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updateLinks="always" codeName="ЭтаКнига" defaultThemeVersion="124226"/>
  <mc:AlternateContent xmlns:mc="http://schemas.openxmlformats.org/markup-compatibility/2006">
    <mc:Choice Requires="x15">
      <x15ac:absPath xmlns:x15ac="http://schemas.microsoft.com/office/spreadsheetml/2010/11/ac" url="C:\Users\info\Downloads\"/>
    </mc:Choice>
  </mc:AlternateContent>
  <xr:revisionPtr revIDLastSave="0" documentId="8_{AE894F36-E835-4A86-9F0E-189478742953}" xr6:coauthVersionLast="45" xr6:coauthVersionMax="45" xr10:uidLastSave="{00000000-0000-0000-0000-000000000000}"/>
  <bookViews>
    <workbookView xWindow="-93" yWindow="-93" windowWidth="20986" windowHeight="13333" tabRatio="890" activeTab="1" xr2:uid="{00000000-000D-0000-FFFF-FFFF00000000}"/>
  </bookViews>
  <sheets>
    <sheet name="Оглавление" sheetId="1" r:id="rId1"/>
    <sheet name="STOUT Радиаторы отопления" sheetId="2" r:id="rId2"/>
    <sheet name="STOUT Конвекторы внутрипольные" sheetId="3" r:id="rId3"/>
    <sheet name="STOUT Трубы и фитинги" sheetId="126" r:id="rId4"/>
    <sheet name="STOUT винтовые фитинги" sheetId="5" r:id="rId5"/>
    <sheet name="STOUT пресс-фитинги" sheetId="6" r:id="rId6"/>
    <sheet name="STOUT латунные фитинги" sheetId="7" r:id="rId7"/>
    <sheet name="Управляющая автоматика" sheetId="138" r:id="rId8"/>
    <sheet name="STOUT Шаровые краны" sheetId="8" r:id="rId9"/>
    <sheet name="STOUT Арматура" sheetId="9" r:id="rId10"/>
    <sheet name="STOUT Радиаторная арматура" sheetId="10" r:id="rId11"/>
    <sheet name="STOUT Инструмент" sheetId="147" r:id="rId12"/>
    <sheet name="STOUT Коллекторы" sheetId="11" r:id="rId13"/>
    <sheet name="STOUT Мультибокс" sheetId="148" r:id="rId14"/>
    <sheet name="STOUT Циркуляционные насосы" sheetId="140" r:id="rId15"/>
    <sheet name="STOUT Погружные насосы" sheetId="162" r:id="rId16"/>
    <sheet name="STOUT Поверхностные насосы" sheetId="173" r:id="rId17"/>
    <sheet name="STOUT Гибкая подводка" sheetId="12" r:id="rId18"/>
    <sheet name=" STOUT котлы электрич" sheetId="14" r:id="rId19"/>
    <sheet name="STOUT Стабилизаторы напряжения" sheetId="177" r:id="rId20"/>
    <sheet name="STOUT бойлеры комб" sheetId="13" r:id="rId21"/>
    <sheet name="STOUT Дымоходы" sheetId="15" r:id="rId22"/>
    <sheet name="STOUT Баки" sheetId="16" r:id="rId23"/>
    <sheet name="STOUT Шкафы" sheetId="17" r:id="rId24"/>
    <sheet name="STOUT КИП" sheetId="18" r:id="rId25"/>
    <sheet name="STOUT Предохран-ая арматура" sheetId="19" r:id="rId26"/>
    <sheet name="STOUT Электроника " sheetId="20" r:id="rId27"/>
    <sheet name="STOUT ГБМ" sheetId="21" r:id="rId28"/>
    <sheet name="STOUT Муфта кабель." sheetId="22" r:id="rId29"/>
    <sheet name="STOUT Хомуты" sheetId="23" r:id="rId30"/>
    <sheet name="STOUT Бесшумная канализация" sheetId="185" r:id="rId31"/>
    <sheet name="Rommer Трубы PE-Xa" sheetId="160" r:id="rId32"/>
    <sheet name="Rommer Трубы и фитинги из нерж " sheetId="180" r:id="rId33"/>
    <sheet name="Rommer Инструмент" sheetId="190" r:id="rId34"/>
    <sheet name="Rommer секционные радиаторы" sheetId="24" r:id="rId35"/>
    <sheet name="Rommer Конвекторы внутрипольные" sheetId="159" r:id="rId36"/>
    <sheet name="Rommer шаровые краны (Китай)" sheetId="217" r:id="rId37"/>
    <sheet name="Rommer Трубопроводная арматура" sheetId="224" r:id="rId38"/>
    <sheet name="Rommer КИП" sheetId="200" r:id="rId39"/>
    <sheet name="Rommer Клапаны и приводы" sheetId="181" r:id="rId40"/>
    <sheet name="Rommer термостатические клапаны" sheetId="184" r:id="rId41"/>
    <sheet name="Rommer циркуляционные насосы" sheetId="154" r:id="rId42"/>
    <sheet name="ROMMER HYDROLIFT" sheetId="220" r:id="rId43"/>
    <sheet name="КНС ROMMER BIOLIFT" sheetId="195" r:id="rId44"/>
    <sheet name="Скважинные насосы Rommer" sheetId="199" r:id="rId45"/>
    <sheet name="Rommer СПР (Россия)" sheetId="26" r:id="rId46"/>
    <sheet name="Rommer Радиаторы стальные трубч" sheetId="170" r:id="rId47"/>
    <sheet name="ROMMER Коллекторы" sheetId="218" r:id="rId48"/>
    <sheet name="Лист3" sheetId="183" r:id="rId49"/>
    <sheet name="Rifar" sheetId="30" r:id="rId50"/>
    <sheet name="Rommer бойлеры" sheetId="125" r:id="rId51"/>
    <sheet name="ROMMER теплоизоляция" sheetId="28" r:id="rId52"/>
    <sheet name="ROMMER Инструмент (Россия)" sheetId="139" r:id="rId53"/>
    <sheet name="ROMMER Твердотопливные котлы " sheetId="145" r:id="rId54"/>
    <sheet name="ROMMER Дымоходы" sheetId="178" r:id="rId55"/>
    <sheet name="Global" sheetId="29" r:id="rId56"/>
    <sheet name="KERMI_10" sheetId="31" r:id="rId57"/>
    <sheet name="KERMI_11" sheetId="32" r:id="rId58"/>
    <sheet name="KERMI_12" sheetId="33" r:id="rId59"/>
    <sheet name="KERMI_22" sheetId="34" r:id="rId60"/>
    <sheet name="KERMI_33" sheetId="35" r:id="rId61"/>
    <sheet name="VARMANN" sheetId="63" r:id="rId62"/>
    <sheet name="BAXI котлы" sheetId="36" state="hidden" r:id="rId63"/>
    <sheet name="BAXI котлы " sheetId="219" r:id="rId64"/>
    <sheet name="De Dietrich" sheetId="221" r:id="rId65"/>
    <sheet name="VAILLANT " sheetId="222" r:id="rId66"/>
    <sheet name="PROTHERM" sheetId="38" r:id="rId67"/>
    <sheet name="Лист1" sheetId="42" state="hidden" r:id="rId68"/>
    <sheet name="Immergas" sheetId="176" r:id="rId69"/>
    <sheet name="Ferroli" sheetId="175" r:id="rId70"/>
    <sheet name="MIZUDO" sheetId="192" r:id="rId71"/>
    <sheet name="MIZUDO для Терем" sheetId="194" r:id="rId72"/>
    <sheet name="РЭКО" sheetId="116" r:id="rId73"/>
    <sheet name="ЭВАН" sheetId="44" r:id="rId74"/>
    <sheet name="WATTS new" sheetId="47" r:id="rId75"/>
    <sheet name="Росма" sheetId="119" r:id="rId76"/>
    <sheet name="Kiturami запчасти" sheetId="49" r:id="rId77"/>
    <sheet name="MEIBES" sheetId="50" r:id="rId78"/>
    <sheet name="Simplex" sheetId="51" r:id="rId79"/>
    <sheet name="Barberi" sheetId="52" r:id="rId80"/>
    <sheet name="TECH" sheetId="53" r:id="rId81"/>
    <sheet name="ZONT" sheetId="189" r:id="rId82"/>
    <sheet name="MY HEAT" sheetId="188" r:id="rId83"/>
    <sheet name="Ectocontrol" sheetId="187" r:id="rId84"/>
    <sheet name="Flamco" sheetId="54" r:id="rId85"/>
    <sheet name="ASKON" sheetId="165" r:id="rId86"/>
    <sheet name="Warme Принадлежности" sheetId="166" r:id="rId87"/>
    <sheet name="Акватек" sheetId="117" r:id="rId88"/>
    <sheet name="BAXI водонагреватели" sheetId="57" r:id="rId89"/>
    <sheet name="ACV" sheetId="58" r:id="rId90"/>
    <sheet name="Газовые конвекторы Gorenje" sheetId="61" state="hidden" r:id="rId91"/>
    <sheet name="UNIPUMP" sheetId="156" r:id="rId92"/>
    <sheet name="Джилекс (насосы)" sheetId="155" r:id="rId93"/>
    <sheet name="Автоматика Акваконтроль" sheetId="223" r:id="rId94"/>
    <sheet name="SFA" sheetId="163" r:id="rId95"/>
    <sheet name="CIMM" sheetId="65" r:id="rId96"/>
    <sheet name="Reflex Баки" sheetId="66" r:id="rId97"/>
    <sheet name="PRANDELLI" sheetId="67" r:id="rId98"/>
    <sheet name="APE" sheetId="68" r:id="rId99"/>
    <sheet name="Ekoplastik" sheetId="142" r:id="rId100"/>
    <sheet name="Wavin" sheetId="150" r:id="rId101"/>
    <sheet name="Политэк" sheetId="72" r:id="rId102"/>
    <sheet name="Политэк Кан" sheetId="196" r:id="rId103"/>
    <sheet name="Pro Aqua" sheetId="161" r:id="rId104"/>
    <sheet name="Pro Aqua PPR" sheetId="203" r:id="rId105"/>
    <sheet name="KALDE Россия" sheetId="134" r:id="rId106"/>
    <sheet name="KALDE" sheetId="73" r:id="rId107"/>
    <sheet name="CANDAN" sheetId="171" r:id="rId108"/>
    <sheet name="TIEMME фитинги" sheetId="75" r:id="rId109"/>
    <sheet name="UPONOR" sheetId="77" r:id="rId110"/>
    <sheet name="РЕХАУ RAUTITAN" sheetId="78" r:id="rId111"/>
    <sheet name="РЕХАУ RAUTHERM S" sheetId="82" r:id="rId112"/>
    <sheet name="РЕХАУ(система шумопоглощающей к" sheetId="81" r:id="rId113"/>
    <sheet name="РЕХАУ (монтажный инструмент)" sheetId="80" r:id="rId114"/>
    <sheet name="РЕХАУ (Solelec)" sheetId="83" r:id="rId115"/>
    <sheet name="Chudej" sheetId="157" r:id="rId116"/>
    <sheet name="Pestan" sheetId="172" r:id="rId117"/>
    <sheet name="Sanha (медные пресс-фитинги)" sheetId="86" r:id="rId118"/>
    <sheet name="Sanha (мед фитинги под пайку)" sheetId="87" r:id="rId119"/>
    <sheet name="Sanha (нержавеющая сталь)" sheetId="121" r:id="rId120"/>
    <sheet name="Sanha (углеродистая сталь)" sheetId="120" r:id="rId121"/>
    <sheet name="Hailiang медные трубы" sheetId="167" r:id="rId122"/>
    <sheet name="CYKLON" sheetId="205" r:id="rId123"/>
    <sheet name="Stahlmann" sheetId="206" r:id="rId124"/>
    <sheet name="Джилекс ПНД" sheetId="207" r:id="rId125"/>
    <sheet name="Sinikon" sheetId="90" r:id="rId126"/>
    <sheet name="BRAVURA" sheetId="186" r:id="rId127"/>
    <sheet name="LUXOR" sheetId="91" r:id="rId128"/>
    <sheet name="TIEMME коллекторы" sheetId="92" r:id="rId129"/>
    <sheet name="TIEMME Фильтры" sheetId="93" r:id="rId130"/>
    <sheet name="ITAP" sheetId="97" r:id="rId131"/>
    <sheet name="Bugatti" sheetId="98" r:id="rId132"/>
    <sheet name="Cimberio" sheetId="94" r:id="rId133"/>
    <sheet name="OVENTROP" sheetId="208" r:id="rId134"/>
    <sheet name="ALSO" sheetId="101" r:id="rId135"/>
    <sheet name="BROEN" sheetId="128" r:id="rId136"/>
    <sheet name="TECOFI" sheetId="129" r:id="rId137"/>
    <sheet name="ZETKAMA" sheetId="130" r:id="rId138"/>
    <sheet name="FAF" sheetId="197" r:id="rId139"/>
    <sheet name="Фланцы и Крепёж" sheetId="131" r:id="rId140"/>
    <sheet name="Walraven" sheetId="146" r:id="rId141"/>
    <sheet name="NOVOPRESS" sheetId="122" r:id="rId142"/>
    <sheet name="Энергофлекс" sheetId="102" r:id="rId143"/>
    <sheet name="K-flex" sheetId="133" r:id="rId144"/>
    <sheet name="Thermaflex" sheetId="164" r:id="rId145"/>
    <sheet name="ФОРМАТ" sheetId="103" r:id="rId146"/>
    <sheet name="TONLOS" sheetId="174" r:id="rId147"/>
    <sheet name="Распределительные шкафы " sheetId="104" r:id="rId148"/>
    <sheet name="Itelma" sheetId="105" r:id="rId149"/>
    <sheet name="Декаст" sheetId="198" r:id="rId150"/>
    <sheet name="TEPLOCOM" sheetId="106" r:id="rId151"/>
    <sheet name="SYR" sheetId="107" r:id="rId152"/>
    <sheet name="Honeywell" sheetId="209" r:id="rId153"/>
    <sheet name="AquaFilter" sheetId="210" r:id="rId154"/>
    <sheet name="Анион" sheetId="211" r:id="rId155"/>
    <sheet name="Принадлежности для насосов" sheetId="108" r:id="rId156"/>
    <sheet name="Аквасторож" sheetId="109" r:id="rId157"/>
    <sheet name="Neptun" sheetId="153" r:id="rId158"/>
    <sheet name="Теплолюкс" sheetId="212" r:id="rId159"/>
    <sheet name="Warme" sheetId="110" r:id="rId160"/>
    <sheet name="Thermagent" sheetId="213" r:id="rId161"/>
    <sheet name="THERMO" sheetId="111" r:id="rId162"/>
    <sheet name="VTS Volcano Wing" sheetId="112" r:id="rId163"/>
    <sheet name="Mr.Bond" sheetId="191" r:id="rId164"/>
    <sheet name="ПОЛИМЕРНЫЕ УПЛОТНИТЕЛИ (Россия)" sheetId="113" r:id="rId165"/>
    <sheet name="Гейзер" sheetId="179" r:id="rId166"/>
    <sheet name="РММС" sheetId="214" r:id="rId167"/>
    <sheet name="Подольск кабель" sheetId="215" r:id="rId168"/>
    <sheet name="Jeremias" sheetId="216" r:id="rId169"/>
  </sheets>
  <externalReferences>
    <externalReference r:id="rId170"/>
    <externalReference r:id="rId171"/>
    <externalReference r:id="rId172"/>
    <externalReference r:id="rId173"/>
    <externalReference r:id="rId174"/>
    <externalReference r:id="rId175"/>
    <externalReference r:id="rId176"/>
  </externalReferences>
  <definedNames>
    <definedName name="_GoBack" localSheetId="74">'WATTS new'!$B$78</definedName>
    <definedName name="_xlnm._FilterDatabase" localSheetId="134" hidden="1">ALSO!$A$6:$H$177</definedName>
    <definedName name="_xlnm._FilterDatabase" localSheetId="79" hidden="1">Barberi!$A$6:$F$33</definedName>
    <definedName name="_xlnm._FilterDatabase" localSheetId="62" hidden="1">'BAXI котлы'!#REF!</definedName>
    <definedName name="_xlnm._FilterDatabase" localSheetId="135" hidden="1">BROEN!$A$257:$XES$477</definedName>
    <definedName name="_xlnm._FilterDatabase" localSheetId="95" hidden="1">CIMM!$A$6:$M$70</definedName>
    <definedName name="_xlnm._FilterDatabase" localSheetId="99" hidden="1">Ekoplastik!$A$7:$H$386</definedName>
    <definedName name="_xlnm._FilterDatabase" localSheetId="138" hidden="1">FAF!$A$6:$XEX$116</definedName>
    <definedName name="_xlnm._FilterDatabase" localSheetId="69" hidden="1">Ferroli!$A$6:$M$66</definedName>
    <definedName name="_xlnm._FilterDatabase" localSheetId="84" hidden="1">Flamco!$A$8:$G$8</definedName>
    <definedName name="_xlnm._FilterDatabase" localSheetId="121" hidden="1">'Hailiang медные трубы'!$A$6:$H$29</definedName>
    <definedName name="_xlnm._FilterDatabase" localSheetId="130" hidden="1">ITAP!$A$6:$CG$304</definedName>
    <definedName name="_xlnm._FilterDatabase" localSheetId="106" hidden="1">KALDE!$A$6:$I$506</definedName>
    <definedName name="_xlnm._FilterDatabase" localSheetId="105" hidden="1">'KALDE Россия'!$A$6:$E$101</definedName>
    <definedName name="_xlnm._FilterDatabase" localSheetId="127" hidden="1">LUXOR!$G$1:$G$318</definedName>
    <definedName name="_xlnm._FilterDatabase" localSheetId="77" hidden="1">MEIBES!$A$6:$E$149</definedName>
    <definedName name="_xlnm._FilterDatabase" localSheetId="157" hidden="1">Neptun!#REF!</definedName>
    <definedName name="_xlnm._FilterDatabase" localSheetId="141" hidden="1">NOVOPRESS!$A$6:$I$30</definedName>
    <definedName name="_xlnm._FilterDatabase" localSheetId="116" hidden="1">Pestan!$G$1:$G$442</definedName>
    <definedName name="_xlnm._FilterDatabase" localSheetId="97" hidden="1">PRANDELLI!$A$6:$G$230</definedName>
    <definedName name="_xlnm._FilterDatabase" localSheetId="103" hidden="1">'Pro Aqua'!$F$1:$F$54</definedName>
    <definedName name="_xlnm._FilterDatabase" localSheetId="104" hidden="1">'Pro Aqua PPR'!$F$1:$F$7</definedName>
    <definedName name="_xlnm._FilterDatabase" localSheetId="54" hidden="1">'ROMMER Дымоходы'!$A$5:$E$90</definedName>
    <definedName name="_xlnm._FilterDatabase" localSheetId="39" hidden="1">'Rommer Клапаны и приводы'!$A$6:$XEV$16</definedName>
    <definedName name="_xlnm._FilterDatabase" localSheetId="47" hidden="1">'ROMMER Коллекторы'!$A$6:$M$69</definedName>
    <definedName name="_xlnm._FilterDatabase" localSheetId="34" hidden="1">'Rommer секционные радиаторы'!$A$17:$K$131</definedName>
    <definedName name="_xlnm._FilterDatabase" localSheetId="32" hidden="1">'Rommer Трубы и фитинги из нерж '!$A$6:$F$270</definedName>
    <definedName name="_xlnm._FilterDatabase" localSheetId="36" hidden="1">'Rommer шаровые краны (Китай)'!$A$19:$J$57</definedName>
    <definedName name="_xlnm._FilterDatabase" localSheetId="118" hidden="1">'Sanha (мед фитинги под пайку)'!$A$156:$G$311</definedName>
    <definedName name="_xlnm._FilterDatabase" localSheetId="117" hidden="1">'Sanha (медные пресс-фитинги)'!$A$6:$F$168</definedName>
    <definedName name="_xlnm._FilterDatabase" localSheetId="119" hidden="1">'Sanha (нержавеющая сталь)'!$A$40:$F$161</definedName>
    <definedName name="_xlnm._FilterDatabase" localSheetId="120" hidden="1">'Sanha (углеродистая сталь)'!$A$24:$G$212</definedName>
    <definedName name="_xlnm._FilterDatabase" localSheetId="78" hidden="1">Simplex!$G$1:$G$177</definedName>
    <definedName name="_xlnm._FilterDatabase" localSheetId="125" hidden="1">Sinikon!$H$1:$H$411</definedName>
    <definedName name="_xlnm._FilterDatabase" localSheetId="22" hidden="1">'STOUT Баки'!$A$6:$XFA$85</definedName>
    <definedName name="_xlnm._FilterDatabase" localSheetId="30" hidden="1">'STOUT Бесшумная канализация'!$A$8:$I$63</definedName>
    <definedName name="_xlnm._FilterDatabase" localSheetId="20" hidden="1">'STOUT бойлеры комб'!$A$6:$K$19</definedName>
    <definedName name="_xlnm._FilterDatabase" localSheetId="4" hidden="1">'STOUT винтовые фитинги'!$A$6:$G$84</definedName>
    <definedName name="_xlnm._FilterDatabase" localSheetId="27" hidden="1">'STOUT ГБМ'!$A$6:$XEY$140</definedName>
    <definedName name="_xlnm._FilterDatabase" localSheetId="17" hidden="1">'STOUT Гибкая подводка'!$A$3:$H$63</definedName>
    <definedName name="_xlnm._FilterDatabase" localSheetId="21" hidden="1">'STOUT Дымоходы'!$A$4:$G$117</definedName>
    <definedName name="_xlnm._FilterDatabase" localSheetId="24" hidden="1">'STOUT КИП'!$A$6:$H$53</definedName>
    <definedName name="_xlnm._FilterDatabase" localSheetId="12" hidden="1">'STOUT Коллекторы'!$A$3:$L$210</definedName>
    <definedName name="_xlnm._FilterDatabase" localSheetId="6" hidden="1">'STOUT латунные фитинги'!$A$6:$G$817</definedName>
    <definedName name="_xlnm._FilterDatabase" localSheetId="25" hidden="1">'STOUT Предохран-ая арматура'!$B$7:$I$26</definedName>
    <definedName name="_xlnm._FilterDatabase" localSheetId="5" hidden="1">'STOUT пресс-фитинги'!$A$6:$G$105</definedName>
    <definedName name="_xlnm._FilterDatabase" localSheetId="10" hidden="1">'STOUT Радиаторная арматура'!$H$12:$H$50</definedName>
    <definedName name="_xlnm._FilterDatabase" localSheetId="3" hidden="1">'STOUT Трубы и фитинги'!$A$178:$XEV$308</definedName>
    <definedName name="_xlnm._FilterDatabase" localSheetId="29" hidden="1">'STOUT Хомуты'!$A$111:$G$111</definedName>
    <definedName name="_xlnm._FilterDatabase" localSheetId="8" hidden="1">'STOUT Шаровые краны'!$G$1:$G$122</definedName>
    <definedName name="_xlnm._FilterDatabase" localSheetId="26" hidden="1">'STOUT Электроника '!$A$6:$G$28</definedName>
    <definedName name="_xlnm._FilterDatabase" localSheetId="80" hidden="1">TECH!$A$6:$I$48</definedName>
    <definedName name="_xlnm._FilterDatabase" localSheetId="136" hidden="1">TECOFI!$A$6:$XEV$145</definedName>
    <definedName name="_xlnm._FilterDatabase" localSheetId="150" hidden="1">TEPLOCOM!$A$83:$BM$111</definedName>
    <definedName name="_xlnm._FilterDatabase" localSheetId="144" hidden="1">Thermaflex!$A$6:$J$384</definedName>
    <definedName name="_xlnm._FilterDatabase" localSheetId="161" hidden="1">THERMO!$A$4:$XEX$95</definedName>
    <definedName name="_xlnm._FilterDatabase" localSheetId="128" hidden="1">'TIEMME коллекторы'!$A$6:$F$91</definedName>
    <definedName name="_xlnm._FilterDatabase" localSheetId="108" hidden="1">'TIEMME фитинги'!$A$6:$F$581</definedName>
    <definedName name="_xlnm._FilterDatabase" localSheetId="91" hidden="1">UNIPUMP!$A$5:$O$5</definedName>
    <definedName name="_xlnm._FilterDatabase" localSheetId="109" hidden="1">UPONOR!$A$6:$G$256</definedName>
    <definedName name="_xlnm._FilterDatabase" localSheetId="162" hidden="1">'VTS Volcano Wing'!$A$4:$J$26</definedName>
    <definedName name="_xlnm._FilterDatabase" localSheetId="140" hidden="1">Walraven!$J$1:$J$224</definedName>
    <definedName name="_xlnm._FilterDatabase" localSheetId="74" hidden="1">'WATTS new'!$A$8:$J$424</definedName>
    <definedName name="_xlnm._FilterDatabase" localSheetId="137" hidden="1">ZETKAMA!$A$6:$XEY$131</definedName>
    <definedName name="_xlnm._FilterDatabase" localSheetId="156" hidden="1">Аквасторож!$A$7:$G$49</definedName>
    <definedName name="_xlnm._FilterDatabase" localSheetId="87" hidden="1">Акватек!$A$9:$C$30</definedName>
    <definedName name="_xlnm._FilterDatabase" localSheetId="165" hidden="1">Гейзер!$A$6:$E$28</definedName>
    <definedName name="_xlnm._FilterDatabase" localSheetId="101" hidden="1">Политэк!$A$6:$E$310</definedName>
    <definedName name="_xlnm._FilterDatabase" localSheetId="113" hidden="1">'РЕХАУ (монтажный инструмент)'!$A$6:$G$48</definedName>
    <definedName name="_xlnm._FilterDatabase" localSheetId="111" hidden="1">'РЕХАУ RAUTHERM S'!$A$6:$G$119</definedName>
    <definedName name="_xlnm._FilterDatabase" localSheetId="110" hidden="1">'РЕХАУ RAUTITAN'!$A$6:$H$409</definedName>
    <definedName name="_xlnm._FilterDatabase" localSheetId="112" hidden="1">'РЕХАУ(система шумопоглощающей к'!$A$6:$F$139</definedName>
    <definedName name="_xlnm._FilterDatabase" localSheetId="75" hidden="1">Росма!$A$2:$F$2</definedName>
    <definedName name="_xlnm._FilterDatabase" localSheetId="7" hidden="1">'Управляющая автоматика'!$A$6:$G$90</definedName>
    <definedName name="Z_24F900A2_7147_4318_9E77_2B71404314A7_.wvu.Cols" localSheetId="127" hidden="1">LUXOR!$K:$K</definedName>
    <definedName name="Z_24F900A2_7147_4318_9E77_2B71404314A7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24F900A2_7147_4318_9E77_2B71404314A7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24F900A2_7147_4318_9E77_2B71404314A7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24F900A2_7147_4318_9E77_2B71404314A7_.wvu.Cols" localSheetId="0" hidden="1">Оглавление!$F:$F</definedName>
    <definedName name="Z_24F900A2_7147_4318_9E77_2B71404314A7_.wvu.FilterData" localSheetId="62" hidden="1">'BAXI котлы'!#REF!</definedName>
    <definedName name="Z_24F900A2_7147_4318_9E77_2B71404314A7_.wvu.FilterData" localSheetId="84" hidden="1">Flamco!#REF!</definedName>
    <definedName name="Z_24F900A2_7147_4318_9E77_2B71404314A7_.wvu.FilterData" localSheetId="106" hidden="1">KALDE!$A$6:$F$506</definedName>
    <definedName name="Z_24F900A2_7147_4318_9E77_2B71404314A7_.wvu.FilterData" localSheetId="77" hidden="1">MEIBES!$A$6:$D$149</definedName>
    <definedName name="Z_24F900A2_7147_4318_9E77_2B71404314A7_.wvu.FilterData" localSheetId="116" hidden="1">Pestan!#REF!</definedName>
    <definedName name="Z_24F900A2_7147_4318_9E77_2B71404314A7_.wvu.FilterData" localSheetId="39" hidden="1">'Rommer Клапаны и приводы'!#REF!</definedName>
    <definedName name="Z_24F900A2_7147_4318_9E77_2B71404314A7_.wvu.FilterData" localSheetId="118" hidden="1">'Sanha (мед фитинги под пайку)'!$A$6:$E$305</definedName>
    <definedName name="Z_24F900A2_7147_4318_9E77_2B71404314A7_.wvu.FilterData" localSheetId="125" hidden="1">Sinikon!#REF!</definedName>
    <definedName name="Z_24F900A2_7147_4318_9E77_2B71404314A7_.wvu.FilterData" localSheetId="4" hidden="1">'STOUT винтовые фитинги'!$A$6:$G$84</definedName>
    <definedName name="Z_24F900A2_7147_4318_9E77_2B71404314A7_.wvu.FilterData" localSheetId="27" hidden="1">'STOUT ГБМ'!#REF!</definedName>
    <definedName name="Z_24F900A2_7147_4318_9E77_2B71404314A7_.wvu.FilterData" localSheetId="17" hidden="1">'STOUT Гибкая подводка'!$A$3:$H$63</definedName>
    <definedName name="Z_24F900A2_7147_4318_9E77_2B71404314A7_.wvu.FilterData" localSheetId="21" hidden="1">'STOUT Дымоходы'!$A$4:$G$117</definedName>
    <definedName name="Z_24F900A2_7147_4318_9E77_2B71404314A7_.wvu.FilterData" localSheetId="24" hidden="1">'STOUT КИП'!$A$6:$H$53</definedName>
    <definedName name="Z_24F900A2_7147_4318_9E77_2B71404314A7_.wvu.FilterData" localSheetId="12" hidden="1">'STOUT Коллекторы'!$B$3:$K$111</definedName>
    <definedName name="Z_24F900A2_7147_4318_9E77_2B71404314A7_.wvu.FilterData" localSheetId="6" hidden="1">'STOUT латунные фитинги'!#REF!</definedName>
    <definedName name="Z_24F900A2_7147_4318_9E77_2B71404314A7_.wvu.FilterData" localSheetId="25" hidden="1">'STOUT Предохран-ая арматура'!$B$7:$I$26</definedName>
    <definedName name="Z_24F900A2_7147_4318_9E77_2B71404314A7_.wvu.FilterData" localSheetId="5" hidden="1">'STOUT пресс-фитинги'!$A$6:$G$105</definedName>
    <definedName name="Z_24F900A2_7147_4318_9E77_2B71404314A7_.wvu.FilterData" localSheetId="10" hidden="1">'STOUT Радиаторная арматура'!$H$12:$H$50</definedName>
    <definedName name="Z_24F900A2_7147_4318_9E77_2B71404314A7_.wvu.FilterData" localSheetId="3" hidden="1">'STOUT Трубы и фитинги'!#REF!</definedName>
    <definedName name="Z_24F900A2_7147_4318_9E77_2B71404314A7_.wvu.FilterData" localSheetId="8" hidden="1">'STOUT Шаровые краны'!$A$27:$F$115</definedName>
    <definedName name="Z_24F900A2_7147_4318_9E77_2B71404314A7_.wvu.FilterData" localSheetId="26" hidden="1">'STOUT Электроника '!$A$6:$G$28</definedName>
    <definedName name="Z_24F900A2_7147_4318_9E77_2B71404314A7_.wvu.FilterData" localSheetId="109" hidden="1">UPONOR!$A$6:$G$256</definedName>
    <definedName name="Z_24F900A2_7147_4318_9E77_2B71404314A7_.wvu.FilterData" localSheetId="74" hidden="1">'WATTS new'!#REF!</definedName>
    <definedName name="Z_24F900A2_7147_4318_9E77_2B71404314A7_.wvu.FilterData" localSheetId="101" hidden="1">Политэк!$A$8:$E$318</definedName>
    <definedName name="Z_24F900A2_7147_4318_9E77_2B71404314A7_.wvu.FilterData" localSheetId="113" hidden="1">'РЕХАУ (монтажный инструмент)'!$A$6:$G$48</definedName>
    <definedName name="Z_24F900A2_7147_4318_9E77_2B71404314A7_.wvu.FilterData" localSheetId="110" hidden="1">'РЕХАУ RAUTITAN'!$A$6:$G$402</definedName>
    <definedName name="Z_24F900A2_7147_4318_9E77_2B71404314A7_.wvu.FilterData" localSheetId="112" hidden="1">'РЕХАУ(система шумопоглощающей к'!$A$6:$F$139</definedName>
    <definedName name="Z_3E3E5346_F5D1_49F5_AB0E_78170B65853C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3E3E5346_F5D1_49F5_AB0E_78170B65853C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3E3E5346_F5D1_49F5_AB0E_78170B65853C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3E3E5346_F5D1_49F5_AB0E_78170B65853C_.wvu.FilterData" localSheetId="62" hidden="1">'BAXI котлы'!#REF!</definedName>
    <definedName name="Z_3E3E5346_F5D1_49F5_AB0E_78170B65853C_.wvu.FilterData" localSheetId="84" hidden="1">Flamco!#REF!</definedName>
    <definedName name="Z_3E3E5346_F5D1_49F5_AB0E_78170B65853C_.wvu.FilterData" localSheetId="106" hidden="1">KALDE!$A$6:$F$506</definedName>
    <definedName name="Z_3E3E5346_F5D1_49F5_AB0E_78170B65853C_.wvu.FilterData" localSheetId="77" hidden="1">MEIBES!$A$6:$D$149</definedName>
    <definedName name="Z_3E3E5346_F5D1_49F5_AB0E_78170B65853C_.wvu.FilterData" localSheetId="116" hidden="1">Pestan!#REF!</definedName>
    <definedName name="Z_3E3E5346_F5D1_49F5_AB0E_78170B65853C_.wvu.FilterData" localSheetId="39" hidden="1">'Rommer Клапаны и приводы'!#REF!</definedName>
    <definedName name="Z_3E3E5346_F5D1_49F5_AB0E_78170B65853C_.wvu.FilterData" localSheetId="118" hidden="1">'Sanha (мед фитинги под пайку)'!$A$6:$E$305</definedName>
    <definedName name="Z_3E3E5346_F5D1_49F5_AB0E_78170B65853C_.wvu.FilterData" localSheetId="125" hidden="1">Sinikon!#REF!</definedName>
    <definedName name="Z_3E3E5346_F5D1_49F5_AB0E_78170B65853C_.wvu.FilterData" localSheetId="4" hidden="1">'STOUT винтовые фитинги'!$A$6:$G$84</definedName>
    <definedName name="Z_3E3E5346_F5D1_49F5_AB0E_78170B65853C_.wvu.FilterData" localSheetId="27" hidden="1">'STOUT ГБМ'!#REF!</definedName>
    <definedName name="Z_3E3E5346_F5D1_49F5_AB0E_78170B65853C_.wvu.FilterData" localSheetId="17" hidden="1">'STOUT Гибкая подводка'!$A$3:$H$63</definedName>
    <definedName name="Z_3E3E5346_F5D1_49F5_AB0E_78170B65853C_.wvu.FilterData" localSheetId="21" hidden="1">'STOUT Дымоходы'!$A$4:$G$117</definedName>
    <definedName name="Z_3E3E5346_F5D1_49F5_AB0E_78170B65853C_.wvu.FilterData" localSheetId="24" hidden="1">'STOUT КИП'!$A$6:$H$53</definedName>
    <definedName name="Z_3E3E5346_F5D1_49F5_AB0E_78170B65853C_.wvu.FilterData" localSheetId="12" hidden="1">'STOUT Коллекторы'!$B$3:$K$111</definedName>
    <definedName name="Z_3E3E5346_F5D1_49F5_AB0E_78170B65853C_.wvu.FilterData" localSheetId="6" hidden="1">'STOUT латунные фитинги'!#REF!</definedName>
    <definedName name="Z_3E3E5346_F5D1_49F5_AB0E_78170B65853C_.wvu.FilterData" localSheetId="25" hidden="1">'STOUT Предохран-ая арматура'!$B$7:$I$26</definedName>
    <definedName name="Z_3E3E5346_F5D1_49F5_AB0E_78170B65853C_.wvu.FilterData" localSheetId="5" hidden="1">'STOUT пресс-фитинги'!$A$6:$G$105</definedName>
    <definedName name="Z_3E3E5346_F5D1_49F5_AB0E_78170B65853C_.wvu.FilterData" localSheetId="10" hidden="1">'STOUT Радиаторная арматура'!$H$12:$H$50</definedName>
    <definedName name="Z_3E3E5346_F5D1_49F5_AB0E_78170B65853C_.wvu.FilterData" localSheetId="3" hidden="1">'STOUT Трубы и фитинги'!#REF!</definedName>
    <definedName name="Z_3E3E5346_F5D1_49F5_AB0E_78170B65853C_.wvu.FilterData" localSheetId="8" hidden="1">'STOUT Шаровые краны'!$A$27:$F$115</definedName>
    <definedName name="Z_3E3E5346_F5D1_49F5_AB0E_78170B65853C_.wvu.FilterData" localSheetId="26" hidden="1">'STOUT Электроника '!$A$6:$G$28</definedName>
    <definedName name="Z_3E3E5346_F5D1_49F5_AB0E_78170B65853C_.wvu.FilterData" localSheetId="109" hidden="1">UPONOR!$A$6:$G$256</definedName>
    <definedName name="Z_3E3E5346_F5D1_49F5_AB0E_78170B65853C_.wvu.FilterData" localSheetId="74" hidden="1">'WATTS new'!#REF!</definedName>
    <definedName name="Z_3E3E5346_F5D1_49F5_AB0E_78170B65853C_.wvu.FilterData" localSheetId="101" hidden="1">Политэк!$A$8:$E$318</definedName>
    <definedName name="Z_3E3E5346_F5D1_49F5_AB0E_78170B65853C_.wvu.FilterData" localSheetId="113" hidden="1">'РЕХАУ (монтажный инструмент)'!$A$6:$G$48</definedName>
    <definedName name="Z_3E3E5346_F5D1_49F5_AB0E_78170B65853C_.wvu.FilterData" localSheetId="110" hidden="1">'РЕХАУ RAUTITAN'!$A$6:$G$402</definedName>
    <definedName name="Z_3E3E5346_F5D1_49F5_AB0E_78170B65853C_.wvu.FilterData" localSheetId="112" hidden="1">'РЕХАУ(система шумопоглощающей к'!$A$6:$F$139</definedName>
    <definedName name="Z_45761FB6_8710_4C75_A8B6_5A7FCAACACDF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45761FB6_8710_4C75_A8B6_5A7FCAACACDF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45761FB6_8710_4C75_A8B6_5A7FCAACACDF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45761FB6_8710_4C75_A8B6_5A7FCAACACDF_.wvu.FilterData" localSheetId="106" hidden="1">KALDE!$A$6:$D$430</definedName>
    <definedName name="Z_45761FB6_8710_4C75_A8B6_5A7FCAACACDF_.wvu.FilterData" localSheetId="116" hidden="1">Pestan!#REF!</definedName>
    <definedName name="Z_45761FB6_8710_4C75_A8B6_5A7FCAACACDF_.wvu.FilterData" localSheetId="125" hidden="1">Sinikon!#REF!</definedName>
    <definedName name="Z_45761FB6_8710_4C75_A8B6_5A7FCAACACDF_.wvu.FilterData" localSheetId="6" hidden="1">'STOUT латунные фитинги'!#REF!</definedName>
    <definedName name="Z_45761FB6_8710_4C75_A8B6_5A7FCAACACDF_.wvu.FilterData" localSheetId="110" hidden="1">'РЕХАУ RAUTITAN'!$A$6:$G$402</definedName>
    <definedName name="Z_53B525F7_1B94_43A3_9AB3_474E6C05A351_.wvu.FilterData" localSheetId="106" hidden="1">KALDE!$A$6:$F$506</definedName>
    <definedName name="Z_6108970F_8E7A_462E_A499_E2FD79FB3A77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6108970F_8E7A_462E_A499_E2FD79FB3A77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6108970F_8E7A_462E_A499_E2FD79FB3A77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6108970F_8E7A_462E_A499_E2FD79FB3A77_.wvu.FilterData" localSheetId="106" hidden="1">KALDE!$A$6:$D$430</definedName>
    <definedName name="Z_6108970F_8E7A_462E_A499_E2FD79FB3A77_.wvu.FilterData" localSheetId="116" hidden="1">Pestan!#REF!</definedName>
    <definedName name="Z_6108970F_8E7A_462E_A499_E2FD79FB3A77_.wvu.FilterData" localSheetId="125" hidden="1">Sinikon!#REF!</definedName>
    <definedName name="Z_6108970F_8E7A_462E_A499_E2FD79FB3A77_.wvu.FilterData" localSheetId="6" hidden="1">'STOUT латунные фитинги'!#REF!</definedName>
    <definedName name="Z_6108970F_8E7A_462E_A499_E2FD79FB3A77_.wvu.FilterData" localSheetId="110" hidden="1">'РЕХАУ RAUTITAN'!$A$6:$G$402</definedName>
    <definedName name="Z_76FA2CE7_179E_4731_B7AE_63C5E5E79002_.wvu.Cols" localSheetId="127" hidden="1">LUXOR!$K:$K</definedName>
    <definedName name="Z_76FA2CE7_179E_4731_B7AE_63C5E5E79002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76FA2CE7_179E_4731_B7AE_63C5E5E79002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76FA2CE7_179E_4731_B7AE_63C5E5E79002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76FA2CE7_179E_4731_B7AE_63C5E5E79002_.wvu.Cols" localSheetId="0" hidden="1">Оглавление!$F:$F</definedName>
    <definedName name="Z_76FA2CE7_179E_4731_B7AE_63C5E5E79002_.wvu.FilterData" localSheetId="62" hidden="1">'BAXI котлы'!#REF!</definedName>
    <definedName name="Z_76FA2CE7_179E_4731_B7AE_63C5E5E79002_.wvu.FilterData" localSheetId="84" hidden="1">Flamco!#REF!</definedName>
    <definedName name="Z_76FA2CE7_179E_4731_B7AE_63C5E5E79002_.wvu.FilterData" localSheetId="106" hidden="1">KALDE!$A$6:$F$506</definedName>
    <definedName name="Z_76FA2CE7_179E_4731_B7AE_63C5E5E79002_.wvu.FilterData" localSheetId="77" hidden="1">MEIBES!$A$6:$D$149</definedName>
    <definedName name="Z_76FA2CE7_179E_4731_B7AE_63C5E5E79002_.wvu.FilterData" localSheetId="116" hidden="1">Pestan!#REF!</definedName>
    <definedName name="Z_76FA2CE7_179E_4731_B7AE_63C5E5E79002_.wvu.FilterData" localSheetId="39" hidden="1">'Rommer Клапаны и приводы'!#REF!</definedName>
    <definedName name="Z_76FA2CE7_179E_4731_B7AE_63C5E5E79002_.wvu.FilterData" localSheetId="118" hidden="1">'Sanha (мед фитинги под пайку)'!$A$6:$E$305</definedName>
    <definedName name="Z_76FA2CE7_179E_4731_B7AE_63C5E5E79002_.wvu.FilterData" localSheetId="125" hidden="1">Sinikon!#REF!</definedName>
    <definedName name="Z_76FA2CE7_179E_4731_B7AE_63C5E5E79002_.wvu.FilterData" localSheetId="4" hidden="1">'STOUT винтовые фитинги'!$A$6:$G$84</definedName>
    <definedName name="Z_76FA2CE7_179E_4731_B7AE_63C5E5E79002_.wvu.FilterData" localSheetId="27" hidden="1">'STOUT ГБМ'!#REF!</definedName>
    <definedName name="Z_76FA2CE7_179E_4731_B7AE_63C5E5E79002_.wvu.FilterData" localSheetId="17" hidden="1">'STOUT Гибкая подводка'!$A$3:$H$63</definedName>
    <definedName name="Z_76FA2CE7_179E_4731_B7AE_63C5E5E79002_.wvu.FilterData" localSheetId="21" hidden="1">'STOUT Дымоходы'!$A$4:$G$117</definedName>
    <definedName name="Z_76FA2CE7_179E_4731_B7AE_63C5E5E79002_.wvu.FilterData" localSheetId="24" hidden="1">'STOUT КИП'!$A$6:$H$53</definedName>
    <definedName name="Z_76FA2CE7_179E_4731_B7AE_63C5E5E79002_.wvu.FilterData" localSheetId="12" hidden="1">'STOUT Коллекторы'!$B$3:$K$111</definedName>
    <definedName name="Z_76FA2CE7_179E_4731_B7AE_63C5E5E79002_.wvu.FilterData" localSheetId="6" hidden="1">'STOUT латунные фитинги'!#REF!</definedName>
    <definedName name="Z_76FA2CE7_179E_4731_B7AE_63C5E5E79002_.wvu.FilterData" localSheetId="25" hidden="1">'STOUT Предохран-ая арматура'!$B$7:$I$26</definedName>
    <definedName name="Z_76FA2CE7_179E_4731_B7AE_63C5E5E79002_.wvu.FilterData" localSheetId="5" hidden="1">'STOUT пресс-фитинги'!$A$6:$G$105</definedName>
    <definedName name="Z_76FA2CE7_179E_4731_B7AE_63C5E5E79002_.wvu.FilterData" localSheetId="10" hidden="1">'STOUT Радиаторная арматура'!$H$12:$H$50</definedName>
    <definedName name="Z_76FA2CE7_179E_4731_B7AE_63C5E5E79002_.wvu.FilterData" localSheetId="3" hidden="1">'STOUT Трубы и фитинги'!#REF!</definedName>
    <definedName name="Z_76FA2CE7_179E_4731_B7AE_63C5E5E79002_.wvu.FilterData" localSheetId="8" hidden="1">'STOUT Шаровые краны'!$A$27:$F$115</definedName>
    <definedName name="Z_76FA2CE7_179E_4731_B7AE_63C5E5E79002_.wvu.FilterData" localSheetId="26" hidden="1">'STOUT Электроника '!$A$6:$G$28</definedName>
    <definedName name="Z_76FA2CE7_179E_4731_B7AE_63C5E5E79002_.wvu.FilterData" localSheetId="109" hidden="1">UPONOR!$A$6:$G$256</definedName>
    <definedName name="Z_76FA2CE7_179E_4731_B7AE_63C5E5E79002_.wvu.FilterData" localSheetId="74" hidden="1">'WATTS new'!#REF!</definedName>
    <definedName name="Z_76FA2CE7_179E_4731_B7AE_63C5E5E79002_.wvu.FilterData" localSheetId="101" hidden="1">Политэк!$A$8:$E$318</definedName>
    <definedName name="Z_76FA2CE7_179E_4731_B7AE_63C5E5E79002_.wvu.FilterData" localSheetId="113" hidden="1">'РЕХАУ (монтажный инструмент)'!$A$6:$G$48</definedName>
    <definedName name="Z_76FA2CE7_179E_4731_B7AE_63C5E5E79002_.wvu.FilterData" localSheetId="110" hidden="1">'РЕХАУ RAUTITAN'!$A$6:$G$402</definedName>
    <definedName name="Z_76FA2CE7_179E_4731_B7AE_63C5E5E79002_.wvu.FilterData" localSheetId="112" hidden="1">'РЕХАУ(система шумопоглощающей к'!$A$6:$F$139</definedName>
    <definedName name="Z_94E74550_0B2B_4B3C_8E97_CCCC46023914_.wvu.Cols" localSheetId="127" hidden="1">LUXOR!$K:$K</definedName>
    <definedName name="Z_94E74550_0B2B_4B3C_8E97_CCCC46023914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94E74550_0B2B_4B3C_8E97_CCCC46023914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94E74550_0B2B_4B3C_8E97_CCCC46023914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94E74550_0B2B_4B3C_8E97_CCCC46023914_.wvu.Cols" localSheetId="0" hidden="1">Оглавление!$F:$F</definedName>
    <definedName name="Z_94E74550_0B2B_4B3C_8E97_CCCC46023914_.wvu.FilterData" localSheetId="62" hidden="1">'BAXI котлы'!#REF!</definedName>
    <definedName name="Z_94E74550_0B2B_4B3C_8E97_CCCC46023914_.wvu.FilterData" localSheetId="84" hidden="1">Flamco!#REF!</definedName>
    <definedName name="Z_94E74550_0B2B_4B3C_8E97_CCCC46023914_.wvu.FilterData" localSheetId="106" hidden="1">KALDE!$A$6:$F$506</definedName>
    <definedName name="Z_94E74550_0B2B_4B3C_8E97_CCCC46023914_.wvu.FilterData" localSheetId="77" hidden="1">MEIBES!$A$6:$D$149</definedName>
    <definedName name="Z_94E74550_0B2B_4B3C_8E97_CCCC46023914_.wvu.FilterData" localSheetId="116" hidden="1">Pestan!#REF!</definedName>
    <definedName name="Z_94E74550_0B2B_4B3C_8E97_CCCC46023914_.wvu.FilterData" localSheetId="39" hidden="1">'Rommer Клапаны и приводы'!#REF!</definedName>
    <definedName name="Z_94E74550_0B2B_4B3C_8E97_CCCC46023914_.wvu.FilterData" localSheetId="118" hidden="1">'Sanha (мед фитинги под пайку)'!$A$6:$E$305</definedName>
    <definedName name="Z_94E74550_0B2B_4B3C_8E97_CCCC46023914_.wvu.FilterData" localSheetId="125" hidden="1">Sinikon!#REF!</definedName>
    <definedName name="Z_94E74550_0B2B_4B3C_8E97_CCCC46023914_.wvu.FilterData" localSheetId="4" hidden="1">'STOUT винтовые фитинги'!$A$6:$G$84</definedName>
    <definedName name="Z_94E74550_0B2B_4B3C_8E97_CCCC46023914_.wvu.FilterData" localSheetId="27" hidden="1">'STOUT ГБМ'!#REF!</definedName>
    <definedName name="Z_94E74550_0B2B_4B3C_8E97_CCCC46023914_.wvu.FilterData" localSheetId="17" hidden="1">'STOUT Гибкая подводка'!$A$3:$H$63</definedName>
    <definedName name="Z_94E74550_0B2B_4B3C_8E97_CCCC46023914_.wvu.FilterData" localSheetId="21" hidden="1">'STOUT Дымоходы'!$A$4:$G$117</definedName>
    <definedName name="Z_94E74550_0B2B_4B3C_8E97_CCCC46023914_.wvu.FilterData" localSheetId="24" hidden="1">'STOUT КИП'!$A$6:$H$53</definedName>
    <definedName name="Z_94E74550_0B2B_4B3C_8E97_CCCC46023914_.wvu.FilterData" localSheetId="12" hidden="1">'STOUT Коллекторы'!$B$3:$K$111</definedName>
    <definedName name="Z_94E74550_0B2B_4B3C_8E97_CCCC46023914_.wvu.FilterData" localSheetId="6" hidden="1">'STOUT латунные фитинги'!#REF!</definedName>
    <definedName name="Z_94E74550_0B2B_4B3C_8E97_CCCC46023914_.wvu.FilterData" localSheetId="25" hidden="1">'STOUT Предохран-ая арматура'!$B$7:$I$26</definedName>
    <definedName name="Z_94E74550_0B2B_4B3C_8E97_CCCC46023914_.wvu.FilterData" localSheetId="5" hidden="1">'STOUT пресс-фитинги'!$A$6:$G$105</definedName>
    <definedName name="Z_94E74550_0B2B_4B3C_8E97_CCCC46023914_.wvu.FilterData" localSheetId="10" hidden="1">'STOUT Радиаторная арматура'!$H$12:$H$50</definedName>
    <definedName name="Z_94E74550_0B2B_4B3C_8E97_CCCC46023914_.wvu.FilterData" localSheetId="3" hidden="1">'STOUT Трубы и фитинги'!#REF!</definedName>
    <definedName name="Z_94E74550_0B2B_4B3C_8E97_CCCC46023914_.wvu.FilterData" localSheetId="8" hidden="1">'STOUT Шаровые краны'!$A$27:$F$115</definedName>
    <definedName name="Z_94E74550_0B2B_4B3C_8E97_CCCC46023914_.wvu.FilterData" localSheetId="26" hidden="1">'STOUT Электроника '!$A$6:$G$28</definedName>
    <definedName name="Z_94E74550_0B2B_4B3C_8E97_CCCC46023914_.wvu.FilterData" localSheetId="109" hidden="1">UPONOR!$A$6:$G$256</definedName>
    <definedName name="Z_94E74550_0B2B_4B3C_8E97_CCCC46023914_.wvu.FilterData" localSheetId="74" hidden="1">'WATTS new'!#REF!</definedName>
    <definedName name="Z_94E74550_0B2B_4B3C_8E97_CCCC46023914_.wvu.FilterData" localSheetId="101" hidden="1">Политэк!$A$8:$E$318</definedName>
    <definedName name="Z_94E74550_0B2B_4B3C_8E97_CCCC46023914_.wvu.FilterData" localSheetId="113" hidden="1">'РЕХАУ (монтажный инструмент)'!$A$6:$G$48</definedName>
    <definedName name="Z_94E74550_0B2B_4B3C_8E97_CCCC46023914_.wvu.FilterData" localSheetId="110" hidden="1">'РЕХАУ RAUTITAN'!$A$6:$G$402</definedName>
    <definedName name="Z_94E74550_0B2B_4B3C_8E97_CCCC46023914_.wvu.FilterData" localSheetId="112" hidden="1">'РЕХАУ(система шумопоглощающей к'!$A$6:$F$139</definedName>
    <definedName name="Z_A02336A9_D2FB_4D03_950A_00B6EBD6A28C_.wvu.Cols" localSheetId="127" hidden="1">LUXOR!$K:$K</definedName>
    <definedName name="Z_A02336A9_D2FB_4D03_950A_00B6EBD6A28C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A02336A9_D2FB_4D03_950A_00B6EBD6A28C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A02336A9_D2FB_4D03_950A_00B6EBD6A28C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A02336A9_D2FB_4D03_950A_00B6EBD6A28C_.wvu.Cols" localSheetId="0" hidden="1">Оглавление!$F:$F</definedName>
    <definedName name="Z_A02336A9_D2FB_4D03_950A_00B6EBD6A28C_.wvu.FilterData" localSheetId="62" hidden="1">'BAXI котлы'!#REF!</definedName>
    <definedName name="Z_A02336A9_D2FB_4D03_950A_00B6EBD6A28C_.wvu.FilterData" localSheetId="84" hidden="1">Flamco!#REF!</definedName>
    <definedName name="Z_A02336A9_D2FB_4D03_950A_00B6EBD6A28C_.wvu.FilterData" localSheetId="106" hidden="1">KALDE!$A$6:$F$506</definedName>
    <definedName name="Z_A02336A9_D2FB_4D03_950A_00B6EBD6A28C_.wvu.FilterData" localSheetId="77" hidden="1">MEIBES!$A$6:$D$149</definedName>
    <definedName name="Z_A02336A9_D2FB_4D03_950A_00B6EBD6A28C_.wvu.FilterData" localSheetId="116" hidden="1">Pestan!#REF!</definedName>
    <definedName name="Z_A02336A9_D2FB_4D03_950A_00B6EBD6A28C_.wvu.FilterData" localSheetId="39" hidden="1">'Rommer Клапаны и приводы'!#REF!</definedName>
    <definedName name="Z_A02336A9_D2FB_4D03_950A_00B6EBD6A28C_.wvu.FilterData" localSheetId="118" hidden="1">'Sanha (мед фитинги под пайку)'!$A$6:$E$305</definedName>
    <definedName name="Z_A02336A9_D2FB_4D03_950A_00B6EBD6A28C_.wvu.FilterData" localSheetId="125" hidden="1">Sinikon!#REF!</definedName>
    <definedName name="Z_A02336A9_D2FB_4D03_950A_00B6EBD6A28C_.wvu.FilterData" localSheetId="4" hidden="1">'STOUT винтовые фитинги'!$A$6:$G$84</definedName>
    <definedName name="Z_A02336A9_D2FB_4D03_950A_00B6EBD6A28C_.wvu.FilterData" localSheetId="27" hidden="1">'STOUT ГБМ'!#REF!</definedName>
    <definedName name="Z_A02336A9_D2FB_4D03_950A_00B6EBD6A28C_.wvu.FilterData" localSheetId="17" hidden="1">'STOUT Гибкая подводка'!$A$3:$H$63</definedName>
    <definedName name="Z_A02336A9_D2FB_4D03_950A_00B6EBD6A28C_.wvu.FilterData" localSheetId="21" hidden="1">'STOUT Дымоходы'!$A$4:$G$117</definedName>
    <definedName name="Z_A02336A9_D2FB_4D03_950A_00B6EBD6A28C_.wvu.FilterData" localSheetId="24" hidden="1">'STOUT КИП'!$A$6:$H$53</definedName>
    <definedName name="Z_A02336A9_D2FB_4D03_950A_00B6EBD6A28C_.wvu.FilterData" localSheetId="12" hidden="1">'STOUT Коллекторы'!$B$3:$K$111</definedName>
    <definedName name="Z_A02336A9_D2FB_4D03_950A_00B6EBD6A28C_.wvu.FilterData" localSheetId="6" hidden="1">'STOUT латунные фитинги'!#REF!</definedName>
    <definedName name="Z_A02336A9_D2FB_4D03_950A_00B6EBD6A28C_.wvu.FilterData" localSheetId="25" hidden="1">'STOUT Предохран-ая арматура'!$B$7:$I$26</definedName>
    <definedName name="Z_A02336A9_D2FB_4D03_950A_00B6EBD6A28C_.wvu.FilterData" localSheetId="5" hidden="1">'STOUT пресс-фитинги'!$A$6:$G$105</definedName>
    <definedName name="Z_A02336A9_D2FB_4D03_950A_00B6EBD6A28C_.wvu.FilterData" localSheetId="10" hidden="1">'STOUT Радиаторная арматура'!$H$12:$H$50</definedName>
    <definedName name="Z_A02336A9_D2FB_4D03_950A_00B6EBD6A28C_.wvu.FilterData" localSheetId="3" hidden="1">'STOUT Трубы и фитинги'!#REF!</definedName>
    <definedName name="Z_A02336A9_D2FB_4D03_950A_00B6EBD6A28C_.wvu.FilterData" localSheetId="8" hidden="1">'STOUT Шаровые краны'!$A$27:$F$115</definedName>
    <definedName name="Z_A02336A9_D2FB_4D03_950A_00B6EBD6A28C_.wvu.FilterData" localSheetId="26" hidden="1">'STOUT Электроника '!$A$6:$G$28</definedName>
    <definedName name="Z_A02336A9_D2FB_4D03_950A_00B6EBD6A28C_.wvu.FilterData" localSheetId="109" hidden="1">UPONOR!$A$6:$G$256</definedName>
    <definedName name="Z_A02336A9_D2FB_4D03_950A_00B6EBD6A28C_.wvu.FilterData" localSheetId="74" hidden="1">'WATTS new'!#REF!</definedName>
    <definedName name="Z_A02336A9_D2FB_4D03_950A_00B6EBD6A28C_.wvu.FilterData" localSheetId="101" hidden="1">Политэк!$A$8:$E$318</definedName>
    <definedName name="Z_A02336A9_D2FB_4D03_950A_00B6EBD6A28C_.wvu.FilterData" localSheetId="113" hidden="1">'РЕХАУ (монтажный инструмент)'!$A$6:$G$48</definedName>
    <definedName name="Z_A02336A9_D2FB_4D03_950A_00B6EBD6A28C_.wvu.FilterData" localSheetId="110" hidden="1">'РЕХАУ RAUTITAN'!$A$6:$G$402</definedName>
    <definedName name="Z_A02336A9_D2FB_4D03_950A_00B6EBD6A28C_.wvu.FilterData" localSheetId="112" hidden="1">'РЕХАУ(система шумопоглощающей к'!$A$6:$F$139</definedName>
    <definedName name="Z_A76FD505_AF56_4CD8_967A_59C705AF567C_.wvu.Cols" localSheetId="127" hidden="1">LUXOR!$K:$K</definedName>
    <definedName name="Z_A76FD505_AF56_4CD8_967A_59C705AF567C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A76FD505_AF56_4CD8_967A_59C705AF567C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A76FD505_AF56_4CD8_967A_59C705AF567C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A76FD505_AF56_4CD8_967A_59C705AF567C_.wvu.Cols" localSheetId="0" hidden="1">Оглавление!$F:$F</definedName>
    <definedName name="Z_A76FD505_AF56_4CD8_967A_59C705AF567C_.wvu.FilterData" localSheetId="62" hidden="1">'BAXI котлы'!#REF!</definedName>
    <definedName name="Z_A76FD505_AF56_4CD8_967A_59C705AF567C_.wvu.FilterData" localSheetId="84" hidden="1">Flamco!#REF!</definedName>
    <definedName name="Z_A76FD505_AF56_4CD8_967A_59C705AF567C_.wvu.FilterData" localSheetId="106" hidden="1">KALDE!$A$6:$F$506</definedName>
    <definedName name="Z_A76FD505_AF56_4CD8_967A_59C705AF567C_.wvu.FilterData" localSheetId="77" hidden="1">MEIBES!$A$6:$D$149</definedName>
    <definedName name="Z_A76FD505_AF56_4CD8_967A_59C705AF567C_.wvu.FilterData" localSheetId="116" hidden="1">Pestan!#REF!</definedName>
    <definedName name="Z_A76FD505_AF56_4CD8_967A_59C705AF567C_.wvu.FilterData" localSheetId="39" hidden="1">'Rommer Клапаны и приводы'!#REF!</definedName>
    <definedName name="Z_A76FD505_AF56_4CD8_967A_59C705AF567C_.wvu.FilterData" localSheetId="118" hidden="1">'Sanha (мед фитинги под пайку)'!$A$6:$E$305</definedName>
    <definedName name="Z_A76FD505_AF56_4CD8_967A_59C705AF567C_.wvu.FilterData" localSheetId="125" hidden="1">Sinikon!#REF!</definedName>
    <definedName name="Z_A76FD505_AF56_4CD8_967A_59C705AF567C_.wvu.FilterData" localSheetId="4" hidden="1">'STOUT винтовые фитинги'!$A$6:$G$84</definedName>
    <definedName name="Z_A76FD505_AF56_4CD8_967A_59C705AF567C_.wvu.FilterData" localSheetId="27" hidden="1">'STOUT ГБМ'!#REF!</definedName>
    <definedName name="Z_A76FD505_AF56_4CD8_967A_59C705AF567C_.wvu.FilterData" localSheetId="17" hidden="1">'STOUT Гибкая подводка'!$A$3:$H$62</definedName>
    <definedName name="Z_A76FD505_AF56_4CD8_967A_59C705AF567C_.wvu.FilterData" localSheetId="21" hidden="1">'STOUT Дымоходы'!$A$4:$G$117</definedName>
    <definedName name="Z_A76FD505_AF56_4CD8_967A_59C705AF567C_.wvu.FilterData" localSheetId="24" hidden="1">'STOUT КИП'!$A$6:$H$53</definedName>
    <definedName name="Z_A76FD505_AF56_4CD8_967A_59C705AF567C_.wvu.FilterData" localSheetId="12" hidden="1">'STOUT Коллекторы'!$B$3:$K$111</definedName>
    <definedName name="Z_A76FD505_AF56_4CD8_967A_59C705AF567C_.wvu.FilterData" localSheetId="6" hidden="1">'STOUT латунные фитинги'!#REF!</definedName>
    <definedName name="Z_A76FD505_AF56_4CD8_967A_59C705AF567C_.wvu.FilterData" localSheetId="25" hidden="1">'STOUT Предохран-ая арматура'!$B$7:$I$26</definedName>
    <definedName name="Z_A76FD505_AF56_4CD8_967A_59C705AF567C_.wvu.FilterData" localSheetId="5" hidden="1">'STOUT пресс-фитинги'!$A$6:$G$105</definedName>
    <definedName name="Z_A76FD505_AF56_4CD8_967A_59C705AF567C_.wvu.FilterData" localSheetId="10" hidden="1">'STOUT Радиаторная арматура'!$H$12:$H$50</definedName>
    <definedName name="Z_A76FD505_AF56_4CD8_967A_59C705AF567C_.wvu.FilterData" localSheetId="3" hidden="1">'STOUT Трубы и фитинги'!#REF!</definedName>
    <definedName name="Z_A76FD505_AF56_4CD8_967A_59C705AF567C_.wvu.FilterData" localSheetId="8" hidden="1">'STOUT Шаровые краны'!$A$27:$F$115</definedName>
    <definedName name="Z_A76FD505_AF56_4CD8_967A_59C705AF567C_.wvu.FilterData" localSheetId="26" hidden="1">'STOUT Электроника '!$A$6:$G$28</definedName>
    <definedName name="Z_A76FD505_AF56_4CD8_967A_59C705AF567C_.wvu.FilterData" localSheetId="109" hidden="1">UPONOR!$A$6:$G$256</definedName>
    <definedName name="Z_A76FD505_AF56_4CD8_967A_59C705AF567C_.wvu.FilterData" localSheetId="74" hidden="1">'WATTS new'!#REF!</definedName>
    <definedName name="Z_A76FD505_AF56_4CD8_967A_59C705AF567C_.wvu.FilterData" localSheetId="101" hidden="1">Политэк!$A$8:$E$318</definedName>
    <definedName name="Z_A76FD505_AF56_4CD8_967A_59C705AF567C_.wvu.FilterData" localSheetId="113" hidden="1">'РЕХАУ (монтажный инструмент)'!$A$6:$G$48</definedName>
    <definedName name="Z_A76FD505_AF56_4CD8_967A_59C705AF567C_.wvu.FilterData" localSheetId="110" hidden="1">'РЕХАУ RAUTITAN'!$A$6:$G$402</definedName>
    <definedName name="Z_A76FD505_AF56_4CD8_967A_59C705AF567C_.wvu.FilterData" localSheetId="112" hidden="1">'РЕХАУ(система шумопоглощающей к'!$A$6:$F$139</definedName>
    <definedName name="Z_B3358888_E690_452C_98EC_431498422E6E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B3358888_E690_452C_98EC_431498422E6E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B3358888_E690_452C_98EC_431498422E6E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B3358888_E690_452C_98EC_431498422E6E_.wvu.FilterData" localSheetId="106" hidden="1">KALDE!$A$6:$D$430</definedName>
    <definedName name="Z_B3358888_E690_452C_98EC_431498422E6E_.wvu.FilterData" localSheetId="116" hidden="1">Pestan!#REF!</definedName>
    <definedName name="Z_B3358888_E690_452C_98EC_431498422E6E_.wvu.FilterData" localSheetId="125" hidden="1">Sinikon!#REF!</definedName>
    <definedName name="Z_B3358888_E690_452C_98EC_431498422E6E_.wvu.FilterData" localSheetId="6" hidden="1">'STOUT латунные фитинги'!#REF!</definedName>
    <definedName name="Z_B3358888_E690_452C_98EC_431498422E6E_.wvu.FilterData" localSheetId="110" hidden="1">'РЕХАУ RAUTITAN'!$A$6:$G$402</definedName>
    <definedName name="Z_C23E91BF_4A86_4D00_A577_1A263DDCB8BC_.wvu.Cols" localSheetId="127" hidden="1">LUXOR!$K:$K</definedName>
    <definedName name="Z_C23E91BF_4A86_4D00_A577_1A263DDCB8BC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C23E91BF_4A86_4D00_A577_1A263DDCB8BC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C23E91BF_4A86_4D00_A577_1A263DDCB8BC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C23E91BF_4A86_4D00_A577_1A263DDCB8BC_.wvu.Cols" localSheetId="0" hidden="1">Оглавление!$F:$F</definedName>
    <definedName name="Z_C23E91BF_4A86_4D00_A577_1A263DDCB8BC_.wvu.FilterData" localSheetId="62" hidden="1">'BAXI котлы'!#REF!</definedName>
    <definedName name="Z_C23E91BF_4A86_4D00_A577_1A263DDCB8BC_.wvu.FilterData" localSheetId="84" hidden="1">Flamco!#REF!</definedName>
    <definedName name="Z_C23E91BF_4A86_4D00_A577_1A263DDCB8BC_.wvu.FilterData" localSheetId="106" hidden="1">KALDE!$A$6:$F$506</definedName>
    <definedName name="Z_C23E91BF_4A86_4D00_A577_1A263DDCB8BC_.wvu.FilterData" localSheetId="77" hidden="1">MEIBES!$A$6:$D$149</definedName>
    <definedName name="Z_C23E91BF_4A86_4D00_A577_1A263DDCB8BC_.wvu.FilterData" localSheetId="116" hidden="1">Pestan!#REF!</definedName>
    <definedName name="Z_C23E91BF_4A86_4D00_A577_1A263DDCB8BC_.wvu.FilterData" localSheetId="39" hidden="1">'Rommer Клапаны и приводы'!#REF!</definedName>
    <definedName name="Z_C23E91BF_4A86_4D00_A577_1A263DDCB8BC_.wvu.FilterData" localSheetId="118" hidden="1">'Sanha (мед фитинги под пайку)'!$A$6:$E$305</definedName>
    <definedName name="Z_C23E91BF_4A86_4D00_A577_1A263DDCB8BC_.wvu.FilterData" localSheetId="125" hidden="1">Sinikon!#REF!</definedName>
    <definedName name="Z_C23E91BF_4A86_4D00_A577_1A263DDCB8BC_.wvu.FilterData" localSheetId="4" hidden="1">'STOUT винтовые фитинги'!$A$6:$G$84</definedName>
    <definedName name="Z_C23E91BF_4A86_4D00_A577_1A263DDCB8BC_.wvu.FilterData" localSheetId="27" hidden="1">'STOUT ГБМ'!#REF!</definedName>
    <definedName name="Z_C23E91BF_4A86_4D00_A577_1A263DDCB8BC_.wvu.FilterData" localSheetId="17" hidden="1">'STOUT Гибкая подводка'!$A$3:$H$63</definedName>
    <definedName name="Z_C23E91BF_4A86_4D00_A577_1A263DDCB8BC_.wvu.FilterData" localSheetId="21" hidden="1">'STOUT Дымоходы'!$A$4:$G$117</definedName>
    <definedName name="Z_C23E91BF_4A86_4D00_A577_1A263DDCB8BC_.wvu.FilterData" localSheetId="24" hidden="1">'STOUT КИП'!$A$6:$H$53</definedName>
    <definedName name="Z_C23E91BF_4A86_4D00_A577_1A263DDCB8BC_.wvu.FilterData" localSheetId="12" hidden="1">'STOUT Коллекторы'!$B$3:$K$111</definedName>
    <definedName name="Z_C23E91BF_4A86_4D00_A577_1A263DDCB8BC_.wvu.FilterData" localSheetId="6" hidden="1">'STOUT латунные фитинги'!#REF!</definedName>
    <definedName name="Z_C23E91BF_4A86_4D00_A577_1A263DDCB8BC_.wvu.FilterData" localSheetId="25" hidden="1">'STOUT Предохран-ая арматура'!$B$7:$I$26</definedName>
    <definedName name="Z_C23E91BF_4A86_4D00_A577_1A263DDCB8BC_.wvu.FilterData" localSheetId="5" hidden="1">'STOUT пресс-фитинги'!$A$6:$G$105</definedName>
    <definedName name="Z_C23E91BF_4A86_4D00_A577_1A263DDCB8BC_.wvu.FilterData" localSheetId="10" hidden="1">'STOUT Радиаторная арматура'!$H$12:$H$50</definedName>
    <definedName name="Z_C23E91BF_4A86_4D00_A577_1A263DDCB8BC_.wvu.FilterData" localSheetId="3" hidden="1">'STOUT Трубы и фитинги'!#REF!</definedName>
    <definedName name="Z_C23E91BF_4A86_4D00_A577_1A263DDCB8BC_.wvu.FilterData" localSheetId="8" hidden="1">'STOUT Шаровые краны'!$A$27:$F$115</definedName>
    <definedName name="Z_C23E91BF_4A86_4D00_A577_1A263DDCB8BC_.wvu.FilterData" localSheetId="26" hidden="1">'STOUT Электроника '!$A$6:$G$28</definedName>
    <definedName name="Z_C23E91BF_4A86_4D00_A577_1A263DDCB8BC_.wvu.FilterData" localSheetId="109" hidden="1">UPONOR!$A$6:$G$256</definedName>
    <definedName name="Z_C23E91BF_4A86_4D00_A577_1A263DDCB8BC_.wvu.FilterData" localSheetId="74" hidden="1">'WATTS new'!#REF!</definedName>
    <definedName name="Z_C23E91BF_4A86_4D00_A577_1A263DDCB8BC_.wvu.FilterData" localSheetId="101" hidden="1">Политэк!$A$8:$E$318</definedName>
    <definedName name="Z_C23E91BF_4A86_4D00_A577_1A263DDCB8BC_.wvu.FilterData" localSheetId="113" hidden="1">'РЕХАУ (монтажный инструмент)'!$A$6:$G$48</definedName>
    <definedName name="Z_C23E91BF_4A86_4D00_A577_1A263DDCB8BC_.wvu.FilterData" localSheetId="110" hidden="1">'РЕХАУ RAUTITAN'!$A$6:$G$402</definedName>
    <definedName name="Z_C23E91BF_4A86_4D00_A577_1A263DDCB8BC_.wvu.FilterData" localSheetId="112" hidden="1">'РЕХАУ(система шумопоглощающей к'!$A$6:$F$139</definedName>
    <definedName name="Z_D7CF3121_CFC0_4E70_8DCD_811E30042E24_.wvu.Cols" localSheetId="127" hidden="1">LUXOR!$K:$K</definedName>
    <definedName name="Z_D7CF3121_CFC0_4E70_8DCD_811E30042E24_.wvu.Cols" localSheetId="39" hidden="1">'Rommer Клапаны и приводы'!$IO:$IO,'Rommer Клапаны и приводы'!$SK:$SK,'Rommer Клапаны и приводы'!$ACG:$ACG,'Rommer Клапаны и приводы'!$AMC:$AMC,'Rommer Клапаны и приводы'!$AVY:$AVY,'Rommer Клапаны и приводы'!$BFU:$BFU,'Rommer Клапаны и приводы'!$BPQ:$BPQ,'Rommer Клапаны и приводы'!$BZM:$BZM,'Rommer Клапаны и приводы'!$CJI:$CJI,'Rommer Клапаны и приводы'!$CTE:$CTE,'Rommer Клапаны и приводы'!$DDA:$DDA,'Rommer Клапаны и приводы'!$DMW:$DMW,'Rommer Клапаны и приводы'!$DWS:$DWS,'Rommer Клапаны и приводы'!$EGO:$EGO,'Rommer Клапаны и приводы'!$EQK:$EQK,'Rommer Клапаны и приводы'!$FAG:$FAG,'Rommer Клапаны и приводы'!$FKC:$FKC,'Rommer Клапаны и приводы'!$FTY:$FTY,'Rommer Клапаны и приводы'!$GDU:$GDU,'Rommer Клапаны и приводы'!$GNQ:$GNQ,'Rommer Клапаны и приводы'!$GXM:$GXM,'Rommer Клапаны и приводы'!$HHI:$HHI,'Rommer Клапаны и приводы'!$HRE:$HRE,'Rommer Клапаны и приводы'!$IBA:$IBA,'Rommer Клапаны и приводы'!$IKW:$IKW,'Rommer Клапаны и приводы'!$IUS:$IUS,'Rommer Клапаны и приводы'!$JEO:$JEO,'Rommer Клапаны и приводы'!$JOK:$JOK,'Rommer Клапаны и приводы'!$JYG:$JYG,'Rommer Клапаны и приводы'!$KIC:$KIC,'Rommer Клапаны и приводы'!$KRY:$KRY,'Rommer Клапаны и приводы'!$LBU:$LBU,'Rommer Клапаны и приводы'!$LLQ:$LLQ,'Rommer Клапаны и приводы'!$LVM:$LVM,'Rommer Клапаны и приводы'!$MFI:$MFI,'Rommer Клапаны и приводы'!$MPE:$MPE,'Rommer Клапаны и приводы'!$MZA:$MZA,'Rommer Клапаны и приводы'!$NIW:$NIW,'Rommer Клапаны и приводы'!$NSS:$NSS,'Rommer Клапаны и приводы'!$OCO:$OCO,'Rommer Клапаны и приводы'!$OMK:$OMK,'Rommer Клапаны и приводы'!$OWG:$OWG,'Rommer Клапаны и приводы'!$PGC:$PGC,'Rommer Клапаны и приводы'!$PPY:$PPY,'Rommer Клапаны и приводы'!$PZU:$PZU,'Rommer Клапаны и приводы'!$QJQ:$QJQ,'Rommer Клапаны и приводы'!$QTM:$QTM,'Rommer Клапаны и приводы'!$RDI:$RDI,'Rommer Клапаны и приводы'!$RNE:$RNE,'Rommer Клапаны и приводы'!$RXA:$RXA,'Rommer Клапаны и приводы'!$SGW:$SGW,'Rommer Клапаны и приводы'!$SQS:$SQS,'Rommer Клапаны и приводы'!$TAO:$TAO,'Rommer Клапаны и приводы'!$TKK:$TKK,'Rommer Клапаны и приводы'!$TUG:$TUG,'Rommer Клапаны и приводы'!$UEC:$UEC,'Rommer Клапаны и приводы'!$UNY:$UNY,'Rommer Клапаны и приводы'!$UXU:$UXU,'Rommer Клапаны и приводы'!$VHQ:$VHQ,'Rommer Клапаны и приводы'!$VRM:$VRM,'Rommer Клапаны и приводы'!$WBI:$WBI,'Rommer Клапаны и приводы'!$WLE:$WLE,'Rommer Клапаны и приводы'!$WVA:$WVA</definedName>
    <definedName name="Z_D7CF3121_CFC0_4E70_8DCD_811E30042E24_.wvu.Cols" localSheetId="27" hidden="1">'STOUT ГБМ'!$IR:$IR,'STOUT ГБМ'!$SN:$SN,'STOUT ГБМ'!$ACJ:$ACJ,'STOUT ГБМ'!$AMF:$AMF,'STOUT ГБМ'!$AWB:$AWB,'STOUT ГБМ'!$BFX:$BFX,'STOUT ГБМ'!$BPT:$BPT,'STOUT ГБМ'!$BZP:$BZP,'STOUT ГБМ'!$CJL:$CJL,'STOUT ГБМ'!$CTH:$CTH,'STOUT ГБМ'!$DDD:$DDD,'STOUT ГБМ'!$DMZ:$DMZ,'STOUT ГБМ'!$DWV:$DWV,'STOUT ГБМ'!$EGR:$EGR,'STOUT ГБМ'!$EQN:$EQN,'STOUT ГБМ'!$FAJ:$FAJ,'STOUT ГБМ'!$FKF:$FKF,'STOUT ГБМ'!$FUB:$FUB,'STOUT ГБМ'!$GDX:$GDX,'STOUT ГБМ'!$GNT:$GNT,'STOUT ГБМ'!$GXP:$GXP,'STOUT ГБМ'!$HHL:$HHL,'STOUT ГБМ'!$HRH:$HRH,'STOUT ГБМ'!$IBD:$IBD,'STOUT ГБМ'!$IKZ:$IKZ,'STOUT ГБМ'!$IUV:$IUV,'STOUT ГБМ'!$JER:$JER,'STOUT ГБМ'!$JON:$JON,'STOUT ГБМ'!$JYJ:$JYJ,'STOUT ГБМ'!$KIF:$KIF,'STOUT ГБМ'!$KSB:$KSB,'STOUT ГБМ'!$LBX:$LBX,'STOUT ГБМ'!$LLT:$LLT,'STOUT ГБМ'!$LVP:$LVP,'STOUT ГБМ'!$MFL:$MFL,'STOUT ГБМ'!$MPH:$MPH,'STOUT ГБМ'!$MZD:$MZD,'STOUT ГБМ'!$NIZ:$NIZ,'STOUT ГБМ'!$NSV:$NSV,'STOUT ГБМ'!$OCR:$OCR,'STOUT ГБМ'!$OMN:$OMN,'STOUT ГБМ'!$OWJ:$OWJ,'STOUT ГБМ'!$PGF:$PGF,'STOUT ГБМ'!$PQB:$PQB,'STOUT ГБМ'!$PZX:$PZX,'STOUT ГБМ'!$QJT:$QJT,'STOUT ГБМ'!$QTP:$QTP,'STOUT ГБМ'!$RDL:$RDL,'STOUT ГБМ'!$RNH:$RNH,'STOUT ГБМ'!$RXD:$RXD,'STOUT ГБМ'!$SGZ:$SGZ,'STOUT ГБМ'!$SQV:$SQV,'STOUT ГБМ'!$TAR:$TAR,'STOUT ГБМ'!$TKN:$TKN,'STOUT ГБМ'!$TUJ:$TUJ,'STOUT ГБМ'!$UEF:$UEF,'STOUT ГБМ'!$UOB:$UOB,'STOUT ГБМ'!$UXX:$UXX,'STOUT ГБМ'!$VHT:$VHT,'STOUT ГБМ'!$VRP:$VRP,'STOUT ГБМ'!$WBL:$WBL,'STOUT ГБМ'!$WLH:$WLH,'STOUT ГБМ'!$WVD:$WVD</definedName>
    <definedName name="Z_D7CF3121_CFC0_4E70_8DCD_811E30042E24_.wvu.Cols" localSheetId="17" hidden="1">'STOUT Гибкая подводка'!#REF!,'STOUT Гибкая подводка'!$IW:$IW,'STOUT Гибкая подводка'!$SS:$SS,'STOUT Гибкая подводка'!$ACO:$ACO,'STOUT Гибкая подводка'!$AMK:$AMK,'STOUT Гибкая подводка'!$AWG:$AWG,'STOUT Гибкая подводка'!$BGC:$BGC,'STOUT Гибкая подводка'!$BPY:$BPY,'STOUT Гибкая подводка'!$BZU:$BZU,'STOUT Гибкая подводка'!$CJQ:$CJQ,'STOUT Гибкая подводка'!$CTM:$CTM,'STOUT Гибкая подводка'!$DDI:$DDI,'STOUT Гибкая подводка'!$DNE:$DNE,'STOUT Гибкая подводка'!$DXA:$DXA,'STOUT Гибкая подводка'!$EGW:$EGW,'STOUT Гибкая подводка'!$EQS:$EQS,'STOUT Гибкая подводка'!$FAO:$FAO,'STOUT Гибкая подводка'!$FKK:$FKK,'STOUT Гибкая подводка'!$FUG:$FUG,'STOUT Гибкая подводка'!$GEC:$GEC,'STOUT Гибкая подводка'!$GNY:$GNY,'STOUT Гибкая подводка'!$GXU:$GXU,'STOUT Гибкая подводка'!$HHQ:$HHQ,'STOUT Гибкая подводка'!$HRM:$HRM,'STOUT Гибкая подводка'!$IBI:$IBI,'STOUT Гибкая подводка'!$ILE:$ILE,'STOUT Гибкая подводка'!$IVA:$IVA,'STOUT Гибкая подводка'!$JEW:$JEW,'STOUT Гибкая подводка'!$JOS:$JOS,'STOUT Гибкая подводка'!$JYO:$JYO,'STOUT Гибкая подводка'!$KIK:$KIK,'STOUT Гибкая подводка'!$KSG:$KSG,'STOUT Гибкая подводка'!$LCC:$LCC,'STOUT Гибкая подводка'!$LLY:$LLY,'STOUT Гибкая подводка'!$LVU:$LVU,'STOUT Гибкая подводка'!$MFQ:$MFQ,'STOUT Гибкая подводка'!$MPM:$MPM,'STOUT Гибкая подводка'!$MZI:$MZI,'STOUT Гибкая подводка'!$NJE:$NJE,'STOUT Гибкая подводка'!$NTA:$NTA,'STOUT Гибкая подводка'!$OCW:$OCW,'STOUT Гибкая подводка'!$OMS:$OMS,'STOUT Гибкая подводка'!$OWO:$OWO,'STOUT Гибкая подводка'!$PGK:$PGK,'STOUT Гибкая подводка'!$PQG:$PQG,'STOUT Гибкая подводка'!$QAC:$QAC,'STOUT Гибкая подводка'!$QJY:$QJY,'STOUT Гибкая подводка'!$QTU:$QTU,'STOUT Гибкая подводка'!$RDQ:$RDQ,'STOUT Гибкая подводка'!$RNM:$RNM,'STOUT Гибкая подводка'!$RXI:$RXI,'STOUT Гибкая подводка'!$SHE:$SHE,'STOUT Гибкая подводка'!$SRA:$SRA,'STOUT Гибкая подводка'!$TAW:$TAW,'STOUT Гибкая подводка'!$TKS:$TKS,'STOUT Гибкая подводка'!$TUO:$TUO,'STOUT Гибкая подводка'!$UEK:$UEK,'STOUT Гибкая подводка'!$UOG:$UOG,'STOUT Гибкая подводка'!$UYC:$UYC,'STOUT Гибкая подводка'!$VHY:$VHY,'STOUT Гибкая подводка'!$VRU:$VRU,'STOUT Гибкая подводка'!$WBQ:$WBQ,'STOUT Гибкая подводка'!$WLM:$WLM,'STOUT Гибкая подводка'!$WVI:$WVI</definedName>
    <definedName name="Z_D7CF3121_CFC0_4E70_8DCD_811E30042E24_.wvu.Cols" localSheetId="0" hidden="1">Оглавление!$F:$F</definedName>
    <definedName name="Z_D7CF3121_CFC0_4E70_8DCD_811E30042E24_.wvu.FilterData" localSheetId="62" hidden="1">'BAXI котлы'!#REF!</definedName>
    <definedName name="Z_D7CF3121_CFC0_4E70_8DCD_811E30042E24_.wvu.FilterData" localSheetId="84" hidden="1">Flamco!#REF!</definedName>
    <definedName name="Z_D7CF3121_CFC0_4E70_8DCD_811E30042E24_.wvu.FilterData" localSheetId="106" hidden="1">KALDE!$A$6:$F$506</definedName>
    <definedName name="Z_D7CF3121_CFC0_4E70_8DCD_811E30042E24_.wvu.FilterData" localSheetId="77" hidden="1">MEIBES!$A$6:$D$149</definedName>
    <definedName name="Z_D7CF3121_CFC0_4E70_8DCD_811E30042E24_.wvu.FilterData" localSheetId="116" hidden="1">Pestan!#REF!</definedName>
    <definedName name="Z_D7CF3121_CFC0_4E70_8DCD_811E30042E24_.wvu.FilterData" localSheetId="39" hidden="1">'Rommer Клапаны и приводы'!#REF!</definedName>
    <definedName name="Z_D7CF3121_CFC0_4E70_8DCD_811E30042E24_.wvu.FilterData" localSheetId="118" hidden="1">'Sanha (мед фитинги под пайку)'!$A$6:$E$305</definedName>
    <definedName name="Z_D7CF3121_CFC0_4E70_8DCD_811E30042E24_.wvu.FilterData" localSheetId="125" hidden="1">Sinikon!#REF!</definedName>
    <definedName name="Z_D7CF3121_CFC0_4E70_8DCD_811E30042E24_.wvu.FilterData" localSheetId="4" hidden="1">'STOUT винтовые фитинги'!$A$6:$G$84</definedName>
    <definedName name="Z_D7CF3121_CFC0_4E70_8DCD_811E30042E24_.wvu.FilterData" localSheetId="27" hidden="1">'STOUT ГБМ'!#REF!</definedName>
    <definedName name="Z_D7CF3121_CFC0_4E70_8DCD_811E30042E24_.wvu.FilterData" localSheetId="17" hidden="1">'STOUT Гибкая подводка'!$A$3:$H$63</definedName>
    <definedName name="Z_D7CF3121_CFC0_4E70_8DCD_811E30042E24_.wvu.FilterData" localSheetId="21" hidden="1">'STOUT Дымоходы'!$A$4:$G$117</definedName>
    <definedName name="Z_D7CF3121_CFC0_4E70_8DCD_811E30042E24_.wvu.FilterData" localSheetId="24" hidden="1">'STOUT КИП'!$A$6:$H$53</definedName>
    <definedName name="Z_D7CF3121_CFC0_4E70_8DCD_811E30042E24_.wvu.FilterData" localSheetId="12" hidden="1">'STOUT Коллекторы'!$B$3:$K$111</definedName>
    <definedName name="Z_D7CF3121_CFC0_4E70_8DCD_811E30042E24_.wvu.FilterData" localSheetId="6" hidden="1">'STOUT латунные фитинги'!#REF!</definedName>
    <definedName name="Z_D7CF3121_CFC0_4E70_8DCD_811E30042E24_.wvu.FilterData" localSheetId="25" hidden="1">'STOUT Предохран-ая арматура'!$B$7:$I$26</definedName>
    <definedName name="Z_D7CF3121_CFC0_4E70_8DCD_811E30042E24_.wvu.FilterData" localSheetId="5" hidden="1">'STOUT пресс-фитинги'!$A$6:$G$105</definedName>
    <definedName name="Z_D7CF3121_CFC0_4E70_8DCD_811E30042E24_.wvu.FilterData" localSheetId="10" hidden="1">'STOUT Радиаторная арматура'!$H$12:$H$50</definedName>
    <definedName name="Z_D7CF3121_CFC0_4E70_8DCD_811E30042E24_.wvu.FilterData" localSheetId="3" hidden="1">'STOUT Трубы и фитинги'!#REF!</definedName>
    <definedName name="Z_D7CF3121_CFC0_4E70_8DCD_811E30042E24_.wvu.FilterData" localSheetId="8" hidden="1">'STOUT Шаровые краны'!$A$27:$F$115</definedName>
    <definedName name="Z_D7CF3121_CFC0_4E70_8DCD_811E30042E24_.wvu.FilterData" localSheetId="26" hidden="1">'STOUT Электроника '!$A$6:$G$28</definedName>
    <definedName name="Z_D7CF3121_CFC0_4E70_8DCD_811E30042E24_.wvu.FilterData" localSheetId="109" hidden="1">UPONOR!$A$6:$G$256</definedName>
    <definedName name="Z_D7CF3121_CFC0_4E70_8DCD_811E30042E24_.wvu.FilterData" localSheetId="74" hidden="1">'WATTS new'!#REF!</definedName>
    <definedName name="Z_D7CF3121_CFC0_4E70_8DCD_811E30042E24_.wvu.FilterData" localSheetId="101" hidden="1">Политэк!$A$8:$E$318</definedName>
    <definedName name="Z_D7CF3121_CFC0_4E70_8DCD_811E30042E24_.wvu.FilterData" localSheetId="113" hidden="1">'РЕХАУ (монтажный инструмент)'!$A$6:$G$48</definedName>
    <definedName name="Z_D7CF3121_CFC0_4E70_8DCD_811E30042E24_.wvu.FilterData" localSheetId="110" hidden="1">'РЕХАУ RAUTITAN'!$A$6:$G$402</definedName>
    <definedName name="Z_D7CF3121_CFC0_4E70_8DCD_811E30042E24_.wvu.FilterData" localSheetId="112" hidden="1">'РЕХАУ(система шумопоглощающей к'!$A$6:$F$139</definedName>
    <definedName name="Z_EBE228CF_9909_422C_991A_EC7CB63ED422_.wvu.FilterData" localSheetId="106" hidden="1">KALDE!$A$6:$D$430</definedName>
    <definedName name="Z_EBE228CF_9909_422C_991A_EC7CB63ED422_.wvu.FilterData" localSheetId="6" hidden="1">'STOUT латунные фитинги'!#REF!</definedName>
    <definedName name="артикул" localSheetId="85">#REF!</definedName>
    <definedName name="артикул" localSheetId="122">#REF!</definedName>
    <definedName name="артикул" localSheetId="138">#REF!</definedName>
    <definedName name="артикул" localSheetId="133">#REF!</definedName>
    <definedName name="артикул" localSheetId="116">#REF!</definedName>
    <definedName name="артикул" localSheetId="104">#REF!</definedName>
    <definedName name="артикул" localSheetId="39">#REF!</definedName>
    <definedName name="артикул" localSheetId="46">#REF!</definedName>
    <definedName name="артикул" localSheetId="41">#REF!</definedName>
    <definedName name="артикул" localSheetId="123">#REF!</definedName>
    <definedName name="артикул" localSheetId="16">#REF!</definedName>
    <definedName name="артикул" localSheetId="160">#REF!</definedName>
    <definedName name="артикул" localSheetId="91">#REF!</definedName>
    <definedName name="артикул" localSheetId="86">#REF!</definedName>
    <definedName name="артикул" localSheetId="149">#REF!</definedName>
    <definedName name="артикул" localSheetId="124">#REF!</definedName>
    <definedName name="артикул" localSheetId="167">#REF!</definedName>
    <definedName name="артикул" localSheetId="102">#REF!</definedName>
    <definedName name="артикул" localSheetId="158">#REF!</definedName>
    <definedName name="артикул">#REF!</definedName>
    <definedName name="роммер">[1]Лист1!$A$1:$C$860</definedName>
  </definedNames>
  <calcPr calcId="191029" refMode="R1C1"/>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E39" i="224" l="1"/>
  <c r="E38" i="224"/>
  <c r="E37" i="224"/>
  <c r="E36" i="224"/>
  <c r="E35" i="224"/>
  <c r="E34" i="224"/>
  <c r="E33" i="224"/>
  <c r="E32" i="224"/>
  <c r="E31" i="224"/>
  <c r="E30" i="224"/>
  <c r="E27" i="224"/>
  <c r="E26" i="224"/>
  <c r="E25" i="224"/>
  <c r="E24" i="224"/>
  <c r="E23" i="224"/>
  <c r="E22" i="224"/>
  <c r="E19" i="224"/>
  <c r="E18" i="224"/>
  <c r="E17" i="224"/>
  <c r="E16" i="224"/>
  <c r="E15" i="224"/>
  <c r="E14" i="224"/>
  <c r="E13" i="224"/>
  <c r="E12" i="224"/>
  <c r="E11" i="224"/>
  <c r="E10" i="224"/>
  <c r="E9" i="224"/>
  <c r="E8" i="224"/>
  <c r="L52" i="192" l="1"/>
  <c r="L53" i="192"/>
  <c r="L54" i="192"/>
  <c r="L56" i="192"/>
  <c r="L51" i="192"/>
  <c r="J57" i="217" l="1"/>
  <c r="J56" i="217"/>
  <c r="J55" i="217"/>
  <c r="J54" i="217"/>
  <c r="J52" i="217"/>
  <c r="J51" i="217"/>
  <c r="J50" i="217"/>
  <c r="J48" i="217"/>
  <c r="J47" i="217"/>
  <c r="J46" i="217"/>
  <c r="J45" i="217"/>
  <c r="J43" i="217"/>
  <c r="J42" i="217"/>
  <c r="J41" i="217"/>
  <c r="J40" i="217"/>
  <c r="J38" i="217"/>
  <c r="J37" i="217"/>
  <c r="J36" i="217"/>
  <c r="J35" i="217"/>
  <c r="J33" i="217"/>
  <c r="J32" i="217"/>
  <c r="J31" i="217"/>
  <c r="J30" i="217"/>
  <c r="J29" i="217"/>
  <c r="J28" i="217"/>
  <c r="J22" i="217"/>
  <c r="J23" i="217"/>
  <c r="J24" i="217"/>
  <c r="J25" i="217"/>
  <c r="J26" i="217"/>
  <c r="J21" i="217"/>
  <c r="L48" i="175" l="1"/>
  <c r="L49" i="175"/>
  <c r="L50" i="175"/>
  <c r="L51" i="175"/>
  <c r="L52" i="175"/>
  <c r="L53" i="175"/>
  <c r="L54" i="175"/>
  <c r="L55" i="175"/>
  <c r="L56" i="175"/>
  <c r="L57" i="175"/>
  <c r="L58" i="175"/>
  <c r="L59" i="175"/>
  <c r="L47" i="175"/>
  <c r="D47" i="161" l="1"/>
  <c r="D36" i="161"/>
  <c r="D37" i="161"/>
  <c r="D38" i="161"/>
  <c r="D39" i="161"/>
  <c r="D40" i="161"/>
  <c r="D41" i="161"/>
  <c r="D42" i="161"/>
  <c r="D43" i="161"/>
  <c r="D44" i="161"/>
  <c r="D45" i="161"/>
  <c r="D46" i="161"/>
  <c r="D54" i="161"/>
  <c r="D52" i="161"/>
  <c r="D50" i="161"/>
  <c r="D49" i="161"/>
  <c r="D34" i="161"/>
  <c r="D32" i="161"/>
  <c r="D30" i="161"/>
  <c r="D28" i="161"/>
  <c r="D27" i="161"/>
  <c r="D26" i="161"/>
  <c r="D24" i="161"/>
  <c r="D22" i="161"/>
  <c r="D21" i="161"/>
  <c r="D20" i="161"/>
  <c r="D18" i="161"/>
  <c r="D14" i="161"/>
  <c r="D15" i="161"/>
  <c r="D16" i="161"/>
  <c r="D13" i="161"/>
  <c r="J67" i="175" l="1"/>
  <c r="L41" i="176" l="1"/>
  <c r="M41" i="176" s="1"/>
  <c r="L40" i="176"/>
  <c r="M40" i="176" s="1"/>
  <c r="L35" i="176"/>
  <c r="L36" i="176"/>
  <c r="L37" i="176"/>
  <c r="L38" i="176"/>
  <c r="L34" i="176"/>
  <c r="L28" i="176"/>
  <c r="L29" i="176"/>
  <c r="L30" i="176"/>
  <c r="L31" i="176"/>
  <c r="L32" i="176"/>
  <c r="L27" i="176"/>
  <c r="L25" i="176"/>
  <c r="L24" i="176"/>
  <c r="L22" i="176"/>
  <c r="L21" i="176"/>
  <c r="L15" i="176"/>
  <c r="L16" i="176"/>
  <c r="L17" i="176"/>
  <c r="L18" i="176"/>
  <c r="L19" i="176"/>
  <c r="L14" i="176"/>
  <c r="L11" i="176"/>
  <c r="L12" i="176"/>
  <c r="L10" i="176"/>
  <c r="L8" i="176"/>
  <c r="L11" i="222" l="1"/>
  <c r="M11" i="222" s="1"/>
  <c r="L12" i="222"/>
  <c r="M12" i="222" s="1"/>
  <c r="L13" i="222"/>
  <c r="M13" i="222" s="1"/>
  <c r="L14" i="222"/>
  <c r="M14" i="222" s="1"/>
  <c r="L15" i="222"/>
  <c r="M15" i="222" s="1"/>
  <c r="L16" i="222"/>
  <c r="M16" i="222" s="1"/>
  <c r="L17" i="222"/>
  <c r="M17" i="222" s="1"/>
  <c r="L18" i="222"/>
  <c r="M18" i="222" s="1"/>
  <c r="L19" i="222"/>
  <c r="M19" i="222" s="1"/>
  <c r="L20" i="222"/>
  <c r="M20" i="222" s="1"/>
  <c r="L21" i="222"/>
  <c r="M21" i="222" s="1"/>
  <c r="L22" i="222"/>
  <c r="M22" i="222" s="1"/>
  <c r="L23" i="222"/>
  <c r="M23" i="222" s="1"/>
  <c r="L24" i="222"/>
  <c r="M24" i="222" s="1"/>
  <c r="L25" i="222"/>
  <c r="M25" i="222" s="1"/>
  <c r="L26" i="222"/>
  <c r="M26" i="222" s="1"/>
  <c r="L27" i="222"/>
  <c r="M27" i="222" s="1"/>
  <c r="L28" i="222"/>
  <c r="M28" i="222" s="1"/>
  <c r="L29" i="222"/>
  <c r="M29" i="222" s="1"/>
  <c r="L30" i="222"/>
  <c r="M30" i="222" s="1"/>
  <c r="L31" i="222"/>
  <c r="M31" i="222" s="1"/>
  <c r="L32" i="222"/>
  <c r="M32" i="222" s="1"/>
  <c r="L33" i="222"/>
  <c r="M33" i="222" s="1"/>
  <c r="L34" i="222"/>
  <c r="M34" i="222" s="1"/>
  <c r="L35" i="222"/>
  <c r="M35" i="222" s="1"/>
  <c r="L36" i="222"/>
  <c r="M36" i="222" s="1"/>
  <c r="L37" i="222"/>
  <c r="M37" i="222" s="1"/>
  <c r="L38" i="222"/>
  <c r="M38" i="222" s="1"/>
  <c r="L39" i="222"/>
  <c r="M39" i="222" s="1"/>
  <c r="L40" i="222"/>
  <c r="M40" i="222" s="1"/>
  <c r="L41" i="222"/>
  <c r="M41" i="222" s="1"/>
  <c r="L42" i="222"/>
  <c r="M42" i="222" s="1"/>
  <c r="L43" i="222"/>
  <c r="M43" i="222" s="1"/>
  <c r="L44" i="222"/>
  <c r="M44" i="222" s="1"/>
  <c r="L45" i="222"/>
  <c r="M45" i="222" s="1"/>
  <c r="L46" i="222"/>
  <c r="M46" i="222" s="1"/>
  <c r="L47" i="222"/>
  <c r="M47" i="222" s="1"/>
  <c r="L48" i="222"/>
  <c r="M48" i="222" s="1"/>
  <c r="L49" i="222"/>
  <c r="M49" i="222" s="1"/>
  <c r="L50" i="222"/>
  <c r="M50" i="222" s="1"/>
  <c r="L51" i="222"/>
  <c r="M51" i="222" s="1"/>
  <c r="L52" i="222"/>
  <c r="M52" i="222" s="1"/>
  <c r="L53" i="222"/>
  <c r="M53" i="222" s="1"/>
  <c r="L54" i="222"/>
  <c r="M54" i="222" s="1"/>
  <c r="L55" i="222"/>
  <c r="M55" i="222" s="1"/>
  <c r="L56" i="222"/>
  <c r="M56" i="222" s="1"/>
  <c r="L57" i="222"/>
  <c r="M57" i="222" s="1"/>
  <c r="L58" i="222"/>
  <c r="M58" i="222" s="1"/>
  <c r="L59" i="222"/>
  <c r="M59" i="222" s="1"/>
  <c r="L60" i="222"/>
  <c r="M60" i="222" s="1"/>
  <c r="L61" i="222"/>
  <c r="M61" i="222" s="1"/>
  <c r="L62" i="222"/>
  <c r="M62" i="222" s="1"/>
  <c r="L63" i="222"/>
  <c r="M63" i="222" s="1"/>
  <c r="L64" i="222"/>
  <c r="M64" i="222" s="1"/>
  <c r="L65" i="222"/>
  <c r="M65" i="222" s="1"/>
  <c r="L66" i="222"/>
  <c r="M66" i="222" s="1"/>
  <c r="L67" i="222"/>
  <c r="M67" i="222" s="1"/>
  <c r="L68" i="222"/>
  <c r="M68" i="222" s="1"/>
  <c r="L69" i="222"/>
  <c r="M69" i="222" s="1"/>
  <c r="L70" i="222"/>
  <c r="M70" i="222" s="1"/>
  <c r="L71" i="222"/>
  <c r="M71" i="222" s="1"/>
  <c r="L72" i="222"/>
  <c r="M72" i="222" s="1"/>
  <c r="L73" i="222"/>
  <c r="M73" i="222" s="1"/>
  <c r="L74" i="222"/>
  <c r="M74" i="222" s="1"/>
  <c r="L75" i="222"/>
  <c r="M75" i="222" s="1"/>
  <c r="L76" i="222"/>
  <c r="M76" i="222" s="1"/>
  <c r="L77" i="222"/>
  <c r="M77" i="222" s="1"/>
  <c r="L78" i="222"/>
  <c r="M78" i="222" s="1"/>
  <c r="L79" i="222"/>
  <c r="M79" i="222" s="1"/>
  <c r="L80" i="222"/>
  <c r="M80" i="222" s="1"/>
  <c r="L81" i="222"/>
  <c r="M81" i="222" s="1"/>
  <c r="L82" i="222"/>
  <c r="M82" i="222" s="1"/>
  <c r="L83" i="222"/>
  <c r="M83" i="222" s="1"/>
  <c r="L84" i="222"/>
  <c r="M84" i="222" s="1"/>
  <c r="L85" i="222"/>
  <c r="M85" i="222" s="1"/>
  <c r="L86" i="222"/>
  <c r="M86" i="222" s="1"/>
  <c r="L87" i="222"/>
  <c r="M87" i="222" s="1"/>
  <c r="L88" i="222"/>
  <c r="M88" i="222" s="1"/>
  <c r="L89" i="222"/>
  <c r="M89" i="222" s="1"/>
  <c r="L90" i="222"/>
  <c r="M90" i="222" s="1"/>
  <c r="L91" i="222"/>
  <c r="M91" i="222" s="1"/>
  <c r="L92" i="222"/>
  <c r="M92" i="222" s="1"/>
  <c r="L93" i="222"/>
  <c r="M93" i="222" s="1"/>
  <c r="L94" i="222"/>
  <c r="M94" i="222" s="1"/>
  <c r="L95" i="222"/>
  <c r="M95" i="222" s="1"/>
  <c r="L96" i="222"/>
  <c r="M96" i="222" s="1"/>
  <c r="L97" i="222"/>
  <c r="M97" i="222" s="1"/>
  <c r="L98" i="222"/>
  <c r="M98" i="222" s="1"/>
  <c r="L99" i="222"/>
  <c r="M99" i="222" s="1"/>
  <c r="L100" i="222"/>
  <c r="M100" i="222" s="1"/>
  <c r="L101" i="222"/>
  <c r="M101" i="222" s="1"/>
  <c r="L102" i="222"/>
  <c r="M102" i="222" s="1"/>
  <c r="L103" i="222"/>
  <c r="M103" i="222" s="1"/>
  <c r="L104" i="222"/>
  <c r="M104" i="222" s="1"/>
  <c r="L105" i="222"/>
  <c r="M105" i="222" s="1"/>
  <c r="L106" i="222"/>
  <c r="M106" i="222" s="1"/>
  <c r="L107" i="222"/>
  <c r="M107" i="222" s="1"/>
  <c r="L108" i="222"/>
  <c r="M108" i="222" s="1"/>
  <c r="L109" i="222"/>
  <c r="M109" i="222" s="1"/>
  <c r="L110" i="222"/>
  <c r="M110" i="222" s="1"/>
  <c r="L111" i="222"/>
  <c r="M111" i="222" s="1"/>
  <c r="L112" i="222"/>
  <c r="M112" i="222" s="1"/>
  <c r="L113" i="222"/>
  <c r="M113" i="222" s="1"/>
  <c r="L114" i="222"/>
  <c r="M114" i="222" s="1"/>
  <c r="L115" i="222"/>
  <c r="M115" i="222" s="1"/>
  <c r="L116" i="222"/>
  <c r="M116" i="222" s="1"/>
  <c r="L117" i="222"/>
  <c r="M117" i="222" s="1"/>
  <c r="L118" i="222"/>
  <c r="M118" i="222" s="1"/>
  <c r="L119" i="222"/>
  <c r="M119" i="222" s="1"/>
  <c r="L120" i="222"/>
  <c r="M120" i="222" s="1"/>
  <c r="L121" i="222"/>
  <c r="M121" i="222" s="1"/>
  <c r="L122" i="222"/>
  <c r="M122" i="222" s="1"/>
  <c r="L123" i="222"/>
  <c r="M123" i="222" s="1"/>
  <c r="L124" i="222"/>
  <c r="M124" i="222" s="1"/>
  <c r="L125" i="222"/>
  <c r="M125" i="222" s="1"/>
  <c r="L126" i="222"/>
  <c r="M126" i="222" s="1"/>
  <c r="L127" i="222"/>
  <c r="M127" i="222" s="1"/>
  <c r="L128" i="222"/>
  <c r="M128" i="222" s="1"/>
  <c r="L129" i="222"/>
  <c r="M129" i="222" s="1"/>
  <c r="L130" i="222"/>
  <c r="M130" i="222" s="1"/>
  <c r="L131" i="222"/>
  <c r="M131" i="222" s="1"/>
  <c r="L132" i="222"/>
  <c r="M132" i="222" s="1"/>
  <c r="L133" i="222"/>
  <c r="M133" i="222" s="1"/>
  <c r="L134" i="222"/>
  <c r="M134" i="222" s="1"/>
  <c r="L135" i="222"/>
  <c r="M135" i="222" s="1"/>
  <c r="L136" i="222"/>
  <c r="M136" i="222" s="1"/>
  <c r="L137" i="222"/>
  <c r="M137" i="222" s="1"/>
  <c r="L138" i="222"/>
  <c r="M138" i="222" s="1"/>
  <c r="L139" i="222"/>
  <c r="M139" i="222" s="1"/>
  <c r="L140" i="222"/>
  <c r="M140" i="222" s="1"/>
  <c r="L141" i="222"/>
  <c r="M141" i="222" s="1"/>
  <c r="L142" i="222"/>
  <c r="M142" i="222" s="1"/>
  <c r="L143" i="222"/>
  <c r="M143" i="222" s="1"/>
  <c r="L144" i="222"/>
  <c r="M144" i="222" s="1"/>
  <c r="L145" i="222"/>
  <c r="M145" i="222" s="1"/>
  <c r="L146" i="222"/>
  <c r="M146" i="222" s="1"/>
  <c r="L147" i="222"/>
  <c r="M147" i="222" s="1"/>
  <c r="L148" i="222"/>
  <c r="M148" i="222" s="1"/>
  <c r="L149" i="222"/>
  <c r="M149" i="222" s="1"/>
  <c r="L150" i="222"/>
  <c r="M150" i="222" s="1"/>
  <c r="L151" i="222"/>
  <c r="M151" i="222" s="1"/>
  <c r="L152" i="222"/>
  <c r="M152" i="222" s="1"/>
  <c r="L153" i="222"/>
  <c r="M153" i="222" s="1"/>
  <c r="L154" i="222"/>
  <c r="M154" i="222" s="1"/>
  <c r="L155" i="222"/>
  <c r="M155" i="222" s="1"/>
  <c r="L156" i="222"/>
  <c r="M156" i="222" s="1"/>
  <c r="L157" i="222"/>
  <c r="M157" i="222" s="1"/>
  <c r="L158" i="222"/>
  <c r="M158" i="222" s="1"/>
  <c r="L159" i="222"/>
  <c r="M159" i="222" s="1"/>
  <c r="L160" i="222"/>
  <c r="M160" i="222" s="1"/>
  <c r="L161" i="222"/>
  <c r="M161" i="222" s="1"/>
  <c r="L162" i="222"/>
  <c r="M162" i="222" s="1"/>
  <c r="L163" i="222"/>
  <c r="M163" i="222" s="1"/>
  <c r="L164" i="222"/>
  <c r="M164" i="222" s="1"/>
  <c r="L165" i="222"/>
  <c r="M165" i="222" s="1"/>
  <c r="L166" i="222"/>
  <c r="M166" i="222" s="1"/>
  <c r="L167" i="222"/>
  <c r="M167" i="222" s="1"/>
  <c r="L168" i="222"/>
  <c r="M168" i="222" s="1"/>
  <c r="L169" i="222"/>
  <c r="M169" i="222" s="1"/>
  <c r="L170" i="222"/>
  <c r="M170" i="222" s="1"/>
  <c r="L171" i="222"/>
  <c r="M171" i="222" s="1"/>
  <c r="L172" i="222"/>
  <c r="M172" i="222" s="1"/>
  <c r="L173" i="222"/>
  <c r="M173" i="222" s="1"/>
  <c r="L174" i="222"/>
  <c r="M174" i="222" s="1"/>
  <c r="L175" i="222"/>
  <c r="M175" i="222" s="1"/>
  <c r="L176" i="222"/>
  <c r="M176" i="222" s="1"/>
  <c r="L177" i="222"/>
  <c r="M177" i="222" s="1"/>
  <c r="L178" i="222"/>
  <c r="M178" i="222" s="1"/>
  <c r="L179" i="222"/>
  <c r="M179" i="222" s="1"/>
  <c r="L180" i="222"/>
  <c r="M180" i="222" s="1"/>
  <c r="L181" i="222"/>
  <c r="M181" i="222" s="1"/>
  <c r="L182" i="222"/>
  <c r="M182" i="222" s="1"/>
  <c r="L183" i="222"/>
  <c r="M183" i="222" s="1"/>
  <c r="L184" i="222"/>
  <c r="M184" i="222" s="1"/>
  <c r="L185" i="222"/>
  <c r="M185" i="222" s="1"/>
  <c r="L186" i="222"/>
  <c r="M186" i="222" s="1"/>
  <c r="L187" i="222"/>
  <c r="M187" i="222" s="1"/>
  <c r="L188" i="222"/>
  <c r="M188" i="222" s="1"/>
  <c r="L189" i="222"/>
  <c r="M189" i="222" s="1"/>
  <c r="L190" i="222"/>
  <c r="M190" i="222" s="1"/>
  <c r="L191" i="222"/>
  <c r="M191" i="222" s="1"/>
  <c r="L192" i="222"/>
  <c r="M192" i="222" s="1"/>
  <c r="L193" i="222"/>
  <c r="M193" i="222" s="1"/>
  <c r="L194" i="222"/>
  <c r="M194" i="222" s="1"/>
  <c r="L195" i="222"/>
  <c r="M195" i="222" s="1"/>
  <c r="L196" i="222"/>
  <c r="M196" i="222" s="1"/>
  <c r="L197" i="222"/>
  <c r="M197" i="222" s="1"/>
  <c r="L198" i="222"/>
  <c r="M198" i="222" s="1"/>
  <c r="L199" i="222"/>
  <c r="M199" i="222" s="1"/>
  <c r="L200" i="222"/>
  <c r="M200" i="222" s="1"/>
  <c r="L201" i="222"/>
  <c r="M201" i="222" s="1"/>
  <c r="L202" i="222"/>
  <c r="M202" i="222" s="1"/>
  <c r="L203" i="222"/>
  <c r="M203" i="222" s="1"/>
  <c r="L204" i="222"/>
  <c r="M204" i="222" s="1"/>
  <c r="L205" i="222"/>
  <c r="M205" i="222" s="1"/>
  <c r="L206" i="222"/>
  <c r="M206" i="222" s="1"/>
  <c r="L207" i="222"/>
  <c r="M207" i="222" s="1"/>
  <c r="L208" i="222"/>
  <c r="M208" i="222" s="1"/>
  <c r="L209" i="222"/>
  <c r="M209" i="222" s="1"/>
  <c r="L210" i="222"/>
  <c r="M210" i="222" s="1"/>
  <c r="L211" i="222"/>
  <c r="M211" i="222" s="1"/>
  <c r="L212" i="222"/>
  <c r="M212" i="222" s="1"/>
  <c r="L213" i="222"/>
  <c r="M213" i="222" s="1"/>
  <c r="L214" i="222"/>
  <c r="M214" i="222" s="1"/>
  <c r="L215" i="222"/>
  <c r="M215" i="222" s="1"/>
  <c r="L216" i="222"/>
  <c r="M216" i="222" s="1"/>
  <c r="L217" i="222"/>
  <c r="M217" i="222" s="1"/>
  <c r="L218" i="222"/>
  <c r="M218" i="222" s="1"/>
  <c r="L10" i="222"/>
  <c r="M10" i="222" s="1"/>
  <c r="D32" i="223" l="1"/>
  <c r="D31" i="223"/>
  <c r="D25" i="223"/>
  <c r="D26" i="223"/>
  <c r="D27" i="223"/>
  <c r="D24" i="223"/>
  <c r="D20" i="223"/>
  <c r="D19" i="223"/>
  <c r="D8" i="223"/>
  <c r="D9" i="223"/>
  <c r="D10" i="223"/>
  <c r="D11" i="223"/>
  <c r="D12" i="223"/>
  <c r="D13" i="223"/>
  <c r="D14" i="223"/>
  <c r="D15" i="223"/>
  <c r="D7" i="223"/>
  <c r="K33" i="154"/>
  <c r="K34" i="154"/>
  <c r="K18" i="154"/>
  <c r="L219" i="221" l="1"/>
  <c r="L220" i="221"/>
  <c r="L221" i="221"/>
  <c r="L222" i="221"/>
  <c r="L223" i="221"/>
  <c r="L224" i="221"/>
  <c r="L225" i="221"/>
  <c r="L226" i="221"/>
  <c r="L227" i="221"/>
  <c r="L228" i="221"/>
  <c r="L229" i="221"/>
  <c r="N162" i="38" l="1"/>
  <c r="O162" i="38" s="1"/>
  <c r="N163" i="38"/>
  <c r="O163" i="38" s="1"/>
  <c r="N165" i="38"/>
  <c r="O165" i="38" s="1"/>
  <c r="N166" i="38"/>
  <c r="O166" i="38" s="1"/>
  <c r="N167" i="38"/>
  <c r="O167" i="38" s="1"/>
  <c r="N168" i="38"/>
  <c r="O168" i="38" s="1"/>
  <c r="N169" i="38"/>
  <c r="O169" i="38" s="1"/>
  <c r="N143" i="38"/>
  <c r="O143" i="38" s="1"/>
  <c r="N144" i="38"/>
  <c r="O144" i="38" s="1"/>
  <c r="N145" i="38"/>
  <c r="O145" i="38" s="1"/>
  <c r="N146" i="38"/>
  <c r="O146" i="38" s="1"/>
  <c r="N147" i="38"/>
  <c r="O147" i="38" s="1"/>
  <c r="N148" i="38"/>
  <c r="O148" i="38" s="1"/>
  <c r="N149" i="38"/>
  <c r="O149" i="38" s="1"/>
  <c r="N150" i="38"/>
  <c r="O150" i="38" s="1"/>
  <c r="N187" i="38"/>
  <c r="O187" i="38" s="1"/>
  <c r="N186" i="38"/>
  <c r="O186" i="38" s="1"/>
  <c r="N185" i="38"/>
  <c r="O185" i="38" s="1"/>
  <c r="N184" i="38"/>
  <c r="O184" i="38" s="1"/>
  <c r="N172" i="38"/>
  <c r="O172" i="38" s="1"/>
  <c r="N173" i="38"/>
  <c r="O173" i="38" s="1"/>
  <c r="N174" i="38"/>
  <c r="O174" i="38" s="1"/>
  <c r="N175" i="38"/>
  <c r="O175" i="38" s="1"/>
  <c r="N176" i="38"/>
  <c r="O176" i="38" s="1"/>
  <c r="N177" i="38"/>
  <c r="O177" i="38" s="1"/>
  <c r="N178" i="38"/>
  <c r="O178" i="38" s="1"/>
  <c r="N179" i="38"/>
  <c r="O179" i="38" s="1"/>
  <c r="N171" i="38"/>
  <c r="O171" i="38" s="1"/>
  <c r="N154" i="38"/>
  <c r="O154" i="38" s="1"/>
  <c r="N155" i="38"/>
  <c r="O155" i="38" s="1"/>
  <c r="N156" i="38"/>
  <c r="O156" i="38" s="1"/>
  <c r="N157" i="38"/>
  <c r="O157" i="38" s="1"/>
  <c r="N158" i="38"/>
  <c r="O158" i="38" s="1"/>
  <c r="N159" i="38"/>
  <c r="O159" i="38" s="1"/>
  <c r="N160" i="38"/>
  <c r="O160" i="38" s="1"/>
  <c r="N153" i="38"/>
  <c r="O153" i="38" s="1"/>
  <c r="N139" i="38"/>
  <c r="O139" i="38" s="1"/>
  <c r="N138" i="38"/>
  <c r="O138" i="38" s="1"/>
  <c r="N137" i="38"/>
  <c r="O137" i="38" s="1"/>
  <c r="N136" i="38"/>
  <c r="O136" i="38" s="1"/>
  <c r="N135" i="38"/>
  <c r="O135" i="38" s="1"/>
  <c r="N134" i="38"/>
  <c r="O134" i="38" s="1"/>
  <c r="N133" i="38"/>
  <c r="O133" i="38" s="1"/>
  <c r="N132" i="38"/>
  <c r="O132" i="38" s="1"/>
  <c r="N131" i="38"/>
  <c r="O131" i="38" s="1"/>
  <c r="N130" i="38"/>
  <c r="O130" i="38" s="1"/>
  <c r="N129" i="38"/>
  <c r="O129" i="38" s="1"/>
  <c r="N128" i="38"/>
  <c r="O128" i="38" s="1"/>
  <c r="N127" i="38"/>
  <c r="O127" i="38" s="1"/>
  <c r="N126" i="38"/>
  <c r="O126" i="38" s="1"/>
  <c r="N125" i="38"/>
  <c r="O125" i="38" s="1"/>
  <c r="N124" i="38"/>
  <c r="O124" i="38" s="1"/>
  <c r="N123" i="38"/>
  <c r="O123" i="38" s="1"/>
  <c r="N122" i="38"/>
  <c r="O122" i="38" s="1"/>
  <c r="N104" i="38"/>
  <c r="O104" i="38" s="1"/>
  <c r="N105" i="38"/>
  <c r="O105" i="38" s="1"/>
  <c r="N106" i="38"/>
  <c r="O106" i="38" s="1"/>
  <c r="N107" i="38"/>
  <c r="O107" i="38" s="1"/>
  <c r="N108" i="38"/>
  <c r="O108" i="38" s="1"/>
  <c r="N109" i="38"/>
  <c r="O109" i="38" s="1"/>
  <c r="N110" i="38"/>
  <c r="O110" i="38" s="1"/>
  <c r="N111" i="38"/>
  <c r="O111" i="38" s="1"/>
  <c r="N112" i="38"/>
  <c r="O112" i="38" s="1"/>
  <c r="N113" i="38"/>
  <c r="O113" i="38" s="1"/>
  <c r="N114" i="38"/>
  <c r="O114" i="38" s="1"/>
  <c r="N115" i="38"/>
  <c r="O115" i="38" s="1"/>
  <c r="N116" i="38"/>
  <c r="O116" i="38" s="1"/>
  <c r="N117" i="38"/>
  <c r="O117" i="38" s="1"/>
  <c r="N118" i="38"/>
  <c r="O118" i="38" s="1"/>
  <c r="N119" i="38"/>
  <c r="O119" i="38" s="1"/>
  <c r="N120" i="38"/>
  <c r="O120" i="38" s="1"/>
  <c r="N103" i="38"/>
  <c r="O103" i="38" s="1"/>
  <c r="N95" i="38"/>
  <c r="N96" i="38"/>
  <c r="O96" i="38" s="1"/>
  <c r="N97" i="38"/>
  <c r="O97" i="38" s="1"/>
  <c r="N98" i="38"/>
  <c r="O98" i="38" s="1"/>
  <c r="N99" i="38"/>
  <c r="O99" i="38" s="1"/>
  <c r="N100" i="38"/>
  <c r="O100" i="38" s="1"/>
  <c r="N101" i="38"/>
  <c r="O101" i="38" s="1"/>
  <c r="N90" i="38"/>
  <c r="O90" i="38" s="1"/>
  <c r="N91" i="38"/>
  <c r="O91" i="38" s="1"/>
  <c r="N92" i="38"/>
  <c r="O92" i="38" s="1"/>
  <c r="N93" i="38"/>
  <c r="O93" i="38" s="1"/>
  <c r="N94" i="38"/>
  <c r="O94" i="38" s="1"/>
  <c r="N89" i="38"/>
  <c r="O89" i="38" s="1"/>
  <c r="N88" i="38"/>
  <c r="O88" i="38" s="1"/>
  <c r="N87" i="38"/>
  <c r="O87" i="38" s="1"/>
  <c r="N86" i="38"/>
  <c r="O86" i="38" s="1"/>
  <c r="N85" i="38"/>
  <c r="O85" i="38" s="1"/>
  <c r="N84" i="38"/>
  <c r="O84" i="38" s="1"/>
  <c r="N83" i="38"/>
  <c r="O83" i="38" s="1"/>
  <c r="N82" i="38"/>
  <c r="O82" i="38" s="1"/>
  <c r="N81" i="38"/>
  <c r="O81" i="38" s="1"/>
  <c r="N80" i="38"/>
  <c r="O80" i="38" s="1"/>
  <c r="N79" i="38"/>
  <c r="O79" i="38" s="1"/>
  <c r="N78" i="38"/>
  <c r="O78" i="38" s="1"/>
  <c r="N77" i="38"/>
  <c r="O77" i="38" s="1"/>
  <c r="N76" i="38"/>
  <c r="O76" i="38" s="1"/>
  <c r="N62" i="38"/>
  <c r="O62" i="38" s="1"/>
  <c r="N63" i="38"/>
  <c r="O63" i="38" s="1"/>
  <c r="N64" i="38"/>
  <c r="O64" i="38" s="1"/>
  <c r="N65" i="38"/>
  <c r="O65" i="38" s="1"/>
  <c r="N66" i="38"/>
  <c r="O66" i="38" s="1"/>
  <c r="N67" i="38"/>
  <c r="O67" i="38" s="1"/>
  <c r="N68" i="38"/>
  <c r="O68" i="38" s="1"/>
  <c r="N69" i="38"/>
  <c r="O69" i="38" s="1"/>
  <c r="N70" i="38"/>
  <c r="O70" i="38" s="1"/>
  <c r="N71" i="38"/>
  <c r="O71" i="38" s="1"/>
  <c r="N72" i="38"/>
  <c r="O72" i="38" s="1"/>
  <c r="N73" i="38"/>
  <c r="O73" i="38" s="1"/>
  <c r="N74" i="38"/>
  <c r="O74" i="38" s="1"/>
  <c r="N61" i="38"/>
  <c r="O61" i="38" s="1"/>
  <c r="N38" i="38"/>
  <c r="O38" i="38" s="1"/>
  <c r="N39" i="38"/>
  <c r="O39" i="38" s="1"/>
  <c r="N40" i="38"/>
  <c r="O40" i="38" s="1"/>
  <c r="N41" i="38"/>
  <c r="O41" i="38" s="1"/>
  <c r="N42" i="38"/>
  <c r="O42" i="38" s="1"/>
  <c r="N43" i="38"/>
  <c r="O43" i="38" s="1"/>
  <c r="N44" i="38"/>
  <c r="O44" i="38" s="1"/>
  <c r="N45" i="38"/>
  <c r="O45" i="38" s="1"/>
  <c r="N46" i="38"/>
  <c r="O46" i="38" s="1"/>
  <c r="N47" i="38"/>
  <c r="O47" i="38" s="1"/>
  <c r="N48" i="38"/>
  <c r="O48" i="38" s="1"/>
  <c r="N49" i="38"/>
  <c r="O49" i="38" s="1"/>
  <c r="N50" i="38"/>
  <c r="O50" i="38" s="1"/>
  <c r="N51" i="38"/>
  <c r="O51" i="38" s="1"/>
  <c r="N52" i="38"/>
  <c r="O52" i="38" s="1"/>
  <c r="N53" i="38"/>
  <c r="O53" i="38" s="1"/>
  <c r="N54" i="38"/>
  <c r="O54" i="38" s="1"/>
  <c r="N55" i="38"/>
  <c r="O55" i="38" s="1"/>
  <c r="N56" i="38"/>
  <c r="O56" i="38" s="1"/>
  <c r="N57" i="38"/>
  <c r="O57" i="38" s="1"/>
  <c r="N58" i="38"/>
  <c r="O58" i="38" s="1"/>
  <c r="N59" i="38"/>
  <c r="O59" i="38" s="1"/>
  <c r="N37" i="38"/>
  <c r="O37" i="38" s="1"/>
  <c r="N32" i="38"/>
  <c r="O32" i="38" s="1"/>
  <c r="N31" i="38"/>
  <c r="O31" i="38" s="1"/>
  <c r="N29" i="38"/>
  <c r="O29" i="38" s="1"/>
  <c r="N28" i="38"/>
  <c r="O28" i="38" s="1"/>
  <c r="N15" i="38"/>
  <c r="O15" i="38" s="1"/>
  <c r="N16" i="38"/>
  <c r="O16" i="38" s="1"/>
  <c r="N17" i="38"/>
  <c r="O17" i="38" s="1"/>
  <c r="N18" i="38"/>
  <c r="O18" i="38" s="1"/>
  <c r="N19" i="38"/>
  <c r="O19" i="38" s="1"/>
  <c r="N20" i="38"/>
  <c r="O20" i="38" s="1"/>
  <c r="N21" i="38"/>
  <c r="O21" i="38" s="1"/>
  <c r="N22" i="38"/>
  <c r="O22" i="38" s="1"/>
  <c r="N23" i="38"/>
  <c r="O23" i="38" s="1"/>
  <c r="N24" i="38"/>
  <c r="O24" i="38" s="1"/>
  <c r="N25" i="38"/>
  <c r="O25" i="38" s="1"/>
  <c r="N14" i="38"/>
  <c r="O14" i="38" s="1"/>
  <c r="N11" i="38"/>
  <c r="N12" i="38"/>
  <c r="N10" i="38"/>
  <c r="O10" i="38" s="1"/>
  <c r="L103" i="221" l="1"/>
  <c r="L104" i="221"/>
  <c r="L105" i="221"/>
  <c r="L106" i="221"/>
  <c r="L107" i="221"/>
  <c r="L108" i="221"/>
  <c r="L109" i="221"/>
  <c r="L110" i="221"/>
  <c r="L111" i="221"/>
  <c r="L112" i="221"/>
  <c r="L113" i="221"/>
  <c r="L114" i="221"/>
  <c r="L115" i="221"/>
  <c r="L116" i="221"/>
  <c r="L117" i="221"/>
  <c r="L118" i="221"/>
  <c r="L119" i="221"/>
  <c r="L120" i="221"/>
  <c r="L121" i="221"/>
  <c r="L122" i="221"/>
  <c r="L123" i="221"/>
  <c r="L124" i="221"/>
  <c r="L125" i="221"/>
  <c r="L126" i="221"/>
  <c r="L127" i="221"/>
  <c r="L128" i="221"/>
  <c r="L129" i="221"/>
  <c r="L130" i="221"/>
  <c r="L131" i="221"/>
  <c r="L132" i="221"/>
  <c r="L133" i="221"/>
  <c r="L134" i="221"/>
  <c r="L135" i="221"/>
  <c r="L136" i="221"/>
  <c r="L137" i="221"/>
  <c r="L138" i="221"/>
  <c r="L139" i="221"/>
  <c r="L140" i="221"/>
  <c r="L141" i="221"/>
  <c r="L142" i="221"/>
  <c r="L143" i="221"/>
  <c r="L144" i="221"/>
  <c r="L145" i="221"/>
  <c r="L146" i="221"/>
  <c r="L147" i="221"/>
  <c r="L148" i="221"/>
  <c r="L149" i="221"/>
  <c r="L150" i="221"/>
  <c r="L151" i="221"/>
  <c r="L152" i="221"/>
  <c r="L153" i="221"/>
  <c r="L154" i="221"/>
  <c r="L155" i="221"/>
  <c r="L156" i="221"/>
  <c r="L157" i="221"/>
  <c r="L158" i="221"/>
  <c r="L159" i="221"/>
  <c r="L160" i="221"/>
  <c r="L161" i="221"/>
  <c r="L162" i="221"/>
  <c r="L163" i="221"/>
  <c r="L164" i="221"/>
  <c r="L165" i="221"/>
  <c r="L166" i="221"/>
  <c r="L167" i="221"/>
  <c r="L168" i="221"/>
  <c r="L169" i="221"/>
  <c r="L170" i="221"/>
  <c r="L171" i="221"/>
  <c r="L172" i="221"/>
  <c r="L173" i="221"/>
  <c r="L174" i="221"/>
  <c r="L175" i="221"/>
  <c r="L176" i="221"/>
  <c r="L177" i="221"/>
  <c r="L178" i="221"/>
  <c r="L179" i="221"/>
  <c r="L180" i="221"/>
  <c r="L181" i="221"/>
  <c r="L182" i="221"/>
  <c r="L183" i="221"/>
  <c r="L184" i="221"/>
  <c r="L185" i="221"/>
  <c r="L186" i="221"/>
  <c r="L187" i="221"/>
  <c r="L188" i="221"/>
  <c r="L189" i="221"/>
  <c r="L190" i="221"/>
  <c r="L191" i="221"/>
  <c r="L192" i="221"/>
  <c r="L193" i="221"/>
  <c r="L194" i="221"/>
  <c r="L195" i="221"/>
  <c r="L196" i="221"/>
  <c r="L197" i="221"/>
  <c r="L198" i="221"/>
  <c r="L199" i="221"/>
  <c r="L200" i="221"/>
  <c r="L201" i="221"/>
  <c r="L202" i="221"/>
  <c r="L203" i="221"/>
  <c r="L204" i="221"/>
  <c r="L205" i="221"/>
  <c r="L206" i="221"/>
  <c r="L207" i="221"/>
  <c r="L208" i="221"/>
  <c r="L209" i="221"/>
  <c r="L210" i="221"/>
  <c r="L211" i="221"/>
  <c r="L212" i="221"/>
  <c r="L213" i="221"/>
  <c r="L214" i="221"/>
  <c r="L215" i="221"/>
  <c r="L216" i="221"/>
  <c r="L217" i="221"/>
  <c r="L218" i="221"/>
  <c r="L230" i="221"/>
  <c r="L231" i="221"/>
  <c r="L232" i="221"/>
  <c r="L233" i="221"/>
  <c r="L234" i="221"/>
  <c r="L235" i="221"/>
  <c r="L236" i="221"/>
  <c r="L237" i="221"/>
  <c r="L238" i="221"/>
  <c r="L239" i="221"/>
  <c r="L240" i="221"/>
  <c r="L241" i="221"/>
  <c r="L242" i="221"/>
  <c r="L243" i="221"/>
  <c r="L244" i="221"/>
  <c r="L245" i="221"/>
  <c r="L246" i="221"/>
  <c r="L247" i="221"/>
  <c r="L248" i="221"/>
  <c r="L249" i="221"/>
  <c r="L250" i="221"/>
  <c r="L251" i="221"/>
  <c r="L252" i="221"/>
  <c r="L253" i="221"/>
  <c r="L254" i="221"/>
  <c r="L255" i="221"/>
  <c r="L256" i="221"/>
  <c r="L257" i="221"/>
  <c r="L258" i="221"/>
  <c r="L259" i="221"/>
  <c r="L260" i="221"/>
  <c r="L261" i="221"/>
  <c r="L262" i="221"/>
  <c r="L263" i="221"/>
  <c r="L264" i="221"/>
  <c r="L265" i="221"/>
  <c r="L266" i="221"/>
  <c r="L267" i="221"/>
  <c r="L268" i="221"/>
  <c r="L269" i="221"/>
  <c r="L270" i="221"/>
  <c r="L271" i="221"/>
  <c r="L272" i="221"/>
  <c r="L273" i="221"/>
  <c r="L274" i="221"/>
  <c r="L275" i="221"/>
  <c r="L276" i="221"/>
  <c r="L277" i="221"/>
  <c r="L278" i="221"/>
  <c r="L279" i="221"/>
  <c r="L280" i="221"/>
  <c r="L281" i="221"/>
  <c r="L282" i="221"/>
  <c r="L283" i="221"/>
  <c r="L284" i="221"/>
  <c r="L285" i="221"/>
  <c r="L286" i="221"/>
  <c r="L287" i="221"/>
  <c r="L288" i="221"/>
  <c r="L289" i="221"/>
  <c r="L290" i="221"/>
  <c r="L291" i="221"/>
  <c r="L102" i="221"/>
  <c r="L19" i="221"/>
  <c r="L20" i="221"/>
  <c r="L21" i="221"/>
  <c r="L22" i="221"/>
  <c r="L23" i="221"/>
  <c r="L24" i="221"/>
  <c r="L25" i="221"/>
  <c r="L26" i="221"/>
  <c r="L27" i="221"/>
  <c r="L28" i="221"/>
  <c r="L29" i="221"/>
  <c r="L30" i="221"/>
  <c r="L31" i="221"/>
  <c r="L32" i="221"/>
  <c r="L33" i="221"/>
  <c r="L34" i="221"/>
  <c r="L35" i="221"/>
  <c r="L36" i="221"/>
  <c r="L37" i="221"/>
  <c r="L38" i="221"/>
  <c r="L39" i="221"/>
  <c r="L40" i="221"/>
  <c r="L41" i="221"/>
  <c r="L42" i="221"/>
  <c r="L43" i="221"/>
  <c r="L44" i="221"/>
  <c r="L45" i="221"/>
  <c r="L46" i="221"/>
  <c r="L47" i="221"/>
  <c r="L48" i="221"/>
  <c r="L49" i="221"/>
  <c r="L50" i="221"/>
  <c r="L51" i="221"/>
  <c r="L52" i="221"/>
  <c r="L53" i="221"/>
  <c r="L54" i="221"/>
  <c r="L55" i="221"/>
  <c r="L56" i="221"/>
  <c r="L57" i="221"/>
  <c r="L58" i="221"/>
  <c r="L59" i="221"/>
  <c r="L60" i="221"/>
  <c r="L61" i="221"/>
  <c r="L62" i="221"/>
  <c r="L63" i="221"/>
  <c r="L64" i="221"/>
  <c r="L65" i="221"/>
  <c r="L66" i="221"/>
  <c r="L67" i="221"/>
  <c r="L68" i="221"/>
  <c r="L69" i="221"/>
  <c r="L70" i="221"/>
  <c r="L71" i="221"/>
  <c r="L72" i="221"/>
  <c r="L73" i="221"/>
  <c r="L74" i="221"/>
  <c r="L75" i="221"/>
  <c r="L76" i="221"/>
  <c r="L77" i="221"/>
  <c r="L78" i="221"/>
  <c r="L79" i="221"/>
  <c r="L80" i="221"/>
  <c r="L81" i="221"/>
  <c r="L82" i="221"/>
  <c r="L83" i="221"/>
  <c r="L84" i="221"/>
  <c r="L85" i="221"/>
  <c r="L86" i="221"/>
  <c r="L87" i="221"/>
  <c r="L88" i="221"/>
  <c r="L89" i="221"/>
  <c r="L90" i="221"/>
  <c r="L91" i="221"/>
  <c r="L92" i="221"/>
  <c r="L93" i="221"/>
  <c r="L94" i="221"/>
  <c r="L95" i="221"/>
  <c r="L96" i="221"/>
  <c r="L97" i="221"/>
  <c r="L98" i="221"/>
  <c r="L99" i="221"/>
  <c r="L100" i="221"/>
  <c r="L18" i="221"/>
  <c r="L16" i="221"/>
  <c r="L10" i="221"/>
  <c r="L12" i="221"/>
  <c r="L13" i="221"/>
  <c r="L9" i="221"/>
  <c r="L336" i="219" l="1"/>
  <c r="L337" i="219"/>
  <c r="L338" i="219"/>
  <c r="L339" i="219"/>
  <c r="L335" i="219"/>
  <c r="L323" i="219"/>
  <c r="L324" i="219"/>
  <c r="L325" i="219"/>
  <c r="L326" i="219"/>
  <c r="L327" i="219"/>
  <c r="L328" i="219"/>
  <c r="L329" i="219"/>
  <c r="L330" i="219"/>
  <c r="L331" i="219"/>
  <c r="L322" i="219"/>
  <c r="L297" i="219"/>
  <c r="L298" i="219"/>
  <c r="L299" i="219"/>
  <c r="L300" i="219"/>
  <c r="L301" i="219"/>
  <c r="L302" i="219"/>
  <c r="L303" i="219"/>
  <c r="L304" i="219"/>
  <c r="L305" i="219"/>
  <c r="L306" i="219"/>
  <c r="L307" i="219"/>
  <c r="L308" i="219"/>
  <c r="L309" i="219"/>
  <c r="L310" i="219"/>
  <c r="L311" i="219"/>
  <c r="L312" i="219"/>
  <c r="L313" i="219"/>
  <c r="L314" i="219"/>
  <c r="L315" i="219"/>
  <c r="L316" i="219"/>
  <c r="L317" i="219"/>
  <c r="L318" i="219"/>
  <c r="L319" i="219"/>
  <c r="L320" i="219"/>
  <c r="L296" i="219"/>
  <c r="L283" i="219"/>
  <c r="L284" i="219"/>
  <c r="L285" i="219"/>
  <c r="L286" i="219"/>
  <c r="L287" i="219"/>
  <c r="L288" i="219"/>
  <c r="L289" i="219"/>
  <c r="L290" i="219"/>
  <c r="L291" i="219"/>
  <c r="L292" i="219"/>
  <c r="L293" i="219"/>
  <c r="L294" i="219"/>
  <c r="L282" i="219"/>
  <c r="L269" i="219"/>
  <c r="L270" i="219"/>
  <c r="L271" i="219"/>
  <c r="L272" i="219"/>
  <c r="L273" i="219"/>
  <c r="L274" i="219"/>
  <c r="L275" i="219"/>
  <c r="L276" i="219"/>
  <c r="L277" i="219"/>
  <c r="L278" i="219"/>
  <c r="L279" i="219"/>
  <c r="L280" i="219"/>
  <c r="L268" i="219"/>
  <c r="L260" i="219"/>
  <c r="L261" i="219"/>
  <c r="L262" i="219"/>
  <c r="L263" i="219"/>
  <c r="L259" i="219"/>
  <c r="L250" i="219"/>
  <c r="L251" i="219"/>
  <c r="L252" i="219"/>
  <c r="L253" i="219"/>
  <c r="L254" i="219"/>
  <c r="L255" i="219"/>
  <c r="L249" i="219"/>
  <c r="L233" i="219"/>
  <c r="L234" i="219"/>
  <c r="L235" i="219"/>
  <c r="L236" i="219"/>
  <c r="L237" i="219"/>
  <c r="L238" i="219"/>
  <c r="L239" i="219"/>
  <c r="L240" i="219"/>
  <c r="L241" i="219"/>
  <c r="L242" i="219"/>
  <c r="L243" i="219"/>
  <c r="L244" i="219"/>
  <c r="L245" i="219"/>
  <c r="L246" i="219"/>
  <c r="L247" i="219"/>
  <c r="L232" i="219"/>
  <c r="L222" i="219"/>
  <c r="L223" i="219"/>
  <c r="L221" i="219"/>
  <c r="L218" i="219"/>
  <c r="L219" i="219"/>
  <c r="L217" i="219"/>
  <c r="L216" i="219"/>
  <c r="L215" i="219"/>
  <c r="L214" i="219"/>
  <c r="L213" i="219"/>
  <c r="L208" i="219"/>
  <c r="L209" i="219"/>
  <c r="L210" i="219"/>
  <c r="L211" i="219"/>
  <c r="L207" i="219"/>
  <c r="L199" i="219"/>
  <c r="L200" i="219"/>
  <c r="L198" i="219"/>
  <c r="L188" i="219"/>
  <c r="L189" i="219"/>
  <c r="L190" i="219"/>
  <c r="L191" i="219"/>
  <c r="L192" i="219"/>
  <c r="L193" i="219"/>
  <c r="L187" i="219"/>
  <c r="L176" i="219"/>
  <c r="L177" i="219"/>
  <c r="L178" i="219"/>
  <c r="L179" i="219"/>
  <c r="L180" i="219"/>
  <c r="L181" i="219"/>
  <c r="L182" i="219"/>
  <c r="L175" i="219"/>
  <c r="L167" i="219"/>
  <c r="L168" i="219"/>
  <c r="L169" i="219"/>
  <c r="L170" i="219"/>
  <c r="L171" i="219"/>
  <c r="L172" i="219"/>
  <c r="L173" i="219"/>
  <c r="L166" i="219"/>
  <c r="L164" i="219"/>
  <c r="L149" i="219"/>
  <c r="L150" i="219"/>
  <c r="L151" i="219"/>
  <c r="L152" i="219"/>
  <c r="L153" i="219"/>
  <c r="L154" i="219"/>
  <c r="L155" i="219"/>
  <c r="L148" i="219"/>
  <c r="L142" i="219"/>
  <c r="L143" i="219"/>
  <c r="L144" i="219"/>
  <c r="L145" i="219"/>
  <c r="L146" i="219"/>
  <c r="L141" i="219"/>
  <c r="L138" i="219"/>
  <c r="L137" i="219"/>
  <c r="L135" i="219"/>
  <c r="L133" i="219"/>
  <c r="L130" i="219"/>
  <c r="L131" i="219"/>
  <c r="L129" i="219"/>
  <c r="L126" i="219"/>
  <c r="L127" i="219"/>
  <c r="L125" i="219"/>
  <c r="L123" i="219"/>
  <c r="L122" i="219"/>
  <c r="L120" i="219"/>
  <c r="L118" i="219"/>
  <c r="L115" i="219"/>
  <c r="L116" i="219"/>
  <c r="L114" i="219"/>
  <c r="L112" i="219"/>
  <c r="L111" i="219"/>
  <c r="L109" i="219"/>
  <c r="L108" i="219"/>
  <c r="L105" i="219"/>
  <c r="L106" i="219"/>
  <c r="L104" i="219"/>
  <c r="L101" i="219"/>
  <c r="L102" i="219"/>
  <c r="L100" i="219"/>
  <c r="L86" i="219"/>
  <c r="L87" i="219"/>
  <c r="L85" i="219"/>
  <c r="L76" i="219"/>
  <c r="L77" i="219"/>
  <c r="L78" i="219"/>
  <c r="L79" i="219"/>
  <c r="L80" i="219"/>
  <c r="L81" i="219"/>
  <c r="L82" i="219"/>
  <c r="L83" i="219"/>
  <c r="L75" i="219"/>
  <c r="L68" i="219"/>
  <c r="L69" i="219"/>
  <c r="L70" i="219"/>
  <c r="L71" i="219"/>
  <c r="L72" i="219"/>
  <c r="L73" i="219"/>
  <c r="L67" i="219"/>
  <c r="L61" i="219"/>
  <c r="L62" i="219"/>
  <c r="L63" i="219"/>
  <c r="L64" i="219"/>
  <c r="L65" i="219"/>
  <c r="L60" i="219"/>
  <c r="L57" i="219"/>
  <c r="L58" i="219"/>
  <c r="L56" i="219"/>
  <c r="L50" i="219"/>
  <c r="M50" i="219" s="1"/>
  <c r="L51" i="219"/>
  <c r="M51" i="219" s="1"/>
  <c r="L52" i="219"/>
  <c r="M52" i="219" s="1"/>
  <c r="L53" i="219"/>
  <c r="M53" i="219" s="1"/>
  <c r="L49" i="219"/>
  <c r="M49" i="219" s="1"/>
  <c r="L43" i="219"/>
  <c r="L44" i="219"/>
  <c r="L45" i="219"/>
  <c r="L46" i="219"/>
  <c r="L47" i="219"/>
  <c r="L42" i="219"/>
  <c r="L36" i="219"/>
  <c r="L37" i="219"/>
  <c r="L38" i="219"/>
  <c r="L39" i="219"/>
  <c r="L40" i="219"/>
  <c r="L35" i="219"/>
  <c r="L30" i="219"/>
  <c r="L31" i="219"/>
  <c r="L32" i="219"/>
  <c r="L33" i="219"/>
  <c r="L29" i="219"/>
  <c r="L24" i="219" l="1"/>
  <c r="L25" i="219"/>
  <c r="L26" i="219"/>
  <c r="L23" i="219"/>
  <c r="L18" i="219"/>
  <c r="L19" i="219"/>
  <c r="L20" i="219"/>
  <c r="L21" i="219"/>
  <c r="L17" i="219"/>
  <c r="L10" i="219"/>
  <c r="L11" i="219"/>
  <c r="L12" i="219"/>
  <c r="L13" i="219"/>
  <c r="L14" i="219"/>
  <c r="L15" i="219"/>
  <c r="L9" i="219"/>
  <c r="M9" i="219" s="1"/>
  <c r="K8" i="220" l="1"/>
  <c r="K7" i="220"/>
  <c r="L90" i="219" l="1"/>
  <c r="M90" i="219" s="1"/>
  <c r="L91" i="219"/>
  <c r="M91" i="219" s="1"/>
  <c r="L92" i="219"/>
  <c r="M92" i="219" s="1"/>
  <c r="L93" i="219"/>
  <c r="M93" i="219" s="1"/>
  <c r="L94" i="219"/>
  <c r="M94" i="219" s="1"/>
  <c r="L89" i="219"/>
  <c r="M89" i="219" s="1"/>
  <c r="M339" i="219"/>
  <c r="M335" i="219"/>
  <c r="M331" i="219"/>
  <c r="M330" i="219"/>
  <c r="M329" i="219"/>
  <c r="M328" i="219"/>
  <c r="M327" i="219"/>
  <c r="M326" i="219"/>
  <c r="M325" i="219"/>
  <c r="M324" i="219"/>
  <c r="M320" i="219"/>
  <c r="M319" i="219"/>
  <c r="M318" i="219"/>
  <c r="M317" i="219"/>
  <c r="M316" i="219"/>
  <c r="M315" i="219"/>
  <c r="M314" i="219"/>
  <c r="M313" i="219"/>
  <c r="M312" i="219"/>
  <c r="M311" i="219"/>
  <c r="M310" i="219"/>
  <c r="M309" i="219"/>
  <c r="M308" i="219"/>
  <c r="M307" i="219"/>
  <c r="M306" i="219"/>
  <c r="M305" i="219"/>
  <c r="M304" i="219"/>
  <c r="M303" i="219"/>
  <c r="M302" i="219"/>
  <c r="M301" i="219"/>
  <c r="M300" i="219"/>
  <c r="M299" i="219"/>
  <c r="M298" i="219"/>
  <c r="M297" i="219"/>
  <c r="M296" i="219"/>
  <c r="M294" i="219"/>
  <c r="M293" i="219"/>
  <c r="M292" i="219"/>
  <c r="M291" i="219"/>
  <c r="M290" i="219"/>
  <c r="M289" i="219"/>
  <c r="M288" i="219"/>
  <c r="M287" i="219"/>
  <c r="M286" i="219"/>
  <c r="M285" i="219"/>
  <c r="M284" i="219"/>
  <c r="M283" i="219"/>
  <c r="M282" i="219"/>
  <c r="M280" i="219"/>
  <c r="M279" i="219"/>
  <c r="M278" i="219"/>
  <c r="M277" i="219"/>
  <c r="M276" i="219"/>
  <c r="M275" i="219"/>
  <c r="M274" i="219"/>
  <c r="M273" i="219"/>
  <c r="M272" i="219"/>
  <c r="M271" i="219"/>
  <c r="M270" i="219"/>
  <c r="M269" i="219"/>
  <c r="M268" i="219"/>
  <c r="M263" i="219"/>
  <c r="M262" i="219"/>
  <c r="M261" i="219"/>
  <c r="M260" i="219"/>
  <c r="M259" i="219"/>
  <c r="M255" i="219"/>
  <c r="M254" i="219"/>
  <c r="M253" i="219"/>
  <c r="M252" i="219"/>
  <c r="M251" i="219"/>
  <c r="M250" i="219"/>
  <c r="M249" i="219"/>
  <c r="M247" i="219"/>
  <c r="M246" i="219"/>
  <c r="M245" i="219"/>
  <c r="M244" i="219"/>
  <c r="M243" i="219"/>
  <c r="M242" i="219"/>
  <c r="M241" i="219"/>
  <c r="M240" i="219"/>
  <c r="M239" i="219"/>
  <c r="M238" i="219"/>
  <c r="M237" i="219"/>
  <c r="M236" i="219"/>
  <c r="M235" i="219"/>
  <c r="M234" i="219"/>
  <c r="M233" i="219"/>
  <c r="M232" i="219"/>
  <c r="M223" i="219"/>
  <c r="M222" i="219"/>
  <c r="M221" i="219"/>
  <c r="M219" i="219"/>
  <c r="M218" i="219"/>
  <c r="M217" i="219"/>
  <c r="M216" i="219"/>
  <c r="M214" i="219"/>
  <c r="M213" i="219"/>
  <c r="M211" i="219"/>
  <c r="M210" i="219"/>
  <c r="M209" i="219"/>
  <c r="M208" i="219"/>
  <c r="M207" i="219"/>
  <c r="M200" i="219"/>
  <c r="M199" i="219"/>
  <c r="M198" i="219"/>
  <c r="M193" i="219"/>
  <c r="M192" i="219"/>
  <c r="M191" i="219"/>
  <c r="M190" i="219"/>
  <c r="M189" i="219"/>
  <c r="M188" i="219"/>
  <c r="M187" i="219"/>
  <c r="M146" i="219"/>
  <c r="M145" i="219"/>
  <c r="M144" i="219"/>
  <c r="M143" i="219"/>
  <c r="M142" i="219"/>
  <c r="M141" i="219"/>
  <c r="M138" i="219"/>
  <c r="M137" i="219"/>
  <c r="M135" i="219"/>
  <c r="M133" i="219"/>
  <c r="M131" i="219"/>
  <c r="M130" i="219"/>
  <c r="M129" i="219"/>
  <c r="M127" i="219"/>
  <c r="M126" i="219"/>
  <c r="M125" i="219"/>
  <c r="M123" i="219"/>
  <c r="M122" i="219"/>
  <c r="M120" i="219"/>
  <c r="M118" i="219"/>
  <c r="M116" i="219"/>
  <c r="M115" i="219"/>
  <c r="M114" i="219"/>
  <c r="M112" i="219"/>
  <c r="M111" i="219"/>
  <c r="M109" i="219"/>
  <c r="M108" i="219"/>
  <c r="M106" i="219"/>
  <c r="M105" i="219"/>
  <c r="M104" i="219"/>
  <c r="M102" i="219"/>
  <c r="M101" i="219"/>
  <c r="M100" i="219"/>
  <c r="M87" i="219"/>
  <c r="M86" i="219"/>
  <c r="M85" i="219"/>
  <c r="M83" i="219"/>
  <c r="M82" i="219"/>
  <c r="M81" i="219"/>
  <c r="M80" i="219"/>
  <c r="M79" i="219"/>
  <c r="M78" i="219"/>
  <c r="M77" i="219"/>
  <c r="M76" i="219"/>
  <c r="M75" i="219"/>
  <c r="M73" i="219"/>
  <c r="M72" i="219"/>
  <c r="M71" i="219"/>
  <c r="M70" i="219"/>
  <c r="M69" i="219"/>
  <c r="M68" i="219"/>
  <c r="M67" i="219"/>
  <c r="M65" i="219"/>
  <c r="M64" i="219"/>
  <c r="M63" i="219"/>
  <c r="M62" i="219"/>
  <c r="M61" i="219"/>
  <c r="M60" i="219"/>
  <c r="M58" i="219"/>
  <c r="M57" i="219"/>
  <c r="M56" i="219"/>
  <c r="M47" i="219"/>
  <c r="M46" i="219"/>
  <c r="M45" i="219"/>
  <c r="M44" i="219"/>
  <c r="M43" i="219"/>
  <c r="M42" i="219"/>
  <c r="M40" i="219"/>
  <c r="M39" i="219"/>
  <c r="M38" i="219"/>
  <c r="M37" i="219"/>
  <c r="M36" i="219"/>
  <c r="M35" i="219"/>
  <c r="M33" i="219"/>
  <c r="M32" i="219"/>
  <c r="M31" i="219"/>
  <c r="M30" i="219"/>
  <c r="M29" i="219"/>
  <c r="M26" i="219"/>
  <c r="M25" i="219"/>
  <c r="M24" i="219"/>
  <c r="M23" i="219"/>
  <c r="M21" i="219"/>
  <c r="M20" i="219"/>
  <c r="M19" i="219"/>
  <c r="M18" i="219"/>
  <c r="M17" i="219"/>
  <c r="M15" i="219"/>
  <c r="M14" i="219"/>
  <c r="M13" i="219"/>
  <c r="M12" i="219"/>
  <c r="M11" i="219"/>
  <c r="M10" i="219"/>
  <c r="I8" i="218" l="1"/>
  <c r="I9" i="218"/>
  <c r="I10" i="218"/>
  <c r="I11" i="218"/>
  <c r="I13" i="218"/>
  <c r="I14" i="218"/>
  <c r="I15" i="218"/>
  <c r="I16" i="218"/>
  <c r="I17" i="218"/>
  <c r="I18" i="218"/>
  <c r="I19" i="218"/>
  <c r="I20" i="218"/>
  <c r="I21" i="218"/>
  <c r="I23" i="218"/>
  <c r="I24" i="218"/>
  <c r="I25" i="218"/>
  <c r="I26" i="218"/>
  <c r="I27" i="218"/>
  <c r="I28" i="218"/>
  <c r="I29" i="218"/>
  <c r="I31" i="218"/>
  <c r="I32" i="218"/>
  <c r="I33" i="218"/>
  <c r="I34" i="218"/>
  <c r="I35" i="218"/>
  <c r="I37" i="218"/>
  <c r="I39" i="218"/>
  <c r="I40" i="218"/>
  <c r="I41" i="218"/>
  <c r="I42" i="218"/>
  <c r="I43" i="218"/>
  <c r="I45" i="218"/>
  <c r="I46" i="218"/>
  <c r="I47" i="218"/>
  <c r="I49" i="218"/>
  <c r="I50" i="218"/>
  <c r="I51" i="218"/>
  <c r="I52" i="218"/>
  <c r="I53" i="218"/>
  <c r="I54" i="218"/>
  <c r="I55" i="218"/>
  <c r="I56" i="218"/>
  <c r="I57" i="218"/>
  <c r="I59" i="218"/>
  <c r="I60" i="218"/>
  <c r="I61" i="218"/>
  <c r="I62" i="218"/>
  <c r="I63" i="218"/>
  <c r="I64" i="218"/>
  <c r="I65" i="218"/>
  <c r="I66" i="218"/>
  <c r="I67" i="218"/>
  <c r="I68" i="218"/>
  <c r="I69" i="218"/>
  <c r="F73" i="218"/>
  <c r="G73" i="218"/>
  <c r="H73" i="218"/>
  <c r="F74" i="218"/>
  <c r="G74" i="218"/>
  <c r="H74" i="218"/>
  <c r="F75" i="218"/>
  <c r="G75" i="218"/>
  <c r="H75" i="218"/>
  <c r="F76" i="218"/>
  <c r="G76" i="218"/>
  <c r="H76" i="218"/>
  <c r="F77" i="218"/>
  <c r="G77" i="218"/>
  <c r="H77" i="218"/>
  <c r="F78" i="218"/>
  <c r="G78" i="218"/>
  <c r="H78" i="218"/>
  <c r="F79" i="218"/>
  <c r="G79" i="218"/>
  <c r="H79" i="218"/>
  <c r="F80" i="218"/>
  <c r="G80" i="218"/>
  <c r="H80" i="218"/>
  <c r="F81" i="218"/>
  <c r="G81" i="218"/>
  <c r="H81" i="218" s="1"/>
  <c r="F82" i="218"/>
  <c r="G82" i="218"/>
  <c r="H82" i="218" s="1"/>
  <c r="F83" i="218"/>
  <c r="G83" i="218"/>
  <c r="H83" i="218" s="1"/>
  <c r="F84" i="218"/>
  <c r="G84" i="218"/>
  <c r="H84" i="218"/>
  <c r="F85" i="218"/>
  <c r="G85" i="218"/>
  <c r="H85" i="218"/>
  <c r="F86" i="218"/>
  <c r="G86" i="218"/>
  <c r="H86" i="218"/>
  <c r="F87" i="218"/>
  <c r="G87" i="218"/>
  <c r="H87" i="218" s="1"/>
  <c r="F88" i="218"/>
  <c r="G88" i="218"/>
  <c r="H88" i="218"/>
  <c r="F89" i="218"/>
  <c r="G89" i="218"/>
  <c r="H89" i="218" s="1"/>
  <c r="F90" i="218"/>
  <c r="G90" i="218"/>
  <c r="H90" i="218"/>
  <c r="F91" i="218"/>
  <c r="G91" i="218"/>
  <c r="H91" i="218"/>
  <c r="F92" i="218"/>
  <c r="G92" i="218"/>
  <c r="H92" i="218"/>
  <c r="F93" i="218"/>
  <c r="G93" i="218"/>
  <c r="H93" i="218"/>
  <c r="F94" i="218"/>
  <c r="G94" i="218"/>
  <c r="H94" i="218"/>
  <c r="F95" i="218"/>
  <c r="G95" i="218"/>
  <c r="H95" i="218"/>
  <c r="F96" i="218"/>
  <c r="G96" i="218"/>
  <c r="H96" i="218"/>
  <c r="F97" i="218"/>
  <c r="G97" i="218"/>
  <c r="H97" i="218"/>
  <c r="F98" i="218"/>
  <c r="G98" i="218"/>
  <c r="H98" i="218" s="1"/>
  <c r="F99" i="218"/>
  <c r="G99" i="218"/>
  <c r="H99" i="218"/>
  <c r="F100" i="218"/>
  <c r="G100" i="218"/>
  <c r="H100" i="218"/>
  <c r="F101" i="218"/>
  <c r="G101" i="218"/>
  <c r="H101" i="218"/>
  <c r="F102" i="218"/>
  <c r="G102" i="218"/>
  <c r="H102" i="218"/>
  <c r="F103" i="218"/>
  <c r="G103" i="218"/>
  <c r="H103" i="218"/>
  <c r="F104" i="218"/>
  <c r="G104" i="218"/>
  <c r="H104" i="218" s="1"/>
  <c r="F105" i="218"/>
  <c r="G105" i="218"/>
  <c r="H105" i="218"/>
  <c r="F106" i="218"/>
  <c r="G106" i="218"/>
  <c r="H106" i="218"/>
  <c r="F107" i="218"/>
  <c r="G107" i="218"/>
  <c r="H107" i="218"/>
  <c r="F108" i="218"/>
  <c r="G108" i="218"/>
  <c r="H108" i="218"/>
  <c r="F109" i="218"/>
  <c r="G109" i="218"/>
  <c r="H109" i="218"/>
  <c r="F110" i="218"/>
  <c r="G110" i="218"/>
  <c r="H110" i="218"/>
  <c r="F111" i="218"/>
  <c r="G111" i="218"/>
  <c r="H111" i="218"/>
  <c r="F112" i="218"/>
  <c r="G112" i="218"/>
  <c r="H112" i="218"/>
  <c r="F113" i="218"/>
  <c r="G113" i="218"/>
  <c r="H113" i="218"/>
  <c r="F114" i="218"/>
  <c r="G114" i="218"/>
  <c r="H114" i="218" s="1"/>
  <c r="F115" i="218"/>
  <c r="G115" i="218"/>
  <c r="H115" i="218"/>
  <c r="F116" i="218"/>
  <c r="G116" i="218"/>
  <c r="H116" i="218"/>
  <c r="F117" i="218"/>
  <c r="G117" i="218"/>
  <c r="H117" i="218"/>
  <c r="F118" i="218"/>
  <c r="G118" i="218"/>
  <c r="H118" i="218"/>
  <c r="F119" i="218"/>
  <c r="G119" i="218"/>
  <c r="H119" i="218"/>
  <c r="F120" i="218"/>
  <c r="G120" i="218"/>
  <c r="H120" i="218" s="1"/>
  <c r="F121" i="218"/>
  <c r="G121" i="218"/>
  <c r="H121" i="218"/>
  <c r="F122" i="218"/>
  <c r="G122" i="218"/>
  <c r="H122" i="218"/>
  <c r="F123" i="218"/>
  <c r="G123" i="218"/>
  <c r="H123" i="218"/>
  <c r="F124" i="218"/>
  <c r="G124" i="218"/>
  <c r="H124" i="218"/>
  <c r="F125" i="218"/>
  <c r="G125" i="218"/>
  <c r="H125" i="218"/>
  <c r="F126" i="218"/>
  <c r="G126" i="218"/>
  <c r="H126" i="218"/>
  <c r="F127" i="218"/>
  <c r="G127" i="218"/>
  <c r="H127" i="218"/>
  <c r="F128" i="218"/>
  <c r="G128" i="218"/>
  <c r="H128" i="218"/>
  <c r="F129" i="218"/>
  <c r="G129" i="218"/>
  <c r="H129" i="218"/>
  <c r="F130" i="218"/>
  <c r="G130" i="218"/>
  <c r="H130" i="218" s="1"/>
  <c r="F131" i="218"/>
  <c r="G131" i="218"/>
  <c r="H131" i="218"/>
  <c r="F132" i="218"/>
  <c r="G132" i="218"/>
  <c r="H132" i="218"/>
  <c r="F133" i="218"/>
  <c r="G133" i="218"/>
  <c r="H133" i="218"/>
  <c r="F134" i="218"/>
  <c r="G134" i="218"/>
  <c r="H134" i="218"/>
  <c r="F135" i="218"/>
  <c r="G135" i="218"/>
  <c r="H135" i="218"/>
  <c r="F136" i="218"/>
  <c r="G136" i="218"/>
  <c r="H136" i="218" s="1"/>
  <c r="F137" i="218"/>
  <c r="G137" i="218"/>
  <c r="H137" i="218"/>
  <c r="F138" i="218"/>
  <c r="G138" i="218"/>
  <c r="H138" i="218"/>
  <c r="F139" i="218"/>
  <c r="G139" i="218"/>
  <c r="H139" i="218"/>
  <c r="F140" i="218"/>
  <c r="G140" i="218"/>
  <c r="H140" i="218"/>
  <c r="F141" i="218"/>
  <c r="G141" i="218"/>
  <c r="H141" i="218"/>
  <c r="F142" i="218"/>
  <c r="G142" i="218"/>
  <c r="H142" i="218"/>
  <c r="F143" i="218"/>
  <c r="G143" i="218"/>
  <c r="H143" i="218"/>
  <c r="F144" i="218"/>
  <c r="G144" i="218"/>
  <c r="H144" i="218"/>
  <c r="F145" i="218"/>
  <c r="G145" i="218"/>
  <c r="H145" i="218"/>
  <c r="F146" i="218"/>
  <c r="G146" i="218"/>
  <c r="H146" i="218" s="1"/>
  <c r="F147" i="218"/>
  <c r="G147" i="218"/>
  <c r="H147" i="218"/>
  <c r="F148" i="218"/>
  <c r="G148" i="218"/>
  <c r="H148" i="218"/>
  <c r="F149" i="218"/>
  <c r="G149" i="218"/>
  <c r="H149" i="218"/>
  <c r="F152" i="218"/>
  <c r="G152" i="218"/>
  <c r="H152" i="218"/>
  <c r="F153" i="218"/>
  <c r="G153" i="218"/>
  <c r="H153" i="218"/>
  <c r="F154" i="218"/>
  <c r="G154" i="218"/>
  <c r="H154" i="218" s="1"/>
  <c r="F155" i="218"/>
  <c r="G155" i="218"/>
  <c r="H155" i="218"/>
  <c r="F156" i="218"/>
  <c r="G156" i="218"/>
  <c r="H156" i="218"/>
  <c r="F157" i="218"/>
  <c r="G157" i="218"/>
  <c r="H157" i="218"/>
  <c r="F158" i="218"/>
  <c r="G158" i="218"/>
  <c r="H158" i="218"/>
  <c r="F159" i="218"/>
  <c r="G159" i="218"/>
  <c r="H159" i="218"/>
  <c r="F160" i="218"/>
  <c r="G160" i="218"/>
  <c r="H160" i="218"/>
  <c r="F161" i="218"/>
  <c r="G161" i="218"/>
  <c r="H161" i="218"/>
  <c r="F162" i="218"/>
  <c r="G162" i="218"/>
  <c r="H162" i="218"/>
  <c r="F163" i="218"/>
  <c r="G163" i="218"/>
  <c r="H163" i="218"/>
  <c r="F164" i="218"/>
  <c r="G164" i="218"/>
  <c r="H164" i="218" s="1"/>
  <c r="H21" i="217"/>
  <c r="H22" i="217"/>
  <c r="H23" i="217"/>
  <c r="H24" i="217"/>
  <c r="H25" i="217"/>
  <c r="H26" i="217"/>
  <c r="H28" i="217"/>
  <c r="H29" i="217"/>
  <c r="H30" i="217"/>
  <c r="H31" i="217"/>
  <c r="H32" i="217"/>
  <c r="H33" i="217"/>
  <c r="H35" i="217"/>
  <c r="H36" i="217"/>
  <c r="H37" i="217"/>
  <c r="H38" i="217"/>
  <c r="H40" i="217"/>
  <c r="H41" i="217"/>
  <c r="H42" i="217"/>
  <c r="H43" i="217"/>
  <c r="H45" i="217"/>
  <c r="H46" i="217"/>
  <c r="H47" i="217"/>
  <c r="H48" i="217"/>
  <c r="H50" i="217"/>
  <c r="H51" i="217"/>
  <c r="H52" i="217"/>
  <c r="H54" i="217"/>
  <c r="H55" i="217"/>
  <c r="H56" i="217"/>
  <c r="H57" i="217"/>
  <c r="F7" i="208" l="1"/>
  <c r="F8" i="208"/>
  <c r="F9" i="208"/>
  <c r="F10" i="208"/>
  <c r="F11" i="208"/>
  <c r="F12" i="208"/>
  <c r="F13" i="208"/>
  <c r="F14" i="208"/>
  <c r="F15" i="208"/>
  <c r="F16" i="208"/>
  <c r="F17" i="208"/>
  <c r="F18" i="208"/>
  <c r="F19" i="208"/>
  <c r="F20" i="208"/>
  <c r="F21" i="208"/>
  <c r="F22" i="208"/>
  <c r="F23" i="208"/>
  <c r="F24" i="208"/>
  <c r="F25" i="208"/>
  <c r="F26" i="208"/>
  <c r="F27" i="208"/>
  <c r="F28" i="208"/>
  <c r="F29" i="208"/>
  <c r="F30" i="208"/>
  <c r="F31" i="208"/>
  <c r="F32" i="208"/>
  <c r="F33" i="208"/>
  <c r="F34" i="208"/>
  <c r="F35" i="208"/>
  <c r="F36" i="208"/>
  <c r="F37" i="208"/>
  <c r="F38" i="208"/>
  <c r="F6" i="208"/>
  <c r="G165" i="126" l="1"/>
  <c r="H165" i="126" s="1"/>
  <c r="F165" i="126"/>
  <c r="G129" i="126"/>
  <c r="H129" i="126" s="1"/>
  <c r="F129" i="126"/>
  <c r="G128" i="126"/>
  <c r="H128" i="126" s="1"/>
  <c r="F128" i="126"/>
  <c r="G83" i="126"/>
  <c r="H83" i="126" s="1"/>
  <c r="F83" i="126"/>
  <c r="D10" i="184" l="1"/>
  <c r="D11" i="184"/>
  <c r="D12" i="184"/>
  <c r="D13" i="184"/>
  <c r="D14" i="184"/>
  <c r="D15" i="184"/>
  <c r="D17" i="184"/>
  <c r="D18" i="184"/>
  <c r="D8" i="184"/>
  <c r="D7" i="184"/>
  <c r="L8" i="195"/>
  <c r="L9" i="195"/>
  <c r="L7" i="195"/>
  <c r="K11" i="154"/>
  <c r="K10" i="154"/>
  <c r="K7" i="199" l="1"/>
  <c r="E15" i="174" l="1"/>
  <c r="E14" i="174"/>
  <c r="E13" i="174"/>
  <c r="E108" i="23" l="1"/>
  <c r="E109" i="23"/>
  <c r="E110" i="23"/>
  <c r="E102" i="23"/>
  <c r="E103" i="23"/>
  <c r="E98" i="23"/>
  <c r="E99" i="23"/>
  <c r="E95" i="23"/>
  <c r="E96" i="23"/>
  <c r="E84" i="23"/>
  <c r="E65" i="23"/>
  <c r="E45" i="23"/>
  <c r="E46" i="23"/>
  <c r="E47" i="23"/>
  <c r="E48" i="23"/>
  <c r="C38" i="176" l="1"/>
  <c r="C37" i="176"/>
  <c r="C36" i="176"/>
  <c r="C35" i="176"/>
  <c r="C32" i="176"/>
  <c r="C31" i="176"/>
  <c r="C30" i="176"/>
  <c r="C29" i="176"/>
  <c r="C28" i="176"/>
  <c r="C27" i="176"/>
  <c r="C25" i="176"/>
  <c r="C24" i="176"/>
  <c r="C22" i="176"/>
  <c r="C21" i="176"/>
  <c r="C19" i="176"/>
  <c r="C18" i="176"/>
  <c r="C17" i="176"/>
  <c r="C16" i="176"/>
  <c r="C15" i="176"/>
  <c r="C14" i="176"/>
  <c r="C12" i="176"/>
  <c r="C11" i="176"/>
  <c r="C10" i="176"/>
  <c r="D9" i="203" l="1"/>
  <c r="D10" i="203"/>
  <c r="D11" i="203"/>
  <c r="D12" i="203"/>
  <c r="D13" i="203"/>
  <c r="D8" i="203"/>
  <c r="E8" i="134" l="1"/>
  <c r="E265" i="72" l="1"/>
  <c r="E258" i="72"/>
  <c r="E209" i="72"/>
  <c r="E195" i="72"/>
  <c r="E194" i="72"/>
  <c r="E193" i="72"/>
  <c r="E192" i="72"/>
  <c r="E168" i="72"/>
  <c r="E167" i="72"/>
  <c r="E166" i="72"/>
  <c r="E142" i="72"/>
  <c r="E140" i="72"/>
  <c r="E139" i="72"/>
  <c r="E138" i="72"/>
  <c r="E137" i="72"/>
  <c r="E85" i="72"/>
  <c r="E84" i="72"/>
  <c r="E83" i="72"/>
  <c r="E82" i="72"/>
  <c r="E81" i="72"/>
  <c r="E72" i="23" l="1"/>
  <c r="E73" i="23"/>
  <c r="E74" i="23"/>
  <c r="E75" i="23"/>
  <c r="E77" i="23"/>
  <c r="E78" i="23"/>
  <c r="E79" i="23"/>
  <c r="E80" i="23"/>
  <c r="E81" i="23"/>
  <c r="E82" i="23"/>
  <c r="E86" i="23"/>
  <c r="E87" i="23"/>
  <c r="E88" i="23"/>
  <c r="E90" i="23"/>
  <c r="E91" i="23"/>
  <c r="E92" i="23"/>
  <c r="E93" i="23"/>
  <c r="E101" i="23"/>
  <c r="E105" i="23"/>
  <c r="E106" i="23"/>
  <c r="E112" i="23"/>
  <c r="E113" i="23"/>
  <c r="E115" i="23"/>
  <c r="E117" i="23"/>
  <c r="E119" i="23"/>
  <c r="E120" i="23"/>
  <c r="E121" i="23"/>
  <c r="E123" i="23"/>
  <c r="E124" i="23"/>
  <c r="E125" i="23"/>
  <c r="E127" i="23"/>
  <c r="E129" i="23"/>
  <c r="E130" i="23"/>
  <c r="E131" i="23"/>
  <c r="E132" i="23"/>
  <c r="E66" i="23"/>
  <c r="E53" i="23"/>
  <c r="E54" i="23"/>
  <c r="J42" i="200" l="1"/>
  <c r="J34" i="200"/>
  <c r="J35" i="200"/>
  <c r="J36" i="200"/>
  <c r="J37" i="200"/>
  <c r="J38" i="200"/>
  <c r="J39" i="200"/>
  <c r="J40" i="200"/>
  <c r="J33" i="200"/>
  <c r="J27" i="200"/>
  <c r="J28" i="200"/>
  <c r="J29" i="200"/>
  <c r="J30" i="200"/>
  <c r="J31" i="200"/>
  <c r="J26" i="200"/>
  <c r="J17" i="200"/>
  <c r="J18" i="200"/>
  <c r="J19" i="200"/>
  <c r="J20" i="200"/>
  <c r="J21" i="200"/>
  <c r="J22" i="200"/>
  <c r="J23" i="200"/>
  <c r="J24" i="200"/>
  <c r="J16" i="200"/>
  <c r="J12" i="200"/>
  <c r="J13" i="200"/>
  <c r="J14" i="200"/>
  <c r="J11" i="200"/>
  <c r="J7" i="200"/>
  <c r="J8" i="200"/>
  <c r="J9" i="200"/>
  <c r="J6" i="200"/>
  <c r="K10" i="199" l="1"/>
  <c r="K11" i="199"/>
  <c r="K12" i="199"/>
  <c r="K13" i="199"/>
  <c r="K14" i="199"/>
  <c r="K15" i="199"/>
  <c r="F88" i="198" l="1"/>
  <c r="F89" i="198"/>
  <c r="F90" i="198"/>
  <c r="F91" i="198"/>
  <c r="F92" i="198"/>
  <c r="F93" i="198"/>
  <c r="F94" i="198"/>
  <c r="F95" i="198"/>
  <c r="F96" i="198"/>
  <c r="F97" i="198"/>
  <c r="F98" i="198"/>
  <c r="F99" i="198"/>
  <c r="F100" i="198"/>
  <c r="F101" i="198"/>
  <c r="F102" i="198"/>
  <c r="F103" i="198"/>
  <c r="F104" i="198"/>
  <c r="F87" i="198"/>
  <c r="F42" i="198"/>
  <c r="F43" i="198"/>
  <c r="F44" i="198"/>
  <c r="F45" i="198"/>
  <c r="F46" i="198"/>
  <c r="F47" i="198"/>
  <c r="F48" i="198"/>
  <c r="F49" i="198"/>
  <c r="F50" i="198"/>
  <c r="F51" i="198"/>
  <c r="F52" i="198"/>
  <c r="F53" i="198"/>
  <c r="F54" i="198"/>
  <c r="F55" i="198"/>
  <c r="F56" i="198"/>
  <c r="F57" i="198"/>
  <c r="F58" i="198"/>
  <c r="F59" i="198"/>
  <c r="F60" i="198"/>
  <c r="F61" i="198"/>
  <c r="F62" i="198"/>
  <c r="F63" i="198"/>
  <c r="F64" i="198"/>
  <c r="F65" i="198"/>
  <c r="F66" i="198"/>
  <c r="F67" i="198"/>
  <c r="F68" i="198"/>
  <c r="F69" i="198"/>
  <c r="F70" i="198"/>
  <c r="F71" i="198"/>
  <c r="F72" i="198"/>
  <c r="F73" i="198"/>
  <c r="F74" i="198"/>
  <c r="F75" i="198"/>
  <c r="F76" i="198"/>
  <c r="F77" i="198"/>
  <c r="F78" i="198"/>
  <c r="F79" i="198"/>
  <c r="F80" i="198"/>
  <c r="F81" i="198"/>
  <c r="F82" i="198"/>
  <c r="F83" i="198"/>
  <c r="F84" i="198"/>
  <c r="F85" i="198"/>
  <c r="F41" i="198"/>
  <c r="F8" i="198"/>
  <c r="F9" i="198"/>
  <c r="F10" i="198"/>
  <c r="F11" i="198"/>
  <c r="F12" i="198"/>
  <c r="F13" i="198"/>
  <c r="F14" i="198"/>
  <c r="F15" i="198"/>
  <c r="F16" i="198"/>
  <c r="F17" i="198"/>
  <c r="F18" i="198"/>
  <c r="F19" i="198"/>
  <c r="F20" i="198"/>
  <c r="F21" i="198"/>
  <c r="F22" i="198"/>
  <c r="F23" i="198"/>
  <c r="F24" i="198"/>
  <c r="F25" i="198"/>
  <c r="F26" i="198"/>
  <c r="F27" i="198"/>
  <c r="F28" i="198"/>
  <c r="F29" i="198"/>
  <c r="F30" i="198"/>
  <c r="F31" i="198"/>
  <c r="F32" i="198"/>
  <c r="F33" i="198"/>
  <c r="F34" i="198"/>
  <c r="F35" i="198"/>
  <c r="F36" i="198"/>
  <c r="F37" i="198"/>
  <c r="F38" i="198"/>
  <c r="F39" i="198"/>
  <c r="F7" i="198"/>
  <c r="F140" i="197" l="1"/>
  <c r="F139" i="197"/>
  <c r="F138" i="197"/>
  <c r="F137" i="197"/>
  <c r="F136" i="197"/>
  <c r="F135" i="197"/>
  <c r="F134" i="197"/>
  <c r="F133" i="197"/>
  <c r="F132" i="197"/>
  <c r="F123" i="197"/>
  <c r="F124" i="197"/>
  <c r="F125" i="197"/>
  <c r="F126" i="197"/>
  <c r="F127" i="197"/>
  <c r="F128" i="197"/>
  <c r="F129" i="197"/>
  <c r="F130" i="197"/>
  <c r="F118" i="197"/>
  <c r="F119" i="197"/>
  <c r="F120" i="197"/>
  <c r="F101" i="197"/>
  <c r="F102" i="197"/>
  <c r="F103" i="197"/>
  <c r="F104" i="197"/>
  <c r="F105" i="197"/>
  <c r="F106" i="197"/>
  <c r="F107" i="197"/>
  <c r="F108" i="197"/>
  <c r="F109" i="197"/>
  <c r="F46" i="197"/>
  <c r="F47" i="197"/>
  <c r="F48" i="197"/>
  <c r="F49" i="197"/>
  <c r="F50" i="197"/>
  <c r="F51" i="197"/>
  <c r="F52" i="197"/>
  <c r="F53" i="197"/>
  <c r="F54" i="197"/>
  <c r="F55" i="197"/>
  <c r="F56" i="197"/>
  <c r="F57" i="197"/>
  <c r="F8" i="197"/>
  <c r="F9" i="197"/>
  <c r="F10" i="197"/>
  <c r="F11" i="197"/>
  <c r="F12" i="197"/>
  <c r="F13" i="197"/>
  <c r="F14" i="197"/>
  <c r="F15" i="197"/>
  <c r="F16" i="197"/>
  <c r="F17" i="197"/>
  <c r="F18" i="197"/>
  <c r="F19" i="197"/>
  <c r="F20" i="197"/>
  <c r="F21" i="197"/>
  <c r="F122" i="197" l="1"/>
  <c r="F117" i="197"/>
  <c r="F116" i="197"/>
  <c r="F115" i="197"/>
  <c r="F114" i="197"/>
  <c r="F113" i="197"/>
  <c r="F112" i="197"/>
  <c r="F11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45" i="197"/>
  <c r="F44" i="197"/>
  <c r="F42" i="197"/>
  <c r="F41" i="197"/>
  <c r="F40" i="197"/>
  <c r="F39" i="197"/>
  <c r="F38" i="197"/>
  <c r="F37" i="197"/>
  <c r="F36" i="197"/>
  <c r="F35" i="197"/>
  <c r="F34" i="197"/>
  <c r="F33" i="197"/>
  <c r="F31" i="197"/>
  <c r="F30" i="197"/>
  <c r="F29" i="197"/>
  <c r="F28" i="197"/>
  <c r="F27" i="197"/>
  <c r="F26" i="197"/>
  <c r="F25" i="197"/>
  <c r="F24" i="197"/>
  <c r="F23" i="197"/>
  <c r="N22" i="173" l="1"/>
  <c r="M22" i="173"/>
  <c r="O22" i="173" s="1"/>
  <c r="J27" i="16" l="1"/>
  <c r="J28" i="16"/>
  <c r="J29" i="16"/>
  <c r="J26" i="16"/>
  <c r="J58" i="16" l="1"/>
  <c r="J59" i="16"/>
  <c r="J60" i="16"/>
  <c r="J61" i="16"/>
  <c r="J62" i="16"/>
  <c r="F13" i="140" l="1"/>
  <c r="G13" i="140" s="1"/>
  <c r="E13" i="140"/>
  <c r="F12" i="140"/>
  <c r="G12" i="140" s="1"/>
  <c r="E12" i="140"/>
  <c r="F11" i="140"/>
  <c r="G11" i="140" s="1"/>
  <c r="E11" i="140"/>
  <c r="F10" i="140"/>
  <c r="G10" i="140" s="1"/>
  <c r="E10" i="140"/>
  <c r="F9" i="140"/>
  <c r="G9" i="140" s="1"/>
  <c r="E9" i="140"/>
  <c r="F8" i="140"/>
  <c r="G8" i="140" s="1"/>
  <c r="E8" i="140"/>
  <c r="F7" i="140"/>
  <c r="G7" i="140" s="1"/>
  <c r="E7" i="140"/>
  <c r="F6" i="140"/>
  <c r="G6" i="140" s="1"/>
  <c r="E6" i="140"/>
  <c r="F48" i="133" l="1"/>
  <c r="F47" i="133"/>
  <c r="F21" i="157" l="1"/>
  <c r="F16" i="157"/>
  <c r="F11" i="157"/>
  <c r="L39" i="194" l="1"/>
  <c r="L40" i="192"/>
  <c r="L41" i="192"/>
  <c r="L42" i="192"/>
  <c r="L43" i="192"/>
  <c r="L44" i="192"/>
  <c r="L45" i="192"/>
  <c r="L46" i="192"/>
  <c r="L47" i="192"/>
  <c r="L48" i="192"/>
  <c r="L49" i="192"/>
  <c r="L39" i="192"/>
  <c r="L34" i="192"/>
  <c r="L35" i="192"/>
  <c r="L33" i="192"/>
  <c r="L30" i="192"/>
  <c r="L19" i="192"/>
  <c r="L20" i="192"/>
  <c r="L21" i="192"/>
  <c r="L22" i="192"/>
  <c r="L23" i="192"/>
  <c r="L24" i="192"/>
  <c r="L25" i="192"/>
  <c r="L26" i="192"/>
  <c r="L27" i="192"/>
  <c r="L28" i="192"/>
  <c r="L18" i="192"/>
  <c r="L14" i="192"/>
  <c r="L12" i="192"/>
  <c r="L11" i="192"/>
  <c r="L10" i="192"/>
  <c r="L31" i="194"/>
  <c r="L32" i="194"/>
  <c r="L34" i="194"/>
  <c r="L35" i="194"/>
  <c r="L36" i="194"/>
  <c r="L30" i="194"/>
  <c r="G8" i="142" l="1"/>
  <c r="E9" i="20" l="1"/>
  <c r="K38" i="154" l="1"/>
  <c r="K45" i="154" l="1"/>
  <c r="K44" i="154"/>
  <c r="K43" i="154"/>
  <c r="K42" i="154"/>
  <c r="K41" i="154"/>
  <c r="K40" i="154"/>
  <c r="K39" i="154"/>
  <c r="E8" i="180" l="1"/>
  <c r="E9" i="180"/>
  <c r="E10" i="180"/>
  <c r="E11" i="180"/>
  <c r="E12" i="180"/>
  <c r="E13" i="180"/>
  <c r="E14" i="180"/>
  <c r="E18" i="180"/>
  <c r="E19" i="180"/>
  <c r="E20" i="180"/>
  <c r="E21" i="180"/>
  <c r="E22" i="180"/>
  <c r="E23" i="180"/>
  <c r="E24" i="180"/>
  <c r="E26" i="180"/>
  <c r="E27" i="180"/>
  <c r="E28" i="180"/>
  <c r="E29" i="180"/>
  <c r="E30" i="180"/>
  <c r="E31" i="180"/>
  <c r="E32" i="180"/>
  <c r="E34" i="180"/>
  <c r="E35" i="180"/>
  <c r="E36" i="180"/>
  <c r="E37" i="180"/>
  <c r="E38" i="180"/>
  <c r="E39" i="180"/>
  <c r="E40" i="180"/>
  <c r="E42" i="180"/>
  <c r="E43" i="180"/>
  <c r="E44" i="180"/>
  <c r="E45" i="180"/>
  <c r="E46" i="180"/>
  <c r="E47" i="180"/>
  <c r="E48" i="180"/>
  <c r="E50" i="180"/>
  <c r="E51" i="180"/>
  <c r="E52" i="180"/>
  <c r="E53" i="180"/>
  <c r="E55" i="180"/>
  <c r="E56" i="180"/>
  <c r="E57" i="180"/>
  <c r="E59" i="180"/>
  <c r="E60" i="180"/>
  <c r="E62" i="180"/>
  <c r="E63" i="180"/>
  <c r="E64" i="180"/>
  <c r="E65" i="180"/>
  <c r="E66" i="180"/>
  <c r="E67" i="180"/>
  <c r="E68" i="180"/>
  <c r="E70" i="180"/>
  <c r="E71" i="180"/>
  <c r="E72" i="180"/>
  <c r="E73" i="180"/>
  <c r="E74" i="180"/>
  <c r="E75" i="180"/>
  <c r="E76" i="180"/>
  <c r="E78" i="180"/>
  <c r="E79" i="180"/>
  <c r="E80" i="180"/>
  <c r="E81" i="180"/>
  <c r="E83" i="180"/>
  <c r="E85" i="180"/>
  <c r="E86" i="180"/>
  <c r="E87" i="180"/>
  <c r="E88" i="180"/>
  <c r="E89" i="180"/>
  <c r="E90" i="180"/>
  <c r="E91" i="180"/>
  <c r="E93" i="180"/>
  <c r="E94" i="180"/>
  <c r="E95" i="180"/>
  <c r="E96" i="180"/>
  <c r="E97" i="180"/>
  <c r="E98" i="180"/>
  <c r="E99" i="180"/>
  <c r="E100" i="180"/>
  <c r="E101" i="180"/>
  <c r="E102" i="180"/>
  <c r="E103" i="180"/>
  <c r="E104" i="180"/>
  <c r="E106" i="180"/>
  <c r="E107" i="180"/>
  <c r="E108" i="180"/>
  <c r="E109" i="180"/>
  <c r="E110" i="180"/>
  <c r="E111" i="180"/>
  <c r="E112" i="180"/>
  <c r="E113" i="180"/>
  <c r="E114" i="180"/>
  <c r="E115" i="180"/>
  <c r="E116" i="180"/>
  <c r="E117" i="180"/>
  <c r="E118" i="180"/>
  <c r="E119" i="180"/>
  <c r="E120" i="180"/>
  <c r="E121" i="180"/>
  <c r="E122" i="180"/>
  <c r="E124" i="180"/>
  <c r="E125" i="180"/>
  <c r="E126" i="180"/>
  <c r="E127" i="180"/>
  <c r="E128" i="180"/>
  <c r="E129" i="180"/>
  <c r="E130" i="180"/>
  <c r="E131" i="180"/>
  <c r="E132" i="180"/>
  <c r="E133" i="180"/>
  <c r="E134" i="180"/>
  <c r="E135" i="180"/>
  <c r="E136" i="180"/>
  <c r="E137" i="180"/>
  <c r="E139" i="180"/>
  <c r="E140" i="180"/>
  <c r="E141" i="180"/>
  <c r="E142" i="180"/>
  <c r="E143" i="180"/>
  <c r="E144" i="180"/>
  <c r="E145" i="180"/>
  <c r="E147" i="180"/>
  <c r="E148" i="180"/>
  <c r="E149" i="180"/>
  <c r="E150" i="180"/>
  <c r="E151" i="180"/>
  <c r="E152" i="180"/>
  <c r="E153" i="180"/>
  <c r="E154" i="180"/>
  <c r="E156" i="180"/>
  <c r="E157" i="180"/>
  <c r="E158" i="180"/>
  <c r="E159" i="180"/>
  <c r="E160" i="180"/>
  <c r="E161" i="180"/>
  <c r="E162" i="180"/>
  <c r="E164" i="180"/>
  <c r="E165" i="180"/>
  <c r="E166" i="180"/>
  <c r="E167" i="180"/>
  <c r="E168" i="180"/>
  <c r="E169" i="180"/>
  <c r="E170" i="180"/>
  <c r="E171" i="180"/>
  <c r="E172" i="180"/>
  <c r="E173" i="180"/>
  <c r="E174" i="180"/>
  <c r="E175" i="180"/>
  <c r="E176" i="180"/>
  <c r="E177" i="180"/>
  <c r="E178" i="180"/>
  <c r="E179" i="180"/>
  <c r="E181" i="180"/>
  <c r="E182" i="180"/>
  <c r="E183" i="180"/>
  <c r="E184" i="180"/>
  <c r="E185" i="180"/>
  <c r="E186" i="180"/>
  <c r="E187" i="180"/>
  <c r="E188" i="180"/>
  <c r="E189" i="180"/>
  <c r="E190" i="180"/>
  <c r="E191" i="180"/>
  <c r="E192" i="180"/>
  <c r="E193" i="180"/>
  <c r="E195" i="180"/>
  <c r="E196" i="180"/>
  <c r="E197" i="180"/>
  <c r="E198" i="180"/>
  <c r="E199" i="180"/>
  <c r="E200" i="180"/>
  <c r="E201" i="180"/>
  <c r="E202" i="180"/>
  <c r="E203" i="180"/>
  <c r="E204" i="180"/>
  <c r="E205" i="180"/>
  <c r="E207" i="180"/>
  <c r="E208" i="180"/>
  <c r="E209" i="180"/>
  <c r="E210" i="180"/>
  <c r="E211" i="180"/>
  <c r="E212" i="180"/>
  <c r="E213" i="180"/>
  <c r="E214" i="180"/>
  <c r="E215" i="180"/>
  <c r="E216" i="180"/>
  <c r="E217" i="180"/>
  <c r="E218" i="180"/>
  <c r="E219" i="180"/>
  <c r="E221" i="180"/>
  <c r="E222" i="180"/>
  <c r="E223" i="180"/>
  <c r="E224" i="180"/>
  <c r="E225" i="180"/>
  <c r="E226" i="180"/>
  <c r="E227" i="180"/>
  <c r="E228" i="180"/>
  <c r="E229" i="180"/>
  <c r="E230" i="180"/>
  <c r="E231" i="180"/>
  <c r="E232" i="180"/>
  <c r="E233" i="180"/>
  <c r="E235" i="180"/>
  <c r="E236" i="180"/>
  <c r="E237" i="180"/>
  <c r="E238" i="180"/>
  <c r="E239" i="180"/>
  <c r="E240" i="180"/>
  <c r="E241" i="180"/>
  <c r="E243" i="180"/>
  <c r="E244" i="180"/>
  <c r="E245" i="180"/>
  <c r="E246" i="180"/>
  <c r="E247" i="180"/>
  <c r="E248" i="180"/>
  <c r="E249" i="180"/>
  <c r="E250" i="180"/>
  <c r="E251" i="180"/>
  <c r="E252" i="180"/>
  <c r="E253" i="180"/>
  <c r="E254" i="180"/>
  <c r="E256" i="180"/>
  <c r="E257" i="180"/>
  <c r="E258" i="180"/>
  <c r="E259" i="180"/>
  <c r="E260" i="180"/>
  <c r="E261" i="180"/>
  <c r="E262" i="180"/>
  <c r="E264" i="180"/>
  <c r="E265" i="180"/>
  <c r="E266" i="180"/>
  <c r="E267" i="180"/>
  <c r="E268" i="180"/>
  <c r="E269" i="180"/>
  <c r="E270" i="180"/>
  <c r="J80" i="191" l="1"/>
  <c r="J79" i="191"/>
  <c r="J78" i="191"/>
  <c r="J77" i="191"/>
  <c r="J76" i="191"/>
  <c r="J75" i="191"/>
  <c r="J74" i="191"/>
  <c r="J73" i="191"/>
  <c r="J72" i="191"/>
  <c r="J71" i="191"/>
  <c r="J70" i="191"/>
  <c r="J69" i="191"/>
  <c r="J68" i="191"/>
  <c r="J67" i="191"/>
  <c r="J66" i="191"/>
  <c r="J65" i="191"/>
  <c r="J64" i="191"/>
  <c r="J63" i="191"/>
  <c r="J62" i="191"/>
  <c r="J61" i="191"/>
  <c r="J60" i="191"/>
  <c r="J59" i="191"/>
  <c r="J58" i="191"/>
  <c r="J57" i="191"/>
  <c r="J56" i="191"/>
  <c r="J55" i="191"/>
  <c r="J52" i="191"/>
  <c r="J51" i="191"/>
  <c r="J50" i="191"/>
  <c r="J49" i="191"/>
  <c r="J48" i="191"/>
  <c r="J47" i="191"/>
  <c r="J46" i="191"/>
  <c r="J45" i="191"/>
  <c r="J44" i="191"/>
  <c r="J43" i="191"/>
  <c r="J42" i="191"/>
  <c r="J41" i="191"/>
  <c r="J40" i="191"/>
  <c r="J39" i="191"/>
  <c r="J38" i="191"/>
  <c r="J37" i="191"/>
  <c r="J36" i="191"/>
  <c r="J35" i="191"/>
  <c r="J34" i="191"/>
  <c r="J33" i="191"/>
  <c r="J32" i="191"/>
  <c r="J31" i="191"/>
  <c r="J30" i="191"/>
  <c r="J29" i="191"/>
  <c r="J28" i="191"/>
  <c r="J27" i="191"/>
  <c r="J26" i="191"/>
  <c r="J25" i="191"/>
  <c r="J24" i="191"/>
  <c r="J23" i="191"/>
  <c r="J22" i="191"/>
  <c r="J21" i="191"/>
  <c r="J18" i="191"/>
  <c r="J17" i="191"/>
  <c r="J16" i="191"/>
  <c r="J15" i="191"/>
  <c r="J12" i="191"/>
  <c r="J11" i="191"/>
  <c r="J10" i="191"/>
  <c r="J9" i="191"/>
  <c r="J8" i="191"/>
  <c r="J7" i="191"/>
  <c r="J6" i="191"/>
  <c r="F24" i="78" l="1"/>
  <c r="G24" i="78" s="1"/>
  <c r="F23" i="78"/>
  <c r="G23" i="78" s="1"/>
  <c r="F22" i="78"/>
  <c r="G22" i="78" s="1"/>
  <c r="F21" i="78"/>
  <c r="G21" i="78" s="1"/>
  <c r="E27" i="190" l="1"/>
  <c r="E26" i="190"/>
  <c r="E24" i="190"/>
  <c r="E23" i="190"/>
  <c r="E22" i="190"/>
  <c r="E21" i="190"/>
  <c r="E19" i="190"/>
  <c r="E18" i="190"/>
  <c r="E17" i="190"/>
  <c r="E16" i="190"/>
  <c r="E15" i="190"/>
  <c r="E14" i="190"/>
  <c r="E13" i="190"/>
  <c r="E12" i="190"/>
  <c r="E10" i="190"/>
  <c r="E9" i="190"/>
  <c r="F41" i="157"/>
  <c r="E8" i="187" l="1"/>
  <c r="E9" i="187"/>
  <c r="E10" i="187"/>
  <c r="E11" i="187"/>
  <c r="E12" i="187"/>
  <c r="E13" i="187"/>
  <c r="E14" i="187"/>
  <c r="E15" i="187"/>
  <c r="E16" i="187"/>
  <c r="E17" i="187"/>
  <c r="E18" i="187"/>
  <c r="E19" i="187"/>
  <c r="E20" i="187"/>
  <c r="E21" i="187"/>
  <c r="E22" i="187"/>
  <c r="E23" i="187"/>
  <c r="E24" i="187"/>
  <c r="E25" i="187"/>
  <c r="E26" i="187"/>
  <c r="E27" i="187"/>
  <c r="E28" i="187"/>
  <c r="E29" i="187"/>
  <c r="E30" i="187"/>
  <c r="E31" i="187"/>
  <c r="E32" i="187"/>
  <c r="E33" i="187"/>
  <c r="E34" i="187"/>
  <c r="E35" i="187"/>
  <c r="E36" i="187"/>
  <c r="E37" i="187"/>
  <c r="E38" i="187"/>
  <c r="E39" i="187"/>
  <c r="E40" i="187"/>
  <c r="E41" i="187"/>
  <c r="E42" i="187"/>
  <c r="E43" i="187"/>
  <c r="E44" i="187"/>
  <c r="E45" i="187"/>
  <c r="E46" i="187"/>
  <c r="E47" i="187"/>
  <c r="E48" i="187"/>
  <c r="E49" i="187"/>
  <c r="E50" i="187"/>
  <c r="E51" i="187"/>
  <c r="E52" i="187"/>
  <c r="E53" i="187"/>
  <c r="E54" i="187"/>
  <c r="E55" i="187"/>
  <c r="E56" i="187"/>
  <c r="E57" i="187"/>
  <c r="E58" i="187"/>
  <c r="E7" i="187"/>
  <c r="E9" i="188" l="1"/>
  <c r="E10" i="188"/>
  <c r="E12" i="188"/>
  <c r="E13" i="188"/>
  <c r="E14" i="188"/>
  <c r="E15" i="188"/>
  <c r="E16" i="188"/>
  <c r="E17" i="188"/>
  <c r="E18" i="188"/>
  <c r="E19" i="188"/>
  <c r="E20" i="188"/>
  <c r="E21" i="188"/>
  <c r="E22" i="188"/>
  <c r="E23" i="188"/>
  <c r="E24" i="188"/>
  <c r="E25" i="188"/>
  <c r="E26" i="188"/>
  <c r="E8" i="188"/>
  <c r="F7" i="189" l="1"/>
  <c r="F8" i="189"/>
  <c r="F9" i="189"/>
  <c r="F10" i="189"/>
  <c r="F11" i="189"/>
  <c r="F12" i="189"/>
  <c r="F13" i="189"/>
  <c r="F14" i="189"/>
  <c r="F15" i="189"/>
  <c r="F16" i="189"/>
  <c r="F17" i="189"/>
  <c r="F18" i="189"/>
  <c r="F19" i="189"/>
  <c r="F20" i="189"/>
  <c r="F21" i="189"/>
  <c r="F22" i="189"/>
  <c r="F23" i="189"/>
  <c r="F24" i="189"/>
  <c r="F25" i="189"/>
  <c r="F26" i="189"/>
  <c r="F27" i="189"/>
  <c r="F28" i="189"/>
  <c r="F29" i="189"/>
  <c r="F30" i="189"/>
  <c r="F31" i="189"/>
  <c r="F32" i="189"/>
  <c r="F33" i="189"/>
  <c r="F34" i="189"/>
  <c r="F35" i="189"/>
  <c r="F36" i="189"/>
  <c r="F37" i="189"/>
  <c r="F38" i="189"/>
  <c r="F39" i="189"/>
  <c r="F40" i="189"/>
  <c r="F41" i="189"/>
  <c r="F42" i="189"/>
  <c r="F43" i="189"/>
  <c r="F44" i="189"/>
  <c r="F45" i="189"/>
  <c r="F46" i="189"/>
  <c r="F47" i="189"/>
  <c r="F48" i="189"/>
  <c r="F49" i="189"/>
  <c r="F50" i="189"/>
  <c r="F51" i="189"/>
  <c r="F52" i="189"/>
  <c r="F53" i="189"/>
  <c r="F54" i="189"/>
  <c r="F55" i="189"/>
  <c r="F56" i="189"/>
  <c r="F57" i="189"/>
  <c r="F58" i="189"/>
  <c r="F59" i="189"/>
  <c r="F60" i="189"/>
  <c r="F61" i="189"/>
  <c r="F62" i="189"/>
  <c r="F63" i="189"/>
  <c r="F64" i="189"/>
  <c r="F65" i="189"/>
  <c r="F66" i="189"/>
  <c r="F67" i="189"/>
  <c r="F68" i="189"/>
  <c r="F69" i="189"/>
  <c r="F70" i="189"/>
  <c r="F71" i="189"/>
  <c r="F72" i="189"/>
  <c r="F73" i="189"/>
  <c r="F74" i="189"/>
  <c r="F75" i="189"/>
  <c r="F76" i="189"/>
  <c r="F77" i="189"/>
  <c r="F78" i="189"/>
  <c r="H202" i="126" l="1"/>
  <c r="E95" i="121" l="1"/>
  <c r="O12" i="38" l="1"/>
  <c r="E63" i="185" l="1"/>
  <c r="E62" i="185"/>
  <c r="E61" i="185"/>
  <c r="E59" i="185"/>
  <c r="E57" i="185"/>
  <c r="E56" i="185"/>
  <c r="E54" i="185"/>
  <c r="E53" i="185"/>
  <c r="E51" i="185"/>
  <c r="E50" i="185"/>
  <c r="E48" i="185"/>
  <c r="E46" i="185"/>
  <c r="E45" i="185"/>
  <c r="E44" i="185"/>
  <c r="E42" i="185"/>
  <c r="E41" i="185"/>
  <c r="E40" i="185"/>
  <c r="E38" i="185"/>
  <c r="E36" i="185"/>
  <c r="E34" i="185"/>
  <c r="E33" i="185"/>
  <c r="E31" i="185"/>
  <c r="E30" i="185"/>
  <c r="E28" i="185"/>
  <c r="E27" i="185"/>
  <c r="E25" i="185"/>
  <c r="E24" i="185"/>
  <c r="E22" i="185"/>
  <c r="E21" i="185"/>
  <c r="E19" i="185"/>
  <c r="E18" i="185"/>
  <c r="E17" i="185"/>
  <c r="E16" i="185"/>
  <c r="E15" i="185"/>
  <c r="E14" i="185"/>
  <c r="E13" i="185"/>
  <c r="E12" i="185"/>
  <c r="E11" i="185"/>
  <c r="E10" i="185"/>
  <c r="H237" i="126" l="1"/>
  <c r="H232" i="126"/>
  <c r="H236" i="126"/>
  <c r="H231" i="126"/>
  <c r="H226" i="126"/>
  <c r="H224" i="126"/>
  <c r="H222" i="126"/>
  <c r="E278" i="72" l="1"/>
  <c r="E277" i="72"/>
  <c r="E276" i="72"/>
  <c r="E275" i="72"/>
  <c r="E269" i="72"/>
  <c r="E268" i="72"/>
  <c r="E214" i="72"/>
  <c r="E212" i="72"/>
  <c r="E211" i="72"/>
  <c r="E207" i="72"/>
  <c r="E164" i="72"/>
  <c r="E163" i="72"/>
  <c r="E162" i="72"/>
  <c r="E160" i="72"/>
  <c r="E159" i="72"/>
  <c r="E158" i="72"/>
  <c r="E80" i="72"/>
  <c r="E79" i="72"/>
  <c r="E78" i="72"/>
  <c r="E77" i="72"/>
  <c r="E76" i="72"/>
  <c r="E75" i="72"/>
  <c r="E74" i="72"/>
  <c r="K12" i="154" l="1"/>
  <c r="K13" i="154"/>
  <c r="K14" i="154"/>
  <c r="K15" i="154"/>
  <c r="K16" i="154"/>
  <c r="K17" i="154"/>
  <c r="K23" i="154"/>
  <c r="K24" i="154"/>
  <c r="K25" i="154"/>
  <c r="K26" i="154"/>
  <c r="K27" i="154"/>
  <c r="K28" i="154"/>
  <c r="K29" i="154"/>
  <c r="K32" i="154"/>
  <c r="K22" i="154"/>
  <c r="I8" i="125" l="1"/>
  <c r="I9" i="125"/>
  <c r="I10" i="125"/>
  <c r="J10" i="125" s="1"/>
  <c r="I11" i="125"/>
  <c r="I12" i="125"/>
  <c r="I13" i="125"/>
  <c r="I14" i="125"/>
  <c r="I7" i="125"/>
  <c r="J7" i="125" s="1"/>
  <c r="E62" i="23" l="1"/>
  <c r="E63" i="23"/>
  <c r="E61" i="23"/>
  <c r="F91" i="183" l="1"/>
  <c r="F92" i="183"/>
  <c r="F93" i="183"/>
  <c r="F94" i="183"/>
  <c r="F95" i="183"/>
  <c r="F96" i="183"/>
  <c r="F97" i="183"/>
  <c r="F98" i="183"/>
  <c r="F99" i="183"/>
  <c r="F100" i="183"/>
  <c r="F90" i="183"/>
  <c r="E91" i="183"/>
  <c r="E92" i="183"/>
  <c r="E93" i="183"/>
  <c r="E94" i="183"/>
  <c r="E95" i="183"/>
  <c r="E96" i="183"/>
  <c r="E97" i="183"/>
  <c r="E98" i="183"/>
  <c r="E99" i="183"/>
  <c r="E10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J63" i="175" l="1"/>
  <c r="L16" i="57" l="1"/>
  <c r="L17" i="57"/>
  <c r="L18" i="57"/>
  <c r="L19" i="57"/>
  <c r="L20" i="57"/>
  <c r="L21" i="57"/>
  <c r="L22" i="57"/>
  <c r="L23" i="57"/>
  <c r="L24" i="57"/>
  <c r="L15" i="57"/>
  <c r="L11" i="57"/>
  <c r="L12" i="57"/>
  <c r="L13" i="57"/>
  <c r="L10" i="57"/>
  <c r="G368" i="164" l="1"/>
  <c r="G359" i="164"/>
  <c r="G350" i="164"/>
  <c r="G341" i="164"/>
  <c r="G332" i="164"/>
  <c r="G314" i="164"/>
  <c r="G302" i="164"/>
  <c r="G294" i="164"/>
  <c r="G278" i="164"/>
  <c r="G259" i="164"/>
  <c r="G240" i="164"/>
  <c r="G213" i="164"/>
  <c r="G205" i="164"/>
  <c r="G115" i="164"/>
  <c r="G107" i="164"/>
  <c r="G99" i="164"/>
  <c r="G91" i="164"/>
  <c r="G83" i="164"/>
  <c r="G62" i="164"/>
  <c r="G49" i="164"/>
  <c r="G19" i="164"/>
  <c r="G12" i="164"/>
  <c r="G13" i="164"/>
  <c r="G14" i="164"/>
  <c r="G15" i="164"/>
  <c r="G16" i="164"/>
  <c r="G17" i="164"/>
  <c r="G20" i="164"/>
  <c r="G25" i="164"/>
  <c r="G26" i="164"/>
  <c r="G27" i="164"/>
  <c r="G28" i="164"/>
  <c r="G29" i="164"/>
  <c r="G30" i="164"/>
  <c r="G36" i="164"/>
  <c r="G37" i="164"/>
  <c r="G38" i="164"/>
  <c r="G44" i="164"/>
  <c r="G45" i="164"/>
  <c r="G46" i="164"/>
  <c r="G47" i="164"/>
  <c r="G48" i="164"/>
  <c r="G50" i="164"/>
  <c r="G51" i="164"/>
  <c r="G52" i="164"/>
  <c r="G58" i="164"/>
  <c r="G59" i="164"/>
  <c r="G60" i="164"/>
  <c r="G61" i="164"/>
  <c r="G67" i="164"/>
  <c r="G68" i="164"/>
  <c r="G69" i="164"/>
  <c r="G73" i="164"/>
  <c r="G74" i="164"/>
  <c r="G81" i="164"/>
  <c r="G82" i="164"/>
  <c r="G84" i="164"/>
  <c r="G85" i="164"/>
  <c r="G86" i="164"/>
  <c r="G87" i="164"/>
  <c r="G88" i="164"/>
  <c r="G89" i="164"/>
  <c r="G90" i="164"/>
  <c r="G92" i="164"/>
  <c r="G93" i="164"/>
  <c r="G94" i="164"/>
  <c r="G95" i="164"/>
  <c r="G96" i="164"/>
  <c r="G97" i="164"/>
  <c r="G98" i="164"/>
  <c r="G100" i="164"/>
  <c r="G101" i="164"/>
  <c r="G102" i="164"/>
  <c r="G103" i="164"/>
  <c r="G104" i="164"/>
  <c r="G105" i="164"/>
  <c r="G106" i="164"/>
  <c r="G108" i="164"/>
  <c r="G109" i="164"/>
  <c r="G110" i="164"/>
  <c r="G111" i="164"/>
  <c r="G112" i="164"/>
  <c r="G113" i="164"/>
  <c r="G114" i="164"/>
  <c r="G116" i="164"/>
  <c r="G118" i="164"/>
  <c r="G119" i="164"/>
  <c r="G120" i="164"/>
  <c r="G121" i="164"/>
  <c r="G122" i="164"/>
  <c r="G123" i="164"/>
  <c r="G124" i="164"/>
  <c r="G125" i="164"/>
  <c r="G126" i="164"/>
  <c r="G127" i="164"/>
  <c r="G128" i="164"/>
  <c r="G129" i="164"/>
  <c r="G130" i="164"/>
  <c r="G131" i="164"/>
  <c r="G132" i="164"/>
  <c r="G133" i="164"/>
  <c r="G134" i="164"/>
  <c r="G135" i="164"/>
  <c r="G136" i="164"/>
  <c r="G137" i="164"/>
  <c r="G138" i="164"/>
  <c r="G139" i="164"/>
  <c r="G140" i="164"/>
  <c r="G141" i="164"/>
  <c r="G142" i="164"/>
  <c r="G143" i="164"/>
  <c r="G144" i="164"/>
  <c r="G145" i="164"/>
  <c r="G146" i="164"/>
  <c r="G147" i="164"/>
  <c r="G148" i="164"/>
  <c r="G149" i="164"/>
  <c r="G150" i="164"/>
  <c r="G151" i="164"/>
  <c r="G152" i="164"/>
  <c r="G153" i="164"/>
  <c r="G154" i="164"/>
  <c r="G155" i="164"/>
  <c r="G156" i="164"/>
  <c r="G157" i="164"/>
  <c r="G158" i="164"/>
  <c r="G159" i="164"/>
  <c r="G160" i="164"/>
  <c r="G161" i="164"/>
  <c r="G162" i="164"/>
  <c r="G163" i="164"/>
  <c r="G164" i="164"/>
  <c r="G165" i="164"/>
  <c r="G166" i="164"/>
  <c r="G167" i="164"/>
  <c r="G168" i="164"/>
  <c r="G169" i="164"/>
  <c r="G170" i="164"/>
  <c r="G171" i="164"/>
  <c r="G172" i="164"/>
  <c r="G173" i="164"/>
  <c r="G174" i="164"/>
  <c r="G175" i="164"/>
  <c r="G176" i="164"/>
  <c r="G177" i="164"/>
  <c r="G178" i="164"/>
  <c r="G179" i="164"/>
  <c r="G180" i="164"/>
  <c r="G181" i="164"/>
  <c r="G182" i="164"/>
  <c r="G183" i="164"/>
  <c r="G184" i="164"/>
  <c r="G185" i="164"/>
  <c r="G186" i="164"/>
  <c r="G187" i="164"/>
  <c r="G188" i="164"/>
  <c r="G189" i="164"/>
  <c r="G190" i="164"/>
  <c r="G191" i="164"/>
  <c r="G192" i="164"/>
  <c r="G193" i="164"/>
  <c r="G194" i="164"/>
  <c r="G195" i="164"/>
  <c r="G196" i="164"/>
  <c r="G197" i="164"/>
  <c r="G198" i="164"/>
  <c r="G199" i="164"/>
  <c r="G201" i="164"/>
  <c r="G202" i="164"/>
  <c r="G203" i="164"/>
  <c r="G204" i="164"/>
  <c r="G206" i="164"/>
  <c r="G207" i="164"/>
  <c r="G208" i="164"/>
  <c r="G209" i="164"/>
  <c r="G210" i="164"/>
  <c r="G211" i="164"/>
  <c r="G212" i="164"/>
  <c r="G219" i="164"/>
  <c r="G220" i="164"/>
  <c r="G221" i="164"/>
  <c r="G222" i="164"/>
  <c r="G236" i="164"/>
  <c r="G237" i="164"/>
  <c r="G238" i="164"/>
  <c r="G241" i="164"/>
  <c r="G242" i="164"/>
  <c r="G243" i="164"/>
  <c r="G255" i="164"/>
  <c r="G256" i="164"/>
  <c r="G257" i="164"/>
  <c r="G258" i="164"/>
  <c r="G261" i="164"/>
  <c r="G262" i="164"/>
  <c r="G263" i="164"/>
  <c r="G267" i="164"/>
  <c r="G268" i="164"/>
  <c r="G269" i="164"/>
  <c r="G270" i="164"/>
  <c r="G279" i="164"/>
  <c r="G280" i="164"/>
  <c r="G281" i="164"/>
  <c r="G283" i="164"/>
  <c r="G290" i="164"/>
  <c r="G291" i="164"/>
  <c r="G292" i="164"/>
  <c r="G295" i="164"/>
  <c r="G296" i="164"/>
  <c r="G297" i="164"/>
  <c r="G298" i="164"/>
  <c r="G299" i="164"/>
  <c r="G300" i="164"/>
  <c r="G301" i="164"/>
  <c r="G307" i="164"/>
  <c r="G308" i="164"/>
  <c r="G309" i="164"/>
  <c r="G310" i="164"/>
  <c r="G311" i="164"/>
  <c r="G312" i="164"/>
  <c r="G313" i="164"/>
  <c r="G316" i="164"/>
  <c r="G317" i="164"/>
  <c r="G318" i="164"/>
  <c r="G319" i="164"/>
  <c r="G320" i="164"/>
  <c r="G321" i="164"/>
  <c r="G322" i="164"/>
  <c r="G323" i="164"/>
  <c r="G325" i="164"/>
  <c r="G326" i="164"/>
  <c r="G327" i="164"/>
  <c r="G328" i="164"/>
  <c r="G329" i="164"/>
  <c r="G330" i="164"/>
  <c r="G331" i="164"/>
  <c r="G334" i="164"/>
  <c r="G335" i="164"/>
  <c r="G336" i="164"/>
  <c r="G337" i="164"/>
  <c r="G338" i="164"/>
  <c r="G339" i="164"/>
  <c r="G340" i="164"/>
  <c r="G342" i="164"/>
  <c r="G343" i="164"/>
  <c r="G345" i="164"/>
  <c r="G346" i="164"/>
  <c r="G347" i="164"/>
  <c r="G348" i="164"/>
  <c r="G349" i="164"/>
  <c r="G351" i="164"/>
  <c r="G352" i="164"/>
  <c r="G353" i="164"/>
  <c r="G355" i="164"/>
  <c r="G356" i="164"/>
  <c r="G357" i="164"/>
  <c r="G358" i="164"/>
  <c r="G360" i="164"/>
  <c r="G361" i="164"/>
  <c r="G362" i="164"/>
  <c r="G363" i="164"/>
  <c r="G364" i="164"/>
  <c r="G366" i="164"/>
  <c r="G367" i="164"/>
  <c r="G369" i="164"/>
  <c r="G370" i="164"/>
  <c r="G371" i="164"/>
  <c r="G372" i="164"/>
  <c r="G373" i="164"/>
  <c r="G374" i="164"/>
  <c r="G376" i="164"/>
  <c r="G377" i="164"/>
  <c r="G378" i="164"/>
  <c r="G379" i="164"/>
  <c r="G380" i="164"/>
  <c r="G381" i="164"/>
  <c r="G382" i="164"/>
  <c r="G383" i="164"/>
  <c r="G384" i="164"/>
  <c r="G11" i="164"/>
  <c r="J11" i="2"/>
  <c r="J12" i="2"/>
  <c r="J13" i="2"/>
  <c r="J14" i="2"/>
  <c r="J15" i="2"/>
  <c r="J16" i="2"/>
  <c r="J17" i="2"/>
  <c r="J18" i="2"/>
  <c r="J19" i="2"/>
  <c r="J20" i="2"/>
  <c r="J21" i="2"/>
  <c r="J22" i="2"/>
  <c r="J29" i="2"/>
  <c r="J30" i="2"/>
  <c r="J31" i="2"/>
  <c r="J32" i="2"/>
  <c r="J33" i="2"/>
  <c r="J34" i="2"/>
  <c r="J35" i="2"/>
  <c r="J36" i="2"/>
  <c r="J37" i="2"/>
  <c r="J38" i="2"/>
  <c r="J39" i="2"/>
  <c r="J40" i="2"/>
  <c r="J41" i="2"/>
  <c r="J42" i="2"/>
  <c r="J43" i="2"/>
  <c r="J44" i="2"/>
  <c r="J45" i="2"/>
  <c r="J52" i="2"/>
  <c r="J53" i="2"/>
  <c r="J54" i="2"/>
  <c r="J55" i="2"/>
  <c r="J56" i="2"/>
  <c r="J57" i="2"/>
  <c r="J62" i="2"/>
  <c r="J63" i="2"/>
  <c r="J64" i="2"/>
  <c r="J65" i="2"/>
  <c r="J66" i="2"/>
  <c r="J67" i="2"/>
  <c r="J68" i="2"/>
  <c r="J69" i="2"/>
  <c r="J70" i="2"/>
  <c r="J71" i="2"/>
  <c r="J72" i="2"/>
  <c r="J79" i="2"/>
  <c r="J80" i="2"/>
  <c r="J81" i="2"/>
  <c r="J82" i="2"/>
  <c r="J83" i="2"/>
  <c r="J84" i="2"/>
  <c r="J85" i="2"/>
  <c r="J86" i="2"/>
  <c r="J87" i="2"/>
  <c r="J88" i="2"/>
  <c r="J89" i="2"/>
  <c r="J100" i="2"/>
  <c r="J101" i="2"/>
  <c r="J102" i="2"/>
  <c r="J103" i="2"/>
  <c r="J104" i="2"/>
  <c r="J105" i="2"/>
  <c r="J106" i="2"/>
  <c r="J107" i="2"/>
  <c r="J108" i="2"/>
  <c r="J109" i="2"/>
  <c r="J110" i="2"/>
  <c r="J111" i="2"/>
  <c r="J112" i="2"/>
  <c r="J113" i="2"/>
  <c r="J114" i="2"/>
  <c r="J115" i="2"/>
  <c r="J116" i="2"/>
  <c r="J123" i="2"/>
  <c r="J124" i="2"/>
  <c r="J125" i="2"/>
  <c r="J126" i="2"/>
  <c r="J127" i="2"/>
  <c r="J128" i="2"/>
  <c r="J140" i="2"/>
  <c r="J141" i="2"/>
  <c r="J142" i="2"/>
  <c r="J143" i="2"/>
  <c r="J144" i="2"/>
  <c r="J145" i="2"/>
  <c r="J146" i="2"/>
  <c r="J147" i="2"/>
  <c r="J148" i="2"/>
  <c r="J149" i="2"/>
  <c r="J150" i="2"/>
  <c r="J157" i="2"/>
  <c r="J158" i="2"/>
  <c r="J159" i="2"/>
  <c r="J160" i="2"/>
  <c r="J161" i="2"/>
  <c r="J162" i="2"/>
  <c r="I167" i="2"/>
  <c r="J167" i="2" s="1"/>
  <c r="I168" i="2"/>
  <c r="J168" i="2" s="1"/>
  <c r="I170" i="2"/>
  <c r="I171" i="2"/>
  <c r="I172" i="2"/>
  <c r="H11" i="3"/>
  <c r="H12" i="3"/>
  <c r="H13" i="3"/>
  <c r="H14" i="3"/>
  <c r="H15" i="3"/>
  <c r="H16" i="3"/>
  <c r="H17" i="3"/>
  <c r="H18" i="3"/>
  <c r="H19" i="3"/>
  <c r="H20" i="3"/>
  <c r="H21" i="3"/>
  <c r="H22" i="3"/>
  <c r="H23" i="3"/>
  <c r="H24" i="3"/>
  <c r="H25" i="3"/>
  <c r="H26" i="3"/>
  <c r="H27" i="3"/>
  <c r="H28" i="3"/>
  <c r="H29" i="3"/>
  <c r="H30" i="3"/>
  <c r="H31" i="3"/>
  <c r="H32" i="3"/>
  <c r="H33" i="3"/>
  <c r="H34" i="3"/>
  <c r="H35" i="3"/>
  <c r="H36" i="3"/>
  <c r="H37" i="3"/>
  <c r="H38" i="3"/>
  <c r="H39" i="3"/>
  <c r="H40" i="3"/>
  <c r="H41" i="3"/>
  <c r="H42" i="3"/>
  <c r="H43" i="3"/>
  <c r="H44" i="3"/>
  <c r="H45" i="3"/>
  <c r="H46" i="3"/>
  <c r="H47" i="3"/>
  <c r="H48" i="3"/>
  <c r="H49" i="3"/>
  <c r="H50" i="3"/>
  <c r="H51" i="3"/>
  <c r="H52" i="3"/>
  <c r="H53" i="3"/>
  <c r="H54" i="3"/>
  <c r="H55" i="3"/>
  <c r="H56" i="3"/>
  <c r="H57" i="3"/>
  <c r="H58" i="3"/>
  <c r="H59" i="3"/>
  <c r="H60" i="3"/>
  <c r="H61" i="3"/>
  <c r="H62" i="3"/>
  <c r="H63" i="3"/>
  <c r="H64" i="3"/>
  <c r="H65" i="3"/>
  <c r="H66" i="3"/>
  <c r="H67" i="3"/>
  <c r="H68" i="3"/>
  <c r="H69" i="3"/>
  <c r="H70" i="3"/>
  <c r="H71" i="3"/>
  <c r="H72" i="3"/>
  <c r="H73" i="3"/>
  <c r="H74" i="3"/>
  <c r="H75" i="3"/>
  <c r="H76" i="3"/>
  <c r="H77" i="3"/>
  <c r="H78" i="3"/>
  <c r="H79" i="3"/>
  <c r="H80" i="3"/>
  <c r="H81" i="3"/>
  <c r="H82" i="3"/>
  <c r="H83" i="3"/>
  <c r="H84" i="3"/>
  <c r="H85" i="3"/>
  <c r="H86" i="3"/>
  <c r="H87" i="3"/>
  <c r="H88" i="3"/>
  <c r="H89" i="3"/>
  <c r="H90" i="3"/>
  <c r="H91" i="3"/>
  <c r="H92" i="3"/>
  <c r="H93" i="3"/>
  <c r="H94" i="3"/>
  <c r="H95" i="3"/>
  <c r="H96" i="3"/>
  <c r="H97" i="3"/>
  <c r="H98" i="3"/>
  <c r="H99" i="3"/>
  <c r="H100" i="3"/>
  <c r="H101" i="3"/>
  <c r="H102" i="3"/>
  <c r="H103" i="3"/>
  <c r="H104" i="3"/>
  <c r="H105" i="3"/>
  <c r="H106" i="3"/>
  <c r="H107" i="3"/>
  <c r="H108" i="3"/>
  <c r="H109" i="3"/>
  <c r="H110" i="3"/>
  <c r="H111" i="3"/>
  <c r="H112" i="3"/>
  <c r="H113" i="3"/>
  <c r="H114" i="3"/>
  <c r="H115" i="3"/>
  <c r="H116" i="3"/>
  <c r="H117" i="3"/>
  <c r="H118" i="3"/>
  <c r="H119" i="3"/>
  <c r="H120" i="3"/>
  <c r="H121" i="3"/>
  <c r="H122" i="3"/>
  <c r="H123" i="3"/>
  <c r="H124" i="3"/>
  <c r="H125" i="3"/>
  <c r="H126" i="3"/>
  <c r="H127" i="3"/>
  <c r="H128" i="3"/>
  <c r="H129" i="3"/>
  <c r="H130" i="3"/>
  <c r="H131" i="3"/>
  <c r="H132" i="3"/>
  <c r="H133" i="3"/>
  <c r="H134" i="3"/>
  <c r="H135" i="3"/>
  <c r="H136" i="3"/>
  <c r="H137" i="3"/>
  <c r="H138" i="3"/>
  <c r="H139" i="3"/>
  <c r="H140" i="3"/>
  <c r="H141" i="3"/>
  <c r="H142" i="3"/>
  <c r="H143" i="3"/>
  <c r="H144" i="3"/>
  <c r="H145" i="3"/>
  <c r="H146" i="3"/>
  <c r="H147" i="3"/>
  <c r="H148" i="3"/>
  <c r="H149" i="3"/>
  <c r="H150" i="3"/>
  <c r="H151" i="3"/>
  <c r="H152" i="3"/>
  <c r="H153" i="3"/>
  <c r="H154" i="3"/>
  <c r="H155" i="3"/>
  <c r="H156" i="3"/>
  <c r="H157" i="3"/>
  <c r="H158" i="3"/>
  <c r="H159" i="3"/>
  <c r="H160" i="3"/>
  <c r="H161" i="3"/>
  <c r="H162" i="3"/>
  <c r="H163" i="3"/>
  <c r="H164" i="3"/>
  <c r="H165" i="3"/>
  <c r="H166" i="3"/>
  <c r="H167" i="3"/>
  <c r="H168" i="3"/>
  <c r="H169" i="3"/>
  <c r="H170" i="3"/>
  <c r="H171" i="3"/>
  <c r="H172" i="3"/>
  <c r="H173" i="3"/>
  <c r="H174" i="3"/>
  <c r="H175" i="3"/>
  <c r="H176" i="3"/>
  <c r="H177" i="3"/>
  <c r="H178" i="3"/>
  <c r="H179" i="3"/>
  <c r="H180" i="3"/>
  <c r="H181" i="3"/>
  <c r="H182" i="3"/>
  <c r="H183" i="3"/>
  <c r="H184" i="3"/>
  <c r="H185" i="3"/>
  <c r="H186" i="3"/>
  <c r="H187" i="3"/>
  <c r="H188" i="3"/>
  <c r="H189" i="3"/>
  <c r="H190" i="3"/>
  <c r="H191" i="3"/>
  <c r="H192" i="3"/>
  <c r="H193" i="3"/>
  <c r="H194" i="3"/>
  <c r="H195" i="3"/>
  <c r="H196" i="3"/>
  <c r="H197" i="3"/>
  <c r="H198" i="3"/>
  <c r="H199" i="3"/>
  <c r="H200" i="3"/>
  <c r="H201" i="3"/>
  <c r="H202" i="3"/>
  <c r="H204" i="3"/>
  <c r="H205" i="3"/>
  <c r="H206" i="3"/>
  <c r="H207" i="3"/>
  <c r="H208" i="3"/>
  <c r="H209" i="3"/>
  <c r="H210" i="3"/>
  <c r="H211" i="3"/>
  <c r="H212" i="3"/>
  <c r="H213" i="3"/>
  <c r="H214" i="3"/>
  <c r="H215" i="3"/>
  <c r="H216" i="3"/>
  <c r="H217" i="3"/>
  <c r="H218" i="3"/>
  <c r="H219" i="3"/>
  <c r="H220" i="3"/>
  <c r="H221" i="3"/>
  <c r="H222" i="3"/>
  <c r="H223" i="3"/>
  <c r="H224" i="3"/>
  <c r="H225" i="3"/>
  <c r="H226" i="3"/>
  <c r="H227" i="3"/>
  <c r="H228" i="3"/>
  <c r="H229" i="3"/>
  <c r="H230" i="3"/>
  <c r="H231" i="3"/>
  <c r="H232" i="3"/>
  <c r="H233" i="3"/>
  <c r="H234" i="3"/>
  <c r="H235" i="3"/>
  <c r="H236" i="3"/>
  <c r="H237" i="3"/>
  <c r="H238" i="3"/>
  <c r="H239" i="3"/>
  <c r="H240" i="3"/>
  <c r="H241" i="3"/>
  <c r="H242" i="3"/>
  <c r="H243" i="3"/>
  <c r="H244" i="3"/>
  <c r="H245" i="3"/>
  <c r="H246" i="3"/>
  <c r="H247" i="3"/>
  <c r="H248" i="3"/>
  <c r="H249" i="3"/>
  <c r="H250" i="3"/>
  <c r="H251" i="3"/>
  <c r="H252" i="3"/>
  <c r="H253" i="3"/>
  <c r="H254" i="3"/>
  <c r="H255" i="3"/>
  <c r="H256" i="3"/>
  <c r="H257" i="3"/>
  <c r="H258" i="3"/>
  <c r="H259" i="3"/>
  <c r="H260" i="3"/>
  <c r="H261" i="3"/>
  <c r="H262" i="3"/>
  <c r="H263" i="3"/>
  <c r="H264" i="3"/>
  <c r="H265" i="3"/>
  <c r="H266" i="3"/>
  <c r="H267" i="3"/>
  <c r="H268" i="3"/>
  <c r="H269" i="3"/>
  <c r="H270" i="3"/>
  <c r="H271" i="3"/>
  <c r="H272" i="3"/>
  <c r="H273" i="3"/>
  <c r="H274" i="3"/>
  <c r="H275" i="3"/>
  <c r="H276" i="3"/>
  <c r="H277" i="3"/>
  <c r="H278" i="3"/>
  <c r="H279" i="3"/>
  <c r="H280" i="3"/>
  <c r="H281" i="3"/>
  <c r="H282" i="3"/>
  <c r="H283" i="3"/>
  <c r="H284" i="3"/>
  <c r="H285" i="3"/>
  <c r="H286" i="3"/>
  <c r="H287" i="3"/>
  <c r="H288" i="3"/>
  <c r="H289" i="3"/>
  <c r="H290" i="3"/>
  <c r="H291" i="3"/>
  <c r="H292" i="3"/>
  <c r="H293" i="3"/>
  <c r="H294" i="3"/>
  <c r="H295" i="3"/>
  <c r="H296" i="3"/>
  <c r="H297" i="3"/>
  <c r="H298" i="3"/>
  <c r="H299" i="3"/>
  <c r="H300" i="3"/>
  <c r="H301" i="3"/>
  <c r="H302" i="3"/>
  <c r="H303" i="3"/>
  <c r="H304" i="3"/>
  <c r="H305" i="3"/>
  <c r="H306" i="3"/>
  <c r="H307" i="3"/>
  <c r="H308" i="3"/>
  <c r="H309" i="3"/>
  <c r="H310" i="3"/>
  <c r="H311" i="3"/>
  <c r="H312" i="3"/>
  <c r="H313" i="3"/>
  <c r="H314" i="3"/>
  <c r="H315" i="3"/>
  <c r="H316" i="3"/>
  <c r="H317" i="3"/>
  <c r="H318" i="3"/>
  <c r="H319" i="3"/>
  <c r="H320" i="3"/>
  <c r="H321" i="3"/>
  <c r="H322" i="3"/>
  <c r="H323" i="3"/>
  <c r="F8" i="126"/>
  <c r="G8" i="126"/>
  <c r="H8" i="126" s="1"/>
  <c r="F9" i="126"/>
  <c r="G9" i="126"/>
  <c r="H9" i="126" s="1"/>
  <c r="F10" i="126"/>
  <c r="G10" i="126"/>
  <c r="H10" i="126" s="1"/>
  <c r="F11" i="126"/>
  <c r="G11" i="126"/>
  <c r="H11" i="126" s="1"/>
  <c r="F12" i="126"/>
  <c r="G12" i="126"/>
  <c r="H12" i="126" s="1"/>
  <c r="F13" i="126"/>
  <c r="G13" i="126"/>
  <c r="H13" i="126" s="1"/>
  <c r="F14" i="126"/>
  <c r="G14" i="126"/>
  <c r="H14" i="126" s="1"/>
  <c r="F15" i="126"/>
  <c r="G15" i="126"/>
  <c r="H15" i="126" s="1"/>
  <c r="F17" i="126"/>
  <c r="G17" i="126"/>
  <c r="H17" i="126" s="1"/>
  <c r="F18" i="126"/>
  <c r="G18" i="126"/>
  <c r="H18" i="126" s="1"/>
  <c r="F19" i="126"/>
  <c r="G19" i="126"/>
  <c r="H19" i="126" s="1"/>
  <c r="F20" i="126"/>
  <c r="G20" i="126"/>
  <c r="H20" i="126" s="1"/>
  <c r="F21" i="126"/>
  <c r="G21" i="126"/>
  <c r="H21" i="126" s="1"/>
  <c r="F22" i="126"/>
  <c r="G22" i="126"/>
  <c r="H22" i="126" s="1"/>
  <c r="F23" i="126"/>
  <c r="G23" i="126"/>
  <c r="H23" i="126" s="1"/>
  <c r="F24" i="126"/>
  <c r="G24" i="126"/>
  <c r="H24" i="126" s="1"/>
  <c r="F25" i="126"/>
  <c r="G25" i="126"/>
  <c r="H25" i="126" s="1"/>
  <c r="F27" i="126"/>
  <c r="G27" i="126"/>
  <c r="H27" i="126" s="1"/>
  <c r="F28" i="126"/>
  <c r="G28" i="126"/>
  <c r="H28" i="126" s="1"/>
  <c r="F30" i="126"/>
  <c r="G30" i="126"/>
  <c r="H30" i="126" s="1"/>
  <c r="F31" i="126"/>
  <c r="G31" i="126"/>
  <c r="H31" i="126" s="1"/>
  <c r="F32" i="126"/>
  <c r="G32" i="126"/>
  <c r="H32" i="126" s="1"/>
  <c r="F33" i="126"/>
  <c r="G33" i="126"/>
  <c r="H33" i="126" s="1"/>
  <c r="F34" i="126"/>
  <c r="G34" i="126"/>
  <c r="H34" i="126" s="1"/>
  <c r="F36" i="126"/>
  <c r="G36" i="126"/>
  <c r="H36" i="126" s="1"/>
  <c r="F37" i="126"/>
  <c r="G37" i="126"/>
  <c r="H37" i="126" s="1"/>
  <c r="F38" i="126"/>
  <c r="G38" i="126"/>
  <c r="H38" i="126" s="1"/>
  <c r="F39" i="126"/>
  <c r="G39" i="126"/>
  <c r="H39" i="126" s="1"/>
  <c r="F40" i="126"/>
  <c r="G40" i="126"/>
  <c r="H40" i="126" s="1"/>
  <c r="F42" i="126"/>
  <c r="G42" i="126"/>
  <c r="H42" i="126" s="1"/>
  <c r="F43" i="126"/>
  <c r="G43" i="126"/>
  <c r="H43" i="126" s="1"/>
  <c r="F44" i="126"/>
  <c r="G44" i="126"/>
  <c r="H44" i="126" s="1"/>
  <c r="F45" i="126"/>
  <c r="G45" i="126"/>
  <c r="H45" i="126" s="1"/>
  <c r="F47" i="126"/>
  <c r="G47" i="126"/>
  <c r="H47" i="126" s="1"/>
  <c r="F48" i="126"/>
  <c r="G48" i="126"/>
  <c r="H48" i="126" s="1"/>
  <c r="F49" i="126"/>
  <c r="G49" i="126"/>
  <c r="H49" i="126" s="1"/>
  <c r="F50" i="126"/>
  <c r="G50" i="126"/>
  <c r="H50" i="126" s="1"/>
  <c r="F51" i="126"/>
  <c r="G51" i="126"/>
  <c r="H51" i="126" s="1"/>
  <c r="F52" i="126"/>
  <c r="G52" i="126"/>
  <c r="H52" i="126" s="1"/>
  <c r="F53" i="126"/>
  <c r="G53" i="126"/>
  <c r="H53" i="126" s="1"/>
  <c r="F54" i="126"/>
  <c r="G54" i="126"/>
  <c r="H54" i="126" s="1"/>
  <c r="F55" i="126"/>
  <c r="G55" i="126"/>
  <c r="H55" i="126" s="1"/>
  <c r="F56" i="126"/>
  <c r="G56" i="126"/>
  <c r="H56" i="126" s="1"/>
  <c r="F58" i="126"/>
  <c r="G58" i="126"/>
  <c r="H58" i="126" s="1"/>
  <c r="F59" i="126"/>
  <c r="G59" i="126"/>
  <c r="H59" i="126" s="1"/>
  <c r="F60" i="126"/>
  <c r="G60" i="126"/>
  <c r="H60" i="126" s="1"/>
  <c r="F61" i="126"/>
  <c r="G61" i="126"/>
  <c r="H61" i="126" s="1"/>
  <c r="F62" i="126"/>
  <c r="G62" i="126"/>
  <c r="H62" i="126" s="1"/>
  <c r="F63" i="126"/>
  <c r="G63" i="126"/>
  <c r="H63" i="126" s="1"/>
  <c r="F65" i="126"/>
  <c r="G65" i="126"/>
  <c r="H65" i="126" s="1"/>
  <c r="F66" i="126"/>
  <c r="G66" i="126"/>
  <c r="H66" i="126" s="1"/>
  <c r="F67" i="126"/>
  <c r="G67" i="126"/>
  <c r="H67" i="126" s="1"/>
  <c r="F68" i="126"/>
  <c r="G68" i="126"/>
  <c r="H68" i="126" s="1"/>
  <c r="F70" i="126"/>
  <c r="G70" i="126"/>
  <c r="H70" i="126" s="1"/>
  <c r="F71" i="126"/>
  <c r="G71" i="126"/>
  <c r="H71" i="126" s="1"/>
  <c r="F72" i="126"/>
  <c r="G72" i="126"/>
  <c r="H72" i="126" s="1"/>
  <c r="F73" i="126"/>
  <c r="G73" i="126"/>
  <c r="H73" i="126" s="1"/>
  <c r="F74" i="126"/>
  <c r="G74" i="126"/>
  <c r="H74" i="126" s="1"/>
  <c r="F75" i="126"/>
  <c r="G75" i="126"/>
  <c r="H75" i="126" s="1"/>
  <c r="F76" i="126"/>
  <c r="G76" i="126"/>
  <c r="H76" i="126" s="1"/>
  <c r="F77" i="126"/>
  <c r="G77" i="126"/>
  <c r="H77" i="126" s="1"/>
  <c r="F78" i="126"/>
  <c r="G78" i="126"/>
  <c r="H78" i="126" s="1"/>
  <c r="F79" i="126"/>
  <c r="G79" i="126"/>
  <c r="H79" i="126" s="1"/>
  <c r="F80" i="126"/>
  <c r="G80" i="126"/>
  <c r="H80" i="126" s="1"/>
  <c r="F81" i="126"/>
  <c r="G81" i="126"/>
  <c r="H81" i="126" s="1"/>
  <c r="F82" i="126"/>
  <c r="G82" i="126"/>
  <c r="H82" i="126" s="1"/>
  <c r="F84" i="126"/>
  <c r="G84" i="126"/>
  <c r="H84" i="126" s="1"/>
  <c r="F85" i="126"/>
  <c r="G85" i="126"/>
  <c r="H85" i="126" s="1"/>
  <c r="F86" i="126"/>
  <c r="G86" i="126"/>
  <c r="H86" i="126" s="1"/>
  <c r="F87" i="126"/>
  <c r="G87" i="126"/>
  <c r="H87" i="126" s="1"/>
  <c r="F88" i="126"/>
  <c r="G88" i="126"/>
  <c r="H88" i="126" s="1"/>
  <c r="F90" i="126"/>
  <c r="G90" i="126"/>
  <c r="H90" i="126" s="1"/>
  <c r="F91" i="126"/>
  <c r="G91" i="126"/>
  <c r="H91" i="126" s="1"/>
  <c r="F92" i="126"/>
  <c r="G92" i="126"/>
  <c r="H92" i="126" s="1"/>
  <c r="F93" i="126"/>
  <c r="G93" i="126"/>
  <c r="H93" i="126" s="1"/>
  <c r="F94" i="126"/>
  <c r="G94" i="126"/>
  <c r="H94" i="126" s="1"/>
  <c r="F96" i="126"/>
  <c r="G96" i="126"/>
  <c r="H96" i="126" s="1"/>
  <c r="F97" i="126"/>
  <c r="G97" i="126"/>
  <c r="H97" i="126" s="1"/>
  <c r="F98" i="126"/>
  <c r="G98" i="126"/>
  <c r="H98" i="126" s="1"/>
  <c r="F99" i="126"/>
  <c r="G99" i="126"/>
  <c r="H99" i="126" s="1"/>
  <c r="F101" i="126"/>
  <c r="G101" i="126"/>
  <c r="H101" i="126" s="1"/>
  <c r="F103" i="126"/>
  <c r="G103" i="126"/>
  <c r="H103" i="126" s="1"/>
  <c r="F104" i="126"/>
  <c r="G104" i="126"/>
  <c r="H104" i="126" s="1"/>
  <c r="F105" i="126"/>
  <c r="G105" i="126"/>
  <c r="H105" i="126" s="1"/>
  <c r="F106" i="126"/>
  <c r="G106" i="126"/>
  <c r="H106" i="126" s="1"/>
  <c r="F107" i="126"/>
  <c r="G107" i="126"/>
  <c r="H107" i="126" s="1"/>
  <c r="F109" i="126"/>
  <c r="G109" i="126"/>
  <c r="H109" i="126" s="1"/>
  <c r="F110" i="126"/>
  <c r="G110" i="126"/>
  <c r="H110" i="126" s="1"/>
  <c r="F111" i="126"/>
  <c r="G111" i="126"/>
  <c r="H111" i="126" s="1"/>
  <c r="F112" i="126"/>
  <c r="G112" i="126"/>
  <c r="H112" i="126" s="1"/>
  <c r="F113" i="126"/>
  <c r="G113" i="126"/>
  <c r="H113" i="126" s="1"/>
  <c r="F114" i="126"/>
  <c r="G114" i="126"/>
  <c r="H114" i="126" s="1"/>
  <c r="F115" i="126"/>
  <c r="G115" i="126"/>
  <c r="H115" i="126" s="1"/>
  <c r="F117" i="126"/>
  <c r="G117" i="126"/>
  <c r="H117" i="126" s="1"/>
  <c r="F118" i="126"/>
  <c r="G118" i="126"/>
  <c r="H118" i="126" s="1"/>
  <c r="F119" i="126"/>
  <c r="G119" i="126"/>
  <c r="H119" i="126" s="1"/>
  <c r="F120" i="126"/>
  <c r="G120" i="126"/>
  <c r="H120" i="126" s="1"/>
  <c r="F122" i="126"/>
  <c r="G122" i="126"/>
  <c r="H122" i="126" s="1"/>
  <c r="F123" i="126"/>
  <c r="G123" i="126"/>
  <c r="H123" i="126" s="1"/>
  <c r="F125" i="126"/>
  <c r="G125" i="126"/>
  <c r="H125" i="126" s="1"/>
  <c r="F126" i="126"/>
  <c r="G126" i="126"/>
  <c r="H126" i="126" s="1"/>
  <c r="F131" i="126"/>
  <c r="G131" i="126"/>
  <c r="H131" i="126" s="1"/>
  <c r="F132" i="126"/>
  <c r="G132" i="126"/>
  <c r="H132" i="126" s="1"/>
  <c r="F133" i="126"/>
  <c r="G133" i="126"/>
  <c r="H133" i="126" s="1"/>
  <c r="F134" i="126"/>
  <c r="G134" i="126"/>
  <c r="H134" i="126" s="1"/>
  <c r="F135" i="126"/>
  <c r="G135" i="126"/>
  <c r="H135" i="126" s="1"/>
  <c r="F136" i="126"/>
  <c r="G136" i="126"/>
  <c r="H136" i="126" s="1"/>
  <c r="F137" i="126"/>
  <c r="G137" i="126"/>
  <c r="H137" i="126" s="1"/>
  <c r="F139" i="126"/>
  <c r="G139" i="126"/>
  <c r="H139" i="126" s="1"/>
  <c r="F140" i="126"/>
  <c r="G140" i="126"/>
  <c r="H140" i="126" s="1"/>
  <c r="F142" i="126"/>
  <c r="G142" i="126"/>
  <c r="H142" i="126" s="1"/>
  <c r="F143" i="126"/>
  <c r="G143" i="126"/>
  <c r="H143" i="126" s="1"/>
  <c r="F144" i="126"/>
  <c r="G144" i="126"/>
  <c r="H144" i="126" s="1"/>
  <c r="F145" i="126"/>
  <c r="G145" i="126"/>
  <c r="H145" i="126" s="1"/>
  <c r="F147" i="126"/>
  <c r="G147" i="126"/>
  <c r="H147" i="126" s="1"/>
  <c r="F148" i="126"/>
  <c r="G148" i="126"/>
  <c r="H148" i="126" s="1"/>
  <c r="F149" i="126"/>
  <c r="G149" i="126"/>
  <c r="H149" i="126" s="1"/>
  <c r="F150" i="126"/>
  <c r="G150" i="126"/>
  <c r="H150" i="126" s="1"/>
  <c r="F151" i="126"/>
  <c r="G151" i="126"/>
  <c r="H151" i="126" s="1"/>
  <c r="F152" i="126"/>
  <c r="G152" i="126"/>
  <c r="H152" i="126" s="1"/>
  <c r="F153" i="126"/>
  <c r="G153" i="126"/>
  <c r="H153" i="126" s="1"/>
  <c r="F154" i="126"/>
  <c r="G154" i="126"/>
  <c r="H154" i="126" s="1"/>
  <c r="F155" i="126"/>
  <c r="G155" i="126"/>
  <c r="H155" i="126" s="1"/>
  <c r="F156" i="126"/>
  <c r="G156" i="126"/>
  <c r="H156" i="126" s="1"/>
  <c r="F157" i="126"/>
  <c r="G157" i="126"/>
  <c r="H157" i="126" s="1"/>
  <c r="F158" i="126"/>
  <c r="G158" i="126"/>
  <c r="H158" i="126" s="1"/>
  <c r="F159" i="126"/>
  <c r="G159" i="126"/>
  <c r="H159" i="126" s="1"/>
  <c r="F161" i="126"/>
  <c r="G161" i="126"/>
  <c r="H161" i="126" s="1"/>
  <c r="F163" i="126"/>
  <c r="G163" i="126"/>
  <c r="H163" i="126" s="1"/>
  <c r="F167" i="126"/>
  <c r="G167" i="126"/>
  <c r="H167" i="126" s="1"/>
  <c r="F168" i="126"/>
  <c r="G168" i="126"/>
  <c r="H168" i="126" s="1"/>
  <c r="F169" i="126"/>
  <c r="G169" i="126"/>
  <c r="H169" i="126" s="1"/>
  <c r="F171" i="126"/>
  <c r="G171" i="126"/>
  <c r="H171" i="126" s="1"/>
  <c r="F172" i="126"/>
  <c r="G172" i="126"/>
  <c r="H172" i="126" s="1"/>
  <c r="F173" i="126"/>
  <c r="G173" i="126"/>
  <c r="H173" i="126" s="1"/>
  <c r="F175" i="126"/>
  <c r="G175" i="126"/>
  <c r="H175" i="126" s="1"/>
  <c r="F176" i="126"/>
  <c r="G176" i="126"/>
  <c r="H176" i="126" s="1"/>
  <c r="F177" i="126"/>
  <c r="G177" i="126"/>
  <c r="H177" i="126" s="1"/>
  <c r="H180" i="126"/>
  <c r="H181" i="126"/>
  <c r="H183" i="126"/>
  <c r="H185" i="126"/>
  <c r="H187" i="126"/>
  <c r="H188" i="126"/>
  <c r="H190" i="126"/>
  <c r="H192" i="126"/>
  <c r="H194" i="126"/>
  <c r="H196" i="126"/>
  <c r="H198" i="126"/>
  <c r="H200" i="126"/>
  <c r="H204" i="126"/>
  <c r="H206" i="126"/>
  <c r="H208" i="126"/>
  <c r="H210" i="126"/>
  <c r="H212" i="126"/>
  <c r="H214" i="126"/>
  <c r="H216" i="126"/>
  <c r="H217" i="126"/>
  <c r="H219" i="126"/>
  <c r="H220" i="126"/>
  <c r="H233" i="126"/>
  <c r="H234" i="126"/>
  <c r="H238" i="126"/>
  <c r="H239" i="126"/>
  <c r="F243" i="126"/>
  <c r="G243" i="126"/>
  <c r="H243" i="126" s="1"/>
  <c r="F244" i="126"/>
  <c r="G244" i="126"/>
  <c r="H244" i="126" s="1"/>
  <c r="F245" i="126"/>
  <c r="G245" i="126"/>
  <c r="H245" i="126" s="1"/>
  <c r="F246" i="126"/>
  <c r="G246" i="126"/>
  <c r="H246" i="126" s="1"/>
  <c r="F247" i="126"/>
  <c r="G247" i="126"/>
  <c r="H247" i="126" s="1"/>
  <c r="F249" i="126"/>
  <c r="G249" i="126"/>
  <c r="H249" i="126" s="1"/>
  <c r="F250" i="126"/>
  <c r="G250" i="126"/>
  <c r="H250" i="126" s="1"/>
  <c r="F251" i="126"/>
  <c r="G251" i="126"/>
  <c r="H251" i="126" s="1"/>
  <c r="F252" i="126"/>
  <c r="G252" i="126"/>
  <c r="H252" i="126" s="1"/>
  <c r="F253" i="126"/>
  <c r="G253" i="126"/>
  <c r="H253" i="126" s="1"/>
  <c r="F254" i="126"/>
  <c r="G254" i="126"/>
  <c r="H254" i="126" s="1"/>
  <c r="F255" i="126"/>
  <c r="G255" i="126"/>
  <c r="H255" i="126" s="1"/>
  <c r="F256" i="126"/>
  <c r="G256" i="126"/>
  <c r="H256" i="126" s="1"/>
  <c r="F257" i="126"/>
  <c r="G257" i="126"/>
  <c r="H257" i="126" s="1"/>
  <c r="F258" i="126"/>
  <c r="G258" i="126"/>
  <c r="H258" i="126" s="1"/>
  <c r="F259" i="126"/>
  <c r="G259" i="126"/>
  <c r="H259" i="126" s="1"/>
  <c r="F260" i="126"/>
  <c r="G260" i="126"/>
  <c r="H260" i="126" s="1"/>
  <c r="F261" i="126"/>
  <c r="G261" i="126"/>
  <c r="H261" i="126" s="1"/>
  <c r="F266" i="126"/>
  <c r="G266" i="126"/>
  <c r="H266" i="126" s="1"/>
  <c r="F267" i="126"/>
  <c r="G267" i="126"/>
  <c r="H267" i="126" s="1"/>
  <c r="F268" i="126"/>
  <c r="G268" i="126"/>
  <c r="H268" i="126" s="1"/>
  <c r="F269" i="126"/>
  <c r="G269" i="126"/>
  <c r="H269" i="126" s="1"/>
  <c r="F270" i="126"/>
  <c r="G270" i="126"/>
  <c r="H270" i="126" s="1"/>
  <c r="F271" i="126"/>
  <c r="G271" i="126"/>
  <c r="H271" i="126" s="1"/>
  <c r="F273" i="126"/>
  <c r="G273" i="126"/>
  <c r="H273" i="126" s="1"/>
  <c r="F274" i="126"/>
  <c r="G274" i="126"/>
  <c r="H274" i="126" s="1"/>
  <c r="F275" i="126"/>
  <c r="G275" i="126"/>
  <c r="H275" i="126" s="1"/>
  <c r="F277" i="126"/>
  <c r="G277" i="126"/>
  <c r="H277" i="126" s="1"/>
  <c r="F278" i="126"/>
  <c r="G278" i="126"/>
  <c r="H278" i="126" s="1"/>
  <c r="F279" i="126"/>
  <c r="G279" i="126"/>
  <c r="H279" i="126" s="1"/>
  <c r="F281" i="126"/>
  <c r="G281" i="126"/>
  <c r="H281" i="126" s="1"/>
  <c r="H285" i="126"/>
  <c r="H286" i="126"/>
  <c r="F291" i="126"/>
  <c r="G291" i="126"/>
  <c r="H291" i="126" s="1"/>
  <c r="F293" i="126"/>
  <c r="G293" i="126"/>
  <c r="H293" i="126" s="1"/>
  <c r="F294" i="126"/>
  <c r="G294" i="126"/>
  <c r="H294" i="126" s="1"/>
  <c r="F295" i="126"/>
  <c r="G295" i="126"/>
  <c r="H295" i="126" s="1"/>
  <c r="F296" i="126"/>
  <c r="G296" i="126"/>
  <c r="H296" i="126" s="1"/>
  <c r="F297" i="126"/>
  <c r="G297" i="126"/>
  <c r="H297" i="126" s="1"/>
  <c r="F298" i="126"/>
  <c r="G298" i="126"/>
  <c r="H298" i="126" s="1"/>
  <c r="F299" i="126"/>
  <c r="G299" i="126"/>
  <c r="H299" i="126" s="1"/>
  <c r="F300" i="126"/>
  <c r="G300" i="126"/>
  <c r="H300" i="126" s="1"/>
  <c r="F301" i="126"/>
  <c r="G301" i="126"/>
  <c r="H301" i="126" s="1"/>
  <c r="F303" i="126"/>
  <c r="G303" i="126"/>
  <c r="H303" i="126" s="1"/>
  <c r="F304" i="126"/>
  <c r="G304" i="126"/>
  <c r="H304" i="126" s="1"/>
  <c r="F306" i="126"/>
  <c r="G306" i="126"/>
  <c r="H306" i="126" s="1"/>
  <c r="F308" i="126"/>
  <c r="G308" i="126"/>
  <c r="H308" i="126" s="1"/>
  <c r="E8" i="5"/>
  <c r="F8" i="5"/>
  <c r="G8" i="5" s="1"/>
  <c r="E9" i="5"/>
  <c r="F9" i="5"/>
  <c r="G9" i="5" s="1"/>
  <c r="E10" i="5"/>
  <c r="F10" i="5"/>
  <c r="G10" i="5" s="1"/>
  <c r="E11" i="5"/>
  <c r="F11" i="5"/>
  <c r="G11" i="5" s="1"/>
  <c r="E12" i="5"/>
  <c r="F12" i="5"/>
  <c r="G12" i="5" s="1"/>
  <c r="E13" i="5"/>
  <c r="F13" i="5"/>
  <c r="G13" i="5" s="1"/>
  <c r="E14" i="5"/>
  <c r="F14" i="5"/>
  <c r="G14" i="5" s="1"/>
  <c r="E15" i="5"/>
  <c r="F15" i="5"/>
  <c r="G15" i="5" s="1"/>
  <c r="E17" i="5"/>
  <c r="F17" i="5"/>
  <c r="G17" i="5" s="1"/>
  <c r="E18" i="5"/>
  <c r="F18" i="5"/>
  <c r="G18" i="5" s="1"/>
  <c r="E19" i="5"/>
  <c r="F19" i="5"/>
  <c r="G19" i="5" s="1"/>
  <c r="E20" i="5"/>
  <c r="F20" i="5"/>
  <c r="G20" i="5" s="1"/>
  <c r="E21" i="5"/>
  <c r="F21" i="5"/>
  <c r="G21" i="5" s="1"/>
  <c r="E22" i="5"/>
  <c r="F22" i="5"/>
  <c r="G22" i="5" s="1"/>
  <c r="E23" i="5"/>
  <c r="F23" i="5"/>
  <c r="G23" i="5" s="1"/>
  <c r="E25" i="5"/>
  <c r="F25" i="5"/>
  <c r="G25" i="5" s="1"/>
  <c r="E26" i="5"/>
  <c r="F26" i="5"/>
  <c r="G26" i="5" s="1"/>
  <c r="E27" i="5"/>
  <c r="F27" i="5"/>
  <c r="G27" i="5" s="1"/>
  <c r="E28" i="5"/>
  <c r="F28" i="5"/>
  <c r="G28" i="5" s="1"/>
  <c r="E30" i="5"/>
  <c r="F30" i="5"/>
  <c r="G30" i="5" s="1"/>
  <c r="E31" i="5"/>
  <c r="F31" i="5"/>
  <c r="G31" i="5" s="1"/>
  <c r="E32" i="5"/>
  <c r="F32" i="5"/>
  <c r="G32" i="5" s="1"/>
  <c r="E34" i="5"/>
  <c r="F34" i="5"/>
  <c r="G34" i="5" s="1"/>
  <c r="E35" i="5"/>
  <c r="F35" i="5"/>
  <c r="G35" i="5" s="1"/>
  <c r="E36" i="5"/>
  <c r="F36" i="5"/>
  <c r="G36" i="5" s="1"/>
  <c r="E37" i="5"/>
  <c r="F37" i="5"/>
  <c r="G37" i="5" s="1"/>
  <c r="E39" i="5"/>
  <c r="F39" i="5"/>
  <c r="G39" i="5" s="1"/>
  <c r="E40" i="5"/>
  <c r="F40" i="5"/>
  <c r="G40" i="5" s="1"/>
  <c r="E41" i="5"/>
  <c r="F41" i="5"/>
  <c r="G41" i="5" s="1"/>
  <c r="E42" i="5"/>
  <c r="F42" i="5"/>
  <c r="G42" i="5" s="1"/>
  <c r="E43" i="5"/>
  <c r="F43" i="5"/>
  <c r="G43" i="5" s="1"/>
  <c r="E44" i="5"/>
  <c r="F44" i="5"/>
  <c r="G44" i="5" s="1"/>
  <c r="E45" i="5"/>
  <c r="F45" i="5"/>
  <c r="G45" i="5" s="1"/>
  <c r="E47" i="5"/>
  <c r="F47" i="5"/>
  <c r="G47" i="5" s="1"/>
  <c r="E48" i="5"/>
  <c r="F48" i="5"/>
  <c r="G48" i="5" s="1"/>
  <c r="E49" i="5"/>
  <c r="F49" i="5"/>
  <c r="G49" i="5" s="1"/>
  <c r="E50" i="5"/>
  <c r="F50" i="5"/>
  <c r="G50" i="5" s="1"/>
  <c r="E51" i="5"/>
  <c r="F51" i="5"/>
  <c r="G51" i="5" s="1"/>
  <c r="E52" i="5"/>
  <c r="F52" i="5"/>
  <c r="G52" i="5" s="1"/>
  <c r="E54" i="5"/>
  <c r="F54" i="5"/>
  <c r="G54" i="5" s="1"/>
  <c r="E55" i="5"/>
  <c r="F55" i="5"/>
  <c r="G55" i="5" s="1"/>
  <c r="E57" i="5"/>
  <c r="F57" i="5"/>
  <c r="G57" i="5" s="1"/>
  <c r="E58" i="5"/>
  <c r="F58" i="5"/>
  <c r="G58" i="5" s="1"/>
  <c r="E59" i="5"/>
  <c r="F59" i="5"/>
  <c r="G59" i="5" s="1"/>
  <c r="E60" i="5"/>
  <c r="F60" i="5"/>
  <c r="G60" i="5" s="1"/>
  <c r="E62" i="5"/>
  <c r="F62" i="5"/>
  <c r="G62" i="5" s="1"/>
  <c r="E63" i="5"/>
  <c r="F63" i="5"/>
  <c r="G63" i="5" s="1"/>
  <c r="E64" i="5"/>
  <c r="F64" i="5"/>
  <c r="G64" i="5" s="1"/>
  <c r="E65" i="5"/>
  <c r="F65" i="5"/>
  <c r="G65" i="5" s="1"/>
  <c r="E66" i="5"/>
  <c r="F66" i="5"/>
  <c r="G66" i="5" s="1"/>
  <c r="E67" i="5"/>
  <c r="F67" i="5"/>
  <c r="G67" i="5" s="1"/>
  <c r="E68" i="5"/>
  <c r="F68" i="5"/>
  <c r="G68" i="5" s="1"/>
  <c r="E69" i="5"/>
  <c r="F69" i="5"/>
  <c r="G69" i="5" s="1"/>
  <c r="E71" i="5"/>
  <c r="F71" i="5"/>
  <c r="G71" i="5" s="1"/>
  <c r="E72" i="5"/>
  <c r="F72" i="5"/>
  <c r="G72" i="5" s="1"/>
  <c r="E73" i="5"/>
  <c r="F73" i="5"/>
  <c r="G73" i="5" s="1"/>
  <c r="E74" i="5"/>
  <c r="F74" i="5"/>
  <c r="G74" i="5" s="1"/>
  <c r="E75" i="5"/>
  <c r="F75" i="5"/>
  <c r="G75" i="5" s="1"/>
  <c r="E77" i="5"/>
  <c r="F77" i="5"/>
  <c r="G77" i="5" s="1"/>
  <c r="E78" i="5"/>
  <c r="F78" i="5"/>
  <c r="G78" i="5" s="1"/>
  <c r="E79" i="5"/>
  <c r="F79" i="5"/>
  <c r="G79" i="5" s="1"/>
  <c r="E80" i="5"/>
  <c r="F80" i="5"/>
  <c r="G80" i="5" s="1"/>
  <c r="E81" i="5"/>
  <c r="F81" i="5"/>
  <c r="G81" i="5" s="1"/>
  <c r="E83" i="5"/>
  <c r="F83" i="5"/>
  <c r="G83" i="5" s="1"/>
  <c r="E84" i="5"/>
  <c r="F84" i="5"/>
  <c r="G84" i="5" s="1"/>
  <c r="E8" i="6"/>
  <c r="F8" i="6"/>
  <c r="G8" i="6" s="1"/>
  <c r="E9" i="6"/>
  <c r="F9" i="6"/>
  <c r="G9" i="6" s="1"/>
  <c r="E10" i="6"/>
  <c r="F10" i="6"/>
  <c r="G10" i="6" s="1"/>
  <c r="E11" i="6"/>
  <c r="F11" i="6"/>
  <c r="G11" i="6" s="1"/>
  <c r="E12" i="6"/>
  <c r="F12" i="6"/>
  <c r="G12" i="6" s="1"/>
  <c r="E13" i="6"/>
  <c r="F13" i="6"/>
  <c r="G13" i="6" s="1"/>
  <c r="E14" i="6"/>
  <c r="F14" i="6"/>
  <c r="G14" i="6" s="1"/>
  <c r="E16" i="6"/>
  <c r="F16" i="6"/>
  <c r="G16" i="6" s="1"/>
  <c r="E17" i="6"/>
  <c r="F17" i="6"/>
  <c r="G17" i="6" s="1"/>
  <c r="E18" i="6"/>
  <c r="F18" i="6"/>
  <c r="G18" i="6" s="1"/>
  <c r="E19" i="6"/>
  <c r="F19" i="6"/>
  <c r="G19" i="6" s="1"/>
  <c r="E20" i="6"/>
  <c r="F20" i="6"/>
  <c r="G20" i="6" s="1"/>
  <c r="E21" i="6"/>
  <c r="F21" i="6"/>
  <c r="G21" i="6" s="1"/>
  <c r="E23" i="6"/>
  <c r="F23" i="6"/>
  <c r="G23" i="6" s="1"/>
  <c r="E24" i="6"/>
  <c r="F24" i="6"/>
  <c r="G24" i="6" s="1"/>
  <c r="E25" i="6"/>
  <c r="F25" i="6"/>
  <c r="G25" i="6" s="1"/>
  <c r="E26" i="6"/>
  <c r="F26" i="6"/>
  <c r="G26" i="6" s="1"/>
  <c r="E28" i="6"/>
  <c r="F28" i="6"/>
  <c r="G28" i="6" s="1"/>
  <c r="E29" i="6"/>
  <c r="F29" i="6"/>
  <c r="G29" i="6" s="1"/>
  <c r="E30" i="6"/>
  <c r="F30" i="6"/>
  <c r="G30" i="6" s="1"/>
  <c r="E32" i="6"/>
  <c r="F32" i="6"/>
  <c r="G32" i="6" s="1"/>
  <c r="E33" i="6"/>
  <c r="F33" i="6"/>
  <c r="G33" i="6" s="1"/>
  <c r="E34" i="6"/>
  <c r="F34" i="6"/>
  <c r="G34" i="6" s="1"/>
  <c r="E35" i="6"/>
  <c r="F35" i="6"/>
  <c r="G35" i="6" s="1"/>
  <c r="E36" i="6"/>
  <c r="F36" i="6"/>
  <c r="G36" i="6" s="1"/>
  <c r="E37" i="6"/>
  <c r="F37" i="6"/>
  <c r="G37" i="6" s="1"/>
  <c r="E38" i="6"/>
  <c r="F38" i="6"/>
  <c r="G38" i="6" s="1"/>
  <c r="E39" i="6"/>
  <c r="F39" i="6"/>
  <c r="G39" i="6" s="1"/>
  <c r="E40" i="6"/>
  <c r="F40" i="6"/>
  <c r="G40" i="6" s="1"/>
  <c r="E41" i="6"/>
  <c r="F41" i="6"/>
  <c r="G41" i="6" s="1"/>
  <c r="E42" i="6"/>
  <c r="F42" i="6"/>
  <c r="G42" i="6" s="1"/>
  <c r="E43" i="6"/>
  <c r="F43" i="6"/>
  <c r="G43" i="6" s="1"/>
  <c r="E44" i="6"/>
  <c r="F44" i="6"/>
  <c r="G44" i="6" s="1"/>
  <c r="E45" i="6"/>
  <c r="F45" i="6"/>
  <c r="G45" i="6" s="1"/>
  <c r="E46" i="6"/>
  <c r="F46" i="6"/>
  <c r="G46" i="6" s="1"/>
  <c r="E47" i="6"/>
  <c r="F47" i="6"/>
  <c r="G47" i="6" s="1"/>
  <c r="E48" i="6"/>
  <c r="F48" i="6"/>
  <c r="G48" i="6" s="1"/>
  <c r="E49" i="6"/>
  <c r="F49" i="6"/>
  <c r="G49" i="6" s="1"/>
  <c r="E51" i="6"/>
  <c r="F51" i="6"/>
  <c r="G51" i="6" s="1"/>
  <c r="E52" i="6"/>
  <c r="F52" i="6"/>
  <c r="G52" i="6" s="1"/>
  <c r="E53" i="6"/>
  <c r="F53" i="6"/>
  <c r="G53" i="6" s="1"/>
  <c r="E54" i="6"/>
  <c r="F54" i="6"/>
  <c r="G54" i="6" s="1"/>
  <c r="E56" i="6"/>
  <c r="F56" i="6"/>
  <c r="G56" i="6" s="1"/>
  <c r="E57" i="6"/>
  <c r="F57" i="6"/>
  <c r="G57" i="6" s="1"/>
  <c r="E58" i="6"/>
  <c r="F58" i="6"/>
  <c r="G58" i="6" s="1"/>
  <c r="E59" i="6"/>
  <c r="F59" i="6"/>
  <c r="G59" i="6" s="1"/>
  <c r="E60" i="6"/>
  <c r="F60" i="6"/>
  <c r="G60" i="6" s="1"/>
  <c r="E62" i="6"/>
  <c r="F62" i="6"/>
  <c r="G62" i="6" s="1"/>
  <c r="E63" i="6"/>
  <c r="F63" i="6"/>
  <c r="G63" i="6" s="1"/>
  <c r="E64" i="6"/>
  <c r="F64" i="6"/>
  <c r="G64" i="6" s="1"/>
  <c r="E65" i="6"/>
  <c r="F65" i="6"/>
  <c r="G65" i="6" s="1"/>
  <c r="E66" i="6"/>
  <c r="F66" i="6"/>
  <c r="G66" i="6" s="1"/>
  <c r="E68" i="6"/>
  <c r="F68" i="6"/>
  <c r="G68" i="6" s="1"/>
  <c r="E69" i="6"/>
  <c r="F69" i="6"/>
  <c r="G69" i="6" s="1"/>
  <c r="E70" i="6"/>
  <c r="F70" i="6"/>
  <c r="G70" i="6" s="1"/>
  <c r="E71" i="6"/>
  <c r="F71" i="6"/>
  <c r="G71" i="6" s="1"/>
  <c r="E73" i="6"/>
  <c r="F73" i="6"/>
  <c r="G73" i="6" s="1"/>
  <c r="E74" i="6"/>
  <c r="F74" i="6"/>
  <c r="G74" i="6" s="1"/>
  <c r="E75" i="6"/>
  <c r="F75" i="6"/>
  <c r="G75" i="6" s="1"/>
  <c r="E76" i="6"/>
  <c r="F76" i="6"/>
  <c r="G76" i="6" s="1"/>
  <c r="E77" i="6"/>
  <c r="F77" i="6"/>
  <c r="G77" i="6" s="1"/>
  <c r="E78" i="6"/>
  <c r="F78" i="6"/>
  <c r="G78" i="6" s="1"/>
  <c r="E80" i="6"/>
  <c r="F80" i="6"/>
  <c r="G80" i="6" s="1"/>
  <c r="E81" i="6"/>
  <c r="F81" i="6"/>
  <c r="G81" i="6" s="1"/>
  <c r="E82" i="6"/>
  <c r="F82" i="6"/>
  <c r="G82" i="6" s="1"/>
  <c r="E83" i="6"/>
  <c r="F83" i="6"/>
  <c r="G83" i="6" s="1"/>
  <c r="E84" i="6"/>
  <c r="F84" i="6"/>
  <c r="G84" i="6" s="1"/>
  <c r="E85" i="6"/>
  <c r="F85" i="6"/>
  <c r="G85" i="6" s="1"/>
  <c r="E87" i="6"/>
  <c r="F87" i="6"/>
  <c r="G87" i="6" s="1"/>
  <c r="E88" i="6"/>
  <c r="F88" i="6"/>
  <c r="G88" i="6" s="1"/>
  <c r="E90" i="6"/>
  <c r="F90" i="6"/>
  <c r="G90" i="6" s="1"/>
  <c r="E91" i="6"/>
  <c r="F91" i="6"/>
  <c r="G91" i="6" s="1"/>
  <c r="E93" i="6"/>
  <c r="F93" i="6"/>
  <c r="G93" i="6" s="1"/>
  <c r="E94" i="6"/>
  <c r="F94" i="6"/>
  <c r="G94" i="6" s="1"/>
  <c r="E96" i="6"/>
  <c r="F96" i="6"/>
  <c r="G96" i="6" s="1"/>
  <c r="E97" i="6"/>
  <c r="F97" i="6"/>
  <c r="G97" i="6" s="1"/>
  <c r="E99" i="6"/>
  <c r="F99" i="6"/>
  <c r="G99" i="6" s="1"/>
  <c r="E100" i="6"/>
  <c r="F100" i="6"/>
  <c r="G100" i="6" s="1"/>
  <c r="E102" i="6"/>
  <c r="F102" i="6"/>
  <c r="G102" i="6" s="1"/>
  <c r="E103" i="6"/>
  <c r="F103" i="6"/>
  <c r="G103" i="6" s="1"/>
  <c r="E104" i="6"/>
  <c r="F104" i="6"/>
  <c r="G104" i="6" s="1"/>
  <c r="E105" i="6"/>
  <c r="F105" i="6"/>
  <c r="G105" i="6" s="1"/>
  <c r="E107" i="6"/>
  <c r="F107" i="6"/>
  <c r="G107" i="6" s="1"/>
  <c r="E108" i="6"/>
  <c r="F108" i="6"/>
  <c r="G108" i="6" s="1"/>
  <c r="E109" i="6"/>
  <c r="F109" i="6"/>
  <c r="G109" i="6" s="1"/>
  <c r="E110" i="6"/>
  <c r="F110" i="6"/>
  <c r="G110" i="6" s="1"/>
  <c r="E8" i="7"/>
  <c r="F8" i="7"/>
  <c r="G8" i="7" s="1"/>
  <c r="E9" i="7"/>
  <c r="F9" i="7"/>
  <c r="G9" i="7" s="1"/>
  <c r="E10" i="7"/>
  <c r="F10" i="7"/>
  <c r="G10" i="7" s="1"/>
  <c r="E11" i="7"/>
  <c r="F11" i="7"/>
  <c r="G11" i="7" s="1"/>
  <c r="E12" i="7"/>
  <c r="F12" i="7"/>
  <c r="G12" i="7" s="1"/>
  <c r="E13" i="7"/>
  <c r="F13" i="7"/>
  <c r="G13" i="7" s="1"/>
  <c r="E14" i="7"/>
  <c r="F14" i="7"/>
  <c r="G14" i="7" s="1"/>
  <c r="E15" i="7"/>
  <c r="F15" i="7"/>
  <c r="G15" i="7" s="1"/>
  <c r="E16" i="7"/>
  <c r="F16" i="7"/>
  <c r="G16" i="7" s="1"/>
  <c r="E17" i="7"/>
  <c r="F17" i="7"/>
  <c r="G17" i="7" s="1"/>
  <c r="E18" i="7"/>
  <c r="F18" i="7"/>
  <c r="G18" i="7" s="1"/>
  <c r="E19" i="7"/>
  <c r="F19" i="7"/>
  <c r="G19" i="7" s="1"/>
  <c r="E20" i="7"/>
  <c r="F20" i="7"/>
  <c r="G20" i="7" s="1"/>
  <c r="E21" i="7"/>
  <c r="F21" i="7"/>
  <c r="G21" i="7" s="1"/>
  <c r="E22" i="7"/>
  <c r="F22" i="7"/>
  <c r="G22" i="7" s="1"/>
  <c r="E23" i="7"/>
  <c r="F23" i="7"/>
  <c r="G23" i="7" s="1"/>
  <c r="E24" i="7"/>
  <c r="F24" i="7"/>
  <c r="G24" i="7" s="1"/>
  <c r="E25" i="7"/>
  <c r="F25" i="7"/>
  <c r="G25" i="7" s="1"/>
  <c r="E26" i="7"/>
  <c r="F26" i="7"/>
  <c r="G26" i="7" s="1"/>
  <c r="E27" i="7"/>
  <c r="F27" i="7"/>
  <c r="G27" i="7" s="1"/>
  <c r="E28" i="7"/>
  <c r="F28" i="7"/>
  <c r="G28" i="7" s="1"/>
  <c r="E29" i="7"/>
  <c r="F29" i="7"/>
  <c r="G29" i="7" s="1"/>
  <c r="E30" i="7"/>
  <c r="F30" i="7"/>
  <c r="G30" i="7" s="1"/>
  <c r="E31" i="7"/>
  <c r="F31" i="7"/>
  <c r="G31" i="7" s="1"/>
  <c r="E33" i="7"/>
  <c r="F33" i="7"/>
  <c r="G33" i="7" s="1"/>
  <c r="E34" i="7"/>
  <c r="F34" i="7"/>
  <c r="G34" i="7" s="1"/>
  <c r="E35" i="7"/>
  <c r="F35" i="7"/>
  <c r="G35" i="7" s="1"/>
  <c r="E36" i="7"/>
  <c r="F36" i="7"/>
  <c r="G36" i="7" s="1"/>
  <c r="E37" i="7"/>
  <c r="F37" i="7"/>
  <c r="G37" i="7" s="1"/>
  <c r="E38" i="7"/>
  <c r="F38" i="7"/>
  <c r="G38" i="7" s="1"/>
  <c r="E39" i="7"/>
  <c r="F39" i="7"/>
  <c r="G39" i="7" s="1"/>
  <c r="E40" i="7"/>
  <c r="F40" i="7"/>
  <c r="G40" i="7" s="1"/>
  <c r="E41" i="7"/>
  <c r="F41" i="7"/>
  <c r="G41" i="7" s="1"/>
  <c r="E42" i="7"/>
  <c r="F42" i="7"/>
  <c r="G42" i="7" s="1"/>
  <c r="E43" i="7"/>
  <c r="F43" i="7"/>
  <c r="G43" i="7" s="1"/>
  <c r="E44" i="7"/>
  <c r="F44" i="7"/>
  <c r="G44" i="7" s="1"/>
  <c r="E45" i="7"/>
  <c r="F45" i="7"/>
  <c r="G45" i="7" s="1"/>
  <c r="E46" i="7"/>
  <c r="F46" i="7"/>
  <c r="G46" i="7" s="1"/>
  <c r="E47" i="7"/>
  <c r="F47" i="7"/>
  <c r="G47" i="7" s="1"/>
  <c r="E48" i="7"/>
  <c r="F48" i="7"/>
  <c r="G48" i="7" s="1"/>
  <c r="E49" i="7"/>
  <c r="F49" i="7"/>
  <c r="G49" i="7" s="1"/>
  <c r="E50" i="7"/>
  <c r="F50" i="7"/>
  <c r="G50" i="7" s="1"/>
  <c r="E51" i="7"/>
  <c r="F51" i="7"/>
  <c r="G51" i="7" s="1"/>
  <c r="E52" i="7"/>
  <c r="F52" i="7"/>
  <c r="G52" i="7" s="1"/>
  <c r="E53" i="7"/>
  <c r="F53" i="7"/>
  <c r="G53" i="7" s="1"/>
  <c r="E54" i="7"/>
  <c r="F54" i="7"/>
  <c r="G54" i="7" s="1"/>
  <c r="E55" i="7"/>
  <c r="F55" i="7"/>
  <c r="G55" i="7" s="1"/>
  <c r="E56" i="7"/>
  <c r="F56" i="7"/>
  <c r="G56" i="7" s="1"/>
  <c r="E57" i="7"/>
  <c r="F57" i="7"/>
  <c r="G57" i="7" s="1"/>
  <c r="E58" i="7"/>
  <c r="F58" i="7"/>
  <c r="G58" i="7" s="1"/>
  <c r="E59" i="7"/>
  <c r="F59" i="7"/>
  <c r="G59" i="7" s="1"/>
  <c r="E60" i="7"/>
  <c r="F60" i="7"/>
  <c r="G60" i="7" s="1"/>
  <c r="E61" i="7"/>
  <c r="F61" i="7"/>
  <c r="G61" i="7" s="1"/>
  <c r="E62" i="7"/>
  <c r="F62" i="7"/>
  <c r="G62" i="7" s="1"/>
  <c r="E63" i="7"/>
  <c r="F63" i="7"/>
  <c r="G63" i="7" s="1"/>
  <c r="E65" i="7"/>
  <c r="F65" i="7"/>
  <c r="G65" i="7" s="1"/>
  <c r="E66" i="7"/>
  <c r="F66" i="7"/>
  <c r="G66" i="7" s="1"/>
  <c r="E68" i="7"/>
  <c r="F68" i="7"/>
  <c r="G68" i="7" s="1"/>
  <c r="E69" i="7"/>
  <c r="F69" i="7"/>
  <c r="G69" i="7" s="1"/>
  <c r="E71" i="7"/>
  <c r="F71" i="7"/>
  <c r="G71" i="7" s="1"/>
  <c r="E72" i="7"/>
  <c r="F72" i="7"/>
  <c r="G72" i="7" s="1"/>
  <c r="E73" i="7"/>
  <c r="F73" i="7"/>
  <c r="G73" i="7" s="1"/>
  <c r="E74" i="7"/>
  <c r="F74" i="7"/>
  <c r="G74" i="7" s="1"/>
  <c r="E75" i="7"/>
  <c r="F75" i="7"/>
  <c r="G75" i="7" s="1"/>
  <c r="E76" i="7"/>
  <c r="F76" i="7"/>
  <c r="G76" i="7" s="1"/>
  <c r="E77" i="7"/>
  <c r="F77" i="7"/>
  <c r="G77" i="7" s="1"/>
  <c r="E78" i="7"/>
  <c r="F78" i="7"/>
  <c r="G78" i="7" s="1"/>
  <c r="E79" i="7"/>
  <c r="F79" i="7"/>
  <c r="G79" i="7" s="1"/>
  <c r="E80" i="7"/>
  <c r="F80" i="7"/>
  <c r="G80" i="7" s="1"/>
  <c r="E81" i="7"/>
  <c r="F81" i="7"/>
  <c r="G81" i="7" s="1"/>
  <c r="E82" i="7"/>
  <c r="F82" i="7"/>
  <c r="G82" i="7" s="1"/>
  <c r="E83" i="7"/>
  <c r="F83" i="7"/>
  <c r="G83" i="7" s="1"/>
  <c r="E84" i="7"/>
  <c r="F84" i="7"/>
  <c r="G84" i="7" s="1"/>
  <c r="E85" i="7"/>
  <c r="F85" i="7"/>
  <c r="G85" i="7" s="1"/>
  <c r="E86" i="7"/>
  <c r="F86" i="7"/>
  <c r="G86" i="7" s="1"/>
  <c r="E87" i="7"/>
  <c r="F87" i="7"/>
  <c r="G87" i="7" s="1"/>
  <c r="E88" i="7"/>
  <c r="F88" i="7"/>
  <c r="G88" i="7" s="1"/>
  <c r="E89" i="7"/>
  <c r="F89" i="7"/>
  <c r="G89" i="7" s="1"/>
  <c r="E90" i="7"/>
  <c r="F90" i="7"/>
  <c r="G90" i="7" s="1"/>
  <c r="E91" i="7"/>
  <c r="F91" i="7"/>
  <c r="G91" i="7" s="1"/>
  <c r="E92" i="7"/>
  <c r="F92" i="7"/>
  <c r="G92" i="7" s="1"/>
  <c r="E93" i="7"/>
  <c r="F93" i="7"/>
  <c r="G93" i="7" s="1"/>
  <c r="E94" i="7"/>
  <c r="F94" i="7"/>
  <c r="G94" i="7" s="1"/>
  <c r="E95" i="7"/>
  <c r="F95" i="7"/>
  <c r="G95" i="7" s="1"/>
  <c r="E96" i="7"/>
  <c r="F96" i="7"/>
  <c r="G96" i="7" s="1"/>
  <c r="E97" i="7"/>
  <c r="F97" i="7"/>
  <c r="G97" i="7" s="1"/>
  <c r="E98" i="7"/>
  <c r="F98" i="7"/>
  <c r="G98" i="7" s="1"/>
  <c r="E99" i="7"/>
  <c r="F99" i="7"/>
  <c r="G99" i="7" s="1"/>
  <c r="E100" i="7"/>
  <c r="F100" i="7"/>
  <c r="G100" i="7" s="1"/>
  <c r="E101" i="7"/>
  <c r="F101" i="7"/>
  <c r="G101" i="7" s="1"/>
  <c r="E102" i="7"/>
  <c r="F102" i="7"/>
  <c r="G102" i="7" s="1"/>
  <c r="E103" i="7"/>
  <c r="F103" i="7"/>
  <c r="G103" i="7" s="1"/>
  <c r="E104" i="7"/>
  <c r="F104" i="7"/>
  <c r="G104" i="7" s="1"/>
  <c r="E105" i="7"/>
  <c r="F105" i="7"/>
  <c r="G105" i="7" s="1"/>
  <c r="E106" i="7"/>
  <c r="F106" i="7"/>
  <c r="G106" i="7" s="1"/>
  <c r="E107" i="7"/>
  <c r="F107" i="7"/>
  <c r="G107" i="7" s="1"/>
  <c r="E108" i="7"/>
  <c r="F108" i="7"/>
  <c r="G108" i="7" s="1"/>
  <c r="E109" i="7"/>
  <c r="F109" i="7"/>
  <c r="G109" i="7" s="1"/>
  <c r="E110" i="7"/>
  <c r="F110" i="7"/>
  <c r="G110" i="7" s="1"/>
  <c r="E111" i="7"/>
  <c r="F111" i="7"/>
  <c r="G111" i="7" s="1"/>
  <c r="E112" i="7"/>
  <c r="F112" i="7"/>
  <c r="G112" i="7" s="1"/>
  <c r="E113" i="7"/>
  <c r="F113" i="7"/>
  <c r="G113" i="7" s="1"/>
  <c r="E114" i="7"/>
  <c r="F114" i="7"/>
  <c r="G114" i="7" s="1"/>
  <c r="E115" i="7"/>
  <c r="F115" i="7"/>
  <c r="G115" i="7" s="1"/>
  <c r="E116" i="7"/>
  <c r="F116" i="7"/>
  <c r="G116" i="7" s="1"/>
  <c r="E117" i="7"/>
  <c r="F117" i="7"/>
  <c r="G117" i="7" s="1"/>
  <c r="E118" i="7"/>
  <c r="F118" i="7"/>
  <c r="G118" i="7" s="1"/>
  <c r="E119" i="7"/>
  <c r="F119" i="7"/>
  <c r="G119" i="7" s="1"/>
  <c r="E120" i="7"/>
  <c r="F120" i="7"/>
  <c r="G120" i="7" s="1"/>
  <c r="E121" i="7"/>
  <c r="F121" i="7"/>
  <c r="G121" i="7" s="1"/>
  <c r="E122" i="7"/>
  <c r="F122" i="7"/>
  <c r="G122" i="7" s="1"/>
  <c r="E123" i="7"/>
  <c r="F123" i="7"/>
  <c r="G123" i="7" s="1"/>
  <c r="E124" i="7"/>
  <c r="F124" i="7"/>
  <c r="G124" i="7" s="1"/>
  <c r="E125" i="7"/>
  <c r="F125" i="7"/>
  <c r="G125" i="7" s="1"/>
  <c r="E126" i="7"/>
  <c r="F126" i="7"/>
  <c r="G126" i="7" s="1"/>
  <c r="E127" i="7"/>
  <c r="F127" i="7"/>
  <c r="G127" i="7" s="1"/>
  <c r="E128" i="7"/>
  <c r="F128" i="7"/>
  <c r="G128" i="7" s="1"/>
  <c r="E129" i="7"/>
  <c r="F129" i="7"/>
  <c r="G129" i="7" s="1"/>
  <c r="E130" i="7"/>
  <c r="F130" i="7"/>
  <c r="G130" i="7" s="1"/>
  <c r="E131" i="7"/>
  <c r="F131" i="7"/>
  <c r="G131" i="7" s="1"/>
  <c r="E132" i="7"/>
  <c r="F132" i="7"/>
  <c r="G132" i="7" s="1"/>
  <c r="E133" i="7"/>
  <c r="F133" i="7"/>
  <c r="G133" i="7" s="1"/>
  <c r="E134" i="7"/>
  <c r="F134" i="7"/>
  <c r="G134" i="7" s="1"/>
  <c r="E135" i="7"/>
  <c r="F135" i="7"/>
  <c r="G135" i="7" s="1"/>
  <c r="E136" i="7"/>
  <c r="F136" i="7"/>
  <c r="G136" i="7" s="1"/>
  <c r="E137" i="7"/>
  <c r="F137" i="7"/>
  <c r="G137" i="7" s="1"/>
  <c r="E138" i="7"/>
  <c r="F138" i="7"/>
  <c r="G138" i="7" s="1"/>
  <c r="E139" i="7"/>
  <c r="F139" i="7"/>
  <c r="G139" i="7" s="1"/>
  <c r="E140" i="7"/>
  <c r="F140" i="7"/>
  <c r="G140" i="7" s="1"/>
  <c r="E141" i="7"/>
  <c r="F141" i="7"/>
  <c r="G141" i="7" s="1"/>
  <c r="E142" i="7"/>
  <c r="F142" i="7"/>
  <c r="G142" i="7" s="1"/>
  <c r="E143" i="7"/>
  <c r="F143" i="7"/>
  <c r="G143" i="7" s="1"/>
  <c r="E144" i="7"/>
  <c r="F144" i="7"/>
  <c r="G144" i="7" s="1"/>
  <c r="E145" i="7"/>
  <c r="F145" i="7"/>
  <c r="G145" i="7" s="1"/>
  <c r="E146" i="7"/>
  <c r="F146" i="7"/>
  <c r="G146" i="7" s="1"/>
  <c r="E147" i="7"/>
  <c r="F147" i="7"/>
  <c r="G147" i="7" s="1"/>
  <c r="E148" i="7"/>
  <c r="F148" i="7"/>
  <c r="G148" i="7" s="1"/>
  <c r="E149" i="7"/>
  <c r="F149" i="7"/>
  <c r="G149" i="7" s="1"/>
  <c r="E150" i="7"/>
  <c r="F150" i="7"/>
  <c r="G150" i="7" s="1"/>
  <c r="E151" i="7"/>
  <c r="F151" i="7"/>
  <c r="G151" i="7" s="1"/>
  <c r="E152" i="7"/>
  <c r="F152" i="7"/>
  <c r="G152" i="7" s="1"/>
  <c r="E153" i="7"/>
  <c r="F153" i="7"/>
  <c r="G153" i="7" s="1"/>
  <c r="E154" i="7"/>
  <c r="F154" i="7"/>
  <c r="G154" i="7" s="1"/>
  <c r="E155" i="7"/>
  <c r="F155" i="7"/>
  <c r="G155" i="7" s="1"/>
  <c r="E156" i="7"/>
  <c r="F156" i="7"/>
  <c r="G156" i="7" s="1"/>
  <c r="E157" i="7"/>
  <c r="F157" i="7"/>
  <c r="G157" i="7" s="1"/>
  <c r="E158" i="7"/>
  <c r="F158" i="7"/>
  <c r="G158" i="7" s="1"/>
  <c r="E159" i="7"/>
  <c r="F159" i="7"/>
  <c r="G159" i="7" s="1"/>
  <c r="E160" i="7"/>
  <c r="F160" i="7"/>
  <c r="G160" i="7" s="1"/>
  <c r="E161" i="7"/>
  <c r="F161" i="7"/>
  <c r="G161" i="7" s="1"/>
  <c r="E162" i="7"/>
  <c r="F162" i="7"/>
  <c r="G162" i="7" s="1"/>
  <c r="E163" i="7"/>
  <c r="F163" i="7"/>
  <c r="G163" i="7" s="1"/>
  <c r="E164" i="7"/>
  <c r="F164" i="7"/>
  <c r="G164" i="7" s="1"/>
  <c r="E165" i="7"/>
  <c r="F165" i="7"/>
  <c r="G165" i="7" s="1"/>
  <c r="E166" i="7"/>
  <c r="F166" i="7"/>
  <c r="G166" i="7" s="1"/>
  <c r="E168" i="7"/>
  <c r="F168" i="7"/>
  <c r="G168" i="7" s="1"/>
  <c r="E169" i="7"/>
  <c r="F169" i="7"/>
  <c r="G169" i="7" s="1"/>
  <c r="E170" i="7"/>
  <c r="F170" i="7"/>
  <c r="G170" i="7" s="1"/>
  <c r="E171" i="7"/>
  <c r="F171" i="7"/>
  <c r="G171" i="7" s="1"/>
  <c r="E172" i="7"/>
  <c r="F172" i="7"/>
  <c r="G172" i="7" s="1"/>
  <c r="E173" i="7"/>
  <c r="F173" i="7"/>
  <c r="G173" i="7" s="1"/>
  <c r="E174" i="7"/>
  <c r="F174" i="7"/>
  <c r="G174" i="7" s="1"/>
  <c r="E175" i="7"/>
  <c r="F175" i="7"/>
  <c r="G175" i="7" s="1"/>
  <c r="E176" i="7"/>
  <c r="F176" i="7"/>
  <c r="G176" i="7" s="1"/>
  <c r="E177" i="7"/>
  <c r="F177" i="7"/>
  <c r="G177" i="7" s="1"/>
  <c r="E178" i="7"/>
  <c r="F178" i="7"/>
  <c r="G178" i="7" s="1"/>
  <c r="E179" i="7"/>
  <c r="F179" i="7"/>
  <c r="G179" i="7" s="1"/>
  <c r="E180" i="7"/>
  <c r="F180" i="7"/>
  <c r="G180" i="7" s="1"/>
  <c r="E181" i="7"/>
  <c r="F181" i="7"/>
  <c r="G181" i="7" s="1"/>
  <c r="E182" i="7"/>
  <c r="F182" i="7"/>
  <c r="G182" i="7" s="1"/>
  <c r="E183" i="7"/>
  <c r="F183" i="7"/>
  <c r="G183" i="7" s="1"/>
  <c r="E184" i="7"/>
  <c r="F184" i="7"/>
  <c r="G184" i="7" s="1"/>
  <c r="E185" i="7"/>
  <c r="F185" i="7"/>
  <c r="G185" i="7" s="1"/>
  <c r="E186" i="7"/>
  <c r="F186" i="7"/>
  <c r="G186" i="7" s="1"/>
  <c r="E187" i="7"/>
  <c r="F187" i="7"/>
  <c r="G187" i="7" s="1"/>
  <c r="E188" i="7"/>
  <c r="F188" i="7"/>
  <c r="G188" i="7" s="1"/>
  <c r="E189" i="7"/>
  <c r="F189" i="7"/>
  <c r="G189" i="7" s="1"/>
  <c r="E190" i="7"/>
  <c r="F190" i="7"/>
  <c r="G190" i="7" s="1"/>
  <c r="E191" i="7"/>
  <c r="F191" i="7"/>
  <c r="G191" i="7" s="1"/>
  <c r="E192" i="7"/>
  <c r="F192" i="7"/>
  <c r="G192" i="7" s="1"/>
  <c r="E193" i="7"/>
  <c r="F193" i="7"/>
  <c r="G193" i="7" s="1"/>
  <c r="E194" i="7"/>
  <c r="F194" i="7"/>
  <c r="G194" i="7" s="1"/>
  <c r="E195" i="7"/>
  <c r="F195" i="7"/>
  <c r="G195" i="7" s="1"/>
  <c r="E196" i="7"/>
  <c r="F196" i="7"/>
  <c r="G196" i="7" s="1"/>
  <c r="E197" i="7"/>
  <c r="F197" i="7"/>
  <c r="G197" i="7" s="1"/>
  <c r="E198" i="7"/>
  <c r="F198" i="7"/>
  <c r="G198" i="7" s="1"/>
  <c r="E199" i="7"/>
  <c r="F199" i="7"/>
  <c r="G199" i="7" s="1"/>
  <c r="E201" i="7"/>
  <c r="F201" i="7"/>
  <c r="G201" i="7" s="1"/>
  <c r="E202" i="7"/>
  <c r="F202" i="7"/>
  <c r="G202" i="7" s="1"/>
  <c r="E203" i="7"/>
  <c r="F203" i="7"/>
  <c r="G203" i="7" s="1"/>
  <c r="E204" i="7"/>
  <c r="F204" i="7"/>
  <c r="G204" i="7" s="1"/>
  <c r="E206" i="7"/>
  <c r="F206" i="7"/>
  <c r="G206" i="7" s="1"/>
  <c r="E207" i="7"/>
  <c r="F207" i="7"/>
  <c r="G207" i="7" s="1"/>
  <c r="E208" i="7"/>
  <c r="F208" i="7"/>
  <c r="G208" i="7" s="1"/>
  <c r="E209" i="7"/>
  <c r="F209" i="7"/>
  <c r="G209" i="7" s="1"/>
  <c r="E210" i="7"/>
  <c r="F210" i="7"/>
  <c r="G210" i="7" s="1"/>
  <c r="E211" i="7"/>
  <c r="F211" i="7"/>
  <c r="G211" i="7" s="1"/>
  <c r="E212" i="7"/>
  <c r="F212" i="7"/>
  <c r="G212" i="7" s="1"/>
  <c r="E213" i="7"/>
  <c r="F213" i="7"/>
  <c r="G213" i="7" s="1"/>
  <c r="E214" i="7"/>
  <c r="F214" i="7"/>
  <c r="G214" i="7" s="1"/>
  <c r="E215" i="7"/>
  <c r="F215" i="7"/>
  <c r="G215" i="7" s="1"/>
  <c r="E216" i="7"/>
  <c r="F216" i="7"/>
  <c r="G216" i="7" s="1"/>
  <c r="E217" i="7"/>
  <c r="F217" i="7"/>
  <c r="G217" i="7" s="1"/>
  <c r="E219" i="7"/>
  <c r="F219" i="7"/>
  <c r="G219" i="7" s="1"/>
  <c r="E220" i="7"/>
  <c r="F220" i="7"/>
  <c r="G220" i="7" s="1"/>
  <c r="E221" i="7"/>
  <c r="F221" i="7"/>
  <c r="G221" i="7" s="1"/>
  <c r="E222" i="7"/>
  <c r="F222" i="7"/>
  <c r="G222" i="7" s="1"/>
  <c r="E223" i="7"/>
  <c r="F223" i="7"/>
  <c r="G223" i="7" s="1"/>
  <c r="E224" i="7"/>
  <c r="F224" i="7"/>
  <c r="G224" i="7" s="1"/>
  <c r="E225" i="7"/>
  <c r="F225" i="7"/>
  <c r="G225" i="7" s="1"/>
  <c r="E226" i="7"/>
  <c r="F226" i="7"/>
  <c r="G226" i="7" s="1"/>
  <c r="E227" i="7"/>
  <c r="F227" i="7"/>
  <c r="G227" i="7" s="1"/>
  <c r="E228" i="7"/>
  <c r="F228" i="7"/>
  <c r="G228" i="7" s="1"/>
  <c r="E229" i="7"/>
  <c r="F229" i="7"/>
  <c r="G229" i="7" s="1"/>
  <c r="E230" i="7"/>
  <c r="F230" i="7"/>
  <c r="G230" i="7" s="1"/>
  <c r="E231" i="7"/>
  <c r="F231" i="7"/>
  <c r="G231" i="7" s="1"/>
  <c r="E232" i="7"/>
  <c r="F232" i="7"/>
  <c r="G232" i="7" s="1"/>
  <c r="E233" i="7"/>
  <c r="F233" i="7"/>
  <c r="G233" i="7" s="1"/>
  <c r="E234" i="7"/>
  <c r="F234" i="7"/>
  <c r="G234" i="7" s="1"/>
  <c r="E235" i="7"/>
  <c r="F235" i="7"/>
  <c r="G235" i="7" s="1"/>
  <c r="E236" i="7"/>
  <c r="F236" i="7"/>
  <c r="G236" i="7" s="1"/>
  <c r="E237" i="7"/>
  <c r="F237" i="7"/>
  <c r="G237" i="7" s="1"/>
  <c r="E238" i="7"/>
  <c r="F238" i="7"/>
  <c r="G238" i="7" s="1"/>
  <c r="E239" i="7"/>
  <c r="F239" i="7"/>
  <c r="G239" i="7" s="1"/>
  <c r="E240" i="7"/>
  <c r="F240" i="7"/>
  <c r="G240" i="7" s="1"/>
  <c r="E242" i="7"/>
  <c r="F242" i="7"/>
  <c r="G242" i="7" s="1"/>
  <c r="E243" i="7"/>
  <c r="F243" i="7"/>
  <c r="G243" i="7" s="1"/>
  <c r="E244" i="7"/>
  <c r="F244" i="7"/>
  <c r="G244" i="7" s="1"/>
  <c r="E245" i="7"/>
  <c r="F245" i="7"/>
  <c r="G245" i="7" s="1"/>
  <c r="E246" i="7"/>
  <c r="F246" i="7"/>
  <c r="G246" i="7" s="1"/>
  <c r="E247" i="7"/>
  <c r="F247" i="7"/>
  <c r="G247" i="7" s="1"/>
  <c r="E248" i="7"/>
  <c r="F248" i="7"/>
  <c r="G248" i="7" s="1"/>
  <c r="E249" i="7"/>
  <c r="F249" i="7"/>
  <c r="G249" i="7" s="1"/>
  <c r="E250" i="7"/>
  <c r="F250" i="7"/>
  <c r="G250" i="7" s="1"/>
  <c r="E251" i="7"/>
  <c r="F251" i="7"/>
  <c r="G251" i="7" s="1"/>
  <c r="E252" i="7"/>
  <c r="F252" i="7"/>
  <c r="G252" i="7" s="1"/>
  <c r="E253" i="7"/>
  <c r="F253" i="7"/>
  <c r="G253" i="7" s="1"/>
  <c r="E255" i="7"/>
  <c r="F255" i="7"/>
  <c r="G255" i="7" s="1"/>
  <c r="E256" i="7"/>
  <c r="F256" i="7"/>
  <c r="G256" i="7" s="1"/>
  <c r="E257" i="7"/>
  <c r="F257" i="7"/>
  <c r="G257" i="7" s="1"/>
  <c r="E258" i="7"/>
  <c r="F258" i="7"/>
  <c r="G258" i="7" s="1"/>
  <c r="E259" i="7"/>
  <c r="F259" i="7"/>
  <c r="G259" i="7" s="1"/>
  <c r="E260" i="7"/>
  <c r="F260" i="7"/>
  <c r="G260" i="7" s="1"/>
  <c r="E261" i="7"/>
  <c r="F261" i="7"/>
  <c r="G261" i="7" s="1"/>
  <c r="E262" i="7"/>
  <c r="F262" i="7"/>
  <c r="G262" i="7" s="1"/>
  <c r="E263" i="7"/>
  <c r="F263" i="7"/>
  <c r="G263" i="7" s="1"/>
  <c r="E264" i="7"/>
  <c r="F264" i="7"/>
  <c r="G264" i="7" s="1"/>
  <c r="E265" i="7"/>
  <c r="F265" i="7"/>
  <c r="G265" i="7" s="1"/>
  <c r="E266" i="7"/>
  <c r="F266" i="7"/>
  <c r="G266" i="7" s="1"/>
  <c r="E267" i="7"/>
  <c r="F267" i="7"/>
  <c r="G267" i="7" s="1"/>
  <c r="E268" i="7"/>
  <c r="F268" i="7"/>
  <c r="G268" i="7" s="1"/>
  <c r="E269" i="7"/>
  <c r="F269" i="7"/>
  <c r="G269" i="7" s="1"/>
  <c r="E270" i="7"/>
  <c r="F270" i="7"/>
  <c r="G270" i="7" s="1"/>
  <c r="E271" i="7"/>
  <c r="F271" i="7"/>
  <c r="G271" i="7" s="1"/>
  <c r="E272" i="7"/>
  <c r="F272" i="7"/>
  <c r="G272" i="7" s="1"/>
  <c r="E273" i="7"/>
  <c r="F273" i="7"/>
  <c r="G273" i="7" s="1"/>
  <c r="E274" i="7"/>
  <c r="F274" i="7"/>
  <c r="G274" i="7" s="1"/>
  <c r="E275" i="7"/>
  <c r="F275" i="7"/>
  <c r="G275" i="7" s="1"/>
  <c r="E276" i="7"/>
  <c r="F276" i="7"/>
  <c r="G276" i="7" s="1"/>
  <c r="E278" i="7"/>
  <c r="F278" i="7"/>
  <c r="G278" i="7" s="1"/>
  <c r="E279" i="7"/>
  <c r="F279" i="7"/>
  <c r="G279" i="7" s="1"/>
  <c r="E280" i="7"/>
  <c r="F280" i="7"/>
  <c r="G280" i="7" s="1"/>
  <c r="E281" i="7"/>
  <c r="F281" i="7"/>
  <c r="G281" i="7" s="1"/>
  <c r="E282" i="7"/>
  <c r="F282" i="7"/>
  <c r="G282" i="7" s="1"/>
  <c r="E283" i="7"/>
  <c r="F283" i="7"/>
  <c r="G283" i="7" s="1"/>
  <c r="E284" i="7"/>
  <c r="F284" i="7"/>
  <c r="G284" i="7" s="1"/>
  <c r="E285" i="7"/>
  <c r="F285" i="7"/>
  <c r="G285" i="7" s="1"/>
  <c r="E286" i="7"/>
  <c r="F286" i="7"/>
  <c r="G286" i="7" s="1"/>
  <c r="E287" i="7"/>
  <c r="F287" i="7"/>
  <c r="G287" i="7" s="1"/>
  <c r="E288" i="7"/>
  <c r="F288" i="7"/>
  <c r="G288" i="7" s="1"/>
  <c r="E290" i="7"/>
  <c r="F290" i="7"/>
  <c r="G290" i="7" s="1"/>
  <c r="E291" i="7"/>
  <c r="F291" i="7"/>
  <c r="G291" i="7" s="1"/>
  <c r="E292" i="7"/>
  <c r="F292" i="7"/>
  <c r="G292" i="7" s="1"/>
  <c r="E293" i="7"/>
  <c r="F293" i="7"/>
  <c r="G293" i="7" s="1"/>
  <c r="E294" i="7"/>
  <c r="F294" i="7"/>
  <c r="G294" i="7" s="1"/>
  <c r="E295" i="7"/>
  <c r="F295" i="7"/>
  <c r="G295" i="7" s="1"/>
  <c r="E296" i="7"/>
  <c r="F296" i="7"/>
  <c r="G296" i="7" s="1"/>
  <c r="E297" i="7"/>
  <c r="F297" i="7"/>
  <c r="G297" i="7" s="1"/>
  <c r="E298" i="7"/>
  <c r="F298" i="7"/>
  <c r="G298" i="7" s="1"/>
  <c r="E299" i="7"/>
  <c r="F299" i="7"/>
  <c r="G299" i="7" s="1"/>
  <c r="E300" i="7"/>
  <c r="F300" i="7"/>
  <c r="G300" i="7" s="1"/>
  <c r="E301" i="7"/>
  <c r="F301" i="7"/>
  <c r="G301" i="7" s="1"/>
  <c r="E302" i="7"/>
  <c r="F302" i="7"/>
  <c r="G302" i="7" s="1"/>
  <c r="E303" i="7"/>
  <c r="F303" i="7"/>
  <c r="G303" i="7" s="1"/>
  <c r="E304" i="7"/>
  <c r="F304" i="7"/>
  <c r="G304" i="7" s="1"/>
  <c r="E305" i="7"/>
  <c r="F305" i="7"/>
  <c r="G305" i="7" s="1"/>
  <c r="E306" i="7"/>
  <c r="F306" i="7"/>
  <c r="G306" i="7" s="1"/>
  <c r="E307" i="7"/>
  <c r="F307" i="7"/>
  <c r="G307" i="7" s="1"/>
  <c r="E309" i="7"/>
  <c r="F309" i="7"/>
  <c r="G309" i="7" s="1"/>
  <c r="E310" i="7"/>
  <c r="F310" i="7"/>
  <c r="G310" i="7" s="1"/>
  <c r="E311" i="7"/>
  <c r="F311" i="7"/>
  <c r="G311" i="7" s="1"/>
  <c r="E312" i="7"/>
  <c r="F312" i="7"/>
  <c r="G312" i="7" s="1"/>
  <c r="E313" i="7"/>
  <c r="F313" i="7"/>
  <c r="G313" i="7" s="1"/>
  <c r="E314" i="7"/>
  <c r="F314" i="7"/>
  <c r="G314" i="7" s="1"/>
  <c r="E315" i="7"/>
  <c r="F315" i="7"/>
  <c r="G315" i="7" s="1"/>
  <c r="E316" i="7"/>
  <c r="F316" i="7"/>
  <c r="G316" i="7" s="1"/>
  <c r="E317" i="7"/>
  <c r="F317" i="7"/>
  <c r="G317" i="7" s="1"/>
  <c r="E319" i="7"/>
  <c r="F319" i="7"/>
  <c r="G319" i="7" s="1"/>
  <c r="E320" i="7"/>
  <c r="F320" i="7"/>
  <c r="G320" i="7" s="1"/>
  <c r="E321" i="7"/>
  <c r="F321" i="7"/>
  <c r="G321" i="7" s="1"/>
  <c r="E322" i="7"/>
  <c r="F322" i="7"/>
  <c r="G322" i="7" s="1"/>
  <c r="E323" i="7"/>
  <c r="F323" i="7"/>
  <c r="G323" i="7" s="1"/>
  <c r="E324" i="7"/>
  <c r="F324" i="7"/>
  <c r="G324" i="7" s="1"/>
  <c r="E325" i="7"/>
  <c r="F325" i="7"/>
  <c r="G325" i="7" s="1"/>
  <c r="E326" i="7"/>
  <c r="F326" i="7"/>
  <c r="G326" i="7" s="1"/>
  <c r="E327" i="7"/>
  <c r="F327" i="7"/>
  <c r="G327" i="7" s="1"/>
  <c r="E328" i="7"/>
  <c r="F328" i="7"/>
  <c r="G328" i="7" s="1"/>
  <c r="E329" i="7"/>
  <c r="F329" i="7"/>
  <c r="G329" i="7" s="1"/>
  <c r="E330" i="7"/>
  <c r="F330" i="7"/>
  <c r="G330" i="7" s="1"/>
  <c r="E331" i="7"/>
  <c r="F331" i="7"/>
  <c r="G331" i="7" s="1"/>
  <c r="E332" i="7"/>
  <c r="F332" i="7"/>
  <c r="G332" i="7" s="1"/>
  <c r="E333" i="7"/>
  <c r="F333" i="7"/>
  <c r="G333" i="7" s="1"/>
  <c r="E335" i="7"/>
  <c r="F335" i="7"/>
  <c r="G335" i="7" s="1"/>
  <c r="E336" i="7"/>
  <c r="F336" i="7"/>
  <c r="G336" i="7" s="1"/>
  <c r="E337" i="7"/>
  <c r="F337" i="7"/>
  <c r="G337" i="7" s="1"/>
  <c r="E338" i="7"/>
  <c r="F338" i="7"/>
  <c r="G338" i="7" s="1"/>
  <c r="E339" i="7"/>
  <c r="F339" i="7"/>
  <c r="G339" i="7" s="1"/>
  <c r="E340" i="7"/>
  <c r="F340" i="7"/>
  <c r="G340" i="7" s="1"/>
  <c r="E341" i="7"/>
  <c r="F341" i="7"/>
  <c r="G341" i="7" s="1"/>
  <c r="E342" i="7"/>
  <c r="F342" i="7"/>
  <c r="G342" i="7" s="1"/>
  <c r="E344" i="7"/>
  <c r="F344" i="7"/>
  <c r="G344" i="7" s="1"/>
  <c r="E345" i="7"/>
  <c r="F345" i="7"/>
  <c r="G345" i="7" s="1"/>
  <c r="E346" i="7"/>
  <c r="F346" i="7"/>
  <c r="G346" i="7" s="1"/>
  <c r="E347" i="7"/>
  <c r="F347" i="7"/>
  <c r="G347" i="7" s="1"/>
  <c r="E348" i="7"/>
  <c r="F348" i="7"/>
  <c r="G348" i="7" s="1"/>
  <c r="E349" i="7"/>
  <c r="F349" i="7"/>
  <c r="G349" i="7" s="1"/>
  <c r="E350" i="7"/>
  <c r="F350" i="7"/>
  <c r="G350" i="7" s="1"/>
  <c r="E351" i="7"/>
  <c r="F351" i="7"/>
  <c r="G351" i="7" s="1"/>
  <c r="E353" i="7"/>
  <c r="F353" i="7"/>
  <c r="G353" i="7" s="1"/>
  <c r="E354" i="7"/>
  <c r="F354" i="7"/>
  <c r="G354" i="7" s="1"/>
  <c r="E355" i="7"/>
  <c r="F355" i="7"/>
  <c r="G355" i="7" s="1"/>
  <c r="E356" i="7"/>
  <c r="F356" i="7"/>
  <c r="G356" i="7" s="1"/>
  <c r="E357" i="7"/>
  <c r="F357" i="7"/>
  <c r="G357" i="7" s="1"/>
  <c r="E358" i="7"/>
  <c r="F358" i="7"/>
  <c r="G358" i="7" s="1"/>
  <c r="E359" i="7"/>
  <c r="F359" i="7"/>
  <c r="G359" i="7" s="1"/>
  <c r="E360" i="7"/>
  <c r="F360" i="7"/>
  <c r="G360" i="7" s="1"/>
  <c r="E361" i="7"/>
  <c r="F361" i="7"/>
  <c r="G361" i="7" s="1"/>
  <c r="E362" i="7"/>
  <c r="F362" i="7"/>
  <c r="G362" i="7" s="1"/>
  <c r="E363" i="7"/>
  <c r="F363" i="7"/>
  <c r="G363" i="7" s="1"/>
  <c r="E364" i="7"/>
  <c r="F364" i="7"/>
  <c r="G364" i="7" s="1"/>
  <c r="E365" i="7"/>
  <c r="F365" i="7"/>
  <c r="G365" i="7" s="1"/>
  <c r="E366" i="7"/>
  <c r="F366" i="7"/>
  <c r="G366" i="7" s="1"/>
  <c r="E367" i="7"/>
  <c r="F367" i="7"/>
  <c r="G367" i="7" s="1"/>
  <c r="E368" i="7"/>
  <c r="F368" i="7"/>
  <c r="G368" i="7" s="1"/>
  <c r="E369" i="7"/>
  <c r="F369" i="7"/>
  <c r="G369" i="7" s="1"/>
  <c r="E370" i="7"/>
  <c r="F370" i="7"/>
  <c r="G370" i="7" s="1"/>
  <c r="E372" i="7"/>
  <c r="F372" i="7"/>
  <c r="G372" i="7" s="1"/>
  <c r="E373" i="7"/>
  <c r="F373" i="7"/>
  <c r="G373" i="7" s="1"/>
  <c r="E374" i="7"/>
  <c r="F374" i="7"/>
  <c r="G374" i="7" s="1"/>
  <c r="E375" i="7"/>
  <c r="F375" i="7"/>
  <c r="G375" i="7" s="1"/>
  <c r="E376" i="7"/>
  <c r="F376" i="7"/>
  <c r="G376" i="7" s="1"/>
  <c r="E377" i="7"/>
  <c r="F377" i="7"/>
  <c r="G377" i="7" s="1"/>
  <c r="E378" i="7"/>
  <c r="F378" i="7"/>
  <c r="G378" i="7" s="1"/>
  <c r="E379" i="7"/>
  <c r="F379" i="7"/>
  <c r="G379" i="7" s="1"/>
  <c r="E380" i="7"/>
  <c r="F380" i="7"/>
  <c r="G380" i="7" s="1"/>
  <c r="E381" i="7"/>
  <c r="F381" i="7"/>
  <c r="G381" i="7" s="1"/>
  <c r="E382" i="7"/>
  <c r="F382" i="7"/>
  <c r="G382" i="7" s="1"/>
  <c r="E383" i="7"/>
  <c r="F383" i="7"/>
  <c r="G383" i="7" s="1"/>
  <c r="E384" i="7"/>
  <c r="F384" i="7"/>
  <c r="G384" i="7" s="1"/>
  <c r="E385" i="7"/>
  <c r="F385" i="7"/>
  <c r="G385" i="7" s="1"/>
  <c r="E386" i="7"/>
  <c r="F386" i="7"/>
  <c r="G386" i="7" s="1"/>
  <c r="E387" i="7"/>
  <c r="F387" i="7"/>
  <c r="G387" i="7" s="1"/>
  <c r="E388" i="7"/>
  <c r="F388" i="7"/>
  <c r="G388" i="7" s="1"/>
  <c r="E389" i="7"/>
  <c r="F389" i="7"/>
  <c r="G389" i="7" s="1"/>
  <c r="E391" i="7"/>
  <c r="F391" i="7"/>
  <c r="G391" i="7" s="1"/>
  <c r="E392" i="7"/>
  <c r="F392" i="7"/>
  <c r="G392" i="7" s="1"/>
  <c r="E393" i="7"/>
  <c r="F393" i="7"/>
  <c r="G393" i="7" s="1"/>
  <c r="E395" i="7"/>
  <c r="F395" i="7"/>
  <c r="G395" i="7" s="1"/>
  <c r="E396" i="7"/>
  <c r="F396" i="7"/>
  <c r="G396" i="7" s="1"/>
  <c r="E397" i="7"/>
  <c r="F397" i="7"/>
  <c r="G397" i="7" s="1"/>
  <c r="E399" i="7"/>
  <c r="F399" i="7"/>
  <c r="G399" i="7" s="1"/>
  <c r="E400" i="7"/>
  <c r="F400" i="7"/>
  <c r="G400" i="7" s="1"/>
  <c r="E401" i="7"/>
  <c r="F401" i="7"/>
  <c r="G401" i="7" s="1"/>
  <c r="E402" i="7"/>
  <c r="F402" i="7"/>
  <c r="G402" i="7" s="1"/>
  <c r="E403" i="7"/>
  <c r="F403" i="7"/>
  <c r="G403" i="7" s="1"/>
  <c r="E404" i="7"/>
  <c r="F404" i="7"/>
  <c r="G404" i="7" s="1"/>
  <c r="E405" i="7"/>
  <c r="F405" i="7"/>
  <c r="G405" i="7" s="1"/>
  <c r="E407" i="7"/>
  <c r="F407" i="7"/>
  <c r="G407" i="7" s="1"/>
  <c r="E408" i="7"/>
  <c r="F408" i="7"/>
  <c r="G408" i="7" s="1"/>
  <c r="E409" i="7"/>
  <c r="F409" i="7"/>
  <c r="G409" i="7" s="1"/>
  <c r="E410" i="7"/>
  <c r="F410" i="7"/>
  <c r="G410" i="7" s="1"/>
  <c r="E411" i="7"/>
  <c r="F411" i="7"/>
  <c r="G411" i="7" s="1"/>
  <c r="E413" i="7"/>
  <c r="F413" i="7"/>
  <c r="G413" i="7" s="1"/>
  <c r="E414" i="7"/>
  <c r="F414" i="7"/>
  <c r="G414" i="7" s="1"/>
  <c r="E415" i="7"/>
  <c r="F415" i="7"/>
  <c r="G415" i="7" s="1"/>
  <c r="E416" i="7"/>
  <c r="F416" i="7"/>
  <c r="G416" i="7" s="1"/>
  <c r="E417" i="7"/>
  <c r="F417" i="7"/>
  <c r="G417" i="7" s="1"/>
  <c r="E418" i="7"/>
  <c r="F418" i="7"/>
  <c r="G418" i="7" s="1"/>
  <c r="E419" i="7"/>
  <c r="F419" i="7"/>
  <c r="G419" i="7" s="1"/>
  <c r="E420" i="7"/>
  <c r="F420" i="7"/>
  <c r="G420" i="7" s="1"/>
  <c r="E421" i="7"/>
  <c r="F421" i="7"/>
  <c r="G421" i="7" s="1"/>
  <c r="E422" i="7"/>
  <c r="F422" i="7"/>
  <c r="G422" i="7" s="1"/>
  <c r="E423" i="7"/>
  <c r="F423" i="7"/>
  <c r="G423" i="7" s="1"/>
  <c r="E425" i="7"/>
  <c r="F425" i="7"/>
  <c r="G425" i="7" s="1"/>
  <c r="E426" i="7"/>
  <c r="F426" i="7"/>
  <c r="G426" i="7" s="1"/>
  <c r="E427" i="7"/>
  <c r="F427" i="7"/>
  <c r="G427" i="7" s="1"/>
  <c r="E428" i="7"/>
  <c r="F428" i="7"/>
  <c r="G428" i="7" s="1"/>
  <c r="E429" i="7"/>
  <c r="F429" i="7"/>
  <c r="G429" i="7" s="1"/>
  <c r="E430" i="7"/>
  <c r="F430" i="7"/>
  <c r="G430" i="7" s="1"/>
  <c r="E431" i="7"/>
  <c r="F431" i="7"/>
  <c r="G431" i="7" s="1"/>
  <c r="E432" i="7"/>
  <c r="F432" i="7"/>
  <c r="G432" i="7" s="1"/>
  <c r="E433" i="7"/>
  <c r="F433" i="7"/>
  <c r="G433" i="7" s="1"/>
  <c r="E434" i="7"/>
  <c r="F434" i="7"/>
  <c r="G434" i="7" s="1"/>
  <c r="E435" i="7"/>
  <c r="F435" i="7"/>
  <c r="G435" i="7" s="1"/>
  <c r="E436" i="7"/>
  <c r="F436" i="7"/>
  <c r="G436" i="7" s="1"/>
  <c r="E438" i="7"/>
  <c r="F438" i="7"/>
  <c r="G438" i="7" s="1"/>
  <c r="E439" i="7"/>
  <c r="F439" i="7"/>
  <c r="G439" i="7" s="1"/>
  <c r="E440" i="7"/>
  <c r="F440" i="7"/>
  <c r="G440" i="7" s="1"/>
  <c r="E441" i="7"/>
  <c r="F441" i="7"/>
  <c r="G441" i="7" s="1"/>
  <c r="E442" i="7"/>
  <c r="F442" i="7"/>
  <c r="G442" i="7" s="1"/>
  <c r="E443" i="7"/>
  <c r="F443" i="7"/>
  <c r="G443" i="7" s="1"/>
  <c r="E444" i="7"/>
  <c r="F444" i="7"/>
  <c r="G444" i="7" s="1"/>
  <c r="E445" i="7"/>
  <c r="F445" i="7"/>
  <c r="G445" i="7" s="1"/>
  <c r="E446" i="7"/>
  <c r="F446" i="7"/>
  <c r="G446" i="7" s="1"/>
  <c r="E447" i="7"/>
  <c r="F447" i="7"/>
  <c r="G447" i="7" s="1"/>
  <c r="E449" i="7"/>
  <c r="F449" i="7"/>
  <c r="G449" i="7" s="1"/>
  <c r="E450" i="7"/>
  <c r="F450" i="7"/>
  <c r="G450" i="7" s="1"/>
  <c r="E451" i="7"/>
  <c r="F451" i="7"/>
  <c r="G451" i="7" s="1"/>
  <c r="E452" i="7"/>
  <c r="F452" i="7"/>
  <c r="G452" i="7" s="1"/>
  <c r="E453" i="7"/>
  <c r="F453" i="7"/>
  <c r="G453" i="7" s="1"/>
  <c r="E454" i="7"/>
  <c r="F454" i="7"/>
  <c r="G454" i="7" s="1"/>
  <c r="E455" i="7"/>
  <c r="F455" i="7"/>
  <c r="G455" i="7" s="1"/>
  <c r="E456" i="7"/>
  <c r="F456" i="7"/>
  <c r="G456" i="7" s="1"/>
  <c r="E458" i="7"/>
  <c r="F458" i="7"/>
  <c r="G458" i="7" s="1"/>
  <c r="E459" i="7"/>
  <c r="F459" i="7"/>
  <c r="G459" i="7" s="1"/>
  <c r="E460" i="7"/>
  <c r="F460" i="7"/>
  <c r="G460" i="7" s="1"/>
  <c r="E462" i="7"/>
  <c r="F462" i="7"/>
  <c r="G462" i="7" s="1"/>
  <c r="E463" i="7"/>
  <c r="F463" i="7"/>
  <c r="G463" i="7" s="1"/>
  <c r="E464" i="7"/>
  <c r="F464" i="7"/>
  <c r="G464" i="7" s="1"/>
  <c r="E466" i="7"/>
  <c r="F466" i="7"/>
  <c r="G466" i="7" s="1"/>
  <c r="E467" i="7"/>
  <c r="F467" i="7"/>
  <c r="G467" i="7" s="1"/>
  <c r="E468" i="7"/>
  <c r="F468" i="7"/>
  <c r="G468" i="7" s="1"/>
  <c r="E469" i="7"/>
  <c r="F469" i="7"/>
  <c r="G469" i="7" s="1"/>
  <c r="E470" i="7"/>
  <c r="F470" i="7"/>
  <c r="G470" i="7" s="1"/>
  <c r="E471" i="7"/>
  <c r="F471" i="7"/>
  <c r="G471" i="7" s="1"/>
  <c r="E472" i="7"/>
  <c r="F472" i="7"/>
  <c r="G472" i="7" s="1"/>
  <c r="E473" i="7"/>
  <c r="F473" i="7"/>
  <c r="G473" i="7" s="1"/>
  <c r="E474" i="7"/>
  <c r="F474" i="7"/>
  <c r="G474" i="7" s="1"/>
  <c r="E475" i="7"/>
  <c r="F475" i="7"/>
  <c r="G475" i="7" s="1"/>
  <c r="E476" i="7"/>
  <c r="F476" i="7"/>
  <c r="G476" i="7" s="1"/>
  <c r="E478" i="7"/>
  <c r="F478" i="7"/>
  <c r="G478" i="7" s="1"/>
  <c r="E479" i="7"/>
  <c r="F479" i="7"/>
  <c r="G479" i="7" s="1"/>
  <c r="E480" i="7"/>
  <c r="F480" i="7"/>
  <c r="G480" i="7" s="1"/>
  <c r="E481" i="7"/>
  <c r="F481" i="7"/>
  <c r="G481" i="7" s="1"/>
  <c r="E482" i="7"/>
  <c r="F482" i="7"/>
  <c r="G482" i="7" s="1"/>
  <c r="E483" i="7"/>
  <c r="F483" i="7"/>
  <c r="G483" i="7" s="1"/>
  <c r="E484" i="7"/>
  <c r="F484" i="7"/>
  <c r="G484" i="7" s="1"/>
  <c r="E485" i="7"/>
  <c r="F485" i="7"/>
  <c r="G485" i="7" s="1"/>
  <c r="E487" i="7"/>
  <c r="F487" i="7"/>
  <c r="G487" i="7" s="1"/>
  <c r="E488" i="7"/>
  <c r="F488" i="7"/>
  <c r="G488" i="7" s="1"/>
  <c r="E489" i="7"/>
  <c r="F489" i="7"/>
  <c r="G489" i="7" s="1"/>
  <c r="E491" i="7"/>
  <c r="F491" i="7"/>
  <c r="G491" i="7" s="1"/>
  <c r="E492" i="7"/>
  <c r="F492" i="7"/>
  <c r="G492" i="7" s="1"/>
  <c r="E493" i="7"/>
  <c r="F493" i="7"/>
  <c r="G493" i="7" s="1"/>
  <c r="E495" i="7"/>
  <c r="F495" i="7"/>
  <c r="G495" i="7" s="1"/>
  <c r="E496" i="7"/>
  <c r="F496" i="7"/>
  <c r="G496" i="7" s="1"/>
  <c r="E497" i="7"/>
  <c r="F497" i="7"/>
  <c r="G497" i="7" s="1"/>
  <c r="E499" i="7"/>
  <c r="F499" i="7"/>
  <c r="G499" i="7" s="1"/>
  <c r="E500" i="7"/>
  <c r="F500" i="7"/>
  <c r="G500" i="7" s="1"/>
  <c r="E501" i="7"/>
  <c r="F501" i="7"/>
  <c r="G501" i="7" s="1"/>
  <c r="E503" i="7"/>
  <c r="F503" i="7"/>
  <c r="G503" i="7" s="1"/>
  <c r="E504" i="7"/>
  <c r="F504" i="7"/>
  <c r="G504" i="7" s="1"/>
  <c r="E505" i="7"/>
  <c r="F505" i="7"/>
  <c r="G505" i="7" s="1"/>
  <c r="E506" i="7"/>
  <c r="F506" i="7"/>
  <c r="G506" i="7" s="1"/>
  <c r="E507" i="7"/>
  <c r="F507" i="7"/>
  <c r="G507" i="7" s="1"/>
  <c r="E508" i="7"/>
  <c r="F508" i="7"/>
  <c r="G508" i="7" s="1"/>
  <c r="E510" i="7"/>
  <c r="F510" i="7"/>
  <c r="G510" i="7" s="1"/>
  <c r="E511" i="7"/>
  <c r="F511" i="7"/>
  <c r="G511" i="7" s="1"/>
  <c r="E512" i="7"/>
  <c r="F512" i="7"/>
  <c r="G512" i="7" s="1"/>
  <c r="E513" i="7"/>
  <c r="F513" i="7"/>
  <c r="G513" i="7" s="1"/>
  <c r="E514" i="7"/>
  <c r="F514" i="7"/>
  <c r="G514" i="7" s="1"/>
  <c r="E515" i="7"/>
  <c r="F515" i="7"/>
  <c r="G515" i="7" s="1"/>
  <c r="E517" i="7"/>
  <c r="F517" i="7"/>
  <c r="G517" i="7" s="1"/>
  <c r="E518" i="7"/>
  <c r="F518" i="7"/>
  <c r="G518" i="7" s="1"/>
  <c r="E519" i="7"/>
  <c r="F519" i="7"/>
  <c r="G519" i="7" s="1"/>
  <c r="E520" i="7"/>
  <c r="F520" i="7"/>
  <c r="G520" i="7" s="1"/>
  <c r="E521" i="7"/>
  <c r="F521" i="7"/>
  <c r="G521" i="7" s="1"/>
  <c r="E522" i="7"/>
  <c r="F522" i="7"/>
  <c r="G522" i="7" s="1"/>
  <c r="E523" i="7"/>
  <c r="F523" i="7"/>
  <c r="G523" i="7" s="1"/>
  <c r="E524" i="7"/>
  <c r="F524" i="7"/>
  <c r="G524" i="7" s="1"/>
  <c r="E525" i="7"/>
  <c r="F525" i="7"/>
  <c r="G525" i="7" s="1"/>
  <c r="E527" i="7"/>
  <c r="F527" i="7"/>
  <c r="G527" i="7" s="1"/>
  <c r="E528" i="7"/>
  <c r="F528" i="7"/>
  <c r="G528" i="7" s="1"/>
  <c r="E529" i="7"/>
  <c r="F529" i="7"/>
  <c r="G529" i="7" s="1"/>
  <c r="E530" i="7"/>
  <c r="F530" i="7"/>
  <c r="G530" i="7" s="1"/>
  <c r="E531" i="7"/>
  <c r="F531" i="7"/>
  <c r="G531" i="7" s="1"/>
  <c r="E532" i="7"/>
  <c r="F532" i="7"/>
  <c r="G532" i="7" s="1"/>
  <c r="E534" i="7"/>
  <c r="F534" i="7"/>
  <c r="G534" i="7" s="1"/>
  <c r="E535" i="7"/>
  <c r="F535" i="7"/>
  <c r="G535" i="7" s="1"/>
  <c r="E536" i="7"/>
  <c r="F536" i="7"/>
  <c r="G536" i="7" s="1"/>
  <c r="E537" i="7"/>
  <c r="F537" i="7"/>
  <c r="G537" i="7" s="1"/>
  <c r="E538" i="7"/>
  <c r="F538" i="7"/>
  <c r="G538" i="7" s="1"/>
  <c r="E539" i="7"/>
  <c r="F539" i="7"/>
  <c r="G539" i="7" s="1"/>
  <c r="E540" i="7"/>
  <c r="F540" i="7"/>
  <c r="G540" i="7" s="1"/>
  <c r="E541" i="7"/>
  <c r="F541" i="7"/>
  <c r="G541" i="7" s="1"/>
  <c r="E542" i="7"/>
  <c r="F542" i="7"/>
  <c r="G542" i="7" s="1"/>
  <c r="E543" i="7"/>
  <c r="F543" i="7"/>
  <c r="G543" i="7" s="1"/>
  <c r="E545" i="7"/>
  <c r="F545" i="7"/>
  <c r="G545" i="7" s="1"/>
  <c r="E546" i="7"/>
  <c r="F546" i="7"/>
  <c r="G546" i="7" s="1"/>
  <c r="E547" i="7"/>
  <c r="F547" i="7"/>
  <c r="G547" i="7" s="1"/>
  <c r="E548" i="7"/>
  <c r="F548" i="7"/>
  <c r="G548" i="7" s="1"/>
  <c r="E549" i="7"/>
  <c r="F549" i="7"/>
  <c r="G549" i="7" s="1"/>
  <c r="E550" i="7"/>
  <c r="F550" i="7"/>
  <c r="G550" i="7" s="1"/>
  <c r="E551" i="7"/>
  <c r="F551" i="7"/>
  <c r="G551" i="7" s="1"/>
  <c r="E552" i="7"/>
  <c r="F552" i="7"/>
  <c r="G552" i="7" s="1"/>
  <c r="E553" i="7"/>
  <c r="F553" i="7"/>
  <c r="G553" i="7" s="1"/>
  <c r="E555" i="7"/>
  <c r="F555" i="7"/>
  <c r="G555" i="7" s="1"/>
  <c r="E556" i="7"/>
  <c r="F556" i="7"/>
  <c r="G556" i="7" s="1"/>
  <c r="E557" i="7"/>
  <c r="F557" i="7"/>
  <c r="G557" i="7" s="1"/>
  <c r="E558" i="7"/>
  <c r="F558" i="7"/>
  <c r="G558" i="7" s="1"/>
  <c r="E559" i="7"/>
  <c r="F559" i="7"/>
  <c r="G559" i="7" s="1"/>
  <c r="E560" i="7"/>
  <c r="F560" i="7"/>
  <c r="G560" i="7" s="1"/>
  <c r="E561" i="7"/>
  <c r="F561" i="7"/>
  <c r="G561" i="7" s="1"/>
  <c r="E562" i="7"/>
  <c r="F562" i="7"/>
  <c r="G562" i="7" s="1"/>
  <c r="E563" i="7"/>
  <c r="F563" i="7"/>
  <c r="G563" i="7" s="1"/>
  <c r="E564" i="7"/>
  <c r="F564" i="7"/>
  <c r="G564" i="7" s="1"/>
  <c r="E565" i="7"/>
  <c r="F565" i="7"/>
  <c r="G565" i="7" s="1"/>
  <c r="E566" i="7"/>
  <c r="F566" i="7"/>
  <c r="G566" i="7" s="1"/>
  <c r="E567" i="7"/>
  <c r="F567" i="7"/>
  <c r="G567" i="7" s="1"/>
  <c r="E568" i="7"/>
  <c r="F568" i="7"/>
  <c r="G568" i="7" s="1"/>
  <c r="E569" i="7"/>
  <c r="F569" i="7"/>
  <c r="G569" i="7" s="1"/>
  <c r="E570" i="7"/>
  <c r="F570" i="7"/>
  <c r="G570" i="7" s="1"/>
  <c r="E571" i="7"/>
  <c r="F571" i="7"/>
  <c r="G571" i="7" s="1"/>
  <c r="E572" i="7"/>
  <c r="F572" i="7"/>
  <c r="G572" i="7" s="1"/>
  <c r="E573" i="7"/>
  <c r="F573" i="7"/>
  <c r="G573" i="7" s="1"/>
  <c r="E574" i="7"/>
  <c r="F574" i="7"/>
  <c r="G574" i="7" s="1"/>
  <c r="E575" i="7"/>
  <c r="F575" i="7"/>
  <c r="G575" i="7" s="1"/>
  <c r="E576" i="7"/>
  <c r="F576" i="7"/>
  <c r="G576" i="7" s="1"/>
  <c r="E577" i="7"/>
  <c r="F577" i="7"/>
  <c r="G577" i="7" s="1"/>
  <c r="E578" i="7"/>
  <c r="F578" i="7"/>
  <c r="G578" i="7" s="1"/>
  <c r="E579" i="7"/>
  <c r="F579" i="7"/>
  <c r="G579" i="7" s="1"/>
  <c r="E581" i="7"/>
  <c r="F581" i="7"/>
  <c r="G581" i="7" s="1"/>
  <c r="E582" i="7"/>
  <c r="F582" i="7"/>
  <c r="G582" i="7" s="1"/>
  <c r="E583" i="7"/>
  <c r="F583" i="7"/>
  <c r="G583" i="7" s="1"/>
  <c r="E584" i="7"/>
  <c r="F584" i="7"/>
  <c r="G584" i="7" s="1"/>
  <c r="E585" i="7"/>
  <c r="F585" i="7"/>
  <c r="G585" i="7" s="1"/>
  <c r="E586" i="7"/>
  <c r="F586" i="7"/>
  <c r="G586" i="7" s="1"/>
  <c r="E587" i="7"/>
  <c r="F587" i="7"/>
  <c r="G587" i="7" s="1"/>
  <c r="E588" i="7"/>
  <c r="F588" i="7"/>
  <c r="G588" i="7" s="1"/>
  <c r="E589" i="7"/>
  <c r="F589" i="7"/>
  <c r="G589" i="7" s="1"/>
  <c r="E590" i="7"/>
  <c r="F590" i="7"/>
  <c r="G590" i="7" s="1"/>
  <c r="E591" i="7"/>
  <c r="F591" i="7"/>
  <c r="G591" i="7" s="1"/>
  <c r="E592" i="7"/>
  <c r="F592" i="7"/>
  <c r="G592" i="7" s="1"/>
  <c r="E593" i="7"/>
  <c r="F593" i="7"/>
  <c r="G593" i="7" s="1"/>
  <c r="E594" i="7"/>
  <c r="F594" i="7"/>
  <c r="G594" i="7" s="1"/>
  <c r="E595" i="7"/>
  <c r="F595" i="7"/>
  <c r="G595" i="7" s="1"/>
  <c r="E596" i="7"/>
  <c r="F596" i="7"/>
  <c r="G596" i="7" s="1"/>
  <c r="E597" i="7"/>
  <c r="F597" i="7"/>
  <c r="G597" i="7" s="1"/>
  <c r="E598" i="7"/>
  <c r="F598" i="7"/>
  <c r="G598" i="7" s="1"/>
  <c r="E599" i="7"/>
  <c r="F599" i="7"/>
  <c r="G599" i="7" s="1"/>
  <c r="E600" i="7"/>
  <c r="F600" i="7"/>
  <c r="G600" i="7" s="1"/>
  <c r="E601" i="7"/>
  <c r="F601" i="7"/>
  <c r="G601" i="7" s="1"/>
  <c r="E602" i="7"/>
  <c r="F602" i="7"/>
  <c r="G602" i="7" s="1"/>
  <c r="E603" i="7"/>
  <c r="F603" i="7"/>
  <c r="G603" i="7" s="1"/>
  <c r="E605" i="7"/>
  <c r="F605" i="7"/>
  <c r="G605" i="7" s="1"/>
  <c r="E606" i="7"/>
  <c r="F606" i="7"/>
  <c r="G606" i="7" s="1"/>
  <c r="E607" i="7"/>
  <c r="F607" i="7"/>
  <c r="G607" i="7" s="1"/>
  <c r="E608" i="7"/>
  <c r="F608" i="7"/>
  <c r="G608" i="7" s="1"/>
  <c r="E609" i="7"/>
  <c r="F609" i="7"/>
  <c r="G609" i="7" s="1"/>
  <c r="E610" i="7"/>
  <c r="F610" i="7"/>
  <c r="G610" i="7" s="1"/>
  <c r="E612" i="7"/>
  <c r="F612" i="7"/>
  <c r="G612" i="7" s="1"/>
  <c r="E613" i="7"/>
  <c r="F613" i="7"/>
  <c r="G613" i="7" s="1"/>
  <c r="E614" i="7"/>
  <c r="F614" i="7"/>
  <c r="G614" i="7" s="1"/>
  <c r="E615" i="7"/>
  <c r="F615" i="7"/>
  <c r="G615" i="7" s="1"/>
  <c r="E616" i="7"/>
  <c r="F616" i="7"/>
  <c r="G616" i="7" s="1"/>
  <c r="E617" i="7"/>
  <c r="F617" i="7"/>
  <c r="G617" i="7" s="1"/>
  <c r="E619" i="7"/>
  <c r="F619" i="7"/>
  <c r="G619" i="7" s="1"/>
  <c r="E620" i="7"/>
  <c r="F620" i="7"/>
  <c r="G620" i="7" s="1"/>
  <c r="E621" i="7"/>
  <c r="F621" i="7"/>
  <c r="G621" i="7" s="1"/>
  <c r="E622" i="7"/>
  <c r="F622" i="7"/>
  <c r="G622" i="7" s="1"/>
  <c r="E623" i="7"/>
  <c r="F623" i="7"/>
  <c r="G623" i="7" s="1"/>
  <c r="E624" i="7"/>
  <c r="F624" i="7"/>
  <c r="G624" i="7" s="1"/>
  <c r="E625" i="7"/>
  <c r="F625" i="7"/>
  <c r="G625" i="7" s="1"/>
  <c r="E626" i="7"/>
  <c r="F626" i="7"/>
  <c r="G626" i="7" s="1"/>
  <c r="E627" i="7"/>
  <c r="F627" i="7"/>
  <c r="G627" i="7" s="1"/>
  <c r="E628" i="7"/>
  <c r="F628" i="7"/>
  <c r="G628" i="7" s="1"/>
  <c r="E630" i="7"/>
  <c r="F630" i="7"/>
  <c r="G630" i="7" s="1"/>
  <c r="E631" i="7"/>
  <c r="F631" i="7"/>
  <c r="G631" i="7" s="1"/>
  <c r="E632" i="7"/>
  <c r="F632" i="7"/>
  <c r="G632" i="7" s="1"/>
  <c r="E633" i="7"/>
  <c r="F633" i="7"/>
  <c r="G633" i="7" s="1"/>
  <c r="E634" i="7"/>
  <c r="F634" i="7"/>
  <c r="G634" i="7" s="1"/>
  <c r="E635" i="7"/>
  <c r="F635" i="7"/>
  <c r="G635" i="7" s="1"/>
  <c r="E637" i="7"/>
  <c r="F637" i="7"/>
  <c r="G637" i="7" s="1"/>
  <c r="E638" i="7"/>
  <c r="F638" i="7"/>
  <c r="G638" i="7" s="1"/>
  <c r="E639" i="7"/>
  <c r="F639" i="7"/>
  <c r="G639" i="7" s="1"/>
  <c r="E640" i="7"/>
  <c r="F640" i="7"/>
  <c r="G640" i="7" s="1"/>
  <c r="E641" i="7"/>
  <c r="F641" i="7"/>
  <c r="G641" i="7" s="1"/>
  <c r="E642" i="7"/>
  <c r="F642" i="7"/>
  <c r="G642" i="7" s="1"/>
  <c r="E644" i="7"/>
  <c r="F644" i="7"/>
  <c r="G644" i="7" s="1"/>
  <c r="E645" i="7"/>
  <c r="F645" i="7"/>
  <c r="G645" i="7" s="1"/>
  <c r="E646" i="7"/>
  <c r="F646" i="7"/>
  <c r="G646" i="7" s="1"/>
  <c r="E647" i="7"/>
  <c r="F647" i="7"/>
  <c r="G647" i="7" s="1"/>
  <c r="E648" i="7"/>
  <c r="F648" i="7"/>
  <c r="G648" i="7" s="1"/>
  <c r="E649" i="7"/>
  <c r="F649" i="7"/>
  <c r="G649" i="7" s="1"/>
  <c r="E650" i="7"/>
  <c r="F650" i="7"/>
  <c r="G650" i="7" s="1"/>
  <c r="E651" i="7"/>
  <c r="F651" i="7"/>
  <c r="G651" i="7" s="1"/>
  <c r="E652" i="7"/>
  <c r="F652" i="7"/>
  <c r="G652" i="7" s="1"/>
  <c r="E653" i="7"/>
  <c r="F653" i="7"/>
  <c r="G653" i="7" s="1"/>
  <c r="E654" i="7"/>
  <c r="F654" i="7"/>
  <c r="G654" i="7" s="1"/>
  <c r="E655" i="7"/>
  <c r="F655" i="7"/>
  <c r="G655" i="7" s="1"/>
  <c r="E656" i="7"/>
  <c r="F656" i="7"/>
  <c r="G656" i="7" s="1"/>
  <c r="E657" i="7"/>
  <c r="F657" i="7"/>
  <c r="G657" i="7" s="1"/>
  <c r="E658" i="7"/>
  <c r="F658" i="7"/>
  <c r="G658" i="7" s="1"/>
  <c r="E659" i="7"/>
  <c r="F659" i="7"/>
  <c r="G659" i="7" s="1"/>
  <c r="E660" i="7"/>
  <c r="F660" i="7"/>
  <c r="G660" i="7" s="1"/>
  <c r="E661" i="7"/>
  <c r="F661" i="7"/>
  <c r="G661" i="7" s="1"/>
  <c r="E662" i="7"/>
  <c r="F662" i="7"/>
  <c r="G662" i="7" s="1"/>
  <c r="E663" i="7"/>
  <c r="F663" i="7"/>
  <c r="G663" i="7" s="1"/>
  <c r="E664" i="7"/>
  <c r="F664" i="7"/>
  <c r="G664" i="7" s="1"/>
  <c r="E665" i="7"/>
  <c r="F665" i="7"/>
  <c r="G665" i="7" s="1"/>
  <c r="E666" i="7"/>
  <c r="F666" i="7"/>
  <c r="G666" i="7" s="1"/>
  <c r="E667" i="7"/>
  <c r="F667" i="7"/>
  <c r="G667" i="7" s="1"/>
  <c r="E668" i="7"/>
  <c r="F668" i="7"/>
  <c r="G668" i="7" s="1"/>
  <c r="E669" i="7"/>
  <c r="F669" i="7"/>
  <c r="G669" i="7" s="1"/>
  <c r="E671" i="7"/>
  <c r="F671" i="7"/>
  <c r="G671" i="7" s="1"/>
  <c r="E672" i="7"/>
  <c r="F672" i="7"/>
  <c r="G672" i="7" s="1"/>
  <c r="E673" i="7"/>
  <c r="F673" i="7"/>
  <c r="G673" i="7" s="1"/>
  <c r="E674" i="7"/>
  <c r="F674" i="7"/>
  <c r="G674" i="7" s="1"/>
  <c r="E675" i="7"/>
  <c r="F675" i="7"/>
  <c r="G675" i="7" s="1"/>
  <c r="E676" i="7"/>
  <c r="F676" i="7"/>
  <c r="G676" i="7" s="1"/>
  <c r="E677" i="7"/>
  <c r="F677" i="7"/>
  <c r="G677" i="7" s="1"/>
  <c r="E678" i="7"/>
  <c r="F678" i="7"/>
  <c r="G678" i="7" s="1"/>
  <c r="E679" i="7"/>
  <c r="F679" i="7"/>
  <c r="G679" i="7" s="1"/>
  <c r="E680" i="7"/>
  <c r="F680" i="7"/>
  <c r="G680" i="7" s="1"/>
  <c r="E681" i="7"/>
  <c r="F681" i="7"/>
  <c r="G681" i="7" s="1"/>
  <c r="E682" i="7"/>
  <c r="F682" i="7"/>
  <c r="G682" i="7" s="1"/>
  <c r="E683" i="7"/>
  <c r="F683" i="7"/>
  <c r="G683" i="7" s="1"/>
  <c r="E684" i="7"/>
  <c r="F684" i="7"/>
  <c r="G684" i="7" s="1"/>
  <c r="E685" i="7"/>
  <c r="F685" i="7"/>
  <c r="G685" i="7" s="1"/>
  <c r="E686" i="7"/>
  <c r="F686" i="7"/>
  <c r="G686" i="7" s="1"/>
  <c r="E687" i="7"/>
  <c r="F687" i="7"/>
  <c r="G687" i="7" s="1"/>
  <c r="E688" i="7"/>
  <c r="F688" i="7"/>
  <c r="G688" i="7" s="1"/>
  <c r="E689" i="7"/>
  <c r="F689" i="7"/>
  <c r="G689" i="7" s="1"/>
  <c r="E690" i="7"/>
  <c r="F690" i="7"/>
  <c r="G690" i="7" s="1"/>
  <c r="E691" i="7"/>
  <c r="F691" i="7"/>
  <c r="G691" i="7" s="1"/>
  <c r="E692" i="7"/>
  <c r="F692" i="7"/>
  <c r="G692" i="7" s="1"/>
  <c r="E693" i="7"/>
  <c r="F693" i="7"/>
  <c r="G693" i="7" s="1"/>
  <c r="E694" i="7"/>
  <c r="F694" i="7"/>
  <c r="G694" i="7" s="1"/>
  <c r="E696" i="7"/>
  <c r="F696" i="7"/>
  <c r="G696" i="7" s="1"/>
  <c r="E697" i="7"/>
  <c r="F697" i="7"/>
  <c r="G697" i="7" s="1"/>
  <c r="E698" i="7"/>
  <c r="F698" i="7"/>
  <c r="G698" i="7" s="1"/>
  <c r="E699" i="7"/>
  <c r="F699" i="7"/>
  <c r="G699" i="7" s="1"/>
  <c r="E700" i="7"/>
  <c r="F700" i="7"/>
  <c r="G700" i="7" s="1"/>
  <c r="E701" i="7"/>
  <c r="F701" i="7"/>
  <c r="G701" i="7" s="1"/>
  <c r="E702" i="7"/>
  <c r="F702" i="7"/>
  <c r="G702" i="7" s="1"/>
  <c r="E703" i="7"/>
  <c r="F703" i="7"/>
  <c r="G703" i="7" s="1"/>
  <c r="E704" i="7"/>
  <c r="F704" i="7"/>
  <c r="G704" i="7" s="1"/>
  <c r="E705" i="7"/>
  <c r="F705" i="7"/>
  <c r="G705" i="7" s="1"/>
  <c r="E706" i="7"/>
  <c r="F706" i="7"/>
  <c r="G706" i="7" s="1"/>
  <c r="E707" i="7"/>
  <c r="F707" i="7"/>
  <c r="G707" i="7" s="1"/>
  <c r="E708" i="7"/>
  <c r="F708" i="7"/>
  <c r="G708" i="7" s="1"/>
  <c r="E709" i="7"/>
  <c r="F709" i="7"/>
  <c r="G709" i="7" s="1"/>
  <c r="E710" i="7"/>
  <c r="F710" i="7"/>
  <c r="G710" i="7" s="1"/>
  <c r="E711" i="7"/>
  <c r="F711" i="7"/>
  <c r="G711" i="7" s="1"/>
  <c r="E712" i="7"/>
  <c r="F712" i="7"/>
  <c r="G712" i="7" s="1"/>
  <c r="E713" i="7"/>
  <c r="F713" i="7"/>
  <c r="G713" i="7" s="1"/>
  <c r="E714" i="7"/>
  <c r="F714" i="7"/>
  <c r="G714" i="7" s="1"/>
  <c r="E715" i="7"/>
  <c r="F715" i="7"/>
  <c r="G715" i="7" s="1"/>
  <c r="E716" i="7"/>
  <c r="F716" i="7"/>
  <c r="G716" i="7" s="1"/>
  <c r="E718" i="7"/>
  <c r="F718" i="7"/>
  <c r="G718" i="7" s="1"/>
  <c r="E719" i="7"/>
  <c r="F719" i="7"/>
  <c r="G719" i="7" s="1"/>
  <c r="E720" i="7"/>
  <c r="F720" i="7"/>
  <c r="G720" i="7" s="1"/>
  <c r="E721" i="7"/>
  <c r="F721" i="7"/>
  <c r="G721" i="7" s="1"/>
  <c r="E722" i="7"/>
  <c r="F722" i="7"/>
  <c r="G722" i="7" s="1"/>
  <c r="E723" i="7"/>
  <c r="F723" i="7"/>
  <c r="G723" i="7" s="1"/>
  <c r="E724" i="7"/>
  <c r="F724" i="7"/>
  <c r="G724" i="7" s="1"/>
  <c r="E725" i="7"/>
  <c r="F725" i="7"/>
  <c r="G725" i="7" s="1"/>
  <c r="E726" i="7"/>
  <c r="F726" i="7"/>
  <c r="G726" i="7" s="1"/>
  <c r="E727" i="7"/>
  <c r="F727" i="7"/>
  <c r="G727" i="7" s="1"/>
  <c r="E728" i="7"/>
  <c r="F728" i="7"/>
  <c r="G728" i="7" s="1"/>
  <c r="E729" i="7"/>
  <c r="F729" i="7"/>
  <c r="G729" i="7" s="1"/>
  <c r="E730" i="7"/>
  <c r="F730" i="7"/>
  <c r="G730" i="7" s="1"/>
  <c r="E731" i="7"/>
  <c r="F731" i="7"/>
  <c r="G731" i="7" s="1"/>
  <c r="E732" i="7"/>
  <c r="F732" i="7"/>
  <c r="G732" i="7" s="1"/>
  <c r="E733" i="7"/>
  <c r="F733" i="7"/>
  <c r="G733" i="7" s="1"/>
  <c r="E734" i="7"/>
  <c r="F734" i="7"/>
  <c r="G734" i="7" s="1"/>
  <c r="E735" i="7"/>
  <c r="F735" i="7"/>
  <c r="G735" i="7" s="1"/>
  <c r="E736" i="7"/>
  <c r="F736" i="7"/>
  <c r="G736" i="7" s="1"/>
  <c r="E738" i="7"/>
  <c r="F738" i="7"/>
  <c r="G738" i="7" s="1"/>
  <c r="E739" i="7"/>
  <c r="F739" i="7"/>
  <c r="G739" i="7" s="1"/>
  <c r="E740" i="7"/>
  <c r="F740" i="7"/>
  <c r="G740" i="7" s="1"/>
  <c r="E741" i="7"/>
  <c r="F741" i="7"/>
  <c r="G741" i="7" s="1"/>
  <c r="E742" i="7"/>
  <c r="F742" i="7"/>
  <c r="G742" i="7" s="1"/>
  <c r="E743" i="7"/>
  <c r="F743" i="7"/>
  <c r="G743" i="7" s="1"/>
  <c r="E744" i="7"/>
  <c r="F744" i="7"/>
  <c r="G744" i="7" s="1"/>
  <c r="E746" i="7"/>
  <c r="F746" i="7"/>
  <c r="G746" i="7" s="1"/>
  <c r="E748" i="7"/>
  <c r="F748" i="7"/>
  <c r="G748" i="7" s="1"/>
  <c r="E750" i="7"/>
  <c r="F750" i="7"/>
  <c r="G750" i="7" s="1"/>
  <c r="E751" i="7"/>
  <c r="F751" i="7"/>
  <c r="G751" i="7" s="1"/>
  <c r="E752" i="7"/>
  <c r="F752" i="7"/>
  <c r="G752" i="7" s="1"/>
  <c r="E753" i="7"/>
  <c r="F753" i="7"/>
  <c r="G753" i="7" s="1"/>
  <c r="E754" i="7"/>
  <c r="F754" i="7"/>
  <c r="G754" i="7" s="1"/>
  <c r="E755" i="7"/>
  <c r="F755" i="7"/>
  <c r="G755" i="7" s="1"/>
  <c r="E756" i="7"/>
  <c r="F756" i="7"/>
  <c r="G756" i="7" s="1"/>
  <c r="E758" i="7"/>
  <c r="F758" i="7"/>
  <c r="G758" i="7" s="1"/>
  <c r="E759" i="7"/>
  <c r="F759" i="7"/>
  <c r="G759" i="7" s="1"/>
  <c r="E760" i="7"/>
  <c r="F760" i="7"/>
  <c r="G760" i="7" s="1"/>
  <c r="E761" i="7"/>
  <c r="F761" i="7"/>
  <c r="G761" i="7" s="1"/>
  <c r="E762" i="7"/>
  <c r="F762" i="7"/>
  <c r="G762" i="7" s="1"/>
  <c r="E763" i="7"/>
  <c r="F763" i="7"/>
  <c r="G763" i="7" s="1"/>
  <c r="E764" i="7"/>
  <c r="F764" i="7"/>
  <c r="G764" i="7" s="1"/>
  <c r="E766" i="7"/>
  <c r="F766" i="7"/>
  <c r="G766" i="7" s="1"/>
  <c r="E767" i="7"/>
  <c r="F767" i="7"/>
  <c r="G767" i="7" s="1"/>
  <c r="E768" i="7"/>
  <c r="F768" i="7"/>
  <c r="G768" i="7" s="1"/>
  <c r="E769" i="7"/>
  <c r="F769" i="7"/>
  <c r="G769" i="7" s="1"/>
  <c r="E770" i="7"/>
  <c r="F770" i="7"/>
  <c r="G770" i="7" s="1"/>
  <c r="E771" i="7"/>
  <c r="F771" i="7"/>
  <c r="G771" i="7" s="1"/>
  <c r="E773" i="7"/>
  <c r="F773" i="7"/>
  <c r="G773" i="7" s="1"/>
  <c r="E774" i="7"/>
  <c r="F774" i="7"/>
  <c r="G774" i="7" s="1"/>
  <c r="E775" i="7"/>
  <c r="F775" i="7"/>
  <c r="G775" i="7" s="1"/>
  <c r="E776" i="7"/>
  <c r="F776" i="7"/>
  <c r="G776" i="7" s="1"/>
  <c r="E777" i="7"/>
  <c r="F777" i="7"/>
  <c r="G777" i="7" s="1"/>
  <c r="E778" i="7"/>
  <c r="F778" i="7"/>
  <c r="G778" i="7" s="1"/>
  <c r="E780" i="7"/>
  <c r="F780" i="7"/>
  <c r="G780" i="7" s="1"/>
  <c r="E781" i="7"/>
  <c r="F781" i="7"/>
  <c r="G781" i="7" s="1"/>
  <c r="E782" i="7"/>
  <c r="F782" i="7"/>
  <c r="G782" i="7" s="1"/>
  <c r="E784" i="7"/>
  <c r="F784" i="7"/>
  <c r="G784" i="7" s="1"/>
  <c r="E785" i="7"/>
  <c r="F785" i="7"/>
  <c r="G785" i="7" s="1"/>
  <c r="E786" i="7"/>
  <c r="F786" i="7"/>
  <c r="G786" i="7" s="1"/>
  <c r="E788" i="7"/>
  <c r="F788" i="7"/>
  <c r="G788" i="7" s="1"/>
  <c r="E789" i="7"/>
  <c r="F789" i="7"/>
  <c r="G789" i="7" s="1"/>
  <c r="E790" i="7"/>
  <c r="F790" i="7"/>
  <c r="G790" i="7" s="1"/>
  <c r="E792" i="7"/>
  <c r="F792" i="7"/>
  <c r="G792" i="7" s="1"/>
  <c r="E793" i="7"/>
  <c r="F793" i="7"/>
  <c r="G793" i="7" s="1"/>
  <c r="E794" i="7"/>
  <c r="F794" i="7"/>
  <c r="G794" i="7" s="1"/>
  <c r="E796" i="7"/>
  <c r="F796" i="7"/>
  <c r="G796" i="7" s="1"/>
  <c r="E797" i="7"/>
  <c r="F797" i="7"/>
  <c r="G797" i="7" s="1"/>
  <c r="E798" i="7"/>
  <c r="F798" i="7"/>
  <c r="G798" i="7" s="1"/>
  <c r="E799" i="7"/>
  <c r="F799" i="7"/>
  <c r="G799" i="7" s="1"/>
  <c r="E800" i="7"/>
  <c r="F800" i="7"/>
  <c r="G800" i="7" s="1"/>
  <c r="E801" i="7"/>
  <c r="F801" i="7"/>
  <c r="G801" i="7" s="1"/>
  <c r="E803" i="7"/>
  <c r="F803" i="7"/>
  <c r="G803" i="7" s="1"/>
  <c r="E804" i="7"/>
  <c r="F804" i="7"/>
  <c r="G804" i="7" s="1"/>
  <c r="E805" i="7"/>
  <c r="F805" i="7"/>
  <c r="G805" i="7" s="1"/>
  <c r="E806" i="7"/>
  <c r="F806" i="7"/>
  <c r="G806" i="7" s="1"/>
  <c r="E807" i="7"/>
  <c r="F807" i="7"/>
  <c r="G807" i="7" s="1"/>
  <c r="E808" i="7"/>
  <c r="F808" i="7"/>
  <c r="G808" i="7" s="1"/>
  <c r="E810" i="7"/>
  <c r="F810" i="7"/>
  <c r="G810" i="7" s="1"/>
  <c r="E811" i="7"/>
  <c r="F811" i="7"/>
  <c r="G811" i="7" s="1"/>
  <c r="E812" i="7"/>
  <c r="F812" i="7"/>
  <c r="G812" i="7" s="1"/>
  <c r="E814" i="7"/>
  <c r="F814" i="7"/>
  <c r="G814" i="7" s="1"/>
  <c r="E815" i="7"/>
  <c r="F815" i="7"/>
  <c r="G815" i="7" s="1"/>
  <c r="E816" i="7"/>
  <c r="F816" i="7"/>
  <c r="G816" i="7" s="1"/>
  <c r="E9" i="138"/>
  <c r="F9" i="138"/>
  <c r="G9" i="138" s="1"/>
  <c r="E10" i="138"/>
  <c r="F10" i="138"/>
  <c r="G10" i="138" s="1"/>
  <c r="E11" i="138"/>
  <c r="F11" i="138"/>
  <c r="G11" i="138" s="1"/>
  <c r="E12" i="138"/>
  <c r="F12" i="138"/>
  <c r="G12" i="138" s="1"/>
  <c r="E13" i="138"/>
  <c r="F13" i="138"/>
  <c r="G13" i="138" s="1"/>
  <c r="E14" i="138"/>
  <c r="F14" i="138"/>
  <c r="G14" i="138" s="1"/>
  <c r="E15" i="138"/>
  <c r="F15" i="138"/>
  <c r="G15" i="138" s="1"/>
  <c r="E16" i="138"/>
  <c r="F16" i="138"/>
  <c r="G16" i="138" s="1"/>
  <c r="E17" i="138"/>
  <c r="F17" i="138"/>
  <c r="G17" i="138" s="1"/>
  <c r="E18" i="138"/>
  <c r="F18" i="138"/>
  <c r="G18" i="138" s="1"/>
  <c r="E19" i="138"/>
  <c r="F19" i="138"/>
  <c r="G19" i="138" s="1"/>
  <c r="E20" i="138"/>
  <c r="F20" i="138"/>
  <c r="G20" i="138" s="1"/>
  <c r="E21" i="138"/>
  <c r="F21" i="138"/>
  <c r="G21" i="138" s="1"/>
  <c r="E22" i="138"/>
  <c r="F22" i="138"/>
  <c r="G22" i="138" s="1"/>
  <c r="E23" i="138"/>
  <c r="F23" i="138"/>
  <c r="G23" i="138" s="1"/>
  <c r="E24" i="138"/>
  <c r="F24" i="138"/>
  <c r="G24" i="138" s="1"/>
  <c r="E25" i="138"/>
  <c r="F25" i="138"/>
  <c r="G25" i="138" s="1"/>
  <c r="E26" i="138"/>
  <c r="F26" i="138"/>
  <c r="G26" i="138" s="1"/>
  <c r="E27" i="138"/>
  <c r="F27" i="138"/>
  <c r="G27" i="138" s="1"/>
  <c r="E28" i="138"/>
  <c r="F28" i="138"/>
  <c r="G28" i="138" s="1"/>
  <c r="E29" i="138"/>
  <c r="F29" i="138"/>
  <c r="G29" i="138" s="1"/>
  <c r="E30" i="138"/>
  <c r="F30" i="138"/>
  <c r="G30" i="138" s="1"/>
  <c r="E31" i="138"/>
  <c r="F31" i="138"/>
  <c r="G31" i="138" s="1"/>
  <c r="E32" i="138"/>
  <c r="F32" i="138"/>
  <c r="G32" i="138" s="1"/>
  <c r="E33" i="138"/>
  <c r="F33" i="138"/>
  <c r="G33" i="138" s="1"/>
  <c r="E34" i="138"/>
  <c r="F34" i="138"/>
  <c r="G34" i="138" s="1"/>
  <c r="E35" i="138"/>
  <c r="F35" i="138"/>
  <c r="G35" i="138" s="1"/>
  <c r="E36" i="138"/>
  <c r="F36" i="138"/>
  <c r="G36" i="138" s="1"/>
  <c r="E37" i="138"/>
  <c r="F37" i="138"/>
  <c r="G37" i="138" s="1"/>
  <c r="E38" i="138"/>
  <c r="F38" i="138"/>
  <c r="G38" i="138" s="1"/>
  <c r="E39" i="138"/>
  <c r="F39" i="138"/>
  <c r="G39" i="138" s="1"/>
  <c r="E40" i="138"/>
  <c r="F40" i="138"/>
  <c r="G40" i="138" s="1"/>
  <c r="E41" i="138"/>
  <c r="F41" i="138"/>
  <c r="G41" i="138" s="1"/>
  <c r="E42" i="138"/>
  <c r="F42" i="138"/>
  <c r="G42" i="138" s="1"/>
  <c r="E43" i="138"/>
  <c r="F43" i="138"/>
  <c r="G43" i="138" s="1"/>
  <c r="E44" i="138"/>
  <c r="F44" i="138"/>
  <c r="G44" i="138" s="1"/>
  <c r="E45" i="138"/>
  <c r="F45" i="138"/>
  <c r="G45" i="138" s="1"/>
  <c r="E46" i="138"/>
  <c r="F46" i="138"/>
  <c r="G46" i="138" s="1"/>
  <c r="E47" i="138"/>
  <c r="F47" i="138"/>
  <c r="G47" i="138" s="1"/>
  <c r="E48" i="138"/>
  <c r="F48" i="138"/>
  <c r="G48" i="138" s="1"/>
  <c r="E49" i="138"/>
  <c r="F49" i="138"/>
  <c r="G49" i="138" s="1"/>
  <c r="E50" i="138"/>
  <c r="F50" i="138"/>
  <c r="G50" i="138" s="1"/>
  <c r="E51" i="138"/>
  <c r="F51" i="138"/>
  <c r="G51" i="138" s="1"/>
  <c r="E52" i="138"/>
  <c r="F52" i="138"/>
  <c r="G52" i="138" s="1"/>
  <c r="E53" i="138"/>
  <c r="F53" i="138"/>
  <c r="G53" i="138" s="1"/>
  <c r="E54" i="138"/>
  <c r="F54" i="138"/>
  <c r="G54" i="138" s="1"/>
  <c r="E55" i="138"/>
  <c r="F55" i="138"/>
  <c r="G55" i="138" s="1"/>
  <c r="E56" i="138"/>
  <c r="F56" i="138"/>
  <c r="G56" i="138" s="1"/>
  <c r="E57" i="138"/>
  <c r="F57" i="138"/>
  <c r="G57" i="138" s="1"/>
  <c r="E58" i="138"/>
  <c r="F58" i="138"/>
  <c r="G58" i="138" s="1"/>
  <c r="E59" i="138"/>
  <c r="F59" i="138"/>
  <c r="G59" i="138" s="1"/>
  <c r="E60" i="138"/>
  <c r="F60" i="138"/>
  <c r="G60" i="138" s="1"/>
  <c r="E61" i="138"/>
  <c r="F61" i="138"/>
  <c r="G61" i="138" s="1"/>
  <c r="E62" i="138"/>
  <c r="F62" i="138"/>
  <c r="G62" i="138" s="1"/>
  <c r="E63" i="138"/>
  <c r="F63" i="138"/>
  <c r="G63" i="138" s="1"/>
  <c r="E64" i="138"/>
  <c r="F64" i="138"/>
  <c r="G64" i="138" s="1"/>
  <c r="E65" i="138"/>
  <c r="F65" i="138"/>
  <c r="G65" i="138" s="1"/>
  <c r="E66" i="138"/>
  <c r="F66" i="138"/>
  <c r="G66" i="138" s="1"/>
  <c r="E67" i="138"/>
  <c r="F67" i="138"/>
  <c r="G67" i="138" s="1"/>
  <c r="E68" i="138"/>
  <c r="F68" i="138"/>
  <c r="G68" i="138" s="1"/>
  <c r="E69" i="138"/>
  <c r="F69" i="138"/>
  <c r="G69" i="138" s="1"/>
  <c r="E70" i="138"/>
  <c r="F70" i="138"/>
  <c r="G70" i="138" s="1"/>
  <c r="E71" i="138"/>
  <c r="F71" i="138"/>
  <c r="G71" i="138" s="1"/>
  <c r="E72" i="138"/>
  <c r="F72" i="138"/>
  <c r="G72" i="138" s="1"/>
  <c r="E73" i="138"/>
  <c r="F73" i="138"/>
  <c r="G73" i="138" s="1"/>
  <c r="E74" i="138"/>
  <c r="F74" i="138"/>
  <c r="G74" i="138" s="1"/>
  <c r="E75" i="138"/>
  <c r="F75" i="138"/>
  <c r="G75" i="138" s="1"/>
  <c r="E76" i="138"/>
  <c r="F76" i="138"/>
  <c r="G76" i="138" s="1"/>
  <c r="E77" i="138"/>
  <c r="F77" i="138"/>
  <c r="G77" i="138" s="1"/>
  <c r="E78" i="138"/>
  <c r="F78" i="138"/>
  <c r="G78" i="138" s="1"/>
  <c r="E79" i="138"/>
  <c r="F79" i="138"/>
  <c r="G79" i="138" s="1"/>
  <c r="E80" i="138"/>
  <c r="F80" i="138"/>
  <c r="G80" i="138" s="1"/>
  <c r="E81" i="138"/>
  <c r="F81" i="138"/>
  <c r="G81" i="138" s="1"/>
  <c r="E82" i="138"/>
  <c r="F82" i="138"/>
  <c r="G82" i="138" s="1"/>
  <c r="E83" i="138"/>
  <c r="F83" i="138"/>
  <c r="G83" i="138" s="1"/>
  <c r="E84" i="138"/>
  <c r="F84" i="138"/>
  <c r="G84" i="138" s="1"/>
  <c r="E85" i="138"/>
  <c r="F85" i="138"/>
  <c r="G85" i="138" s="1"/>
  <c r="E86" i="138"/>
  <c r="F86" i="138"/>
  <c r="G86" i="138" s="1"/>
  <c r="E87" i="138"/>
  <c r="F87" i="138"/>
  <c r="G87" i="138" s="1"/>
  <c r="E88" i="138"/>
  <c r="F88" i="138"/>
  <c r="G88" i="138" s="1"/>
  <c r="E89" i="138"/>
  <c r="F89" i="138"/>
  <c r="G89" i="138" s="1"/>
  <c r="E90" i="138"/>
  <c r="F90" i="138"/>
  <c r="G90" i="138" s="1"/>
  <c r="E10" i="8"/>
  <c r="F10" i="8" s="1"/>
  <c r="E11" i="8"/>
  <c r="F11" i="8" s="1"/>
  <c r="E12" i="8"/>
  <c r="F12" i="8" s="1"/>
  <c r="E13" i="8"/>
  <c r="F13" i="8" s="1"/>
  <c r="E15" i="8"/>
  <c r="F15" i="8" s="1"/>
  <c r="E16" i="8"/>
  <c r="F16" i="8" s="1"/>
  <c r="E17" i="8"/>
  <c r="F17" i="8" s="1"/>
  <c r="E19" i="8"/>
  <c r="F19" i="8" s="1"/>
  <c r="E20" i="8"/>
  <c r="F20" i="8" s="1"/>
  <c r="E21" i="8"/>
  <c r="F21" i="8" s="1"/>
  <c r="E23" i="8"/>
  <c r="F23" i="8" s="1"/>
  <c r="E24" i="8"/>
  <c r="F24" i="8" s="1"/>
  <c r="E25" i="8"/>
  <c r="F25" i="8" s="1"/>
  <c r="E30" i="8"/>
  <c r="F30" i="8" s="1"/>
  <c r="E31" i="8"/>
  <c r="F31" i="8" s="1"/>
  <c r="E32" i="8"/>
  <c r="F32" i="8" s="1"/>
  <c r="E33" i="8"/>
  <c r="F33" i="8" s="1"/>
  <c r="E35" i="8"/>
  <c r="F35" i="8" s="1"/>
  <c r="E36" i="8"/>
  <c r="F36" i="8" s="1"/>
  <c r="E37" i="8"/>
  <c r="F37" i="8" s="1"/>
  <c r="E42" i="8"/>
  <c r="F42" i="8" s="1"/>
  <c r="E43" i="8"/>
  <c r="F43" i="8" s="1"/>
  <c r="E44" i="8"/>
  <c r="F44" i="8" s="1"/>
  <c r="E45" i="8"/>
  <c r="F45" i="8" s="1"/>
  <c r="E46" i="8"/>
  <c r="F46" i="8" s="1"/>
  <c r="E47" i="8"/>
  <c r="F47" i="8" s="1"/>
  <c r="E49" i="8"/>
  <c r="F49" i="8" s="1"/>
  <c r="E50" i="8"/>
  <c r="F50" i="8" s="1"/>
  <c r="E51" i="8"/>
  <c r="F51" i="8" s="1"/>
  <c r="E52" i="8"/>
  <c r="F52" i="8" s="1"/>
  <c r="E53" i="8"/>
  <c r="F53" i="8" s="1"/>
  <c r="E54" i="8"/>
  <c r="F54" i="8" s="1"/>
  <c r="E56" i="8"/>
  <c r="F56" i="8" s="1"/>
  <c r="E57" i="8"/>
  <c r="F57" i="8" s="1"/>
  <c r="E58" i="8"/>
  <c r="F58" i="8" s="1"/>
  <c r="E59" i="8"/>
  <c r="F59" i="8" s="1"/>
  <c r="E61" i="8"/>
  <c r="F61" i="8" s="1"/>
  <c r="E62" i="8"/>
  <c r="F62" i="8" s="1"/>
  <c r="E63" i="8"/>
  <c r="F63" i="8" s="1"/>
  <c r="E64" i="8"/>
  <c r="F64" i="8" s="1"/>
  <c r="E66" i="8"/>
  <c r="F66" i="8" s="1"/>
  <c r="E67" i="8"/>
  <c r="F67" i="8" s="1"/>
  <c r="E68" i="8"/>
  <c r="F68" i="8" s="1"/>
  <c r="E69" i="8"/>
  <c r="F69" i="8" s="1"/>
  <c r="E71" i="8"/>
  <c r="F71" i="8" s="1"/>
  <c r="E72" i="8"/>
  <c r="F72" i="8" s="1"/>
  <c r="E73" i="8"/>
  <c r="F73" i="8" s="1"/>
  <c r="E74" i="8"/>
  <c r="F74" i="8" s="1"/>
  <c r="E76" i="8"/>
  <c r="F76" i="8" s="1"/>
  <c r="E77" i="8"/>
  <c r="F77" i="8" s="1"/>
  <c r="E78" i="8"/>
  <c r="F78" i="8" s="1"/>
  <c r="E80" i="8"/>
  <c r="F80" i="8" s="1"/>
  <c r="E81" i="8"/>
  <c r="F81" i="8" s="1"/>
  <c r="E82" i="8"/>
  <c r="F82" i="8" s="1"/>
  <c r="E83" i="8"/>
  <c r="F83" i="8" s="1"/>
  <c r="E85" i="8"/>
  <c r="F85" i="8" s="1"/>
  <c r="E86" i="8"/>
  <c r="F86" i="8" s="1"/>
  <c r="E87" i="8"/>
  <c r="F87" i="8" s="1"/>
  <c r="E88" i="8"/>
  <c r="F88" i="8" s="1"/>
  <c r="E90" i="8"/>
  <c r="F90" i="8" s="1"/>
  <c r="E91" i="8"/>
  <c r="F91" i="8" s="1"/>
  <c r="E93" i="8"/>
  <c r="F93" i="8" s="1"/>
  <c r="E94" i="8"/>
  <c r="F94" i="8" s="1"/>
  <c r="E96" i="8"/>
  <c r="F96" i="8" s="1"/>
  <c r="E97" i="8"/>
  <c r="F97" i="8" s="1"/>
  <c r="E101" i="8"/>
  <c r="F101" i="8" s="1"/>
  <c r="E102" i="8"/>
  <c r="F102" i="8" s="1"/>
  <c r="E103" i="8"/>
  <c r="F103" i="8" s="1"/>
  <c r="E105" i="8"/>
  <c r="F105" i="8" s="1"/>
  <c r="E106" i="8"/>
  <c r="F106" i="8" s="1"/>
  <c r="E107" i="8"/>
  <c r="F107" i="8" s="1"/>
  <c r="E109" i="8"/>
  <c r="F109" i="8" s="1"/>
  <c r="E110" i="8"/>
  <c r="F110" i="8" s="1"/>
  <c r="E111" i="8"/>
  <c r="F111" i="8" s="1"/>
  <c r="E113" i="8"/>
  <c r="F113" i="8" s="1"/>
  <c r="E114" i="8"/>
  <c r="F114" i="8" s="1"/>
  <c r="E115" i="8"/>
  <c r="F115" i="8" s="1"/>
  <c r="E119" i="8"/>
  <c r="F119" i="8" s="1"/>
  <c r="E120" i="8"/>
  <c r="F120" i="8" s="1"/>
  <c r="E122" i="8"/>
  <c r="F122" i="8" s="1"/>
  <c r="E10" i="9"/>
  <c r="F10" i="9" s="1"/>
  <c r="E11" i="9"/>
  <c r="F11" i="9" s="1"/>
  <c r="E13" i="9"/>
  <c r="F13" i="9" s="1"/>
  <c r="E15" i="9"/>
  <c r="F15" i="9" s="1"/>
  <c r="E17" i="9"/>
  <c r="F17" i="9" s="1"/>
  <c r="E23" i="9"/>
  <c r="F23" i="9" s="1"/>
  <c r="E24" i="9"/>
  <c r="F24" i="9" s="1"/>
  <c r="E25" i="9"/>
  <c r="F25" i="9" s="1"/>
  <c r="E27" i="9"/>
  <c r="F27" i="9" s="1"/>
  <c r="E28" i="9"/>
  <c r="F28" i="9" s="1"/>
  <c r="E30" i="9"/>
  <c r="F30" i="9" s="1"/>
  <c r="E31" i="9"/>
  <c r="F31" i="9" s="1"/>
  <c r="E36" i="9"/>
  <c r="F36" i="9" s="1"/>
  <c r="H39" i="9"/>
  <c r="I39" i="9" s="1"/>
  <c r="H40" i="9"/>
  <c r="I40" i="9" s="1"/>
  <c r="H41" i="9"/>
  <c r="I41" i="9" s="1"/>
  <c r="H42" i="9"/>
  <c r="I42" i="9" s="1"/>
  <c r="H43" i="9"/>
  <c r="I43" i="9" s="1"/>
  <c r="H44" i="9"/>
  <c r="I44" i="9" s="1"/>
  <c r="H45" i="9"/>
  <c r="I45" i="9" s="1"/>
  <c r="H46" i="9"/>
  <c r="I46" i="9" s="1"/>
  <c r="H47" i="9"/>
  <c r="I47" i="9" s="1"/>
  <c r="H48" i="9"/>
  <c r="I48" i="9" s="1"/>
  <c r="H49" i="9"/>
  <c r="I49" i="9" s="1"/>
  <c r="H50" i="9"/>
  <c r="I50" i="9" s="1"/>
  <c r="H51" i="9"/>
  <c r="I51" i="9" s="1"/>
  <c r="H52" i="9"/>
  <c r="I52" i="9" s="1"/>
  <c r="H53" i="9"/>
  <c r="I53" i="9" s="1"/>
  <c r="H54" i="9"/>
  <c r="I54" i="9" s="1"/>
  <c r="H55" i="9"/>
  <c r="I55" i="9" s="1"/>
  <c r="H56" i="9"/>
  <c r="I56" i="9" s="1"/>
  <c r="H57" i="9"/>
  <c r="I57" i="9" s="1"/>
  <c r="H58" i="9"/>
  <c r="I58" i="9" s="1"/>
  <c r="H59" i="9"/>
  <c r="I59" i="9" s="1"/>
  <c r="H60" i="9"/>
  <c r="I60" i="9" s="1"/>
  <c r="H10" i="10"/>
  <c r="I10" i="10" s="1"/>
  <c r="H11" i="10"/>
  <c r="I11" i="10" s="1"/>
  <c r="H12" i="10"/>
  <c r="I12" i="10" s="1"/>
  <c r="H13" i="10"/>
  <c r="I13" i="10" s="1"/>
  <c r="H15" i="10"/>
  <c r="I15" i="10" s="1"/>
  <c r="H16" i="10"/>
  <c r="I16" i="10" s="1"/>
  <c r="H17" i="10"/>
  <c r="I17" i="10" s="1"/>
  <c r="H18" i="10"/>
  <c r="I18" i="10" s="1"/>
  <c r="H20" i="10"/>
  <c r="I20" i="10" s="1"/>
  <c r="H21" i="10"/>
  <c r="I21" i="10" s="1"/>
  <c r="H22" i="10"/>
  <c r="I22" i="10" s="1"/>
  <c r="H23" i="10"/>
  <c r="I23" i="10" s="1"/>
  <c r="H24" i="10"/>
  <c r="I24" i="10" s="1"/>
  <c r="H25" i="10"/>
  <c r="I25" i="10" s="1"/>
  <c r="H26" i="10"/>
  <c r="I26" i="10" s="1"/>
  <c r="H27" i="10"/>
  <c r="I27" i="10" s="1"/>
  <c r="H28" i="10"/>
  <c r="I28" i="10" s="1"/>
  <c r="H29" i="10"/>
  <c r="I29" i="10" s="1"/>
  <c r="H31" i="10"/>
  <c r="I31" i="10" s="1"/>
  <c r="H32" i="10"/>
  <c r="I32" i="10" s="1"/>
  <c r="H33" i="10"/>
  <c r="I33" i="10" s="1"/>
  <c r="H34" i="10"/>
  <c r="I34" i="10" s="1"/>
  <c r="H35" i="10"/>
  <c r="I35" i="10" s="1"/>
  <c r="H36" i="10"/>
  <c r="I36" i="10" s="1"/>
  <c r="H37" i="10"/>
  <c r="I37" i="10" s="1"/>
  <c r="H38" i="10"/>
  <c r="I38" i="10" s="1"/>
  <c r="H40" i="10"/>
  <c r="I40" i="10" s="1"/>
  <c r="H41" i="10"/>
  <c r="I41" i="10" s="1"/>
  <c r="H43" i="10"/>
  <c r="I43" i="10" s="1"/>
  <c r="H44" i="10"/>
  <c r="I44" i="10" s="1"/>
  <c r="H45" i="10"/>
  <c r="I45" i="10" s="1"/>
  <c r="H46" i="10"/>
  <c r="I46" i="10" s="1"/>
  <c r="H47" i="10"/>
  <c r="I47" i="10" s="1"/>
  <c r="H48" i="10"/>
  <c r="I48" i="10" s="1"/>
  <c r="H49" i="10"/>
  <c r="I49" i="10" s="1"/>
  <c r="H50" i="10"/>
  <c r="I50" i="10" s="1"/>
  <c r="F7" i="147"/>
  <c r="F8" i="147"/>
  <c r="F9" i="147"/>
  <c r="G6" i="11"/>
  <c r="H6" i="11"/>
  <c r="I6" i="11" s="1"/>
  <c r="G7" i="11"/>
  <c r="H7" i="11"/>
  <c r="I7" i="11" s="1"/>
  <c r="G8" i="11"/>
  <c r="H8" i="11"/>
  <c r="I8" i="11" s="1"/>
  <c r="G9" i="11"/>
  <c r="H9" i="11"/>
  <c r="I9" i="11" s="1"/>
  <c r="G10" i="11"/>
  <c r="H10" i="11"/>
  <c r="I10" i="11" s="1"/>
  <c r="G11" i="11"/>
  <c r="H11" i="11"/>
  <c r="I11" i="11" s="1"/>
  <c r="G12" i="11"/>
  <c r="H12" i="11"/>
  <c r="I12" i="11" s="1"/>
  <c r="G13" i="11"/>
  <c r="H13" i="11"/>
  <c r="I13" i="11" s="1"/>
  <c r="G14" i="11"/>
  <c r="H14" i="11"/>
  <c r="I14" i="11" s="1"/>
  <c r="G15" i="11"/>
  <c r="H15" i="11"/>
  <c r="I15" i="11" s="1"/>
  <c r="G16" i="11"/>
  <c r="H16" i="11"/>
  <c r="I16" i="11" s="1"/>
  <c r="G17" i="11"/>
  <c r="H17" i="11"/>
  <c r="I17" i="11" s="1"/>
  <c r="G18" i="11"/>
  <c r="H18" i="11"/>
  <c r="I18" i="11" s="1"/>
  <c r="G19" i="11"/>
  <c r="H19" i="11"/>
  <c r="I19" i="11" s="1"/>
  <c r="G20" i="11"/>
  <c r="H20" i="11"/>
  <c r="I20" i="11" s="1"/>
  <c r="G21" i="11"/>
  <c r="H21" i="11"/>
  <c r="I21" i="11" s="1"/>
  <c r="G22" i="11"/>
  <c r="H22" i="11"/>
  <c r="I22" i="11" s="1"/>
  <c r="G23" i="11"/>
  <c r="H23" i="11"/>
  <c r="I23" i="11" s="1"/>
  <c r="G24" i="11"/>
  <c r="H24" i="11"/>
  <c r="I24" i="11" s="1"/>
  <c r="G25" i="11"/>
  <c r="H25" i="11"/>
  <c r="I25" i="11" s="1"/>
  <c r="G26" i="11"/>
  <c r="H26" i="11"/>
  <c r="I26" i="11" s="1"/>
  <c r="G27" i="11"/>
  <c r="H27" i="11"/>
  <c r="I27" i="11" s="1"/>
  <c r="G28" i="11"/>
  <c r="H28" i="11"/>
  <c r="I28" i="11" s="1"/>
  <c r="G29" i="11"/>
  <c r="H29" i="11"/>
  <c r="I29" i="11" s="1"/>
  <c r="G30" i="11"/>
  <c r="H30" i="11"/>
  <c r="I30" i="11" s="1"/>
  <c r="G31" i="11"/>
  <c r="H31" i="11"/>
  <c r="I31" i="11" s="1"/>
  <c r="G32" i="11"/>
  <c r="H32" i="11"/>
  <c r="I32" i="11" s="1"/>
  <c r="G33" i="11"/>
  <c r="H33" i="11"/>
  <c r="I33" i="11" s="1"/>
  <c r="G34" i="11"/>
  <c r="H34" i="11"/>
  <c r="I34" i="11" s="1"/>
  <c r="G35" i="11"/>
  <c r="H35" i="11"/>
  <c r="I35" i="11" s="1"/>
  <c r="G36" i="11"/>
  <c r="H36" i="11"/>
  <c r="I36" i="11" s="1"/>
  <c r="G37" i="11"/>
  <c r="H37" i="11"/>
  <c r="I37" i="11" s="1"/>
  <c r="G38" i="11"/>
  <c r="H38" i="11"/>
  <c r="I38" i="11" s="1"/>
  <c r="G39" i="11"/>
  <c r="H39" i="11"/>
  <c r="I39" i="11" s="1"/>
  <c r="G40" i="11"/>
  <c r="H40" i="11"/>
  <c r="I40" i="11" s="1"/>
  <c r="G41" i="11"/>
  <c r="H41" i="11"/>
  <c r="I41" i="11" s="1"/>
  <c r="G42" i="11"/>
  <c r="H42" i="11"/>
  <c r="I42" i="11" s="1"/>
  <c r="G43" i="11"/>
  <c r="H43" i="11"/>
  <c r="I43" i="11" s="1"/>
  <c r="G44" i="11"/>
  <c r="H44" i="11"/>
  <c r="I44" i="11" s="1"/>
  <c r="G45" i="11"/>
  <c r="H45" i="11"/>
  <c r="I45" i="11" s="1"/>
  <c r="G46" i="11"/>
  <c r="H46" i="11"/>
  <c r="I46" i="11" s="1"/>
  <c r="G47" i="11"/>
  <c r="H47" i="11"/>
  <c r="I47" i="11" s="1"/>
  <c r="G48" i="11"/>
  <c r="H48" i="11"/>
  <c r="I48" i="11" s="1"/>
  <c r="G49" i="11"/>
  <c r="H49" i="11"/>
  <c r="I49" i="11" s="1"/>
  <c r="G50" i="11"/>
  <c r="H50" i="11"/>
  <c r="I50" i="11" s="1"/>
  <c r="G51" i="11"/>
  <c r="H51" i="11"/>
  <c r="I51" i="11" s="1"/>
  <c r="G52" i="11"/>
  <c r="H52" i="11"/>
  <c r="I52" i="11" s="1"/>
  <c r="G53" i="11"/>
  <c r="H53" i="11"/>
  <c r="I53" i="11" s="1"/>
  <c r="G54" i="11"/>
  <c r="H54" i="11"/>
  <c r="I54" i="11" s="1"/>
  <c r="G55" i="11"/>
  <c r="H55" i="11"/>
  <c r="I55" i="11" s="1"/>
  <c r="G56" i="11"/>
  <c r="H56" i="11"/>
  <c r="I56" i="11" s="1"/>
  <c r="G57" i="11"/>
  <c r="H57" i="11"/>
  <c r="I57" i="11" s="1"/>
  <c r="G58" i="11"/>
  <c r="H58" i="11"/>
  <c r="I58" i="11" s="1"/>
  <c r="G59" i="11"/>
  <c r="H59" i="11"/>
  <c r="I59" i="11" s="1"/>
  <c r="G60" i="11"/>
  <c r="H60" i="11"/>
  <c r="I60" i="11" s="1"/>
  <c r="G61" i="11"/>
  <c r="H61" i="11"/>
  <c r="I61" i="11" s="1"/>
  <c r="G62" i="11"/>
  <c r="H62" i="11"/>
  <c r="I62" i="11" s="1"/>
  <c r="G63" i="11"/>
  <c r="H63" i="11"/>
  <c r="I63" i="11" s="1"/>
  <c r="G64" i="11"/>
  <c r="H64" i="11"/>
  <c r="I64" i="11" s="1"/>
  <c r="G65" i="11"/>
  <c r="H65" i="11"/>
  <c r="I65" i="11" s="1"/>
  <c r="G66" i="11"/>
  <c r="H66" i="11"/>
  <c r="I66" i="11" s="1"/>
  <c r="G67" i="11"/>
  <c r="H67" i="11"/>
  <c r="I67" i="11" s="1"/>
  <c r="G68" i="11"/>
  <c r="H68" i="11"/>
  <c r="I68" i="11" s="1"/>
  <c r="G69" i="11"/>
  <c r="H69" i="11"/>
  <c r="I69" i="11" s="1"/>
  <c r="G70" i="11"/>
  <c r="H70" i="11"/>
  <c r="I70" i="11" s="1"/>
  <c r="G71" i="11"/>
  <c r="H71" i="11"/>
  <c r="I71" i="11" s="1"/>
  <c r="G72" i="11"/>
  <c r="H72" i="11"/>
  <c r="I72" i="11" s="1"/>
  <c r="G73" i="11"/>
  <c r="H73" i="11"/>
  <c r="I73" i="11" s="1"/>
  <c r="G74" i="11"/>
  <c r="H74" i="11"/>
  <c r="I74" i="11" s="1"/>
  <c r="G75" i="11"/>
  <c r="H75" i="11"/>
  <c r="I75" i="11" s="1"/>
  <c r="G76" i="11"/>
  <c r="H76" i="11"/>
  <c r="I76" i="11" s="1"/>
  <c r="G77" i="11"/>
  <c r="H77" i="11"/>
  <c r="I77" i="11" s="1"/>
  <c r="G78" i="11"/>
  <c r="H78" i="11"/>
  <c r="I78" i="11" s="1"/>
  <c r="G79" i="11"/>
  <c r="H79" i="11"/>
  <c r="I79" i="11" s="1"/>
  <c r="G80" i="11"/>
  <c r="H80" i="11"/>
  <c r="I80" i="11" s="1"/>
  <c r="G81" i="11"/>
  <c r="H81" i="11"/>
  <c r="I81" i="11" s="1"/>
  <c r="G82" i="11"/>
  <c r="H82" i="11"/>
  <c r="I82" i="11" s="1"/>
  <c r="G83" i="11"/>
  <c r="H83" i="11"/>
  <c r="I83" i="11" s="1"/>
  <c r="G84" i="11"/>
  <c r="H84" i="11"/>
  <c r="I84" i="11" s="1"/>
  <c r="G85" i="11"/>
  <c r="H85" i="11"/>
  <c r="I85" i="11" s="1"/>
  <c r="G86" i="11"/>
  <c r="H86" i="11"/>
  <c r="I86" i="11" s="1"/>
  <c r="G90" i="11"/>
  <c r="H90" i="11"/>
  <c r="I90" i="11" s="1"/>
  <c r="G91" i="11"/>
  <c r="H91" i="11"/>
  <c r="I91" i="11" s="1"/>
  <c r="G92" i="11"/>
  <c r="H92" i="11"/>
  <c r="I92" i="11" s="1"/>
  <c r="G93" i="11"/>
  <c r="H93" i="11"/>
  <c r="I93" i="11" s="1"/>
  <c r="G94" i="11"/>
  <c r="H94" i="11"/>
  <c r="I94" i="11" s="1"/>
  <c r="G95" i="11"/>
  <c r="H95" i="11"/>
  <c r="I95" i="11" s="1"/>
  <c r="G96" i="11"/>
  <c r="H96" i="11"/>
  <c r="I96" i="11" s="1"/>
  <c r="G97" i="11"/>
  <c r="H97" i="11"/>
  <c r="I97" i="11" s="1"/>
  <c r="G98" i="11"/>
  <c r="H98" i="11"/>
  <c r="I98" i="11" s="1"/>
  <c r="G99" i="11"/>
  <c r="H99" i="11"/>
  <c r="I99" i="11" s="1"/>
  <c r="G101" i="11"/>
  <c r="H101" i="11"/>
  <c r="I101" i="11" s="1"/>
  <c r="G102" i="11"/>
  <c r="H102" i="11"/>
  <c r="I102" i="11" s="1"/>
  <c r="G103" i="11"/>
  <c r="H103" i="11"/>
  <c r="I103" i="11" s="1"/>
  <c r="G104" i="11"/>
  <c r="H104" i="11"/>
  <c r="I104" i="11" s="1"/>
  <c r="G105" i="11"/>
  <c r="H105" i="11"/>
  <c r="I105" i="11" s="1"/>
  <c r="G106" i="11"/>
  <c r="H106" i="11"/>
  <c r="I106" i="11" s="1"/>
  <c r="G107" i="11"/>
  <c r="H107" i="11"/>
  <c r="I107" i="11" s="1"/>
  <c r="G108" i="11"/>
  <c r="H108" i="11"/>
  <c r="I108" i="11" s="1"/>
  <c r="G109" i="11"/>
  <c r="H109" i="11"/>
  <c r="I109" i="11" s="1"/>
  <c r="G110" i="11"/>
  <c r="H110" i="11"/>
  <c r="I110" i="11" s="1"/>
  <c r="G115" i="11"/>
  <c r="H115" i="11"/>
  <c r="I115" i="11" s="1"/>
  <c r="G116" i="11"/>
  <c r="H116" i="11"/>
  <c r="I116" i="11" s="1"/>
  <c r="G117" i="11"/>
  <c r="H117" i="11"/>
  <c r="I117" i="11" s="1"/>
  <c r="G118" i="11"/>
  <c r="H118" i="11"/>
  <c r="I118" i="11" s="1"/>
  <c r="G119" i="11"/>
  <c r="H119" i="11"/>
  <c r="I119" i="11" s="1"/>
  <c r="G120" i="11"/>
  <c r="H120" i="11"/>
  <c r="I120" i="11" s="1"/>
  <c r="G121" i="11"/>
  <c r="H121" i="11"/>
  <c r="I121" i="11" s="1"/>
  <c r="G122" i="11"/>
  <c r="H122" i="11"/>
  <c r="I122" i="11" s="1"/>
  <c r="G123" i="11"/>
  <c r="H123" i="11"/>
  <c r="I123" i="11" s="1"/>
  <c r="G124" i="11"/>
  <c r="H124" i="11"/>
  <c r="I124" i="11" s="1"/>
  <c r="G126" i="11"/>
  <c r="H126" i="11"/>
  <c r="I126" i="11" s="1"/>
  <c r="G128" i="11"/>
  <c r="H128" i="11"/>
  <c r="I128" i="11" s="1"/>
  <c r="G129" i="11"/>
  <c r="H129" i="11"/>
  <c r="I129" i="11" s="1"/>
  <c r="G131" i="11"/>
  <c r="H131" i="11"/>
  <c r="I131" i="11" s="1"/>
  <c r="G132" i="11"/>
  <c r="H132" i="11"/>
  <c r="I132" i="11" s="1"/>
  <c r="G134" i="11"/>
  <c r="H134" i="11"/>
  <c r="I134" i="11" s="1"/>
  <c r="G135" i="11"/>
  <c r="H135" i="11"/>
  <c r="I135" i="11" s="1"/>
  <c r="G136" i="11"/>
  <c r="H136" i="11"/>
  <c r="I136" i="11" s="1"/>
  <c r="G137" i="11"/>
  <c r="H137" i="11"/>
  <c r="I137" i="11" s="1"/>
  <c r="G138" i="11"/>
  <c r="H138" i="11"/>
  <c r="I138" i="11" s="1"/>
  <c r="G139" i="11"/>
  <c r="H139" i="11"/>
  <c r="I139" i="11" s="1"/>
  <c r="G148" i="11"/>
  <c r="H148" i="11"/>
  <c r="I148" i="11" s="1"/>
  <c r="G149" i="11"/>
  <c r="H149" i="11"/>
  <c r="I149" i="11" s="1"/>
  <c r="G150" i="11"/>
  <c r="H150" i="11"/>
  <c r="I150" i="11" s="1"/>
  <c r="G151" i="11"/>
  <c r="H151" i="11"/>
  <c r="I151" i="11" s="1"/>
  <c r="G152" i="11"/>
  <c r="H152" i="11"/>
  <c r="I152" i="11" s="1"/>
  <c r="G153" i="11"/>
  <c r="H153" i="11"/>
  <c r="I153" i="11" s="1"/>
  <c r="G154" i="11"/>
  <c r="H154" i="11"/>
  <c r="I154" i="11" s="1"/>
  <c r="G155" i="11"/>
  <c r="H155" i="11"/>
  <c r="I155" i="11" s="1"/>
  <c r="G156" i="11"/>
  <c r="H156" i="11"/>
  <c r="I156" i="11" s="1"/>
  <c r="G157" i="11"/>
  <c r="H157" i="11"/>
  <c r="I157" i="11" s="1"/>
  <c r="G158" i="11"/>
  <c r="H158" i="11"/>
  <c r="I158" i="11" s="1"/>
  <c r="G159" i="11"/>
  <c r="H159" i="11"/>
  <c r="I159" i="11" s="1"/>
  <c r="G160" i="11"/>
  <c r="H160" i="11"/>
  <c r="I160" i="11" s="1"/>
  <c r="G161" i="11"/>
  <c r="H161" i="11"/>
  <c r="I161" i="11" s="1"/>
  <c r="G162" i="11"/>
  <c r="H162" i="11"/>
  <c r="I162" i="11" s="1"/>
  <c r="G163" i="11"/>
  <c r="H163" i="11"/>
  <c r="I163" i="11" s="1"/>
  <c r="G164" i="11"/>
  <c r="H164" i="11"/>
  <c r="I164" i="11" s="1"/>
  <c r="G165" i="11"/>
  <c r="H165" i="11"/>
  <c r="I165" i="11" s="1"/>
  <c r="G171" i="11"/>
  <c r="H171" i="11"/>
  <c r="I171" i="11" s="1"/>
  <c r="G172" i="11"/>
  <c r="H172" i="11"/>
  <c r="I172" i="11" s="1"/>
  <c r="G173" i="11"/>
  <c r="H173" i="11"/>
  <c r="I173" i="11" s="1"/>
  <c r="G174" i="11"/>
  <c r="H174" i="11"/>
  <c r="I174" i="11" s="1"/>
  <c r="G175" i="11"/>
  <c r="H175" i="11"/>
  <c r="I175" i="11" s="1"/>
  <c r="G176" i="11"/>
  <c r="H176" i="11"/>
  <c r="I176" i="11" s="1"/>
  <c r="G177" i="11"/>
  <c r="H177" i="11"/>
  <c r="I177" i="11" s="1"/>
  <c r="G178" i="11"/>
  <c r="H178" i="11"/>
  <c r="I178" i="11" s="1"/>
  <c r="G179" i="11"/>
  <c r="H179" i="11"/>
  <c r="I179" i="11" s="1"/>
  <c r="G180" i="11"/>
  <c r="H180" i="11"/>
  <c r="I180" i="11" s="1"/>
  <c r="G181" i="11"/>
  <c r="H181" i="11"/>
  <c r="I181" i="11" s="1"/>
  <c r="G182" i="11"/>
  <c r="H182" i="11"/>
  <c r="I182" i="11" s="1"/>
  <c r="G183" i="11"/>
  <c r="H183" i="11"/>
  <c r="I183" i="11" s="1"/>
  <c r="G184" i="11"/>
  <c r="H184" i="11"/>
  <c r="I184" i="11" s="1"/>
  <c r="G185" i="11"/>
  <c r="H185" i="11"/>
  <c r="I185" i="11" s="1"/>
  <c r="G186" i="11"/>
  <c r="H186" i="11"/>
  <c r="I186" i="11" s="1"/>
  <c r="G187" i="11"/>
  <c r="H187" i="11"/>
  <c r="I187" i="11" s="1"/>
  <c r="G188" i="11"/>
  <c r="H188" i="11"/>
  <c r="I188" i="11" s="1"/>
  <c r="G194" i="11"/>
  <c r="H194" i="11"/>
  <c r="I194" i="11" s="1"/>
  <c r="G195" i="11"/>
  <c r="H195" i="11"/>
  <c r="I195" i="11" s="1"/>
  <c r="G196" i="11"/>
  <c r="H196" i="11"/>
  <c r="I196" i="11" s="1"/>
  <c r="G197" i="11"/>
  <c r="H197" i="11"/>
  <c r="I197" i="11" s="1"/>
  <c r="G198" i="11"/>
  <c r="H198" i="11"/>
  <c r="I198" i="11" s="1"/>
  <c r="G199" i="11"/>
  <c r="H199" i="11"/>
  <c r="I199" i="11" s="1"/>
  <c r="G200" i="11"/>
  <c r="H200" i="11"/>
  <c r="I200" i="11" s="1"/>
  <c r="G201" i="11"/>
  <c r="H201" i="11"/>
  <c r="I201" i="11" s="1"/>
  <c r="G202" i="11"/>
  <c r="H202" i="11"/>
  <c r="I202" i="11" s="1"/>
  <c r="G203" i="11"/>
  <c r="H203" i="11"/>
  <c r="I203" i="11" s="1"/>
  <c r="G207" i="11"/>
  <c r="H207" i="11"/>
  <c r="I207" i="11" s="1"/>
  <c r="G208" i="11"/>
  <c r="H208" i="11"/>
  <c r="I208" i="11" s="1"/>
  <c r="G209" i="11"/>
  <c r="H209" i="11"/>
  <c r="I209" i="11" s="1"/>
  <c r="G210" i="11"/>
  <c r="H210" i="11"/>
  <c r="I210" i="11" s="1"/>
  <c r="E9" i="148"/>
  <c r="F9" i="148"/>
  <c r="G9" i="148" s="1"/>
  <c r="E15" i="140"/>
  <c r="F15" i="140"/>
  <c r="G15" i="140" s="1"/>
  <c r="E16" i="140"/>
  <c r="F16" i="140"/>
  <c r="G16" i="140" s="1"/>
  <c r="E17" i="140"/>
  <c r="F17" i="140"/>
  <c r="G17" i="140" s="1"/>
  <c r="E18" i="140"/>
  <c r="F18" i="140"/>
  <c r="G18" i="140" s="1"/>
  <c r="E19" i="140"/>
  <c r="F19" i="140"/>
  <c r="G19" i="140" s="1"/>
  <c r="E20" i="140"/>
  <c r="F20" i="140"/>
  <c r="G20" i="140" s="1"/>
  <c r="E21" i="140"/>
  <c r="F21" i="140"/>
  <c r="G21" i="140" s="1"/>
  <c r="E22" i="140"/>
  <c r="F22" i="140"/>
  <c r="G22" i="140" s="1"/>
  <c r="E32" i="140"/>
  <c r="F32" i="140"/>
  <c r="G32" i="140" s="1"/>
  <c r="E33" i="140"/>
  <c r="F33" i="140"/>
  <c r="G33" i="140" s="1"/>
  <c r="E34" i="140"/>
  <c r="F34" i="140"/>
  <c r="G34" i="140" s="1"/>
  <c r="E35" i="140"/>
  <c r="F35" i="140"/>
  <c r="G35" i="140" s="1"/>
  <c r="E36" i="140"/>
  <c r="F36" i="140"/>
  <c r="G36" i="140" s="1"/>
  <c r="E37" i="140"/>
  <c r="F37" i="140"/>
  <c r="G37" i="140" s="1"/>
  <c r="E25" i="140"/>
  <c r="F25" i="140"/>
  <c r="G25" i="140" s="1"/>
  <c r="E26" i="140"/>
  <c r="F26" i="140"/>
  <c r="G26" i="140" s="1"/>
  <c r="E27" i="140"/>
  <c r="F27" i="140"/>
  <c r="G27" i="140" s="1"/>
  <c r="E28" i="140"/>
  <c r="F28" i="140"/>
  <c r="G28" i="140" s="1"/>
  <c r="E29" i="140"/>
  <c r="F29" i="140"/>
  <c r="G29" i="140" s="1"/>
  <c r="E30" i="140"/>
  <c r="F30" i="140"/>
  <c r="G30" i="140" s="1"/>
  <c r="E40" i="140"/>
  <c r="F40" i="140"/>
  <c r="G40" i="140" s="1"/>
  <c r="E41" i="140"/>
  <c r="F41" i="140"/>
  <c r="G41" i="140" s="1"/>
  <c r="M6" i="162"/>
  <c r="O6" i="162" s="1"/>
  <c r="N6" i="162"/>
  <c r="M7" i="162"/>
  <c r="O7" i="162" s="1"/>
  <c r="M8" i="162"/>
  <c r="N8" i="162" s="1"/>
  <c r="M9" i="162"/>
  <c r="O9" i="162" s="1"/>
  <c r="M10" i="162"/>
  <c r="M11" i="162"/>
  <c r="N11" i="162" s="1"/>
  <c r="M16" i="162"/>
  <c r="O16" i="162" s="1"/>
  <c r="N16" i="162"/>
  <c r="M17" i="162"/>
  <c r="O17" i="162" s="1"/>
  <c r="N17" i="162"/>
  <c r="M6" i="173"/>
  <c r="O6" i="173" s="1"/>
  <c r="N6" i="173"/>
  <c r="M7" i="173"/>
  <c r="N7" i="173" s="1"/>
  <c r="M8" i="173"/>
  <c r="N8" i="173" s="1"/>
  <c r="M9" i="173"/>
  <c r="O9" i="173" s="1"/>
  <c r="M10" i="173"/>
  <c r="M11" i="173"/>
  <c r="N11" i="173" s="1"/>
  <c r="M16" i="173"/>
  <c r="O16" i="173" s="1"/>
  <c r="N16" i="173"/>
  <c r="M17" i="173"/>
  <c r="O17" i="173" s="1"/>
  <c r="N17" i="173"/>
  <c r="D5" i="12"/>
  <c r="E5" i="12"/>
  <c r="F5" i="12" s="1"/>
  <c r="D6" i="12"/>
  <c r="E6" i="12"/>
  <c r="F6" i="12" s="1"/>
  <c r="D7" i="12"/>
  <c r="E7" i="12"/>
  <c r="F7" i="12" s="1"/>
  <c r="D8" i="12"/>
  <c r="E8" i="12"/>
  <c r="F8" i="12" s="1"/>
  <c r="D9" i="12"/>
  <c r="E9" i="12"/>
  <c r="F9" i="12" s="1"/>
  <c r="D10" i="12"/>
  <c r="E10" i="12"/>
  <c r="F10" i="12" s="1"/>
  <c r="D11" i="12"/>
  <c r="E11" i="12"/>
  <c r="F11" i="12" s="1"/>
  <c r="D12" i="12"/>
  <c r="E12" i="12"/>
  <c r="F12" i="12" s="1"/>
  <c r="D13" i="12"/>
  <c r="E13" i="12"/>
  <c r="F13" i="12" s="1"/>
  <c r="D14" i="12"/>
  <c r="E14" i="12"/>
  <c r="F14" i="12" s="1"/>
  <c r="D15" i="12"/>
  <c r="E15" i="12"/>
  <c r="F15" i="12" s="1"/>
  <c r="D16" i="12"/>
  <c r="E16" i="12"/>
  <c r="F16" i="12" s="1"/>
  <c r="D17" i="12"/>
  <c r="E17" i="12"/>
  <c r="F17" i="12" s="1"/>
  <c r="D18" i="12"/>
  <c r="E18" i="12"/>
  <c r="F18" i="12" s="1"/>
  <c r="D19" i="12"/>
  <c r="E19" i="12"/>
  <c r="F19" i="12" s="1"/>
  <c r="D20" i="12"/>
  <c r="E20" i="12"/>
  <c r="F20" i="12" s="1"/>
  <c r="D22" i="12"/>
  <c r="E22" i="12"/>
  <c r="F22" i="12" s="1"/>
  <c r="D23" i="12"/>
  <c r="E23" i="12"/>
  <c r="F23" i="12" s="1"/>
  <c r="D24" i="12"/>
  <c r="E24" i="12"/>
  <c r="F24" i="12" s="1"/>
  <c r="D25" i="12"/>
  <c r="E25" i="12"/>
  <c r="F25" i="12" s="1"/>
  <c r="D26" i="12"/>
  <c r="E26" i="12"/>
  <c r="F26" i="12" s="1"/>
  <c r="D27" i="12"/>
  <c r="E27" i="12"/>
  <c r="F27" i="12" s="1"/>
  <c r="D28" i="12"/>
  <c r="E28" i="12"/>
  <c r="F28" i="12" s="1"/>
  <c r="D29" i="12"/>
  <c r="E29" i="12"/>
  <c r="F29" i="12" s="1"/>
  <c r="D30" i="12"/>
  <c r="E30" i="12"/>
  <c r="F30" i="12" s="1"/>
  <c r="D31" i="12"/>
  <c r="E31" i="12"/>
  <c r="F31" i="12" s="1"/>
  <c r="D32" i="12"/>
  <c r="E32" i="12"/>
  <c r="F32" i="12" s="1"/>
  <c r="D33" i="12"/>
  <c r="E33" i="12"/>
  <c r="F33" i="12" s="1"/>
  <c r="D34" i="12"/>
  <c r="E34" i="12"/>
  <c r="F34" i="12" s="1"/>
  <c r="D35" i="12"/>
  <c r="E35" i="12"/>
  <c r="F35" i="12" s="1"/>
  <c r="D37" i="12"/>
  <c r="E37" i="12"/>
  <c r="F37" i="12" s="1"/>
  <c r="D38" i="12"/>
  <c r="E38" i="12"/>
  <c r="F38" i="12" s="1"/>
  <c r="D39" i="12"/>
  <c r="E39" i="12"/>
  <c r="F39" i="12" s="1"/>
  <c r="D40" i="12"/>
  <c r="E40" i="12"/>
  <c r="F40" i="12" s="1"/>
  <c r="D41" i="12"/>
  <c r="E41" i="12"/>
  <c r="F41" i="12" s="1"/>
  <c r="D42" i="12"/>
  <c r="E42" i="12"/>
  <c r="F42" i="12" s="1"/>
  <c r="D43" i="12"/>
  <c r="E43" i="12"/>
  <c r="F43" i="12" s="1"/>
  <c r="D44" i="12"/>
  <c r="E44" i="12"/>
  <c r="F44" i="12" s="1"/>
  <c r="D45" i="12"/>
  <c r="E45" i="12"/>
  <c r="F45" i="12" s="1"/>
  <c r="D46" i="12"/>
  <c r="E46" i="12"/>
  <c r="F46" i="12" s="1"/>
  <c r="D47" i="12"/>
  <c r="E47" i="12"/>
  <c r="F47" i="12" s="1"/>
  <c r="D48" i="12"/>
  <c r="E48" i="12"/>
  <c r="F48" i="12" s="1"/>
  <c r="D50" i="12"/>
  <c r="E50" i="12"/>
  <c r="F50" i="12" s="1"/>
  <c r="D51" i="12"/>
  <c r="E51" i="12"/>
  <c r="F51" i="12" s="1"/>
  <c r="D52" i="12"/>
  <c r="E52" i="12"/>
  <c r="F52" i="12" s="1"/>
  <c r="D53" i="12"/>
  <c r="E53" i="12"/>
  <c r="F53" i="12" s="1"/>
  <c r="D55" i="12"/>
  <c r="E55" i="12"/>
  <c r="F55" i="12" s="1"/>
  <c r="D56" i="12"/>
  <c r="E56" i="12"/>
  <c r="F56" i="12" s="1"/>
  <c r="D58" i="12"/>
  <c r="E58" i="12"/>
  <c r="F58" i="12" s="1"/>
  <c r="D59" i="12"/>
  <c r="E59" i="12"/>
  <c r="F59" i="12" s="1"/>
  <c r="D61" i="12"/>
  <c r="E61" i="12"/>
  <c r="F61" i="12" s="1"/>
  <c r="D62" i="12"/>
  <c r="E62" i="12"/>
  <c r="F62" i="12" s="1"/>
  <c r="D63" i="12"/>
  <c r="E63" i="12"/>
  <c r="F63" i="12" s="1"/>
  <c r="D65" i="12"/>
  <c r="E65" i="12"/>
  <c r="F65" i="12" s="1"/>
  <c r="D66" i="12"/>
  <c r="E66" i="12"/>
  <c r="F66" i="12" s="1"/>
  <c r="D67" i="12"/>
  <c r="E67" i="12"/>
  <c r="F67" i="12" s="1"/>
  <c r="D68" i="12"/>
  <c r="E68" i="12"/>
  <c r="F68" i="12" s="1"/>
  <c r="D69" i="12"/>
  <c r="E69" i="12"/>
  <c r="F69" i="12" s="1"/>
  <c r="D70" i="12"/>
  <c r="E70" i="12"/>
  <c r="F70" i="12" s="1"/>
  <c r="D71" i="12"/>
  <c r="E71" i="12"/>
  <c r="F71" i="12" s="1"/>
  <c r="D72" i="12"/>
  <c r="E72" i="12"/>
  <c r="F72" i="12" s="1"/>
  <c r="D74" i="12"/>
  <c r="E74" i="12"/>
  <c r="F74" i="12" s="1"/>
  <c r="D75" i="12"/>
  <c r="E75" i="12"/>
  <c r="F75" i="12" s="1"/>
  <c r="D76" i="12"/>
  <c r="E76" i="12"/>
  <c r="F76" i="12" s="1"/>
  <c r="D77" i="12"/>
  <c r="E77" i="12"/>
  <c r="F77" i="12" s="1"/>
  <c r="D78" i="12"/>
  <c r="E78" i="12"/>
  <c r="F78" i="12" s="1"/>
  <c r="D79" i="12"/>
  <c r="E79" i="12"/>
  <c r="F79" i="12" s="1"/>
  <c r="D80" i="12"/>
  <c r="E80" i="12"/>
  <c r="F80" i="12" s="1"/>
  <c r="D81" i="12"/>
  <c r="E81" i="12"/>
  <c r="F81" i="12" s="1"/>
  <c r="U7" i="14"/>
  <c r="V7" i="14"/>
  <c r="U8" i="14"/>
  <c r="V8" i="14"/>
  <c r="U9" i="14"/>
  <c r="V9" i="14"/>
  <c r="U10" i="14"/>
  <c r="V10" i="14"/>
  <c r="U11" i="14"/>
  <c r="V11" i="14"/>
  <c r="U12" i="14"/>
  <c r="V12" i="14"/>
  <c r="U13" i="14"/>
  <c r="V13" i="14"/>
  <c r="U14" i="14"/>
  <c r="V14" i="14"/>
  <c r="U15" i="14"/>
  <c r="V15" i="14"/>
  <c r="J7" i="13"/>
  <c r="K7" i="13" s="1"/>
  <c r="J8" i="13"/>
  <c r="K8" i="13" s="1"/>
  <c r="J9" i="13"/>
  <c r="K9" i="13" s="1"/>
  <c r="J10" i="13"/>
  <c r="K10" i="13" s="1"/>
  <c r="J11" i="13"/>
  <c r="K11" i="13" s="1"/>
  <c r="J12" i="13"/>
  <c r="K12" i="13" s="1"/>
  <c r="J13" i="13"/>
  <c r="K13" i="13" s="1"/>
  <c r="J14" i="13"/>
  <c r="K14" i="13" s="1"/>
  <c r="J15" i="13"/>
  <c r="K15" i="13" s="1"/>
  <c r="J16" i="13"/>
  <c r="K16" i="13" s="1"/>
  <c r="J17" i="13"/>
  <c r="K17" i="13" s="1"/>
  <c r="J18" i="13"/>
  <c r="K18" i="13" s="1"/>
  <c r="J19" i="13"/>
  <c r="K19" i="13" s="1"/>
  <c r="E7" i="15"/>
  <c r="F7" i="15"/>
  <c r="G7" i="15" s="1"/>
  <c r="E8" i="15"/>
  <c r="F8" i="15"/>
  <c r="G8" i="15" s="1"/>
  <c r="E9" i="15"/>
  <c r="F9" i="15"/>
  <c r="G9" i="15" s="1"/>
  <c r="E10" i="15"/>
  <c r="F10" i="15"/>
  <c r="G10" i="15" s="1"/>
  <c r="E11" i="15"/>
  <c r="F11" i="15"/>
  <c r="G11" i="15" s="1"/>
  <c r="E14" i="15"/>
  <c r="F14" i="15"/>
  <c r="G14" i="15" s="1"/>
  <c r="E15" i="15"/>
  <c r="F15" i="15"/>
  <c r="G15" i="15" s="1"/>
  <c r="E16" i="15"/>
  <c r="F16" i="15"/>
  <c r="G16" i="15" s="1"/>
  <c r="E17" i="15"/>
  <c r="F17" i="15"/>
  <c r="G17" i="15" s="1"/>
  <c r="E18" i="15"/>
  <c r="F18" i="15"/>
  <c r="G18" i="15" s="1"/>
  <c r="E19" i="15"/>
  <c r="F19" i="15"/>
  <c r="G19" i="15" s="1"/>
  <c r="E20" i="15"/>
  <c r="F20" i="15"/>
  <c r="G20" i="15" s="1"/>
  <c r="E21" i="15"/>
  <c r="F21" i="15"/>
  <c r="G21" i="15" s="1"/>
  <c r="E22" i="15"/>
  <c r="F22" i="15"/>
  <c r="G22" i="15" s="1"/>
  <c r="E23" i="15"/>
  <c r="F23" i="15"/>
  <c r="G23" i="15" s="1"/>
  <c r="E24" i="15"/>
  <c r="F24" i="15"/>
  <c r="G24" i="15" s="1"/>
  <c r="E25" i="15"/>
  <c r="F25" i="15"/>
  <c r="G25" i="15" s="1"/>
  <c r="E26" i="15"/>
  <c r="F26" i="15"/>
  <c r="G26" i="15" s="1"/>
  <c r="E27" i="15"/>
  <c r="F27" i="15"/>
  <c r="G27" i="15" s="1"/>
  <c r="E28" i="15"/>
  <c r="F28" i="15"/>
  <c r="G28" i="15" s="1"/>
  <c r="E29" i="15"/>
  <c r="F29" i="15"/>
  <c r="G29" i="15" s="1"/>
  <c r="E30" i="15"/>
  <c r="F30" i="15"/>
  <c r="G30" i="15" s="1"/>
  <c r="E31" i="15"/>
  <c r="F31" i="15"/>
  <c r="G31" i="15" s="1"/>
  <c r="E32" i="15"/>
  <c r="F32" i="15"/>
  <c r="G32" i="15" s="1"/>
  <c r="E33" i="15"/>
  <c r="F33" i="15"/>
  <c r="G33" i="15" s="1"/>
  <c r="E34" i="15"/>
  <c r="F34" i="15"/>
  <c r="G34" i="15" s="1"/>
  <c r="E35" i="15"/>
  <c r="F35" i="15"/>
  <c r="G35" i="15" s="1"/>
  <c r="E36" i="15"/>
  <c r="F36" i="15"/>
  <c r="G36" i="15" s="1"/>
  <c r="E37" i="15"/>
  <c r="F37" i="15"/>
  <c r="G37" i="15" s="1"/>
  <c r="E38" i="15"/>
  <c r="E39" i="15"/>
  <c r="F39" i="15"/>
  <c r="G39" i="15" s="1"/>
  <c r="E40" i="15"/>
  <c r="F40" i="15"/>
  <c r="G40" i="15" s="1"/>
  <c r="E41" i="15"/>
  <c r="F41" i="15"/>
  <c r="G41" i="15" s="1"/>
  <c r="E42" i="15"/>
  <c r="F42" i="15"/>
  <c r="G42" i="15" s="1"/>
  <c r="E43" i="15"/>
  <c r="F43" i="15"/>
  <c r="G43" i="15" s="1"/>
  <c r="E44" i="15"/>
  <c r="F44" i="15"/>
  <c r="G44" i="15" s="1"/>
  <c r="E45" i="15"/>
  <c r="F45" i="15"/>
  <c r="G45" i="15" s="1"/>
  <c r="E46" i="15"/>
  <c r="E47" i="15"/>
  <c r="F47" i="15"/>
  <c r="G47" i="15" s="1"/>
  <c r="E48" i="15"/>
  <c r="F48" i="15"/>
  <c r="G48" i="15" s="1"/>
  <c r="E49" i="15"/>
  <c r="F49" i="15"/>
  <c r="G49" i="15" s="1"/>
  <c r="E50" i="15"/>
  <c r="F50" i="15"/>
  <c r="G50" i="15" s="1"/>
  <c r="E51" i="15"/>
  <c r="F51" i="15"/>
  <c r="G51" i="15" s="1"/>
  <c r="E52" i="15"/>
  <c r="F52" i="15"/>
  <c r="G52" i="15" s="1"/>
  <c r="E53" i="15"/>
  <c r="F53" i="15"/>
  <c r="G53" i="15" s="1"/>
  <c r="E54" i="15"/>
  <c r="F54" i="15"/>
  <c r="G54" i="15" s="1"/>
  <c r="E55" i="15"/>
  <c r="F55" i="15"/>
  <c r="G55" i="15" s="1"/>
  <c r="E56" i="15"/>
  <c r="F56" i="15"/>
  <c r="G56" i="15" s="1"/>
  <c r="E57" i="15"/>
  <c r="F57" i="15"/>
  <c r="G57" i="15" s="1"/>
  <c r="E58" i="15"/>
  <c r="F58" i="15"/>
  <c r="G58" i="15" s="1"/>
  <c r="E59" i="15"/>
  <c r="F59" i="15"/>
  <c r="G59" i="15" s="1"/>
  <c r="E60" i="15"/>
  <c r="F60" i="15"/>
  <c r="G60" i="15" s="1"/>
  <c r="E61" i="15"/>
  <c r="F61" i="15"/>
  <c r="G61" i="15" s="1"/>
  <c r="E62" i="15"/>
  <c r="F62" i="15"/>
  <c r="G62" i="15" s="1"/>
  <c r="E63" i="15"/>
  <c r="F63" i="15"/>
  <c r="G63" i="15" s="1"/>
  <c r="E64" i="15"/>
  <c r="F64" i="15"/>
  <c r="G64" i="15" s="1"/>
  <c r="E65" i="15"/>
  <c r="F65" i="15"/>
  <c r="G65" i="15" s="1"/>
  <c r="E66" i="15"/>
  <c r="F66" i="15"/>
  <c r="G66" i="15" s="1"/>
  <c r="E67" i="15"/>
  <c r="F67" i="15"/>
  <c r="G67" i="15" s="1"/>
  <c r="E68" i="15"/>
  <c r="F68" i="15"/>
  <c r="G68" i="15" s="1"/>
  <c r="E69" i="15"/>
  <c r="F69" i="15"/>
  <c r="G69" i="15" s="1"/>
  <c r="E70" i="15"/>
  <c r="F70" i="15"/>
  <c r="G70" i="15" s="1"/>
  <c r="E71" i="15"/>
  <c r="F71" i="15"/>
  <c r="G71" i="15" s="1"/>
  <c r="E72" i="15"/>
  <c r="F72" i="15"/>
  <c r="G72" i="15" s="1"/>
  <c r="E73" i="15"/>
  <c r="F73" i="15"/>
  <c r="G73" i="15" s="1"/>
  <c r="E74" i="15"/>
  <c r="F74" i="15"/>
  <c r="G74" i="15" s="1"/>
  <c r="E75" i="15"/>
  <c r="F75" i="15"/>
  <c r="G75" i="15" s="1"/>
  <c r="E76" i="15"/>
  <c r="F76" i="15"/>
  <c r="G76" i="15" s="1"/>
  <c r="E77" i="15"/>
  <c r="F77" i="15"/>
  <c r="G77" i="15" s="1"/>
  <c r="E78" i="15"/>
  <c r="F78" i="15"/>
  <c r="G78" i="15" s="1"/>
  <c r="E79" i="15"/>
  <c r="F79" i="15"/>
  <c r="G79" i="15" s="1"/>
  <c r="E80" i="15"/>
  <c r="F80" i="15"/>
  <c r="G80" i="15" s="1"/>
  <c r="E81" i="15"/>
  <c r="F81" i="15"/>
  <c r="G81" i="15" s="1"/>
  <c r="E82" i="15"/>
  <c r="F82" i="15"/>
  <c r="G82" i="15" s="1"/>
  <c r="E83" i="15"/>
  <c r="F83" i="15"/>
  <c r="G83" i="15" s="1"/>
  <c r="E84" i="15"/>
  <c r="E85" i="15"/>
  <c r="F85" i="15"/>
  <c r="G85" i="15" s="1"/>
  <c r="E86" i="15"/>
  <c r="F86" i="15"/>
  <c r="G86" i="15" s="1"/>
  <c r="E87" i="15"/>
  <c r="F87" i="15"/>
  <c r="G87" i="15" s="1"/>
  <c r="E88" i="15"/>
  <c r="F88" i="15"/>
  <c r="G88" i="15" s="1"/>
  <c r="E89" i="15"/>
  <c r="F89" i="15"/>
  <c r="G89" i="15" s="1"/>
  <c r="E90" i="15"/>
  <c r="F90" i="15"/>
  <c r="G90" i="15" s="1"/>
  <c r="E91" i="15"/>
  <c r="F91" i="15"/>
  <c r="G91" i="15" s="1"/>
  <c r="E92" i="15"/>
  <c r="F92" i="15"/>
  <c r="G92" i="15" s="1"/>
  <c r="E93" i="15"/>
  <c r="F93" i="15"/>
  <c r="G93" i="15" s="1"/>
  <c r="E94" i="15"/>
  <c r="F94" i="15"/>
  <c r="G94" i="15" s="1"/>
  <c r="E95" i="15"/>
  <c r="F95" i="15"/>
  <c r="G95" i="15" s="1"/>
  <c r="E96" i="15"/>
  <c r="F96" i="15"/>
  <c r="G96" i="15" s="1"/>
  <c r="E97" i="15"/>
  <c r="F97" i="15"/>
  <c r="G97" i="15" s="1"/>
  <c r="E98" i="15"/>
  <c r="F98" i="15"/>
  <c r="G98" i="15" s="1"/>
  <c r="E99" i="15"/>
  <c r="G99" i="15"/>
  <c r="E100" i="15"/>
  <c r="F100" i="15"/>
  <c r="G100" i="15" s="1"/>
  <c r="E101" i="15"/>
  <c r="E102" i="15"/>
  <c r="F102" i="15"/>
  <c r="G102" i="15" s="1"/>
  <c r="E103" i="15"/>
  <c r="F103" i="15"/>
  <c r="G103" i="15" s="1"/>
  <c r="E104" i="15"/>
  <c r="F104" i="15"/>
  <c r="G104" i="15" s="1"/>
  <c r="E105" i="15"/>
  <c r="F105" i="15"/>
  <c r="G105" i="15" s="1"/>
  <c r="E106" i="15"/>
  <c r="F106" i="15"/>
  <c r="G106" i="15" s="1"/>
  <c r="E107" i="15"/>
  <c r="F107" i="15"/>
  <c r="G107" i="15" s="1"/>
  <c r="E108" i="15"/>
  <c r="F108" i="15"/>
  <c r="G108" i="15" s="1"/>
  <c r="E109" i="15"/>
  <c r="F109" i="15"/>
  <c r="G109" i="15" s="1"/>
  <c r="E110" i="15"/>
  <c r="F110" i="15"/>
  <c r="G110" i="15" s="1"/>
  <c r="E111" i="15"/>
  <c r="F111" i="15"/>
  <c r="G111" i="15" s="1"/>
  <c r="E112" i="15"/>
  <c r="F112" i="15"/>
  <c r="G112" i="15" s="1"/>
  <c r="E113" i="15"/>
  <c r="F113" i="15"/>
  <c r="G113" i="15" s="1"/>
  <c r="E114" i="15"/>
  <c r="F114" i="15"/>
  <c r="G114" i="15" s="1"/>
  <c r="E115" i="15"/>
  <c r="F115" i="15"/>
  <c r="G115" i="15" s="1"/>
  <c r="E116" i="15"/>
  <c r="F116" i="15"/>
  <c r="G116" i="15" s="1"/>
  <c r="E117" i="15"/>
  <c r="F117" i="15"/>
  <c r="G117" i="15" s="1"/>
  <c r="J8" i="16"/>
  <c r="J9" i="16"/>
  <c r="J10" i="16"/>
  <c r="J11" i="16"/>
  <c r="J14" i="16"/>
  <c r="J15" i="16"/>
  <c r="J17" i="16"/>
  <c r="J18" i="16"/>
  <c r="J19" i="16"/>
  <c r="J20" i="16"/>
  <c r="J21" i="16"/>
  <c r="J22" i="16"/>
  <c r="J23" i="16"/>
  <c r="J24" i="16"/>
  <c r="J25" i="16"/>
  <c r="J32" i="16"/>
  <c r="J33" i="16"/>
  <c r="J34" i="16"/>
  <c r="J37" i="16"/>
  <c r="J38" i="16"/>
  <c r="J39" i="16"/>
  <c r="J40" i="16"/>
  <c r="J44" i="16"/>
  <c r="J45" i="16"/>
  <c r="J48" i="16"/>
  <c r="J49" i="16"/>
  <c r="J51" i="16"/>
  <c r="J52" i="16"/>
  <c r="J53" i="16"/>
  <c r="J54" i="16"/>
  <c r="J55" i="16"/>
  <c r="J56" i="16"/>
  <c r="J57" i="16"/>
  <c r="J64" i="16"/>
  <c r="J65" i="16"/>
  <c r="J66" i="16"/>
  <c r="J67" i="16"/>
  <c r="J68" i="16"/>
  <c r="J69" i="16"/>
  <c r="J72" i="16"/>
  <c r="J77" i="16"/>
  <c r="J78" i="16"/>
  <c r="J79" i="16"/>
  <c r="J80" i="16"/>
  <c r="J81" i="16"/>
  <c r="J82" i="16"/>
  <c r="J83" i="16"/>
  <c r="J84" i="16"/>
  <c r="J85" i="16"/>
  <c r="E7" i="17"/>
  <c r="E8" i="17"/>
  <c r="E9" i="17"/>
  <c r="E10" i="17"/>
  <c r="E11" i="17"/>
  <c r="E12" i="17"/>
  <c r="E13" i="17"/>
  <c r="E14" i="17"/>
  <c r="E15" i="17"/>
  <c r="E16" i="17"/>
  <c r="E17" i="17"/>
  <c r="E18" i="17"/>
  <c r="E19" i="17"/>
  <c r="E20" i="17"/>
  <c r="E21" i="17"/>
  <c r="E22" i="17"/>
  <c r="E23" i="17"/>
  <c r="E24" i="17"/>
  <c r="E25" i="17"/>
  <c r="E26" i="17"/>
  <c r="E27" i="17"/>
  <c r="E28" i="17"/>
  <c r="E29" i="17"/>
  <c r="E30" i="17"/>
  <c r="E31" i="17"/>
  <c r="E32" i="17"/>
  <c r="E33" i="17"/>
  <c r="E34" i="17"/>
  <c r="E35" i="17"/>
  <c r="E36" i="17"/>
  <c r="E37" i="17"/>
  <c r="F8" i="18"/>
  <c r="G8" i="18"/>
  <c r="H8" i="18" s="1"/>
  <c r="F9" i="18"/>
  <c r="G9" i="18"/>
  <c r="H9" i="18" s="1"/>
  <c r="F10" i="18"/>
  <c r="G10" i="18"/>
  <c r="H10" i="18" s="1"/>
  <c r="F11" i="18"/>
  <c r="G11" i="18"/>
  <c r="H11" i="18" s="1"/>
  <c r="F12" i="18"/>
  <c r="F13" i="18"/>
  <c r="G13" i="18"/>
  <c r="H13" i="18" s="1"/>
  <c r="F14" i="18"/>
  <c r="G14" i="18"/>
  <c r="H14" i="18" s="1"/>
  <c r="F15" i="18"/>
  <c r="F16" i="18"/>
  <c r="G16" i="18"/>
  <c r="H16" i="18" s="1"/>
  <c r="F17" i="18"/>
  <c r="F18" i="18"/>
  <c r="G18" i="18"/>
  <c r="H18" i="18" s="1"/>
  <c r="F19" i="18"/>
  <c r="F21" i="18"/>
  <c r="G21" i="18"/>
  <c r="H21" i="18" s="1"/>
  <c r="F22" i="18"/>
  <c r="F24" i="18"/>
  <c r="G24" i="18"/>
  <c r="H24" i="18" s="1"/>
  <c r="F25" i="18"/>
  <c r="G25" i="18"/>
  <c r="H25" i="18" s="1"/>
  <c r="F26" i="18"/>
  <c r="G26" i="18"/>
  <c r="H26" i="18" s="1"/>
  <c r="F28" i="18"/>
  <c r="G28" i="18"/>
  <c r="H28" i="18" s="1"/>
  <c r="F29" i="18"/>
  <c r="G29" i="18"/>
  <c r="H29" i="18" s="1"/>
  <c r="F30" i="18"/>
  <c r="G30" i="18"/>
  <c r="H30" i="18" s="1"/>
  <c r="F32" i="18"/>
  <c r="G32" i="18"/>
  <c r="H32" i="18" s="1"/>
  <c r="F33" i="18"/>
  <c r="F35" i="18"/>
  <c r="G35" i="18"/>
  <c r="H35" i="18" s="1"/>
  <c r="F36" i="18"/>
  <c r="G36" i="18"/>
  <c r="H36" i="18" s="1"/>
  <c r="F38" i="18"/>
  <c r="G38" i="18"/>
  <c r="H38" i="18" s="1"/>
  <c r="F39" i="18"/>
  <c r="G39" i="18"/>
  <c r="H39" i="18" s="1"/>
  <c r="F40" i="18"/>
  <c r="G40" i="18"/>
  <c r="H40" i="18" s="1"/>
  <c r="F41" i="18"/>
  <c r="G41" i="18"/>
  <c r="H41" i="18" s="1"/>
  <c r="F43" i="18"/>
  <c r="G43" i="18"/>
  <c r="H43" i="18" s="1"/>
  <c r="F44" i="18"/>
  <c r="G44" i="18"/>
  <c r="H44" i="18" s="1"/>
  <c r="F45" i="18"/>
  <c r="G45" i="18"/>
  <c r="H45" i="18" s="1"/>
  <c r="F46" i="18"/>
  <c r="G46" i="18"/>
  <c r="H46" i="18" s="1"/>
  <c r="F47" i="18"/>
  <c r="G47" i="18"/>
  <c r="H47" i="18" s="1"/>
  <c r="F48" i="18"/>
  <c r="G48" i="18"/>
  <c r="H48" i="18" s="1"/>
  <c r="F49" i="18"/>
  <c r="G49" i="18"/>
  <c r="H49" i="18" s="1"/>
  <c r="F50" i="18"/>
  <c r="G50" i="18"/>
  <c r="H50" i="18" s="1"/>
  <c r="F51" i="18"/>
  <c r="G51" i="18"/>
  <c r="H51" i="18" s="1"/>
  <c r="F53" i="18"/>
  <c r="G53" i="18"/>
  <c r="H53" i="18" s="1"/>
  <c r="F54" i="18"/>
  <c r="G54" i="18"/>
  <c r="H54" i="18" s="1"/>
  <c r="G9" i="19"/>
  <c r="H9" i="19"/>
  <c r="I9" i="19" s="1"/>
  <c r="G10" i="19"/>
  <c r="H10" i="19"/>
  <c r="I10" i="19" s="1"/>
  <c r="G11" i="19"/>
  <c r="H11" i="19"/>
  <c r="I11" i="19" s="1"/>
  <c r="G12" i="19"/>
  <c r="H12" i="19"/>
  <c r="I12" i="19" s="1"/>
  <c r="G15" i="19"/>
  <c r="H15" i="19"/>
  <c r="I15" i="19" s="1"/>
  <c r="G16" i="19"/>
  <c r="H16" i="19"/>
  <c r="I16" i="19" s="1"/>
  <c r="G19" i="19"/>
  <c r="H19" i="19"/>
  <c r="I19" i="19" s="1"/>
  <c r="G22" i="19"/>
  <c r="H22" i="19"/>
  <c r="I22" i="19" s="1"/>
  <c r="G23" i="19"/>
  <c r="H23" i="19"/>
  <c r="I23" i="19" s="1"/>
  <c r="F26" i="19"/>
  <c r="H26" i="19" s="1"/>
  <c r="I26" i="19" s="1"/>
  <c r="F27" i="19"/>
  <c r="G27" i="19" s="1"/>
  <c r="F28" i="19"/>
  <c r="H28" i="19" s="1"/>
  <c r="I28" i="19" s="1"/>
  <c r="F29" i="19"/>
  <c r="G29" i="19" s="1"/>
  <c r="F30" i="19"/>
  <c r="H30" i="19" s="1"/>
  <c r="I30" i="19" s="1"/>
  <c r="F31" i="19"/>
  <c r="G31" i="19" s="1"/>
  <c r="F32" i="19"/>
  <c r="H32" i="19" s="1"/>
  <c r="I32" i="19" s="1"/>
  <c r="F33" i="19"/>
  <c r="G33" i="19" s="1"/>
  <c r="G43" i="19"/>
  <c r="H43" i="19"/>
  <c r="I43" i="19" s="1"/>
  <c r="G44" i="19"/>
  <c r="H44" i="19"/>
  <c r="I44" i="19" s="1"/>
  <c r="G45" i="19"/>
  <c r="H45" i="19"/>
  <c r="I45" i="19" s="1"/>
  <c r="G46" i="19"/>
  <c r="H46" i="19"/>
  <c r="I46" i="19" s="1"/>
  <c r="G47" i="19"/>
  <c r="H47" i="19"/>
  <c r="I47" i="19" s="1"/>
  <c r="G48" i="19"/>
  <c r="H48" i="19"/>
  <c r="I48" i="19" s="1"/>
  <c r="G49" i="19"/>
  <c r="H49" i="19"/>
  <c r="I49" i="19" s="1"/>
  <c r="G50" i="19"/>
  <c r="H50" i="19"/>
  <c r="I50" i="19" s="1"/>
  <c r="G53" i="19"/>
  <c r="H53" i="19"/>
  <c r="I53" i="19" s="1"/>
  <c r="G54" i="19"/>
  <c r="H54" i="19"/>
  <c r="I54" i="19" s="1"/>
  <c r="G57" i="19"/>
  <c r="H57" i="19"/>
  <c r="I57" i="19" s="1"/>
  <c r="G59" i="19"/>
  <c r="H59" i="19"/>
  <c r="I59" i="19" s="1"/>
  <c r="G60" i="19"/>
  <c r="H60" i="19"/>
  <c r="I60" i="19" s="1"/>
  <c r="G61" i="19"/>
  <c r="H61" i="19"/>
  <c r="I61" i="19" s="1"/>
  <c r="G63" i="19"/>
  <c r="H63" i="19"/>
  <c r="I63" i="19" s="1"/>
  <c r="G64" i="19"/>
  <c r="H64" i="19"/>
  <c r="I64" i="19" s="1"/>
  <c r="G65" i="19"/>
  <c r="H65" i="19"/>
  <c r="I65" i="19" s="1"/>
  <c r="G66" i="19"/>
  <c r="H66" i="19"/>
  <c r="I66" i="19" s="1"/>
  <c r="G67" i="19"/>
  <c r="H67" i="19"/>
  <c r="I67" i="19" s="1"/>
  <c r="G68" i="19"/>
  <c r="H68" i="19"/>
  <c r="I68" i="19" s="1"/>
  <c r="G69" i="19"/>
  <c r="H69" i="19"/>
  <c r="I69" i="19" s="1"/>
  <c r="G70" i="19"/>
  <c r="H70" i="19"/>
  <c r="I70" i="19" s="1"/>
  <c r="G71" i="19"/>
  <c r="H71" i="19"/>
  <c r="I71" i="19" s="1"/>
  <c r="G72" i="19"/>
  <c r="H72" i="19"/>
  <c r="I72" i="19" s="1"/>
  <c r="G73" i="19"/>
  <c r="H73" i="19"/>
  <c r="I73" i="19" s="1"/>
  <c r="E14" i="20"/>
  <c r="G14" i="20" s="1"/>
  <c r="F14" i="20"/>
  <c r="E15" i="20"/>
  <c r="G15" i="20" s="1"/>
  <c r="F15" i="20"/>
  <c r="E17" i="20"/>
  <c r="G17" i="20" s="1"/>
  <c r="F17" i="20"/>
  <c r="E18" i="20"/>
  <c r="G18" i="20" s="1"/>
  <c r="F18" i="20"/>
  <c r="E19" i="20"/>
  <c r="G19" i="20" s="1"/>
  <c r="F19" i="20"/>
  <c r="E20" i="20"/>
  <c r="G20" i="20" s="1"/>
  <c r="F20" i="20"/>
  <c r="E21" i="20"/>
  <c r="G21" i="20" s="1"/>
  <c r="F21" i="20"/>
  <c r="E23" i="20"/>
  <c r="G23" i="20" s="1"/>
  <c r="F23" i="20"/>
  <c r="E24" i="20"/>
  <c r="G24" i="20" s="1"/>
  <c r="F24" i="20"/>
  <c r="E26" i="20"/>
  <c r="G26" i="20" s="1"/>
  <c r="F26" i="20"/>
  <c r="E28" i="20"/>
  <c r="G28" i="20" s="1"/>
  <c r="F28" i="20"/>
  <c r="E30" i="20"/>
  <c r="G30" i="20" s="1"/>
  <c r="F30" i="20"/>
  <c r="E31" i="20"/>
  <c r="G31" i="20" s="1"/>
  <c r="F31" i="20"/>
  <c r="E32" i="20"/>
  <c r="G32" i="20" s="1"/>
  <c r="F32" i="20"/>
  <c r="E33" i="20"/>
  <c r="G33" i="20" s="1"/>
  <c r="F33" i="20"/>
  <c r="E36" i="20"/>
  <c r="G36" i="20" s="1"/>
  <c r="F36" i="20"/>
  <c r="E37" i="20"/>
  <c r="G37" i="20" s="1"/>
  <c r="F37" i="20"/>
  <c r="E38" i="20"/>
  <c r="G38" i="20" s="1"/>
  <c r="F38" i="20"/>
  <c r="E39" i="20"/>
  <c r="G39" i="20" s="1"/>
  <c r="F39" i="20"/>
  <c r="F40" i="20"/>
  <c r="G40" i="20"/>
  <c r="E41" i="20"/>
  <c r="G41" i="20" s="1"/>
  <c r="F41" i="20"/>
  <c r="E42" i="20"/>
  <c r="G42" i="20" s="1"/>
  <c r="F42" i="20"/>
  <c r="E43" i="20"/>
  <c r="G43" i="20" s="1"/>
  <c r="F43" i="20"/>
  <c r="E44" i="20"/>
  <c r="G44" i="20" s="1"/>
  <c r="F44" i="20"/>
  <c r="D8" i="21"/>
  <c r="E8" i="21"/>
  <c r="F8" i="21" s="1"/>
  <c r="D9" i="21"/>
  <c r="E9" i="21"/>
  <c r="F9" i="21" s="1"/>
  <c r="D10" i="21"/>
  <c r="E10" i="21"/>
  <c r="F10" i="21" s="1"/>
  <c r="D11" i="21"/>
  <c r="E11" i="21"/>
  <c r="F11" i="21" s="1"/>
  <c r="D12" i="21"/>
  <c r="E12" i="21"/>
  <c r="F12" i="21" s="1"/>
  <c r="D13" i="21"/>
  <c r="E13" i="21"/>
  <c r="F13" i="21" s="1"/>
  <c r="D15" i="21"/>
  <c r="E15" i="21"/>
  <c r="F15" i="21" s="1"/>
  <c r="D16" i="21"/>
  <c r="E16" i="21"/>
  <c r="F16" i="21" s="1"/>
  <c r="D17" i="21"/>
  <c r="E17" i="21"/>
  <c r="F17" i="21" s="1"/>
  <c r="D18" i="21"/>
  <c r="E18" i="21"/>
  <c r="F18" i="21" s="1"/>
  <c r="D21" i="21"/>
  <c r="E21" i="21"/>
  <c r="F21" i="21" s="1"/>
  <c r="D22" i="21"/>
  <c r="E22" i="21"/>
  <c r="F22" i="21" s="1"/>
  <c r="E23" i="21"/>
  <c r="F23" i="21" s="1"/>
  <c r="D24" i="21"/>
  <c r="E24" i="21"/>
  <c r="F24" i="21" s="1"/>
  <c r="D25" i="21"/>
  <c r="E25" i="21"/>
  <c r="F25" i="21" s="1"/>
  <c r="D26" i="21"/>
  <c r="E26" i="21"/>
  <c r="F26" i="21" s="1"/>
  <c r="D27" i="21"/>
  <c r="E27" i="21"/>
  <c r="F27" i="21" s="1"/>
  <c r="E28" i="21"/>
  <c r="F28" i="21" s="1"/>
  <c r="D29" i="21"/>
  <c r="E29" i="21"/>
  <c r="F29" i="21" s="1"/>
  <c r="D30" i="21"/>
  <c r="E30" i="21"/>
  <c r="F30" i="21" s="1"/>
  <c r="E31" i="21"/>
  <c r="F31" i="21" s="1"/>
  <c r="D32" i="21"/>
  <c r="E32" i="21"/>
  <c r="F32" i="21" s="1"/>
  <c r="D33" i="21"/>
  <c r="E33" i="21"/>
  <c r="F33" i="21" s="1"/>
  <c r="E34" i="21"/>
  <c r="F34" i="21" s="1"/>
  <c r="D35" i="21"/>
  <c r="E35" i="21"/>
  <c r="F35" i="21" s="1"/>
  <c r="D36" i="21"/>
  <c r="E36" i="21"/>
  <c r="F36" i="21" s="1"/>
  <c r="D37" i="21"/>
  <c r="E37" i="21"/>
  <c r="F37" i="21" s="1"/>
  <c r="D38" i="21"/>
  <c r="E38" i="21"/>
  <c r="F38" i="21" s="1"/>
  <c r="D40" i="21"/>
  <c r="E40" i="21"/>
  <c r="F40" i="21" s="1"/>
  <c r="D41" i="21"/>
  <c r="E41" i="21"/>
  <c r="F41" i="21" s="1"/>
  <c r="D42" i="21"/>
  <c r="E42" i="21"/>
  <c r="F42" i="21" s="1"/>
  <c r="D43" i="21"/>
  <c r="E43" i="21"/>
  <c r="F43" i="21" s="1"/>
  <c r="D44" i="21"/>
  <c r="E44" i="21"/>
  <c r="F44" i="21" s="1"/>
  <c r="D45" i="21"/>
  <c r="E45" i="21"/>
  <c r="F45" i="21" s="1"/>
  <c r="D47" i="21"/>
  <c r="E47" i="21"/>
  <c r="F47" i="21" s="1"/>
  <c r="D48" i="21"/>
  <c r="E48" i="21"/>
  <c r="F48" i="21" s="1"/>
  <c r="D49" i="21"/>
  <c r="E49" i="21"/>
  <c r="F49" i="21" s="1"/>
  <c r="D50" i="21"/>
  <c r="E50" i="21"/>
  <c r="F50" i="21" s="1"/>
  <c r="D51" i="21"/>
  <c r="E51" i="21"/>
  <c r="F51" i="21" s="1"/>
  <c r="D53" i="21"/>
  <c r="E53" i="21"/>
  <c r="F53" i="21" s="1"/>
  <c r="D54" i="21"/>
  <c r="E54" i="21"/>
  <c r="F54" i="21" s="1"/>
  <c r="D55" i="21"/>
  <c r="E55" i="21"/>
  <c r="F55" i="21" s="1"/>
  <c r="D56" i="21"/>
  <c r="E56" i="21"/>
  <c r="F56" i="21" s="1"/>
  <c r="D57" i="21"/>
  <c r="E57" i="21"/>
  <c r="F57" i="21" s="1"/>
  <c r="D58" i="21"/>
  <c r="E58" i="21"/>
  <c r="F58" i="21" s="1"/>
  <c r="D59" i="21"/>
  <c r="E59" i="21"/>
  <c r="F59" i="21" s="1"/>
  <c r="D60" i="21"/>
  <c r="E60" i="21"/>
  <c r="F60" i="21" s="1"/>
  <c r="D61" i="21"/>
  <c r="E61" i="21"/>
  <c r="F61" i="21" s="1"/>
  <c r="D62" i="21"/>
  <c r="E62" i="21"/>
  <c r="F62" i="21" s="1"/>
  <c r="D63" i="21"/>
  <c r="E63" i="21"/>
  <c r="F63" i="21" s="1"/>
  <c r="D64" i="21"/>
  <c r="E64" i="21"/>
  <c r="F64" i="21" s="1"/>
  <c r="D65" i="21"/>
  <c r="E65" i="21"/>
  <c r="F65" i="21" s="1"/>
  <c r="D66" i="21"/>
  <c r="E66" i="21"/>
  <c r="F66" i="21" s="1"/>
  <c r="D68" i="21"/>
  <c r="E68" i="21"/>
  <c r="F68" i="21" s="1"/>
  <c r="D69" i="21"/>
  <c r="E69" i="21"/>
  <c r="F69" i="21" s="1"/>
  <c r="D70" i="21"/>
  <c r="E70" i="21"/>
  <c r="F70" i="21" s="1"/>
  <c r="D71" i="21"/>
  <c r="E71" i="21"/>
  <c r="F71" i="21" s="1"/>
  <c r="D72" i="21"/>
  <c r="E72" i="21"/>
  <c r="F72" i="21" s="1"/>
  <c r="D73" i="21"/>
  <c r="E73" i="21"/>
  <c r="F73" i="21" s="1"/>
  <c r="D74" i="21"/>
  <c r="E74" i="21"/>
  <c r="F74" i="21" s="1"/>
  <c r="D75" i="21"/>
  <c r="E75" i="21"/>
  <c r="F75" i="21" s="1"/>
  <c r="D76" i="21"/>
  <c r="E76" i="21"/>
  <c r="F76" i="21" s="1"/>
  <c r="D78" i="21"/>
  <c r="E78" i="21"/>
  <c r="F78" i="21" s="1"/>
  <c r="D79" i="21"/>
  <c r="E79" i="21"/>
  <c r="F79" i="21" s="1"/>
  <c r="D80" i="21"/>
  <c r="E80" i="21"/>
  <c r="F80" i="21" s="1"/>
  <c r="D81" i="21"/>
  <c r="E81" i="21"/>
  <c r="F81" i="21" s="1"/>
  <c r="D82" i="21"/>
  <c r="E82" i="21"/>
  <c r="F82" i="21" s="1"/>
  <c r="D83" i="21"/>
  <c r="E83" i="21"/>
  <c r="F83" i="21" s="1"/>
  <c r="D84" i="21"/>
  <c r="E84" i="21"/>
  <c r="F84" i="21" s="1"/>
  <c r="D85" i="21"/>
  <c r="E85" i="21"/>
  <c r="F85" i="21" s="1"/>
  <c r="D86" i="21"/>
  <c r="E86" i="21"/>
  <c r="F86" i="21" s="1"/>
  <c r="D87" i="21"/>
  <c r="E87" i="21"/>
  <c r="F87" i="21" s="1"/>
  <c r="D88" i="21"/>
  <c r="E88" i="21"/>
  <c r="F88" i="21" s="1"/>
  <c r="D89" i="21"/>
  <c r="E89" i="21"/>
  <c r="F89" i="21" s="1"/>
  <c r="D90" i="21"/>
  <c r="E90" i="21"/>
  <c r="F90" i="21" s="1"/>
  <c r="D91" i="21"/>
  <c r="E91" i="21"/>
  <c r="F91" i="21" s="1"/>
  <c r="D92" i="21"/>
  <c r="E92" i="21"/>
  <c r="F92" i="21" s="1"/>
  <c r="D93" i="21"/>
  <c r="E93" i="21"/>
  <c r="F93" i="21" s="1"/>
  <c r="D94" i="21"/>
  <c r="E94" i="21"/>
  <c r="F94" i="21" s="1"/>
  <c r="D95" i="21"/>
  <c r="E95" i="21"/>
  <c r="F95" i="21" s="1"/>
  <c r="D96" i="21"/>
  <c r="E96" i="21"/>
  <c r="F96" i="21" s="1"/>
  <c r="D97" i="21"/>
  <c r="E97" i="21"/>
  <c r="F97" i="21" s="1"/>
  <c r="D98" i="21"/>
  <c r="E98" i="21"/>
  <c r="F98" i="21" s="1"/>
  <c r="D99" i="21"/>
  <c r="E99" i="21"/>
  <c r="F99" i="21" s="1"/>
  <c r="D100" i="21"/>
  <c r="E100" i="21"/>
  <c r="F100" i="21" s="1"/>
  <c r="D104" i="21"/>
  <c r="E104" i="21"/>
  <c r="F104" i="21" s="1"/>
  <c r="D105" i="21"/>
  <c r="E105" i="21"/>
  <c r="F105" i="21" s="1"/>
  <c r="D106" i="21"/>
  <c r="E106" i="21"/>
  <c r="F106" i="21" s="1"/>
  <c r="D107" i="21"/>
  <c r="E107" i="21"/>
  <c r="F107" i="21" s="1"/>
  <c r="D108" i="21"/>
  <c r="E108" i="21"/>
  <c r="F108" i="21" s="1"/>
  <c r="D109" i="21"/>
  <c r="E109" i="21"/>
  <c r="F109" i="21" s="1"/>
  <c r="D110" i="21"/>
  <c r="E110" i="21"/>
  <c r="F110" i="21" s="1"/>
  <c r="D111" i="21"/>
  <c r="E111" i="21"/>
  <c r="F111" i="21" s="1"/>
  <c r="D113" i="21"/>
  <c r="E113" i="21"/>
  <c r="F113" i="21" s="1"/>
  <c r="D114" i="21"/>
  <c r="E114" i="21"/>
  <c r="F114" i="21" s="1"/>
  <c r="D115" i="21"/>
  <c r="E115" i="21"/>
  <c r="F115" i="21" s="1"/>
  <c r="D116" i="21"/>
  <c r="E116" i="21"/>
  <c r="F116" i="21" s="1"/>
  <c r="D118" i="21"/>
  <c r="E118" i="21"/>
  <c r="F118" i="21" s="1"/>
  <c r="D119" i="21"/>
  <c r="E119" i="21"/>
  <c r="F119" i="21" s="1"/>
  <c r="D120" i="21"/>
  <c r="E120" i="21"/>
  <c r="F120" i="21" s="1"/>
  <c r="D121" i="21"/>
  <c r="E121" i="21"/>
  <c r="F121" i="21" s="1"/>
  <c r="D122" i="21"/>
  <c r="E122" i="21"/>
  <c r="F122" i="21" s="1"/>
  <c r="D123" i="21"/>
  <c r="E123" i="21"/>
  <c r="F123" i="21" s="1"/>
  <c r="D124" i="21"/>
  <c r="E124" i="21"/>
  <c r="F124" i="21" s="1"/>
  <c r="D125" i="21"/>
  <c r="E125" i="21"/>
  <c r="F125" i="21" s="1"/>
  <c r="D127" i="21"/>
  <c r="E127" i="21"/>
  <c r="F127" i="21" s="1"/>
  <c r="D128" i="21"/>
  <c r="E128" i="21"/>
  <c r="F128" i="21" s="1"/>
  <c r="D129" i="21"/>
  <c r="E129" i="21"/>
  <c r="F129" i="21" s="1"/>
  <c r="D130" i="21"/>
  <c r="E130" i="21"/>
  <c r="F130" i="21" s="1"/>
  <c r="D131" i="21"/>
  <c r="E131" i="21"/>
  <c r="F131" i="21" s="1"/>
  <c r="D134" i="21"/>
  <c r="E134" i="21"/>
  <c r="F134" i="21" s="1"/>
  <c r="D135" i="21"/>
  <c r="E135" i="21"/>
  <c r="F135" i="21" s="1"/>
  <c r="D136" i="21"/>
  <c r="E136" i="21"/>
  <c r="F136" i="21" s="1"/>
  <c r="D137" i="21"/>
  <c r="E137" i="21"/>
  <c r="F137" i="21" s="1"/>
  <c r="D138" i="21"/>
  <c r="E138" i="21"/>
  <c r="F138" i="21" s="1"/>
  <c r="D139" i="21"/>
  <c r="E139" i="21"/>
  <c r="F139" i="21" s="1"/>
  <c r="D140" i="21"/>
  <c r="E140" i="21"/>
  <c r="F140" i="21" s="1"/>
  <c r="D143" i="21"/>
  <c r="E143" i="21"/>
  <c r="F143" i="21" s="1"/>
  <c r="D144" i="21"/>
  <c r="E144" i="21"/>
  <c r="F144" i="21" s="1"/>
  <c r="E10" i="22"/>
  <c r="A11" i="22"/>
  <c r="A12" i="22" s="1"/>
  <c r="A13" i="22" s="1"/>
  <c r="E11" i="22"/>
  <c r="E12" i="22"/>
  <c r="E13" i="22"/>
  <c r="E7" i="23"/>
  <c r="E8" i="23"/>
  <c r="E9" i="23"/>
  <c r="E10" i="23"/>
  <c r="E11" i="23"/>
  <c r="E12" i="23"/>
  <c r="E13" i="23"/>
  <c r="E14" i="23"/>
  <c r="E15" i="23"/>
  <c r="E16" i="23"/>
  <c r="E17" i="23"/>
  <c r="E18" i="23"/>
  <c r="E19" i="23"/>
  <c r="E20" i="23"/>
  <c r="E21" i="23"/>
  <c r="E22" i="23"/>
  <c r="E23" i="23"/>
  <c r="E24" i="23"/>
  <c r="E25" i="23"/>
  <c r="E26" i="23"/>
  <c r="E27" i="23"/>
  <c r="E28" i="23"/>
  <c r="E29" i="23"/>
  <c r="E30" i="23"/>
  <c r="E31" i="23"/>
  <c r="E32" i="23"/>
  <c r="E33" i="23"/>
  <c r="E37" i="23"/>
  <c r="E38" i="23"/>
  <c r="E39" i="23"/>
  <c r="E40" i="23"/>
  <c r="E41" i="23"/>
  <c r="E42" i="23"/>
  <c r="E43" i="23"/>
  <c r="E44" i="23"/>
  <c r="E49" i="23"/>
  <c r="E50" i="23"/>
  <c r="E51" i="23"/>
  <c r="E52" i="23"/>
  <c r="E8" i="160"/>
  <c r="E9" i="160"/>
  <c r="E10" i="160"/>
  <c r="J19" i="24"/>
  <c r="K19" i="24" s="1"/>
  <c r="J20" i="24"/>
  <c r="K20" i="24" s="1"/>
  <c r="J21" i="24"/>
  <c r="K21" i="24" s="1"/>
  <c r="J22" i="24"/>
  <c r="K22" i="24" s="1"/>
  <c r="J23" i="24"/>
  <c r="K23" i="24" s="1"/>
  <c r="J24" i="24"/>
  <c r="K24" i="24" s="1"/>
  <c r="J25" i="24"/>
  <c r="K25" i="24" s="1"/>
  <c r="J26" i="24"/>
  <c r="K26" i="24" s="1"/>
  <c r="J27" i="24"/>
  <c r="K27" i="24" s="1"/>
  <c r="J28" i="24"/>
  <c r="K28" i="24" s="1"/>
  <c r="J41" i="24"/>
  <c r="K41" i="24" s="1"/>
  <c r="J42" i="24"/>
  <c r="K42" i="24" s="1"/>
  <c r="J43" i="24"/>
  <c r="K43" i="24" s="1"/>
  <c r="J44" i="24"/>
  <c r="K44" i="24" s="1"/>
  <c r="J45" i="24"/>
  <c r="K45" i="24" s="1"/>
  <c r="J58" i="24"/>
  <c r="K58" i="24" s="1"/>
  <c r="J59" i="24"/>
  <c r="K59" i="24" s="1"/>
  <c r="J60" i="24"/>
  <c r="K60" i="24" s="1"/>
  <c r="J61" i="24"/>
  <c r="K61" i="24" s="1"/>
  <c r="J62" i="24"/>
  <c r="K62" i="24" s="1"/>
  <c r="J63" i="24"/>
  <c r="K63" i="24" s="1"/>
  <c r="J64" i="24"/>
  <c r="K64" i="24" s="1"/>
  <c r="J65" i="24"/>
  <c r="K65" i="24" s="1"/>
  <c r="J66" i="24"/>
  <c r="K66" i="24" s="1"/>
  <c r="J67" i="24"/>
  <c r="K67" i="24" s="1"/>
  <c r="J82" i="24"/>
  <c r="K82" i="24" s="1"/>
  <c r="J83" i="24"/>
  <c r="K83" i="24" s="1"/>
  <c r="J84" i="24"/>
  <c r="K84" i="24" s="1"/>
  <c r="J85" i="24"/>
  <c r="K85" i="24" s="1"/>
  <c r="J86" i="24"/>
  <c r="K86" i="24" s="1"/>
  <c r="J87" i="24"/>
  <c r="K87" i="24" s="1"/>
  <c r="J88" i="24"/>
  <c r="K88" i="24" s="1"/>
  <c r="J89" i="24"/>
  <c r="K89" i="24" s="1"/>
  <c r="J90" i="24"/>
  <c r="K90" i="24" s="1"/>
  <c r="J91" i="24"/>
  <c r="K91" i="24" s="1"/>
  <c r="J104" i="24"/>
  <c r="K104" i="24" s="1"/>
  <c r="J105" i="24"/>
  <c r="K105" i="24" s="1"/>
  <c r="J106" i="24"/>
  <c r="K106" i="24" s="1"/>
  <c r="J107" i="24"/>
  <c r="K107" i="24" s="1"/>
  <c r="J108" i="24"/>
  <c r="K108" i="24" s="1"/>
  <c r="J122" i="24"/>
  <c r="K122" i="24" s="1"/>
  <c r="J123" i="24"/>
  <c r="K123" i="24" s="1"/>
  <c r="J124" i="24"/>
  <c r="K124" i="24" s="1"/>
  <c r="J125" i="24"/>
  <c r="K125" i="24" s="1"/>
  <c r="J126" i="24"/>
  <c r="K126" i="24" s="1"/>
  <c r="J127" i="24"/>
  <c r="K127" i="24" s="1"/>
  <c r="J128" i="24"/>
  <c r="K128" i="24" s="1"/>
  <c r="J129" i="24"/>
  <c r="K129" i="24" s="1"/>
  <c r="J130" i="24"/>
  <c r="K130" i="24" s="1"/>
  <c r="J131" i="24"/>
  <c r="K131" i="24" s="1"/>
  <c r="H139" i="24"/>
  <c r="I139" i="24" s="1"/>
  <c r="H140" i="24"/>
  <c r="I140" i="24" s="1"/>
  <c r="H141" i="24"/>
  <c r="I141" i="24" s="1"/>
  <c r="H142" i="24"/>
  <c r="I142" i="24" s="1"/>
  <c r="H143" i="24"/>
  <c r="I143" i="24" s="1"/>
  <c r="H144" i="24"/>
  <c r="I144" i="24" s="1"/>
  <c r="H145" i="24"/>
  <c r="I145" i="24" s="1"/>
  <c r="H146" i="24"/>
  <c r="I146" i="24" s="1"/>
  <c r="H147" i="24"/>
  <c r="I147" i="24" s="1"/>
  <c r="H148" i="24"/>
  <c r="I148" i="24" s="1"/>
  <c r="H149" i="24"/>
  <c r="I149" i="24" s="1"/>
  <c r="G13" i="159"/>
  <c r="G14" i="159"/>
  <c r="G15" i="159"/>
  <c r="G16" i="159"/>
  <c r="G17" i="159"/>
  <c r="G18" i="159"/>
  <c r="G19" i="159"/>
  <c r="G20" i="159"/>
  <c r="G21" i="159"/>
  <c r="G22" i="159"/>
  <c r="G23" i="159"/>
  <c r="G24" i="159"/>
  <c r="G25" i="159"/>
  <c r="G26" i="159"/>
  <c r="G27" i="159"/>
  <c r="G28" i="159"/>
  <c r="G29" i="159"/>
  <c r="G30" i="159"/>
  <c r="G31" i="159"/>
  <c r="G32" i="159"/>
  <c r="G33" i="159"/>
  <c r="G34" i="159"/>
  <c r="G35" i="159"/>
  <c r="G36" i="159"/>
  <c r="G37" i="159"/>
  <c r="G38" i="159"/>
  <c r="G39" i="159"/>
  <c r="G40" i="159"/>
  <c r="G41" i="159"/>
  <c r="G42" i="159"/>
  <c r="G43" i="159"/>
  <c r="G44" i="159"/>
  <c r="G45" i="159"/>
  <c r="G46" i="159"/>
  <c r="G47" i="159"/>
  <c r="G48" i="159"/>
  <c r="G49" i="159"/>
  <c r="G50" i="159"/>
  <c r="G51" i="159"/>
  <c r="G52" i="159"/>
  <c r="G53" i="159"/>
  <c r="G54" i="159"/>
  <c r="G55" i="159"/>
  <c r="G56" i="159"/>
  <c r="G57" i="159"/>
  <c r="G58" i="159"/>
  <c r="G59" i="159"/>
  <c r="G60" i="159"/>
  <c r="G61" i="159"/>
  <c r="G62" i="159"/>
  <c r="G63" i="159"/>
  <c r="G64" i="159"/>
  <c r="G65" i="159"/>
  <c r="G66" i="159"/>
  <c r="G67" i="159"/>
  <c r="G68" i="159"/>
  <c r="G69" i="159"/>
  <c r="G70" i="159"/>
  <c r="G71" i="159"/>
  <c r="G72" i="159"/>
  <c r="G73" i="159"/>
  <c r="G74" i="159"/>
  <c r="G75" i="159"/>
  <c r="G76" i="159"/>
  <c r="G77" i="159"/>
  <c r="G78" i="159"/>
  <c r="G79" i="159"/>
  <c r="G80" i="159"/>
  <c r="G81" i="159"/>
  <c r="G82" i="159"/>
  <c r="G83" i="159"/>
  <c r="G84" i="159"/>
  <c r="G85" i="159"/>
  <c r="G86" i="159"/>
  <c r="G87" i="159"/>
  <c r="G88" i="159"/>
  <c r="G89" i="159"/>
  <c r="G90" i="159"/>
  <c r="G91" i="159"/>
  <c r="G92" i="159"/>
  <c r="G93" i="159"/>
  <c r="G94" i="159"/>
  <c r="G95" i="159"/>
  <c r="G96" i="159"/>
  <c r="G97" i="159"/>
  <c r="G98" i="159"/>
  <c r="G99" i="159"/>
  <c r="G100" i="159"/>
  <c r="G101" i="159"/>
  <c r="G102" i="159"/>
  <c r="G103" i="159"/>
  <c r="G104" i="159"/>
  <c r="G105" i="159"/>
  <c r="G106" i="159"/>
  <c r="G107" i="159"/>
  <c r="G108" i="159"/>
  <c r="G109" i="159"/>
  <c r="G110" i="159"/>
  <c r="G111" i="159"/>
  <c r="G112" i="159"/>
  <c r="G113" i="159"/>
  <c r="G114" i="159"/>
  <c r="G115" i="159"/>
  <c r="G116" i="159"/>
  <c r="G117" i="159"/>
  <c r="G118" i="159"/>
  <c r="G119" i="159"/>
  <c r="G120" i="159"/>
  <c r="G121" i="159"/>
  <c r="G122" i="159"/>
  <c r="G123" i="159"/>
  <c r="G124" i="159"/>
  <c r="G125" i="159"/>
  <c r="G126" i="159"/>
  <c r="G127" i="159"/>
  <c r="G128" i="159"/>
  <c r="G129" i="159"/>
  <c r="G130" i="159"/>
  <c r="G131" i="159"/>
  <c r="G132" i="159"/>
  <c r="G133" i="159"/>
  <c r="G134" i="159"/>
  <c r="G135" i="159"/>
  <c r="G136" i="159"/>
  <c r="G137" i="159"/>
  <c r="G138" i="159"/>
  <c r="G139" i="159"/>
  <c r="G140" i="159"/>
  <c r="G141" i="159"/>
  <c r="G142" i="159"/>
  <c r="G143" i="159"/>
  <c r="G144" i="159"/>
  <c r="G145" i="159"/>
  <c r="G146" i="159"/>
  <c r="G147" i="159"/>
  <c r="G148" i="159"/>
  <c r="G149" i="159"/>
  <c r="G150" i="159"/>
  <c r="G151" i="159"/>
  <c r="G152" i="159"/>
  <c r="G153" i="159"/>
  <c r="G154" i="159"/>
  <c r="G155" i="159"/>
  <c r="G156" i="159"/>
  <c r="G157" i="159"/>
  <c r="G158" i="159"/>
  <c r="G159" i="159"/>
  <c r="G160" i="159"/>
  <c r="G161" i="159"/>
  <c r="G162" i="159"/>
  <c r="G163" i="159"/>
  <c r="G164" i="159"/>
  <c r="G165" i="159"/>
  <c r="G166" i="159"/>
  <c r="G167" i="159"/>
  <c r="G168" i="159"/>
  <c r="G169" i="159"/>
  <c r="G170" i="159"/>
  <c r="G171" i="159"/>
  <c r="G172" i="159"/>
  <c r="G173" i="159"/>
  <c r="G174" i="159"/>
  <c r="G175" i="159"/>
  <c r="G176" i="159"/>
  <c r="G177" i="159"/>
  <c r="G178" i="159"/>
  <c r="G179" i="159"/>
  <c r="G180" i="159"/>
  <c r="G181" i="159"/>
  <c r="G182" i="159"/>
  <c r="G183" i="159"/>
  <c r="G184" i="159"/>
  <c r="G185" i="159"/>
  <c r="G186" i="159"/>
  <c r="G187" i="159"/>
  <c r="G188" i="159"/>
  <c r="G189" i="159"/>
  <c r="G190" i="159"/>
  <c r="G191" i="159"/>
  <c r="G192" i="159"/>
  <c r="G193" i="159"/>
  <c r="G194" i="159"/>
  <c r="G195" i="159"/>
  <c r="G196" i="159"/>
  <c r="G197" i="159"/>
  <c r="G198" i="159"/>
  <c r="G199" i="159"/>
  <c r="G200" i="159"/>
  <c r="G201" i="159"/>
  <c r="G202" i="159"/>
  <c r="G203" i="159"/>
  <c r="G204" i="159"/>
  <c r="G205" i="159"/>
  <c r="G206" i="159"/>
  <c r="G207" i="159"/>
  <c r="G208" i="159"/>
  <c r="G209" i="159"/>
  <c r="G210" i="159"/>
  <c r="G211" i="159"/>
  <c r="G212" i="159"/>
  <c r="G213" i="159"/>
  <c r="G214" i="159"/>
  <c r="G215" i="159"/>
  <c r="G216" i="159"/>
  <c r="G217" i="159"/>
  <c r="G218" i="159"/>
  <c r="G219" i="159"/>
  <c r="G220" i="159"/>
  <c r="G221" i="159"/>
  <c r="G222" i="159"/>
  <c r="G223" i="159"/>
  <c r="G224" i="159"/>
  <c r="G225" i="159"/>
  <c r="G226" i="159"/>
  <c r="G227" i="159"/>
  <c r="G228" i="159"/>
  <c r="G229" i="159"/>
  <c r="G230" i="159"/>
  <c r="G231" i="159"/>
  <c r="G232" i="159"/>
  <c r="G233" i="159"/>
  <c r="G234" i="159"/>
  <c r="G235" i="159"/>
  <c r="G236" i="159"/>
  <c r="G237" i="159"/>
  <c r="G238" i="159"/>
  <c r="G239" i="159"/>
  <c r="G240" i="159"/>
  <c r="G241" i="159"/>
  <c r="G242" i="159"/>
  <c r="G243" i="159"/>
  <c r="G244" i="159"/>
  <c r="G245" i="159"/>
  <c r="G246" i="159"/>
  <c r="G247" i="159"/>
  <c r="G248" i="159"/>
  <c r="G249" i="159"/>
  <c r="G250" i="159"/>
  <c r="G251" i="159"/>
  <c r="G252" i="159"/>
  <c r="G253" i="159"/>
  <c r="G254" i="159"/>
  <c r="G255" i="159"/>
  <c r="G256" i="159"/>
  <c r="G257" i="159"/>
  <c r="G258" i="159"/>
  <c r="G259" i="159"/>
  <c r="G260" i="159"/>
  <c r="G261" i="159"/>
  <c r="G262" i="159"/>
  <c r="G263" i="159"/>
  <c r="G264" i="159"/>
  <c r="G265" i="159"/>
  <c r="G266" i="159"/>
  <c r="G267" i="159"/>
  <c r="G268" i="159"/>
  <c r="G269" i="159"/>
  <c r="G270" i="159"/>
  <c r="G271" i="159"/>
  <c r="G272" i="159"/>
  <c r="G273" i="159"/>
  <c r="G274" i="159"/>
  <c r="G275" i="159"/>
  <c r="G276" i="159"/>
  <c r="G277" i="159"/>
  <c r="G278" i="159"/>
  <c r="G279" i="159"/>
  <c r="G280" i="159"/>
  <c r="G281" i="159"/>
  <c r="G282" i="159"/>
  <c r="G283" i="159"/>
  <c r="G284" i="159"/>
  <c r="G285" i="159"/>
  <c r="G286" i="159"/>
  <c r="G287" i="159"/>
  <c r="G288" i="159"/>
  <c r="G289" i="159"/>
  <c r="G290" i="159"/>
  <c r="G291" i="159"/>
  <c r="G292" i="159"/>
  <c r="G293" i="159"/>
  <c r="G294" i="159"/>
  <c r="G295" i="159"/>
  <c r="G296" i="159"/>
  <c r="G297" i="159"/>
  <c r="G298" i="159"/>
  <c r="G299" i="159"/>
  <c r="G300" i="159"/>
  <c r="G301" i="159"/>
  <c r="G302" i="159"/>
  <c r="G303" i="159"/>
  <c r="G304" i="159"/>
  <c r="G305" i="159"/>
  <c r="G306" i="159"/>
  <c r="G307" i="159"/>
  <c r="G308" i="159"/>
  <c r="G309" i="159"/>
  <c r="G310" i="159"/>
  <c r="G311" i="159"/>
  <c r="G312" i="159"/>
  <c r="G313" i="159"/>
  <c r="G314" i="159"/>
  <c r="G315" i="159"/>
  <c r="G316" i="159"/>
  <c r="G317" i="159"/>
  <c r="G318" i="159"/>
  <c r="G319" i="159"/>
  <c r="G320" i="159"/>
  <c r="G321" i="159"/>
  <c r="G322" i="159"/>
  <c r="G323" i="159"/>
  <c r="G324" i="159"/>
  <c r="G325" i="159"/>
  <c r="G326" i="159"/>
  <c r="G327" i="159"/>
  <c r="G328" i="159"/>
  <c r="G329" i="159"/>
  <c r="G330" i="159"/>
  <c r="G331" i="159"/>
  <c r="G332" i="159"/>
  <c r="G333" i="159"/>
  <c r="G334" i="159"/>
  <c r="G335" i="159"/>
  <c r="G336" i="159"/>
  <c r="G337" i="159"/>
  <c r="G338" i="159"/>
  <c r="G339" i="159"/>
  <c r="G340" i="159"/>
  <c r="G341" i="159"/>
  <c r="G342" i="159"/>
  <c r="G343" i="159"/>
  <c r="G344" i="159"/>
  <c r="G345" i="159"/>
  <c r="G346" i="159"/>
  <c r="G347" i="159"/>
  <c r="G348" i="159"/>
  <c r="G349" i="159"/>
  <c r="G350" i="159"/>
  <c r="G351" i="159"/>
  <c r="G352" i="159"/>
  <c r="G353" i="159"/>
  <c r="G354" i="159"/>
  <c r="G355" i="159"/>
  <c r="G356" i="159"/>
  <c r="G357" i="159"/>
  <c r="G358" i="159"/>
  <c r="G359" i="159"/>
  <c r="G360" i="159"/>
  <c r="G361" i="159"/>
  <c r="G362" i="159"/>
  <c r="G363" i="159"/>
  <c r="G364" i="159"/>
  <c r="G365" i="159"/>
  <c r="G366" i="159"/>
  <c r="G367" i="159"/>
  <c r="G368" i="159"/>
  <c r="G369" i="159"/>
  <c r="G370" i="159"/>
  <c r="G371" i="159"/>
  <c r="G372" i="159"/>
  <c r="G373" i="159"/>
  <c r="G374" i="159"/>
  <c r="G375" i="159"/>
  <c r="G376" i="159"/>
  <c r="G377" i="159"/>
  <c r="G378" i="159"/>
  <c r="G379" i="159"/>
  <c r="G380" i="159"/>
  <c r="G381" i="159"/>
  <c r="G382" i="159"/>
  <c r="G383" i="159"/>
  <c r="G384" i="159"/>
  <c r="G385" i="159"/>
  <c r="G386" i="159"/>
  <c r="G387" i="159"/>
  <c r="G388" i="159"/>
  <c r="G389" i="159"/>
  <c r="G390" i="159"/>
  <c r="G391" i="159"/>
  <c r="G392" i="159"/>
  <c r="G393" i="159"/>
  <c r="G394" i="159"/>
  <c r="G395" i="159"/>
  <c r="G396" i="159"/>
  <c r="G397" i="159"/>
  <c r="G398" i="159"/>
  <c r="G399" i="159"/>
  <c r="G400" i="159"/>
  <c r="G401" i="159"/>
  <c r="G402" i="159"/>
  <c r="G403" i="159"/>
  <c r="G404" i="159"/>
  <c r="G405" i="159"/>
  <c r="G406" i="159"/>
  <c r="G407" i="159"/>
  <c r="G408" i="159"/>
  <c r="G409" i="159"/>
  <c r="G410" i="159"/>
  <c r="G411" i="159"/>
  <c r="G412" i="159"/>
  <c r="G413" i="159"/>
  <c r="G414" i="159"/>
  <c r="G415" i="159"/>
  <c r="G416" i="159"/>
  <c r="G417" i="159"/>
  <c r="G418" i="159"/>
  <c r="G419" i="159"/>
  <c r="G420" i="159"/>
  <c r="G421" i="159"/>
  <c r="G422" i="159"/>
  <c r="G423" i="159"/>
  <c r="G424" i="159"/>
  <c r="G425" i="159"/>
  <c r="G426" i="159"/>
  <c r="G427" i="159"/>
  <c r="G428" i="159"/>
  <c r="G429" i="159"/>
  <c r="G430" i="159"/>
  <c r="G431" i="159"/>
  <c r="G432" i="159"/>
  <c r="G433" i="159"/>
  <c r="G434" i="159"/>
  <c r="G435" i="159"/>
  <c r="G436" i="159"/>
  <c r="G437" i="159"/>
  <c r="G438" i="159"/>
  <c r="G439" i="159"/>
  <c r="G440" i="159"/>
  <c r="G441" i="159"/>
  <c r="G442" i="159"/>
  <c r="G443" i="159"/>
  <c r="G444" i="159"/>
  <c r="G445" i="159"/>
  <c r="G446" i="159"/>
  <c r="G447" i="159"/>
  <c r="G448" i="159"/>
  <c r="G449" i="159"/>
  <c r="G450" i="159"/>
  <c r="G451" i="159"/>
  <c r="G452" i="159"/>
  <c r="G453" i="159"/>
  <c r="G454" i="159"/>
  <c r="G455" i="159"/>
  <c r="G456" i="159"/>
  <c r="G457" i="159"/>
  <c r="G458" i="159"/>
  <c r="G459" i="159"/>
  <c r="G460" i="159"/>
  <c r="G461" i="159"/>
  <c r="G462" i="159"/>
  <c r="G463" i="159"/>
  <c r="G464" i="159"/>
  <c r="G465" i="159"/>
  <c r="G466" i="159"/>
  <c r="G467" i="159"/>
  <c r="G468" i="159"/>
  <c r="G469" i="159"/>
  <c r="G470" i="159"/>
  <c r="G471" i="159"/>
  <c r="G472" i="159"/>
  <c r="G473" i="159"/>
  <c r="G474" i="159"/>
  <c r="G475" i="159"/>
  <c r="G476" i="159"/>
  <c r="G477" i="159"/>
  <c r="G478" i="159"/>
  <c r="G479" i="159"/>
  <c r="G480" i="159"/>
  <c r="G481" i="159"/>
  <c r="G482" i="159"/>
  <c r="G483" i="159"/>
  <c r="G484" i="159"/>
  <c r="G485" i="159"/>
  <c r="G486" i="159"/>
  <c r="G487" i="159"/>
  <c r="G488" i="159"/>
  <c r="G489" i="159"/>
  <c r="G490" i="159"/>
  <c r="G491" i="159"/>
  <c r="G492" i="159"/>
  <c r="G493" i="159"/>
  <c r="G494" i="159"/>
  <c r="G495" i="159"/>
  <c r="G496" i="159"/>
  <c r="G497" i="159"/>
  <c r="G498" i="159"/>
  <c r="G499" i="159"/>
  <c r="G500" i="159"/>
  <c r="G501" i="159"/>
  <c r="G502" i="159"/>
  <c r="G503" i="159"/>
  <c r="G504" i="159"/>
  <c r="G505" i="159"/>
  <c r="G506" i="159"/>
  <c r="G507" i="159"/>
  <c r="G508" i="159"/>
  <c r="G509" i="159"/>
  <c r="G510" i="159"/>
  <c r="G511" i="159"/>
  <c r="G512" i="159"/>
  <c r="G513" i="159"/>
  <c r="G514" i="159"/>
  <c r="G515" i="159"/>
  <c r="G516" i="159"/>
  <c r="G517" i="159"/>
  <c r="G518" i="159"/>
  <c r="G519" i="159"/>
  <c r="G520" i="159"/>
  <c r="G521" i="159"/>
  <c r="G522" i="159"/>
  <c r="G523" i="159"/>
  <c r="G524" i="159"/>
  <c r="G525" i="159"/>
  <c r="G526" i="159"/>
  <c r="G527" i="159"/>
  <c r="G528" i="159"/>
  <c r="G529" i="159"/>
  <c r="G530" i="159"/>
  <c r="G531" i="159"/>
  <c r="G532" i="159"/>
  <c r="G533" i="159"/>
  <c r="G534" i="159"/>
  <c r="G535" i="159"/>
  <c r="G536" i="159"/>
  <c r="G537" i="159"/>
  <c r="G538" i="159"/>
  <c r="G539" i="159"/>
  <c r="G540" i="159"/>
  <c r="G541" i="159"/>
  <c r="G542" i="159"/>
  <c r="G543" i="159"/>
  <c r="G544" i="159"/>
  <c r="G545" i="159"/>
  <c r="G546" i="159"/>
  <c r="G547" i="159"/>
  <c r="G548" i="159"/>
  <c r="G549" i="159"/>
  <c r="G550" i="159"/>
  <c r="G551" i="159"/>
  <c r="G552" i="159"/>
  <c r="G553" i="159"/>
  <c r="G554" i="159"/>
  <c r="G555" i="159"/>
  <c r="G556" i="159"/>
  <c r="G557" i="159"/>
  <c r="G558" i="159"/>
  <c r="G559" i="159"/>
  <c r="G560" i="159"/>
  <c r="G561" i="159"/>
  <c r="G562" i="159"/>
  <c r="G563" i="159"/>
  <c r="G564" i="159"/>
  <c r="G565" i="159"/>
  <c r="G566" i="159"/>
  <c r="G567" i="159"/>
  <c r="G568" i="159"/>
  <c r="G569" i="159"/>
  <c r="G570" i="159"/>
  <c r="G571" i="159"/>
  <c r="G572" i="159"/>
  <c r="G573" i="159"/>
  <c r="G574" i="159"/>
  <c r="G575" i="159"/>
  <c r="G576" i="159"/>
  <c r="G577" i="159"/>
  <c r="G578" i="159"/>
  <c r="G579" i="159"/>
  <c r="G580" i="159"/>
  <c r="G581" i="159"/>
  <c r="G582" i="159"/>
  <c r="G583" i="159"/>
  <c r="G584" i="159"/>
  <c r="G585" i="159"/>
  <c r="G586" i="159"/>
  <c r="G587" i="159"/>
  <c r="G588" i="159"/>
  <c r="G589" i="159"/>
  <c r="G590" i="159"/>
  <c r="G591" i="159"/>
  <c r="G592" i="159"/>
  <c r="G593" i="159"/>
  <c r="G594" i="159"/>
  <c r="G595" i="159"/>
  <c r="G596" i="159"/>
  <c r="G597" i="159"/>
  <c r="G598" i="159"/>
  <c r="G599" i="159"/>
  <c r="G600" i="159"/>
  <c r="G601" i="159"/>
  <c r="G602" i="159"/>
  <c r="G603" i="159"/>
  <c r="G604" i="159"/>
  <c r="G605" i="159"/>
  <c r="G606" i="159"/>
  <c r="G607" i="159"/>
  <c r="G608" i="159"/>
  <c r="G609" i="159"/>
  <c r="G610" i="159"/>
  <c r="G611" i="159"/>
  <c r="G612" i="159"/>
  <c r="G613" i="159"/>
  <c r="G614" i="159"/>
  <c r="G615" i="159"/>
  <c r="G616" i="159"/>
  <c r="G617" i="159"/>
  <c r="G618" i="159"/>
  <c r="G619" i="159"/>
  <c r="G620" i="159"/>
  <c r="G621" i="159"/>
  <c r="G622" i="159"/>
  <c r="G623" i="159"/>
  <c r="G624" i="159"/>
  <c r="G625" i="159"/>
  <c r="G626" i="159"/>
  <c r="G627" i="159"/>
  <c r="G628" i="159"/>
  <c r="G629" i="159"/>
  <c r="G630" i="159"/>
  <c r="G631" i="159"/>
  <c r="G632" i="159"/>
  <c r="G633" i="159"/>
  <c r="G634" i="159"/>
  <c r="G635" i="159"/>
  <c r="G636" i="159"/>
  <c r="G637" i="159"/>
  <c r="G638" i="159"/>
  <c r="G639" i="159"/>
  <c r="G640" i="159"/>
  <c r="G641" i="159"/>
  <c r="G642" i="159"/>
  <c r="G643" i="159"/>
  <c r="G644" i="159"/>
  <c r="G645" i="159"/>
  <c r="G646" i="159"/>
  <c r="G647" i="159"/>
  <c r="G648" i="159"/>
  <c r="G649" i="159"/>
  <c r="G650" i="159"/>
  <c r="G651" i="159"/>
  <c r="G652" i="159"/>
  <c r="G653" i="159"/>
  <c r="G654" i="159"/>
  <c r="G655" i="159"/>
  <c r="G656" i="159"/>
  <c r="G657" i="159"/>
  <c r="G658" i="159"/>
  <c r="G659" i="159"/>
  <c r="G660" i="159"/>
  <c r="G661" i="159"/>
  <c r="G662" i="159"/>
  <c r="G663" i="159"/>
  <c r="G664" i="159"/>
  <c r="G665" i="159"/>
  <c r="G666" i="159"/>
  <c r="G667" i="159"/>
  <c r="G668" i="159"/>
  <c r="G669" i="159"/>
  <c r="G670" i="159"/>
  <c r="G671" i="159"/>
  <c r="G672" i="159"/>
  <c r="G673" i="159"/>
  <c r="G674" i="159"/>
  <c r="G675" i="159"/>
  <c r="G676" i="159"/>
  <c r="G677" i="159"/>
  <c r="G678" i="159"/>
  <c r="G679" i="159"/>
  <c r="G680" i="159"/>
  <c r="G681" i="159"/>
  <c r="G682" i="159"/>
  <c r="G683" i="159"/>
  <c r="G684" i="159"/>
  <c r="G685" i="159"/>
  <c r="G686" i="159"/>
  <c r="G687" i="159"/>
  <c r="G688" i="159"/>
  <c r="G689" i="159"/>
  <c r="G690" i="159"/>
  <c r="G691" i="159"/>
  <c r="G692" i="159"/>
  <c r="G693" i="159"/>
  <c r="G694" i="159"/>
  <c r="G695" i="159"/>
  <c r="G696" i="159"/>
  <c r="G697" i="159"/>
  <c r="G698" i="159"/>
  <c r="G699" i="159"/>
  <c r="G700" i="159"/>
  <c r="G701" i="159"/>
  <c r="G702" i="159"/>
  <c r="G703" i="159"/>
  <c r="G704" i="159"/>
  <c r="G705" i="159"/>
  <c r="G706" i="159"/>
  <c r="G707" i="159"/>
  <c r="G708" i="159"/>
  <c r="G709" i="159"/>
  <c r="G710" i="159"/>
  <c r="G711" i="159"/>
  <c r="G712" i="159"/>
  <c r="G713" i="159"/>
  <c r="G714" i="159"/>
  <c r="G715" i="159"/>
  <c r="G716" i="159"/>
  <c r="G717" i="159"/>
  <c r="G718" i="159"/>
  <c r="G719" i="159"/>
  <c r="G720" i="159"/>
  <c r="G721" i="159"/>
  <c r="G722" i="159"/>
  <c r="G723" i="159"/>
  <c r="G724" i="159"/>
  <c r="G725" i="159"/>
  <c r="G726" i="159"/>
  <c r="G727" i="159"/>
  <c r="G728" i="159"/>
  <c r="G729" i="159"/>
  <c r="G730" i="159"/>
  <c r="G731" i="159"/>
  <c r="G732" i="159"/>
  <c r="G733" i="159"/>
  <c r="G734" i="159"/>
  <c r="G735" i="159"/>
  <c r="G736" i="159"/>
  <c r="G737" i="159"/>
  <c r="G738" i="159"/>
  <c r="G739" i="159"/>
  <c r="G740" i="159"/>
  <c r="G741" i="159"/>
  <c r="G742" i="159"/>
  <c r="G743" i="159"/>
  <c r="G744" i="159"/>
  <c r="G745" i="159"/>
  <c r="G746" i="159"/>
  <c r="G747" i="159"/>
  <c r="G748" i="159"/>
  <c r="G749" i="159"/>
  <c r="G750" i="159"/>
  <c r="G751" i="159"/>
  <c r="G752" i="159"/>
  <c r="G753" i="159"/>
  <c r="G754" i="159"/>
  <c r="G755" i="159"/>
  <c r="G756" i="159"/>
  <c r="G757" i="159"/>
  <c r="G758" i="159"/>
  <c r="G759" i="159"/>
  <c r="G760" i="159"/>
  <c r="G761" i="159"/>
  <c r="G762" i="159"/>
  <c r="G763" i="159"/>
  <c r="G764" i="159"/>
  <c r="G765" i="159"/>
  <c r="G766" i="159"/>
  <c r="G767" i="159"/>
  <c r="G768" i="159"/>
  <c r="G769" i="159"/>
  <c r="G770" i="159"/>
  <c r="G771" i="159"/>
  <c r="G772" i="159"/>
  <c r="G773" i="159"/>
  <c r="G774" i="159"/>
  <c r="G775" i="159"/>
  <c r="G776" i="159"/>
  <c r="G777" i="159"/>
  <c r="G778" i="159"/>
  <c r="G779" i="159"/>
  <c r="G780" i="159"/>
  <c r="G781" i="159"/>
  <c r="G782" i="159"/>
  <c r="G783" i="159"/>
  <c r="G784" i="159"/>
  <c r="G785" i="159"/>
  <c r="G786" i="159"/>
  <c r="G787" i="159"/>
  <c r="G788" i="159"/>
  <c r="G789" i="159"/>
  <c r="G790" i="159"/>
  <c r="G791" i="159"/>
  <c r="G792" i="159"/>
  <c r="G793" i="159"/>
  <c r="G794" i="159"/>
  <c r="G795" i="159"/>
  <c r="G796" i="159"/>
  <c r="G797" i="159"/>
  <c r="G798" i="159"/>
  <c r="G799" i="159"/>
  <c r="G800" i="159"/>
  <c r="G801" i="159"/>
  <c r="G802" i="159"/>
  <c r="G803" i="159"/>
  <c r="G804" i="159"/>
  <c r="G805" i="159"/>
  <c r="G806" i="159"/>
  <c r="G807" i="159"/>
  <c r="G808" i="159"/>
  <c r="G809" i="159"/>
  <c r="G810" i="159"/>
  <c r="G811" i="159"/>
  <c r="G812" i="159"/>
  <c r="G813" i="159"/>
  <c r="G814" i="159"/>
  <c r="G815" i="159"/>
  <c r="G816" i="159"/>
  <c r="G817" i="159"/>
  <c r="G818" i="159"/>
  <c r="G819" i="159"/>
  <c r="G820" i="159"/>
  <c r="G821" i="159"/>
  <c r="G822" i="159"/>
  <c r="G823" i="159"/>
  <c r="G824" i="159"/>
  <c r="G825" i="159"/>
  <c r="G826" i="159"/>
  <c r="G827" i="159"/>
  <c r="G828" i="159"/>
  <c r="G829" i="159"/>
  <c r="G830" i="159"/>
  <c r="G831" i="159"/>
  <c r="G832" i="159"/>
  <c r="G833" i="159"/>
  <c r="G834" i="159"/>
  <c r="G835" i="159"/>
  <c r="G836" i="159"/>
  <c r="G837" i="159"/>
  <c r="G838" i="159"/>
  <c r="G839" i="159"/>
  <c r="G840" i="159"/>
  <c r="G841" i="159"/>
  <c r="G842" i="159"/>
  <c r="G843" i="159"/>
  <c r="G844" i="159"/>
  <c r="G845" i="159"/>
  <c r="G846" i="159"/>
  <c r="G847" i="159"/>
  <c r="G848" i="159"/>
  <c r="G849" i="159"/>
  <c r="G850" i="159"/>
  <c r="G851" i="159"/>
  <c r="G852" i="159"/>
  <c r="G853" i="159"/>
  <c r="G854" i="159"/>
  <c r="G855" i="159"/>
  <c r="G856" i="159"/>
  <c r="G857" i="159"/>
  <c r="G858" i="159"/>
  <c r="G859" i="159"/>
  <c r="G860" i="159"/>
  <c r="G861" i="159"/>
  <c r="G862" i="159"/>
  <c r="G863" i="159"/>
  <c r="G864" i="159"/>
  <c r="G865" i="159"/>
  <c r="G866" i="159"/>
  <c r="G867" i="159"/>
  <c r="G868" i="159"/>
  <c r="G869" i="159"/>
  <c r="G870" i="159"/>
  <c r="G871" i="159"/>
  <c r="G872" i="159"/>
  <c r="G873" i="159"/>
  <c r="G874" i="159"/>
  <c r="G875" i="159"/>
  <c r="G876" i="159"/>
  <c r="G877" i="159"/>
  <c r="G878" i="159"/>
  <c r="G879" i="159"/>
  <c r="G880" i="159"/>
  <c r="G881" i="159"/>
  <c r="G882" i="159"/>
  <c r="G883" i="159"/>
  <c r="G884" i="159"/>
  <c r="G885" i="159"/>
  <c r="G886" i="159"/>
  <c r="G887" i="159"/>
  <c r="G888" i="159"/>
  <c r="G889" i="159"/>
  <c r="G890" i="159"/>
  <c r="G891" i="159"/>
  <c r="G892" i="159"/>
  <c r="G893" i="159"/>
  <c r="G894" i="159"/>
  <c r="G895" i="159"/>
  <c r="G896" i="159"/>
  <c r="G897" i="159"/>
  <c r="G898" i="159"/>
  <c r="G899" i="159"/>
  <c r="G900" i="159"/>
  <c r="G901" i="159"/>
  <c r="G902" i="159"/>
  <c r="G903" i="159"/>
  <c r="G904" i="159"/>
  <c r="G905" i="159"/>
  <c r="G906" i="159"/>
  <c r="G907" i="159"/>
  <c r="G908" i="159"/>
  <c r="G909" i="159"/>
  <c r="G910" i="159"/>
  <c r="G911" i="159"/>
  <c r="G912" i="159"/>
  <c r="G913" i="159"/>
  <c r="G914" i="159"/>
  <c r="G915" i="159"/>
  <c r="G916" i="159"/>
  <c r="G917" i="159"/>
  <c r="G918" i="159"/>
  <c r="G919" i="159"/>
  <c r="G920" i="159"/>
  <c r="G921" i="159"/>
  <c r="G922" i="159"/>
  <c r="G923" i="159"/>
  <c r="G924" i="159"/>
  <c r="G925" i="159"/>
  <c r="G926" i="159"/>
  <c r="G927" i="159"/>
  <c r="G928" i="159"/>
  <c r="G929" i="159"/>
  <c r="G930" i="159"/>
  <c r="G931" i="159"/>
  <c r="G932" i="159"/>
  <c r="G933" i="159"/>
  <c r="G934" i="159"/>
  <c r="G935" i="159"/>
  <c r="G936" i="159"/>
  <c r="G937" i="159"/>
  <c r="G938" i="159"/>
  <c r="G939" i="159"/>
  <c r="G940" i="159"/>
  <c r="G941" i="159"/>
  <c r="G942" i="159"/>
  <c r="G943" i="159"/>
  <c r="G944" i="159"/>
  <c r="G945" i="159"/>
  <c r="G946" i="159"/>
  <c r="G947" i="159"/>
  <c r="G948" i="159"/>
  <c r="G949" i="159"/>
  <c r="G950" i="159"/>
  <c r="G951" i="159"/>
  <c r="G952" i="159"/>
  <c r="G953" i="159"/>
  <c r="G954" i="159"/>
  <c r="G955" i="159"/>
  <c r="G956" i="159"/>
  <c r="G957" i="159"/>
  <c r="G958" i="159"/>
  <c r="G959" i="159"/>
  <c r="G960" i="159"/>
  <c r="G961" i="159"/>
  <c r="G962" i="159"/>
  <c r="G963" i="159"/>
  <c r="G964" i="159"/>
  <c r="G965" i="159"/>
  <c r="G966" i="159"/>
  <c r="G967" i="159"/>
  <c r="G968" i="159"/>
  <c r="G969" i="159"/>
  <c r="G970" i="159"/>
  <c r="G971" i="159"/>
  <c r="G972" i="159"/>
  <c r="G973" i="159"/>
  <c r="G974" i="159"/>
  <c r="G975" i="159"/>
  <c r="G976" i="159"/>
  <c r="G977" i="159"/>
  <c r="G978" i="159"/>
  <c r="G979" i="159"/>
  <c r="G980" i="159"/>
  <c r="G981" i="159"/>
  <c r="G982" i="159"/>
  <c r="G983" i="159"/>
  <c r="G984" i="159"/>
  <c r="G985" i="159"/>
  <c r="G986" i="159"/>
  <c r="G987" i="159"/>
  <c r="G988" i="159"/>
  <c r="G989" i="159"/>
  <c r="G990" i="159"/>
  <c r="G991" i="159"/>
  <c r="G992" i="159"/>
  <c r="G993" i="159"/>
  <c r="G994" i="159"/>
  <c r="G995" i="159"/>
  <c r="G996" i="159"/>
  <c r="G997" i="159"/>
  <c r="G998" i="159"/>
  <c r="G999" i="159"/>
  <c r="G1000" i="159"/>
  <c r="G1001" i="159"/>
  <c r="G1002" i="159"/>
  <c r="G1003" i="159"/>
  <c r="G1004" i="159"/>
  <c r="G1005" i="159"/>
  <c r="G1006" i="159"/>
  <c r="G1007" i="159"/>
  <c r="G1008" i="159"/>
  <c r="G1009" i="159"/>
  <c r="G1010" i="159"/>
  <c r="G1011" i="159"/>
  <c r="G1012" i="159"/>
  <c r="G1013" i="159"/>
  <c r="G1014" i="159"/>
  <c r="G1015" i="159"/>
  <c r="G1016" i="159"/>
  <c r="G1017" i="159"/>
  <c r="G1018" i="159"/>
  <c r="G1019" i="159"/>
  <c r="G1020" i="159"/>
  <c r="G1021" i="159"/>
  <c r="G1022" i="159"/>
  <c r="G1023" i="159"/>
  <c r="G1024" i="159"/>
  <c r="G1025" i="159"/>
  <c r="G1026" i="159"/>
  <c r="G1027" i="159"/>
  <c r="G1028" i="159"/>
  <c r="G1029" i="159"/>
  <c r="G1030" i="159"/>
  <c r="G1031" i="159"/>
  <c r="G1032" i="159"/>
  <c r="G1033" i="159"/>
  <c r="G1034" i="159"/>
  <c r="G1035" i="159"/>
  <c r="G1036" i="159"/>
  <c r="G1037" i="159"/>
  <c r="G1038" i="159"/>
  <c r="G1039" i="159"/>
  <c r="G1040" i="159"/>
  <c r="G1041" i="159"/>
  <c r="G1042" i="159"/>
  <c r="G1043" i="159"/>
  <c r="G1044" i="159"/>
  <c r="G1045" i="159"/>
  <c r="G1046" i="159"/>
  <c r="G1047" i="159"/>
  <c r="G1048" i="159"/>
  <c r="G1049" i="159"/>
  <c r="G1050" i="159"/>
  <c r="G1051" i="159"/>
  <c r="G1052" i="159"/>
  <c r="G1053" i="159"/>
  <c r="G1054" i="159"/>
  <c r="G1055" i="159"/>
  <c r="G1056" i="159"/>
  <c r="G1057" i="159"/>
  <c r="G1058" i="159"/>
  <c r="G1059" i="159"/>
  <c r="G1060" i="159"/>
  <c r="G1061" i="159"/>
  <c r="G1062" i="159"/>
  <c r="G1063" i="159"/>
  <c r="G1064" i="159"/>
  <c r="G1065" i="159"/>
  <c r="G1066" i="159"/>
  <c r="G1067" i="159"/>
  <c r="G1068" i="159"/>
  <c r="G1069" i="159"/>
  <c r="G1070" i="159"/>
  <c r="G1071" i="159"/>
  <c r="G1072" i="159"/>
  <c r="G1073" i="159"/>
  <c r="G1074" i="159"/>
  <c r="G1075" i="159"/>
  <c r="G1076" i="159"/>
  <c r="G1077" i="159"/>
  <c r="G1078" i="159"/>
  <c r="G1079" i="159"/>
  <c r="G1080" i="159"/>
  <c r="G1081" i="159"/>
  <c r="G1082" i="159"/>
  <c r="G1083" i="159"/>
  <c r="G1084" i="159"/>
  <c r="G1085" i="159"/>
  <c r="G1086" i="159"/>
  <c r="G1087" i="159"/>
  <c r="G1088" i="159"/>
  <c r="G1089" i="159"/>
  <c r="G1090" i="159"/>
  <c r="G1091" i="159"/>
  <c r="G1092" i="159"/>
  <c r="G1093" i="159"/>
  <c r="G1094" i="159"/>
  <c r="G1095" i="159"/>
  <c r="G1096" i="159"/>
  <c r="G1097" i="159"/>
  <c r="G1098" i="159"/>
  <c r="G1099" i="159"/>
  <c r="G1100" i="159"/>
  <c r="G1101" i="159"/>
  <c r="G1102" i="159"/>
  <c r="G1103" i="159"/>
  <c r="G1104" i="159"/>
  <c r="G1105" i="159"/>
  <c r="G1106" i="159"/>
  <c r="G1107" i="159"/>
  <c r="G1108" i="159"/>
  <c r="G1109" i="159"/>
  <c r="G1110" i="159"/>
  <c r="G1111" i="159"/>
  <c r="G1112" i="159"/>
  <c r="G1113" i="159"/>
  <c r="G1114" i="159"/>
  <c r="G1115" i="159"/>
  <c r="G1116" i="159"/>
  <c r="G1117" i="159"/>
  <c r="G1118" i="159"/>
  <c r="G1119" i="159"/>
  <c r="G1120" i="159"/>
  <c r="G1121" i="159"/>
  <c r="G1122" i="159"/>
  <c r="G1123" i="159"/>
  <c r="G1124" i="159"/>
  <c r="G1125" i="159"/>
  <c r="G1126" i="159"/>
  <c r="G1127" i="159"/>
  <c r="G1128" i="159"/>
  <c r="G1129" i="159"/>
  <c r="G1130" i="159"/>
  <c r="G1131" i="159"/>
  <c r="G1132" i="159"/>
  <c r="G1133" i="159"/>
  <c r="G1134" i="159"/>
  <c r="G1135" i="159"/>
  <c r="G1136" i="159"/>
  <c r="G1137" i="159"/>
  <c r="G1138" i="159"/>
  <c r="G1139" i="159"/>
  <c r="G1140" i="159"/>
  <c r="G1141" i="159"/>
  <c r="G1142" i="159"/>
  <c r="G1143" i="159"/>
  <c r="G1144" i="159"/>
  <c r="G1145" i="159"/>
  <c r="G1146" i="159"/>
  <c r="G1147" i="159"/>
  <c r="G1148" i="159"/>
  <c r="G1149" i="159"/>
  <c r="G1150" i="159"/>
  <c r="G1151" i="159"/>
  <c r="G1152" i="159"/>
  <c r="G1153" i="159"/>
  <c r="G1154" i="159"/>
  <c r="G1155" i="159"/>
  <c r="G1156" i="159"/>
  <c r="G1157" i="159"/>
  <c r="G1158" i="159"/>
  <c r="G1159" i="159"/>
  <c r="G1160" i="159"/>
  <c r="G1161" i="159"/>
  <c r="G1162" i="159"/>
  <c r="G1163" i="159"/>
  <c r="G1164" i="159"/>
  <c r="G1165" i="159"/>
  <c r="G1166" i="159"/>
  <c r="G1167" i="159"/>
  <c r="G1168" i="159"/>
  <c r="G1169" i="159"/>
  <c r="G1170" i="159"/>
  <c r="G1171" i="159"/>
  <c r="G1172" i="159"/>
  <c r="G1173" i="159"/>
  <c r="G1174" i="159"/>
  <c r="G1175" i="159"/>
  <c r="G1176" i="159"/>
  <c r="G1177" i="159"/>
  <c r="G1178" i="159"/>
  <c r="G1179" i="159"/>
  <c r="G1180" i="159"/>
  <c r="G1181" i="159"/>
  <c r="G1182" i="159"/>
  <c r="G1183" i="159"/>
  <c r="G1184" i="159"/>
  <c r="G1185" i="159"/>
  <c r="G1186" i="159"/>
  <c r="G1187" i="159"/>
  <c r="G1188" i="159"/>
  <c r="G1189" i="159"/>
  <c r="G1190" i="159"/>
  <c r="G1191" i="159"/>
  <c r="G1192" i="159"/>
  <c r="G1193" i="159"/>
  <c r="G1194" i="159"/>
  <c r="G1195" i="159"/>
  <c r="G1196" i="159"/>
  <c r="G1197" i="159"/>
  <c r="G1198" i="159"/>
  <c r="G1199" i="159"/>
  <c r="G1200" i="159"/>
  <c r="G1201" i="159"/>
  <c r="G1202" i="159"/>
  <c r="G1203" i="159"/>
  <c r="G1204" i="159"/>
  <c r="G1205" i="159"/>
  <c r="G1206" i="159"/>
  <c r="G1207" i="159"/>
  <c r="G1208" i="159"/>
  <c r="G1209" i="159"/>
  <c r="G1210" i="159"/>
  <c r="G1211" i="159"/>
  <c r="G1212" i="159"/>
  <c r="G1213" i="159"/>
  <c r="G1214" i="159"/>
  <c r="G1215" i="159"/>
  <c r="G1216" i="159"/>
  <c r="G1217" i="159"/>
  <c r="G1218" i="159"/>
  <c r="G1219" i="159"/>
  <c r="G1220" i="159"/>
  <c r="G1221" i="159"/>
  <c r="G1222" i="159"/>
  <c r="G1223" i="159"/>
  <c r="G1224" i="159"/>
  <c r="G1225" i="159"/>
  <c r="G1226" i="159"/>
  <c r="G1227" i="159"/>
  <c r="G1228" i="159"/>
  <c r="G1229" i="159"/>
  <c r="G1230" i="159"/>
  <c r="G1231" i="159"/>
  <c r="G1232" i="159"/>
  <c r="G1233" i="159"/>
  <c r="G1234" i="159"/>
  <c r="G1235" i="159"/>
  <c r="G1236" i="159"/>
  <c r="G1237" i="159"/>
  <c r="G1238" i="159"/>
  <c r="G1239" i="159"/>
  <c r="G1240" i="159"/>
  <c r="G1241" i="159"/>
  <c r="G1242" i="159"/>
  <c r="G1243" i="159"/>
  <c r="G1244" i="159"/>
  <c r="G1245" i="159"/>
  <c r="G1246" i="159"/>
  <c r="G1247" i="159"/>
  <c r="G1248" i="159"/>
  <c r="G1249" i="159"/>
  <c r="G1250" i="159"/>
  <c r="G1251" i="159"/>
  <c r="G1252" i="159"/>
  <c r="G1253" i="159"/>
  <c r="G1254" i="159"/>
  <c r="G1255" i="159"/>
  <c r="G1256" i="159"/>
  <c r="G1257" i="159"/>
  <c r="G1258" i="159"/>
  <c r="G1259" i="159"/>
  <c r="G1260" i="159"/>
  <c r="G1261" i="159"/>
  <c r="G1262" i="159"/>
  <c r="G1263" i="159"/>
  <c r="G1264" i="159"/>
  <c r="G1265" i="159"/>
  <c r="G1266" i="159"/>
  <c r="G1267" i="159"/>
  <c r="G1268" i="159"/>
  <c r="G1269" i="159"/>
  <c r="G1270" i="159"/>
  <c r="G1271" i="159"/>
  <c r="G1272" i="159"/>
  <c r="G1273" i="159"/>
  <c r="G1274" i="159"/>
  <c r="G1275" i="159"/>
  <c r="G1276" i="159"/>
  <c r="G1277" i="159"/>
  <c r="G1278" i="159"/>
  <c r="G1279" i="159"/>
  <c r="G1280" i="159"/>
  <c r="G1281" i="159"/>
  <c r="G1282" i="159"/>
  <c r="G1283" i="159"/>
  <c r="G1284" i="159"/>
  <c r="G1285" i="159"/>
  <c r="G1286" i="159"/>
  <c r="G1287" i="159"/>
  <c r="G1288" i="159"/>
  <c r="G1289" i="159"/>
  <c r="G1290" i="159"/>
  <c r="G1291" i="159"/>
  <c r="G1292" i="159"/>
  <c r="G1293" i="159"/>
  <c r="G1294" i="159"/>
  <c r="G1295" i="159"/>
  <c r="G1296" i="159"/>
  <c r="G1297" i="159"/>
  <c r="G1298" i="159"/>
  <c r="G1299" i="159"/>
  <c r="G1300" i="159"/>
  <c r="G1301" i="159"/>
  <c r="G1302" i="159"/>
  <c r="G1303" i="159"/>
  <c r="G1304" i="159"/>
  <c r="G1305" i="159"/>
  <c r="G1306" i="159"/>
  <c r="G1307" i="159"/>
  <c r="G1308" i="159"/>
  <c r="G1309" i="159"/>
  <c r="G1310" i="159"/>
  <c r="G1311" i="159"/>
  <c r="G1312" i="159"/>
  <c r="G1313" i="159"/>
  <c r="G1314" i="159"/>
  <c r="G1315" i="159"/>
  <c r="G1316" i="159"/>
  <c r="G1317" i="159"/>
  <c r="G1318" i="159"/>
  <c r="G1319" i="159"/>
  <c r="G1320" i="159"/>
  <c r="G1321" i="159"/>
  <c r="G1322" i="159"/>
  <c r="G1323" i="159"/>
  <c r="G1324" i="159"/>
  <c r="G1325" i="159"/>
  <c r="G1326" i="159"/>
  <c r="G1327" i="159"/>
  <c r="G1328" i="159"/>
  <c r="G1329" i="159"/>
  <c r="G1330" i="159"/>
  <c r="G1331" i="159"/>
  <c r="G1332" i="159"/>
  <c r="G1333" i="159"/>
  <c r="G1334" i="159"/>
  <c r="G1335" i="159"/>
  <c r="G1336" i="159"/>
  <c r="G1337" i="159"/>
  <c r="G1338" i="159"/>
  <c r="G1339" i="159"/>
  <c r="G1340" i="159"/>
  <c r="G1341" i="159"/>
  <c r="G1342" i="159"/>
  <c r="G1343" i="159"/>
  <c r="G1344" i="159"/>
  <c r="G1345" i="159"/>
  <c r="G1346" i="159"/>
  <c r="G1347" i="159"/>
  <c r="G1348" i="159"/>
  <c r="G1349" i="159"/>
  <c r="G1350" i="159"/>
  <c r="G1351" i="159"/>
  <c r="G1352" i="159"/>
  <c r="G1353" i="159"/>
  <c r="G1354" i="159"/>
  <c r="G1355" i="159"/>
  <c r="G1356" i="159"/>
  <c r="G1357" i="159"/>
  <c r="G1358" i="159"/>
  <c r="G1359" i="159"/>
  <c r="G1360" i="159"/>
  <c r="G1361" i="159"/>
  <c r="G1362" i="159"/>
  <c r="G1363" i="159"/>
  <c r="G1364" i="159"/>
  <c r="G1365" i="159"/>
  <c r="G1366" i="159"/>
  <c r="G1367" i="159"/>
  <c r="G1368" i="159"/>
  <c r="G1369" i="159"/>
  <c r="G1370" i="159"/>
  <c r="G1371" i="159"/>
  <c r="G1372" i="159"/>
  <c r="G1373" i="159"/>
  <c r="G1374" i="159"/>
  <c r="G1375" i="159"/>
  <c r="G1376" i="159"/>
  <c r="G1377" i="159"/>
  <c r="G1378" i="159"/>
  <c r="G1379" i="159"/>
  <c r="G1380" i="159"/>
  <c r="G1381" i="159"/>
  <c r="G1382" i="159"/>
  <c r="G1383" i="159"/>
  <c r="G1384" i="159"/>
  <c r="G1385" i="159"/>
  <c r="G1386" i="159"/>
  <c r="G1387" i="159"/>
  <c r="G1388" i="159"/>
  <c r="G1389" i="159"/>
  <c r="G1390" i="159"/>
  <c r="G1391" i="159"/>
  <c r="G1392" i="159"/>
  <c r="G1393" i="159"/>
  <c r="G1394" i="159"/>
  <c r="G1395" i="159"/>
  <c r="G1396" i="159"/>
  <c r="G1397" i="159"/>
  <c r="G1398" i="159"/>
  <c r="G1399" i="159"/>
  <c r="G1400" i="159"/>
  <c r="G1401" i="159"/>
  <c r="G1402" i="159"/>
  <c r="G1403" i="159"/>
  <c r="G1404" i="159"/>
  <c r="G1405" i="159"/>
  <c r="G1406" i="159"/>
  <c r="G1407" i="159"/>
  <c r="G1408" i="159"/>
  <c r="G1409" i="159"/>
  <c r="G1410" i="159"/>
  <c r="G1411" i="159"/>
  <c r="G1412" i="159"/>
  <c r="G1413" i="159"/>
  <c r="G1414" i="159"/>
  <c r="G1415" i="159"/>
  <c r="G1416" i="159"/>
  <c r="G1417" i="159"/>
  <c r="G1418" i="159"/>
  <c r="G1419" i="159"/>
  <c r="G1420" i="159"/>
  <c r="G1421" i="159"/>
  <c r="G1422" i="159"/>
  <c r="G1423" i="159"/>
  <c r="G1424" i="159"/>
  <c r="G1425" i="159"/>
  <c r="G1426" i="159"/>
  <c r="G1427" i="159"/>
  <c r="G1428" i="159"/>
  <c r="G1429" i="159"/>
  <c r="G1430" i="159"/>
  <c r="G1431" i="159"/>
  <c r="G1432" i="159"/>
  <c r="G1433" i="159"/>
  <c r="G1434" i="159"/>
  <c r="G1435" i="159"/>
  <c r="G1436" i="159"/>
  <c r="G1437" i="159"/>
  <c r="G1438" i="159"/>
  <c r="G1439" i="159"/>
  <c r="G1440" i="159"/>
  <c r="G1441" i="159"/>
  <c r="G1442" i="159"/>
  <c r="G1443" i="159"/>
  <c r="G1444" i="159"/>
  <c r="G1445" i="159"/>
  <c r="G1446" i="159"/>
  <c r="G1447" i="159"/>
  <c r="G1448" i="159"/>
  <c r="G1449" i="159"/>
  <c r="G1450" i="159"/>
  <c r="G1451" i="159"/>
  <c r="G1452" i="159"/>
  <c r="G1453" i="159"/>
  <c r="G1454" i="159"/>
  <c r="G1455" i="159"/>
  <c r="G1456" i="159"/>
  <c r="G1457" i="159"/>
  <c r="G1458" i="159"/>
  <c r="G1459" i="159"/>
  <c r="G1460" i="159"/>
  <c r="G1461" i="159"/>
  <c r="G1462" i="159"/>
  <c r="G1463" i="159"/>
  <c r="G1464" i="159"/>
  <c r="G1465" i="159"/>
  <c r="G1466" i="159"/>
  <c r="G1467" i="159"/>
  <c r="G1468" i="159"/>
  <c r="G1469" i="159"/>
  <c r="G1470" i="159"/>
  <c r="G1471" i="159"/>
  <c r="G1472" i="159"/>
  <c r="G1473" i="159"/>
  <c r="G1474" i="159"/>
  <c r="G1475" i="159"/>
  <c r="G1476" i="159"/>
  <c r="G1477" i="159"/>
  <c r="G1478" i="159"/>
  <c r="G1479" i="159"/>
  <c r="G1480" i="159"/>
  <c r="G1481" i="159"/>
  <c r="G1482" i="159"/>
  <c r="G1483" i="159"/>
  <c r="G1484" i="159"/>
  <c r="G1485" i="159"/>
  <c r="G1486" i="159"/>
  <c r="G1487" i="159"/>
  <c r="G1488" i="159"/>
  <c r="G1489" i="159"/>
  <c r="G1490" i="159"/>
  <c r="G1491" i="159"/>
  <c r="G1492" i="159"/>
  <c r="G1493" i="159"/>
  <c r="G1494" i="159"/>
  <c r="G1495" i="159"/>
  <c r="G1496" i="159"/>
  <c r="G1497" i="159"/>
  <c r="G1498" i="159"/>
  <c r="G1499" i="159"/>
  <c r="G1500" i="159"/>
  <c r="G1501" i="159"/>
  <c r="G1502" i="159"/>
  <c r="G1503" i="159"/>
  <c r="G1504" i="159"/>
  <c r="G1505" i="159"/>
  <c r="G1506" i="159"/>
  <c r="G1507" i="159"/>
  <c r="G1508" i="159"/>
  <c r="G1509" i="159"/>
  <c r="G1510" i="159"/>
  <c r="G1511" i="159"/>
  <c r="G1512" i="159"/>
  <c r="G1513" i="159"/>
  <c r="G1514" i="159"/>
  <c r="G1515" i="159"/>
  <c r="G1516" i="159"/>
  <c r="G1517" i="159"/>
  <c r="G1518" i="159"/>
  <c r="G1519" i="159"/>
  <c r="G1520" i="159"/>
  <c r="G1521" i="159"/>
  <c r="G1522" i="159"/>
  <c r="G1523" i="159"/>
  <c r="G1524" i="159"/>
  <c r="G1525" i="159"/>
  <c r="G1526" i="159"/>
  <c r="G1527" i="159"/>
  <c r="G1528" i="159"/>
  <c r="G1529" i="159"/>
  <c r="G1530" i="159"/>
  <c r="G1531" i="159"/>
  <c r="G1532" i="159"/>
  <c r="G1533" i="159"/>
  <c r="G1534" i="159"/>
  <c r="G1535" i="159"/>
  <c r="G1536" i="159"/>
  <c r="G1537" i="159"/>
  <c r="G1538" i="159"/>
  <c r="G1539" i="159"/>
  <c r="G1540" i="159"/>
  <c r="G1541" i="159"/>
  <c r="G1542" i="159"/>
  <c r="G1543" i="159"/>
  <c r="G1544" i="159"/>
  <c r="G1545" i="159"/>
  <c r="G1546" i="159"/>
  <c r="G1547" i="159"/>
  <c r="G1548" i="159"/>
  <c r="G1549" i="159"/>
  <c r="G1550" i="159"/>
  <c r="G1551" i="159"/>
  <c r="G1552" i="159"/>
  <c r="G1553" i="159"/>
  <c r="G1554" i="159"/>
  <c r="G1555" i="159"/>
  <c r="G1556" i="159"/>
  <c r="G1557" i="159"/>
  <c r="G1558" i="159"/>
  <c r="G1559" i="159"/>
  <c r="G1560" i="159"/>
  <c r="G1561" i="159"/>
  <c r="G1562" i="159"/>
  <c r="G1563" i="159"/>
  <c r="G1564" i="159"/>
  <c r="J7" i="26"/>
  <c r="K7" i="26"/>
  <c r="J8" i="26"/>
  <c r="K8" i="26"/>
  <c r="J9" i="26"/>
  <c r="K9" i="26"/>
  <c r="J10" i="26"/>
  <c r="K10" i="26"/>
  <c r="J11" i="26"/>
  <c r="K11" i="26"/>
  <c r="J12" i="26"/>
  <c r="K12" i="26"/>
  <c r="J13" i="26"/>
  <c r="K13" i="26"/>
  <c r="J14" i="26"/>
  <c r="K14" i="26"/>
  <c r="J15" i="26"/>
  <c r="K15" i="26"/>
  <c r="J16" i="26"/>
  <c r="K16" i="26"/>
  <c r="J17" i="26"/>
  <c r="K17" i="26"/>
  <c r="J18" i="26"/>
  <c r="K18" i="26"/>
  <c r="J19" i="26"/>
  <c r="K19" i="26"/>
  <c r="J20" i="26"/>
  <c r="K20" i="26"/>
  <c r="J21" i="26"/>
  <c r="K21" i="26"/>
  <c r="J22" i="26"/>
  <c r="K22" i="26"/>
  <c r="J23" i="26"/>
  <c r="K23" i="26"/>
  <c r="J24" i="26"/>
  <c r="K24" i="26"/>
  <c r="J25" i="26"/>
  <c r="K25" i="26"/>
  <c r="J26" i="26"/>
  <c r="K26" i="26"/>
  <c r="J27" i="26"/>
  <c r="K27" i="26"/>
  <c r="J28" i="26"/>
  <c r="K28" i="26"/>
  <c r="J29" i="26"/>
  <c r="K29" i="26"/>
  <c r="J30" i="26"/>
  <c r="K30" i="26"/>
  <c r="J31" i="26"/>
  <c r="K31" i="26"/>
  <c r="J32" i="26"/>
  <c r="K32" i="26"/>
  <c r="J33" i="26"/>
  <c r="K33" i="26"/>
  <c r="J34" i="26"/>
  <c r="K34" i="26"/>
  <c r="J35" i="26"/>
  <c r="K35" i="26"/>
  <c r="J36" i="26"/>
  <c r="K36" i="26"/>
  <c r="J37" i="26"/>
  <c r="K37" i="26"/>
  <c r="J38" i="26"/>
  <c r="K38" i="26"/>
  <c r="J39" i="26"/>
  <c r="K39" i="26"/>
  <c r="J40" i="26"/>
  <c r="K40" i="26"/>
  <c r="J41" i="26"/>
  <c r="K41" i="26"/>
  <c r="J42" i="26"/>
  <c r="K42" i="26"/>
  <c r="J43" i="26"/>
  <c r="K43" i="26"/>
  <c r="J44" i="26"/>
  <c r="K44" i="26"/>
  <c r="J45" i="26"/>
  <c r="K45" i="26"/>
  <c r="J46" i="26"/>
  <c r="K46" i="26"/>
  <c r="J47" i="26"/>
  <c r="K47" i="26"/>
  <c r="J48" i="26"/>
  <c r="K48" i="26"/>
  <c r="J49" i="26"/>
  <c r="K49" i="26"/>
  <c r="J50" i="26"/>
  <c r="K50" i="26"/>
  <c r="J51" i="26"/>
  <c r="K51" i="26"/>
  <c r="J52" i="26"/>
  <c r="K52" i="26"/>
  <c r="J53" i="26"/>
  <c r="K53" i="26"/>
  <c r="J54" i="26"/>
  <c r="K54" i="26"/>
  <c r="J55" i="26"/>
  <c r="K55" i="26"/>
  <c r="J56" i="26"/>
  <c r="K56" i="26"/>
  <c r="J57" i="26"/>
  <c r="K57" i="26"/>
  <c r="J58" i="26"/>
  <c r="K58" i="26"/>
  <c r="J59" i="26"/>
  <c r="K59" i="26"/>
  <c r="J60" i="26"/>
  <c r="K60" i="26"/>
  <c r="J61" i="26"/>
  <c r="K61" i="26"/>
  <c r="J62" i="26"/>
  <c r="K62" i="26"/>
  <c r="J63" i="26"/>
  <c r="K63" i="26"/>
  <c r="J64" i="26"/>
  <c r="K64" i="26"/>
  <c r="J65" i="26"/>
  <c r="K65" i="26"/>
  <c r="J66" i="26"/>
  <c r="K66" i="26"/>
  <c r="J67" i="26"/>
  <c r="K67" i="26"/>
  <c r="J68" i="26"/>
  <c r="K68" i="26"/>
  <c r="J69" i="26"/>
  <c r="K69" i="26"/>
  <c r="J70" i="26"/>
  <c r="K70" i="26"/>
  <c r="J71" i="26"/>
  <c r="K71" i="26"/>
  <c r="J72" i="26"/>
  <c r="K72" i="26"/>
  <c r="J73" i="26"/>
  <c r="K73" i="26"/>
  <c r="J74" i="26"/>
  <c r="K74" i="26"/>
  <c r="J75" i="26"/>
  <c r="K75" i="26"/>
  <c r="J76" i="26"/>
  <c r="K76" i="26"/>
  <c r="J77" i="26"/>
  <c r="K77" i="26"/>
  <c r="J78" i="26"/>
  <c r="K78" i="26"/>
  <c r="J79" i="26"/>
  <c r="K79" i="26"/>
  <c r="J80" i="26"/>
  <c r="K80" i="26"/>
  <c r="J81" i="26"/>
  <c r="K81" i="26"/>
  <c r="J82" i="26"/>
  <c r="K82" i="26"/>
  <c r="J83" i="26"/>
  <c r="K83" i="26"/>
  <c r="J84" i="26"/>
  <c r="K84" i="26"/>
  <c r="J85" i="26"/>
  <c r="K85" i="26"/>
  <c r="J86" i="26"/>
  <c r="K86" i="26"/>
  <c r="J87" i="26"/>
  <c r="K87" i="26"/>
  <c r="J88" i="26"/>
  <c r="K88" i="26"/>
  <c r="J89" i="26"/>
  <c r="K89" i="26"/>
  <c r="J90" i="26"/>
  <c r="K90" i="26"/>
  <c r="J91" i="26"/>
  <c r="K91" i="26"/>
  <c r="J92" i="26"/>
  <c r="K92" i="26"/>
  <c r="J93" i="26"/>
  <c r="K93" i="26"/>
  <c r="J94" i="26"/>
  <c r="K94" i="26"/>
  <c r="J95" i="26"/>
  <c r="K95" i="26"/>
  <c r="J96" i="26"/>
  <c r="K96" i="26"/>
  <c r="J97" i="26"/>
  <c r="K97" i="26"/>
  <c r="J98" i="26"/>
  <c r="K98" i="26"/>
  <c r="J99" i="26"/>
  <c r="K99" i="26"/>
  <c r="J100" i="26"/>
  <c r="K100" i="26"/>
  <c r="J101" i="26"/>
  <c r="K101" i="26"/>
  <c r="J102" i="26"/>
  <c r="K102" i="26"/>
  <c r="J103" i="26"/>
  <c r="K103" i="26"/>
  <c r="J104" i="26"/>
  <c r="K104" i="26"/>
  <c r="J105" i="26"/>
  <c r="K105" i="26"/>
  <c r="J106" i="26"/>
  <c r="K106" i="26"/>
  <c r="J107" i="26"/>
  <c r="K107" i="26"/>
  <c r="J108" i="26"/>
  <c r="K108" i="26"/>
  <c r="J109" i="26"/>
  <c r="K109" i="26"/>
  <c r="J110" i="26"/>
  <c r="K110" i="26"/>
  <c r="J111" i="26"/>
  <c r="K111" i="26"/>
  <c r="J112" i="26"/>
  <c r="K112" i="26"/>
  <c r="J113" i="26"/>
  <c r="K113" i="26"/>
  <c r="J114" i="26"/>
  <c r="K114" i="26"/>
  <c r="J115" i="26"/>
  <c r="K115" i="26"/>
  <c r="J116" i="26"/>
  <c r="K116" i="26"/>
  <c r="J117" i="26"/>
  <c r="K117" i="26"/>
  <c r="J118" i="26"/>
  <c r="K118" i="26"/>
  <c r="J119" i="26"/>
  <c r="K119" i="26"/>
  <c r="J120" i="26"/>
  <c r="K120" i="26"/>
  <c r="J121" i="26"/>
  <c r="K121" i="26"/>
  <c r="J122" i="26"/>
  <c r="K122" i="26"/>
  <c r="J123" i="26"/>
  <c r="K123" i="26"/>
  <c r="J124" i="26"/>
  <c r="K124" i="26"/>
  <c r="J125" i="26"/>
  <c r="K125" i="26"/>
  <c r="J126" i="26"/>
  <c r="K126" i="26"/>
  <c r="J127" i="26"/>
  <c r="K127" i="26"/>
  <c r="J128" i="26"/>
  <c r="K128" i="26"/>
  <c r="J129" i="26"/>
  <c r="K129" i="26"/>
  <c r="J130" i="26"/>
  <c r="K130" i="26"/>
  <c r="J131" i="26"/>
  <c r="K131" i="26"/>
  <c r="J132" i="26"/>
  <c r="K132" i="26"/>
  <c r="J133" i="26"/>
  <c r="K133" i="26"/>
  <c r="J134" i="26"/>
  <c r="K134" i="26"/>
  <c r="J135" i="26"/>
  <c r="K135" i="26"/>
  <c r="J136" i="26"/>
  <c r="K136" i="26"/>
  <c r="J137" i="26"/>
  <c r="K137" i="26"/>
  <c r="J138" i="26"/>
  <c r="K138" i="26"/>
  <c r="J139" i="26"/>
  <c r="K139" i="26"/>
  <c r="J140" i="26"/>
  <c r="K140" i="26"/>
  <c r="J141" i="26"/>
  <c r="K141" i="26"/>
  <c r="J142" i="26"/>
  <c r="K142" i="26"/>
  <c r="J143" i="26"/>
  <c r="K143" i="26"/>
  <c r="J144" i="26"/>
  <c r="K144" i="26"/>
  <c r="J145" i="26"/>
  <c r="K145" i="26"/>
  <c r="J146" i="26"/>
  <c r="K146" i="26"/>
  <c r="J147" i="26"/>
  <c r="K147" i="26"/>
  <c r="J148" i="26"/>
  <c r="K148" i="26"/>
  <c r="J149" i="26"/>
  <c r="K149" i="26"/>
  <c r="J150" i="26"/>
  <c r="K150" i="26"/>
  <c r="J151" i="26"/>
  <c r="K151" i="26"/>
  <c r="J152" i="26"/>
  <c r="K152" i="26"/>
  <c r="J153" i="26"/>
  <c r="K153" i="26"/>
  <c r="J154" i="26"/>
  <c r="K154" i="26"/>
  <c r="J155" i="26"/>
  <c r="K155" i="26"/>
  <c r="J156" i="26"/>
  <c r="K156" i="26"/>
  <c r="J157" i="26"/>
  <c r="K157" i="26"/>
  <c r="J158" i="26"/>
  <c r="K158" i="26"/>
  <c r="J159" i="26"/>
  <c r="K159" i="26"/>
  <c r="J160" i="26"/>
  <c r="K160" i="26"/>
  <c r="J161" i="26"/>
  <c r="K161" i="26"/>
  <c r="J162" i="26"/>
  <c r="K162" i="26"/>
  <c r="J163" i="26"/>
  <c r="K163" i="26"/>
  <c r="J164" i="26"/>
  <c r="K164" i="26"/>
  <c r="J165" i="26"/>
  <c r="K165" i="26"/>
  <c r="J166" i="26"/>
  <c r="K166" i="26"/>
  <c r="J167" i="26"/>
  <c r="K167" i="26"/>
  <c r="J168" i="26"/>
  <c r="K168" i="26"/>
  <c r="J169" i="26"/>
  <c r="K169" i="26"/>
  <c r="J170" i="26"/>
  <c r="K170" i="26"/>
  <c r="J171" i="26"/>
  <c r="K171" i="26"/>
  <c r="J172" i="26"/>
  <c r="K172" i="26"/>
  <c r="J173" i="26"/>
  <c r="K173" i="26"/>
  <c r="J174" i="26"/>
  <c r="K174" i="26"/>
  <c r="J175" i="26"/>
  <c r="K175" i="26"/>
  <c r="J176" i="26"/>
  <c r="K176" i="26"/>
  <c r="J177" i="26"/>
  <c r="K177" i="26"/>
  <c r="J178" i="26"/>
  <c r="K178" i="26"/>
  <c r="J179" i="26"/>
  <c r="K179" i="26"/>
  <c r="J180" i="26"/>
  <c r="K180" i="26"/>
  <c r="J181" i="26"/>
  <c r="K181" i="26"/>
  <c r="J182" i="26"/>
  <c r="K182" i="26"/>
  <c r="J183" i="26"/>
  <c r="K183" i="26"/>
  <c r="J184" i="26"/>
  <c r="K184" i="26"/>
  <c r="J185" i="26"/>
  <c r="K185" i="26"/>
  <c r="J186" i="26"/>
  <c r="K186" i="26"/>
  <c r="J187" i="26"/>
  <c r="K187" i="26"/>
  <c r="J188" i="26"/>
  <c r="K188" i="26"/>
  <c r="J189" i="26"/>
  <c r="K189" i="26"/>
  <c r="J190" i="26"/>
  <c r="K190" i="26"/>
  <c r="J191" i="26"/>
  <c r="K191" i="26"/>
  <c r="J192" i="26"/>
  <c r="K192" i="26"/>
  <c r="J193" i="26"/>
  <c r="K193" i="26"/>
  <c r="J194" i="26"/>
  <c r="K194" i="26"/>
  <c r="J195" i="26"/>
  <c r="K195" i="26"/>
  <c r="J196" i="26"/>
  <c r="K196" i="26"/>
  <c r="J197" i="26"/>
  <c r="K197" i="26"/>
  <c r="J198" i="26"/>
  <c r="K198" i="26"/>
  <c r="J199" i="26"/>
  <c r="K199" i="26"/>
  <c r="J200" i="26"/>
  <c r="K200" i="26"/>
  <c r="J201" i="26"/>
  <c r="K201" i="26"/>
  <c r="J202" i="26"/>
  <c r="K202" i="26"/>
  <c r="J203" i="26"/>
  <c r="K203" i="26"/>
  <c r="J204" i="26"/>
  <c r="K204" i="26"/>
  <c r="J205" i="26"/>
  <c r="K205" i="26"/>
  <c r="J206" i="26"/>
  <c r="K206" i="26"/>
  <c r="J207" i="26"/>
  <c r="K207" i="26"/>
  <c r="J208" i="26"/>
  <c r="K208" i="26"/>
  <c r="J209" i="26"/>
  <c r="K209" i="26"/>
  <c r="J210" i="26"/>
  <c r="K210" i="26"/>
  <c r="J211" i="26"/>
  <c r="K211" i="26"/>
  <c r="J212" i="26"/>
  <c r="K212" i="26"/>
  <c r="J213" i="26"/>
  <c r="K213" i="26"/>
  <c r="J214" i="26"/>
  <c r="K214" i="26"/>
  <c r="J215" i="26"/>
  <c r="K215" i="26"/>
  <c r="J216" i="26"/>
  <c r="K216" i="26"/>
  <c r="J217" i="26"/>
  <c r="K217" i="26"/>
  <c r="J218" i="26"/>
  <c r="K218" i="26"/>
  <c r="J219" i="26"/>
  <c r="K219" i="26"/>
  <c r="J220" i="26"/>
  <c r="K220" i="26"/>
  <c r="J221" i="26"/>
  <c r="K221" i="26"/>
  <c r="J222" i="26"/>
  <c r="K222" i="26"/>
  <c r="J223" i="26"/>
  <c r="K223" i="26"/>
  <c r="J224" i="26"/>
  <c r="K224" i="26"/>
  <c r="J225" i="26"/>
  <c r="K225" i="26"/>
  <c r="J226" i="26"/>
  <c r="K226" i="26"/>
  <c r="J227" i="26"/>
  <c r="K227" i="26"/>
  <c r="J228" i="26"/>
  <c r="K228" i="26"/>
  <c r="J229" i="26"/>
  <c r="K229" i="26"/>
  <c r="J230" i="26"/>
  <c r="K230" i="26"/>
  <c r="J231" i="26"/>
  <c r="K231" i="26"/>
  <c r="J232" i="26"/>
  <c r="K232" i="26"/>
  <c r="J233" i="26"/>
  <c r="K233" i="26"/>
  <c r="J234" i="26"/>
  <c r="K234" i="26"/>
  <c r="J235" i="26"/>
  <c r="K235" i="26"/>
  <c r="J236" i="26"/>
  <c r="K236" i="26"/>
  <c r="J237" i="26"/>
  <c r="K237" i="26"/>
  <c r="J238" i="26"/>
  <c r="K238" i="26"/>
  <c r="J239" i="26"/>
  <c r="K239" i="26"/>
  <c r="J240" i="26"/>
  <c r="K240" i="26"/>
  <c r="J241" i="26"/>
  <c r="K241" i="26"/>
  <c r="J242" i="26"/>
  <c r="K242" i="26"/>
  <c r="J243" i="26"/>
  <c r="K243" i="26"/>
  <c r="J244" i="26"/>
  <c r="K244" i="26"/>
  <c r="J245" i="26"/>
  <c r="K245" i="26"/>
  <c r="J246" i="26"/>
  <c r="K246" i="26"/>
  <c r="J247" i="26"/>
  <c r="K247" i="26"/>
  <c r="J248" i="26"/>
  <c r="K248" i="26"/>
  <c r="J249" i="26"/>
  <c r="K249" i="26"/>
  <c r="J250" i="26"/>
  <c r="K250" i="26"/>
  <c r="J251" i="26"/>
  <c r="K251" i="26"/>
  <c r="J252" i="26"/>
  <c r="K252" i="26"/>
  <c r="J253" i="26"/>
  <c r="K253" i="26"/>
  <c r="J254" i="26"/>
  <c r="K254" i="26"/>
  <c r="J255" i="26"/>
  <c r="K255" i="26"/>
  <c r="J256" i="26"/>
  <c r="K256" i="26"/>
  <c r="J257" i="26"/>
  <c r="K257" i="26"/>
  <c r="J258" i="26"/>
  <c r="K258" i="26"/>
  <c r="J259" i="26"/>
  <c r="K259" i="26"/>
  <c r="J260" i="26"/>
  <c r="K260" i="26"/>
  <c r="J261" i="26"/>
  <c r="K261" i="26"/>
  <c r="J262" i="26"/>
  <c r="K262" i="26"/>
  <c r="J263" i="26"/>
  <c r="K263" i="26"/>
  <c r="J264" i="26"/>
  <c r="K264" i="26"/>
  <c r="J265" i="26"/>
  <c r="K265" i="26"/>
  <c r="J266" i="26"/>
  <c r="K266" i="26"/>
  <c r="J267" i="26"/>
  <c r="K267" i="26"/>
  <c r="J268" i="26"/>
  <c r="K268" i="26"/>
  <c r="J269" i="26"/>
  <c r="K269" i="26"/>
  <c r="J270" i="26"/>
  <c r="K270" i="26"/>
  <c r="J271" i="26"/>
  <c r="K271" i="26"/>
  <c r="J272" i="26"/>
  <c r="K272" i="26"/>
  <c r="J273" i="26"/>
  <c r="K273" i="26"/>
  <c r="J274" i="26"/>
  <c r="K274" i="26"/>
  <c r="J275" i="26"/>
  <c r="K275" i="26"/>
  <c r="J276" i="26"/>
  <c r="K276" i="26"/>
  <c r="J277" i="26"/>
  <c r="K277" i="26"/>
  <c r="J278" i="26"/>
  <c r="K278" i="26"/>
  <c r="J279" i="26"/>
  <c r="K279" i="26"/>
  <c r="J280" i="26"/>
  <c r="K280" i="26"/>
  <c r="J281" i="26"/>
  <c r="K281" i="26"/>
  <c r="J282" i="26"/>
  <c r="K282" i="26"/>
  <c r="J283" i="26"/>
  <c r="K283" i="26"/>
  <c r="J284" i="26"/>
  <c r="K284" i="26"/>
  <c r="J285" i="26"/>
  <c r="K285" i="26"/>
  <c r="J286" i="26"/>
  <c r="K286" i="26"/>
  <c r="J287" i="26"/>
  <c r="K287" i="26"/>
  <c r="J288" i="26"/>
  <c r="K288" i="26"/>
  <c r="J289" i="26"/>
  <c r="K289" i="26"/>
  <c r="J290" i="26"/>
  <c r="K290" i="26"/>
  <c r="J291" i="26"/>
  <c r="K291" i="26"/>
  <c r="J292" i="26"/>
  <c r="K292" i="26"/>
  <c r="J293" i="26"/>
  <c r="K293" i="26"/>
  <c r="J294" i="26"/>
  <c r="K294" i="26"/>
  <c r="J295" i="26"/>
  <c r="K295" i="26"/>
  <c r="J296" i="26"/>
  <c r="K296" i="26"/>
  <c r="J297" i="26"/>
  <c r="K297" i="26"/>
  <c r="J298" i="26"/>
  <c r="K298" i="26"/>
  <c r="J299" i="26"/>
  <c r="K299" i="26"/>
  <c r="J300" i="26"/>
  <c r="K300" i="26"/>
  <c r="J301" i="26"/>
  <c r="K301" i="26"/>
  <c r="J302" i="26"/>
  <c r="K302" i="26"/>
  <c r="J303" i="26"/>
  <c r="K303" i="26"/>
  <c r="J304" i="26"/>
  <c r="K304" i="26"/>
  <c r="J305" i="26"/>
  <c r="K305" i="26"/>
  <c r="J306" i="26"/>
  <c r="K306" i="26"/>
  <c r="J307" i="26"/>
  <c r="K307" i="26"/>
  <c r="J308" i="26"/>
  <c r="K308" i="26"/>
  <c r="J309" i="26"/>
  <c r="K309" i="26"/>
  <c r="J310" i="26"/>
  <c r="K310" i="26"/>
  <c r="J311" i="26"/>
  <c r="K311" i="26"/>
  <c r="J312" i="26"/>
  <c r="K312" i="26"/>
  <c r="J313" i="26"/>
  <c r="K313" i="26"/>
  <c r="J314" i="26"/>
  <c r="K314" i="26"/>
  <c r="J315" i="26"/>
  <c r="K315" i="26"/>
  <c r="J316" i="26"/>
  <c r="K316" i="26"/>
  <c r="J317" i="26"/>
  <c r="K317" i="26"/>
  <c r="J318" i="26"/>
  <c r="K318" i="26"/>
  <c r="J319" i="26"/>
  <c r="K319" i="26"/>
  <c r="J320" i="26"/>
  <c r="K320" i="26"/>
  <c r="J321" i="26"/>
  <c r="K321" i="26"/>
  <c r="J322" i="26"/>
  <c r="K322" i="26"/>
  <c r="J323" i="26"/>
  <c r="K323" i="26"/>
  <c r="J324" i="26"/>
  <c r="K324" i="26"/>
  <c r="J325" i="26"/>
  <c r="K325" i="26"/>
  <c r="J326" i="26"/>
  <c r="K326" i="26"/>
  <c r="J327" i="26"/>
  <c r="K327" i="26"/>
  <c r="J328" i="26"/>
  <c r="K328" i="26"/>
  <c r="J329" i="26"/>
  <c r="K329" i="26"/>
  <c r="J330" i="26"/>
  <c r="K330" i="26"/>
  <c r="J331" i="26"/>
  <c r="K331" i="26"/>
  <c r="J332" i="26"/>
  <c r="K332" i="26"/>
  <c r="J333" i="26"/>
  <c r="K333" i="26"/>
  <c r="J334" i="26"/>
  <c r="K334" i="26"/>
  <c r="J335" i="26"/>
  <c r="K335" i="26"/>
  <c r="J336" i="26"/>
  <c r="K336" i="26"/>
  <c r="J337" i="26"/>
  <c r="K337" i="26"/>
  <c r="J338" i="26"/>
  <c r="K338" i="26"/>
  <c r="J339" i="26"/>
  <c r="K339" i="26"/>
  <c r="J340" i="26"/>
  <c r="K340" i="26"/>
  <c r="J341" i="26"/>
  <c r="K341" i="26"/>
  <c r="J342" i="26"/>
  <c r="K342" i="26"/>
  <c r="J343" i="26"/>
  <c r="K343" i="26"/>
  <c r="J344" i="26"/>
  <c r="K344" i="26"/>
  <c r="J345" i="26"/>
  <c r="K345" i="26"/>
  <c r="J346" i="26"/>
  <c r="K346" i="26"/>
  <c r="J347" i="26"/>
  <c r="K347" i="26"/>
  <c r="J348" i="26"/>
  <c r="K348" i="26"/>
  <c r="J349" i="26"/>
  <c r="K349" i="26"/>
  <c r="J350" i="26"/>
  <c r="K350" i="26"/>
  <c r="J351" i="26"/>
  <c r="K351" i="26"/>
  <c r="J352" i="26"/>
  <c r="K352" i="26"/>
  <c r="J353" i="26"/>
  <c r="K353" i="26"/>
  <c r="J354" i="26"/>
  <c r="K354" i="26"/>
  <c r="J355" i="26"/>
  <c r="K355" i="26"/>
  <c r="J356" i="26"/>
  <c r="K356" i="26"/>
  <c r="J357" i="26"/>
  <c r="K357" i="26"/>
  <c r="J358" i="26"/>
  <c r="K358" i="26"/>
  <c r="J359" i="26"/>
  <c r="K359" i="26"/>
  <c r="J360" i="26"/>
  <c r="K360" i="26"/>
  <c r="J361" i="26"/>
  <c r="K361" i="26"/>
  <c r="J362" i="26"/>
  <c r="K362" i="26"/>
  <c r="J363" i="26"/>
  <c r="K363" i="26"/>
  <c r="J364" i="26"/>
  <c r="K364" i="26"/>
  <c r="J365" i="26"/>
  <c r="K365" i="26"/>
  <c r="J366" i="26"/>
  <c r="K366" i="26"/>
  <c r="J367" i="26"/>
  <c r="K367" i="26"/>
  <c r="J368" i="26"/>
  <c r="K368" i="26"/>
  <c r="J369" i="26"/>
  <c r="K369" i="26"/>
  <c r="J370" i="26"/>
  <c r="K370" i="26"/>
  <c r="J371" i="26"/>
  <c r="K371" i="26"/>
  <c r="J372" i="26"/>
  <c r="K372" i="26"/>
  <c r="J373" i="26"/>
  <c r="K373" i="26"/>
  <c r="J374" i="26"/>
  <c r="K374" i="26"/>
  <c r="J375" i="26"/>
  <c r="K375" i="26"/>
  <c r="J376" i="26"/>
  <c r="K376" i="26"/>
  <c r="J377" i="26"/>
  <c r="K377" i="26"/>
  <c r="J378" i="26"/>
  <c r="K378" i="26"/>
  <c r="J379" i="26"/>
  <c r="K379" i="26"/>
  <c r="J380" i="26"/>
  <c r="K380" i="26"/>
  <c r="J381" i="26"/>
  <c r="K381" i="26"/>
  <c r="J382" i="26"/>
  <c r="K382" i="26"/>
  <c r="J383" i="26"/>
  <c r="K383" i="26"/>
  <c r="J384" i="26"/>
  <c r="K384" i="26"/>
  <c r="J385" i="26"/>
  <c r="K385" i="26"/>
  <c r="J386" i="26"/>
  <c r="K386" i="26"/>
  <c r="J387" i="26"/>
  <c r="K387" i="26"/>
  <c r="J388" i="26"/>
  <c r="K388" i="26"/>
  <c r="J389" i="26"/>
  <c r="K389" i="26"/>
  <c r="J390" i="26"/>
  <c r="K390" i="26"/>
  <c r="J391" i="26"/>
  <c r="K391" i="26"/>
  <c r="J392" i="26"/>
  <c r="K392" i="26"/>
  <c r="J393" i="26"/>
  <c r="K393" i="26"/>
  <c r="J394" i="26"/>
  <c r="K394" i="26"/>
  <c r="J395" i="26"/>
  <c r="K395" i="26"/>
  <c r="J396" i="26"/>
  <c r="K396" i="26"/>
  <c r="J397" i="26"/>
  <c r="K397" i="26"/>
  <c r="J398" i="26"/>
  <c r="K398" i="26"/>
  <c r="J399" i="26"/>
  <c r="K399" i="26"/>
  <c r="J400" i="26"/>
  <c r="K400" i="26"/>
  <c r="J401" i="26"/>
  <c r="K401" i="26"/>
  <c r="J402" i="26"/>
  <c r="K402" i="26"/>
  <c r="J403" i="26"/>
  <c r="K403" i="26"/>
  <c r="J404" i="26"/>
  <c r="K404" i="26"/>
  <c r="J405" i="26"/>
  <c r="K405" i="26"/>
  <c r="J406" i="26"/>
  <c r="K406" i="26"/>
  <c r="J407" i="26"/>
  <c r="K407" i="26"/>
  <c r="J408" i="26"/>
  <c r="K408" i="26"/>
  <c r="J409" i="26"/>
  <c r="K409" i="26"/>
  <c r="J410" i="26"/>
  <c r="K410" i="26"/>
  <c r="J411" i="26"/>
  <c r="K411" i="26"/>
  <c r="J412" i="26"/>
  <c r="K412" i="26"/>
  <c r="J413" i="26"/>
  <c r="K413" i="26"/>
  <c r="J414" i="26"/>
  <c r="K414" i="26"/>
  <c r="J415" i="26"/>
  <c r="K415" i="26"/>
  <c r="J416" i="26"/>
  <c r="K416" i="26"/>
  <c r="J417" i="26"/>
  <c r="K417" i="26"/>
  <c r="J418" i="26"/>
  <c r="K418" i="26"/>
  <c r="J419" i="26"/>
  <c r="K419" i="26"/>
  <c r="J420" i="26"/>
  <c r="K420" i="26"/>
  <c r="J421" i="26"/>
  <c r="K421" i="26"/>
  <c r="J422" i="26"/>
  <c r="K422" i="26"/>
  <c r="J423" i="26"/>
  <c r="K423" i="26"/>
  <c r="J424" i="26"/>
  <c r="K424" i="26"/>
  <c r="J425" i="26"/>
  <c r="K425" i="26"/>
  <c r="J426" i="26"/>
  <c r="K426" i="26"/>
  <c r="J427" i="26"/>
  <c r="K427" i="26"/>
  <c r="J428" i="26"/>
  <c r="K428" i="26"/>
  <c r="J429" i="26"/>
  <c r="K429" i="26"/>
  <c r="J430" i="26"/>
  <c r="K430" i="26"/>
  <c r="J431" i="26"/>
  <c r="K431" i="26"/>
  <c r="J432" i="26"/>
  <c r="K432" i="26"/>
  <c r="J433" i="26"/>
  <c r="K433" i="26"/>
  <c r="J434" i="26"/>
  <c r="K434" i="26"/>
  <c r="J435" i="26"/>
  <c r="K435" i="26"/>
  <c r="J436" i="26"/>
  <c r="K436" i="26"/>
  <c r="J437" i="26"/>
  <c r="K437" i="26"/>
  <c r="J438" i="26"/>
  <c r="K438" i="26"/>
  <c r="J439" i="26"/>
  <c r="K439" i="26"/>
  <c r="J440" i="26"/>
  <c r="K440" i="26"/>
  <c r="J441" i="26"/>
  <c r="K441" i="26"/>
  <c r="J442" i="26"/>
  <c r="K442" i="26"/>
  <c r="J443" i="26"/>
  <c r="K443" i="26"/>
  <c r="J444" i="26"/>
  <c r="K444" i="26"/>
  <c r="J445" i="26"/>
  <c r="K445" i="26"/>
  <c r="J446" i="26"/>
  <c r="K446" i="26"/>
  <c r="J447" i="26"/>
  <c r="K447" i="26"/>
  <c r="J448" i="26"/>
  <c r="K448" i="26"/>
  <c r="J449" i="26"/>
  <c r="K449" i="26"/>
  <c r="J450" i="26"/>
  <c r="K450" i="26"/>
  <c r="J451" i="26"/>
  <c r="K451" i="26"/>
  <c r="J452" i="26"/>
  <c r="K452" i="26"/>
  <c r="J453" i="26"/>
  <c r="K453" i="26"/>
  <c r="J454" i="26"/>
  <c r="K454" i="26"/>
  <c r="J455" i="26"/>
  <c r="K455" i="26"/>
  <c r="J456" i="26"/>
  <c r="K456" i="26"/>
  <c r="J457" i="26"/>
  <c r="K457" i="26"/>
  <c r="J458" i="26"/>
  <c r="K458" i="26"/>
  <c r="J459" i="26"/>
  <c r="K459" i="26"/>
  <c r="J460" i="26"/>
  <c r="K460" i="26"/>
  <c r="J461" i="26"/>
  <c r="K461" i="26"/>
  <c r="J462" i="26"/>
  <c r="K462" i="26"/>
  <c r="J463" i="26"/>
  <c r="K463" i="26"/>
  <c r="J464" i="26"/>
  <c r="K464" i="26"/>
  <c r="J465" i="26"/>
  <c r="K465" i="26"/>
  <c r="J466" i="26"/>
  <c r="K466" i="26"/>
  <c r="J467" i="26"/>
  <c r="K467" i="26"/>
  <c r="J468" i="26"/>
  <c r="K468" i="26"/>
  <c r="J469" i="26"/>
  <c r="K469" i="26"/>
  <c r="J470" i="26"/>
  <c r="K470" i="26"/>
  <c r="J471" i="26"/>
  <c r="K471" i="26"/>
  <c r="J472" i="26"/>
  <c r="K472" i="26"/>
  <c r="J473" i="26"/>
  <c r="K473" i="26"/>
  <c r="J474" i="26"/>
  <c r="K474" i="26"/>
  <c r="J475" i="26"/>
  <c r="K475" i="26"/>
  <c r="H481" i="26"/>
  <c r="H482" i="26"/>
  <c r="J7" i="170"/>
  <c r="K7" i="170"/>
  <c r="J8" i="170"/>
  <c r="K8" i="170"/>
  <c r="J9" i="170"/>
  <c r="K9" i="170"/>
  <c r="J10" i="170"/>
  <c r="K10" i="170"/>
  <c r="J11" i="170"/>
  <c r="K11" i="170"/>
  <c r="J12" i="170"/>
  <c r="K12" i="170"/>
  <c r="J13" i="170"/>
  <c r="K13" i="170"/>
  <c r="J14" i="170"/>
  <c r="K14" i="170"/>
  <c r="J15" i="170"/>
  <c r="K15" i="170"/>
  <c r="J16" i="170"/>
  <c r="K16" i="170"/>
  <c r="J17" i="170"/>
  <c r="K17" i="170"/>
  <c r="J18" i="170"/>
  <c r="K18" i="170"/>
  <c r="J19" i="170"/>
  <c r="K19" i="170"/>
  <c r="J20" i="170"/>
  <c r="K20" i="170"/>
  <c r="J21" i="170"/>
  <c r="K21" i="170"/>
  <c r="J22" i="170"/>
  <c r="K22" i="170"/>
  <c r="J23" i="170"/>
  <c r="K23" i="170"/>
  <c r="J24" i="170"/>
  <c r="K24" i="170"/>
  <c r="J25" i="170"/>
  <c r="K25" i="170"/>
  <c r="J26" i="170"/>
  <c r="K26" i="170"/>
  <c r="J27" i="170"/>
  <c r="K27" i="170"/>
  <c r="J28" i="170"/>
  <c r="K28" i="170"/>
  <c r="J29" i="170"/>
  <c r="K29" i="170"/>
  <c r="J30" i="170"/>
  <c r="K30" i="170"/>
  <c r="J31" i="170"/>
  <c r="K31" i="170"/>
  <c r="J32" i="170"/>
  <c r="K32" i="170"/>
  <c r="J33" i="170"/>
  <c r="K33" i="170"/>
  <c r="J34" i="170"/>
  <c r="K34" i="170"/>
  <c r="J35" i="170"/>
  <c r="K35" i="170"/>
  <c r="J36" i="170"/>
  <c r="K36" i="170"/>
  <c r="J37" i="170"/>
  <c r="K37" i="170"/>
  <c r="J38" i="170"/>
  <c r="K38" i="170"/>
  <c r="J39" i="170"/>
  <c r="K39" i="170"/>
  <c r="J40" i="170"/>
  <c r="K40" i="170"/>
  <c r="J41" i="170"/>
  <c r="K41" i="170"/>
  <c r="J42" i="170"/>
  <c r="K42" i="170"/>
  <c r="J43" i="170"/>
  <c r="K43" i="170"/>
  <c r="J44" i="170"/>
  <c r="K44" i="170"/>
  <c r="J45" i="170"/>
  <c r="K45" i="170"/>
  <c r="J46" i="170"/>
  <c r="K46" i="170"/>
  <c r="J47" i="170"/>
  <c r="K47" i="170"/>
  <c r="J48" i="170"/>
  <c r="K48" i="170"/>
  <c r="J49" i="170"/>
  <c r="K49" i="170"/>
  <c r="J50" i="170"/>
  <c r="K50" i="170"/>
  <c r="J51" i="170"/>
  <c r="K51" i="170"/>
  <c r="J52" i="170"/>
  <c r="K52" i="170"/>
  <c r="J53" i="170"/>
  <c r="K53" i="170"/>
  <c r="J54" i="170"/>
  <c r="K54" i="170"/>
  <c r="J55" i="170"/>
  <c r="K55" i="170"/>
  <c r="J56" i="170"/>
  <c r="K56" i="170"/>
  <c r="J57" i="170"/>
  <c r="K57" i="170"/>
  <c r="J58" i="170"/>
  <c r="K58" i="170"/>
  <c r="J59" i="170"/>
  <c r="K59" i="170"/>
  <c r="J60" i="170"/>
  <c r="K60" i="170"/>
  <c r="J61" i="170"/>
  <c r="K61" i="170"/>
  <c r="J62" i="170"/>
  <c r="K62" i="170"/>
  <c r="J63" i="170"/>
  <c r="K63" i="170"/>
  <c r="J64" i="170"/>
  <c r="K64" i="170"/>
  <c r="J65" i="170"/>
  <c r="K65" i="170"/>
  <c r="J66" i="170"/>
  <c r="K66" i="170"/>
  <c r="J67" i="170"/>
  <c r="K67" i="170"/>
  <c r="J68" i="170"/>
  <c r="K68" i="170"/>
  <c r="J69" i="170"/>
  <c r="K69" i="170"/>
  <c r="J70" i="170"/>
  <c r="K70" i="170"/>
  <c r="J71" i="170"/>
  <c r="K71" i="170"/>
  <c r="J72" i="170"/>
  <c r="K72" i="170"/>
  <c r="J73" i="170"/>
  <c r="K73" i="170"/>
  <c r="J74" i="170"/>
  <c r="K74" i="170"/>
  <c r="J75" i="170"/>
  <c r="K75" i="170"/>
  <c r="J76" i="170"/>
  <c r="K76" i="170"/>
  <c r="J77" i="170"/>
  <c r="K77" i="170"/>
  <c r="J78" i="170"/>
  <c r="K78" i="170"/>
  <c r="J79" i="170"/>
  <c r="K79" i="170"/>
  <c r="J80" i="170"/>
  <c r="K80" i="170"/>
  <c r="J81" i="170"/>
  <c r="K81" i="170"/>
  <c r="J82" i="170"/>
  <c r="K82" i="170"/>
  <c r="J83" i="170"/>
  <c r="K83" i="170"/>
  <c r="J84" i="170"/>
  <c r="K84" i="170"/>
  <c r="J85" i="170"/>
  <c r="K85" i="170"/>
  <c r="J86" i="170"/>
  <c r="K86" i="170"/>
  <c r="J87" i="170"/>
  <c r="K87" i="170"/>
  <c r="J88" i="170"/>
  <c r="K88" i="170"/>
  <c r="J89" i="170"/>
  <c r="K89" i="170"/>
  <c r="J90" i="170"/>
  <c r="K90" i="170"/>
  <c r="J91" i="170"/>
  <c r="K91" i="170"/>
  <c r="J92" i="170"/>
  <c r="K92" i="170"/>
  <c r="J93" i="170"/>
  <c r="K93" i="170"/>
  <c r="J94" i="170"/>
  <c r="K94" i="170"/>
  <c r="J95" i="170"/>
  <c r="K95" i="170"/>
  <c r="J96" i="170"/>
  <c r="K96" i="170"/>
  <c r="J97" i="170"/>
  <c r="K97" i="170"/>
  <c r="J98" i="170"/>
  <c r="K98" i="170"/>
  <c r="J99" i="170"/>
  <c r="K99" i="170"/>
  <c r="J100" i="170"/>
  <c r="K100" i="170"/>
  <c r="J101" i="170"/>
  <c r="K101" i="170"/>
  <c r="J102" i="170"/>
  <c r="K102" i="170"/>
  <c r="J103" i="170"/>
  <c r="K103" i="170"/>
  <c r="J104" i="170"/>
  <c r="K104" i="170"/>
  <c r="J105" i="170"/>
  <c r="K105" i="170"/>
  <c r="J106" i="170"/>
  <c r="K106" i="170"/>
  <c r="J107" i="170"/>
  <c r="K107" i="170"/>
  <c r="J108" i="170"/>
  <c r="K108" i="170"/>
  <c r="J109" i="170"/>
  <c r="K109" i="170"/>
  <c r="J110" i="170"/>
  <c r="K110" i="170"/>
  <c r="J111" i="170"/>
  <c r="K111" i="170"/>
  <c r="J112" i="170"/>
  <c r="K112" i="170"/>
  <c r="J113" i="170"/>
  <c r="K113" i="170"/>
  <c r="J114" i="170"/>
  <c r="K114" i="170"/>
  <c r="J115" i="170"/>
  <c r="K115" i="170"/>
  <c r="J116" i="170"/>
  <c r="K116" i="170"/>
  <c r="J117" i="170"/>
  <c r="K117" i="170"/>
  <c r="J118" i="170"/>
  <c r="K118" i="170"/>
  <c r="J119" i="170"/>
  <c r="K119" i="170"/>
  <c r="J120" i="170"/>
  <c r="K120" i="170"/>
  <c r="J121" i="170"/>
  <c r="K121" i="170"/>
  <c r="J122" i="170"/>
  <c r="K122" i="170"/>
  <c r="J123" i="170"/>
  <c r="K123" i="170"/>
  <c r="J124" i="170"/>
  <c r="K124" i="170"/>
  <c r="J125" i="170"/>
  <c r="K125" i="170"/>
  <c r="J126" i="170"/>
  <c r="K126" i="170"/>
  <c r="J127" i="170"/>
  <c r="K127" i="170"/>
  <c r="J128" i="170"/>
  <c r="K128" i="170"/>
  <c r="J129" i="170"/>
  <c r="K129" i="170"/>
  <c r="J130" i="170"/>
  <c r="K130" i="170"/>
  <c r="J131" i="170"/>
  <c r="K131" i="170"/>
  <c r="J132" i="170"/>
  <c r="K132" i="170"/>
  <c r="J133" i="170"/>
  <c r="K133" i="170"/>
  <c r="J134" i="170"/>
  <c r="K134" i="170"/>
  <c r="J135" i="170"/>
  <c r="K135" i="170"/>
  <c r="J136" i="170"/>
  <c r="K136" i="170"/>
  <c r="J137" i="170"/>
  <c r="K137" i="170"/>
  <c r="J138" i="170"/>
  <c r="K138" i="170"/>
  <c r="J139" i="170"/>
  <c r="K139" i="170"/>
  <c r="J140" i="170"/>
  <c r="K140" i="170"/>
  <c r="J141" i="170"/>
  <c r="K141" i="170"/>
  <c r="J142" i="170"/>
  <c r="K142" i="170"/>
  <c r="J143" i="170"/>
  <c r="K143" i="170"/>
  <c r="J144" i="170"/>
  <c r="K144" i="170"/>
  <c r="J145" i="170"/>
  <c r="K145" i="170"/>
  <c r="J146" i="170"/>
  <c r="K146" i="170"/>
  <c r="J147" i="170"/>
  <c r="K147" i="170"/>
  <c r="J148" i="170"/>
  <c r="K148" i="170"/>
  <c r="J149" i="170"/>
  <c r="K149" i="170"/>
  <c r="J150" i="170"/>
  <c r="K150" i="170"/>
  <c r="J151" i="170"/>
  <c r="K151" i="170"/>
  <c r="J152" i="170"/>
  <c r="K152" i="170"/>
  <c r="J153" i="170"/>
  <c r="K153" i="170"/>
  <c r="J154" i="170"/>
  <c r="K154" i="170"/>
  <c r="J155" i="170"/>
  <c r="K155" i="170"/>
  <c r="J156" i="170"/>
  <c r="K156" i="170"/>
  <c r="J157" i="170"/>
  <c r="K157" i="170"/>
  <c r="J158" i="170"/>
  <c r="K158" i="170"/>
  <c r="J159" i="170"/>
  <c r="K159" i="170"/>
  <c r="J160" i="170"/>
  <c r="K160" i="170"/>
  <c r="J161" i="170"/>
  <c r="K161" i="170"/>
  <c r="J162" i="170"/>
  <c r="K162" i="170"/>
  <c r="J163" i="170"/>
  <c r="K163" i="170"/>
  <c r="J164" i="170"/>
  <c r="K164" i="170"/>
  <c r="J165" i="170"/>
  <c r="K165" i="170"/>
  <c r="J166" i="170"/>
  <c r="K166" i="170"/>
  <c r="J167" i="170"/>
  <c r="K167" i="170"/>
  <c r="J168" i="170"/>
  <c r="K168" i="170"/>
  <c r="J169" i="170"/>
  <c r="K169" i="170"/>
  <c r="J170" i="170"/>
  <c r="K170" i="170"/>
  <c r="J171" i="170"/>
  <c r="K171" i="170"/>
  <c r="J172" i="170"/>
  <c r="K172" i="170"/>
  <c r="J173" i="170"/>
  <c r="K173" i="170"/>
  <c r="J174" i="170"/>
  <c r="K174" i="170"/>
  <c r="J175" i="170"/>
  <c r="K175" i="170"/>
  <c r="J176" i="170"/>
  <c r="K176" i="170"/>
  <c r="J177" i="170"/>
  <c r="K177" i="170"/>
  <c r="J178" i="170"/>
  <c r="K178" i="170"/>
  <c r="J179" i="170"/>
  <c r="K179" i="170"/>
  <c r="J180" i="170"/>
  <c r="K180" i="170"/>
  <c r="J181" i="170"/>
  <c r="K181" i="170"/>
  <c r="J182" i="170"/>
  <c r="K182" i="170"/>
  <c r="J183" i="170"/>
  <c r="K183" i="170"/>
  <c r="J184" i="170"/>
  <c r="K184" i="170"/>
  <c r="J185" i="170"/>
  <c r="K185" i="170"/>
  <c r="J186" i="170"/>
  <c r="K186" i="170"/>
  <c r="J187" i="170"/>
  <c r="K187" i="170"/>
  <c r="J188" i="170"/>
  <c r="K188" i="170"/>
  <c r="J189" i="170"/>
  <c r="K189" i="170"/>
  <c r="J190" i="170"/>
  <c r="K190" i="170"/>
  <c r="J191" i="170"/>
  <c r="K191" i="170"/>
  <c r="J192" i="170"/>
  <c r="K192" i="170"/>
  <c r="J193" i="170"/>
  <c r="K193" i="170"/>
  <c r="J194" i="170"/>
  <c r="K194" i="170"/>
  <c r="J195" i="170"/>
  <c r="K195" i="170"/>
  <c r="J196" i="170"/>
  <c r="K196" i="170"/>
  <c r="J197" i="170"/>
  <c r="K197" i="170"/>
  <c r="J198" i="170"/>
  <c r="K198" i="170"/>
  <c r="J199" i="170"/>
  <c r="K199" i="170"/>
  <c r="J200" i="170"/>
  <c r="K200" i="170"/>
  <c r="J201" i="170"/>
  <c r="K201" i="170"/>
  <c r="J202" i="170"/>
  <c r="K202" i="170"/>
  <c r="J203" i="170"/>
  <c r="K203" i="170"/>
  <c r="J204" i="170"/>
  <c r="K204" i="170"/>
  <c r="J205" i="170"/>
  <c r="K205" i="170"/>
  <c r="J206" i="170"/>
  <c r="K206" i="170"/>
  <c r="J207" i="170"/>
  <c r="K207" i="170"/>
  <c r="J208" i="170"/>
  <c r="K208" i="170"/>
  <c r="J209" i="170"/>
  <c r="K209" i="170"/>
  <c r="J210" i="170"/>
  <c r="K210" i="170"/>
  <c r="J211" i="170"/>
  <c r="K211" i="170"/>
  <c r="J212" i="170"/>
  <c r="K212" i="170"/>
  <c r="J213" i="170"/>
  <c r="K213" i="170"/>
  <c r="J214" i="170"/>
  <c r="K214" i="170"/>
  <c r="J215" i="170"/>
  <c r="K215" i="170"/>
  <c r="J216" i="170"/>
  <c r="K216" i="170"/>
  <c r="J217" i="170"/>
  <c r="K217" i="170"/>
  <c r="J218" i="170"/>
  <c r="K218" i="170"/>
  <c r="J219" i="170"/>
  <c r="K219" i="170"/>
  <c r="J220" i="170"/>
  <c r="K220" i="170"/>
  <c r="J221" i="170"/>
  <c r="K221" i="170"/>
  <c r="J222" i="170"/>
  <c r="K222" i="170"/>
  <c r="J223" i="170"/>
  <c r="K223" i="170"/>
  <c r="J224" i="170"/>
  <c r="K224" i="170"/>
  <c r="J225" i="170"/>
  <c r="K225" i="170"/>
  <c r="J226" i="170"/>
  <c r="K226" i="170"/>
  <c r="J227" i="170"/>
  <c r="K227" i="170"/>
  <c r="J228" i="170"/>
  <c r="K228" i="170"/>
  <c r="J229" i="170"/>
  <c r="K229" i="170"/>
  <c r="J230" i="170"/>
  <c r="K230" i="170"/>
  <c r="J231" i="170"/>
  <c r="K231" i="170"/>
  <c r="J232" i="170"/>
  <c r="K232" i="170"/>
  <c r="J233" i="170"/>
  <c r="K233" i="170"/>
  <c r="J234" i="170"/>
  <c r="K234" i="170"/>
  <c r="J235" i="170"/>
  <c r="K235" i="170"/>
  <c r="J236" i="170"/>
  <c r="K236" i="170"/>
  <c r="J237" i="170"/>
  <c r="K237" i="170"/>
  <c r="J238" i="170"/>
  <c r="K238" i="170"/>
  <c r="J239" i="170"/>
  <c r="K239" i="170"/>
  <c r="J240" i="170"/>
  <c r="K240" i="170"/>
  <c r="J241" i="170"/>
  <c r="K241" i="170"/>
  <c r="J242" i="170"/>
  <c r="K242" i="170"/>
  <c r="J243" i="170"/>
  <c r="K243" i="170"/>
  <c r="J244" i="170"/>
  <c r="K244" i="170"/>
  <c r="J245" i="170"/>
  <c r="K245" i="170"/>
  <c r="J246" i="170"/>
  <c r="K246" i="170"/>
  <c r="J247" i="170"/>
  <c r="K247" i="170"/>
  <c r="J248" i="170"/>
  <c r="K248" i="170"/>
  <c r="J249" i="170"/>
  <c r="K249" i="170"/>
  <c r="J250" i="170"/>
  <c r="K250" i="170"/>
  <c r="J251" i="170"/>
  <c r="K251" i="170"/>
  <c r="J252" i="170"/>
  <c r="K252" i="170"/>
  <c r="J253" i="170"/>
  <c r="K253" i="170"/>
  <c r="J254" i="170"/>
  <c r="K254" i="170"/>
  <c r="J255" i="170"/>
  <c r="K255" i="170"/>
  <c r="J256" i="170"/>
  <c r="K256" i="170"/>
  <c r="J257" i="170"/>
  <c r="K257" i="170"/>
  <c r="J258" i="170"/>
  <c r="K258" i="170"/>
  <c r="J259" i="170"/>
  <c r="K259" i="170"/>
  <c r="J260" i="170"/>
  <c r="K260" i="170"/>
  <c r="J261" i="170"/>
  <c r="K261" i="170"/>
  <c r="J262" i="170"/>
  <c r="K262" i="170"/>
  <c r="J263" i="170"/>
  <c r="K263" i="170"/>
  <c r="J264" i="170"/>
  <c r="K264" i="170"/>
  <c r="J265" i="170"/>
  <c r="K265" i="170"/>
  <c r="J266" i="170"/>
  <c r="K266" i="170"/>
  <c r="J267" i="170"/>
  <c r="K267" i="170"/>
  <c r="J268" i="170"/>
  <c r="K268" i="170"/>
  <c r="J269" i="170"/>
  <c r="K269" i="170"/>
  <c r="J270" i="170"/>
  <c r="K270" i="170"/>
  <c r="J271" i="170"/>
  <c r="K271" i="170"/>
  <c r="J272" i="170"/>
  <c r="K272" i="170"/>
  <c r="J273" i="170"/>
  <c r="K273" i="170"/>
  <c r="J274" i="170"/>
  <c r="K274" i="170"/>
  <c r="J275" i="170"/>
  <c r="K275" i="170"/>
  <c r="J276" i="170"/>
  <c r="K276" i="170"/>
  <c r="J277" i="170"/>
  <c r="K277" i="170"/>
  <c r="J278" i="170"/>
  <c r="K278" i="170"/>
  <c r="J279" i="170"/>
  <c r="K279" i="170"/>
  <c r="J280" i="170"/>
  <c r="K280" i="170"/>
  <c r="J281" i="170"/>
  <c r="K281" i="170"/>
  <c r="J282" i="170"/>
  <c r="K282" i="170"/>
  <c r="J283" i="170"/>
  <c r="K283" i="170"/>
  <c r="J284" i="170"/>
  <c r="K284" i="170"/>
  <c r="J285" i="170"/>
  <c r="K285" i="170"/>
  <c r="J286" i="170"/>
  <c r="K286" i="170"/>
  <c r="J287" i="170"/>
  <c r="K287" i="170"/>
  <c r="J288" i="170"/>
  <c r="K288" i="170"/>
  <c r="J289" i="170"/>
  <c r="K289" i="170"/>
  <c r="J290" i="170"/>
  <c r="K290" i="170"/>
  <c r="J291" i="170"/>
  <c r="K291" i="170"/>
  <c r="J292" i="170"/>
  <c r="K292" i="170"/>
  <c r="J293" i="170"/>
  <c r="K293" i="170"/>
  <c r="J294" i="170"/>
  <c r="K294" i="170"/>
  <c r="J295" i="170"/>
  <c r="K295" i="170"/>
  <c r="J296" i="170"/>
  <c r="K296" i="170"/>
  <c r="J297" i="170"/>
  <c r="K297" i="170"/>
  <c r="J298" i="170"/>
  <c r="K298" i="170"/>
  <c r="J299" i="170"/>
  <c r="K299" i="170"/>
  <c r="J300" i="170"/>
  <c r="K300" i="170"/>
  <c r="J301" i="170"/>
  <c r="K301" i="170"/>
  <c r="J302" i="170"/>
  <c r="K302" i="170"/>
  <c r="J303" i="170"/>
  <c r="K303" i="170"/>
  <c r="J304" i="170"/>
  <c r="K304" i="170"/>
  <c r="J305" i="170"/>
  <c r="K305" i="170"/>
  <c r="J306" i="170"/>
  <c r="K306" i="170"/>
  <c r="J307" i="170"/>
  <c r="K307" i="170"/>
  <c r="J308" i="170"/>
  <c r="K308" i="170"/>
  <c r="J309" i="170"/>
  <c r="K309" i="170"/>
  <c r="J310" i="170"/>
  <c r="K310" i="170"/>
  <c r="J311" i="170"/>
  <c r="K311" i="170"/>
  <c r="J312" i="170"/>
  <c r="K312" i="170"/>
  <c r="J313" i="170"/>
  <c r="K313" i="170"/>
  <c r="J314" i="170"/>
  <c r="K314" i="170"/>
  <c r="J315" i="170"/>
  <c r="K315" i="170"/>
  <c r="J316" i="170"/>
  <c r="K316" i="170"/>
  <c r="J317" i="170"/>
  <c r="K317" i="170"/>
  <c r="J318" i="170"/>
  <c r="K318" i="170"/>
  <c r="J319" i="170"/>
  <c r="K319" i="170"/>
  <c r="J320" i="170"/>
  <c r="K320" i="170"/>
  <c r="J321" i="170"/>
  <c r="K321" i="170"/>
  <c r="J322" i="170"/>
  <c r="K322" i="170"/>
  <c r="J323" i="170"/>
  <c r="K323" i="170"/>
  <c r="J324" i="170"/>
  <c r="K324" i="170"/>
  <c r="J325" i="170"/>
  <c r="K325" i="170"/>
  <c r="J326" i="170"/>
  <c r="K326" i="170"/>
  <c r="J327" i="170"/>
  <c r="K327" i="170"/>
  <c r="J328" i="170"/>
  <c r="K328" i="170"/>
  <c r="J329" i="170"/>
  <c r="K329" i="170"/>
  <c r="J330" i="170"/>
  <c r="K330" i="170"/>
  <c r="J331" i="170"/>
  <c r="K331" i="170"/>
  <c r="J332" i="170"/>
  <c r="K332" i="170"/>
  <c r="J333" i="170"/>
  <c r="K333" i="170"/>
  <c r="J334" i="170"/>
  <c r="K334" i="170"/>
  <c r="J335" i="170"/>
  <c r="K335" i="170"/>
  <c r="J336" i="170"/>
  <c r="K336" i="170"/>
  <c r="J337" i="170"/>
  <c r="K337" i="170"/>
  <c r="J338" i="170"/>
  <c r="K338" i="170"/>
  <c r="J339" i="170"/>
  <c r="K339" i="170"/>
  <c r="J340" i="170"/>
  <c r="K340" i="170"/>
  <c r="J341" i="170"/>
  <c r="K341" i="170"/>
  <c r="J342" i="170"/>
  <c r="K342" i="170"/>
  <c r="J343" i="170"/>
  <c r="K343" i="170"/>
  <c r="J344" i="170"/>
  <c r="K344" i="170"/>
  <c r="J345" i="170"/>
  <c r="K345" i="170"/>
  <c r="J346" i="170"/>
  <c r="K346" i="170"/>
  <c r="J347" i="170"/>
  <c r="K347" i="170"/>
  <c r="J348" i="170"/>
  <c r="K348" i="170"/>
  <c r="J349" i="170"/>
  <c r="K349" i="170"/>
  <c r="J350" i="170"/>
  <c r="K350" i="170"/>
  <c r="J351" i="170"/>
  <c r="K351" i="170"/>
  <c r="J352" i="170"/>
  <c r="K352" i="170"/>
  <c r="J353" i="170"/>
  <c r="K353" i="170"/>
  <c r="J354" i="170"/>
  <c r="K354" i="170"/>
  <c r="J355" i="170"/>
  <c r="K355" i="170"/>
  <c r="J356" i="170"/>
  <c r="K356" i="170"/>
  <c r="J357" i="170"/>
  <c r="K357" i="170"/>
  <c r="J358" i="170"/>
  <c r="K358" i="170"/>
  <c r="J359" i="170"/>
  <c r="K359" i="170"/>
  <c r="J360" i="170"/>
  <c r="K360" i="170"/>
  <c r="J361" i="170"/>
  <c r="K361" i="170"/>
  <c r="J362" i="170"/>
  <c r="K362" i="170"/>
  <c r="J363" i="170"/>
  <c r="K363" i="170"/>
  <c r="J364" i="170"/>
  <c r="K364" i="170"/>
  <c r="J365" i="170"/>
  <c r="K365" i="170"/>
  <c r="J366" i="170"/>
  <c r="K366" i="170"/>
  <c r="J367" i="170"/>
  <c r="K367" i="170"/>
  <c r="J368" i="170"/>
  <c r="K368" i="170"/>
  <c r="J369" i="170"/>
  <c r="K369" i="170"/>
  <c r="J370" i="170"/>
  <c r="K370" i="170"/>
  <c r="J371" i="170"/>
  <c r="K371" i="170"/>
  <c r="J372" i="170"/>
  <c r="K372" i="170"/>
  <c r="J373" i="170"/>
  <c r="K373" i="170"/>
  <c r="J374" i="170"/>
  <c r="K374" i="170"/>
  <c r="J375" i="170"/>
  <c r="K375" i="170"/>
  <c r="J376" i="170"/>
  <c r="K376" i="170"/>
  <c r="J377" i="170"/>
  <c r="K377" i="170"/>
  <c r="J378" i="170"/>
  <c r="K378" i="170"/>
  <c r="J379" i="170"/>
  <c r="K379" i="170"/>
  <c r="J380" i="170"/>
  <c r="K380" i="170"/>
  <c r="J381" i="170"/>
  <c r="K381" i="170"/>
  <c r="J382" i="170"/>
  <c r="K382" i="170"/>
  <c r="J383" i="170"/>
  <c r="K383" i="170"/>
  <c r="J384" i="170"/>
  <c r="K384" i="170"/>
  <c r="J385" i="170"/>
  <c r="K385" i="170"/>
  <c r="J386" i="170"/>
  <c r="K386" i="170"/>
  <c r="J387" i="170"/>
  <c r="K387" i="170"/>
  <c r="J388" i="170"/>
  <c r="K388" i="170"/>
  <c r="J389" i="170"/>
  <c r="K389" i="170"/>
  <c r="J390" i="170"/>
  <c r="K390" i="170"/>
  <c r="J391" i="170"/>
  <c r="K391" i="170"/>
  <c r="J392" i="170"/>
  <c r="K392" i="170"/>
  <c r="J393" i="170"/>
  <c r="K393" i="170"/>
  <c r="J394" i="170"/>
  <c r="K394" i="170"/>
  <c r="J395" i="170"/>
  <c r="K395" i="170"/>
  <c r="J396" i="170"/>
  <c r="K396" i="170"/>
  <c r="J397" i="170"/>
  <c r="K397" i="170"/>
  <c r="J398" i="170"/>
  <c r="K398" i="170"/>
  <c r="J399" i="170"/>
  <c r="K399" i="170"/>
  <c r="J400" i="170"/>
  <c r="K400" i="170"/>
  <c r="J401" i="170"/>
  <c r="K401" i="170"/>
  <c r="J402" i="170"/>
  <c r="K402" i="170"/>
  <c r="J403" i="170"/>
  <c r="K403" i="170"/>
  <c r="J404" i="170"/>
  <c r="K404" i="170"/>
  <c r="J405" i="170"/>
  <c r="K405" i="170"/>
  <c r="J406" i="170"/>
  <c r="K406" i="170"/>
  <c r="J407" i="170"/>
  <c r="K407" i="170"/>
  <c r="J408" i="170"/>
  <c r="K408" i="170"/>
  <c r="J409" i="170"/>
  <c r="K409" i="170"/>
  <c r="J410" i="170"/>
  <c r="K410" i="170"/>
  <c r="J411" i="170"/>
  <c r="K411" i="170"/>
  <c r="J412" i="170"/>
  <c r="K412" i="170"/>
  <c r="J413" i="170"/>
  <c r="K413" i="170"/>
  <c r="J414" i="170"/>
  <c r="K414" i="170"/>
  <c r="J415" i="170"/>
  <c r="K415" i="170"/>
  <c r="J416" i="170"/>
  <c r="K416" i="170"/>
  <c r="J417" i="170"/>
  <c r="K417" i="170"/>
  <c r="J418" i="170"/>
  <c r="K418" i="170"/>
  <c r="J419" i="170"/>
  <c r="K419" i="170"/>
  <c r="J420" i="170"/>
  <c r="K420" i="170"/>
  <c r="J421" i="170"/>
  <c r="K421" i="170"/>
  <c r="J422" i="170"/>
  <c r="K422" i="170"/>
  <c r="J423" i="170"/>
  <c r="K423" i="170"/>
  <c r="J424" i="170"/>
  <c r="K424" i="170"/>
  <c r="J425" i="170"/>
  <c r="K425" i="170"/>
  <c r="J426" i="170"/>
  <c r="K426" i="170"/>
  <c r="J427" i="170"/>
  <c r="K427" i="170"/>
  <c r="J428" i="170"/>
  <c r="K428" i="170"/>
  <c r="J429" i="170"/>
  <c r="K429" i="170"/>
  <c r="J430" i="170"/>
  <c r="K430" i="170"/>
  <c r="J431" i="170"/>
  <c r="K431" i="170"/>
  <c r="J432" i="170"/>
  <c r="K432" i="170"/>
  <c r="J433" i="170"/>
  <c r="K433" i="170"/>
  <c r="J434" i="170"/>
  <c r="K434" i="170"/>
  <c r="J435" i="170"/>
  <c r="K435" i="170"/>
  <c r="J436" i="170"/>
  <c r="K436" i="170"/>
  <c r="J437" i="170"/>
  <c r="K437" i="170"/>
  <c r="J438" i="170"/>
  <c r="K438" i="170"/>
  <c r="J439" i="170"/>
  <c r="K439" i="170"/>
  <c r="J440" i="170"/>
  <c r="K440" i="170"/>
  <c r="J441" i="170"/>
  <c r="K441" i="170"/>
  <c r="J442" i="170"/>
  <c r="K442" i="170"/>
  <c r="J443" i="170"/>
  <c r="K443" i="170"/>
  <c r="J444" i="170"/>
  <c r="K444" i="170"/>
  <c r="J445" i="170"/>
  <c r="K445" i="170"/>
  <c r="J446" i="170"/>
  <c r="K446" i="170"/>
  <c r="J447" i="170"/>
  <c r="K447" i="170"/>
  <c r="J448" i="170"/>
  <c r="K448" i="170"/>
  <c r="J449" i="170"/>
  <c r="K449" i="170"/>
  <c r="J450" i="170"/>
  <c r="K450" i="170"/>
  <c r="J451" i="170"/>
  <c r="K451" i="170"/>
  <c r="J452" i="170"/>
  <c r="K452" i="170"/>
  <c r="J453" i="170"/>
  <c r="K453" i="170"/>
  <c r="J454" i="170"/>
  <c r="K454" i="170"/>
  <c r="J455" i="170"/>
  <c r="K455" i="170"/>
  <c r="J456" i="170"/>
  <c r="K456" i="170"/>
  <c r="J457" i="170"/>
  <c r="K457" i="170"/>
  <c r="J458" i="170"/>
  <c r="K458" i="170"/>
  <c r="J459" i="170"/>
  <c r="K459" i="170"/>
  <c r="J460" i="170"/>
  <c r="K460" i="170"/>
  <c r="J461" i="170"/>
  <c r="K461" i="170"/>
  <c r="J462" i="170"/>
  <c r="K462" i="170"/>
  <c r="J463" i="170"/>
  <c r="K463" i="170"/>
  <c r="J464" i="170"/>
  <c r="K464" i="170"/>
  <c r="J465" i="170"/>
  <c r="K465" i="170"/>
  <c r="J466" i="170"/>
  <c r="K466" i="170"/>
  <c r="J467" i="170"/>
  <c r="K467" i="170"/>
  <c r="J468" i="170"/>
  <c r="K468" i="170"/>
  <c r="J469" i="170"/>
  <c r="K469" i="170"/>
  <c r="J470" i="170"/>
  <c r="K470" i="170"/>
  <c r="J471" i="170"/>
  <c r="K471" i="170"/>
  <c r="J472" i="170"/>
  <c r="K472" i="170"/>
  <c r="J473" i="170"/>
  <c r="K473" i="170"/>
  <c r="J474" i="170"/>
  <c r="K474" i="170"/>
  <c r="J475" i="170"/>
  <c r="K475" i="170"/>
  <c r="J476" i="170"/>
  <c r="K476" i="170"/>
  <c r="J477" i="170"/>
  <c r="K477" i="170"/>
  <c r="J478" i="170"/>
  <c r="K478" i="170"/>
  <c r="J479" i="170"/>
  <c r="K479" i="170"/>
  <c r="J480" i="170"/>
  <c r="K480" i="170"/>
  <c r="J481" i="170"/>
  <c r="K481" i="170"/>
  <c r="J482" i="170"/>
  <c r="K482" i="170"/>
  <c r="J483" i="170"/>
  <c r="K483" i="170"/>
  <c r="J484" i="170"/>
  <c r="K484" i="170"/>
  <c r="J485" i="170"/>
  <c r="K485" i="170"/>
  <c r="J486" i="170"/>
  <c r="K486" i="170"/>
  <c r="J487" i="170"/>
  <c r="K487" i="170"/>
  <c r="J488" i="170"/>
  <c r="K488" i="170"/>
  <c r="J489" i="170"/>
  <c r="K489" i="170"/>
  <c r="J490" i="170"/>
  <c r="K490" i="170"/>
  <c r="J491" i="170"/>
  <c r="K491" i="170"/>
  <c r="J492" i="170"/>
  <c r="K492" i="170"/>
  <c r="J493" i="170"/>
  <c r="K493" i="170"/>
  <c r="J494" i="170"/>
  <c r="K494" i="170"/>
  <c r="J495" i="170"/>
  <c r="K495" i="170"/>
  <c r="J496" i="170"/>
  <c r="K496" i="170"/>
  <c r="J497" i="170"/>
  <c r="K497" i="170"/>
  <c r="J498" i="170"/>
  <c r="K498" i="170"/>
  <c r="J499" i="170"/>
  <c r="K499" i="170"/>
  <c r="J500" i="170"/>
  <c r="K500" i="170"/>
  <c r="J501" i="170"/>
  <c r="K501" i="170"/>
  <c r="J502" i="170"/>
  <c r="K502" i="170"/>
  <c r="J503" i="170"/>
  <c r="K503" i="170"/>
  <c r="J504" i="170"/>
  <c r="K504" i="170"/>
  <c r="J505" i="170"/>
  <c r="K505" i="170"/>
  <c r="J506" i="170"/>
  <c r="K506" i="170"/>
  <c r="J507" i="170"/>
  <c r="K507" i="170"/>
  <c r="J508" i="170"/>
  <c r="K508" i="170"/>
  <c r="J509" i="170"/>
  <c r="K509" i="170"/>
  <c r="J510" i="170"/>
  <c r="K510" i="170"/>
  <c r="J511" i="170"/>
  <c r="K511" i="170"/>
  <c r="J512" i="170"/>
  <c r="K512" i="170"/>
  <c r="J513" i="170"/>
  <c r="K513" i="170"/>
  <c r="J514" i="170"/>
  <c r="K514" i="170"/>
  <c r="J515" i="170"/>
  <c r="K515" i="170"/>
  <c r="J516" i="170"/>
  <c r="K516" i="170"/>
  <c r="J517" i="170"/>
  <c r="K517" i="170"/>
  <c r="J518" i="170"/>
  <c r="K518" i="170"/>
  <c r="J519" i="170"/>
  <c r="K519" i="170"/>
  <c r="J520" i="170"/>
  <c r="K520" i="170"/>
  <c r="J521" i="170"/>
  <c r="K521" i="170"/>
  <c r="J522" i="170"/>
  <c r="K522" i="170"/>
  <c r="J523" i="170"/>
  <c r="K523" i="170"/>
  <c r="J524" i="170"/>
  <c r="K524" i="170"/>
  <c r="J525" i="170"/>
  <c r="K525" i="170"/>
  <c r="J526" i="170"/>
  <c r="K526" i="170"/>
  <c r="J527" i="170"/>
  <c r="K527" i="170"/>
  <c r="J528" i="170"/>
  <c r="K528" i="170"/>
  <c r="J529" i="170"/>
  <c r="K529" i="170"/>
  <c r="J530" i="170"/>
  <c r="K530" i="170"/>
  <c r="H12" i="30"/>
  <c r="H13" i="30"/>
  <c r="H14" i="30"/>
  <c r="H15" i="30"/>
  <c r="H16" i="30"/>
  <c r="H17" i="30"/>
  <c r="H18" i="30"/>
  <c r="H19" i="30"/>
  <c r="D27" i="30"/>
  <c r="F27" i="30"/>
  <c r="H27" i="30"/>
  <c r="D28" i="30"/>
  <c r="F28" i="30"/>
  <c r="H28" i="30"/>
  <c r="D29" i="30"/>
  <c r="F29" i="30"/>
  <c r="H29" i="30"/>
  <c r="D30" i="30"/>
  <c r="F30" i="30"/>
  <c r="H30" i="30"/>
  <c r="D31" i="30"/>
  <c r="F31" i="30"/>
  <c r="H31" i="30"/>
  <c r="D32" i="30"/>
  <c r="F32" i="30"/>
  <c r="H32" i="30"/>
  <c r="D33" i="30"/>
  <c r="F33" i="30"/>
  <c r="H33" i="30"/>
  <c r="D34" i="30"/>
  <c r="F34" i="30"/>
  <c r="H34" i="30"/>
  <c r="D35" i="30"/>
  <c r="F35" i="30"/>
  <c r="H35" i="30"/>
  <c r="D36" i="30"/>
  <c r="F36" i="30"/>
  <c r="H36" i="30"/>
  <c r="D37" i="30"/>
  <c r="F37" i="30"/>
  <c r="H37" i="30"/>
  <c r="D39" i="30"/>
  <c r="F39" i="30"/>
  <c r="D40" i="30"/>
  <c r="F40" i="30"/>
  <c r="D41" i="30"/>
  <c r="F41" i="30"/>
  <c r="D42" i="30"/>
  <c r="F42" i="30"/>
  <c r="D43" i="30"/>
  <c r="F43" i="30"/>
  <c r="D44" i="30"/>
  <c r="F44" i="30"/>
  <c r="D45" i="30"/>
  <c r="F45" i="30"/>
  <c r="D46" i="30"/>
  <c r="F46" i="30"/>
  <c r="D47" i="30"/>
  <c r="F47" i="30"/>
  <c r="D48" i="30"/>
  <c r="F48" i="30"/>
  <c r="D49" i="30"/>
  <c r="F49" i="30"/>
  <c r="D51" i="30"/>
  <c r="F51" i="30"/>
  <c r="D52" i="30"/>
  <c r="F52" i="30"/>
  <c r="D53" i="30"/>
  <c r="F53" i="30"/>
  <c r="D54" i="30"/>
  <c r="F54" i="30"/>
  <c r="D55" i="30"/>
  <c r="F55" i="30"/>
  <c r="D56" i="30"/>
  <c r="F56" i="30"/>
  <c r="D57" i="30"/>
  <c r="F57" i="30"/>
  <c r="D58" i="30"/>
  <c r="F58" i="30"/>
  <c r="D59" i="30"/>
  <c r="F59" i="30"/>
  <c r="D60" i="30"/>
  <c r="F60" i="30"/>
  <c r="D61" i="30"/>
  <c r="F61" i="30"/>
  <c r="J8" i="125"/>
  <c r="J9" i="125"/>
  <c r="J11" i="125"/>
  <c r="J12" i="125"/>
  <c r="J13" i="125"/>
  <c r="J14" i="125"/>
  <c r="H8" i="28"/>
  <c r="F5" i="139"/>
  <c r="F6" i="139"/>
  <c r="F7" i="139"/>
  <c r="F8" i="139"/>
  <c r="F9" i="139"/>
  <c r="F10" i="139"/>
  <c r="F11" i="139"/>
  <c r="F12" i="139"/>
  <c r="F13" i="139"/>
  <c r="F14" i="139"/>
  <c r="K6" i="145"/>
  <c r="K7" i="145"/>
  <c r="K8" i="145"/>
  <c r="K10" i="145"/>
  <c r="K11" i="145"/>
  <c r="K12" i="145"/>
  <c r="K13" i="145"/>
  <c r="K14" i="145"/>
  <c r="K15" i="145"/>
  <c r="K16" i="145"/>
  <c r="K17" i="145"/>
  <c r="G10" i="29"/>
  <c r="G11" i="29"/>
  <c r="G13" i="29"/>
  <c r="G14" i="29"/>
  <c r="G15" i="29"/>
  <c r="G16" i="29"/>
  <c r="G21" i="29"/>
  <c r="G22" i="29"/>
  <c r="G23" i="29"/>
  <c r="G24" i="29"/>
  <c r="G29" i="29"/>
  <c r="G30" i="29"/>
  <c r="G31" i="29"/>
  <c r="G32" i="29"/>
  <c r="H38" i="29"/>
  <c r="H39" i="29"/>
  <c r="H40" i="29"/>
  <c r="H41" i="29"/>
  <c r="H42" i="29"/>
  <c r="H43" i="29"/>
  <c r="G57" i="29"/>
  <c r="G58" i="29"/>
  <c r="G59" i="29"/>
  <c r="G60" i="29"/>
  <c r="G61" i="29"/>
  <c r="G62" i="29"/>
  <c r="C67" i="29"/>
  <c r="D67" i="29" s="1"/>
  <c r="C68" i="29"/>
  <c r="D68" i="29" s="1"/>
  <c r="C69" i="29"/>
  <c r="D69" i="29" s="1"/>
  <c r="C70" i="29"/>
  <c r="D70" i="29" s="1"/>
  <c r="C71" i="29"/>
  <c r="D71" i="29" s="1"/>
  <c r="C72" i="29"/>
  <c r="D72" i="29" s="1"/>
  <c r="C73" i="29"/>
  <c r="D73" i="29" s="1"/>
  <c r="C74" i="29"/>
  <c r="D74" i="29" s="1"/>
  <c r="C75" i="29"/>
  <c r="D75" i="29" s="1"/>
  <c r="C76" i="29"/>
  <c r="D76" i="29" s="1"/>
  <c r="C77" i="29"/>
  <c r="D77" i="29" s="1"/>
  <c r="C78" i="29"/>
  <c r="D78" i="29" s="1"/>
  <c r="C79" i="29"/>
  <c r="D79" i="29" s="1"/>
  <c r="C80" i="29"/>
  <c r="D80" i="29" s="1"/>
  <c r="C81" i="29"/>
  <c r="D81" i="29" s="1"/>
  <c r="C82" i="29"/>
  <c r="D82" i="29" s="1"/>
  <c r="C83" i="29"/>
  <c r="D83" i="29" s="1"/>
  <c r="C84" i="29"/>
  <c r="D84" i="29" s="1"/>
  <c r="C85" i="29"/>
  <c r="D85" i="29" s="1"/>
  <c r="C86" i="29"/>
  <c r="D86" i="29" s="1"/>
  <c r="C87" i="29"/>
  <c r="D87" i="29" s="1"/>
  <c r="C88" i="29"/>
  <c r="D88" i="29" s="1"/>
  <c r="C89" i="29"/>
  <c r="D89" i="29" s="1"/>
  <c r="C90" i="29"/>
  <c r="D90" i="29" s="1"/>
  <c r="C91" i="29"/>
  <c r="D91" i="29" s="1"/>
  <c r="C92" i="29"/>
  <c r="D92" i="29" s="1"/>
  <c r="C93" i="29"/>
  <c r="D93" i="29" s="1"/>
  <c r="C94" i="29"/>
  <c r="D94" i="29" s="1"/>
  <c r="C95" i="29"/>
  <c r="D95" i="29" s="1"/>
  <c r="J8" i="31"/>
  <c r="K8" i="31"/>
  <c r="J9" i="31"/>
  <c r="K9" i="31"/>
  <c r="J10" i="31"/>
  <c r="K10" i="31"/>
  <c r="J11" i="31"/>
  <c r="K11" i="31"/>
  <c r="J12" i="31"/>
  <c r="K12" i="31"/>
  <c r="J13" i="31"/>
  <c r="K13" i="31"/>
  <c r="J14" i="31"/>
  <c r="K14" i="31"/>
  <c r="J15" i="31"/>
  <c r="K15" i="31"/>
  <c r="J16" i="31"/>
  <c r="K16" i="31"/>
  <c r="J17" i="31"/>
  <c r="K17" i="31"/>
  <c r="J18" i="31"/>
  <c r="K18" i="31"/>
  <c r="J19" i="31"/>
  <c r="K19" i="31"/>
  <c r="J20" i="31"/>
  <c r="K20" i="31"/>
  <c r="J21" i="31"/>
  <c r="K21" i="31"/>
  <c r="J22" i="31"/>
  <c r="K22" i="31"/>
  <c r="J23" i="31"/>
  <c r="K23" i="31"/>
  <c r="J24" i="31"/>
  <c r="K24" i="31"/>
  <c r="J25" i="31"/>
  <c r="K25" i="31"/>
  <c r="J26" i="31"/>
  <c r="K26" i="31"/>
  <c r="J27" i="31"/>
  <c r="K27" i="31"/>
  <c r="J28" i="31"/>
  <c r="K28" i="31"/>
  <c r="J29" i="31"/>
  <c r="K29" i="31"/>
  <c r="J30" i="31"/>
  <c r="K30" i="31"/>
  <c r="J31" i="31"/>
  <c r="K31" i="31"/>
  <c r="J32" i="31"/>
  <c r="K32" i="31"/>
  <c r="J33" i="31"/>
  <c r="K33" i="31"/>
  <c r="J34" i="31"/>
  <c r="K34" i="31"/>
  <c r="J35" i="31"/>
  <c r="K35" i="31"/>
  <c r="J36" i="31"/>
  <c r="K36" i="31"/>
  <c r="J37" i="31"/>
  <c r="K37" i="31"/>
  <c r="J38" i="31"/>
  <c r="K38" i="31"/>
  <c r="J39" i="31"/>
  <c r="K39" i="31"/>
  <c r="J40" i="31"/>
  <c r="K40" i="31"/>
  <c r="J41" i="31"/>
  <c r="K41" i="31"/>
  <c r="J42" i="31"/>
  <c r="K42" i="31"/>
  <c r="J43" i="31"/>
  <c r="K43" i="31"/>
  <c r="J44" i="31"/>
  <c r="K44" i="31"/>
  <c r="J45" i="31"/>
  <c r="K45" i="31"/>
  <c r="J46" i="31"/>
  <c r="K46" i="31"/>
  <c r="J47" i="31"/>
  <c r="K47" i="31"/>
  <c r="J48" i="31"/>
  <c r="K48" i="31"/>
  <c r="J49" i="31"/>
  <c r="K49" i="31"/>
  <c r="J50" i="31"/>
  <c r="K50" i="31"/>
  <c r="J51" i="31"/>
  <c r="K51" i="31"/>
  <c r="J52" i="31"/>
  <c r="K52" i="31"/>
  <c r="J53" i="31"/>
  <c r="K53" i="31"/>
  <c r="J54" i="31"/>
  <c r="K54" i="31"/>
  <c r="J55" i="31"/>
  <c r="K55" i="31"/>
  <c r="J56" i="31"/>
  <c r="K56" i="31"/>
  <c r="J57" i="31"/>
  <c r="K57" i="31"/>
  <c r="J58" i="31"/>
  <c r="K58" i="31"/>
  <c r="J59" i="31"/>
  <c r="K59" i="31"/>
  <c r="J60" i="31"/>
  <c r="K60" i="31"/>
  <c r="J61" i="31"/>
  <c r="K61" i="31"/>
  <c r="J62" i="31"/>
  <c r="K62" i="31"/>
  <c r="J63" i="31"/>
  <c r="K63" i="31"/>
  <c r="J64" i="31"/>
  <c r="K64" i="31"/>
  <c r="J65" i="31"/>
  <c r="K65" i="31"/>
  <c r="J66" i="31"/>
  <c r="K66" i="31"/>
  <c r="J67" i="31"/>
  <c r="K67" i="31"/>
  <c r="J68" i="31"/>
  <c r="K68" i="31"/>
  <c r="J69" i="31"/>
  <c r="K69" i="31"/>
  <c r="J70" i="31"/>
  <c r="K70" i="31"/>
  <c r="J71" i="31"/>
  <c r="K71" i="31"/>
  <c r="J72" i="31"/>
  <c r="K72" i="31"/>
  <c r="J73" i="31"/>
  <c r="K73" i="31"/>
  <c r="J74" i="31"/>
  <c r="K74" i="31"/>
  <c r="J75" i="31"/>
  <c r="K75" i="31"/>
  <c r="J76" i="31"/>
  <c r="K76" i="31"/>
  <c r="J77" i="31"/>
  <c r="K77" i="31"/>
  <c r="J78" i="31"/>
  <c r="K78" i="31"/>
  <c r="J79" i="31"/>
  <c r="K79" i="31"/>
  <c r="J80" i="31"/>
  <c r="K80" i="31"/>
  <c r="J81" i="31"/>
  <c r="K81" i="31"/>
  <c r="J82" i="31"/>
  <c r="K82" i="31"/>
  <c r="J83" i="31"/>
  <c r="K83" i="31"/>
  <c r="J84" i="31"/>
  <c r="K84" i="31"/>
  <c r="J85" i="31"/>
  <c r="K85" i="31"/>
  <c r="J86" i="31"/>
  <c r="K86" i="31"/>
  <c r="J87" i="31"/>
  <c r="K87" i="31"/>
  <c r="J8" i="32"/>
  <c r="K8" i="32"/>
  <c r="J9" i="32"/>
  <c r="K9" i="32"/>
  <c r="J10" i="32"/>
  <c r="K10" i="32"/>
  <c r="J11" i="32"/>
  <c r="K11" i="32"/>
  <c r="J12" i="32"/>
  <c r="K12" i="32"/>
  <c r="J13" i="32"/>
  <c r="K13" i="32"/>
  <c r="J14" i="32"/>
  <c r="K14" i="32"/>
  <c r="J15" i="32"/>
  <c r="K15" i="32"/>
  <c r="J16" i="32"/>
  <c r="K16" i="32"/>
  <c r="J17" i="32"/>
  <c r="K17" i="32"/>
  <c r="J18" i="32"/>
  <c r="K18" i="32"/>
  <c r="J19" i="32"/>
  <c r="K19" i="32"/>
  <c r="J20" i="32"/>
  <c r="K20" i="32"/>
  <c r="J21" i="32"/>
  <c r="K21" i="32"/>
  <c r="J22" i="32"/>
  <c r="K22" i="32"/>
  <c r="J23" i="32"/>
  <c r="K23" i="32"/>
  <c r="J24" i="32"/>
  <c r="K24" i="32"/>
  <c r="J25" i="32"/>
  <c r="K25" i="32"/>
  <c r="J26" i="32"/>
  <c r="K26" i="32"/>
  <c r="J27" i="32"/>
  <c r="K27" i="32"/>
  <c r="J28" i="32"/>
  <c r="K28" i="32"/>
  <c r="J29" i="32"/>
  <c r="K29" i="32"/>
  <c r="J30" i="32"/>
  <c r="K30" i="32"/>
  <c r="J31" i="32"/>
  <c r="K31" i="32"/>
  <c r="J32" i="32"/>
  <c r="K32" i="32"/>
  <c r="J33" i="32"/>
  <c r="K33" i="32"/>
  <c r="J34" i="32"/>
  <c r="K34" i="32"/>
  <c r="J35" i="32"/>
  <c r="K35" i="32"/>
  <c r="J36" i="32"/>
  <c r="K36" i="32"/>
  <c r="J37" i="32"/>
  <c r="K37" i="32"/>
  <c r="J38" i="32"/>
  <c r="K38" i="32"/>
  <c r="J39" i="32"/>
  <c r="K39" i="32"/>
  <c r="J40" i="32"/>
  <c r="K40" i="32"/>
  <c r="J41" i="32"/>
  <c r="K41" i="32"/>
  <c r="J42" i="32"/>
  <c r="K42" i="32"/>
  <c r="J43" i="32"/>
  <c r="K43" i="32"/>
  <c r="J44" i="32"/>
  <c r="K44" i="32"/>
  <c r="J45" i="32"/>
  <c r="K45" i="32"/>
  <c r="J46" i="32"/>
  <c r="K46" i="32"/>
  <c r="J47" i="32"/>
  <c r="K47" i="32"/>
  <c r="J48" i="32"/>
  <c r="K48" i="32"/>
  <c r="J49" i="32"/>
  <c r="K49" i="32"/>
  <c r="J50" i="32"/>
  <c r="K50" i="32"/>
  <c r="J51" i="32"/>
  <c r="K51" i="32"/>
  <c r="J52" i="32"/>
  <c r="K52" i="32"/>
  <c r="J53" i="32"/>
  <c r="K53" i="32"/>
  <c r="J54" i="32"/>
  <c r="K54" i="32"/>
  <c r="J55" i="32"/>
  <c r="K55" i="32"/>
  <c r="J56" i="32"/>
  <c r="K56" i="32"/>
  <c r="J57" i="32"/>
  <c r="K57" i="32"/>
  <c r="J58" i="32"/>
  <c r="K58" i="32"/>
  <c r="J59" i="32"/>
  <c r="K59" i="32"/>
  <c r="J60" i="32"/>
  <c r="K60" i="32"/>
  <c r="J61" i="32"/>
  <c r="K61" i="32"/>
  <c r="J62" i="32"/>
  <c r="K62" i="32"/>
  <c r="J63" i="32"/>
  <c r="K63" i="32"/>
  <c r="J64" i="32"/>
  <c r="K64" i="32"/>
  <c r="J65" i="32"/>
  <c r="K65" i="32"/>
  <c r="J66" i="32"/>
  <c r="K66" i="32"/>
  <c r="J67" i="32"/>
  <c r="K67" i="32"/>
  <c r="J68" i="32"/>
  <c r="K68" i="32"/>
  <c r="J69" i="32"/>
  <c r="K69" i="32"/>
  <c r="J70" i="32"/>
  <c r="K70" i="32"/>
  <c r="J71" i="32"/>
  <c r="K71" i="32"/>
  <c r="J72" i="32"/>
  <c r="K72" i="32"/>
  <c r="J73" i="32"/>
  <c r="K73" i="32"/>
  <c r="J74" i="32"/>
  <c r="K74" i="32"/>
  <c r="J75" i="32"/>
  <c r="K75" i="32"/>
  <c r="J76" i="32"/>
  <c r="K76" i="32"/>
  <c r="J77" i="32"/>
  <c r="K77" i="32"/>
  <c r="J78" i="32"/>
  <c r="K78" i="32"/>
  <c r="J79" i="32"/>
  <c r="K79" i="32"/>
  <c r="J80" i="32"/>
  <c r="K80" i="32"/>
  <c r="J81" i="32"/>
  <c r="K81" i="32"/>
  <c r="J82" i="32"/>
  <c r="K82" i="32"/>
  <c r="J83" i="32"/>
  <c r="K83" i="32"/>
  <c r="J84" i="32"/>
  <c r="K84" i="32"/>
  <c r="J85" i="32"/>
  <c r="K85" i="32"/>
  <c r="J86" i="32"/>
  <c r="K86" i="32"/>
  <c r="J87" i="32"/>
  <c r="K87" i="32"/>
  <c r="J8" i="33"/>
  <c r="K8" i="33"/>
  <c r="J9" i="33"/>
  <c r="K9" i="33"/>
  <c r="J10" i="33"/>
  <c r="K10" i="33"/>
  <c r="J11" i="33"/>
  <c r="K11" i="33"/>
  <c r="J12" i="33"/>
  <c r="K12" i="33"/>
  <c r="J13" i="33"/>
  <c r="K13" i="33"/>
  <c r="J14" i="33"/>
  <c r="K14" i="33"/>
  <c r="J15" i="33"/>
  <c r="K15" i="33"/>
  <c r="J16" i="33"/>
  <c r="K16" i="33"/>
  <c r="J17" i="33"/>
  <c r="K17" i="33"/>
  <c r="J18" i="33"/>
  <c r="K18" i="33"/>
  <c r="J19" i="33"/>
  <c r="K19" i="33"/>
  <c r="J20" i="33"/>
  <c r="K20" i="33"/>
  <c r="J21" i="33"/>
  <c r="K21" i="33"/>
  <c r="J22" i="33"/>
  <c r="K22" i="33"/>
  <c r="J23" i="33"/>
  <c r="K23" i="33"/>
  <c r="J24" i="33"/>
  <c r="K24" i="33"/>
  <c r="J25" i="33"/>
  <c r="K25" i="33"/>
  <c r="J26" i="33"/>
  <c r="K26" i="33"/>
  <c r="J27" i="33"/>
  <c r="K27" i="33"/>
  <c r="J28" i="33"/>
  <c r="K28" i="33"/>
  <c r="J29" i="33"/>
  <c r="K29" i="33"/>
  <c r="J30" i="33"/>
  <c r="K30" i="33"/>
  <c r="J31" i="33"/>
  <c r="K31" i="33"/>
  <c r="J32" i="33"/>
  <c r="K32" i="33"/>
  <c r="J33" i="33"/>
  <c r="K33" i="33"/>
  <c r="J34" i="33"/>
  <c r="K34" i="33"/>
  <c r="J35" i="33"/>
  <c r="K35" i="33"/>
  <c r="J36" i="33"/>
  <c r="K36" i="33"/>
  <c r="J37" i="33"/>
  <c r="K37" i="33"/>
  <c r="J38" i="33"/>
  <c r="K38" i="33"/>
  <c r="J39" i="33"/>
  <c r="K39" i="33"/>
  <c r="J40" i="33"/>
  <c r="K40" i="33"/>
  <c r="J41" i="33"/>
  <c r="K41" i="33"/>
  <c r="J42" i="33"/>
  <c r="K42" i="33"/>
  <c r="J43" i="33"/>
  <c r="K43" i="33"/>
  <c r="J44" i="33"/>
  <c r="K44" i="33"/>
  <c r="J45" i="33"/>
  <c r="K45" i="33"/>
  <c r="J46" i="33"/>
  <c r="K46" i="33"/>
  <c r="J47" i="33"/>
  <c r="K47" i="33"/>
  <c r="J48" i="33"/>
  <c r="K48" i="33"/>
  <c r="J49" i="33"/>
  <c r="K49" i="33"/>
  <c r="J50" i="33"/>
  <c r="K50" i="33"/>
  <c r="J51" i="33"/>
  <c r="K51" i="33"/>
  <c r="J52" i="33"/>
  <c r="K52" i="33"/>
  <c r="J53" i="33"/>
  <c r="K53" i="33"/>
  <c r="J54" i="33"/>
  <c r="K54" i="33"/>
  <c r="J55" i="33"/>
  <c r="K55" i="33"/>
  <c r="J56" i="33"/>
  <c r="K56" i="33"/>
  <c r="J57" i="33"/>
  <c r="K57" i="33"/>
  <c r="J58" i="33"/>
  <c r="K58" i="33"/>
  <c r="J59" i="33"/>
  <c r="K59" i="33"/>
  <c r="J60" i="33"/>
  <c r="K60" i="33"/>
  <c r="J61" i="33"/>
  <c r="K61" i="33"/>
  <c r="J62" i="33"/>
  <c r="K62" i="33"/>
  <c r="J63" i="33"/>
  <c r="K63" i="33"/>
  <c r="J64" i="33"/>
  <c r="K64" i="33"/>
  <c r="J65" i="33"/>
  <c r="K65" i="33"/>
  <c r="J66" i="33"/>
  <c r="K66" i="33"/>
  <c r="J67" i="33"/>
  <c r="K67" i="33"/>
  <c r="J68" i="33"/>
  <c r="K68" i="33"/>
  <c r="J69" i="33"/>
  <c r="K69" i="33"/>
  <c r="J70" i="33"/>
  <c r="K70" i="33"/>
  <c r="J71" i="33"/>
  <c r="K71" i="33"/>
  <c r="J72" i="33"/>
  <c r="K72" i="33"/>
  <c r="J73" i="33"/>
  <c r="K73" i="33"/>
  <c r="J74" i="33"/>
  <c r="K74" i="33"/>
  <c r="J75" i="33"/>
  <c r="K75" i="33"/>
  <c r="J76" i="33"/>
  <c r="K76" i="33"/>
  <c r="J77" i="33"/>
  <c r="K77" i="33"/>
  <c r="J78" i="33"/>
  <c r="K78" i="33"/>
  <c r="J79" i="33"/>
  <c r="K79" i="33"/>
  <c r="J80" i="33"/>
  <c r="K80" i="33"/>
  <c r="J81" i="33"/>
  <c r="K81" i="33"/>
  <c r="J82" i="33"/>
  <c r="K82" i="33"/>
  <c r="J83" i="33"/>
  <c r="K83" i="33"/>
  <c r="J84" i="33"/>
  <c r="K84" i="33"/>
  <c r="J85" i="33"/>
  <c r="K85" i="33"/>
  <c r="J86" i="33"/>
  <c r="K86" i="33"/>
  <c r="J87" i="33"/>
  <c r="K87" i="33"/>
  <c r="J8" i="34"/>
  <c r="K8" i="34"/>
  <c r="J9" i="34"/>
  <c r="K9" i="34"/>
  <c r="J10" i="34"/>
  <c r="K10" i="34"/>
  <c r="J11" i="34"/>
  <c r="K11" i="34"/>
  <c r="J12" i="34"/>
  <c r="K12" i="34"/>
  <c r="J13" i="34"/>
  <c r="K13" i="34"/>
  <c r="J14" i="34"/>
  <c r="K14" i="34"/>
  <c r="J15" i="34"/>
  <c r="K15" i="34"/>
  <c r="J16" i="34"/>
  <c r="K16" i="34"/>
  <c r="J17" i="34"/>
  <c r="K17" i="34"/>
  <c r="J18" i="34"/>
  <c r="K18" i="34"/>
  <c r="J19" i="34"/>
  <c r="K19" i="34"/>
  <c r="J20" i="34"/>
  <c r="K20" i="34"/>
  <c r="J21" i="34"/>
  <c r="K21" i="34"/>
  <c r="J22" i="34"/>
  <c r="K22" i="34"/>
  <c r="J23" i="34"/>
  <c r="K23" i="34"/>
  <c r="J24" i="34"/>
  <c r="K24" i="34"/>
  <c r="J25" i="34"/>
  <c r="K25" i="34"/>
  <c r="J26" i="34"/>
  <c r="K26" i="34"/>
  <c r="J27" i="34"/>
  <c r="K27" i="34"/>
  <c r="J28" i="34"/>
  <c r="K28" i="34"/>
  <c r="J29" i="34"/>
  <c r="K29" i="34"/>
  <c r="J30" i="34"/>
  <c r="K30" i="34"/>
  <c r="J31" i="34"/>
  <c r="K31" i="34"/>
  <c r="J32" i="34"/>
  <c r="K32" i="34"/>
  <c r="J33" i="34"/>
  <c r="K33" i="34"/>
  <c r="J34" i="34"/>
  <c r="K34" i="34"/>
  <c r="J35" i="34"/>
  <c r="K35" i="34"/>
  <c r="J36" i="34"/>
  <c r="K36" i="34"/>
  <c r="J37" i="34"/>
  <c r="K37" i="34"/>
  <c r="J38" i="34"/>
  <c r="K38" i="34"/>
  <c r="J39" i="34"/>
  <c r="K39" i="34"/>
  <c r="J40" i="34"/>
  <c r="K40" i="34"/>
  <c r="J41" i="34"/>
  <c r="K41" i="34"/>
  <c r="J42" i="34"/>
  <c r="K42" i="34"/>
  <c r="J43" i="34"/>
  <c r="K43" i="34"/>
  <c r="J44" i="34"/>
  <c r="K44" i="34"/>
  <c r="J45" i="34"/>
  <c r="K45" i="34"/>
  <c r="J46" i="34"/>
  <c r="K46" i="34"/>
  <c r="J47" i="34"/>
  <c r="K47" i="34"/>
  <c r="J48" i="34"/>
  <c r="K48" i="34"/>
  <c r="J49" i="34"/>
  <c r="K49" i="34"/>
  <c r="J50" i="34"/>
  <c r="K50" i="34"/>
  <c r="J51" i="34"/>
  <c r="K51" i="34"/>
  <c r="J52" i="34"/>
  <c r="K52" i="34"/>
  <c r="J53" i="34"/>
  <c r="K53" i="34"/>
  <c r="J54" i="34"/>
  <c r="K54" i="34"/>
  <c r="J55" i="34"/>
  <c r="K55" i="34"/>
  <c r="J56" i="34"/>
  <c r="K56" i="34"/>
  <c r="J57" i="34"/>
  <c r="K57" i="34"/>
  <c r="J58" i="34"/>
  <c r="K58" i="34"/>
  <c r="J59" i="34"/>
  <c r="K59" i="34"/>
  <c r="J60" i="34"/>
  <c r="K60" i="34"/>
  <c r="J61" i="34"/>
  <c r="K61" i="34"/>
  <c r="J62" i="34"/>
  <c r="K62" i="34"/>
  <c r="J63" i="34"/>
  <c r="K63" i="34"/>
  <c r="J64" i="34"/>
  <c r="K64" i="34"/>
  <c r="J65" i="34"/>
  <c r="K65" i="34"/>
  <c r="J66" i="34"/>
  <c r="K66" i="34"/>
  <c r="J67" i="34"/>
  <c r="K67" i="34"/>
  <c r="J68" i="34"/>
  <c r="K68" i="34"/>
  <c r="J69" i="34"/>
  <c r="K69" i="34"/>
  <c r="J70" i="34"/>
  <c r="K70" i="34"/>
  <c r="J71" i="34"/>
  <c r="K71" i="34"/>
  <c r="J72" i="34"/>
  <c r="K72" i="34"/>
  <c r="J73" i="34"/>
  <c r="K73" i="34"/>
  <c r="J74" i="34"/>
  <c r="K74" i="34"/>
  <c r="J75" i="34"/>
  <c r="K75" i="34"/>
  <c r="J76" i="34"/>
  <c r="K76" i="34"/>
  <c r="J77" i="34"/>
  <c r="K77" i="34"/>
  <c r="J78" i="34"/>
  <c r="K78" i="34"/>
  <c r="J79" i="34"/>
  <c r="K79" i="34"/>
  <c r="J80" i="34"/>
  <c r="K80" i="34"/>
  <c r="J81" i="34"/>
  <c r="K81" i="34"/>
  <c r="J82" i="34"/>
  <c r="K82" i="34"/>
  <c r="J83" i="34"/>
  <c r="K83" i="34"/>
  <c r="J84" i="34"/>
  <c r="K84" i="34"/>
  <c r="J85" i="34"/>
  <c r="K85" i="34"/>
  <c r="J86" i="34"/>
  <c r="K86" i="34"/>
  <c r="J87" i="34"/>
  <c r="K87" i="34"/>
  <c r="J88" i="34"/>
  <c r="K88" i="34"/>
  <c r="J89" i="34"/>
  <c r="K89" i="34"/>
  <c r="J90" i="34"/>
  <c r="K90" i="34"/>
  <c r="J91" i="34"/>
  <c r="K91" i="34"/>
  <c r="J92" i="34"/>
  <c r="K92" i="34"/>
  <c r="J93" i="34"/>
  <c r="K93" i="34"/>
  <c r="J94" i="34"/>
  <c r="K94" i="34"/>
  <c r="J95" i="34"/>
  <c r="K95" i="34"/>
  <c r="J96" i="34"/>
  <c r="K96" i="34"/>
  <c r="J97" i="34"/>
  <c r="K97" i="34"/>
  <c r="J98" i="34"/>
  <c r="K98" i="34"/>
  <c r="J99" i="34"/>
  <c r="K99" i="34"/>
  <c r="J100" i="34"/>
  <c r="K100" i="34"/>
  <c r="J101" i="34"/>
  <c r="K101" i="34"/>
  <c r="J8" i="35"/>
  <c r="K8" i="35"/>
  <c r="J9" i="35"/>
  <c r="K9" i="35"/>
  <c r="J10" i="35"/>
  <c r="K10" i="35"/>
  <c r="J11" i="35"/>
  <c r="K11" i="35"/>
  <c r="J12" i="35"/>
  <c r="K12" i="35"/>
  <c r="J13" i="35"/>
  <c r="K13" i="35"/>
  <c r="J14" i="35"/>
  <c r="K14" i="35"/>
  <c r="J15" i="35"/>
  <c r="K15" i="35"/>
  <c r="J16" i="35"/>
  <c r="K16" i="35"/>
  <c r="J17" i="35"/>
  <c r="K17" i="35"/>
  <c r="J18" i="35"/>
  <c r="K18" i="35"/>
  <c r="J19" i="35"/>
  <c r="K19" i="35"/>
  <c r="J20" i="35"/>
  <c r="K20" i="35"/>
  <c r="J21" i="35"/>
  <c r="K21" i="35"/>
  <c r="J22" i="35"/>
  <c r="K22" i="35"/>
  <c r="J23" i="35"/>
  <c r="K23" i="35"/>
  <c r="J24" i="35"/>
  <c r="K24" i="35"/>
  <c r="J25" i="35"/>
  <c r="K25" i="35"/>
  <c r="J26" i="35"/>
  <c r="K26" i="35"/>
  <c r="J27" i="35"/>
  <c r="K27" i="35"/>
  <c r="J28" i="35"/>
  <c r="K28" i="35"/>
  <c r="J29" i="35"/>
  <c r="K29" i="35"/>
  <c r="J30" i="35"/>
  <c r="K30" i="35"/>
  <c r="J31" i="35"/>
  <c r="K31" i="35"/>
  <c r="J32" i="35"/>
  <c r="K32" i="35"/>
  <c r="J33" i="35"/>
  <c r="K33" i="35"/>
  <c r="J34" i="35"/>
  <c r="K34" i="35"/>
  <c r="J35" i="35"/>
  <c r="K35" i="35"/>
  <c r="J36" i="35"/>
  <c r="K36" i="35"/>
  <c r="J37" i="35"/>
  <c r="K37" i="35"/>
  <c r="J38" i="35"/>
  <c r="K38" i="35"/>
  <c r="J39" i="35"/>
  <c r="K39" i="35"/>
  <c r="J40" i="35"/>
  <c r="K40" i="35"/>
  <c r="J41" i="35"/>
  <c r="K41" i="35"/>
  <c r="J42" i="35"/>
  <c r="K42" i="35"/>
  <c r="J43" i="35"/>
  <c r="K43" i="35"/>
  <c r="J44" i="35"/>
  <c r="K44" i="35"/>
  <c r="J45" i="35"/>
  <c r="K45" i="35"/>
  <c r="J46" i="35"/>
  <c r="K46" i="35"/>
  <c r="J47" i="35"/>
  <c r="K47" i="35"/>
  <c r="J48" i="35"/>
  <c r="K48" i="35"/>
  <c r="J49" i="35"/>
  <c r="K49" i="35"/>
  <c r="J50" i="35"/>
  <c r="K50" i="35"/>
  <c r="J51" i="35"/>
  <c r="K51" i="35"/>
  <c r="J52" i="35"/>
  <c r="K52" i="35"/>
  <c r="J53" i="35"/>
  <c r="K53" i="35"/>
  <c r="J54" i="35"/>
  <c r="K54" i="35"/>
  <c r="J55" i="35"/>
  <c r="K55" i="35"/>
  <c r="J56" i="35"/>
  <c r="K56" i="35"/>
  <c r="J57" i="35"/>
  <c r="K57" i="35"/>
  <c r="J58" i="35"/>
  <c r="K58" i="35"/>
  <c r="J59" i="35"/>
  <c r="K59" i="35"/>
  <c r="J60" i="35"/>
  <c r="K60" i="35"/>
  <c r="J61" i="35"/>
  <c r="K61" i="35"/>
  <c r="J62" i="35"/>
  <c r="K62" i="35"/>
  <c r="J63" i="35"/>
  <c r="K63" i="35"/>
  <c r="J64" i="35"/>
  <c r="K64" i="35"/>
  <c r="J65" i="35"/>
  <c r="K65" i="35"/>
  <c r="J66" i="35"/>
  <c r="K66" i="35"/>
  <c r="J67" i="35"/>
  <c r="K67" i="35"/>
  <c r="J68" i="35"/>
  <c r="K68" i="35"/>
  <c r="J69" i="35"/>
  <c r="K69" i="35"/>
  <c r="J70" i="35"/>
  <c r="K70" i="35"/>
  <c r="J71" i="35"/>
  <c r="K71" i="35"/>
  <c r="J72" i="35"/>
  <c r="K72" i="35"/>
  <c r="J73" i="35"/>
  <c r="K73" i="35"/>
  <c r="J74" i="35"/>
  <c r="K74" i="35"/>
  <c r="J75" i="35"/>
  <c r="K75" i="35"/>
  <c r="J76" i="35"/>
  <c r="K76" i="35"/>
  <c r="J77" i="35"/>
  <c r="K77" i="35"/>
  <c r="J78" i="35"/>
  <c r="K78" i="35"/>
  <c r="J79" i="35"/>
  <c r="K79" i="35"/>
  <c r="J80" i="35"/>
  <c r="K80" i="35"/>
  <c r="J81" i="35"/>
  <c r="K81" i="35"/>
  <c r="J82" i="35"/>
  <c r="K82" i="35"/>
  <c r="J83" i="35"/>
  <c r="K83" i="35"/>
  <c r="J84" i="35"/>
  <c r="K84" i="35"/>
  <c r="J85" i="35"/>
  <c r="K85" i="35"/>
  <c r="J86" i="35"/>
  <c r="K86" i="35"/>
  <c r="J87" i="35"/>
  <c r="K87" i="35"/>
  <c r="J88" i="35"/>
  <c r="K88" i="35"/>
  <c r="J89" i="35"/>
  <c r="K89" i="35"/>
  <c r="J90" i="35"/>
  <c r="K90" i="35"/>
  <c r="J91" i="35"/>
  <c r="K91" i="35"/>
  <c r="J92" i="35"/>
  <c r="K92" i="35"/>
  <c r="J93" i="35"/>
  <c r="K93" i="35"/>
  <c r="J94" i="35"/>
  <c r="K94" i="35"/>
  <c r="J95" i="35"/>
  <c r="K95" i="35"/>
  <c r="J96" i="35"/>
  <c r="K96" i="35"/>
  <c r="J97" i="35"/>
  <c r="K97" i="35"/>
  <c r="J98" i="35"/>
  <c r="K98" i="35"/>
  <c r="J99" i="35"/>
  <c r="K99" i="35"/>
  <c r="J100" i="35"/>
  <c r="K100" i="35"/>
  <c r="J101" i="35"/>
  <c r="K101" i="35"/>
  <c r="K10" i="63"/>
  <c r="K11" i="63"/>
  <c r="K12" i="63"/>
  <c r="K13" i="63"/>
  <c r="K14" i="63"/>
  <c r="K15" i="63"/>
  <c r="K16" i="63"/>
  <c r="K17" i="63"/>
  <c r="K18" i="63"/>
  <c r="K19" i="63"/>
  <c r="K38" i="63"/>
  <c r="K39" i="63"/>
  <c r="K40" i="63"/>
  <c r="K41" i="63"/>
  <c r="K42" i="63"/>
  <c r="K43" i="63"/>
  <c r="M9" i="36"/>
  <c r="M10" i="36"/>
  <c r="M11" i="36"/>
  <c r="M12" i="36"/>
  <c r="M13" i="36"/>
  <c r="M15" i="36"/>
  <c r="M16" i="36"/>
  <c r="M17" i="36"/>
  <c r="M18" i="36"/>
  <c r="M19" i="36"/>
  <c r="M21" i="36"/>
  <c r="M22" i="36"/>
  <c r="M23" i="36"/>
  <c r="M24" i="36"/>
  <c r="M27" i="36"/>
  <c r="M28" i="36"/>
  <c r="M29" i="36"/>
  <c r="M30" i="36"/>
  <c r="M31" i="36"/>
  <c r="M33" i="36"/>
  <c r="M34" i="36"/>
  <c r="M35" i="36"/>
  <c r="M36" i="36"/>
  <c r="M37" i="36"/>
  <c r="M38" i="36"/>
  <c r="M40" i="36"/>
  <c r="M41" i="36"/>
  <c r="M42" i="36"/>
  <c r="M43" i="36"/>
  <c r="M44" i="36"/>
  <c r="M45" i="36"/>
  <c r="M47" i="36"/>
  <c r="M48" i="36"/>
  <c r="M49" i="36"/>
  <c r="M50" i="36"/>
  <c r="M52" i="36"/>
  <c r="M53" i="36"/>
  <c r="M54" i="36"/>
  <c r="M55" i="36"/>
  <c r="M56" i="36"/>
  <c r="M58" i="36"/>
  <c r="M59" i="36"/>
  <c r="M60" i="36"/>
  <c r="M62" i="36"/>
  <c r="M63" i="36"/>
  <c r="M64" i="36"/>
  <c r="M65" i="36"/>
  <c r="M66" i="36"/>
  <c r="M67" i="36"/>
  <c r="M69" i="36"/>
  <c r="M70" i="36"/>
  <c r="M71" i="36"/>
  <c r="M72" i="36"/>
  <c r="M73" i="36"/>
  <c r="M74" i="36"/>
  <c r="M75" i="36"/>
  <c r="M77" i="36"/>
  <c r="M78" i="36"/>
  <c r="M79" i="36"/>
  <c r="M80" i="36"/>
  <c r="M81" i="36"/>
  <c r="M82" i="36"/>
  <c r="M83" i="36"/>
  <c r="M84" i="36"/>
  <c r="M85" i="36"/>
  <c r="M87" i="36"/>
  <c r="M88" i="36"/>
  <c r="M89" i="36"/>
  <c r="M95" i="36"/>
  <c r="M96" i="36"/>
  <c r="M97" i="36"/>
  <c r="M99" i="36"/>
  <c r="M100" i="36"/>
  <c r="M101" i="36"/>
  <c r="M103" i="36"/>
  <c r="M104" i="36"/>
  <c r="M106" i="36"/>
  <c r="M107" i="36"/>
  <c r="M109" i="36"/>
  <c r="M110" i="36"/>
  <c r="M111" i="36"/>
  <c r="M113" i="36"/>
  <c r="M115" i="36"/>
  <c r="M117" i="36"/>
  <c r="M118" i="36"/>
  <c r="M120" i="36"/>
  <c r="M121" i="36"/>
  <c r="M122" i="36"/>
  <c r="M124" i="36"/>
  <c r="M125" i="36"/>
  <c r="M126" i="36"/>
  <c r="M128" i="36"/>
  <c r="M130" i="36"/>
  <c r="M132" i="36"/>
  <c r="M133" i="36"/>
  <c r="M136" i="36"/>
  <c r="M137" i="36"/>
  <c r="M138" i="36"/>
  <c r="M139" i="36"/>
  <c r="M140" i="36"/>
  <c r="M141" i="36"/>
  <c r="M146" i="36"/>
  <c r="M147" i="36"/>
  <c r="M148" i="36"/>
  <c r="M149" i="36"/>
  <c r="M150" i="36"/>
  <c r="M151" i="36"/>
  <c r="M152" i="36"/>
  <c r="M157" i="36"/>
  <c r="M158" i="36"/>
  <c r="M159" i="36"/>
  <c r="M166" i="36"/>
  <c r="M167" i="36"/>
  <c r="M168" i="36"/>
  <c r="M169" i="36"/>
  <c r="M170" i="36"/>
  <c r="M172" i="36"/>
  <c r="M173" i="36"/>
  <c r="M175" i="36"/>
  <c r="M176" i="36"/>
  <c r="M177" i="36"/>
  <c r="M178" i="36"/>
  <c r="M180" i="36"/>
  <c r="M181" i="36"/>
  <c r="M182" i="36"/>
  <c r="M191" i="36"/>
  <c r="M192" i="36"/>
  <c r="M193" i="36"/>
  <c r="M194" i="36"/>
  <c r="M195" i="36"/>
  <c r="M196" i="36"/>
  <c r="M197" i="36"/>
  <c r="M198" i="36"/>
  <c r="M199" i="36"/>
  <c r="M200" i="36"/>
  <c r="M201" i="36"/>
  <c r="M202" i="36"/>
  <c r="M203" i="36"/>
  <c r="M204" i="36"/>
  <c r="M205" i="36"/>
  <c r="M206" i="36"/>
  <c r="M208" i="36"/>
  <c r="M209" i="36"/>
  <c r="M210" i="36"/>
  <c r="M211" i="36"/>
  <c r="M212" i="36"/>
  <c r="M213" i="36"/>
  <c r="M214" i="36"/>
  <c r="M218" i="36"/>
  <c r="M219" i="36"/>
  <c r="M220" i="36"/>
  <c r="M221" i="36"/>
  <c r="M222" i="36"/>
  <c r="M227" i="36"/>
  <c r="M228" i="36"/>
  <c r="M229" i="36"/>
  <c r="M230" i="36"/>
  <c r="M231" i="36"/>
  <c r="M232" i="36"/>
  <c r="M233" i="36"/>
  <c r="M234" i="36"/>
  <c r="M235" i="36"/>
  <c r="M236" i="36"/>
  <c r="M237" i="36"/>
  <c r="M238" i="36"/>
  <c r="M239" i="36"/>
  <c r="M241" i="36"/>
  <c r="M242" i="36"/>
  <c r="M243" i="36"/>
  <c r="M244" i="36"/>
  <c r="M245" i="36"/>
  <c r="M246" i="36"/>
  <c r="M247" i="36"/>
  <c r="M248" i="36"/>
  <c r="M249" i="36"/>
  <c r="M250" i="36"/>
  <c r="M251" i="36"/>
  <c r="M252" i="36"/>
  <c r="M253" i="36"/>
  <c r="M255" i="36"/>
  <c r="M256" i="36"/>
  <c r="M257" i="36"/>
  <c r="M258" i="36"/>
  <c r="M259" i="36"/>
  <c r="M260" i="36"/>
  <c r="M261" i="36"/>
  <c r="M262" i="36"/>
  <c r="M263" i="36"/>
  <c r="M264" i="36"/>
  <c r="M265" i="36"/>
  <c r="M266" i="36"/>
  <c r="M267" i="36"/>
  <c r="M268" i="36"/>
  <c r="M269" i="36"/>
  <c r="M270" i="36"/>
  <c r="M271" i="36"/>
  <c r="M272" i="36"/>
  <c r="M273" i="36"/>
  <c r="M274" i="36"/>
  <c r="M275" i="36"/>
  <c r="M276" i="36"/>
  <c r="M277" i="36"/>
  <c r="M278" i="36"/>
  <c r="M279" i="36"/>
  <c r="M281" i="36"/>
  <c r="M282" i="36"/>
  <c r="M283" i="36"/>
  <c r="M284" i="36"/>
  <c r="M285" i="36"/>
  <c r="M286" i="36"/>
  <c r="M287" i="36"/>
  <c r="M288" i="36"/>
  <c r="M289" i="36"/>
  <c r="M290" i="36"/>
  <c r="M291" i="36"/>
  <c r="M292" i="36"/>
  <c r="M296" i="36"/>
  <c r="M297" i="36"/>
  <c r="M298" i="36"/>
  <c r="M8" i="176"/>
  <c r="M10" i="176"/>
  <c r="M11" i="176"/>
  <c r="M12" i="176"/>
  <c r="M14" i="176"/>
  <c r="M15" i="176"/>
  <c r="M16" i="176"/>
  <c r="M17" i="176"/>
  <c r="M18" i="176"/>
  <c r="M19" i="176"/>
  <c r="M21" i="176"/>
  <c r="M22" i="176"/>
  <c r="M24" i="176"/>
  <c r="M25" i="176"/>
  <c r="M27" i="176"/>
  <c r="M28" i="176"/>
  <c r="M29" i="176"/>
  <c r="M30" i="176"/>
  <c r="M31" i="176"/>
  <c r="M32" i="176"/>
  <c r="M34" i="176"/>
  <c r="M35" i="176"/>
  <c r="M36" i="176"/>
  <c r="M37" i="176"/>
  <c r="M38" i="176"/>
  <c r="L9" i="175"/>
  <c r="L10" i="175"/>
  <c r="L11" i="175"/>
  <c r="L12" i="175"/>
  <c r="L13" i="175"/>
  <c r="L14" i="175"/>
  <c r="L15" i="175"/>
  <c r="L16" i="175"/>
  <c r="L17" i="175"/>
  <c r="L18" i="175"/>
  <c r="L19" i="175"/>
  <c r="L20" i="175"/>
  <c r="L22" i="175"/>
  <c r="L23" i="175"/>
  <c r="L24" i="175"/>
  <c r="L25" i="175"/>
  <c r="L26" i="175"/>
  <c r="L27" i="175"/>
  <c r="L28" i="175"/>
  <c r="L30" i="175"/>
  <c r="L31" i="175"/>
  <c r="L32" i="175"/>
  <c r="L33" i="175"/>
  <c r="L34" i="175"/>
  <c r="L35" i="175"/>
  <c r="L36" i="175"/>
  <c r="L37" i="175"/>
  <c r="L38" i="175"/>
  <c r="L39" i="175"/>
  <c r="L40" i="175"/>
  <c r="L41" i="175"/>
  <c r="L42" i="175"/>
  <c r="L43" i="175"/>
  <c r="L44" i="175"/>
  <c r="L45" i="175"/>
  <c r="J64" i="175"/>
  <c r="J65" i="175"/>
  <c r="J66" i="175"/>
  <c r="M10" i="116"/>
  <c r="M11" i="116"/>
  <c r="M12" i="116"/>
  <c r="M13" i="116"/>
  <c r="M14" i="116"/>
  <c r="M15" i="116"/>
  <c r="M16" i="116"/>
  <c r="M17" i="116"/>
  <c r="M24" i="116"/>
  <c r="M25" i="116"/>
  <c r="M26" i="116"/>
  <c r="M27" i="116"/>
  <c r="M28" i="116"/>
  <c r="M29" i="116"/>
  <c r="M30" i="116"/>
  <c r="M31" i="116"/>
  <c r="M32" i="116"/>
  <c r="M33" i="116"/>
  <c r="M34" i="116"/>
  <c r="M35" i="116"/>
  <c r="M36" i="116"/>
  <c r="N10" i="44"/>
  <c r="N11" i="44"/>
  <c r="N12" i="44"/>
  <c r="N13" i="44"/>
  <c r="N14" i="44"/>
  <c r="N15" i="44"/>
  <c r="N16" i="44"/>
  <c r="N17" i="44"/>
  <c r="N18" i="44"/>
  <c r="N19" i="44"/>
  <c r="N20" i="44"/>
  <c r="N21" i="44"/>
  <c r="N27" i="44"/>
  <c r="N28" i="44"/>
  <c r="N29" i="44"/>
  <c r="N30" i="44"/>
  <c r="N31" i="44"/>
  <c r="N32" i="44"/>
  <c r="N33" i="44"/>
  <c r="N34" i="44"/>
  <c r="N35" i="44"/>
  <c r="N36" i="44"/>
  <c r="N37" i="44"/>
  <c r="N38" i="44"/>
  <c r="N39" i="44"/>
  <c r="N40" i="44"/>
  <c r="N41" i="44"/>
  <c r="N42" i="44"/>
  <c r="N43" i="44"/>
  <c r="N49" i="44"/>
  <c r="N50" i="44"/>
  <c r="N51" i="44"/>
  <c r="N52" i="44"/>
  <c r="N53" i="44"/>
  <c r="N54" i="44"/>
  <c r="N55" i="44"/>
  <c r="N56" i="44"/>
  <c r="N57" i="44"/>
  <c r="N58" i="44"/>
  <c r="N59" i="44"/>
  <c r="N60" i="44"/>
  <c r="N61" i="44"/>
  <c r="N62" i="44"/>
  <c r="N63" i="44"/>
  <c r="N64" i="44"/>
  <c r="N65" i="44"/>
  <c r="N70" i="44"/>
  <c r="N71" i="44"/>
  <c r="N72" i="44"/>
  <c r="N73" i="44"/>
  <c r="N74" i="44"/>
  <c r="N75" i="44"/>
  <c r="N76" i="44"/>
  <c r="N77" i="44"/>
  <c r="P83" i="44"/>
  <c r="P84" i="44"/>
  <c r="P85" i="44"/>
  <c r="P86" i="44"/>
  <c r="P87" i="44"/>
  <c r="P88" i="44"/>
  <c r="P89" i="44"/>
  <c r="P90" i="44"/>
  <c r="N101" i="44"/>
  <c r="N102" i="44"/>
  <c r="N103" i="44"/>
  <c r="N104" i="44"/>
  <c r="N105" i="44"/>
  <c r="N106" i="44"/>
  <c r="N107" i="44"/>
  <c r="E115" i="44"/>
  <c r="K120" i="44"/>
  <c r="K121" i="44"/>
  <c r="K122" i="44"/>
  <c r="K123" i="44"/>
  <c r="K124" i="44"/>
  <c r="K125" i="44"/>
  <c r="K126" i="44"/>
  <c r="K127" i="44"/>
  <c r="K130" i="44"/>
  <c r="K131" i="44"/>
  <c r="K132" i="44"/>
  <c r="K133" i="44"/>
  <c r="K134" i="44"/>
  <c r="K135" i="44"/>
  <c r="K136" i="44"/>
  <c r="K137" i="44"/>
  <c r="K138" i="44"/>
  <c r="I9" i="47"/>
  <c r="J9" i="47" s="1"/>
  <c r="I10" i="47"/>
  <c r="J10" i="47" s="1"/>
  <c r="I11" i="47"/>
  <c r="J11" i="47" s="1"/>
  <c r="I12" i="47"/>
  <c r="J12" i="47" s="1"/>
  <c r="I13" i="47"/>
  <c r="J13" i="47" s="1"/>
  <c r="I14" i="47"/>
  <c r="J14" i="47" s="1"/>
  <c r="I15" i="47"/>
  <c r="J15" i="47" s="1"/>
  <c r="I16" i="47"/>
  <c r="J16" i="47" s="1"/>
  <c r="I17" i="47"/>
  <c r="J17" i="47" s="1"/>
  <c r="I18" i="47"/>
  <c r="J18" i="47" s="1"/>
  <c r="I19" i="47"/>
  <c r="J19" i="47" s="1"/>
  <c r="I21" i="47"/>
  <c r="J21" i="47" s="1"/>
  <c r="I22" i="47"/>
  <c r="J22" i="47" s="1"/>
  <c r="I24" i="47"/>
  <c r="J24" i="47" s="1"/>
  <c r="I25" i="47"/>
  <c r="J25" i="47" s="1"/>
  <c r="I26" i="47"/>
  <c r="J26" i="47" s="1"/>
  <c r="I27" i="47"/>
  <c r="J27" i="47" s="1"/>
  <c r="I28" i="47"/>
  <c r="J28" i="47" s="1"/>
  <c r="I30" i="47"/>
  <c r="J30" i="47" s="1"/>
  <c r="I31" i="47"/>
  <c r="J31" i="47" s="1"/>
  <c r="I32" i="47"/>
  <c r="J32" i="47" s="1"/>
  <c r="I33" i="47"/>
  <c r="J33" i="47" s="1"/>
  <c r="I34" i="47"/>
  <c r="J34" i="47" s="1"/>
  <c r="I35" i="47"/>
  <c r="J35" i="47" s="1"/>
  <c r="I36" i="47"/>
  <c r="J36" i="47" s="1"/>
  <c r="I38" i="47"/>
  <c r="J38" i="47" s="1"/>
  <c r="I39" i="47"/>
  <c r="J39" i="47" s="1"/>
  <c r="I40" i="47"/>
  <c r="J40" i="47" s="1"/>
  <c r="I41" i="47"/>
  <c r="J41" i="47" s="1"/>
  <c r="I42" i="47"/>
  <c r="J42" i="47" s="1"/>
  <c r="I43" i="47"/>
  <c r="J43" i="47" s="1"/>
  <c r="I45" i="47"/>
  <c r="J45" i="47" s="1"/>
  <c r="I46" i="47"/>
  <c r="J46" i="47" s="1"/>
  <c r="I47" i="47"/>
  <c r="J47" i="47" s="1"/>
  <c r="I48" i="47"/>
  <c r="J48" i="47" s="1"/>
  <c r="I50" i="47"/>
  <c r="J50" i="47" s="1"/>
  <c r="I52" i="47"/>
  <c r="J52" i="47" s="1"/>
  <c r="I53" i="47"/>
  <c r="J53" i="47" s="1"/>
  <c r="I54" i="47"/>
  <c r="J54" i="47" s="1"/>
  <c r="I55" i="47"/>
  <c r="J55" i="47" s="1"/>
  <c r="I56" i="47"/>
  <c r="J56" i="47" s="1"/>
  <c r="I57" i="47"/>
  <c r="J57" i="47" s="1"/>
  <c r="I59" i="47"/>
  <c r="J59" i="47" s="1"/>
  <c r="I60" i="47"/>
  <c r="J60" i="47" s="1"/>
  <c r="I61" i="47"/>
  <c r="J61" i="47" s="1"/>
  <c r="I62" i="47"/>
  <c r="J62" i="47" s="1"/>
  <c r="I63" i="47"/>
  <c r="J63" i="47" s="1"/>
  <c r="I64" i="47"/>
  <c r="J64" i="47" s="1"/>
  <c r="I65" i="47"/>
  <c r="J65" i="47" s="1"/>
  <c r="I66" i="47"/>
  <c r="J66" i="47" s="1"/>
  <c r="I67" i="47"/>
  <c r="J67" i="47" s="1"/>
  <c r="I68" i="47"/>
  <c r="J68" i="47" s="1"/>
  <c r="I69" i="47"/>
  <c r="J69" i="47" s="1"/>
  <c r="I76" i="47"/>
  <c r="J76" i="47" s="1"/>
  <c r="I77" i="47"/>
  <c r="J77" i="47" s="1"/>
  <c r="I78" i="47"/>
  <c r="J78" i="47" s="1"/>
  <c r="I79" i="47"/>
  <c r="J79" i="47" s="1"/>
  <c r="I80" i="47"/>
  <c r="J80" i="47" s="1"/>
  <c r="I84" i="47"/>
  <c r="J84" i="47" s="1"/>
  <c r="I85" i="47"/>
  <c r="J85" i="47" s="1"/>
  <c r="I86" i="47"/>
  <c r="J86" i="47" s="1"/>
  <c r="I89" i="47"/>
  <c r="J89" i="47" s="1"/>
  <c r="I90" i="47"/>
  <c r="J90" i="47" s="1"/>
  <c r="I91" i="47"/>
  <c r="J91" i="47" s="1"/>
  <c r="I92" i="47"/>
  <c r="J92" i="47" s="1"/>
  <c r="I93" i="47"/>
  <c r="J93" i="47" s="1"/>
  <c r="I94" i="47"/>
  <c r="J94" i="47" s="1"/>
  <c r="I96" i="47"/>
  <c r="J96" i="47" s="1"/>
  <c r="I97" i="47"/>
  <c r="J97" i="47" s="1"/>
  <c r="I99" i="47"/>
  <c r="J99" i="47" s="1"/>
  <c r="I100" i="47"/>
  <c r="J100" i="47" s="1"/>
  <c r="I101" i="47"/>
  <c r="J101" i="47" s="1"/>
  <c r="I102" i="47"/>
  <c r="J102" i="47" s="1"/>
  <c r="I103" i="47"/>
  <c r="J103" i="47" s="1"/>
  <c r="I104" i="47"/>
  <c r="J104" i="47" s="1"/>
  <c r="I105" i="47"/>
  <c r="J105" i="47" s="1"/>
  <c r="I106" i="47"/>
  <c r="J106" i="47" s="1"/>
  <c r="I107" i="47"/>
  <c r="J107" i="47" s="1"/>
  <c r="I108" i="47"/>
  <c r="J108" i="47" s="1"/>
  <c r="I109" i="47"/>
  <c r="J109" i="47" s="1"/>
  <c r="I112" i="47"/>
  <c r="J112" i="47" s="1"/>
  <c r="I113" i="47"/>
  <c r="J113" i="47" s="1"/>
  <c r="I114" i="47"/>
  <c r="J114" i="47" s="1"/>
  <c r="I116" i="47"/>
  <c r="J116" i="47" s="1"/>
  <c r="I117" i="47"/>
  <c r="J117" i="47" s="1"/>
  <c r="I118" i="47"/>
  <c r="J118" i="47" s="1"/>
  <c r="I119" i="47"/>
  <c r="J119" i="47" s="1"/>
  <c r="I122" i="47"/>
  <c r="J122" i="47" s="1"/>
  <c r="I123" i="47"/>
  <c r="J123" i="47" s="1"/>
  <c r="I124" i="47"/>
  <c r="J124" i="47" s="1"/>
  <c r="I125" i="47"/>
  <c r="J125" i="47" s="1"/>
  <c r="I126" i="47"/>
  <c r="J126" i="47" s="1"/>
  <c r="I127" i="47"/>
  <c r="J127" i="47" s="1"/>
  <c r="I128" i="47"/>
  <c r="J128" i="47" s="1"/>
  <c r="I129" i="47"/>
  <c r="J129" i="47" s="1"/>
  <c r="I130" i="47"/>
  <c r="J130" i="47" s="1"/>
  <c r="I132" i="47"/>
  <c r="J132" i="47" s="1"/>
  <c r="I136" i="47"/>
  <c r="J136" i="47" s="1"/>
  <c r="I141" i="47"/>
  <c r="J141" i="47" s="1"/>
  <c r="I142" i="47"/>
  <c r="J142" i="47" s="1"/>
  <c r="I143" i="47"/>
  <c r="J143" i="47" s="1"/>
  <c r="I144" i="47"/>
  <c r="J144" i="47" s="1"/>
  <c r="I145" i="47"/>
  <c r="J145" i="47" s="1"/>
  <c r="I146" i="47"/>
  <c r="J146" i="47" s="1"/>
  <c r="I147" i="47"/>
  <c r="J147" i="47" s="1"/>
  <c r="I148" i="47"/>
  <c r="J148" i="47" s="1"/>
  <c r="I149" i="47"/>
  <c r="J149" i="47" s="1"/>
  <c r="I150" i="47"/>
  <c r="J150" i="47" s="1"/>
  <c r="I151" i="47"/>
  <c r="J151" i="47" s="1"/>
  <c r="I152" i="47"/>
  <c r="J152" i="47" s="1"/>
  <c r="I153" i="47"/>
  <c r="J153" i="47" s="1"/>
  <c r="I154" i="47"/>
  <c r="J154" i="47" s="1"/>
  <c r="I155" i="47"/>
  <c r="J155" i="47" s="1"/>
  <c r="I156" i="47"/>
  <c r="J156" i="47" s="1"/>
  <c r="I157" i="47"/>
  <c r="J157" i="47" s="1"/>
  <c r="I158" i="47"/>
  <c r="J158" i="47" s="1"/>
  <c r="I159" i="47"/>
  <c r="J159" i="47" s="1"/>
  <c r="I161" i="47"/>
  <c r="J161" i="47" s="1"/>
  <c r="I162" i="47"/>
  <c r="J162" i="47" s="1"/>
  <c r="I164" i="47"/>
  <c r="J164" i="47" s="1"/>
  <c r="I165" i="47"/>
  <c r="J165" i="47" s="1"/>
  <c r="I166" i="47"/>
  <c r="J166" i="47" s="1"/>
  <c r="I167" i="47"/>
  <c r="J167" i="47" s="1"/>
  <c r="I169" i="47"/>
  <c r="J169" i="47" s="1"/>
  <c r="I170" i="47"/>
  <c r="J170" i="47" s="1"/>
  <c r="I171" i="47"/>
  <c r="J171" i="47" s="1"/>
  <c r="I173" i="47"/>
  <c r="J173" i="47" s="1"/>
  <c r="I174" i="47"/>
  <c r="J174" i="47" s="1"/>
  <c r="I177" i="47"/>
  <c r="J177" i="47" s="1"/>
  <c r="I178" i="47"/>
  <c r="J178" i="47" s="1"/>
  <c r="I179" i="47"/>
  <c r="J179" i="47" s="1"/>
  <c r="I180" i="47"/>
  <c r="J180" i="47" s="1"/>
  <c r="I181" i="47"/>
  <c r="J181" i="47" s="1"/>
  <c r="I183" i="47"/>
  <c r="J183" i="47" s="1"/>
  <c r="I184" i="47"/>
  <c r="J184" i="47" s="1"/>
  <c r="I185" i="47"/>
  <c r="J185" i="47" s="1"/>
  <c r="I186" i="47"/>
  <c r="J186" i="47" s="1"/>
  <c r="I188" i="47"/>
  <c r="J188" i="47" s="1"/>
  <c r="I189" i="47"/>
  <c r="J189" i="47" s="1"/>
  <c r="I190" i="47"/>
  <c r="J190" i="47" s="1"/>
  <c r="I191" i="47"/>
  <c r="J191" i="47" s="1"/>
  <c r="I193" i="47"/>
  <c r="J193" i="47" s="1"/>
  <c r="I194" i="47"/>
  <c r="J194" i="47" s="1"/>
  <c r="I195" i="47"/>
  <c r="J195" i="47" s="1"/>
  <c r="I196" i="47"/>
  <c r="J196" i="47" s="1"/>
  <c r="I197" i="47"/>
  <c r="J197" i="47" s="1"/>
  <c r="I199" i="47"/>
  <c r="J199" i="47" s="1"/>
  <c r="I200" i="47"/>
  <c r="J200" i="47" s="1"/>
  <c r="I201" i="47"/>
  <c r="J201" i="47" s="1"/>
  <c r="I202" i="47"/>
  <c r="J202" i="47" s="1"/>
  <c r="I203" i="47"/>
  <c r="J203" i="47" s="1"/>
  <c r="I204" i="47"/>
  <c r="J204" i="47" s="1"/>
  <c r="I205" i="47"/>
  <c r="J205" i="47" s="1"/>
  <c r="I206" i="47"/>
  <c r="J206" i="47" s="1"/>
  <c r="I207" i="47"/>
  <c r="J207" i="47" s="1"/>
  <c r="I209" i="47"/>
  <c r="J209" i="47" s="1"/>
  <c r="I210" i="47"/>
  <c r="J210" i="47" s="1"/>
  <c r="I211" i="47"/>
  <c r="J211" i="47" s="1"/>
  <c r="I212" i="47"/>
  <c r="J212" i="47" s="1"/>
  <c r="I213" i="47"/>
  <c r="J213" i="47" s="1"/>
  <c r="I214" i="47"/>
  <c r="J214" i="47" s="1"/>
  <c r="I215" i="47"/>
  <c r="J215" i="47" s="1"/>
  <c r="I216" i="47"/>
  <c r="J216" i="47" s="1"/>
  <c r="I217" i="47"/>
  <c r="J217" i="47" s="1"/>
  <c r="I218" i="47"/>
  <c r="J218" i="47" s="1"/>
  <c r="I219" i="47"/>
  <c r="J219" i="47" s="1"/>
  <c r="I220" i="47"/>
  <c r="J220" i="47" s="1"/>
  <c r="I221" i="47"/>
  <c r="J221" i="47" s="1"/>
  <c r="I222" i="47"/>
  <c r="J222" i="47" s="1"/>
  <c r="I223" i="47"/>
  <c r="J223" i="47" s="1"/>
  <c r="I225" i="47"/>
  <c r="J225" i="47" s="1"/>
  <c r="I226" i="47"/>
  <c r="J226" i="47" s="1"/>
  <c r="I227" i="47"/>
  <c r="J227" i="47" s="1"/>
  <c r="I228" i="47"/>
  <c r="J228" i="47" s="1"/>
  <c r="I230" i="47"/>
  <c r="J230" i="47" s="1"/>
  <c r="I231" i="47"/>
  <c r="J231" i="47" s="1"/>
  <c r="I232" i="47"/>
  <c r="J232" i="47" s="1"/>
  <c r="I234" i="47"/>
  <c r="J234" i="47" s="1"/>
  <c r="I235" i="47"/>
  <c r="J235" i="47" s="1"/>
  <c r="I236" i="47"/>
  <c r="J236" i="47" s="1"/>
  <c r="I238" i="47"/>
  <c r="J238" i="47" s="1"/>
  <c r="I242" i="47"/>
  <c r="J242" i="47" s="1"/>
  <c r="I244" i="47"/>
  <c r="J244" i="47" s="1"/>
  <c r="I245" i="47"/>
  <c r="J245" i="47" s="1"/>
  <c r="I247" i="47"/>
  <c r="J247" i="47" s="1"/>
  <c r="I248" i="47"/>
  <c r="J248" i="47" s="1"/>
  <c r="I249" i="47"/>
  <c r="J249" i="47" s="1"/>
  <c r="I250" i="47"/>
  <c r="J250" i="47" s="1"/>
  <c r="I254" i="47"/>
  <c r="J254" i="47" s="1"/>
  <c r="I255" i="47"/>
  <c r="J255" i="47" s="1"/>
  <c r="I256" i="47"/>
  <c r="J256" i="47" s="1"/>
  <c r="I257" i="47"/>
  <c r="J257" i="47" s="1"/>
  <c r="I258" i="47"/>
  <c r="J258" i="47" s="1"/>
  <c r="I259" i="47"/>
  <c r="J259" i="47" s="1"/>
  <c r="I260" i="47"/>
  <c r="J260" i="47" s="1"/>
  <c r="I261" i="47"/>
  <c r="J261" i="47" s="1"/>
  <c r="I262" i="47"/>
  <c r="J262" i="47" s="1"/>
  <c r="I263" i="47"/>
  <c r="J263" i="47" s="1"/>
  <c r="I264" i="47"/>
  <c r="J264" i="47" s="1"/>
  <c r="I265" i="47"/>
  <c r="J265" i="47" s="1"/>
  <c r="I266" i="47"/>
  <c r="J266" i="47" s="1"/>
  <c r="I268" i="47"/>
  <c r="J268" i="47" s="1"/>
  <c r="I269" i="47"/>
  <c r="J269" i="47" s="1"/>
  <c r="I271" i="47"/>
  <c r="J271" i="47" s="1"/>
  <c r="I272" i="47"/>
  <c r="J272" i="47" s="1"/>
  <c r="I273" i="47"/>
  <c r="J273" i="47" s="1"/>
  <c r="I275" i="47"/>
  <c r="J275" i="47" s="1"/>
  <c r="I276" i="47"/>
  <c r="J276" i="47" s="1"/>
  <c r="I277" i="47"/>
  <c r="J277" i="47" s="1"/>
  <c r="I278" i="47"/>
  <c r="J278" i="47" s="1"/>
  <c r="I279" i="47"/>
  <c r="J279" i="47" s="1"/>
  <c r="I280" i="47"/>
  <c r="J280" i="47" s="1"/>
  <c r="I282" i="47"/>
  <c r="J282" i="47" s="1"/>
  <c r="I283" i="47"/>
  <c r="J283" i="47" s="1"/>
  <c r="I284" i="47"/>
  <c r="J284" i="47" s="1"/>
  <c r="I286" i="47"/>
  <c r="J286" i="47" s="1"/>
  <c r="I287" i="47"/>
  <c r="J287" i="47" s="1"/>
  <c r="I288" i="47"/>
  <c r="J288" i="47" s="1"/>
  <c r="I289" i="47"/>
  <c r="J289" i="47" s="1"/>
  <c r="I290" i="47"/>
  <c r="J290" i="47" s="1"/>
  <c r="I291" i="47"/>
  <c r="J291" i="47" s="1"/>
  <c r="I292" i="47"/>
  <c r="J292" i="47" s="1"/>
  <c r="I293" i="47"/>
  <c r="J293" i="47" s="1"/>
  <c r="I295" i="47"/>
  <c r="J295" i="47" s="1"/>
  <c r="I296" i="47"/>
  <c r="J296" i="47" s="1"/>
  <c r="I298" i="47"/>
  <c r="J298" i="47" s="1"/>
  <c r="I299" i="47"/>
  <c r="J299" i="47" s="1"/>
  <c r="I300" i="47"/>
  <c r="J300" i="47" s="1"/>
  <c r="I301" i="47"/>
  <c r="J301" i="47" s="1"/>
  <c r="I302" i="47"/>
  <c r="J302" i="47" s="1"/>
  <c r="I303" i="47"/>
  <c r="J303" i="47" s="1"/>
  <c r="I304" i="47"/>
  <c r="J304" i="47" s="1"/>
  <c r="I305" i="47"/>
  <c r="J305" i="47" s="1"/>
  <c r="I310" i="47"/>
  <c r="J310" i="47" s="1"/>
  <c r="I311" i="47"/>
  <c r="J311" i="47" s="1"/>
  <c r="I314" i="47"/>
  <c r="J314" i="47" s="1"/>
  <c r="I315" i="47"/>
  <c r="J315" i="47" s="1"/>
  <c r="I316" i="47"/>
  <c r="J316" i="47" s="1"/>
  <c r="I317" i="47"/>
  <c r="J317" i="47" s="1"/>
  <c r="I319" i="47"/>
  <c r="J319" i="47" s="1"/>
  <c r="I320" i="47"/>
  <c r="J320" i="47" s="1"/>
  <c r="I321" i="47"/>
  <c r="J321" i="47" s="1"/>
  <c r="I322" i="47"/>
  <c r="J322" i="47" s="1"/>
  <c r="I323" i="47"/>
  <c r="J323" i="47" s="1"/>
  <c r="I324" i="47"/>
  <c r="J324" i="47" s="1"/>
  <c r="I325" i="47"/>
  <c r="J325" i="47" s="1"/>
  <c r="I326" i="47"/>
  <c r="J326" i="47" s="1"/>
  <c r="I327" i="47"/>
  <c r="J327" i="47" s="1"/>
  <c r="I328" i="47"/>
  <c r="J328" i="47" s="1"/>
  <c r="I329" i="47"/>
  <c r="J329" i="47" s="1"/>
  <c r="I330" i="47"/>
  <c r="J330" i="47" s="1"/>
  <c r="I331" i="47"/>
  <c r="J331" i="47" s="1"/>
  <c r="I335" i="47"/>
  <c r="J335" i="47" s="1"/>
  <c r="I336" i="47"/>
  <c r="J336" i="47" s="1"/>
  <c r="I337" i="47"/>
  <c r="J337" i="47" s="1"/>
  <c r="I341" i="47"/>
  <c r="J341" i="47" s="1"/>
  <c r="I342" i="47"/>
  <c r="J342" i="47" s="1"/>
  <c r="I343" i="47"/>
  <c r="J343" i="47" s="1"/>
  <c r="I344" i="47"/>
  <c r="J344" i="47" s="1"/>
  <c r="I345" i="47"/>
  <c r="J345" i="47" s="1"/>
  <c r="I346" i="47"/>
  <c r="J346" i="47" s="1"/>
  <c r="I347" i="47"/>
  <c r="J347" i="47" s="1"/>
  <c r="I351" i="47"/>
  <c r="J351" i="47" s="1"/>
  <c r="I352" i="47"/>
  <c r="J352" i="47" s="1"/>
  <c r="I353" i="47"/>
  <c r="J353" i="47" s="1"/>
  <c r="I354" i="47"/>
  <c r="J354" i="47" s="1"/>
  <c r="I355" i="47"/>
  <c r="J355" i="47" s="1"/>
  <c r="I356" i="47"/>
  <c r="J356" i="47" s="1"/>
  <c r="I358" i="47"/>
  <c r="J358" i="47" s="1"/>
  <c r="I362" i="47"/>
  <c r="J362" i="47" s="1"/>
  <c r="I363" i="47"/>
  <c r="J363" i="47" s="1"/>
  <c r="I364" i="47"/>
  <c r="J364" i="47" s="1"/>
  <c r="I368" i="47"/>
  <c r="J368" i="47" s="1"/>
  <c r="I369" i="47"/>
  <c r="J369" i="47" s="1"/>
  <c r="I370" i="47"/>
  <c r="J370" i="47" s="1"/>
  <c r="I371" i="47"/>
  <c r="J371" i="47" s="1"/>
  <c r="I372" i="47"/>
  <c r="J372" i="47" s="1"/>
  <c r="I376" i="47"/>
  <c r="J376" i="47" s="1"/>
  <c r="I377" i="47"/>
  <c r="J377" i="47" s="1"/>
  <c r="I381" i="47"/>
  <c r="J381" i="47" s="1"/>
  <c r="I382" i="47"/>
  <c r="J382" i="47" s="1"/>
  <c r="I383" i="47"/>
  <c r="J383" i="47" s="1"/>
  <c r="I384" i="47"/>
  <c r="J384" i="47" s="1"/>
  <c r="I385" i="47"/>
  <c r="J385" i="47" s="1"/>
  <c r="I386" i="47"/>
  <c r="J386" i="47" s="1"/>
  <c r="I387" i="47"/>
  <c r="J387" i="47" s="1"/>
  <c r="I391" i="47"/>
  <c r="J391" i="47" s="1"/>
  <c r="I392" i="47"/>
  <c r="J392" i="47" s="1"/>
  <c r="I393" i="47"/>
  <c r="J393" i="47" s="1"/>
  <c r="I395" i="47"/>
  <c r="J395" i="47" s="1"/>
  <c r="I396" i="47"/>
  <c r="J396" i="47" s="1"/>
  <c r="I397" i="47"/>
  <c r="J397" i="47" s="1"/>
  <c r="I401" i="47"/>
  <c r="J401" i="47" s="1"/>
  <c r="I402" i="47"/>
  <c r="J402" i="47" s="1"/>
  <c r="I403" i="47"/>
  <c r="J403" i="47" s="1"/>
  <c r="I407" i="47"/>
  <c r="J407" i="47" s="1"/>
  <c r="I408" i="47"/>
  <c r="J408" i="47" s="1"/>
  <c r="I409" i="47"/>
  <c r="J409" i="47" s="1"/>
  <c r="I414" i="47"/>
  <c r="J414" i="47" s="1"/>
  <c r="I415" i="47"/>
  <c r="J415" i="47" s="1"/>
  <c r="I416" i="47"/>
  <c r="J416" i="47" s="1"/>
  <c r="I419" i="47"/>
  <c r="J419" i="47" s="1"/>
  <c r="I423" i="47"/>
  <c r="J423" i="47" s="1"/>
  <c r="I424" i="47"/>
  <c r="J424" i="47" s="1"/>
  <c r="E8" i="51"/>
  <c r="F8" i="51" s="1"/>
  <c r="E9" i="51"/>
  <c r="F9" i="51" s="1"/>
  <c r="E10" i="51"/>
  <c r="F10" i="51" s="1"/>
  <c r="E11" i="51"/>
  <c r="F11" i="51" s="1"/>
  <c r="E12" i="51"/>
  <c r="F12" i="51" s="1"/>
  <c r="E13" i="51"/>
  <c r="F13" i="51" s="1"/>
  <c r="E14" i="51"/>
  <c r="F14" i="51" s="1"/>
  <c r="E15" i="51"/>
  <c r="F15" i="51" s="1"/>
  <c r="E16" i="51"/>
  <c r="F16" i="51" s="1"/>
  <c r="E17" i="51"/>
  <c r="F17" i="51" s="1"/>
  <c r="E18" i="51"/>
  <c r="F18" i="51" s="1"/>
  <c r="E19" i="51"/>
  <c r="F19" i="51" s="1"/>
  <c r="E20" i="51"/>
  <c r="F20" i="51" s="1"/>
  <c r="E21" i="51"/>
  <c r="F21" i="51" s="1"/>
  <c r="E22" i="51"/>
  <c r="F22" i="51" s="1"/>
  <c r="E23" i="51"/>
  <c r="F23" i="51" s="1"/>
  <c r="E24" i="51"/>
  <c r="F24" i="51" s="1"/>
  <c r="E25" i="51"/>
  <c r="F25" i="51" s="1"/>
  <c r="E26" i="51"/>
  <c r="F26" i="51" s="1"/>
  <c r="E27" i="51"/>
  <c r="F27" i="51" s="1"/>
  <c r="E28" i="51"/>
  <c r="F28" i="51" s="1"/>
  <c r="E29" i="51"/>
  <c r="F29" i="51" s="1"/>
  <c r="E30" i="51"/>
  <c r="F30" i="51" s="1"/>
  <c r="E31" i="51"/>
  <c r="F31" i="51" s="1"/>
  <c r="E32" i="51"/>
  <c r="F32" i="51" s="1"/>
  <c r="E33" i="51"/>
  <c r="F33" i="51" s="1"/>
  <c r="E34" i="51"/>
  <c r="F34" i="51" s="1"/>
  <c r="E35" i="51"/>
  <c r="F35" i="51" s="1"/>
  <c r="E36" i="51"/>
  <c r="F36" i="51" s="1"/>
  <c r="E37" i="51"/>
  <c r="F37" i="51" s="1"/>
  <c r="E38" i="51"/>
  <c r="F38" i="51" s="1"/>
  <c r="E39" i="51"/>
  <c r="F39" i="51" s="1"/>
  <c r="E40" i="51"/>
  <c r="F40" i="51" s="1"/>
  <c r="E41" i="51"/>
  <c r="F41" i="51" s="1"/>
  <c r="E42" i="51"/>
  <c r="F42" i="51" s="1"/>
  <c r="E43" i="51"/>
  <c r="F43" i="51" s="1"/>
  <c r="E44" i="51"/>
  <c r="F44" i="51" s="1"/>
  <c r="E45" i="51"/>
  <c r="F45" i="51" s="1"/>
  <c r="E46" i="51"/>
  <c r="F46" i="51" s="1"/>
  <c r="E47" i="51"/>
  <c r="F47" i="51" s="1"/>
  <c r="E8" i="52"/>
  <c r="F8" i="52" s="1"/>
  <c r="E9" i="52"/>
  <c r="F9" i="52" s="1"/>
  <c r="E10" i="52"/>
  <c r="F10" i="52" s="1"/>
  <c r="E11" i="52"/>
  <c r="F11" i="52" s="1"/>
  <c r="E13" i="52"/>
  <c r="F13" i="52" s="1"/>
  <c r="E14" i="52"/>
  <c r="F14" i="52" s="1"/>
  <c r="E15" i="52"/>
  <c r="F15" i="52" s="1"/>
  <c r="E16" i="52"/>
  <c r="F16" i="52" s="1"/>
  <c r="E17" i="52"/>
  <c r="F17" i="52" s="1"/>
  <c r="E18" i="52"/>
  <c r="F18" i="52" s="1"/>
  <c r="E19" i="52"/>
  <c r="F19" i="52" s="1"/>
  <c r="E20" i="52"/>
  <c r="F20" i="52" s="1"/>
  <c r="E21" i="52"/>
  <c r="F21" i="52" s="1"/>
  <c r="E22" i="52"/>
  <c r="F22" i="52" s="1"/>
  <c r="E23" i="52"/>
  <c r="F23" i="52" s="1"/>
  <c r="E24" i="52"/>
  <c r="F24" i="52" s="1"/>
  <c r="E25" i="52"/>
  <c r="F25" i="52" s="1"/>
  <c r="E26" i="52"/>
  <c r="F26" i="52" s="1"/>
  <c r="E27" i="52"/>
  <c r="F27" i="52" s="1"/>
  <c r="E28" i="52"/>
  <c r="F28" i="52" s="1"/>
  <c r="E29" i="52"/>
  <c r="F29" i="52" s="1"/>
  <c r="E30" i="52"/>
  <c r="F30" i="52" s="1"/>
  <c r="E31" i="52"/>
  <c r="F31" i="52" s="1"/>
  <c r="E32" i="52"/>
  <c r="F32" i="52" s="1"/>
  <c r="E33" i="52"/>
  <c r="F33" i="52" s="1"/>
  <c r="E8" i="53"/>
  <c r="F8" i="53" s="1"/>
  <c r="E9" i="53"/>
  <c r="F9" i="53" s="1"/>
  <c r="E11" i="53"/>
  <c r="F11" i="53" s="1"/>
  <c r="E12" i="53"/>
  <c r="F12" i="53" s="1"/>
  <c r="E13" i="53"/>
  <c r="F13" i="53" s="1"/>
  <c r="E14" i="53"/>
  <c r="F14" i="53" s="1"/>
  <c r="E15" i="53"/>
  <c r="F15" i="53" s="1"/>
  <c r="E16" i="53"/>
  <c r="F16" i="53" s="1"/>
  <c r="E18" i="53"/>
  <c r="F18" i="53" s="1"/>
  <c r="E19" i="53"/>
  <c r="F19" i="53" s="1"/>
  <c r="E20" i="53"/>
  <c r="F20" i="53" s="1"/>
  <c r="E21" i="53"/>
  <c r="F21" i="53" s="1"/>
  <c r="E22" i="53"/>
  <c r="F22" i="53" s="1"/>
  <c r="E23" i="53"/>
  <c r="F23" i="53" s="1"/>
  <c r="E24" i="53"/>
  <c r="F24" i="53" s="1"/>
  <c r="E25" i="53"/>
  <c r="F25" i="53" s="1"/>
  <c r="E28" i="53"/>
  <c r="F28" i="53" s="1"/>
  <c r="E29" i="53"/>
  <c r="F29" i="53" s="1"/>
  <c r="E30" i="53"/>
  <c r="F30" i="53" s="1"/>
  <c r="E32" i="53"/>
  <c r="F32" i="53" s="1"/>
  <c r="E33" i="53"/>
  <c r="F33" i="53" s="1"/>
  <c r="E34" i="53"/>
  <c r="F34" i="53" s="1"/>
  <c r="E35" i="53"/>
  <c r="F35" i="53" s="1"/>
  <c r="E36" i="53"/>
  <c r="F36" i="53" s="1"/>
  <c r="E37" i="53"/>
  <c r="F37" i="53" s="1"/>
  <c r="E38" i="53"/>
  <c r="F38" i="53" s="1"/>
  <c r="E39" i="53"/>
  <c r="F39" i="53" s="1"/>
  <c r="E40" i="53"/>
  <c r="F40" i="53" s="1"/>
  <c r="E41" i="53"/>
  <c r="F41" i="53" s="1"/>
  <c r="E42" i="53"/>
  <c r="F42" i="53" s="1"/>
  <c r="E43" i="53"/>
  <c r="F43" i="53" s="1"/>
  <c r="E44" i="53"/>
  <c r="F44" i="53" s="1"/>
  <c r="E45" i="53"/>
  <c r="F45" i="53" s="1"/>
  <c r="E46" i="53"/>
  <c r="F46" i="53" s="1"/>
  <c r="E47" i="53"/>
  <c r="F47" i="53" s="1"/>
  <c r="E48" i="53"/>
  <c r="F48" i="53" s="1"/>
  <c r="H8" i="165"/>
  <c r="H9" i="165"/>
  <c r="H10" i="165"/>
  <c r="H11" i="165"/>
  <c r="H12" i="165"/>
  <c r="H13" i="165"/>
  <c r="H15" i="165"/>
  <c r="H16" i="165"/>
  <c r="H17" i="165"/>
  <c r="H18" i="165"/>
  <c r="H20" i="165"/>
  <c r="H21" i="165"/>
  <c r="H22" i="165"/>
  <c r="H23" i="165"/>
  <c r="H24" i="165"/>
  <c r="H26" i="165"/>
  <c r="H27" i="165"/>
  <c r="H28" i="165"/>
  <c r="H29" i="165"/>
  <c r="H30" i="165"/>
  <c r="H31" i="165"/>
  <c r="H32" i="165"/>
  <c r="H34" i="165"/>
  <c r="H36" i="165"/>
  <c r="H37" i="165"/>
  <c r="H38" i="165"/>
  <c r="H39" i="165"/>
  <c r="H41" i="165"/>
  <c r="H42" i="165"/>
  <c r="H44" i="165"/>
  <c r="H45" i="165"/>
  <c r="H46" i="165"/>
  <c r="H48" i="165"/>
  <c r="H50" i="165"/>
  <c r="H52" i="165"/>
  <c r="H53" i="165"/>
  <c r="H55" i="165"/>
  <c r="H56" i="165"/>
  <c r="H57" i="165"/>
  <c r="H58" i="165"/>
  <c r="H60" i="165"/>
  <c r="H61" i="165"/>
  <c r="H64" i="165"/>
  <c r="H65" i="165"/>
  <c r="F8" i="166"/>
  <c r="F9" i="166"/>
  <c r="F13" i="166"/>
  <c r="F14" i="166"/>
  <c r="M10" i="57"/>
  <c r="M11" i="57"/>
  <c r="M12" i="57"/>
  <c r="M13" i="57"/>
  <c r="M15" i="57"/>
  <c r="M16" i="57"/>
  <c r="M17" i="57"/>
  <c r="M18" i="57"/>
  <c r="M19" i="57"/>
  <c r="M20" i="57"/>
  <c r="M21" i="57"/>
  <c r="M22" i="57"/>
  <c r="M23" i="57"/>
  <c r="M24" i="57"/>
  <c r="J8" i="58"/>
  <c r="J9" i="58"/>
  <c r="J10" i="58"/>
  <c r="J11" i="58"/>
  <c r="J12" i="58"/>
  <c r="J14" i="58"/>
  <c r="J15" i="58"/>
  <c r="J16" i="58"/>
  <c r="J17" i="58"/>
  <c r="J18" i="58"/>
  <c r="J20" i="58"/>
  <c r="J21" i="58"/>
  <c r="J22" i="58"/>
  <c r="J23" i="58"/>
  <c r="J24" i="58"/>
  <c r="J26" i="58"/>
  <c r="J27" i="58"/>
  <c r="J28" i="58"/>
  <c r="M7" i="156"/>
  <c r="M8" i="156"/>
  <c r="M13" i="156"/>
  <c r="M14" i="156"/>
  <c r="M15" i="156"/>
  <c r="M16" i="156"/>
  <c r="M17" i="156"/>
  <c r="M18" i="156"/>
  <c r="M19" i="156"/>
  <c r="M20" i="156"/>
  <c r="M21" i="156"/>
  <c r="M22" i="156"/>
  <c r="M23" i="156"/>
  <c r="M24" i="156"/>
  <c r="M25" i="156"/>
  <c r="M26" i="156"/>
  <c r="M27" i="156"/>
  <c r="M32" i="156"/>
  <c r="M33" i="156"/>
  <c r="M34" i="156"/>
  <c r="M37" i="156"/>
  <c r="M38" i="156"/>
  <c r="M39" i="156"/>
  <c r="M40" i="156"/>
  <c r="M41" i="156"/>
  <c r="M44" i="156"/>
  <c r="M45" i="156"/>
  <c r="M46" i="156"/>
  <c r="M49" i="156"/>
  <c r="M50" i="156"/>
  <c r="M51" i="156"/>
  <c r="M55" i="156"/>
  <c r="M56" i="156"/>
  <c r="M57" i="156"/>
  <c r="M58" i="156"/>
  <c r="M59" i="156"/>
  <c r="M63" i="156"/>
  <c r="M64" i="156"/>
  <c r="M65" i="156"/>
  <c r="M66" i="156"/>
  <c r="M67" i="156"/>
  <c r="M68" i="156"/>
  <c r="M69" i="156"/>
  <c r="M75" i="156"/>
  <c r="M76" i="156"/>
  <c r="M81" i="156"/>
  <c r="M82" i="156"/>
  <c r="M83" i="156"/>
  <c r="M84" i="156"/>
  <c r="M85" i="156"/>
  <c r="M86" i="156"/>
  <c r="M87" i="156"/>
  <c r="M88" i="156"/>
  <c r="M89" i="156"/>
  <c r="M94" i="156"/>
  <c r="M95" i="156"/>
  <c r="M96" i="156"/>
  <c r="M97" i="156"/>
  <c r="M98" i="156"/>
  <c r="M101" i="156"/>
  <c r="M102" i="156"/>
  <c r="M103" i="156"/>
  <c r="M104" i="156"/>
  <c r="M107" i="156"/>
  <c r="M108" i="156"/>
  <c r="M109" i="156"/>
  <c r="M110" i="156"/>
  <c r="M111" i="156"/>
  <c r="M115" i="156"/>
  <c r="M116" i="156"/>
  <c r="M117" i="156"/>
  <c r="M118" i="156"/>
  <c r="M122" i="156"/>
  <c r="M123" i="156"/>
  <c r="M124" i="156"/>
  <c r="M125" i="156"/>
  <c r="M7" i="155"/>
  <c r="M8" i="155"/>
  <c r="M9" i="155"/>
  <c r="M13" i="155"/>
  <c r="M14" i="155"/>
  <c r="M15" i="155"/>
  <c r="M16" i="155"/>
  <c r="M17" i="155"/>
  <c r="M18" i="155"/>
  <c r="M19" i="155"/>
  <c r="M23" i="155"/>
  <c r="M24" i="155"/>
  <c r="M25" i="155"/>
  <c r="M30" i="155"/>
  <c r="M31" i="155"/>
  <c r="M32" i="155"/>
  <c r="M33" i="155"/>
  <c r="M34" i="155"/>
  <c r="M35" i="155"/>
  <c r="M38" i="155"/>
  <c r="M39" i="155"/>
  <c r="M40" i="155"/>
  <c r="M41" i="155"/>
  <c r="M42" i="155"/>
  <c r="M43" i="155"/>
  <c r="M44" i="155"/>
  <c r="M45" i="155"/>
  <c r="M46" i="155"/>
  <c r="M47" i="155"/>
  <c r="M48" i="155"/>
  <c r="M53" i="155"/>
  <c r="M54" i="155"/>
  <c r="M55" i="155"/>
  <c r="M56" i="155"/>
  <c r="M57" i="155"/>
  <c r="M58" i="155"/>
  <c r="M61" i="155"/>
  <c r="M62" i="155"/>
  <c r="M63" i="155"/>
  <c r="M64" i="155"/>
  <c r="M65" i="155"/>
  <c r="M66" i="155"/>
  <c r="M67" i="155"/>
  <c r="M68" i="155"/>
  <c r="M72" i="155"/>
  <c r="M73" i="155"/>
  <c r="M74" i="155"/>
  <c r="M75" i="155"/>
  <c r="M76" i="155"/>
  <c r="M77" i="155"/>
  <c r="M78" i="155"/>
  <c r="M79" i="155"/>
  <c r="M80" i="155"/>
  <c r="M81" i="155"/>
  <c r="I5" i="163"/>
  <c r="I6" i="163"/>
  <c r="I7" i="163"/>
  <c r="I8" i="163"/>
  <c r="I9" i="163"/>
  <c r="I10" i="163"/>
  <c r="I11" i="163"/>
  <c r="L11" i="65"/>
  <c r="M11" i="65" s="1"/>
  <c r="L12" i="65"/>
  <c r="M12" i="65" s="1"/>
  <c r="L13" i="65"/>
  <c r="M13" i="65" s="1"/>
  <c r="L17" i="65"/>
  <c r="M17" i="65" s="1"/>
  <c r="L18" i="65"/>
  <c r="M18" i="65" s="1"/>
  <c r="L19" i="65"/>
  <c r="M19" i="65" s="1"/>
  <c r="L25" i="65"/>
  <c r="M25" i="65" s="1"/>
  <c r="L26" i="65"/>
  <c r="M26" i="65" s="1"/>
  <c r="L27" i="65"/>
  <c r="M27" i="65" s="1"/>
  <c r="L28" i="65"/>
  <c r="M28" i="65" s="1"/>
  <c r="L29" i="65"/>
  <c r="M29" i="65" s="1"/>
  <c r="L30" i="65"/>
  <c r="M30" i="65" s="1"/>
  <c r="L32" i="65"/>
  <c r="M32" i="65" s="1"/>
  <c r="L33" i="65"/>
  <c r="M33" i="65" s="1"/>
  <c r="L34" i="65"/>
  <c r="M34" i="65" s="1"/>
  <c r="L35" i="65"/>
  <c r="M35" i="65" s="1"/>
  <c r="L36" i="65"/>
  <c r="M36" i="65" s="1"/>
  <c r="L37" i="65"/>
  <c r="M37" i="65" s="1"/>
  <c r="L38" i="65"/>
  <c r="M38" i="65" s="1"/>
  <c r="L41" i="65"/>
  <c r="M41" i="65" s="1"/>
  <c r="L48" i="65"/>
  <c r="M48" i="65" s="1"/>
  <c r="L49" i="65"/>
  <c r="M49" i="65" s="1"/>
  <c r="L50" i="65"/>
  <c r="M50" i="65" s="1"/>
  <c r="L53" i="65"/>
  <c r="M53" i="65" s="1"/>
  <c r="L54" i="65"/>
  <c r="M54" i="65" s="1"/>
  <c r="L55" i="65"/>
  <c r="M55" i="65" s="1"/>
  <c r="L56" i="65"/>
  <c r="M56" i="65" s="1"/>
  <c r="L57" i="65"/>
  <c r="M57" i="65" s="1"/>
  <c r="L58" i="65"/>
  <c r="M58" i="65" s="1"/>
  <c r="L59" i="65"/>
  <c r="M59" i="65" s="1"/>
  <c r="L60" i="65"/>
  <c r="M60" i="65" s="1"/>
  <c r="L61" i="65"/>
  <c r="M61" i="65" s="1"/>
  <c r="L62" i="65"/>
  <c r="M62" i="65" s="1"/>
  <c r="L66" i="65"/>
  <c r="M66" i="65" s="1"/>
  <c r="L67" i="65"/>
  <c r="M67" i="65" s="1"/>
  <c r="L68" i="65"/>
  <c r="M68" i="65" s="1"/>
  <c r="L69" i="65"/>
  <c r="M69" i="65" s="1"/>
  <c r="L70" i="65"/>
  <c r="M70" i="65" s="1"/>
  <c r="J9" i="66"/>
  <c r="K9" i="66" s="1"/>
  <c r="J10" i="66"/>
  <c r="K10" i="66" s="1"/>
  <c r="J11" i="66"/>
  <c r="K11" i="66" s="1"/>
  <c r="J12" i="66"/>
  <c r="K12" i="66" s="1"/>
  <c r="J13" i="66"/>
  <c r="K13" i="66" s="1"/>
  <c r="J14" i="66"/>
  <c r="K14" i="66" s="1"/>
  <c r="J15" i="66"/>
  <c r="K15" i="66" s="1"/>
  <c r="J16" i="66"/>
  <c r="K16" i="66" s="1"/>
  <c r="J17" i="66"/>
  <c r="K17" i="66" s="1"/>
  <c r="J18" i="66"/>
  <c r="K18" i="66" s="1"/>
  <c r="J19" i="66"/>
  <c r="K19" i="66" s="1"/>
  <c r="J20" i="66"/>
  <c r="K20" i="66" s="1"/>
  <c r="J21" i="66"/>
  <c r="K21" i="66" s="1"/>
  <c r="J22" i="66"/>
  <c r="K22" i="66" s="1"/>
  <c r="J23" i="66"/>
  <c r="K23" i="66" s="1"/>
  <c r="J24" i="66"/>
  <c r="K24" i="66" s="1"/>
  <c r="J25" i="66"/>
  <c r="K25" i="66" s="1"/>
  <c r="J26" i="66"/>
  <c r="K26" i="66" s="1"/>
  <c r="J27" i="66"/>
  <c r="K27" i="66" s="1"/>
  <c r="J28" i="66"/>
  <c r="K28" i="66" s="1"/>
  <c r="J29" i="66"/>
  <c r="K29" i="66" s="1"/>
  <c r="J30" i="66"/>
  <c r="K30" i="66" s="1"/>
  <c r="J31" i="66"/>
  <c r="K31" i="66" s="1"/>
  <c r="J32" i="66"/>
  <c r="K32" i="66" s="1"/>
  <c r="J37" i="66"/>
  <c r="K37" i="66" s="1"/>
  <c r="J38" i="66"/>
  <c r="K38" i="66" s="1"/>
  <c r="J39" i="66"/>
  <c r="K39" i="66" s="1"/>
  <c r="J40" i="66"/>
  <c r="K40" i="66" s="1"/>
  <c r="J41" i="66"/>
  <c r="K41" i="66" s="1"/>
  <c r="J42" i="66"/>
  <c r="K42" i="66" s="1"/>
  <c r="J43" i="66"/>
  <c r="K43" i="66" s="1"/>
  <c r="J44" i="66"/>
  <c r="K44" i="66" s="1"/>
  <c r="J45" i="66"/>
  <c r="K45" i="66" s="1"/>
  <c r="J46" i="66"/>
  <c r="K46" i="66" s="1"/>
  <c r="J47" i="66"/>
  <c r="K47" i="66" s="1"/>
  <c r="J48" i="66"/>
  <c r="K48" i="66" s="1"/>
  <c r="J49" i="66"/>
  <c r="K49" i="66" s="1"/>
  <c r="J50" i="66"/>
  <c r="K50" i="66" s="1"/>
  <c r="J51" i="66"/>
  <c r="K51" i="66" s="1"/>
  <c r="J52" i="66"/>
  <c r="K52" i="66" s="1"/>
  <c r="J53" i="66"/>
  <c r="K53" i="66" s="1"/>
  <c r="J54" i="66"/>
  <c r="K54" i="66" s="1"/>
  <c r="E9" i="67"/>
  <c r="F9" i="67"/>
  <c r="G9" i="67" s="1"/>
  <c r="E10" i="67"/>
  <c r="F10" i="67"/>
  <c r="G10" i="67" s="1"/>
  <c r="E11" i="67"/>
  <c r="F11" i="67"/>
  <c r="G11" i="67" s="1"/>
  <c r="E12" i="67"/>
  <c r="F12" i="67"/>
  <c r="G12" i="67" s="1"/>
  <c r="E13" i="67"/>
  <c r="F13" i="67"/>
  <c r="G13" i="67" s="1"/>
  <c r="E14" i="67"/>
  <c r="F14" i="67"/>
  <c r="G14" i="67" s="1"/>
  <c r="E15" i="67"/>
  <c r="F15" i="67"/>
  <c r="G15" i="67" s="1"/>
  <c r="E19" i="67"/>
  <c r="F19" i="67"/>
  <c r="G19" i="67" s="1"/>
  <c r="E20" i="67"/>
  <c r="F20" i="67"/>
  <c r="G20" i="67" s="1"/>
  <c r="E21" i="67"/>
  <c r="F21" i="67"/>
  <c r="G21" i="67" s="1"/>
  <c r="E22" i="67"/>
  <c r="F22" i="67"/>
  <c r="G22" i="67" s="1"/>
  <c r="E23" i="67"/>
  <c r="F23" i="67"/>
  <c r="G23" i="67" s="1"/>
  <c r="E24" i="67"/>
  <c r="F24" i="67"/>
  <c r="G24" i="67" s="1"/>
  <c r="E26" i="67"/>
  <c r="F26" i="67"/>
  <c r="G26" i="67" s="1"/>
  <c r="E27" i="67"/>
  <c r="F27" i="67"/>
  <c r="G27" i="67" s="1"/>
  <c r="E28" i="67"/>
  <c r="F28" i="67"/>
  <c r="G28" i="67" s="1"/>
  <c r="E29" i="67"/>
  <c r="F29" i="67"/>
  <c r="G29" i="67" s="1"/>
  <c r="E30" i="67"/>
  <c r="F30" i="67"/>
  <c r="G30" i="67" s="1"/>
  <c r="E31" i="67"/>
  <c r="F31" i="67"/>
  <c r="G31" i="67" s="1"/>
  <c r="E33" i="67"/>
  <c r="F33" i="67"/>
  <c r="G33" i="67" s="1"/>
  <c r="E34" i="67"/>
  <c r="F34" i="67"/>
  <c r="G34" i="67" s="1"/>
  <c r="E35" i="67"/>
  <c r="F35" i="67"/>
  <c r="G35" i="67" s="1"/>
  <c r="E36" i="67"/>
  <c r="F36" i="67"/>
  <c r="G36" i="67" s="1"/>
  <c r="E38" i="67"/>
  <c r="F38" i="67"/>
  <c r="G38" i="67" s="1"/>
  <c r="E39" i="67"/>
  <c r="F39" i="67"/>
  <c r="G39" i="67" s="1"/>
  <c r="E40" i="67"/>
  <c r="F40" i="67"/>
  <c r="G40" i="67" s="1"/>
  <c r="E41" i="67"/>
  <c r="F41" i="67"/>
  <c r="G41" i="67" s="1"/>
  <c r="E42" i="67"/>
  <c r="F42" i="67"/>
  <c r="G42" i="67" s="1"/>
  <c r="E44" i="67"/>
  <c r="F44" i="67"/>
  <c r="G44" i="67" s="1"/>
  <c r="E45" i="67"/>
  <c r="F45" i="67"/>
  <c r="G45" i="67" s="1"/>
  <c r="E46" i="67"/>
  <c r="F46" i="67"/>
  <c r="G46" i="67" s="1"/>
  <c r="E47" i="67"/>
  <c r="F47" i="67"/>
  <c r="G47" i="67" s="1"/>
  <c r="E48" i="67"/>
  <c r="F48" i="67"/>
  <c r="G48" i="67" s="1"/>
  <c r="E50" i="67"/>
  <c r="F50" i="67"/>
  <c r="G50" i="67" s="1"/>
  <c r="E51" i="67"/>
  <c r="F51" i="67"/>
  <c r="G51" i="67" s="1"/>
  <c r="E52" i="67"/>
  <c r="F52" i="67"/>
  <c r="G52" i="67" s="1"/>
  <c r="E53" i="67"/>
  <c r="F53" i="67"/>
  <c r="G53" i="67" s="1"/>
  <c r="E55" i="67"/>
  <c r="F55" i="67"/>
  <c r="G55" i="67" s="1"/>
  <c r="E56" i="67"/>
  <c r="F56" i="67"/>
  <c r="G56" i="67" s="1"/>
  <c r="E57" i="67"/>
  <c r="F57" i="67"/>
  <c r="G57" i="67" s="1"/>
  <c r="E58" i="67"/>
  <c r="F58" i="67"/>
  <c r="G58" i="67" s="1"/>
  <c r="E59" i="67"/>
  <c r="F59" i="67"/>
  <c r="G59" i="67" s="1"/>
  <c r="E61" i="67"/>
  <c r="F61" i="67"/>
  <c r="G61" i="67" s="1"/>
  <c r="E62" i="67"/>
  <c r="F62" i="67"/>
  <c r="G62" i="67" s="1"/>
  <c r="E63" i="67"/>
  <c r="F63" i="67"/>
  <c r="G63" i="67" s="1"/>
  <c r="E64" i="67"/>
  <c r="F64" i="67"/>
  <c r="G64" i="67" s="1"/>
  <c r="E65" i="67"/>
  <c r="F65" i="67"/>
  <c r="G65" i="67" s="1"/>
  <c r="E67" i="67"/>
  <c r="F67" i="67"/>
  <c r="G67" i="67" s="1"/>
  <c r="E68" i="67"/>
  <c r="F68" i="67"/>
  <c r="G68" i="67" s="1"/>
  <c r="E69" i="67"/>
  <c r="F69" i="67"/>
  <c r="G69" i="67" s="1"/>
  <c r="E70" i="67"/>
  <c r="F70" i="67"/>
  <c r="G70" i="67" s="1"/>
  <c r="E72" i="67"/>
  <c r="F72" i="67"/>
  <c r="G72" i="67" s="1"/>
  <c r="E73" i="67"/>
  <c r="F73" i="67"/>
  <c r="G73" i="67" s="1"/>
  <c r="E75" i="67"/>
  <c r="F75" i="67"/>
  <c r="G75" i="67" s="1"/>
  <c r="E76" i="67"/>
  <c r="F76" i="67"/>
  <c r="G76" i="67" s="1"/>
  <c r="E77" i="67"/>
  <c r="F77" i="67"/>
  <c r="G77" i="67" s="1"/>
  <c r="E79" i="67"/>
  <c r="F79" i="67"/>
  <c r="G79" i="67" s="1"/>
  <c r="E80" i="67"/>
  <c r="F80" i="67"/>
  <c r="G80" i="67" s="1"/>
  <c r="E81" i="67"/>
  <c r="F81" i="67"/>
  <c r="G81" i="67" s="1"/>
  <c r="E83" i="67"/>
  <c r="F83" i="67"/>
  <c r="G83" i="67" s="1"/>
  <c r="E84" i="67"/>
  <c r="F84" i="67"/>
  <c r="G84" i="67" s="1"/>
  <c r="E86" i="67"/>
  <c r="F86" i="67"/>
  <c r="G86" i="67" s="1"/>
  <c r="E87" i="67"/>
  <c r="F87" i="67"/>
  <c r="G87" i="67" s="1"/>
  <c r="E88" i="67"/>
  <c r="F88" i="67"/>
  <c r="G88" i="67" s="1"/>
  <c r="E93" i="67"/>
  <c r="F93" i="67"/>
  <c r="G93" i="67" s="1"/>
  <c r="E94" i="67"/>
  <c r="F94" i="67"/>
  <c r="G94" i="67" s="1"/>
  <c r="E95" i="67"/>
  <c r="F95" i="67"/>
  <c r="G95" i="67" s="1"/>
  <c r="E96" i="67"/>
  <c r="F96" i="67"/>
  <c r="G96" i="67" s="1"/>
  <c r="E97" i="67"/>
  <c r="F97" i="67"/>
  <c r="G97" i="67" s="1"/>
  <c r="E98" i="67"/>
  <c r="F98" i="67"/>
  <c r="G98" i="67" s="1"/>
  <c r="E99" i="67"/>
  <c r="F99" i="67"/>
  <c r="G99" i="67" s="1"/>
  <c r="E100" i="67"/>
  <c r="F100" i="67"/>
  <c r="G100" i="67" s="1"/>
  <c r="E101" i="67"/>
  <c r="F101" i="67"/>
  <c r="G101" i="67" s="1"/>
  <c r="E102" i="67"/>
  <c r="F102" i="67"/>
  <c r="G102" i="67" s="1"/>
  <c r="E104" i="67"/>
  <c r="F104" i="67"/>
  <c r="G104" i="67" s="1"/>
  <c r="E105" i="67"/>
  <c r="F105" i="67"/>
  <c r="G105" i="67" s="1"/>
  <c r="E106" i="67"/>
  <c r="F106" i="67"/>
  <c r="G106" i="67" s="1"/>
  <c r="E107" i="67"/>
  <c r="F107" i="67"/>
  <c r="G107" i="67" s="1"/>
  <c r="E108" i="67"/>
  <c r="F108" i="67"/>
  <c r="G108" i="67" s="1"/>
  <c r="E109" i="67"/>
  <c r="F109" i="67"/>
  <c r="G109" i="67" s="1"/>
  <c r="E110" i="67"/>
  <c r="F110" i="67"/>
  <c r="G110" i="67" s="1"/>
  <c r="E111" i="67"/>
  <c r="F111" i="67"/>
  <c r="G111" i="67" s="1"/>
  <c r="E112" i="67"/>
  <c r="F112" i="67"/>
  <c r="G112" i="67" s="1"/>
  <c r="E113" i="67"/>
  <c r="F113" i="67"/>
  <c r="G113" i="67" s="1"/>
  <c r="E115" i="67"/>
  <c r="F115" i="67"/>
  <c r="G115" i="67" s="1"/>
  <c r="E116" i="67"/>
  <c r="F116" i="67"/>
  <c r="G116" i="67" s="1"/>
  <c r="E117" i="67"/>
  <c r="F117" i="67"/>
  <c r="G117" i="67" s="1"/>
  <c r="E118" i="67"/>
  <c r="F118" i="67"/>
  <c r="G118" i="67" s="1"/>
  <c r="E119" i="67"/>
  <c r="F119" i="67"/>
  <c r="G119" i="67" s="1"/>
  <c r="E120" i="67"/>
  <c r="F120" i="67"/>
  <c r="G120" i="67" s="1"/>
  <c r="E122" i="67"/>
  <c r="F122" i="67"/>
  <c r="G122" i="67" s="1"/>
  <c r="E123" i="67"/>
  <c r="F123" i="67"/>
  <c r="G123" i="67" s="1"/>
  <c r="E124" i="67"/>
  <c r="F124" i="67"/>
  <c r="G124" i="67" s="1"/>
  <c r="E125" i="67"/>
  <c r="F125" i="67"/>
  <c r="G125" i="67" s="1"/>
  <c r="E126" i="67"/>
  <c r="F126" i="67"/>
  <c r="G126" i="67" s="1"/>
  <c r="E127" i="67"/>
  <c r="F127" i="67"/>
  <c r="G127" i="67" s="1"/>
  <c r="E128" i="67"/>
  <c r="F128" i="67"/>
  <c r="G128" i="67" s="1"/>
  <c r="E129" i="67"/>
  <c r="F129" i="67"/>
  <c r="G129" i="67" s="1"/>
  <c r="E131" i="67"/>
  <c r="F131" i="67"/>
  <c r="G131" i="67" s="1"/>
  <c r="E132" i="67"/>
  <c r="F132" i="67"/>
  <c r="G132" i="67" s="1"/>
  <c r="E133" i="67"/>
  <c r="F133" i="67"/>
  <c r="G133" i="67" s="1"/>
  <c r="E134" i="67"/>
  <c r="F134" i="67"/>
  <c r="G134" i="67" s="1"/>
  <c r="E135" i="67"/>
  <c r="F135" i="67"/>
  <c r="G135" i="67" s="1"/>
  <c r="E136" i="67"/>
  <c r="F136" i="67"/>
  <c r="G136" i="67" s="1"/>
  <c r="E137" i="67"/>
  <c r="F137" i="67"/>
  <c r="G137" i="67" s="1"/>
  <c r="E139" i="67"/>
  <c r="F139" i="67"/>
  <c r="G139" i="67" s="1"/>
  <c r="E140" i="67"/>
  <c r="F140" i="67"/>
  <c r="G140" i="67" s="1"/>
  <c r="E141" i="67"/>
  <c r="F141" i="67"/>
  <c r="G141" i="67" s="1"/>
  <c r="E142" i="67"/>
  <c r="F142" i="67"/>
  <c r="G142" i="67" s="1"/>
  <c r="E143" i="67"/>
  <c r="F143" i="67"/>
  <c r="G143" i="67" s="1"/>
  <c r="E144" i="67"/>
  <c r="F144" i="67"/>
  <c r="G144" i="67" s="1"/>
  <c r="E146" i="67"/>
  <c r="F146" i="67"/>
  <c r="G146" i="67" s="1"/>
  <c r="E147" i="67"/>
  <c r="F147" i="67"/>
  <c r="G147" i="67" s="1"/>
  <c r="E149" i="67"/>
  <c r="F149" i="67"/>
  <c r="G149" i="67" s="1"/>
  <c r="E150" i="67"/>
  <c r="F150" i="67"/>
  <c r="G150" i="67" s="1"/>
  <c r="E151" i="67"/>
  <c r="F151" i="67"/>
  <c r="G151" i="67" s="1"/>
  <c r="E152" i="67"/>
  <c r="F152" i="67"/>
  <c r="G152" i="67" s="1"/>
  <c r="E153" i="67"/>
  <c r="F153" i="67"/>
  <c r="G153" i="67" s="1"/>
  <c r="E154" i="67"/>
  <c r="F154" i="67"/>
  <c r="G154" i="67" s="1"/>
  <c r="E155" i="67"/>
  <c r="F155" i="67"/>
  <c r="G155" i="67" s="1"/>
  <c r="E156" i="67"/>
  <c r="F156" i="67"/>
  <c r="G156" i="67" s="1"/>
  <c r="E158" i="67"/>
  <c r="F158" i="67"/>
  <c r="G158" i="67" s="1"/>
  <c r="E159" i="67"/>
  <c r="F159" i="67"/>
  <c r="G159" i="67" s="1"/>
  <c r="E160" i="67"/>
  <c r="F160" i="67"/>
  <c r="G160" i="67" s="1"/>
  <c r="E161" i="67"/>
  <c r="F161" i="67"/>
  <c r="G161" i="67" s="1"/>
  <c r="E162" i="67"/>
  <c r="F162" i="67"/>
  <c r="G162" i="67" s="1"/>
  <c r="E163" i="67"/>
  <c r="F163" i="67"/>
  <c r="G163" i="67" s="1"/>
  <c r="E165" i="67"/>
  <c r="F165" i="67"/>
  <c r="G165" i="67" s="1"/>
  <c r="E166" i="67"/>
  <c r="F166" i="67"/>
  <c r="G166" i="67" s="1"/>
  <c r="E168" i="67"/>
  <c r="F168" i="67"/>
  <c r="G168" i="67" s="1"/>
  <c r="E169" i="67"/>
  <c r="F169" i="67"/>
  <c r="G169" i="67" s="1"/>
  <c r="E170" i="67"/>
  <c r="F170" i="67"/>
  <c r="G170" i="67" s="1"/>
  <c r="E171" i="67"/>
  <c r="F171" i="67"/>
  <c r="G171" i="67" s="1"/>
  <c r="E172" i="67"/>
  <c r="F172" i="67"/>
  <c r="G172" i="67" s="1"/>
  <c r="E173" i="67"/>
  <c r="F173" i="67"/>
  <c r="G173" i="67" s="1"/>
  <c r="E174" i="67"/>
  <c r="F174" i="67"/>
  <c r="G174" i="67" s="1"/>
  <c r="E175" i="67"/>
  <c r="F175" i="67"/>
  <c r="G175" i="67" s="1"/>
  <c r="E177" i="67"/>
  <c r="F177" i="67"/>
  <c r="G177" i="67" s="1"/>
  <c r="E178" i="67"/>
  <c r="F178" i="67"/>
  <c r="G178" i="67" s="1"/>
  <c r="E180" i="67"/>
  <c r="F180" i="67"/>
  <c r="G180" i="67" s="1"/>
  <c r="E181" i="67"/>
  <c r="F181" i="67"/>
  <c r="G181" i="67" s="1"/>
  <c r="E183" i="67"/>
  <c r="F183" i="67"/>
  <c r="G183" i="67" s="1"/>
  <c r="E184" i="67"/>
  <c r="F184" i="67"/>
  <c r="G184" i="67" s="1"/>
  <c r="E185" i="67"/>
  <c r="F185" i="67"/>
  <c r="G185" i="67" s="1"/>
  <c r="E186" i="67"/>
  <c r="F186" i="67"/>
  <c r="G186" i="67" s="1"/>
  <c r="E187" i="67"/>
  <c r="F187" i="67"/>
  <c r="G187" i="67" s="1"/>
  <c r="E188" i="67"/>
  <c r="F188" i="67"/>
  <c r="G188" i="67" s="1"/>
  <c r="E189" i="67"/>
  <c r="F189" i="67"/>
  <c r="G189" i="67" s="1"/>
  <c r="E190" i="67"/>
  <c r="F190" i="67"/>
  <c r="G190" i="67" s="1"/>
  <c r="E191" i="67"/>
  <c r="F191" i="67"/>
  <c r="G191" i="67" s="1"/>
  <c r="E193" i="67"/>
  <c r="F193" i="67"/>
  <c r="G193" i="67" s="1"/>
  <c r="E194" i="67"/>
  <c r="F194" i="67"/>
  <c r="G194" i="67" s="1"/>
  <c r="E195" i="67"/>
  <c r="F195" i="67"/>
  <c r="G195" i="67" s="1"/>
  <c r="E197" i="67"/>
  <c r="F197" i="67"/>
  <c r="G197" i="67" s="1"/>
  <c r="E198" i="67"/>
  <c r="F198" i="67"/>
  <c r="G198" i="67" s="1"/>
  <c r="E199" i="67"/>
  <c r="F199" i="67"/>
  <c r="G199" i="67" s="1"/>
  <c r="E200" i="67"/>
  <c r="F200" i="67"/>
  <c r="G200" i="67" s="1"/>
  <c r="E202" i="67"/>
  <c r="F202" i="67"/>
  <c r="G202" i="67" s="1"/>
  <c r="E204" i="67"/>
  <c r="F204" i="67"/>
  <c r="G204" i="67" s="1"/>
  <c r="E208" i="67"/>
  <c r="F208" i="67"/>
  <c r="G208" i="67" s="1"/>
  <c r="E210" i="67"/>
  <c r="F210" i="67"/>
  <c r="G210" i="67" s="1"/>
  <c r="E211" i="67"/>
  <c r="F211" i="67"/>
  <c r="G211" i="67" s="1"/>
  <c r="E213" i="67"/>
  <c r="F213" i="67"/>
  <c r="G213" i="67" s="1"/>
  <c r="E215" i="67"/>
  <c r="F215" i="67"/>
  <c r="G215" i="67" s="1"/>
  <c r="E217" i="67"/>
  <c r="F217" i="67"/>
  <c r="G217" i="67" s="1"/>
  <c r="E218" i="67"/>
  <c r="F218" i="67"/>
  <c r="G218" i="67" s="1"/>
  <c r="E219" i="67"/>
  <c r="F219" i="67"/>
  <c r="G219" i="67" s="1"/>
  <c r="E220" i="67"/>
  <c r="F220" i="67"/>
  <c r="G220" i="67" s="1"/>
  <c r="E222" i="67"/>
  <c r="F222" i="67"/>
  <c r="G222" i="67" s="1"/>
  <c r="E223" i="67"/>
  <c r="F223" i="67"/>
  <c r="G223" i="67" s="1"/>
  <c r="E224" i="67"/>
  <c r="F224" i="67"/>
  <c r="G224" i="67" s="1"/>
  <c r="E225" i="67"/>
  <c r="F225" i="67"/>
  <c r="G225" i="67" s="1"/>
  <c r="E227" i="67"/>
  <c r="F227" i="67"/>
  <c r="G227" i="67" s="1"/>
  <c r="E228" i="67"/>
  <c r="F228" i="67"/>
  <c r="G228" i="67" s="1"/>
  <c r="E229" i="67"/>
  <c r="F229" i="67"/>
  <c r="G229" i="67" s="1"/>
  <c r="E230" i="67"/>
  <c r="F230" i="67"/>
  <c r="G230" i="67" s="1"/>
  <c r="F8" i="68"/>
  <c r="G8" i="68" s="1"/>
  <c r="F9" i="68"/>
  <c r="G9" i="68" s="1"/>
  <c r="F10" i="68"/>
  <c r="G10" i="68" s="1"/>
  <c r="F11" i="68"/>
  <c r="G11" i="68" s="1"/>
  <c r="E13" i="68"/>
  <c r="F13" i="68"/>
  <c r="G13" i="68" s="1"/>
  <c r="E14" i="68"/>
  <c r="F14" i="68"/>
  <c r="G14" i="68" s="1"/>
  <c r="E15" i="68"/>
  <c r="F15" i="68"/>
  <c r="G15" i="68" s="1"/>
  <c r="E16" i="68"/>
  <c r="F16" i="68"/>
  <c r="G16" i="68" s="1"/>
  <c r="E17" i="68"/>
  <c r="F17" i="68"/>
  <c r="G17" i="68" s="1"/>
  <c r="E18" i="68"/>
  <c r="F18" i="68"/>
  <c r="G18" i="68" s="1"/>
  <c r="E20" i="68"/>
  <c r="F20" i="68"/>
  <c r="G20" i="68" s="1"/>
  <c r="E21" i="68"/>
  <c r="F21" i="68"/>
  <c r="G21" i="68" s="1"/>
  <c r="E22" i="68"/>
  <c r="F22" i="68"/>
  <c r="G22" i="68" s="1"/>
  <c r="E23" i="68"/>
  <c r="F23" i="68"/>
  <c r="G23" i="68" s="1"/>
  <c r="E24" i="68"/>
  <c r="F24" i="68"/>
  <c r="G24" i="68" s="1"/>
  <c r="E25" i="68"/>
  <c r="F25" i="68"/>
  <c r="G25" i="68" s="1"/>
  <c r="E27" i="68"/>
  <c r="F27" i="68"/>
  <c r="G27" i="68" s="1"/>
  <c r="E28" i="68"/>
  <c r="F28" i="68"/>
  <c r="G28" i="68" s="1"/>
  <c r="E29" i="68"/>
  <c r="F29" i="68"/>
  <c r="G29" i="68" s="1"/>
  <c r="E30" i="68"/>
  <c r="F30" i="68"/>
  <c r="G30" i="68" s="1"/>
  <c r="E32" i="68"/>
  <c r="F32" i="68"/>
  <c r="G32" i="68" s="1"/>
  <c r="E33" i="68"/>
  <c r="F33" i="68"/>
  <c r="G33" i="68" s="1"/>
  <c r="E34" i="68"/>
  <c r="F34" i="68"/>
  <c r="G34" i="68" s="1"/>
  <c r="E36" i="68"/>
  <c r="F36" i="68"/>
  <c r="G36" i="68" s="1"/>
  <c r="E37" i="68"/>
  <c r="F37" i="68"/>
  <c r="G37" i="68" s="1"/>
  <c r="E38" i="68"/>
  <c r="F38" i="68"/>
  <c r="G38" i="68" s="1"/>
  <c r="E39" i="68"/>
  <c r="F39" i="68"/>
  <c r="G39" i="68" s="1"/>
  <c r="E40" i="68"/>
  <c r="F40" i="68"/>
  <c r="G40" i="68" s="1"/>
  <c r="E41" i="68"/>
  <c r="F41" i="68"/>
  <c r="G41" i="68" s="1"/>
  <c r="E42" i="68"/>
  <c r="F42" i="68"/>
  <c r="G42" i="68" s="1"/>
  <c r="E43" i="68"/>
  <c r="F43" i="68"/>
  <c r="G43" i="68" s="1"/>
  <c r="E44" i="68"/>
  <c r="F44" i="68"/>
  <c r="G44" i="68" s="1"/>
  <c r="E45" i="68"/>
  <c r="F45" i="68"/>
  <c r="G45" i="68" s="1"/>
  <c r="E46" i="68"/>
  <c r="F46" i="68"/>
  <c r="G46" i="68" s="1"/>
  <c r="E47" i="68"/>
  <c r="F47" i="68"/>
  <c r="G47" i="68" s="1"/>
  <c r="E49" i="68"/>
  <c r="F49" i="68"/>
  <c r="G49" i="68" s="1"/>
  <c r="E50" i="68"/>
  <c r="F50" i="68"/>
  <c r="G50" i="68" s="1"/>
  <c r="E51" i="68"/>
  <c r="F51" i="68"/>
  <c r="G51" i="68" s="1"/>
  <c r="E52" i="68"/>
  <c r="F52" i="68"/>
  <c r="G52" i="68" s="1"/>
  <c r="E54" i="68"/>
  <c r="F54" i="68"/>
  <c r="G54" i="68" s="1"/>
  <c r="E55" i="68"/>
  <c r="F55" i="68"/>
  <c r="G55" i="68" s="1"/>
  <c r="E56" i="68"/>
  <c r="F56" i="68"/>
  <c r="G56" i="68" s="1"/>
  <c r="E57" i="68"/>
  <c r="F57" i="68"/>
  <c r="G57" i="68" s="1"/>
  <c r="E58" i="68"/>
  <c r="F58" i="68"/>
  <c r="G58" i="68" s="1"/>
  <c r="E60" i="68"/>
  <c r="F60" i="68"/>
  <c r="G60" i="68" s="1"/>
  <c r="E61" i="68"/>
  <c r="F61" i="68"/>
  <c r="G61" i="68" s="1"/>
  <c r="E62" i="68"/>
  <c r="F62" i="68"/>
  <c r="G62" i="68" s="1"/>
  <c r="E63" i="68"/>
  <c r="F63" i="68"/>
  <c r="G63" i="68" s="1"/>
  <c r="E65" i="68"/>
  <c r="F65" i="68"/>
  <c r="G65" i="68" s="1"/>
  <c r="E66" i="68"/>
  <c r="F66" i="68"/>
  <c r="G66" i="68" s="1"/>
  <c r="E67" i="68"/>
  <c r="F67" i="68"/>
  <c r="G67" i="68" s="1"/>
  <c r="E68" i="68"/>
  <c r="F68" i="68"/>
  <c r="G68" i="68" s="1"/>
  <c r="E70" i="68"/>
  <c r="F70" i="68"/>
  <c r="G70" i="68" s="1"/>
  <c r="E71" i="68"/>
  <c r="F71" i="68"/>
  <c r="G71" i="68" s="1"/>
  <c r="E72" i="68"/>
  <c r="F72" i="68"/>
  <c r="G72" i="68" s="1"/>
  <c r="E73" i="68"/>
  <c r="F73" i="68"/>
  <c r="G73" i="68" s="1"/>
  <c r="E74" i="68"/>
  <c r="F74" i="68"/>
  <c r="G74" i="68" s="1"/>
  <c r="E76" i="68"/>
  <c r="F76" i="68"/>
  <c r="G76" i="68" s="1"/>
  <c r="E77" i="68"/>
  <c r="F77" i="68"/>
  <c r="G77" i="68" s="1"/>
  <c r="E78" i="68"/>
  <c r="F78" i="68"/>
  <c r="G78" i="68" s="1"/>
  <c r="E79" i="68"/>
  <c r="F79" i="68"/>
  <c r="G79" i="68" s="1"/>
  <c r="E80" i="68"/>
  <c r="F80" i="68"/>
  <c r="G80" i="68" s="1"/>
  <c r="E82" i="68"/>
  <c r="F82" i="68"/>
  <c r="G82" i="68" s="1"/>
  <c r="E83" i="68"/>
  <c r="F83" i="68"/>
  <c r="G83" i="68" s="1"/>
  <c r="E85" i="68"/>
  <c r="F85" i="68"/>
  <c r="G85" i="68" s="1"/>
  <c r="E87" i="68"/>
  <c r="F87" i="68"/>
  <c r="G87" i="68" s="1"/>
  <c r="E88" i="68"/>
  <c r="F88" i="68"/>
  <c r="G88" i="68" s="1"/>
  <c r="G10" i="142"/>
  <c r="G11" i="142"/>
  <c r="G12" i="142"/>
  <c r="G13" i="142"/>
  <c r="G14" i="142"/>
  <c r="G15" i="142"/>
  <c r="G16" i="142"/>
  <c r="G17" i="142"/>
  <c r="G18" i="142"/>
  <c r="G20" i="142"/>
  <c r="G21" i="142"/>
  <c r="G22" i="142"/>
  <c r="G23" i="142"/>
  <c r="G24" i="142"/>
  <c r="G25" i="142"/>
  <c r="G26" i="142"/>
  <c r="G27" i="142"/>
  <c r="G28" i="142"/>
  <c r="G30" i="142"/>
  <c r="G31" i="142"/>
  <c r="G32" i="142"/>
  <c r="G33" i="142"/>
  <c r="G34" i="142"/>
  <c r="G35" i="142"/>
  <c r="G36" i="142"/>
  <c r="G37" i="142"/>
  <c r="G39" i="142"/>
  <c r="G40" i="142"/>
  <c r="G41" i="142"/>
  <c r="G42" i="142"/>
  <c r="G43" i="142"/>
  <c r="G44" i="142"/>
  <c r="G46" i="142"/>
  <c r="G47" i="142"/>
  <c r="G48" i="142"/>
  <c r="G49" i="142"/>
  <c r="G50" i="142"/>
  <c r="G51" i="142"/>
  <c r="G52" i="142"/>
  <c r="G53" i="142"/>
  <c r="G54" i="142"/>
  <c r="G56" i="142"/>
  <c r="G57" i="142"/>
  <c r="G58" i="142"/>
  <c r="G59" i="142"/>
  <c r="G60" i="142"/>
  <c r="G61" i="142"/>
  <c r="G64" i="142"/>
  <c r="G65" i="142"/>
  <c r="G66" i="142"/>
  <c r="G67" i="142"/>
  <c r="G68" i="142"/>
  <c r="G69" i="142"/>
  <c r="G70" i="142"/>
  <c r="G71" i="142"/>
  <c r="G72" i="142"/>
  <c r="G74" i="142"/>
  <c r="G75" i="142"/>
  <c r="G76" i="142"/>
  <c r="G77" i="142"/>
  <c r="G78" i="142"/>
  <c r="G79" i="142"/>
  <c r="G80" i="142"/>
  <c r="G81" i="142"/>
  <c r="G82" i="142"/>
  <c r="G84" i="142"/>
  <c r="G85" i="142"/>
  <c r="G86" i="142"/>
  <c r="G87" i="142"/>
  <c r="G88" i="142"/>
  <c r="G89" i="142"/>
  <c r="G90" i="142"/>
  <c r="G91" i="142"/>
  <c r="G92" i="142"/>
  <c r="G93" i="142"/>
  <c r="G95" i="142"/>
  <c r="G96" i="142"/>
  <c r="G97" i="142"/>
  <c r="G99" i="142"/>
  <c r="G100" i="142"/>
  <c r="G101" i="142"/>
  <c r="G102" i="142"/>
  <c r="G103" i="142"/>
  <c r="G104" i="142"/>
  <c r="G105" i="142"/>
  <c r="G106" i="142"/>
  <c r="G107" i="142"/>
  <c r="G108" i="142"/>
  <c r="G109" i="142"/>
  <c r="G110" i="142"/>
  <c r="G111" i="142"/>
  <c r="G112" i="142"/>
  <c r="G113" i="142"/>
  <c r="G114" i="142"/>
  <c r="G115" i="142"/>
  <c r="G117" i="142"/>
  <c r="G118" i="142"/>
  <c r="G119" i="142"/>
  <c r="G120" i="142"/>
  <c r="G121" i="142"/>
  <c r="G122" i="142"/>
  <c r="G123" i="142"/>
  <c r="G124" i="142"/>
  <c r="G125" i="142"/>
  <c r="G127" i="142"/>
  <c r="G128" i="142"/>
  <c r="G129" i="142"/>
  <c r="G130" i="142"/>
  <c r="G131" i="142"/>
  <c r="G132" i="142"/>
  <c r="G133" i="142"/>
  <c r="G134" i="142"/>
  <c r="G135" i="142"/>
  <c r="G136" i="142"/>
  <c r="G137" i="142"/>
  <c r="G138" i="142"/>
  <c r="G139" i="142"/>
  <c r="G140" i="142"/>
  <c r="G141" i="142"/>
  <c r="G142" i="142"/>
  <c r="G143" i="142"/>
  <c r="G144" i="142"/>
  <c r="G145" i="142"/>
  <c r="G146" i="142"/>
  <c r="G148" i="142"/>
  <c r="G150" i="142"/>
  <c r="G151" i="142"/>
  <c r="G153" i="142"/>
  <c r="G154" i="142"/>
  <c r="G155" i="142"/>
  <c r="G156" i="142"/>
  <c r="G157" i="142"/>
  <c r="G158" i="142"/>
  <c r="G160" i="142"/>
  <c r="G161" i="142"/>
  <c r="G162" i="142"/>
  <c r="G163" i="142"/>
  <c r="G164" i="142"/>
  <c r="G165" i="142"/>
  <c r="G167" i="142"/>
  <c r="G168" i="142"/>
  <c r="G169" i="142"/>
  <c r="G171" i="142"/>
  <c r="G172" i="142"/>
  <c r="G173" i="142"/>
  <c r="G174" i="142"/>
  <c r="G175" i="142"/>
  <c r="G176" i="142"/>
  <c r="G177" i="142"/>
  <c r="G178" i="142"/>
  <c r="G179" i="142"/>
  <c r="G180" i="142"/>
  <c r="G181" i="142"/>
  <c r="G182" i="142"/>
  <c r="G183" i="142"/>
  <c r="G184" i="142"/>
  <c r="G185" i="142"/>
  <c r="G186" i="142"/>
  <c r="G187" i="142"/>
  <c r="G188" i="142"/>
  <c r="G189" i="142"/>
  <c r="G191" i="142"/>
  <c r="G192" i="142"/>
  <c r="G193" i="142"/>
  <c r="G194" i="142"/>
  <c r="G195" i="142"/>
  <c r="G197" i="142"/>
  <c r="G198" i="142"/>
  <c r="G199" i="142"/>
  <c r="G200" i="142"/>
  <c r="G201" i="142"/>
  <c r="G203" i="142"/>
  <c r="G204" i="142"/>
  <c r="G205" i="142"/>
  <c r="G207" i="142"/>
  <c r="G209" i="142"/>
  <c r="G210" i="142"/>
  <c r="G211" i="142"/>
  <c r="G212" i="142"/>
  <c r="G213" i="142"/>
  <c r="G215" i="142"/>
  <c r="G217" i="142"/>
  <c r="G218" i="142"/>
  <c r="G220" i="142"/>
  <c r="G221" i="142"/>
  <c r="G223" i="142"/>
  <c r="G224" i="142"/>
  <c r="G225" i="142"/>
  <c r="G226" i="142"/>
  <c r="G228" i="142"/>
  <c r="G229" i="142"/>
  <c r="G231" i="142"/>
  <c r="G232" i="142"/>
  <c r="G234" i="142"/>
  <c r="G235" i="142"/>
  <c r="G236" i="142"/>
  <c r="G237" i="142"/>
  <c r="G238" i="142"/>
  <c r="G239" i="142"/>
  <c r="G240" i="142"/>
  <c r="G241" i="142"/>
  <c r="G242" i="142"/>
  <c r="G244" i="142"/>
  <c r="G246" i="142"/>
  <c r="G247" i="142"/>
  <c r="G248" i="142"/>
  <c r="G249" i="142"/>
  <c r="G250" i="142"/>
  <c r="G251" i="142"/>
  <c r="G252" i="142"/>
  <c r="G253" i="142"/>
  <c r="G254" i="142"/>
  <c r="G255" i="142"/>
  <c r="G257" i="142"/>
  <c r="G258" i="142"/>
  <c r="G259" i="142"/>
  <c r="G260" i="142"/>
  <c r="G261" i="142"/>
  <c r="G262" i="142"/>
  <c r="G264" i="142"/>
  <c r="G265" i="142"/>
  <c r="G267" i="142"/>
  <c r="G268" i="142"/>
  <c r="G269" i="142"/>
  <c r="G270" i="142"/>
  <c r="G272" i="142"/>
  <c r="G273" i="142"/>
  <c r="G275" i="142"/>
  <c r="G276" i="142"/>
  <c r="G278" i="142"/>
  <c r="G279" i="142"/>
  <c r="G280" i="142"/>
  <c r="G282" i="142"/>
  <c r="G283" i="142"/>
  <c r="G284" i="142"/>
  <c r="G286" i="142"/>
  <c r="G287" i="142"/>
  <c r="G288" i="142"/>
  <c r="G290" i="142"/>
  <c r="G291" i="142"/>
  <c r="G292" i="142"/>
  <c r="G293" i="142"/>
  <c r="G295" i="142"/>
  <c r="G296" i="142"/>
  <c r="G297" i="142"/>
  <c r="G298" i="142"/>
  <c r="G300" i="142"/>
  <c r="G301" i="142"/>
  <c r="G302" i="142"/>
  <c r="G303" i="142"/>
  <c r="G305" i="142"/>
  <c r="G306" i="142"/>
  <c r="G308" i="142"/>
  <c r="G310" i="142"/>
  <c r="G312" i="142"/>
  <c r="G313" i="142"/>
  <c r="G314" i="142"/>
  <c r="G316" i="142"/>
  <c r="G317" i="142"/>
  <c r="G318" i="142"/>
  <c r="G320" i="142"/>
  <c r="G321" i="142"/>
  <c r="G322" i="142"/>
  <c r="G323" i="142"/>
  <c r="G324" i="142"/>
  <c r="G325" i="142"/>
  <c r="G327" i="142"/>
  <c r="G329" i="142"/>
  <c r="G330" i="142"/>
  <c r="G331" i="142"/>
  <c r="G333" i="142"/>
  <c r="G335" i="142"/>
  <c r="G336" i="142"/>
  <c r="G337" i="142"/>
  <c r="G339" i="142"/>
  <c r="G341" i="142"/>
  <c r="G343" i="142"/>
  <c r="G344" i="142"/>
  <c r="G345" i="142"/>
  <c r="G346" i="142"/>
  <c r="G348" i="142"/>
  <c r="G349" i="142"/>
  <c r="G350" i="142"/>
  <c r="G351" i="142"/>
  <c r="G353" i="142"/>
  <c r="G354" i="142"/>
  <c r="G355" i="142"/>
  <c r="G356" i="142"/>
  <c r="G357" i="142"/>
  <c r="G359" i="142"/>
  <c r="G360" i="142"/>
  <c r="G361" i="142"/>
  <c r="G363" i="142"/>
  <c r="G364" i="142"/>
  <c r="G366" i="142"/>
  <c r="G368" i="142"/>
  <c r="G370" i="142"/>
  <c r="G372" i="142"/>
  <c r="G375" i="142"/>
  <c r="G376" i="142"/>
  <c r="G377" i="142"/>
  <c r="G379" i="142"/>
  <c r="G380" i="142"/>
  <c r="G381" i="142"/>
  <c r="G382" i="142"/>
  <c r="G384" i="142"/>
  <c r="G386" i="142"/>
  <c r="E8" i="150"/>
  <c r="F8" i="150"/>
  <c r="G8" i="150" s="1"/>
  <c r="E9" i="150"/>
  <c r="F9" i="150"/>
  <c r="G9" i="150" s="1"/>
  <c r="E11" i="150"/>
  <c r="F11" i="150"/>
  <c r="G11" i="150" s="1"/>
  <c r="E12" i="150"/>
  <c r="F12" i="150"/>
  <c r="G12" i="150" s="1"/>
  <c r="E14" i="150"/>
  <c r="F14" i="150"/>
  <c r="G14" i="150" s="1"/>
  <c r="E15" i="150"/>
  <c r="F15" i="150"/>
  <c r="G15" i="150" s="1"/>
  <c r="E8" i="72"/>
  <c r="E9" i="72"/>
  <c r="E10" i="72"/>
  <c r="E11" i="72"/>
  <c r="E12" i="72"/>
  <c r="E13" i="72"/>
  <c r="E14" i="72"/>
  <c r="E15" i="72"/>
  <c r="E16" i="72"/>
  <c r="E18" i="72"/>
  <c r="E19" i="72"/>
  <c r="E20" i="72"/>
  <c r="E21" i="72"/>
  <c r="E22" i="72"/>
  <c r="E23" i="72"/>
  <c r="E24" i="72"/>
  <c r="E25" i="72"/>
  <c r="E26" i="72"/>
  <c r="E28" i="72"/>
  <c r="E29" i="72"/>
  <c r="E30" i="72"/>
  <c r="E31" i="72"/>
  <c r="E32" i="72"/>
  <c r="E33" i="72"/>
  <c r="E34" i="72"/>
  <c r="E35" i="72"/>
  <c r="E36" i="72"/>
  <c r="E38" i="72"/>
  <c r="E39" i="72"/>
  <c r="E40" i="72"/>
  <c r="E41" i="72"/>
  <c r="E42" i="72"/>
  <c r="E43" i="72"/>
  <c r="E44" i="72"/>
  <c r="E45" i="72"/>
  <c r="E46" i="72"/>
  <c r="E48" i="72"/>
  <c r="E49" i="72"/>
  <c r="E50" i="72"/>
  <c r="E51" i="72"/>
  <c r="E52" i="72"/>
  <c r="E53" i="72"/>
  <c r="E55" i="72"/>
  <c r="E56" i="72"/>
  <c r="E57" i="72"/>
  <c r="E58" i="72"/>
  <c r="E59" i="72"/>
  <c r="E60" i="72"/>
  <c r="E61" i="72"/>
  <c r="E62" i="72"/>
  <c r="E63" i="72"/>
  <c r="E64" i="72"/>
  <c r="E65" i="72"/>
  <c r="E66" i="72"/>
  <c r="E67" i="72"/>
  <c r="E68" i="72"/>
  <c r="E69" i="72"/>
  <c r="E71" i="72"/>
  <c r="E72" i="72"/>
  <c r="E73" i="72"/>
  <c r="E87" i="72"/>
  <c r="E88" i="72"/>
  <c r="E89" i="72"/>
  <c r="E90" i="72"/>
  <c r="E92" i="72"/>
  <c r="E93" i="72"/>
  <c r="E94" i="72"/>
  <c r="E95" i="72"/>
  <c r="E96" i="72"/>
  <c r="E97" i="72"/>
  <c r="E99" i="72"/>
  <c r="E100" i="72"/>
  <c r="E101" i="72"/>
  <c r="E102" i="72"/>
  <c r="E104" i="72"/>
  <c r="E105" i="72"/>
  <c r="E106" i="72"/>
  <c r="E107" i="72"/>
  <c r="E108" i="72"/>
  <c r="E109" i="72"/>
  <c r="E111" i="72"/>
  <c r="E112" i="72"/>
  <c r="E113" i="72"/>
  <c r="E114" i="72"/>
  <c r="E115" i="72"/>
  <c r="E116" i="72"/>
  <c r="E117" i="72"/>
  <c r="E118" i="72"/>
  <c r="E119" i="72"/>
  <c r="E120" i="72"/>
  <c r="E121" i="72"/>
  <c r="E122" i="72"/>
  <c r="E124" i="72"/>
  <c r="E125" i="72"/>
  <c r="E126" i="72"/>
  <c r="E127" i="72"/>
  <c r="E128" i="72"/>
  <c r="E129" i="72"/>
  <c r="E130" i="72"/>
  <c r="E131" i="72"/>
  <c r="E132" i="72"/>
  <c r="E133" i="72"/>
  <c r="E134" i="72"/>
  <c r="E135" i="72"/>
  <c r="E144" i="72"/>
  <c r="E145" i="72"/>
  <c r="E146" i="72"/>
  <c r="E147" i="72"/>
  <c r="E148" i="72"/>
  <c r="E149" i="72"/>
  <c r="E151" i="72"/>
  <c r="E152" i="72"/>
  <c r="E153" i="72"/>
  <c r="E154" i="72"/>
  <c r="E155" i="72"/>
  <c r="E156" i="72"/>
  <c r="E170" i="72"/>
  <c r="E171" i="72"/>
  <c r="E172" i="72"/>
  <c r="E173" i="72"/>
  <c r="E174" i="72"/>
  <c r="E175" i="72"/>
  <c r="E177" i="72"/>
  <c r="E178" i="72"/>
  <c r="E179" i="72"/>
  <c r="E180" i="72"/>
  <c r="E181" i="72"/>
  <c r="E182" i="72"/>
  <c r="E184" i="72"/>
  <c r="E185" i="72"/>
  <c r="E186" i="72"/>
  <c r="E188" i="72"/>
  <c r="E189" i="72"/>
  <c r="E190" i="72"/>
  <c r="E197" i="72"/>
  <c r="E198" i="72"/>
  <c r="E199" i="72"/>
  <c r="E200" i="72"/>
  <c r="E201" i="72"/>
  <c r="E202" i="72"/>
  <c r="E204" i="72"/>
  <c r="E205" i="72"/>
  <c r="E206" i="72"/>
  <c r="E208" i="72"/>
  <c r="E210" i="72"/>
  <c r="E213" i="72"/>
  <c r="E215" i="72"/>
  <c r="E216" i="72"/>
  <c r="E217" i="72"/>
  <c r="E218" i="72"/>
  <c r="E219" i="72"/>
  <c r="E220" i="72"/>
  <c r="E221" i="72"/>
  <c r="E222" i="72"/>
  <c r="E223" i="72"/>
  <c r="E224" i="72"/>
  <c r="E225" i="72"/>
  <c r="E226" i="72"/>
  <c r="E228" i="72"/>
  <c r="E229" i="72"/>
  <c r="E230" i="72"/>
  <c r="E231" i="72"/>
  <c r="E232" i="72"/>
  <c r="E233" i="72"/>
  <c r="E234" i="72"/>
  <c r="E236" i="72"/>
  <c r="E237" i="72"/>
  <c r="E238" i="72"/>
  <c r="E239" i="72"/>
  <c r="E240" i="72"/>
  <c r="E241" i="72"/>
  <c r="E242" i="72"/>
  <c r="E244" i="72"/>
  <c r="E245" i="72"/>
  <c r="E246" i="72"/>
  <c r="E247" i="72"/>
  <c r="E248" i="72"/>
  <c r="E249" i="72"/>
  <c r="E251" i="72"/>
  <c r="E252" i="72"/>
  <c r="E253" i="72"/>
  <c r="E255" i="72"/>
  <c r="E256" i="72"/>
  <c r="E257" i="72"/>
  <c r="E260" i="72"/>
  <c r="E261" i="72"/>
  <c r="E262" i="72"/>
  <c r="E263" i="72"/>
  <c r="E267" i="72"/>
  <c r="E271" i="72"/>
  <c r="E272" i="72"/>
  <c r="E273" i="72"/>
  <c r="E280" i="72"/>
  <c r="E281" i="72"/>
  <c r="E282" i="72"/>
  <c r="E283" i="72"/>
  <c r="E285" i="72"/>
  <c r="E286" i="72"/>
  <c r="E288" i="72"/>
  <c r="E289" i="72"/>
  <c r="E291" i="72"/>
  <c r="E292" i="72"/>
  <c r="E293" i="72"/>
  <c r="E295" i="72"/>
  <c r="E296" i="72"/>
  <c r="E297" i="72"/>
  <c r="E299" i="72"/>
  <c r="E300" i="72"/>
  <c r="E301" i="72"/>
  <c r="E303" i="72"/>
  <c r="E304" i="72"/>
  <c r="E305" i="72"/>
  <c r="E306" i="72"/>
  <c r="E308" i="72"/>
  <c r="E309" i="72"/>
  <c r="E310" i="72"/>
  <c r="E9" i="134"/>
  <c r="E10" i="134"/>
  <c r="E11" i="134"/>
  <c r="E12" i="134"/>
  <c r="E13" i="134"/>
  <c r="E15" i="134"/>
  <c r="E16" i="134"/>
  <c r="E17" i="134"/>
  <c r="E18" i="134"/>
  <c r="E19" i="134"/>
  <c r="E20" i="134"/>
  <c r="E21" i="134"/>
  <c r="E22" i="134"/>
  <c r="E23" i="134"/>
  <c r="E25" i="134"/>
  <c r="E26" i="134"/>
  <c r="E27" i="134"/>
  <c r="E28" i="134"/>
  <c r="E29" i="134"/>
  <c r="E30" i="134"/>
  <c r="E32" i="134"/>
  <c r="E33" i="134"/>
  <c r="E34" i="134"/>
  <c r="E35" i="134"/>
  <c r="E36" i="134"/>
  <c r="E37" i="134"/>
  <c r="E38" i="134"/>
  <c r="E39" i="134"/>
  <c r="E40" i="134"/>
  <c r="E42" i="134"/>
  <c r="E43" i="134"/>
  <c r="E44" i="134"/>
  <c r="E45" i="134"/>
  <c r="E46" i="134"/>
  <c r="E47" i="134"/>
  <c r="E48" i="134"/>
  <c r="E49" i="134"/>
  <c r="E50" i="134"/>
  <c r="E52" i="134"/>
  <c r="E53" i="134"/>
  <c r="E54" i="134"/>
  <c r="E55" i="134"/>
  <c r="E56" i="134"/>
  <c r="E57" i="134"/>
  <c r="E59" i="134"/>
  <c r="E60" i="134"/>
  <c r="E61" i="134"/>
  <c r="E63" i="134"/>
  <c r="E64" i="134"/>
  <c r="E65" i="134"/>
  <c r="E66" i="134"/>
  <c r="E67" i="134"/>
  <c r="E68" i="134"/>
  <c r="E70" i="134"/>
  <c r="E71" i="134"/>
  <c r="E72" i="134"/>
  <c r="E74" i="134"/>
  <c r="E75" i="134"/>
  <c r="E76" i="134"/>
  <c r="E78" i="134"/>
  <c r="E79" i="134"/>
  <c r="E80" i="134"/>
  <c r="E81" i="134"/>
  <c r="E82" i="134"/>
  <c r="E83" i="134"/>
  <c r="E85" i="134"/>
  <c r="E86" i="134"/>
  <c r="E87" i="134"/>
  <c r="E89" i="134"/>
  <c r="E90" i="134"/>
  <c r="E91" i="134"/>
  <c r="E92" i="134"/>
  <c r="E93" i="134"/>
  <c r="E94" i="134"/>
  <c r="E96" i="134"/>
  <c r="E97" i="134"/>
  <c r="E98" i="134"/>
  <c r="E99" i="134"/>
  <c r="E100" i="134"/>
  <c r="E101" i="134"/>
  <c r="E8" i="73"/>
  <c r="F8" i="73" s="1"/>
  <c r="E9" i="73"/>
  <c r="F9" i="73" s="1"/>
  <c r="E10" i="73"/>
  <c r="F10" i="73" s="1"/>
  <c r="E11" i="73"/>
  <c r="F11" i="73" s="1"/>
  <c r="E12" i="73"/>
  <c r="F12" i="73" s="1"/>
  <c r="E13" i="73"/>
  <c r="F13" i="73" s="1"/>
  <c r="E14" i="73"/>
  <c r="F14" i="73" s="1"/>
  <c r="E15" i="73"/>
  <c r="F15" i="73" s="1"/>
  <c r="E16" i="73"/>
  <c r="F16" i="73" s="1"/>
  <c r="E18" i="73"/>
  <c r="F18" i="73" s="1"/>
  <c r="E19" i="73"/>
  <c r="F19" i="73" s="1"/>
  <c r="E20" i="73"/>
  <c r="F20" i="73" s="1"/>
  <c r="E21" i="73"/>
  <c r="F21" i="73" s="1"/>
  <c r="E22" i="73"/>
  <c r="F22" i="73" s="1"/>
  <c r="E23" i="73"/>
  <c r="F23" i="73" s="1"/>
  <c r="E24" i="73"/>
  <c r="F24" i="73" s="1"/>
  <c r="E25" i="73"/>
  <c r="F25" i="73" s="1"/>
  <c r="E26" i="73"/>
  <c r="F26" i="73" s="1"/>
  <c r="E28" i="73"/>
  <c r="F28" i="73" s="1"/>
  <c r="E29" i="73"/>
  <c r="F29" i="73" s="1"/>
  <c r="E30" i="73"/>
  <c r="F30" i="73" s="1"/>
  <c r="E31" i="73"/>
  <c r="F31" i="73" s="1"/>
  <c r="E32" i="73"/>
  <c r="F32" i="73" s="1"/>
  <c r="E33" i="73"/>
  <c r="F33" i="73" s="1"/>
  <c r="E34" i="73"/>
  <c r="F34" i="73" s="1"/>
  <c r="E35" i="73"/>
  <c r="F35" i="73" s="1"/>
  <c r="E37" i="73"/>
  <c r="F37" i="73" s="1"/>
  <c r="E38" i="73"/>
  <c r="F38" i="73" s="1"/>
  <c r="E39" i="73"/>
  <c r="F39" i="73" s="1"/>
  <c r="E40" i="73"/>
  <c r="F40" i="73" s="1"/>
  <c r="E41" i="73"/>
  <c r="F41" i="73" s="1"/>
  <c r="E42" i="73"/>
  <c r="F42" i="73" s="1"/>
  <c r="E44" i="73"/>
  <c r="F44" i="73" s="1"/>
  <c r="E45" i="73"/>
  <c r="F45" i="73" s="1"/>
  <c r="E46" i="73"/>
  <c r="F46" i="73" s="1"/>
  <c r="E47" i="73"/>
  <c r="F47" i="73" s="1"/>
  <c r="E48" i="73"/>
  <c r="F48" i="73" s="1"/>
  <c r="E49" i="73"/>
  <c r="F49" i="73" s="1"/>
  <c r="E50" i="73"/>
  <c r="F50" i="73" s="1"/>
  <c r="E51" i="73"/>
  <c r="F51" i="73" s="1"/>
  <c r="E52" i="73"/>
  <c r="F52" i="73" s="1"/>
  <c r="E54" i="73"/>
  <c r="F54" i="73" s="1"/>
  <c r="E55" i="73"/>
  <c r="F55" i="73" s="1"/>
  <c r="E56" i="73"/>
  <c r="F56" i="73" s="1"/>
  <c r="E57" i="73"/>
  <c r="F57" i="73" s="1"/>
  <c r="E58" i="73"/>
  <c r="F58" i="73" s="1"/>
  <c r="E59" i="73"/>
  <c r="F59" i="73" s="1"/>
  <c r="E60" i="73"/>
  <c r="F60" i="73" s="1"/>
  <c r="E61" i="73"/>
  <c r="F61" i="73" s="1"/>
  <c r="E62" i="73"/>
  <c r="F62" i="73" s="1"/>
  <c r="E64" i="73"/>
  <c r="F64" i="73" s="1"/>
  <c r="E65" i="73"/>
  <c r="F65" i="73" s="1"/>
  <c r="E66" i="73"/>
  <c r="F66" i="73" s="1"/>
  <c r="E67" i="73"/>
  <c r="F67" i="73" s="1"/>
  <c r="E68" i="73"/>
  <c r="F68" i="73" s="1"/>
  <c r="E69" i="73"/>
  <c r="F69" i="73" s="1"/>
  <c r="E70" i="73"/>
  <c r="F70" i="73" s="1"/>
  <c r="E71" i="73"/>
  <c r="F71" i="73" s="1"/>
  <c r="E72" i="73"/>
  <c r="F72" i="73" s="1"/>
  <c r="E74" i="73"/>
  <c r="F74" i="73" s="1"/>
  <c r="E75" i="73"/>
  <c r="F75" i="73" s="1"/>
  <c r="E76" i="73"/>
  <c r="F76" i="73" s="1"/>
  <c r="E77" i="73"/>
  <c r="F77" i="73" s="1"/>
  <c r="E78" i="73"/>
  <c r="F78" i="73" s="1"/>
  <c r="E79" i="73"/>
  <c r="F79" i="73" s="1"/>
  <c r="E80" i="73"/>
  <c r="F80" i="73" s="1"/>
  <c r="E81" i="73"/>
  <c r="F81" i="73" s="1"/>
  <c r="E82" i="73"/>
  <c r="F82" i="73" s="1"/>
  <c r="E84" i="73"/>
  <c r="F84" i="73" s="1"/>
  <c r="E85" i="73"/>
  <c r="F85" i="73" s="1"/>
  <c r="E86" i="73"/>
  <c r="F86" i="73" s="1"/>
  <c r="E87" i="73"/>
  <c r="F87" i="73" s="1"/>
  <c r="E88" i="73"/>
  <c r="F88" i="73" s="1"/>
  <c r="E89" i="73"/>
  <c r="F89" i="73" s="1"/>
  <c r="E90" i="73"/>
  <c r="F90" i="73" s="1"/>
  <c r="E91" i="73"/>
  <c r="F91" i="73" s="1"/>
  <c r="E92" i="73"/>
  <c r="F92" i="73" s="1"/>
  <c r="E94" i="73"/>
  <c r="F94" i="73" s="1"/>
  <c r="E96" i="73"/>
  <c r="F96" i="73" s="1"/>
  <c r="E97" i="73"/>
  <c r="F97" i="73" s="1"/>
  <c r="E99" i="73"/>
  <c r="F99" i="73" s="1"/>
  <c r="E100" i="73"/>
  <c r="F100" i="73" s="1"/>
  <c r="E102" i="73"/>
  <c r="F102" i="73" s="1"/>
  <c r="E103" i="73"/>
  <c r="F103" i="73" s="1"/>
  <c r="E104" i="73"/>
  <c r="F104" i="73" s="1"/>
  <c r="E105" i="73"/>
  <c r="F105" i="73" s="1"/>
  <c r="E106" i="73"/>
  <c r="F106" i="73" s="1"/>
  <c r="E107" i="73"/>
  <c r="F107" i="73" s="1"/>
  <c r="E108" i="73"/>
  <c r="F108" i="73" s="1"/>
  <c r="E109" i="73"/>
  <c r="F109" i="73" s="1"/>
  <c r="E110" i="73"/>
  <c r="F110" i="73" s="1"/>
  <c r="E112" i="73"/>
  <c r="F112" i="73" s="1"/>
  <c r="E113" i="73"/>
  <c r="F113" i="73" s="1"/>
  <c r="E114" i="73"/>
  <c r="F114" i="73" s="1"/>
  <c r="E115" i="73"/>
  <c r="F115" i="73" s="1"/>
  <c r="E116" i="73"/>
  <c r="F116" i="73" s="1"/>
  <c r="E117" i="73"/>
  <c r="F117" i="73" s="1"/>
  <c r="E118" i="73"/>
  <c r="F118" i="73" s="1"/>
  <c r="E119" i="73"/>
  <c r="F119" i="73" s="1"/>
  <c r="E120" i="73"/>
  <c r="F120" i="73" s="1"/>
  <c r="E121" i="73"/>
  <c r="F121" i="73" s="1"/>
  <c r="E122" i="73"/>
  <c r="F122" i="73" s="1"/>
  <c r="E123" i="73"/>
  <c r="F123" i="73" s="1"/>
  <c r="E124" i="73"/>
  <c r="F124" i="73" s="1"/>
  <c r="E125" i="73"/>
  <c r="F125" i="73" s="1"/>
  <c r="E126" i="73"/>
  <c r="F126" i="73" s="1"/>
  <c r="E127" i="73"/>
  <c r="F127" i="73" s="1"/>
  <c r="E128" i="73"/>
  <c r="F128" i="73" s="1"/>
  <c r="E129" i="73"/>
  <c r="F129" i="73" s="1"/>
  <c r="E130" i="73"/>
  <c r="F130" i="73" s="1"/>
  <c r="E131" i="73"/>
  <c r="F131" i="73" s="1"/>
  <c r="E132" i="73"/>
  <c r="F132" i="73" s="1"/>
  <c r="E133" i="73"/>
  <c r="F133" i="73" s="1"/>
  <c r="E134" i="73"/>
  <c r="F134" i="73" s="1"/>
  <c r="E135" i="73"/>
  <c r="F135" i="73" s="1"/>
  <c r="E136" i="73"/>
  <c r="F136" i="73" s="1"/>
  <c r="E137" i="73"/>
  <c r="F137" i="73" s="1"/>
  <c r="E138" i="73"/>
  <c r="F138" i="73" s="1"/>
  <c r="E139" i="73"/>
  <c r="F139" i="73" s="1"/>
  <c r="E140" i="73"/>
  <c r="F140" i="73" s="1"/>
  <c r="E141" i="73"/>
  <c r="F141" i="73" s="1"/>
  <c r="E142" i="73"/>
  <c r="F142" i="73" s="1"/>
  <c r="E143" i="73"/>
  <c r="F143" i="73" s="1"/>
  <c r="E145" i="73"/>
  <c r="F145" i="73" s="1"/>
  <c r="E146" i="73"/>
  <c r="F146" i="73" s="1"/>
  <c r="E147" i="73"/>
  <c r="F147" i="73" s="1"/>
  <c r="E148" i="73"/>
  <c r="F148" i="73" s="1"/>
  <c r="E149" i="73"/>
  <c r="F149" i="73" s="1"/>
  <c r="E150" i="73"/>
  <c r="F150" i="73" s="1"/>
  <c r="E151" i="73"/>
  <c r="F151" i="73" s="1"/>
  <c r="E152" i="73"/>
  <c r="F152" i="73" s="1"/>
  <c r="E153" i="73"/>
  <c r="F153" i="73" s="1"/>
  <c r="E154" i="73"/>
  <c r="F154" i="73" s="1"/>
  <c r="E155" i="73"/>
  <c r="F155" i="73" s="1"/>
  <c r="E156" i="73"/>
  <c r="F156" i="73" s="1"/>
  <c r="E157" i="73"/>
  <c r="F157" i="73" s="1"/>
  <c r="E158" i="73"/>
  <c r="F158" i="73" s="1"/>
  <c r="E159" i="73"/>
  <c r="F159" i="73" s="1"/>
  <c r="E160" i="73"/>
  <c r="F160" i="73" s="1"/>
  <c r="E161" i="73"/>
  <c r="F161" i="73" s="1"/>
  <c r="E162" i="73"/>
  <c r="F162" i="73" s="1"/>
  <c r="E163" i="73"/>
  <c r="F163" i="73" s="1"/>
  <c r="E164" i="73"/>
  <c r="F164" i="73" s="1"/>
  <c r="E165" i="73"/>
  <c r="F165" i="73" s="1"/>
  <c r="E166" i="73"/>
  <c r="F166" i="73" s="1"/>
  <c r="E167" i="73"/>
  <c r="F167" i="73" s="1"/>
  <c r="E168" i="73"/>
  <c r="F168" i="73" s="1"/>
  <c r="E169" i="73"/>
  <c r="F169" i="73" s="1"/>
  <c r="E170" i="73"/>
  <c r="F170" i="73" s="1"/>
  <c r="E171" i="73"/>
  <c r="F171" i="73" s="1"/>
  <c r="E173" i="73"/>
  <c r="F173" i="73" s="1"/>
  <c r="E174" i="73"/>
  <c r="F174" i="73" s="1"/>
  <c r="E175" i="73"/>
  <c r="F175" i="73" s="1"/>
  <c r="E176" i="73"/>
  <c r="F176" i="73" s="1"/>
  <c r="E177" i="73"/>
  <c r="F177" i="73" s="1"/>
  <c r="E178" i="73"/>
  <c r="F178" i="73" s="1"/>
  <c r="E179" i="73"/>
  <c r="F179" i="73" s="1"/>
  <c r="E180" i="73"/>
  <c r="F180" i="73" s="1"/>
  <c r="E181" i="73"/>
  <c r="F181" i="73" s="1"/>
  <c r="E183" i="73"/>
  <c r="F183" i="73" s="1"/>
  <c r="E184" i="73"/>
  <c r="F184" i="73" s="1"/>
  <c r="E186" i="73"/>
  <c r="F186" i="73" s="1"/>
  <c r="E188" i="73"/>
  <c r="F188" i="73" s="1"/>
  <c r="E189" i="73"/>
  <c r="F189" i="73" s="1"/>
  <c r="E190" i="73"/>
  <c r="F190" i="73" s="1"/>
  <c r="E191" i="73"/>
  <c r="F191" i="73" s="1"/>
  <c r="E192" i="73"/>
  <c r="F192" i="73" s="1"/>
  <c r="E193" i="73"/>
  <c r="F193" i="73" s="1"/>
  <c r="E194" i="73"/>
  <c r="F194" i="73" s="1"/>
  <c r="E196" i="73"/>
  <c r="F196" i="73" s="1"/>
  <c r="E197" i="73"/>
  <c r="F197" i="73"/>
  <c r="E198" i="73"/>
  <c r="F198" i="73" s="1"/>
  <c r="E199" i="73"/>
  <c r="F199" i="73" s="1"/>
  <c r="E200" i="73"/>
  <c r="F200" i="73" s="1"/>
  <c r="E201" i="73"/>
  <c r="F201" i="73" s="1"/>
  <c r="E202" i="73"/>
  <c r="F202" i="73" s="1"/>
  <c r="E204" i="73"/>
  <c r="F204" i="73" s="1"/>
  <c r="E205" i="73"/>
  <c r="F205" i="73" s="1"/>
  <c r="E206" i="73"/>
  <c r="F206" i="73" s="1"/>
  <c r="E207" i="73"/>
  <c r="F207" i="73" s="1"/>
  <c r="E208" i="73"/>
  <c r="F208" i="73" s="1"/>
  <c r="E209" i="73"/>
  <c r="F209" i="73" s="1"/>
  <c r="E210" i="73"/>
  <c r="F210" i="73" s="1"/>
  <c r="E212" i="73"/>
  <c r="F212" i="73" s="1"/>
  <c r="E213" i="73"/>
  <c r="F213" i="73" s="1"/>
  <c r="E214" i="73"/>
  <c r="F214" i="73" s="1"/>
  <c r="E215" i="73"/>
  <c r="F215" i="73" s="1"/>
  <c r="E216" i="73"/>
  <c r="F216" i="73" s="1"/>
  <c r="E217" i="73"/>
  <c r="F217" i="73" s="1"/>
  <c r="E218" i="73"/>
  <c r="F218" i="73" s="1"/>
  <c r="E220" i="73"/>
  <c r="F220" i="73" s="1"/>
  <c r="E221" i="73"/>
  <c r="F221" i="73" s="1"/>
  <c r="E222" i="73"/>
  <c r="F222" i="73" s="1"/>
  <c r="E223" i="73"/>
  <c r="F223" i="73" s="1"/>
  <c r="E224" i="73"/>
  <c r="F224" i="73" s="1"/>
  <c r="E225" i="73"/>
  <c r="F225" i="73" s="1"/>
  <c r="E226" i="73"/>
  <c r="F226" i="73" s="1"/>
  <c r="E227" i="73"/>
  <c r="F227" i="73" s="1"/>
  <c r="E229" i="73"/>
  <c r="F229" i="73" s="1"/>
  <c r="E230" i="73"/>
  <c r="F230" i="73" s="1"/>
  <c r="E232" i="73"/>
  <c r="F232" i="73" s="1"/>
  <c r="E234" i="73"/>
  <c r="F234" i="73" s="1"/>
  <c r="E235" i="73"/>
  <c r="F235" i="73" s="1"/>
  <c r="E236" i="73"/>
  <c r="F236" i="73" s="1"/>
  <c r="E237" i="73"/>
  <c r="F237" i="73" s="1"/>
  <c r="E238" i="73"/>
  <c r="F238" i="73" s="1"/>
  <c r="E239" i="73"/>
  <c r="F239" i="73" s="1"/>
  <c r="E240" i="73"/>
  <c r="F240" i="73" s="1"/>
  <c r="E241" i="73"/>
  <c r="F241" i="73" s="1"/>
  <c r="E243" i="73"/>
  <c r="F243" i="73" s="1"/>
  <c r="E244" i="73"/>
  <c r="F244" i="73" s="1"/>
  <c r="E245" i="73"/>
  <c r="F245" i="73" s="1"/>
  <c r="E246" i="73"/>
  <c r="F246" i="73" s="1"/>
  <c r="E247" i="73"/>
  <c r="F247" i="73" s="1"/>
  <c r="E248" i="73"/>
  <c r="F248" i="73" s="1"/>
  <c r="E249" i="73"/>
  <c r="F249" i="73" s="1"/>
  <c r="E250" i="73"/>
  <c r="F250" i="73" s="1"/>
  <c r="E252" i="73"/>
  <c r="F252" i="73" s="1"/>
  <c r="E253" i="73"/>
  <c r="F253" i="73" s="1"/>
  <c r="E254" i="73"/>
  <c r="F254" i="73" s="1"/>
  <c r="E255" i="73"/>
  <c r="F255" i="73" s="1"/>
  <c r="E256" i="73"/>
  <c r="F256" i="73" s="1"/>
  <c r="E257" i="73"/>
  <c r="F257" i="73" s="1"/>
  <c r="E258" i="73"/>
  <c r="F258" i="73" s="1"/>
  <c r="E259" i="73"/>
  <c r="F259" i="73" s="1"/>
  <c r="E261" i="73"/>
  <c r="F261" i="73" s="1"/>
  <c r="E262" i="73"/>
  <c r="F262" i="73" s="1"/>
  <c r="E263" i="73"/>
  <c r="F263" i="73" s="1"/>
  <c r="E265" i="73"/>
  <c r="F265" i="73" s="1"/>
  <c r="E267" i="73"/>
  <c r="F267" i="73" s="1"/>
  <c r="E269" i="73"/>
  <c r="F269" i="73" s="1"/>
  <c r="E270" i="73"/>
  <c r="F270" i="73" s="1"/>
  <c r="E272" i="73"/>
  <c r="F272" i="73" s="1"/>
  <c r="E273" i="73"/>
  <c r="F273" i="73" s="1"/>
  <c r="E274" i="73"/>
  <c r="F274" i="73" s="1"/>
  <c r="E276" i="73"/>
  <c r="F276" i="73" s="1"/>
  <c r="E277" i="73"/>
  <c r="F277" i="73" s="1"/>
  <c r="E278" i="73"/>
  <c r="F278" i="73" s="1"/>
  <c r="E279" i="73"/>
  <c r="F279" i="73" s="1"/>
  <c r="E281" i="73"/>
  <c r="F281" i="73" s="1"/>
  <c r="E282" i="73"/>
  <c r="F282" i="73" s="1"/>
  <c r="E283" i="73"/>
  <c r="F283" i="73" s="1"/>
  <c r="E284" i="73"/>
  <c r="F284" i="73" s="1"/>
  <c r="E286" i="73"/>
  <c r="F286" i="73" s="1"/>
  <c r="E287" i="73"/>
  <c r="F287" i="73" s="1"/>
  <c r="E288" i="73"/>
  <c r="F288" i="73" s="1"/>
  <c r="E289" i="73"/>
  <c r="F289" i="73" s="1"/>
  <c r="E291" i="73"/>
  <c r="F291" i="73" s="1"/>
  <c r="E292" i="73"/>
  <c r="F292" i="73" s="1"/>
  <c r="E293" i="73"/>
  <c r="F293" i="73" s="1"/>
  <c r="E294" i="73"/>
  <c r="F294" i="73" s="1"/>
  <c r="E296" i="73"/>
  <c r="F296" i="73" s="1"/>
  <c r="E297" i="73"/>
  <c r="F297" i="73" s="1"/>
  <c r="E298" i="73"/>
  <c r="F298" i="73" s="1"/>
  <c r="E299" i="73"/>
  <c r="F299" i="73" s="1"/>
  <c r="E300" i="73"/>
  <c r="F300" i="73" s="1"/>
  <c r="E301" i="73"/>
  <c r="F301" i="73" s="1"/>
  <c r="E302" i="73"/>
  <c r="F302" i="73"/>
  <c r="E303" i="73"/>
  <c r="F303" i="73" s="1"/>
  <c r="E304" i="73"/>
  <c r="F304" i="73" s="1"/>
  <c r="E305" i="73"/>
  <c r="F305" i="73" s="1"/>
  <c r="E306" i="73"/>
  <c r="F306" i="73" s="1"/>
  <c r="E307" i="73"/>
  <c r="F307" i="73" s="1"/>
  <c r="E308" i="73"/>
  <c r="F308" i="73" s="1"/>
  <c r="E309" i="73"/>
  <c r="F309" i="73" s="1"/>
  <c r="E311" i="73"/>
  <c r="F311" i="73" s="1"/>
  <c r="E312" i="73"/>
  <c r="F312" i="73" s="1"/>
  <c r="E313" i="73"/>
  <c r="F313" i="73" s="1"/>
  <c r="E314" i="73"/>
  <c r="F314" i="73" s="1"/>
  <c r="E316" i="73"/>
  <c r="F316" i="73" s="1"/>
  <c r="E317" i="73"/>
  <c r="F317" i="73" s="1"/>
  <c r="E318" i="73"/>
  <c r="F318" i="73" s="1"/>
  <c r="E319" i="73"/>
  <c r="F319" i="73" s="1"/>
  <c r="E320" i="73"/>
  <c r="F320" i="73" s="1"/>
  <c r="E321" i="73"/>
  <c r="F321" i="73" s="1"/>
  <c r="E322" i="73"/>
  <c r="F322" i="73" s="1"/>
  <c r="E323" i="73"/>
  <c r="F323" i="73" s="1"/>
  <c r="E324" i="73"/>
  <c r="F324" i="73" s="1"/>
  <c r="E325" i="73"/>
  <c r="F325" i="73" s="1"/>
  <c r="E326" i="73"/>
  <c r="F326" i="73" s="1"/>
  <c r="E327" i="73"/>
  <c r="F327" i="73" s="1"/>
  <c r="E328" i="73"/>
  <c r="F328" i="73" s="1"/>
  <c r="E329" i="73"/>
  <c r="F329" i="73" s="1"/>
  <c r="E331" i="73"/>
  <c r="F331" i="73" s="1"/>
  <c r="E332" i="73"/>
  <c r="F332" i="73" s="1"/>
  <c r="E334" i="73"/>
  <c r="F334" i="73" s="1"/>
  <c r="E335" i="73"/>
  <c r="F335" i="73" s="1"/>
  <c r="E337" i="73"/>
  <c r="F337" i="73" s="1"/>
  <c r="E338" i="73"/>
  <c r="F338" i="73" s="1"/>
  <c r="E339" i="73"/>
  <c r="F339" i="73" s="1"/>
  <c r="E340" i="73"/>
  <c r="F340" i="73" s="1"/>
  <c r="E341" i="73"/>
  <c r="F341" i="73" s="1"/>
  <c r="E342" i="73"/>
  <c r="F342" i="73" s="1"/>
  <c r="E344" i="73"/>
  <c r="F344" i="73" s="1"/>
  <c r="E345" i="73"/>
  <c r="F345" i="73" s="1"/>
  <c r="E346" i="73"/>
  <c r="F346" i="73" s="1"/>
  <c r="E347" i="73"/>
  <c r="F347" i="73" s="1"/>
  <c r="E349" i="73"/>
  <c r="F349" i="73" s="1"/>
  <c r="E351" i="73"/>
  <c r="F351" i="73" s="1"/>
  <c r="E353" i="73"/>
  <c r="F353" i="73" s="1"/>
  <c r="E354" i="73"/>
  <c r="F354" i="73" s="1"/>
  <c r="E355" i="73"/>
  <c r="F355" i="73" s="1"/>
  <c r="E356" i="73"/>
  <c r="F356" i="73" s="1"/>
  <c r="E358" i="73"/>
  <c r="F358" i="73" s="1"/>
  <c r="E359" i="73"/>
  <c r="F359" i="73" s="1"/>
  <c r="E360" i="73"/>
  <c r="F360" i="73" s="1"/>
  <c r="E361" i="73"/>
  <c r="F361" i="73" s="1"/>
  <c r="E363" i="73"/>
  <c r="F363" i="73" s="1"/>
  <c r="E364" i="73"/>
  <c r="F364" i="73" s="1"/>
  <c r="E365" i="73"/>
  <c r="F365" i="73" s="1"/>
  <c r="E367" i="73"/>
  <c r="F367" i="73" s="1"/>
  <c r="E368" i="73"/>
  <c r="F368" i="73" s="1"/>
  <c r="E369" i="73"/>
  <c r="F369" i="73" s="1"/>
  <c r="E371" i="73"/>
  <c r="F371" i="73" s="1"/>
  <c r="E372" i="73"/>
  <c r="F372" i="73" s="1"/>
  <c r="E373" i="73"/>
  <c r="F373" i="73" s="1"/>
  <c r="E375" i="73"/>
  <c r="F375" i="73"/>
  <c r="E376" i="73"/>
  <c r="F376" i="73" s="1"/>
  <c r="E377" i="73"/>
  <c r="F377" i="73" s="1"/>
  <c r="E379" i="73"/>
  <c r="F379" i="73" s="1"/>
  <c r="E380" i="73"/>
  <c r="F380" i="73" s="1"/>
  <c r="E381" i="73"/>
  <c r="F381" i="73" s="1"/>
  <c r="E382" i="73"/>
  <c r="F382" i="73" s="1"/>
  <c r="E383" i="73"/>
  <c r="F383" i="73" s="1"/>
  <c r="E384" i="73"/>
  <c r="F384" i="73" s="1"/>
  <c r="E386" i="73"/>
  <c r="F386" i="73" s="1"/>
  <c r="E387" i="73"/>
  <c r="F387" i="73" s="1"/>
  <c r="E388" i="73"/>
  <c r="F388" i="73" s="1"/>
  <c r="E389" i="73"/>
  <c r="F389" i="73" s="1"/>
  <c r="E390" i="73"/>
  <c r="F390" i="73" s="1"/>
  <c r="E391" i="73"/>
  <c r="F391" i="73" s="1"/>
  <c r="E393" i="73"/>
  <c r="F393" i="73" s="1"/>
  <c r="E394" i="73"/>
  <c r="F394" i="73" s="1"/>
  <c r="E395" i="73"/>
  <c r="F395" i="73" s="1"/>
  <c r="E397" i="73"/>
  <c r="F397" i="73" s="1"/>
  <c r="E398" i="73"/>
  <c r="F398" i="73" s="1"/>
  <c r="E399" i="73"/>
  <c r="F399" i="73" s="1"/>
  <c r="E400" i="73"/>
  <c r="F400" i="73" s="1"/>
  <c r="E401" i="73"/>
  <c r="F401" i="73" s="1"/>
  <c r="E402" i="73"/>
  <c r="F402" i="73" s="1"/>
  <c r="E404" i="73"/>
  <c r="F404" i="73" s="1"/>
  <c r="E405" i="73"/>
  <c r="F405" i="73" s="1"/>
  <c r="E406" i="73"/>
  <c r="F406" i="73" s="1"/>
  <c r="E407" i="73"/>
  <c r="F407" i="73" s="1"/>
  <c r="E408" i="73"/>
  <c r="F408" i="73" s="1"/>
  <c r="E409" i="73"/>
  <c r="F409" i="73" s="1"/>
  <c r="E410" i="73"/>
  <c r="F410" i="73" s="1"/>
  <c r="E412" i="73"/>
  <c r="F412" i="73" s="1"/>
  <c r="E413" i="73"/>
  <c r="F413" i="73" s="1"/>
  <c r="E415" i="73"/>
  <c r="F415" i="73" s="1"/>
  <c r="E416" i="73"/>
  <c r="F416" i="73" s="1"/>
  <c r="E418" i="73"/>
  <c r="F418" i="73" s="1"/>
  <c r="E419" i="73"/>
  <c r="F419" i="73" s="1"/>
  <c r="E421" i="73"/>
  <c r="F421" i="73" s="1"/>
  <c r="E422" i="73"/>
  <c r="F422" i="73" s="1"/>
  <c r="E424" i="73"/>
  <c r="F424" i="73" s="1"/>
  <c r="E425" i="73"/>
  <c r="F425" i="73" s="1"/>
  <c r="E426" i="73"/>
  <c r="F426" i="73" s="1"/>
  <c r="E428" i="73"/>
  <c r="F428" i="73" s="1"/>
  <c r="E429" i="73"/>
  <c r="F429" i="73" s="1"/>
  <c r="E430" i="73"/>
  <c r="F430" i="73" s="1"/>
  <c r="E431" i="73"/>
  <c r="F431" i="73" s="1"/>
  <c r="E432" i="73"/>
  <c r="F432" i="73" s="1"/>
  <c r="E433" i="73"/>
  <c r="F433" i="73" s="1"/>
  <c r="E434" i="73"/>
  <c r="F434" i="73" s="1"/>
  <c r="E435" i="73"/>
  <c r="F435" i="73" s="1"/>
  <c r="E436" i="73"/>
  <c r="F436" i="73" s="1"/>
  <c r="E437" i="73"/>
  <c r="F437" i="73" s="1"/>
  <c r="E438" i="73"/>
  <c r="F438" i="73" s="1"/>
  <c r="E439" i="73"/>
  <c r="F439" i="73" s="1"/>
  <c r="E440" i="73"/>
  <c r="F440" i="73" s="1"/>
  <c r="E441" i="73"/>
  <c r="F441" i="73" s="1"/>
  <c r="E443" i="73"/>
  <c r="F443" i="73" s="1"/>
  <c r="E444" i="73"/>
  <c r="F444" i="73" s="1"/>
  <c r="E445" i="73"/>
  <c r="F445" i="73" s="1"/>
  <c r="E446" i="73"/>
  <c r="F446" i="73" s="1"/>
  <c r="E447" i="73"/>
  <c r="F447" i="73" s="1"/>
  <c r="E448" i="73"/>
  <c r="F448" i="73" s="1"/>
  <c r="E449" i="73"/>
  <c r="F449" i="73" s="1"/>
  <c r="E450" i="73"/>
  <c r="F450" i="73" s="1"/>
  <c r="E451" i="73"/>
  <c r="F451" i="73" s="1"/>
  <c r="E452" i="73"/>
  <c r="F452" i="73" s="1"/>
  <c r="E453" i="73"/>
  <c r="F453" i="73" s="1"/>
  <c r="E454" i="73"/>
  <c r="F454" i="73" s="1"/>
  <c r="E455" i="73"/>
  <c r="F455" i="73" s="1"/>
  <c r="E456" i="73"/>
  <c r="F456" i="73" s="1"/>
  <c r="E458" i="73"/>
  <c r="F458" i="73" s="1"/>
  <c r="E460" i="73"/>
  <c r="F460" i="73" s="1"/>
  <c r="E461" i="73"/>
  <c r="F461" i="73" s="1"/>
  <c r="E462" i="73"/>
  <c r="F462" i="73" s="1"/>
  <c r="E463" i="73"/>
  <c r="F463" i="73" s="1"/>
  <c r="E464" i="73"/>
  <c r="F464" i="73" s="1"/>
  <c r="E466" i="73"/>
  <c r="F466" i="73" s="1"/>
  <c r="E467" i="73"/>
  <c r="F467" i="73" s="1"/>
  <c r="E468" i="73"/>
  <c r="F468" i="73" s="1"/>
  <c r="E470" i="73"/>
  <c r="F470" i="73" s="1"/>
  <c r="E471" i="73"/>
  <c r="F471" i="73" s="1"/>
  <c r="E472" i="73"/>
  <c r="F472" i="73" s="1"/>
  <c r="E474" i="73"/>
  <c r="F474" i="73"/>
  <c r="E476" i="73"/>
  <c r="F476" i="73" s="1"/>
  <c r="E477" i="73"/>
  <c r="F477" i="73" s="1"/>
  <c r="E478" i="73"/>
  <c r="F478" i="73" s="1"/>
  <c r="E479" i="73"/>
  <c r="F479" i="73" s="1"/>
  <c r="E480" i="73"/>
  <c r="F480" i="73" s="1"/>
  <c r="E481" i="73"/>
  <c r="F481" i="73" s="1"/>
  <c r="E482" i="73"/>
  <c r="F482" i="73" s="1"/>
  <c r="E483" i="73"/>
  <c r="F483" i="73" s="1"/>
  <c r="E484" i="73"/>
  <c r="F484" i="73" s="1"/>
  <c r="E486" i="73"/>
  <c r="F486" i="73" s="1"/>
  <c r="E487" i="73"/>
  <c r="F487" i="73" s="1"/>
  <c r="E488" i="73"/>
  <c r="F488" i="73" s="1"/>
  <c r="E490" i="73"/>
  <c r="F490" i="73" s="1"/>
  <c r="E491" i="73"/>
  <c r="F491" i="73" s="1"/>
  <c r="E492" i="73"/>
  <c r="F492" i="73"/>
  <c r="E494" i="73"/>
  <c r="F494" i="73" s="1"/>
  <c r="E495" i="73"/>
  <c r="F495" i="73" s="1"/>
  <c r="E497" i="73"/>
  <c r="F497" i="73" s="1"/>
  <c r="E498" i="73"/>
  <c r="F498" i="73" s="1"/>
  <c r="E499" i="73"/>
  <c r="F499" i="73" s="1"/>
  <c r="E501" i="73"/>
  <c r="F501" i="73" s="1"/>
  <c r="E503" i="73"/>
  <c r="F503" i="73"/>
  <c r="E504" i="73"/>
  <c r="F504" i="73" s="1"/>
  <c r="E505" i="73"/>
  <c r="F505" i="73" s="1"/>
  <c r="E506" i="73"/>
  <c r="F506" i="73" s="1"/>
  <c r="E8" i="171"/>
  <c r="F8" i="171"/>
  <c r="G8" i="171" s="1"/>
  <c r="E9" i="171"/>
  <c r="F9" i="171"/>
  <c r="G9" i="171" s="1"/>
  <c r="E10" i="171"/>
  <c r="F10" i="171"/>
  <c r="G10" i="171" s="1"/>
  <c r="E12" i="171"/>
  <c r="F12" i="171"/>
  <c r="G12" i="171" s="1"/>
  <c r="E13" i="171"/>
  <c r="F13" i="171"/>
  <c r="G13" i="171" s="1"/>
  <c r="E15" i="171"/>
  <c r="F15" i="171"/>
  <c r="G15" i="171" s="1"/>
  <c r="E16" i="171"/>
  <c r="F16" i="171"/>
  <c r="G16" i="171" s="1"/>
  <c r="E17" i="171"/>
  <c r="F17" i="171"/>
  <c r="G17" i="171" s="1"/>
  <c r="E18" i="171"/>
  <c r="F18" i="171"/>
  <c r="G18" i="171" s="1"/>
  <c r="E19" i="171"/>
  <c r="F19" i="171"/>
  <c r="G19" i="171" s="1"/>
  <c r="E20" i="171"/>
  <c r="F20" i="171"/>
  <c r="G20" i="171" s="1"/>
  <c r="E21" i="171"/>
  <c r="F21" i="171"/>
  <c r="G21" i="171" s="1"/>
  <c r="E22" i="171"/>
  <c r="F22" i="171"/>
  <c r="G22" i="171" s="1"/>
  <c r="E24" i="171"/>
  <c r="F24" i="171"/>
  <c r="G24" i="171" s="1"/>
  <c r="E9" i="75"/>
  <c r="F9" i="75" s="1"/>
  <c r="E10" i="75"/>
  <c r="F10" i="75" s="1"/>
  <c r="E11" i="75"/>
  <c r="F11" i="75" s="1"/>
  <c r="E12" i="75"/>
  <c r="F12" i="75" s="1"/>
  <c r="E13" i="75"/>
  <c r="F13" i="75" s="1"/>
  <c r="E14" i="75"/>
  <c r="F14" i="75" s="1"/>
  <c r="E15" i="75"/>
  <c r="F15" i="75" s="1"/>
  <c r="E16" i="75"/>
  <c r="F16" i="75" s="1"/>
  <c r="E17" i="75"/>
  <c r="F17" i="75" s="1"/>
  <c r="E18" i="75"/>
  <c r="F18" i="75" s="1"/>
  <c r="E19" i="75"/>
  <c r="F19" i="75" s="1"/>
  <c r="E20" i="75"/>
  <c r="F20" i="75" s="1"/>
  <c r="E21" i="75"/>
  <c r="F21" i="75" s="1"/>
  <c r="E22" i="75"/>
  <c r="F22" i="75" s="1"/>
  <c r="E23" i="75"/>
  <c r="F23" i="75" s="1"/>
  <c r="E24" i="75"/>
  <c r="F24" i="75" s="1"/>
  <c r="E25" i="75"/>
  <c r="F25" i="75" s="1"/>
  <c r="E26" i="75"/>
  <c r="F26" i="75" s="1"/>
  <c r="E27" i="75"/>
  <c r="F27" i="75" s="1"/>
  <c r="E29" i="75"/>
  <c r="F29" i="75" s="1"/>
  <c r="E30" i="75"/>
  <c r="F30" i="75" s="1"/>
  <c r="E31" i="75"/>
  <c r="F31" i="75" s="1"/>
  <c r="E32" i="75"/>
  <c r="F32" i="75" s="1"/>
  <c r="E33" i="75"/>
  <c r="F33" i="75" s="1"/>
  <c r="E34" i="75"/>
  <c r="F34" i="75" s="1"/>
  <c r="E35" i="75"/>
  <c r="F35" i="75" s="1"/>
  <c r="E36" i="75"/>
  <c r="F36" i="75" s="1"/>
  <c r="E37" i="75"/>
  <c r="F37" i="75" s="1"/>
  <c r="E38" i="75"/>
  <c r="F38" i="75" s="1"/>
  <c r="E39" i="75"/>
  <c r="F39" i="75" s="1"/>
  <c r="E40" i="75"/>
  <c r="F40" i="75" s="1"/>
  <c r="E41" i="75"/>
  <c r="F41" i="75" s="1"/>
  <c r="E42" i="75"/>
  <c r="F42" i="75" s="1"/>
  <c r="E44" i="75"/>
  <c r="F44" i="75" s="1"/>
  <c r="E45" i="75"/>
  <c r="F45" i="75" s="1"/>
  <c r="E46" i="75"/>
  <c r="F46" i="75" s="1"/>
  <c r="E47" i="75"/>
  <c r="F47" i="75" s="1"/>
  <c r="E48" i="75"/>
  <c r="F48" i="75" s="1"/>
  <c r="E49" i="75"/>
  <c r="F49" i="75" s="1"/>
  <c r="E50" i="75"/>
  <c r="F50" i="75" s="1"/>
  <c r="E51" i="75"/>
  <c r="F51" i="75" s="1"/>
  <c r="E52" i="75"/>
  <c r="F52" i="75" s="1"/>
  <c r="E53" i="75"/>
  <c r="F53" i="75" s="1"/>
  <c r="E54" i="75"/>
  <c r="F54" i="75" s="1"/>
  <c r="E55" i="75"/>
  <c r="F55" i="75" s="1"/>
  <c r="E56" i="75"/>
  <c r="F56" i="75" s="1"/>
  <c r="E58" i="75"/>
  <c r="F58" i="75" s="1"/>
  <c r="E59" i="75"/>
  <c r="F59" i="75" s="1"/>
  <c r="E60" i="75"/>
  <c r="F60" i="75" s="1"/>
  <c r="E61" i="75"/>
  <c r="F61" i="75" s="1"/>
  <c r="E62" i="75"/>
  <c r="F62" i="75" s="1"/>
  <c r="E63" i="75"/>
  <c r="F63" i="75" s="1"/>
  <c r="E64" i="75"/>
  <c r="F64" i="75" s="1"/>
  <c r="E65" i="75"/>
  <c r="F65" i="75" s="1"/>
  <c r="E67" i="75"/>
  <c r="F67" i="75" s="1"/>
  <c r="E68" i="75"/>
  <c r="F68" i="75" s="1"/>
  <c r="E69" i="75"/>
  <c r="F69" i="75" s="1"/>
  <c r="E70" i="75"/>
  <c r="F70" i="75" s="1"/>
  <c r="E71" i="75"/>
  <c r="F71" i="75" s="1"/>
  <c r="E72" i="75"/>
  <c r="F72" i="75" s="1"/>
  <c r="E73" i="75"/>
  <c r="F73" i="75" s="1"/>
  <c r="E74" i="75"/>
  <c r="F74" i="75" s="1"/>
  <c r="E75" i="75"/>
  <c r="F75" i="75" s="1"/>
  <c r="E76" i="75"/>
  <c r="F76" i="75" s="1"/>
  <c r="E77" i="75"/>
  <c r="F77" i="75" s="1"/>
  <c r="E79" i="75"/>
  <c r="F79" i="75" s="1"/>
  <c r="E80" i="75"/>
  <c r="F80" i="75" s="1"/>
  <c r="E81" i="75"/>
  <c r="F81" i="75" s="1"/>
  <c r="E82" i="75"/>
  <c r="F82" i="75" s="1"/>
  <c r="E83" i="75"/>
  <c r="F83" i="75" s="1"/>
  <c r="E84" i="75"/>
  <c r="F84" i="75" s="1"/>
  <c r="E85" i="75"/>
  <c r="F85" i="75" s="1"/>
  <c r="E87" i="75"/>
  <c r="F87" i="75" s="1"/>
  <c r="E88" i="75"/>
  <c r="F88" i="75" s="1"/>
  <c r="E90" i="75"/>
  <c r="F90" i="75" s="1"/>
  <c r="E91" i="75"/>
  <c r="F91" i="75" s="1"/>
  <c r="E93" i="75"/>
  <c r="F93" i="75" s="1"/>
  <c r="E94" i="75"/>
  <c r="F94" i="75" s="1"/>
  <c r="E95" i="75"/>
  <c r="F95" i="75" s="1"/>
  <c r="E96" i="75"/>
  <c r="F96" i="75" s="1"/>
  <c r="E97" i="75"/>
  <c r="F97" i="75" s="1"/>
  <c r="E98" i="75"/>
  <c r="F98" i="75" s="1"/>
  <c r="E100" i="75"/>
  <c r="F100" i="75" s="1"/>
  <c r="E101" i="75"/>
  <c r="F101" i="75" s="1"/>
  <c r="E102" i="75"/>
  <c r="F102" i="75" s="1"/>
  <c r="E103" i="75"/>
  <c r="F103" i="75" s="1"/>
  <c r="E105" i="75"/>
  <c r="F105" i="75" s="1"/>
  <c r="E106" i="75"/>
  <c r="F106" i="75" s="1"/>
  <c r="E107" i="75"/>
  <c r="F107" i="75" s="1"/>
  <c r="E108" i="75"/>
  <c r="F108" i="75" s="1"/>
  <c r="E109" i="75"/>
  <c r="F109" i="75" s="1"/>
  <c r="E110" i="75"/>
  <c r="F110" i="75" s="1"/>
  <c r="E111" i="75"/>
  <c r="F111" i="75" s="1"/>
  <c r="E112" i="75"/>
  <c r="F112" i="75" s="1"/>
  <c r="E113" i="75"/>
  <c r="F113" i="75" s="1"/>
  <c r="E114" i="75"/>
  <c r="F114" i="75" s="1"/>
  <c r="E116" i="75"/>
  <c r="F116" i="75" s="1"/>
  <c r="E117" i="75"/>
  <c r="F117" i="75" s="1"/>
  <c r="E118" i="75"/>
  <c r="F118" i="75" s="1"/>
  <c r="E119" i="75"/>
  <c r="F119" i="75" s="1"/>
  <c r="E120" i="75"/>
  <c r="F120" i="75" s="1"/>
  <c r="E121" i="75"/>
  <c r="F121" i="75" s="1"/>
  <c r="E122" i="75"/>
  <c r="F122" i="75" s="1"/>
  <c r="E124" i="75"/>
  <c r="F124" i="75" s="1"/>
  <c r="E125" i="75"/>
  <c r="F125" i="75" s="1"/>
  <c r="E126" i="75"/>
  <c r="F126" i="75" s="1"/>
  <c r="E128" i="75"/>
  <c r="F128" i="75" s="1"/>
  <c r="E129" i="75"/>
  <c r="F129" i="75" s="1"/>
  <c r="E130" i="75"/>
  <c r="F130" i="75" s="1"/>
  <c r="E132" i="75"/>
  <c r="F132" i="75" s="1"/>
  <c r="E133" i="75"/>
  <c r="F133" i="75" s="1"/>
  <c r="E134" i="75"/>
  <c r="F134" i="75" s="1"/>
  <c r="E135" i="75"/>
  <c r="F135" i="75" s="1"/>
  <c r="E136" i="75"/>
  <c r="F136" i="75" s="1"/>
  <c r="E137" i="75"/>
  <c r="F137" i="75" s="1"/>
  <c r="E138" i="75"/>
  <c r="F138" i="75" s="1"/>
  <c r="E139" i="75"/>
  <c r="F139" i="75" s="1"/>
  <c r="E140" i="75"/>
  <c r="F140" i="75" s="1"/>
  <c r="E142" i="75"/>
  <c r="F142" i="75" s="1"/>
  <c r="E143" i="75"/>
  <c r="F143" i="75" s="1"/>
  <c r="E144" i="75"/>
  <c r="F144" i="75" s="1"/>
  <c r="E145" i="75"/>
  <c r="F145" i="75" s="1"/>
  <c r="E146" i="75"/>
  <c r="F146" i="75" s="1"/>
  <c r="E147" i="75"/>
  <c r="F147" i="75" s="1"/>
  <c r="E148" i="75"/>
  <c r="F148" i="75" s="1"/>
  <c r="E149" i="75"/>
  <c r="F149" i="75" s="1"/>
  <c r="E150" i="75"/>
  <c r="F150" i="75" s="1"/>
  <c r="E152" i="75"/>
  <c r="F152" i="75" s="1"/>
  <c r="E153" i="75"/>
  <c r="F153" i="75" s="1"/>
  <c r="E154" i="75"/>
  <c r="F154" i="75" s="1"/>
  <c r="E155" i="75"/>
  <c r="F155" i="75" s="1"/>
  <c r="E157" i="75"/>
  <c r="F157" i="75" s="1"/>
  <c r="E158" i="75"/>
  <c r="F158" i="75" s="1"/>
  <c r="E159" i="75"/>
  <c r="F159" i="75" s="1"/>
  <c r="E161" i="75"/>
  <c r="F161" i="75" s="1"/>
  <c r="E162" i="75"/>
  <c r="F162" i="75" s="1"/>
  <c r="E163" i="75"/>
  <c r="F163" i="75" s="1"/>
  <c r="E164" i="75"/>
  <c r="F164" i="75" s="1"/>
  <c r="E165" i="75"/>
  <c r="F165" i="75" s="1"/>
  <c r="E166" i="75"/>
  <c r="F166" i="75" s="1"/>
  <c r="E167" i="75"/>
  <c r="F167" i="75" s="1"/>
  <c r="E168" i="75"/>
  <c r="F168" i="75" s="1"/>
  <c r="E169" i="75"/>
  <c r="F169" i="75" s="1"/>
  <c r="E170" i="75"/>
  <c r="F170" i="75" s="1"/>
  <c r="E172" i="75"/>
  <c r="F172" i="75" s="1"/>
  <c r="E173" i="75"/>
  <c r="F173" i="75" s="1"/>
  <c r="E174" i="75"/>
  <c r="F174" i="75" s="1"/>
  <c r="E175" i="75"/>
  <c r="F175" i="75" s="1"/>
  <c r="E176" i="75"/>
  <c r="F176" i="75" s="1"/>
  <c r="E177" i="75"/>
  <c r="F177" i="75" s="1"/>
  <c r="E178" i="75"/>
  <c r="F178" i="75" s="1"/>
  <c r="E180" i="75"/>
  <c r="F180" i="75" s="1"/>
  <c r="E181" i="75"/>
  <c r="F181" i="75" s="1"/>
  <c r="E183" i="75"/>
  <c r="F183" i="75" s="1"/>
  <c r="E184" i="75"/>
  <c r="F184" i="75" s="1"/>
  <c r="E185" i="75"/>
  <c r="F185" i="75" s="1"/>
  <c r="E186" i="75"/>
  <c r="F186" i="75" s="1"/>
  <c r="E187" i="75"/>
  <c r="F187" i="75" s="1"/>
  <c r="E188" i="75"/>
  <c r="F188" i="75" s="1"/>
  <c r="E190" i="75"/>
  <c r="F190" i="75" s="1"/>
  <c r="E191" i="75"/>
  <c r="F191" i="75" s="1"/>
  <c r="E192" i="75"/>
  <c r="F192" i="75" s="1"/>
  <c r="E193" i="75"/>
  <c r="F193" i="75" s="1"/>
  <c r="E194" i="75"/>
  <c r="F194" i="75" s="1"/>
  <c r="E196" i="75"/>
  <c r="F196" i="75" s="1"/>
  <c r="E197" i="75"/>
  <c r="F197" i="75" s="1"/>
  <c r="E198" i="75"/>
  <c r="F198" i="75" s="1"/>
  <c r="E199" i="75"/>
  <c r="F199" i="75" s="1"/>
  <c r="E201" i="75"/>
  <c r="F201" i="75" s="1"/>
  <c r="E202" i="75"/>
  <c r="F202" i="75" s="1"/>
  <c r="E203" i="75"/>
  <c r="F203" i="75" s="1"/>
  <c r="E204" i="75"/>
  <c r="F204" i="75" s="1"/>
  <c r="E205" i="75"/>
  <c r="F205" i="75" s="1"/>
  <c r="E207" i="75"/>
  <c r="F207" i="75" s="1"/>
  <c r="E208" i="75"/>
  <c r="F208" i="75" s="1"/>
  <c r="E209" i="75"/>
  <c r="F209" i="75" s="1"/>
  <c r="E210" i="75"/>
  <c r="F210" i="75" s="1"/>
  <c r="E212" i="75"/>
  <c r="F212" i="75" s="1"/>
  <c r="E213" i="75"/>
  <c r="F213" i="75" s="1"/>
  <c r="E214" i="75"/>
  <c r="F214" i="75" s="1"/>
  <c r="E215" i="75"/>
  <c r="F215" i="75" s="1"/>
  <c r="E216" i="75"/>
  <c r="F216" i="75" s="1"/>
  <c r="E217" i="75"/>
  <c r="F217" i="75" s="1"/>
  <c r="E218" i="75"/>
  <c r="F218" i="75" s="1"/>
  <c r="E219" i="75"/>
  <c r="F219" i="75" s="1"/>
  <c r="E220" i="75"/>
  <c r="F220" i="75" s="1"/>
  <c r="E221" i="75"/>
  <c r="F221" i="75" s="1"/>
  <c r="E222" i="75"/>
  <c r="F222" i="75" s="1"/>
  <c r="E224" i="75"/>
  <c r="F224" i="75" s="1"/>
  <c r="E225" i="75"/>
  <c r="F225" i="75" s="1"/>
  <c r="E226" i="75"/>
  <c r="F226" i="75" s="1"/>
  <c r="E227" i="75"/>
  <c r="F227" i="75" s="1"/>
  <c r="E228" i="75"/>
  <c r="F228" i="75" s="1"/>
  <c r="E230" i="75"/>
  <c r="F230" i="75" s="1"/>
  <c r="E231" i="75"/>
  <c r="F231" i="75" s="1"/>
  <c r="E232" i="75"/>
  <c r="F232" i="75" s="1"/>
  <c r="E233" i="75"/>
  <c r="F233" i="75" s="1"/>
  <c r="E234" i="75"/>
  <c r="F234" i="75" s="1"/>
  <c r="E236" i="75"/>
  <c r="F236" i="75" s="1"/>
  <c r="E237" i="75"/>
  <c r="F237" i="75" s="1"/>
  <c r="E238" i="75"/>
  <c r="F238" i="75" s="1"/>
  <c r="E239" i="75"/>
  <c r="F239" i="75" s="1"/>
  <c r="E241" i="75"/>
  <c r="F241" i="75" s="1"/>
  <c r="E243" i="75"/>
  <c r="F243" i="75" s="1"/>
  <c r="E244" i="75"/>
  <c r="F244" i="75" s="1"/>
  <c r="E245" i="75"/>
  <c r="F245" i="75" s="1"/>
  <c r="E246" i="75"/>
  <c r="F246" i="75" s="1"/>
  <c r="E247" i="75"/>
  <c r="F247" i="75" s="1"/>
  <c r="E248" i="75"/>
  <c r="F248" i="75" s="1"/>
  <c r="E250" i="75"/>
  <c r="F250" i="75" s="1"/>
  <c r="E251" i="75"/>
  <c r="F251" i="75" s="1"/>
  <c r="E252" i="75"/>
  <c r="F252" i="75" s="1"/>
  <c r="E253" i="75"/>
  <c r="F253" i="75" s="1"/>
  <c r="E254" i="75"/>
  <c r="F254" i="75" s="1"/>
  <c r="E255" i="75"/>
  <c r="F255" i="75" s="1"/>
  <c r="E256" i="75"/>
  <c r="F256" i="75" s="1"/>
  <c r="E257" i="75"/>
  <c r="F257" i="75" s="1"/>
  <c r="E258" i="75"/>
  <c r="F258" i="75" s="1"/>
  <c r="E259" i="75"/>
  <c r="F259" i="75" s="1"/>
  <c r="E260" i="75"/>
  <c r="F260" i="75" s="1"/>
  <c r="E261" i="75"/>
  <c r="F261" i="75" s="1"/>
  <c r="E262" i="75"/>
  <c r="F262" i="75" s="1"/>
  <c r="E263" i="75"/>
  <c r="F263" i="75" s="1"/>
  <c r="E264" i="75"/>
  <c r="F264" i="75" s="1"/>
  <c r="E265" i="75"/>
  <c r="F265" i="75" s="1"/>
  <c r="E266" i="75"/>
  <c r="F266" i="75" s="1"/>
  <c r="E267" i="75"/>
  <c r="F267" i="75" s="1"/>
  <c r="E268" i="75"/>
  <c r="F268" i="75" s="1"/>
  <c r="E269" i="75"/>
  <c r="F269" i="75" s="1"/>
  <c r="E270" i="75"/>
  <c r="F270" i="75" s="1"/>
  <c r="E271" i="75"/>
  <c r="F271" i="75" s="1"/>
  <c r="E272" i="75"/>
  <c r="F272" i="75" s="1"/>
  <c r="E273" i="75"/>
  <c r="F273" i="75" s="1"/>
  <c r="E274" i="75"/>
  <c r="F274" i="75" s="1"/>
  <c r="E275" i="75"/>
  <c r="F275" i="75" s="1"/>
  <c r="E276" i="75"/>
  <c r="F276" i="75" s="1"/>
  <c r="E278" i="75"/>
  <c r="F278" i="75" s="1"/>
  <c r="E279" i="75"/>
  <c r="F279" i="75" s="1"/>
  <c r="E280" i="75"/>
  <c r="F280" i="75" s="1"/>
  <c r="E282" i="75"/>
  <c r="F282" i="75" s="1"/>
  <c r="E283" i="75"/>
  <c r="F283" i="75" s="1"/>
  <c r="E284" i="75"/>
  <c r="F284" i="75" s="1"/>
  <c r="E286" i="75"/>
  <c r="F286" i="75" s="1"/>
  <c r="E287" i="75"/>
  <c r="F287" i="75" s="1"/>
  <c r="E288" i="75"/>
  <c r="F288" i="75" s="1"/>
  <c r="E289" i="75"/>
  <c r="F289" i="75" s="1"/>
  <c r="E290" i="75"/>
  <c r="F290" i="75" s="1"/>
  <c r="E291" i="75"/>
  <c r="F291" i="75" s="1"/>
  <c r="E292" i="75"/>
  <c r="F292" i="75" s="1"/>
  <c r="E293" i="75"/>
  <c r="F293" i="75" s="1"/>
  <c r="E294" i="75"/>
  <c r="F294" i="75" s="1"/>
  <c r="E295" i="75"/>
  <c r="F295" i="75" s="1"/>
  <c r="E296" i="75"/>
  <c r="F296" i="75" s="1"/>
  <c r="E298" i="75"/>
  <c r="F298" i="75" s="1"/>
  <c r="E299" i="75"/>
  <c r="F299" i="75" s="1"/>
  <c r="E300" i="75"/>
  <c r="F300" i="75" s="1"/>
  <c r="E301" i="75"/>
  <c r="F301" i="75" s="1"/>
  <c r="E302" i="75"/>
  <c r="F302" i="75" s="1"/>
  <c r="E303" i="75"/>
  <c r="F303" i="75" s="1"/>
  <c r="E304" i="75"/>
  <c r="F304" i="75" s="1"/>
  <c r="E305" i="75"/>
  <c r="F305" i="75" s="1"/>
  <c r="E306" i="75"/>
  <c r="F306" i="75" s="1"/>
  <c r="E307" i="75"/>
  <c r="F307" i="75" s="1"/>
  <c r="E308" i="75"/>
  <c r="F308" i="75" s="1"/>
  <c r="E310" i="75"/>
  <c r="F310" i="75" s="1"/>
  <c r="E311" i="75"/>
  <c r="F311" i="75" s="1"/>
  <c r="E312" i="75"/>
  <c r="F312" i="75" s="1"/>
  <c r="E315" i="75"/>
  <c r="F315" i="75" s="1"/>
  <c r="E316" i="75"/>
  <c r="F316" i="75" s="1"/>
  <c r="E317" i="75"/>
  <c r="F317" i="75" s="1"/>
  <c r="E318" i="75"/>
  <c r="F318" i="75" s="1"/>
  <c r="E319" i="75"/>
  <c r="F319" i="75" s="1"/>
  <c r="E320" i="75"/>
  <c r="F320" i="75" s="1"/>
  <c r="E321" i="75"/>
  <c r="F321" i="75" s="1"/>
  <c r="E323" i="75"/>
  <c r="F323" i="75" s="1"/>
  <c r="E324" i="75"/>
  <c r="F324" i="75" s="1"/>
  <c r="E325" i="75"/>
  <c r="F325" i="75" s="1"/>
  <c r="E326" i="75"/>
  <c r="F326" i="75" s="1"/>
  <c r="E328" i="75"/>
  <c r="F328" i="75" s="1"/>
  <c r="E329" i="75"/>
  <c r="F329" i="75" s="1"/>
  <c r="E331" i="75"/>
  <c r="F331" i="75" s="1"/>
  <c r="E332" i="75"/>
  <c r="F332" i="75" s="1"/>
  <c r="E333" i="75"/>
  <c r="F333" i="75" s="1"/>
  <c r="E334" i="75"/>
  <c r="F334" i="75" s="1"/>
  <c r="E335" i="75"/>
  <c r="F335" i="75" s="1"/>
  <c r="E336" i="75"/>
  <c r="F336" i="75" s="1"/>
  <c r="E337" i="75"/>
  <c r="F337" i="75" s="1"/>
  <c r="E339" i="75"/>
  <c r="F339" i="75" s="1"/>
  <c r="E340" i="75"/>
  <c r="F340" i="75" s="1"/>
  <c r="E341" i="75"/>
  <c r="F341" i="75" s="1"/>
  <c r="E342" i="75"/>
  <c r="F342" i="75" s="1"/>
  <c r="E344" i="75"/>
  <c r="F344" i="75" s="1"/>
  <c r="E345" i="75"/>
  <c r="F345" i="75" s="1"/>
  <c r="E346" i="75"/>
  <c r="F346" i="75" s="1"/>
  <c r="E347" i="75"/>
  <c r="F347" i="75" s="1"/>
  <c r="E348" i="75"/>
  <c r="F348" i="75" s="1"/>
  <c r="E349" i="75"/>
  <c r="F349" i="75" s="1"/>
  <c r="E350" i="75"/>
  <c r="F350" i="75" s="1"/>
  <c r="E352" i="75"/>
  <c r="F352" i="75" s="1"/>
  <c r="E353" i="75"/>
  <c r="F353" i="75" s="1"/>
  <c r="E354" i="75"/>
  <c r="F354" i="75" s="1"/>
  <c r="E355" i="75"/>
  <c r="F355" i="75" s="1"/>
  <c r="E356" i="75"/>
  <c r="F356" i="75" s="1"/>
  <c r="E357" i="75"/>
  <c r="F357" i="75" s="1"/>
  <c r="E358" i="75"/>
  <c r="F358" i="75" s="1"/>
  <c r="E360" i="75"/>
  <c r="F360" i="75" s="1"/>
  <c r="E361" i="75"/>
  <c r="F361" i="75" s="1"/>
  <c r="E362" i="75"/>
  <c r="F362" i="75" s="1"/>
  <c r="E363" i="75"/>
  <c r="F363" i="75" s="1"/>
  <c r="E365" i="75"/>
  <c r="F365" i="75" s="1"/>
  <c r="E366" i="75"/>
  <c r="F366" i="75" s="1"/>
  <c r="E367" i="75"/>
  <c r="F367" i="75" s="1"/>
  <c r="E368" i="75"/>
  <c r="F368" i="75" s="1"/>
  <c r="E369" i="75"/>
  <c r="F369" i="75" s="1"/>
  <c r="E370" i="75"/>
  <c r="F370" i="75" s="1"/>
  <c r="E371" i="75"/>
  <c r="F371" i="75" s="1"/>
  <c r="E372" i="75"/>
  <c r="F372" i="75" s="1"/>
  <c r="E373" i="75"/>
  <c r="F373" i="75" s="1"/>
  <c r="E374" i="75"/>
  <c r="F374" i="75" s="1"/>
  <c r="E375" i="75"/>
  <c r="F375" i="75" s="1"/>
  <c r="E376" i="75"/>
  <c r="F376" i="75" s="1"/>
  <c r="E378" i="75"/>
  <c r="F378" i="75" s="1"/>
  <c r="E379" i="75"/>
  <c r="F379" i="75" s="1"/>
  <c r="E380" i="75"/>
  <c r="F380" i="75" s="1"/>
  <c r="E381" i="75"/>
  <c r="F381" i="75" s="1"/>
  <c r="E383" i="75"/>
  <c r="F383" i="75" s="1"/>
  <c r="E384" i="75"/>
  <c r="F384" i="75" s="1"/>
  <c r="E386" i="75"/>
  <c r="F386" i="75" s="1"/>
  <c r="E387" i="75"/>
  <c r="F387" i="75" s="1"/>
  <c r="E389" i="75"/>
  <c r="F389" i="75" s="1"/>
  <c r="E390" i="75"/>
  <c r="F390" i="75" s="1"/>
  <c r="E391" i="75"/>
  <c r="F391" i="75" s="1"/>
  <c r="E392" i="75"/>
  <c r="F392" i="75" s="1"/>
  <c r="E393" i="75"/>
  <c r="F393" i="75" s="1"/>
  <c r="E394" i="75"/>
  <c r="F394" i="75" s="1"/>
  <c r="E396" i="75"/>
  <c r="F396" i="75" s="1"/>
  <c r="E397" i="75"/>
  <c r="F397" i="75" s="1"/>
  <c r="E398" i="75"/>
  <c r="F398" i="75" s="1"/>
  <c r="E399" i="75"/>
  <c r="F399" i="75" s="1"/>
  <c r="E400" i="75"/>
  <c r="F400" i="75" s="1"/>
  <c r="E401" i="75"/>
  <c r="F401" i="75" s="1"/>
  <c r="E404" i="75"/>
  <c r="F404" i="75" s="1"/>
  <c r="E405" i="75"/>
  <c r="F405" i="75" s="1"/>
  <c r="E406" i="75"/>
  <c r="F406" i="75" s="1"/>
  <c r="E407" i="75"/>
  <c r="F407" i="75" s="1"/>
  <c r="E408" i="75"/>
  <c r="F408" i="75" s="1"/>
  <c r="E409" i="75"/>
  <c r="F409" i="75" s="1"/>
  <c r="E411" i="75"/>
  <c r="F411" i="75" s="1"/>
  <c r="E412" i="75"/>
  <c r="F412" i="75" s="1"/>
  <c r="E413" i="75"/>
  <c r="F413" i="75" s="1"/>
  <c r="E414" i="75"/>
  <c r="F414" i="75" s="1"/>
  <c r="E416" i="75"/>
  <c r="F416" i="75" s="1"/>
  <c r="E417" i="75"/>
  <c r="F417" i="75" s="1"/>
  <c r="E418" i="75"/>
  <c r="F418" i="75" s="1"/>
  <c r="E419" i="75"/>
  <c r="F419" i="75" s="1"/>
  <c r="E421" i="75"/>
  <c r="F421" i="75" s="1"/>
  <c r="E422" i="75"/>
  <c r="F422" i="75" s="1"/>
  <c r="E423" i="75"/>
  <c r="F423" i="75" s="1"/>
  <c r="E424" i="75"/>
  <c r="F424" i="75" s="1"/>
  <c r="E426" i="75"/>
  <c r="F426" i="75" s="1"/>
  <c r="E427" i="75"/>
  <c r="F427" i="75" s="1"/>
  <c r="E428" i="75"/>
  <c r="F428" i="75" s="1"/>
  <c r="E429" i="75"/>
  <c r="F429" i="75" s="1"/>
  <c r="E431" i="75"/>
  <c r="F431" i="75" s="1"/>
  <c r="E432" i="75"/>
  <c r="F432" i="75" s="1"/>
  <c r="E433" i="75"/>
  <c r="F433" i="75" s="1"/>
  <c r="E434" i="75"/>
  <c r="F434" i="75" s="1"/>
  <c r="E436" i="75"/>
  <c r="F436" i="75" s="1"/>
  <c r="E437" i="75"/>
  <c r="F437" i="75" s="1"/>
  <c r="E438" i="75"/>
  <c r="F438" i="75" s="1"/>
  <c r="E439" i="75"/>
  <c r="F439" i="75" s="1"/>
  <c r="E441" i="75"/>
  <c r="F441" i="75" s="1"/>
  <c r="E442" i="75"/>
  <c r="F442" i="75" s="1"/>
  <c r="E443" i="75"/>
  <c r="F443" i="75" s="1"/>
  <c r="E445" i="75"/>
  <c r="F445" i="75" s="1"/>
  <c r="E446" i="75"/>
  <c r="F446" i="75" s="1"/>
  <c r="E447" i="75"/>
  <c r="F447" i="75" s="1"/>
  <c r="E448" i="75"/>
  <c r="F448" i="75" s="1"/>
  <c r="E450" i="75"/>
  <c r="F450" i="75" s="1"/>
  <c r="E451" i="75"/>
  <c r="F451" i="75" s="1"/>
  <c r="E452" i="75"/>
  <c r="F452" i="75" s="1"/>
  <c r="E453" i="75"/>
  <c r="F453" i="75" s="1"/>
  <c r="E455" i="75"/>
  <c r="F455" i="75" s="1"/>
  <c r="E456" i="75"/>
  <c r="F456" i="75" s="1"/>
  <c r="E458" i="75"/>
  <c r="F458" i="75" s="1"/>
  <c r="E459" i="75"/>
  <c r="F459" i="75" s="1"/>
  <c r="E462" i="75"/>
  <c r="F462" i="75" s="1"/>
  <c r="E463" i="75"/>
  <c r="F463" i="75" s="1"/>
  <c r="E464" i="75"/>
  <c r="F464" i="75" s="1"/>
  <c r="E465" i="75"/>
  <c r="F465" i="75" s="1"/>
  <c r="E466" i="75"/>
  <c r="F466" i="75" s="1"/>
  <c r="E467" i="75"/>
  <c r="F467" i="75" s="1"/>
  <c r="E468" i="75"/>
  <c r="F468" i="75" s="1"/>
  <c r="E469" i="75"/>
  <c r="F469" i="75" s="1"/>
  <c r="E470" i="75"/>
  <c r="F470" i="75" s="1"/>
  <c r="E471" i="75"/>
  <c r="F471" i="75" s="1"/>
  <c r="E473" i="75"/>
  <c r="F473" i="75" s="1"/>
  <c r="E474" i="75"/>
  <c r="F474" i="75" s="1"/>
  <c r="E475" i="75"/>
  <c r="F475" i="75" s="1"/>
  <c r="E476" i="75"/>
  <c r="F476" i="75" s="1"/>
  <c r="E477" i="75"/>
  <c r="F477" i="75" s="1"/>
  <c r="E478" i="75"/>
  <c r="F478" i="75" s="1"/>
  <c r="E479" i="75"/>
  <c r="F479" i="75" s="1"/>
  <c r="E481" i="75"/>
  <c r="F481" i="75" s="1"/>
  <c r="E482" i="75"/>
  <c r="F482" i="75" s="1"/>
  <c r="E483" i="75"/>
  <c r="F483" i="75" s="1"/>
  <c r="E484" i="75"/>
  <c r="F484" i="75" s="1"/>
  <c r="E485" i="75"/>
  <c r="F485" i="75" s="1"/>
  <c r="E486" i="75"/>
  <c r="F486" i="75" s="1"/>
  <c r="E487" i="75"/>
  <c r="F487" i="75" s="1"/>
  <c r="E488" i="75"/>
  <c r="F488" i="75" s="1"/>
  <c r="E490" i="75"/>
  <c r="F490" i="75" s="1"/>
  <c r="E491" i="75"/>
  <c r="F491" i="75" s="1"/>
  <c r="E492" i="75"/>
  <c r="F492" i="75" s="1"/>
  <c r="E493" i="75"/>
  <c r="F493" i="75" s="1"/>
  <c r="E495" i="75"/>
  <c r="F495" i="75" s="1"/>
  <c r="E496" i="75"/>
  <c r="F496" i="75" s="1"/>
  <c r="E497" i="75"/>
  <c r="F497" i="75" s="1"/>
  <c r="E498" i="75"/>
  <c r="F498" i="75" s="1"/>
  <c r="E499" i="75"/>
  <c r="F499" i="75" s="1"/>
  <c r="E500" i="75"/>
  <c r="F500" i="75" s="1"/>
  <c r="E502" i="75"/>
  <c r="F502" i="75" s="1"/>
  <c r="E503" i="75"/>
  <c r="F503" i="75" s="1"/>
  <c r="E504" i="75"/>
  <c r="F504" i="75" s="1"/>
  <c r="E505" i="75"/>
  <c r="F505" i="75" s="1"/>
  <c r="E506" i="75"/>
  <c r="F506" i="75" s="1"/>
  <c r="E508" i="75"/>
  <c r="F508" i="75" s="1"/>
  <c r="E509" i="75"/>
  <c r="F509" i="75" s="1"/>
  <c r="E510" i="75"/>
  <c r="F510" i="75" s="1"/>
  <c r="E511" i="75"/>
  <c r="F511" i="75" s="1"/>
  <c r="E512" i="75"/>
  <c r="F512" i="75" s="1"/>
  <c r="E513" i="75"/>
  <c r="F513" i="75" s="1"/>
  <c r="E514" i="75"/>
  <c r="F514" i="75" s="1"/>
  <c r="E515" i="75"/>
  <c r="F515" i="75" s="1"/>
  <c r="E516" i="75"/>
  <c r="F516" i="75" s="1"/>
  <c r="E517" i="75"/>
  <c r="F517" i="75" s="1"/>
  <c r="E518" i="75"/>
  <c r="F518" i="75" s="1"/>
  <c r="E519" i="75"/>
  <c r="F519" i="75" s="1"/>
  <c r="E520" i="75"/>
  <c r="F520" i="75" s="1"/>
  <c r="E521" i="75"/>
  <c r="F521" i="75" s="1"/>
  <c r="E522" i="75"/>
  <c r="F522" i="75" s="1"/>
  <c r="E523" i="75"/>
  <c r="F523" i="75" s="1"/>
  <c r="E524" i="75"/>
  <c r="F524" i="75" s="1"/>
  <c r="E525" i="75"/>
  <c r="F525" i="75" s="1"/>
  <c r="E526" i="75"/>
  <c r="F526" i="75" s="1"/>
  <c r="E527" i="75"/>
  <c r="F527" i="75" s="1"/>
  <c r="E528" i="75"/>
  <c r="F528" i="75" s="1"/>
  <c r="E529" i="75"/>
  <c r="F529" i="75" s="1"/>
  <c r="E530" i="75"/>
  <c r="F530" i="75" s="1"/>
  <c r="E531" i="75"/>
  <c r="F531" i="75" s="1"/>
  <c r="E532" i="75"/>
  <c r="F532" i="75" s="1"/>
  <c r="E534" i="75"/>
  <c r="F534" i="75" s="1"/>
  <c r="E535" i="75"/>
  <c r="F535" i="75" s="1"/>
  <c r="E536" i="75"/>
  <c r="F536" i="75" s="1"/>
  <c r="E537" i="75"/>
  <c r="F537" i="75" s="1"/>
  <c r="E538" i="75"/>
  <c r="F538" i="75" s="1"/>
  <c r="E539" i="75"/>
  <c r="F539" i="75" s="1"/>
  <c r="E540" i="75"/>
  <c r="F540" i="75" s="1"/>
  <c r="E541" i="75"/>
  <c r="F541" i="75" s="1"/>
  <c r="E543" i="75"/>
  <c r="F543" i="75" s="1"/>
  <c r="E544" i="75"/>
  <c r="F544" i="75" s="1"/>
  <c r="E545" i="75"/>
  <c r="F545" i="75" s="1"/>
  <c r="E546" i="75"/>
  <c r="F546" i="75" s="1"/>
  <c r="E547" i="75"/>
  <c r="F547" i="75" s="1"/>
  <c r="E548" i="75"/>
  <c r="F548" i="75" s="1"/>
  <c r="E549" i="75"/>
  <c r="F549" i="75" s="1"/>
  <c r="E551" i="75"/>
  <c r="F551" i="75" s="1"/>
  <c r="E552" i="75"/>
  <c r="F552" i="75" s="1"/>
  <c r="E553" i="75"/>
  <c r="F553" i="75" s="1"/>
  <c r="E554" i="75"/>
  <c r="F554" i="75" s="1"/>
  <c r="E555" i="75"/>
  <c r="F555" i="75" s="1"/>
  <c r="E556" i="75"/>
  <c r="F556" i="75" s="1"/>
  <c r="E558" i="75"/>
  <c r="F558" i="75" s="1"/>
  <c r="E559" i="75"/>
  <c r="F559" i="75" s="1"/>
  <c r="E561" i="75"/>
  <c r="F561" i="75" s="1"/>
  <c r="E562" i="75"/>
  <c r="F562" i="75" s="1"/>
  <c r="E564" i="75"/>
  <c r="F564" i="75" s="1"/>
  <c r="E565" i="75"/>
  <c r="F565" i="75" s="1"/>
  <c r="E567" i="75"/>
  <c r="F567" i="75" s="1"/>
  <c r="E569" i="75"/>
  <c r="F569" i="75" s="1"/>
  <c r="E570" i="75"/>
  <c r="F570" i="75" s="1"/>
  <c r="E572" i="75"/>
  <c r="F572" i="75" s="1"/>
  <c r="E574" i="75"/>
  <c r="F574" i="75" s="1"/>
  <c r="E575" i="75"/>
  <c r="F575" i="75" s="1"/>
  <c r="E577" i="75"/>
  <c r="F577" i="75" s="1"/>
  <c r="E579" i="75"/>
  <c r="F579" i="75" s="1"/>
  <c r="E580" i="75"/>
  <c r="F580" i="75" s="1"/>
  <c r="E581" i="75"/>
  <c r="F581" i="75" s="1"/>
  <c r="G8" i="77"/>
  <c r="G9" i="77"/>
  <c r="G10" i="77"/>
  <c r="G11" i="77"/>
  <c r="G12" i="77"/>
  <c r="G13" i="77"/>
  <c r="G15" i="77"/>
  <c r="G16" i="77"/>
  <c r="G17" i="77"/>
  <c r="G18" i="77"/>
  <c r="G19" i="77"/>
  <c r="G20" i="77"/>
  <c r="G22" i="77"/>
  <c r="G23" i="77"/>
  <c r="G24" i="77"/>
  <c r="G25" i="77"/>
  <c r="G27" i="77"/>
  <c r="G28" i="77"/>
  <c r="G29" i="77"/>
  <c r="G30" i="77"/>
  <c r="G32" i="77"/>
  <c r="G33" i="77"/>
  <c r="G34" i="77"/>
  <c r="G36" i="77"/>
  <c r="G37" i="77"/>
  <c r="G38" i="77"/>
  <c r="G40" i="77"/>
  <c r="G41" i="77"/>
  <c r="G42" i="77"/>
  <c r="G44" i="77"/>
  <c r="G46" i="77"/>
  <c r="G47" i="77"/>
  <c r="G48" i="77"/>
  <c r="G49" i="77"/>
  <c r="G51" i="77"/>
  <c r="G52" i="77"/>
  <c r="G53" i="77"/>
  <c r="G54" i="77"/>
  <c r="G56" i="77"/>
  <c r="G57" i="77"/>
  <c r="G58" i="77"/>
  <c r="G59" i="77"/>
  <c r="G61" i="77"/>
  <c r="G62" i="77"/>
  <c r="G63" i="77"/>
  <c r="G64" i="77"/>
  <c r="G66" i="77"/>
  <c r="G67" i="77"/>
  <c r="G68" i="77"/>
  <c r="G69" i="77"/>
  <c r="G70" i="77"/>
  <c r="G71" i="77"/>
  <c r="G72" i="77"/>
  <c r="G73" i="77"/>
  <c r="G74" i="77"/>
  <c r="G75" i="77"/>
  <c r="G76" i="77"/>
  <c r="G77" i="77"/>
  <c r="G78" i="77"/>
  <c r="G79" i="77"/>
  <c r="G80" i="77"/>
  <c r="G81" i="77"/>
  <c r="G82" i="77"/>
  <c r="G83" i="77"/>
  <c r="G85" i="77"/>
  <c r="G86" i="77"/>
  <c r="G87" i="77"/>
  <c r="G88" i="77"/>
  <c r="G89" i="77"/>
  <c r="G90" i="77"/>
  <c r="G91" i="77"/>
  <c r="G92" i="77"/>
  <c r="G94" i="77"/>
  <c r="G95" i="77"/>
  <c r="G96" i="77"/>
  <c r="G97" i="77"/>
  <c r="G98" i="77"/>
  <c r="G99" i="77"/>
  <c r="G101" i="77"/>
  <c r="G102" i="77"/>
  <c r="G103" i="77"/>
  <c r="G104" i="77"/>
  <c r="G105" i="77"/>
  <c r="G107" i="77"/>
  <c r="G108" i="77"/>
  <c r="G109" i="77"/>
  <c r="G110" i="77"/>
  <c r="G112" i="77"/>
  <c r="G113" i="77"/>
  <c r="G114" i="77"/>
  <c r="G115" i="77"/>
  <c r="G116" i="77"/>
  <c r="G118" i="77"/>
  <c r="G119" i="77"/>
  <c r="G120" i="77"/>
  <c r="G121" i="77"/>
  <c r="G122" i="77"/>
  <c r="G124" i="77"/>
  <c r="G125" i="77"/>
  <c r="G126" i="77"/>
  <c r="G127" i="77"/>
  <c r="G129" i="77"/>
  <c r="G130" i="77"/>
  <c r="G132" i="77"/>
  <c r="G133" i="77"/>
  <c r="G135" i="77"/>
  <c r="G136" i="77"/>
  <c r="G138" i="77"/>
  <c r="G140" i="77"/>
  <c r="G142" i="77"/>
  <c r="G144" i="77"/>
  <c r="G146" i="77"/>
  <c r="G147" i="77"/>
  <c r="G148" i="77"/>
  <c r="G150" i="77"/>
  <c r="G151" i="77"/>
  <c r="G153" i="77"/>
  <c r="G155" i="77"/>
  <c r="G157" i="77"/>
  <c r="G159" i="77"/>
  <c r="G160" i="77"/>
  <c r="G161" i="77"/>
  <c r="G163" i="77"/>
  <c r="G165" i="77"/>
  <c r="G167" i="77"/>
  <c r="G169" i="77"/>
  <c r="G171" i="77"/>
  <c r="G173" i="77"/>
  <c r="G175" i="77"/>
  <c r="G176" i="77"/>
  <c r="G177" i="77"/>
  <c r="G178" i="77"/>
  <c r="G179" i="77"/>
  <c r="G181" i="77"/>
  <c r="G183" i="77"/>
  <c r="G184" i="77"/>
  <c r="G185" i="77"/>
  <c r="G186" i="77"/>
  <c r="G187" i="77"/>
  <c r="G188" i="77"/>
  <c r="G189" i="77"/>
  <c r="G190" i="77"/>
  <c r="G191" i="77"/>
  <c r="G192" i="77"/>
  <c r="G193" i="77"/>
  <c r="G195" i="77"/>
  <c r="G196" i="77"/>
  <c r="G197" i="77"/>
  <c r="G198" i="77"/>
  <c r="G199" i="77"/>
  <c r="G200" i="77"/>
  <c r="G201" i="77"/>
  <c r="G202" i="77"/>
  <c r="G203" i="77"/>
  <c r="G204" i="77"/>
  <c r="G205" i="77"/>
  <c r="G207" i="77"/>
  <c r="G209" i="77"/>
  <c r="G211" i="77"/>
  <c r="G212" i="77"/>
  <c r="G213" i="77"/>
  <c r="G214" i="77"/>
  <c r="G215" i="77"/>
  <c r="G216" i="77"/>
  <c r="G217" i="77"/>
  <c r="G218" i="77"/>
  <c r="G220" i="77"/>
  <c r="G221" i="77"/>
  <c r="G222" i="77"/>
  <c r="G223" i="77"/>
  <c r="G224" i="77"/>
  <c r="G226" i="77"/>
  <c r="G227" i="77"/>
  <c r="G228" i="77"/>
  <c r="G230" i="77"/>
  <c r="G231" i="77"/>
  <c r="G233" i="77"/>
  <c r="G234" i="77"/>
  <c r="G236" i="77"/>
  <c r="G238" i="77"/>
  <c r="G239" i="77"/>
  <c r="G240" i="77"/>
  <c r="G242" i="77"/>
  <c r="G243" i="77"/>
  <c r="G245" i="77"/>
  <c r="G247" i="77"/>
  <c r="G248" i="77"/>
  <c r="G249" i="77"/>
  <c r="G251" i="77"/>
  <c r="G252" i="77"/>
  <c r="G253" i="77"/>
  <c r="G255" i="77"/>
  <c r="F8" i="78"/>
  <c r="G8" i="78" s="1"/>
  <c r="F9" i="78"/>
  <c r="G9" i="78" s="1"/>
  <c r="F10" i="78"/>
  <c r="G10" i="78" s="1"/>
  <c r="F11" i="78"/>
  <c r="G11" i="78" s="1"/>
  <c r="F13" i="78"/>
  <c r="G13" i="78" s="1"/>
  <c r="F14" i="78"/>
  <c r="G14" i="78" s="1"/>
  <c r="F15" i="78"/>
  <c r="G15" i="78" s="1"/>
  <c r="F17" i="78"/>
  <c r="G17" i="78" s="1"/>
  <c r="F18" i="78"/>
  <c r="G18" i="78" s="1"/>
  <c r="F19" i="78"/>
  <c r="G19" i="78" s="1"/>
  <c r="F26" i="78"/>
  <c r="G26" i="78" s="1"/>
  <c r="F27" i="78"/>
  <c r="G27" i="78" s="1"/>
  <c r="F28" i="78"/>
  <c r="G28" i="78" s="1"/>
  <c r="F29" i="78"/>
  <c r="G29" i="78" s="1"/>
  <c r="F30" i="78"/>
  <c r="G30" i="78" s="1"/>
  <c r="F31" i="78"/>
  <c r="G31" i="78" s="1"/>
  <c r="F32" i="78"/>
  <c r="G32" i="78" s="1"/>
  <c r="F33" i="78"/>
  <c r="G33" i="78" s="1"/>
  <c r="F34" i="78"/>
  <c r="G34" i="78" s="1"/>
  <c r="F35" i="78"/>
  <c r="G35" i="78" s="1"/>
  <c r="F36" i="78"/>
  <c r="G36" i="78" s="1"/>
  <c r="F38" i="78"/>
  <c r="G38" i="78" s="1"/>
  <c r="F39" i="78"/>
  <c r="G39" i="78" s="1"/>
  <c r="F40" i="78"/>
  <c r="G40" i="78" s="1"/>
  <c r="F41" i="78"/>
  <c r="G41" i="78" s="1"/>
  <c r="F42" i="78"/>
  <c r="G42" i="78" s="1"/>
  <c r="F43" i="78"/>
  <c r="G43" i="78" s="1"/>
  <c r="F44" i="78"/>
  <c r="G44" i="78" s="1"/>
  <c r="F45" i="78"/>
  <c r="G45" i="78" s="1"/>
  <c r="F47" i="78"/>
  <c r="G47" i="78" s="1"/>
  <c r="F48" i="78"/>
  <c r="G48" i="78" s="1"/>
  <c r="F49" i="78"/>
  <c r="G49" i="78" s="1"/>
  <c r="F50" i="78"/>
  <c r="G50" i="78" s="1"/>
  <c r="F51" i="78"/>
  <c r="G51" i="78" s="1"/>
  <c r="F52" i="78"/>
  <c r="G52" i="78" s="1"/>
  <c r="F53" i="78"/>
  <c r="G53" i="78" s="1"/>
  <c r="F54" i="78"/>
  <c r="G54" i="78" s="1"/>
  <c r="F55" i="78"/>
  <c r="G55" i="78" s="1"/>
  <c r="F56" i="78"/>
  <c r="G56" i="78" s="1"/>
  <c r="F57" i="78"/>
  <c r="G57" i="78" s="1"/>
  <c r="F59" i="78"/>
  <c r="G59" i="78" s="1"/>
  <c r="F60" i="78"/>
  <c r="G60" i="78" s="1"/>
  <c r="F61" i="78"/>
  <c r="G61" i="78" s="1"/>
  <c r="F62" i="78"/>
  <c r="G62" i="78" s="1"/>
  <c r="F63" i="78"/>
  <c r="G63" i="78" s="1"/>
  <c r="F64" i="78"/>
  <c r="G64" i="78" s="1"/>
  <c r="F65" i="78"/>
  <c r="G65" i="78" s="1"/>
  <c r="F66" i="78"/>
  <c r="G66" i="78" s="1"/>
  <c r="F67" i="78"/>
  <c r="G67" i="78" s="1"/>
  <c r="F68" i="78"/>
  <c r="G68" i="78" s="1"/>
  <c r="F69" i="78"/>
  <c r="G69" i="78" s="1"/>
  <c r="F71" i="78"/>
  <c r="G71" i="78" s="1"/>
  <c r="F72" i="78"/>
  <c r="G72" i="78" s="1"/>
  <c r="F73" i="78"/>
  <c r="G73" i="78" s="1"/>
  <c r="F75" i="78"/>
  <c r="G75" i="78" s="1"/>
  <c r="F76" i="78"/>
  <c r="G76" i="78" s="1"/>
  <c r="F77" i="78"/>
  <c r="G77" i="78" s="1"/>
  <c r="F78" i="78"/>
  <c r="G78" i="78" s="1"/>
  <c r="F80" i="78"/>
  <c r="G80" i="78" s="1"/>
  <c r="F81" i="78"/>
  <c r="G81" i="78" s="1"/>
  <c r="F82" i="78"/>
  <c r="G82" i="78" s="1"/>
  <c r="F83" i="78"/>
  <c r="G83" i="78" s="1"/>
  <c r="F84" i="78"/>
  <c r="G84" i="78" s="1"/>
  <c r="F85" i="78"/>
  <c r="G85" i="78" s="1"/>
  <c r="F86" i="78"/>
  <c r="G86" i="78" s="1"/>
  <c r="F88" i="78"/>
  <c r="G88" i="78" s="1"/>
  <c r="F89" i="78"/>
  <c r="G89" i="78" s="1"/>
  <c r="F90" i="78"/>
  <c r="G90" i="78" s="1"/>
  <c r="F91" i="78"/>
  <c r="G91" i="78" s="1"/>
  <c r="F92" i="78"/>
  <c r="G92" i="78" s="1"/>
  <c r="F94" i="78"/>
  <c r="G94" i="78" s="1"/>
  <c r="F95" i="78"/>
  <c r="G95" i="78" s="1"/>
  <c r="F96" i="78"/>
  <c r="G96" i="78" s="1"/>
  <c r="F97" i="78"/>
  <c r="G97" i="78" s="1"/>
  <c r="F98" i="78"/>
  <c r="G98" i="78" s="1"/>
  <c r="F100" i="78"/>
  <c r="G100" i="78" s="1"/>
  <c r="F101" i="78"/>
  <c r="G101" i="78" s="1"/>
  <c r="F102" i="78"/>
  <c r="G102" i="78" s="1"/>
  <c r="F103" i="78"/>
  <c r="G103" i="78" s="1"/>
  <c r="F105" i="78"/>
  <c r="G105" i="78" s="1"/>
  <c r="F106" i="78"/>
  <c r="G106" i="78" s="1"/>
  <c r="F107" i="78"/>
  <c r="G107" i="78" s="1"/>
  <c r="F108" i="78"/>
  <c r="G108" i="78" s="1"/>
  <c r="F109" i="78"/>
  <c r="G109" i="78" s="1"/>
  <c r="F110" i="78"/>
  <c r="G110" i="78" s="1"/>
  <c r="F111" i="78"/>
  <c r="G111" i="78" s="1"/>
  <c r="F112" i="78"/>
  <c r="G112" i="78" s="1"/>
  <c r="F113" i="78"/>
  <c r="G113" i="78" s="1"/>
  <c r="F115" i="78"/>
  <c r="G115" i="78" s="1"/>
  <c r="F116" i="78"/>
  <c r="G116" i="78" s="1"/>
  <c r="F117" i="78"/>
  <c r="G117" i="78" s="1"/>
  <c r="F118" i="78"/>
  <c r="G118" i="78" s="1"/>
  <c r="F119" i="78"/>
  <c r="G119" i="78" s="1"/>
  <c r="F121" i="78"/>
  <c r="G121" i="78" s="1"/>
  <c r="F122" i="78"/>
  <c r="G122" i="78" s="1"/>
  <c r="F123" i="78"/>
  <c r="G123" i="78" s="1"/>
  <c r="F124" i="78"/>
  <c r="G124" i="78" s="1"/>
  <c r="F125" i="78"/>
  <c r="G125" i="78" s="1"/>
  <c r="F127" i="78"/>
  <c r="G127" i="78" s="1"/>
  <c r="F128" i="78"/>
  <c r="G128" i="78" s="1"/>
  <c r="F130" i="78"/>
  <c r="G130" i="78" s="1"/>
  <c r="F131" i="78"/>
  <c r="G131" i="78" s="1"/>
  <c r="F132" i="78"/>
  <c r="G132" i="78" s="1"/>
  <c r="F133" i="78"/>
  <c r="G133" i="78" s="1"/>
  <c r="F134" i="78"/>
  <c r="G134" i="78" s="1"/>
  <c r="F135" i="78"/>
  <c r="G135" i="78" s="1"/>
  <c r="F136" i="78"/>
  <c r="G136" i="78" s="1"/>
  <c r="F137" i="78"/>
  <c r="G137" i="78" s="1"/>
  <c r="F138" i="78"/>
  <c r="G138" i="78" s="1"/>
  <c r="F139" i="78"/>
  <c r="G139" i="78" s="1"/>
  <c r="F141" i="78"/>
  <c r="G141" i="78" s="1"/>
  <c r="F142" i="78"/>
  <c r="G142" i="78" s="1"/>
  <c r="F143" i="78"/>
  <c r="G143" i="78" s="1"/>
  <c r="F144" i="78"/>
  <c r="G144" i="78" s="1"/>
  <c r="F145" i="78"/>
  <c r="G145" i="78" s="1"/>
  <c r="F147" i="78"/>
  <c r="G147" i="78" s="1"/>
  <c r="F148" i="78"/>
  <c r="G148" i="78" s="1"/>
  <c r="F149" i="78"/>
  <c r="G149" i="78" s="1"/>
  <c r="F150" i="78"/>
  <c r="G150" i="78" s="1"/>
  <c r="F151" i="78"/>
  <c r="G151" i="78" s="1"/>
  <c r="F153" i="78"/>
  <c r="G153" i="78" s="1"/>
  <c r="F155" i="78"/>
  <c r="G155" i="78" s="1"/>
  <c r="F156" i="78"/>
  <c r="G156" i="78" s="1"/>
  <c r="F157" i="78"/>
  <c r="G157" i="78" s="1"/>
  <c r="F159" i="78"/>
  <c r="G159" i="78" s="1"/>
  <c r="F160" i="78"/>
  <c r="G160" i="78" s="1"/>
  <c r="F161" i="78"/>
  <c r="G161" i="78" s="1"/>
  <c r="F163" i="78"/>
  <c r="G163" i="78" s="1"/>
  <c r="F164" i="78"/>
  <c r="G164" i="78" s="1"/>
  <c r="F165" i="78"/>
  <c r="G165" i="78" s="1"/>
  <c r="F167" i="78"/>
  <c r="G167" i="78" s="1"/>
  <c r="F168" i="78"/>
  <c r="G168" i="78" s="1"/>
  <c r="F169" i="78"/>
  <c r="G169" i="78" s="1"/>
  <c r="F170" i="78"/>
  <c r="G170" i="78" s="1"/>
  <c r="F171" i="78"/>
  <c r="G171" i="78" s="1"/>
  <c r="F172" i="78"/>
  <c r="G172" i="78" s="1"/>
  <c r="F173" i="78"/>
  <c r="G173" i="78" s="1"/>
  <c r="F175" i="78"/>
  <c r="G175" i="78" s="1"/>
  <c r="F176" i="78"/>
  <c r="G176" i="78" s="1"/>
  <c r="F177" i="78"/>
  <c r="G177" i="78" s="1"/>
  <c r="F178" i="78"/>
  <c r="G178" i="78" s="1"/>
  <c r="F179" i="78"/>
  <c r="G179" i="78" s="1"/>
  <c r="F181" i="78"/>
  <c r="G181" i="78" s="1"/>
  <c r="F182" i="78"/>
  <c r="G182" i="78" s="1"/>
  <c r="F183" i="78"/>
  <c r="G183" i="78" s="1"/>
  <c r="F184" i="78"/>
  <c r="G184" i="78" s="1"/>
  <c r="F186" i="78"/>
  <c r="G186" i="78" s="1"/>
  <c r="F187" i="78"/>
  <c r="G187" i="78" s="1"/>
  <c r="F188" i="78"/>
  <c r="G188" i="78" s="1"/>
  <c r="F189" i="78"/>
  <c r="G189" i="78" s="1"/>
  <c r="F190" i="78"/>
  <c r="G190" i="78" s="1"/>
  <c r="F192" i="78"/>
  <c r="G192" i="78" s="1"/>
  <c r="F193" i="78"/>
  <c r="G193" i="78" s="1"/>
  <c r="F194" i="78"/>
  <c r="G194" i="78" s="1"/>
  <c r="F195" i="78"/>
  <c r="G195" i="78" s="1"/>
  <c r="F197" i="78"/>
  <c r="G197" i="78" s="1"/>
  <c r="F198" i="78"/>
  <c r="G198" i="78" s="1"/>
  <c r="F199" i="78"/>
  <c r="G199" i="78" s="1"/>
  <c r="F200" i="78"/>
  <c r="G200" i="78" s="1"/>
  <c r="F201" i="78"/>
  <c r="G201" i="78" s="1"/>
  <c r="F202" i="78"/>
  <c r="G202" i="78" s="1"/>
  <c r="F203" i="78"/>
  <c r="G203" i="78" s="1"/>
  <c r="F204" i="78"/>
  <c r="G204" i="78" s="1"/>
  <c r="F205" i="78"/>
  <c r="G205" i="78" s="1"/>
  <c r="F206" i="78"/>
  <c r="G206" i="78" s="1"/>
  <c r="F207" i="78"/>
  <c r="G207" i="78" s="1"/>
  <c r="F208" i="78"/>
  <c r="G208" i="78" s="1"/>
  <c r="F209" i="78"/>
  <c r="G209" i="78" s="1"/>
  <c r="F210" i="78"/>
  <c r="G210" i="78" s="1"/>
  <c r="F211" i="78"/>
  <c r="G211" i="78" s="1"/>
  <c r="F212" i="78"/>
  <c r="G212" i="78" s="1"/>
  <c r="F214" i="78"/>
  <c r="G214" i="78" s="1"/>
  <c r="F215" i="78"/>
  <c r="G215" i="78" s="1"/>
  <c r="F216" i="78"/>
  <c r="G216" i="78" s="1"/>
  <c r="F217" i="78"/>
  <c r="G217" i="78" s="1"/>
  <c r="F218" i="78"/>
  <c r="G218" i="78" s="1"/>
  <c r="F219" i="78"/>
  <c r="G219" i="78" s="1"/>
  <c r="F220" i="78"/>
  <c r="G220" i="78" s="1"/>
  <c r="F221" i="78"/>
  <c r="G221" i="78" s="1"/>
  <c r="F222" i="78"/>
  <c r="G222" i="78" s="1"/>
  <c r="F224" i="78"/>
  <c r="G224" i="78" s="1"/>
  <c r="F225" i="78"/>
  <c r="G225" i="78" s="1"/>
  <c r="F226" i="78"/>
  <c r="G226" i="78" s="1"/>
  <c r="F227" i="78"/>
  <c r="G227" i="78" s="1"/>
  <c r="F228" i="78"/>
  <c r="G228" i="78" s="1"/>
  <c r="F229" i="78"/>
  <c r="G229" i="78" s="1"/>
  <c r="F230" i="78"/>
  <c r="G230" i="78" s="1"/>
  <c r="F231" i="78"/>
  <c r="G231" i="78" s="1"/>
  <c r="F232" i="78"/>
  <c r="G232" i="78" s="1"/>
  <c r="F233" i="78"/>
  <c r="G233" i="78" s="1"/>
  <c r="F234" i="78"/>
  <c r="G234" i="78" s="1"/>
  <c r="F235" i="78"/>
  <c r="G235" i="78" s="1"/>
  <c r="F237" i="78"/>
  <c r="G237" i="78" s="1"/>
  <c r="F238" i="78"/>
  <c r="G238" i="78" s="1"/>
  <c r="F240" i="78"/>
  <c r="G240" i="78" s="1"/>
  <c r="F241" i="78"/>
  <c r="G241" i="78" s="1"/>
  <c r="F243" i="78"/>
  <c r="G243" i="78" s="1"/>
  <c r="F244" i="78"/>
  <c r="G244" i="78" s="1"/>
  <c r="F245" i="78"/>
  <c r="G245" i="78" s="1"/>
  <c r="F246" i="78"/>
  <c r="G246" i="78" s="1"/>
  <c r="F247" i="78"/>
  <c r="G247" i="78" s="1"/>
  <c r="F249" i="78"/>
  <c r="G249" i="78" s="1"/>
  <c r="F250" i="78"/>
  <c r="G250" i="78" s="1"/>
  <c r="F252" i="78"/>
  <c r="G252" i="78" s="1"/>
  <c r="F253" i="78"/>
  <c r="G253" i="78" s="1"/>
  <c r="F254" i="78"/>
  <c r="G254" i="78" s="1"/>
  <c r="F255" i="78"/>
  <c r="G255" i="78" s="1"/>
  <c r="F257" i="78"/>
  <c r="G257" i="78" s="1"/>
  <c r="F258" i="78"/>
  <c r="G258" i="78" s="1"/>
  <c r="F259" i="78"/>
  <c r="G259" i="78" s="1"/>
  <c r="F260" i="78"/>
  <c r="G260" i="78" s="1"/>
  <c r="F262" i="78"/>
  <c r="G262" i="78" s="1"/>
  <c r="F263" i="78"/>
  <c r="G263" i="78" s="1"/>
  <c r="F265" i="78"/>
  <c r="G265" i="78" s="1"/>
  <c r="F266" i="78"/>
  <c r="G266" i="78" s="1"/>
  <c r="F267" i="78"/>
  <c r="G267" i="78" s="1"/>
  <c r="F268" i="78"/>
  <c r="G268" i="78" s="1"/>
  <c r="F270" i="78"/>
  <c r="G270" i="78" s="1"/>
  <c r="F271" i="78"/>
  <c r="G271" i="78" s="1"/>
  <c r="F272" i="78"/>
  <c r="G272" i="78" s="1"/>
  <c r="F273" i="78"/>
  <c r="G273" i="78" s="1"/>
  <c r="F275" i="78"/>
  <c r="G275" i="78" s="1"/>
  <c r="F276" i="78"/>
  <c r="G276" i="78" s="1"/>
  <c r="F277" i="78"/>
  <c r="G277" i="78" s="1"/>
  <c r="F278" i="78"/>
  <c r="G278" i="78" s="1"/>
  <c r="F279" i="78"/>
  <c r="G279" i="78" s="1"/>
  <c r="F280" i="78"/>
  <c r="G280" i="78" s="1"/>
  <c r="F282" i="78"/>
  <c r="G282" i="78" s="1"/>
  <c r="F283" i="78"/>
  <c r="G283" i="78" s="1"/>
  <c r="F284" i="78"/>
  <c r="G284" i="78" s="1"/>
  <c r="F285" i="78"/>
  <c r="G285" i="78" s="1"/>
  <c r="F286" i="78"/>
  <c r="G286" i="78" s="1"/>
  <c r="F288" i="78"/>
  <c r="G288" i="78" s="1"/>
  <c r="F289" i="78"/>
  <c r="G289" i="78" s="1"/>
  <c r="F290" i="78"/>
  <c r="G290" i="78" s="1"/>
  <c r="F291" i="78"/>
  <c r="G291" i="78" s="1"/>
  <c r="F293" i="78"/>
  <c r="G293" i="78" s="1"/>
  <c r="F294" i="78"/>
  <c r="G294" i="78" s="1"/>
  <c r="F296" i="78"/>
  <c r="G296" i="78" s="1"/>
  <c r="F297" i="78"/>
  <c r="G297" i="78" s="1"/>
  <c r="F298" i="78"/>
  <c r="G298" i="78" s="1"/>
  <c r="F300" i="78"/>
  <c r="G300" i="78" s="1"/>
  <c r="F301" i="78"/>
  <c r="G301" i="78" s="1"/>
  <c r="F303" i="78"/>
  <c r="G303" i="78" s="1"/>
  <c r="F304" i="78"/>
  <c r="G304" i="78" s="1"/>
  <c r="F306" i="78"/>
  <c r="G306" i="78" s="1"/>
  <c r="F307" i="78"/>
  <c r="G307" i="78" s="1"/>
  <c r="F309" i="78"/>
  <c r="G309" i="78" s="1"/>
  <c r="F310" i="78"/>
  <c r="G310" i="78" s="1"/>
  <c r="F312" i="78"/>
  <c r="G312" i="78" s="1"/>
  <c r="F313" i="78"/>
  <c r="G313" i="78" s="1"/>
  <c r="F314" i="78"/>
  <c r="G314" i="78" s="1"/>
  <c r="F315" i="78"/>
  <c r="G315" i="78" s="1"/>
  <c r="F317" i="78"/>
  <c r="G317" i="78" s="1"/>
  <c r="F318" i="78"/>
  <c r="G318" i="78" s="1"/>
  <c r="F319" i="78"/>
  <c r="G319" i="78" s="1"/>
  <c r="F321" i="78"/>
  <c r="G321" i="78" s="1"/>
  <c r="F323" i="78"/>
  <c r="G323" i="78" s="1"/>
  <c r="F325" i="78"/>
  <c r="G325" i="78" s="1"/>
  <c r="F326" i="78"/>
  <c r="G326" i="78" s="1"/>
  <c r="F327" i="78"/>
  <c r="G327" i="78" s="1"/>
  <c r="F328" i="78"/>
  <c r="G328" i="78" s="1"/>
  <c r="F329" i="78"/>
  <c r="G329" i="78" s="1"/>
  <c r="F331" i="78"/>
  <c r="G331" i="78" s="1"/>
  <c r="F333" i="78"/>
  <c r="G333" i="78" s="1"/>
  <c r="F334" i="78"/>
  <c r="G334" i="78" s="1"/>
  <c r="F336" i="78"/>
  <c r="G336" i="78" s="1"/>
  <c r="F338" i="78"/>
  <c r="G338" i="78" s="1"/>
  <c r="F339" i="78"/>
  <c r="G339" i="78" s="1"/>
  <c r="F340" i="78"/>
  <c r="G340" i="78" s="1"/>
  <c r="F341" i="78"/>
  <c r="G341" i="78" s="1"/>
  <c r="F342" i="78"/>
  <c r="G342" i="78" s="1"/>
  <c r="F343" i="78"/>
  <c r="G343" i="78" s="1"/>
  <c r="F344" i="78"/>
  <c r="G344" i="78" s="1"/>
  <c r="F345" i="78"/>
  <c r="G345" i="78" s="1"/>
  <c r="F346" i="78"/>
  <c r="G346" i="78" s="1"/>
  <c r="F347" i="78"/>
  <c r="G347" i="78" s="1"/>
  <c r="F348" i="78"/>
  <c r="G348" i="78" s="1"/>
  <c r="F349" i="78"/>
  <c r="G349" i="78" s="1"/>
  <c r="F350" i="78"/>
  <c r="G350" i="78" s="1"/>
  <c r="F351" i="78"/>
  <c r="G351" i="78" s="1"/>
  <c r="F352" i="78"/>
  <c r="G352" i="78" s="1"/>
  <c r="F354" i="78"/>
  <c r="G354" i="78" s="1"/>
  <c r="F355" i="78"/>
  <c r="G355" i="78" s="1"/>
  <c r="F357" i="78"/>
  <c r="G357" i="78" s="1"/>
  <c r="F358" i="78"/>
  <c r="G358" i="78" s="1"/>
  <c r="F360" i="78"/>
  <c r="G360" i="78" s="1"/>
  <c r="F361" i="78"/>
  <c r="G361" i="78" s="1"/>
  <c r="F362" i="78"/>
  <c r="G362" i="78" s="1"/>
  <c r="F364" i="78"/>
  <c r="G364" i="78" s="1"/>
  <c r="F365" i="78"/>
  <c r="G365" i="78" s="1"/>
  <c r="F366" i="78"/>
  <c r="G366" i="78" s="1"/>
  <c r="F367" i="78"/>
  <c r="G367" i="78" s="1"/>
  <c r="F368" i="78"/>
  <c r="G368" i="78" s="1"/>
  <c r="F369" i="78"/>
  <c r="G369" i="78" s="1"/>
  <c r="F370" i="78"/>
  <c r="G370" i="78" s="1"/>
  <c r="F371" i="78"/>
  <c r="G371" i="78" s="1"/>
  <c r="F372" i="78"/>
  <c r="G372" i="78" s="1"/>
  <c r="F373" i="78"/>
  <c r="G373" i="78" s="1"/>
  <c r="F374" i="78"/>
  <c r="G374" i="78" s="1"/>
  <c r="F376" i="78"/>
  <c r="G376" i="78" s="1"/>
  <c r="F377" i="78"/>
  <c r="G377" i="78" s="1"/>
  <c r="F379" i="78"/>
  <c r="G379" i="78" s="1"/>
  <c r="F380" i="78"/>
  <c r="G380" i="78" s="1"/>
  <c r="F382" i="78"/>
  <c r="G382" i="78" s="1"/>
  <c r="F383" i="78"/>
  <c r="G383" i="78" s="1"/>
  <c r="F385" i="78"/>
  <c r="G385" i="78" s="1"/>
  <c r="F386" i="78"/>
  <c r="G386" i="78" s="1"/>
  <c r="F387" i="78"/>
  <c r="G387" i="78" s="1"/>
  <c r="F389" i="78"/>
  <c r="G389" i="78" s="1"/>
  <c r="F390" i="78"/>
  <c r="G390" i="78" s="1"/>
  <c r="F392" i="78"/>
  <c r="G392" i="78" s="1"/>
  <c r="F393" i="78"/>
  <c r="G393" i="78" s="1"/>
  <c r="F394" i="78"/>
  <c r="G394" i="78" s="1"/>
  <c r="F395" i="78"/>
  <c r="G395" i="78" s="1"/>
  <c r="F397" i="78"/>
  <c r="G397" i="78" s="1"/>
  <c r="F398" i="78"/>
  <c r="G398" i="78" s="1"/>
  <c r="F399" i="78"/>
  <c r="G399" i="78" s="1"/>
  <c r="F400" i="78"/>
  <c r="G400" i="78" s="1"/>
  <c r="F402" i="78"/>
  <c r="G402" i="78" s="1"/>
  <c r="F403" i="78"/>
  <c r="G403" i="78" s="1"/>
  <c r="F404" i="78"/>
  <c r="G404" i="78" s="1"/>
  <c r="F405" i="78"/>
  <c r="G405" i="78" s="1"/>
  <c r="F407" i="78"/>
  <c r="G407" i="78" s="1"/>
  <c r="F409" i="78"/>
  <c r="G409" i="78" s="1"/>
  <c r="F8" i="82"/>
  <c r="G8" i="82" s="1"/>
  <c r="F9" i="82"/>
  <c r="G9" i="82" s="1"/>
  <c r="F10" i="82"/>
  <c r="G10" i="82" s="1"/>
  <c r="F11" i="82"/>
  <c r="G11" i="82" s="1"/>
  <c r="F12" i="82"/>
  <c r="G12" i="82" s="1"/>
  <c r="F13" i="82"/>
  <c r="G13" i="82" s="1"/>
  <c r="F14" i="82"/>
  <c r="G14" i="82" s="1"/>
  <c r="F15" i="82"/>
  <c r="G15" i="82" s="1"/>
  <c r="F16" i="82"/>
  <c r="G16" i="82" s="1"/>
  <c r="F17" i="82"/>
  <c r="G17" i="82" s="1"/>
  <c r="F19" i="82"/>
  <c r="G19" i="82" s="1"/>
  <c r="F20" i="82"/>
  <c r="G20" i="82" s="1"/>
  <c r="F21" i="82"/>
  <c r="G21" i="82" s="1"/>
  <c r="F22" i="82"/>
  <c r="G22" i="82" s="1"/>
  <c r="F23" i="82"/>
  <c r="G23" i="82" s="1"/>
  <c r="F25" i="82"/>
  <c r="G25" i="82" s="1"/>
  <c r="F26" i="82"/>
  <c r="G26" i="82" s="1"/>
  <c r="F27" i="82"/>
  <c r="G27" i="82" s="1"/>
  <c r="F28" i="82"/>
  <c r="G28" i="82" s="1"/>
  <c r="F29" i="82"/>
  <c r="G29" i="82" s="1"/>
  <c r="F31" i="82"/>
  <c r="G31" i="82" s="1"/>
  <c r="F32" i="82"/>
  <c r="G32" i="82" s="1"/>
  <c r="F33" i="82"/>
  <c r="G33" i="82" s="1"/>
  <c r="F34" i="82"/>
  <c r="G34" i="82" s="1"/>
  <c r="F36" i="82"/>
  <c r="G36" i="82" s="1"/>
  <c r="F37" i="82"/>
  <c r="G37" i="82" s="1"/>
  <c r="F38" i="82"/>
  <c r="G38" i="82" s="1"/>
  <c r="F39" i="82"/>
  <c r="G39" i="82" s="1"/>
  <c r="F40" i="82"/>
  <c r="G40" i="82" s="1"/>
  <c r="F41" i="82"/>
  <c r="G41" i="82" s="1"/>
  <c r="F42" i="82"/>
  <c r="G42" i="82" s="1"/>
  <c r="F44" i="82"/>
  <c r="G44" i="82" s="1"/>
  <c r="F45" i="82"/>
  <c r="G45" i="82" s="1"/>
  <c r="F47" i="82"/>
  <c r="G47" i="82" s="1"/>
  <c r="F48" i="82"/>
  <c r="G48" i="82" s="1"/>
  <c r="F49" i="82"/>
  <c r="G49" i="82" s="1"/>
  <c r="F51" i="82"/>
  <c r="G51" i="82" s="1"/>
  <c r="F52" i="82"/>
  <c r="G52" i="82" s="1"/>
  <c r="F54" i="82"/>
  <c r="G54" i="82" s="1"/>
  <c r="F55" i="82"/>
  <c r="G55" i="82" s="1"/>
  <c r="F56" i="82"/>
  <c r="G56" i="82" s="1"/>
  <c r="F57" i="82"/>
  <c r="G57" i="82" s="1"/>
  <c r="F59" i="82"/>
  <c r="G59" i="82" s="1"/>
  <c r="F61" i="82"/>
  <c r="G61" i="82" s="1"/>
  <c r="F62" i="82"/>
  <c r="G62" i="82" s="1"/>
  <c r="F64" i="82"/>
  <c r="G64" i="82" s="1"/>
  <c r="F65" i="82"/>
  <c r="G65" i="82" s="1"/>
  <c r="F66" i="82"/>
  <c r="G66" i="82" s="1"/>
  <c r="F67" i="82"/>
  <c r="G67" i="82" s="1"/>
  <c r="F68" i="82"/>
  <c r="G68" i="82" s="1"/>
  <c r="F69" i="82"/>
  <c r="G69" i="82" s="1"/>
  <c r="F70" i="82"/>
  <c r="G70" i="82" s="1"/>
  <c r="F72" i="82"/>
  <c r="G72" i="82" s="1"/>
  <c r="F73" i="82"/>
  <c r="G73" i="82" s="1"/>
  <c r="F75" i="82"/>
  <c r="G75" i="82" s="1"/>
  <c r="F76" i="82"/>
  <c r="G76" i="82" s="1"/>
  <c r="F77" i="82"/>
  <c r="G77" i="82" s="1"/>
  <c r="F78" i="82"/>
  <c r="G78" i="82" s="1"/>
  <c r="F79" i="82"/>
  <c r="G79" i="82" s="1"/>
  <c r="F80" i="82"/>
  <c r="G80" i="82" s="1"/>
  <c r="F81" i="82"/>
  <c r="G81" i="82" s="1"/>
  <c r="F82" i="82"/>
  <c r="G82" i="82" s="1"/>
  <c r="F83" i="82"/>
  <c r="G83" i="82" s="1"/>
  <c r="F84" i="82"/>
  <c r="G84" i="82" s="1"/>
  <c r="F85" i="82"/>
  <c r="G85" i="82" s="1"/>
  <c r="F87" i="82"/>
  <c r="G87" i="82" s="1"/>
  <c r="F88" i="82"/>
  <c r="G88" i="82" s="1"/>
  <c r="F89" i="82"/>
  <c r="G89" i="82" s="1"/>
  <c r="F90" i="82"/>
  <c r="G90" i="82" s="1"/>
  <c r="F91" i="82"/>
  <c r="G91" i="82" s="1"/>
  <c r="F92" i="82"/>
  <c r="G92" i="82" s="1"/>
  <c r="F93" i="82"/>
  <c r="G93" i="82" s="1"/>
  <c r="F94" i="82"/>
  <c r="G94" i="82" s="1"/>
  <c r="F95" i="82"/>
  <c r="G95" i="82" s="1"/>
  <c r="F96" i="82"/>
  <c r="G96" i="82" s="1"/>
  <c r="F97" i="82"/>
  <c r="G97" i="82" s="1"/>
  <c r="F99" i="82"/>
  <c r="G99" i="82" s="1"/>
  <c r="F100" i="82"/>
  <c r="G100" i="82" s="1"/>
  <c r="F101" i="82"/>
  <c r="G101" i="82" s="1"/>
  <c r="F102" i="82"/>
  <c r="G102" i="82" s="1"/>
  <c r="F104" i="82"/>
  <c r="G104" i="82" s="1"/>
  <c r="F105" i="82"/>
  <c r="G105" i="82" s="1"/>
  <c r="F106" i="82"/>
  <c r="G106" i="82" s="1"/>
  <c r="F107" i="82"/>
  <c r="G107" i="82" s="1"/>
  <c r="F108" i="82"/>
  <c r="G108" i="82" s="1"/>
  <c r="F109" i="82"/>
  <c r="G109" i="82" s="1"/>
  <c r="F110" i="82"/>
  <c r="G110" i="82" s="1"/>
  <c r="F111" i="82"/>
  <c r="G111" i="82" s="1"/>
  <c r="F112" i="82"/>
  <c r="G112" i="82" s="1"/>
  <c r="F113" i="82"/>
  <c r="G113" i="82" s="1"/>
  <c r="F114" i="82"/>
  <c r="G114" i="82" s="1"/>
  <c r="F115" i="82"/>
  <c r="G115" i="82" s="1"/>
  <c r="F116" i="82"/>
  <c r="G116" i="82" s="1"/>
  <c r="F117" i="82"/>
  <c r="G117" i="82" s="1"/>
  <c r="F118" i="82"/>
  <c r="G118" i="82" s="1"/>
  <c r="F119" i="82"/>
  <c r="G119" i="82" s="1"/>
  <c r="E8" i="81"/>
  <c r="F8" i="81" s="1"/>
  <c r="E9" i="81"/>
  <c r="F9" i="81" s="1"/>
  <c r="E10" i="81"/>
  <c r="F10" i="81" s="1"/>
  <c r="E11" i="81"/>
  <c r="F11" i="81" s="1"/>
  <c r="E12" i="81"/>
  <c r="F12" i="81" s="1"/>
  <c r="E13" i="81"/>
  <c r="F13" i="81" s="1"/>
  <c r="E14" i="81"/>
  <c r="F14" i="81" s="1"/>
  <c r="E15" i="81"/>
  <c r="F15" i="81" s="1"/>
  <c r="E16" i="81"/>
  <c r="F16" i="81" s="1"/>
  <c r="E17" i="81"/>
  <c r="F17" i="81" s="1"/>
  <c r="E18" i="81"/>
  <c r="F18" i="81" s="1"/>
  <c r="E19" i="81"/>
  <c r="F19" i="81" s="1"/>
  <c r="E20" i="81"/>
  <c r="F20" i="81" s="1"/>
  <c r="E21" i="81"/>
  <c r="F21" i="81" s="1"/>
  <c r="E22" i="81"/>
  <c r="F22" i="81" s="1"/>
  <c r="E23" i="81"/>
  <c r="F23" i="81" s="1"/>
  <c r="E24" i="81"/>
  <c r="F24" i="81" s="1"/>
  <c r="E25" i="81"/>
  <c r="F25" i="81" s="1"/>
  <c r="E26" i="81"/>
  <c r="F26" i="81" s="1"/>
  <c r="E27" i="81"/>
  <c r="F27" i="81" s="1"/>
  <c r="E28" i="81"/>
  <c r="F28" i="81" s="1"/>
  <c r="E29" i="81"/>
  <c r="F29" i="81" s="1"/>
  <c r="E30" i="81"/>
  <c r="F30" i="81" s="1"/>
  <c r="E31" i="81"/>
  <c r="F31" i="81" s="1"/>
  <c r="E32" i="81"/>
  <c r="F32" i="81" s="1"/>
  <c r="E33" i="81"/>
  <c r="F33" i="81" s="1"/>
  <c r="E34" i="81"/>
  <c r="F34" i="81" s="1"/>
  <c r="E36" i="81"/>
  <c r="F36" i="81" s="1"/>
  <c r="E37" i="81"/>
  <c r="F37" i="81" s="1"/>
  <c r="E38" i="81"/>
  <c r="F38" i="81" s="1"/>
  <c r="E39" i="81"/>
  <c r="F39" i="81" s="1"/>
  <c r="E40" i="81"/>
  <c r="F40" i="81" s="1"/>
  <c r="E41" i="81"/>
  <c r="F41" i="81" s="1"/>
  <c r="E42" i="81"/>
  <c r="F42" i="81" s="1"/>
  <c r="E43" i="81"/>
  <c r="F43" i="81" s="1"/>
  <c r="E44" i="81"/>
  <c r="F44" i="81" s="1"/>
  <c r="E45" i="81"/>
  <c r="F45" i="81" s="1"/>
  <c r="E46" i="81"/>
  <c r="F46" i="81" s="1"/>
  <c r="E47" i="81"/>
  <c r="F47" i="81" s="1"/>
  <c r="E48" i="81"/>
  <c r="F48" i="81" s="1"/>
  <c r="E49" i="81"/>
  <c r="F49" i="81" s="1"/>
  <c r="E50" i="81"/>
  <c r="F50" i="81" s="1"/>
  <c r="E51" i="81"/>
  <c r="F51" i="81" s="1"/>
  <c r="E52" i="81"/>
  <c r="F52" i="81" s="1"/>
  <c r="E53" i="81"/>
  <c r="F53" i="81" s="1"/>
  <c r="E54" i="81"/>
  <c r="F54" i="81" s="1"/>
  <c r="E55" i="81"/>
  <c r="F55" i="81" s="1"/>
  <c r="E56" i="81"/>
  <c r="F56" i="81" s="1"/>
  <c r="E58" i="81"/>
  <c r="F58" i="81" s="1"/>
  <c r="E59" i="81"/>
  <c r="F59" i="81" s="1"/>
  <c r="E60" i="81"/>
  <c r="F60" i="81" s="1"/>
  <c r="E61" i="81"/>
  <c r="F61" i="81" s="1"/>
  <c r="E62" i="81"/>
  <c r="F62" i="81" s="1"/>
  <c r="E63" i="81"/>
  <c r="F63" i="81" s="1"/>
  <c r="E64" i="81"/>
  <c r="F64" i="81" s="1"/>
  <c r="E65" i="81"/>
  <c r="F65" i="81" s="1"/>
  <c r="E66" i="81"/>
  <c r="F66" i="81" s="1"/>
  <c r="E67" i="81"/>
  <c r="F67" i="81" s="1"/>
  <c r="E68" i="81"/>
  <c r="F68" i="81" s="1"/>
  <c r="E69" i="81"/>
  <c r="F69" i="81" s="1"/>
  <c r="E70" i="81"/>
  <c r="F70" i="81" s="1"/>
  <c r="E72" i="81"/>
  <c r="F72" i="81" s="1"/>
  <c r="E74" i="81"/>
  <c r="F74" i="81" s="1"/>
  <c r="E75" i="81"/>
  <c r="F75" i="81" s="1"/>
  <c r="E77" i="81"/>
  <c r="F77" i="81" s="1"/>
  <c r="E79" i="81"/>
  <c r="F79" i="81" s="1"/>
  <c r="E81" i="81"/>
  <c r="F81" i="81" s="1"/>
  <c r="E83" i="81"/>
  <c r="F83" i="81" s="1"/>
  <c r="E85" i="81"/>
  <c r="F85" i="81" s="1"/>
  <c r="E86" i="81"/>
  <c r="F86" i="81" s="1"/>
  <c r="E87" i="81"/>
  <c r="F87" i="81" s="1"/>
  <c r="E88" i="81"/>
  <c r="F88" i="81" s="1"/>
  <c r="E90" i="81"/>
  <c r="F90" i="81" s="1"/>
  <c r="E92" i="81"/>
  <c r="F92" i="81" s="1"/>
  <c r="E93" i="81"/>
  <c r="F93" i="81" s="1"/>
  <c r="E95" i="81"/>
  <c r="F95" i="81" s="1"/>
  <c r="E96" i="81"/>
  <c r="F96" i="81" s="1"/>
  <c r="E97" i="81"/>
  <c r="F97" i="81" s="1"/>
  <c r="E99" i="81"/>
  <c r="F99" i="81" s="1"/>
  <c r="E100" i="81"/>
  <c r="F100" i="81" s="1"/>
  <c r="E101" i="81"/>
  <c r="F101" i="81" s="1"/>
  <c r="E102" i="81"/>
  <c r="F102" i="81" s="1"/>
  <c r="E103" i="81"/>
  <c r="F103" i="81" s="1"/>
  <c r="E105" i="81"/>
  <c r="F105" i="81" s="1"/>
  <c r="E106" i="81"/>
  <c r="F106" i="81" s="1"/>
  <c r="E107" i="81"/>
  <c r="F107" i="81" s="1"/>
  <c r="E108" i="81"/>
  <c r="F108" i="81" s="1"/>
  <c r="E110" i="81"/>
  <c r="F110" i="81" s="1"/>
  <c r="E111" i="81"/>
  <c r="F111" i="81" s="1"/>
  <c r="E113" i="81"/>
  <c r="F113" i="81" s="1"/>
  <c r="E115" i="81"/>
  <c r="F115" i="81" s="1"/>
  <c r="E116" i="81"/>
  <c r="F116" i="81" s="1"/>
  <c r="E117" i="81"/>
  <c r="F117" i="81" s="1"/>
  <c r="E119" i="81"/>
  <c r="F119" i="81" s="1"/>
  <c r="E120" i="81"/>
  <c r="F120" i="81" s="1"/>
  <c r="E122" i="81"/>
  <c r="F122" i="81" s="1"/>
  <c r="E123" i="81"/>
  <c r="F123" i="81" s="1"/>
  <c r="E124" i="81"/>
  <c r="F124" i="81" s="1"/>
  <c r="E126" i="81"/>
  <c r="F126" i="81" s="1"/>
  <c r="E127" i="81"/>
  <c r="F127" i="81" s="1"/>
  <c r="E129" i="81"/>
  <c r="F129" i="81" s="1"/>
  <c r="E130" i="81"/>
  <c r="F130" i="81" s="1"/>
  <c r="E132" i="81"/>
  <c r="F132" i="81" s="1"/>
  <c r="E133" i="81"/>
  <c r="F133" i="81" s="1"/>
  <c r="E135" i="81"/>
  <c r="F135" i="81" s="1"/>
  <c r="E136" i="81"/>
  <c r="F136" i="81" s="1"/>
  <c r="E138" i="81"/>
  <c r="F138" i="81" s="1"/>
  <c r="E139" i="81"/>
  <c r="F139" i="81" s="1"/>
  <c r="F8" i="80"/>
  <c r="G8" i="80" s="1"/>
  <c r="F9" i="80"/>
  <c r="G9" i="80" s="1"/>
  <c r="F10" i="80"/>
  <c r="G10" i="80" s="1"/>
  <c r="F11" i="80"/>
  <c r="G11" i="80" s="1"/>
  <c r="F12" i="80"/>
  <c r="G12" i="80" s="1"/>
  <c r="F13" i="80"/>
  <c r="G13" i="80" s="1"/>
  <c r="F14" i="80"/>
  <c r="G14" i="80" s="1"/>
  <c r="F15" i="80"/>
  <c r="G15" i="80" s="1"/>
  <c r="F16" i="80"/>
  <c r="G16" i="80" s="1"/>
  <c r="F17" i="80"/>
  <c r="G17" i="80" s="1"/>
  <c r="F18" i="80"/>
  <c r="G18" i="80" s="1"/>
  <c r="F19" i="80"/>
  <c r="G19" i="80" s="1"/>
  <c r="F20" i="80"/>
  <c r="G20" i="80" s="1"/>
  <c r="F21" i="80"/>
  <c r="G21" i="80" s="1"/>
  <c r="F22" i="80"/>
  <c r="G22" i="80" s="1"/>
  <c r="F23" i="80"/>
  <c r="G23" i="80" s="1"/>
  <c r="F24" i="80"/>
  <c r="G24" i="80" s="1"/>
  <c r="F25" i="80"/>
  <c r="G25" i="80" s="1"/>
  <c r="F26" i="80"/>
  <c r="G26" i="80" s="1"/>
  <c r="F27" i="80"/>
  <c r="G27" i="80" s="1"/>
  <c r="F28" i="80"/>
  <c r="G28" i="80" s="1"/>
  <c r="F29" i="80"/>
  <c r="G29" i="80" s="1"/>
  <c r="F30" i="80"/>
  <c r="G30" i="80" s="1"/>
  <c r="F31" i="80"/>
  <c r="G31" i="80" s="1"/>
  <c r="F32" i="80"/>
  <c r="G32" i="80" s="1"/>
  <c r="F33" i="80"/>
  <c r="G33" i="80" s="1"/>
  <c r="F34" i="80"/>
  <c r="G34" i="80" s="1"/>
  <c r="F35" i="80"/>
  <c r="G35" i="80" s="1"/>
  <c r="F36" i="80"/>
  <c r="G36" i="80" s="1"/>
  <c r="F37" i="80"/>
  <c r="G37" i="80" s="1"/>
  <c r="F38" i="80"/>
  <c r="G38" i="80" s="1"/>
  <c r="F39" i="80"/>
  <c r="G39" i="80" s="1"/>
  <c r="F40" i="80"/>
  <c r="G40" i="80" s="1"/>
  <c r="F41" i="80"/>
  <c r="G41" i="80" s="1"/>
  <c r="F42" i="80"/>
  <c r="G42" i="80" s="1"/>
  <c r="F43" i="80"/>
  <c r="G43" i="80" s="1"/>
  <c r="F44" i="80"/>
  <c r="G44" i="80" s="1"/>
  <c r="F45" i="80"/>
  <c r="G45" i="80" s="1"/>
  <c r="F46" i="80"/>
  <c r="G46" i="80" s="1"/>
  <c r="F47" i="80"/>
  <c r="G47" i="80" s="1"/>
  <c r="F48" i="80"/>
  <c r="G48" i="80" s="1"/>
  <c r="F8" i="83"/>
  <c r="G8" i="83" s="1"/>
  <c r="F9" i="83"/>
  <c r="G9" i="83" s="1"/>
  <c r="F10" i="83"/>
  <c r="G10" i="83" s="1"/>
  <c r="F11" i="83"/>
  <c r="G11" i="83" s="1"/>
  <c r="F13" i="83"/>
  <c r="G13" i="83" s="1"/>
  <c r="F14" i="83"/>
  <c r="G14" i="83" s="1"/>
  <c r="F15" i="83"/>
  <c r="G15" i="83" s="1"/>
  <c r="F16" i="83"/>
  <c r="G16" i="83" s="1"/>
  <c r="F17" i="83"/>
  <c r="G17" i="83" s="1"/>
  <c r="F18" i="83"/>
  <c r="G18" i="83" s="1"/>
  <c r="F19" i="83"/>
  <c r="G19" i="83" s="1"/>
  <c r="F20" i="83"/>
  <c r="G20" i="83" s="1"/>
  <c r="F21" i="83"/>
  <c r="G21" i="83" s="1"/>
  <c r="F23" i="83"/>
  <c r="G23" i="83" s="1"/>
  <c r="F24" i="83"/>
  <c r="G24" i="83" s="1"/>
  <c r="F25" i="83"/>
  <c r="G25" i="83" s="1"/>
  <c r="F26" i="83"/>
  <c r="G26" i="83" s="1"/>
  <c r="F27" i="83"/>
  <c r="G27" i="83" s="1"/>
  <c r="F28" i="83"/>
  <c r="G28" i="83" s="1"/>
  <c r="F29" i="83"/>
  <c r="G29" i="83" s="1"/>
  <c r="F30" i="83"/>
  <c r="G30" i="83" s="1"/>
  <c r="F31" i="83"/>
  <c r="G31" i="83" s="1"/>
  <c r="F32" i="83"/>
  <c r="G32" i="83" s="1"/>
  <c r="F33" i="83"/>
  <c r="G33" i="83" s="1"/>
  <c r="F34" i="83"/>
  <c r="G34" i="83" s="1"/>
  <c r="F7" i="157"/>
  <c r="F8" i="157"/>
  <c r="F9" i="157"/>
  <c r="F10" i="157"/>
  <c r="F12" i="157"/>
  <c r="F13" i="157"/>
  <c r="F14" i="157"/>
  <c r="F15" i="157"/>
  <c r="F17" i="157"/>
  <c r="F18" i="157"/>
  <c r="F19" i="157"/>
  <c r="F20" i="157"/>
  <c r="F23" i="157"/>
  <c r="F24" i="157"/>
  <c r="F25" i="157"/>
  <c r="F26" i="157"/>
  <c r="F27" i="157"/>
  <c r="F28" i="157"/>
  <c r="F29" i="157"/>
  <c r="F30" i="157"/>
  <c r="F31" i="157"/>
  <c r="F32" i="157"/>
  <c r="F33" i="157"/>
  <c r="F34" i="157"/>
  <c r="F38" i="157"/>
  <c r="F39" i="157"/>
  <c r="F40" i="157"/>
  <c r="E10" i="172"/>
  <c r="E11" i="172"/>
  <c r="E12" i="172"/>
  <c r="E13" i="172"/>
  <c r="E14" i="172"/>
  <c r="E15" i="172"/>
  <c r="E16" i="172"/>
  <c r="E18" i="172"/>
  <c r="E19" i="172"/>
  <c r="E20" i="172"/>
  <c r="E21" i="172"/>
  <c r="E22" i="172"/>
  <c r="E23" i="172"/>
  <c r="E24" i="172"/>
  <c r="E26" i="172"/>
  <c r="E27" i="172"/>
  <c r="E28" i="172"/>
  <c r="E29" i="172"/>
  <c r="E30" i="172"/>
  <c r="E31" i="172"/>
  <c r="E32" i="172"/>
  <c r="E34" i="172"/>
  <c r="E35" i="172"/>
  <c r="E36" i="172"/>
  <c r="E37" i="172"/>
  <c r="E38" i="172"/>
  <c r="E39" i="172"/>
  <c r="E40" i="172"/>
  <c r="E42" i="172"/>
  <c r="E43" i="172"/>
  <c r="E44" i="172"/>
  <c r="E45" i="172"/>
  <c r="E46" i="172"/>
  <c r="E47" i="172"/>
  <c r="E48" i="172"/>
  <c r="E54" i="172"/>
  <c r="E55" i="172"/>
  <c r="E56" i="172"/>
  <c r="E57" i="172"/>
  <c r="E59" i="172"/>
  <c r="E60" i="172"/>
  <c r="E61" i="172"/>
  <c r="E62" i="172"/>
  <c r="E68" i="172"/>
  <c r="E69" i="172"/>
  <c r="E70" i="172"/>
  <c r="E71" i="172"/>
  <c r="E72" i="172"/>
  <c r="E73" i="172"/>
  <c r="E74" i="172"/>
  <c r="E76" i="172"/>
  <c r="E77" i="172"/>
  <c r="E78" i="172"/>
  <c r="E79" i="172"/>
  <c r="E80" i="172"/>
  <c r="E81" i="172"/>
  <c r="E82" i="172"/>
  <c r="E84" i="172"/>
  <c r="E85" i="172"/>
  <c r="E86" i="172"/>
  <c r="E87" i="172"/>
  <c r="E88" i="172"/>
  <c r="E89" i="172"/>
  <c r="E90" i="172"/>
  <c r="E92" i="172"/>
  <c r="E93" i="172"/>
  <c r="E94" i="172"/>
  <c r="E95" i="172"/>
  <c r="E96" i="172"/>
  <c r="E97" i="172"/>
  <c r="E98" i="172"/>
  <c r="E100" i="172"/>
  <c r="E101" i="172"/>
  <c r="E102" i="172"/>
  <c r="E103" i="172"/>
  <c r="E104" i="172"/>
  <c r="E105" i="172"/>
  <c r="E106" i="172"/>
  <c r="E108" i="172"/>
  <c r="E109" i="172"/>
  <c r="E110" i="172"/>
  <c r="E111" i="172"/>
  <c r="E112" i="172"/>
  <c r="E113" i="172"/>
  <c r="E114" i="172"/>
  <c r="E120" i="172"/>
  <c r="E121" i="172"/>
  <c r="E122" i="172"/>
  <c r="E123" i="172"/>
  <c r="E124" i="172"/>
  <c r="E125" i="172"/>
  <c r="E126" i="172"/>
  <c r="E128" i="172"/>
  <c r="E129" i="172"/>
  <c r="E130" i="172"/>
  <c r="E131" i="172"/>
  <c r="E132" i="172"/>
  <c r="E133" i="172"/>
  <c r="E134" i="172"/>
  <c r="E139" i="172"/>
  <c r="E140" i="172"/>
  <c r="E141" i="172"/>
  <c r="E142" i="172"/>
  <c r="E143" i="172"/>
  <c r="E144" i="172"/>
  <c r="E145" i="172"/>
  <c r="E146" i="172"/>
  <c r="E152" i="172"/>
  <c r="E153" i="172"/>
  <c r="E154" i="172"/>
  <c r="E155" i="172"/>
  <c r="E156" i="172"/>
  <c r="E157" i="172"/>
  <c r="E158" i="172"/>
  <c r="E159" i="172"/>
  <c r="E160" i="172"/>
  <c r="E161" i="172"/>
  <c r="E162" i="172"/>
  <c r="E163" i="172"/>
  <c r="E164" i="172"/>
  <c r="E166" i="172"/>
  <c r="E167" i="172"/>
  <c r="E168" i="172"/>
  <c r="E170" i="172"/>
  <c r="E171" i="172"/>
  <c r="E172" i="172"/>
  <c r="E174" i="172"/>
  <c r="E175" i="172"/>
  <c r="E176" i="172"/>
  <c r="E178" i="172"/>
  <c r="E183" i="172"/>
  <c r="E184" i="172"/>
  <c r="E185" i="172"/>
  <c r="E186" i="172"/>
  <c r="E187" i="172"/>
  <c r="E188" i="172"/>
  <c r="E189" i="172"/>
  <c r="E190" i="172"/>
  <c r="E191" i="172"/>
  <c r="E195" i="172"/>
  <c r="E196" i="172"/>
  <c r="E197" i="172"/>
  <c r="E198" i="172"/>
  <c r="E9" i="86"/>
  <c r="E10" i="86"/>
  <c r="E11" i="86"/>
  <c r="E12" i="86"/>
  <c r="E13" i="86"/>
  <c r="E14" i="86"/>
  <c r="E16" i="86"/>
  <c r="E17" i="86"/>
  <c r="E18" i="86"/>
  <c r="E19" i="86"/>
  <c r="E20" i="86"/>
  <c r="E22" i="86"/>
  <c r="E23" i="86"/>
  <c r="E24" i="86"/>
  <c r="E25" i="86"/>
  <c r="E26" i="86"/>
  <c r="E28" i="86"/>
  <c r="E29" i="86"/>
  <c r="E30" i="86"/>
  <c r="E31" i="86"/>
  <c r="E32" i="86"/>
  <c r="E34" i="86"/>
  <c r="E35" i="86"/>
  <c r="E36" i="86"/>
  <c r="E37" i="86"/>
  <c r="E38" i="86"/>
  <c r="E39" i="86"/>
  <c r="E41" i="86"/>
  <c r="E42" i="86"/>
  <c r="E43" i="86"/>
  <c r="E44" i="86"/>
  <c r="E45" i="86"/>
  <c r="E46" i="86"/>
  <c r="E47" i="86"/>
  <c r="E48" i="86"/>
  <c r="E49" i="86"/>
  <c r="E50" i="86"/>
  <c r="E52" i="86"/>
  <c r="E53" i="86"/>
  <c r="E54" i="86"/>
  <c r="E56" i="86"/>
  <c r="E57" i="86"/>
  <c r="E58" i="86"/>
  <c r="E59" i="86"/>
  <c r="E60" i="86"/>
  <c r="E62" i="86"/>
  <c r="E63" i="86"/>
  <c r="E64" i="86"/>
  <c r="E65" i="86"/>
  <c r="E66" i="86"/>
  <c r="E68" i="86"/>
  <c r="E69" i="86"/>
  <c r="E70" i="86"/>
  <c r="E71" i="86"/>
  <c r="E72" i="86"/>
  <c r="E73" i="86"/>
  <c r="E74" i="86"/>
  <c r="E75" i="86"/>
  <c r="E77" i="86"/>
  <c r="E78" i="86"/>
  <c r="E79" i="86"/>
  <c r="E82" i="86"/>
  <c r="E83" i="86"/>
  <c r="E84" i="86"/>
  <c r="E85" i="86"/>
  <c r="E86" i="86"/>
  <c r="E87" i="86"/>
  <c r="E89" i="86"/>
  <c r="E90" i="86"/>
  <c r="E91" i="86"/>
  <c r="E92" i="86"/>
  <c r="E93" i="86"/>
  <c r="E94" i="86"/>
  <c r="E96" i="86"/>
  <c r="E97" i="86"/>
  <c r="E98" i="86"/>
  <c r="E99" i="86"/>
  <c r="E100" i="86"/>
  <c r="E101" i="86"/>
  <c r="E102" i="86"/>
  <c r="E103" i="86"/>
  <c r="E104" i="86"/>
  <c r="E106" i="86"/>
  <c r="E107" i="86"/>
  <c r="E108" i="86"/>
  <c r="E109" i="86"/>
  <c r="E110" i="86"/>
  <c r="E111" i="86"/>
  <c r="E112" i="86"/>
  <c r="E113" i="86"/>
  <c r="E114" i="86"/>
  <c r="E115" i="86"/>
  <c r="E116" i="86"/>
  <c r="E117" i="86"/>
  <c r="E118" i="86"/>
  <c r="E119" i="86"/>
  <c r="E120" i="86"/>
  <c r="E121" i="86"/>
  <c r="E123" i="86"/>
  <c r="E124" i="86"/>
  <c r="E125" i="86"/>
  <c r="E126" i="86"/>
  <c r="E127" i="86"/>
  <c r="E128" i="86"/>
  <c r="E129" i="86"/>
  <c r="E130" i="86"/>
  <c r="E131" i="86"/>
  <c r="E132" i="86"/>
  <c r="E133" i="86"/>
  <c r="E134" i="86"/>
  <c r="E135" i="86"/>
  <c r="E137" i="86"/>
  <c r="E138" i="86"/>
  <c r="E139" i="86"/>
  <c r="E140" i="86"/>
  <c r="E141" i="86"/>
  <c r="E142" i="86"/>
  <c r="E143" i="86"/>
  <c r="E144" i="86"/>
  <c r="E145" i="86"/>
  <c r="E147" i="86"/>
  <c r="E148" i="86"/>
  <c r="E149" i="86"/>
  <c r="E150" i="86"/>
  <c r="E151" i="86"/>
  <c r="E152" i="86"/>
  <c r="E153" i="86"/>
  <c r="E154" i="86"/>
  <c r="E155" i="86"/>
  <c r="E156" i="86"/>
  <c r="E158" i="86"/>
  <c r="E159" i="86"/>
  <c r="E160" i="86"/>
  <c r="E161" i="86"/>
  <c r="E162" i="86"/>
  <c r="E163" i="86"/>
  <c r="E165" i="86"/>
  <c r="E166" i="86"/>
  <c r="E167" i="86"/>
  <c r="E168" i="86"/>
  <c r="E9" i="87"/>
  <c r="E10" i="87"/>
  <c r="E11" i="87"/>
  <c r="E12" i="87"/>
  <c r="E13" i="87"/>
  <c r="E14" i="87"/>
  <c r="E16" i="87"/>
  <c r="E17" i="87"/>
  <c r="E18" i="87"/>
  <c r="E19" i="87"/>
  <c r="E20" i="87"/>
  <c r="E21" i="87"/>
  <c r="E22" i="87"/>
  <c r="E24" i="87"/>
  <c r="E25" i="87"/>
  <c r="E26" i="87"/>
  <c r="E27" i="87"/>
  <c r="E28" i="87"/>
  <c r="E29" i="87"/>
  <c r="E31" i="87"/>
  <c r="E32" i="87"/>
  <c r="E33" i="87"/>
  <c r="E34" i="87"/>
  <c r="E35" i="87"/>
  <c r="E36" i="87"/>
  <c r="E37" i="87"/>
  <c r="E39" i="87"/>
  <c r="E40" i="87"/>
  <c r="E41" i="87"/>
  <c r="E42" i="87"/>
  <c r="E43" i="87"/>
  <c r="E45" i="87"/>
  <c r="E46" i="87"/>
  <c r="E47" i="87"/>
  <c r="E49" i="87"/>
  <c r="E50" i="87"/>
  <c r="E51" i="87"/>
  <c r="E53" i="87"/>
  <c r="E54" i="87"/>
  <c r="E55" i="87"/>
  <c r="E56" i="87"/>
  <c r="E57" i="87"/>
  <c r="E58" i="87"/>
  <c r="E59" i="87"/>
  <c r="E61" i="87"/>
  <c r="E62" i="87"/>
  <c r="E63" i="87"/>
  <c r="E64" i="87"/>
  <c r="E65" i="87"/>
  <c r="E66" i="87"/>
  <c r="E68" i="87"/>
  <c r="E69" i="87"/>
  <c r="E70" i="87"/>
  <c r="E71" i="87"/>
  <c r="E72" i="87"/>
  <c r="E73" i="87"/>
  <c r="E74" i="87"/>
  <c r="E76" i="87"/>
  <c r="E77" i="87"/>
  <c r="E78" i="87"/>
  <c r="E79" i="87"/>
  <c r="E80" i="87"/>
  <c r="E81" i="87"/>
  <c r="E82" i="87"/>
  <c r="E83" i="87"/>
  <c r="E84" i="87"/>
  <c r="E85" i="87"/>
  <c r="E86" i="87"/>
  <c r="E87" i="87"/>
  <c r="E88" i="87"/>
  <c r="E89" i="87"/>
  <c r="E90" i="87"/>
  <c r="E91" i="87"/>
  <c r="E92" i="87"/>
  <c r="E93" i="87"/>
  <c r="E94" i="87"/>
  <c r="E95" i="87"/>
  <c r="E96" i="87"/>
  <c r="E97" i="87"/>
  <c r="E98" i="87"/>
  <c r="E99" i="87"/>
  <c r="E100" i="87"/>
  <c r="E101" i="87"/>
  <c r="E102" i="87"/>
  <c r="E103" i="87"/>
  <c r="E104" i="87"/>
  <c r="E105" i="87"/>
  <c r="E106" i="87"/>
  <c r="E108" i="87"/>
  <c r="E109" i="87"/>
  <c r="E110" i="87"/>
  <c r="E111" i="87"/>
  <c r="E112" i="87"/>
  <c r="E113" i="87"/>
  <c r="E115" i="87"/>
  <c r="E116" i="87"/>
  <c r="E117" i="87"/>
  <c r="E118" i="87"/>
  <c r="E119" i="87"/>
  <c r="E120" i="87"/>
  <c r="E121" i="87"/>
  <c r="E122" i="87"/>
  <c r="E123" i="87"/>
  <c r="E124" i="87"/>
  <c r="E125" i="87"/>
  <c r="E126" i="87"/>
  <c r="E127" i="87"/>
  <c r="E128" i="87"/>
  <c r="E129" i="87"/>
  <c r="E131" i="87"/>
  <c r="E132" i="87"/>
  <c r="E133" i="87"/>
  <c r="E134" i="87"/>
  <c r="E135" i="87"/>
  <c r="E136" i="87"/>
  <c r="E137" i="87"/>
  <c r="E138" i="87"/>
  <c r="E139" i="87"/>
  <c r="E140" i="87"/>
  <c r="E142" i="87"/>
  <c r="E143" i="87"/>
  <c r="E144" i="87"/>
  <c r="E145" i="87"/>
  <c r="E146" i="87"/>
  <c r="E147" i="87"/>
  <c r="E149" i="87"/>
  <c r="E150" i="87"/>
  <c r="E151" i="87"/>
  <c r="E152" i="87"/>
  <c r="E154" i="87"/>
  <c r="E158" i="87"/>
  <c r="E159" i="87"/>
  <c r="E160" i="87"/>
  <c r="E161" i="87"/>
  <c r="E162" i="87"/>
  <c r="E163" i="87"/>
  <c r="E164" i="87"/>
  <c r="E165" i="87"/>
  <c r="E166" i="87"/>
  <c r="E167" i="87"/>
  <c r="E168" i="87"/>
  <c r="E170" i="87"/>
  <c r="E171" i="87"/>
  <c r="E172" i="87"/>
  <c r="E173" i="87"/>
  <c r="E174" i="87"/>
  <c r="E175" i="87"/>
  <c r="E176" i="87"/>
  <c r="E177" i="87"/>
  <c r="E178" i="87"/>
  <c r="E180" i="87"/>
  <c r="E181" i="87"/>
  <c r="E182" i="87"/>
  <c r="E183" i="87"/>
  <c r="E184" i="87"/>
  <c r="E185" i="87"/>
  <c r="E186" i="87"/>
  <c r="E187" i="87"/>
  <c r="E188" i="87"/>
  <c r="E190" i="87"/>
  <c r="E191" i="87"/>
  <c r="E192" i="87"/>
  <c r="E193" i="87"/>
  <c r="E194" i="87"/>
  <c r="E195" i="87"/>
  <c r="E196" i="87"/>
  <c r="E197" i="87"/>
  <c r="E198" i="87"/>
  <c r="E199" i="87"/>
  <c r="E200" i="87"/>
  <c r="E201" i="87"/>
  <c r="E202" i="87"/>
  <c r="E203" i="87"/>
  <c r="E204" i="87"/>
  <c r="E205" i="87"/>
  <c r="E206" i="87"/>
  <c r="E207" i="87"/>
  <c r="E208" i="87"/>
  <c r="E210" i="87"/>
  <c r="E211" i="87"/>
  <c r="E212" i="87"/>
  <c r="E213" i="87"/>
  <c r="E214" i="87"/>
  <c r="E215" i="87"/>
  <c r="E216" i="87"/>
  <c r="E217" i="87"/>
  <c r="E218" i="87"/>
  <c r="E219" i="87"/>
  <c r="E220" i="87"/>
  <c r="E221" i="87"/>
  <c r="E222" i="87"/>
  <c r="E223" i="87"/>
  <c r="E224" i="87"/>
  <c r="E225" i="87"/>
  <c r="E226" i="87"/>
  <c r="E228" i="87"/>
  <c r="E229" i="87"/>
  <c r="E230" i="87"/>
  <c r="E231" i="87"/>
  <c r="E232" i="87"/>
  <c r="E233" i="87"/>
  <c r="E235" i="87"/>
  <c r="E236" i="87"/>
  <c r="E237" i="87"/>
  <c r="E238" i="87"/>
  <c r="E239" i="87"/>
  <c r="E240" i="87"/>
  <c r="E241" i="87"/>
  <c r="E242" i="87"/>
  <c r="E243" i="87"/>
  <c r="E245" i="87"/>
  <c r="E246" i="87"/>
  <c r="E247" i="87"/>
  <c r="E248" i="87"/>
  <c r="E249" i="87"/>
  <c r="E250" i="87"/>
  <c r="E251" i="87"/>
  <c r="E252" i="87"/>
  <c r="E253" i="87"/>
  <c r="E255" i="87"/>
  <c r="E256" i="87"/>
  <c r="E257" i="87"/>
  <c r="E258" i="87"/>
  <c r="E259" i="87"/>
  <c r="E260" i="87"/>
  <c r="E262" i="87"/>
  <c r="E263" i="87"/>
  <c r="E264" i="87"/>
  <c r="E265" i="87"/>
  <c r="E266" i="87"/>
  <c r="E267" i="87"/>
  <c r="E268" i="87"/>
  <c r="E269" i="87"/>
  <c r="E270" i="87"/>
  <c r="E271" i="87"/>
  <c r="E272" i="87"/>
  <c r="E274" i="87"/>
  <c r="E275" i="87"/>
  <c r="E276" i="87"/>
  <c r="E277" i="87"/>
  <c r="E278" i="87"/>
  <c r="E279" i="87"/>
  <c r="E280" i="87"/>
  <c r="E281" i="87"/>
  <c r="E282" i="87"/>
  <c r="E283" i="87"/>
  <c r="E285" i="87"/>
  <c r="E286" i="87"/>
  <c r="E287" i="87"/>
  <c r="E288" i="87"/>
  <c r="E289" i="87"/>
  <c r="E290" i="87"/>
  <c r="E291" i="87"/>
  <c r="E292" i="87"/>
  <c r="E294" i="87"/>
  <c r="E295" i="87"/>
  <c r="E296" i="87"/>
  <c r="E297" i="87"/>
  <c r="E298" i="87"/>
  <c r="E300" i="87"/>
  <c r="E303" i="87"/>
  <c r="E305" i="87"/>
  <c r="E307" i="87"/>
  <c r="E308" i="87"/>
  <c r="E309" i="87"/>
  <c r="E310" i="87"/>
  <c r="E311" i="87"/>
  <c r="E8" i="121"/>
  <c r="E9" i="121"/>
  <c r="E10" i="121"/>
  <c r="E11" i="121"/>
  <c r="E12" i="121"/>
  <c r="E13" i="121"/>
  <c r="E14" i="121"/>
  <c r="E16" i="121"/>
  <c r="E17" i="121"/>
  <c r="E18" i="121"/>
  <c r="E19" i="121"/>
  <c r="E20" i="121"/>
  <c r="E21" i="121"/>
  <c r="E22" i="121"/>
  <c r="E24" i="121"/>
  <c r="E25" i="121"/>
  <c r="E26" i="121"/>
  <c r="E27" i="121"/>
  <c r="E28" i="121"/>
  <c r="E29" i="121"/>
  <c r="E30" i="121"/>
  <c r="E32" i="121"/>
  <c r="E33" i="121"/>
  <c r="E34" i="121"/>
  <c r="E35" i="121"/>
  <c r="E36" i="121"/>
  <c r="E37" i="121"/>
  <c r="E38" i="121"/>
  <c r="E43" i="121"/>
  <c r="E44" i="121"/>
  <c r="E45" i="121"/>
  <c r="E46" i="121"/>
  <c r="E47" i="121"/>
  <c r="E48" i="121"/>
  <c r="E49" i="121"/>
  <c r="E51" i="121"/>
  <c r="E52" i="121"/>
  <c r="E53" i="121"/>
  <c r="E54" i="121"/>
  <c r="E55" i="121"/>
  <c r="E56" i="121"/>
  <c r="E57" i="121"/>
  <c r="E59" i="121"/>
  <c r="E60" i="121"/>
  <c r="E61" i="121"/>
  <c r="E62" i="121"/>
  <c r="E63" i="121"/>
  <c r="E64" i="121"/>
  <c r="E65" i="121"/>
  <c r="E67" i="121"/>
  <c r="E68" i="121"/>
  <c r="E69" i="121"/>
  <c r="E70" i="121"/>
  <c r="E71" i="121"/>
  <c r="E72" i="121"/>
  <c r="E73" i="121"/>
  <c r="E75" i="121"/>
  <c r="E76" i="121"/>
  <c r="E77" i="121"/>
  <c r="E78" i="121"/>
  <c r="E79" i="121"/>
  <c r="E80" i="121"/>
  <c r="E81" i="121"/>
  <c r="E83" i="121"/>
  <c r="E84" i="121"/>
  <c r="E85" i="121"/>
  <c r="E86" i="121"/>
  <c r="E87" i="121"/>
  <c r="E88" i="121"/>
  <c r="E89" i="121"/>
  <c r="E90" i="121"/>
  <c r="E91" i="121"/>
  <c r="E92" i="121"/>
  <c r="E93" i="121"/>
  <c r="E94" i="121"/>
  <c r="E96" i="121"/>
  <c r="E97" i="121"/>
  <c r="E98" i="121"/>
  <c r="E100" i="121"/>
  <c r="E101" i="121"/>
  <c r="E102" i="121"/>
  <c r="E103" i="121"/>
  <c r="E104" i="121"/>
  <c r="E105" i="121"/>
  <c r="E106" i="121"/>
  <c r="E107" i="121"/>
  <c r="E108" i="121"/>
  <c r="E109" i="121"/>
  <c r="E111" i="121"/>
  <c r="E112" i="121"/>
  <c r="E113" i="121"/>
  <c r="E114" i="121"/>
  <c r="E115" i="121"/>
  <c r="E116" i="121"/>
  <c r="E117" i="121"/>
  <c r="E118" i="121"/>
  <c r="E119" i="121"/>
  <c r="E120" i="121"/>
  <c r="E121" i="121"/>
  <c r="E122" i="121"/>
  <c r="E124" i="121"/>
  <c r="E125" i="121"/>
  <c r="E126" i="121"/>
  <c r="E127" i="121"/>
  <c r="E128" i="121"/>
  <c r="E129" i="121"/>
  <c r="E130" i="121"/>
  <c r="E131" i="121"/>
  <c r="E132" i="121"/>
  <c r="E133" i="121"/>
  <c r="E134" i="121"/>
  <c r="E135" i="121"/>
  <c r="E137" i="121"/>
  <c r="E138" i="121"/>
  <c r="E139" i="121"/>
  <c r="E140" i="121"/>
  <c r="E141" i="121"/>
  <c r="E142" i="121"/>
  <c r="E143" i="121"/>
  <c r="E145" i="121"/>
  <c r="E146" i="121"/>
  <c r="E147" i="121"/>
  <c r="E148" i="121"/>
  <c r="E149" i="121"/>
  <c r="E150" i="121"/>
  <c r="E151" i="121"/>
  <c r="E152" i="121"/>
  <c r="E153" i="121"/>
  <c r="E154" i="121"/>
  <c r="E156" i="121"/>
  <c r="E157" i="121"/>
  <c r="E158" i="121"/>
  <c r="E160" i="121"/>
  <c r="E161" i="121"/>
  <c r="E8" i="120"/>
  <c r="E9" i="120"/>
  <c r="E10" i="120"/>
  <c r="E11" i="120"/>
  <c r="E12" i="120"/>
  <c r="E13" i="120"/>
  <c r="E14" i="120"/>
  <c r="E16" i="120"/>
  <c r="E17" i="120"/>
  <c r="E18" i="120"/>
  <c r="E19" i="120"/>
  <c r="E20" i="120"/>
  <c r="E21" i="120"/>
  <c r="E22" i="120"/>
  <c r="E27" i="120"/>
  <c r="E28" i="120"/>
  <c r="E29" i="120"/>
  <c r="E30" i="120"/>
  <c r="E31" i="120"/>
  <c r="E32" i="120"/>
  <c r="E33" i="120"/>
  <c r="E35" i="120"/>
  <c r="E36" i="120"/>
  <c r="E37" i="120"/>
  <c r="E38" i="120"/>
  <c r="E39" i="120"/>
  <c r="E40" i="120"/>
  <c r="E41" i="120"/>
  <c r="E43" i="120"/>
  <c r="E44" i="120"/>
  <c r="E45" i="120"/>
  <c r="E46" i="120"/>
  <c r="E47" i="120"/>
  <c r="E48" i="120"/>
  <c r="E49" i="120"/>
  <c r="E51" i="120"/>
  <c r="E52" i="120"/>
  <c r="E53" i="120"/>
  <c r="E54" i="120"/>
  <c r="E55" i="120"/>
  <c r="E56" i="120"/>
  <c r="E57" i="120"/>
  <c r="E59" i="120"/>
  <c r="E60" i="120"/>
  <c r="E61" i="120"/>
  <c r="E62" i="120"/>
  <c r="E63" i="120"/>
  <c r="E64" i="120"/>
  <c r="E65" i="120"/>
  <c r="E67" i="120"/>
  <c r="E68" i="120"/>
  <c r="E69" i="120"/>
  <c r="E70" i="120"/>
  <c r="E71" i="120"/>
  <c r="E72" i="120"/>
  <c r="E73" i="120"/>
  <c r="E75" i="120"/>
  <c r="E76" i="120"/>
  <c r="E77" i="120"/>
  <c r="E78" i="120"/>
  <c r="E79" i="120"/>
  <c r="E80" i="120"/>
  <c r="E81" i="120"/>
  <c r="E83" i="120"/>
  <c r="E84" i="120"/>
  <c r="E85" i="120"/>
  <c r="E86" i="120"/>
  <c r="E87" i="120"/>
  <c r="E88" i="120"/>
  <c r="E89" i="120"/>
  <c r="E90" i="120"/>
  <c r="E91" i="120"/>
  <c r="E92" i="120"/>
  <c r="E93" i="120"/>
  <c r="E94" i="120"/>
  <c r="E95" i="120"/>
  <c r="E96" i="120"/>
  <c r="E97" i="120"/>
  <c r="E98" i="120"/>
  <c r="E99" i="120"/>
  <c r="E100" i="120"/>
  <c r="E101" i="120"/>
  <c r="E103" i="120"/>
  <c r="E104" i="120"/>
  <c r="E105" i="120"/>
  <c r="E106" i="120"/>
  <c r="E107" i="120"/>
  <c r="E108" i="120"/>
  <c r="E109" i="120"/>
  <c r="E110" i="120"/>
  <c r="E111" i="120"/>
  <c r="E112" i="120"/>
  <c r="E113" i="120"/>
  <c r="E115" i="120"/>
  <c r="E116" i="120"/>
  <c r="E117" i="120"/>
  <c r="E118" i="120"/>
  <c r="E119" i="120"/>
  <c r="E120" i="120"/>
  <c r="E121" i="120"/>
  <c r="E123" i="120"/>
  <c r="E124" i="120"/>
  <c r="E125" i="120"/>
  <c r="E126" i="120"/>
  <c r="E127" i="120"/>
  <c r="E128" i="120"/>
  <c r="E129" i="120"/>
  <c r="E131" i="120"/>
  <c r="E132" i="120"/>
  <c r="E133" i="120"/>
  <c r="E134" i="120"/>
  <c r="E135" i="120"/>
  <c r="E136" i="120"/>
  <c r="E137" i="120"/>
  <c r="E138" i="120"/>
  <c r="E139" i="120"/>
  <c r="E140" i="120"/>
  <c r="E141" i="120"/>
  <c r="E142" i="120"/>
  <c r="E143" i="120"/>
  <c r="E144" i="120"/>
  <c r="E146" i="120"/>
  <c r="E147" i="120"/>
  <c r="E148" i="120"/>
  <c r="E149" i="120"/>
  <c r="E150" i="120"/>
  <c r="E151" i="120"/>
  <c r="E152" i="120"/>
  <c r="E153" i="120"/>
  <c r="E154" i="120"/>
  <c r="E155" i="120"/>
  <c r="E156" i="120"/>
  <c r="E157" i="120"/>
  <c r="E158" i="120"/>
  <c r="E160" i="120"/>
  <c r="E161" i="120"/>
  <c r="E162" i="120"/>
  <c r="E163" i="120"/>
  <c r="E164" i="120"/>
  <c r="E165" i="120"/>
  <c r="E166" i="120"/>
  <c r="E167" i="120"/>
  <c r="E168" i="120"/>
  <c r="E169" i="120"/>
  <c r="E170" i="120"/>
  <c r="E171" i="120"/>
  <c r="E172" i="120"/>
  <c r="E173" i="120"/>
  <c r="E174" i="120"/>
  <c r="E176" i="120"/>
  <c r="E177" i="120"/>
  <c r="E178" i="120"/>
  <c r="E179" i="120"/>
  <c r="E180" i="120"/>
  <c r="E181" i="120"/>
  <c r="E182" i="120"/>
  <c r="E183" i="120"/>
  <c r="E184" i="120"/>
  <c r="E185" i="120"/>
  <c r="E186" i="120"/>
  <c r="E187" i="120"/>
  <c r="E189" i="120"/>
  <c r="E190" i="120"/>
  <c r="E191" i="120"/>
  <c r="E192" i="120"/>
  <c r="E193" i="120"/>
  <c r="E194" i="120"/>
  <c r="E195" i="120"/>
  <c r="E197" i="120"/>
  <c r="E198" i="120"/>
  <c r="E199" i="120"/>
  <c r="E200" i="120"/>
  <c r="E201" i="120"/>
  <c r="E202" i="120"/>
  <c r="E203" i="120"/>
  <c r="E205" i="120"/>
  <c r="E206" i="120"/>
  <c r="E207" i="120"/>
  <c r="E208" i="120"/>
  <c r="E209" i="120"/>
  <c r="E210" i="120"/>
  <c r="E211" i="120"/>
  <c r="E212" i="120"/>
  <c r="G8" i="167"/>
  <c r="H8" i="167" s="1"/>
  <c r="G9" i="167"/>
  <c r="H9" i="167" s="1"/>
  <c r="G10" i="167"/>
  <c r="H10" i="167" s="1"/>
  <c r="G11" i="167"/>
  <c r="H11" i="167" s="1"/>
  <c r="G12" i="167"/>
  <c r="H12" i="167" s="1"/>
  <c r="G13" i="167"/>
  <c r="H13" i="167" s="1"/>
  <c r="G14" i="167"/>
  <c r="H14" i="167" s="1"/>
  <c r="G15" i="167"/>
  <c r="H15" i="167" s="1"/>
  <c r="G16" i="167"/>
  <c r="H16" i="167" s="1"/>
  <c r="G18" i="167"/>
  <c r="H18" i="167" s="1"/>
  <c r="G19" i="167"/>
  <c r="H19" i="167" s="1"/>
  <c r="G20" i="167"/>
  <c r="H20" i="167" s="1"/>
  <c r="G21" i="167"/>
  <c r="H21" i="167" s="1"/>
  <c r="G22" i="167"/>
  <c r="H22" i="167" s="1"/>
  <c r="G23" i="167"/>
  <c r="H23" i="167" s="1"/>
  <c r="G24" i="167"/>
  <c r="H24" i="167" s="1"/>
  <c r="G25" i="167"/>
  <c r="H25" i="167" s="1"/>
  <c r="G27" i="167"/>
  <c r="H27" i="167" s="1"/>
  <c r="G28" i="167"/>
  <c r="H28" i="167" s="1"/>
  <c r="G29" i="167"/>
  <c r="H29" i="167" s="1"/>
  <c r="E10" i="90"/>
  <c r="E11" i="90"/>
  <c r="E12" i="90"/>
  <c r="E13" i="90"/>
  <c r="E14" i="90"/>
  <c r="E15" i="90"/>
  <c r="E16" i="90"/>
  <c r="E17" i="90"/>
  <c r="E18" i="90"/>
  <c r="E19" i="90"/>
  <c r="E20" i="90"/>
  <c r="E21" i="90"/>
  <c r="E22" i="90"/>
  <c r="E23" i="90"/>
  <c r="E24" i="90"/>
  <c r="E25" i="90"/>
  <c r="E26" i="90"/>
  <c r="E27" i="90"/>
  <c r="E28" i="90"/>
  <c r="E29" i="90"/>
  <c r="E30" i="90"/>
  <c r="E31" i="90"/>
  <c r="E32" i="90"/>
  <c r="E33" i="90"/>
  <c r="E34" i="90"/>
  <c r="E35" i="90"/>
  <c r="E36" i="90"/>
  <c r="E37" i="90"/>
  <c r="E38" i="90"/>
  <c r="E39" i="90"/>
  <c r="E40" i="90"/>
  <c r="E42" i="90"/>
  <c r="E43" i="90"/>
  <c r="E44" i="90"/>
  <c r="E45" i="90"/>
  <c r="E46" i="90"/>
  <c r="E48" i="90"/>
  <c r="E49" i="90"/>
  <c r="E50" i="90"/>
  <c r="E51" i="90"/>
  <c r="E52" i="90"/>
  <c r="E54" i="90"/>
  <c r="E55" i="90"/>
  <c r="E56" i="90"/>
  <c r="E57" i="90"/>
  <c r="E58" i="90"/>
  <c r="E60" i="90"/>
  <c r="E61" i="90"/>
  <c r="E62" i="90"/>
  <c r="E63" i="90"/>
  <c r="E64" i="90"/>
  <c r="E66" i="90"/>
  <c r="E67" i="90"/>
  <c r="E68" i="90"/>
  <c r="E69" i="90"/>
  <c r="E70" i="90"/>
  <c r="E72" i="90"/>
  <c r="E73" i="90"/>
  <c r="E75" i="90"/>
  <c r="E77" i="90"/>
  <c r="E79" i="90"/>
  <c r="E81" i="90"/>
  <c r="E83" i="90"/>
  <c r="E85" i="90"/>
  <c r="E87" i="90"/>
  <c r="E88" i="90"/>
  <c r="E89" i="90"/>
  <c r="E90" i="90"/>
  <c r="E91" i="90"/>
  <c r="E92" i="90"/>
  <c r="E94" i="90"/>
  <c r="E95" i="90"/>
  <c r="E96" i="90"/>
  <c r="E97" i="90"/>
  <c r="E98" i="90"/>
  <c r="E100" i="90"/>
  <c r="E101" i="90"/>
  <c r="E102" i="90"/>
  <c r="E103" i="90"/>
  <c r="E104" i="90"/>
  <c r="E105" i="90"/>
  <c r="E107" i="90"/>
  <c r="E109" i="90"/>
  <c r="E111" i="90"/>
  <c r="E112" i="90"/>
  <c r="E114" i="90"/>
  <c r="E116" i="90"/>
  <c r="E117" i="90"/>
  <c r="E118" i="90"/>
  <c r="E120" i="90"/>
  <c r="E122" i="90"/>
  <c r="E124" i="90"/>
  <c r="E126" i="90"/>
  <c r="E128" i="90"/>
  <c r="E130" i="90"/>
  <c r="E131" i="90"/>
  <c r="E133" i="90"/>
  <c r="E134" i="90"/>
  <c r="E136" i="90"/>
  <c r="E137" i="90"/>
  <c r="E139" i="90"/>
  <c r="E141" i="90"/>
  <c r="E142" i="90"/>
  <c r="E144" i="90"/>
  <c r="E145" i="90"/>
  <c r="E146" i="90"/>
  <c r="E148" i="90"/>
  <c r="E149" i="90"/>
  <c r="E151" i="90"/>
  <c r="E152" i="90"/>
  <c r="E153" i="90"/>
  <c r="E155" i="90"/>
  <c r="E156" i="90"/>
  <c r="E157" i="90"/>
  <c r="E158" i="90"/>
  <c r="E159" i="90"/>
  <c r="E161" i="90"/>
  <c r="E162" i="90"/>
  <c r="E164" i="90"/>
  <c r="E166" i="90"/>
  <c r="E167" i="90"/>
  <c r="E169" i="90"/>
  <c r="E170" i="90"/>
  <c r="E172" i="90"/>
  <c r="E173" i="90"/>
  <c r="E174" i="90"/>
  <c r="E175" i="90"/>
  <c r="E176" i="90"/>
  <c r="E178" i="90"/>
  <c r="E180" i="90"/>
  <c r="E181" i="90"/>
  <c r="E183" i="90"/>
  <c r="E185" i="90"/>
  <c r="E186" i="90"/>
  <c r="E188" i="90"/>
  <c r="E190" i="90"/>
  <c r="E192" i="90"/>
  <c r="E193" i="90"/>
  <c r="E200" i="90"/>
  <c r="E201" i="90"/>
  <c r="E202" i="90"/>
  <c r="E203" i="90"/>
  <c r="E204" i="90"/>
  <c r="E205" i="90"/>
  <c r="E206" i="90"/>
  <c r="E207" i="90"/>
  <c r="E208" i="90"/>
  <c r="E209" i="90"/>
  <c r="E210" i="90"/>
  <c r="E211" i="90"/>
  <c r="E212" i="90"/>
  <c r="E213" i="90"/>
  <c r="E215" i="90"/>
  <c r="E216" i="90"/>
  <c r="E218" i="90"/>
  <c r="E219" i="90"/>
  <c r="E221" i="90"/>
  <c r="E222" i="90"/>
  <c r="E223" i="90"/>
  <c r="E225" i="90"/>
  <c r="E227" i="90"/>
  <c r="E228" i="90"/>
  <c r="E229" i="90"/>
  <c r="E231" i="90"/>
  <c r="E232" i="90"/>
  <c r="E233" i="90"/>
  <c r="E235" i="90"/>
  <c r="E237" i="90"/>
  <c r="E239" i="90"/>
  <c r="E241" i="90"/>
  <c r="E243" i="90"/>
  <c r="E244" i="90"/>
  <c r="E245" i="90"/>
  <c r="E246" i="90"/>
  <c r="E248" i="90"/>
  <c r="E249" i="90"/>
  <c r="E250" i="90"/>
  <c r="E251" i="90"/>
  <c r="E253" i="90"/>
  <c r="E254" i="90"/>
  <c r="E256" i="90"/>
  <c r="E257" i="90"/>
  <c r="E259" i="90"/>
  <c r="E260" i="90"/>
  <c r="E262" i="90"/>
  <c r="E263" i="90"/>
  <c r="E264" i="90"/>
  <c r="E266" i="90"/>
  <c r="E268" i="90"/>
  <c r="E270" i="90"/>
  <c r="E271" i="90"/>
  <c r="E276" i="90"/>
  <c r="E277" i="90"/>
  <c r="E278" i="90"/>
  <c r="E279" i="90"/>
  <c r="E280" i="90"/>
  <c r="E281" i="90"/>
  <c r="E282" i="90"/>
  <c r="E283" i="90"/>
  <c r="E284" i="90"/>
  <c r="E285" i="90"/>
  <c r="E287" i="90"/>
  <c r="E289" i="90"/>
  <c r="E291" i="90"/>
  <c r="E292" i="90"/>
  <c r="E294" i="90"/>
  <c r="E295" i="90"/>
  <c r="E297" i="90"/>
  <c r="E298" i="90"/>
  <c r="E299" i="90"/>
  <c r="E301" i="90"/>
  <c r="E302" i="90"/>
  <c r="E303" i="90"/>
  <c r="E305" i="90"/>
  <c r="E306" i="90"/>
  <c r="E308" i="90"/>
  <c r="E309" i="90"/>
  <c r="E311" i="90"/>
  <c r="E312" i="90"/>
  <c r="E314" i="90"/>
  <c r="E316" i="90"/>
  <c r="E322" i="90"/>
  <c r="E323" i="90"/>
  <c r="E324" i="90"/>
  <c r="E325" i="90"/>
  <c r="E326" i="90"/>
  <c r="E327" i="90"/>
  <c r="E328" i="90"/>
  <c r="E329" i="90"/>
  <c r="E330" i="90"/>
  <c r="E331" i="90"/>
  <c r="E332" i="90"/>
  <c r="E334" i="90"/>
  <c r="E335" i="90"/>
  <c r="E337" i="90"/>
  <c r="E338" i="90"/>
  <c r="E340" i="90"/>
  <c r="E341" i="90"/>
  <c r="E342" i="90"/>
  <c r="E344" i="90"/>
  <c r="E345" i="90"/>
  <c r="E346" i="90"/>
  <c r="E348" i="90"/>
  <c r="E349" i="90"/>
  <c r="E350" i="90"/>
  <c r="E351" i="90"/>
  <c r="E352" i="90"/>
  <c r="E353" i="90"/>
  <c r="E355" i="90"/>
  <c r="E356" i="90"/>
  <c r="E357" i="90"/>
  <c r="E358" i="90"/>
  <c r="E359" i="90"/>
  <c r="E360" i="90"/>
  <c r="E362" i="90"/>
  <c r="E363" i="90"/>
  <c r="E364" i="90"/>
  <c r="E366" i="90"/>
  <c r="E367" i="90"/>
  <c r="E368" i="90"/>
  <c r="E370" i="90"/>
  <c r="E371" i="90"/>
  <c r="E372" i="90"/>
  <c r="E374" i="90"/>
  <c r="E375" i="90"/>
  <c r="E376" i="90"/>
  <c r="E378" i="90"/>
  <c r="E380" i="90"/>
  <c r="E381" i="90"/>
  <c r="E383" i="90"/>
  <c r="E384" i="90"/>
  <c r="E385" i="90"/>
  <c r="E387" i="90"/>
  <c r="E388" i="90"/>
  <c r="E390" i="90"/>
  <c r="E391" i="90"/>
  <c r="E397" i="90"/>
  <c r="E398" i="90"/>
  <c r="G15" i="91"/>
  <c r="H15" i="91" s="1"/>
  <c r="G16" i="91"/>
  <c r="H16" i="91" s="1"/>
  <c r="G17" i="91"/>
  <c r="H17" i="91" s="1"/>
  <c r="G18" i="91"/>
  <c r="H18" i="91" s="1"/>
  <c r="G19" i="91"/>
  <c r="H19" i="91" s="1"/>
  <c r="G20" i="91"/>
  <c r="H20" i="91" s="1"/>
  <c r="G21" i="91"/>
  <c r="H21" i="91" s="1"/>
  <c r="G22" i="91"/>
  <c r="H22" i="91" s="1"/>
  <c r="G27" i="91"/>
  <c r="H27" i="91" s="1"/>
  <c r="G28" i="91"/>
  <c r="H28" i="91" s="1"/>
  <c r="G29" i="91"/>
  <c r="H29" i="91" s="1"/>
  <c r="G30" i="91"/>
  <c r="H30" i="91" s="1"/>
  <c r="G35" i="91"/>
  <c r="H35" i="91" s="1"/>
  <c r="G36" i="91"/>
  <c r="H36" i="91" s="1"/>
  <c r="G37" i="91"/>
  <c r="H37" i="91" s="1"/>
  <c r="G38" i="91"/>
  <c r="H38" i="91" s="1"/>
  <c r="G39" i="91"/>
  <c r="H39" i="91" s="1"/>
  <c r="G40" i="91"/>
  <c r="H40" i="91" s="1"/>
  <c r="G41" i="91"/>
  <c r="H41" i="91" s="1"/>
  <c r="G42" i="91"/>
  <c r="H42" i="91" s="1"/>
  <c r="G47" i="91"/>
  <c r="H47" i="91" s="1"/>
  <c r="G48" i="91"/>
  <c r="H48" i="91" s="1"/>
  <c r="G49" i="91"/>
  <c r="H49" i="91" s="1"/>
  <c r="G50" i="91"/>
  <c r="H50" i="91" s="1"/>
  <c r="G58" i="91"/>
  <c r="H58" i="91" s="1"/>
  <c r="G59" i="91"/>
  <c r="H59" i="91" s="1"/>
  <c r="G60" i="91"/>
  <c r="H60" i="91" s="1"/>
  <c r="G61" i="91"/>
  <c r="H61" i="91" s="1"/>
  <c r="G65" i="91"/>
  <c r="H65" i="91" s="1"/>
  <c r="G66" i="91"/>
  <c r="H66" i="91" s="1"/>
  <c r="G72" i="91"/>
  <c r="H72" i="91" s="1"/>
  <c r="G73" i="91"/>
  <c r="H73" i="91" s="1"/>
  <c r="G77" i="91"/>
  <c r="H77" i="91" s="1"/>
  <c r="G78" i="91"/>
  <c r="H78" i="91" s="1"/>
  <c r="G79" i="91"/>
  <c r="H79" i="91" s="1"/>
  <c r="G80" i="91"/>
  <c r="H80" i="91" s="1"/>
  <c r="G81" i="91"/>
  <c r="H81" i="91" s="1"/>
  <c r="G85" i="91"/>
  <c r="H85" i="91" s="1"/>
  <c r="G86" i="91"/>
  <c r="H86" i="91" s="1"/>
  <c r="G87" i="91"/>
  <c r="H87" i="91" s="1"/>
  <c r="G88" i="91"/>
  <c r="H88" i="91" s="1"/>
  <c r="G89" i="91"/>
  <c r="H89" i="91" s="1"/>
  <c r="G90" i="91"/>
  <c r="H90" i="91" s="1"/>
  <c r="G91" i="91"/>
  <c r="H91" i="91" s="1"/>
  <c r="G92" i="91"/>
  <c r="H92" i="91" s="1"/>
  <c r="G93" i="91"/>
  <c r="H93" i="91" s="1"/>
  <c r="G94" i="91"/>
  <c r="H94" i="91" s="1"/>
  <c r="G95" i="91"/>
  <c r="H95" i="91" s="1"/>
  <c r="G96" i="91"/>
  <c r="H96" i="91" s="1"/>
  <c r="G97" i="91"/>
  <c r="H97" i="91" s="1"/>
  <c r="G104" i="91"/>
  <c r="H104" i="91" s="1"/>
  <c r="G105" i="91"/>
  <c r="H105" i="91" s="1"/>
  <c r="G106" i="91"/>
  <c r="H106" i="91" s="1"/>
  <c r="G107" i="91"/>
  <c r="H107" i="91" s="1"/>
  <c r="G108" i="91"/>
  <c r="H108" i="91" s="1"/>
  <c r="G109" i="91"/>
  <c r="H109" i="91" s="1"/>
  <c r="G110" i="91"/>
  <c r="G111" i="91"/>
  <c r="H111" i="91" s="1"/>
  <c r="G112" i="91"/>
  <c r="G113" i="91"/>
  <c r="H113" i="91" s="1"/>
  <c r="G114" i="91"/>
  <c r="G115" i="91"/>
  <c r="H115" i="91" s="1"/>
  <c r="G120" i="91"/>
  <c r="H120" i="91" s="1"/>
  <c r="G121" i="91"/>
  <c r="H121" i="91" s="1"/>
  <c r="G122" i="91"/>
  <c r="H122" i="91" s="1"/>
  <c r="G123" i="91"/>
  <c r="H123" i="91" s="1"/>
  <c r="G124" i="91"/>
  <c r="H124" i="91" s="1"/>
  <c r="G125" i="91"/>
  <c r="H125" i="91" s="1"/>
  <c r="G126" i="91"/>
  <c r="H126" i="91" s="1"/>
  <c r="G127" i="91"/>
  <c r="H127" i="91" s="1"/>
  <c r="G128" i="91"/>
  <c r="H128" i="91" s="1"/>
  <c r="G129" i="91"/>
  <c r="H129" i="91" s="1"/>
  <c r="G130" i="91"/>
  <c r="H130" i="91" s="1"/>
  <c r="G131" i="91"/>
  <c r="H131" i="91" s="1"/>
  <c r="G132" i="91"/>
  <c r="H132" i="91" s="1"/>
  <c r="G133" i="91"/>
  <c r="H133" i="91" s="1"/>
  <c r="G134" i="91"/>
  <c r="H134" i="91" s="1"/>
  <c r="G135" i="91"/>
  <c r="H135" i="91" s="1"/>
  <c r="G139" i="91"/>
  <c r="H139" i="91" s="1"/>
  <c r="G140" i="91"/>
  <c r="H140" i="91" s="1"/>
  <c r="G141" i="91"/>
  <c r="H141" i="91" s="1"/>
  <c r="G142" i="91"/>
  <c r="H142" i="91" s="1"/>
  <c r="G143" i="91"/>
  <c r="H143" i="91" s="1"/>
  <c r="G144" i="91"/>
  <c r="H144" i="91" s="1"/>
  <c r="G145" i="91"/>
  <c r="H145" i="91" s="1"/>
  <c r="G146" i="91"/>
  <c r="H146" i="91" s="1"/>
  <c r="G150" i="91"/>
  <c r="H150" i="91" s="1"/>
  <c r="G151" i="91"/>
  <c r="H151" i="91" s="1"/>
  <c r="G152" i="91"/>
  <c r="H152" i="91" s="1"/>
  <c r="G153" i="91"/>
  <c r="H153" i="91" s="1"/>
  <c r="G154" i="91"/>
  <c r="H154" i="91" s="1"/>
  <c r="G155" i="91"/>
  <c r="H155" i="91" s="1"/>
  <c r="G156" i="91"/>
  <c r="H156" i="91" s="1"/>
  <c r="G157" i="91"/>
  <c r="H157" i="91" s="1"/>
  <c r="G158" i="91"/>
  <c r="H158" i="91" s="1"/>
  <c r="G159" i="91"/>
  <c r="H159" i="91" s="1"/>
  <c r="G160" i="91"/>
  <c r="H160" i="91" s="1"/>
  <c r="G161" i="91"/>
  <c r="H161" i="91" s="1"/>
  <c r="G162" i="91"/>
  <c r="H162" i="91" s="1"/>
  <c r="G163" i="91"/>
  <c r="H163" i="91" s="1"/>
  <c r="G164" i="91"/>
  <c r="H164" i="91" s="1"/>
  <c r="G165" i="91"/>
  <c r="H165" i="91" s="1"/>
  <c r="G169" i="91"/>
  <c r="H169" i="91" s="1"/>
  <c r="G170" i="91"/>
  <c r="H170" i="91" s="1"/>
  <c r="G171" i="91"/>
  <c r="H171" i="91" s="1"/>
  <c r="G172" i="91"/>
  <c r="H172" i="91" s="1"/>
  <c r="G173" i="91"/>
  <c r="H173" i="91" s="1"/>
  <c r="G174" i="91"/>
  <c r="H174" i="91" s="1"/>
  <c r="G175" i="91"/>
  <c r="H175" i="91" s="1"/>
  <c r="G176" i="91"/>
  <c r="H176" i="91" s="1"/>
  <c r="G177" i="91"/>
  <c r="H177" i="91" s="1"/>
  <c r="G178" i="91"/>
  <c r="H178" i="91" s="1"/>
  <c r="G179" i="91"/>
  <c r="H179" i="91" s="1"/>
  <c r="G180" i="91"/>
  <c r="H180" i="91" s="1"/>
  <c r="G181" i="91"/>
  <c r="H181" i="91" s="1"/>
  <c r="G182" i="91"/>
  <c r="H182" i="91" s="1"/>
  <c r="G183" i="91"/>
  <c r="H183" i="91" s="1"/>
  <c r="G184" i="91"/>
  <c r="H184" i="91" s="1"/>
  <c r="G185" i="91"/>
  <c r="H185" i="91" s="1"/>
  <c r="G186" i="91"/>
  <c r="H186" i="91" s="1"/>
  <c r="G187" i="91"/>
  <c r="H187" i="91" s="1"/>
  <c r="G188" i="91"/>
  <c r="H188" i="91" s="1"/>
  <c r="G189" i="91"/>
  <c r="H189" i="91" s="1"/>
  <c r="G190" i="91"/>
  <c r="H190" i="91" s="1"/>
  <c r="G191" i="91"/>
  <c r="H191" i="91" s="1"/>
  <c r="G192" i="91"/>
  <c r="H192" i="91" s="1"/>
  <c r="G193" i="91"/>
  <c r="H193" i="91" s="1"/>
  <c r="G197" i="91"/>
  <c r="H197" i="91" s="1"/>
  <c r="G198" i="91"/>
  <c r="H198" i="91" s="1"/>
  <c r="G199" i="91"/>
  <c r="H199" i="91" s="1"/>
  <c r="G200" i="91"/>
  <c r="H200" i="91" s="1"/>
  <c r="G201" i="91"/>
  <c r="H201" i="91" s="1"/>
  <c r="G202" i="91"/>
  <c r="H202" i="91" s="1"/>
  <c r="G203" i="91"/>
  <c r="H203" i="91" s="1"/>
  <c r="G204" i="91"/>
  <c r="H204" i="91" s="1"/>
  <c r="G205" i="91"/>
  <c r="H205" i="91" s="1"/>
  <c r="G206" i="91"/>
  <c r="H206" i="91" s="1"/>
  <c r="G207" i="91"/>
  <c r="H207" i="91" s="1"/>
  <c r="G208" i="91"/>
  <c r="H208" i="91" s="1"/>
  <c r="G209" i="91"/>
  <c r="H209" i="91" s="1"/>
  <c r="G210" i="91"/>
  <c r="H210" i="91" s="1"/>
  <c r="G211" i="91"/>
  <c r="H211" i="91" s="1"/>
  <c r="G212" i="91"/>
  <c r="H212" i="91" s="1"/>
  <c r="G213" i="91"/>
  <c r="H213" i="91" s="1"/>
  <c r="G214" i="91"/>
  <c r="H214" i="91" s="1"/>
  <c r="G215" i="91"/>
  <c r="H215" i="91" s="1"/>
  <c r="G216" i="91"/>
  <c r="H216" i="91" s="1"/>
  <c r="G217" i="91"/>
  <c r="H217" i="91" s="1"/>
  <c r="G218" i="91"/>
  <c r="H218" i="91" s="1"/>
  <c r="G219" i="91"/>
  <c r="H219" i="91" s="1"/>
  <c r="G220" i="91"/>
  <c r="H220" i="91" s="1"/>
  <c r="G221" i="91"/>
  <c r="H221" i="91" s="1"/>
  <c r="G222" i="91"/>
  <c r="H222" i="91" s="1"/>
  <c r="G223" i="91"/>
  <c r="H223" i="91" s="1"/>
  <c r="G224" i="91"/>
  <c r="H224" i="91" s="1"/>
  <c r="G225" i="91"/>
  <c r="H225" i="91" s="1"/>
  <c r="G226" i="91"/>
  <c r="H226" i="91" s="1"/>
  <c r="G227" i="91"/>
  <c r="H227" i="91" s="1"/>
  <c r="G228" i="91"/>
  <c r="H228" i="91" s="1"/>
  <c r="G229" i="91"/>
  <c r="H229" i="91" s="1"/>
  <c r="G230" i="91"/>
  <c r="H230" i="91" s="1"/>
  <c r="G231" i="91"/>
  <c r="H231" i="91" s="1"/>
  <c r="G232" i="91"/>
  <c r="H232" i="91" s="1"/>
  <c r="G233" i="91"/>
  <c r="H233" i="91" s="1"/>
  <c r="G234" i="91"/>
  <c r="H234" i="91" s="1"/>
  <c r="G235" i="91"/>
  <c r="H235" i="91" s="1"/>
  <c r="G236" i="91"/>
  <c r="H236" i="91" s="1"/>
  <c r="G237" i="91"/>
  <c r="H237" i="91" s="1"/>
  <c r="G238" i="91"/>
  <c r="H238" i="91" s="1"/>
  <c r="G239" i="91"/>
  <c r="H239" i="91" s="1"/>
  <c r="G240" i="91"/>
  <c r="H240" i="91" s="1"/>
  <c r="G241" i="91"/>
  <c r="H241" i="91" s="1"/>
  <c r="G242" i="91"/>
  <c r="H242" i="91" s="1"/>
  <c r="G243" i="91"/>
  <c r="H243" i="91" s="1"/>
  <c r="G244" i="91"/>
  <c r="H244" i="91" s="1"/>
  <c r="G245" i="91"/>
  <c r="H245" i="91" s="1"/>
  <c r="G246" i="91"/>
  <c r="H246" i="91" s="1"/>
  <c r="G247" i="91"/>
  <c r="H247" i="91" s="1"/>
  <c r="G248" i="91"/>
  <c r="H248" i="91" s="1"/>
  <c r="G249" i="91"/>
  <c r="H249" i="91" s="1"/>
  <c r="G250" i="91"/>
  <c r="H250" i="91" s="1"/>
  <c r="G251" i="91"/>
  <c r="H251" i="91" s="1"/>
  <c r="G252" i="91"/>
  <c r="H252" i="91" s="1"/>
  <c r="G253" i="91"/>
  <c r="H253" i="91" s="1"/>
  <c r="G254" i="91"/>
  <c r="H254" i="91" s="1"/>
  <c r="G255" i="91"/>
  <c r="H255" i="91" s="1"/>
  <c r="G256" i="91"/>
  <c r="H256" i="91" s="1"/>
  <c r="G257" i="91"/>
  <c r="H257" i="91" s="1"/>
  <c r="G258" i="91"/>
  <c r="H258" i="91" s="1"/>
  <c r="G259" i="91"/>
  <c r="H259" i="91" s="1"/>
  <c r="G260" i="91"/>
  <c r="H260" i="91" s="1"/>
  <c r="G261" i="91"/>
  <c r="H261" i="91" s="1"/>
  <c r="G262" i="91"/>
  <c r="H262" i="91" s="1"/>
  <c r="G263" i="91"/>
  <c r="H263" i="91" s="1"/>
  <c r="G264" i="91"/>
  <c r="H264" i="91" s="1"/>
  <c r="G265" i="91"/>
  <c r="H265" i="91" s="1"/>
  <c r="G266" i="91"/>
  <c r="H266" i="91" s="1"/>
  <c r="G267" i="91"/>
  <c r="H267" i="91" s="1"/>
  <c r="G268" i="91"/>
  <c r="H268" i="91" s="1"/>
  <c r="G269" i="91"/>
  <c r="H269" i="91" s="1"/>
  <c r="G270" i="91"/>
  <c r="H270" i="91" s="1"/>
  <c r="G271" i="91"/>
  <c r="H271" i="91" s="1"/>
  <c r="G272" i="91"/>
  <c r="H272" i="91" s="1"/>
  <c r="G273" i="91"/>
  <c r="H273" i="91" s="1"/>
  <c r="G274" i="91"/>
  <c r="H274" i="91" s="1"/>
  <c r="G275" i="91"/>
  <c r="H275" i="91" s="1"/>
  <c r="G276" i="91"/>
  <c r="H276" i="91" s="1"/>
  <c r="G277" i="91"/>
  <c r="H277" i="91" s="1"/>
  <c r="G283" i="91"/>
  <c r="H283" i="91" s="1"/>
  <c r="G284" i="91"/>
  <c r="H284" i="91" s="1"/>
  <c r="G288" i="91"/>
  <c r="H288" i="91" s="1"/>
  <c r="G289" i="91"/>
  <c r="H289" i="91" s="1"/>
  <c r="G290" i="91"/>
  <c r="H290" i="91" s="1"/>
  <c r="G291" i="91"/>
  <c r="H291" i="91" s="1"/>
  <c r="G295" i="91"/>
  <c r="H295" i="91" s="1"/>
  <c r="G296" i="91"/>
  <c r="H296" i="91" s="1"/>
  <c r="G297" i="91"/>
  <c r="H297" i="91" s="1"/>
  <c r="G301" i="91"/>
  <c r="H301" i="91" s="1"/>
  <c r="G302" i="91"/>
  <c r="H302" i="91" s="1"/>
  <c r="G303" i="91"/>
  <c r="H303" i="91" s="1"/>
  <c r="G304" i="91"/>
  <c r="H304" i="91" s="1"/>
  <c r="G305" i="91"/>
  <c r="H305" i="91" s="1"/>
  <c r="G306" i="91"/>
  <c r="H306" i="91" s="1"/>
  <c r="G307" i="91"/>
  <c r="H307" i="91" s="1"/>
  <c r="G308" i="91"/>
  <c r="H308" i="91" s="1"/>
  <c r="G309" i="91"/>
  <c r="H309" i="91" s="1"/>
  <c r="G310" i="91"/>
  <c r="G311" i="91"/>
  <c r="H311" i="91" s="1"/>
  <c r="G312" i="91"/>
  <c r="H312" i="91" s="1"/>
  <c r="G313" i="91"/>
  <c r="H313" i="91" s="1"/>
  <c r="G314" i="91"/>
  <c r="H314" i="91" s="1"/>
  <c r="G315" i="91"/>
  <c r="H315" i="91" s="1"/>
  <c r="G316" i="91"/>
  <c r="H316" i="91" s="1"/>
  <c r="G317" i="91"/>
  <c r="H317" i="91" s="1"/>
  <c r="G318" i="91"/>
  <c r="H318" i="91" s="1"/>
  <c r="G322" i="91"/>
  <c r="H322" i="91" s="1"/>
  <c r="G323" i="91"/>
  <c r="H323" i="91" s="1"/>
  <c r="G324" i="91"/>
  <c r="H324" i="91" s="1"/>
  <c r="G325" i="91"/>
  <c r="H325" i="91" s="1"/>
  <c r="E8" i="92"/>
  <c r="F8" i="92" s="1"/>
  <c r="E9" i="92"/>
  <c r="F9" i="92" s="1"/>
  <c r="E10" i="92"/>
  <c r="F10" i="92" s="1"/>
  <c r="E12" i="92"/>
  <c r="F12" i="92" s="1"/>
  <c r="E13" i="92"/>
  <c r="F13" i="92" s="1"/>
  <c r="E14" i="92"/>
  <c r="F14" i="92" s="1"/>
  <c r="E16" i="92"/>
  <c r="F16" i="92" s="1"/>
  <c r="E17" i="92"/>
  <c r="F17" i="92" s="1"/>
  <c r="E18" i="92"/>
  <c r="F18" i="92" s="1"/>
  <c r="E20" i="92"/>
  <c r="F20" i="92" s="1"/>
  <c r="E21" i="92"/>
  <c r="F21" i="92" s="1"/>
  <c r="E22" i="92"/>
  <c r="F22" i="92" s="1"/>
  <c r="E24" i="92"/>
  <c r="F24" i="92" s="1"/>
  <c r="E25" i="92"/>
  <c r="F25" i="92" s="1"/>
  <c r="E27" i="92"/>
  <c r="F27" i="92" s="1"/>
  <c r="E28" i="92"/>
  <c r="F28" i="92" s="1"/>
  <c r="E30" i="92"/>
  <c r="F30" i="92" s="1"/>
  <c r="E31" i="92"/>
  <c r="F31" i="92" s="1"/>
  <c r="E32" i="92"/>
  <c r="F32" i="92" s="1"/>
  <c r="E33" i="92"/>
  <c r="F33" i="92" s="1"/>
  <c r="E35" i="92"/>
  <c r="F35" i="92" s="1"/>
  <c r="E36" i="92"/>
  <c r="F36" i="92" s="1"/>
  <c r="E37" i="92"/>
  <c r="F37" i="92" s="1"/>
  <c r="E38" i="92"/>
  <c r="F38" i="92" s="1"/>
  <c r="E40" i="92"/>
  <c r="F40" i="92" s="1"/>
  <c r="E41" i="92"/>
  <c r="F41" i="92" s="1"/>
  <c r="E42" i="92"/>
  <c r="F42" i="92" s="1"/>
  <c r="E43" i="92"/>
  <c r="F43" i="92" s="1"/>
  <c r="E44" i="92"/>
  <c r="F44" i="92" s="1"/>
  <c r="E45" i="92"/>
  <c r="F45" i="92" s="1"/>
  <c r="E46" i="92"/>
  <c r="F46" i="92" s="1"/>
  <c r="E47" i="92"/>
  <c r="F47" i="92" s="1"/>
  <c r="E48" i="92"/>
  <c r="F48" i="92" s="1"/>
  <c r="E49" i="92"/>
  <c r="F49" i="92" s="1"/>
  <c r="E50" i="92"/>
  <c r="F50" i="92" s="1"/>
  <c r="E52" i="92"/>
  <c r="F52" i="92" s="1"/>
  <c r="E53" i="92"/>
  <c r="F53" i="92" s="1"/>
  <c r="E54" i="92"/>
  <c r="F54" i="92" s="1"/>
  <c r="E55" i="92"/>
  <c r="F55" i="92" s="1"/>
  <c r="E56" i="92"/>
  <c r="F56" i="92" s="1"/>
  <c r="E57" i="92"/>
  <c r="F57" i="92" s="1"/>
  <c r="E58" i="92"/>
  <c r="F58" i="92" s="1"/>
  <c r="E59" i="92"/>
  <c r="F59" i="92" s="1"/>
  <c r="E60" i="92"/>
  <c r="F60" i="92" s="1"/>
  <c r="E61" i="92"/>
  <c r="F61" i="92" s="1"/>
  <c r="E63" i="92"/>
  <c r="F63" i="92" s="1"/>
  <c r="E64" i="92"/>
  <c r="F64" i="92" s="1"/>
  <c r="E65" i="92"/>
  <c r="F65" i="92" s="1"/>
  <c r="E66" i="92"/>
  <c r="F66" i="92" s="1"/>
  <c r="E67" i="92"/>
  <c r="F67" i="92" s="1"/>
  <c r="E68" i="92"/>
  <c r="F68" i="92" s="1"/>
  <c r="E69" i="92"/>
  <c r="F69" i="92" s="1"/>
  <c r="E70" i="92"/>
  <c r="F70" i="92" s="1"/>
  <c r="E71" i="92"/>
  <c r="F71" i="92" s="1"/>
  <c r="E72" i="92"/>
  <c r="F72" i="92" s="1"/>
  <c r="E73" i="92"/>
  <c r="F73" i="92" s="1"/>
  <c r="E76" i="92"/>
  <c r="F76" i="92" s="1"/>
  <c r="E77" i="92"/>
  <c r="F77" i="92" s="1"/>
  <c r="E78" i="92"/>
  <c r="F78" i="92" s="1"/>
  <c r="E80" i="92"/>
  <c r="F80" i="92" s="1"/>
  <c r="E81" i="92"/>
  <c r="F81" i="92" s="1"/>
  <c r="E83" i="92"/>
  <c r="F83" i="92" s="1"/>
  <c r="E85" i="92"/>
  <c r="F85" i="92" s="1"/>
  <c r="E87" i="92"/>
  <c r="F87" i="92" s="1"/>
  <c r="E88" i="92"/>
  <c r="F88" i="92" s="1"/>
  <c r="E89" i="92"/>
  <c r="F89" i="92" s="1"/>
  <c r="E91" i="92"/>
  <c r="F91" i="92" s="1"/>
  <c r="E8" i="93"/>
  <c r="F8" i="93" s="1"/>
  <c r="E9" i="93"/>
  <c r="F9" i="93" s="1"/>
  <c r="E10" i="93"/>
  <c r="F10" i="93" s="1"/>
  <c r="E11" i="93"/>
  <c r="F11" i="93" s="1"/>
  <c r="E13" i="93"/>
  <c r="F13" i="93" s="1"/>
  <c r="E14" i="93"/>
  <c r="F14" i="93" s="1"/>
  <c r="E15" i="93"/>
  <c r="F15" i="93" s="1"/>
  <c r="E16" i="93"/>
  <c r="F16" i="93" s="1"/>
  <c r="H7" i="97"/>
  <c r="I7" i="97" s="1"/>
  <c r="H8" i="97"/>
  <c r="I8" i="97" s="1"/>
  <c r="H9" i="97"/>
  <c r="I9" i="97" s="1"/>
  <c r="H10" i="97"/>
  <c r="I10" i="97" s="1"/>
  <c r="H11" i="97"/>
  <c r="I11" i="97" s="1"/>
  <c r="H12" i="97"/>
  <c r="I12" i="97" s="1"/>
  <c r="H13" i="97"/>
  <c r="I13" i="97" s="1"/>
  <c r="H14" i="97"/>
  <c r="I14" i="97" s="1"/>
  <c r="H15" i="97"/>
  <c r="I15" i="97" s="1"/>
  <c r="H16" i="97"/>
  <c r="I16" i="97" s="1"/>
  <c r="H17" i="97"/>
  <c r="I17" i="97" s="1"/>
  <c r="H18" i="97"/>
  <c r="I18" i="97" s="1"/>
  <c r="H19" i="97"/>
  <c r="I19" i="97" s="1"/>
  <c r="H20" i="97"/>
  <c r="I20" i="97" s="1"/>
  <c r="H21" i="97"/>
  <c r="I21" i="97" s="1"/>
  <c r="H22" i="97"/>
  <c r="I22" i="97" s="1"/>
  <c r="H23" i="97"/>
  <c r="I23" i="97" s="1"/>
  <c r="H24" i="97"/>
  <c r="I24" i="97" s="1"/>
  <c r="H25" i="97"/>
  <c r="I25" i="97" s="1"/>
  <c r="H26" i="97"/>
  <c r="I26" i="97" s="1"/>
  <c r="H27" i="97"/>
  <c r="I27" i="97" s="1"/>
  <c r="H28" i="97"/>
  <c r="I28" i="97" s="1"/>
  <c r="H29" i="97"/>
  <c r="I29" i="97" s="1"/>
  <c r="H30" i="97"/>
  <c r="I30" i="97" s="1"/>
  <c r="H31" i="97"/>
  <c r="I31" i="97" s="1"/>
  <c r="H32" i="97"/>
  <c r="I32" i="97" s="1"/>
  <c r="H33" i="97"/>
  <c r="I33" i="97" s="1"/>
  <c r="H34" i="97"/>
  <c r="I34" i="97" s="1"/>
  <c r="H35" i="97"/>
  <c r="I35" i="97" s="1"/>
  <c r="H36" i="97"/>
  <c r="I36" i="97" s="1"/>
  <c r="H37" i="97"/>
  <c r="I37" i="97" s="1"/>
  <c r="H38" i="97"/>
  <c r="I38" i="97" s="1"/>
  <c r="H39" i="97"/>
  <c r="I39" i="97" s="1"/>
  <c r="H40" i="97"/>
  <c r="I40" i="97" s="1"/>
  <c r="H41" i="97"/>
  <c r="I41" i="97" s="1"/>
  <c r="H42" i="97"/>
  <c r="I42" i="97" s="1"/>
  <c r="H43" i="97"/>
  <c r="I43" i="97" s="1"/>
  <c r="H44" i="97"/>
  <c r="I44" i="97" s="1"/>
  <c r="H45" i="97"/>
  <c r="I45" i="97" s="1"/>
  <c r="H46" i="97"/>
  <c r="I46" i="97" s="1"/>
  <c r="H47" i="97"/>
  <c r="I47" i="97" s="1"/>
  <c r="H48" i="97"/>
  <c r="I48" i="97" s="1"/>
  <c r="H49" i="97"/>
  <c r="I49" i="97" s="1"/>
  <c r="H50" i="97"/>
  <c r="I50" i="97" s="1"/>
  <c r="H51" i="97"/>
  <c r="I51" i="97" s="1"/>
  <c r="H52" i="97"/>
  <c r="I52" i="97" s="1"/>
  <c r="H53" i="97"/>
  <c r="I53" i="97" s="1"/>
  <c r="H54" i="97"/>
  <c r="I54" i="97" s="1"/>
  <c r="H55" i="97"/>
  <c r="I55" i="97" s="1"/>
  <c r="H56" i="97"/>
  <c r="I56" i="97" s="1"/>
  <c r="H57" i="97"/>
  <c r="I57" i="97" s="1"/>
  <c r="H58" i="97"/>
  <c r="I58" i="97" s="1"/>
  <c r="H59" i="97"/>
  <c r="I59" i="97" s="1"/>
  <c r="H60" i="97"/>
  <c r="I60" i="97" s="1"/>
  <c r="H61" i="97"/>
  <c r="I61" i="97" s="1"/>
  <c r="H62" i="97"/>
  <c r="I62" i="97" s="1"/>
  <c r="H63" i="97"/>
  <c r="I63" i="97" s="1"/>
  <c r="H64" i="97"/>
  <c r="I64" i="97" s="1"/>
  <c r="H65" i="97"/>
  <c r="I65" i="97" s="1"/>
  <c r="H66" i="97"/>
  <c r="I66" i="97" s="1"/>
  <c r="H67" i="97"/>
  <c r="I67" i="97" s="1"/>
  <c r="H68" i="97"/>
  <c r="I68" i="97" s="1"/>
  <c r="H69" i="97"/>
  <c r="I69" i="97" s="1"/>
  <c r="H70" i="97"/>
  <c r="I70" i="97" s="1"/>
  <c r="H71" i="97"/>
  <c r="I71" i="97" s="1"/>
  <c r="H72" i="97"/>
  <c r="I72" i="97" s="1"/>
  <c r="H73" i="97"/>
  <c r="I73" i="97" s="1"/>
  <c r="H74" i="97"/>
  <c r="I74" i="97" s="1"/>
  <c r="H75" i="97"/>
  <c r="I75" i="97" s="1"/>
  <c r="H76" i="97"/>
  <c r="I76" i="97" s="1"/>
  <c r="H77" i="97"/>
  <c r="I77" i="97" s="1"/>
  <c r="H78" i="97"/>
  <c r="I78" i="97" s="1"/>
  <c r="H79" i="97"/>
  <c r="I79" i="97" s="1"/>
  <c r="H80" i="97"/>
  <c r="I80" i="97" s="1"/>
  <c r="H81" i="97"/>
  <c r="I81" i="97" s="1"/>
  <c r="H82" i="97"/>
  <c r="I82" i="97" s="1"/>
  <c r="H83" i="97"/>
  <c r="I83" i="97" s="1"/>
  <c r="H84" i="97"/>
  <c r="I84" i="97" s="1"/>
  <c r="H85" i="97"/>
  <c r="I85" i="97" s="1"/>
  <c r="H86" i="97"/>
  <c r="I86" i="97" s="1"/>
  <c r="H87" i="97"/>
  <c r="I87" i="97" s="1"/>
  <c r="H88" i="97"/>
  <c r="I88" i="97" s="1"/>
  <c r="H89" i="97"/>
  <c r="I89" i="97" s="1"/>
  <c r="H90" i="97"/>
  <c r="I90" i="97" s="1"/>
  <c r="H91" i="97"/>
  <c r="I91" i="97" s="1"/>
  <c r="H92" i="97"/>
  <c r="I92" i="97" s="1"/>
  <c r="H93" i="97"/>
  <c r="I93" i="97" s="1"/>
  <c r="H94" i="97"/>
  <c r="I94" i="97" s="1"/>
  <c r="H95" i="97"/>
  <c r="I95" i="97" s="1"/>
  <c r="H96" i="97"/>
  <c r="I96" i="97" s="1"/>
  <c r="H97" i="97"/>
  <c r="I97" i="97" s="1"/>
  <c r="H98" i="97"/>
  <c r="I98" i="97" s="1"/>
  <c r="H99" i="97"/>
  <c r="I99" i="97" s="1"/>
  <c r="H100" i="97"/>
  <c r="I100" i="97" s="1"/>
  <c r="H101" i="97"/>
  <c r="I101" i="97" s="1"/>
  <c r="H102" i="97"/>
  <c r="I102" i="97" s="1"/>
  <c r="H103" i="97"/>
  <c r="I103" i="97" s="1"/>
  <c r="H104" i="97"/>
  <c r="I104" i="97" s="1"/>
  <c r="H105" i="97"/>
  <c r="I105" i="97" s="1"/>
  <c r="H106" i="97"/>
  <c r="I106" i="97" s="1"/>
  <c r="H107" i="97"/>
  <c r="I107" i="97" s="1"/>
  <c r="H108" i="97"/>
  <c r="I108" i="97" s="1"/>
  <c r="H109" i="97"/>
  <c r="I109" i="97" s="1"/>
  <c r="H110" i="97"/>
  <c r="I110" i="97" s="1"/>
  <c r="H111" i="97"/>
  <c r="I111" i="97" s="1"/>
  <c r="H112" i="97"/>
  <c r="I112" i="97" s="1"/>
  <c r="H113" i="97"/>
  <c r="I113" i="97" s="1"/>
  <c r="H114" i="97"/>
  <c r="I114" i="97" s="1"/>
  <c r="H115" i="97"/>
  <c r="I115" i="97" s="1"/>
  <c r="H116" i="97"/>
  <c r="I116" i="97" s="1"/>
  <c r="H117" i="97"/>
  <c r="I117" i="97" s="1"/>
  <c r="H118" i="97"/>
  <c r="I118" i="97" s="1"/>
  <c r="H119" i="97"/>
  <c r="I119" i="97" s="1"/>
  <c r="H120" i="97"/>
  <c r="I120" i="97" s="1"/>
  <c r="H121" i="97"/>
  <c r="I121" i="97" s="1"/>
  <c r="H122" i="97"/>
  <c r="I122" i="97" s="1"/>
  <c r="H123" i="97"/>
  <c r="I123" i="97" s="1"/>
  <c r="H124" i="97"/>
  <c r="I124" i="97" s="1"/>
  <c r="H125" i="97"/>
  <c r="I125" i="97" s="1"/>
  <c r="H126" i="97"/>
  <c r="I126" i="97" s="1"/>
  <c r="H127" i="97"/>
  <c r="I127" i="97" s="1"/>
  <c r="H128" i="97"/>
  <c r="I128" i="97" s="1"/>
  <c r="H129" i="97"/>
  <c r="I129" i="97" s="1"/>
  <c r="H130" i="97"/>
  <c r="I130" i="97" s="1"/>
  <c r="H131" i="97"/>
  <c r="I131" i="97" s="1"/>
  <c r="H132" i="97"/>
  <c r="I132" i="97" s="1"/>
  <c r="H133" i="97"/>
  <c r="H134" i="97"/>
  <c r="I134" i="97" s="1"/>
  <c r="H135" i="97"/>
  <c r="I135" i="97" s="1"/>
  <c r="H136" i="97"/>
  <c r="I136" i="97" s="1"/>
  <c r="H137" i="97"/>
  <c r="I137" i="97" s="1"/>
  <c r="H138" i="97"/>
  <c r="I138" i="97" s="1"/>
  <c r="H139" i="97"/>
  <c r="I139" i="97" s="1"/>
  <c r="H140" i="97"/>
  <c r="I140" i="97" s="1"/>
  <c r="H141" i="97"/>
  <c r="I141" i="97" s="1"/>
  <c r="H142" i="97"/>
  <c r="I142" i="97" s="1"/>
  <c r="H143" i="97"/>
  <c r="I143" i="97" s="1"/>
  <c r="H144" i="97"/>
  <c r="I144" i="97" s="1"/>
  <c r="H145" i="97"/>
  <c r="I145" i="97" s="1"/>
  <c r="H146" i="97"/>
  <c r="I146" i="97" s="1"/>
  <c r="H147" i="97"/>
  <c r="I147" i="97" s="1"/>
  <c r="H148" i="97"/>
  <c r="I148" i="97" s="1"/>
  <c r="H149" i="97"/>
  <c r="I149" i="97" s="1"/>
  <c r="H150" i="97"/>
  <c r="I150" i="97" s="1"/>
  <c r="H151" i="97"/>
  <c r="I151" i="97" s="1"/>
  <c r="H152" i="97"/>
  <c r="I152" i="97" s="1"/>
  <c r="H153" i="97"/>
  <c r="I153" i="97" s="1"/>
  <c r="H154" i="97"/>
  <c r="I154" i="97" s="1"/>
  <c r="H155" i="97"/>
  <c r="I155" i="97" s="1"/>
  <c r="H156" i="97"/>
  <c r="I156" i="97" s="1"/>
  <c r="H157" i="97"/>
  <c r="I157" i="97" s="1"/>
  <c r="H158" i="97"/>
  <c r="I158" i="97" s="1"/>
  <c r="H159" i="97"/>
  <c r="I159" i="97" s="1"/>
  <c r="H160" i="97"/>
  <c r="I160" i="97" s="1"/>
  <c r="H161" i="97"/>
  <c r="I161" i="97" s="1"/>
  <c r="H162" i="97"/>
  <c r="I162" i="97" s="1"/>
  <c r="H163" i="97"/>
  <c r="I163" i="97" s="1"/>
  <c r="H164" i="97"/>
  <c r="I164" i="97" s="1"/>
  <c r="H165" i="97"/>
  <c r="I165" i="97" s="1"/>
  <c r="H166" i="97"/>
  <c r="I166" i="97" s="1"/>
  <c r="H167" i="97"/>
  <c r="I167" i="97" s="1"/>
  <c r="H168" i="97"/>
  <c r="I168" i="97" s="1"/>
  <c r="H169" i="97"/>
  <c r="I169" i="97" s="1"/>
  <c r="H170" i="97"/>
  <c r="I170" i="97" s="1"/>
  <c r="H171" i="97"/>
  <c r="I171" i="97" s="1"/>
  <c r="H172" i="97"/>
  <c r="I172" i="97" s="1"/>
  <c r="H173" i="97"/>
  <c r="I173" i="97" s="1"/>
  <c r="H174" i="97"/>
  <c r="I174" i="97" s="1"/>
  <c r="H175" i="97"/>
  <c r="I175" i="97" s="1"/>
  <c r="H176" i="97"/>
  <c r="I176" i="97" s="1"/>
  <c r="H177" i="97"/>
  <c r="I177" i="97" s="1"/>
  <c r="H178" i="97"/>
  <c r="I178" i="97" s="1"/>
  <c r="H179" i="97"/>
  <c r="I179" i="97" s="1"/>
  <c r="H180" i="97"/>
  <c r="I180" i="97" s="1"/>
  <c r="H181" i="97"/>
  <c r="I181" i="97" s="1"/>
  <c r="H182" i="97"/>
  <c r="I182" i="97" s="1"/>
  <c r="H183" i="97"/>
  <c r="I183" i="97" s="1"/>
  <c r="H184" i="97"/>
  <c r="I184" i="97" s="1"/>
  <c r="H185" i="97"/>
  <c r="I185" i="97" s="1"/>
  <c r="H186" i="97"/>
  <c r="I186" i="97" s="1"/>
  <c r="H187" i="97"/>
  <c r="I187" i="97" s="1"/>
  <c r="H188" i="97"/>
  <c r="I188" i="97" s="1"/>
  <c r="H189" i="97"/>
  <c r="I189" i="97" s="1"/>
  <c r="H190" i="97"/>
  <c r="I190" i="97" s="1"/>
  <c r="H191" i="97"/>
  <c r="I191" i="97" s="1"/>
  <c r="H192" i="97"/>
  <c r="I192" i="97" s="1"/>
  <c r="H193" i="97"/>
  <c r="I193" i="97" s="1"/>
  <c r="H194" i="97"/>
  <c r="I194" i="97" s="1"/>
  <c r="H195" i="97"/>
  <c r="I195" i="97" s="1"/>
  <c r="H196" i="97"/>
  <c r="I196" i="97" s="1"/>
  <c r="H197" i="97"/>
  <c r="I197" i="97" s="1"/>
  <c r="H198" i="97"/>
  <c r="I198" i="97" s="1"/>
  <c r="H199" i="97"/>
  <c r="I199" i="97" s="1"/>
  <c r="H200" i="97"/>
  <c r="I200" i="97" s="1"/>
  <c r="H201" i="97"/>
  <c r="I201" i="97" s="1"/>
  <c r="H202" i="97"/>
  <c r="I202" i="97" s="1"/>
  <c r="H203" i="97"/>
  <c r="I203" i="97" s="1"/>
  <c r="H204" i="97"/>
  <c r="I204" i="97" s="1"/>
  <c r="H205" i="97"/>
  <c r="I205" i="97" s="1"/>
  <c r="H206" i="97"/>
  <c r="I206" i="97" s="1"/>
  <c r="H207" i="97"/>
  <c r="I207" i="97" s="1"/>
  <c r="H208" i="97"/>
  <c r="I208" i="97" s="1"/>
  <c r="H209" i="97"/>
  <c r="I209" i="97" s="1"/>
  <c r="H210" i="97"/>
  <c r="I210" i="97" s="1"/>
  <c r="H211" i="97"/>
  <c r="I211" i="97" s="1"/>
  <c r="H212" i="97"/>
  <c r="I212" i="97" s="1"/>
  <c r="H213" i="97"/>
  <c r="I213" i="97" s="1"/>
  <c r="H214" i="97"/>
  <c r="I214" i="97" s="1"/>
  <c r="H215" i="97"/>
  <c r="I215" i="97" s="1"/>
  <c r="H216" i="97"/>
  <c r="I216" i="97" s="1"/>
  <c r="H217" i="97"/>
  <c r="I217" i="97" s="1"/>
  <c r="H218" i="97"/>
  <c r="I218" i="97" s="1"/>
  <c r="H219" i="97"/>
  <c r="I219" i="97" s="1"/>
  <c r="H220" i="97"/>
  <c r="I220" i="97" s="1"/>
  <c r="H221" i="97"/>
  <c r="I221" i="97" s="1"/>
  <c r="H222" i="97"/>
  <c r="I222" i="97" s="1"/>
  <c r="H223" i="97"/>
  <c r="I223" i="97" s="1"/>
  <c r="H224" i="97"/>
  <c r="I224" i="97" s="1"/>
  <c r="H225" i="97"/>
  <c r="I225" i="97" s="1"/>
  <c r="H226" i="97"/>
  <c r="I226" i="97" s="1"/>
  <c r="H227" i="97"/>
  <c r="I227" i="97" s="1"/>
  <c r="H228" i="97"/>
  <c r="I228" i="97" s="1"/>
  <c r="H229" i="97"/>
  <c r="I229" i="97" s="1"/>
  <c r="H230" i="97"/>
  <c r="I230" i="97" s="1"/>
  <c r="H231" i="97"/>
  <c r="I231" i="97" s="1"/>
  <c r="H232" i="97"/>
  <c r="I232" i="97" s="1"/>
  <c r="H233" i="97"/>
  <c r="I233" i="97" s="1"/>
  <c r="H234" i="97"/>
  <c r="I234" i="97" s="1"/>
  <c r="H235" i="97"/>
  <c r="I235" i="97" s="1"/>
  <c r="H236" i="97"/>
  <c r="I236" i="97" s="1"/>
  <c r="H237" i="97"/>
  <c r="I237" i="97" s="1"/>
  <c r="H238" i="97"/>
  <c r="I238" i="97" s="1"/>
  <c r="H239" i="97"/>
  <c r="H240" i="97"/>
  <c r="H241" i="97"/>
  <c r="I241" i="97" s="1"/>
  <c r="H242" i="97"/>
  <c r="I242" i="97" s="1"/>
  <c r="H243" i="97"/>
  <c r="I243" i="97" s="1"/>
  <c r="H244" i="97"/>
  <c r="I244" i="97" s="1"/>
  <c r="H245" i="97"/>
  <c r="I245" i="97" s="1"/>
  <c r="H246" i="97"/>
  <c r="I246" i="97" s="1"/>
  <c r="H247" i="97"/>
  <c r="I247" i="97" s="1"/>
  <c r="H248" i="97"/>
  <c r="I248" i="97" s="1"/>
  <c r="H249" i="97"/>
  <c r="I249" i="97" s="1"/>
  <c r="H250" i="97"/>
  <c r="I250" i="97" s="1"/>
  <c r="H251" i="97"/>
  <c r="I251" i="97" s="1"/>
  <c r="H252" i="97"/>
  <c r="I252" i="97" s="1"/>
  <c r="H253" i="97"/>
  <c r="I253" i="97" s="1"/>
  <c r="H254" i="97"/>
  <c r="I254" i="97" s="1"/>
  <c r="H255" i="97"/>
  <c r="I255" i="97" s="1"/>
  <c r="H256" i="97"/>
  <c r="I256" i="97" s="1"/>
  <c r="H257" i="97"/>
  <c r="I257" i="97" s="1"/>
  <c r="H258" i="97"/>
  <c r="I258" i="97" s="1"/>
  <c r="H259" i="97"/>
  <c r="I259" i="97" s="1"/>
  <c r="H261" i="97"/>
  <c r="I261" i="97" s="1"/>
  <c r="H262" i="97"/>
  <c r="I262" i="97" s="1"/>
  <c r="H263" i="97"/>
  <c r="I263" i="97" s="1"/>
  <c r="H264" i="97"/>
  <c r="I264" i="97" s="1"/>
  <c r="H265" i="97"/>
  <c r="I265" i="97" s="1"/>
  <c r="H266" i="97"/>
  <c r="I266" i="97" s="1"/>
  <c r="H267" i="97"/>
  <c r="I267" i="97" s="1"/>
  <c r="H268" i="97"/>
  <c r="I268" i="97" s="1"/>
  <c r="H269" i="97"/>
  <c r="I269" i="97" s="1"/>
  <c r="H270" i="97"/>
  <c r="I270" i="97" s="1"/>
  <c r="H271" i="97"/>
  <c r="I271" i="97" s="1"/>
  <c r="H272" i="97"/>
  <c r="I272" i="97" s="1"/>
  <c r="H274" i="97"/>
  <c r="I274" i="97" s="1"/>
  <c r="H275" i="97"/>
  <c r="I275" i="97" s="1"/>
  <c r="H276" i="97"/>
  <c r="I276" i="97" s="1"/>
  <c r="H277" i="97"/>
  <c r="I277" i="97" s="1"/>
  <c r="H278" i="97"/>
  <c r="I278" i="97" s="1"/>
  <c r="H279" i="97"/>
  <c r="I279" i="97" s="1"/>
  <c r="H280" i="97"/>
  <c r="I280" i="97" s="1"/>
  <c r="H281" i="97"/>
  <c r="I281" i="97" s="1"/>
  <c r="H282" i="97"/>
  <c r="I282" i="97" s="1"/>
  <c r="H283" i="97"/>
  <c r="I283" i="97" s="1"/>
  <c r="H284" i="97"/>
  <c r="I284" i="97" s="1"/>
  <c r="H285" i="97"/>
  <c r="I285" i="97" s="1"/>
  <c r="H286" i="97"/>
  <c r="I286" i="97" s="1"/>
  <c r="H287" i="97"/>
  <c r="I287" i="97" s="1"/>
  <c r="H288" i="97"/>
  <c r="I288" i="97" s="1"/>
  <c r="H289" i="97"/>
  <c r="I289" i="97" s="1"/>
  <c r="H290" i="97"/>
  <c r="I290" i="97" s="1"/>
  <c r="H291" i="97"/>
  <c r="I291" i="97" s="1"/>
  <c r="H292" i="97"/>
  <c r="I292" i="97" s="1"/>
  <c r="H293" i="97"/>
  <c r="I293" i="97" s="1"/>
  <c r="H294" i="97"/>
  <c r="I294" i="97" s="1"/>
  <c r="H295" i="97"/>
  <c r="I295" i="97" s="1"/>
  <c r="H296" i="97"/>
  <c r="I296" i="97" s="1"/>
  <c r="H297" i="97"/>
  <c r="I297" i="97" s="1"/>
  <c r="H298" i="97"/>
  <c r="I298" i="97" s="1"/>
  <c r="H299" i="97"/>
  <c r="I299" i="97" s="1"/>
  <c r="H300" i="97"/>
  <c r="I300" i="97" s="1"/>
  <c r="H301" i="97"/>
  <c r="I301" i="97" s="1"/>
  <c r="H302" i="97"/>
  <c r="I302" i="97" s="1"/>
  <c r="H303" i="97"/>
  <c r="I303" i="97" s="1"/>
  <c r="H304" i="97"/>
  <c r="I304" i="97" s="1"/>
  <c r="E10" i="98"/>
  <c r="E11" i="98"/>
  <c r="E12" i="98"/>
  <c r="E13" i="98"/>
  <c r="E14" i="98"/>
  <c r="E15" i="98"/>
  <c r="E17" i="98"/>
  <c r="E18" i="98"/>
  <c r="E19" i="98"/>
  <c r="E20" i="98"/>
  <c r="E21" i="98"/>
  <c r="E22" i="98"/>
  <c r="E24" i="98"/>
  <c r="E25" i="98"/>
  <c r="E26" i="98"/>
  <c r="E27" i="98"/>
  <c r="E29" i="98"/>
  <c r="E30" i="98"/>
  <c r="E31" i="98"/>
  <c r="E32" i="98"/>
  <c r="E34" i="98"/>
  <c r="E35" i="98"/>
  <c r="E36" i="98"/>
  <c r="E37" i="98"/>
  <c r="E39" i="98"/>
  <c r="E40" i="98"/>
  <c r="E41" i="98"/>
  <c r="E42" i="98"/>
  <c r="E44" i="98"/>
  <c r="E45" i="98"/>
  <c r="E46" i="98"/>
  <c r="E48" i="98"/>
  <c r="E49" i="98"/>
  <c r="E50" i="98"/>
  <c r="E52" i="98"/>
  <c r="E53" i="98"/>
  <c r="E54" i="98"/>
  <c r="E56" i="98"/>
  <c r="E57" i="98"/>
  <c r="E58" i="98"/>
  <c r="E60" i="98"/>
  <c r="E61" i="98"/>
  <c r="E62" i="98"/>
  <c r="E63" i="98"/>
  <c r="E68" i="98"/>
  <c r="E69" i="98"/>
  <c r="E70" i="98"/>
  <c r="E71" i="98"/>
  <c r="E72" i="98"/>
  <c r="E73" i="98"/>
  <c r="E75" i="98"/>
  <c r="E76" i="98"/>
  <c r="E77" i="98"/>
  <c r="E78" i="98"/>
  <c r="E79" i="98"/>
  <c r="E80" i="98"/>
  <c r="E82" i="98"/>
  <c r="E83" i="98"/>
  <c r="E84" i="98"/>
  <c r="E85" i="98"/>
  <c r="E87" i="98"/>
  <c r="E88" i="98"/>
  <c r="E89" i="98"/>
  <c r="E90" i="98"/>
  <c r="E92" i="98"/>
  <c r="E93" i="98"/>
  <c r="E94" i="98"/>
  <c r="E95" i="98"/>
  <c r="E97" i="98"/>
  <c r="E98" i="98"/>
  <c r="E99" i="98"/>
  <c r="E100" i="98"/>
  <c r="E101" i="98"/>
  <c r="E102" i="98"/>
  <c r="E104" i="98"/>
  <c r="E105" i="98"/>
  <c r="E106" i="98"/>
  <c r="E110" i="98"/>
  <c r="E111" i="98"/>
  <c r="E112" i="98"/>
  <c r="E113" i="98"/>
  <c r="E114" i="98"/>
  <c r="E115" i="98"/>
  <c r="E117" i="98"/>
  <c r="E118" i="98"/>
  <c r="E119" i="98"/>
  <c r="E120" i="98"/>
  <c r="E121" i="98"/>
  <c r="E122" i="98"/>
  <c r="E124" i="98"/>
  <c r="E125" i="98"/>
  <c r="E126" i="98"/>
  <c r="E127" i="98"/>
  <c r="E129" i="98"/>
  <c r="E130" i="98"/>
  <c r="E131" i="98"/>
  <c r="E132" i="98"/>
  <c r="E134" i="98"/>
  <c r="E135" i="98"/>
  <c r="E136" i="98"/>
  <c r="E139" i="98"/>
  <c r="E140" i="98"/>
  <c r="E141" i="98"/>
  <c r="E144" i="98"/>
  <c r="E145" i="98"/>
  <c r="E146" i="98"/>
  <c r="E147" i="98"/>
  <c r="E148" i="98"/>
  <c r="E149" i="98"/>
  <c r="E150" i="98"/>
  <c r="E7" i="94"/>
  <c r="E8" i="94"/>
  <c r="E9" i="94"/>
  <c r="E10" i="94"/>
  <c r="E11" i="94"/>
  <c r="E12" i="94"/>
  <c r="E13" i="94"/>
  <c r="E14" i="94"/>
  <c r="E15" i="94"/>
  <c r="E16" i="94"/>
  <c r="E17" i="94"/>
  <c r="E18" i="94"/>
  <c r="E19" i="94"/>
  <c r="E20" i="94"/>
  <c r="E21" i="94"/>
  <c r="E22" i="94"/>
  <c r="E23" i="94"/>
  <c r="E24" i="94"/>
  <c r="E25" i="94"/>
  <c r="E26" i="94"/>
  <c r="E27" i="94"/>
  <c r="E28" i="94"/>
  <c r="E29" i="94"/>
  <c r="E30" i="94"/>
  <c r="E31" i="94"/>
  <c r="E32" i="94"/>
  <c r="E33" i="94"/>
  <c r="E34" i="94"/>
  <c r="E35" i="94"/>
  <c r="E36" i="94"/>
  <c r="E37" i="94"/>
  <c r="E38" i="94"/>
  <c r="E39" i="94"/>
  <c r="E40" i="94"/>
  <c r="E41" i="94"/>
  <c r="E42" i="94"/>
  <c r="E43" i="94"/>
  <c r="E44" i="94"/>
  <c r="E45" i="94"/>
  <c r="E46" i="94"/>
  <c r="E47" i="94"/>
  <c r="E48" i="94"/>
  <c r="E49" i="94"/>
  <c r="E50" i="94"/>
  <c r="E51" i="94"/>
  <c r="E52" i="94"/>
  <c r="E53" i="94"/>
  <c r="E54" i="94"/>
  <c r="E55" i="94"/>
  <c r="E56" i="94"/>
  <c r="E57" i="94"/>
  <c r="E58" i="94"/>
  <c r="E59" i="94"/>
  <c r="E60" i="94"/>
  <c r="E61" i="94"/>
  <c r="E62" i="94"/>
  <c r="E63" i="94"/>
  <c r="E64" i="94"/>
  <c r="E65" i="94"/>
  <c r="E66" i="94"/>
  <c r="E67" i="94"/>
  <c r="E68" i="94"/>
  <c r="E69" i="94"/>
  <c r="E70" i="94"/>
  <c r="E71" i="94"/>
  <c r="E72" i="94"/>
  <c r="E73" i="94"/>
  <c r="E74" i="94"/>
  <c r="E75" i="94"/>
  <c r="E76" i="94"/>
  <c r="E77" i="94"/>
  <c r="E78" i="94"/>
  <c r="E79" i="94"/>
  <c r="E80" i="94"/>
  <c r="E81" i="94"/>
  <c r="E82" i="94"/>
  <c r="E83" i="94"/>
  <c r="E84" i="94"/>
  <c r="E85" i="94"/>
  <c r="E86" i="94"/>
  <c r="E87" i="94"/>
  <c r="E88" i="94"/>
  <c r="E89" i="94"/>
  <c r="E91" i="94"/>
  <c r="E93" i="94"/>
  <c r="E95" i="94"/>
  <c r="E97" i="94"/>
  <c r="E99" i="94"/>
  <c r="E101" i="94"/>
  <c r="E103" i="94"/>
  <c r="E105" i="94"/>
  <c r="E107" i="94"/>
  <c r="H11" i="101"/>
  <c r="H12" i="101"/>
  <c r="H13" i="101"/>
  <c r="H14" i="101"/>
  <c r="H15" i="101"/>
  <c r="H16" i="101"/>
  <c r="H17" i="101"/>
  <c r="H18" i="101"/>
  <c r="H19" i="101"/>
  <c r="H20" i="101"/>
  <c r="H21" i="101"/>
  <c r="H22" i="101"/>
  <c r="H23" i="101"/>
  <c r="H24" i="101"/>
  <c r="H25" i="101"/>
  <c r="H26" i="101"/>
  <c r="H27" i="101"/>
  <c r="H28" i="101"/>
  <c r="H29" i="101"/>
  <c r="H30" i="101"/>
  <c r="H31" i="101"/>
  <c r="H32" i="101"/>
  <c r="H34" i="101"/>
  <c r="H35" i="101"/>
  <c r="H36" i="101"/>
  <c r="H37" i="101"/>
  <c r="H38" i="101"/>
  <c r="H39" i="101"/>
  <c r="H40" i="101"/>
  <c r="H41" i="101"/>
  <c r="H42" i="101"/>
  <c r="H43" i="101"/>
  <c r="H44" i="101"/>
  <c r="H45" i="101"/>
  <c r="H46" i="101"/>
  <c r="H47" i="101"/>
  <c r="H48" i="101"/>
  <c r="H49" i="101"/>
  <c r="H50" i="101"/>
  <c r="H51" i="101"/>
  <c r="H52" i="101"/>
  <c r="H53" i="101"/>
  <c r="H54" i="101"/>
  <c r="H55" i="101"/>
  <c r="H56" i="101"/>
  <c r="H57" i="101"/>
  <c r="H58" i="101"/>
  <c r="H59" i="101"/>
  <c r="H60" i="101"/>
  <c r="H61" i="101"/>
  <c r="H63" i="101"/>
  <c r="H64" i="101"/>
  <c r="H65" i="101"/>
  <c r="H66" i="101"/>
  <c r="H67" i="101"/>
  <c r="H68" i="101"/>
  <c r="H69" i="101"/>
  <c r="H70" i="101"/>
  <c r="H72" i="101"/>
  <c r="H73" i="101"/>
  <c r="H74" i="101"/>
  <c r="H75" i="101"/>
  <c r="H76" i="101"/>
  <c r="H77" i="101"/>
  <c r="H78" i="101"/>
  <c r="H79" i="101"/>
  <c r="H80" i="101"/>
  <c r="H81" i="101"/>
  <c r="H82" i="101"/>
  <c r="H85" i="101"/>
  <c r="H86" i="101"/>
  <c r="H87" i="101"/>
  <c r="H88" i="101"/>
  <c r="H89" i="101"/>
  <c r="H90" i="101"/>
  <c r="H91" i="101"/>
  <c r="H92" i="101"/>
  <c r="H93" i="101"/>
  <c r="H95" i="101"/>
  <c r="H96" i="101"/>
  <c r="H97" i="101"/>
  <c r="H98" i="101"/>
  <c r="H99" i="101"/>
  <c r="H100" i="101"/>
  <c r="H101" i="101"/>
  <c r="H102" i="101"/>
  <c r="H103" i="101"/>
  <c r="H104" i="101"/>
  <c r="H105" i="101"/>
  <c r="H106" i="101"/>
  <c r="H107" i="101"/>
  <c r="H108" i="101"/>
  <c r="H109" i="101"/>
  <c r="H110" i="101"/>
  <c r="H111" i="101"/>
  <c r="H112" i="101"/>
  <c r="H113" i="101"/>
  <c r="H114" i="101"/>
  <c r="H115" i="101"/>
  <c r="H116" i="101"/>
  <c r="H117" i="101"/>
  <c r="H119" i="101"/>
  <c r="H120" i="101"/>
  <c r="H121" i="101"/>
  <c r="H122" i="101"/>
  <c r="H123" i="101"/>
  <c r="H124" i="101"/>
  <c r="H125" i="101"/>
  <c r="H126" i="101"/>
  <c r="H127" i="101"/>
  <c r="H128" i="101"/>
  <c r="H129" i="101"/>
  <c r="H130" i="101"/>
  <c r="H131" i="101"/>
  <c r="H132" i="101"/>
  <c r="H133" i="101"/>
  <c r="H134" i="101"/>
  <c r="H135" i="101"/>
  <c r="H136" i="101"/>
  <c r="H137" i="101"/>
  <c r="H138" i="101"/>
  <c r="H139" i="101"/>
  <c r="H140" i="101"/>
  <c r="H141" i="101"/>
  <c r="H142" i="101"/>
  <c r="H143" i="101"/>
  <c r="H144" i="101"/>
  <c r="H145" i="101"/>
  <c r="H146" i="101"/>
  <c r="H147" i="101"/>
  <c r="H148" i="101"/>
  <c r="H151" i="101"/>
  <c r="H152" i="101"/>
  <c r="H153" i="101"/>
  <c r="H154" i="101"/>
  <c r="H155" i="101"/>
  <c r="H156" i="101"/>
  <c r="H157" i="101"/>
  <c r="H158" i="101"/>
  <c r="H159" i="101"/>
  <c r="H160" i="101"/>
  <c r="H161" i="101"/>
  <c r="H162" i="101"/>
  <c r="H163" i="101"/>
  <c r="H164" i="101"/>
  <c r="H167" i="101"/>
  <c r="H168" i="101"/>
  <c r="H169" i="101"/>
  <c r="H170" i="101"/>
  <c r="H171" i="101"/>
  <c r="H172" i="101"/>
  <c r="H173" i="101"/>
  <c r="H174" i="101"/>
  <c r="H175" i="101"/>
  <c r="H176" i="101"/>
  <c r="H178" i="101"/>
  <c r="H179" i="101"/>
  <c r="H180" i="101"/>
  <c r="H181" i="101"/>
  <c r="H182" i="101"/>
  <c r="H183" i="101"/>
  <c r="H184" i="101"/>
  <c r="H185" i="101"/>
  <c r="H186" i="101"/>
  <c r="H187" i="101"/>
  <c r="H188" i="101"/>
  <c r="H189" i="101"/>
  <c r="H190" i="101"/>
  <c r="H191" i="101"/>
  <c r="H192" i="101"/>
  <c r="F7" i="128"/>
  <c r="F8" i="128"/>
  <c r="F9" i="128"/>
  <c r="F10" i="128"/>
  <c r="F11" i="128"/>
  <c r="F12" i="128"/>
  <c r="F13" i="128"/>
  <c r="F14" i="128"/>
  <c r="F15" i="128"/>
  <c r="F16" i="128"/>
  <c r="F17" i="128"/>
  <c r="F20" i="128"/>
  <c r="F21" i="128"/>
  <c r="F22" i="128"/>
  <c r="F23" i="128"/>
  <c r="F24" i="128"/>
  <c r="F25" i="128"/>
  <c r="F26" i="128"/>
  <c r="F27" i="128"/>
  <c r="F28" i="128"/>
  <c r="F29" i="128"/>
  <c r="F30" i="128"/>
  <c r="F33" i="128"/>
  <c r="F34" i="128"/>
  <c r="F35" i="128"/>
  <c r="F36" i="128"/>
  <c r="F37" i="128"/>
  <c r="F38" i="128"/>
  <c r="F39" i="128"/>
  <c r="F40" i="128"/>
  <c r="F41" i="128"/>
  <c r="F42" i="128"/>
  <c r="F45" i="128"/>
  <c r="F46" i="128"/>
  <c r="F48" i="128"/>
  <c r="F49" i="128"/>
  <c r="F50" i="128"/>
  <c r="F51" i="128"/>
  <c r="F52" i="128"/>
  <c r="F53" i="128"/>
  <c r="F54" i="128"/>
  <c r="F55" i="128"/>
  <c r="F56" i="128"/>
  <c r="F57" i="128"/>
  <c r="F58" i="128"/>
  <c r="F59" i="128"/>
  <c r="F60" i="128"/>
  <c r="F61" i="128"/>
  <c r="F62" i="128"/>
  <c r="F63" i="128"/>
  <c r="F64" i="128"/>
  <c r="F67" i="128"/>
  <c r="F68" i="128"/>
  <c r="F69" i="128"/>
  <c r="F70" i="128"/>
  <c r="F71" i="128"/>
  <c r="F72" i="128"/>
  <c r="F73" i="128"/>
  <c r="F74" i="128"/>
  <c r="F75" i="128"/>
  <c r="F76" i="128"/>
  <c r="F77" i="128"/>
  <c r="F78" i="128"/>
  <c r="F79" i="128"/>
  <c r="F80" i="128"/>
  <c r="F83" i="128"/>
  <c r="F84" i="128"/>
  <c r="F85" i="128"/>
  <c r="F86" i="128"/>
  <c r="F87" i="128"/>
  <c r="F88" i="128"/>
  <c r="F89" i="128"/>
  <c r="F90" i="128"/>
  <c r="F91" i="128"/>
  <c r="F94" i="128"/>
  <c r="F95" i="128"/>
  <c r="F98" i="128"/>
  <c r="F99" i="128"/>
  <c r="F102" i="128"/>
  <c r="F103" i="128"/>
  <c r="F104" i="128"/>
  <c r="F105" i="128"/>
  <c r="F106" i="128"/>
  <c r="F107" i="128"/>
  <c r="F108" i="128"/>
  <c r="F109" i="128"/>
  <c r="F110" i="128"/>
  <c r="F111" i="128"/>
  <c r="F112" i="128"/>
  <c r="F113" i="128"/>
  <c r="F116" i="128"/>
  <c r="F117" i="128"/>
  <c r="F118" i="128"/>
  <c r="F119" i="128"/>
  <c r="F122" i="128"/>
  <c r="F123" i="128"/>
  <c r="F124" i="128"/>
  <c r="F125" i="128"/>
  <c r="F126" i="128"/>
  <c r="F127" i="128"/>
  <c r="F128" i="128"/>
  <c r="F129" i="128"/>
  <c r="F130" i="128"/>
  <c r="F131" i="128"/>
  <c r="F132" i="128"/>
  <c r="F133" i="128"/>
  <c r="F136" i="128"/>
  <c r="F137" i="128"/>
  <c r="F138" i="128"/>
  <c r="F139" i="128"/>
  <c r="F140" i="128"/>
  <c r="F141" i="128"/>
  <c r="F142" i="128"/>
  <c r="F143" i="128"/>
  <c r="F144" i="128"/>
  <c r="F145" i="128"/>
  <c r="F146" i="128"/>
  <c r="F147" i="128"/>
  <c r="F148" i="128"/>
  <c r="F149" i="128"/>
  <c r="F150" i="128"/>
  <c r="F151" i="128"/>
  <c r="F152" i="128"/>
  <c r="F153" i="128"/>
  <c r="F154" i="128"/>
  <c r="F155" i="128"/>
  <c r="F158" i="128"/>
  <c r="F159" i="128"/>
  <c r="F160" i="128"/>
  <c r="F161" i="128"/>
  <c r="F162" i="128"/>
  <c r="F163" i="128"/>
  <c r="F164" i="128"/>
  <c r="F167" i="128"/>
  <c r="F168" i="128"/>
  <c r="F169" i="128"/>
  <c r="F170" i="128"/>
  <c r="F171" i="128"/>
  <c r="F172" i="128"/>
  <c r="F173" i="128"/>
  <c r="F176" i="128"/>
  <c r="F177" i="128"/>
  <c r="F178" i="128"/>
  <c r="F179" i="128"/>
  <c r="F180" i="128"/>
  <c r="F181" i="128"/>
  <c r="F182" i="128"/>
  <c r="F183" i="128"/>
  <c r="F186" i="128"/>
  <c r="F187" i="128"/>
  <c r="F188" i="128"/>
  <c r="F191" i="128"/>
  <c r="F192" i="128"/>
  <c r="F193" i="128"/>
  <c r="F194" i="128"/>
  <c r="F195" i="128"/>
  <c r="F196" i="128"/>
  <c r="F197" i="128"/>
  <c r="F198" i="128"/>
  <c r="F199" i="128"/>
  <c r="F200" i="128"/>
  <c r="F201" i="128"/>
  <c r="F203" i="128"/>
  <c r="F204" i="128"/>
  <c r="F205" i="128"/>
  <c r="F206" i="128"/>
  <c r="F207" i="128"/>
  <c r="F208" i="128"/>
  <c r="F209" i="128"/>
  <c r="F210" i="128"/>
  <c r="F211" i="128"/>
  <c r="F212" i="128"/>
  <c r="F213" i="128"/>
  <c r="F214" i="128"/>
  <c r="F215" i="128"/>
  <c r="F216" i="128"/>
  <c r="F217" i="128"/>
  <c r="F220" i="128"/>
  <c r="F221" i="128"/>
  <c r="F222" i="128"/>
  <c r="F223" i="128"/>
  <c r="F224" i="128"/>
  <c r="F225" i="128"/>
  <c r="F226" i="128"/>
  <c r="F227" i="128"/>
  <c r="F228" i="128"/>
  <c r="F229" i="128"/>
  <c r="F230" i="128"/>
  <c r="F233" i="128"/>
  <c r="F234" i="128"/>
  <c r="F235" i="128"/>
  <c r="F236" i="128"/>
  <c r="F237" i="128"/>
  <c r="F238" i="128"/>
  <c r="F239" i="128"/>
  <c r="F240" i="128"/>
  <c r="F242" i="128"/>
  <c r="F243" i="128"/>
  <c r="F244" i="128"/>
  <c r="F245" i="128"/>
  <c r="F246" i="128"/>
  <c r="F247" i="128"/>
  <c r="F248" i="128"/>
  <c r="F249" i="128"/>
  <c r="F259" i="128"/>
  <c r="F260" i="128"/>
  <c r="F261" i="128"/>
  <c r="F262" i="128"/>
  <c r="F263" i="128"/>
  <c r="F264" i="128"/>
  <c r="F273" i="128"/>
  <c r="F274" i="128"/>
  <c r="F275" i="128"/>
  <c r="F276" i="128"/>
  <c r="F277" i="128"/>
  <c r="F278" i="128"/>
  <c r="F283" i="128"/>
  <c r="F284" i="128"/>
  <c r="F285" i="128"/>
  <c r="F286" i="128"/>
  <c r="F287" i="128"/>
  <c r="F288" i="128"/>
  <c r="F292" i="128"/>
  <c r="F293" i="128"/>
  <c r="F294" i="128"/>
  <c r="F295" i="128"/>
  <c r="F296" i="128"/>
  <c r="F297" i="128"/>
  <c r="F307" i="128"/>
  <c r="F308" i="128"/>
  <c r="F309" i="128"/>
  <c r="F310" i="128"/>
  <c r="F311" i="128"/>
  <c r="F312" i="128"/>
  <c r="F313" i="128"/>
  <c r="F314" i="128"/>
  <c r="F317" i="128"/>
  <c r="F318" i="128"/>
  <c r="F319" i="128"/>
  <c r="F320" i="128"/>
  <c r="F321" i="128"/>
  <c r="F322" i="128"/>
  <c r="F325" i="128"/>
  <c r="F326" i="128"/>
  <c r="F327" i="128"/>
  <c r="F328" i="128"/>
  <c r="F329" i="128"/>
  <c r="F330" i="128"/>
  <c r="F331" i="128"/>
  <c r="F332" i="128"/>
  <c r="F335" i="128"/>
  <c r="F336" i="128"/>
  <c r="F337" i="128"/>
  <c r="F338" i="128"/>
  <c r="F339" i="128"/>
  <c r="F340" i="128"/>
  <c r="F352" i="128"/>
  <c r="F353" i="128"/>
  <c r="F354" i="128"/>
  <c r="F355" i="128"/>
  <c r="F356" i="128"/>
  <c r="F357" i="128"/>
  <c r="F358" i="128"/>
  <c r="F359" i="128"/>
  <c r="F360" i="128"/>
  <c r="F361" i="128"/>
  <c r="F362" i="128"/>
  <c r="F365" i="128"/>
  <c r="F366" i="128"/>
  <c r="F367" i="128"/>
  <c r="F368" i="128"/>
  <c r="F369" i="128"/>
  <c r="F370" i="128"/>
  <c r="F374" i="128"/>
  <c r="F375" i="128"/>
  <c r="F376" i="128"/>
  <c r="F377" i="128"/>
  <c r="F378" i="128"/>
  <c r="F379" i="128"/>
  <c r="F380" i="128"/>
  <c r="F381" i="128"/>
  <c r="F382" i="128"/>
  <c r="F383" i="128"/>
  <c r="F384" i="128"/>
  <c r="F387" i="128"/>
  <c r="F388" i="128"/>
  <c r="F389" i="128"/>
  <c r="F390" i="128"/>
  <c r="F391" i="128"/>
  <c r="F392" i="128"/>
  <c r="F393" i="128"/>
  <c r="F394" i="128"/>
  <c r="F395" i="128"/>
  <c r="F396" i="128"/>
  <c r="F397" i="128"/>
  <c r="F402" i="128"/>
  <c r="F403" i="128"/>
  <c r="F404" i="128"/>
  <c r="F405" i="128"/>
  <c r="F406" i="128"/>
  <c r="F407" i="128"/>
  <c r="F410" i="128"/>
  <c r="F411" i="128"/>
  <c r="F412" i="128"/>
  <c r="F413" i="128"/>
  <c r="F414" i="128"/>
  <c r="F415" i="128"/>
  <c r="G430" i="128"/>
  <c r="G431" i="128"/>
  <c r="G432" i="128"/>
  <c r="G433" i="128"/>
  <c r="G434" i="128"/>
  <c r="F439" i="128"/>
  <c r="F440" i="128"/>
  <c r="F441" i="128"/>
  <c r="F442" i="128"/>
  <c r="F443" i="128"/>
  <c r="F444" i="128"/>
  <c r="F445" i="128"/>
  <c r="F446" i="128"/>
  <c r="F447" i="128"/>
  <c r="F448" i="128"/>
  <c r="F450" i="128"/>
  <c r="F451" i="128"/>
  <c r="F452" i="128"/>
  <c r="G459" i="128"/>
  <c r="G460" i="128"/>
  <c r="G461" i="128"/>
  <c r="G462" i="128"/>
  <c r="G463" i="128"/>
  <c r="G464" i="128"/>
  <c r="G465" i="128"/>
  <c r="G466" i="128"/>
  <c r="G467" i="128"/>
  <c r="G468" i="128"/>
  <c r="G469" i="128"/>
  <c r="G470" i="128"/>
  <c r="G471" i="128"/>
  <c r="G472" i="128"/>
  <c r="G473" i="128"/>
  <c r="G8" i="129"/>
  <c r="G9" i="129"/>
  <c r="G10" i="129"/>
  <c r="G11" i="129"/>
  <c r="G12" i="129"/>
  <c r="G13" i="129"/>
  <c r="G14" i="129"/>
  <c r="G15" i="129"/>
  <c r="G16" i="129"/>
  <c r="G17" i="129"/>
  <c r="G19" i="129"/>
  <c r="G20" i="129"/>
  <c r="G21" i="129"/>
  <c r="G22" i="129"/>
  <c r="G24" i="129"/>
  <c r="G25" i="129"/>
  <c r="G26" i="129"/>
  <c r="G27" i="129"/>
  <c r="G28" i="129"/>
  <c r="G29" i="129"/>
  <c r="G30" i="129"/>
  <c r="G31" i="129"/>
  <c r="G32" i="129"/>
  <c r="G33" i="129"/>
  <c r="G35" i="129"/>
  <c r="G36" i="129"/>
  <c r="G38" i="129"/>
  <c r="G39" i="129"/>
  <c r="G40" i="129"/>
  <c r="G41" i="129"/>
  <c r="G42" i="129"/>
  <c r="G43" i="129"/>
  <c r="G44" i="129"/>
  <c r="G45" i="129"/>
  <c r="G46" i="129"/>
  <c r="G47" i="129"/>
  <c r="G48" i="129"/>
  <c r="G50" i="129"/>
  <c r="G51" i="129"/>
  <c r="G52" i="129"/>
  <c r="G53" i="129"/>
  <c r="G54" i="129"/>
  <c r="G55" i="129"/>
  <c r="G56" i="129"/>
  <c r="G57" i="129"/>
  <c r="G58" i="129"/>
  <c r="G59" i="129"/>
  <c r="G60" i="129"/>
  <c r="G61" i="129"/>
  <c r="G62" i="129"/>
  <c r="G63" i="129"/>
  <c r="G65" i="129"/>
  <c r="G66" i="129"/>
  <c r="G67" i="129"/>
  <c r="G68" i="129"/>
  <c r="G69" i="129"/>
  <c r="G70" i="129"/>
  <c r="G71" i="129"/>
  <c r="G72" i="129"/>
  <c r="G73" i="129"/>
  <c r="G74" i="129"/>
  <c r="G75" i="129"/>
  <c r="G76" i="129"/>
  <c r="G78" i="129"/>
  <c r="G79" i="129"/>
  <c r="G80" i="129"/>
  <c r="G81" i="129"/>
  <c r="G82" i="129"/>
  <c r="G83" i="129"/>
  <c r="G84" i="129"/>
  <c r="G85" i="129"/>
  <c r="G86" i="129"/>
  <c r="G87" i="129"/>
  <c r="G88" i="129"/>
  <c r="G89" i="129"/>
  <c r="G90" i="129"/>
  <c r="G92" i="129"/>
  <c r="G93" i="129"/>
  <c r="G94" i="129"/>
  <c r="G95" i="129"/>
  <c r="G96" i="129"/>
  <c r="G97" i="129"/>
  <c r="G99" i="129"/>
  <c r="G100" i="129"/>
  <c r="G101" i="129"/>
  <c r="G102" i="129"/>
  <c r="G103" i="129"/>
  <c r="G104" i="129"/>
  <c r="G105" i="129"/>
  <c r="G106" i="129"/>
  <c r="G107" i="129"/>
  <c r="G108" i="129"/>
  <c r="G109" i="129"/>
  <c r="G110" i="129"/>
  <c r="G112" i="129"/>
  <c r="G113" i="129"/>
  <c r="G114" i="129"/>
  <c r="G115" i="129"/>
  <c r="G116" i="129"/>
  <c r="G117" i="129"/>
  <c r="G119" i="129"/>
  <c r="G120" i="129"/>
  <c r="G121" i="129"/>
  <c r="G122" i="129"/>
  <c r="G123" i="129"/>
  <c r="G124" i="129"/>
  <c r="G125" i="129"/>
  <c r="G126" i="129"/>
  <c r="G127" i="129"/>
  <c r="G128" i="129"/>
  <c r="G129" i="129"/>
  <c r="G130" i="129"/>
  <c r="G132" i="129"/>
  <c r="G133" i="129"/>
  <c r="G134" i="129"/>
  <c r="G135" i="129"/>
  <c r="G136" i="129"/>
  <c r="G137" i="129"/>
  <c r="G138" i="129"/>
  <c r="G139" i="129"/>
  <c r="G140" i="129"/>
  <c r="G141" i="129"/>
  <c r="G142" i="129"/>
  <c r="G143" i="129"/>
  <c r="G144" i="129"/>
  <c r="G145" i="129"/>
  <c r="G8" i="130"/>
  <c r="G9" i="130"/>
  <c r="G10" i="130"/>
  <c r="G11" i="130"/>
  <c r="G12" i="130"/>
  <c r="G13" i="130"/>
  <c r="G14" i="130"/>
  <c r="G15" i="130"/>
  <c r="G16" i="130"/>
  <c r="G17" i="130"/>
  <c r="G18" i="130"/>
  <c r="G20" i="130"/>
  <c r="G21" i="130"/>
  <c r="G22" i="130"/>
  <c r="G23" i="130"/>
  <c r="G24" i="130"/>
  <c r="G25" i="130"/>
  <c r="G26" i="130"/>
  <c r="G27" i="130"/>
  <c r="G28" i="130"/>
  <c r="G29" i="130"/>
  <c r="G30" i="130"/>
  <c r="G31" i="130"/>
  <c r="G32" i="130"/>
  <c r="G33" i="130"/>
  <c r="G35" i="130"/>
  <c r="G36" i="130"/>
  <c r="G37" i="130"/>
  <c r="G38" i="130"/>
  <c r="G39" i="130"/>
  <c r="G40" i="130"/>
  <c r="G41" i="130"/>
  <c r="G42" i="130"/>
  <c r="G43" i="130"/>
  <c r="G44" i="130"/>
  <c r="G45" i="130"/>
  <c r="G46" i="130"/>
  <c r="G47" i="130"/>
  <c r="G48" i="130"/>
  <c r="G50" i="130"/>
  <c r="G51" i="130"/>
  <c r="G52" i="130"/>
  <c r="G53" i="130"/>
  <c r="G54" i="130"/>
  <c r="G55" i="130"/>
  <c r="G57" i="130"/>
  <c r="G58" i="130"/>
  <c r="G59" i="130"/>
  <c r="G60" i="130"/>
  <c r="G61" i="130"/>
  <c r="G62" i="130"/>
  <c r="G63" i="130"/>
  <c r="G64" i="130"/>
  <c r="G65" i="130"/>
  <c r="G66" i="130"/>
  <c r="G67" i="130"/>
  <c r="G68" i="130"/>
  <c r="G69" i="130"/>
  <c r="G70" i="130"/>
  <c r="G72" i="130"/>
  <c r="G73" i="130"/>
  <c r="G74" i="130"/>
  <c r="G75" i="130"/>
  <c r="G76" i="130"/>
  <c r="G77" i="130"/>
  <c r="G78" i="130"/>
  <c r="G79" i="130"/>
  <c r="G80" i="130"/>
  <c r="G81" i="130"/>
  <c r="G82" i="130"/>
  <c r="G83" i="130"/>
  <c r="G85" i="130"/>
  <c r="G86" i="130"/>
  <c r="G87" i="130"/>
  <c r="G88" i="130"/>
  <c r="G89" i="130"/>
  <c r="G90" i="130"/>
  <c r="G91" i="130"/>
  <c r="G92" i="130"/>
  <c r="G93" i="130"/>
  <c r="G94" i="130"/>
  <c r="G95" i="130"/>
  <c r="G96" i="130"/>
  <c r="G97" i="130"/>
  <c r="G98" i="130"/>
  <c r="G99" i="130"/>
  <c r="G100" i="130"/>
  <c r="G102" i="130"/>
  <c r="G103" i="130"/>
  <c r="G104" i="130"/>
  <c r="G105" i="130"/>
  <c r="G106" i="130"/>
  <c r="G107" i="130"/>
  <c r="G108" i="130"/>
  <c r="G109" i="130"/>
  <c r="G110" i="130"/>
  <c r="G111" i="130"/>
  <c r="G112" i="130"/>
  <c r="G113" i="130"/>
  <c r="G114" i="130"/>
  <c r="G115" i="130"/>
  <c r="G116" i="130"/>
  <c r="G117" i="130"/>
  <c r="G119" i="130"/>
  <c r="G120" i="130"/>
  <c r="G121" i="130"/>
  <c r="G122" i="130"/>
  <c r="G123" i="130"/>
  <c r="G124" i="130"/>
  <c r="G126" i="130"/>
  <c r="G127" i="130"/>
  <c r="G128" i="130"/>
  <c r="G129" i="130"/>
  <c r="G130" i="130"/>
  <c r="G131" i="130"/>
  <c r="G132" i="130"/>
  <c r="G133" i="130"/>
  <c r="G135" i="130"/>
  <c r="G136" i="130"/>
  <c r="G137" i="130"/>
  <c r="G138" i="130"/>
  <c r="G139" i="130"/>
  <c r="G140" i="130"/>
  <c r="G141" i="130"/>
  <c r="F7" i="131"/>
  <c r="F8" i="131"/>
  <c r="F9" i="131"/>
  <c r="F10" i="131"/>
  <c r="F11" i="131"/>
  <c r="F12" i="131"/>
  <c r="F13" i="131"/>
  <c r="F14" i="131"/>
  <c r="F15" i="131"/>
  <c r="F16" i="131"/>
  <c r="F17" i="131"/>
  <c r="F18" i="131"/>
  <c r="F19" i="131"/>
  <c r="F20" i="131"/>
  <c r="F21" i="131"/>
  <c r="F22" i="131"/>
  <c r="F23" i="131"/>
  <c r="F25" i="131"/>
  <c r="F26" i="131"/>
  <c r="F27" i="131"/>
  <c r="F28" i="131"/>
  <c r="F29" i="131"/>
  <c r="F30" i="131"/>
  <c r="F31" i="131"/>
  <c r="F32" i="131"/>
  <c r="F33" i="131"/>
  <c r="F34" i="131"/>
  <c r="F35" i="131"/>
  <c r="F36" i="131"/>
  <c r="F37" i="131"/>
  <c r="F38" i="131"/>
  <c r="F41" i="131"/>
  <c r="F42" i="131"/>
  <c r="F43" i="131"/>
  <c r="F44" i="131"/>
  <c r="F45" i="131"/>
  <c r="F46" i="131"/>
  <c r="F47" i="131"/>
  <c r="F48" i="131"/>
  <c r="F49" i="131"/>
  <c r="F50" i="131"/>
  <c r="F51" i="131"/>
  <c r="F52" i="131"/>
  <c r="F53" i="131"/>
  <c r="F54" i="131"/>
  <c r="F9" i="146"/>
  <c r="G9" i="146"/>
  <c r="H9" i="146" s="1"/>
  <c r="F10" i="146"/>
  <c r="G10" i="146"/>
  <c r="H10" i="146" s="1"/>
  <c r="F11" i="146"/>
  <c r="G11" i="146"/>
  <c r="H11" i="146" s="1"/>
  <c r="F12" i="146"/>
  <c r="G12" i="146"/>
  <c r="H12" i="146" s="1"/>
  <c r="F13" i="146"/>
  <c r="G13" i="146"/>
  <c r="H13" i="146" s="1"/>
  <c r="F14" i="146"/>
  <c r="G14" i="146"/>
  <c r="H14" i="146" s="1"/>
  <c r="F15" i="146"/>
  <c r="G15" i="146"/>
  <c r="H15" i="146" s="1"/>
  <c r="F16" i="146"/>
  <c r="G16" i="146"/>
  <c r="H16" i="146" s="1"/>
  <c r="F17" i="146"/>
  <c r="G17" i="146"/>
  <c r="H17" i="146" s="1"/>
  <c r="F18" i="146"/>
  <c r="G18" i="146"/>
  <c r="H18" i="146" s="1"/>
  <c r="F19" i="146"/>
  <c r="G19" i="146"/>
  <c r="H19" i="146" s="1"/>
  <c r="F20" i="146"/>
  <c r="G20" i="146"/>
  <c r="H20" i="146" s="1"/>
  <c r="F21" i="146"/>
  <c r="G21" i="146"/>
  <c r="H21" i="146" s="1"/>
  <c r="F22" i="146"/>
  <c r="G22" i="146"/>
  <c r="H22" i="146" s="1"/>
  <c r="F23" i="146"/>
  <c r="G23" i="146"/>
  <c r="H23" i="146" s="1"/>
  <c r="F24" i="146"/>
  <c r="G24" i="146"/>
  <c r="H24" i="146" s="1"/>
  <c r="F25" i="146"/>
  <c r="G25" i="146"/>
  <c r="H25" i="146" s="1"/>
  <c r="F26" i="146"/>
  <c r="G26" i="146"/>
  <c r="H26" i="146" s="1"/>
  <c r="F27" i="146"/>
  <c r="G27" i="146"/>
  <c r="H27" i="146" s="1"/>
  <c r="F28" i="146"/>
  <c r="G28" i="146"/>
  <c r="H28" i="146" s="1"/>
  <c r="F29" i="146"/>
  <c r="G29" i="146"/>
  <c r="H29" i="146" s="1"/>
  <c r="F30" i="146"/>
  <c r="G30" i="146"/>
  <c r="H30" i="146" s="1"/>
  <c r="F31" i="146"/>
  <c r="G31" i="146"/>
  <c r="H31" i="146" s="1"/>
  <c r="F32" i="146"/>
  <c r="G32" i="146"/>
  <c r="H32" i="146" s="1"/>
  <c r="F33" i="146"/>
  <c r="G33" i="146"/>
  <c r="H33" i="146" s="1"/>
  <c r="F34" i="146"/>
  <c r="G34" i="146"/>
  <c r="H34" i="146" s="1"/>
  <c r="F35" i="146"/>
  <c r="G35" i="146"/>
  <c r="H35" i="146" s="1"/>
  <c r="F36" i="146"/>
  <c r="G36" i="146"/>
  <c r="H36" i="146" s="1"/>
  <c r="F37" i="146"/>
  <c r="G37" i="146"/>
  <c r="H37" i="146" s="1"/>
  <c r="F38" i="146"/>
  <c r="G38" i="146"/>
  <c r="H38" i="146" s="1"/>
  <c r="F39" i="146"/>
  <c r="G39" i="146"/>
  <c r="H39" i="146" s="1"/>
  <c r="F40" i="146"/>
  <c r="G40" i="146"/>
  <c r="H40" i="146" s="1"/>
  <c r="F41" i="146"/>
  <c r="G41" i="146"/>
  <c r="H41" i="146" s="1"/>
  <c r="F42" i="146"/>
  <c r="G42" i="146"/>
  <c r="H42" i="146" s="1"/>
  <c r="F43" i="146"/>
  <c r="G43" i="146"/>
  <c r="H43" i="146" s="1"/>
  <c r="F44" i="146"/>
  <c r="G44" i="146"/>
  <c r="H44" i="146" s="1"/>
  <c r="F45" i="146"/>
  <c r="G45" i="146"/>
  <c r="H45" i="146" s="1"/>
  <c r="F46" i="146"/>
  <c r="G46" i="146"/>
  <c r="H46" i="146" s="1"/>
  <c r="F47" i="146"/>
  <c r="G47" i="146"/>
  <c r="H47" i="146" s="1"/>
  <c r="F48" i="146"/>
  <c r="G48" i="146"/>
  <c r="H48" i="146" s="1"/>
  <c r="F49" i="146"/>
  <c r="G49" i="146"/>
  <c r="H49" i="146" s="1"/>
  <c r="F50" i="146"/>
  <c r="G50" i="146"/>
  <c r="H50" i="146" s="1"/>
  <c r="F51" i="146"/>
  <c r="G51" i="146"/>
  <c r="H51" i="146" s="1"/>
  <c r="F52" i="146"/>
  <c r="G52" i="146"/>
  <c r="H52" i="146" s="1"/>
  <c r="F53" i="146"/>
  <c r="G53" i="146"/>
  <c r="H53" i="146" s="1"/>
  <c r="F54" i="146"/>
  <c r="G54" i="146"/>
  <c r="H54" i="146" s="1"/>
  <c r="F55" i="146"/>
  <c r="G55" i="146"/>
  <c r="H55" i="146" s="1"/>
  <c r="F56" i="146"/>
  <c r="G56" i="146"/>
  <c r="H56" i="146" s="1"/>
  <c r="F57" i="146"/>
  <c r="G57" i="146"/>
  <c r="H57" i="146" s="1"/>
  <c r="F58" i="146"/>
  <c r="G58" i="146"/>
  <c r="H58" i="146" s="1"/>
  <c r="F59" i="146"/>
  <c r="G59" i="146"/>
  <c r="H59" i="146" s="1"/>
  <c r="F60" i="146"/>
  <c r="G60" i="146"/>
  <c r="H60" i="146" s="1"/>
  <c r="F61" i="146"/>
  <c r="G61" i="146"/>
  <c r="H61" i="146" s="1"/>
  <c r="F62" i="146"/>
  <c r="G62" i="146"/>
  <c r="H62" i="146" s="1"/>
  <c r="F63" i="146"/>
  <c r="G63" i="146"/>
  <c r="H63" i="146" s="1"/>
  <c r="F64" i="146"/>
  <c r="G64" i="146"/>
  <c r="H64" i="146" s="1"/>
  <c r="F65" i="146"/>
  <c r="G65" i="146"/>
  <c r="H65" i="146" s="1"/>
  <c r="F66" i="146"/>
  <c r="G66" i="146"/>
  <c r="H66" i="146" s="1"/>
  <c r="F67" i="146"/>
  <c r="G67" i="146"/>
  <c r="H67" i="146" s="1"/>
  <c r="F68" i="146"/>
  <c r="G68" i="146"/>
  <c r="H68" i="146" s="1"/>
  <c r="F69" i="146"/>
  <c r="G69" i="146"/>
  <c r="H69" i="146" s="1"/>
  <c r="F70" i="146"/>
  <c r="G70" i="146"/>
  <c r="H70" i="146" s="1"/>
  <c r="F71" i="146"/>
  <c r="G71" i="146"/>
  <c r="H71" i="146" s="1"/>
  <c r="F72" i="146"/>
  <c r="G72" i="146"/>
  <c r="H72" i="146" s="1"/>
  <c r="F73" i="146"/>
  <c r="G73" i="146"/>
  <c r="H73" i="146" s="1"/>
  <c r="F74" i="146"/>
  <c r="G74" i="146"/>
  <c r="H74" i="146" s="1"/>
  <c r="F75" i="146"/>
  <c r="G75" i="146"/>
  <c r="H75" i="146" s="1"/>
  <c r="F76" i="146"/>
  <c r="G76" i="146"/>
  <c r="H76" i="146" s="1"/>
  <c r="F77" i="146"/>
  <c r="G77" i="146"/>
  <c r="H77" i="146" s="1"/>
  <c r="F78" i="146"/>
  <c r="G78" i="146"/>
  <c r="H78" i="146" s="1"/>
  <c r="F79" i="146"/>
  <c r="G79" i="146"/>
  <c r="H79" i="146" s="1"/>
  <c r="F80" i="146"/>
  <c r="G80" i="146"/>
  <c r="H80" i="146" s="1"/>
  <c r="F81" i="146"/>
  <c r="G81" i="146"/>
  <c r="H81" i="146" s="1"/>
  <c r="F82" i="146"/>
  <c r="G82" i="146"/>
  <c r="H82" i="146" s="1"/>
  <c r="F83" i="146"/>
  <c r="G83" i="146"/>
  <c r="H83" i="146" s="1"/>
  <c r="F84" i="146"/>
  <c r="G84" i="146"/>
  <c r="H84" i="146" s="1"/>
  <c r="F85" i="146"/>
  <c r="G85" i="146"/>
  <c r="H85" i="146" s="1"/>
  <c r="F86" i="146"/>
  <c r="G86" i="146"/>
  <c r="H86" i="146" s="1"/>
  <c r="F87" i="146"/>
  <c r="G87" i="146"/>
  <c r="H87" i="146" s="1"/>
  <c r="F88" i="146"/>
  <c r="G88" i="146"/>
  <c r="H88" i="146" s="1"/>
  <c r="F89" i="146"/>
  <c r="G89" i="146"/>
  <c r="H89" i="146" s="1"/>
  <c r="F90" i="146"/>
  <c r="G90" i="146"/>
  <c r="H90" i="146" s="1"/>
  <c r="F91" i="146"/>
  <c r="G91" i="146"/>
  <c r="H91" i="146" s="1"/>
  <c r="F92" i="146"/>
  <c r="G92" i="146"/>
  <c r="H92" i="146" s="1"/>
  <c r="F93" i="146"/>
  <c r="G93" i="146"/>
  <c r="H93" i="146" s="1"/>
  <c r="F94" i="146"/>
  <c r="G94" i="146"/>
  <c r="H94" i="146" s="1"/>
  <c r="F95" i="146"/>
  <c r="G95" i="146"/>
  <c r="H95" i="146" s="1"/>
  <c r="F96" i="146"/>
  <c r="G96" i="146"/>
  <c r="H96" i="146" s="1"/>
  <c r="F97" i="146"/>
  <c r="G97" i="146"/>
  <c r="H97" i="146" s="1"/>
  <c r="F98" i="146"/>
  <c r="G98" i="146"/>
  <c r="H98" i="146" s="1"/>
  <c r="F99" i="146"/>
  <c r="G99" i="146"/>
  <c r="H99" i="146" s="1"/>
  <c r="F100" i="146"/>
  <c r="G100" i="146"/>
  <c r="H100" i="146" s="1"/>
  <c r="F101" i="146"/>
  <c r="G101" i="146"/>
  <c r="H101" i="146" s="1"/>
  <c r="F102" i="146"/>
  <c r="G102" i="146"/>
  <c r="H102" i="146" s="1"/>
  <c r="F103" i="146"/>
  <c r="G103" i="146"/>
  <c r="H103" i="146" s="1"/>
  <c r="F104" i="146"/>
  <c r="G104" i="146"/>
  <c r="H104" i="146" s="1"/>
  <c r="F105" i="146"/>
  <c r="G105" i="146"/>
  <c r="H105" i="146" s="1"/>
  <c r="F106" i="146"/>
  <c r="G106" i="146"/>
  <c r="H106" i="146" s="1"/>
  <c r="F107" i="146"/>
  <c r="G107" i="146"/>
  <c r="H107" i="146" s="1"/>
  <c r="F108" i="146"/>
  <c r="G108" i="146"/>
  <c r="H108" i="146" s="1"/>
  <c r="F109" i="146"/>
  <c r="G109" i="146"/>
  <c r="H109" i="146" s="1"/>
  <c r="F110" i="146"/>
  <c r="G110" i="146"/>
  <c r="H110" i="146" s="1"/>
  <c r="F111" i="146"/>
  <c r="G111" i="146"/>
  <c r="H111" i="146" s="1"/>
  <c r="F112" i="146"/>
  <c r="G112" i="146"/>
  <c r="H112" i="146" s="1"/>
  <c r="F113" i="146"/>
  <c r="G113" i="146"/>
  <c r="H113" i="146" s="1"/>
  <c r="F114" i="146"/>
  <c r="G114" i="146"/>
  <c r="H114" i="146" s="1"/>
  <c r="F115" i="146"/>
  <c r="G115" i="146"/>
  <c r="H115" i="146" s="1"/>
  <c r="F116" i="146"/>
  <c r="G116" i="146"/>
  <c r="H116" i="146" s="1"/>
  <c r="F117" i="146"/>
  <c r="G117" i="146"/>
  <c r="H117" i="146" s="1"/>
  <c r="F118" i="146"/>
  <c r="G118" i="146"/>
  <c r="H118" i="146" s="1"/>
  <c r="F119" i="146"/>
  <c r="G119" i="146"/>
  <c r="H119" i="146" s="1"/>
  <c r="F120" i="146"/>
  <c r="G120" i="146"/>
  <c r="H120" i="146" s="1"/>
  <c r="F121" i="146"/>
  <c r="G121" i="146"/>
  <c r="H121" i="146" s="1"/>
  <c r="F122" i="146"/>
  <c r="G122" i="146"/>
  <c r="H122" i="146" s="1"/>
  <c r="F123" i="146"/>
  <c r="G123" i="146"/>
  <c r="H123" i="146" s="1"/>
  <c r="F124" i="146"/>
  <c r="G124" i="146"/>
  <c r="H124" i="146" s="1"/>
  <c r="F125" i="146"/>
  <c r="G125" i="146"/>
  <c r="H125" i="146" s="1"/>
  <c r="F126" i="146"/>
  <c r="G126" i="146"/>
  <c r="H126" i="146" s="1"/>
  <c r="F127" i="146"/>
  <c r="G127" i="146"/>
  <c r="H127" i="146" s="1"/>
  <c r="F128" i="146"/>
  <c r="G128" i="146"/>
  <c r="H128" i="146" s="1"/>
  <c r="F129" i="146"/>
  <c r="G129" i="146"/>
  <c r="H129" i="146" s="1"/>
  <c r="F130" i="146"/>
  <c r="G130" i="146"/>
  <c r="H130" i="146" s="1"/>
  <c r="F131" i="146"/>
  <c r="G131" i="146"/>
  <c r="H131" i="146" s="1"/>
  <c r="F132" i="146"/>
  <c r="G132" i="146"/>
  <c r="H132" i="146" s="1"/>
  <c r="F133" i="146"/>
  <c r="G133" i="146"/>
  <c r="H133" i="146" s="1"/>
  <c r="F134" i="146"/>
  <c r="G134" i="146"/>
  <c r="H134" i="146" s="1"/>
  <c r="F135" i="146"/>
  <c r="G135" i="146"/>
  <c r="H135" i="146" s="1"/>
  <c r="F136" i="146"/>
  <c r="G136" i="146"/>
  <c r="H136" i="146" s="1"/>
  <c r="F137" i="146"/>
  <c r="G137" i="146"/>
  <c r="H137" i="146" s="1"/>
  <c r="F138" i="146"/>
  <c r="G138" i="146"/>
  <c r="H138" i="146" s="1"/>
  <c r="F139" i="146"/>
  <c r="G139" i="146"/>
  <c r="H139" i="146" s="1"/>
  <c r="F140" i="146"/>
  <c r="G140" i="146"/>
  <c r="H140" i="146" s="1"/>
  <c r="F141" i="146"/>
  <c r="G141" i="146"/>
  <c r="H141" i="146" s="1"/>
  <c r="F142" i="146"/>
  <c r="G142" i="146"/>
  <c r="H142" i="146" s="1"/>
  <c r="F143" i="146"/>
  <c r="G143" i="146"/>
  <c r="H143" i="146" s="1"/>
  <c r="F144" i="146"/>
  <c r="G144" i="146"/>
  <c r="H144" i="146" s="1"/>
  <c r="F145" i="146"/>
  <c r="G145" i="146"/>
  <c r="H145" i="146" s="1"/>
  <c r="F146" i="146"/>
  <c r="G146" i="146"/>
  <c r="H146" i="146" s="1"/>
  <c r="F147" i="146"/>
  <c r="G147" i="146"/>
  <c r="H147" i="146" s="1"/>
  <c r="F148" i="146"/>
  <c r="G148" i="146"/>
  <c r="H148" i="146" s="1"/>
  <c r="F149" i="146"/>
  <c r="G149" i="146"/>
  <c r="H149" i="146" s="1"/>
  <c r="F150" i="146"/>
  <c r="G150" i="146"/>
  <c r="H150" i="146" s="1"/>
  <c r="F151" i="146"/>
  <c r="G151" i="146"/>
  <c r="H151" i="146" s="1"/>
  <c r="F152" i="146"/>
  <c r="G152" i="146"/>
  <c r="H152" i="146" s="1"/>
  <c r="F153" i="146"/>
  <c r="G153" i="146"/>
  <c r="H153" i="146" s="1"/>
  <c r="F154" i="146"/>
  <c r="G154" i="146"/>
  <c r="H154" i="146" s="1"/>
  <c r="F155" i="146"/>
  <c r="G155" i="146"/>
  <c r="H155" i="146" s="1"/>
  <c r="F156" i="146"/>
  <c r="G156" i="146"/>
  <c r="H156" i="146" s="1"/>
  <c r="F157" i="146"/>
  <c r="G157" i="146"/>
  <c r="H157" i="146" s="1"/>
  <c r="F158" i="146"/>
  <c r="G158" i="146"/>
  <c r="H158" i="146" s="1"/>
  <c r="F159" i="146"/>
  <c r="G159" i="146"/>
  <c r="H159" i="146" s="1"/>
  <c r="F160" i="146"/>
  <c r="G160" i="146"/>
  <c r="H160" i="146" s="1"/>
  <c r="F161" i="146"/>
  <c r="G161" i="146"/>
  <c r="H161" i="146" s="1"/>
  <c r="F162" i="146"/>
  <c r="G162" i="146"/>
  <c r="H162" i="146" s="1"/>
  <c r="F163" i="146"/>
  <c r="G163" i="146"/>
  <c r="H163" i="146" s="1"/>
  <c r="F164" i="146"/>
  <c r="G164" i="146"/>
  <c r="H164" i="146" s="1"/>
  <c r="F165" i="146"/>
  <c r="G165" i="146"/>
  <c r="H165" i="146" s="1"/>
  <c r="F166" i="146"/>
  <c r="G166" i="146"/>
  <c r="H166" i="146" s="1"/>
  <c r="F167" i="146"/>
  <c r="G167" i="146"/>
  <c r="H167" i="146" s="1"/>
  <c r="F168" i="146"/>
  <c r="G168" i="146"/>
  <c r="H168" i="146" s="1"/>
  <c r="F169" i="146"/>
  <c r="G169" i="146"/>
  <c r="H169" i="146" s="1"/>
  <c r="F170" i="146"/>
  <c r="G170" i="146"/>
  <c r="H170" i="146" s="1"/>
  <c r="F171" i="146"/>
  <c r="G171" i="146"/>
  <c r="H171" i="146" s="1"/>
  <c r="F172" i="146"/>
  <c r="G172" i="146"/>
  <c r="H172" i="146" s="1"/>
  <c r="F173" i="146"/>
  <c r="G173" i="146"/>
  <c r="H173" i="146" s="1"/>
  <c r="F174" i="146"/>
  <c r="G174" i="146"/>
  <c r="H174" i="146" s="1"/>
  <c r="F175" i="146"/>
  <c r="G175" i="146"/>
  <c r="H175" i="146" s="1"/>
  <c r="F176" i="146"/>
  <c r="G176" i="146"/>
  <c r="H176" i="146" s="1"/>
  <c r="F177" i="146"/>
  <c r="G177" i="146"/>
  <c r="H177" i="146" s="1"/>
  <c r="F178" i="146"/>
  <c r="G178" i="146"/>
  <c r="H178" i="146" s="1"/>
  <c r="F179" i="146"/>
  <c r="G179" i="146"/>
  <c r="H179" i="146" s="1"/>
  <c r="F180" i="146"/>
  <c r="G180" i="146"/>
  <c r="H180" i="146" s="1"/>
  <c r="F181" i="146"/>
  <c r="G181" i="146"/>
  <c r="H181" i="146" s="1"/>
  <c r="F182" i="146"/>
  <c r="G182" i="146"/>
  <c r="H182" i="146" s="1"/>
  <c r="F183" i="146"/>
  <c r="G183" i="146"/>
  <c r="H183" i="146" s="1"/>
  <c r="F184" i="146"/>
  <c r="G184" i="146"/>
  <c r="H184" i="146" s="1"/>
  <c r="F185" i="146"/>
  <c r="G185" i="146"/>
  <c r="H185" i="146" s="1"/>
  <c r="F186" i="146"/>
  <c r="G186" i="146"/>
  <c r="H186" i="146" s="1"/>
  <c r="F187" i="146"/>
  <c r="G187" i="146"/>
  <c r="H187" i="146" s="1"/>
  <c r="F188" i="146"/>
  <c r="G188" i="146"/>
  <c r="H188" i="146" s="1"/>
  <c r="F189" i="146"/>
  <c r="G189" i="146"/>
  <c r="H189" i="146" s="1"/>
  <c r="F190" i="146"/>
  <c r="G190" i="146"/>
  <c r="H190" i="146" s="1"/>
  <c r="F191" i="146"/>
  <c r="G191" i="146"/>
  <c r="H191" i="146" s="1"/>
  <c r="F192" i="146"/>
  <c r="G192" i="146"/>
  <c r="H192" i="146" s="1"/>
  <c r="F193" i="146"/>
  <c r="G193" i="146"/>
  <c r="H193" i="146" s="1"/>
  <c r="F194" i="146"/>
  <c r="G194" i="146"/>
  <c r="H194" i="146" s="1"/>
  <c r="F195" i="146"/>
  <c r="G195" i="146"/>
  <c r="H195" i="146" s="1"/>
  <c r="F196" i="146"/>
  <c r="G196" i="146"/>
  <c r="H196" i="146" s="1"/>
  <c r="F197" i="146"/>
  <c r="G197" i="146"/>
  <c r="H197" i="146" s="1"/>
  <c r="F198" i="146"/>
  <c r="G198" i="146"/>
  <c r="H198" i="146" s="1"/>
  <c r="F199" i="146"/>
  <c r="G199" i="146"/>
  <c r="H199" i="146" s="1"/>
  <c r="F200" i="146"/>
  <c r="G200" i="146"/>
  <c r="H200" i="146" s="1"/>
  <c r="F201" i="146"/>
  <c r="G201" i="146"/>
  <c r="H201" i="146" s="1"/>
  <c r="F202" i="146"/>
  <c r="G202" i="146"/>
  <c r="H202" i="146" s="1"/>
  <c r="F203" i="146"/>
  <c r="G203" i="146"/>
  <c r="H203" i="146" s="1"/>
  <c r="F204" i="146"/>
  <c r="G204" i="146"/>
  <c r="H204" i="146" s="1"/>
  <c r="F205" i="146"/>
  <c r="G205" i="146"/>
  <c r="H205" i="146" s="1"/>
  <c r="F206" i="146"/>
  <c r="G206" i="146"/>
  <c r="H206" i="146" s="1"/>
  <c r="F207" i="146"/>
  <c r="G207" i="146"/>
  <c r="H207" i="146" s="1"/>
  <c r="F208" i="146"/>
  <c r="G208" i="146"/>
  <c r="H208" i="146" s="1"/>
  <c r="F209" i="146"/>
  <c r="G209" i="146"/>
  <c r="H209" i="146" s="1"/>
  <c r="F210" i="146"/>
  <c r="G210" i="146"/>
  <c r="H210" i="146" s="1"/>
  <c r="F211" i="146"/>
  <c r="G211" i="146"/>
  <c r="H211" i="146" s="1"/>
  <c r="F212" i="146"/>
  <c r="G212" i="146"/>
  <c r="H212" i="146" s="1"/>
  <c r="F213" i="146"/>
  <c r="G213" i="146"/>
  <c r="H213" i="146" s="1"/>
  <c r="F214" i="146"/>
  <c r="G214" i="146"/>
  <c r="H214" i="146" s="1"/>
  <c r="F215" i="146"/>
  <c r="G215" i="146"/>
  <c r="H215" i="146" s="1"/>
  <c r="F216" i="146"/>
  <c r="G216" i="146"/>
  <c r="H216" i="146" s="1"/>
  <c r="F217" i="146"/>
  <c r="G217" i="146"/>
  <c r="H217" i="146" s="1"/>
  <c r="F218" i="146"/>
  <c r="G218" i="146"/>
  <c r="H218" i="146" s="1"/>
  <c r="F219" i="146"/>
  <c r="G219" i="146"/>
  <c r="H219" i="146" s="1"/>
  <c r="F220" i="146"/>
  <c r="G220" i="146"/>
  <c r="H220" i="146" s="1"/>
  <c r="F221" i="146"/>
  <c r="G221" i="146"/>
  <c r="H221" i="146" s="1"/>
  <c r="F222" i="146"/>
  <c r="G222" i="146"/>
  <c r="H222" i="146" s="1"/>
  <c r="F223" i="146"/>
  <c r="G223" i="146"/>
  <c r="H223" i="146" s="1"/>
  <c r="F224" i="146"/>
  <c r="G224" i="146"/>
  <c r="H224" i="146" s="1"/>
  <c r="E8" i="122"/>
  <c r="F8" i="122"/>
  <c r="G8" i="122" s="1"/>
  <c r="E9" i="122"/>
  <c r="F9" i="122"/>
  <c r="G9" i="122" s="1"/>
  <c r="E10" i="122"/>
  <c r="F10" i="122"/>
  <c r="G10" i="122" s="1"/>
  <c r="E13" i="122"/>
  <c r="F13" i="122"/>
  <c r="G13" i="122" s="1"/>
  <c r="E14" i="122"/>
  <c r="F14" i="122"/>
  <c r="G14" i="122" s="1"/>
  <c r="E15" i="122"/>
  <c r="F15" i="122"/>
  <c r="G15" i="122" s="1"/>
  <c r="E16" i="122"/>
  <c r="F16" i="122"/>
  <c r="G16" i="122" s="1"/>
  <c r="E19" i="122"/>
  <c r="F19" i="122"/>
  <c r="G19" i="122" s="1"/>
  <c r="E20" i="122"/>
  <c r="F20" i="122"/>
  <c r="G20" i="122" s="1"/>
  <c r="E21" i="122"/>
  <c r="F21" i="122"/>
  <c r="G21" i="122" s="1"/>
  <c r="E24" i="122"/>
  <c r="F24" i="122"/>
  <c r="G24" i="122" s="1"/>
  <c r="E25" i="122"/>
  <c r="F25" i="122"/>
  <c r="G25" i="122" s="1"/>
  <c r="E26" i="122"/>
  <c r="F26" i="122"/>
  <c r="G26" i="122" s="1"/>
  <c r="E27" i="122"/>
  <c r="F27" i="122"/>
  <c r="G27" i="122" s="1"/>
  <c r="E28" i="122"/>
  <c r="F28" i="122"/>
  <c r="G28" i="122" s="1"/>
  <c r="E29" i="122"/>
  <c r="F29" i="122"/>
  <c r="G29" i="122" s="1"/>
  <c r="E30" i="122"/>
  <c r="F30" i="122"/>
  <c r="G30" i="122" s="1"/>
  <c r="D15" i="102"/>
  <c r="G15" i="102"/>
  <c r="J15" i="102"/>
  <c r="D16" i="102"/>
  <c r="G16" i="102"/>
  <c r="J16" i="102"/>
  <c r="D17" i="102"/>
  <c r="G17" i="102"/>
  <c r="J17" i="102"/>
  <c r="M17" i="102"/>
  <c r="D18" i="102"/>
  <c r="G18" i="102"/>
  <c r="J18" i="102"/>
  <c r="M18" i="102"/>
  <c r="D19" i="102"/>
  <c r="G19" i="102"/>
  <c r="J19" i="102"/>
  <c r="M19" i="102"/>
  <c r="D20" i="102"/>
  <c r="G20" i="102"/>
  <c r="J20" i="102"/>
  <c r="M20" i="102"/>
  <c r="G21" i="102"/>
  <c r="J21" i="102"/>
  <c r="M21" i="102"/>
  <c r="G22" i="102"/>
  <c r="J22" i="102"/>
  <c r="M22" i="102"/>
  <c r="G23" i="102"/>
  <c r="J23" i="102"/>
  <c r="M23" i="102"/>
  <c r="G24" i="102"/>
  <c r="J24" i="102"/>
  <c r="M24" i="102"/>
  <c r="G25" i="102"/>
  <c r="J25" i="102"/>
  <c r="M25" i="102"/>
  <c r="G26" i="102"/>
  <c r="J26" i="102"/>
  <c r="M26" i="102"/>
  <c r="G27" i="102"/>
  <c r="J27" i="102"/>
  <c r="M27" i="102"/>
  <c r="G28" i="102"/>
  <c r="J28" i="102"/>
  <c r="M28" i="102"/>
  <c r="G29" i="102"/>
  <c r="J29" i="102"/>
  <c r="M29" i="102"/>
  <c r="G30" i="102"/>
  <c r="J30" i="102"/>
  <c r="M30" i="102"/>
  <c r="G31" i="102"/>
  <c r="J31" i="102"/>
  <c r="M31" i="102"/>
  <c r="G32" i="102"/>
  <c r="J32" i="102"/>
  <c r="M32" i="102"/>
  <c r="D41" i="102"/>
  <c r="G41" i="102"/>
  <c r="D43" i="102"/>
  <c r="G43" i="102"/>
  <c r="D44" i="102"/>
  <c r="G44" i="102"/>
  <c r="D45" i="102"/>
  <c r="G45" i="102"/>
  <c r="J45" i="102"/>
  <c r="D47" i="102"/>
  <c r="G47" i="102"/>
  <c r="J47" i="102"/>
  <c r="D48" i="102"/>
  <c r="G48" i="102"/>
  <c r="J48" i="102"/>
  <c r="D49" i="102"/>
  <c r="G49" i="102"/>
  <c r="J49" i="102"/>
  <c r="D50" i="102"/>
  <c r="G50" i="102"/>
  <c r="J50" i="102"/>
  <c r="D51" i="102"/>
  <c r="G51" i="102"/>
  <c r="J51" i="102"/>
  <c r="D52" i="102"/>
  <c r="G52" i="102"/>
  <c r="J52" i="102"/>
  <c r="D53" i="102"/>
  <c r="G53" i="102"/>
  <c r="J53" i="102"/>
  <c r="D54" i="102"/>
  <c r="D71" i="102"/>
  <c r="G71" i="102"/>
  <c r="D72" i="102"/>
  <c r="G72" i="102"/>
  <c r="J72" i="102"/>
  <c r="D73" i="102"/>
  <c r="G73" i="102"/>
  <c r="J73" i="102"/>
  <c r="D74" i="102"/>
  <c r="G74" i="102"/>
  <c r="J74" i="102"/>
  <c r="D75" i="102"/>
  <c r="G75" i="102"/>
  <c r="J75" i="102"/>
  <c r="D76" i="102"/>
  <c r="G76" i="102"/>
  <c r="J76" i="102"/>
  <c r="D77" i="102"/>
  <c r="G77" i="102"/>
  <c r="J77" i="102"/>
  <c r="D78" i="102"/>
  <c r="G78" i="102"/>
  <c r="J78" i="102"/>
  <c r="D79" i="102"/>
  <c r="G79" i="102"/>
  <c r="J79" i="102"/>
  <c r="G80" i="102"/>
  <c r="J80" i="102"/>
  <c r="G81" i="102"/>
  <c r="J81" i="102"/>
  <c r="J82" i="102"/>
  <c r="D89" i="102"/>
  <c r="G89" i="102"/>
  <c r="D90" i="102"/>
  <c r="G90" i="102"/>
  <c r="D91" i="102"/>
  <c r="G91" i="102"/>
  <c r="D92" i="102"/>
  <c r="G92" i="102"/>
  <c r="J92" i="102"/>
  <c r="D93" i="102"/>
  <c r="G93" i="102"/>
  <c r="J93" i="102"/>
  <c r="D94" i="102"/>
  <c r="G94" i="102"/>
  <c r="J94" i="102"/>
  <c r="D95" i="102"/>
  <c r="G95" i="102"/>
  <c r="J95" i="102"/>
  <c r="D96" i="102"/>
  <c r="G96" i="102"/>
  <c r="J96" i="102"/>
  <c r="D97" i="102"/>
  <c r="G97" i="102"/>
  <c r="J97" i="102"/>
  <c r="D98" i="102"/>
  <c r="G98" i="102"/>
  <c r="J98" i="102"/>
  <c r="F109" i="102"/>
  <c r="K109" i="102"/>
  <c r="F110" i="102"/>
  <c r="K110" i="102"/>
  <c r="F111" i="102"/>
  <c r="K111" i="102"/>
  <c r="F112" i="102"/>
  <c r="K112" i="102"/>
  <c r="F113" i="102"/>
  <c r="K113" i="102"/>
  <c r="F114" i="102"/>
  <c r="K114" i="102"/>
  <c r="F115" i="102"/>
  <c r="K115" i="102"/>
  <c r="F116" i="102"/>
  <c r="K116" i="102"/>
  <c r="F117" i="102"/>
  <c r="K117" i="102"/>
  <c r="F118" i="102"/>
  <c r="K118" i="102"/>
  <c r="F128" i="102"/>
  <c r="F129" i="102"/>
  <c r="F130" i="102"/>
  <c r="K130" i="102"/>
  <c r="F131" i="102"/>
  <c r="K131" i="102"/>
  <c r="F132" i="102"/>
  <c r="K132" i="102"/>
  <c r="P132" i="102"/>
  <c r="F133" i="102"/>
  <c r="K133" i="102"/>
  <c r="P133" i="102"/>
  <c r="F134" i="102"/>
  <c r="K134" i="102"/>
  <c r="P134" i="102"/>
  <c r="F135" i="102"/>
  <c r="K135" i="102"/>
  <c r="P135" i="102"/>
  <c r="F136" i="102"/>
  <c r="K136" i="102"/>
  <c r="P136" i="102"/>
  <c r="F137" i="102"/>
  <c r="K137" i="102"/>
  <c r="P137" i="102"/>
  <c r="F138" i="102"/>
  <c r="K138" i="102"/>
  <c r="P138" i="102"/>
  <c r="F139" i="102"/>
  <c r="K139" i="102"/>
  <c r="P139" i="102"/>
  <c r="D151" i="102"/>
  <c r="D152" i="102"/>
  <c r="D153" i="102"/>
  <c r="D154" i="102"/>
  <c r="D155" i="102"/>
  <c r="G155" i="102"/>
  <c r="J155" i="102"/>
  <c r="D156" i="102"/>
  <c r="G156" i="102"/>
  <c r="J156" i="102"/>
  <c r="D157" i="102"/>
  <c r="G157" i="102"/>
  <c r="J157" i="102"/>
  <c r="D158" i="102"/>
  <c r="G158" i="102"/>
  <c r="J158" i="102"/>
  <c r="D159" i="102"/>
  <c r="G159" i="102"/>
  <c r="J159" i="102"/>
  <c r="D160" i="102"/>
  <c r="G160" i="102"/>
  <c r="J160" i="102"/>
  <c r="G161" i="102"/>
  <c r="J161" i="102"/>
  <c r="G162" i="102"/>
  <c r="J162" i="102"/>
  <c r="G163" i="102"/>
  <c r="J163" i="102"/>
  <c r="G164" i="102"/>
  <c r="J164" i="102"/>
  <c r="G165" i="102"/>
  <c r="J165" i="102"/>
  <c r="G166" i="102"/>
  <c r="J166" i="102"/>
  <c r="G167" i="102"/>
  <c r="J167" i="102"/>
  <c r="G168" i="102"/>
  <c r="J168" i="102"/>
  <c r="G169" i="102"/>
  <c r="J169" i="102"/>
  <c r="J170" i="102"/>
  <c r="J171" i="102"/>
  <c r="D184" i="102"/>
  <c r="G184" i="102"/>
  <c r="D185" i="102"/>
  <c r="D186" i="102"/>
  <c r="G186" i="102"/>
  <c r="D187" i="102"/>
  <c r="G187" i="102"/>
  <c r="D188" i="102"/>
  <c r="G188" i="102"/>
  <c r="D189" i="102"/>
  <c r="G189" i="102"/>
  <c r="D190" i="102"/>
  <c r="G190" i="102"/>
  <c r="D191" i="102"/>
  <c r="G191" i="102"/>
  <c r="D192" i="102"/>
  <c r="G192" i="102"/>
  <c r="D193" i="102"/>
  <c r="G193" i="102"/>
  <c r="D194" i="102"/>
  <c r="G194" i="102"/>
  <c r="D195" i="102"/>
  <c r="G195" i="102"/>
  <c r="D196" i="102"/>
  <c r="G196" i="102"/>
  <c r="D197" i="102"/>
  <c r="D198" i="102"/>
  <c r="E205" i="102"/>
  <c r="E206" i="102"/>
  <c r="E207" i="102"/>
  <c r="E208" i="102"/>
  <c r="E209" i="102"/>
  <c r="F217" i="102"/>
  <c r="F218" i="102"/>
  <c r="G224" i="102"/>
  <c r="G225" i="102"/>
  <c r="G226" i="102"/>
  <c r="G227" i="102"/>
  <c r="G228" i="102"/>
  <c r="G229" i="102"/>
  <c r="G230" i="102"/>
  <c r="G231" i="102"/>
  <c r="G232" i="102"/>
  <c r="G233" i="102"/>
  <c r="G234" i="102"/>
  <c r="G235" i="102"/>
  <c r="G236" i="102"/>
  <c r="G237" i="102"/>
  <c r="G238" i="102"/>
  <c r="E244" i="102"/>
  <c r="E245" i="102"/>
  <c r="E246" i="102"/>
  <c r="E252" i="102"/>
  <c r="E253" i="102"/>
  <c r="E254" i="102"/>
  <c r="E255" i="102"/>
  <c r="E261" i="102"/>
  <c r="E262" i="102"/>
  <c r="E263" i="102"/>
  <c r="E264" i="102"/>
  <c r="F9" i="133"/>
  <c r="F10" i="133"/>
  <c r="F11" i="133"/>
  <c r="F12" i="133"/>
  <c r="F13" i="133"/>
  <c r="F14" i="133"/>
  <c r="F15" i="133"/>
  <c r="F16" i="133"/>
  <c r="F17" i="133"/>
  <c r="F18" i="133"/>
  <c r="F19" i="133"/>
  <c r="F20" i="133"/>
  <c r="F21" i="133"/>
  <c r="F22" i="133"/>
  <c r="F23" i="133"/>
  <c r="F24" i="133"/>
  <c r="F25" i="133"/>
  <c r="F26" i="133"/>
  <c r="F27" i="133"/>
  <c r="F28" i="133"/>
  <c r="F29" i="133"/>
  <c r="F30" i="133"/>
  <c r="F31" i="133"/>
  <c r="F32" i="133"/>
  <c r="F36" i="133"/>
  <c r="F40" i="133"/>
  <c r="F41" i="133"/>
  <c r="F42" i="133"/>
  <c r="F43" i="133"/>
  <c r="G227" i="164"/>
  <c r="G228" i="164"/>
  <c r="G229" i="164"/>
  <c r="G230" i="164"/>
  <c r="G245" i="164"/>
  <c r="G248" i="164"/>
  <c r="G272" i="164"/>
  <c r="G273" i="164"/>
  <c r="G274" i="164"/>
  <c r="E8" i="103"/>
  <c r="E12" i="103"/>
  <c r="E8" i="174"/>
  <c r="E9" i="174"/>
  <c r="E11" i="174"/>
  <c r="F7" i="104"/>
  <c r="F8" i="104"/>
  <c r="F9" i="104"/>
  <c r="F10" i="104"/>
  <c r="F11" i="104"/>
  <c r="F12" i="104"/>
  <c r="F13" i="104"/>
  <c r="F14" i="104"/>
  <c r="F15" i="104"/>
  <c r="F16" i="104"/>
  <c r="F17" i="104"/>
  <c r="F18" i="104"/>
  <c r="E7" i="105"/>
  <c r="E8" i="105"/>
  <c r="E9" i="105"/>
  <c r="E10" i="105"/>
  <c r="E11" i="105"/>
  <c r="E12" i="105"/>
  <c r="E13" i="105"/>
  <c r="E14" i="105"/>
  <c r="E15" i="105"/>
  <c r="E16" i="105"/>
  <c r="E17" i="105"/>
  <c r="E18" i="105"/>
  <c r="E19" i="105"/>
  <c r="E20" i="105"/>
  <c r="E21" i="105"/>
  <c r="E24" i="105"/>
  <c r="E25" i="105"/>
  <c r="E26" i="105"/>
  <c r="E27" i="105"/>
  <c r="E28" i="105"/>
  <c r="E29" i="105"/>
  <c r="E30" i="105"/>
  <c r="E31" i="105"/>
  <c r="E33" i="105"/>
  <c r="E34" i="105"/>
  <c r="E35" i="105"/>
  <c r="E36" i="105"/>
  <c r="E37" i="105"/>
  <c r="E38" i="105"/>
  <c r="E39" i="105"/>
  <c r="E40" i="105"/>
  <c r="E42" i="105"/>
  <c r="E43" i="105"/>
  <c r="E44" i="105"/>
  <c r="E45" i="105"/>
  <c r="E46" i="105"/>
  <c r="E47" i="105"/>
  <c r="E48" i="105"/>
  <c r="E49" i="105"/>
  <c r="E51" i="105"/>
  <c r="E52" i="105"/>
  <c r="E53" i="105"/>
  <c r="E54" i="105"/>
  <c r="E55" i="105"/>
  <c r="E56" i="105"/>
  <c r="H7" i="106"/>
  <c r="H8" i="106"/>
  <c r="H9" i="106"/>
  <c r="H10" i="106"/>
  <c r="H11" i="106"/>
  <c r="H12" i="106"/>
  <c r="H13" i="106"/>
  <c r="H14" i="106"/>
  <c r="H15" i="106"/>
  <c r="H17" i="106"/>
  <c r="H18" i="106"/>
  <c r="H24" i="106"/>
  <c r="H25" i="106"/>
  <c r="H26" i="106"/>
  <c r="H27" i="106"/>
  <c r="H28" i="106"/>
  <c r="H30" i="106"/>
  <c r="H31" i="106"/>
  <c r="H32" i="106"/>
  <c r="H33" i="106"/>
  <c r="H34" i="106"/>
  <c r="H35" i="106"/>
  <c r="H36" i="106"/>
  <c r="H37" i="106"/>
  <c r="H38" i="106"/>
  <c r="H39" i="106"/>
  <c r="H40" i="106"/>
  <c r="H43" i="106"/>
  <c r="H44" i="106"/>
  <c r="H46" i="106"/>
  <c r="H47" i="106"/>
  <c r="H48" i="106"/>
  <c r="H49" i="106"/>
  <c r="H50" i="106"/>
  <c r="H54" i="106"/>
  <c r="H56" i="106"/>
  <c r="H58" i="106"/>
  <c r="H68" i="106"/>
  <c r="H69" i="106"/>
  <c r="H70" i="106"/>
  <c r="H71" i="106"/>
  <c r="H77" i="106"/>
  <c r="H78" i="106"/>
  <c r="H79" i="106"/>
  <c r="H80" i="106"/>
  <c r="H84" i="106"/>
  <c r="H85" i="106"/>
  <c r="H86" i="106"/>
  <c r="H87" i="106"/>
  <c r="H88" i="106"/>
  <c r="H89" i="106"/>
  <c r="H90" i="106"/>
  <c r="H91" i="106"/>
  <c r="H92" i="106"/>
  <c r="H96" i="106"/>
  <c r="H97" i="106"/>
  <c r="H98" i="106"/>
  <c r="H99" i="106"/>
  <c r="H100" i="106"/>
  <c r="H101" i="106"/>
  <c r="H102" i="106"/>
  <c r="H103" i="106"/>
  <c r="H104" i="106"/>
  <c r="H105" i="106"/>
  <c r="H106" i="106"/>
  <c r="H107" i="106"/>
  <c r="H108" i="106"/>
  <c r="H110" i="106"/>
  <c r="H111" i="106"/>
  <c r="E8" i="107"/>
  <c r="F8" i="107" s="1"/>
  <c r="E9" i="107"/>
  <c r="F9" i="107" s="1"/>
  <c r="E10" i="107"/>
  <c r="F10" i="107" s="1"/>
  <c r="E11" i="107"/>
  <c r="F11" i="107" s="1"/>
  <c r="E12" i="107"/>
  <c r="F12" i="107" s="1"/>
  <c r="E13" i="107"/>
  <c r="F13" i="107" s="1"/>
  <c r="E14" i="107"/>
  <c r="F14" i="107" s="1"/>
  <c r="E15" i="107"/>
  <c r="F15" i="107" s="1"/>
  <c r="E16" i="107"/>
  <c r="F16" i="107" s="1"/>
  <c r="E17" i="107"/>
  <c r="F17" i="107" s="1"/>
  <c r="E18" i="107"/>
  <c r="F18" i="107" s="1"/>
  <c r="E19" i="107"/>
  <c r="F19" i="107" s="1"/>
  <c r="E20" i="107"/>
  <c r="F20" i="107" s="1"/>
  <c r="E21" i="107"/>
  <c r="F21" i="107" s="1"/>
  <c r="E22" i="107"/>
  <c r="F22" i="107" s="1"/>
  <c r="E23" i="107"/>
  <c r="F23" i="107" s="1"/>
  <c r="E24" i="107"/>
  <c r="F24" i="107" s="1"/>
  <c r="E25" i="107"/>
  <c r="F25" i="107" s="1"/>
  <c r="E26" i="107"/>
  <c r="F26" i="107" s="1"/>
  <c r="E27" i="107"/>
  <c r="F27" i="107" s="1"/>
  <c r="E28" i="107"/>
  <c r="F28" i="107" s="1"/>
  <c r="E29" i="107"/>
  <c r="F29" i="107" s="1"/>
  <c r="E30" i="107"/>
  <c r="F30" i="107" s="1"/>
  <c r="E31" i="107"/>
  <c r="F31" i="107" s="1"/>
  <c r="E32" i="107"/>
  <c r="F32" i="107" s="1"/>
  <c r="E33" i="107"/>
  <c r="F33" i="107" s="1"/>
  <c r="E7" i="108"/>
  <c r="F7" i="108" s="1"/>
  <c r="E8" i="108"/>
  <c r="F8" i="108" s="1"/>
  <c r="E9" i="108"/>
  <c r="F9" i="108" s="1"/>
  <c r="E10" i="108"/>
  <c r="F10" i="108" s="1"/>
  <c r="E11" i="108"/>
  <c r="F11" i="108" s="1"/>
  <c r="E12" i="108"/>
  <c r="F12" i="108" s="1"/>
  <c r="E13" i="108"/>
  <c r="F13" i="108" s="1"/>
  <c r="E14" i="108"/>
  <c r="F14" i="108" s="1"/>
  <c r="E15" i="108"/>
  <c r="F15" i="108" s="1"/>
  <c r="E16" i="108"/>
  <c r="F16" i="108" s="1"/>
  <c r="E17" i="108"/>
  <c r="F17" i="108" s="1"/>
  <c r="E18" i="108"/>
  <c r="F18" i="108" s="1"/>
  <c r="E19" i="108"/>
  <c r="F19" i="108" s="1"/>
  <c r="E20" i="108"/>
  <c r="F20" i="108" s="1"/>
  <c r="E21" i="108"/>
  <c r="F21" i="108" s="1"/>
  <c r="E22" i="108"/>
  <c r="F22" i="108" s="1"/>
  <c r="E23" i="108"/>
  <c r="F23" i="108" s="1"/>
  <c r="E24" i="108"/>
  <c r="F24" i="108" s="1"/>
  <c r="E25" i="108"/>
  <c r="F25" i="108" s="1"/>
  <c r="E26" i="108"/>
  <c r="F26" i="108" s="1"/>
  <c r="D7" i="179"/>
  <c r="D8" i="179"/>
  <c r="D9" i="179"/>
  <c r="D10" i="179"/>
  <c r="D11" i="179"/>
  <c r="D12" i="179"/>
  <c r="D13" i="179"/>
  <c r="D14" i="179"/>
  <c r="D15" i="179"/>
  <c r="D16" i="179"/>
  <c r="D17" i="179"/>
  <c r="D18" i="179"/>
  <c r="D19" i="179"/>
  <c r="D20" i="179"/>
  <c r="D21" i="179"/>
  <c r="D22" i="179"/>
  <c r="D23" i="179"/>
  <c r="D24" i="179"/>
  <c r="D25" i="179"/>
  <c r="D26" i="179"/>
  <c r="D27" i="179"/>
  <c r="D28" i="179"/>
  <c r="O11" i="173" l="1"/>
  <c r="N7" i="162"/>
  <c r="O11" i="162"/>
  <c r="O7" i="173"/>
  <c r="N9" i="173"/>
  <c r="N9" i="162"/>
  <c r="G28" i="19"/>
  <c r="H33" i="19"/>
  <c r="I33" i="19" s="1"/>
  <c r="H27" i="19"/>
  <c r="I27" i="19" s="1"/>
  <c r="H31" i="19"/>
  <c r="I31" i="19" s="1"/>
  <c r="G30" i="19"/>
  <c r="G32" i="19"/>
  <c r="H29" i="19"/>
  <c r="I29" i="19" s="1"/>
  <c r="G26" i="19"/>
  <c r="N10" i="162"/>
  <c r="O10" i="162"/>
  <c r="N10" i="173"/>
  <c r="O10" i="173"/>
  <c r="O8" i="173"/>
  <c r="O8" i="162"/>
  <c r="G251" i="164"/>
  <c r="G250" i="164"/>
  <c r="G249" i="164"/>
  <c r="G247" i="164"/>
  <c r="G246" i="164"/>
  <c r="J9" i="61" l="1"/>
  <c r="J8" i="61"/>
  <c r="D8" i="181" l="1"/>
  <c r="D13" i="181"/>
  <c r="D11" i="181"/>
  <c r="D9" i="181"/>
  <c r="D12" i="181"/>
  <c r="D10" i="181"/>
  <c r="D16" i="181"/>
  <c r="D15" i="181"/>
  <c r="O11" i="38" l="1"/>
  <c r="K8" i="199" l="1"/>
  <c r="K9" i="199"/>
</calcChain>
</file>

<file path=xl/sharedStrings.xml><?xml version="1.0" encoding="utf-8"?>
<sst xmlns="http://schemas.openxmlformats.org/spreadsheetml/2006/main" count="41092" uniqueCount="23810">
  <si>
    <t>РОЗНИЧНЫЙ ПРАЙС ЛИСТ</t>
  </si>
  <si>
    <t>ТЕПЛОТЕХНИЧЕСКОЕ ОБОРУДОВАНИЕ</t>
  </si>
  <si>
    <t>Ввести курс на текущую дату:</t>
  </si>
  <si>
    <t>Радиаторы алюминиевые секционные GLOBAL (Италия)</t>
  </si>
  <si>
    <t>в каталог &gt;&gt;&gt;</t>
  </si>
  <si>
    <t>Радиаторы биметаллические секционные GLOBAL (Италия)</t>
  </si>
  <si>
    <t>Радиаторы биметаллические секционные RIFAR (Россия)</t>
  </si>
  <si>
    <t xml:space="preserve">Котельное оборудование VAILLANT (Германия) </t>
  </si>
  <si>
    <t>Котельное оборудование PROTHERM (Словакия)</t>
  </si>
  <si>
    <t>Арматура для котельного оборудования Watts (Германия)</t>
  </si>
  <si>
    <t>Латунные фитинги фирмы TIEMME (Италия)</t>
  </si>
  <si>
    <t>Краны шаровые, фильтры и клапаны фирмы ITAP (Италия)</t>
  </si>
  <si>
    <t>Мембранные расширительные баки CIMM (Италия)</t>
  </si>
  <si>
    <t>Шкафы распределительные (Россия)</t>
  </si>
  <si>
    <t>Оборудование для комплектации погружных насосов</t>
  </si>
  <si>
    <t xml:space="preserve">* Рабочее давление                  </t>
  </si>
  <si>
    <t>1,6  МПа,</t>
  </si>
  <si>
    <t xml:space="preserve">* Давление опрессовки            </t>
  </si>
  <si>
    <t>2,4  МПа,</t>
  </si>
  <si>
    <t xml:space="preserve">* Температура теплоносителя  </t>
  </si>
  <si>
    <r>
      <t>110</t>
    </r>
    <r>
      <rPr>
        <vertAlign val="superscript"/>
        <sz val="8"/>
        <rFont val="Arial"/>
        <family val="2"/>
        <charset val="204"/>
      </rPr>
      <t>о</t>
    </r>
    <r>
      <rPr>
        <sz val="8"/>
        <rFont val="Arial"/>
        <family val="2"/>
        <charset val="204"/>
      </rPr>
      <t xml:space="preserve"> С,  7 &lt; рН воды &lt; 8</t>
    </r>
  </si>
  <si>
    <t>1 секция радиатора</t>
  </si>
  <si>
    <t xml:space="preserve">    Размеры 1 секции, мм</t>
  </si>
  <si>
    <t>Теплоотдача                 1 секции, Вт</t>
  </si>
  <si>
    <t>H</t>
  </si>
  <si>
    <t>L</t>
  </si>
  <si>
    <t>C</t>
  </si>
  <si>
    <t>высота</t>
  </si>
  <si>
    <t>длина</t>
  </si>
  <si>
    <t>глубина</t>
  </si>
  <si>
    <t>скидка на алюминиевые радиаторы</t>
  </si>
  <si>
    <t xml:space="preserve">Рабочее давление                  </t>
  </si>
  <si>
    <t xml:space="preserve">Давление опрессовки            </t>
  </si>
  <si>
    <t xml:space="preserve">Температура теплоносителя  </t>
  </si>
  <si>
    <t>3,5   МПа</t>
  </si>
  <si>
    <t>5,25 МПа</t>
  </si>
  <si>
    <r>
      <t>110</t>
    </r>
    <r>
      <rPr>
        <vertAlign val="superscript"/>
        <sz val="8"/>
        <rFont val="Arial"/>
        <family val="2"/>
        <charset val="204"/>
      </rPr>
      <t>о</t>
    </r>
    <r>
      <rPr>
        <sz val="8"/>
        <rFont val="Arial"/>
        <family val="2"/>
        <charset val="204"/>
      </rPr>
      <t xml:space="preserve"> C</t>
    </r>
  </si>
  <si>
    <t>Цена 1 секции без учета комплектующих с НДС, РУБ</t>
  </si>
  <si>
    <t>скидка на биметаллические радиаторы</t>
  </si>
  <si>
    <t xml:space="preserve">STYLE PLUS 350       </t>
  </si>
  <si>
    <t xml:space="preserve">STYLE PLUS 500       </t>
  </si>
  <si>
    <t xml:space="preserve"> Аксессуары к радиаторам</t>
  </si>
  <si>
    <t>Наименование</t>
  </si>
  <si>
    <t xml:space="preserve">Цена за 1 шт. с НДС, EUR </t>
  </si>
  <si>
    <t>Цена за 1 шт. с НДС, РУБ</t>
  </si>
  <si>
    <t>Цена за 1 шт. с НДС, с учетом скидки, РУБ</t>
  </si>
  <si>
    <t>скидка на принадлежности</t>
  </si>
  <si>
    <t>Кронштейн напольный для сдвоенных радиаторов</t>
  </si>
  <si>
    <t>СКИДКА, %</t>
  </si>
  <si>
    <t>2,0   МПа</t>
  </si>
  <si>
    <t>3,0 МПа</t>
  </si>
  <si>
    <t>Цена 1 секции без учета комплектующих с НДС, с учетом скидки, РУБ</t>
  </si>
  <si>
    <t>фото</t>
  </si>
  <si>
    <t>ТИП</t>
  </si>
  <si>
    <t xml:space="preserve">Габариты </t>
  </si>
  <si>
    <t>Масса,</t>
  </si>
  <si>
    <t>Емкость,</t>
  </si>
  <si>
    <t>Цена с НДС, EUR</t>
  </si>
  <si>
    <t>Цена с НДС, РУБ</t>
  </si>
  <si>
    <t>Цена с НДС, с учетом скидки, РУБ</t>
  </si>
  <si>
    <t>Н, мм</t>
  </si>
  <si>
    <t>L, мм</t>
  </si>
  <si>
    <t>кг</t>
  </si>
  <si>
    <t>л</t>
  </si>
  <si>
    <t>Код</t>
  </si>
  <si>
    <t>Присоединение</t>
  </si>
  <si>
    <t>Тип</t>
  </si>
  <si>
    <t>Модель</t>
  </si>
  <si>
    <t>2/400</t>
  </si>
  <si>
    <t>Отопительные каналы с естественной конвекцией Varmann Ntherm – это готовый к монтажу отопительный прибор, предназначенный для изоляции от холодного воздуха больших, доходящих до пола окон, а также встраивания в подоконник. Идеальны для применения как вспомогательные отопительные приборы с системами теплого пола, вентиляции, радиаторного водяного отопления.</t>
  </si>
  <si>
    <t>Внешний вид</t>
  </si>
  <si>
    <t>Описание</t>
  </si>
  <si>
    <t>Длина отопительного канала, мм</t>
  </si>
  <si>
    <t>Высота, мм</t>
  </si>
  <si>
    <t>Ширина, мм</t>
  </si>
  <si>
    <t>Артикул</t>
  </si>
  <si>
    <t>Размер</t>
  </si>
  <si>
    <t>Упаковка</t>
  </si>
  <si>
    <t>Труба 3-х слойная MULTYRAMA</t>
  </si>
  <si>
    <t>106.40.41.6</t>
  </si>
  <si>
    <t>16х2.0 (0,2)</t>
  </si>
  <si>
    <t>200 м</t>
  </si>
  <si>
    <t>106.40.12.0</t>
  </si>
  <si>
    <t>20х2.0 (0,2)</t>
  </si>
  <si>
    <t>100 м</t>
  </si>
  <si>
    <t>106.40.42.0</t>
  </si>
  <si>
    <t>200м</t>
  </si>
  <si>
    <t>26х3,0</t>
  </si>
  <si>
    <t>4 м</t>
  </si>
  <si>
    <t>106.31.02.6</t>
  </si>
  <si>
    <t>50 м</t>
  </si>
  <si>
    <t>32х3,0</t>
  </si>
  <si>
    <t>ФИТИНГИ ВИНТОВЫЕ</t>
  </si>
  <si>
    <t>Муфта с наружной резьбой</t>
  </si>
  <si>
    <t>103.01.51.6</t>
  </si>
  <si>
    <t>103.01.52.0</t>
  </si>
  <si>
    <t>103.01.62.0</t>
  </si>
  <si>
    <t>20х2,0х3/4"</t>
  </si>
  <si>
    <t>103.01.12.6</t>
  </si>
  <si>
    <t>103.01.22.6</t>
  </si>
  <si>
    <t>103.01.13.2</t>
  </si>
  <si>
    <t>Муфта с внутренней резьбой</t>
  </si>
  <si>
    <t>103.02.51.6</t>
  </si>
  <si>
    <t>103.02.52.0</t>
  </si>
  <si>
    <t>103.02.62.0</t>
  </si>
  <si>
    <t>103.02.12.6</t>
  </si>
  <si>
    <t>103.02.22.6</t>
  </si>
  <si>
    <t>103.02.13.2</t>
  </si>
  <si>
    <t>Муфта</t>
  </si>
  <si>
    <t>103.03.11.6</t>
  </si>
  <si>
    <t>103.03.12.0</t>
  </si>
  <si>
    <t>20х2,0</t>
  </si>
  <si>
    <t>103.03.02.6</t>
  </si>
  <si>
    <t>103.03.03.2</t>
  </si>
  <si>
    <t>Уголок 90" с внутренней резьбой</t>
  </si>
  <si>
    <t>103.04.51.6</t>
  </si>
  <si>
    <t>103.04.52.0</t>
  </si>
  <si>
    <t>103.04.62.0</t>
  </si>
  <si>
    <t>103.04.12.6</t>
  </si>
  <si>
    <t>103.04.13.2</t>
  </si>
  <si>
    <t>Уголок 90" с наружной резьбой</t>
  </si>
  <si>
    <t>103.05.51.6</t>
  </si>
  <si>
    <t>103.05.52.0</t>
  </si>
  <si>
    <t>103.05.62.0</t>
  </si>
  <si>
    <t>103.05.12.6</t>
  </si>
  <si>
    <t>103.05.13.2</t>
  </si>
  <si>
    <t>Уголок 90"</t>
  </si>
  <si>
    <t>103.06.11.6</t>
  </si>
  <si>
    <t>103.06.12.0</t>
  </si>
  <si>
    <t>103.06.02.6</t>
  </si>
  <si>
    <t>103.06.03.2</t>
  </si>
  <si>
    <t xml:space="preserve">Тройник с наружной резьбой </t>
  </si>
  <si>
    <t>103.07.51.6</t>
  </si>
  <si>
    <t>103.07.52.0</t>
  </si>
  <si>
    <t>103.07.62.0</t>
  </si>
  <si>
    <t>103.07.12.6</t>
  </si>
  <si>
    <t>103.07.13.2</t>
  </si>
  <si>
    <t xml:space="preserve">Тройник с внутренней резьбой </t>
  </si>
  <si>
    <t>103.08.51.6</t>
  </si>
  <si>
    <t>103.08.52.0</t>
  </si>
  <si>
    <t>103.08.62.0</t>
  </si>
  <si>
    <t>103.08.12.6</t>
  </si>
  <si>
    <t>103.08.13.2</t>
  </si>
  <si>
    <t>Тройник</t>
  </si>
  <si>
    <t>103.09.11.6</t>
  </si>
  <si>
    <t>103.09.12.0</t>
  </si>
  <si>
    <t>103.09.02.6</t>
  </si>
  <si>
    <t>103.09.03.2</t>
  </si>
  <si>
    <t>Уголок 90" с креплением</t>
  </si>
  <si>
    <t>103.10.51.6</t>
  </si>
  <si>
    <t>103.10.52.0</t>
  </si>
  <si>
    <t>Переходник</t>
  </si>
  <si>
    <t>103.11.04.1</t>
  </si>
  <si>
    <t>103.11.06.4</t>
  </si>
  <si>
    <t>103.11.07.6</t>
  </si>
  <si>
    <t>Тройник переходной</t>
  </si>
  <si>
    <t>103.31.41.4</t>
  </si>
  <si>
    <t>103.31.64.6</t>
  </si>
  <si>
    <t>103.31.76.7</t>
  </si>
  <si>
    <t>103.32.44.1</t>
  </si>
  <si>
    <t>103.32.66.4</t>
  </si>
  <si>
    <t>103.33.41.1</t>
  </si>
  <si>
    <t>103.33.64.4</t>
  </si>
  <si>
    <t>103.33.76.6</t>
  </si>
  <si>
    <t xml:space="preserve">16 х 2,0 </t>
  </si>
  <si>
    <t>20 х 2,0</t>
  </si>
  <si>
    <t>26 х 3,0</t>
  </si>
  <si>
    <t>32 х 3,0</t>
  </si>
  <si>
    <t>Тройник с наружной резьбой</t>
  </si>
  <si>
    <t>Тройник с внутренней резьбой</t>
  </si>
  <si>
    <t>Муфта переходная</t>
  </si>
  <si>
    <t>Переходник с накидной гайкой</t>
  </si>
  <si>
    <t>509.01.51.6</t>
  </si>
  <si>
    <t>509.01.61.6</t>
  </si>
  <si>
    <t>509.01.52.0</t>
  </si>
  <si>
    <t>509.01.62.0</t>
  </si>
  <si>
    <t>509.01.02.6</t>
  </si>
  <si>
    <t>509.01.12.6</t>
  </si>
  <si>
    <t>509.01.22.6</t>
  </si>
  <si>
    <t>509.01.13.2</t>
  </si>
  <si>
    <t>509.02.51.6</t>
  </si>
  <si>
    <t>509.02.61.6</t>
  </si>
  <si>
    <t>509.02.52.0</t>
  </si>
  <si>
    <t>509.02.62.0</t>
  </si>
  <si>
    <t>509.02.02.6</t>
  </si>
  <si>
    <t>509.02.12.6</t>
  </si>
  <si>
    <t>509.02.22.6</t>
  </si>
  <si>
    <t>509.02.13.2</t>
  </si>
  <si>
    <t>509.03.11.6</t>
  </si>
  <si>
    <t>509.03.12.0</t>
  </si>
  <si>
    <t>509.03.02.6</t>
  </si>
  <si>
    <t>509.03.03.2</t>
  </si>
  <si>
    <t>Угольник 90 с внутренней резьбой</t>
  </si>
  <si>
    <t>509.04.51.6</t>
  </si>
  <si>
    <t>509.04.52.0</t>
  </si>
  <si>
    <t>509.04.62.0</t>
  </si>
  <si>
    <t>509.04.02.6</t>
  </si>
  <si>
    <t>509.04.12.6</t>
  </si>
  <si>
    <t>509.04.13.2</t>
  </si>
  <si>
    <t>Угольник 90 с наружной резьбой</t>
  </si>
  <si>
    <t>509.05.51.6</t>
  </si>
  <si>
    <t>509.05.52.0</t>
  </si>
  <si>
    <t>509.05.62.0</t>
  </si>
  <si>
    <t>509.05.12.6</t>
  </si>
  <si>
    <t>509.05.13.2</t>
  </si>
  <si>
    <t>Угольник 90</t>
  </si>
  <si>
    <t>509.06.11.6</t>
  </si>
  <si>
    <t>509.06.12.0</t>
  </si>
  <si>
    <t>509.06.02.6</t>
  </si>
  <si>
    <t>509.06.03.2</t>
  </si>
  <si>
    <t>509.07.51.6</t>
  </si>
  <si>
    <t>509.07.52.0</t>
  </si>
  <si>
    <t>509.08.51.6</t>
  </si>
  <si>
    <t>509.08.52.0</t>
  </si>
  <si>
    <t>509.08.62.0</t>
  </si>
  <si>
    <t>509.08.02.6</t>
  </si>
  <si>
    <t>509.08.12.6</t>
  </si>
  <si>
    <t>509.08.13.2</t>
  </si>
  <si>
    <t>509.09.11.6</t>
  </si>
  <si>
    <t>509.09.12.0</t>
  </si>
  <si>
    <t>509.09.02.6</t>
  </si>
  <si>
    <t>509.09.03.2</t>
  </si>
  <si>
    <t>Угольник 90 с внутренней резьбой с креплением</t>
  </si>
  <si>
    <t>509.10.51.6</t>
  </si>
  <si>
    <t>509.10.52.0</t>
  </si>
  <si>
    <t>509.11.04.1</t>
  </si>
  <si>
    <t>509.11.06.1</t>
  </si>
  <si>
    <t>509.11.06.4</t>
  </si>
  <si>
    <t>509.11.07.6</t>
  </si>
  <si>
    <t>509.15.51.6</t>
  </si>
  <si>
    <t>509.15.52.0</t>
  </si>
  <si>
    <t>Переходник с накидной гайкой евроконус</t>
  </si>
  <si>
    <t>509.17.61.6</t>
  </si>
  <si>
    <t>509.17.62.0</t>
  </si>
  <si>
    <t>509.31.41.4</t>
  </si>
  <si>
    <t>509.31.61.6</t>
  </si>
  <si>
    <t>509.31.64.6</t>
  </si>
  <si>
    <t>509.31.74.7</t>
  </si>
  <si>
    <t>509.31.76.7</t>
  </si>
  <si>
    <t>509.32.44.1</t>
  </si>
  <si>
    <t>509.32.66.1</t>
  </si>
  <si>
    <t>509.32.66.4</t>
  </si>
  <si>
    <t>509.33.41.1</t>
  </si>
  <si>
    <t>509.33.61.1</t>
  </si>
  <si>
    <t>509.33.64.4</t>
  </si>
  <si>
    <t>509.33.76.6</t>
  </si>
  <si>
    <t>509.34.14.1</t>
  </si>
  <si>
    <t>ИНСТРУМЕНТ</t>
  </si>
  <si>
    <t xml:space="preserve">Труборез </t>
  </si>
  <si>
    <t>109.99.20.0</t>
  </si>
  <si>
    <t xml:space="preserve">Калибратор для труб </t>
  </si>
  <si>
    <t>109.99.02.1</t>
  </si>
  <si>
    <t>16 х 2,0</t>
  </si>
  <si>
    <t>109.99.02.3</t>
  </si>
  <si>
    <t>Пресс электрический  с 3-мя зажимами (16, 20, 26 мм) в чемодане</t>
  </si>
  <si>
    <t>109.99.46.0</t>
  </si>
  <si>
    <t>Ручной Эко-пресс REMS для зажимов серии Н (16,20,26)</t>
  </si>
  <si>
    <t>109.99.30.2</t>
  </si>
  <si>
    <t xml:space="preserve"> </t>
  </si>
  <si>
    <t>Пресс-зажим (профиль H)</t>
  </si>
  <si>
    <t>109.99.41.6</t>
  </si>
  <si>
    <t>109.99.42.0</t>
  </si>
  <si>
    <t>109.99.42.6</t>
  </si>
  <si>
    <t>109.99.43.2</t>
  </si>
  <si>
    <t>Муфта обжимная</t>
  </si>
  <si>
    <t>160.01.01.6</t>
  </si>
  <si>
    <t>160.01.02.0</t>
  </si>
  <si>
    <t>160.01.02.6</t>
  </si>
  <si>
    <t>160.01.03.2</t>
  </si>
  <si>
    <t>Кольцо уплотнительное (цена за 10 шт)</t>
  </si>
  <si>
    <t>109.80.01.6</t>
  </si>
  <si>
    <t>109.80.02.0</t>
  </si>
  <si>
    <t>109.80.02.6</t>
  </si>
  <si>
    <t>109.80.03.2</t>
  </si>
  <si>
    <t xml:space="preserve">Цена с НДС, EUR </t>
  </si>
  <si>
    <t xml:space="preserve">Муфта </t>
  </si>
  <si>
    <t>10/200</t>
  </si>
  <si>
    <t>10/120</t>
  </si>
  <si>
    <t>10/80</t>
  </si>
  <si>
    <t>5/45</t>
  </si>
  <si>
    <t>2/20</t>
  </si>
  <si>
    <t>1/12</t>
  </si>
  <si>
    <t>1/5</t>
  </si>
  <si>
    <t>10/150</t>
  </si>
  <si>
    <t>10/50</t>
  </si>
  <si>
    <t>5/25</t>
  </si>
  <si>
    <t>2/14</t>
  </si>
  <si>
    <t>1/8</t>
  </si>
  <si>
    <t>1/4</t>
  </si>
  <si>
    <t>1/3</t>
  </si>
  <si>
    <t>10/100</t>
  </si>
  <si>
    <t>25х20х25</t>
  </si>
  <si>
    <t>32х20х32</t>
  </si>
  <si>
    <t>5/35</t>
  </si>
  <si>
    <t>32х25х32</t>
  </si>
  <si>
    <t>5/30</t>
  </si>
  <si>
    <t>40х20х40</t>
  </si>
  <si>
    <t>40х25х40</t>
  </si>
  <si>
    <t>5/20</t>
  </si>
  <si>
    <t>40х32х40</t>
  </si>
  <si>
    <t>50х32х50</t>
  </si>
  <si>
    <t>50х40х50</t>
  </si>
  <si>
    <t>2/12</t>
  </si>
  <si>
    <t>1/10</t>
  </si>
  <si>
    <t>10/60</t>
  </si>
  <si>
    <t>25х20х20</t>
  </si>
  <si>
    <t>10/70</t>
  </si>
  <si>
    <t>Муфта переходная внутр./нар.</t>
  </si>
  <si>
    <t>25х20</t>
  </si>
  <si>
    <t>32х20</t>
  </si>
  <si>
    <t>32х25</t>
  </si>
  <si>
    <t>10/90</t>
  </si>
  <si>
    <t>40х20</t>
  </si>
  <si>
    <t>5/60</t>
  </si>
  <si>
    <t>40х25</t>
  </si>
  <si>
    <t>40х32</t>
  </si>
  <si>
    <t>5/50</t>
  </si>
  <si>
    <t>2/30</t>
  </si>
  <si>
    <t>1/20</t>
  </si>
  <si>
    <t>63х32</t>
  </si>
  <si>
    <t>Муфта переходная внутр./внутр.</t>
  </si>
  <si>
    <t>Заглушка</t>
  </si>
  <si>
    <t>10/300</t>
  </si>
  <si>
    <t>2/40</t>
  </si>
  <si>
    <t>1/25</t>
  </si>
  <si>
    <t>10/40</t>
  </si>
  <si>
    <t>5/40</t>
  </si>
  <si>
    <t>2/16</t>
  </si>
  <si>
    <t>1/6</t>
  </si>
  <si>
    <t>20</t>
  </si>
  <si>
    <t>25</t>
  </si>
  <si>
    <t>32</t>
  </si>
  <si>
    <t>20х20</t>
  </si>
  <si>
    <t>2</t>
  </si>
  <si>
    <t>Разъемное соединение</t>
  </si>
  <si>
    <t>1х1</t>
  </si>
  <si>
    <t>2/50</t>
  </si>
  <si>
    <t>Размер, мм</t>
  </si>
  <si>
    <r>
      <t>Цена с НДС, с учетом скидки,  РУБ за 1 м</t>
    </r>
    <r>
      <rPr>
        <b/>
        <vertAlign val="superscript"/>
        <sz val="10"/>
        <color indexed="8"/>
        <rFont val="Arial"/>
        <family val="2"/>
        <charset val="204"/>
      </rPr>
      <t>2</t>
    </r>
  </si>
  <si>
    <t>Муфта соединительная</t>
  </si>
  <si>
    <t>20х16х16</t>
  </si>
  <si>
    <t>20х16х20</t>
  </si>
  <si>
    <t>20х20х16</t>
  </si>
  <si>
    <t>26х16х26</t>
  </si>
  <si>
    <t>26х20х20</t>
  </si>
  <si>
    <t>26х20х26</t>
  </si>
  <si>
    <t>32х26х26</t>
  </si>
  <si>
    <t>32х26х32</t>
  </si>
  <si>
    <t>75х12.5</t>
  </si>
  <si>
    <t>200/50</t>
  </si>
  <si>
    <t>50/10</t>
  </si>
  <si>
    <t>Угольник 90º</t>
  </si>
  <si>
    <t>60/10</t>
  </si>
  <si>
    <t>Угольник 45º</t>
  </si>
  <si>
    <t>150/50</t>
  </si>
  <si>
    <t>25х25х20</t>
  </si>
  <si>
    <t>32х20х20</t>
  </si>
  <si>
    <t>32х20х25</t>
  </si>
  <si>
    <t>32х25х20</t>
  </si>
  <si>
    <t>32х25х25</t>
  </si>
  <si>
    <t>50x20x50</t>
  </si>
  <si>
    <t>50x25x50</t>
  </si>
  <si>
    <t>50x32x50</t>
  </si>
  <si>
    <t>50x40x50</t>
  </si>
  <si>
    <t>63x25x63</t>
  </si>
  <si>
    <t>63x32x63</t>
  </si>
  <si>
    <t>63x40x63</t>
  </si>
  <si>
    <t>63x50x63</t>
  </si>
  <si>
    <t>50x20</t>
  </si>
  <si>
    <t>50x25</t>
  </si>
  <si>
    <t>50x32</t>
  </si>
  <si>
    <t>50x40</t>
  </si>
  <si>
    <t>63x25</t>
  </si>
  <si>
    <t>63x32</t>
  </si>
  <si>
    <t>63x40</t>
  </si>
  <si>
    <t>63x50</t>
  </si>
  <si>
    <t>75x50</t>
  </si>
  <si>
    <t>75x63</t>
  </si>
  <si>
    <t>60/5</t>
  </si>
  <si>
    <t>90x75</t>
  </si>
  <si>
    <t>40/5</t>
  </si>
  <si>
    <t>110x90</t>
  </si>
  <si>
    <t>Заглушка с резьбой</t>
  </si>
  <si>
    <t>Муфта с внутренней резьбой под шестигранник</t>
  </si>
  <si>
    <t>32x1"</t>
  </si>
  <si>
    <t>40x1 1/4"</t>
  </si>
  <si>
    <t>63x2"</t>
  </si>
  <si>
    <t>20x1/2"</t>
  </si>
  <si>
    <t>20x3/4"</t>
  </si>
  <si>
    <t>25x1/2"</t>
  </si>
  <si>
    <t>25x3/4"</t>
  </si>
  <si>
    <t>Муфта наружнoй резьбой под шестигранник</t>
  </si>
  <si>
    <t>Муфта с наружнoй резьбой</t>
  </si>
  <si>
    <t>32х1"</t>
  </si>
  <si>
    <t>Тройник  с внутренней резьбой</t>
  </si>
  <si>
    <t>20х1/2"</t>
  </si>
  <si>
    <t>20х3/4"</t>
  </si>
  <si>
    <t>25х1/2"</t>
  </si>
  <si>
    <t>25х3/4"</t>
  </si>
  <si>
    <t>32х3/4"</t>
  </si>
  <si>
    <t>Угольник с наружной резьбой</t>
  </si>
  <si>
    <t>32x3/4"</t>
  </si>
  <si>
    <t xml:space="preserve">Угольник с внутренней резьбой </t>
  </si>
  <si>
    <t>Угольник с внутренней резьбой с креплением</t>
  </si>
  <si>
    <t>Крестовина</t>
  </si>
  <si>
    <t>Обвод</t>
  </si>
  <si>
    <t xml:space="preserve">Вентиль </t>
  </si>
  <si>
    <t>75/25</t>
  </si>
  <si>
    <t>60/20</t>
  </si>
  <si>
    <t>Муфта разъемная с внутренней резьбой</t>
  </si>
  <si>
    <t>40х1 1/4"</t>
  </si>
  <si>
    <t>50х1 1/2"</t>
  </si>
  <si>
    <t>63х2"</t>
  </si>
  <si>
    <t>Муфта разъемная с наружной резьбой</t>
  </si>
  <si>
    <t>Крепление</t>
  </si>
  <si>
    <t>Двойное крепление</t>
  </si>
  <si>
    <t>до 63</t>
  </si>
  <si>
    <t>-</t>
  </si>
  <si>
    <t>20-25</t>
  </si>
  <si>
    <t>50-63</t>
  </si>
  <si>
    <t>Цена с НДС, c учетом скидки,  РУБ</t>
  </si>
  <si>
    <t>Фитинги резьбовые</t>
  </si>
  <si>
    <t>Удлинитель HВ</t>
  </si>
  <si>
    <t>10 x 1/ 2</t>
  </si>
  <si>
    <t>10/350</t>
  </si>
  <si>
    <t>15 x 1/ 2</t>
  </si>
  <si>
    <t>20 x 1/ 2</t>
  </si>
  <si>
    <t>10/250</t>
  </si>
  <si>
    <t>25 x 1/ 2</t>
  </si>
  <si>
    <t>30 x 1/ 2</t>
  </si>
  <si>
    <t>40 x 1/ 2</t>
  </si>
  <si>
    <t>5/120</t>
  </si>
  <si>
    <t>50 x 1/ 2</t>
  </si>
  <si>
    <t>80 x 1/ 2</t>
  </si>
  <si>
    <t>5/80</t>
  </si>
  <si>
    <t>100 x 1/ 2</t>
  </si>
  <si>
    <t>5/70</t>
  </si>
  <si>
    <t>150 x 1/ 2</t>
  </si>
  <si>
    <t>10 x 3/ 4</t>
  </si>
  <si>
    <t>15 x 3/ 4</t>
  </si>
  <si>
    <t>20 x 3/ 4</t>
  </si>
  <si>
    <t>10/180</t>
  </si>
  <si>
    <t>25 x 3/ 4</t>
  </si>
  <si>
    <t>30 x 3/ 4</t>
  </si>
  <si>
    <t>5/100</t>
  </si>
  <si>
    <t>40 x 3/ 4</t>
  </si>
  <si>
    <t>50 x 3/ 4</t>
  </si>
  <si>
    <t>80 x 3/ 4</t>
  </si>
  <si>
    <t>100 x 3/ 4</t>
  </si>
  <si>
    <t>Ниппель HH</t>
  </si>
  <si>
    <t>1/ 2 х 3/ 8</t>
  </si>
  <si>
    <t>1/ 2 х1/ 2</t>
  </si>
  <si>
    <t>3/ 4 х 1/ 2</t>
  </si>
  <si>
    <t>3/ 4 х 3/ 4</t>
  </si>
  <si>
    <t>1 х 1/ 2</t>
  </si>
  <si>
    <t>5/130</t>
  </si>
  <si>
    <t>1 х3/ 4</t>
  </si>
  <si>
    <t>1 1/ 4 х 1</t>
  </si>
  <si>
    <t>1/90</t>
  </si>
  <si>
    <t>1 1/ 4 х 1 1/ 4</t>
  </si>
  <si>
    <t>1 1/ 2 х 1 1/ 4</t>
  </si>
  <si>
    <t>1/50</t>
  </si>
  <si>
    <t>1 1/ 2 х 1 1/ 2</t>
  </si>
  <si>
    <t>1/40</t>
  </si>
  <si>
    <t>2 х 1 1/ 2</t>
  </si>
  <si>
    <t>1/30</t>
  </si>
  <si>
    <t>Ниппель HH никелированный</t>
  </si>
  <si>
    <t>3/8x3/8</t>
  </si>
  <si>
    <t>1/ 2 x 1/ 2</t>
  </si>
  <si>
    <t>3/ 4 x 1/ 2</t>
  </si>
  <si>
    <t>3/ 4 x 3/ 4</t>
  </si>
  <si>
    <t>1 x 1/ 2</t>
  </si>
  <si>
    <t>1 x 3/ 4</t>
  </si>
  <si>
    <t>1 x 1</t>
  </si>
  <si>
    <t>1 1/ 4 x 1</t>
  </si>
  <si>
    <t>1 1/ 4 x 1 1/ 4</t>
  </si>
  <si>
    <t>Муфта BB</t>
  </si>
  <si>
    <t>10/130</t>
  </si>
  <si>
    <t>2 х 2</t>
  </si>
  <si>
    <t>Муфта BB никелированная</t>
  </si>
  <si>
    <t>Угольник HH</t>
  </si>
  <si>
    <t>Угольник HH никелированный</t>
  </si>
  <si>
    <t>Угольник HB</t>
  </si>
  <si>
    <t>1/35</t>
  </si>
  <si>
    <t>Угольник HB никелированный</t>
  </si>
  <si>
    <t>Угольник BB</t>
  </si>
  <si>
    <t>1 1/ 2 x 1 1/ 2</t>
  </si>
  <si>
    <t>2 x 2</t>
  </si>
  <si>
    <t>1/15</t>
  </si>
  <si>
    <t>Угольник BB никелированный</t>
  </si>
  <si>
    <t xml:space="preserve">Угольник HB с упором </t>
  </si>
  <si>
    <t xml:space="preserve">Угольник HB никелированный с упором </t>
  </si>
  <si>
    <t>Переходник HB</t>
  </si>
  <si>
    <t>1/ 2 X 3/ 4</t>
  </si>
  <si>
    <t>1/ 2 X 1</t>
  </si>
  <si>
    <t>3/ 4 x 1</t>
  </si>
  <si>
    <t>Переходник HB никелированный</t>
  </si>
  <si>
    <t>Тройник HH</t>
  </si>
  <si>
    <t>3/8x3/8x3/8</t>
  </si>
  <si>
    <t>1/ 2</t>
  </si>
  <si>
    <t>3/ 4</t>
  </si>
  <si>
    <t>1</t>
  </si>
  <si>
    <t>Тройник HH никелированный</t>
  </si>
  <si>
    <t>Тройник BB</t>
  </si>
  <si>
    <t>3/ 4 x 1/ 2 x 3/ 4</t>
  </si>
  <si>
    <t>1 x 1/ 2 x 1</t>
  </si>
  <si>
    <t>1 x 3/ 4 x 1</t>
  </si>
  <si>
    <t>1 1/ 4</t>
  </si>
  <si>
    <t>1 1/ 2</t>
  </si>
  <si>
    <t>Тройник BB никелированный</t>
  </si>
  <si>
    <t>Удлинитель HB</t>
  </si>
  <si>
    <t>1/ 2 X 10 мм</t>
  </si>
  <si>
    <t>25/400</t>
  </si>
  <si>
    <t>1/ 2 X 15 мм</t>
  </si>
  <si>
    <t>25/350</t>
  </si>
  <si>
    <t>Контргайка с фланцем</t>
  </si>
  <si>
    <t>1/100</t>
  </si>
  <si>
    <t>Заглушка HР</t>
  </si>
  <si>
    <t>3/8</t>
  </si>
  <si>
    <t>25/100</t>
  </si>
  <si>
    <t>25/600</t>
  </si>
  <si>
    <t>Заглушка HР никелированная</t>
  </si>
  <si>
    <t>Заглушка BP</t>
  </si>
  <si>
    <t>Заглушка BP никелированная</t>
  </si>
  <si>
    <t>Футорка HВ</t>
  </si>
  <si>
    <t>1/ 2 x 3/ 8</t>
  </si>
  <si>
    <t>25/500</t>
  </si>
  <si>
    <t>1 1/ 4 x 3/ 4</t>
  </si>
  <si>
    <t>1 1/ 2 x 3/ 4</t>
  </si>
  <si>
    <t>1 1/ 2 x 1</t>
  </si>
  <si>
    <t>1 1/ 2 x 1 1/ 4</t>
  </si>
  <si>
    <t>2 x 1 1/ 4</t>
  </si>
  <si>
    <t>1/45</t>
  </si>
  <si>
    <t>Футорка HВ никелированная</t>
  </si>
  <si>
    <t>Крестовина ВВ</t>
  </si>
  <si>
    <t>5/ 80</t>
  </si>
  <si>
    <t>5/ 40</t>
  </si>
  <si>
    <t>Крестовина никелированная ВВ</t>
  </si>
  <si>
    <t>Тройник HBB для насосной станции</t>
  </si>
  <si>
    <t>72х1</t>
  </si>
  <si>
    <t>Удлинитель HH</t>
  </si>
  <si>
    <t>1/ 2 x 100</t>
  </si>
  <si>
    <t>1/ 2 x 150</t>
  </si>
  <si>
    <t>3/ 4 x 100</t>
  </si>
  <si>
    <t>3/ 4 x 150</t>
  </si>
  <si>
    <t>1 x 100</t>
  </si>
  <si>
    <t>1 x 150</t>
  </si>
  <si>
    <t>1/ 2 x 50</t>
  </si>
  <si>
    <t>1/ 2 x 60</t>
  </si>
  <si>
    <t>1/ 2 x 70</t>
  </si>
  <si>
    <t>1/ 2 x 80</t>
  </si>
  <si>
    <t>1/ 2 x 90</t>
  </si>
  <si>
    <t>3/ 4 x 50</t>
  </si>
  <si>
    <t>3/ 4 x 60</t>
  </si>
  <si>
    <t>3/ 4 x 70</t>
  </si>
  <si>
    <t>3/ 4 x 80</t>
  </si>
  <si>
    <t>3/ 4 x 90</t>
  </si>
  <si>
    <t>1 x 50</t>
  </si>
  <si>
    <t>1 x 60</t>
  </si>
  <si>
    <t>1 x 70</t>
  </si>
  <si>
    <t>1 x 80</t>
  </si>
  <si>
    <t>1 x90</t>
  </si>
  <si>
    <t>Сгон прямой конический ВВ</t>
  </si>
  <si>
    <t>Сгон прямой конический, никелированный ВВ</t>
  </si>
  <si>
    <t>16 x 1/ 2</t>
  </si>
  <si>
    <t>16 x 3/ 4</t>
  </si>
  <si>
    <t>5/150</t>
  </si>
  <si>
    <t>26 x 3/ 4</t>
  </si>
  <si>
    <t>5/90</t>
  </si>
  <si>
    <t>26 x 1</t>
  </si>
  <si>
    <t>32 x 1</t>
  </si>
  <si>
    <t>16 x 16</t>
  </si>
  <si>
    <t>20 x 20</t>
  </si>
  <si>
    <t>26 x 26</t>
  </si>
  <si>
    <t>32 x 32</t>
  </si>
  <si>
    <t>20 x 16</t>
  </si>
  <si>
    <t>26 x 20</t>
  </si>
  <si>
    <t>Угольник</t>
  </si>
  <si>
    <t>Угольник с внутренней резьбой</t>
  </si>
  <si>
    <t>Угольник с внутренней резьбой и креплением</t>
  </si>
  <si>
    <t>16 x 20 x 16</t>
  </si>
  <si>
    <t>20 x 16 x 16</t>
  </si>
  <si>
    <t>20 x 16 x 20</t>
  </si>
  <si>
    <t>20 x 20 x 16</t>
  </si>
  <si>
    <t>20 x 26 x 20</t>
  </si>
  <si>
    <t>26 x 16 x 26</t>
  </si>
  <si>
    <t>26 x 20 x 20</t>
  </si>
  <si>
    <t>26 x 20 x 26</t>
  </si>
  <si>
    <t>26 x 26 x 20</t>
  </si>
  <si>
    <t>32 x 20 x 32</t>
  </si>
  <si>
    <t>32 x 26 x 26</t>
  </si>
  <si>
    <t>32 x 26 x 32</t>
  </si>
  <si>
    <t>16 x 16 x 16</t>
  </si>
  <si>
    <t>20 x 20 x 20</t>
  </si>
  <si>
    <t>26 x 26 x 26</t>
  </si>
  <si>
    <t>32 x 32 x 32</t>
  </si>
  <si>
    <t>16 x 16 x 16 x 16</t>
  </si>
  <si>
    <t>20 x 20 x 20 x 20</t>
  </si>
  <si>
    <t>Тройник с креплением, внутренняя резьба</t>
  </si>
  <si>
    <t>16 x 1/ 2 x 16</t>
  </si>
  <si>
    <t>20 x 1/ 2 x 20</t>
  </si>
  <si>
    <t>20 x 3/ 4 x 20</t>
  </si>
  <si>
    <t>26 x 3/ 4 x 26</t>
  </si>
  <si>
    <t>26 x 1 x 26</t>
  </si>
  <si>
    <t>32 x 1 x 32</t>
  </si>
  <si>
    <t>Фитинги винтовые для ПНД труб</t>
  </si>
  <si>
    <t>5/75</t>
  </si>
  <si>
    <t>32 x 3/ 4</t>
  </si>
  <si>
    <t>40 x 1</t>
  </si>
  <si>
    <t>40 x 1 1/ 4</t>
  </si>
  <si>
    <t>25 x 25</t>
  </si>
  <si>
    <t>40 x 40</t>
  </si>
  <si>
    <t>2/10</t>
  </si>
  <si>
    <t>25 x 25 x 25</t>
  </si>
  <si>
    <t>5/10</t>
  </si>
  <si>
    <t>40 x 40 x 40</t>
  </si>
  <si>
    <t>2/6</t>
  </si>
  <si>
    <t>20*1/2</t>
  </si>
  <si>
    <t>25*3/4</t>
  </si>
  <si>
    <t>32*1</t>
  </si>
  <si>
    <t>25 x 3/ 4 x 25</t>
  </si>
  <si>
    <t>5/15</t>
  </si>
  <si>
    <t>40 x 1 1/ 4 x 40</t>
  </si>
  <si>
    <t>2/8</t>
  </si>
  <si>
    <t>Муфта ремонтная</t>
  </si>
  <si>
    <t>40</t>
  </si>
  <si>
    <t>16x1/2''</t>
  </si>
  <si>
    <t>16x3/4''</t>
  </si>
  <si>
    <t>20x1/2''</t>
  </si>
  <si>
    <t>20x3/4''</t>
  </si>
  <si>
    <t>26x1/2''</t>
  </si>
  <si>
    <t>26x3/4''</t>
  </si>
  <si>
    <t>26x1''</t>
  </si>
  <si>
    <t>32x1''</t>
  </si>
  <si>
    <t>16x16</t>
  </si>
  <si>
    <t>20x16</t>
  </si>
  <si>
    <t>20x20</t>
  </si>
  <si>
    <t>26x16</t>
  </si>
  <si>
    <t>26x20</t>
  </si>
  <si>
    <t>26x26</t>
  </si>
  <si>
    <t>32x16</t>
  </si>
  <si>
    <t>32x20</t>
  </si>
  <si>
    <t>32x26</t>
  </si>
  <si>
    <t>32x32</t>
  </si>
  <si>
    <t>16x1/2''x16</t>
  </si>
  <si>
    <t>20x1/2''x20</t>
  </si>
  <si>
    <t>20x3/4''x20</t>
  </si>
  <si>
    <t>26x1''x26</t>
  </si>
  <si>
    <t>26x1/2''x26</t>
  </si>
  <si>
    <t>26x3/4''x26</t>
  </si>
  <si>
    <t>32x1''x32</t>
  </si>
  <si>
    <t>16x16x16</t>
  </si>
  <si>
    <t>16x20x16</t>
  </si>
  <si>
    <t>20x16x16</t>
  </si>
  <si>
    <t>20x16x20</t>
  </si>
  <si>
    <t>20x20x16</t>
  </si>
  <si>
    <t>20x20x20</t>
  </si>
  <si>
    <t>20x26x20</t>
  </si>
  <si>
    <t>26x16x16</t>
  </si>
  <si>
    <t>26x16x20</t>
  </si>
  <si>
    <t>26x16x26</t>
  </si>
  <si>
    <t>26x20x16</t>
  </si>
  <si>
    <t>26x20x20</t>
  </si>
  <si>
    <t>26x20x26</t>
  </si>
  <si>
    <t>26x26x16</t>
  </si>
  <si>
    <t>26x26x20</t>
  </si>
  <si>
    <t>26x26x26</t>
  </si>
  <si>
    <t>32x16x32</t>
  </si>
  <si>
    <t>32x20x20</t>
  </si>
  <si>
    <t>32x20x26</t>
  </si>
  <si>
    <t>32x20x32</t>
  </si>
  <si>
    <t>32x26x26</t>
  </si>
  <si>
    <t>32x26x32</t>
  </si>
  <si>
    <t>32x32x20</t>
  </si>
  <si>
    <t>32x32x26</t>
  </si>
  <si>
    <t>32x32x32</t>
  </si>
  <si>
    <t>Муфта с накидной гайкой под евроконус</t>
  </si>
  <si>
    <t>16x3/4''EK</t>
  </si>
  <si>
    <t>20x3/4''EK</t>
  </si>
  <si>
    <t>Муфта с накидной гайкой и плоской прокладкой</t>
  </si>
  <si>
    <t>2/100</t>
  </si>
  <si>
    <t>20x3/4'x20'</t>
  </si>
  <si>
    <t>32x1/2''x32</t>
  </si>
  <si>
    <t>32x3/4''x32</t>
  </si>
  <si>
    <t>10/170</t>
  </si>
  <si>
    <t>22x1/2</t>
  </si>
  <si>
    <t>22x3/4</t>
  </si>
  <si>
    <t>22x15x22</t>
  </si>
  <si>
    <t>15x1/2x15</t>
  </si>
  <si>
    <t>100/800</t>
  </si>
  <si>
    <t>50/500</t>
  </si>
  <si>
    <t>10/400</t>
  </si>
  <si>
    <t>ЭНЕРГОФЛЕКС СУПЕР</t>
  </si>
  <si>
    <t>Длина трубки 2 метра</t>
  </si>
  <si>
    <t>Цвет:  серый</t>
  </si>
  <si>
    <t xml:space="preserve">Внутренний </t>
  </si>
  <si>
    <t>Толщина 6 мм</t>
  </si>
  <si>
    <t>Толщина 9 мм</t>
  </si>
  <si>
    <t>Толщина 13 мм</t>
  </si>
  <si>
    <t>Толщина 20 мм</t>
  </si>
  <si>
    <t>диаметр</t>
  </si>
  <si>
    <t>изоляции,</t>
  </si>
  <si>
    <t>Упаковка,</t>
  </si>
  <si>
    <t>Цена с НДС,</t>
  </si>
  <si>
    <t>мм</t>
  </si>
  <si>
    <t>м</t>
  </si>
  <si>
    <t>РУБ   1 м.</t>
  </si>
  <si>
    <t>с учетом скидки, 1 м, РУБ</t>
  </si>
  <si>
    <t>РУБ  1 м.</t>
  </si>
  <si>
    <t>РУБ 1 м.</t>
  </si>
  <si>
    <t xml:space="preserve"> * продукция поставляется под заказ</t>
  </si>
  <si>
    <t>АКСЕССУАРЫ</t>
  </si>
  <si>
    <t>Ед. изм.</t>
  </si>
  <si>
    <t>банка</t>
  </si>
  <si>
    <t>упаковка</t>
  </si>
  <si>
    <t>штука</t>
  </si>
  <si>
    <t>рулон</t>
  </si>
  <si>
    <t>Размер (ДхШхВ), мм</t>
  </si>
  <si>
    <t>Шкаф распределительный встроенный</t>
  </si>
  <si>
    <t>ШРВ-1(1-5 выходов)</t>
  </si>
  <si>
    <t>670 x 125 - 195 x 494</t>
  </si>
  <si>
    <t>ШРВ-2(6-7 выходов)</t>
  </si>
  <si>
    <t>670 x 125 - 195 x 594</t>
  </si>
  <si>
    <t>ШРВ-3(8-10 выходов)</t>
  </si>
  <si>
    <t>670 x 125 - 195 x 744</t>
  </si>
  <si>
    <t>ШРВ-4(11-12 выходов)</t>
  </si>
  <si>
    <t>670 x 125 - 195 x 894</t>
  </si>
  <si>
    <t>ШРВ-5(13-16 выходов)</t>
  </si>
  <si>
    <t>670 x 125 - 195 x 1 044</t>
  </si>
  <si>
    <t>ШРВ-6(17-18 выходов)</t>
  </si>
  <si>
    <t>670 x 125 - 195 x 1 194</t>
  </si>
  <si>
    <t>Шкаф распределительный наружный</t>
  </si>
  <si>
    <t>ШРН-1(1-5 выходов)</t>
  </si>
  <si>
    <t>651 x 120 x 453</t>
  </si>
  <si>
    <t>ШРН-2(6-7 выходов)</t>
  </si>
  <si>
    <t>ШРН-3(8-10 выходов)</t>
  </si>
  <si>
    <t>651 x 120 x 703</t>
  </si>
  <si>
    <t>ШРН-4(11-12 выходов)</t>
  </si>
  <si>
    <t>651 x 120 x 853</t>
  </si>
  <si>
    <t>ШРН-5(13-16 выходов)</t>
  </si>
  <si>
    <t>651 x 120 x 1 003</t>
  </si>
  <si>
    <t>ШРН-6(17-18 выходов)</t>
  </si>
  <si>
    <t>651 x 120 x 1 153</t>
  </si>
  <si>
    <t>Арматура запорно-регулирующая фирмы Luxor</t>
  </si>
  <si>
    <t>RD 01</t>
  </si>
  <si>
    <t>1/2</t>
  </si>
  <si>
    <t>3/4</t>
  </si>
  <si>
    <t xml:space="preserve"> RS 02</t>
  </si>
  <si>
    <t>DD 21</t>
  </si>
  <si>
    <t>DS 22</t>
  </si>
  <si>
    <t>RD 11</t>
  </si>
  <si>
    <t>RS 12</t>
  </si>
  <si>
    <t>DD 31</t>
  </si>
  <si>
    <t>DS 32</t>
  </si>
  <si>
    <t>RD 101</t>
  </si>
  <si>
    <t>RS 102</t>
  </si>
  <si>
    <t>DD 121</t>
  </si>
  <si>
    <t>DS 122</t>
  </si>
  <si>
    <t>RD 111</t>
  </si>
  <si>
    <t>RS 112</t>
  </si>
  <si>
    <t>DD 131</t>
  </si>
  <si>
    <t>DS 132</t>
  </si>
  <si>
    <t>RD 201</t>
  </si>
  <si>
    <t>RS 202</t>
  </si>
  <si>
    <t>RD 211</t>
  </si>
  <si>
    <t>RS 212</t>
  </si>
  <si>
    <t>Термостатические и термоэлектрические головки</t>
  </si>
  <si>
    <t>Головка термостатическая с выносным датчиком</t>
  </si>
  <si>
    <t>TT 2202     (2201)</t>
  </si>
  <si>
    <t>L = 2 м</t>
  </si>
  <si>
    <t>ТЕ 3010</t>
  </si>
  <si>
    <t>L = 1 м</t>
  </si>
  <si>
    <t>Блоки, 4-ходовые распределители для однотрубных и двухтрубных систем</t>
  </si>
  <si>
    <t>М 87</t>
  </si>
  <si>
    <t>Блок для однотрубной системы с  нижней подводкой и термостатической регулировкой</t>
  </si>
  <si>
    <t>МТ 282   (МТ 280)</t>
  </si>
  <si>
    <t>Пластиковый стержень для блоков M и MT</t>
  </si>
  <si>
    <t>M 525</t>
  </si>
  <si>
    <t>Вентиль ручной регулировки для блока (верхний)</t>
  </si>
  <si>
    <t>М 300</t>
  </si>
  <si>
    <t xml:space="preserve">М 320 </t>
  </si>
  <si>
    <t>Блок c нижней подводкой (нижний)</t>
  </si>
  <si>
    <t>М 341
(M 340)</t>
  </si>
  <si>
    <t>Блок с нижней подводкой (нижний) для 2-х трубной системы</t>
  </si>
  <si>
    <t>М 351 (M350)</t>
  </si>
  <si>
    <t>Стержень металлический для блоков типа HERZ-2000</t>
  </si>
  <si>
    <t>М 526</t>
  </si>
  <si>
    <t xml:space="preserve">Блок для однотрубной системы  прямой  </t>
  </si>
  <si>
    <t>6/48</t>
  </si>
  <si>
    <t>Блок для однотрубной системы  угловой</t>
  </si>
  <si>
    <t xml:space="preserve">Блок для двухтрубной системы  прямой  </t>
  </si>
  <si>
    <t>Блок для двухтрубной системы  угловой</t>
  </si>
  <si>
    <t>Переходник (наруж. / наруж.)</t>
  </si>
  <si>
    <t>M 532</t>
  </si>
  <si>
    <t>TR 91</t>
  </si>
  <si>
    <t>50/400</t>
  </si>
  <si>
    <t>ТР 95</t>
  </si>
  <si>
    <t>16х2,2</t>
  </si>
  <si>
    <t>20x2,0</t>
  </si>
  <si>
    <t>20х3,4</t>
  </si>
  <si>
    <t>ТР 97</t>
  </si>
  <si>
    <t>16х2,0</t>
  </si>
  <si>
    <t>ТР 98</t>
  </si>
  <si>
    <t>40/320</t>
  </si>
  <si>
    <t>ТР 99</t>
  </si>
  <si>
    <t>10/320</t>
  </si>
  <si>
    <t>VT 2600</t>
  </si>
  <si>
    <t>30/240</t>
  </si>
  <si>
    <t>Розетка накладная с защелкой (материал РР)</t>
  </si>
  <si>
    <t>518</t>
  </si>
  <si>
    <t>100/2000</t>
  </si>
  <si>
    <t>М 530</t>
  </si>
  <si>
    <t>16 мм</t>
  </si>
  <si>
    <t>50/-</t>
  </si>
  <si>
    <t>Розетка двойная декоративная (материал ABS), межосевое расстояние 40 мм для блоков  M 87, 282, 341, 351</t>
  </si>
  <si>
    <t>М 531</t>
  </si>
  <si>
    <t>100</t>
  </si>
  <si>
    <t>Коллектор на 2 выхода к соединениям типа TP 95, TP 97</t>
  </si>
  <si>
    <t>СР 402</t>
  </si>
  <si>
    <t>15/120</t>
  </si>
  <si>
    <t>12/96</t>
  </si>
  <si>
    <t>Коллектор на 3 выхода к соединениям типа TP 95, TP 97</t>
  </si>
  <si>
    <t>СР 403</t>
  </si>
  <si>
    <t>8/64</t>
  </si>
  <si>
    <t>Коллектор на 4 выхода к соединениям типа TP 95, TP 97</t>
  </si>
  <si>
    <t>СР 404</t>
  </si>
  <si>
    <t>Коллектор на 2 выхода</t>
  </si>
  <si>
    <t>CP 422</t>
  </si>
  <si>
    <t>Коллектор на 3 выхода</t>
  </si>
  <si>
    <t>CP 423</t>
  </si>
  <si>
    <t>Коллектор на 4 выхода</t>
  </si>
  <si>
    <t>CP 424</t>
  </si>
  <si>
    <t>ТС 430</t>
  </si>
  <si>
    <t>Тройник для коллекторов CP</t>
  </si>
  <si>
    <t>ТС 445</t>
  </si>
  <si>
    <t>25/200</t>
  </si>
  <si>
    <t>15552703MN</t>
  </si>
  <si>
    <t>CD 468M/3</t>
  </si>
  <si>
    <t>15552704MN</t>
  </si>
  <si>
    <t>CD 468M/4</t>
  </si>
  <si>
    <t>15552705MN</t>
  </si>
  <si>
    <t>CD 468M/5</t>
  </si>
  <si>
    <t>15552706MN</t>
  </si>
  <si>
    <t>CD 468M/6</t>
  </si>
  <si>
    <t>15552707MN</t>
  </si>
  <si>
    <t>CD 468M/7</t>
  </si>
  <si>
    <t>15552708MN</t>
  </si>
  <si>
    <t>CD 468M/8</t>
  </si>
  <si>
    <t>15552709MN</t>
  </si>
  <si>
    <t>CD 468M/9</t>
  </si>
  <si>
    <t>15552710MN</t>
  </si>
  <si>
    <t>CD 468M/10</t>
  </si>
  <si>
    <t>15552711MN</t>
  </si>
  <si>
    <t>CD 468M/11</t>
  </si>
  <si>
    <t>15552712MN</t>
  </si>
  <si>
    <t>CD 468M/12</t>
  </si>
  <si>
    <t>15652703MN</t>
  </si>
  <si>
    <t>CD 473M/3</t>
  </si>
  <si>
    <t>15652704MN</t>
  </si>
  <si>
    <t>CD 473M/4</t>
  </si>
  <si>
    <t>15652705MN</t>
  </si>
  <si>
    <t>CD 473M/5</t>
  </si>
  <si>
    <t>15652706MN</t>
  </si>
  <si>
    <t>CD 473M/6</t>
  </si>
  <si>
    <t>15652707MN</t>
  </si>
  <si>
    <t>CD 473M/7</t>
  </si>
  <si>
    <t>15652708MN</t>
  </si>
  <si>
    <t>CD 473M/8</t>
  </si>
  <si>
    <t>15652709MN</t>
  </si>
  <si>
    <t>CD 473M/9</t>
  </si>
  <si>
    <t>15652710MN</t>
  </si>
  <si>
    <t>CD 473M/10</t>
  </si>
  <si>
    <t>15652711MN</t>
  </si>
  <si>
    <t>CD 473M/11</t>
  </si>
  <si>
    <t>15652712MN</t>
  </si>
  <si>
    <t>CD 473M/12</t>
  </si>
  <si>
    <t>CD 468/3</t>
  </si>
  <si>
    <t>CD 468/4</t>
  </si>
  <si>
    <t>CD 468/5</t>
  </si>
  <si>
    <t>CD 468/6</t>
  </si>
  <si>
    <t>CD 468/7</t>
  </si>
  <si>
    <t>CD 468/8</t>
  </si>
  <si>
    <t>CD 468/9</t>
  </si>
  <si>
    <t>CD 468/10</t>
  </si>
  <si>
    <t>CD 468/11</t>
  </si>
  <si>
    <t>CD 468/12</t>
  </si>
  <si>
    <t>15662703N</t>
  </si>
  <si>
    <t>CD 477/3</t>
  </si>
  <si>
    <t>15662704N</t>
  </si>
  <si>
    <t>CD 477/4</t>
  </si>
  <si>
    <t>15662705N</t>
  </si>
  <si>
    <t>CD 477/5</t>
  </si>
  <si>
    <t>15662706N</t>
  </si>
  <si>
    <t>CD 477/6</t>
  </si>
  <si>
    <t>15662707N</t>
  </si>
  <si>
    <t>CD 477/7</t>
  </si>
  <si>
    <t>15662708N</t>
  </si>
  <si>
    <t>CD 477/8</t>
  </si>
  <si>
    <t>15662709N</t>
  </si>
  <si>
    <t>CD 477/9</t>
  </si>
  <si>
    <t>15662710N</t>
  </si>
  <si>
    <t>CD 477/10</t>
  </si>
  <si>
    <t>15662711N</t>
  </si>
  <si>
    <t>CD 477/11</t>
  </si>
  <si>
    <t>15662712N</t>
  </si>
  <si>
    <t>CD 477/12</t>
  </si>
  <si>
    <t>Коллектор распределительный 1", выходы с внутренней резьбой 1/2" и с резьбой под клапан выпуска воздуха VS 604/A-1/2"</t>
  </si>
  <si>
    <t>CD 457/2</t>
  </si>
  <si>
    <t>1''x1/2</t>
  </si>
  <si>
    <t>CD 457/3</t>
  </si>
  <si>
    <t>CD 457/4</t>
  </si>
  <si>
    <t>1/24</t>
  </si>
  <si>
    <t>CD 457/5</t>
  </si>
  <si>
    <t>CD 457/6</t>
  </si>
  <si>
    <t>1/18</t>
  </si>
  <si>
    <t>CD 457/7</t>
  </si>
  <si>
    <t>CD 457/8</t>
  </si>
  <si>
    <t>CD 457/9</t>
  </si>
  <si>
    <t>CD 457/10</t>
  </si>
  <si>
    <t>CD 457/11</t>
  </si>
  <si>
    <t>CD 457/12</t>
  </si>
  <si>
    <t>Расходомер — регулятор 0,5-5 L/min (на линию подачи 3,5-5)</t>
  </si>
  <si>
    <t>TM4010</t>
  </si>
  <si>
    <t>Расходомер 1-4 L/min</t>
  </si>
  <si>
    <t>TM4005</t>
  </si>
  <si>
    <t>53/200</t>
  </si>
  <si>
    <t xml:space="preserve">Заглушка к коллекторам  </t>
  </si>
  <si>
    <t>TC460</t>
  </si>
  <si>
    <t>20/200</t>
  </si>
  <si>
    <t>68559927N</t>
  </si>
  <si>
    <t>32/100</t>
  </si>
  <si>
    <t>68559934N</t>
  </si>
  <si>
    <t>1''</t>
  </si>
  <si>
    <t>TC 462</t>
  </si>
  <si>
    <t>68559905N</t>
  </si>
  <si>
    <t>100/100</t>
  </si>
  <si>
    <t>Муфта поворотная д/коллектора. резьба (наружная/наружная)</t>
  </si>
  <si>
    <t>ТС 465     (TC 463)</t>
  </si>
  <si>
    <t>1 х 1</t>
  </si>
  <si>
    <t>Ниппель для коллектора. резьба (наружная/наружная)</t>
  </si>
  <si>
    <t>TC464</t>
  </si>
  <si>
    <t>80/640</t>
  </si>
  <si>
    <t>Тройник в комплекте с термометром</t>
  </si>
  <si>
    <t>CR 499</t>
  </si>
  <si>
    <t>1"</t>
  </si>
  <si>
    <t>Кран сливной угловой с накидной гайкой</t>
  </si>
  <si>
    <t>SA 483</t>
  </si>
  <si>
    <t xml:space="preserve">Никелированный сливной вентиль с  заглушкой  </t>
  </si>
  <si>
    <t>SA 492</t>
  </si>
  <si>
    <t xml:space="preserve">Никелированный воздуховыпускной шаровой кран </t>
  </si>
  <si>
    <t>SA 494</t>
  </si>
  <si>
    <t>SС 496А</t>
  </si>
  <si>
    <t>68559527 (68559528)</t>
  </si>
  <si>
    <t>SС 496</t>
  </si>
  <si>
    <t>68559535 (68559534)</t>
  </si>
  <si>
    <t>Термостат контактный</t>
  </si>
  <si>
    <t>TS 3030</t>
  </si>
  <si>
    <t>67790400N</t>
  </si>
  <si>
    <t>Клапан выпуска воздуха автоматический (вантуз)</t>
  </si>
  <si>
    <t>VS 604</t>
  </si>
  <si>
    <t>67790700N</t>
  </si>
  <si>
    <t>VS 604A</t>
  </si>
  <si>
    <t xml:space="preserve">Клапан обратный отсекающий </t>
  </si>
  <si>
    <t>VS 605</t>
  </si>
  <si>
    <t>100/801</t>
  </si>
  <si>
    <t>100/802</t>
  </si>
  <si>
    <t>Воздушный клапан</t>
  </si>
  <si>
    <t>VS 620</t>
  </si>
  <si>
    <t>200/1600</t>
  </si>
  <si>
    <t>Смесительный вентиль с термостатической регулировкой, с боковым смешением и присоединением под байпас</t>
  </si>
  <si>
    <t>VM 650</t>
  </si>
  <si>
    <t>Насосный модуль с соединением G G 1 1/2" для насоса</t>
  </si>
  <si>
    <t>GP 1190</t>
  </si>
  <si>
    <t>Набор Flow Mix с байпасом</t>
  </si>
  <si>
    <t>FM 750</t>
  </si>
  <si>
    <t>Насосный модель с соединением G G 1 1/2" для насоса</t>
  </si>
  <si>
    <t>Присоединительный набор KA 1191</t>
  </si>
  <si>
    <t>KA 1191</t>
  </si>
  <si>
    <t>Вентиль байпасный с выводами для коллектора</t>
  </si>
  <si>
    <t>VB 751</t>
  </si>
  <si>
    <t>Вентиль байпасный с соединениями для шарового крана с возможностью подсоединения термометра</t>
  </si>
  <si>
    <t>VB 752</t>
  </si>
  <si>
    <t>3/24</t>
  </si>
  <si>
    <t>Регулирововчная группа с соединением G 1 1/2'' x 130 мм для насоса</t>
  </si>
  <si>
    <t>GM 1192</t>
  </si>
  <si>
    <t>Вентиль байпасный для группы GM1192 с термометром (для коллектора радиаторного отопления)</t>
  </si>
  <si>
    <t>VB 753</t>
  </si>
  <si>
    <t>Коллектор распределительный 3/4", выходы с наружной резьбой 1/2" и с шаровыми кранами</t>
  </si>
  <si>
    <t>4/32</t>
  </si>
  <si>
    <t>4/16</t>
  </si>
  <si>
    <t>Коллектор распределительный 3/4", выходы с наружной резьбой 1/2" и с шаровыми кранами, никель</t>
  </si>
  <si>
    <t>Коллектор распределительный 1", выходы с наружной резьбой 1/2" и с шаровыми кранами</t>
  </si>
  <si>
    <t>Коллектор распределительный 1", выходы с наружной резьбой 1/2" и с шаровыми кранами, никель</t>
  </si>
  <si>
    <t>Коллектор распределительный 1", выходы с внутренней резьбой 1/2"</t>
  </si>
  <si>
    <t>Коллектор регулируемый в сборе 1" (2 шт.) выходы с наружной резьбой 3/4" (Комплектация: 2 заглушки, 2 крана шаровых с термометром, 2 сливных крана, 2 воздухоотводчика)  к соед. TP 98,TP 99</t>
  </si>
  <si>
    <t>Принадлежности</t>
  </si>
  <si>
    <t>Соединитель для металлопластиковой трубы</t>
  </si>
  <si>
    <t>Соединитель для труб из пластика</t>
  </si>
  <si>
    <t>Гайка</t>
  </si>
  <si>
    <t>15хM24х19</t>
  </si>
  <si>
    <t>Евроконус</t>
  </si>
  <si>
    <t>12х3/4"</t>
  </si>
  <si>
    <t>15х3/4"</t>
  </si>
  <si>
    <t>18х3/4"</t>
  </si>
  <si>
    <t>Фильтр с манометром со сгонами, с латунной колбой, промывной</t>
  </si>
  <si>
    <t>Фильтр с манометром со сгонами, с прозрачной пластиковой колбой, промывной</t>
  </si>
  <si>
    <t>Цена c НДС, РУБ</t>
  </si>
  <si>
    <t>3</t>
  </si>
  <si>
    <t>6</t>
  </si>
  <si>
    <t>Производитель</t>
  </si>
  <si>
    <t>Цена розничная Евро с НДС</t>
  </si>
  <si>
    <t>Цена с учетом скидки.</t>
  </si>
  <si>
    <t>Россия</t>
  </si>
  <si>
    <t>Трос нерж. D 3,0мм (Россия)</t>
  </si>
  <si>
    <t>Трос нерж. D 4,5мм (Россия)</t>
  </si>
  <si>
    <t xml:space="preserve">Зажим для тросса 3мм </t>
  </si>
  <si>
    <t xml:space="preserve">Зажим для тросса 5мм </t>
  </si>
  <si>
    <t>Италия</t>
  </si>
  <si>
    <t>MANIERO-295 71 М Пульт управления QA/50B M001 1x230V 50/60 Hz 2-18A 0.37-2.2kW</t>
  </si>
  <si>
    <t>MANIERO-295 72 QA/60С-пульт управления для 3-х фазных насосов(0.55-3.7 кВт)</t>
  </si>
  <si>
    <t>MANIERO-295 73 QA/61С-пульт управления для 3-х фазных насосов(0.55-5 кВт)</t>
  </si>
  <si>
    <t>MANIERO-295 74 Пульт управления QA/62С 0.55-7 kW 3x400V 50Hz DOL+CSFA/M</t>
  </si>
  <si>
    <t>Кабель KBB 3x1.5</t>
  </si>
  <si>
    <t>Кабель KBB 3x2.5</t>
  </si>
  <si>
    <t>Кабель KBB 3x4</t>
  </si>
  <si>
    <t>Германия</t>
  </si>
  <si>
    <t>LWR002527013 Кабельная муфта GT-2 4-6 mm2 термоусадочная</t>
  </si>
  <si>
    <t>LWR002527012 Кабельная муфта GPS-1.3M (4x1.5-2.5 mm2) термоусадочная</t>
  </si>
  <si>
    <t>SPERONI7105986 Реле откл. при пониженном давлении LP/3 G 1/4 0.05-0.4 bar 25(16)A- 1x230V IP44</t>
  </si>
  <si>
    <t>SPRN007104269 Шланг в металлической оплетке (УГОЛ) TF 600 x 1"</t>
  </si>
  <si>
    <t>SPRN007108207 Шланг в металлической оплетке (УГОЛ) TF 800 G 1 L=800 mm</t>
  </si>
  <si>
    <t>SPRN007108201 Шланг сантехнический  1" M/Fx1000 (25x32) PN10</t>
  </si>
  <si>
    <t>SPRN007108202 Шланг сантехнический  1" M/Fx1500 (25x32) PN10</t>
  </si>
  <si>
    <t>SPRN007108203 Шланг сантехнический  1 1/4" M/Fx1000 (25x42) PN10</t>
  </si>
  <si>
    <t>SPRN007108204 Шланг сантехнический  1 1/4" M/Fx1500 (25x42) PN10</t>
  </si>
  <si>
    <r>
      <t>Т воды, С</t>
    </r>
    <r>
      <rPr>
        <b/>
        <vertAlign val="superscript"/>
        <sz val="10"/>
        <rFont val="Arial"/>
        <family val="2"/>
        <charset val="204"/>
      </rPr>
      <t>о</t>
    </r>
  </si>
  <si>
    <t>Рраб.max, атм.</t>
  </si>
  <si>
    <t>Размер, дюйм</t>
  </si>
  <si>
    <t>Цена с НДС,      EUR</t>
  </si>
  <si>
    <t>Цена с НДС,      РУБ</t>
  </si>
  <si>
    <t>-20…100</t>
  </si>
  <si>
    <t>8/120</t>
  </si>
  <si>
    <t>6/78</t>
  </si>
  <si>
    <t>4/48</t>
  </si>
  <si>
    <t>4/36</t>
  </si>
  <si>
    <t>2/24</t>
  </si>
  <si>
    <t>14/448</t>
  </si>
  <si>
    <t>12/252</t>
  </si>
  <si>
    <t>10/160</t>
  </si>
  <si>
    <t>1 1/4</t>
  </si>
  <si>
    <t>8/112</t>
  </si>
  <si>
    <t>1 1/2</t>
  </si>
  <si>
    <t>6/72</t>
  </si>
  <si>
    <t>4/64</t>
  </si>
  <si>
    <t>10/240</t>
  </si>
  <si>
    <t>8/152</t>
  </si>
  <si>
    <t>4/52</t>
  </si>
  <si>
    <t>2/36</t>
  </si>
  <si>
    <t>1/16</t>
  </si>
  <si>
    <t>4</t>
  </si>
  <si>
    <t>1/11</t>
  </si>
  <si>
    <t>30/900</t>
  </si>
  <si>
    <t>20/540</t>
  </si>
  <si>
    <t>20/280</t>
  </si>
  <si>
    <t>10/140</t>
  </si>
  <si>
    <t>4/76</t>
  </si>
  <si>
    <t>1/62</t>
  </si>
  <si>
    <t>1/36</t>
  </si>
  <si>
    <t>0…90</t>
  </si>
  <si>
    <t>16/192</t>
  </si>
  <si>
    <t>8/80</t>
  </si>
  <si>
    <t>20/240</t>
  </si>
  <si>
    <t>2/28</t>
  </si>
  <si>
    <t>1/17</t>
  </si>
  <si>
    <t>1/13</t>
  </si>
  <si>
    <t>-20…110</t>
  </si>
  <si>
    <t>20/120</t>
  </si>
  <si>
    <t>12/84</t>
  </si>
  <si>
    <t>12/60</t>
  </si>
  <si>
    <t>-20…150</t>
  </si>
  <si>
    <t>15/195</t>
  </si>
  <si>
    <t>8/104</t>
  </si>
  <si>
    <t>8/96</t>
  </si>
  <si>
    <t>15/180</t>
  </si>
  <si>
    <t>2/18</t>
  </si>
  <si>
    <t>8/128</t>
  </si>
  <si>
    <t>12/156</t>
  </si>
  <si>
    <t>2/26</t>
  </si>
  <si>
    <t>1/9</t>
  </si>
  <si>
    <t>12/120</t>
  </si>
  <si>
    <t>12/192</t>
  </si>
  <si>
    <t>6/60</t>
  </si>
  <si>
    <t>6/30</t>
  </si>
  <si>
    <t>6/24</t>
  </si>
  <si>
    <t>6/114</t>
  </si>
  <si>
    <t>25/175</t>
  </si>
  <si>
    <t>3/30</t>
  </si>
  <si>
    <t>20/340</t>
  </si>
  <si>
    <t>20/420</t>
  </si>
  <si>
    <t>15/150</t>
  </si>
  <si>
    <t>0…80</t>
  </si>
  <si>
    <t>1/2 х 3/4</t>
  </si>
  <si>
    <t>10/210</t>
  </si>
  <si>
    <t>100/4000</t>
  </si>
  <si>
    <t>-20…80</t>
  </si>
  <si>
    <t>6/42</t>
  </si>
  <si>
    <t>15/135</t>
  </si>
  <si>
    <t>0…120</t>
  </si>
  <si>
    <t>20/180</t>
  </si>
  <si>
    <t>-20…120</t>
  </si>
  <si>
    <t>20/320</t>
  </si>
  <si>
    <t>15/240</t>
  </si>
  <si>
    <t>1/2х3/4</t>
  </si>
  <si>
    <t>0…130</t>
  </si>
  <si>
    <t>1/22</t>
  </si>
  <si>
    <t>4/72</t>
  </si>
  <si>
    <t>0…110</t>
  </si>
  <si>
    <t>11/120</t>
  </si>
  <si>
    <t>50/1500</t>
  </si>
  <si>
    <t>50/1000</t>
  </si>
  <si>
    <t>25/475</t>
  </si>
  <si>
    <t>…110</t>
  </si>
  <si>
    <t>40/880</t>
  </si>
  <si>
    <t>40/800</t>
  </si>
  <si>
    <t>1/125</t>
  </si>
  <si>
    <t>0…6</t>
  </si>
  <si>
    <t>0...4</t>
  </si>
  <si>
    <t>2/38</t>
  </si>
  <si>
    <t>0…10</t>
  </si>
  <si>
    <t>20/360</t>
  </si>
  <si>
    <t>15/270</t>
  </si>
  <si>
    <t>1/-</t>
  </si>
  <si>
    <t>Вентили ручные и регулировочные клапаны для радиаторов</t>
  </si>
  <si>
    <t>Краны шаровые для газа фирмы ITAP (Италия)</t>
  </si>
  <si>
    <t>-20… 60</t>
  </si>
  <si>
    <t>4/24</t>
  </si>
  <si>
    <t>8/56</t>
  </si>
  <si>
    <t>8/48</t>
  </si>
  <si>
    <t>5</t>
  </si>
  <si>
    <t>1/2x1/2</t>
  </si>
  <si>
    <t>50</t>
  </si>
  <si>
    <t>Счетчики воды ITELMA (Россия)</t>
  </si>
  <si>
    <t>Цена с НДС, руб</t>
  </si>
  <si>
    <t>Цена с НДС, руб. со скидкой</t>
  </si>
  <si>
    <t>Монтажная длина</t>
  </si>
  <si>
    <t>Цена с НДС, с учетом скидки,  РУБ</t>
  </si>
  <si>
    <t>Оборудование для системы отопления</t>
  </si>
  <si>
    <t>Клапан предохранительный SVH для систем отопления (красная крышка)</t>
  </si>
  <si>
    <t>SVH 30 x 1</t>
  </si>
  <si>
    <t>SVH 30 x 3/4</t>
  </si>
  <si>
    <t>SVH 15 х 1</t>
  </si>
  <si>
    <t xml:space="preserve"> SVH 15 х 1 1/4</t>
  </si>
  <si>
    <t>SVH 30 x 2</t>
  </si>
  <si>
    <t>Клапан предохранительный SVM с манометром</t>
  </si>
  <si>
    <t>0,06 - 0,36 бар</t>
  </si>
  <si>
    <t>Перепускной клапан USVR</t>
  </si>
  <si>
    <t>USVR 16</t>
  </si>
  <si>
    <t>USVR 20</t>
  </si>
  <si>
    <t>0,03 - 0,5 бар</t>
  </si>
  <si>
    <t>USVR 25</t>
  </si>
  <si>
    <t>USVR 32</t>
  </si>
  <si>
    <t>Клапан подпиточный ALIMAT</t>
  </si>
  <si>
    <t>0... 4</t>
  </si>
  <si>
    <t>ALMD корпус - латунь с манометром</t>
  </si>
  <si>
    <t>ALOD целиком латунь</t>
  </si>
  <si>
    <t>ALOMD целиком латунь с манометром</t>
  </si>
  <si>
    <t>Защитный клапан от перегрева твердотопливного котла</t>
  </si>
  <si>
    <t>Группа подключения мембранного бака GAG/MR20</t>
  </si>
  <si>
    <t>Группа подключения мембранного бака GAG/KAV</t>
  </si>
  <si>
    <t>Клапан для фенкойлов</t>
  </si>
  <si>
    <t>Индикатор уровня дизельного топлива MECAV</t>
  </si>
  <si>
    <t>1 1/2"</t>
  </si>
  <si>
    <t>Индикатор уровня дизельного топлива Q 200 V</t>
  </si>
  <si>
    <t>TX 91E 30-70</t>
  </si>
  <si>
    <t>Расход 3-56 л/мин</t>
  </si>
  <si>
    <t>3/4"</t>
  </si>
  <si>
    <t>TX 93E 30-70</t>
  </si>
  <si>
    <t>Расход 3-120 л/мин</t>
  </si>
  <si>
    <t>TX 94E 30-70</t>
  </si>
  <si>
    <t>Расход 3-175 л/мин</t>
  </si>
  <si>
    <t>1 1/4"</t>
  </si>
  <si>
    <t>SRVOL-IG</t>
  </si>
  <si>
    <t>1/2"</t>
  </si>
  <si>
    <t>SRV-AG</t>
  </si>
  <si>
    <t>Оборудование для системы водоснабжения</t>
  </si>
  <si>
    <t xml:space="preserve"> Предохранительный клапан для систем водоснабжения</t>
  </si>
  <si>
    <t>SVW 6-1/2</t>
  </si>
  <si>
    <t>SVW 6-3/4</t>
  </si>
  <si>
    <t>SVW 6-1</t>
  </si>
  <si>
    <t>SVW 8 1</t>
  </si>
  <si>
    <t>SVW 10 1</t>
  </si>
  <si>
    <t>Группа безопасности для электроводонагревателей</t>
  </si>
  <si>
    <t>SV/NA 52 x 1 (до 18 кВт)</t>
  </si>
  <si>
    <t>32 - 50 °С</t>
  </si>
  <si>
    <t>AM6211C1</t>
  </si>
  <si>
    <t>42 - 60 °С</t>
  </si>
  <si>
    <t>AM6209C12</t>
  </si>
  <si>
    <t>05.59.214</t>
  </si>
  <si>
    <t>AM6210C34</t>
  </si>
  <si>
    <t>AM6310C34</t>
  </si>
  <si>
    <t>25 - 50 °С</t>
  </si>
  <si>
    <t>AM6311C1</t>
  </si>
  <si>
    <t>AM6111C1</t>
  </si>
  <si>
    <t>Редуктор давления DVR-N с давлением на выходе 1,5... 6 бар</t>
  </si>
  <si>
    <t xml:space="preserve">DRV 15 N </t>
  </si>
  <si>
    <t>1,5…6,0</t>
  </si>
  <si>
    <t xml:space="preserve">DRV 20 N </t>
  </si>
  <si>
    <t xml:space="preserve">DRV 25 N </t>
  </si>
  <si>
    <t xml:space="preserve">DRV 32 N </t>
  </si>
  <si>
    <t xml:space="preserve">Корпус Ø 63 мм, гильза 50 мм </t>
  </si>
  <si>
    <t xml:space="preserve">Корпус Ø 63 мм, гильза 75 мм </t>
  </si>
  <si>
    <t xml:space="preserve">Корпус Ø 63 мм, гильза 100 мм </t>
  </si>
  <si>
    <t xml:space="preserve">Корпус Ø 80 мм, гильза 50 мм </t>
  </si>
  <si>
    <t xml:space="preserve">Корпус Ø 80 мм, гильза 75 мм </t>
  </si>
  <si>
    <t xml:space="preserve">Корпус Ø 80 мм, гильза 100 мм </t>
  </si>
  <si>
    <t xml:space="preserve">Корпус Ø 100 мм, гильза 50 мм </t>
  </si>
  <si>
    <t xml:space="preserve">Корпус Ø 100 мм, гильза 75 мм </t>
  </si>
  <si>
    <t xml:space="preserve">Корпус Ø 100 мм, гильза 100 мм </t>
  </si>
  <si>
    <t xml:space="preserve">Корпус Ø 100 мм, гильза 150 мм </t>
  </si>
  <si>
    <t>Корпус Ø 63 мм, гильза 50 мм, резьба с самоуплотнением</t>
  </si>
  <si>
    <t>Корпус Ø 80 мм, гильза 50 мм, резьба с самоуплотнением</t>
  </si>
  <si>
    <t>Корпус Ø 100 мм, гильза 50 мм, резьба с самоуплотнением</t>
  </si>
  <si>
    <t>Корпус Ø 63 мм</t>
  </si>
  <si>
    <t>150</t>
  </si>
  <si>
    <t>Корпус Ø 80 мм</t>
  </si>
  <si>
    <t>Термометр спиртовой прямой формы MTG</t>
  </si>
  <si>
    <t>0… 160 °С</t>
  </si>
  <si>
    <t>Термометр спиртовой угловой формы MTW</t>
  </si>
  <si>
    <t>Корпус Ø 50 мм</t>
  </si>
  <si>
    <t>0... 4 бар</t>
  </si>
  <si>
    <t>Корпус Ø 100 мм</t>
  </si>
  <si>
    <t>0... 6 бар</t>
  </si>
  <si>
    <t>0... 10 бар</t>
  </si>
  <si>
    <t>0... 16 бар</t>
  </si>
  <si>
    <t>0... 25 бар</t>
  </si>
  <si>
    <t>REM 8</t>
  </si>
  <si>
    <t>REM 10</t>
  </si>
  <si>
    <t>REM 15</t>
  </si>
  <si>
    <t>REM 8/15</t>
  </si>
  <si>
    <t>Запорный кран для манометра RM MZ</t>
  </si>
  <si>
    <t>Запорный кран для манометра RM MM</t>
  </si>
  <si>
    <t>Запорный кран для манометра с фланцем RM</t>
  </si>
  <si>
    <t>норм. откр.</t>
  </si>
  <si>
    <t>норм. закр.</t>
  </si>
  <si>
    <t>Термостат комнатный электронный WFHT-BASIC+</t>
  </si>
  <si>
    <t>TC 100/AN</t>
  </si>
  <si>
    <t>TC 200/IN</t>
  </si>
  <si>
    <t>Реле давления</t>
  </si>
  <si>
    <t>PA 5 MI</t>
  </si>
  <si>
    <t>1... 5</t>
  </si>
  <si>
    <t>PA 12 MI</t>
  </si>
  <si>
    <t>2... 12</t>
  </si>
  <si>
    <t>Таймер управляющий WFHC-TIMER</t>
  </si>
  <si>
    <t>Электронный радиотермостат WFHT-RF BASIC</t>
  </si>
  <si>
    <t>Электронный радиотермостат WFHT-RF LCD</t>
  </si>
  <si>
    <t>WFH-RF 4 зоны</t>
  </si>
  <si>
    <t>WFH-RF 6 зон</t>
  </si>
  <si>
    <t>Газовое оборудование</t>
  </si>
  <si>
    <t>Фильтр газовый 1'' FG 25 ( до 1 бара)</t>
  </si>
  <si>
    <t>до 2 бара</t>
  </si>
  <si>
    <t>до 0,5 бара</t>
  </si>
  <si>
    <t>0…60 мбар</t>
  </si>
  <si>
    <t>Подключение радиаторов</t>
  </si>
  <si>
    <t>Термоголовка SE148</t>
  </si>
  <si>
    <t>Номинальная мощность нагрузки, ВА/Вт</t>
  </si>
  <si>
    <t>Габаритные размеры, мм,</t>
  </si>
  <si>
    <t xml:space="preserve">Вес, кг </t>
  </si>
  <si>
    <t>Цена с НДС, с учетом скидки РУБ</t>
  </si>
  <si>
    <t>800 / 600</t>
  </si>
  <si>
    <t>220 х 220 х 100</t>
  </si>
  <si>
    <t>1300 / 950</t>
  </si>
  <si>
    <t>TEPLOCOM ST – 1300 исп.5           Пластиковый  корпус настенного  испол-нения. Уникальное уличное исполнение,
IP 56, рекомендуется для скважин</t>
  </si>
  <si>
    <t>270 х 217 х 106</t>
  </si>
  <si>
    <t>TEPLOCOM - GF                                          Устройство сопряжения для подключения отопительного оборудования к сетям переменного тока без заземления. Мощность нагрузки 200 ВА</t>
  </si>
  <si>
    <t>** Наличие на складе</t>
  </si>
  <si>
    <t>Сетевая защита от скачков напряжения</t>
  </si>
  <si>
    <t>Номинальная мощность нагрузки, кВт</t>
  </si>
  <si>
    <t>АЛЬБАТРОС-1500DIN **</t>
  </si>
  <si>
    <t>138 х 88 х 66</t>
  </si>
  <si>
    <t>Бесперебойное питание</t>
  </si>
  <si>
    <t>** наличие на складе</t>
  </si>
  <si>
    <t>Для системы отопления и контура охлаждения</t>
  </si>
  <si>
    <t>Плоские  расширительные баки для котлов</t>
  </si>
  <si>
    <t xml:space="preserve">Код </t>
  </si>
  <si>
    <t>Емкость, л</t>
  </si>
  <si>
    <t>H, мм</t>
  </si>
  <si>
    <t>D, мм</t>
  </si>
  <si>
    <t>D соед</t>
  </si>
  <si>
    <t>Упаковка,                           мм / мм / мм</t>
  </si>
  <si>
    <t>Кол-во в уп-ке, шт</t>
  </si>
  <si>
    <t>Вес, кг</t>
  </si>
  <si>
    <t>CP 387</t>
  </si>
  <si>
    <r>
      <t>Рабочая температура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 xml:space="preserve">до </t>
    </r>
    <r>
      <rPr>
        <b/>
        <sz val="10"/>
        <rFont val="Arial"/>
        <family val="2"/>
        <charset val="204"/>
      </rPr>
      <t>+ 90</t>
    </r>
    <r>
      <rPr>
        <b/>
        <vertAlign val="superscript"/>
        <sz val="10"/>
        <rFont val="Arial"/>
        <family val="2"/>
        <charset val="204"/>
      </rPr>
      <t>о</t>
    </r>
    <r>
      <rPr>
        <b/>
        <sz val="10"/>
        <rFont val="Arial"/>
        <family val="2"/>
        <charset val="204"/>
      </rPr>
      <t>С</t>
    </r>
    <r>
      <rPr>
        <sz val="10"/>
        <rFont val="Arial"/>
        <family val="2"/>
        <charset val="204"/>
      </rPr>
      <t xml:space="preserve">; максимальное рабочее давление  -  </t>
    </r>
    <r>
      <rPr>
        <b/>
        <sz val="10"/>
        <rFont val="Arial"/>
        <family val="2"/>
        <charset val="204"/>
      </rPr>
      <t>3 бар</t>
    </r>
    <r>
      <rPr>
        <sz val="10"/>
        <rFont val="Arial"/>
        <family val="2"/>
        <charset val="204"/>
      </rPr>
      <t xml:space="preserve">; цвет - </t>
    </r>
    <r>
      <rPr>
        <b/>
        <sz val="10"/>
        <rFont val="Arial"/>
        <family val="2"/>
        <charset val="204"/>
      </rPr>
      <t>красный</t>
    </r>
  </si>
  <si>
    <t>CP 387 6 л</t>
  </si>
  <si>
    <t>М 3/4’’</t>
  </si>
  <si>
    <t>400 х 400 х 710</t>
  </si>
  <si>
    <t xml:space="preserve">CP 387 10 л </t>
  </si>
  <si>
    <t>CP 387 18 л</t>
  </si>
  <si>
    <t>RP 200</t>
  </si>
  <si>
    <t>Габаритные размеры сосуда (ВхШ): 515 х 200 мм</t>
  </si>
  <si>
    <t>RP 200 6 л</t>
  </si>
  <si>
    <t>540 х 210 х 720</t>
  </si>
  <si>
    <t>RP 200 10 л</t>
  </si>
  <si>
    <t>RP 200 12 л</t>
  </si>
  <si>
    <t>Мембранные расширительные баки для систем отопления</t>
  </si>
  <si>
    <t>Упаковка,                                        мм / мм / мм</t>
  </si>
  <si>
    <t>Кол-во на паллете, шт</t>
  </si>
  <si>
    <t>ERE CE</t>
  </si>
  <si>
    <r>
      <t>Рабочая температура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 xml:space="preserve">до </t>
    </r>
    <r>
      <rPr>
        <b/>
        <sz val="10"/>
        <rFont val="Arial"/>
        <family val="2"/>
        <charset val="204"/>
      </rPr>
      <t>+ 100</t>
    </r>
    <r>
      <rPr>
        <b/>
        <vertAlign val="superscript"/>
        <sz val="10"/>
        <rFont val="Arial"/>
        <family val="2"/>
        <charset val="204"/>
      </rPr>
      <t>о</t>
    </r>
    <r>
      <rPr>
        <b/>
        <sz val="10"/>
        <rFont val="Arial"/>
        <family val="2"/>
        <charset val="204"/>
      </rPr>
      <t>С</t>
    </r>
    <r>
      <rPr>
        <sz val="10"/>
        <rFont val="Arial"/>
        <family val="2"/>
        <charset val="204"/>
      </rPr>
      <t xml:space="preserve">; максимальное рабочее давление  -  </t>
    </r>
    <r>
      <rPr>
        <b/>
        <sz val="10"/>
        <rFont val="Arial"/>
        <family val="2"/>
        <charset val="204"/>
      </rPr>
      <t>4 бар (6-12 л), 3,5 бар (18-24 л), 6 бар (35-50 л)</t>
    </r>
    <r>
      <rPr>
        <sz val="10"/>
        <rFont val="Arial"/>
        <family val="2"/>
        <charset val="204"/>
      </rPr>
      <t xml:space="preserve">; цвет - </t>
    </r>
    <r>
      <rPr>
        <b/>
        <sz val="10"/>
        <rFont val="Arial"/>
        <family val="2"/>
        <charset val="204"/>
      </rPr>
      <t>красный</t>
    </r>
  </si>
  <si>
    <t>ERE 6 л</t>
  </si>
  <si>
    <t>250 х 250 х 250</t>
  </si>
  <si>
    <t>ERE 8 л</t>
  </si>
  <si>
    <t>250 х 250 х 280</t>
  </si>
  <si>
    <t>ERE 10 л</t>
  </si>
  <si>
    <t>250 х 250 х 335</t>
  </si>
  <si>
    <t>ERE 12 л</t>
  </si>
  <si>
    <t>290 х 290 х 325</t>
  </si>
  <si>
    <t>ERE CE 18 л</t>
  </si>
  <si>
    <t>290 х 290 х 390</t>
  </si>
  <si>
    <t>ERE CE 24 л</t>
  </si>
  <si>
    <t>330 х 330 х 430</t>
  </si>
  <si>
    <r>
      <t>Баки с опорными стойками</t>
    </r>
    <r>
      <rPr>
        <sz val="10"/>
        <rFont val="Arial"/>
        <family val="2"/>
        <charset val="204"/>
      </rPr>
      <t xml:space="preserve">   Рабочая температура от -10оС до + 100оС; максимальное рабочее давление  -  6 бар, цвет- красный</t>
    </r>
  </si>
  <si>
    <t>820035/002</t>
  </si>
  <si>
    <t>ERE CE 35 л</t>
  </si>
  <si>
    <t>390 x 390 x 485</t>
  </si>
  <si>
    <t>820050/002</t>
  </si>
  <si>
    <t>ERE CE 50 л</t>
  </si>
  <si>
    <t>390 x 390 x 610</t>
  </si>
  <si>
    <t>ERE CE 80 л</t>
  </si>
  <si>
    <t>470 х 470 х 710</t>
  </si>
  <si>
    <t>ERE CE 100 л</t>
  </si>
  <si>
    <t>470 х 470 х 830</t>
  </si>
  <si>
    <t>ERE CE 200 л</t>
  </si>
  <si>
    <t>М 1’’</t>
  </si>
  <si>
    <t>600 х 600 х 1015</t>
  </si>
  <si>
    <t>ERE CE 300 л</t>
  </si>
  <si>
    <t>660 х 660 х 1280</t>
  </si>
  <si>
    <t>820500*</t>
  </si>
  <si>
    <t>ERE CE 500 л</t>
  </si>
  <si>
    <t>780 х 780 х 1610</t>
  </si>
  <si>
    <r>
      <t>Рабочая температура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 xml:space="preserve">до </t>
    </r>
    <r>
      <rPr>
        <b/>
        <sz val="10"/>
        <rFont val="Arial"/>
        <family val="2"/>
        <charset val="204"/>
      </rPr>
      <t>+ 100</t>
    </r>
    <r>
      <rPr>
        <b/>
        <vertAlign val="superscript"/>
        <sz val="10"/>
        <rFont val="Arial"/>
        <family val="2"/>
        <charset val="204"/>
      </rPr>
      <t>о</t>
    </r>
    <r>
      <rPr>
        <b/>
        <sz val="10"/>
        <rFont val="Arial"/>
        <family val="2"/>
        <charset val="204"/>
      </rPr>
      <t>С</t>
    </r>
    <r>
      <rPr>
        <sz val="10"/>
        <rFont val="Arial"/>
        <family val="2"/>
        <charset val="204"/>
      </rPr>
      <t xml:space="preserve">; максимальное рабочее давление  -  </t>
    </r>
    <r>
      <rPr>
        <b/>
        <sz val="10"/>
        <rFont val="Arial"/>
        <family val="2"/>
        <charset val="204"/>
      </rPr>
      <t>8 бар</t>
    </r>
  </si>
  <si>
    <r>
      <t xml:space="preserve">Баки 750 - 1000 л цвет - </t>
    </r>
    <r>
      <rPr>
        <b/>
        <sz val="10"/>
        <rFont val="Arial"/>
        <family val="2"/>
        <charset val="204"/>
      </rPr>
      <t>красный</t>
    </r>
  </si>
  <si>
    <t>821000/020*</t>
  </si>
  <si>
    <t>ERE CE 1000 л</t>
  </si>
  <si>
    <t>F 2 1/2"</t>
  </si>
  <si>
    <t>800 x 800 x 2280</t>
  </si>
  <si>
    <t>Для контуров холодной и горячей воды для санитарно-технического оборудования</t>
  </si>
  <si>
    <t>Уравнительные баки со сменными мембранами для систем водоснабжения</t>
  </si>
  <si>
    <t>Упаковка,                                             мм / мм / мм</t>
  </si>
  <si>
    <t>ACS CE</t>
  </si>
  <si>
    <r>
      <t>Рабочая температура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 xml:space="preserve">до </t>
    </r>
    <r>
      <rPr>
        <b/>
        <sz val="10"/>
        <rFont val="Arial"/>
        <family val="2"/>
        <charset val="204"/>
      </rPr>
      <t>+ 100</t>
    </r>
    <r>
      <rPr>
        <b/>
        <vertAlign val="superscript"/>
        <sz val="10"/>
        <rFont val="Arial"/>
        <family val="2"/>
        <charset val="204"/>
      </rPr>
      <t>о</t>
    </r>
    <r>
      <rPr>
        <b/>
        <sz val="10"/>
        <rFont val="Arial"/>
        <family val="2"/>
        <charset val="204"/>
      </rPr>
      <t>С</t>
    </r>
    <r>
      <rPr>
        <sz val="10"/>
        <rFont val="Arial"/>
        <family val="2"/>
        <charset val="204"/>
      </rPr>
      <t xml:space="preserve">; максимальное рабочее давление: </t>
    </r>
    <r>
      <rPr>
        <b/>
        <sz val="10"/>
        <rFont val="Arial"/>
        <family val="2"/>
        <charset val="204"/>
      </rPr>
      <t>10 бар</t>
    </r>
    <r>
      <rPr>
        <sz val="10"/>
        <rFont val="Arial"/>
        <family val="2"/>
        <charset val="204"/>
      </rPr>
      <t xml:space="preserve"> (12 л.), </t>
    </r>
    <r>
      <rPr>
        <b/>
        <sz val="10"/>
        <rFont val="Arial"/>
        <family val="2"/>
        <charset val="204"/>
      </rPr>
      <t xml:space="preserve">8 бар </t>
    </r>
    <r>
      <rPr>
        <sz val="10"/>
        <rFont val="Arial"/>
        <family val="2"/>
        <charset val="204"/>
      </rPr>
      <t xml:space="preserve">(18-24 л.); цвет - </t>
    </r>
    <r>
      <rPr>
        <b/>
        <sz val="10"/>
        <rFont val="Arial"/>
        <family val="2"/>
        <charset val="204"/>
      </rPr>
      <t>белый</t>
    </r>
  </si>
  <si>
    <t>ACS CE 12 л</t>
  </si>
  <si>
    <t>M 3/4"</t>
  </si>
  <si>
    <t>270 x 270 x 325</t>
  </si>
  <si>
    <t>ACS CE 18 л</t>
  </si>
  <si>
    <t>270 x 270 x 380</t>
  </si>
  <si>
    <t>ACS CE 24 л</t>
  </si>
  <si>
    <t>M 3/4"-1"</t>
  </si>
  <si>
    <t>290 х 270 х 495</t>
  </si>
  <si>
    <t>AFE CE</t>
  </si>
  <si>
    <r>
      <t>Рабочая температура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 xml:space="preserve">до </t>
    </r>
    <r>
      <rPr>
        <b/>
        <sz val="10"/>
        <rFont val="Arial"/>
        <family val="2"/>
        <charset val="204"/>
      </rPr>
      <t>+ 100</t>
    </r>
    <r>
      <rPr>
        <b/>
        <vertAlign val="superscript"/>
        <sz val="10"/>
        <rFont val="Arial"/>
        <family val="2"/>
        <charset val="204"/>
      </rPr>
      <t>о</t>
    </r>
    <r>
      <rPr>
        <b/>
        <sz val="10"/>
        <rFont val="Arial"/>
        <family val="2"/>
        <charset val="204"/>
      </rPr>
      <t xml:space="preserve">С </t>
    </r>
    <r>
      <rPr>
        <sz val="10"/>
        <rFont val="Arial"/>
        <family val="2"/>
        <charset val="204"/>
      </rPr>
      <t>(35-500 л.) и от</t>
    </r>
    <r>
      <rPr>
        <b/>
        <sz val="10"/>
        <rFont val="Arial"/>
        <family val="2"/>
        <charset val="204"/>
      </rPr>
      <t xml:space="preserve"> -10</t>
    </r>
    <r>
      <rPr>
        <b/>
        <vertAlign val="superscript"/>
        <sz val="10"/>
        <rFont val="Arial"/>
        <family val="2"/>
        <charset val="204"/>
      </rPr>
      <t>о</t>
    </r>
    <r>
      <rPr>
        <b/>
        <sz val="10"/>
        <rFont val="Arial"/>
        <family val="2"/>
        <charset val="204"/>
      </rPr>
      <t xml:space="preserve">С </t>
    </r>
    <r>
      <rPr>
        <sz val="10"/>
        <rFont val="Arial"/>
        <family val="2"/>
        <charset val="204"/>
      </rPr>
      <t>до</t>
    </r>
    <r>
      <rPr>
        <b/>
        <sz val="10"/>
        <rFont val="Arial"/>
        <family val="2"/>
        <charset val="204"/>
      </rPr>
      <t xml:space="preserve"> + 50</t>
    </r>
    <r>
      <rPr>
        <b/>
        <vertAlign val="superscript"/>
        <sz val="10"/>
        <rFont val="Arial"/>
        <family val="2"/>
        <charset val="204"/>
      </rPr>
      <t>о</t>
    </r>
    <r>
      <rPr>
        <b/>
        <sz val="10"/>
        <rFont val="Arial"/>
        <family val="2"/>
        <charset val="204"/>
      </rPr>
      <t xml:space="preserve">С </t>
    </r>
    <r>
      <rPr>
        <sz val="10"/>
        <rFont val="Arial"/>
        <family val="2"/>
        <charset val="204"/>
      </rPr>
      <t xml:space="preserve">(500-1000 л.); максимальное рабочее давление </t>
    </r>
    <r>
      <rPr>
        <b/>
        <sz val="10"/>
        <rFont val="Arial"/>
        <family val="2"/>
        <charset val="204"/>
      </rPr>
      <t>10 бар</t>
    </r>
    <r>
      <rPr>
        <sz val="10"/>
        <rFont val="Arial"/>
        <family val="2"/>
        <charset val="204"/>
      </rPr>
      <t xml:space="preserve">; цвет - </t>
    </r>
    <r>
      <rPr>
        <b/>
        <sz val="10"/>
        <rFont val="Arial"/>
        <family val="2"/>
        <charset val="204"/>
      </rPr>
      <t>синий</t>
    </r>
  </si>
  <si>
    <t>AFE CE 35 л</t>
  </si>
  <si>
    <t>390 х 390 х 485</t>
  </si>
  <si>
    <t>AFE CE 50 л</t>
  </si>
  <si>
    <t>390 х 390 х 725</t>
  </si>
  <si>
    <t>AFE CE 80 л</t>
  </si>
  <si>
    <t>470 х 470 х 775</t>
  </si>
  <si>
    <t>AFE CE 100 л</t>
  </si>
  <si>
    <t>470 х 470 х 895</t>
  </si>
  <si>
    <t>AFE CE 150 л</t>
  </si>
  <si>
    <t>520 x 520 x 1050</t>
  </si>
  <si>
    <t>AFE CE 200 л</t>
  </si>
  <si>
    <t>М 1 1/4’’</t>
  </si>
  <si>
    <t>595 х 595 х 1110</t>
  </si>
  <si>
    <t>AFE CE 300 л</t>
  </si>
  <si>
    <t>660 х 660 х 1260</t>
  </si>
  <si>
    <t>620500*</t>
  </si>
  <si>
    <t>AFE CE 500 л</t>
  </si>
  <si>
    <t>M 1 1/4''</t>
  </si>
  <si>
    <t>770 х 770 х 1650</t>
  </si>
  <si>
    <t>620750*</t>
  </si>
  <si>
    <t>AFE CE 750 л</t>
  </si>
  <si>
    <t>M 2''</t>
  </si>
  <si>
    <t>палета 800 x 800</t>
  </si>
  <si>
    <t>621000*</t>
  </si>
  <si>
    <t>AFE CE 1000 л</t>
  </si>
  <si>
    <t>M 2 1/2''</t>
  </si>
  <si>
    <t>Шкала</t>
  </si>
  <si>
    <t>Диаметр, мм</t>
  </si>
  <si>
    <t>Установка</t>
  </si>
  <si>
    <t>070301</t>
  </si>
  <si>
    <t>PM 5</t>
  </si>
  <si>
    <t>реле давления</t>
  </si>
  <si>
    <t>1 - 5 бар</t>
  </si>
  <si>
    <t>07022001</t>
  </si>
  <si>
    <t>R 63-6-1/4’’</t>
  </si>
  <si>
    <t>манометр</t>
  </si>
  <si>
    <t>0 - 6 бар</t>
  </si>
  <si>
    <t>вертикальная</t>
  </si>
  <si>
    <t>07022003</t>
  </si>
  <si>
    <t>R 63-16-1/4’’</t>
  </si>
  <si>
    <t>0 -16 бар</t>
  </si>
  <si>
    <t>07021002</t>
  </si>
  <si>
    <t>Р 50-12-1/4''</t>
  </si>
  <si>
    <t>горизонтальная</t>
  </si>
  <si>
    <t>070101</t>
  </si>
  <si>
    <t>1MMF-1/4MF</t>
  </si>
  <si>
    <t>5-ти выводной штуцер, латунь</t>
  </si>
  <si>
    <t>L   = 72 мм</t>
  </si>
  <si>
    <t>* -  продукция поставляется под заказ</t>
  </si>
  <si>
    <t>Вес, кг брутто</t>
  </si>
  <si>
    <t>Мембранные расширительные баки для систем отопления со сменной мембраной</t>
  </si>
  <si>
    <t>М 1 1/2’’</t>
  </si>
  <si>
    <t>М 2’’</t>
  </si>
  <si>
    <t>Циркуляционные насосы</t>
  </si>
  <si>
    <t>Монтажная длина, мм</t>
  </si>
  <si>
    <t>Трубное присоединение</t>
  </si>
  <si>
    <t>Класс защиты</t>
  </si>
  <si>
    <t>Мощность, кВт</t>
  </si>
  <si>
    <r>
      <t>Пр-ть, м</t>
    </r>
    <r>
      <rPr>
        <b/>
        <vertAlign val="superscript"/>
        <sz val="10"/>
        <rFont val="Arial"/>
        <family val="2"/>
        <charset val="204"/>
      </rPr>
      <t>3</t>
    </r>
    <r>
      <rPr>
        <b/>
        <sz val="10"/>
        <rFont val="Arial"/>
        <family val="2"/>
        <charset val="204"/>
      </rPr>
      <t>/час</t>
    </r>
  </si>
  <si>
    <t>IP44</t>
  </si>
  <si>
    <t>Исполнение</t>
  </si>
  <si>
    <t>Напор max,        м</t>
  </si>
  <si>
    <t>G 1 1/4"</t>
  </si>
  <si>
    <t>G1</t>
  </si>
  <si>
    <t>Применение</t>
  </si>
  <si>
    <t>Входные патрубки</t>
  </si>
  <si>
    <t>Масса, кг</t>
  </si>
  <si>
    <t>DN 100</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</si>
  <si>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</si>
  <si>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</si>
  <si>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</si>
  <si>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</si>
  <si>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</si>
  <si>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</si>
  <si>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</si>
  <si>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</si>
  <si>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</si>
  <si>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</si>
  <si>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</si>
  <si>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</si>
  <si>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</si>
  <si>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</si>
  <si>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</si>
  <si>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</si>
  <si>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</si>
  <si>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</si>
  <si>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</si>
  <si>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</si>
  <si>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</si>
  <si>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</si>
  <si>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</si>
  <si>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</si>
  <si>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</si>
  <si>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</si>
  <si>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</si>
  <si>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</si>
  <si>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</si>
  <si>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</si>
  <si>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</si>
  <si>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</si>
  <si>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</si>
  <si>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</si>
  <si>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</si>
  <si>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</si>
  <si>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</si>
  <si>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</si>
  <si>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</si>
  <si>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</si>
  <si>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</si>
  <si>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</si>
  <si>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</si>
  <si>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</si>
  <si>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</si>
  <si>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</si>
  <si>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</si>
  <si>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</si>
  <si>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</si>
  <si>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</si>
  <si>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</si>
  <si>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</si>
  <si>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</si>
  <si>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</si>
  <si>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</si>
  <si>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</si>
  <si>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</si>
  <si>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</si>
  <si>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</si>
  <si>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</si>
  <si>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</si>
  <si>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</si>
  <si>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</si>
  <si>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</si>
  <si>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</si>
  <si>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</si>
  <si>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</si>
  <si>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</si>
  <si>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</si>
  <si>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</si>
  <si>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</si>
  <si>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</si>
  <si>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</si>
  <si>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</si>
  <si>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</si>
  <si>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</si>
  <si>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</si>
  <si>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</si>
  <si>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</si>
  <si>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</si>
  <si>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</si>
  <si>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</si>
  <si>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</si>
  <si>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</si>
  <si>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</si>
  <si>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</si>
  <si>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</si>
  <si>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</si>
  <si>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</si>
  <si>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</si>
  <si>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</si>
  <si>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</si>
  <si>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</si>
  <si>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</si>
  <si>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</si>
  <si>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</si>
  <si>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</si>
  <si>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</si>
  <si>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</si>
  <si>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</si>
  <si>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</si>
  <si>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</si>
  <si>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</si>
  <si>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</si>
  <si>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</si>
  <si>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</si>
  <si>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</si>
  <si>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Дымоход, мм</t>
  </si>
  <si>
    <t>Размеры, мм</t>
  </si>
  <si>
    <t>9,6 - 24</t>
  </si>
  <si>
    <t>8,1 - 24</t>
  </si>
  <si>
    <t>60/100</t>
  </si>
  <si>
    <t>10,9 - 28</t>
  </si>
  <si>
    <t>110</t>
  </si>
  <si>
    <t>41</t>
  </si>
  <si>
    <t>42</t>
  </si>
  <si>
    <t>6,4 - 12</t>
  </si>
  <si>
    <t>6,8 - 20</t>
  </si>
  <si>
    <t>9,5 - 28</t>
  </si>
  <si>
    <t>10,6 - 36,0</t>
  </si>
  <si>
    <t>440</t>
  </si>
  <si>
    <t>80/125</t>
  </si>
  <si>
    <t>800</t>
  </si>
  <si>
    <t>180</t>
  </si>
  <si>
    <t>850</t>
  </si>
  <si>
    <t>200</t>
  </si>
  <si>
    <t>250</t>
  </si>
  <si>
    <t>1410</t>
  </si>
  <si>
    <t>310</t>
  </si>
  <si>
    <t>Мощность при ΔТ-35°С,           л/ч (кВт)</t>
  </si>
  <si>
    <t>740</t>
  </si>
  <si>
    <t>410</t>
  </si>
  <si>
    <t>Одноконтурные котлы для отопления с возможностью нагрева горячей воды во внешнем бойлере</t>
  </si>
  <si>
    <t>Пантера 25 КОО</t>
  </si>
  <si>
    <t xml:space="preserve"> атмо</t>
  </si>
  <si>
    <t>130</t>
  </si>
  <si>
    <t>35</t>
  </si>
  <si>
    <t>Пантера 25 КТО</t>
  </si>
  <si>
    <t xml:space="preserve"> турбо</t>
  </si>
  <si>
    <t>Двухконтурные котлы</t>
  </si>
  <si>
    <t>36</t>
  </si>
  <si>
    <t>атмо</t>
  </si>
  <si>
    <t>31</t>
  </si>
  <si>
    <t>турбо</t>
  </si>
  <si>
    <t>34</t>
  </si>
  <si>
    <t xml:space="preserve">Гепард  23 MOV </t>
  </si>
  <si>
    <t>33</t>
  </si>
  <si>
    <t xml:space="preserve">Гепард  23 MTV </t>
  </si>
  <si>
    <t>170</t>
  </si>
  <si>
    <t>Бойлеры косвенного нагрева</t>
  </si>
  <si>
    <t>Ø</t>
  </si>
  <si>
    <t>500</t>
  </si>
  <si>
    <t>650</t>
  </si>
  <si>
    <t>Электрические  котлы</t>
  </si>
  <si>
    <t>Комплекты и принадлежности для соединения котла с бойлером</t>
  </si>
  <si>
    <t>Панель управления для котла NO</t>
  </si>
  <si>
    <t>Комплектующие</t>
  </si>
  <si>
    <t>Изображение</t>
  </si>
  <si>
    <t>Мощ-                ность, кВт</t>
  </si>
  <si>
    <t>Мощность по супеням, кВт</t>
  </si>
  <si>
    <t>Напряжение, В</t>
  </si>
  <si>
    <t>Габариты, мм</t>
  </si>
  <si>
    <t>Цена  c  НДС, РУБ</t>
  </si>
  <si>
    <t>Цена  c  НДС, с учетом скидки,  РУБ</t>
  </si>
  <si>
    <t>Цена, EUR</t>
  </si>
  <si>
    <t xml:space="preserve">Водонагреватели электрические BAXI (Италия) </t>
  </si>
  <si>
    <t>серия Extra</t>
  </si>
  <si>
    <r>
      <t>Время нагрева мин; ∆T=45</t>
    </r>
    <r>
      <rPr>
        <b/>
        <vertAlign val="superscript"/>
        <sz val="10"/>
        <rFont val="Arial"/>
        <family val="2"/>
        <charset val="204"/>
      </rPr>
      <t>о</t>
    </r>
    <r>
      <rPr>
        <b/>
        <sz val="10"/>
        <rFont val="Arial"/>
        <family val="2"/>
        <charset val="204"/>
      </rPr>
      <t>C</t>
    </r>
  </si>
  <si>
    <t>Прямоугольные, в пластиковом разборном корпусе, двухслойная титановая эмаль, фланец на 5 болтах, электрический провод в комплекте поставки (у моделей 10, 15 литров), гарантия на бак - 3 года.</t>
  </si>
  <si>
    <t>Над мойкой</t>
  </si>
  <si>
    <t>0'30</t>
  </si>
  <si>
    <t>Под мойку</t>
  </si>
  <si>
    <t>0'45</t>
  </si>
  <si>
    <t>В металлическом корпусе цилиндрической формы, двухслойная титановая эмаль, фланец на 5 болтах, электрический провод в комплекте поставки (у моделей 30 литров), гарантия на бак - 3 года.</t>
  </si>
  <si>
    <t>Вертикальный, навесной</t>
  </si>
  <si>
    <t>1'20</t>
  </si>
  <si>
    <t>2'20</t>
  </si>
  <si>
    <t>3'45</t>
  </si>
  <si>
    <t>Горизонтальный, навесной</t>
  </si>
  <si>
    <t>Высота</t>
  </si>
  <si>
    <t>Диаметр</t>
  </si>
  <si>
    <r>
      <t>Площадь теплообменника,м</t>
    </r>
    <r>
      <rPr>
        <b/>
        <sz val="9"/>
        <rFont val="Tahoma"/>
        <family val="2"/>
        <charset val="1"/>
      </rPr>
      <t>²</t>
    </r>
  </si>
  <si>
    <t>Мощность (кВт)</t>
  </si>
  <si>
    <t>Размеры</t>
  </si>
  <si>
    <t>Вес(кг)</t>
  </si>
  <si>
    <t>Труба RAUTITAN stabil (отопление и водоснабжение)</t>
  </si>
  <si>
    <t xml:space="preserve">Универсальн.труба RAUTITAN stabil </t>
  </si>
  <si>
    <t>бухта 100 м</t>
  </si>
  <si>
    <t>Универсальн.труба RAUTITAN stabil</t>
  </si>
  <si>
    <t>20х2,9 мм</t>
  </si>
  <si>
    <t>прям.отрезки 5м</t>
  </si>
  <si>
    <t>Труба RAUTITAN flex (отопление и водоснабжение)</t>
  </si>
  <si>
    <t xml:space="preserve">Унив.труба RAUTITAN flex </t>
  </si>
  <si>
    <t>бухта 100м</t>
  </si>
  <si>
    <t xml:space="preserve"> бухта 100м</t>
  </si>
  <si>
    <t>32x4,4</t>
  </si>
  <si>
    <t>бухта 50м</t>
  </si>
  <si>
    <t>Унив.труба RAUTITAN flex</t>
  </si>
  <si>
    <t xml:space="preserve"> прям.отрезки 6м</t>
  </si>
  <si>
    <t>40x5,5</t>
  </si>
  <si>
    <t>Труба RAUTITAN PINK (отопление)</t>
  </si>
  <si>
    <t>Отоп. труба RAUTITAN pink</t>
  </si>
  <si>
    <t>бухта 120 м</t>
  </si>
  <si>
    <t xml:space="preserve">Отоп. труба RAUTITAN pink </t>
  </si>
  <si>
    <t xml:space="preserve"> бухта 120 м</t>
  </si>
  <si>
    <t>бухта 50 м</t>
  </si>
  <si>
    <t>25х3,5 мм</t>
  </si>
  <si>
    <t>32х4,4 мм</t>
  </si>
  <si>
    <t xml:space="preserve"> бухта 50 м</t>
  </si>
  <si>
    <t>63х8,7 мм</t>
  </si>
  <si>
    <t>Фиксирующий желоб</t>
  </si>
  <si>
    <t>Фиксирующий желоб для ПЭ-трубы</t>
  </si>
  <si>
    <t xml:space="preserve"> 16/17</t>
  </si>
  <si>
    <t>3м(30 м)</t>
  </si>
  <si>
    <t xml:space="preserve">Фиксирующий желоб для ПЭ-трубы </t>
  </si>
  <si>
    <t>Фиксирующий желоб для ПЭ-трубы 40</t>
  </si>
  <si>
    <t>3м(15 м)</t>
  </si>
  <si>
    <t>Фиксирующий желоб для ПЭ-трубы 50</t>
  </si>
  <si>
    <t>Фиксирующий желоб для ПЭ-трубы 63</t>
  </si>
  <si>
    <t>Гильза надвижная RAUTITAN PX</t>
  </si>
  <si>
    <t>Монтажная гильза PX</t>
  </si>
  <si>
    <t>100 шт.</t>
  </si>
  <si>
    <t>50 шт.</t>
  </si>
  <si>
    <t>Монтажная гильза  40 PX</t>
  </si>
  <si>
    <t>25 шт.</t>
  </si>
  <si>
    <t>Тройник  RAUTITAN PX равнопроходный</t>
  </si>
  <si>
    <t>Тройник равнопроходный  PX</t>
  </si>
  <si>
    <t>16-16-16</t>
  </si>
  <si>
    <t>10 шт</t>
  </si>
  <si>
    <t>Тройник равнопроходный PX</t>
  </si>
  <si>
    <t>32-32-32</t>
  </si>
  <si>
    <t>3 шт</t>
  </si>
  <si>
    <t>1 шт</t>
  </si>
  <si>
    <t>Тройник с уменьшенным боковым проходом PX</t>
  </si>
  <si>
    <t xml:space="preserve">20-16-20 </t>
  </si>
  <si>
    <t xml:space="preserve">25-16-25 </t>
  </si>
  <si>
    <t xml:space="preserve">25-20-25 </t>
  </si>
  <si>
    <t>Тройник с уменьшенным боковым проходом  PX</t>
  </si>
  <si>
    <t>32-16-32</t>
  </si>
  <si>
    <t xml:space="preserve">32-20-32 </t>
  </si>
  <si>
    <t>32-25-32</t>
  </si>
  <si>
    <t xml:space="preserve">40-20-40 </t>
  </si>
  <si>
    <t xml:space="preserve">40-25-40 </t>
  </si>
  <si>
    <t xml:space="preserve">40-32-40 </t>
  </si>
  <si>
    <t>Тройник с уменьшенным торцевым проходом PX</t>
  </si>
  <si>
    <t xml:space="preserve">20-20-16 </t>
  </si>
  <si>
    <t xml:space="preserve">25-25-16 </t>
  </si>
  <si>
    <t xml:space="preserve">25-25-20 </t>
  </si>
  <si>
    <t xml:space="preserve">32-32-20 </t>
  </si>
  <si>
    <t>4 шт</t>
  </si>
  <si>
    <t xml:space="preserve">Тройник с уменьшенным боковым и торцевым проходами PX </t>
  </si>
  <si>
    <t>20-16-16</t>
  </si>
  <si>
    <t>Тройник с уменьшенным боковым и торцевым проходами PX</t>
  </si>
  <si>
    <t xml:space="preserve">25-16-16 </t>
  </si>
  <si>
    <t>25-16-20</t>
  </si>
  <si>
    <t>25-20-16</t>
  </si>
  <si>
    <t>25-20-20</t>
  </si>
  <si>
    <t xml:space="preserve">32-20-20 </t>
  </si>
  <si>
    <t>32-20-25</t>
  </si>
  <si>
    <t xml:space="preserve">32-25-20 </t>
  </si>
  <si>
    <t xml:space="preserve">32-25-25 </t>
  </si>
  <si>
    <t xml:space="preserve">40-32-32 </t>
  </si>
  <si>
    <t>1 шт.</t>
  </si>
  <si>
    <t>Тройник с увеличенным боковым проходом  PX</t>
  </si>
  <si>
    <t>25-32-25</t>
  </si>
  <si>
    <t>20-25-16</t>
  </si>
  <si>
    <t xml:space="preserve">16-25-16 </t>
  </si>
  <si>
    <t xml:space="preserve">20-25-20 </t>
  </si>
  <si>
    <t>Муфта соединительная равнопроходная  РХ</t>
  </si>
  <si>
    <t>Муфта соединительная переходная PX</t>
  </si>
  <si>
    <t>20-16</t>
  </si>
  <si>
    <t>25-16</t>
  </si>
  <si>
    <t>Муфта соединительная переходная PX</t>
  </si>
  <si>
    <t>25-20</t>
  </si>
  <si>
    <t>32-25</t>
  </si>
  <si>
    <t>40-32</t>
  </si>
  <si>
    <t>4 шт.</t>
  </si>
  <si>
    <t>Переходник с наружной резьбой</t>
  </si>
  <si>
    <t>5 шт</t>
  </si>
  <si>
    <t>10 шт.</t>
  </si>
  <si>
    <t>Переходник с внутренней резьбой</t>
  </si>
  <si>
    <t>5 шт.</t>
  </si>
  <si>
    <t>Угольник  90°,PX</t>
  </si>
  <si>
    <t>2 шт</t>
  </si>
  <si>
    <t>Угольник  45°, 20 PX</t>
  </si>
  <si>
    <t>Угольник  45°, 25 PX</t>
  </si>
  <si>
    <t>Угольник  45°, 32 PX</t>
  </si>
  <si>
    <t>Угольник  45°, 40 PX</t>
  </si>
  <si>
    <t>16/16-Rp 1/2</t>
  </si>
  <si>
    <t>20/20-Rp 1/2</t>
  </si>
  <si>
    <t xml:space="preserve">Кронштейн </t>
  </si>
  <si>
    <t>Кронштейн</t>
  </si>
  <si>
    <t xml:space="preserve"> Е</t>
  </si>
  <si>
    <t xml:space="preserve">  75 / 150</t>
  </si>
  <si>
    <t xml:space="preserve"> Z 30</t>
  </si>
  <si>
    <t>Монтажная шина</t>
  </si>
  <si>
    <t>Монтажная шина, 2 м</t>
  </si>
  <si>
    <t>2 м</t>
  </si>
  <si>
    <t>Фитинги и комплектующие для присоединения к отопительному прибору</t>
  </si>
  <si>
    <t xml:space="preserve">Трубка (нерж.)  для подкл-я радиатора, Г-образная </t>
  </si>
  <si>
    <t xml:space="preserve">16/250 </t>
  </si>
  <si>
    <t xml:space="preserve">16/500 </t>
  </si>
  <si>
    <t xml:space="preserve">16/1000 </t>
  </si>
  <si>
    <t>Трубка (нерж.)  для подкл-я радиатора, Г-образная</t>
  </si>
  <si>
    <t xml:space="preserve"> 20/250 </t>
  </si>
  <si>
    <t xml:space="preserve">20/500 </t>
  </si>
  <si>
    <t xml:space="preserve">20/1000 </t>
  </si>
  <si>
    <t xml:space="preserve">Трубка (нерж.)  для подкл-я радиатора, Т-образная  </t>
  </si>
  <si>
    <t>16/250</t>
  </si>
  <si>
    <t>16/500</t>
  </si>
  <si>
    <t xml:space="preserve">Трубка (нерж.)  для подкл-я радиатора, Т-образная </t>
  </si>
  <si>
    <t xml:space="preserve">20/250 </t>
  </si>
  <si>
    <t>Монтажный блок для скрытого монтажа короткого</t>
  </si>
  <si>
    <t>Комплект трубок включая фиксирующий уголок, нерж.</t>
  </si>
  <si>
    <t>Резьбозажимные соединения</t>
  </si>
  <si>
    <t>Блок шаровых кранов с соединительным нипелем</t>
  </si>
  <si>
    <t>HLV 2</t>
  </si>
  <si>
    <t>HLV 3</t>
  </si>
  <si>
    <t>HLV 4</t>
  </si>
  <si>
    <t>HLV 5</t>
  </si>
  <si>
    <t>HLV 6</t>
  </si>
  <si>
    <t>HLV 7</t>
  </si>
  <si>
    <t>HLV 8</t>
  </si>
  <si>
    <t>HLV 9</t>
  </si>
  <si>
    <t>HLV 10</t>
  </si>
  <si>
    <t>HLV 11</t>
  </si>
  <si>
    <t>HLV 12</t>
  </si>
  <si>
    <t>Резьбозажимные соединения RAUTITAN FLEX,PINK</t>
  </si>
  <si>
    <t>Резьбозажимное соединение  flex/pink</t>
  </si>
  <si>
    <t>Резьбозажимные соединения RAUTITAN STABIL</t>
  </si>
  <si>
    <t xml:space="preserve">16,2x2,6xG3/4  </t>
  </si>
  <si>
    <t xml:space="preserve"> 20x2,9xG3/4  </t>
  </si>
  <si>
    <t>Крюки с дюбелем</t>
  </si>
  <si>
    <t>Крюк с дюбелем для 1 трубы</t>
  </si>
  <si>
    <t>Двойной крюк с дюбелем для 2-х труб</t>
  </si>
  <si>
    <t>Двойной крюк с дюбелем для 2-х труб в изоляции</t>
  </si>
  <si>
    <t>Декоративная накладка</t>
  </si>
  <si>
    <t>Декоративная  накладка для 2 трубок</t>
  </si>
  <si>
    <t>15 мм</t>
  </si>
  <si>
    <t>Двойная розетка 16/20 мм</t>
  </si>
  <si>
    <t>16/20 мм</t>
  </si>
  <si>
    <t>16/17</t>
  </si>
  <si>
    <t xml:space="preserve">Распределит. коллектор HKV </t>
  </si>
  <si>
    <t>Распределит. коллектор HKV</t>
  </si>
  <si>
    <t>Распределит. коллектор HKV -D</t>
  </si>
  <si>
    <t>Резьбозажимное соединение для подключ. трубы Rautherm S</t>
  </si>
  <si>
    <t xml:space="preserve">Резьбозажимное соединение для подключ. трубы </t>
  </si>
  <si>
    <t>10,1х1,1 мм</t>
  </si>
  <si>
    <t>14х1,5 мм</t>
  </si>
  <si>
    <t>17х2 мм</t>
  </si>
  <si>
    <t>Резьбозажимное соединение для подключ. Трубы</t>
  </si>
  <si>
    <t xml:space="preserve"> 20х2 мм</t>
  </si>
  <si>
    <t>Регулирование RAUMATIC M</t>
  </si>
  <si>
    <t xml:space="preserve"> 24 В</t>
  </si>
  <si>
    <t xml:space="preserve"> 230 В </t>
  </si>
  <si>
    <t>Монтажный инструмент</t>
  </si>
  <si>
    <t>RAUTOOL М1 Механический</t>
  </si>
  <si>
    <t>Комплект запрессовочных тисков для инструмента  Rautool M1</t>
  </si>
  <si>
    <t>Тиски 25, 32</t>
  </si>
  <si>
    <t>Комплект запрессовочных тисков для инструмента  Rautool  H2,E2,A2,A3,A-lihgt</t>
  </si>
  <si>
    <t xml:space="preserve">Пружина для гнутья трубы Stabil </t>
  </si>
  <si>
    <t>20 x 2,8</t>
  </si>
  <si>
    <t>15х1,0</t>
  </si>
  <si>
    <t>Тиски 16, 20</t>
  </si>
  <si>
    <t>Комплект запрессовочных тисков для инструмента  Rautool  M1, для труб Rautherm S</t>
  </si>
  <si>
    <t>Тиски 17, 20</t>
  </si>
  <si>
    <t xml:space="preserve">Комплект запрессовочных тисков для инструмента  Rautool  H2,E2,A2,A3,A-lihgt </t>
  </si>
  <si>
    <t>Комплект запрессовочных тисков для инструмента  Rautool  H2,E2,A2,A3,A-lihgt, для труб Rautherm S</t>
  </si>
  <si>
    <t>Труба для систем внутренней канализации</t>
  </si>
  <si>
    <t>50/150 мм</t>
  </si>
  <si>
    <t>20/720</t>
  </si>
  <si>
    <t>50/250 мм</t>
  </si>
  <si>
    <t>50/500 мм</t>
  </si>
  <si>
    <t>20/400</t>
  </si>
  <si>
    <t>50/750 мм</t>
  </si>
  <si>
    <t>6/168</t>
  </si>
  <si>
    <t>50/1000 мм</t>
  </si>
  <si>
    <t>50/1500 мм</t>
  </si>
  <si>
    <t>50/2000 мм</t>
  </si>
  <si>
    <t>110/150 мм</t>
  </si>
  <si>
    <t>110/250 мм</t>
  </si>
  <si>
    <t xml:space="preserve"> 110/500 мм</t>
  </si>
  <si>
    <t>20/80</t>
  </si>
  <si>
    <t>110/750 мм</t>
  </si>
  <si>
    <t>4/40</t>
  </si>
  <si>
    <t>110/1000 мм</t>
  </si>
  <si>
    <t>110/1500 мм</t>
  </si>
  <si>
    <t xml:space="preserve"> 110/2000 мм</t>
  </si>
  <si>
    <t xml:space="preserve"> 110/3000 мм</t>
  </si>
  <si>
    <t>4/4</t>
  </si>
  <si>
    <t>Отвод</t>
  </si>
  <si>
    <t>50 на 15°</t>
  </si>
  <si>
    <t>20/1440</t>
  </si>
  <si>
    <t>50 на 30°</t>
  </si>
  <si>
    <t>50 на 45°</t>
  </si>
  <si>
    <t>20/960</t>
  </si>
  <si>
    <t xml:space="preserve"> 50 на 67°</t>
  </si>
  <si>
    <t>50 на 87°</t>
  </si>
  <si>
    <t xml:space="preserve"> 110 на 15°</t>
  </si>
  <si>
    <t xml:space="preserve"> 110 на 30°</t>
  </si>
  <si>
    <t xml:space="preserve"> 110 на 45°</t>
  </si>
  <si>
    <t xml:space="preserve"> 110 на 67°</t>
  </si>
  <si>
    <t xml:space="preserve"> 110 на 87°</t>
  </si>
  <si>
    <t xml:space="preserve">Тройник </t>
  </si>
  <si>
    <t>50/50/45°</t>
  </si>
  <si>
    <t>50/50/87°</t>
  </si>
  <si>
    <t>110/50/45°</t>
  </si>
  <si>
    <t>110/50/87°</t>
  </si>
  <si>
    <t>Крестовина одноплоскостная</t>
  </si>
  <si>
    <t>110/110/110/87°</t>
  </si>
  <si>
    <t>20/100</t>
  </si>
  <si>
    <t xml:space="preserve">Крестовина двухплоскостная </t>
  </si>
  <si>
    <t xml:space="preserve">Отвод параллельный </t>
  </si>
  <si>
    <t>110/110</t>
  </si>
  <si>
    <t>9/81</t>
  </si>
  <si>
    <t xml:space="preserve">Переходник </t>
  </si>
  <si>
    <t>50/40</t>
  </si>
  <si>
    <t>110/50</t>
  </si>
  <si>
    <t>Переход на чугунную трубу</t>
  </si>
  <si>
    <t xml:space="preserve"> 50/40-30</t>
  </si>
  <si>
    <t>20/2400</t>
  </si>
  <si>
    <t xml:space="preserve">Отвод под сифон </t>
  </si>
  <si>
    <t>50/40-30</t>
  </si>
  <si>
    <t>20/1680</t>
  </si>
  <si>
    <t>50/50</t>
  </si>
  <si>
    <t xml:space="preserve">Заглушка </t>
  </si>
  <si>
    <t xml:space="preserve">Муфта двухраструбная </t>
  </si>
  <si>
    <t>Муфта надвижная с резиновым уплотнительным кольцом</t>
  </si>
  <si>
    <t>Ревизия с резиновым уплотнительным кольцом</t>
  </si>
  <si>
    <t xml:space="preserve">Патрубок компенсационный </t>
  </si>
  <si>
    <t>Отвод для присоед.выпуска унитаза  уплотнительной манжетой</t>
  </si>
  <si>
    <t>110/22°</t>
  </si>
  <si>
    <t>110/45°</t>
  </si>
  <si>
    <t xml:space="preserve"> 110/90°</t>
  </si>
  <si>
    <t>Патрубок для выпуска унитаза с уплотнительной манжетой</t>
  </si>
  <si>
    <t>110/150</t>
  </si>
  <si>
    <t>110/250</t>
  </si>
  <si>
    <t>Шумопоглощающий хомут с замковой защелкой</t>
  </si>
  <si>
    <t>Хомут обжимной</t>
  </si>
  <si>
    <t>50/ M 8</t>
  </si>
  <si>
    <t>25/4550</t>
  </si>
  <si>
    <t>110/M 10</t>
  </si>
  <si>
    <t>10/720</t>
  </si>
  <si>
    <t>Хомут опорный</t>
  </si>
  <si>
    <t xml:space="preserve"> 50/ M 8</t>
  </si>
  <si>
    <t>25/-</t>
  </si>
  <si>
    <t>10/-</t>
  </si>
  <si>
    <t>Шпилька для хомута</t>
  </si>
  <si>
    <t xml:space="preserve"> М 8/80 мм</t>
  </si>
  <si>
    <t>100/-</t>
  </si>
  <si>
    <t>М 10/110 мм</t>
  </si>
  <si>
    <t xml:space="preserve">Резиновая манжета </t>
  </si>
  <si>
    <t>32-40</t>
  </si>
  <si>
    <t>20/-</t>
  </si>
  <si>
    <t>47-50</t>
  </si>
  <si>
    <t>Смазка</t>
  </si>
  <si>
    <t>24/-</t>
  </si>
  <si>
    <t>Труба RAUTHERM S</t>
  </si>
  <si>
    <t xml:space="preserve">Отопит.труба RAUTHERM S </t>
  </si>
  <si>
    <t>240 м</t>
  </si>
  <si>
    <t xml:space="preserve"> 14х1,5 мм</t>
  </si>
  <si>
    <t>120 м</t>
  </si>
  <si>
    <t>600 м</t>
  </si>
  <si>
    <t>17х2,0 мм</t>
  </si>
  <si>
    <t xml:space="preserve">Отопит.труба RAUTHERM S  </t>
  </si>
  <si>
    <t>500 м</t>
  </si>
  <si>
    <t xml:space="preserve"> 20х2,0 мм</t>
  </si>
  <si>
    <t xml:space="preserve"> 25х2,3 мм</t>
  </si>
  <si>
    <t>25х2,3 мм</t>
  </si>
  <si>
    <t>300 м</t>
  </si>
  <si>
    <t>Надвижная гильза</t>
  </si>
  <si>
    <t xml:space="preserve">Надвижная гильза </t>
  </si>
  <si>
    <t>10 x1,1</t>
  </si>
  <si>
    <t xml:space="preserve"> 14 x1,5</t>
  </si>
  <si>
    <t>17x2,0</t>
  </si>
  <si>
    <t xml:space="preserve"> 20x2,0 </t>
  </si>
  <si>
    <t xml:space="preserve"> 25x2,3 </t>
  </si>
  <si>
    <t>Муфта соединительная равнопроходная</t>
  </si>
  <si>
    <t xml:space="preserve">Муфта  соед. равнопроходн. </t>
  </si>
  <si>
    <t>10x1,1</t>
  </si>
  <si>
    <t>14x1,5</t>
  </si>
  <si>
    <t>Муфта  соед. Равнопроходн.</t>
  </si>
  <si>
    <t xml:space="preserve"> 25x2,3</t>
  </si>
  <si>
    <t>Муфта соединительная переходная</t>
  </si>
  <si>
    <t xml:space="preserve">Муфта соединительная переходная </t>
  </si>
  <si>
    <t>17-10</t>
  </si>
  <si>
    <t xml:space="preserve">Муфта соединительная переходная  </t>
  </si>
  <si>
    <t>20-10</t>
  </si>
  <si>
    <t xml:space="preserve">Муфта соединительная переходная </t>
  </si>
  <si>
    <t>25-10</t>
  </si>
  <si>
    <t>32-10</t>
  </si>
  <si>
    <t xml:space="preserve">Переходник с наружн. резьбой </t>
  </si>
  <si>
    <t>10 - R 1/2</t>
  </si>
  <si>
    <t>14 - R 1/2</t>
  </si>
  <si>
    <t>17 - R 1/2</t>
  </si>
  <si>
    <t xml:space="preserve"> 20 - R1/2</t>
  </si>
  <si>
    <t>20 - R3/4</t>
  </si>
  <si>
    <t>25 - R3/4</t>
  </si>
  <si>
    <t>25 - R1</t>
  </si>
  <si>
    <t xml:space="preserve">Угольник 90 </t>
  </si>
  <si>
    <t xml:space="preserve">Угольник 90° </t>
  </si>
  <si>
    <t>Угольник 90°</t>
  </si>
  <si>
    <t>Тройник с уменьшеным боковым проходом</t>
  </si>
  <si>
    <t>17-10-17</t>
  </si>
  <si>
    <t>20-10-20</t>
  </si>
  <si>
    <t>Тройникс уменьшеным боковым проходом</t>
  </si>
  <si>
    <t>25-10-25</t>
  </si>
  <si>
    <t>Крепление труб с фиксаторами VARIONOVA (цена за м2)</t>
  </si>
  <si>
    <t>Мат с фиксаторами varionova 30-2</t>
  </si>
  <si>
    <t>1450x850 мм</t>
  </si>
  <si>
    <t>11,2 м2</t>
  </si>
  <si>
    <t>Мат с фиксаторами varionova</t>
  </si>
  <si>
    <t>17,92 м2</t>
  </si>
  <si>
    <t>Крепление труб на фиксирующей шине RAUFIX</t>
  </si>
  <si>
    <t>Фиксирующая шина RAUFIX 14 мм, с гарпун-дюбелем</t>
  </si>
  <si>
    <t>10 м</t>
  </si>
  <si>
    <t>Фиксирующая шина RAUFIX 16 / 17 /20 мм, с гарпун-дюбелем</t>
  </si>
  <si>
    <t>16/17/20</t>
  </si>
  <si>
    <t>Фиксирующая шина RAUFIX 14 мм, без гарпун-дюбеля</t>
  </si>
  <si>
    <t>Фиксирующая шина RAUFIX 16 / 17 /20 H833, без гарпун-дюбеля</t>
  </si>
  <si>
    <t>Защитная пленка (цена за м2)</t>
  </si>
  <si>
    <t>Защитная пленка</t>
  </si>
  <si>
    <t>1200 мм</t>
  </si>
  <si>
    <t>120 м2</t>
  </si>
  <si>
    <t>Крепление труб на фиксирующей шине 10</t>
  </si>
  <si>
    <t>Фиксирующая шина 10</t>
  </si>
  <si>
    <t>Двойной держатель для труб 10</t>
  </si>
  <si>
    <t>Фиксатор поворота трубы 90° 14</t>
  </si>
  <si>
    <t>Фиксатор поворота трубы 90° 16/17</t>
  </si>
  <si>
    <t>Фиксатор поворота трубы 90° 20</t>
  </si>
  <si>
    <t>Фиксатор поворота трубы 90° 25</t>
  </si>
  <si>
    <t>10 кг</t>
  </si>
  <si>
    <t>Оборудование MEIBES</t>
  </si>
  <si>
    <t>Настенный распределительный коллектор на 2-3 отоп. контура</t>
  </si>
  <si>
    <t>Настенный распределительный коллектор на 3-5 отоп. контура</t>
  </si>
  <si>
    <t>Настенный распределительный коллектор на 4-7 отоп. контура</t>
  </si>
  <si>
    <t>Кронштейн для настенного крепления гребенки до 85 кВт, компл</t>
  </si>
  <si>
    <t>Гидравлическая стрелка 32 (3 м3/час, 85 кВт при ΔТ=25 °C), DN 32</t>
  </si>
  <si>
    <t>MAG вентиль (3/4" / 1") для подключения расширительного бака</t>
  </si>
  <si>
    <t>Механические фильтры SYR Armaturen (Германия)</t>
  </si>
  <si>
    <t>артикул</t>
  </si>
  <si>
    <t>Розничная цена c НДС. Руб.</t>
  </si>
  <si>
    <t>Розничная цена c НДС с учетом скидки</t>
  </si>
  <si>
    <t>Розничная цена. Евро</t>
  </si>
  <si>
    <t>2315.15.003</t>
  </si>
  <si>
    <t>Фильтр DRUFI START incl. Flansch DN 15 (холодная вода)</t>
  </si>
  <si>
    <t>2315.20.003</t>
  </si>
  <si>
    <t>Фильтр DRUFI START incl. Flansch DN 20 (холодная вода)</t>
  </si>
  <si>
    <t>2315.25.003</t>
  </si>
  <si>
    <t>Фильтр DRUFI START incl. Flansch DN 25 (холодная вода)</t>
  </si>
  <si>
    <t>2315.15.007</t>
  </si>
  <si>
    <t>Фильтр DRUFI Start Hot DN 15</t>
  </si>
  <si>
    <t>Фильтр DRUFI Start Hot DN 20</t>
  </si>
  <si>
    <t>2315.25.014</t>
  </si>
  <si>
    <t>Фильтр DRUFI Start Hot DN 25</t>
  </si>
  <si>
    <t>5315.15.001</t>
  </si>
  <si>
    <t>Фильтр c обратной промывкой Ratio FR DN 15 для холодной воды</t>
  </si>
  <si>
    <t>5315.20.001</t>
  </si>
  <si>
    <t>Фильтр с обратной промывкой Ratio FR DN 20 для холодной воды</t>
  </si>
  <si>
    <t>5315.25.001</t>
  </si>
  <si>
    <t>Фильтр с обратной промывкой Ratio FR DN 25 для холодной воды</t>
  </si>
  <si>
    <t>5315.15.003</t>
  </si>
  <si>
    <t>Фильтр с обратной промывкой Ratio FR-H DN 15 для горячей воды</t>
  </si>
  <si>
    <t>5315.20.003</t>
  </si>
  <si>
    <t>Фильтр с обратной промывкой Ratio FR-Н DN 20 для горячей воды</t>
  </si>
  <si>
    <t>5315.25.003</t>
  </si>
  <si>
    <t>Фильтр с обратной промывкой Ratio FR-Н DN 25 для горячей воды</t>
  </si>
  <si>
    <t>5315.00.900</t>
  </si>
  <si>
    <t>Редуктор давления с адаптером для холодной воды. Давление на выходе 1,5 - 6 бар</t>
  </si>
  <si>
    <t>5315.00.905</t>
  </si>
  <si>
    <t>Редуктор давления с адаптером для горячей воды. Давление на выходе 1,5 - 6 бар</t>
  </si>
  <si>
    <t>5315.00.902</t>
  </si>
  <si>
    <t>Монтажный ключ</t>
  </si>
  <si>
    <t>7315.10.000</t>
  </si>
  <si>
    <t>POU фильтр для питьевой воды (без крана). 3 в 1 (фильтр тонкой очистки; угольный фильтр; антибактериальный фильтр)</t>
  </si>
  <si>
    <t>7315.10.002</t>
  </si>
  <si>
    <t>POU фильтр для питьевой воды (с краном). 3 в 1 (фильтр тонкой очистки; угольный фильтр; антибактериальный фильтр)</t>
  </si>
  <si>
    <t>7315.00.906</t>
  </si>
  <si>
    <t>Картридж для фильтр. POU</t>
  </si>
  <si>
    <t>2380.00.001</t>
  </si>
  <si>
    <t>SYR Фильтр TWS FR с обратной промывкой. Полуавтоматический</t>
  </si>
  <si>
    <t>2380.20.000</t>
  </si>
  <si>
    <t>Система присоединения DN 3/4</t>
  </si>
  <si>
    <t>2380.25.000</t>
  </si>
  <si>
    <t>Система присоединения DN 1</t>
  </si>
  <si>
    <t>2380.32.000</t>
  </si>
  <si>
    <t>Система присоединения DN 1 1/4</t>
  </si>
  <si>
    <t>Мембранные расширительные баки REFLEX (Германия)</t>
  </si>
  <si>
    <t>D присоединения</t>
  </si>
  <si>
    <t>Цена</t>
  </si>
  <si>
    <t>Мембранные расширительные баки для систем отопления и холодоснабжения.
для систем отопления, холодоснабжения и
систем с солнечным коллектором</t>
  </si>
  <si>
    <t>Максимально допустимая рабочая температура 120°C, максимальное рабочее давление 6 бар</t>
  </si>
  <si>
    <t>R 3/4</t>
  </si>
  <si>
    <t>R 1</t>
  </si>
  <si>
    <t>Мембранный бак N 200/6</t>
  </si>
  <si>
    <t>Мембранный бак N 250/6</t>
  </si>
  <si>
    <t>Мембранный бак N 300/6</t>
  </si>
  <si>
    <t>Мембранный бак N 400/6</t>
  </si>
  <si>
    <t>Мембранный бак N 500/6</t>
  </si>
  <si>
    <t>Мембранный бак N 600/6</t>
  </si>
  <si>
    <t>Мембранный бак N 800/6</t>
  </si>
  <si>
    <t>Мембранный бак N 1000/6</t>
  </si>
  <si>
    <t>Мембранные баки для систем водоснабжения</t>
  </si>
  <si>
    <t>Максимально допустимая рабочая температура 70°C, максимальное рабочее давление 10 бар</t>
  </si>
  <si>
    <t>Мембранный бак DE 2</t>
  </si>
  <si>
    <t>G 3/4</t>
  </si>
  <si>
    <t>Мембранный бак DE 8</t>
  </si>
  <si>
    <t>Мембранный бак DE 12</t>
  </si>
  <si>
    <t>Мембранный бак DE 18</t>
  </si>
  <si>
    <t>Мембранный бак DE 25</t>
  </si>
  <si>
    <t>Мембранный бак DE 33</t>
  </si>
  <si>
    <t>Мембранный бак DE 33 ножки</t>
  </si>
  <si>
    <t>Мембранный бак DE 60</t>
  </si>
  <si>
    <t>G 1</t>
  </si>
  <si>
    <t>Мембранный бак DE 80</t>
  </si>
  <si>
    <t>Мембранный бак DE 100</t>
  </si>
  <si>
    <t>Мембранный бак DE 200</t>
  </si>
  <si>
    <t>G 1 1/4</t>
  </si>
  <si>
    <t>Мембранный бак DE 300</t>
  </si>
  <si>
    <t>Мембранный бак DE 400</t>
  </si>
  <si>
    <t>Мембранный бак DE 500</t>
  </si>
  <si>
    <t>Мембранный бак DE 600</t>
  </si>
  <si>
    <t>G 1 1/2</t>
  </si>
  <si>
    <t>Мембранный бак DE 800</t>
  </si>
  <si>
    <t>Мембранный бак DE 1000/740</t>
  </si>
  <si>
    <t>Мембранный бак DE 1000/1000</t>
  </si>
  <si>
    <t>DN 65</t>
  </si>
  <si>
    <t>Температура от -40°С до +95°С</t>
  </si>
  <si>
    <t>Мощность, кВт       ~230В</t>
  </si>
  <si>
    <t>Счетчик холодной воды WFK24.D080 Ду=15 мм, L=80 мм импульсный выход</t>
  </si>
  <si>
    <t>Счетчик горячей воды WFW24.D080 Ду=15 мм, L=80 мм импульсный выход</t>
  </si>
  <si>
    <t>Счетчик холодной воды WFK20.D110 Ду=15 мм, L=110 мм</t>
  </si>
  <si>
    <t>Счетчик горячей воды WFW20.D110 Ду=15 мм, L=110 мм</t>
  </si>
  <si>
    <t>Счетчик холодной воды WFK20.D080 Ду=15 мм, L=80 мм</t>
  </si>
  <si>
    <t>Счетчик горячей воды WFW20.D080 Ду=15 мм, L=80 мм</t>
  </si>
  <si>
    <t>30 х 3/ 4</t>
  </si>
  <si>
    <t>50 х 3/ 4</t>
  </si>
  <si>
    <t>Удлинитель HВ хромированный</t>
  </si>
  <si>
    <t>1/2 х 200</t>
  </si>
  <si>
    <t>1/2 х 250</t>
  </si>
  <si>
    <t>3/ 4 x 200</t>
  </si>
  <si>
    <t>3/ 4 x 250</t>
  </si>
  <si>
    <t>1 x 200</t>
  </si>
  <si>
    <t>1 x 250</t>
  </si>
  <si>
    <t>10 х 1/4</t>
  </si>
  <si>
    <t>10 х 3/8</t>
  </si>
  <si>
    <t>15 х 1/2</t>
  </si>
  <si>
    <t>20 х 1/2</t>
  </si>
  <si>
    <t>20 х 3/4</t>
  </si>
  <si>
    <t>25 х 3/4</t>
  </si>
  <si>
    <t>25 х 1</t>
  </si>
  <si>
    <t>30 х 1</t>
  </si>
  <si>
    <t>35 х 1 1/4</t>
  </si>
  <si>
    <t>45 х 1 1/2</t>
  </si>
  <si>
    <t>50 х 2</t>
  </si>
  <si>
    <t>10 х 1/2</t>
  </si>
  <si>
    <t>13 х 1/2</t>
  </si>
  <si>
    <t>18 х 1/2</t>
  </si>
  <si>
    <t>30 х 1 1/4</t>
  </si>
  <si>
    <t>Штуцер ROMA с наружной резьбой</t>
  </si>
  <si>
    <t>Штуцер ROMA с внутренней  резьбой</t>
  </si>
  <si>
    <t>15x1/2</t>
  </si>
  <si>
    <t>3/4х1</t>
  </si>
  <si>
    <t>10/500</t>
  </si>
  <si>
    <t>106.31.13.2</t>
  </si>
  <si>
    <t>TC 150/AN</t>
  </si>
  <si>
    <t>9 – 25</t>
  </si>
  <si>
    <t>1/2 x 3/4</t>
  </si>
  <si>
    <t>3/4 x 1</t>
  </si>
  <si>
    <t>1 x 1 1/4</t>
  </si>
  <si>
    <t>1 1/4 x 1 1/2</t>
  </si>
  <si>
    <t>G 3/4 -15</t>
  </si>
  <si>
    <t>G 1/2 x G 3/4 Прям.</t>
  </si>
  <si>
    <t>G 1/2 x G 3/4 Углов.</t>
  </si>
  <si>
    <t>Profil-K</t>
  </si>
  <si>
    <t>Profil-V</t>
  </si>
  <si>
    <t>Тип 10 =</t>
  </si>
  <si>
    <t>600 х 700 = арт. FKO100607</t>
  </si>
  <si>
    <t>Однорядный</t>
  </si>
  <si>
    <t>Монтажная глубина 61 мм</t>
  </si>
  <si>
    <t>Тип 11 =</t>
  </si>
  <si>
    <t>600 х 1000 = арт. FKO110610</t>
  </si>
  <si>
    <t>Однорядный c конвектором</t>
  </si>
  <si>
    <t>Тип 12 =</t>
  </si>
  <si>
    <t>500 х 1 200 = арт. FKO120512</t>
  </si>
  <si>
    <t>Двухрядный с конвектором</t>
  </si>
  <si>
    <t>Монтажная глубина 64 мм</t>
  </si>
  <si>
    <t>Тип 22 =</t>
  </si>
  <si>
    <t>600 х 900 = арт. FKO220309</t>
  </si>
  <si>
    <t>Двухрядный с двумя конвекторами</t>
  </si>
  <si>
    <t>Монтажная глубина 100 мм</t>
  </si>
  <si>
    <t>Тип 33 =</t>
  </si>
  <si>
    <t xml:space="preserve">600 х 600 = арт. FKO330606 </t>
  </si>
  <si>
    <t>Двухрядный с тремя конвекторами</t>
  </si>
  <si>
    <t>Монтажная глубина 155 мм</t>
  </si>
  <si>
    <t>Мощность, Вт</t>
  </si>
  <si>
    <t>Муфта переходная для коллектора. Резьба (наружная/внутренняя)</t>
  </si>
  <si>
    <t xml:space="preserve">Inoflex Гофротруба 3/4" DN 20, бухта 30 м PN 16      </t>
  </si>
  <si>
    <t xml:space="preserve">Inoflex Гофротруба 1" DN 25, бухта 20 м PN 16         </t>
  </si>
  <si>
    <t xml:space="preserve">Inoflex Гофротруба 1 1/4" DN 32, бухта 20 м PN 10   </t>
  </si>
  <si>
    <t xml:space="preserve">Inoflex Гофротруба 1 1/2" DN 40, бухта 20 м PN 4     </t>
  </si>
  <si>
    <t>FixLock – комплект концевого фитинга из латуни для подключения трубы Inoflex DN 20 3/4"  НР</t>
  </si>
  <si>
    <t>FixLock – комплект концевого фитинга из латуни для подключения трубы Inoflex DN 25 1"      НР</t>
  </si>
  <si>
    <t>FixLock – комплект концевого фитинга из латуни для подключения трубы Inoflex DN 32 1 1/4"  НР</t>
  </si>
  <si>
    <t>FixLock – комплект концевого фитинга из латуни для подключения трубы Inoflex DN 20 3/4"   ВН</t>
  </si>
  <si>
    <t>FixLock – комплект концевого фитинга из латуни для подключения трубы Inoflex DN 25 1"     ВН</t>
  </si>
  <si>
    <t>FixLock – комплект концевого фитинга из латуни для подключения трубы Inoflex DN 32 1 1/4"   ВН</t>
  </si>
  <si>
    <t>Energoflex Super SK</t>
  </si>
  <si>
    <t>800х600х45</t>
  </si>
  <si>
    <t>Площадь</t>
  </si>
  <si>
    <t>Единица поставки м/шт.</t>
  </si>
  <si>
    <t>Терморегулятор REHAU Basic 10 А, с выносным датчиком тем-ры</t>
  </si>
  <si>
    <t xml:space="preserve">Терморегулятор REHAU Comfort 16 А, с функцией таймера, с выносным датчиком тем-ры </t>
  </si>
  <si>
    <t xml:space="preserve">Терморегулятор Optima 10 A, с цифровым дисплеем, многофункциональный, программируемый, с датчиком тем-ры </t>
  </si>
  <si>
    <t>Комплект подключения для терморегулятора (защитная трубка c металлическим наконечником и фиксирующим уголком для датчика температуры, гофротрубка для подводящего провода и подрозетник)</t>
  </si>
  <si>
    <t>SOLELEC - Маты для напольного отопления.</t>
  </si>
  <si>
    <t>SOLELEC - Греющий кабель</t>
  </si>
  <si>
    <t>SOLELEC - Терморегуляторы.</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</si>
  <si>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</si>
  <si>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</si>
  <si>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</si>
  <si>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</si>
  <si>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</si>
  <si>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</si>
  <si>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</si>
  <si>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</si>
  <si>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</si>
  <si>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</si>
  <si>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</si>
  <si>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</si>
  <si>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</si>
  <si>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</si>
  <si>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</si>
  <si>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</si>
  <si>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</si>
  <si>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Термометр биметаллический с погружной гильзой F+R801 (T)</t>
  </si>
  <si>
    <t>KSG 30 (до 50 кВт) (без теплоизоляции)</t>
  </si>
  <si>
    <t>Автоматический воздухоотводчик</t>
  </si>
  <si>
    <t xml:space="preserve">Группа безопасности котла </t>
  </si>
  <si>
    <t>MICROVENT MKV 15 R (с запорным клапаном R)</t>
  </si>
  <si>
    <t>Крепление для расширительных баков 8-25 л WH 25/SG</t>
  </si>
  <si>
    <t>Балансировочный вентиль WattFlow c расходомером</t>
  </si>
  <si>
    <t>Термостатический подмешивающий клапан</t>
  </si>
  <si>
    <t>Манометр радиальный с указателем предела F+R201 (MHR)</t>
  </si>
  <si>
    <t xml:space="preserve">Манометр аксиальный с указателем предела F+R101 (MHA) </t>
  </si>
  <si>
    <t>Манометр аксиальный F+R100 (MDA)</t>
  </si>
  <si>
    <t>Манометр радиальный F+R200 (MDR)</t>
  </si>
  <si>
    <t>Термостат комнатный электронный BELUX EFH-AP</t>
  </si>
  <si>
    <t>Термостат с таймером Milux Weekly</t>
  </si>
  <si>
    <t>Реле протока с регулировкой скорости срабатывания FLU 25</t>
  </si>
  <si>
    <t>1/4" x 1/4"</t>
  </si>
  <si>
    <t>3/8" x 3/8"</t>
  </si>
  <si>
    <t>1/2" x 1/2"</t>
  </si>
  <si>
    <t>1/4" x 1/2"</t>
  </si>
  <si>
    <t>Термометр биметаллический накладной FR810 (TAB) с пружиной</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</si>
  <si>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</si>
  <si>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</si>
  <si>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</si>
  <si>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</si>
  <si>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</si>
  <si>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</si>
  <si>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</si>
  <si>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</si>
  <si>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</si>
  <si>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</si>
  <si>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</si>
  <si>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</si>
  <si>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</si>
  <si>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40 х 6,0</t>
  </si>
  <si>
    <t>Тиски 40х5,5</t>
  </si>
  <si>
    <t>Комплект запресовочных тисков для инструмента  Rautool  H2,E2,A2,A3,A-lihgt</t>
  </si>
  <si>
    <t>RM 8-MZ Размер 1/4", внутр./нар. резьба</t>
  </si>
  <si>
    <t>RM 10-MZ Размер 3/8", внутр./нар. резьба</t>
  </si>
  <si>
    <t>RM 15-MZ Размер 1/2", внутр./нар. резьба</t>
  </si>
  <si>
    <t>RM 8-MM Размер 1/4", внутр./внутр. резьба</t>
  </si>
  <si>
    <t>RM 10-MM Размер 3/8", внутр./внутр. резьба</t>
  </si>
  <si>
    <t>RM 15-MM Размер 1/2", внутр./внутр. резьба</t>
  </si>
  <si>
    <t>RM 15 P-MM Размер 1/2", внутр./внутр. резьба</t>
  </si>
  <si>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</si>
  <si>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</si>
  <si>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</si>
  <si>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</si>
  <si>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</si>
  <si>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</si>
  <si>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Ключ для переходников (для пробок)</t>
  </si>
  <si>
    <t>Ключ для радиаторов (деталь 500 мм)</t>
  </si>
  <si>
    <t>Ключ для радиаторов (деталь 800 мм)</t>
  </si>
  <si>
    <t>Ручка к ключу для сборки радиаторов</t>
  </si>
  <si>
    <t>Ниппель 1"</t>
  </si>
  <si>
    <t>Переходник с прокладкой 1/2' (SN - левый, DX - правый)</t>
  </si>
  <si>
    <t>Переходник с прокладкой 3/4'' (SN - левый, DX - правый)</t>
  </si>
  <si>
    <t>Переходник с прокладкой 1/4'' (SN - левый, DX - правый)</t>
  </si>
  <si>
    <t>KIT 1/2 Присоединительный набор для радиатора</t>
  </si>
  <si>
    <t>KIT 3/4 Присоединительный набор для радиатора</t>
  </si>
  <si>
    <t>Кронштейн угловой белый</t>
  </si>
  <si>
    <t>Кронштейн с дюбелем 170 мм</t>
  </si>
  <si>
    <t>Кронштейн с дюбелем 195 мм</t>
  </si>
  <si>
    <t>Кронштейн универсальный "Blister" с креплением</t>
  </si>
  <si>
    <t>Пробка глухая с прокладкой (SN - левый, DX - правый)</t>
  </si>
  <si>
    <t>Клапан выпуска воздуха автомат (левый 1" и правый 1")</t>
  </si>
  <si>
    <t>Прокладка 
паранитовая 1" (под нипель)</t>
  </si>
  <si>
    <t>норм. откр./норм. закр.</t>
  </si>
  <si>
    <t>Наименование / Тип</t>
  </si>
  <si>
    <t>SVH 15 x 1/2</t>
  </si>
  <si>
    <t>SVH 25 x 1/2</t>
  </si>
  <si>
    <t>SVH 30 x 1/2</t>
  </si>
  <si>
    <t>SVH 15 x 3/4</t>
  </si>
  <si>
    <t>SVH 30 x 1 1/4</t>
  </si>
  <si>
    <t>SVH 30 x 1 1/2</t>
  </si>
  <si>
    <t>SVM 25 x 1/2</t>
  </si>
  <si>
    <t>SVM 30 x 1/2</t>
  </si>
  <si>
    <t>KSG 30 N (до 50 кВт)(компактная)</t>
  </si>
  <si>
    <t>KSG 30/20M-ISO (до 100 кВт) (в теплоизоляции)</t>
  </si>
  <si>
    <t>KSG 30/25M-ISO2 (до 200 кВт) (в теплоизоляции)</t>
  </si>
  <si>
    <t>KSG 30/ISO2 (до 50 кВт) (в теплоизоляции)</t>
  </si>
  <si>
    <t>KSG/PF30/ISO (до 50 кВт) (в теплоизоляции)</t>
  </si>
  <si>
    <t>ALD корпус - латунь, верхняя часть из пластм.</t>
  </si>
  <si>
    <t>Давление срабатывания</t>
  </si>
  <si>
    <t>1-8 л/мин, внутр. резьба</t>
  </si>
  <si>
    <t>2-16 л/мин, внутр. резьба</t>
  </si>
  <si>
    <t>2-16 л/мин, наруж. резьба</t>
  </si>
  <si>
    <t>4-36 л/мин, наруж. резьба</t>
  </si>
  <si>
    <t>SRV-IG (функция «Memostop»)</t>
  </si>
  <si>
    <t>5-50 л/мин, внутр. резьба</t>
  </si>
  <si>
    <t>10-80 л/мин, внутр. резьба</t>
  </si>
  <si>
    <t>15-120 л/мин, внутр. резьба</t>
  </si>
  <si>
    <t>Ключ двойной штифтовой Imbus 6 х 8</t>
  </si>
  <si>
    <t>Контрольно-измерительные приборы</t>
  </si>
  <si>
    <t>0...120°С</t>
  </si>
  <si>
    <t>Высота колбы 50 мм</t>
  </si>
  <si>
    <t>0…160°С</t>
  </si>
  <si>
    <t>Высота колбы 63 мм</t>
  </si>
  <si>
    <t>Высота колбы 100 мм</t>
  </si>
  <si>
    <t>Высота колбы 160 мм</t>
  </si>
  <si>
    <t>0...2,5 бар, 0…120°С</t>
  </si>
  <si>
    <t>0…40 м вод. ст., 0…120°С</t>
  </si>
  <si>
    <t>Автоматический запорный клапан для манометра REM</t>
  </si>
  <si>
    <t>Фильтр газовый 1/2'' FG 15 comp для настенных котлов</t>
  </si>
  <si>
    <t>Манометры газовые MG</t>
  </si>
  <si>
    <t>SVW 6 1 1/4</t>
  </si>
  <si>
    <t>SVW 8 1/2</t>
  </si>
  <si>
    <t>SVW 8 3/4</t>
  </si>
  <si>
    <t>SVW 8 1 1/4</t>
  </si>
  <si>
    <t>SVW 10 1/2</t>
  </si>
  <si>
    <t>SVW 10 3/4</t>
  </si>
  <si>
    <t>SVW 10 1 1/4</t>
  </si>
  <si>
    <t>Выключатель поплавковый IGD c противовесом</t>
  </si>
  <si>
    <t>3 м</t>
  </si>
  <si>
    <t>5 м</t>
  </si>
  <si>
    <t>Fiabilis SV 3/4 (до 10 кВт)</t>
  </si>
  <si>
    <t>Термостат комнатный электронный WFHT-DUAL включ. дистанционный датчик «в пол» L=3 м</t>
  </si>
  <si>
    <t xml:space="preserve">1/4      </t>
  </si>
  <si>
    <t>Сепаратор воздуха для дизельного топлива с фильтром НЕ 10</t>
  </si>
  <si>
    <t>Группа автономной циркуляции для коллектора (до 15 кВт / 150 м2) ISOTERM</t>
  </si>
  <si>
    <t>Регулирующий модуль для теплых полов малой площади (до 5 кВт / 50 м2) FRG 3005 - 5</t>
  </si>
  <si>
    <t>0...4 бар, 0…120°С</t>
  </si>
  <si>
    <t>0...6 бар, 0…120°С</t>
  </si>
  <si>
    <t>0...10 бар, 0…120°С</t>
  </si>
  <si>
    <t>AM6110C34</t>
  </si>
  <si>
    <t>MINIVENT MV 15</t>
  </si>
  <si>
    <t>MICROVENT MKV 10</t>
  </si>
  <si>
    <t>Переходной отвод 90º</t>
  </si>
  <si>
    <t>Переходной отвод 45º</t>
  </si>
  <si>
    <t>90х3"</t>
  </si>
  <si>
    <t>110х4"</t>
  </si>
  <si>
    <t>Настенный комплект для смесителя</t>
  </si>
  <si>
    <t>Термостат накладной WTC-ES</t>
  </si>
  <si>
    <t>1х1.1/4</t>
  </si>
  <si>
    <t>1 1/4х1.1/2</t>
  </si>
  <si>
    <t>АЛЬБАТРОС-500 DIN</t>
  </si>
  <si>
    <t xml:space="preserve">89х54х65 </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</si>
  <si>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</si>
  <si>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</si>
  <si>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</si>
  <si>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</si>
  <si>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</si>
  <si>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</si>
  <si>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</si>
  <si>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</si>
  <si>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</si>
  <si>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</si>
  <si>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</si>
  <si>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</si>
  <si>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</si>
  <si>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</si>
  <si>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</si>
  <si>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</si>
  <si>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</si>
  <si>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</si>
  <si>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</si>
  <si>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</si>
  <si>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</si>
  <si>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75/150 мм</t>
  </si>
  <si>
    <t>75/250 мм</t>
  </si>
  <si>
    <t>75/500 мм</t>
  </si>
  <si>
    <t>75/1000 мм</t>
  </si>
  <si>
    <t>75/1500 мм</t>
  </si>
  <si>
    <t>75/2000 мм</t>
  </si>
  <si>
    <t>6/90</t>
  </si>
  <si>
    <t>9/90</t>
  </si>
  <si>
    <t>75 на 15°</t>
  </si>
  <si>
    <t>75 на 30°</t>
  </si>
  <si>
    <t>75 на 45°</t>
  </si>
  <si>
    <t xml:space="preserve"> 75 на 67°</t>
  </si>
  <si>
    <t>75 на 87°</t>
  </si>
  <si>
    <t>200 на 45°</t>
  </si>
  <si>
    <t>200 на 87°</t>
  </si>
  <si>
    <t>75/50/45°</t>
  </si>
  <si>
    <t>75/50/87°</t>
  </si>
  <si>
    <t>75/75/45°</t>
  </si>
  <si>
    <t>75/75/87°</t>
  </si>
  <si>
    <t>110/75/45°</t>
  </si>
  <si>
    <t>110/75/87°</t>
  </si>
  <si>
    <t>110/110/45°</t>
  </si>
  <si>
    <t>200/200/45°</t>
  </si>
  <si>
    <t>Тройник max flow</t>
  </si>
  <si>
    <t>110/110/87°</t>
  </si>
  <si>
    <t>110/110/110/45°</t>
  </si>
  <si>
    <t>Крестовина разнопроходная с увеличенным проходом справа</t>
  </si>
  <si>
    <t>Крестовина разнопроходная с увеличенным проходом слева</t>
  </si>
  <si>
    <t>110/75/110/87°</t>
  </si>
  <si>
    <t>75/50</t>
  </si>
  <si>
    <t>110/75</t>
  </si>
  <si>
    <t>20/640</t>
  </si>
  <si>
    <t>5/</t>
  </si>
  <si>
    <t>Фильтр Ratio Start DN 15 (холодная вода)</t>
  </si>
  <si>
    <t>Фильтр Ratio Start DN 20 (холодная вода)</t>
  </si>
  <si>
    <t>Фильтр Ratio Start-Hot DN 15 (горячая вода)</t>
  </si>
  <si>
    <t>Фильтр Ratio Start-Hot DN 20 (горячая вода)</t>
  </si>
  <si>
    <t>5315.15.009</t>
  </si>
  <si>
    <t>5315.20.009</t>
  </si>
  <si>
    <t>5315.15.010</t>
  </si>
  <si>
    <t>5315.20.010</t>
  </si>
  <si>
    <t>509.35.61.4</t>
  </si>
  <si>
    <t>Power HT 1.1500</t>
  </si>
  <si>
    <t>VOX – R 350</t>
  </si>
  <si>
    <t>VOX – R 500</t>
  </si>
  <si>
    <t>ФИТИНГИ ПРЕССОВЫЕ ПРОФИЛЬ H, TH, U</t>
  </si>
  <si>
    <t>Коллектор из нержавеющей стали универсальный, 2 выхода, шт</t>
  </si>
  <si>
    <t>Коллектор из нержавеющей стали универсальный, 3 выхода, шт</t>
  </si>
  <si>
    <t>Коллектор из нержавеющей стали универсальный, 4 выхода, шт</t>
  </si>
  <si>
    <t>Коллектор из нержавеющей стали универсальный, 5 выходов, шт</t>
  </si>
  <si>
    <t>Коллектор из нержавеющей стали универсальный, 6 выходов, шт</t>
  </si>
  <si>
    <t>Коллектор из нержавеющей стали универсальный, 7 выходов, шт</t>
  </si>
  <si>
    <t>Коллектор из нержавеющей стали универсальный, 8 выходов, шт</t>
  </si>
  <si>
    <t>Коллектор из нержавеющей стали универсальный, 9 выходов, шт</t>
  </si>
  <si>
    <t>Коллектор из нержавеющей стали универсальный, 10 выходов, шт</t>
  </si>
  <si>
    <t>Коллектор из нержавеющей стали универсальный, 11 выходов, шт</t>
  </si>
  <si>
    <t>Коллектор из нержавеющей стали универсальный, 12 выходов, шт</t>
  </si>
  <si>
    <t>Коллектор из нержавеющей стали с термовставками, 2 выхода, шт</t>
  </si>
  <si>
    <t>Коллектор из нержавеющей стали с термовставками, 3 выхода, шт</t>
  </si>
  <si>
    <t>Коллектор из нержавеющей стали с термовставками, 4 выхода, шт</t>
  </si>
  <si>
    <t>Коллектор из нержавеющей стали с термовставками, 5 выходов, шт</t>
  </si>
  <si>
    <t>Коллектор из нержавеющей стали с термовставками, 6 выходов, шт</t>
  </si>
  <si>
    <t>Коллектор из нержавеющей стали с термовставками, 7 выходов, шт</t>
  </si>
  <si>
    <t>Коллектор из нержавеющей стали с термовставками, 8 выходов, шт</t>
  </si>
  <si>
    <t>Коллектор из нержавеющей стали с термовставками, 9 выходов, шт</t>
  </si>
  <si>
    <t>Коллектор из нержавеющей стали с термовставками, 10 выходов, шт</t>
  </si>
  <si>
    <t>Коллектор из нержавеющей стали с термовставками, 11 выходов, шт</t>
  </si>
  <si>
    <t>Коллектор из нержавеющей стали с термовставками, 12 выходов, шт</t>
  </si>
  <si>
    <t>Коллектор из нержавеющей стали с расходомерами, 2 выхода, шт</t>
  </si>
  <si>
    <t>Коллектор из нержавеющей стали с расходомерами, 3 выхода, шт</t>
  </si>
  <si>
    <t>Коллектор из нержавеющей стали с расходомерами, 4 выхода, шт</t>
  </si>
  <si>
    <t>Коллектор из нержавеющей стали с расходомерами, 5 выходов, шт</t>
  </si>
  <si>
    <t>Коллектор из нержавеющей стали с расходомерами, 6 выходов, шт</t>
  </si>
  <si>
    <t>Коллектор из нержавеющей стали с расходомерами, 7 выходов, шт</t>
  </si>
  <si>
    <t>Коллектор из нержавеющей стали с расходомерами, 8 выходов, шт</t>
  </si>
  <si>
    <t>Коллектор из нержавеющей стали с расходомерами, 9 выходов, шт</t>
  </si>
  <si>
    <t>Коллектор из нержавеющей стали с расходомерами, 10 выходов, шт</t>
  </si>
  <si>
    <t>Коллектор из нержавеющей стали с расходомерами, 11 выходов, шт</t>
  </si>
  <si>
    <t>Коллектор из нержавеющей стали с расходомерами, 12 выходов, шт</t>
  </si>
  <si>
    <t>Переходной комплект на 2-а дымохода DN 80 для моделей ECO, LUNA, MAINFOUR, ECOFOUR, NUVOLA, ECO-3, LUNA-3, LUNA-3 COMFORT, NUVOLA-3, NUVOLA-3 COMFORT, SLIM, GALAXY, COPPER.</t>
  </si>
  <si>
    <t>Розетка двойная декоративная (материал ABS), межосевое расстояние 50 мм для блоков M 171-178</t>
  </si>
  <si>
    <t>700</t>
  </si>
  <si>
    <t>ECO Four 24</t>
  </si>
  <si>
    <t>ECO Four 24 F</t>
  </si>
  <si>
    <t>3/8 x 1/2</t>
  </si>
  <si>
    <t>1/2 x 1/4</t>
  </si>
  <si>
    <t>Труба PN 20</t>
  </si>
  <si>
    <t>3212-muf-750000</t>
  </si>
  <si>
    <t>3212-muf-900000</t>
  </si>
  <si>
    <t>3212-muf-110000</t>
  </si>
  <si>
    <t>3212-elb-750000</t>
  </si>
  <si>
    <t>3212-elb-900000</t>
  </si>
  <si>
    <t>3212-elb-110000</t>
  </si>
  <si>
    <t>3212-elb-750045</t>
  </si>
  <si>
    <t>3212-elb-900045</t>
  </si>
  <si>
    <t>3212-elb-110045</t>
  </si>
  <si>
    <t>3212-teo-750000</t>
  </si>
  <si>
    <t>3212-teo-900000</t>
  </si>
  <si>
    <t>3212-teo-110000</t>
  </si>
  <si>
    <t>3212-tio-252020</t>
  </si>
  <si>
    <t>3212-tio-252520</t>
  </si>
  <si>
    <t>3212-tio-322020</t>
  </si>
  <si>
    <t>3212-tio-322025</t>
  </si>
  <si>
    <t>3212-tio-322520</t>
  </si>
  <si>
    <t>3212-tio-322525</t>
  </si>
  <si>
    <t>3212-tio-402040</t>
  </si>
  <si>
    <t>3212-tio-402540</t>
  </si>
  <si>
    <t>3212-tio-403240</t>
  </si>
  <si>
    <t>3212-tio-502050</t>
  </si>
  <si>
    <t>3212-tio-502550</t>
  </si>
  <si>
    <t>3212-tio-503250</t>
  </si>
  <si>
    <t>3212-tio-504050</t>
  </si>
  <si>
    <t>3212-tio-632563</t>
  </si>
  <si>
    <t>3212-tio-633263</t>
  </si>
  <si>
    <t>3212-tio-634063</t>
  </si>
  <si>
    <t>3212-tio-635063</t>
  </si>
  <si>
    <t>3212-rdc-402000</t>
  </si>
  <si>
    <t>3212-rdc-402500</t>
  </si>
  <si>
    <t>3212-rdc-403200</t>
  </si>
  <si>
    <t>3212-rdc-502000</t>
  </si>
  <si>
    <t>3212-rdc-502500</t>
  </si>
  <si>
    <t>3212-rdc-503200</t>
  </si>
  <si>
    <t>3212-rdc-504000</t>
  </si>
  <si>
    <t>3212-rdc-632500</t>
  </si>
  <si>
    <t>3212-rdc-633200</t>
  </si>
  <si>
    <t>3212-rdc-634000</t>
  </si>
  <si>
    <t>3212-rdc-635000</t>
  </si>
  <si>
    <t>3212-rdc-755000</t>
  </si>
  <si>
    <t>3212-rdc-756300</t>
  </si>
  <si>
    <t>3212-rdc-907500</t>
  </si>
  <si>
    <t>3212-rdc-110900</t>
  </si>
  <si>
    <t>3292-ste-400000</t>
  </si>
  <si>
    <t>3292-ste-500000</t>
  </si>
  <si>
    <t>3292-ste-630000</t>
  </si>
  <si>
    <t>3292-ste-750000</t>
  </si>
  <si>
    <t>3292-ste-900000</t>
  </si>
  <si>
    <t>3292-ste-110000</t>
  </si>
  <si>
    <t>3292-ste-200b00</t>
  </si>
  <si>
    <t>3292-ste-250c00</t>
  </si>
  <si>
    <t>3222-nfo-321006</t>
  </si>
  <si>
    <t>3222-nfo-401a06</t>
  </si>
  <si>
    <t>3222-nfo-501b06</t>
  </si>
  <si>
    <t>50x1 1/2"</t>
  </si>
  <si>
    <t>3222-nfo-632006</t>
  </si>
  <si>
    <t>3222-nfo-752b06</t>
  </si>
  <si>
    <t>75x2 1/2"</t>
  </si>
  <si>
    <t>3222-nfo-903006</t>
  </si>
  <si>
    <t>3222-nfo-110406</t>
  </si>
  <si>
    <t>3222-nfo-200b00</t>
  </si>
  <si>
    <t>3222-nfo-200c00</t>
  </si>
  <si>
    <t>3222-nfo-250b00</t>
  </si>
  <si>
    <t>3222-nfo-250c00</t>
  </si>
  <si>
    <t>3222-nfo-320c00</t>
  </si>
  <si>
    <t>3222-nfo-321000</t>
  </si>
  <si>
    <t>3222-nmo-321006</t>
  </si>
  <si>
    <t>3222-nmo-401a06</t>
  </si>
  <si>
    <t>3222-nmo-501b06</t>
  </si>
  <si>
    <t>3222-nmo-632006</t>
  </si>
  <si>
    <t>3222-nmo-752b06</t>
  </si>
  <si>
    <t>3222-nmo-903006</t>
  </si>
  <si>
    <t>3222-nmo-110406</t>
  </si>
  <si>
    <t>3222-nmo-200b00</t>
  </si>
  <si>
    <t>3222-nmo-200c00</t>
  </si>
  <si>
    <t>3222-nmo-250b00</t>
  </si>
  <si>
    <t>3222-nmo-250c00</t>
  </si>
  <si>
    <t>3222-nmo-320b00</t>
  </si>
  <si>
    <t>32x1/2"</t>
  </si>
  <si>
    <t>3222-nmo-320c00</t>
  </si>
  <si>
    <t>3222-nmo-321000</t>
  </si>
  <si>
    <t>3222-tmo-200b20</t>
  </si>
  <si>
    <t>3222-tmo-200c20</t>
  </si>
  <si>
    <t>3222-tmo-250c25</t>
  </si>
  <si>
    <t>3222-tmo-250b25</t>
  </si>
  <si>
    <t>3222-tmo-321032</t>
  </si>
  <si>
    <t>3222-tfo-200b20</t>
  </si>
  <si>
    <t>3222-tfo-200c20</t>
  </si>
  <si>
    <t>3222-tfo-250b25</t>
  </si>
  <si>
    <t>3222-tfo-250c25</t>
  </si>
  <si>
    <t>3222-tfo-320c32</t>
  </si>
  <si>
    <t>3222-emo-200b00</t>
  </si>
  <si>
    <t>3222-emo-200c00</t>
  </si>
  <si>
    <t>3222-emo-250b00</t>
  </si>
  <si>
    <t>3222-emo-250c00</t>
  </si>
  <si>
    <t>3222-efo-200b00</t>
  </si>
  <si>
    <t>3222-efo-200c00</t>
  </si>
  <si>
    <t>3222-efo-250b00</t>
  </si>
  <si>
    <t>3222-efo-250c00</t>
  </si>
  <si>
    <t>3222-efo-320c00</t>
  </si>
  <si>
    <t>3222-bat-200b01</t>
  </si>
  <si>
    <t>3222-bat-250b01</t>
  </si>
  <si>
    <t>3212-crs-200000</t>
  </si>
  <si>
    <t>3212-crs-250000</t>
  </si>
  <si>
    <t>3212-crs-320000</t>
  </si>
  <si>
    <t>3202-twc-200000</t>
  </si>
  <si>
    <t>3202-twc-250000</t>
  </si>
  <si>
    <t>3202-twc-320000</t>
  </si>
  <si>
    <t>3242-vlf-200000</t>
  </si>
  <si>
    <t>3242-vlf-250000</t>
  </si>
  <si>
    <t>3242-vlf-320000</t>
  </si>
  <si>
    <t>3242-vlb-200003</t>
  </si>
  <si>
    <t>3242-vlb-250003</t>
  </si>
  <si>
    <t>3242-vlb-320003</t>
  </si>
  <si>
    <t>3272-tuf-200b00</t>
  </si>
  <si>
    <t>3272-tuf-250c00</t>
  </si>
  <si>
    <t>3272-tuf-321000</t>
  </si>
  <si>
    <t>3272-tuf-401a00</t>
  </si>
  <si>
    <t>3252-tuf-501b00</t>
  </si>
  <si>
    <t>3252-tuf-632000</t>
  </si>
  <si>
    <t>3272-tum-200b00</t>
  </si>
  <si>
    <t>3272-tum-250c00</t>
  </si>
  <si>
    <t>3272-tum-321000</t>
  </si>
  <si>
    <t>3272-tum-401a00</t>
  </si>
  <si>
    <t>3252-tum-501b00</t>
  </si>
  <si>
    <t>3252-tum-632000</t>
  </si>
  <si>
    <t>3222-bat-200b04</t>
  </si>
  <si>
    <t>3222-bat-250b04</t>
  </si>
  <si>
    <t>3592-bck-404201</t>
  </si>
  <si>
    <t>3592-bck-505201</t>
  </si>
  <si>
    <t>3592-bck-202200</t>
  </si>
  <si>
    <t>3592-bck-252700</t>
  </si>
  <si>
    <t>3592-bck-323400</t>
  </si>
  <si>
    <t>3242-vse-200b00</t>
  </si>
  <si>
    <t>3242-vsr-200b00</t>
  </si>
  <si>
    <t>3242-vlr-200b00</t>
  </si>
  <si>
    <t>3242-vlr-250c00</t>
  </si>
  <si>
    <t>3242-vre-200b00</t>
  </si>
  <si>
    <t>3242-vre-250c00</t>
  </si>
  <si>
    <t>Фильтр (соединение муфта-штуцер)</t>
  </si>
  <si>
    <t>3222-flt-200000</t>
  </si>
  <si>
    <t>3222-flt-250000</t>
  </si>
  <si>
    <t>Фильтр (соединение муфта-муфта)</t>
  </si>
  <si>
    <t>3222-flt-200001</t>
  </si>
  <si>
    <t>3222-flt-250001</t>
  </si>
  <si>
    <t>3222-flt-320001</t>
  </si>
  <si>
    <t>Угольник с накидной гайкой</t>
  </si>
  <si>
    <t>3222-tue-200b00</t>
  </si>
  <si>
    <t>3222-tue-200c00</t>
  </si>
  <si>
    <t>3222-tue-250c00</t>
  </si>
  <si>
    <t>3222-tue-251000</t>
  </si>
  <si>
    <t>25х1"</t>
  </si>
  <si>
    <t>3222-tue-321a00</t>
  </si>
  <si>
    <t>32х1 1/4"</t>
  </si>
  <si>
    <t>3222-tun-200b00</t>
  </si>
  <si>
    <t>3222-tun-200c00</t>
  </si>
  <si>
    <t>3222-tun-251000</t>
  </si>
  <si>
    <t>3222-tun-321000</t>
  </si>
  <si>
    <t>3222-tun-321a00</t>
  </si>
  <si>
    <t>Тройник комбинированный с наружной гайкой</t>
  </si>
  <si>
    <t>3222-tut-200b00</t>
  </si>
  <si>
    <t>3222-tut-200c00</t>
  </si>
  <si>
    <t>3222-tut-250c00</t>
  </si>
  <si>
    <t>3222-tut-251000</t>
  </si>
  <si>
    <t>3222-tut-321a00</t>
  </si>
  <si>
    <t>Кран шаровой комбинированный с внутренней резьбой</t>
  </si>
  <si>
    <t>3242-vlb-200b04</t>
  </si>
  <si>
    <t>3242-vlb-250c04</t>
  </si>
  <si>
    <t>Обратный клапан</t>
  </si>
  <si>
    <t>3222-cvl-0b0000</t>
  </si>
  <si>
    <t>3222-cvl-0c0000</t>
  </si>
  <si>
    <t>3,8-28,0</t>
  </si>
  <si>
    <t>Трубы и фитинги из полипропилена фирмы KALDE (Турция) цвет белый</t>
  </si>
  <si>
    <t>10004636 (02.15.115)</t>
  </si>
  <si>
    <t>10004638 (02.15.125)</t>
  </si>
  <si>
    <t>10004639 (02.15.130)</t>
  </si>
  <si>
    <t>10004730 (02.17.215)</t>
  </si>
  <si>
    <t>10004740 (02.17.630)</t>
  </si>
  <si>
    <t>10004760 (02.18.330)</t>
  </si>
  <si>
    <t>10004772 (02.19.415)</t>
  </si>
  <si>
    <t>10004775 (02.19.430)</t>
  </si>
  <si>
    <t>10004647 (02.15.725)</t>
  </si>
  <si>
    <t>10004648 (02.15.730)</t>
  </si>
  <si>
    <t>10005172 (02.65.220)</t>
  </si>
  <si>
    <t>10005174 (02.65.225)</t>
  </si>
  <si>
    <t>10005198 (02.70.130)</t>
  </si>
  <si>
    <t>10005232 (02.72.030)</t>
  </si>
  <si>
    <t>10005204 (02.70.136)</t>
  </si>
  <si>
    <t>10005205 (02.70.137)</t>
  </si>
  <si>
    <t>10005227 (02.71.130)</t>
  </si>
  <si>
    <t>10005231 (02.71.239)</t>
  </si>
  <si>
    <t>10004916 (02.50.008)</t>
  </si>
  <si>
    <t>10004919 (02.50.015)</t>
  </si>
  <si>
    <t>10004984 (02.51.410)</t>
  </si>
  <si>
    <t>10004877 (02.40.105)</t>
  </si>
  <si>
    <t>10004889 (02.40.205)</t>
  </si>
  <si>
    <t>10004884 (02.40.115)</t>
  </si>
  <si>
    <t>10004890 (02.40.215)</t>
  </si>
  <si>
    <t>10004842 (02.32.120)</t>
  </si>
  <si>
    <t>10004849 (02.32.220)</t>
  </si>
  <si>
    <t>10017885 (06.06.112)</t>
  </si>
  <si>
    <t>10017890 (06.06.210)</t>
  </si>
  <si>
    <t>10017932 (06.07.200)</t>
  </si>
  <si>
    <t>10002013 (01.39.100)</t>
  </si>
  <si>
    <t>10023372 (44.02.070)</t>
  </si>
  <si>
    <t>10014993 (44.02.250)</t>
  </si>
  <si>
    <t>10001545 (12.09.425)</t>
  </si>
  <si>
    <t>10000372 (01.03.100)</t>
  </si>
  <si>
    <t>10000375 (01.03.500)</t>
  </si>
  <si>
    <t>10002495 (15.17.759)</t>
  </si>
  <si>
    <t>10002498 (15.17.762)</t>
  </si>
  <si>
    <t>10002500 (15.17.764)</t>
  </si>
  <si>
    <t>10010101 (34.98.010)</t>
  </si>
  <si>
    <t>10010138 (34.98.305)</t>
  </si>
  <si>
    <t>10010159 (34.98.360)</t>
  </si>
  <si>
    <t>10010108 (34.98.020)</t>
  </si>
  <si>
    <t>10010140 (34.98.310)</t>
  </si>
  <si>
    <t>10010156 (34.98.355)</t>
  </si>
  <si>
    <t>10001583 (12.10.001)</t>
  </si>
  <si>
    <t>10005800 (03.01.040)</t>
  </si>
  <si>
    <t>10005809 (03.01.060)</t>
  </si>
  <si>
    <t>10005810 (03.01.061)</t>
  </si>
  <si>
    <t>10005931 (03.02.040)</t>
  </si>
  <si>
    <t>10005944 (03.02.060)</t>
  </si>
  <si>
    <t>10005950 (03.02.100)</t>
  </si>
  <si>
    <t>10006066 (03.03.040)</t>
  </si>
  <si>
    <t>10006071 (03.03.060)</t>
  </si>
  <si>
    <t>10006076 (03.03.100)</t>
  </si>
  <si>
    <t>10005806 (03.01.053)</t>
  </si>
  <si>
    <t>10005802 (03.01.043)</t>
  </si>
  <si>
    <t>10005935 (03.02.043)</t>
  </si>
  <si>
    <t>10006504 (03.08.060)</t>
  </si>
  <si>
    <t>10006505 (03.08.080)</t>
  </si>
  <si>
    <t>10006414 (03.07.550)</t>
  </si>
  <si>
    <t>10006432 (03.07.750)</t>
  </si>
  <si>
    <t>10009464 (03.32.004)</t>
  </si>
  <si>
    <t>10009465 (03.32.005)</t>
  </si>
  <si>
    <t>10008089 (03.22.700)</t>
  </si>
  <si>
    <t>10008090 (03.22.705)</t>
  </si>
  <si>
    <t>10008091 (03.22.710)</t>
  </si>
  <si>
    <t>10008022 (03.21.104)</t>
  </si>
  <si>
    <t>10007375 (03.12.104)</t>
  </si>
  <si>
    <t>10007722 (03.18.204)</t>
  </si>
  <si>
    <t>10007736 (03.19.304)</t>
  </si>
  <si>
    <t>10007784 (03.20.204)</t>
  </si>
  <si>
    <t>10008076 (03.22.204)</t>
  </si>
  <si>
    <t>10008092 (03.22.715)</t>
  </si>
  <si>
    <t>10008095 (03.22.730)</t>
  </si>
  <si>
    <t>10008023 (03.21.106)</t>
  </si>
  <si>
    <t>10008093 (03.22.720)</t>
  </si>
  <si>
    <t>10008096 (03.22.735)</t>
  </si>
  <si>
    <t>10008024 (03.21.110)</t>
  </si>
  <si>
    <t>10008097 (03.22.740)</t>
  </si>
  <si>
    <t>10008029 (03.21.116)</t>
  </si>
  <si>
    <t>10007378 (03.12.106)</t>
  </si>
  <si>
    <t>10007723 (03.18.206)</t>
  </si>
  <si>
    <t>10007790 (03.20.206)</t>
  </si>
  <si>
    <t>10008077 (03.22.206)</t>
  </si>
  <si>
    <t>10007380 (03.12.110)</t>
  </si>
  <si>
    <t>10007724 (03.18.210)</t>
  </si>
  <si>
    <t>10007793 (03.20.210)</t>
  </si>
  <si>
    <t>10008078 (03.22.210)</t>
  </si>
  <si>
    <t>10007384 (03.12.116)</t>
  </si>
  <si>
    <t>10007725 (03.18.216)</t>
  </si>
  <si>
    <t>10007794 (03.20.216)</t>
  </si>
  <si>
    <t>10008079 (03.22.216)</t>
  </si>
  <si>
    <t>10009431 (03.29.008)</t>
  </si>
  <si>
    <t>10009433 (03.29.015)</t>
  </si>
  <si>
    <t>10009434 (03.29.020)</t>
  </si>
  <si>
    <t>10009488 (03.35.115)</t>
  </si>
  <si>
    <t>10009480 (03.35.015)</t>
  </si>
  <si>
    <t>10009481 (03.35.016)</t>
  </si>
  <si>
    <t>10020991 (09.01.125)</t>
  </si>
  <si>
    <t>10021070 (09.01.315)</t>
  </si>
  <si>
    <t>10021071 (09.01.320)</t>
  </si>
  <si>
    <t>10021605 (09.10.000)</t>
  </si>
  <si>
    <t>10021623 (09.11.000)</t>
  </si>
  <si>
    <t>10004703 (02.16.106)</t>
  </si>
  <si>
    <t>10004724 (02.17.206)</t>
  </si>
  <si>
    <t>10004749 (02.18.306)</t>
  </si>
  <si>
    <t>10004768 (02.19.406)</t>
  </si>
  <si>
    <t>10004704 (02.16.108)</t>
  </si>
  <si>
    <t>10004727 (02.17.210)</t>
  </si>
  <si>
    <t>10004752 (02.18.310)</t>
  </si>
  <si>
    <t>10004611 (02.14.117)</t>
  </si>
  <si>
    <t>10017418 (05.59.210)</t>
  </si>
  <si>
    <t>10017422 (05.59.230)</t>
  </si>
  <si>
    <t>10017419 (05.59.215)</t>
  </si>
  <si>
    <t>10017420 (05.59.220)</t>
  </si>
  <si>
    <t>10017423 (05.59.235)</t>
  </si>
  <si>
    <t>10015770 (05.02.515)</t>
  </si>
  <si>
    <t>10015771 (05.02.520)</t>
  </si>
  <si>
    <t>10015772 (05.02.525)</t>
  </si>
  <si>
    <t>10015773 (05.02.532)</t>
  </si>
  <si>
    <t>10004726 (02.17.208)</t>
  </si>
  <si>
    <t>10004751 (02.18.308)</t>
  </si>
  <si>
    <t>10004705 (02.16.110)</t>
  </si>
  <si>
    <t>10014107 (04.20.205)</t>
  </si>
  <si>
    <t>10004608 (02.14.106)</t>
  </si>
  <si>
    <t>10017421 (05.59.225)</t>
  </si>
  <si>
    <t>10013363 (04.03.202)</t>
  </si>
  <si>
    <t>10013371 (04.03.402)</t>
  </si>
  <si>
    <t>10021092 (90.18.500)</t>
  </si>
  <si>
    <t>10021093 (90.18.505)</t>
  </si>
  <si>
    <t>10021094 (90.18.510)</t>
  </si>
  <si>
    <t>10021095 (90.18.515)</t>
  </si>
  <si>
    <t>10013387 (04.03.582)</t>
  </si>
  <si>
    <t>10021097 (90.18.520)</t>
  </si>
  <si>
    <t>10021098 (90.18.525)</t>
  </si>
  <si>
    <t>10021099 (90.18.530)</t>
  </si>
  <si>
    <t>10021101 (90.18.545)</t>
  </si>
  <si>
    <t>10021102 (90.18.555)</t>
  </si>
  <si>
    <t>10021110 (90.18.585)</t>
  </si>
  <si>
    <t>10013389 (04.03.585)</t>
  </si>
  <si>
    <t>10022079 (04.01.125)</t>
  </si>
  <si>
    <t>10013342 (04.02.206)</t>
  </si>
  <si>
    <t>10013340 (04.02.202)</t>
  </si>
  <si>
    <t>10021129 (90.18.680)</t>
  </si>
  <si>
    <t>10021130 (90.18.685)</t>
  </si>
  <si>
    <t>10021132 (90.18.690)</t>
  </si>
  <si>
    <t>10021138 (90.18.728)</t>
  </si>
  <si>
    <t>10021142 (90.18.735)</t>
  </si>
  <si>
    <t>20 х 3,4</t>
  </si>
  <si>
    <t>25 х 4,2</t>
  </si>
  <si>
    <t>32 х 5,4</t>
  </si>
  <si>
    <t>40 х 6,7</t>
  </si>
  <si>
    <t>50 х 8,3</t>
  </si>
  <si>
    <t>63 х 10,5</t>
  </si>
  <si>
    <t>75 х 12,5</t>
  </si>
  <si>
    <t>Труба многослойная композитная, армированная алюминиевой фольгой (зачистка не требуется), PN25</t>
  </si>
  <si>
    <t>Труба многослойная композитная, армированная стекловолокном (зачистка не требуется), PN25</t>
  </si>
  <si>
    <t>110/160</t>
  </si>
  <si>
    <t>Трубки самоклеящиеся из вспененого полиэтилена.</t>
  </si>
  <si>
    <t>Труба многослойная композитная, армированная стекловолокном (зачистка не требуется), PN20</t>
  </si>
  <si>
    <t>3212-elt-200000</t>
  </si>
  <si>
    <t>3212-elt-250000</t>
  </si>
  <si>
    <t>3212-elt-200045</t>
  </si>
  <si>
    <t>3212-elt-250045</t>
  </si>
  <si>
    <t>3212-tio-753275</t>
  </si>
  <si>
    <t>3212-tio-754075</t>
  </si>
  <si>
    <t>3212-tio-755075</t>
  </si>
  <si>
    <t>3212-tio-756375</t>
  </si>
  <si>
    <t>3212-tio-905090</t>
  </si>
  <si>
    <t>3212-tio-116311</t>
  </si>
  <si>
    <t>75х32х75</t>
  </si>
  <si>
    <t>75х40х75</t>
  </si>
  <si>
    <t>75х50х75</t>
  </si>
  <si>
    <t>75х63х75</t>
  </si>
  <si>
    <t>90х50х90</t>
  </si>
  <si>
    <t>110х63х110</t>
  </si>
  <si>
    <t>3222-tfo-320b32</t>
  </si>
  <si>
    <t>32х1/2"</t>
  </si>
  <si>
    <t>Шаровой кран</t>
  </si>
  <si>
    <t>3242-vlb-400003</t>
  </si>
  <si>
    <t>3242-vlb-500003</t>
  </si>
  <si>
    <t>3242-vlb-630003</t>
  </si>
  <si>
    <t>3242-vlb-750003</t>
  </si>
  <si>
    <t>3252-tuf-752b00</t>
  </si>
  <si>
    <t>75х2 1/2"</t>
  </si>
  <si>
    <t>3252-tum-752b00</t>
  </si>
  <si>
    <t>Крестовина переходная (угловая)</t>
  </si>
  <si>
    <t>3212-cdl-322000</t>
  </si>
  <si>
    <t>3212-cdl-322500</t>
  </si>
  <si>
    <t>3212-cdl-402000</t>
  </si>
  <si>
    <t>3212-cdl-402500</t>
  </si>
  <si>
    <t>3222-nfo-320b00</t>
  </si>
  <si>
    <t>3222-tmo-320c32</t>
  </si>
  <si>
    <t>3222-tfo-321032</t>
  </si>
  <si>
    <t>3222-emo-321000</t>
  </si>
  <si>
    <t>3222-efo-320b00</t>
  </si>
  <si>
    <t>Муфта разъемная с внутренней резьбой серии ECO</t>
  </si>
  <si>
    <t>Муфта разъемная с наружной резьбой серии ECO</t>
  </si>
  <si>
    <t>3222-tun-250c00</t>
  </si>
  <si>
    <t>Обводное колено</t>
  </si>
  <si>
    <t>3202-twc-200001</t>
  </si>
  <si>
    <t>3202-twc-250001</t>
  </si>
  <si>
    <t>3202-twc-320001</t>
  </si>
  <si>
    <t>Коллекторы без воздухоотводчика</t>
  </si>
  <si>
    <t>3262-mnb-400220</t>
  </si>
  <si>
    <t>2 вых. / цвет ручек синий</t>
  </si>
  <si>
    <t>3262-mnr-400220</t>
  </si>
  <si>
    <t>2 вых. / цвет ручек красный</t>
  </si>
  <si>
    <t>3262-mnb-400320</t>
  </si>
  <si>
    <t>3 вых. / цвет ручек синий</t>
  </si>
  <si>
    <t>3262-mnr-400320</t>
  </si>
  <si>
    <t>3 вых. / цвет ручек красный</t>
  </si>
  <si>
    <t>3262-mnb-400420</t>
  </si>
  <si>
    <t>4 вых. / цвет ручек синий</t>
  </si>
  <si>
    <t>3262-mnr-400420</t>
  </si>
  <si>
    <t>4 вых. / цвет ручек красный</t>
  </si>
  <si>
    <t>3262-mnb-400520</t>
  </si>
  <si>
    <t>5 вых. / цвет ручек красный</t>
  </si>
  <si>
    <t>3262-mnr-400520</t>
  </si>
  <si>
    <t>5 вых. / цвет ручек синий</t>
  </si>
  <si>
    <t>3262-mnb-400620</t>
  </si>
  <si>
    <t>6 вых. / цвет ручек красный</t>
  </si>
  <si>
    <t>3262-mnr-400620</t>
  </si>
  <si>
    <t>6 вых. / цвет ручек синий</t>
  </si>
  <si>
    <t>Коллекторы с воздухоотводчиком</t>
  </si>
  <si>
    <t>3272-mnb-400220</t>
  </si>
  <si>
    <t>3272-mnr-400220</t>
  </si>
  <si>
    <t>3272-mnb-400320</t>
  </si>
  <si>
    <t>3272-mnr-400320</t>
  </si>
  <si>
    <t>3272-mnb-400420</t>
  </si>
  <si>
    <t>3272-mnr-400420</t>
  </si>
  <si>
    <t>3272-mnb-400520</t>
  </si>
  <si>
    <t>3272-mnr-400520</t>
  </si>
  <si>
    <t>3272-mnb-400620</t>
  </si>
  <si>
    <t>3272-mnr-400620</t>
  </si>
  <si>
    <t>3212-rdf-252000</t>
  </si>
  <si>
    <t>3212-rdf-322000</t>
  </si>
  <si>
    <t>3212-rdf-322500</t>
  </si>
  <si>
    <t>3212-rdf-402000</t>
  </si>
  <si>
    <t>3212-rdf-402500</t>
  </si>
  <si>
    <t>Штуцер с гайкой внутренная резьба</t>
  </si>
  <si>
    <t>3252-tnf-200c00</t>
  </si>
  <si>
    <t>3252-tnf-251000</t>
  </si>
  <si>
    <t>3252-tnf-321a00</t>
  </si>
  <si>
    <t>Штуцер с гайкой наружная резьба</t>
  </si>
  <si>
    <t>3252-tnm-200c00</t>
  </si>
  <si>
    <t>3252-tnm-251000</t>
  </si>
  <si>
    <t>3252-tnm-321a00</t>
  </si>
  <si>
    <t>3222-efo-321000</t>
  </si>
  <si>
    <t xml:space="preserve">32x1" </t>
  </si>
  <si>
    <t>Соединение разборное угловое для радиатора (американка) НР</t>
  </si>
  <si>
    <t xml:space="preserve">20x1/2" </t>
  </si>
  <si>
    <t>3202-twc-400002</t>
  </si>
  <si>
    <t>3252-tuf-903000</t>
  </si>
  <si>
    <t>3252-tuf-110400</t>
  </si>
  <si>
    <t xml:space="preserve">90x3" </t>
  </si>
  <si>
    <t xml:space="preserve">110x4" </t>
  </si>
  <si>
    <t>3222-flt-320000</t>
  </si>
  <si>
    <t xml:space="preserve">Вентиль разборный угловой с накидной гайкой </t>
  </si>
  <si>
    <t xml:space="preserve">Вентиль разборный прямой с накидной гайкой </t>
  </si>
  <si>
    <t xml:space="preserve">Кран шаровой разборный прямой с накидной гайкой </t>
  </si>
  <si>
    <t xml:space="preserve">Кран шаровой разборный угловой с накидной гайкой </t>
  </si>
  <si>
    <t xml:space="preserve"> 75/150 </t>
  </si>
  <si>
    <t>Переходник под евроконус</t>
  </si>
  <si>
    <t>М 533</t>
  </si>
  <si>
    <t>9MN021620100F</t>
  </si>
  <si>
    <t>9MN032020100F</t>
  </si>
  <si>
    <t>9MN04263050F</t>
  </si>
  <si>
    <t>Труба металлопластиковая</t>
  </si>
  <si>
    <t>100м</t>
  </si>
  <si>
    <t>50м</t>
  </si>
  <si>
    <t xml:space="preserve">20 х 2,0 </t>
  </si>
  <si>
    <t xml:space="preserve">26 х 3,0 </t>
  </si>
  <si>
    <t xml:space="preserve">32 х 3,0 </t>
  </si>
  <si>
    <t>Комплектация</t>
  </si>
  <si>
    <t>Проводной</t>
  </si>
  <si>
    <t xml:space="preserve">Дополнительный батарейный блок </t>
  </si>
  <si>
    <t>Кнопка проводная</t>
  </si>
  <si>
    <t>10004624 (02.14.307)</t>
  </si>
  <si>
    <t>10022728 (03.32.002)</t>
  </si>
  <si>
    <t xml:space="preserve">TP 96 </t>
  </si>
  <si>
    <t>SLIM HPS 1.80</t>
  </si>
  <si>
    <t>SLIM HPS 1.99</t>
  </si>
  <si>
    <t>SLIM HPS 1.110</t>
  </si>
  <si>
    <t>1000</t>
  </si>
  <si>
    <t>TI-N с переключателем зима-лето и светодиодом</t>
  </si>
  <si>
    <t xml:space="preserve">CP 462 </t>
  </si>
  <si>
    <t xml:space="preserve">CP 463 </t>
  </si>
  <si>
    <t xml:space="preserve">CP 464 </t>
  </si>
  <si>
    <t xml:space="preserve">CP 452 </t>
  </si>
  <si>
    <t xml:space="preserve">CP 453 </t>
  </si>
  <si>
    <t xml:space="preserve">CP 454 </t>
  </si>
  <si>
    <t>128 х 170 х 85</t>
  </si>
  <si>
    <t>до 42</t>
  </si>
  <si>
    <t>20 мм</t>
  </si>
  <si>
    <t>25 мм</t>
  </si>
  <si>
    <t xml:space="preserve"> 40 мм</t>
  </si>
  <si>
    <t xml:space="preserve"> 50 мм</t>
  </si>
  <si>
    <t xml:space="preserve"> 63 мм</t>
  </si>
  <si>
    <t xml:space="preserve"> 75 мм</t>
  </si>
  <si>
    <t xml:space="preserve"> 90 мм</t>
  </si>
  <si>
    <t>Инструмент для PP-R</t>
  </si>
  <si>
    <t>32-32-25</t>
  </si>
  <si>
    <t>Ножницы труборезные (цвет: красный)</t>
  </si>
  <si>
    <t>16-40</t>
  </si>
  <si>
    <t>3202-tox-750000</t>
  </si>
  <si>
    <t>3202-tox-900000</t>
  </si>
  <si>
    <t>3212-tio-752575</t>
  </si>
  <si>
    <t>75х25х75</t>
  </si>
  <si>
    <t>3212-tio-906390</t>
  </si>
  <si>
    <t>90х63х90</t>
  </si>
  <si>
    <t>3212-tio-115011</t>
  </si>
  <si>
    <t>110х50х110</t>
  </si>
  <si>
    <t>3222-tmo-320b32</t>
  </si>
  <si>
    <t>3222-emo-320b00</t>
  </si>
  <si>
    <t>3222-emo-320c00</t>
  </si>
  <si>
    <t>3252-tuf-200b00</t>
  </si>
  <si>
    <t>3252-tuf-250c00</t>
  </si>
  <si>
    <t>3252-tuf-321000</t>
  </si>
  <si>
    <t>3252-tuf-401a00</t>
  </si>
  <si>
    <t>3252-tum-200b00</t>
  </si>
  <si>
    <t>3252-tum-250c00</t>
  </si>
  <si>
    <t>3252-tum-321000</t>
  </si>
  <si>
    <t>3252-tum-401a00</t>
  </si>
  <si>
    <t>3252-tum-903000</t>
  </si>
  <si>
    <t>3252-tum-110400</t>
  </si>
  <si>
    <t>Тройник  RAUTITAN PX с уменьшеным боковым проходом</t>
  </si>
  <si>
    <t>Тройник  RAUTITAN PX с уменьшеным торцевым  проходом</t>
  </si>
  <si>
    <t>Термостат комнатный электронный WFHT-LCD. С погружным датчиком</t>
  </si>
  <si>
    <t>Однозонный приемный модуль EHRFR 001 для коммутации с радиотермостатами WFHT и MILUX</t>
  </si>
  <si>
    <t>Модульные насосные группы быстрого монтажа</t>
  </si>
  <si>
    <t>68744251CB</t>
  </si>
  <si>
    <t>CD 1210</t>
  </si>
  <si>
    <t>Модульный коллектор с соединениями для групп G1 1/4, с клапаном байпаса и балансировочными клапанами</t>
  </si>
  <si>
    <t>68763400CB</t>
  </si>
  <si>
    <t>GR 1220</t>
  </si>
  <si>
    <t>68763420CB</t>
  </si>
  <si>
    <t>GR 1240</t>
  </si>
  <si>
    <t>68763440CB</t>
  </si>
  <si>
    <t>GM 1260</t>
  </si>
  <si>
    <t>68994801N</t>
  </si>
  <si>
    <t>RD 455</t>
  </si>
  <si>
    <t>SM 1347</t>
  </si>
  <si>
    <t>68559942N</t>
  </si>
  <si>
    <t>1 1/2" x 1 1/4"</t>
  </si>
  <si>
    <t>Сервопривод 3-точечный 230V, соединение М 30х1.5</t>
  </si>
  <si>
    <t>1 1/4''</t>
  </si>
  <si>
    <t>Разъемное соединение для группы SIM</t>
  </si>
  <si>
    <t>ECO Four 1.14</t>
  </si>
  <si>
    <t>ECO Four 1.14 F</t>
  </si>
  <si>
    <t>ECO Four 1.24</t>
  </si>
  <si>
    <t>ECO Four 1.24 F</t>
  </si>
  <si>
    <t xml:space="preserve">R 501  </t>
  </si>
  <si>
    <t>R 501 SL</t>
  </si>
  <si>
    <t>R 515</t>
  </si>
  <si>
    <t>R 515 SL</t>
  </si>
  <si>
    <t>V 530</t>
  </si>
  <si>
    <t>V 550</t>
  </si>
  <si>
    <t>V 580</t>
  </si>
  <si>
    <t>V 510</t>
  </si>
  <si>
    <t>O 580</t>
  </si>
  <si>
    <t>O 510</t>
  </si>
  <si>
    <t>Мини-кран шаровой</t>
  </si>
  <si>
    <t>3242-vlm-200001</t>
  </si>
  <si>
    <t>3242-vlm-200002</t>
  </si>
  <si>
    <t>3242-vlm-250001</t>
  </si>
  <si>
    <t>3242-vlm-250002</t>
  </si>
  <si>
    <t>3242-vlm-320001</t>
  </si>
  <si>
    <t>3242-vlm-320002</t>
  </si>
  <si>
    <t>20 /цвет ручек синий</t>
  </si>
  <si>
    <t>25 /цвет ручек синий</t>
  </si>
  <si>
    <t>32 /цвет ручек синий</t>
  </si>
  <si>
    <t>20 /цвет ручек красный</t>
  </si>
  <si>
    <t>25 /цвет ручек красный</t>
  </si>
  <si>
    <t>32 /цвет ручек красный</t>
  </si>
  <si>
    <t>SLIM EF 1.22</t>
  </si>
  <si>
    <t>SLIM EF 1.31</t>
  </si>
  <si>
    <t>V 580 TD</t>
  </si>
  <si>
    <t>V 580 TS</t>
  </si>
  <si>
    <t>V 510 TD</t>
  </si>
  <si>
    <t>V 510 TS</t>
  </si>
  <si>
    <t>22,0</t>
  </si>
  <si>
    <t>30,5</t>
  </si>
  <si>
    <t>39,1</t>
  </si>
  <si>
    <t>48,8</t>
  </si>
  <si>
    <t>60,7</t>
  </si>
  <si>
    <t>218х285х90</t>
  </si>
  <si>
    <t>Teplocom-1000</t>
  </si>
  <si>
    <t>375х267х90</t>
  </si>
  <si>
    <t xml:space="preserve">Стабилизаторы сетевого напряжения Teplocom </t>
  </si>
  <si>
    <t>Teplocom-300**</t>
  </si>
  <si>
    <t>TEPLOCOM GSM**</t>
  </si>
  <si>
    <t>3'0</t>
  </si>
  <si>
    <t>3592-bck-160001</t>
  </si>
  <si>
    <t>3592-bck-160000</t>
  </si>
  <si>
    <t>Пятерник</t>
  </si>
  <si>
    <t>3212-byp-202000</t>
  </si>
  <si>
    <t>3212-byp-252500</t>
  </si>
  <si>
    <t>3212-byp-252000</t>
  </si>
  <si>
    <t>25х25</t>
  </si>
  <si>
    <t>3212-rdc-632000</t>
  </si>
  <si>
    <t>63x20</t>
  </si>
  <si>
    <t>3212-rdc-753200</t>
  </si>
  <si>
    <t>75x32</t>
  </si>
  <si>
    <t>75x40</t>
  </si>
  <si>
    <t>3212-rdc-754000</t>
  </si>
  <si>
    <t>1/2"x1/2"</t>
  </si>
  <si>
    <t>3/4"x3/4"</t>
  </si>
  <si>
    <t>Кран шаровой комбинированный с наружной резьбой</t>
  </si>
  <si>
    <t>3242-vlb-200b05</t>
  </si>
  <si>
    <t>3242-vlb-250c05</t>
  </si>
  <si>
    <t>Вентиль c хромированной ручкой под штукатурку</t>
  </si>
  <si>
    <t>3242-vle-200000</t>
  </si>
  <si>
    <t>3242-vle-250000</t>
  </si>
  <si>
    <t>3242-vle-320000</t>
  </si>
  <si>
    <t>3242-vlk-200000</t>
  </si>
  <si>
    <t>3242-vlk-250000</t>
  </si>
  <si>
    <t>3242-vlk-250002</t>
  </si>
  <si>
    <t>3242-vlk-200002</t>
  </si>
  <si>
    <t>Вентиль c хромированной ручкой трилистник</t>
  </si>
  <si>
    <t>Термостатические комплекты</t>
  </si>
  <si>
    <t>14702703LUX</t>
  </si>
  <si>
    <t>14702703CBLUX</t>
  </si>
  <si>
    <t>14772703LUX</t>
  </si>
  <si>
    <t>14772703CBLUX</t>
  </si>
  <si>
    <t>14792703LUX</t>
  </si>
  <si>
    <t>14792703CBLUX</t>
  </si>
  <si>
    <t>14902703LUX</t>
  </si>
  <si>
    <t>14902703CBLUX</t>
  </si>
  <si>
    <t>67761500C</t>
  </si>
  <si>
    <t>67841612C</t>
  </si>
  <si>
    <t>67842016C</t>
  </si>
  <si>
    <t>67861612C</t>
  </si>
  <si>
    <t>67862016C</t>
  </si>
  <si>
    <t>KT 259/A</t>
  </si>
  <si>
    <t>KT 269/A</t>
  </si>
  <si>
    <t>KT 273/A</t>
  </si>
  <si>
    <t>KT 258/A</t>
  </si>
  <si>
    <t>TR 91/AC</t>
  </si>
  <si>
    <t>TP 98/C</t>
  </si>
  <si>
    <t>TP 99/C</t>
  </si>
  <si>
    <t>Кронштейны</t>
  </si>
  <si>
    <t>Rp 1/2</t>
  </si>
  <si>
    <t>Тепло-шумоизоляционный кожух для настенных угольников</t>
  </si>
  <si>
    <t>20 шт</t>
  </si>
  <si>
    <t>Тепло-шумоизоляционный кожух для настенных угольников, проходных</t>
  </si>
  <si>
    <t>Фиксирующая скоба для присоединения трубок</t>
  </si>
  <si>
    <t>Отстенная изоляция</t>
  </si>
  <si>
    <t>8х80</t>
  </si>
  <si>
    <t>Терморегулятор Nea H</t>
  </si>
  <si>
    <t>Терморегулятор Nea HCT</t>
  </si>
  <si>
    <t>RAUTOOL A-lighl2</t>
  </si>
  <si>
    <t>Запасной литий-ионный аккумулятор 1.5 Ач для 203597-001</t>
  </si>
  <si>
    <t>40/150 мм</t>
  </si>
  <si>
    <t>40/250 мм</t>
  </si>
  <si>
    <t>40/500 мм</t>
  </si>
  <si>
    <t>20/900</t>
  </si>
  <si>
    <t>20/480</t>
  </si>
  <si>
    <t>40/1000</t>
  </si>
  <si>
    <t>6/216</t>
  </si>
  <si>
    <t>40/2000</t>
  </si>
  <si>
    <t>40/3000</t>
  </si>
  <si>
    <t>40 на 15°</t>
  </si>
  <si>
    <t>40 на 30°</t>
  </si>
  <si>
    <t>40 на 45°</t>
  </si>
  <si>
    <t>40 на 87°</t>
  </si>
  <si>
    <t>40/40/87°</t>
  </si>
  <si>
    <t>Прокладка силиконовая 1"  (под пробки)</t>
  </si>
  <si>
    <t>Гидравлическая стрелка 25 (2 м3/час, 60 кВт при ΔТ=25 °С), DN 25</t>
  </si>
  <si>
    <t>Сервопривод</t>
  </si>
  <si>
    <t>Сервопривод 230V 120s</t>
  </si>
  <si>
    <t>Оборудование BARBERI (Италия)</t>
  </si>
  <si>
    <r>
      <t>Головка термоэлектрическая (230 V) нормально закрытая. Провод 1 х 0,75 мм</t>
    </r>
    <r>
      <rPr>
        <sz val="10"/>
        <rFont val="Calibri"/>
        <family val="2"/>
        <charset val="204"/>
      </rPr>
      <t>²</t>
    </r>
    <r>
      <rPr>
        <sz val="10"/>
        <rFont val="Arial"/>
        <family val="2"/>
        <charset val="204"/>
      </rPr>
      <t>; 1,8 Вт; усилие 100 Н</t>
    </r>
  </si>
  <si>
    <t>Термостатический подмешивающий клапан AQUAMIX для теплого пола</t>
  </si>
  <si>
    <t>Конвекторы встраиваемые в пол Ntherm</t>
  </si>
  <si>
    <t>Формирование артикула на конвекторы встраиваемые в пол Ntherm</t>
  </si>
  <si>
    <t>N</t>
  </si>
  <si>
    <t>RR</t>
  </si>
  <si>
    <t>U</t>
  </si>
  <si>
    <t>EV 1</t>
  </si>
  <si>
    <t>ES</t>
  </si>
  <si>
    <t>D</t>
  </si>
  <si>
    <t>Серия Ntherm</t>
  </si>
  <si>
    <t>Высота, мм 90, 110, 150, 200</t>
  </si>
  <si>
    <t>Длина, мм может быть любой</t>
  </si>
  <si>
    <t>Исполнение решётки RR-роликовая (по умолчанию); LR-линейная; OR без решетки.</t>
  </si>
  <si>
    <t>Тип профиля декоративной рамки U-образный профиль (по умолчанию);  F-образный профиль</t>
  </si>
  <si>
    <t>Тип покрытия решетки EV1 - Алюминий (по умолчанию); EV3 - Алюминий анодированный в цвет латуни; C32 - Алюминий анодированный в цвет светлой бронзы; RAL - Алюминий, окрашенный в цвет по RAL; Алюминий с фактурой дерева, мрамора, гранита (по индивидуальному запросу).</t>
  </si>
  <si>
    <t>Тип металла корпуса без обозначения-корпус из оцинкованной стали ES - корпус из хром-молибденовой нержавеющей стали</t>
  </si>
  <si>
    <t>Корпус для влажных помещений с дренажными отводами</t>
  </si>
  <si>
    <t>Подключение слева, справа (по умолчанию)</t>
  </si>
  <si>
    <t>Конвекторы встраиваемые в пол Qtherm EM</t>
  </si>
  <si>
    <t>Формирование артикула на конвекторы встраиваемые в пол Qtherm</t>
  </si>
  <si>
    <t>Q</t>
  </si>
  <si>
    <t>Серия Qtherm</t>
  </si>
  <si>
    <t>Высота, мм 75, 110, 150</t>
  </si>
  <si>
    <t>Подключение слева, справа (по-умолчанию)</t>
  </si>
  <si>
    <t>Присадка для добавления в стяжку «P». Расход: 0,035 кг/м² на один см толщины стяжки</t>
  </si>
  <si>
    <t>М 322</t>
  </si>
  <si>
    <t>М 332</t>
  </si>
  <si>
    <t>Латунная накидная гайка для серии М</t>
  </si>
  <si>
    <t>507</t>
  </si>
  <si>
    <t>Латунный фитинг со сферическим седлом</t>
  </si>
  <si>
    <t>508</t>
  </si>
  <si>
    <t>30/250</t>
  </si>
  <si>
    <t>Произв-ть ГВС, при ΔT 30C° , л/мин</t>
  </si>
  <si>
    <t>Настенные газовые конденсационные котлы</t>
  </si>
  <si>
    <t>Двойное крепление для коллекторов (1шт)</t>
  </si>
  <si>
    <t>3262-bcm-400000</t>
  </si>
  <si>
    <t>651 x 120 x 554</t>
  </si>
  <si>
    <t>MINIVENT MV 8</t>
  </si>
  <si>
    <t>Экспандер механический системы QC</t>
  </si>
  <si>
    <t>Расширительная насадка для экспандера QC</t>
  </si>
  <si>
    <t>Расширительная насадка для экспандера QC (Stabil)</t>
  </si>
  <si>
    <t>16 х 2,2</t>
  </si>
  <si>
    <t>20 х 2,8</t>
  </si>
  <si>
    <t>25 х 3,5</t>
  </si>
  <si>
    <t>32 х 4,4</t>
  </si>
  <si>
    <t>17 х 2,0</t>
  </si>
  <si>
    <t>25 х 2,3</t>
  </si>
  <si>
    <t>32 х 2,9</t>
  </si>
  <si>
    <t>16,2 х 2,6</t>
  </si>
  <si>
    <t>20 х 2,9</t>
  </si>
  <si>
    <t>25 х 3,7</t>
  </si>
  <si>
    <t>32 х 4,7</t>
  </si>
  <si>
    <t>Расширительная насадка экспандера QC для металлических трубок</t>
  </si>
  <si>
    <t>Расширительный аккумуляторный инструмент RAUTOOL Xpand</t>
  </si>
  <si>
    <t xml:space="preserve">68559436 (68559434) </t>
  </si>
  <si>
    <t>68559429 (68559427)</t>
  </si>
  <si>
    <t>Блок для однотрубной системы  с  нижней подводкой  и  ручной регулировкой</t>
  </si>
  <si>
    <t>Блок для двухтрубной системы  с  нижней подводкой  и  ручной регулировкой</t>
  </si>
  <si>
    <t>M 88</t>
  </si>
  <si>
    <t>Цена с НДС,    РУБ</t>
  </si>
  <si>
    <t>Цена с НДС,    РУБ со скидкой</t>
  </si>
  <si>
    <t>Насосная группа для твердотопливных котлов 1” без насоса</t>
  </si>
  <si>
    <t>M010201FAA</t>
  </si>
  <si>
    <t>Сервопривод для фланцевых смесительных клапанов 230 V, 120 s</t>
  </si>
  <si>
    <t>M010202FAA</t>
  </si>
  <si>
    <t>Сервопривод для фланцевых смесительных клапанов 24 V, 120 s</t>
  </si>
  <si>
    <t>Сервопривод для фланцевых смесительных клапанов 230 V, 120 s. С монтажным комплектом.</t>
  </si>
  <si>
    <t>M010202FAAK</t>
  </si>
  <si>
    <t>Фланцевые смесительные клапаны</t>
  </si>
  <si>
    <t>P5104000Mm</t>
  </si>
  <si>
    <t>3-х Ходовой фланцевый сместительный клапан секторного типа DN 40</t>
  </si>
  <si>
    <t>P5105000Mn</t>
  </si>
  <si>
    <t>3-х Ходовой фланцевый сместительный клапан секторного типа DN 50</t>
  </si>
  <si>
    <t>P5106500Mo</t>
  </si>
  <si>
    <t>3-х Ходовой фланцевый сместительный клапан секторного типа DN 65</t>
  </si>
  <si>
    <t>P5108000Mp</t>
  </si>
  <si>
    <t>3-х Ходовой фланцевый сместительный клапан секторного типа DN 80</t>
  </si>
  <si>
    <t>P5110000Mq</t>
  </si>
  <si>
    <t>3-х Ходовой фланцевый сместительный клапан секторного типа DN 100</t>
  </si>
  <si>
    <t>P5112500Mr</t>
  </si>
  <si>
    <t>3-х Ходовой фланцевый сместительный клапан секторного типа DN 125</t>
  </si>
  <si>
    <t>P5115000Ms</t>
  </si>
  <si>
    <t>3-х Ходовой фланцевый сместительный клапан секторного типа DN 150</t>
  </si>
  <si>
    <t>P8804000Mm</t>
  </si>
  <si>
    <t>3-х Ходовой фланцевый сместительный клапан с дросселем DN 40</t>
  </si>
  <si>
    <t>P8805000Mn</t>
  </si>
  <si>
    <t>3-х Ходовой фланцевый сместительный клапан с дросселем DN 50</t>
  </si>
  <si>
    <t>P8806500Mo</t>
  </si>
  <si>
    <t>3-х Ходовой фланцевый сместительный клапан с дросселем DN 65</t>
  </si>
  <si>
    <t>P8808000Mp</t>
  </si>
  <si>
    <t>3-х Ходовой фланцевый сместительный клапан с дросселем DN 80</t>
  </si>
  <si>
    <t>P8810000Mq</t>
  </si>
  <si>
    <t>3-х Ходовой фланцевый сместительный клапан с дросселем DN 100</t>
  </si>
  <si>
    <t>P8812500Mr</t>
  </si>
  <si>
    <t>3-х Ходовой фланцевый сместительный клапан с дросселем DN 125</t>
  </si>
  <si>
    <t>P8815000Ms</t>
  </si>
  <si>
    <t>3-х Ходовой фланцевый сместительный клапан с дросселем DN 150</t>
  </si>
  <si>
    <t>P5204000Mm</t>
  </si>
  <si>
    <t>4-х Ходовой фланцевый смесительный клапан</t>
  </si>
  <si>
    <t>P5205000Mn</t>
  </si>
  <si>
    <t>P5206500Mo</t>
  </si>
  <si>
    <t>P5208000Mp</t>
  </si>
  <si>
    <t>P5210000Mq</t>
  </si>
  <si>
    <t>P5212500Mr</t>
  </si>
  <si>
    <t>P5215000Ms</t>
  </si>
  <si>
    <t>Скоба для крепления к стене насосных групп</t>
  </si>
  <si>
    <t>Комплект скоб для крепления коллекторов P72</t>
  </si>
  <si>
    <t>30</t>
  </si>
  <si>
    <t>3292-shv-202500</t>
  </si>
  <si>
    <t>3292-shv-324000</t>
  </si>
  <si>
    <t>3292-shv-506300</t>
  </si>
  <si>
    <t>Зачистной инструмент для армированной трубы</t>
  </si>
  <si>
    <t>10025872 (20.50.700)</t>
  </si>
  <si>
    <t>Присоединительный штуцер DRV 15</t>
  </si>
  <si>
    <t>Присоединительный штуцер DRV 20</t>
  </si>
  <si>
    <t>10004679 (21.60.610)</t>
  </si>
  <si>
    <t>Гильза F+ R998 для стеклянного спиртового термометра 199 x 1/2"</t>
  </si>
  <si>
    <t>норм.закр.</t>
  </si>
  <si>
    <t>10010154 (34.98.350)</t>
  </si>
  <si>
    <t>10-80 л/мин, наруж. резьба</t>
  </si>
  <si>
    <t>10010152 (34.98.345)</t>
  </si>
  <si>
    <t>5-50 л/мин, наруж. резьба</t>
  </si>
  <si>
    <t>Термометр спиртовой</t>
  </si>
  <si>
    <t>10006405 03.06.320</t>
  </si>
  <si>
    <t>0…120°С</t>
  </si>
  <si>
    <t>Термометр жидкий T200V</t>
  </si>
  <si>
    <t>10006408 03.06.420</t>
  </si>
  <si>
    <t>Насосный модуль</t>
  </si>
  <si>
    <t>10021134 (90.18.710)</t>
  </si>
  <si>
    <t>WFH-RF EXT 6 зон</t>
  </si>
  <si>
    <t>10005216 (02.70.230)</t>
  </si>
  <si>
    <t>KSG 30 G (до 50 кВт) (чугун)</t>
  </si>
  <si>
    <t xml:space="preserve">DRV 40 N </t>
  </si>
  <si>
    <t xml:space="preserve">DRV 50 N </t>
  </si>
  <si>
    <t>10015774 (05.02.540)</t>
  </si>
  <si>
    <t>10015775 (05.02.550)</t>
  </si>
  <si>
    <t>норм.откр.</t>
  </si>
  <si>
    <t>Группа автономной циркуляции FWR для коллектора</t>
  </si>
  <si>
    <t>10004260 (20.25.410)</t>
  </si>
  <si>
    <t>Компенсаторы гидроударов</t>
  </si>
  <si>
    <t>CAW</t>
  </si>
  <si>
    <t>10026028 (15.05.415)</t>
  </si>
  <si>
    <t>10026029 (15.05.420)</t>
  </si>
  <si>
    <t>20 бар</t>
  </si>
  <si>
    <t>MSV 3-1/2</t>
  </si>
  <si>
    <t>10004477 (02.70.530)</t>
  </si>
  <si>
    <t>25 бар</t>
  </si>
  <si>
    <t>850T12W220 (н.з.)</t>
  </si>
  <si>
    <t>850T34W220 (н.з.)</t>
  </si>
  <si>
    <t>850T34W220NA (н.о.)</t>
  </si>
  <si>
    <t>850T1W220</t>
  </si>
  <si>
    <t>850T1W220NA (н.о.)</t>
  </si>
  <si>
    <t>850T114W220 (н.з.)</t>
  </si>
  <si>
    <t>850T114W220NA (н.о.)</t>
  </si>
  <si>
    <t>Соленоидные клапаны</t>
  </si>
  <si>
    <t>TR 91/A</t>
  </si>
  <si>
    <t>20x2,8</t>
  </si>
  <si>
    <t>M 320/A</t>
  </si>
  <si>
    <t>М 341/A</t>
  </si>
  <si>
    <t>Блок с нижней подводкой (нижний) для 2-х трубной системы с выходом 3/4</t>
  </si>
  <si>
    <t>М 351/А</t>
  </si>
  <si>
    <t>TR 94</t>
  </si>
  <si>
    <t>SA 483/A</t>
  </si>
  <si>
    <t>Регулятор уровня</t>
  </si>
  <si>
    <t>Поплавок для регулятора уровня</t>
  </si>
  <si>
    <t>D 120</t>
  </si>
  <si>
    <t>D 180</t>
  </si>
  <si>
    <t>Fuelly Клапан автоподпитки системы отопления</t>
  </si>
  <si>
    <t>Группа безопасности Тип К</t>
  </si>
  <si>
    <t>Насосная группа UK без смесителя, без насоса 1 1/4</t>
  </si>
  <si>
    <t>Сервопривод  (MK 25-32) 220 В</t>
  </si>
  <si>
    <t>Сервопривод  (MK 25-32) 24 В</t>
  </si>
  <si>
    <t>Настенный распределительный коллектор на 2 отопительных контура до 130 кВт</t>
  </si>
  <si>
    <t>Настенный распределительный коллектор на 3 отопительных контура до 130 кВт</t>
  </si>
  <si>
    <t>Кронштейн для настенного крепления гребенки до 130 кВт, компл</t>
  </si>
  <si>
    <t>Гидравлическая стрелка до 130 кВт при ΔТ=25 °C</t>
  </si>
  <si>
    <t>Перепускной клапан для MK</t>
  </si>
  <si>
    <t>0...110</t>
  </si>
  <si>
    <t>Цена с НДС, с учетом скидки, EUR</t>
  </si>
  <si>
    <t>Цена с НДС, Руб.</t>
  </si>
  <si>
    <t>Цена с НДС, с учетом скидки Руб.</t>
  </si>
  <si>
    <t>SAG3 50</t>
  </si>
  <si>
    <t>SAG3 80</t>
  </si>
  <si>
    <t>SAG3 100</t>
  </si>
  <si>
    <t>765</t>
  </si>
  <si>
    <t>970</t>
  </si>
  <si>
    <t>1140</t>
  </si>
  <si>
    <t>1160</t>
  </si>
  <si>
    <t>1660</t>
  </si>
  <si>
    <t>1680</t>
  </si>
  <si>
    <t>40-70</t>
  </si>
  <si>
    <t>001.22.0473</t>
  </si>
  <si>
    <t>001.22.0474</t>
  </si>
  <si>
    <t>Коллектор КК-25М/125/40/2</t>
  </si>
  <si>
    <t>Коллектор  КК-25М/125/40/3</t>
  </si>
  <si>
    <t>Коллектор  КК-25М/125/40/4</t>
  </si>
  <si>
    <t>Коллектор  КК-25М/125/40/5</t>
  </si>
  <si>
    <t>Коллектор  КК-25М/125/40/6</t>
  </si>
  <si>
    <t>Коллектор  КК-25М/125/40/7</t>
  </si>
  <si>
    <t>Коллектор  КК-32М/125/50/2</t>
  </si>
  <si>
    <t>Коллектор  КК-32М/125/50/4</t>
  </si>
  <si>
    <t>Коллектор  КК-32М/125/50/3</t>
  </si>
  <si>
    <t>Коллектор  КК-32М/125/50/5</t>
  </si>
  <si>
    <t>Коллектор  КК-40F/125/40/2</t>
  </si>
  <si>
    <t>Коллектор  КК-40F/125/40/3</t>
  </si>
  <si>
    <t>Коллектор  КК-40F/125/40/4</t>
  </si>
  <si>
    <t>Коллектор  КК-40F/125/40/5</t>
  </si>
  <si>
    <t>Коллектор  КК-40F/125/40/6</t>
  </si>
  <si>
    <t>Коллектор  КК-25М/125/40/2+1</t>
  </si>
  <si>
    <t>Коллектор  КК-25М/125/40/3+1</t>
  </si>
  <si>
    <t>Коллектор  КК-25М/125/40/3+2</t>
  </si>
  <si>
    <t>Коллектор  КК-25М/125/40/4+1</t>
  </si>
  <si>
    <t>Коллектор  КК-25М/125/40/4+2</t>
  </si>
  <si>
    <t>Коллектор  КК-25М/125/40/4+3</t>
  </si>
  <si>
    <t>Коллектор  КК-25М/125/40/5+2</t>
  </si>
  <si>
    <t>Коллектор  КК-32М/125/50/4+3</t>
  </si>
  <si>
    <t>Коллектор  КК-25М/125/40/2 D</t>
  </si>
  <si>
    <t>Коллектор  КК-25М/125/40/3 D</t>
  </si>
  <si>
    <t>Коллектор  КК-25М/125/40/4 D</t>
  </si>
  <si>
    <t>Коллектор  КК-25М/125/40/5 D</t>
  </si>
  <si>
    <t>Коллектор  КК-32М/125/40/4 D</t>
  </si>
  <si>
    <t>Коллектор  КК-32М/125/40/6 D</t>
  </si>
  <si>
    <t>Коллектор  КК-40F/125/40/3 D</t>
  </si>
  <si>
    <t>Коллектор  КК-40F/125/40/8 D</t>
  </si>
  <si>
    <t>Коллектор  КК-40F/125/40/9 D</t>
  </si>
  <si>
    <t>Коллектор  КК-50F/125/40/3 D</t>
  </si>
  <si>
    <t>Коллектор  КК-32М/125/40/4+2  D</t>
  </si>
  <si>
    <t>Гидравлический разделитель  ГРТК  80/80/40 120 кВт</t>
  </si>
  <si>
    <t>Гидравлический разделитель  ГРТК  100/100/40 195 кВт</t>
  </si>
  <si>
    <t>Насосная группа</t>
  </si>
  <si>
    <t>Насосная группа ДУ25 без смесителя П</t>
  </si>
  <si>
    <t>Насосная группа ДУ25 со смесителем П</t>
  </si>
  <si>
    <t>Настенная группа безопасности</t>
  </si>
  <si>
    <t>Крепления</t>
  </si>
  <si>
    <t>Крепление для коллектора</t>
  </si>
  <si>
    <t>Насос опрессовочный ручной</t>
  </si>
  <si>
    <t>3252-tuf-200c00</t>
  </si>
  <si>
    <t>3252-tuf-250b00</t>
  </si>
  <si>
    <t>3252-tuf-251000</t>
  </si>
  <si>
    <t>3252-tuf-320c00</t>
  </si>
  <si>
    <t>3252-tuf-321a00</t>
  </si>
  <si>
    <t>3252-tum-200c00</t>
  </si>
  <si>
    <t>3252-tum-250b00</t>
  </si>
  <si>
    <t>3252-tum-251000</t>
  </si>
  <si>
    <t>3252-tum-320c00</t>
  </si>
  <si>
    <t>3252-tum-321a00</t>
  </si>
  <si>
    <t>Сервопривод 24V 120s</t>
  </si>
  <si>
    <t>VOX EXTRA 350</t>
  </si>
  <si>
    <t>VOX EXTRA 500</t>
  </si>
  <si>
    <t>Новинка!</t>
  </si>
  <si>
    <t>Комплект аккумуляторного инструмента RAUTOOL A-light2 Kombi</t>
  </si>
  <si>
    <t>К-т запрес. тисков H2, A3, A-light2</t>
  </si>
  <si>
    <t>Тиски 16, 20, 25</t>
  </si>
  <si>
    <t>Станции температурного регулирования</t>
  </si>
  <si>
    <t>Смесительный насосный узел PMG-25 с руч. Управлением (энергосберегающий насос)</t>
  </si>
  <si>
    <t>Смесительный насосный узел PMG-32 с руч. Управлением (энергосберегающий насос)</t>
  </si>
  <si>
    <t>Терморегулятор Nea HT</t>
  </si>
  <si>
    <t>Выносной датчик Nea</t>
  </si>
  <si>
    <t>Терморегулятор Е (подкл. 12 сервоприводов)</t>
  </si>
  <si>
    <t>40х5,5</t>
  </si>
  <si>
    <t>40х6,0</t>
  </si>
  <si>
    <t>Расширительная насадка для инструмента Xpand</t>
  </si>
  <si>
    <t>Расширительный насадка H1/H2,E2,A3, A-light2</t>
  </si>
  <si>
    <t>Расширительная насадка H1/H2,E2/E3,A2/A3</t>
  </si>
  <si>
    <t>Расширительная насадка для M1</t>
  </si>
  <si>
    <t>Счетчик холодной воды WFK24.D110 Ду=15 мм, L=110 мм импульсный выход</t>
  </si>
  <si>
    <t>Счетчик горячей воды WFW24.D110 Ду=15 мм, L=110 мм импульсный выход</t>
  </si>
  <si>
    <t>Регулировочная группа с соединением G1 1/2"X 180мм для насоса  (в комплекте с креплениями SC496)</t>
  </si>
  <si>
    <t xml:space="preserve">Маты для теплых полов фирмы ФОРМАТ (Россия). </t>
  </si>
  <si>
    <t>10005175 (02.65.232)</t>
  </si>
  <si>
    <t>10004980 (02.51.210)</t>
  </si>
  <si>
    <t>10 бар</t>
  </si>
  <si>
    <t>STS 20 (L=1 300 mm) Т=97 С</t>
  </si>
  <si>
    <t>STS 20/200 (L=2 000 mm) Т=97 С</t>
  </si>
  <si>
    <t>PAS25 без насоса</t>
  </si>
  <si>
    <t>PAS25-KH без насоса, 2 шаровых крана на подаче</t>
  </si>
  <si>
    <t>PAS25 Wilo RS 25/6-3</t>
  </si>
  <si>
    <t>PAS25-KH Wilo RS 25/6-3, 2 шаровых крана на подаче</t>
  </si>
  <si>
    <t>PAS 25 Yonos Para 25/6</t>
  </si>
  <si>
    <t>PAS 32 без насоса</t>
  </si>
  <si>
    <t>PASM25, без насоса с сервомотором</t>
  </si>
  <si>
    <t>PASM25 Wilo RS25/6</t>
  </si>
  <si>
    <t>PASM25 Yonos Para 25/6</t>
  </si>
  <si>
    <t>PASM32 без насоса с сервомотором</t>
  </si>
  <si>
    <t>HKF8180 без насоса, термостатический клапан: 20-43°С</t>
  </si>
  <si>
    <t>USV 16 L</t>
  </si>
  <si>
    <t>0,03 - 0,50 бар</t>
  </si>
  <si>
    <t>10005171 (02.65.216)</t>
  </si>
  <si>
    <t>10004754 (02.18.315)</t>
  </si>
  <si>
    <t>10004792 (02.20.530)</t>
  </si>
  <si>
    <t>10004808 (02.21.630)</t>
  </si>
  <si>
    <t>STS.20S (L=1300мм, T=85°С)</t>
  </si>
  <si>
    <t>STS.20S (L=1300мм, T=93°С)</t>
  </si>
  <si>
    <t>STS.20S (L=1300мм, T=97°С)</t>
  </si>
  <si>
    <t>STS.20S (L=1300мм, T=103°С)</t>
  </si>
  <si>
    <t>3/4"ВР</t>
  </si>
  <si>
    <t>VB32-2 на 2 модуля</t>
  </si>
  <si>
    <t xml:space="preserve">MINIVENT MV 10 </t>
  </si>
  <si>
    <t>НW-Q60/80 (1,5 м³/ч, 17кВт (ΔТ=10K))</t>
  </si>
  <si>
    <t>HW80/120 (4 м³/ч, 44кВт (ΔТ=10K))</t>
  </si>
  <si>
    <t>HW140/140 (10 м³/ч, 114кВт (ΔТ=10K))</t>
  </si>
  <si>
    <t>Гидравлические стрелки</t>
  </si>
  <si>
    <t>Коллекторная гребенка на 2-5 насосных модуля</t>
  </si>
  <si>
    <t>TX 91E 10-50</t>
  </si>
  <si>
    <t>Расход 3-56л/мин</t>
  </si>
  <si>
    <t>10010160 (34.98.365)</t>
  </si>
  <si>
    <t>10013474 (40.53.330)</t>
  </si>
  <si>
    <t>10005811 (03.01.100)</t>
  </si>
  <si>
    <t>10006084 (03.03.150)</t>
  </si>
  <si>
    <t>10005942 (03.02.054)</t>
  </si>
  <si>
    <t>10005945 (03.02.062)</t>
  </si>
  <si>
    <t>10005951 (03.02.103)</t>
  </si>
  <si>
    <t>10006079 (03.03.103)</t>
  </si>
  <si>
    <t>10006067 (03.03.043)</t>
  </si>
  <si>
    <t>10006416 (03.07.563)</t>
  </si>
  <si>
    <t>10006431 (03.07.660)</t>
  </si>
  <si>
    <t>10022068 (03.07.600)</t>
  </si>
  <si>
    <t>10006433 (03.07.763)</t>
  </si>
  <si>
    <t>10006442 (03.07.860)</t>
  </si>
  <si>
    <t>10018742 (03.32.006)</t>
  </si>
  <si>
    <t>10008094 (03.33.725)</t>
  </si>
  <si>
    <t>Термостатический смесительный клапан Ultramix TX 91E</t>
  </si>
  <si>
    <t>Global Клапан выпуска воздуха ручной 1/4"</t>
  </si>
  <si>
    <t>1/4"</t>
  </si>
  <si>
    <t>10007726 (03.18.225)</t>
  </si>
  <si>
    <t>10007795 (03.20.225)</t>
  </si>
  <si>
    <t>10008081 (03.22.225)</t>
  </si>
  <si>
    <t>10009432 (03.29.010)</t>
  </si>
  <si>
    <t>10009486 (03.35.108)</t>
  </si>
  <si>
    <t>10009479 (03.35.110)</t>
  </si>
  <si>
    <t>10009478 (03.35.008)</t>
  </si>
  <si>
    <t>10009479 (03.35.010)</t>
  </si>
  <si>
    <t>0…100 мбар</t>
  </si>
  <si>
    <t>0…250 мбар</t>
  </si>
  <si>
    <t>10004769 (02.19.408)</t>
  </si>
  <si>
    <t>10004770 (02.19.410)</t>
  </si>
  <si>
    <t>10014106 (04.20.203)</t>
  </si>
  <si>
    <t>AM6109C12</t>
  </si>
  <si>
    <t>Расход м3/час</t>
  </si>
  <si>
    <t>5,6</t>
  </si>
  <si>
    <t>7,3</t>
  </si>
  <si>
    <t xml:space="preserve">Соединение со стороны потребителя </t>
  </si>
  <si>
    <t>Соединение со стороны котла</t>
  </si>
  <si>
    <t>1 1/2" НР</t>
  </si>
  <si>
    <t>1" НР</t>
  </si>
  <si>
    <t>2" НР</t>
  </si>
  <si>
    <t>1 1/4" НР</t>
  </si>
  <si>
    <t>1 1/2" НГ</t>
  </si>
  <si>
    <t>Коллекторы котельной разводки до 90 кВт СТАНДАРТ +</t>
  </si>
  <si>
    <t xml:space="preserve">Коллекторы котельной разводки до 90 кВт СТАНДАРТ </t>
  </si>
  <si>
    <t>Коллекторы котельной разводки до 120 кВт СТАНДАРТ</t>
  </si>
  <si>
    <t>Коллекторы котельной разводки до 90 кВт СТАНДАРТ</t>
  </si>
  <si>
    <t>1 " НР</t>
  </si>
  <si>
    <t>Коллекторы котельной разводки до 120 кВт СТАНДАРТ +</t>
  </si>
  <si>
    <t>Коллекторы котельной разводки до 360 кВт ДУБЛЕР</t>
  </si>
  <si>
    <t>1 1/2" ВР</t>
  </si>
  <si>
    <t>15,5</t>
  </si>
  <si>
    <t>Коллекторы котельной разводки до 390 кВт ДУБЛЕР</t>
  </si>
  <si>
    <t>19,4</t>
  </si>
  <si>
    <t>2" НГ</t>
  </si>
  <si>
    <t>Коллекторы котельной разводки до 390 кВт ДУБЛЕР+</t>
  </si>
  <si>
    <t>Насосная группа ДУ32 без смесителя П</t>
  </si>
  <si>
    <t>Насосная группа ДУ32 со смесителем П</t>
  </si>
  <si>
    <t>VB32-3 на 3 модуля</t>
  </si>
  <si>
    <t>VB32-4 на 4 модуля</t>
  </si>
  <si>
    <t>VB32-5 на 5 модулей</t>
  </si>
  <si>
    <t>WH-VB32 кронштейн для настенного монтажа</t>
  </si>
  <si>
    <t>Управляющая электроника</t>
  </si>
  <si>
    <t>Комнатный проводные термостаты BELUX</t>
  </si>
  <si>
    <t>Проводные электронные термостаты WFHT и Milux</t>
  </si>
  <si>
    <t>10021100 (90.18.535)</t>
  </si>
  <si>
    <t>10021106 (90.18.575)</t>
  </si>
  <si>
    <t>Термостат комнатный электронный WFHT-LCD. С выносным датчиком</t>
  </si>
  <si>
    <t>Проводные электронные термостаты BT</t>
  </si>
  <si>
    <t>BT-A Комнатный термостат с диодом</t>
  </si>
  <si>
    <t>BTD Комнатный термостат с ЖК-дисплеем с подсветкой</t>
  </si>
  <si>
    <t>Основной коммутационный модуль WFHC-BAS для термостатов Belux, BT, WFHT, Milux</t>
  </si>
  <si>
    <t>WFHC-BAS 4 Zonen 24V ANO</t>
  </si>
  <si>
    <t>WFHC-BAS 4 Zonen 24V ANC</t>
  </si>
  <si>
    <t>WFHC-BAS 4 Zonen 230 ANC</t>
  </si>
  <si>
    <t>WFHC-BAS 6 Zonen 24V ANO</t>
  </si>
  <si>
    <t>WFHC-BAS 6 Zonen 24V ANC</t>
  </si>
  <si>
    <t>WFHC-BAS 6 Zonen 230 ANO</t>
  </si>
  <si>
    <t>WFHC-BAS 6 Zonen 230 ANC</t>
  </si>
  <si>
    <t>Дополнительный коммутационный модуль WFHC-EXT</t>
  </si>
  <si>
    <t>WFHC-EXT 4 Zonen 24V ANO</t>
  </si>
  <si>
    <t>WFHC-EXT 4 Zonen 24V ANC</t>
  </si>
  <si>
    <t>WFHC-EXT 4 Zonen 230 ANC</t>
  </si>
  <si>
    <t>WFHC-EXT 6 Zonen 24V ANC</t>
  </si>
  <si>
    <t>WFHC-EXT 6 Zonen 230 ANO</t>
  </si>
  <si>
    <t>WFHC-EXT 6 Zonen 230 ANC</t>
  </si>
  <si>
    <t>Радиотермостаты WFHT и Milux RF</t>
  </si>
  <si>
    <t>Электронный радиотермостат Milux-RF weekly с ЖК-Дисплеем, программируемый</t>
  </si>
  <si>
    <t>Основной коммутационный радиомодуль WFHC-RF</t>
  </si>
  <si>
    <t>Дополнительный коммутационный модуль WFHC-RF EXT</t>
  </si>
  <si>
    <t>WFH-RF EXT 4 зоны</t>
  </si>
  <si>
    <t>Радиотермосты BT-RF</t>
  </si>
  <si>
    <t>BT-A-RF с диодом</t>
  </si>
  <si>
    <t>BTD-RF с ЖК дисплеем с подсветкой</t>
  </si>
  <si>
    <t>BTDP-RF с ЖК дисплеем с подсвтекой, программируемый</t>
  </si>
  <si>
    <t>2*1,5 B</t>
  </si>
  <si>
    <t>Коммутационные модули</t>
  </si>
  <si>
    <t>Однозонный приемник BTRL-RF</t>
  </si>
  <si>
    <t xml:space="preserve">Основной модуль BT-RF Master </t>
  </si>
  <si>
    <t xml:space="preserve">Дополнительный модуль BT-RF EXT </t>
  </si>
  <si>
    <t>Дополнительный модуль BT-RF EXT</t>
  </si>
  <si>
    <t>Погодозависимый контроллер ClimaticControl CC-HC</t>
  </si>
  <si>
    <t>Запчасти и принадлежности</t>
  </si>
  <si>
    <t>Антенна 433МГц</t>
  </si>
  <si>
    <t>Трансформатор WFH-TRAFO 60VA</t>
  </si>
  <si>
    <t>Накладные термостаты</t>
  </si>
  <si>
    <t>Термостат накладной WTC-IS</t>
  </si>
  <si>
    <t>Термостат накладной WTC-230V, IP 40</t>
  </si>
  <si>
    <t>Погружные термостаты</t>
  </si>
  <si>
    <t>Реле протока</t>
  </si>
  <si>
    <t>Угольник с наружной резьбой с креплением</t>
  </si>
  <si>
    <t>3222-btm-200b00</t>
  </si>
  <si>
    <t>Коллектор распределительный 3/4", выходы с наружной резьбой 1/2, с регулировочными вентилями, хром</t>
  </si>
  <si>
    <t>16х2,6 мм</t>
  </si>
  <si>
    <t>…80</t>
  </si>
  <si>
    <t>10</t>
  </si>
  <si>
    <t>Принадлежности для коллекторов из нержавеющей стали</t>
  </si>
  <si>
    <t>KH-SET Набор шаровых кранов, никелированных</t>
  </si>
  <si>
    <t>ES-SET Q 1" Ni Концевая группа с воздухоотводчиками, никелированная</t>
  </si>
  <si>
    <t>CR 1220</t>
  </si>
  <si>
    <t xml:space="preserve">ТС 460 </t>
  </si>
  <si>
    <t>68559948N</t>
  </si>
  <si>
    <t>ТС 461</t>
  </si>
  <si>
    <t>ТС 462</t>
  </si>
  <si>
    <t>Теплоизоляция для коллектора</t>
  </si>
  <si>
    <t>Теплоизоляция для насосной группы GR 1220</t>
  </si>
  <si>
    <t>Теплоизоляция для насосной группы GR 1222</t>
  </si>
  <si>
    <t>CB 1220</t>
  </si>
  <si>
    <t>CB 1222</t>
  </si>
  <si>
    <t>12 мм</t>
  </si>
  <si>
    <t>14 мм</t>
  </si>
  <si>
    <t>32 мм</t>
  </si>
  <si>
    <t>12</t>
  </si>
  <si>
    <t>10/220</t>
  </si>
  <si>
    <t>8/144</t>
  </si>
  <si>
    <t>18</t>
  </si>
  <si>
    <t>8/72</t>
  </si>
  <si>
    <t>4/28</t>
  </si>
  <si>
    <t>40/1200</t>
  </si>
  <si>
    <t>35/840</t>
  </si>
  <si>
    <t>30/420</t>
  </si>
  <si>
    <t>Сервопривод для фланцевых смесительных клапанов 24 V, 120 s. С монтажным комплектом.</t>
  </si>
  <si>
    <t>30 - 50 °С</t>
  </si>
  <si>
    <t>20 - 50 °С</t>
  </si>
  <si>
    <t>20 - 70 °С</t>
  </si>
  <si>
    <t>M 30x1,5</t>
  </si>
  <si>
    <t>Регулятор тяги</t>
  </si>
  <si>
    <t>Сервопривод 26 LC (н.з) 230V AC, световая индикация, съемный кабель</t>
  </si>
  <si>
    <t>Термоманометр радиальный FR 828 (TMRA) F+R828 в комплекте с автоматическим запорным клапаном</t>
  </si>
  <si>
    <t>Термоманометр аксиальный FR 818 (TMAX) F+R818 в комплекте с автоматическим запорным клапаном</t>
  </si>
  <si>
    <t>5-30°C</t>
  </si>
  <si>
    <t>WFHT-BASIC с светодиодом</t>
  </si>
  <si>
    <t>Термостат комнатный электронный WFHT-PUBLIC с выносным датчиком</t>
  </si>
  <si>
    <t>BTDP Комнатный термостат с подсветкой, программируемый</t>
  </si>
  <si>
    <t>24/220 VAC</t>
  </si>
  <si>
    <t>норм.закр./норм.закр.</t>
  </si>
  <si>
    <t>24/220</t>
  </si>
  <si>
    <t>Выносной датчик Sensor 10K, для термостатов BT и WFHT</t>
  </si>
  <si>
    <t>280</t>
  </si>
  <si>
    <t>3003202753</t>
  </si>
  <si>
    <t>Монтажный комплект S1  с насосом UPS 25-60</t>
  </si>
  <si>
    <t>Трубопроводная система для водоснабжения и отопления</t>
  </si>
  <si>
    <t>SPX-0002-001620</t>
  </si>
  <si>
    <t>SPX-0001-001622</t>
  </si>
  <si>
    <t>SPX-0001-002028</t>
  </si>
  <si>
    <t>20х2,8</t>
  </si>
  <si>
    <t>SPX-0001-002535</t>
  </si>
  <si>
    <t>25х3,5</t>
  </si>
  <si>
    <t>SPX-0001-003244</t>
  </si>
  <si>
    <t>32х4,4</t>
  </si>
  <si>
    <t>SFA-0020-000016</t>
  </si>
  <si>
    <t>Монтажная гильза</t>
  </si>
  <si>
    <t>SFA-0020-000020</t>
  </si>
  <si>
    <t>20/160</t>
  </si>
  <si>
    <t>SFA-0020-000025</t>
  </si>
  <si>
    <t>SFA-0020-000032</t>
  </si>
  <si>
    <t>20/60</t>
  </si>
  <si>
    <t>SFA-0003-000016</t>
  </si>
  <si>
    <t>Муфта соединительная равнопроходная</t>
  </si>
  <si>
    <t>SFA-0003-000020</t>
  </si>
  <si>
    <t>SFA-0003-000025</t>
  </si>
  <si>
    <t>SFA-0003-000032</t>
  </si>
  <si>
    <t>10/30</t>
  </si>
  <si>
    <t>SFA-0004-002016</t>
  </si>
  <si>
    <t>Муфта соединительная переходная</t>
  </si>
  <si>
    <t>SFA-0004-002516</t>
  </si>
  <si>
    <t>25x16</t>
  </si>
  <si>
    <t>SFA-0004-002520</t>
  </si>
  <si>
    <t>25x20</t>
  </si>
  <si>
    <t>SFA-0004-003225</t>
  </si>
  <si>
    <t>32x25</t>
  </si>
  <si>
    <t>SFA-0001-001612</t>
  </si>
  <si>
    <t>16xR 1/2"</t>
  </si>
  <si>
    <t>SFA-0001-002012</t>
  </si>
  <si>
    <t>20xR 1/2"</t>
  </si>
  <si>
    <t>SFA-0001-001634</t>
  </si>
  <si>
    <t>16xR 3/4"</t>
  </si>
  <si>
    <t>SFA-0001-002034</t>
  </si>
  <si>
    <t>20xR 3/4"</t>
  </si>
  <si>
    <t>SFA-0001-002534</t>
  </si>
  <si>
    <t>SFA-0001-002510</t>
  </si>
  <si>
    <t>SFA-0001-003210</t>
  </si>
  <si>
    <t>32xR 1"</t>
  </si>
  <si>
    <t>SFA-0002-001612</t>
  </si>
  <si>
    <t>SFA-0002-002012</t>
  </si>
  <si>
    <t>20xG 1/2"</t>
  </si>
  <si>
    <t>SFA-0002-002034</t>
  </si>
  <si>
    <t>20xG 3/4"</t>
  </si>
  <si>
    <t>SFA-0002-002534</t>
  </si>
  <si>
    <t>25xG 3/4"</t>
  </si>
  <si>
    <t>SFA-0013-000016</t>
  </si>
  <si>
    <t>Тройник равнопроходный</t>
  </si>
  <si>
    <t>SFA-0013-000020</t>
  </si>
  <si>
    <t>SFA-0013-000025</t>
  </si>
  <si>
    <t>SFA-0013-000032</t>
  </si>
  <si>
    <t>SFA-0014-162016</t>
  </si>
  <si>
    <t>SFA-0014-201616</t>
  </si>
  <si>
    <t>SFA-0014-201620</t>
  </si>
  <si>
    <t>SFA-0014-202016</t>
  </si>
  <si>
    <t>SFA-0014-202520</t>
  </si>
  <si>
    <t>20x25x20</t>
  </si>
  <si>
    <t>SFA-0014-251616</t>
  </si>
  <si>
    <t>25x16x16</t>
  </si>
  <si>
    <t>SFA-0014-251620</t>
  </si>
  <si>
    <t>25x16x20</t>
  </si>
  <si>
    <t>SFA-0014-251625</t>
  </si>
  <si>
    <t>25x16x25</t>
  </si>
  <si>
    <t>SFA-0014-252020</t>
  </si>
  <si>
    <t>25x20x20</t>
  </si>
  <si>
    <t>SFA-0014-252025</t>
  </si>
  <si>
    <t>25x20x25</t>
  </si>
  <si>
    <t>SFA-0014-252520</t>
  </si>
  <si>
    <t>25x25x20</t>
  </si>
  <si>
    <t>SFA-0014-322032</t>
  </si>
  <si>
    <t>SFA-0007-000016</t>
  </si>
  <si>
    <t>Угольник  90°</t>
  </si>
  <si>
    <t>SFA-0007-000020</t>
  </si>
  <si>
    <t>SFA-0007-000025</t>
  </si>
  <si>
    <t>SFA-0007-000032</t>
  </si>
  <si>
    <t>SFA-0005-001612</t>
  </si>
  <si>
    <t>Угольник-переходник с наружной резьбой</t>
  </si>
  <si>
    <t>SFA-0005-002012</t>
  </si>
  <si>
    <t>SFA-0005-002034</t>
  </si>
  <si>
    <t>SFA-0006-001612</t>
  </si>
  <si>
    <t>Угольник-переходник с внутренней резьбой</t>
  </si>
  <si>
    <t>16xG 1/2"</t>
  </si>
  <si>
    <t>SFA-0006-002012</t>
  </si>
  <si>
    <t>SFA-0009-001612</t>
  </si>
  <si>
    <t>Угольник настенный с креплением</t>
  </si>
  <si>
    <t>16xRp 1/2"</t>
  </si>
  <si>
    <t>SFA-0009-002012</t>
  </si>
  <si>
    <t>20xRp 1/2"</t>
  </si>
  <si>
    <t>SFA-0019-001612</t>
  </si>
  <si>
    <t>SFA-0019-002012</t>
  </si>
  <si>
    <t>SFA-0019-001634</t>
  </si>
  <si>
    <t>16xG 3/4"</t>
  </si>
  <si>
    <t>SFA-0019-002034</t>
  </si>
  <si>
    <t>SFA-0019-002534</t>
  </si>
  <si>
    <t>SFA-0025-001625</t>
  </si>
  <si>
    <t>Трубка для подкл-я радиатора, Г-образная</t>
  </si>
  <si>
    <t>SFA-0025-002025</t>
  </si>
  <si>
    <t>20/250</t>
  </si>
  <si>
    <t>SFA-0026-162516</t>
  </si>
  <si>
    <t>Трубка для подкл-я радиатора, Т-образная</t>
  </si>
  <si>
    <t>16/250/16</t>
  </si>
  <si>
    <t>SFA-0026-202520</t>
  </si>
  <si>
    <t>20/250/20</t>
  </si>
  <si>
    <t>Трубопроводная система для водоснабжения и отопления STOUT</t>
  </si>
  <si>
    <t>Вес упаковки,кг.</t>
  </si>
  <si>
    <t>Цена розничная руб.</t>
  </si>
  <si>
    <t>RT10N, 30-100°C</t>
  </si>
  <si>
    <t>KAV Присоединительная армутура для расширительного бака</t>
  </si>
  <si>
    <t>SVF 0001 000020</t>
  </si>
  <si>
    <t>SVF 0001 000025</t>
  </si>
  <si>
    <t>12/108</t>
  </si>
  <si>
    <t>6/36</t>
  </si>
  <si>
    <t>Фильтр газовый 3/4'' FG 20 comp для настенных котлов</t>
  </si>
  <si>
    <t>размер</t>
  </si>
  <si>
    <t>Цена с НДС,  EURO</t>
  </si>
  <si>
    <t>MC 10*1 FGI 3/8</t>
  </si>
  <si>
    <t>M 10 (18мм) х ВР 3/8,  длина 400 мм</t>
  </si>
  <si>
    <t>M 10 (18мм) х ВР 3/8,  длина 500 мм</t>
  </si>
  <si>
    <t>M 10 (18мм) х ВР 1/2,  длина 400 мм</t>
  </si>
  <si>
    <t>M 10 (18мм) х ВР 1/2,  длина 500 мм</t>
  </si>
  <si>
    <t>M 10 (35мм) х ВР 3/8,  длина 400 мм</t>
  </si>
  <si>
    <t>M 10 (35мм) х ВР 3/8,  длина 500 мм</t>
  </si>
  <si>
    <t>M 10 (35мм) х ВР 1/2,  длина 400 мм</t>
  </si>
  <si>
    <t>M 10 (35мм) х ВР 1/2,  длина 500 мм</t>
  </si>
  <si>
    <t>НР 3/8 х ВР 3/8,  длина 400 мм</t>
  </si>
  <si>
    <t>НР 3/8 х ВР 3/8,  длина 600 мм</t>
  </si>
  <si>
    <t>НР 3/8 х ВР 1/2,  длина 400 мм</t>
  </si>
  <si>
    <t>НР 3/8 х ВР 1/2,  длина 600 мм</t>
  </si>
  <si>
    <t>НР 1/2 х ВР 3/8,  длина 400 мм</t>
  </si>
  <si>
    <t>НР 1/2 х ВР 3/8,  длина 600 мм</t>
  </si>
  <si>
    <t>НР 1/2 х ВР 1/2,  длина 400 мм</t>
  </si>
  <si>
    <t>НР 1/2 х ВР 1/2,  длина 500 мм</t>
  </si>
  <si>
    <t>НР 1/2 х ВР 1/2,  длина 600 мм</t>
  </si>
  <si>
    <t>НР 1/2 х ВР 1/2,  длина 800 мм</t>
  </si>
  <si>
    <t>НР 1/2 х ВР 1/2,  длина 1000 мм</t>
  </si>
  <si>
    <t>ВР 3/8 х ВР 3/8,  длина 400 мм</t>
  </si>
  <si>
    <t>ВР 3/8 х ВР 3/8,  длина 600 мм</t>
  </si>
  <si>
    <t>ВР 1/2 х ВР 3/8,  длина 400 мм</t>
  </si>
  <si>
    <t>ВР 1/2 х ВР 3/8,  длина 600 мм</t>
  </si>
  <si>
    <t>ВР 1/2 х ВР 1/2,  длина 400 мм</t>
  </si>
  <si>
    <t>ВР 1/2 х ВР 1/2,  длина 500 мм</t>
  </si>
  <si>
    <t>ВР 1/2 х ВР 1/2,  длина 600 мм</t>
  </si>
  <si>
    <t>ВР 1/2 х ВР 1/2,  длина 800 мм</t>
  </si>
  <si>
    <t>ВР 1/2 х ВР 1/2,  длина 1000 мм</t>
  </si>
  <si>
    <t>НР 1 х ВР 1,  длина 800 мм</t>
  </si>
  <si>
    <t>НР 1 х ВР 1,  длина 1000 мм</t>
  </si>
  <si>
    <t>НР 1 1/4 х ВР 1 1/4,  длина 800 мм</t>
  </si>
  <si>
    <t>НР 1 1/4  х ВР 1 1/4,  длина 1000 мм</t>
  </si>
  <si>
    <t>ВР 1 х ВР 1,  длина 800 мм</t>
  </si>
  <si>
    <t>ВР 1 х ВР 1,  длина 1000 мм</t>
  </si>
  <si>
    <t>ВР 1 1/4 х ВР 1 1/4,  длина 800 мм</t>
  </si>
  <si>
    <t>ВР 1 1/4  х ВР 1 1/4,  длина 1000 мм</t>
  </si>
  <si>
    <t>НР 1 х ВР 1  угловая ,  длина 600 мм</t>
  </si>
  <si>
    <t>НР 1 х ВР 1  угловая,  длина 800 мм</t>
  </si>
  <si>
    <t>Цена с НДС, euro</t>
  </si>
  <si>
    <t>SMS 0907 000003</t>
  </si>
  <si>
    <t>SMS 0907 000004</t>
  </si>
  <si>
    <t>SMS 0907 000005</t>
  </si>
  <si>
    <t>SMS 0907 000006</t>
  </si>
  <si>
    <t>SMS 0907 000007</t>
  </si>
  <si>
    <t>SMS 0907 000008</t>
  </si>
  <si>
    <t>SMS 0907 000009</t>
  </si>
  <si>
    <t>SMS 0907 000010</t>
  </si>
  <si>
    <t>SMS 0907 000011</t>
  </si>
  <si>
    <t>SMS 0907 000012</t>
  </si>
  <si>
    <t>SMS 0907 000013</t>
  </si>
  <si>
    <t>SMS 0912 000003</t>
  </si>
  <si>
    <t>SMS 0912 000004</t>
  </si>
  <si>
    <t>SMS 0912 000005</t>
  </si>
  <si>
    <t>SMS 0912 000006</t>
  </si>
  <si>
    <t>SMS 0912 000007</t>
  </si>
  <si>
    <t>SMS 0912 000008</t>
  </si>
  <si>
    <t>SMS 0912 000009</t>
  </si>
  <si>
    <t>SMS 0912 000010</t>
  </si>
  <si>
    <t>SMS 0912 000011</t>
  </si>
  <si>
    <t>SMS 0912 000012</t>
  </si>
  <si>
    <t>SMS 0912 000013</t>
  </si>
  <si>
    <t>SMS 0917 000003</t>
  </si>
  <si>
    <t>SMS 0917 000004</t>
  </si>
  <si>
    <t>SMS 0917 000005</t>
  </si>
  <si>
    <t>SMS 0917 000006</t>
  </si>
  <si>
    <t>SMS 0917 000007</t>
  </si>
  <si>
    <t>SMS 0917 000008</t>
  </si>
  <si>
    <t>SMS 0917 000009</t>
  </si>
  <si>
    <t>SMS 0917 000010</t>
  </si>
  <si>
    <t>SMS 0917 000011</t>
  </si>
  <si>
    <t>SMS 0917 000012</t>
  </si>
  <si>
    <t>SMS 0917 000013</t>
  </si>
  <si>
    <t>SMS 0922 000003</t>
  </si>
  <si>
    <t>SMS 0922 000004</t>
  </si>
  <si>
    <t>SMS 0922 000005</t>
  </si>
  <si>
    <t>SMS 0922 000006</t>
  </si>
  <si>
    <t>SMS 0922 000007</t>
  </si>
  <si>
    <t>SMS 0922 000008</t>
  </si>
  <si>
    <t>SMS 0922 000009</t>
  </si>
  <si>
    <t>SMS 0922 000010</t>
  </si>
  <si>
    <t>SMS 0922 000011</t>
  </si>
  <si>
    <t>SMS 0922 000012</t>
  </si>
  <si>
    <t>SMS 0922 000013</t>
  </si>
  <si>
    <t>SMS 0923 000002</t>
  </si>
  <si>
    <t>SMS 0923 000003</t>
  </si>
  <si>
    <t>SMS 0923 000004</t>
  </si>
  <si>
    <t>SMS 0923 000005</t>
  </si>
  <si>
    <t>SMS 0923 000006</t>
  </si>
  <si>
    <t>SMS 0923 000007</t>
  </si>
  <si>
    <t>SMS 0923 000008</t>
  </si>
  <si>
    <t>SMS 0923 000009</t>
  </si>
  <si>
    <t>SMS 0923 000010</t>
  </si>
  <si>
    <t>SMS 0923 000011</t>
  </si>
  <si>
    <t>SMS 0923 000012</t>
  </si>
  <si>
    <t>Распределительные коллекторы STOUT</t>
  </si>
  <si>
    <t>Коллекторы из нержавеющей стали</t>
  </si>
  <si>
    <t>SMB 0473 000003</t>
  </si>
  <si>
    <t>SMB 0473 000004</t>
  </si>
  <si>
    <t>SMB 0473 000005</t>
  </si>
  <si>
    <t>SMB 0473 000006</t>
  </si>
  <si>
    <t>SMB 0473 000007</t>
  </si>
  <si>
    <t>SMB 0473 000008</t>
  </si>
  <si>
    <t>SMB 0473 000009</t>
  </si>
  <si>
    <t>SMB 0473 000010</t>
  </si>
  <si>
    <t>SMB 0473 000011</t>
  </si>
  <si>
    <t>SMB 0473 000012</t>
  </si>
  <si>
    <t>SMB 0468 000003</t>
  </si>
  <si>
    <t>SMB 0468 000004</t>
  </si>
  <si>
    <t>SMB 0468 000005</t>
  </si>
  <si>
    <t>SMB 0468 000006</t>
  </si>
  <si>
    <t>SMB 0468 000007</t>
  </si>
  <si>
    <t>SMB 0468 000008</t>
  </si>
  <si>
    <t>SMB 0468 000009</t>
  </si>
  <si>
    <t>SMB 0468 000010</t>
  </si>
  <si>
    <t>SMB 0468 000011</t>
  </si>
  <si>
    <t>SMB 0468 000012</t>
  </si>
  <si>
    <t>Коллекторы из латуни</t>
  </si>
  <si>
    <t>STOUT</t>
  </si>
  <si>
    <t>Коллекторы</t>
  </si>
  <si>
    <t>Гибкая подводка</t>
  </si>
  <si>
    <t>SPX-0002-002020</t>
  </si>
  <si>
    <t>Длина, мм</t>
  </si>
  <si>
    <t>SCA-6010-210850</t>
  </si>
  <si>
    <t>SCA-6010-230850</t>
  </si>
  <si>
    <t>SCA-6010-240850</t>
  </si>
  <si>
    <t>Ø 60/100, L850 мм</t>
  </si>
  <si>
    <t>Дымоходы</t>
  </si>
  <si>
    <t>Радиаторы биметаллические секционные RIFAR с нижним подключением (Ventil)</t>
  </si>
  <si>
    <t>Количество секций</t>
  </si>
  <si>
    <t>Межосевое расстояние</t>
  </si>
  <si>
    <t>Радиаторы Rifar Base Ventil</t>
  </si>
  <si>
    <t>Цена радиатора с учетом комлектующих с НДС, РУБ*</t>
  </si>
  <si>
    <t>Цена радиатора с учетом комлектующих с НДС, с учетом скидки, РУБ*</t>
  </si>
  <si>
    <t>Радиаторы Rifar Monolit Ventil</t>
  </si>
  <si>
    <t>B - Base</t>
  </si>
  <si>
    <t>V - Ventil</t>
  </si>
  <si>
    <t>L -подключение слева</t>
  </si>
  <si>
    <t>R-подключение справа</t>
  </si>
  <si>
    <t>M - Monolit</t>
  </si>
  <si>
    <r>
      <t>МАРКИРОВКА</t>
    </r>
    <r>
      <rPr>
        <sz val="8"/>
        <color theme="1"/>
        <rFont val="Arial"/>
        <family val="2"/>
        <charset val="204"/>
      </rPr>
      <t xml:space="preserve"> - </t>
    </r>
    <r>
      <rPr>
        <b/>
        <sz val="8"/>
        <color theme="1"/>
        <rFont val="Arial"/>
        <family val="2"/>
        <charset val="204"/>
      </rPr>
      <t>МVR/МVL</t>
    </r>
  </si>
  <si>
    <r>
      <t xml:space="preserve">МАРКИРОВКА </t>
    </r>
    <r>
      <rPr>
        <sz val="8"/>
        <color theme="1"/>
        <rFont val="Arial"/>
        <family val="2"/>
        <charset val="204"/>
      </rPr>
      <t xml:space="preserve">- </t>
    </r>
    <r>
      <rPr>
        <b/>
        <sz val="8"/>
        <color theme="1"/>
        <rFont val="Arial"/>
        <family val="2"/>
        <charset val="204"/>
      </rPr>
      <t>BVR/BVL</t>
    </r>
  </si>
  <si>
    <t>* Стоимость радиатора включает установленный термостатический клапан Heimeier 4335, заглушки, проходную пробку на 1/2 дюйма и клапан Маевского. Термостатический регулятор и узел нижнего подключения не входят в комлектацию радиаторов Rifar Ventil.</t>
  </si>
  <si>
    <t>Base 200</t>
  </si>
  <si>
    <t>Base 350</t>
  </si>
  <si>
    <t>Base 500</t>
  </si>
  <si>
    <t>Monolit 350</t>
  </si>
  <si>
    <t>Monolit 500</t>
  </si>
  <si>
    <t>Труба PN 10</t>
  </si>
  <si>
    <t>3202-tbe-750010</t>
  </si>
  <si>
    <t>3202-tbe-900010</t>
  </si>
  <si>
    <t>3202-tbe-110010</t>
  </si>
  <si>
    <t>Труба многослойная композитная, армированная перфорированной алюминиевой фольгой (зачистка не требуется), PN25</t>
  </si>
  <si>
    <t>Угольник переходной 90º</t>
  </si>
  <si>
    <t>3212-elr-252000</t>
  </si>
  <si>
    <t>3212-tio-202520</t>
  </si>
  <si>
    <t>20х25х20</t>
  </si>
  <si>
    <t>3212-tio-632063</t>
  </si>
  <si>
    <t>63x20x63</t>
  </si>
  <si>
    <t>3212-tio-752075</t>
  </si>
  <si>
    <t xml:space="preserve">75х20х75 </t>
  </si>
  <si>
    <t>3212-rdc-752000</t>
  </si>
  <si>
    <t>3212-rdc-752500</t>
  </si>
  <si>
    <t>75x20</t>
  </si>
  <si>
    <t>75x25</t>
  </si>
  <si>
    <t>3212-rdc-905000</t>
  </si>
  <si>
    <t>3212-rdc-906300</t>
  </si>
  <si>
    <t>90x50</t>
  </si>
  <si>
    <t>90x63</t>
  </si>
  <si>
    <t>3212-rdc-110630</t>
  </si>
  <si>
    <t>3212-rdc-110750</t>
  </si>
  <si>
    <t>110х63</t>
  </si>
  <si>
    <t>110х75</t>
  </si>
  <si>
    <t>Заглушка удлиненная</t>
  </si>
  <si>
    <t>3292-stu-200000</t>
  </si>
  <si>
    <t>3222-tmo-401a40</t>
  </si>
  <si>
    <t>Муфта комбинированная с наружной резьбой с выпуском</t>
  </si>
  <si>
    <t>3222-nmo-200b01</t>
  </si>
  <si>
    <t>3222-nmo-250c01</t>
  </si>
  <si>
    <t>Муфта комбинированная для РЕ-Х</t>
  </si>
  <si>
    <t>3222-nmt-200b16</t>
  </si>
  <si>
    <t>3222-tfo-401a40</t>
  </si>
  <si>
    <t>3222-emo-401a06</t>
  </si>
  <si>
    <t>3222-efo-401a06</t>
  </si>
  <si>
    <t>3222-bat-250c01</t>
  </si>
  <si>
    <t>Угольник удлиненный с внутренней резьбой с креплением</t>
  </si>
  <si>
    <t>3222-btl-200b00</t>
  </si>
  <si>
    <t>Двойной угольник для гибкой подводки</t>
  </si>
  <si>
    <t>3222-btt-200b00</t>
  </si>
  <si>
    <t>3222-btt-250b00</t>
  </si>
  <si>
    <t>3242-vlf-400000</t>
  </si>
  <si>
    <t>3222-bat-200b05</t>
  </si>
  <si>
    <t>3222-bat-250b05</t>
  </si>
  <si>
    <t>3242-vlr-200c00</t>
  </si>
  <si>
    <t>3242-vlr-250b00</t>
  </si>
  <si>
    <t>20x 3/4"</t>
  </si>
  <si>
    <t>25x 1/2"</t>
  </si>
  <si>
    <t>3242-vre-200c00</t>
  </si>
  <si>
    <t>3242-vre-250b00</t>
  </si>
  <si>
    <t>Герметичный фильтр (соединение муфта-муфта)</t>
  </si>
  <si>
    <t>3222-fls-200001</t>
  </si>
  <si>
    <t>3222-fls-250001</t>
  </si>
  <si>
    <t>3222-fls-320001</t>
  </si>
  <si>
    <t>Герметичный фильтр  (соединение муфта-штуцер)</t>
  </si>
  <si>
    <t>3222-fls-200000</t>
  </si>
  <si>
    <t>3222-tue-321000</t>
  </si>
  <si>
    <t>3252-mft-200000</t>
  </si>
  <si>
    <t>3252-mft-250000</t>
  </si>
  <si>
    <t>3252-mft-320000</t>
  </si>
  <si>
    <t>3222-tut-321000</t>
  </si>
  <si>
    <t>Шаровой кран под штукатурку</t>
  </si>
  <si>
    <t>3242-vlb-200002</t>
  </si>
  <si>
    <t>3242-vlb-250002</t>
  </si>
  <si>
    <t>3262-mnb-400720</t>
  </si>
  <si>
    <t>3262-mnr-400720</t>
  </si>
  <si>
    <t>3262-mnb-400820</t>
  </si>
  <si>
    <t>3262-mnr-400820</t>
  </si>
  <si>
    <t>7 вых. / цвет ручек синий</t>
  </si>
  <si>
    <t>7 вых. / цвет ручек красный</t>
  </si>
  <si>
    <t>8 вых. / цвет ручек синий</t>
  </si>
  <si>
    <t>8 вых. / цвет ручек красный</t>
  </si>
  <si>
    <t>3272-mnb-400720</t>
  </si>
  <si>
    <t>3272-mnr-400720</t>
  </si>
  <si>
    <t>3272-mnb-400820</t>
  </si>
  <si>
    <t>3272-mnr-400820</t>
  </si>
  <si>
    <t>3242-vlm-200000</t>
  </si>
  <si>
    <t>20 /цвет ручек белый</t>
  </si>
  <si>
    <t>3242-vlm-250000</t>
  </si>
  <si>
    <t>25 /цвет ручек белый</t>
  </si>
  <si>
    <t>3242-vlm-320000</t>
  </si>
  <si>
    <t>32 /цвет ручек белый</t>
  </si>
  <si>
    <t>3242-vlk-320002</t>
  </si>
  <si>
    <t>Шаровой кран для стиральных машин</t>
  </si>
  <si>
    <t>3243-vlc-0b0c00</t>
  </si>
  <si>
    <t>3292-shv-759000</t>
  </si>
  <si>
    <t>75х90</t>
  </si>
  <si>
    <t>0010015253</t>
  </si>
  <si>
    <t>0010015254</t>
  </si>
  <si>
    <t>0010015255</t>
  </si>
  <si>
    <t>0010015256</t>
  </si>
  <si>
    <t>0010015258</t>
  </si>
  <si>
    <t>0010015262</t>
  </si>
  <si>
    <t>0010015264</t>
  </si>
  <si>
    <t>0010015249</t>
  </si>
  <si>
    <t>0010015252</t>
  </si>
  <si>
    <t>0010015263</t>
  </si>
  <si>
    <t>0010015265</t>
  </si>
  <si>
    <t>0010015266</t>
  </si>
  <si>
    <t>Гидравлические разделители</t>
  </si>
  <si>
    <t>Количество блоков ТЭН, шт.</t>
  </si>
  <si>
    <t>Количество ТЭН в блоке, шт.</t>
  </si>
  <si>
    <t>Мощность одного ТЭНа, кВт</t>
  </si>
  <si>
    <t>характеристики</t>
  </si>
  <si>
    <r>
      <t>Электроотопительные котлы  класс "</t>
    </r>
    <r>
      <rPr>
        <b/>
        <sz val="14"/>
        <color theme="1"/>
        <rFont val="Arial"/>
        <family val="2"/>
        <charset val="204"/>
      </rPr>
      <t>Стандарт"</t>
    </r>
  </si>
  <si>
    <r>
      <t>Электроотопительные котлы  класс</t>
    </r>
    <r>
      <rPr>
        <b/>
        <sz val="14"/>
        <color indexed="8"/>
        <rFont val="Arial"/>
        <family val="2"/>
        <charset val="204"/>
      </rPr>
      <t xml:space="preserve"> "Комфорт" </t>
    </r>
  </si>
  <si>
    <t>Warmos-IV-3,75</t>
  </si>
  <si>
    <t>Warmos-IV-5</t>
  </si>
  <si>
    <t>Warmos-IV-6</t>
  </si>
  <si>
    <t>Warmos-IV-9,45</t>
  </si>
  <si>
    <t>Warmos-IV-12</t>
  </si>
  <si>
    <t>Warmos-IV-15</t>
  </si>
  <si>
    <t>Warmos-IV-18</t>
  </si>
  <si>
    <t>Warmos-IV-21</t>
  </si>
  <si>
    <t>Warmos-IV-24</t>
  </si>
  <si>
    <t>Warmos-IV-30</t>
  </si>
  <si>
    <t>Warmos-IV-7,5</t>
  </si>
  <si>
    <t>Мощность ступени, кВт</t>
  </si>
  <si>
    <t>Warmos М-9,45</t>
  </si>
  <si>
    <t>Warmos М-12</t>
  </si>
  <si>
    <t>Warmos М-15</t>
  </si>
  <si>
    <t>Warmos М-18</t>
  </si>
  <si>
    <t>Warmos М-24</t>
  </si>
  <si>
    <t>Warmos М-30</t>
  </si>
  <si>
    <t xml:space="preserve">Warmos М-7,5 </t>
  </si>
  <si>
    <r>
      <t xml:space="preserve">Электроотопительные котлы Класс </t>
    </r>
    <r>
      <rPr>
        <b/>
        <sz val="14"/>
        <color theme="1"/>
        <rFont val="Calibri"/>
        <family val="2"/>
        <charset val="204"/>
        <scheme val="minor"/>
      </rPr>
      <t>"КОМФОРТ" WARMOS-M</t>
    </r>
    <r>
      <rPr>
        <sz val="11"/>
        <color theme="1"/>
        <rFont val="Calibri"/>
        <family val="2"/>
        <charset val="204"/>
        <scheme val="minor"/>
      </rPr>
      <t xml:space="preserve"> </t>
    </r>
    <r>
      <rPr>
        <b/>
        <sz val="14"/>
        <color theme="1"/>
        <rFont val="Calibri"/>
        <family val="2"/>
        <charset val="204"/>
        <scheme val="minor"/>
      </rPr>
      <t>7,5-30 </t>
    </r>
    <r>
      <rPr>
        <sz val="11"/>
        <color theme="1"/>
        <rFont val="Calibri"/>
        <family val="2"/>
        <charset val="204"/>
        <scheme val="minor"/>
      </rPr>
      <t>с циркуляционным насосом и  трехступенчатым пультом управления Гарантия 24 месяца</t>
    </r>
  </si>
  <si>
    <r>
      <t xml:space="preserve">Электрокотлы  класса  </t>
    </r>
    <r>
      <rPr>
        <b/>
        <sz val="14"/>
        <color theme="1"/>
        <rFont val="Calibri"/>
        <family val="2"/>
        <charset val="204"/>
        <scheme val="minor"/>
      </rPr>
      <t>"ЛЮКС"</t>
    </r>
  </si>
  <si>
    <t xml:space="preserve">ЭПО-12       </t>
  </si>
  <si>
    <t xml:space="preserve">ЭПО-15       </t>
  </si>
  <si>
    <t xml:space="preserve">ЭПО-18       </t>
  </si>
  <si>
    <t xml:space="preserve">ЭПО-24       </t>
  </si>
  <si>
    <t xml:space="preserve">ЭПО-30       </t>
  </si>
  <si>
    <t xml:space="preserve">ЭПО-2,5 </t>
  </si>
  <si>
    <t xml:space="preserve">ЭПО-7,5    </t>
  </si>
  <si>
    <t xml:space="preserve">ЭПО-7,5   </t>
  </si>
  <si>
    <t xml:space="preserve">ЭПО-9,45 </t>
  </si>
  <si>
    <t>ЭПО-9,45</t>
  </si>
  <si>
    <t xml:space="preserve"> ЭПО-4          </t>
  </si>
  <si>
    <t xml:space="preserve"> ЭПО-6           </t>
  </si>
  <si>
    <t>Габариты котла, мм</t>
  </si>
  <si>
    <t>Габариты пульта, мм</t>
  </si>
  <si>
    <r>
      <t xml:space="preserve">Электрокотлы. Класс </t>
    </r>
    <r>
      <rPr>
        <b/>
        <sz val="14"/>
        <color theme="1"/>
        <rFont val="Calibri"/>
        <family val="2"/>
        <charset val="204"/>
        <scheme val="minor"/>
      </rPr>
      <t>"Стандарт-Эконом"</t>
    </r>
    <r>
      <rPr>
        <b/>
        <sz val="11"/>
        <color theme="1"/>
        <rFont val="Calibri"/>
        <family val="2"/>
        <charset val="204"/>
        <scheme val="minor"/>
      </rPr>
      <t xml:space="preserve"> </t>
    </r>
    <r>
      <rPr>
        <sz val="11"/>
        <color theme="1"/>
        <rFont val="Calibri"/>
        <family val="2"/>
        <charset val="204"/>
        <scheme val="minor"/>
      </rPr>
      <t>в комплекте с одноступенчатым пультом.</t>
    </r>
  </si>
  <si>
    <t>Вес суммарный , кг</t>
  </si>
  <si>
    <t>Блок управления GSM или WiFi</t>
  </si>
  <si>
    <t>Термостат GSM-Climate ZONT-H1</t>
  </si>
  <si>
    <t>Термостат WiFi-Climate ZONT-H2</t>
  </si>
  <si>
    <t>M 190</t>
  </si>
  <si>
    <t>M 192</t>
  </si>
  <si>
    <t>Теплоносители фирмы Warme</t>
  </si>
  <si>
    <t>No.</t>
    <phoneticPr fontId="3" type="noConversion"/>
  </si>
  <si>
    <t>Photo</t>
    <phoneticPr fontId="3" type="noConversion"/>
  </si>
  <si>
    <t>Розница,Euro</t>
  </si>
  <si>
    <t>Передняя дверь</t>
    <phoneticPr fontId="3" type="noConversion"/>
  </si>
  <si>
    <t>H110070329</t>
    <phoneticPr fontId="3" type="noConversion"/>
  </si>
  <si>
    <t>No Image</t>
    <phoneticPr fontId="3" type="noConversion"/>
  </si>
  <si>
    <t>H110070074</t>
    <phoneticPr fontId="3" type="noConversion"/>
  </si>
  <si>
    <t>Шумоглушитель</t>
    <phoneticPr fontId="3" type="noConversion"/>
  </si>
  <si>
    <t>H160170007</t>
    <phoneticPr fontId="3" type="noConversion"/>
  </si>
  <si>
    <t>H160170008</t>
    <phoneticPr fontId="3" type="noConversion"/>
  </si>
  <si>
    <t>Крышка шумоглушителя</t>
  </si>
  <si>
    <r>
      <t>H160220008</t>
    </r>
    <r>
      <rPr>
        <sz val="14"/>
        <rFont val="돋움"/>
        <family val="3"/>
        <charset val="129"/>
      </rPr>
      <t/>
    </r>
  </si>
  <si>
    <t>ALL</t>
    <phoneticPr fontId="3" type="noConversion"/>
  </si>
  <si>
    <t>Уплотнительная
прокладка горелки</t>
    <phoneticPr fontId="3" type="noConversion"/>
  </si>
  <si>
    <t>S554100001</t>
    <phoneticPr fontId="3" type="noConversion"/>
  </si>
  <si>
    <t>S554100002</t>
    <phoneticPr fontId="3" type="noConversion"/>
  </si>
  <si>
    <t>S554100003</t>
    <phoneticPr fontId="3" type="noConversion"/>
  </si>
  <si>
    <t>Адаптер форсунки</t>
  </si>
  <si>
    <t>S441100001</t>
    <phoneticPr fontId="11" type="noConversion"/>
  </si>
  <si>
    <t>S441100003</t>
    <phoneticPr fontId="3" type="noConversion"/>
  </si>
  <si>
    <t>Фиксирующее кольцо
смотрового окошка</t>
    <phoneticPr fontId="3" type="noConversion"/>
  </si>
  <si>
    <t>S533100018</t>
    <phoneticPr fontId="11" type="noConversion"/>
  </si>
  <si>
    <t>Медная  топливная
трубка  горелки</t>
  </si>
  <si>
    <t>S414100001</t>
    <phoneticPr fontId="11" type="noConversion"/>
  </si>
  <si>
    <t>Колесо вентилятора</t>
  </si>
  <si>
    <t>S474100003</t>
    <phoneticPr fontId="11" type="noConversion"/>
  </si>
  <si>
    <t>S471100008</t>
    <phoneticPr fontId="11" type="noConversion"/>
  </si>
  <si>
    <t>электрод розжига</t>
  </si>
  <si>
    <t>S331100001</t>
    <phoneticPr fontId="11" type="noConversion"/>
  </si>
  <si>
    <t>Электрод розжига</t>
  </si>
  <si>
    <t>S331100003</t>
    <phoneticPr fontId="3" type="noConversion"/>
  </si>
  <si>
    <t>Форсунка</t>
  </si>
  <si>
    <t>S181100002</t>
    <phoneticPr fontId="11" type="noConversion"/>
  </si>
  <si>
    <t>S181100004</t>
    <phoneticPr fontId="3" type="noConversion"/>
  </si>
  <si>
    <t>S181100005</t>
    <phoneticPr fontId="3" type="noConversion"/>
  </si>
  <si>
    <t>Электричесий
топливный насос</t>
    <phoneticPr fontId="3" type="noConversion"/>
  </si>
  <si>
    <t>S141110005</t>
    <phoneticPr fontId="11" type="noConversion"/>
  </si>
  <si>
    <t>S141210001</t>
    <phoneticPr fontId="3" type="noConversion"/>
  </si>
  <si>
    <t>Трансформотор розжига</t>
    <phoneticPr fontId="3" type="noConversion"/>
  </si>
  <si>
    <t>S221110001</t>
    <phoneticPr fontId="11" type="noConversion"/>
  </si>
  <si>
    <t>Уплотнительная
прокладка дымохода</t>
    <phoneticPr fontId="3" type="noConversion"/>
  </si>
  <si>
    <t>S554100004</t>
    <phoneticPr fontId="3" type="noConversion"/>
  </si>
  <si>
    <t>Фотоэлектрический
датчик пламени</t>
    <phoneticPr fontId="3" type="noConversion"/>
  </si>
  <si>
    <t>S314100001</t>
    <phoneticPr fontId="3" type="noConversion"/>
  </si>
  <si>
    <t>Электродвигатель</t>
  </si>
  <si>
    <t>S212100001</t>
    <phoneticPr fontId="3" type="noConversion"/>
  </si>
  <si>
    <t>S212100005</t>
    <phoneticPr fontId="11" type="noConversion"/>
  </si>
  <si>
    <t>S212100004</t>
    <phoneticPr fontId="11" type="noConversion"/>
  </si>
  <si>
    <t>S213100001</t>
    <phoneticPr fontId="3" type="noConversion"/>
  </si>
  <si>
    <t>Труба сгорания</t>
  </si>
  <si>
    <t>H130160002</t>
    <phoneticPr fontId="3" type="noConversion"/>
  </si>
  <si>
    <t>H130160009</t>
    <phoneticPr fontId="3" type="noConversion"/>
  </si>
  <si>
    <t>Стекло
смотрового окошка</t>
    <phoneticPr fontId="3" type="noConversion"/>
  </si>
  <si>
    <t>H850070006</t>
    <phoneticPr fontId="3" type="noConversion"/>
  </si>
  <si>
    <t>Турблизатор</t>
    <phoneticPr fontId="3" type="noConversion"/>
  </si>
  <si>
    <t>S431100013</t>
    <phoneticPr fontId="3" type="noConversion"/>
  </si>
  <si>
    <t>Датчик температуры</t>
    <phoneticPr fontId="3" type="noConversion"/>
  </si>
  <si>
    <t>S311200021</t>
    <phoneticPr fontId="3" type="noConversion"/>
  </si>
  <si>
    <t>Датчик низкого
уровня воды</t>
    <phoneticPr fontId="3" type="noConversion"/>
  </si>
  <si>
    <t>S312100011</t>
    <phoneticPr fontId="3" type="noConversion"/>
  </si>
  <si>
    <t>Блок управления</t>
    <phoneticPr fontId="3" type="noConversion"/>
  </si>
  <si>
    <t>S111110021</t>
    <phoneticPr fontId="3" type="noConversion"/>
  </si>
  <si>
    <t>Соединительные провода</t>
  </si>
  <si>
    <t>S271100001</t>
    <phoneticPr fontId="3" type="noConversion"/>
  </si>
  <si>
    <t>Комнатный Термстат</t>
  </si>
  <si>
    <t>S121110025</t>
  </si>
  <si>
    <t>Сетевой шнур</t>
  </si>
  <si>
    <t>S261100001</t>
    <phoneticPr fontId="3" type="noConversion"/>
  </si>
  <si>
    <t>Шланг топлива</t>
  </si>
  <si>
    <t>S422100005</t>
    <phoneticPr fontId="3" type="noConversion"/>
  </si>
  <si>
    <t>Фильтр</t>
  </si>
  <si>
    <t xml:space="preserve">Запасные части для STS - Oil </t>
  </si>
  <si>
    <t>наименование</t>
  </si>
  <si>
    <t>MODEL</t>
    <phoneticPr fontId="3" type="noConversion"/>
  </si>
  <si>
    <t>Розн, Eur</t>
  </si>
  <si>
    <t xml:space="preserve"> Передняя дверь</t>
  </si>
  <si>
    <t>H110070026</t>
    <phoneticPr fontId="3" type="noConversion"/>
  </si>
  <si>
    <t>13K</t>
    <phoneticPr fontId="3" type="noConversion"/>
  </si>
  <si>
    <t>Верхняя крышка корпуса</t>
  </si>
  <si>
    <t>H110180205</t>
    <phoneticPr fontId="3" type="noConversion"/>
  </si>
  <si>
    <t>Горелка
в комплекте</t>
    <phoneticPr fontId="3" type="noConversion"/>
  </si>
  <si>
    <t>A61E100033</t>
  </si>
  <si>
    <t>A61E100034</t>
  </si>
  <si>
    <t>A61E100035</t>
  </si>
  <si>
    <t>21K</t>
    <phoneticPr fontId="3" type="noConversion"/>
  </si>
  <si>
    <t>A61E100040</t>
  </si>
  <si>
    <t>30K</t>
    <phoneticPr fontId="3" type="noConversion"/>
  </si>
  <si>
    <t>H130160002</t>
  </si>
  <si>
    <t>13/17</t>
    <phoneticPr fontId="3" type="noConversion"/>
  </si>
  <si>
    <t>H130160009</t>
  </si>
  <si>
    <t>H130160016</t>
    <phoneticPr fontId="3" type="noConversion"/>
  </si>
  <si>
    <t>H160220008</t>
    <phoneticPr fontId="3" type="noConversion"/>
  </si>
  <si>
    <t>H850070006</t>
  </si>
  <si>
    <t>Кронштейн
датчика пламени</t>
    <phoneticPr fontId="3" type="noConversion"/>
  </si>
  <si>
    <t>H850130002</t>
  </si>
  <si>
    <t>21/30</t>
    <phoneticPr fontId="3" type="noConversion"/>
  </si>
  <si>
    <t>Фиксирующее кольцо</t>
  </si>
  <si>
    <t>H850150010</t>
  </si>
  <si>
    <t>17K</t>
    <phoneticPr fontId="3" type="noConversion"/>
  </si>
  <si>
    <t>S111110010</t>
    <phoneticPr fontId="3" type="noConversion"/>
  </si>
  <si>
    <t>S111110012</t>
    <phoneticPr fontId="3" type="noConversion"/>
  </si>
  <si>
    <t>Комнатный Термстат</t>
    <phoneticPr fontId="3" type="noConversion"/>
  </si>
  <si>
    <t>S141110005</t>
    <phoneticPr fontId="3" type="noConversion"/>
  </si>
  <si>
    <t>S141210001</t>
  </si>
  <si>
    <t>Шестерёнчатый
топливный насос</t>
    <phoneticPr fontId="3" type="noConversion"/>
  </si>
  <si>
    <t>S151100001</t>
    <phoneticPr fontId="3" type="noConversion"/>
  </si>
  <si>
    <t>Ниппель</t>
  </si>
  <si>
    <t>S514100032</t>
    <phoneticPr fontId="3" type="noConversion"/>
  </si>
  <si>
    <t>S181100003</t>
    <phoneticPr fontId="3" type="noConversion"/>
  </si>
  <si>
    <t>S181100005</t>
  </si>
  <si>
    <t>S181100009</t>
  </si>
  <si>
    <t>S212100005</t>
    <phoneticPr fontId="3" type="noConversion"/>
  </si>
  <si>
    <t>S213100001</t>
  </si>
  <si>
    <t>S221110001</t>
    <phoneticPr fontId="3" type="noConversion"/>
  </si>
  <si>
    <t>S221110003</t>
    <phoneticPr fontId="3" type="noConversion"/>
  </si>
  <si>
    <t>13/17/21/30</t>
    <phoneticPr fontId="3" type="noConversion"/>
  </si>
  <si>
    <t>S311100011</t>
    <phoneticPr fontId="3" type="noConversion"/>
  </si>
  <si>
    <t>S314100001</t>
  </si>
  <si>
    <t>S314100004</t>
  </si>
  <si>
    <t>электрод розжига</t>
    <phoneticPr fontId="3" type="noConversion"/>
  </si>
  <si>
    <t>S331100001</t>
    <phoneticPr fontId="3" type="noConversion"/>
  </si>
  <si>
    <t>S331100003</t>
  </si>
  <si>
    <t>Медная  топливная
трубка  горелки</t>
    <phoneticPr fontId="3" type="noConversion"/>
  </si>
  <si>
    <t>S414100001</t>
    <phoneticPr fontId="3" type="noConversion"/>
  </si>
  <si>
    <t>S414100029</t>
    <phoneticPr fontId="3" type="noConversion"/>
  </si>
  <si>
    <t>Шланг топлива</t>
    <phoneticPr fontId="3" type="noConversion"/>
  </si>
  <si>
    <t>S422100006</t>
  </si>
  <si>
    <t>Турбулизатор</t>
  </si>
  <si>
    <t>S432100007</t>
    <phoneticPr fontId="3" type="noConversion"/>
  </si>
  <si>
    <t>13/17/21</t>
    <phoneticPr fontId="3" type="noConversion"/>
  </si>
  <si>
    <t>S431100001</t>
    <phoneticPr fontId="3" type="noConversion"/>
  </si>
  <si>
    <t>S441100001</t>
    <phoneticPr fontId="3" type="noConversion"/>
  </si>
  <si>
    <t>S441100003</t>
  </si>
  <si>
    <t>S471100008</t>
    <phoneticPr fontId="3" type="noConversion"/>
  </si>
  <si>
    <t>S471100007</t>
    <phoneticPr fontId="3" type="noConversion"/>
  </si>
  <si>
    <t>S474100003</t>
    <phoneticPr fontId="3" type="noConversion"/>
  </si>
  <si>
    <t>S521100003</t>
    <phoneticPr fontId="3" type="noConversion"/>
  </si>
  <si>
    <t>17D</t>
  </si>
  <si>
    <t>S514100005</t>
    <phoneticPr fontId="3" type="noConversion"/>
  </si>
  <si>
    <t>S533100018</t>
    <phoneticPr fontId="3" type="noConversion"/>
  </si>
  <si>
    <t>S554100001</t>
  </si>
  <si>
    <t>S554100003</t>
  </si>
  <si>
    <t>S554100037</t>
    <phoneticPr fontId="3" type="noConversion"/>
  </si>
  <si>
    <t>H850090004</t>
  </si>
  <si>
    <t>S571200001</t>
  </si>
  <si>
    <t>Коробка</t>
  </si>
  <si>
    <t>S611100013</t>
    <phoneticPr fontId="3" type="noConversion"/>
  </si>
  <si>
    <t>Запасные части для Turbo</t>
  </si>
  <si>
    <t>0…150</t>
  </si>
  <si>
    <t>N 230.90.800 RR U EV1</t>
  </si>
  <si>
    <t>N 230.90.1000 RR U EV1</t>
  </si>
  <si>
    <t>N 230.90.1200 RR U EV1</t>
  </si>
  <si>
    <t>N 230.90.1400 RR U EV1</t>
  </si>
  <si>
    <t>N 230.90.1600 RR U EV1</t>
  </si>
  <si>
    <t>N 230.90.1800 RR U EV1</t>
  </si>
  <si>
    <t>N 230.90.2000 RR U EV1</t>
  </si>
  <si>
    <t>N 230.90.2200 RR U EV1</t>
  </si>
  <si>
    <t>N 230.90.2400 RR U EV1</t>
  </si>
  <si>
    <t>N 230.90.2600 RR U EV1</t>
  </si>
  <si>
    <t>N 230 110 2250 RR U EV1 ES D L ( образец)</t>
  </si>
  <si>
    <t>Габаритные размеры Ширина, мм 140, 180, 230, 300, 370</t>
  </si>
  <si>
    <t>Габаритные размеры Ширина, мм 180, 230, 300, 370</t>
  </si>
  <si>
    <t>D 110</t>
  </si>
  <si>
    <t>D 160</t>
  </si>
  <si>
    <t xml:space="preserve">Ревизия </t>
  </si>
  <si>
    <t>Тройник 87°</t>
  </si>
  <si>
    <t>Тройник 45°</t>
  </si>
  <si>
    <t>Отвод 87°</t>
  </si>
  <si>
    <t>Отвод 45°</t>
  </si>
  <si>
    <t>Цена с НДС, РУБ.</t>
  </si>
  <si>
    <t>22023.R</t>
  </si>
  <si>
    <t>22020.R</t>
  </si>
  <si>
    <t>22010.R</t>
  </si>
  <si>
    <t>20028.R</t>
  </si>
  <si>
    <t>20025.R</t>
  </si>
  <si>
    <t>20015.R</t>
  </si>
  <si>
    <t>20005.R</t>
  </si>
  <si>
    <t>Труба</t>
  </si>
  <si>
    <t>D 50</t>
  </si>
  <si>
    <t>514009.R</t>
  </si>
  <si>
    <t>Переход эксцентрический с уменьшением диаметра</t>
  </si>
  <si>
    <t>531011.K</t>
  </si>
  <si>
    <t>Компенсационный патрубок, учетверенной длины</t>
  </si>
  <si>
    <t>524007.K</t>
  </si>
  <si>
    <t>524003.K</t>
  </si>
  <si>
    <t>526007.K</t>
  </si>
  <si>
    <t>526003.K</t>
  </si>
  <si>
    <t>516007.K</t>
  </si>
  <si>
    <t>516003.K</t>
  </si>
  <si>
    <t xml:space="preserve">Ревизия с крышкой </t>
  </si>
  <si>
    <t>508029.K</t>
  </si>
  <si>
    <t>510035.K</t>
  </si>
  <si>
    <t>508017.K</t>
  </si>
  <si>
    <t>508025.K</t>
  </si>
  <si>
    <t>510031.K</t>
  </si>
  <si>
    <t>508013.K</t>
  </si>
  <si>
    <t>512035.K</t>
  </si>
  <si>
    <t>Крестовина двухплоскостная, правая 87°</t>
  </si>
  <si>
    <t>512033.K</t>
  </si>
  <si>
    <t>Крестовина двухплоскостная, левая 87°</t>
  </si>
  <si>
    <t>506015.K</t>
  </si>
  <si>
    <t>506012.K</t>
  </si>
  <si>
    <t>506011.K</t>
  </si>
  <si>
    <t>Крестовина одноплоскостная 87°</t>
  </si>
  <si>
    <t>504059.K</t>
  </si>
  <si>
    <t>504035.K</t>
  </si>
  <si>
    <t>504053.K</t>
  </si>
  <si>
    <t>504029.K</t>
  </si>
  <si>
    <t>500095.K</t>
  </si>
  <si>
    <t>500093.K</t>
  </si>
  <si>
    <t>500091.K</t>
  </si>
  <si>
    <t>500089.K</t>
  </si>
  <si>
    <t>500085.K</t>
  </si>
  <si>
    <t>500083.K</t>
  </si>
  <si>
    <t>500053.K</t>
  </si>
  <si>
    <t>500049.K</t>
  </si>
  <si>
    <t>500045.K</t>
  </si>
  <si>
    <t>500043.K</t>
  </si>
  <si>
    <t>Патрубок гофрированный для унитаза</t>
  </si>
  <si>
    <t>569005.R</t>
  </si>
  <si>
    <t>Переход с чугунной трубы на ПП с манжетой</t>
  </si>
  <si>
    <t>NO.1.110</t>
  </si>
  <si>
    <t>NO.1.050</t>
  </si>
  <si>
    <t>Аэратор канализационный</t>
  </si>
  <si>
    <t>Манжета для перехода с ПП на чугун</t>
  </si>
  <si>
    <t>524007.R</t>
  </si>
  <si>
    <t>524003.R</t>
  </si>
  <si>
    <t>524001.R</t>
  </si>
  <si>
    <t>KO.032</t>
  </si>
  <si>
    <t>531011.R</t>
  </si>
  <si>
    <t>531003.R</t>
  </si>
  <si>
    <t>Компенсационный патрубок, утроенной длины</t>
  </si>
  <si>
    <t>530007.R</t>
  </si>
  <si>
    <t>Компенсационный патрубок, удвоенной длины</t>
  </si>
  <si>
    <t>528007.R</t>
  </si>
  <si>
    <t>528003.R</t>
  </si>
  <si>
    <t>526007.R</t>
  </si>
  <si>
    <t>526003.R</t>
  </si>
  <si>
    <t>526001.R</t>
  </si>
  <si>
    <t>526000.R</t>
  </si>
  <si>
    <t>516007.R</t>
  </si>
  <si>
    <t>516003.R</t>
  </si>
  <si>
    <t>Ревизия с крышкой</t>
  </si>
  <si>
    <t>RG.50.40</t>
  </si>
  <si>
    <t>RG.50.32</t>
  </si>
  <si>
    <t>Манжета резиновая</t>
  </si>
  <si>
    <t>514001.R</t>
  </si>
  <si>
    <t>513001.R</t>
  </si>
  <si>
    <t>513002.R</t>
  </si>
  <si>
    <t>Переход прямой</t>
  </si>
  <si>
    <t>512035.R</t>
  </si>
  <si>
    <t>512033.R</t>
  </si>
  <si>
    <t>506015.R</t>
  </si>
  <si>
    <t>506012.R</t>
  </si>
  <si>
    <t>506011.R</t>
  </si>
  <si>
    <t>508029.R</t>
  </si>
  <si>
    <t>510035.R</t>
  </si>
  <si>
    <t>508017.R</t>
  </si>
  <si>
    <t>508011.R</t>
  </si>
  <si>
    <t>Тройник 67°</t>
  </si>
  <si>
    <t>508025.R</t>
  </si>
  <si>
    <t>510031.R</t>
  </si>
  <si>
    <t>508013.R</t>
  </si>
  <si>
    <t>508007.R</t>
  </si>
  <si>
    <t>504059.R</t>
  </si>
  <si>
    <t>504035.R</t>
  </si>
  <si>
    <t>504023.R</t>
  </si>
  <si>
    <t>504011.R</t>
  </si>
  <si>
    <t>504055.R</t>
  </si>
  <si>
    <t>504031.R</t>
  </si>
  <si>
    <t>Отвод 67°</t>
  </si>
  <si>
    <t>504053.R</t>
  </si>
  <si>
    <t>504029.R</t>
  </si>
  <si>
    <t>504017.R</t>
  </si>
  <si>
    <t>504005.R</t>
  </si>
  <si>
    <t>504051.R</t>
  </si>
  <si>
    <t>504027.R</t>
  </si>
  <si>
    <t>Отвод 30°</t>
  </si>
  <si>
    <t>504049.R</t>
  </si>
  <si>
    <t>504025.R</t>
  </si>
  <si>
    <t>Отвод 15°</t>
  </si>
  <si>
    <t>D 050</t>
  </si>
  <si>
    <t>D 040</t>
  </si>
  <si>
    <t>D 032</t>
  </si>
  <si>
    <t>Трубы и фитинги из полипропилена для канализационных систем SINIKON (Россия)</t>
  </si>
  <si>
    <t>145х220х410</t>
  </si>
  <si>
    <t>SFA-0005-002534</t>
  </si>
  <si>
    <t>SFA-0005-003210</t>
  </si>
  <si>
    <t>SFA-0006-002034</t>
  </si>
  <si>
    <t>SFA-0006-002534</t>
  </si>
  <si>
    <t>SFA-0006-002510</t>
  </si>
  <si>
    <t>25xG 1"</t>
  </si>
  <si>
    <t>SFA-0026-162520</t>
  </si>
  <si>
    <t>SFA-0026-202516</t>
  </si>
  <si>
    <t>SFA-0026-202525</t>
  </si>
  <si>
    <t>SFA-0026-252520</t>
  </si>
  <si>
    <t>SFA-0026-252525</t>
  </si>
  <si>
    <t xml:space="preserve">75 / 150 </t>
  </si>
  <si>
    <t>SFC-0020-001620</t>
  </si>
  <si>
    <t>SFC-0020-001622</t>
  </si>
  <si>
    <t>SFC-0020-002020</t>
  </si>
  <si>
    <t>SFC-0020-002028</t>
  </si>
  <si>
    <t>SFC-0021-001620</t>
  </si>
  <si>
    <t>SFC-0021-002020</t>
  </si>
  <si>
    <t>SFC-0022-001620</t>
  </si>
  <si>
    <t>SFA-0027-252525</t>
  </si>
  <si>
    <t>Мембранные расширительные баки STOUT (Россия)</t>
  </si>
  <si>
    <t>STH-0004-000012</t>
  </si>
  <si>
    <t>STH-0004-000018</t>
  </si>
  <si>
    <t>STH-0006-000024</t>
  </si>
  <si>
    <t>STH-0006-000050</t>
  </si>
  <si>
    <t>STH-0006-000080</t>
  </si>
  <si>
    <t>STH-0006-000100</t>
  </si>
  <si>
    <t>STH-0004-000005</t>
  </si>
  <si>
    <t>STH-0004-000008</t>
  </si>
  <si>
    <t>STH-0005-000035</t>
  </si>
  <si>
    <t>STW-0001-000024</t>
  </si>
  <si>
    <t>STW-0002-000050</t>
  </si>
  <si>
    <t>STW-0002-000080</t>
  </si>
  <si>
    <t>STW-0002-000100</t>
  </si>
  <si>
    <t>STW-0002-000200</t>
  </si>
  <si>
    <t>STW-0003-000050</t>
  </si>
  <si>
    <t>STW-0003-000080</t>
  </si>
  <si>
    <t>STW-0003-000100</t>
  </si>
  <si>
    <t>Мембранные расширительные баки для систем отопления с диафрагмой</t>
  </si>
  <si>
    <t>Мембранные расширительные баки для систем водоснабжения со сменной мембраной</t>
  </si>
  <si>
    <r>
      <t>Рабочая температура от -10</t>
    </r>
    <r>
      <rPr>
        <vertAlign val="superscript"/>
        <sz val="11"/>
        <rFont val="Calibri"/>
        <family val="2"/>
        <charset val="204"/>
        <scheme val="minor"/>
      </rPr>
      <t>о</t>
    </r>
    <r>
      <rPr>
        <sz val="11"/>
        <rFont val="Calibri"/>
        <family val="2"/>
        <charset val="204"/>
        <scheme val="minor"/>
      </rPr>
      <t>С до + 100</t>
    </r>
    <r>
      <rPr>
        <vertAlign val="superscript"/>
        <sz val="11"/>
        <rFont val="Calibri"/>
        <family val="2"/>
        <charset val="204"/>
        <scheme val="minor"/>
      </rPr>
      <t>о</t>
    </r>
    <r>
      <rPr>
        <sz val="11"/>
        <rFont val="Calibri"/>
        <family val="2"/>
        <charset val="204"/>
        <scheme val="minor"/>
      </rPr>
      <t>С; максимальное рабочее давление  -  5 бар (6-24 л). цвет - красный</t>
    </r>
  </si>
  <si>
    <r>
      <t>Баки с опорными стойками</t>
    </r>
    <r>
      <rPr>
        <sz val="11"/>
        <rFont val="Calibri"/>
        <family val="2"/>
        <charset val="204"/>
        <scheme val="minor"/>
      </rPr>
      <t xml:space="preserve">                                                                                                                                                                                                                                                                                                                           Рабочая температура от -10оС до + 100С; максимальное рабочее давление  -  6 бар, цвет- красный</t>
    </r>
  </si>
  <si>
    <r>
      <t>Баки с опорными стойками</t>
    </r>
    <r>
      <rPr>
        <sz val="11"/>
        <rFont val="Calibri"/>
        <family val="2"/>
        <charset val="204"/>
        <scheme val="minor"/>
      </rPr>
      <t xml:space="preserve">                                                                                                                                                                                                                                                                                                                            максимальное рабочее давление  -  10 бар, цвет- синий</t>
    </r>
  </si>
  <si>
    <r>
      <t>Рабочая температура от -10</t>
    </r>
    <r>
      <rPr>
        <vertAlign val="superscript"/>
        <sz val="11"/>
        <rFont val="Calibri"/>
        <family val="2"/>
        <charset val="204"/>
        <scheme val="minor"/>
      </rPr>
      <t>о</t>
    </r>
    <r>
      <rPr>
        <sz val="11"/>
        <rFont val="Calibri"/>
        <family val="2"/>
        <charset val="204"/>
        <scheme val="minor"/>
      </rPr>
      <t>С до + 100</t>
    </r>
    <r>
      <rPr>
        <vertAlign val="superscript"/>
        <sz val="11"/>
        <rFont val="Calibri"/>
        <family val="2"/>
        <charset val="204"/>
        <scheme val="minor"/>
      </rPr>
      <t>о</t>
    </r>
    <r>
      <rPr>
        <sz val="11"/>
        <rFont val="Calibri"/>
        <family val="2"/>
        <charset val="204"/>
        <scheme val="minor"/>
      </rPr>
      <t>С; максимальное рабочее давление  -  5 бар (6-24 л). Цвет - красный</t>
    </r>
  </si>
  <si>
    <t>D соед.</t>
  </si>
  <si>
    <r>
      <t>Упаковка, м</t>
    </r>
    <r>
      <rPr>
        <b/>
        <sz val="11"/>
        <rFont val="Calibri"/>
        <family val="2"/>
        <charset val="204"/>
      </rPr>
      <t>³</t>
    </r>
  </si>
  <si>
    <t>Максимальное рабочее давление: 10 бар (10-300 л.), 8 бар (5-12 л.); вертикальный; цвет - синий</t>
  </si>
  <si>
    <t>Максимальное рабочее давление: 10 бар, горизонтальный; цвет- синий</t>
  </si>
  <si>
    <t>Мембранные расширительные баки</t>
  </si>
  <si>
    <t>SCC-0002-000013</t>
  </si>
  <si>
    <t>SCC-0002-000045</t>
  </si>
  <si>
    <t>SCC-0002-000067</t>
  </si>
  <si>
    <t>SCC-0002-000810</t>
  </si>
  <si>
    <t>SCC-0002-001112</t>
  </si>
  <si>
    <t>SCC-0002-001316</t>
  </si>
  <si>
    <t>SCC-0002-001718</t>
  </si>
  <si>
    <t>SCC-0002-001920</t>
  </si>
  <si>
    <t>SCC-0001-000013</t>
  </si>
  <si>
    <t>SCC-0001-000045</t>
  </si>
  <si>
    <t>SCC-0001-000067</t>
  </si>
  <si>
    <t>SCC-0001-000810</t>
  </si>
  <si>
    <t>SCC-0001-001112</t>
  </si>
  <si>
    <t>SCC-0001-001316</t>
  </si>
  <si>
    <t>SCC-0001-001718</t>
  </si>
  <si>
    <t>SCC-0001-001920</t>
  </si>
  <si>
    <t>Шкафы распределительные</t>
  </si>
  <si>
    <t xml:space="preserve">STOUT Элемент дымохода конденсац.адаптер уменьш. Ø80/60  115 мм м/п </t>
  </si>
  <si>
    <t>SCA-8080-008060</t>
  </si>
  <si>
    <t xml:space="preserve">STOUT Элемент дымохода конденсац.адаптер увелич. Ø60/80  134 мм м/п </t>
  </si>
  <si>
    <t>SCA-8080-006080</t>
  </si>
  <si>
    <t>STOUT Элемент дымохода конденсац. хомут пружинный Ø80</t>
  </si>
  <si>
    <t>SCA-8080-010033</t>
  </si>
  <si>
    <t>STOUT Элемент дымохода конденсац.угол 87° Ø80 м/п PP-FE с кронштейном</t>
  </si>
  <si>
    <t>SCA-8080-121090</t>
  </si>
  <si>
    <t>STOUT Элемент дымохода конденсац. к-т адаптеров для гибкой трубы Ø80</t>
  </si>
  <si>
    <t>SCA-8080-220080</t>
  </si>
  <si>
    <t>STOUT Элемент дымохода конденсац.гибкая труба Ø80  20 метров</t>
  </si>
  <si>
    <t>SCA-8080-200000</t>
  </si>
  <si>
    <t>STOUT Элемент дымохода конденсац.крышка под сифон Ø80 м</t>
  </si>
  <si>
    <t>SCA-8080-010088</t>
  </si>
  <si>
    <t>STOUT Элемент дымохода конденсац. угол 87° с инспекцией Ø80 м/п PP-FE</t>
  </si>
  <si>
    <t>SCA-8080-010090</t>
  </si>
  <si>
    <t>STOUT Элемент дымохода конденсац. визуальн инспекция T образн Ø80 п/м PP-FE</t>
  </si>
  <si>
    <t>SCA-8080-010210</t>
  </si>
  <si>
    <t>STOUT Элемент дымохода конденсац. тройник T образн Ø80 п/п/м PP-FE</t>
  </si>
  <si>
    <t>SCA-8080-030210</t>
  </si>
  <si>
    <t>STOUT Элемент дымохода конденсац. угол 45° Ø80 м/п PP-FE</t>
  </si>
  <si>
    <t>SCA-8080-000045</t>
  </si>
  <si>
    <t>STOUT Элемент дымохода конденсац. угол 87° Ø80 м/п PP-FE</t>
  </si>
  <si>
    <t>SCA-8080-000090</t>
  </si>
  <si>
    <t xml:space="preserve">STOUT Элемент дымохода конденсац. труба  2000 мм Ø80 м/п PP-FE </t>
  </si>
  <si>
    <t>SCA-8080-002000</t>
  </si>
  <si>
    <t xml:space="preserve">STOUT Элемент дымохода конденсац. труба  1000 мм Ø80 м/п PP-FE </t>
  </si>
  <si>
    <t>SCA-8080-001000</t>
  </si>
  <si>
    <t xml:space="preserve">STOUT Элемент дымохода конденсац. труба  500 мм Ø80 м/п PP-FE </t>
  </si>
  <si>
    <t>SCA-8080-000500</t>
  </si>
  <si>
    <t xml:space="preserve">STOUT Элемент дымохода конденсац. труба  250 мм Ø80 м/п PP-FE </t>
  </si>
  <si>
    <t>SCA-8080-000250</t>
  </si>
  <si>
    <t>STOUT Элемент дымохода конденсац. вертик. замык уч-ок с оголовком Ø60/100 м/п  PP-PP</t>
  </si>
  <si>
    <t>SCA-8610-010111</t>
  </si>
  <si>
    <t>STOUT Элемент дымохода конденсац. угол 90° Ø60/100 м/п с инспекционным окном PP-FE</t>
  </si>
  <si>
    <t>SCA-8610-010090</t>
  </si>
  <si>
    <t>STOUT Элемент дымохода конденсац. труба  2000 мм Ø60/100 м/п PP-FE</t>
  </si>
  <si>
    <t>SCA-8610-002000</t>
  </si>
  <si>
    <t>STOUT Элемент дымохода конденсац. труба  1000 мм Ø60/100 м/п PP-FE</t>
  </si>
  <si>
    <t>SCA-8610-001000</t>
  </si>
  <si>
    <t>STOUT Элемент дымохода конденсац. участок для прохода через стену с манжетами и оголовком  854 мм Ø60/100 м/п PP-FE</t>
  </si>
  <si>
    <t>SCA-8610-010854</t>
  </si>
  <si>
    <t>STOUT Элемент дымохода конденсац. труба  500 мм Ø60/100 м/п PP-FE</t>
  </si>
  <si>
    <t>SCA-8610-000500</t>
  </si>
  <si>
    <t>STOUT Элемент дымохода конденсац. труба  250 мм Ø60/100 м/п PP-FE</t>
  </si>
  <si>
    <t>SCA-8610-000250</t>
  </si>
  <si>
    <t>STOUT Элемент дымохода конденсац. угол 45° Ø60/100 м/п PP-FE</t>
  </si>
  <si>
    <t>SCA-8610-000045</t>
  </si>
  <si>
    <t>STOUT Элемент дымохода конденсац. Ø60/100 м/п PP-AL 310 мм с инспекционным окном</t>
  </si>
  <si>
    <t>SCA-8610-010310</t>
  </si>
  <si>
    <t xml:space="preserve">STOUT Элемент дымохода конденсац. адаптер 90° Ø60/100 м/п PP-AL с фланцем (совместим. с Bosch) </t>
  </si>
  <si>
    <t>SCA-8610-240090</t>
  </si>
  <si>
    <t xml:space="preserve">STOUT Элемент дымохода конденсац. адаптер 90° Ø60/100 м/п PP-FE c хомутом (совместим. с Vaillant, Ariston) </t>
  </si>
  <si>
    <t>SCA-8610-230090</t>
  </si>
  <si>
    <t xml:space="preserve">STOUT Элемент дымохода конденсац. колено 90°/ адаптер 90° Ø60/100 м/п PP-FE (совместим. с Baxi,Viessmann) </t>
  </si>
  <si>
    <t>SCA-8610-210090</t>
  </si>
  <si>
    <t>STOUT Элемент дымохода сифон для отвода конденсата в канализацию.</t>
  </si>
  <si>
    <t>SCA-6010-000112</t>
  </si>
  <si>
    <t>STOUT Элемент дымохода комплект  инспекционных ниппелей для дымохода и воздуховода</t>
  </si>
  <si>
    <t>SCA-6010-000111</t>
  </si>
  <si>
    <t>STOUT Элемент дымохода адаптер пластиковый Ø101/133, для гермитизации терминала при проходе через крышу</t>
  </si>
  <si>
    <t>SCA-6010-000110</t>
  </si>
  <si>
    <t>STOUT Элемент дымохода проход через наклонную кровлю герметичный для терминалов Ø60/100, Ø80/100,Ø80/125</t>
  </si>
  <si>
    <t>SCA-6010-000109</t>
  </si>
  <si>
    <t>STOUT Элемент дымохода проход через горизонтальную кровлю герметичный для терминалов Ø60/100, Ø80/100,Ø80/125</t>
  </si>
  <si>
    <t>SCA-6010-000108</t>
  </si>
  <si>
    <t>STOUT Элемент дымохода присоединительный фланец Ø100 для присоединения к котлу винтами</t>
  </si>
  <si>
    <t>SCA-6010-000107</t>
  </si>
  <si>
    <t>STOUT Элемент дымохода манжета декоративная Ø100/165</t>
  </si>
  <si>
    <t>SCA-6010-000106</t>
  </si>
  <si>
    <t>STOUT Элемент дымохода кольцо уплотнительное Ø100, для уплотнения внешних труб коаксиального дымохода</t>
  </si>
  <si>
    <t>SCA-6010-000105</t>
  </si>
  <si>
    <t>STOUT Элемент дымохода кольцо уплотнительное Ø60, для уплотнения внутренних труб коаксиального дымохода</t>
  </si>
  <si>
    <t>SCA-6010-000104</t>
  </si>
  <si>
    <t>STOUT Элемент дымохода Ø60/100, оголовок дымохода вертикальный, защита от ветра и осадков</t>
  </si>
  <si>
    <t>SCA-6010-000103</t>
  </si>
  <si>
    <t>STOUT Элемент дымохода  конденсатосборник горизонт.  Ø60/100, п/м уплотнения в компл. с лого.</t>
  </si>
  <si>
    <t>SCA-6010-000102</t>
  </si>
  <si>
    <t>STOUT Элемент дымохода  конденсатосборник вертик.  Ø60/100, п/м уплотнения в компл. с лого</t>
  </si>
  <si>
    <t>SCA-6010-000101</t>
  </si>
  <si>
    <t>STOUT Элемент дымохода  хомут крепежный  Ø100, для крепления к стене.</t>
  </si>
  <si>
    <t>SCA-6010-000003</t>
  </si>
  <si>
    <t>STOUT Элемент дымохода  для соединеия труб  Ø60/100, м/м соед. муфта с уплотнен,хомут с муфтой EPDM в комплекте.(с лого.)</t>
  </si>
  <si>
    <t>SCA-6010-000002</t>
  </si>
  <si>
    <t>STOUT Элемент дымохода  комплект для соединеия труб внешний Ø100, уплотнение EPDM  и хомут в комплекте.</t>
  </si>
  <si>
    <t>SCA-6010-000001</t>
  </si>
  <si>
    <t>STOUT Элемент дымохода отвод коаксиальный 45°  Ø60/100, п/м уплотнения и хомут в комплекте (лого)</t>
  </si>
  <si>
    <t>SCA-6010-000045</t>
  </si>
  <si>
    <t xml:space="preserve">STOUT Элемент дымохода отвод коаксиальный 90°  Ø60/100, п/м уплотнения и хомут в комплекте </t>
  </si>
  <si>
    <t>SCA-6010-000090</t>
  </si>
  <si>
    <t>STOUT Элемент дымохода Ø60/100 адаптер для котла вертикальный коаксиальный (совместимый с Bosch, Buderus)(лого)</t>
  </si>
  <si>
    <t>SCA-6010-240100</t>
  </si>
  <si>
    <t>STOUT Элемент дымохода Ø60/100 адаптер для котла вертикальный коаксиальный (совместимый с Baxi,Viessmann)(лого)</t>
  </si>
  <si>
    <t>SCA-6010-210100</t>
  </si>
  <si>
    <t>STOUT Элемент дымохода Ø60/100 адаптер для котла вертикальный коаксиальный (совместимый с Vaillant, Protherm NEW)(лого)</t>
  </si>
  <si>
    <t>SCA-6010-230100</t>
  </si>
  <si>
    <t>SCA-6010-000000</t>
  </si>
  <si>
    <t>STOUT Элемент дымохода Ø60/100 адаптер для котла угловой 90° коаксиальный (совместимый с Bosch, Buderus)(лого)</t>
  </si>
  <si>
    <t>SCA-6010-240190</t>
  </si>
  <si>
    <t>STOUT Элемент дымохода Ø60/100 адаптер для котла угловой 90° коаксиальный (совместимый с Vaillant, Protherm NEW)(лого)</t>
  </si>
  <si>
    <t>SCA-6010-230190</t>
  </si>
  <si>
    <t>STOUT Элемент дымохода Ø60/100 адаптер для котла угловой 90° коаксиальный (совместимый с Baxi,Viessmann)(лого)</t>
  </si>
  <si>
    <t>SCA-6010-210190</t>
  </si>
  <si>
    <t>STOUT Элемент дымохода  Ø60/100 труба коаксиальная телескопическая 470-750 мм п/м, уплотнения и хомут в комплекте (лого)</t>
  </si>
  <si>
    <t>SCA-6010-004775</t>
  </si>
  <si>
    <t>STOUT Элемент дымохода Ø60/100 конечный участок 830мм дымохода для горизонт. прохода через стену с оголовком из пластика.(лого)</t>
  </si>
  <si>
    <t>SCA-6010-000830</t>
  </si>
  <si>
    <t>STOUT Элемент дымохода Ø60/100 фин.уч-ок 1000 мм  для горизонт. прохода через стену с антиобмерз.оголовком (с лого)</t>
  </si>
  <si>
    <t>SCA-6010-001001</t>
  </si>
  <si>
    <t>STOUT Элемент дымохода Ø60/100 конечный участок 900 мм дымохода для горизонт.прохода через стену с оголовком из нерж. стали.(лого)</t>
  </si>
  <si>
    <t>SCA-6010-000900</t>
  </si>
  <si>
    <t>STOUT Элемент дымохода  Ø60/100 комплект терминал вертикальный утепленный, 1000 мм, фин.уч-ок. адаптер в комплекте.</t>
  </si>
  <si>
    <t>SCA-6010-800001</t>
  </si>
  <si>
    <t>STOUT Элемент дымохода  Ø60/100 труба коаксиальная 1000 мм п/м, уплотнения и хомут в комплекте (лого)</t>
  </si>
  <si>
    <t>SCA-6010-001000</t>
  </si>
  <si>
    <t>STOUT Элемент дымохода  Ø60/100 труба коаксиальная 500 мм п/м, уплотнения и хомут в комплекте (лого)</t>
  </si>
  <si>
    <t>SCA-6010-000500</t>
  </si>
  <si>
    <t>STOUT Элемент дымохода  Ø60/100 труба коаксиальная 250 мм п/м, уплотнения и хомут в комплекте (лого)</t>
  </si>
  <si>
    <t>SCA-6010-000250</t>
  </si>
  <si>
    <t>STOUT Элемент дымохода  Ø80/100 к-т   вертикальный утепленный, 584 мм, финальный участок.</t>
  </si>
  <si>
    <t>SCA-0080-800001</t>
  </si>
  <si>
    <t>STOUT Элемент дымохода  Ø80/100 труба 2000 мм утепленная п/м</t>
  </si>
  <si>
    <t>SCA-0080-802000</t>
  </si>
  <si>
    <t>STOUT Элемент дымохода  Ø80/100 труба 1000 мм утепленная п/м</t>
  </si>
  <si>
    <t>SCA-0080-801000</t>
  </si>
  <si>
    <t>STOUT Элемент дымохода  Ø80/100 труба 500 мм утепленная п/м</t>
  </si>
  <si>
    <t>SCA-0080-800500</t>
  </si>
  <si>
    <t>STOUT Элемент дымохода  Ø80/100 труба 250 мм утепленная п/м</t>
  </si>
  <si>
    <t>SCA-0080-800250</t>
  </si>
  <si>
    <t>STOUT Элемент дымохода  Ø80/100 отвод 90° утепленный п/м</t>
  </si>
  <si>
    <t>SCA-0080-800090</t>
  </si>
  <si>
    <t>STOUT Элемент дымохода  Ø80/100 отвод 45° утепленный п/м</t>
  </si>
  <si>
    <t>SCA-0080-800045</t>
  </si>
  <si>
    <t>STOUT Элемент дымохода Ø80/80 адаптер для подкл. разд. труб (совместимый  Bosch (фланец ) PP-Ryton</t>
  </si>
  <si>
    <t>SCA-8080-240002</t>
  </si>
  <si>
    <t>STOUT Элемент дымохода Ø80/80 адаптер для подкл. разд. труб (совместимый  Vaillant,Ptotherm New ) PP-Ryton</t>
  </si>
  <si>
    <t>SCA-8080-230002</t>
  </si>
  <si>
    <t>STOUT Элемент дымохода Ø80/80 адаптер для подкл. разд. труб (совместимый  Baxi ) PP-Ryton</t>
  </si>
  <si>
    <t>SCA-8080-210002</t>
  </si>
  <si>
    <t xml:space="preserve">STOUT Элемент дымохода отвод 90° м/м Ø80 (групповая упаковка 10 шт) </t>
  </si>
  <si>
    <t>SCA-0080-020090</t>
  </si>
  <si>
    <t xml:space="preserve">STOUT Элемент дымохода отвод 45° м/м Ø80 (групповая упаковка 10 шт) </t>
  </si>
  <si>
    <t>SCA-0080-020045</t>
  </si>
  <si>
    <t xml:space="preserve">STOUT Элемент дымохода отвод 90° п/м  Ø80 (групповая упаковка 10 шт) </t>
  </si>
  <si>
    <t>SCA-0080-000090</t>
  </si>
  <si>
    <t xml:space="preserve">STOUT Элемент дымохода отвод 45° п/м Ø80 (групповая упаковка 10 шт) </t>
  </si>
  <si>
    <t>SCA-0080-000045</t>
  </si>
  <si>
    <t>STOUT  Элемент дымохода решетка из нержавеющей стали Ø80 для дымоотводящей трубы</t>
  </si>
  <si>
    <t>SCA-0080-010004</t>
  </si>
  <si>
    <t>STOUT  Элемент дымохода решетка из нержавеющей стали Ø80 для воздухоподводящей трубы</t>
  </si>
  <si>
    <t>SCA-0080-010003</t>
  </si>
  <si>
    <t xml:space="preserve">STOUT Элемент дымохода внутренняя декоративная  манжета Ø80 (групповая упаковка 10 шт) </t>
  </si>
  <si>
    <t>SCA-0080-010002</t>
  </si>
  <si>
    <t xml:space="preserve">STOUT Элемент дымохода наружняя декоративная  манжета Ø80 (групповая упаковка 10 шт) </t>
  </si>
  <si>
    <t>SCA-0080-010001</t>
  </si>
  <si>
    <t>STOUT Элемент дымохода отвод 90° Ø80 с инспекционным окном</t>
  </si>
  <si>
    <t>SCA-0080-010090</t>
  </si>
  <si>
    <t xml:space="preserve">STOUT Элемент дымохода хомут для крепления дымохода к стене Ø80  </t>
  </si>
  <si>
    <t>SCA-0080-020111</t>
  </si>
  <si>
    <t xml:space="preserve">STOUT Элемент дымохода  горизонтальный Ø80  п/м с патрубком для отвода конденсата, лого </t>
  </si>
  <si>
    <t>SCA-0080-020135</t>
  </si>
  <si>
    <t xml:space="preserve">STOUT Элемент дымохода соединительный адаптер внешний с рукавом для труб Ø80  п/п (групповая упаковка 10 шт) </t>
  </si>
  <si>
    <t>SCA-0080-020136</t>
  </si>
  <si>
    <t>STOUT Элемент дымохода соединительный адаптер внутренний для труб Ø80  п/п (групповая упаковка 100 шт) с лого</t>
  </si>
  <si>
    <t>SCA-0080-010135</t>
  </si>
  <si>
    <t>STOUT Элемент дымохода Ø80 труба 125 мм п/м с ревизионным патрубком.</t>
  </si>
  <si>
    <t>SCA-0080-010125</t>
  </si>
  <si>
    <t>STOUT Элемент дымохода Ø80 труба 2000 мм п/м (групповая упаковка 6 шт) лого</t>
  </si>
  <si>
    <t>SCA-0080-002000</t>
  </si>
  <si>
    <t>STOUT Элемент дымохода Ø80 труба 1000 мм п/м (групповая упаковка 10 шт) лого</t>
  </si>
  <si>
    <t>SCA-0080-001000</t>
  </si>
  <si>
    <t>STOUT Элемент дымохода Ø80 труба 500 мм п/м (групповая упаковка 10 шт) лого</t>
  </si>
  <si>
    <t>SCA-0080-000500</t>
  </si>
  <si>
    <t>STOUT Элемент дымохода Ø80 труба250 мм п/м (групповая упаковка 10 шт) лого</t>
  </si>
  <si>
    <t>SCA-0080-000250</t>
  </si>
  <si>
    <t>STOUT Элемент дымохода труба телескопическая  Ø80  315-370 мм п/м</t>
  </si>
  <si>
    <t>SCA-0080-010375</t>
  </si>
  <si>
    <t>Дымоходы для настенных традиционных котлов  Ø80</t>
  </si>
  <si>
    <t>Комплекты для  настенных традиционных котлов  Ø60/100</t>
  </si>
  <si>
    <t xml:space="preserve"> M-F Ø 80 L=375  logo</t>
  </si>
  <si>
    <t xml:space="preserve"> M-F Ø 80 L=250 </t>
  </si>
  <si>
    <t xml:space="preserve"> M-F Ø 80 L=500</t>
  </si>
  <si>
    <t xml:space="preserve"> M-F Ø 80 L=1000 </t>
  </si>
  <si>
    <t xml:space="preserve"> M-F Ø 80 L=2000 </t>
  </si>
  <si>
    <t xml:space="preserve"> M-F Ø 80 L=125 </t>
  </si>
  <si>
    <t xml:space="preserve"> F-F Ø 80 </t>
  </si>
  <si>
    <t xml:space="preserve"> Ø 80 </t>
  </si>
  <si>
    <t xml:space="preserve"> Ø80 </t>
  </si>
  <si>
    <t xml:space="preserve"> Ø80/80</t>
  </si>
  <si>
    <t xml:space="preserve">45°  M-F Ø80 </t>
  </si>
  <si>
    <t xml:space="preserve">90°  M-F Ø80 </t>
  </si>
  <si>
    <t>45° F-F Ø80</t>
  </si>
  <si>
    <t xml:space="preserve">90°  F-F Ø80 </t>
  </si>
  <si>
    <t xml:space="preserve"> Ø80/80 </t>
  </si>
  <si>
    <t xml:space="preserve">45° M-F Ø80/100 </t>
  </si>
  <si>
    <t xml:space="preserve">90° M-F Ø80/100 </t>
  </si>
  <si>
    <t xml:space="preserve"> M-F Ø80/100 L=250 </t>
  </si>
  <si>
    <t xml:space="preserve"> M-F Ø80/100 L=500 </t>
  </si>
  <si>
    <t xml:space="preserve">M-F Ø80/100 L=1000 </t>
  </si>
  <si>
    <t xml:space="preserve"> M-F Ø80/100 L=2000 </t>
  </si>
  <si>
    <t xml:space="preserve"> Ø80/100 </t>
  </si>
  <si>
    <t xml:space="preserve"> M-F Ø60/100 L=250 </t>
  </si>
  <si>
    <t xml:space="preserve"> M-F Ø60/100 L=500</t>
  </si>
  <si>
    <t xml:space="preserve"> M-F Ø60/100 L=1000 </t>
  </si>
  <si>
    <t xml:space="preserve"> Ø60/100 L=1000 </t>
  </si>
  <si>
    <t xml:space="preserve"> Ø60/100 </t>
  </si>
  <si>
    <t xml:space="preserve"> Ø60/100</t>
  </si>
  <si>
    <t xml:space="preserve"> M-F Ø60/100 L=470-750 </t>
  </si>
  <si>
    <t xml:space="preserve">90°  Ø60/100 </t>
  </si>
  <si>
    <t xml:space="preserve">90° Ø60/100 </t>
  </si>
  <si>
    <t xml:space="preserve">UNIVERSAL  Ø60/100 </t>
  </si>
  <si>
    <t xml:space="preserve">90°  M-F Ø60/100 </t>
  </si>
  <si>
    <t xml:space="preserve">45°  M-F Ø60/100  </t>
  </si>
  <si>
    <t xml:space="preserve"> Ø100 </t>
  </si>
  <si>
    <t xml:space="preserve"> F-F Ø60/100 </t>
  </si>
  <si>
    <t>Ø60/100</t>
  </si>
  <si>
    <t xml:space="preserve"> Ø60 </t>
  </si>
  <si>
    <t xml:space="preserve"> Ø100</t>
  </si>
  <si>
    <t>Ø60/100, Ø80/100,Ø80/125</t>
  </si>
  <si>
    <t xml:space="preserve"> F-F Ø101/133 </t>
  </si>
  <si>
    <t>SYPHON</t>
  </si>
  <si>
    <t>90°  M-F Ø60/100</t>
  </si>
  <si>
    <t xml:space="preserve"> M-F Ø60/100 </t>
  </si>
  <si>
    <t xml:space="preserve">45° Ø60/100 </t>
  </si>
  <si>
    <t xml:space="preserve"> M-F Ø60/100 L=500 </t>
  </si>
  <si>
    <t xml:space="preserve"> M-F Ø60/100 L=2000 </t>
  </si>
  <si>
    <t xml:space="preserve"> 90°  M-F Ø60/100</t>
  </si>
  <si>
    <t>Ø60/100 VE</t>
  </si>
  <si>
    <t xml:space="preserve"> Ø 80 M-F L=250 </t>
  </si>
  <si>
    <t xml:space="preserve"> Ø 80 M-F L=500 </t>
  </si>
  <si>
    <t xml:space="preserve"> Ø 80 M-F L=2000  </t>
  </si>
  <si>
    <t xml:space="preserve"> 87° M-F Ø 80  </t>
  </si>
  <si>
    <t xml:space="preserve">45° M-F Ø 80  </t>
  </si>
  <si>
    <t xml:space="preserve"> 87°  Ø 80  </t>
  </si>
  <si>
    <t xml:space="preserve"> Ø 80  L=20 m</t>
  </si>
  <si>
    <t>Ø 80</t>
  </si>
  <si>
    <t xml:space="preserve"> 87° Ø80 </t>
  </si>
  <si>
    <t xml:space="preserve">Ø 60/80 M-F </t>
  </si>
  <si>
    <t xml:space="preserve"> Ø 80/60 M-F </t>
  </si>
  <si>
    <r>
      <t>90</t>
    </r>
    <r>
      <rPr>
        <sz val="16"/>
        <rFont val="Calibri"/>
        <family val="2"/>
        <charset val="204"/>
      </rPr>
      <t xml:space="preserve">°  </t>
    </r>
    <r>
      <rPr>
        <sz val="11"/>
        <rFont val="Calibri"/>
        <family val="2"/>
        <charset val="204"/>
      </rPr>
      <t>M-F Ø 80</t>
    </r>
  </si>
  <si>
    <t>Дымоходы утепленные для настенных традиционных котлов  Ø80</t>
  </si>
  <si>
    <t>Дымоходы  для настенных традиционных котлов  Ø60/100</t>
  </si>
  <si>
    <t>Дымоходы  для настенных конденсационных котлов  Ø60/100</t>
  </si>
  <si>
    <t>Дымоходы  для настенных конденсационных котлов  Ø80</t>
  </si>
  <si>
    <t>Котлы электрические ЭВАН (Россия)</t>
  </si>
  <si>
    <t xml:space="preserve"> Ø 80 M-F L=1000</t>
  </si>
  <si>
    <t>Системы дымоходов  STOUT  для настенных котлов.</t>
  </si>
  <si>
    <t>SPM-0001-201620</t>
  </si>
  <si>
    <t>SPM-0001-101620</t>
  </si>
  <si>
    <t>SPM-0001-102020</t>
  </si>
  <si>
    <t>SPM-0001-052630</t>
  </si>
  <si>
    <t>SPM-0001-053230</t>
  </si>
  <si>
    <t>TT 3000</t>
  </si>
  <si>
    <t>Головка термостатическая. Диапазон регулирования: 6 - 30°С</t>
  </si>
  <si>
    <t xml:space="preserve">Шаровые краны </t>
  </si>
  <si>
    <t>SVB-0001-000015</t>
  </si>
  <si>
    <t>SVB-0001-000020</t>
  </si>
  <si>
    <t>SVB-0001-000025</t>
  </si>
  <si>
    <t>SVB-0001-000032</t>
  </si>
  <si>
    <t>SVB-0001-000040</t>
  </si>
  <si>
    <t>SVB-0001-000050</t>
  </si>
  <si>
    <t>SVB-0003-000015</t>
  </si>
  <si>
    <t>SVB-0003-000020</t>
  </si>
  <si>
    <t>SVB-0003-000025</t>
  </si>
  <si>
    <t>SVB-0003-000032</t>
  </si>
  <si>
    <t>SVB-0003-000040</t>
  </si>
  <si>
    <t>SVB-0003-000050</t>
  </si>
  <si>
    <t>SVB-0002-000015</t>
  </si>
  <si>
    <t>SVB-0002-000020</t>
  </si>
  <si>
    <t>SVB-0002-000025</t>
  </si>
  <si>
    <t>SVB-0002-000032</t>
  </si>
  <si>
    <t>SVB-0004-000015</t>
  </si>
  <si>
    <t>SVB-0004-000020</t>
  </si>
  <si>
    <t>SVB-0004-000032</t>
  </si>
  <si>
    <t>SVB-0007-000015</t>
  </si>
  <si>
    <t>SVB-0007-000020</t>
  </si>
  <si>
    <t>SVB-0007-000025</t>
  </si>
  <si>
    <t>SVB-0007-000032</t>
  </si>
  <si>
    <t>SVB-0008-000015</t>
  </si>
  <si>
    <t>SVB-0008-000020</t>
  </si>
  <si>
    <t>SVB-0005-000015</t>
  </si>
  <si>
    <t>SVB-0005-000020</t>
  </si>
  <si>
    <t>SVB-0005-000025</t>
  </si>
  <si>
    <t>SVB-0005-000032</t>
  </si>
  <si>
    <t>SVB-0006-000015</t>
  </si>
  <si>
    <t>SVB-0006-000020</t>
  </si>
  <si>
    <t>SVB-0006-000025</t>
  </si>
  <si>
    <t>SVB-0006-000032</t>
  </si>
  <si>
    <t>30/120</t>
  </si>
  <si>
    <t>15/60</t>
  </si>
  <si>
    <t>8/32</t>
  </si>
  <si>
    <t>12/48</t>
  </si>
  <si>
    <t>M30x1,5</t>
  </si>
  <si>
    <t>Диапазон</t>
  </si>
  <si>
    <t>Термометр биметаллический с погружной гильзой</t>
  </si>
  <si>
    <t>SIM-0001-635015</t>
  </si>
  <si>
    <t>SIM-0001-637515</t>
  </si>
  <si>
    <t>SIM-0001-805015</t>
  </si>
  <si>
    <t>SIM-0001-807515</t>
  </si>
  <si>
    <t>SIM-0001-105015</t>
  </si>
  <si>
    <t>SIM-0001-107515</t>
  </si>
  <si>
    <t>SIM-0002-635015</t>
  </si>
  <si>
    <t>SIM-0003-635015</t>
  </si>
  <si>
    <t>Термометр биметаллический накладной с пружиной</t>
  </si>
  <si>
    <t>SIM-0004-630015</t>
  </si>
  <si>
    <t>Термоманометр радиальный в комплекте с автоматическим запорным клапаном</t>
  </si>
  <si>
    <t>SIM-0006-800415</t>
  </si>
  <si>
    <t>SIM-0006-800615</t>
  </si>
  <si>
    <t>SIM-0006-801015</t>
  </si>
  <si>
    <t>Термоманометр аксиальный в комплекте с автоматическим запорным клапаном</t>
  </si>
  <si>
    <t>SIM-0005-800415</t>
  </si>
  <si>
    <t>SIM-0005-800615</t>
  </si>
  <si>
    <t>SIM-0005-801015</t>
  </si>
  <si>
    <t>Манометр аксиальный с указателем предела</t>
  </si>
  <si>
    <t>SIM-0007-500408</t>
  </si>
  <si>
    <t>Манометр радиальный с указателем предела</t>
  </si>
  <si>
    <t>SIM-0008-500408</t>
  </si>
  <si>
    <t>SIM-0008-630408</t>
  </si>
  <si>
    <t>Манометр аксиальный</t>
  </si>
  <si>
    <t>SIM-0009-500608</t>
  </si>
  <si>
    <t>SIM-0009-630608</t>
  </si>
  <si>
    <t>SIM-0009-501008</t>
  </si>
  <si>
    <t>SIM-0009-631008</t>
  </si>
  <si>
    <t>Манометр радиальный</t>
  </si>
  <si>
    <t>SIM-0010-500608</t>
  </si>
  <si>
    <t>SIM-0010-630608</t>
  </si>
  <si>
    <t>SIM-0010-800615</t>
  </si>
  <si>
    <t>SIM-0010-501008</t>
  </si>
  <si>
    <t>SIM-0010-631008</t>
  </si>
  <si>
    <t>SIM-0010-801015</t>
  </si>
  <si>
    <t>SIM-0010-101015</t>
  </si>
  <si>
    <t>SIM-0010-801615</t>
  </si>
  <si>
    <t>SIM-0010-101615</t>
  </si>
  <si>
    <t>SMN-0010-000015</t>
  </si>
  <si>
    <t>Контрольно-измерительные приборы STOUT</t>
  </si>
  <si>
    <t>Арматура для котельного оборудования STOUT</t>
  </si>
  <si>
    <t>АРТИКУЛ</t>
  </si>
  <si>
    <t>SVS-0001-001515</t>
  </si>
  <si>
    <t>SVS-0001-002515</t>
  </si>
  <si>
    <t>SVS-0001-003015</t>
  </si>
  <si>
    <t>SVS-0002-003015</t>
  </si>
  <si>
    <t>SVS-0004-015025</t>
  </si>
  <si>
    <t>Группа безопасности котла  (до 50 кВт) (без теплоизоляции)</t>
  </si>
  <si>
    <t>SVS-0004-055032</t>
  </si>
  <si>
    <t>Группа безопасности котла  (до 50 кВт) (в теплоизоляции)</t>
  </si>
  <si>
    <t>SVS-0006-013020</t>
  </si>
  <si>
    <t>Группа подключения мембранного бака</t>
  </si>
  <si>
    <t>SVS-0003-006015</t>
  </si>
  <si>
    <t xml:space="preserve"> Предохранительный клапан для систем водоснабжения 6-1/2</t>
  </si>
  <si>
    <t>STE-0001-000001</t>
  </si>
  <si>
    <t>STE-0002-000003</t>
  </si>
  <si>
    <t>STE-0002-000004</t>
  </si>
  <si>
    <t>STE-0002-000010</t>
  </si>
  <si>
    <t>STE-0002-000015</t>
  </si>
  <si>
    <t>STE-0002-000016</t>
  </si>
  <si>
    <t>STE-0003-000002</t>
  </si>
  <si>
    <t>STE-0003-000003</t>
  </si>
  <si>
    <t>STE-0006-000001</t>
  </si>
  <si>
    <t>STE-0007-000001</t>
  </si>
  <si>
    <t>Управляющая электроника STOUT</t>
  </si>
  <si>
    <t>Сервопривод, описание</t>
  </si>
  <si>
    <t>WFHT-BASIC со светодиодом</t>
  </si>
  <si>
    <t>Погружной термостат 100</t>
  </si>
  <si>
    <t>SDG-0001-002501</t>
  </si>
  <si>
    <t>SDG-0001-002502</t>
  </si>
  <si>
    <t>SDG-0001-003201</t>
  </si>
  <si>
    <t>SDG-0001-003202</t>
  </si>
  <si>
    <t>SDG-0002-002501</t>
  </si>
  <si>
    <t>SDG-0002-002502</t>
  </si>
  <si>
    <t>SDG-0003-002501</t>
  </si>
  <si>
    <t>SDG-0003-002502</t>
  </si>
  <si>
    <t>SDG-0007-002501</t>
  </si>
  <si>
    <t>SDG-0007-002502</t>
  </si>
  <si>
    <t>SDG-0007-003201</t>
  </si>
  <si>
    <t>SDG-0007-003202</t>
  </si>
  <si>
    <t>SDG-0014-002501</t>
  </si>
  <si>
    <t>SDG-0015-004001</t>
  </si>
  <si>
    <t>Гидравлическая стрелка 3 м3/час</t>
  </si>
  <si>
    <t>SDG-0015-004002</t>
  </si>
  <si>
    <t>SDG-0015-004003</t>
  </si>
  <si>
    <t>Гидравлическая стрелка 5 м3/час</t>
  </si>
  <si>
    <t>SDG-0015-005001</t>
  </si>
  <si>
    <t>Гидравлическая стрелка 8 м3/час</t>
  </si>
  <si>
    <t>SDG-0016-004002</t>
  </si>
  <si>
    <t>Стальной распределительный коллектор 2 отопительных контура. В теплоизоляции DN 25</t>
  </si>
  <si>
    <t>SDG-0016-004003</t>
  </si>
  <si>
    <t>Стальной распределительный коллектор 3 отопительных контура. В теплоизоляции DN 25</t>
  </si>
  <si>
    <t>SDG-0016-004004</t>
  </si>
  <si>
    <t>Стальной распределительный коллектор 4 отопительных контура. В теплоизоляции DN 25</t>
  </si>
  <si>
    <t>SDG-0016-004005</t>
  </si>
  <si>
    <t>Стальной распределительный коллектор 5 отопительных контуров. В теплоизоляции DN 25</t>
  </si>
  <si>
    <t>SDG-0016-004006</t>
  </si>
  <si>
    <t>Стальной распределительный коллектор 6 отопительных контуров. В теплоизоляции DN 25</t>
  </si>
  <si>
    <t>SDG-0016-005002</t>
  </si>
  <si>
    <t>Стальной распределительный коллектор 2 отопительных контура. В теплоизоляции DN 32</t>
  </si>
  <si>
    <t>SDG-0016-005003</t>
  </si>
  <si>
    <t>Стальной распределительный коллектор 3 отопительных контура. В теплоизоляции DN 32</t>
  </si>
  <si>
    <t>SDG-0016-005004</t>
  </si>
  <si>
    <t>Стальной распределительный коллектор 4 отопительных контура. В теплоизоляции DN 32</t>
  </si>
  <si>
    <t>SDG-0016-005005</t>
  </si>
  <si>
    <t>Стальной распределительный коллектор 5 отопительных контуров. В теплоизоляции DN 32</t>
  </si>
  <si>
    <t>SDG-0016-005006</t>
  </si>
  <si>
    <t>Стальной распределительный коллектор 6 отопительных контуров. В теплоизоляции DN 32</t>
  </si>
  <si>
    <t>SDG-0017-004023</t>
  </si>
  <si>
    <t>Стальной распределительный коллектор 2(3) отопительных контура. В теплоизоляции DN 25</t>
  </si>
  <si>
    <t>SDG-0017-004035</t>
  </si>
  <si>
    <t>Стальной распределительный коллектор 3(5) отопительных контура. В теплоизоляции DN 25</t>
  </si>
  <si>
    <t>SDG-0018-004002</t>
  </si>
  <si>
    <t>Стальной распределительный коллектор 2 отопительных контура с гидравлическим разделителем DN 25</t>
  </si>
  <si>
    <t>SDG-0018-004003</t>
  </si>
  <si>
    <t>Стальной распределительный коллектор 3 отопительных контура с гидравлическим разделителем DN 25</t>
  </si>
  <si>
    <t>SDG-0019-000001</t>
  </si>
  <si>
    <t>Соединение с шайбами G 1”1/2 F</t>
  </si>
  <si>
    <t>SDG-0019-000002</t>
  </si>
  <si>
    <t>Заглушка с плоскими уплотнениями G 1”1/2 F</t>
  </si>
  <si>
    <t>SDG-0019-000003</t>
  </si>
  <si>
    <t>SDG-0019-000004</t>
  </si>
  <si>
    <t>SDG-0019-000005</t>
  </si>
  <si>
    <t>SDG-0020-003002</t>
  </si>
  <si>
    <t>SVM-0003-011502</t>
  </si>
  <si>
    <t>SVM-0003-012002</t>
  </si>
  <si>
    <t>SVM-0003-012501</t>
  </si>
  <si>
    <t>SVM-0003-012502</t>
  </si>
  <si>
    <t>SVM-0003-013201</t>
  </si>
  <si>
    <t>SVM-0003-014001</t>
  </si>
  <si>
    <t>SVM-0003-015001</t>
  </si>
  <si>
    <t>SVM-0005-024001</t>
  </si>
  <si>
    <t>SVM-0005-230001</t>
  </si>
  <si>
    <t>SVM-0005-230016</t>
  </si>
  <si>
    <t>Термостатические смесители для водосснабжения и отопления</t>
  </si>
  <si>
    <t>Термостатические смесители для твердотопливных котлов</t>
  </si>
  <si>
    <t>SVM-0030-325504</t>
  </si>
  <si>
    <t>Термостатический смесительный клапан G 1” 1/4 НР  55°С</t>
  </si>
  <si>
    <t>SVM-0030-325506</t>
  </si>
  <si>
    <t>Термостатический смесительный клапан G 1"1/4 НР   60°С</t>
  </si>
  <si>
    <t>SVM-0030-325508</t>
  </si>
  <si>
    <t>Термостатический смесительный клапан G 1” 1/4 НР  70°С</t>
  </si>
  <si>
    <t>SVM-0050-326005</t>
  </si>
  <si>
    <t>Термостатический смесительный клапан  G 1"М-G 1"1/2F-G 1"M   60°С</t>
  </si>
  <si>
    <t>SVM-0050-327008</t>
  </si>
  <si>
    <t>Термостатический смесительный клапан G 1"1/2M-G 1”1/2F-G 1"M   70°С</t>
  </si>
  <si>
    <t>SVM-0050-327007</t>
  </si>
  <si>
    <t>Термостатический смесительный клапан G 1”M-G 1”1/2 F-G 1”M   70°С</t>
  </si>
  <si>
    <t>SVM-0050-326006</t>
  </si>
  <si>
    <t>Термостатический смесительный клапан G 1”1/2M-G 1”1/2F-G 1”M   60°С</t>
  </si>
  <si>
    <t>Группы быстрого монтажа STOUT</t>
  </si>
  <si>
    <t>Группы быстрого монтажа</t>
  </si>
  <si>
    <t>0010015241</t>
  </si>
  <si>
    <t>0010015242</t>
  </si>
  <si>
    <t>0010015243</t>
  </si>
  <si>
    <t>0010015244</t>
  </si>
  <si>
    <t>0010015246</t>
  </si>
  <si>
    <t xml:space="preserve">Пантера 25 КОV </t>
  </si>
  <si>
    <t xml:space="preserve">Пантера 25 КТV </t>
  </si>
  <si>
    <t xml:space="preserve">Пантера 30 КТV </t>
  </si>
  <si>
    <t>Комнатный регулятор температуры VRT 250</t>
  </si>
  <si>
    <t>Комнатный регулятор температуры VRT 50</t>
  </si>
  <si>
    <t>0010015235</t>
  </si>
  <si>
    <t>0010015237</t>
  </si>
  <si>
    <t>0010015236</t>
  </si>
  <si>
    <t>0010015238</t>
  </si>
  <si>
    <t>STW-0001-000008</t>
  </si>
  <si>
    <t>STW-0001-000012</t>
  </si>
  <si>
    <t>STW-0001-000020</t>
  </si>
  <si>
    <t>STW-0001-100020</t>
  </si>
  <si>
    <t>STW-0002-000150</t>
  </si>
  <si>
    <t>STW-0002-000300</t>
  </si>
  <si>
    <t>STW-0003-000200</t>
  </si>
  <si>
    <t>STH-0005-000050</t>
  </si>
  <si>
    <t>STH-0006-000200</t>
  </si>
  <si>
    <t>STH-0006-000300</t>
  </si>
  <si>
    <t>STH-0006-000500</t>
  </si>
  <si>
    <t>Шкаф распределительный наружный 1-3 выхода (ШРН-0)</t>
  </si>
  <si>
    <t>Шкаф распределительный наружный 13-16 выхода (ШРН-5)</t>
  </si>
  <si>
    <t>Шкаф распределительный наружный 17-18 выхода (ШРН-6)</t>
  </si>
  <si>
    <t>Шкаф распределительный наружный 19-22 выхода (ШРН-7)</t>
  </si>
  <si>
    <t>Шкаф распределительный  наружный 11-12 выхода (ШРН-4)</t>
  </si>
  <si>
    <t>Шкаф распределительный наружный 8-10 выхода (ШРН-3)</t>
  </si>
  <si>
    <t>Шкаф распределительный наружный 6-7 выхода (ШРН-2)</t>
  </si>
  <si>
    <t>Шкаф распределительный наружный 1-5 выхода (ШРН-1)</t>
  </si>
  <si>
    <t>Шкаф распределительный встроенный 1-3 выхода (ШРВ-0)</t>
  </si>
  <si>
    <t>Шкаф распределительный встроенный 19-20 выхода (ШРВ-7)</t>
  </si>
  <si>
    <t>Шкаф распределительный встроенный 17-18 выхода (ШРВ-6)</t>
  </si>
  <si>
    <t>Шкаф распределительный встроенный 13-16 выхода (ШРВ-5)</t>
  </si>
  <si>
    <t>Шкаф распределительный встроенный 11-12 выхода (ШРВ-4)</t>
  </si>
  <si>
    <t>Шкаф распределительный встроенный 8-10 выхода (ШРВ-3)</t>
  </si>
  <si>
    <t>Шкаф распределительный встроенный 6-7 выхода (ШРВ-2)</t>
  </si>
  <si>
    <t>Шкаф распределительный встроенный 1-5 выхода (ШРВ-1)</t>
  </si>
  <si>
    <t>Сервопривод 22CX230NA2 230В. Норм. Открытый</t>
  </si>
  <si>
    <t>Сервопривод 22CX 24В. Норм. Открытый</t>
  </si>
  <si>
    <t>Сервопривод 22CX 230 В. Норм. Закрытый</t>
  </si>
  <si>
    <t xml:space="preserve">Сервопривод 22CX24NC2  24В Норм. закрытый </t>
  </si>
  <si>
    <t>5/250</t>
  </si>
  <si>
    <t>5/125</t>
  </si>
  <si>
    <t>Ниппель НН</t>
  </si>
  <si>
    <t>10/450</t>
  </si>
  <si>
    <t>Переходник НВ</t>
  </si>
  <si>
    <t>Контргайка</t>
  </si>
  <si>
    <t>5/300</t>
  </si>
  <si>
    <t>Трапы</t>
  </si>
  <si>
    <t>Латунные резьбовые фитинги</t>
  </si>
  <si>
    <t>SVB-0004-000025</t>
  </si>
  <si>
    <t>SVB-0008-000025</t>
  </si>
  <si>
    <t>SCA-0080-080125</t>
  </si>
  <si>
    <t>STOUT Элемент дымохода манжета для перехода с Ø80 на финальный вертикальный  участок Ø80/125</t>
  </si>
  <si>
    <t>SCA-0080-020137</t>
  </si>
  <si>
    <t>STOUT Элемент дымохода вертикальный  Ø80  п/м с патрубком для отвода конденсата</t>
  </si>
  <si>
    <t xml:space="preserve"> M-F Ø 80 </t>
  </si>
  <si>
    <t>Ø80/125</t>
  </si>
  <si>
    <t>Шаровые краны</t>
  </si>
  <si>
    <t>Клапан обратный пружинный с металлическим седлом</t>
  </si>
  <si>
    <t>Клапан обратный пружинный с нейлоновым седлом</t>
  </si>
  <si>
    <t>Кран шаровой мини, муфтовый</t>
  </si>
  <si>
    <t>Кран шаровой мини, муфта/резьба</t>
  </si>
  <si>
    <t>Фильтр сетчатый муфтовый</t>
  </si>
  <si>
    <t>SVC-0001-000040</t>
  </si>
  <si>
    <t>SVC-0002-000032</t>
  </si>
  <si>
    <t>SVC-0002-000040</t>
  </si>
  <si>
    <t>SVB-0021-000010</t>
  </si>
  <si>
    <t>SVB-0021-000015</t>
  </si>
  <si>
    <t>SVB-0021-000020</t>
  </si>
  <si>
    <t>SVB-0022-000010</t>
  </si>
  <si>
    <t>SVB-0022-000015</t>
  </si>
  <si>
    <t>SVB-0022-000020</t>
  </si>
  <si>
    <t>SFW-0001-000020</t>
  </si>
  <si>
    <t>SFW-0001-000025</t>
  </si>
  <si>
    <t>Арматура</t>
  </si>
  <si>
    <t>Насосная группа с термостатическим смесительным клапаном 1" без насоса</t>
  </si>
  <si>
    <t>Насосная группас термостатическим смесительным клапаном1"с насосом Grundfos UPSO 25-65</t>
  </si>
  <si>
    <t>Насосная группа с 3-х ходовым приводным смесителем 1" без насоса</t>
  </si>
  <si>
    <t>Насосная группа с 3-х ходовым приводным смесителем 1"с насосом Grundfos UPSO 25-65</t>
  </si>
  <si>
    <t>16х2,0х3/4"</t>
  </si>
  <si>
    <t>16х2,2х3/4"</t>
  </si>
  <si>
    <t>20х2,8х3/4"</t>
  </si>
  <si>
    <t>16х2,0х1/2"</t>
  </si>
  <si>
    <t>Фитинги компрессионные для труб PE-X</t>
  </si>
  <si>
    <t>Упаковка, шт.</t>
  </si>
  <si>
    <t>Клапан предохранительный 15 x 1/2"</t>
  </si>
  <si>
    <t>Клапан предохранительный 25 x 1/2"</t>
  </si>
  <si>
    <t>Клапан предохранительный 30 x 1/2"</t>
  </si>
  <si>
    <t>Давление срабатывания, Бар</t>
  </si>
  <si>
    <t>1/2"х3/4"</t>
  </si>
  <si>
    <t>1/2" x 3/4"</t>
  </si>
  <si>
    <t>1/ 2"</t>
  </si>
  <si>
    <t>Термостатический смесительный клапан для ситем отопления и ГВС 1" НР    35-60°С KV 2,5 м3/ч</t>
  </si>
  <si>
    <t>Термостатический смесительный клапан для систем отопления и ГВС 1" НР   35-60°С KV 1,6 м3/ч</t>
  </si>
  <si>
    <t>Термостатический смесительный клапан для систем отопления и ГВС  3/4" НР   35-60°С KV 1,6 м3/ч</t>
  </si>
  <si>
    <t>Термостатический смесительный клапан для систем отопления и ГВС 3/4"  ВР   35-60°С KV 1,6 м3/ч</t>
  </si>
  <si>
    <t>3-х ходовой смесительный клапан 1/2" KVs 2,5 м3/ч</t>
  </si>
  <si>
    <t>3-х ходовой смесительный клапан 3/4" KVs 6 м3/ч</t>
  </si>
  <si>
    <t>3-х ходовой смесительный клапан 1" KVs 8 м3/ч</t>
  </si>
  <si>
    <t>3-х ходовой смесительный клапан 1" KVs 12 м3/ч</t>
  </si>
  <si>
    <t>3-х ходовой смесительный клапан 1 1/4" KVs 15 м3/ч</t>
  </si>
  <si>
    <t>3-х ходовой смесительный клапан 1 1/2" KVs 26 м3/ч</t>
  </si>
  <si>
    <t>3-х ходовой смесительный клапан 2" KVs 40 м3/ч</t>
  </si>
  <si>
    <t>Насосная группа с прямым контуром 1" без насоса в теплоизоляции, 35kW[DT10°C]</t>
  </si>
  <si>
    <t>Насосная группа с прямым контуром 1" с насосом Grundfos UPSO 25-65 в теплоизоляции, 35kW[DT10°C]</t>
  </si>
  <si>
    <t>Насосная группа с прямым контуром 1 1/4" без насоса в теплоизоляции DN 32, 42kW[DT10°C]</t>
  </si>
  <si>
    <t>Насосная группа с прямым контуром 1 1/4" с насосом Grundfos UPSO 32-65 в теплоизоляции DN 32, 42kW[DT10°C]</t>
  </si>
  <si>
    <t>Насосная группа с 3-х ходовым приводным смесителем 1" без насоса, 29 kW[DT10°C]</t>
  </si>
  <si>
    <t>Насосная группа с 3-х ходовым приводным смесителем 1" с насосом Grundfos UPSO 25-65, 29 kW[DT10°C]</t>
  </si>
  <si>
    <t>Насосная группа с 3-х ходовым приводным смесителем  1 1/4" без насоса DN 32, 39 kW[DT10°C]</t>
  </si>
  <si>
    <t>Насосная группа с 3-х ходовым приводным смесителем  1 1/4" с насосом Grundfos UPSO 32-65 DN 32, 39 kW[DT10°C]</t>
  </si>
  <si>
    <t>Сервопривод для смесительных клапанов с датчиком для фиксированной регулировки температуры, AC 230V 135s</t>
  </si>
  <si>
    <t>Сервопривод для смесительных клапанов, ход 90°, для пропорциональной регулировки, AC 24V время 60-90-120s, DC 0-10V</t>
  </si>
  <si>
    <t>SDG-0015-004004</t>
  </si>
  <si>
    <t>Гидравлическая стрелка 4 м3/час</t>
  </si>
  <si>
    <t>Латунные резьбовые фитинги STOUT</t>
  </si>
  <si>
    <t>SFT-0001-001210</t>
  </si>
  <si>
    <t>SFT-0001-001215</t>
  </si>
  <si>
    <t>SFT-0001-001220</t>
  </si>
  <si>
    <t>SFT-0001-001225</t>
  </si>
  <si>
    <t>SFT-0001-001230</t>
  </si>
  <si>
    <t>SFT-0001-001240</t>
  </si>
  <si>
    <t>SFT-0001-001250</t>
  </si>
  <si>
    <t>SFT-0001-001255</t>
  </si>
  <si>
    <t>SFT-0001-001260</t>
  </si>
  <si>
    <t>SFT-0001-001265</t>
  </si>
  <si>
    <t>SFT-0001-001270</t>
  </si>
  <si>
    <t>SFT-0001-001280</t>
  </si>
  <si>
    <t>SFT-0001-012100</t>
  </si>
  <si>
    <t>SFT-0001-003410</t>
  </si>
  <si>
    <t>SFT-0001-003415</t>
  </si>
  <si>
    <t>SFT-0001-003420</t>
  </si>
  <si>
    <t>SFT-0001-003425</t>
  </si>
  <si>
    <t>SFT-0001-003430</t>
  </si>
  <si>
    <t>SFT-0001-003440</t>
  </si>
  <si>
    <t>SFT-0001-003450</t>
  </si>
  <si>
    <t>SFT-0001-003460</t>
  </si>
  <si>
    <t>SFT-0001-003470</t>
  </si>
  <si>
    <t>SFT-0001-003480</t>
  </si>
  <si>
    <t>SFT-0001-034100</t>
  </si>
  <si>
    <t>SFT-0002-001210</t>
  </si>
  <si>
    <t>SFT-0002-001215</t>
  </si>
  <si>
    <t>SFT-0002-001220</t>
  </si>
  <si>
    <t>SFT-0002-001225</t>
  </si>
  <si>
    <t>SFT-0002-001230</t>
  </si>
  <si>
    <t>SFT-0002-001240</t>
  </si>
  <si>
    <t>SFT-0002-001250</t>
  </si>
  <si>
    <t>SFT-0002-001255</t>
  </si>
  <si>
    <t>SFT-0002-001260</t>
  </si>
  <si>
    <t>SFT-0002-001265</t>
  </si>
  <si>
    <t>SFT-0002-001270</t>
  </si>
  <si>
    <t>SFT-0002-001280</t>
  </si>
  <si>
    <t>SFT-0002-012100</t>
  </si>
  <si>
    <t>SFT-0002-003410</t>
  </si>
  <si>
    <t>SFT-0002-003415</t>
  </si>
  <si>
    <t>SFT-0002-003420</t>
  </si>
  <si>
    <t>SFT-0002-003425</t>
  </si>
  <si>
    <t>SFT-0002-003430</t>
  </si>
  <si>
    <t>SFT-0002-003440</t>
  </si>
  <si>
    <t>SFT-0002-003450</t>
  </si>
  <si>
    <t>SFT-0002-003460</t>
  </si>
  <si>
    <t>SFT-0002-003470</t>
  </si>
  <si>
    <t>SFT-0002-003480</t>
  </si>
  <si>
    <t>SFT-0002-034100</t>
  </si>
  <si>
    <t>SFT-0003-001818</t>
  </si>
  <si>
    <t>SFT-0003-001414</t>
  </si>
  <si>
    <t>SFT-0003-003838</t>
  </si>
  <si>
    <t>SFT-0003-001212</t>
  </si>
  <si>
    <t>SFT-0003-003434</t>
  </si>
  <si>
    <t>SFT-0003-000011</t>
  </si>
  <si>
    <t>SFT-0003-114114</t>
  </si>
  <si>
    <t>SFT-0003-112112</t>
  </si>
  <si>
    <t>SFT-0003-000022</t>
  </si>
  <si>
    <t>2"</t>
  </si>
  <si>
    <t>3"</t>
  </si>
  <si>
    <t>4"</t>
  </si>
  <si>
    <t>SFT-0003-001418</t>
  </si>
  <si>
    <t>SFT-0003-003814</t>
  </si>
  <si>
    <t>SFT-0003-001214</t>
  </si>
  <si>
    <t>SFT-0003-001238</t>
  </si>
  <si>
    <t>SFT-0003-003438</t>
  </si>
  <si>
    <t>SFT-0003-003412</t>
  </si>
  <si>
    <t>SFT-0003-000112</t>
  </si>
  <si>
    <t>SFT-0003-000134</t>
  </si>
  <si>
    <t>SFT-0003-011412</t>
  </si>
  <si>
    <t>SFT-0003-011434</t>
  </si>
  <si>
    <t>SFT-0003-001141</t>
  </si>
  <si>
    <t>SFT-0003-011234</t>
  </si>
  <si>
    <t>SFT-0003-001121</t>
  </si>
  <si>
    <t>SFT-0003-112114</t>
  </si>
  <si>
    <t>SFT-0003-000021</t>
  </si>
  <si>
    <t>SFT-0003-002114</t>
  </si>
  <si>
    <t>SFT-0003-002112</t>
  </si>
  <si>
    <t>3"X2"</t>
  </si>
  <si>
    <t>4"X3"</t>
  </si>
  <si>
    <t>SFT-0004-003838</t>
  </si>
  <si>
    <t>SFT-0004-001212</t>
  </si>
  <si>
    <t>SFT-0004-003434</t>
  </si>
  <si>
    <t>SFT-0004-000011</t>
  </si>
  <si>
    <t>SFT-0004-114114</t>
  </si>
  <si>
    <t>SFT-0004-112112</t>
  </si>
  <si>
    <t>SFT-0004-000022</t>
  </si>
  <si>
    <t>SFT-0004-001214</t>
  </si>
  <si>
    <t>SFT-0004-001238</t>
  </si>
  <si>
    <t>SFT-0004-003438</t>
  </si>
  <si>
    <t>SFT-0004-003412</t>
  </si>
  <si>
    <t>SFT-0004-000112</t>
  </si>
  <si>
    <t>SFT-0004-000134</t>
  </si>
  <si>
    <t>SFT-0004-011412</t>
  </si>
  <si>
    <t>SFT-0004-011434</t>
  </si>
  <si>
    <t>SFT-0004-001141</t>
  </si>
  <si>
    <t>SFT-0004-011234</t>
  </si>
  <si>
    <t>SFT-0004-001121</t>
  </si>
  <si>
    <t>SFT-0004-112114</t>
  </si>
  <si>
    <t>SFT-0004-000021</t>
  </si>
  <si>
    <t>SFT-0004-002114</t>
  </si>
  <si>
    <t>SFT-0004-002112</t>
  </si>
  <si>
    <t>SFT-0005-003838</t>
  </si>
  <si>
    <t>SFT-0005-001212</t>
  </si>
  <si>
    <t>SFT-0005-003434</t>
  </si>
  <si>
    <t>SFT-0005-000011</t>
  </si>
  <si>
    <t>SFT-0005-114114</t>
  </si>
  <si>
    <t>SFT-0005-112112</t>
  </si>
  <si>
    <t>SFT-0005-000022</t>
  </si>
  <si>
    <t>SFT-0005-003814</t>
  </si>
  <si>
    <t>SFT-0005-001238</t>
  </si>
  <si>
    <t>SFT-0005-003412</t>
  </si>
  <si>
    <t>SFT-0005-000112</t>
  </si>
  <si>
    <t>SFT-0005-000134</t>
  </si>
  <si>
    <t>SFT-0005-011412</t>
  </si>
  <si>
    <t>SFT-0005-011434</t>
  </si>
  <si>
    <t>SFT-0005-001141</t>
  </si>
  <si>
    <t>SFT-0005-011234</t>
  </si>
  <si>
    <t>SFT-0005-001121</t>
  </si>
  <si>
    <t>SFT-0005-112114</t>
  </si>
  <si>
    <t>SFT-0005-000234</t>
  </si>
  <si>
    <t>2"X3/4"</t>
  </si>
  <si>
    <t>2"x1"</t>
  </si>
  <si>
    <t>SFT-0006-003838</t>
  </si>
  <si>
    <t>SFT-0006-001212</t>
  </si>
  <si>
    <t>SFT-0006-003434</t>
  </si>
  <si>
    <t>SFT-0006-000011</t>
  </si>
  <si>
    <t>SFT-0006-114114</t>
  </si>
  <si>
    <t>SFT-0006-112112</t>
  </si>
  <si>
    <t>SFT-0006-000022</t>
  </si>
  <si>
    <t>SFT-0006-001238</t>
  </si>
  <si>
    <t>SFT-0006-003412</t>
  </si>
  <si>
    <t>SFT-0006-000138</t>
  </si>
  <si>
    <t>SFT-0006-000112</t>
  </si>
  <si>
    <t>SFT-0006-000134</t>
  </si>
  <si>
    <t>SFT-0006-011412</t>
  </si>
  <si>
    <t>SFT-0006-011434</t>
  </si>
  <si>
    <t>SFT-0006-001141</t>
  </si>
  <si>
    <t>SFT-0006-011212</t>
  </si>
  <si>
    <t>SFT-0006-011234</t>
  </si>
  <si>
    <t>SFT-0006-001121</t>
  </si>
  <si>
    <t>SFT-0006-112114</t>
  </si>
  <si>
    <t>SFT-0006-000234</t>
  </si>
  <si>
    <t>SFT-0007-001418</t>
  </si>
  <si>
    <t>SFT-0007-003814</t>
  </si>
  <si>
    <t>SFT-0007-001214</t>
  </si>
  <si>
    <t>SFT-0007-001238</t>
  </si>
  <si>
    <t>SFT-0007-003438</t>
  </si>
  <si>
    <t>SFT-0007-003412</t>
  </si>
  <si>
    <t>SFT-0007-000112</t>
  </si>
  <si>
    <t>SFT-0007-000134</t>
  </si>
  <si>
    <t>1"x3/4"</t>
  </si>
  <si>
    <t>SFT-0007-011412</t>
  </si>
  <si>
    <t>SFT-0007-011434</t>
  </si>
  <si>
    <t>SFT-0007-001141</t>
  </si>
  <si>
    <t>SFT-0007-011212</t>
  </si>
  <si>
    <t>SFT-0007-011234</t>
  </si>
  <si>
    <t>SFT-0007-001121</t>
  </si>
  <si>
    <t>SFT-0007-112114</t>
  </si>
  <si>
    <t>SFT-0007-000021</t>
  </si>
  <si>
    <t>2"X1"</t>
  </si>
  <si>
    <t>SFT-0007-002114</t>
  </si>
  <si>
    <t>SFT-0007-002112</t>
  </si>
  <si>
    <t>SFT-0008-001418</t>
  </si>
  <si>
    <t>SFT-0008-003814</t>
  </si>
  <si>
    <t>SFT-0008-001214</t>
  </si>
  <si>
    <t>SFT-0008-003438</t>
  </si>
  <si>
    <t>SFT-0008-003412</t>
  </si>
  <si>
    <t>SFT-0008-000112</t>
  </si>
  <si>
    <t>SFT-0008-000134</t>
  </si>
  <si>
    <t>SFT-0008-011412</t>
  </si>
  <si>
    <t>SFT-0008-011434</t>
  </si>
  <si>
    <t>SFT-0008-001141</t>
  </si>
  <si>
    <t>SFT-0008-011212</t>
  </si>
  <si>
    <t>SFT-0008-011234</t>
  </si>
  <si>
    <t>SFT-0008-001121</t>
  </si>
  <si>
    <t>SFT-0008-112114</t>
  </si>
  <si>
    <t>SFT-0008-000021</t>
  </si>
  <si>
    <t>SFT-0008-002114</t>
  </si>
  <si>
    <t>SFT-0008-002112</t>
  </si>
  <si>
    <t>SFT-0009-000012</t>
  </si>
  <si>
    <t>SFT-0009-000034</t>
  </si>
  <si>
    <t>SFT-0009-000001</t>
  </si>
  <si>
    <t>SFT-0010-000012</t>
  </si>
  <si>
    <t>SFT-0010-000034</t>
  </si>
  <si>
    <t>SFT-0010-000001</t>
  </si>
  <si>
    <t>SFT-0011-000038</t>
  </si>
  <si>
    <t>SFT-0011-000012</t>
  </si>
  <si>
    <t>SFT-0011-000034</t>
  </si>
  <si>
    <t>SFT-0011-000001</t>
  </si>
  <si>
    <t>SFT-0011-000114</t>
  </si>
  <si>
    <t>SFT-0011-000112</t>
  </si>
  <si>
    <t>SFT-0011-000002</t>
  </si>
  <si>
    <t>SFT-0012-000038</t>
  </si>
  <si>
    <t>SFT-0012-000012</t>
  </si>
  <si>
    <t>SFT-0012-000034</t>
  </si>
  <si>
    <t>SFT-0012-000001</t>
  </si>
  <si>
    <t>SFT-0012-000114</t>
  </si>
  <si>
    <t>SFT-0013-000038</t>
  </si>
  <si>
    <t>SFT-0013-000012</t>
  </si>
  <si>
    <t>SFT-0013-000034</t>
  </si>
  <si>
    <t>SFT-0013-000001</t>
  </si>
  <si>
    <t>SFT-0013-000114</t>
  </si>
  <si>
    <t>SFT-0013-000112</t>
  </si>
  <si>
    <t>SFT-0013-000002</t>
  </si>
  <si>
    <t>SFT-0013-003412</t>
  </si>
  <si>
    <t>SFT-0013-000134</t>
  </si>
  <si>
    <t>SFT-0014-000014</t>
  </si>
  <si>
    <t>SFT-0014-000038</t>
  </si>
  <si>
    <t>SFT-0014-000012</t>
  </si>
  <si>
    <t>SFT-0014-000034</t>
  </si>
  <si>
    <t>SFT-0014-000001</t>
  </si>
  <si>
    <t>SFT-0014-000114</t>
  </si>
  <si>
    <t>SFT-0014-000112</t>
  </si>
  <si>
    <t>SFT-0014-000002</t>
  </si>
  <si>
    <t>SFT-0014-003412</t>
  </si>
  <si>
    <t>SFT-0014-000134</t>
  </si>
  <si>
    <t>SFT-0015-000014</t>
  </si>
  <si>
    <t>SFT-0015-000038</t>
  </si>
  <si>
    <t>SFT-0015-000012</t>
  </si>
  <si>
    <t>SFT-0015-000034</t>
  </si>
  <si>
    <t>SFT-0015-000001</t>
  </si>
  <si>
    <t>SFT-0015-000114</t>
  </si>
  <si>
    <t>SFT-0015-000112</t>
  </si>
  <si>
    <t>SFT-0015-000002</t>
  </si>
  <si>
    <t>SFT-0016-000038</t>
  </si>
  <si>
    <t>SFT-0016-000012</t>
  </si>
  <si>
    <t>SFT-0016-000034</t>
  </si>
  <si>
    <t>SFT-0016-000001</t>
  </si>
  <si>
    <t>SFT-0016-000114</t>
  </si>
  <si>
    <t>SFT-0016-000112</t>
  </si>
  <si>
    <t>SFT-0016-000002</t>
  </si>
  <si>
    <t>SFT-0017-121212</t>
  </si>
  <si>
    <t>SFT-0017-343434</t>
  </si>
  <si>
    <t>SFT-0017-000111</t>
  </si>
  <si>
    <t>SFT-0018-121212</t>
  </si>
  <si>
    <t>SFT-0018-343434</t>
  </si>
  <si>
    <t>SFT-0018-000111</t>
  </si>
  <si>
    <t>SFT-0019-000014</t>
  </si>
  <si>
    <t>SFT-0019-000038</t>
  </si>
  <si>
    <t>SFT-0019-000012</t>
  </si>
  <si>
    <t>SFT-0019-000034</t>
  </si>
  <si>
    <t>SFT-0019-000001</t>
  </si>
  <si>
    <t>SFT-0019-000114</t>
  </si>
  <si>
    <t>SFT-0019-000112</t>
  </si>
  <si>
    <t>SFT-0019-000002</t>
  </si>
  <si>
    <t>SFT-0020-000038</t>
  </si>
  <si>
    <t>SFT-0020-000012</t>
  </si>
  <si>
    <t>SFT-0020-000034</t>
  </si>
  <si>
    <t>SFT-0020-000001</t>
  </si>
  <si>
    <t>SFT-0020-000114</t>
  </si>
  <si>
    <t>SFT-0020-000112</t>
  </si>
  <si>
    <t>SFT-0020-000002</t>
  </si>
  <si>
    <t>SFT-0021-341234</t>
  </si>
  <si>
    <t>SFT-0021-001121</t>
  </si>
  <si>
    <t>SFT-0021-001341</t>
  </si>
  <si>
    <t>SFT-0022-341234</t>
  </si>
  <si>
    <t>SFT-0022-001121</t>
  </si>
  <si>
    <t>SFT-0022-001341</t>
  </si>
  <si>
    <t>Контргайка с упором</t>
  </si>
  <si>
    <t>SFT-0023-000012</t>
  </si>
  <si>
    <t>SFT-0023-000034</t>
  </si>
  <si>
    <t>SFT-0023-000001</t>
  </si>
  <si>
    <t>SFT-0023-000114</t>
  </si>
  <si>
    <t>SFT-0023-000112</t>
  </si>
  <si>
    <t>SFT-0023-000002</t>
  </si>
  <si>
    <t>SFT-0024-000014</t>
  </si>
  <si>
    <t>SFT-0024-000038</t>
  </si>
  <si>
    <t>SFT-0024-000012</t>
  </si>
  <si>
    <t>SFT-0024-000034</t>
  </si>
  <si>
    <t>SFT-0024-000001</t>
  </si>
  <si>
    <t>SFT-0025-000038</t>
  </si>
  <si>
    <t>SFT-0025-000012</t>
  </si>
  <si>
    <t>SFT-0025-000034</t>
  </si>
  <si>
    <t>SFT-0025-000001</t>
  </si>
  <si>
    <t>SFT-0026-000038</t>
  </si>
  <si>
    <t>SFT-0026-000012</t>
  </si>
  <si>
    <t>SFT-0026-000034</t>
  </si>
  <si>
    <t>SFT-0026-000001</t>
  </si>
  <si>
    <t>SFT-0026-000114</t>
  </si>
  <si>
    <t>SFT-0026-000112</t>
  </si>
  <si>
    <t>SFT-0026-000002</t>
  </si>
  <si>
    <t>SFT-0027-000038</t>
  </si>
  <si>
    <t>SFT-0027-000012</t>
  </si>
  <si>
    <t>SFT-0027-000034</t>
  </si>
  <si>
    <t>SFT-0027-000001</t>
  </si>
  <si>
    <t>SFT-0027-000114</t>
  </si>
  <si>
    <t>SFT-0027-000112</t>
  </si>
  <si>
    <t>SFT-0027-000002</t>
  </si>
  <si>
    <t>SFT-0028-001418</t>
  </si>
  <si>
    <t>SFT-0028-003814</t>
  </si>
  <si>
    <t>SFT-0028-001214</t>
  </si>
  <si>
    <t>SFT-0028-001238</t>
  </si>
  <si>
    <t>SFT-0028-003438</t>
  </si>
  <si>
    <t>SFT-0028-003412</t>
  </si>
  <si>
    <t>SFT-0028-000112</t>
  </si>
  <si>
    <t>SFT-0028-000134</t>
  </si>
  <si>
    <t>SFT-0028-011412</t>
  </si>
  <si>
    <t>SFT-0028-011434</t>
  </si>
  <si>
    <t>SFT-0028-001141</t>
  </si>
  <si>
    <t>SFT-0028-011234</t>
  </si>
  <si>
    <t>SFT-0028-001121</t>
  </si>
  <si>
    <t>SFT-0028-112114</t>
  </si>
  <si>
    <t>SFT-0028-002114</t>
  </si>
  <si>
    <t>SFT-0028-002112</t>
  </si>
  <si>
    <t>SFT-0029-001214</t>
  </si>
  <si>
    <t>SFT-0029-001238</t>
  </si>
  <si>
    <t>SFT-0029-003412</t>
  </si>
  <si>
    <t>SFT-0029-000112</t>
  </si>
  <si>
    <t>1"X1/2"</t>
  </si>
  <si>
    <t>SFT-0029-000134</t>
  </si>
  <si>
    <t>1"X3/4"</t>
  </si>
  <si>
    <t>SFT-0029-011412</t>
  </si>
  <si>
    <t>SFT-0029-011434</t>
  </si>
  <si>
    <t>SFT-0029-001141</t>
  </si>
  <si>
    <t>SFT-0029-011212</t>
  </si>
  <si>
    <t>SFT-0029-011234</t>
  </si>
  <si>
    <t>SFT-0029-001121</t>
  </si>
  <si>
    <t>SFT-0029-112114</t>
  </si>
  <si>
    <t>SFT-0029-000212</t>
  </si>
  <si>
    <t>SFT-0029-000234</t>
  </si>
  <si>
    <t>SFT-0029-000021</t>
  </si>
  <si>
    <t>SFT-0029-002114</t>
  </si>
  <si>
    <t>SFT-0029-002112</t>
  </si>
  <si>
    <t>SFT-0030-000012</t>
  </si>
  <si>
    <t>SFT-0030-000034</t>
  </si>
  <si>
    <t>SFT-0030-000001</t>
  </si>
  <si>
    <t>SFT-0030-000114</t>
  </si>
  <si>
    <t>SFT-0030-000112</t>
  </si>
  <si>
    <t>SFT-0031-000012</t>
  </si>
  <si>
    <t>SFT-0031-000034</t>
  </si>
  <si>
    <t>SFT-0031-000001</t>
  </si>
  <si>
    <t>SFT-0031-000114</t>
  </si>
  <si>
    <t>SFT-0031-000112</t>
  </si>
  <si>
    <t>SFT-0031-000002</t>
  </si>
  <si>
    <t>Сгон</t>
  </si>
  <si>
    <t>SFT-0032-012100</t>
  </si>
  <si>
    <t>SFT-0032-012150</t>
  </si>
  <si>
    <t>SFT-0032-012200</t>
  </si>
  <si>
    <t>SFT-0032-034100</t>
  </si>
  <si>
    <t>SFT-0032-034150</t>
  </si>
  <si>
    <t>SFT-0032-034200</t>
  </si>
  <si>
    <t>SFT-0032-001100</t>
  </si>
  <si>
    <t>1"x100</t>
  </si>
  <si>
    <t>SFT-0032-001150</t>
  </si>
  <si>
    <t>1"x150</t>
  </si>
  <si>
    <t>SFT-0032-001200</t>
  </si>
  <si>
    <t>1"x200</t>
  </si>
  <si>
    <t>SFT-0033-000012</t>
  </si>
  <si>
    <t>SFT-0033-000034</t>
  </si>
  <si>
    <t>SFT-0033-000001</t>
  </si>
  <si>
    <t>SFT-0033-000114</t>
  </si>
  <si>
    <t>SFT-0033-000112</t>
  </si>
  <si>
    <t>SFT-0033-000002</t>
  </si>
  <si>
    <t>SFT-0034-000012</t>
  </si>
  <si>
    <t>SFT-0034-000034</t>
  </si>
  <si>
    <t>SFT-0034-000001</t>
  </si>
  <si>
    <t>SFT-0034-000114</t>
  </si>
  <si>
    <t>SFT-0034-000112</t>
  </si>
  <si>
    <t>SFT-0034-000002</t>
  </si>
  <si>
    <t>Комплект коакс. для прохода через стену (совместимый с котлами Baxi,Viessmann)</t>
  </si>
  <si>
    <t>Комплект коакс. для прохода через стену (совместимый с котлами Vaillant, Protherm)</t>
  </si>
  <si>
    <t>Комплект коакс. для прохода через стену (совместимый с котлами Bosch, Buderus)</t>
  </si>
  <si>
    <t xml:space="preserve">STOUT Элемент дымохода коакс. к-т универс. адаптера исп. с SCA-6010-210850/SCA-6010-210190/SCA-6010-210100 (совместим с RIELLO,BERETTA,FERROLI,ARISTON,GAZLUX,NOVA FLORIDA,FONDITAL,BONGIOANNI,LAMBORGHINI, WOLF)
</t>
  </si>
  <si>
    <t>SFT-0035-001220</t>
  </si>
  <si>
    <t>SFT-0035-001225</t>
  </si>
  <si>
    <t>SFT-0035-003420</t>
  </si>
  <si>
    <t>SFT-0035-003425</t>
  </si>
  <si>
    <t>SFT-0035-000125</t>
  </si>
  <si>
    <t>1"X25</t>
  </si>
  <si>
    <t>SFT-0035-000130</t>
  </si>
  <si>
    <t>1"X30</t>
  </si>
  <si>
    <t>SFT-0035-011435</t>
  </si>
  <si>
    <t>SFT-0035-011440</t>
  </si>
  <si>
    <t>SFT-0035-011245</t>
  </si>
  <si>
    <t>SFT-0035-000250</t>
  </si>
  <si>
    <t>2"X50</t>
  </si>
  <si>
    <t>3"X80</t>
  </si>
  <si>
    <t>4"X100</t>
  </si>
  <si>
    <t>SFT-0036-001410</t>
  </si>
  <si>
    <t>SFT-0036-003810</t>
  </si>
  <si>
    <t>SFT-0036-001210</t>
  </si>
  <si>
    <t>SFT-0036-001218</t>
  </si>
  <si>
    <t>SFT-0036-003420</t>
  </si>
  <si>
    <t>SFT-0036-000125</t>
  </si>
  <si>
    <t>SFT-0036-000130</t>
  </si>
  <si>
    <t>SFT-0036-011430</t>
  </si>
  <si>
    <t>SFT-0036-011435</t>
  </si>
  <si>
    <t>SFT-0037-000038</t>
  </si>
  <si>
    <t>SFT-0037-000012</t>
  </si>
  <si>
    <t>SFT-0037-000034</t>
  </si>
  <si>
    <t>SFT-0037-000001</t>
  </si>
  <si>
    <t>SFT-0037-000114</t>
  </si>
  <si>
    <t>SFT-0038-000012</t>
  </si>
  <si>
    <t>SFT-0039-000012</t>
  </si>
  <si>
    <t>SFA-0002-003210</t>
  </si>
  <si>
    <t>32xG 1"</t>
  </si>
  <si>
    <t>Тройник-переходник с внутренней резьбой</t>
  </si>
  <si>
    <t>SFA-0028-001612</t>
  </si>
  <si>
    <t>SFA-0028-002012</t>
  </si>
  <si>
    <t>SFA-0028-002034</t>
  </si>
  <si>
    <t>SFA-0028-002534</t>
  </si>
  <si>
    <t>SFA-0028-003210</t>
  </si>
  <si>
    <t>25xR 3/4"</t>
  </si>
  <si>
    <t>SFA-0006-003210</t>
  </si>
  <si>
    <t>SFA-0009-002034</t>
  </si>
  <si>
    <t>20xRp 3/4"</t>
  </si>
  <si>
    <t>20/5</t>
  </si>
  <si>
    <t>30/5</t>
  </si>
  <si>
    <t>SPX-0002-501620</t>
  </si>
  <si>
    <t>SPX-0001-241622</t>
  </si>
  <si>
    <t>Комплект для горизонтального прохода через стену, 60/100, 1000мм</t>
  </si>
  <si>
    <t>0020199380</t>
  </si>
  <si>
    <t>Комплект для горизонтального прохода через стену, 60/100,750мм</t>
  </si>
  <si>
    <t>Отвод (алюм.), коаксиальный   90°, 60/100</t>
  </si>
  <si>
    <t>0020199402</t>
  </si>
  <si>
    <t>Телескопический участок для компенсации смещения трубы (алюм.), коаксиальный   0,33 м - 0,56м 60/100</t>
  </si>
  <si>
    <t>0020199407</t>
  </si>
  <si>
    <t>Присоединительный элемент ⌀ 80/80 мм</t>
  </si>
  <si>
    <t>0020199389</t>
  </si>
  <si>
    <t xml:space="preserve">Удлинитель (алюм.), 1,0 м, ⌀ 80 мм, белый </t>
  </si>
  <si>
    <t>0020199424</t>
  </si>
  <si>
    <t xml:space="preserve">Отвод (алюм.), 87°, ⌀ 80 мм, белый </t>
  </si>
  <si>
    <t>0020199429</t>
  </si>
  <si>
    <t xml:space="preserve">Труба воздуховода с защитной решеткой, ⌀ 80 мм </t>
  </si>
  <si>
    <t>0020199438</t>
  </si>
  <si>
    <r>
      <t xml:space="preserve">Коаксиальные дымоходы </t>
    </r>
    <r>
      <rPr>
        <b/>
        <sz val="10"/>
        <rFont val="Calibri"/>
        <family val="2"/>
        <charset val="204"/>
      </rPr>
      <t>Ø</t>
    </r>
    <r>
      <rPr>
        <b/>
        <sz val="10"/>
        <rFont val="Arial Cyr"/>
        <family val="2"/>
        <charset val="204"/>
      </rPr>
      <t>60/100 мм</t>
    </r>
  </si>
  <si>
    <t>Раздельные дымоходы Ø80/80 мм</t>
  </si>
  <si>
    <t>Дымоходы для настенных котлов Рысь и Ягуар</t>
  </si>
  <si>
    <t>Принадлежности для настенных котлов - системы дымоходов.</t>
  </si>
  <si>
    <t>Газоотвод стандартный, коаксиальный 60/100, система "труба в трубе", внутренняя - алюминий крашеный, наружная - сталь, 750 мм (без ревизии) Для котлов Рысь, Ягуар.</t>
  </si>
  <si>
    <t>Удлинитель горизонтальный для газоотвода 60/100 длиной 1,0 метр (L=1000), система "труба в трубе", внутренняя - алюминий крашеный, наружная - сталь Для котлов Рысь, Ягуар.</t>
  </si>
  <si>
    <t>3003200382</t>
  </si>
  <si>
    <t>Уголок 90° для газоотвода 60/100, алюминий крашеный Для котлов Рысь, Ягуар.</t>
  </si>
  <si>
    <t>3003200383</t>
  </si>
  <si>
    <t>Адаптер дымохода 60/100 с ревизионным отверстием, алюминий крашеный Для котлов Рысь, Ягуар.</t>
  </si>
  <si>
    <t>3002186614</t>
  </si>
  <si>
    <t>Адаптер дымохода двухканальный Æ80-80, алюминий крашеный Для котлов Рысь, Ягуар.</t>
  </si>
  <si>
    <t>3002186608</t>
  </si>
  <si>
    <t>Удлинитель Æ80 длиной 1,0 метр (L=1000), алюминий крашеный Для котлов Рысь, Ягуар.</t>
  </si>
  <si>
    <t>3003200573</t>
  </si>
  <si>
    <t>Уголок 90° для газоотвода Æ80,  алюминий крашеный Для котлов Рысь, Ягуар.</t>
  </si>
  <si>
    <t>3003200575</t>
  </si>
  <si>
    <t xml:space="preserve">                     </t>
  </si>
  <si>
    <t>Гепард 12 MOV</t>
  </si>
  <si>
    <t>Гепард 12 MTV</t>
  </si>
  <si>
    <t>9 – 12</t>
  </si>
  <si>
    <t>ЭВАН EXPERT - 7,5 220/380</t>
  </si>
  <si>
    <t>ЭВАН EXPERT - 9 220/380</t>
  </si>
  <si>
    <t>ЭВАН EXPERT -12</t>
  </si>
  <si>
    <t>ЭВАН EXPERT -15</t>
  </si>
  <si>
    <t>ЭВАН EXPERT -18</t>
  </si>
  <si>
    <t>ЭВАН EXPERT -22,5</t>
  </si>
  <si>
    <t>ЭВАН EXPERT -27</t>
  </si>
  <si>
    <t>220/380</t>
  </si>
  <si>
    <t>0,8/1,7/2,5/3,3/4,2/5/5,8/6,7/7,5</t>
  </si>
  <si>
    <t>1/2/3/4,5/6/7/8/9</t>
  </si>
  <si>
    <t>1,3/2,7/4/5,3/6,7/8/9,3/10,7/12</t>
  </si>
  <si>
    <t>1,7/3,3/5/6,7/8,3/10/11,7/13,3/15</t>
  </si>
  <si>
    <t>2/4/6/8/10/12/14/16/18</t>
  </si>
  <si>
    <t>2,5/5/7,5/10/12,5/15/17,5/20/22,5</t>
  </si>
  <si>
    <t>3/6/9/12/15/18/21/24/27</t>
  </si>
  <si>
    <t>ЭВАН UNIVERSAL - 36</t>
  </si>
  <si>
    <t>ЭВАН UNIVERSAL - 42</t>
  </si>
  <si>
    <t>ЭВАН UNIVERSAL - 48</t>
  </si>
  <si>
    <t>ЭВАН UNIVERSAL - 54</t>
  </si>
  <si>
    <t>ЭВАН UNIVERSAL - 60</t>
  </si>
  <si>
    <t>7,5/9/16,5/19,5/27/28,5/36</t>
  </si>
  <si>
    <t>7,5/12/19,5/22,5/30/34,5/42</t>
  </si>
  <si>
    <t>9/12/21/27/36/39/48</t>
  </si>
  <si>
    <t>9/15/24/30/39/45/54</t>
  </si>
  <si>
    <t>15/15/30/30/45/45/60</t>
  </si>
  <si>
    <t>Маты для тёплого пола с бобышками</t>
  </si>
  <si>
    <t>SMF-0001-110802</t>
  </si>
  <si>
    <t>1100x800x20</t>
  </si>
  <si>
    <t>SMS 0907 000002</t>
  </si>
  <si>
    <t>SMS 0912 000002</t>
  </si>
  <si>
    <t>SMS 0917 000002</t>
  </si>
  <si>
    <t>SMS 0922 000002</t>
  </si>
  <si>
    <t>STW-0002-000500</t>
  </si>
  <si>
    <t>STW-0002-000750</t>
  </si>
  <si>
    <t>STW-0002-001000</t>
  </si>
  <si>
    <t>STW-0003-000300</t>
  </si>
  <si>
    <t>STH-0005-000080</t>
  </si>
  <si>
    <t>STH-0005-000100</t>
  </si>
  <si>
    <t>STH-0006-000150</t>
  </si>
  <si>
    <t>STH-0006-000600</t>
  </si>
  <si>
    <t>670х125х496</t>
  </si>
  <si>
    <t>670х125х596</t>
  </si>
  <si>
    <t>670х125х746</t>
  </si>
  <si>
    <t>670х125х896</t>
  </si>
  <si>
    <t>670х125х1046</t>
  </si>
  <si>
    <t>670х125х1196</t>
  </si>
  <si>
    <t>670х125х1346</t>
  </si>
  <si>
    <t>651х120х454</t>
  </si>
  <si>
    <t>651х120х554</t>
  </si>
  <si>
    <t>651х120х704</t>
  </si>
  <si>
    <t>651х120х854</t>
  </si>
  <si>
    <t>651х120х1004</t>
  </si>
  <si>
    <t>651х120х1154</t>
  </si>
  <si>
    <t>651х120х1304</t>
  </si>
  <si>
    <t>651х120х365</t>
  </si>
  <si>
    <t>670х125х404</t>
  </si>
  <si>
    <t>Трубы и фитинги из полипропилена фирмы Политэк (Россия) цвет белый</t>
  </si>
  <si>
    <t>20x1,9</t>
  </si>
  <si>
    <t>25x2,3</t>
  </si>
  <si>
    <t>32x3,0</t>
  </si>
  <si>
    <t>40x3,7</t>
  </si>
  <si>
    <t>50x4,6</t>
  </si>
  <si>
    <t>63x5,8</t>
  </si>
  <si>
    <t>75x6,8</t>
  </si>
  <si>
    <t>20x3,4</t>
  </si>
  <si>
    <t>25x4,2</t>
  </si>
  <si>
    <t>32x5,4</t>
  </si>
  <si>
    <t>40x6,7</t>
  </si>
  <si>
    <t>50x8,4</t>
  </si>
  <si>
    <t>63x10,5</t>
  </si>
  <si>
    <t>400/100</t>
  </si>
  <si>
    <t>300/100</t>
  </si>
  <si>
    <t>90/30</t>
  </si>
  <si>
    <t>45/9</t>
  </si>
  <si>
    <t>Муфта переходная внутр./наруж.</t>
  </si>
  <si>
    <t>300/75</t>
  </si>
  <si>
    <t>180/60</t>
  </si>
  <si>
    <t>120/40</t>
  </si>
  <si>
    <t>100/25</t>
  </si>
  <si>
    <t>75/15</t>
  </si>
  <si>
    <t>60/12</t>
  </si>
  <si>
    <t>45/15</t>
  </si>
  <si>
    <t xml:space="preserve">Муфта комбинированная под шестигранник внутр. резьба </t>
  </si>
  <si>
    <t>72/12</t>
  </si>
  <si>
    <t>40/8</t>
  </si>
  <si>
    <t>30/6</t>
  </si>
  <si>
    <t>270/90</t>
  </si>
  <si>
    <t>210/70</t>
  </si>
  <si>
    <t>140/20</t>
  </si>
  <si>
    <t>Муфта комбинированная под шестигранник наруж. резьба</t>
  </si>
  <si>
    <t>Муфта комбинированная наруж. резьба</t>
  </si>
  <si>
    <t>105/15</t>
  </si>
  <si>
    <t>150/30</t>
  </si>
  <si>
    <t>20х1"</t>
  </si>
  <si>
    <t>60/30</t>
  </si>
  <si>
    <t>50/25</t>
  </si>
  <si>
    <t>Угольник 90*</t>
  </si>
  <si>
    <t>32/8</t>
  </si>
  <si>
    <t>Угольник 45*</t>
  </si>
  <si>
    <t>24/6</t>
  </si>
  <si>
    <t>16/4</t>
  </si>
  <si>
    <t>36/6</t>
  </si>
  <si>
    <t>600/200</t>
  </si>
  <si>
    <t>450/150</t>
  </si>
  <si>
    <t>Заглушка с резьбой 1/2"</t>
  </si>
  <si>
    <t>1000/250</t>
  </si>
  <si>
    <t>600/150</t>
  </si>
  <si>
    <t>Вентиль</t>
  </si>
  <si>
    <t>30/10</t>
  </si>
  <si>
    <t>24/8</t>
  </si>
  <si>
    <t xml:space="preserve">Настенный комплект с внутренней резьбой для смесителя </t>
  </si>
  <si>
    <t>45/5</t>
  </si>
  <si>
    <t>Настенный комплект с наружной резьбой для смесителя</t>
  </si>
  <si>
    <t>35/5</t>
  </si>
  <si>
    <t>Кран шаровой для радиатора прямой</t>
  </si>
  <si>
    <t xml:space="preserve">Кран шаровой </t>
  </si>
  <si>
    <t>Муфта комбинированная внутр. резьба</t>
  </si>
  <si>
    <t>3/8"</t>
  </si>
  <si>
    <t>SFT-0041-000012</t>
  </si>
  <si>
    <t>SFT-0041-000034</t>
  </si>
  <si>
    <t>SFT-0041-000001</t>
  </si>
  <si>
    <t>SFT-0041-000114</t>
  </si>
  <si>
    <t>SFT-0041-000112</t>
  </si>
  <si>
    <t>SFT-0041-000002</t>
  </si>
  <si>
    <t>SFT-0044-000012</t>
  </si>
  <si>
    <t>SFT-0044-000034</t>
  </si>
  <si>
    <t>SFT-0044-000001</t>
  </si>
  <si>
    <t>SFT-0044-000114</t>
  </si>
  <si>
    <t>SFT-0044-000112</t>
  </si>
  <si>
    <t>SFT-0044-000002</t>
  </si>
  <si>
    <t>1/2"X10</t>
  </si>
  <si>
    <t>1/2"X15</t>
  </si>
  <si>
    <t>1/2"X20</t>
  </si>
  <si>
    <t>1/2"X25</t>
  </si>
  <si>
    <t>1/2"X30</t>
  </si>
  <si>
    <t>1/2"X40</t>
  </si>
  <si>
    <t>1/2"X50</t>
  </si>
  <si>
    <t>1/2"X55</t>
  </si>
  <si>
    <t>1/2"X60</t>
  </si>
  <si>
    <t>1/2"X65</t>
  </si>
  <si>
    <t>1/2"X70</t>
  </si>
  <si>
    <t>1/2"X80</t>
  </si>
  <si>
    <t>1/2"X100</t>
  </si>
  <si>
    <t>3/4"X10</t>
  </si>
  <si>
    <t>3/4"X15</t>
  </si>
  <si>
    <t>3/4"X20</t>
  </si>
  <si>
    <t>3/4"X25</t>
  </si>
  <si>
    <t>3/4"X30</t>
  </si>
  <si>
    <t>3/4"X40</t>
  </si>
  <si>
    <t>3/4"X50</t>
  </si>
  <si>
    <t>3/4"X60</t>
  </si>
  <si>
    <t>3/4"X70</t>
  </si>
  <si>
    <t>3/4"X80</t>
  </si>
  <si>
    <t>3/4"X100</t>
  </si>
  <si>
    <t>1/8"</t>
  </si>
  <si>
    <t>2 1/2"</t>
  </si>
  <si>
    <t>1/4"X1/8"</t>
  </si>
  <si>
    <t>3/8"X1/4"</t>
  </si>
  <si>
    <t>1/2"X1/4"</t>
  </si>
  <si>
    <t>1/2"X3/8"</t>
  </si>
  <si>
    <t>3/4"X3/8"</t>
  </si>
  <si>
    <t>3/4"X1/2"</t>
  </si>
  <si>
    <t>1 1/4"X1/2"</t>
  </si>
  <si>
    <t>1 1/4"X3/4"</t>
  </si>
  <si>
    <t>1 1/4"X1"</t>
  </si>
  <si>
    <t>1 1/2"X3/4"</t>
  </si>
  <si>
    <t>1 1/2"X1"</t>
  </si>
  <si>
    <t>1 1/2"X1 1/4"</t>
  </si>
  <si>
    <t>2"X1 1/4"</t>
  </si>
  <si>
    <t>2"X1 1/2"</t>
  </si>
  <si>
    <t>2 1/2"X2"</t>
  </si>
  <si>
    <t>3"X2 1/2"</t>
  </si>
  <si>
    <t>4"X2 1/2"</t>
  </si>
  <si>
    <t>1"X3/8"</t>
  </si>
  <si>
    <t>1 1/2"X1/2"</t>
  </si>
  <si>
    <t>2"x1 1/4"</t>
  </si>
  <si>
    <t>1 1/4"x1/2"</t>
  </si>
  <si>
    <t>1 1/4"x3/4"</t>
  </si>
  <si>
    <t>1 1/2"x1/2"</t>
  </si>
  <si>
    <t>1 1/2"x3/4"</t>
  </si>
  <si>
    <t>1 1/2"x1"</t>
  </si>
  <si>
    <t>1 1/"2x1 1/4"</t>
  </si>
  <si>
    <t>3/4"X1/2"X3/4"</t>
  </si>
  <si>
    <t>1"X1/2"X1"</t>
  </si>
  <si>
    <t>1"X3/4"X1"</t>
  </si>
  <si>
    <t>1/2"x75</t>
  </si>
  <si>
    <t>1/2"x100</t>
  </si>
  <si>
    <t>1/2"x150</t>
  </si>
  <si>
    <t>1/2"x200</t>
  </si>
  <si>
    <t>3/4"x100</t>
  </si>
  <si>
    <t>3/4"x150</t>
  </si>
  <si>
    <t>3/4"x200</t>
  </si>
  <si>
    <t>1/8"X10</t>
  </si>
  <si>
    <t>1/8"X14</t>
  </si>
  <si>
    <t>1/4"X10</t>
  </si>
  <si>
    <t>1/4"X14</t>
  </si>
  <si>
    <t>3/8"X10</t>
  </si>
  <si>
    <t>3/8"X12</t>
  </si>
  <si>
    <t>3/8"X14</t>
  </si>
  <si>
    <t>1/2"X12</t>
  </si>
  <si>
    <t>1/2"X14</t>
  </si>
  <si>
    <t>1/2"X16</t>
  </si>
  <si>
    <t>1/2"X18</t>
  </si>
  <si>
    <t>1 1/4"X30</t>
  </si>
  <si>
    <t>1 1/4"X35</t>
  </si>
  <si>
    <t>1 1/4"X40</t>
  </si>
  <si>
    <t>1 1/2"X45</t>
  </si>
  <si>
    <t>2 1/2"X60</t>
  </si>
  <si>
    <t>1 1/4"x30</t>
  </si>
  <si>
    <t>1 1/2"X40</t>
  </si>
  <si>
    <t>Трубы металлопластиковые PE-Xb/Al/PE-Xb</t>
  </si>
  <si>
    <t>SFA-0001-002512</t>
  </si>
  <si>
    <t>25xR 1/2"</t>
  </si>
  <si>
    <t>SFA-0001-003234</t>
  </si>
  <si>
    <t>32xR 3/4"</t>
  </si>
  <si>
    <t>25xR 1"</t>
  </si>
  <si>
    <t>SFA-0002-001634</t>
  </si>
  <si>
    <t>SFA-0009-002534</t>
  </si>
  <si>
    <t>25xRp 3/4"</t>
  </si>
  <si>
    <t>SFA-0019-002510</t>
  </si>
  <si>
    <t>SFA-0019-003210</t>
  </si>
  <si>
    <t>Фиксатор поворота</t>
  </si>
  <si>
    <t>SFA-0030-000016</t>
  </si>
  <si>
    <t>SFA-0029-000016</t>
  </si>
  <si>
    <t>SFA-0029-000020</t>
  </si>
  <si>
    <t>SFA-0029-000025</t>
  </si>
  <si>
    <t>SFA-0006-001634</t>
  </si>
  <si>
    <t>SFA-0014-252016</t>
  </si>
  <si>
    <t>25x20x16</t>
  </si>
  <si>
    <t>SFA-0014-252516</t>
  </si>
  <si>
    <t>25x25x16</t>
  </si>
  <si>
    <t>32x20x25</t>
  </si>
  <si>
    <t>SFA-0014-321632</t>
  </si>
  <si>
    <t>SFA-0014-322525</t>
  </si>
  <si>
    <t>SFA-0014-322532</t>
  </si>
  <si>
    <t>32x25x25</t>
  </si>
  <si>
    <t>32x25x32</t>
  </si>
  <si>
    <t>SFA-0025-001650</t>
  </si>
  <si>
    <t>SFA-0025-001610</t>
  </si>
  <si>
    <t>16/1000</t>
  </si>
  <si>
    <t>Мембранные расширительные баки для систем водоснабжения с незаменяемой мембраной</t>
  </si>
  <si>
    <t>16/250/20</t>
  </si>
  <si>
    <t>20/250/16</t>
  </si>
  <si>
    <t>20/250/25</t>
  </si>
  <si>
    <t>25/250/20</t>
  </si>
  <si>
    <t>25/250/25</t>
  </si>
  <si>
    <t>Цвет</t>
  </si>
  <si>
    <t>Кран шаровой для радиатора угловой</t>
  </si>
  <si>
    <t>390х864</t>
  </si>
  <si>
    <t>Расширительный бак (водоснабжение) 'Airfix R 80л/4,0 - 8bar</t>
  </si>
  <si>
    <t>390х620</t>
  </si>
  <si>
    <t>Расширительный бак (водоснабжение) 'Airfix R 50л/4,0 - 8bar</t>
  </si>
  <si>
    <t>390х396</t>
  </si>
  <si>
    <t>Расширительный бак (водоснабжение) 'Airfix R 35л/4,0 - 8bar</t>
  </si>
  <si>
    <t>290х463</t>
  </si>
  <si>
    <t>Расширительный бак (водоснабжение) 'Airfix R 25л/4,0 - 10bar</t>
  </si>
  <si>
    <t>290х357</t>
  </si>
  <si>
    <t>Расширительный бак (водоснабжение) 'Airfix R 18л/4,0 - 10bar</t>
  </si>
  <si>
    <t>235х351</t>
  </si>
  <si>
    <t>Расширительный бак (водоснабжение) 'Airfix R 12л/4,0 - 10bar</t>
  </si>
  <si>
    <t>235х261</t>
  </si>
  <si>
    <t>Расширительный бак (водоснабжение) 'Airfix R 8л/4,0 - 10bar</t>
  </si>
  <si>
    <t>790х2268</t>
  </si>
  <si>
    <t>Расширительный бак (теплоснабжение/холодоснабжение) Flexcon R 1000л/3,0 - 10bar</t>
  </si>
  <si>
    <t>790х1888</t>
  </si>
  <si>
    <t>Расширительный бак (теплоснабжение/холодоснабжение) Flexcon R  800л/3,0 - 10bar</t>
  </si>
  <si>
    <t>790х1540</t>
  </si>
  <si>
    <t>Расширительный бак (теплоснабжение/холодоснабжение) Flexcon R  600л/3,0 - 10bar</t>
  </si>
  <si>
    <t>790х1180</t>
  </si>
  <si>
    <t>Расширительный бак (теплоснабжение/холодоснабжение) Flexcon R  425л/3,0 - 10bar</t>
  </si>
  <si>
    <t>600х1330</t>
  </si>
  <si>
    <t>Расширительный бак (теплоснабжение/холодоснабжение) Flexcon R 300л/3,0 - 10bar</t>
  </si>
  <si>
    <t>484х1300</t>
  </si>
  <si>
    <t>Расширительный бак (теплоснабжение/холодоснабжение) Flexcon R 200л/3,0 - 10bar</t>
  </si>
  <si>
    <t>484х950</t>
  </si>
  <si>
    <t>Расширительный бак (теплоснабжение/холодоснабжение) Flexcon  R 140л/3,0 - 10bar</t>
  </si>
  <si>
    <t>484х784</t>
  </si>
  <si>
    <t>Расширительный бак (теплоснабжение/холодоснабжение) Flexcon R 110л/3,0 - 10bar</t>
  </si>
  <si>
    <t>Расширительный бак (теплоснабжение/холодоснабжение) Flexcon R  1000л/1,5 - 6bar</t>
  </si>
  <si>
    <t>Расширительный бак (теплоснабжение/холодоснабжение) Flexcon R  800л/1,5 - 6bar</t>
  </si>
  <si>
    <t>Расширительный бак (теплоснабжение/холодоснабжение) Flexcon R  600л/1,5 - 6bar</t>
  </si>
  <si>
    <t>Расширительный бак (теплоснабжение/холодоснабжение) Flexcon R  425л/1,5 - 6bar</t>
  </si>
  <si>
    <t>Расширительный бак (теплоснабжение/холодоснабжение) Flexcon R  300л/1,5 - 6bar</t>
  </si>
  <si>
    <t>Расширительный бак (теплоснабжение/холодоснабжение) Flexcon R  200л/1,5 - 6bar</t>
  </si>
  <si>
    <t>Расширительный бак (теплоснабжение/холодоснабжение) Flexcon R  140л/1,5 - 6bar</t>
  </si>
  <si>
    <t>Расширительный бак (теплоснабжение/холодоснабжение) Flexcon R  110л/1,5 - 6bar</t>
  </si>
  <si>
    <t>390х551</t>
  </si>
  <si>
    <t>Расширительный бак (теплоснабжение/холодоснабжение) Flexcon R  80л/1,5 - 6bar</t>
  </si>
  <si>
    <t>390х495</t>
  </si>
  <si>
    <t>Расширительный бак (теплоснабжение/холодоснабжение) Flexcon R  50л/1,5 - 6bar</t>
  </si>
  <si>
    <t>390х439</t>
  </si>
  <si>
    <t>Расширительный бак (теплоснабжение/холодоснабжение) Flexcon R  35л/1,5 - 6bar</t>
  </si>
  <si>
    <t>290х380</t>
  </si>
  <si>
    <t>Расширительный бак (теплоснабжение/холодоснабжение) Flexcon R  25л/1,5 - 6bar</t>
  </si>
  <si>
    <t>290х328</t>
  </si>
  <si>
    <t>Расширительный бак (теплоснабжение/холодоснабжение) Flexcon R  18л/1,5 - 6bar</t>
  </si>
  <si>
    <t>235х336</t>
  </si>
  <si>
    <t>Расширительный бак (теплоснабжение/холодоснабжение) Flexcon R  12л/1,5 - 6bar</t>
  </si>
  <si>
    <t>235х304</t>
  </si>
  <si>
    <t>Расширительный бак (теплоснабжение/холодоснабжение) Flexcon R  8л/1,5 - 6bar</t>
  </si>
  <si>
    <t>Руб., с НДС</t>
  </si>
  <si>
    <t>Вес, кг.</t>
  </si>
  <si>
    <r>
      <t xml:space="preserve">Размер (мм), </t>
    </r>
    <r>
      <rPr>
        <b/>
        <sz val="11"/>
        <rFont val="Calibri"/>
        <family val="2"/>
        <charset val="204"/>
      </rPr>
      <t>Ø</t>
    </r>
    <r>
      <rPr>
        <b/>
        <sz val="11"/>
        <rFont val="Arial"/>
        <family val="2"/>
      </rPr>
      <t>xH</t>
    </r>
  </si>
  <si>
    <t>код</t>
  </si>
  <si>
    <t>Расширительные баки  (Производства Россия)</t>
  </si>
  <si>
    <t>https://www.flamcogroup.com/ru/catalog/rassiritel-nye-sistemy-i-prinadleznosti/dopolnitel-nye-prinadleznosti-dla-sistem-otoplenia-i-ohlazdenia/komplekty-soedinenij</t>
  </si>
  <si>
    <t>Соединительное устройство  'Flexcontrol 1"</t>
  </si>
  <si>
    <t>Соединительное устройство  'Flexcontrol 3/4 M</t>
  </si>
  <si>
    <t>Соединительное устройство  'Flexcontrol 3/4</t>
  </si>
  <si>
    <t>Быстроразъемная муфта для подключения/отключения 'Flexfast 3/4</t>
  </si>
  <si>
    <t>Гарнитуры для подключения расширительных баков</t>
  </si>
  <si>
    <t>22 mm</t>
  </si>
  <si>
    <t>Сепаратор воздуха и грязи Flamcovent Clean Smart 2</t>
  </si>
  <si>
    <t>Сепаратор воздуха и грязи Flamcovent Clean Smart 1 1/2</t>
  </si>
  <si>
    <t>Сепаратор воздуха и грязи Flamcovent Clean Smart 1 1/4</t>
  </si>
  <si>
    <t>Сепаратор воздуха и грязи Flamcovent Clean Smart 1</t>
  </si>
  <si>
    <t>Сепаратор воздуха и грязи Flamcovent Clean Smart 22mm</t>
  </si>
  <si>
    <t>Сепаратор воздуха и грязи Flamcovent Clean Smart 3/4</t>
  </si>
  <si>
    <t>https://www.flamcogroup.com/ru/catalog/rassiritel-nye-sistemy-i-prinadleznosti/vozduhootvodciki-i-grazeuloviteli/separatory-vozduha-i-grazi-flamcovent-clean/flamcovent-clean-smart</t>
  </si>
  <si>
    <t>Сепаратор грязи Flamco Clean Smart 2</t>
  </si>
  <si>
    <t>Сепаратор грязи Flamco Clean Smart 11/2</t>
  </si>
  <si>
    <t>Сепаратор грязи Flamco Clean Smart 11/4</t>
  </si>
  <si>
    <t>Сепаратор грязи Flamco Clean Smart 1</t>
  </si>
  <si>
    <t>Сепаратор грязи Flamco Clean Smart 22mm</t>
  </si>
  <si>
    <t>Сепаратор грязи Flamco Clean Smart 3/4</t>
  </si>
  <si>
    <t>https://www.flamcogroup.com/ru/catalog/rassiritel-nye-sistemy-i-prinadleznosti/vozduhootvodciki-i-grazeuloviteli/separatory-grazi-flamco-clean-22-mm-2/flamco-clean-smart</t>
  </si>
  <si>
    <t>Сепаратор воздуха Flamcovent Smart 2</t>
  </si>
  <si>
    <t>Сепаратор воздуха Flamcovent Smart 1 1/2</t>
  </si>
  <si>
    <t>Сепаратор воздуха Flamcovent Smart 1 1/4</t>
  </si>
  <si>
    <t>Сепаратор воздуха Flamcovent Smart 1</t>
  </si>
  <si>
    <t>Сепаратор воздуха Flamcovent Smart 22mm</t>
  </si>
  <si>
    <t>Сепаратор воздуха Flamcovent Smart 3/4</t>
  </si>
  <si>
    <t>https://www.flamcogroup.com/ru/catalog/rassiritel-nye-sistemy-i-prinadleznosti/vozduhootvodciki-i-grazeuloviteli/separator-vozduha-flamcovent-s-udaleniem-mikropuzyr-kov/flamcovent-smart</t>
  </si>
  <si>
    <t>EUR с НДС</t>
  </si>
  <si>
    <t>Автоматический поплавковый воздухоотводчик Flexvent Max float vent 3/4</t>
  </si>
  <si>
    <t>https://www.flamcogroup.com/ru/catalog/rassiritel-nye-sistemy-i-prinadleznosti/vozduhootvodciki-i-grazeuloviteli/avtomaticeskie-vozduhootvodciki-flexvent/flexvent-max</t>
  </si>
  <si>
    <t>отсечной клапан 'Flexvent Super 1/2</t>
  </si>
  <si>
    <t>Автоматический поплавковый воздухоотводчик Flexvent Super float vent 1/2</t>
  </si>
  <si>
    <t>https://www.flamcogroup.com/ru/catalog/rassiritel-nye-sistemy-i-prinadleznosti/vozduhootvodciki-i-grazeuloviteli/avtomaticeskie-vozduhootvodciki-flexvent/flexvent-super</t>
  </si>
  <si>
    <t>Автоматический поплавковый воздухоотводчик Flexvent Top float vent 1/2</t>
  </si>
  <si>
    <t>Автоматический поплавковый воздухоотводчик Flexvent Top float vent 3/8 белый</t>
  </si>
  <si>
    <t>https://www.flamcogroup.com/ru/catalog/rassiritel-nye-sistemy-i-prinadleznosti/vozduhootvodciki-i-grazeuloviteli/avtomaticeskie-vozduhootvodciki-flexvent/flexvent-top</t>
  </si>
  <si>
    <t>Автоматический поплавковый воздухоотводчик Flexvent Top Solar float vent 3/8</t>
  </si>
  <si>
    <t>https://www.flamcogroup.com/ru/catalog/rassiritel-nye-sistemy-i-prinadleznosti/vozduhootvodciki-i-grazeuloviteli/avtomaticeskie-vozduhootvodciki-flexvent/flexvent-top-solar</t>
  </si>
  <si>
    <t>Автоматический поплавковый воздухоотводчик Flexvent Solar float vent 3/8</t>
  </si>
  <si>
    <t>https://www.flamcogroup.com/ru/catalog/rassiritel-nye-sistemy-i-prinadleznosti/vozduhootvodciki-i-grazeuloviteli/avtomaticeskie-vozduhootvodciki-flexvent/flexvent-solar</t>
  </si>
  <si>
    <t>Автоматический поплавковый воздухоотводчик Flexvent G 3/8</t>
  </si>
  <si>
    <t>Автоматический поплавковый воздухоотводчик Flexvent 1/2 white</t>
  </si>
  <si>
    <t>Автоматический поплавковый воздухоотводчик Flexvent G 1/2</t>
  </si>
  <si>
    <t>Автоматический поплавковый воздухоотводчик Flexvent G 3/4</t>
  </si>
  <si>
    <t xml:space="preserve">Автоматический поплавковый воздухоотводчик без отсечного клапана Flexvent 3/8 </t>
  </si>
  <si>
    <t>https://www.flamcogroup.com/ru/catalog/rassiritel-nye-sistemy-i-prinadleznosti/vozduhootvodciki-i-grazeuloviteli/avtomaticeskie-vozduhootvodciki-flexvent/flexvent</t>
  </si>
  <si>
    <t>Автоматический поплавковый воздухоотводчик Flexvent H 1/2 белый</t>
  </si>
  <si>
    <t>Автоматический поплавковый воздухоотводчик Flexvent H 1/2 никелированный</t>
  </si>
  <si>
    <t>https://www.flamcogroup.com/ru/catalog/rassiritel-nye-sistemy-i-prinadleznosti/vozduhootvodciki-i-grazeuloviteli/avtomaticeskie-vozduhootvodciki-flexvent/flexvent-h</t>
  </si>
  <si>
    <t>Воздухоотвотводчики</t>
  </si>
  <si>
    <t xml:space="preserve">Группа безопасности Flexcon KSG EcoPlus 3/4 115 кВт  </t>
  </si>
  <si>
    <t>https://www.flamcogroup.com/all/catalog/expansion-vessels-and-accessories/accessories-for-heating-and-cooling-installations/connection-sets-and-isolating-unions/flexcon-ksg</t>
  </si>
  <si>
    <t>Пластиковый сифон для СЕ и соединительная деталь CE</t>
  </si>
  <si>
    <t>Группа безопасности для сан.установок 'Flexbrane IC CE-H 3/4</t>
  </si>
  <si>
    <t>Группа безопасности для сан.установок 'Flexbrane IC CF 1</t>
  </si>
  <si>
    <t>https://www.flamcogroup.com/ru/catalog/rassiritel-nye-sistemy-i-prinadleznosti/dopolnitel-nye-prinadleznosti-dla-santehniceskih-ustanovok/gruppy-bezopasnosti/flexbrane?show=%D0%B8%D0%BD%D1%84%D0%BE%D1%80%D0%BC%D0%B0%D1%86%D0%B8%D1%8F</t>
  </si>
  <si>
    <t>группа безопасности бойлера  Prescor  IC 3/4 компрессионное соед</t>
  </si>
  <si>
    <t>группа безопасности бойлера  Prescor  IC 1/2 компрессионное соед</t>
  </si>
  <si>
    <t>https://www.flamcogroup.com/ru/catalog/rassiritel-nye-sistemy-i-prinadleznosti/dopolnitel-nye-prinadleznosti-dla-santehniceskih-ustanovok/gruppy-bezopasnosti/prescor-ic?show=%D0%B8%D0%BD%D1%84%D0%BE%D1%80%D0%BC%D0%B0%D1%86%D0%B8%D1%8F</t>
  </si>
  <si>
    <t>Предохранительный клапан Prescor SB 2 - 10bar</t>
  </si>
  <si>
    <t>Предохранительный клапан Prescor SB 2 - 8bar</t>
  </si>
  <si>
    <t>Предохранительный клапан Prescor SB 2 - 6bar</t>
  </si>
  <si>
    <t>Предохранительный клапан Prescor SB 1 1/2-10bar</t>
  </si>
  <si>
    <t>Предохранительный клапан Prescor SB 1 1/2-8bar</t>
  </si>
  <si>
    <t>Предохранительный клапан Prescor SB 1 1/2-6bar</t>
  </si>
  <si>
    <t>Предохранительный клапан Prescor SB 1 1/4-10bar</t>
  </si>
  <si>
    <t>Предохранительный клапан Prescor SB 1 1/4-8bar</t>
  </si>
  <si>
    <t>Предохранительный клапан Prescor SB 1 1/4-6bar</t>
  </si>
  <si>
    <t>https://www.flamcogroup.com/ru/catalog/rassiritel-nye-sistemy-i-prinadleznosti/dopolnitel-nye-prinadleznosti-dla-santehniceskih-ustanovok/predohranitel-nye-klapany-prescor-b/prescor-sb</t>
  </si>
  <si>
    <t>1"x1 1/4"</t>
  </si>
  <si>
    <t>Предохранительный клапан Prescor B 1 x 1 1/4-10bar</t>
  </si>
  <si>
    <t>Предохранительный клапан Prescor B 1 x 1 1/4-8bar</t>
  </si>
  <si>
    <t>Предохранительный клапан Prescor B 1 x 1 1/4-6bar</t>
  </si>
  <si>
    <t>Предохранительный клапан Prescor B 3/4 x 1-10b TRD</t>
  </si>
  <si>
    <t>Предохранительный клапан Prescor B 3/4 x 1-8b TRD</t>
  </si>
  <si>
    <t>Предохранительный клапан Prescor B 3/4 x 1-6b TRD</t>
  </si>
  <si>
    <t>Предохранительный клапан Prescor B 1/2 x 1/2-10bar</t>
  </si>
  <si>
    <t>Предохранительный клапан Prescor B 1/2 x 1/2-8bar</t>
  </si>
  <si>
    <t>Предохранительный клапан Prescor B 1/2 x 1/2-6bar</t>
  </si>
  <si>
    <t>https://www.flamcogroup.com/ru/catalog/rassiritel-nye-sistemy-i-prinadleznosti/dopolnitel-nye-prinadleznosti-dla-santehniceskih-ustanovok/predohranitel-nye-klapany-prescor-b/prescor-b</t>
  </si>
  <si>
    <t>Предохранительный клапан Prescor Solar 1 x 1 1/4- 10bar</t>
  </si>
  <si>
    <t>Предохранительный клапан Prescor Solar 1 x 1 1/4- 8bar</t>
  </si>
  <si>
    <t>Предохранительный клапан Prescor Solar 1 x 1 1/4- 6bar</t>
  </si>
  <si>
    <t>3/4"x1"</t>
  </si>
  <si>
    <t>34"x1"</t>
  </si>
  <si>
    <t>Предохранительный клапан Prescor Solar 3/4 x 1- 8bar</t>
  </si>
  <si>
    <t>Предохранительный клапан Prescor Solar 3/4 x 1- 6bar</t>
  </si>
  <si>
    <t>1/2"x3/4"</t>
  </si>
  <si>
    <t>Предохранительный клапан Prescor Solar 1/2 x 3/4-6bar</t>
  </si>
  <si>
    <t>Предохранительный клапан Prescor Solar 1/2-3bar</t>
  </si>
  <si>
    <t>https://www.flamcogroup.com/ru/catalog/rassiritel-nye-sistemy-i-prinadleznosti/dopolnitel-nye-prinadleznosti-dla-sistem-otoplenia-i-ohlazdenia/predohranitel-nye-klapany/prescor-solar</t>
  </si>
  <si>
    <t>Предохранительный клапан Prescor S 900 2 - 3bar TRD</t>
  </si>
  <si>
    <t>Предохранительный клапан Prescor S 600 1 1/2 3bar TRD</t>
  </si>
  <si>
    <t>Предохранительный клапан Prescor S 1700 2 - 6bar</t>
  </si>
  <si>
    <t>Предохранительный клапан Prescor S 1700 2 - 3bar</t>
  </si>
  <si>
    <t>Предохранительный клапан Prescor S 960 1 1/2-6bar</t>
  </si>
  <si>
    <t>Предохранительный клапан Prescor S 960 1 1/2-3bar</t>
  </si>
  <si>
    <t>Предохранительный клапан Prescor S 700 1 1/4-6bar</t>
  </si>
  <si>
    <t>Предохранительный клапан Prescor S 700 1 1/4-3bar</t>
  </si>
  <si>
    <t>https://www.flamcogroup.com/ru/catalog/rassiritel-nye-sistemy-i-prinadleznosti/dopolnitel-nye-prinadleznosti-dla-sistem-otoplenia-i-ohlazdenia/predohranitel-nye-klapany/prescor-s</t>
  </si>
  <si>
    <t>1 1/4"x1 1/2"</t>
  </si>
  <si>
    <t>Предохранительный клапан Prescor 1 1/4 x 1 1/2-3 TRD</t>
  </si>
  <si>
    <t>Предохранительный клапан Prescor 1 1/4 x 1 1/2-3bar</t>
  </si>
  <si>
    <t>Предохранительный клапан Prescor 1 x 1 1/4-3bar TRD</t>
  </si>
  <si>
    <t xml:space="preserve">Предохранительный клапан Prescor 1 x 1 1/4-3bar </t>
  </si>
  <si>
    <t>Предохранительный клапан Prescor 3/4 x 1-3bar TRD</t>
  </si>
  <si>
    <t>Предохранительный клапан Prescor 3/4 x 3/4-3bar</t>
  </si>
  <si>
    <t>Предохранительный клапан Prescor 1/2 x 3/4-3barTRD</t>
  </si>
  <si>
    <t>Предохранительный клапан Prescor 1/2 x 1/2 -3bar</t>
  </si>
  <si>
    <t>https://www.flamcogroup.com/ru/catalog/rassiritel-nye-sistemy-i-prinadleznosti/dopolnitel-nye-prinadleznosti-dla-sistem-otoplenia-i-ohlazdenia/predohranitel-nye-klapany/prescor</t>
  </si>
  <si>
    <t>Предохранительный клапан с манометром'Prescomano 1/2 x 3/4 - 3bar TRD</t>
  </si>
  <si>
    <t>Предохранительный клапан с манометром'Prescomano 3/4 x 3/4 -3bar</t>
  </si>
  <si>
    <t>Предохранительный клапан с манометром'Prescomano 1/2 x 1/2 - 3bar</t>
  </si>
  <si>
    <t>https://www.flamcogroup.com/ru/catalog/rassiritel-nye-sistemy-i-prinadleznosti/dopolnitel-nye-prinadleznosti-dla-sistem-otoplenia-i-ohlazdenia/predohranitel-nye-klapany/prescomano</t>
  </si>
  <si>
    <t>Предохранительный клапан Flopress 1/2 x 1/2-2,5bar</t>
  </si>
  <si>
    <t>Предохранительный клапан Flopress  1/2 x 1/2-3bar</t>
  </si>
  <si>
    <t>https://www.flamcogroup.com/ru/catalog/rassiritel-nye-sistemy-i-prinadleznosti/dopolnitel-nye-prinadleznosti-dla-sistem-otoplenia-i-ohlazdenia/predohranitel-nye-klapany/flopress</t>
  </si>
  <si>
    <t>Давления срабатывания, Бар</t>
  </si>
  <si>
    <t>Предохранительная Арматура</t>
  </si>
  <si>
    <t>Оборудование FLAMCO</t>
  </si>
  <si>
    <t>Сепараторы</t>
  </si>
  <si>
    <t>10013393 (04.03.660)</t>
  </si>
  <si>
    <t>5-35°C</t>
  </si>
  <si>
    <t xml:space="preserve">Фитинги компрессионные для медных труб </t>
  </si>
  <si>
    <t>SFA-0014-322025</t>
  </si>
  <si>
    <t>16xRp 3/4"</t>
  </si>
  <si>
    <t>32xRp 1"</t>
  </si>
  <si>
    <t>25xRp 1"</t>
  </si>
  <si>
    <t>Удлинитель внутренняя/наружная резьба</t>
  </si>
  <si>
    <t>Удлинитель внутренняя/наружная резьба хромированный</t>
  </si>
  <si>
    <t>Ниппель наружная резьба</t>
  </si>
  <si>
    <t>Ниппель переходной наружная резьба</t>
  </si>
  <si>
    <t>Ниппель наружная резьба никелированный</t>
  </si>
  <si>
    <t>Ниппель переходной наружная резьба никелированный</t>
  </si>
  <si>
    <t>Муфта внутренняя резьба</t>
  </si>
  <si>
    <t>Муфта переходная внутренняя резьба</t>
  </si>
  <si>
    <t xml:space="preserve">Муфта внутренняя резьба никелированная </t>
  </si>
  <si>
    <t xml:space="preserve">Муфта переходная внутренняя резьба никелированная </t>
  </si>
  <si>
    <t>Муфта переходная внутренняя/наружная резьба</t>
  </si>
  <si>
    <t>Муфта переходная  внутренняя/наружная резьба никелированная</t>
  </si>
  <si>
    <t>Угольник наружная резьба</t>
  </si>
  <si>
    <t>Угольник наружная резьба никелированный</t>
  </si>
  <si>
    <t>Угольник внутренняя/наружная резьба</t>
  </si>
  <si>
    <t>Угольник внутренняя/наружная резьба никелированный</t>
  </si>
  <si>
    <t>Угольник внутренняя резьба</t>
  </si>
  <si>
    <t xml:space="preserve">Угольник внутренняя резьба никелированный </t>
  </si>
  <si>
    <t>Угольник с упором внутренняя/наружная резьба</t>
  </si>
  <si>
    <t xml:space="preserve">Угольник с упором внутренняя/наружная резьба никелированный </t>
  </si>
  <si>
    <t>Тройник наружная резьба</t>
  </si>
  <si>
    <t>Тройник наружная резьба никелированный</t>
  </si>
  <si>
    <t>Тройник внутренняя резьба</t>
  </si>
  <si>
    <t>Тройник внутренняя резьба никелированный</t>
  </si>
  <si>
    <t>Тройник переходной внутренняя резьба</t>
  </si>
  <si>
    <t>Тройник переходной внутренняя резьба никелированный</t>
  </si>
  <si>
    <t>Заглушка наружная резьба</t>
  </si>
  <si>
    <t>Заглушка наружная резьба никелированная</t>
  </si>
  <si>
    <t>Заглушка внутренняя резьба</t>
  </si>
  <si>
    <t>Заглушка внутренняя резьба никелированная</t>
  </si>
  <si>
    <t>Футорка внутренняя/наружна резьба</t>
  </si>
  <si>
    <t>Футорка внутренняя/наружна резьба никелированная</t>
  </si>
  <si>
    <t>Крестовина внутренняя резьба</t>
  </si>
  <si>
    <t>Крестовина внутренняя резьба никелированная</t>
  </si>
  <si>
    <t>Разъемное соединение "американка" внутренняя резьба</t>
  </si>
  <si>
    <t>Разъемное соединение "американка" внутренняя резьба никелированное</t>
  </si>
  <si>
    <t>Штуцер наружная резьба</t>
  </si>
  <si>
    <t>Штуцер внутренняя резьба</t>
  </si>
  <si>
    <t>Угольник с креплением внутренняя резьба</t>
  </si>
  <si>
    <t>Угольник с креплением внутренняя резьба никелированный</t>
  </si>
  <si>
    <t>Разъемное соединение "американка" внутренняя/наружная резьба, уплотнение под гайкой o-ring кольцо</t>
  </si>
  <si>
    <t>Разъемное соединение "американка" внутренняя/наружная резьба никелированное, уплотнение под гайкой o-ring кольцо</t>
  </si>
  <si>
    <t>Разъемное соединение "американка" внутренняя/наружная резьба, уплотнение под гайкой по плоскости</t>
  </si>
  <si>
    <t>Разъемное соединение "американка" внутренняя/наружная резьба никелированное, уплотнение под гайкой по плоскости</t>
  </si>
  <si>
    <t>Фитинги компрессионные латунные для труб PE-Xa/EVOH, PE-Xb/Al/PE-Xb, медных</t>
  </si>
  <si>
    <t>ᴓ 552</t>
  </si>
  <si>
    <t>SFT-0003-000044*</t>
  </si>
  <si>
    <t>SFT-0003-004212*</t>
  </si>
  <si>
    <t>SFT-0003-000043*</t>
  </si>
  <si>
    <t>SFT-0004-001818*</t>
  </si>
  <si>
    <t>SFT-0004-000044*</t>
  </si>
  <si>
    <t>SFT-0004-001418*</t>
  </si>
  <si>
    <t>SFT-0004-004212*</t>
  </si>
  <si>
    <t>SFT-0004-000043*</t>
  </si>
  <si>
    <t>SFT-0005-001418*</t>
  </si>
  <si>
    <t>SFT-0005-000138*</t>
  </si>
  <si>
    <t>SFT-0005-011212*</t>
  </si>
  <si>
    <t>SFT-0006-001818*</t>
  </si>
  <si>
    <t>SFT-0006-001418*</t>
  </si>
  <si>
    <t>SFT-0016-000014*</t>
  </si>
  <si>
    <t>SFT-0019-000004*</t>
  </si>
  <si>
    <t>SFT-0020-000014*</t>
  </si>
  <si>
    <t>SFT-0025-000018*</t>
  </si>
  <si>
    <t>SFT-0027-000018*</t>
  </si>
  <si>
    <t>SFT-0029-001418*</t>
  </si>
  <si>
    <t>SFT-0029-003818*</t>
  </si>
  <si>
    <t>SFT-0029-003414*</t>
  </si>
  <si>
    <t>SFT-0029-003438*</t>
  </si>
  <si>
    <t>SFT-0029-000138*</t>
  </si>
  <si>
    <t>* позиция поставляется под заказ</t>
  </si>
  <si>
    <t>7,6-20</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</si>
  <si>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</si>
  <si>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</si>
  <si>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</si>
  <si>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</si>
  <si>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</si>
  <si>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</si>
  <si>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</si>
  <si>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</si>
  <si>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</si>
  <si>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</si>
  <si>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t>−</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</si>
  <si>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</si>
  <si>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</si>
  <si>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</si>
  <si>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d255</t>
  </si>
  <si>
    <t>d338</t>
  </si>
  <si>
    <t>d433</t>
  </si>
  <si>
    <t>0010020287</t>
  </si>
  <si>
    <t>Рысь К 18/25 MKV</t>
  </si>
  <si>
    <t>0010020288</t>
  </si>
  <si>
    <t>Рысь К 25/30 MKV</t>
  </si>
  <si>
    <t>0010020289</t>
  </si>
  <si>
    <t>Рысь К 25 MKO</t>
  </si>
  <si>
    <t>0010020290</t>
  </si>
  <si>
    <t>Рысь К 30 MKO</t>
  </si>
  <si>
    <t>Одноконтурные котлы</t>
  </si>
  <si>
    <t>60/100 (80/125)</t>
  </si>
  <si>
    <t>37</t>
  </si>
  <si>
    <t>* значение мощности указано для режимов отопления/ГВС</t>
  </si>
  <si>
    <t>5 - 18/25*</t>
  </si>
  <si>
    <t>6 - 25/30*</t>
  </si>
  <si>
    <t>7 - 30/35*</t>
  </si>
  <si>
    <t>390</t>
  </si>
  <si>
    <t>Дымоходы для конденсационных котлов Рысь К</t>
  </si>
  <si>
    <t>0020219520</t>
  </si>
  <si>
    <t>Горизональный проход через стену, 60/100 мм (680 мм.)</t>
  </si>
  <si>
    <t xml:space="preserve">Удлинитель 1,0 м.,  60/100 мм </t>
  </si>
  <si>
    <t>Адаптер для вертикального дымохода 80/125 мм.</t>
  </si>
  <si>
    <t>380 V</t>
  </si>
  <si>
    <t xml:space="preserve">380 V </t>
  </si>
  <si>
    <t>220 V / 380 V</t>
  </si>
  <si>
    <t xml:space="preserve">220 V / 380 V </t>
  </si>
  <si>
    <t>0020159367</t>
  </si>
  <si>
    <t>0020032151</t>
  </si>
  <si>
    <t>0020049244</t>
  </si>
  <si>
    <t>Датчик наружной температуры, AF</t>
  </si>
  <si>
    <t>0020049246</t>
  </si>
  <si>
    <t>Датчик температуры проточной воды, VF</t>
  </si>
  <si>
    <t>4180</t>
  </si>
  <si>
    <t>TEPLOCOM Стабилизатор напряжения для котла Teplocom ST-222/500</t>
  </si>
  <si>
    <t>104х104х135</t>
  </si>
  <si>
    <t>TEPLOCOM ST-555**. Стабилизатор сетевого напряжения (мощность 555 ВА). Малогабаритный  пластиковый корпус настенного исполнения.</t>
  </si>
  <si>
    <t>Teplocom-600</t>
  </si>
  <si>
    <t>1 000 ВА /700 Вт</t>
  </si>
  <si>
    <t xml:space="preserve">270 ВА /200 Вт </t>
  </si>
  <si>
    <t xml:space="preserve">600 ВА /450 Вт </t>
  </si>
  <si>
    <t>1 000 ВА /800 Вт</t>
  </si>
  <si>
    <t>442х303х102</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</si>
  <si>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</si>
  <si>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</si>
  <si>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</si>
  <si>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</si>
  <si>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</si>
  <si>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</si>
  <si>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</si>
  <si>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</si>
  <si>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</si>
  <si>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</si>
  <si>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</si>
  <si>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</si>
  <si>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</si>
  <si>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</si>
  <si>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</si>
  <si>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</si>
  <si>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</si>
  <si>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</si>
  <si>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</si>
  <si>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</si>
  <si>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</si>
  <si>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</si>
  <si>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</si>
  <si>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</si>
  <si>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</si>
  <si>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</si>
  <si>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</si>
  <si>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</si>
  <si>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</si>
  <si>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Цена руб., с НДС</t>
  </si>
  <si>
    <t>№</t>
  </si>
  <si>
    <t>Принадлежности к скважинным насосам, STOUT</t>
  </si>
  <si>
    <t xml:space="preserve">SAC-0010-031525 </t>
  </si>
  <si>
    <t>Муфта термоусаживаемая для резинового кабеля сечением 3х1,5-2,5 мм2</t>
  </si>
  <si>
    <t>SAC-0010-041525</t>
  </si>
  <si>
    <t>Муфта термоусаживаемая для резинового кабеля сечением 4х1,5-2,5 мм2</t>
  </si>
  <si>
    <t>SAC-0010-034060</t>
  </si>
  <si>
    <t>SAC-0010-044060</t>
  </si>
  <si>
    <t>Муфта термоусаживаемая для резинового кабеля сечением 3х4-6 мм2</t>
  </si>
  <si>
    <t>Муфта термоусаживаемая для резинового кабеля сечением 4х4-6 мм2</t>
  </si>
  <si>
    <t>Аксессуары и комплектующие, Муфта кабельная</t>
  </si>
  <si>
    <t>Аксессуары и комплектующие, Хомуты трубные</t>
  </si>
  <si>
    <t>Хомут для труб, комплект: хомут+шпилька шуруп +дюбель пластиковый 6"(162-170)</t>
  </si>
  <si>
    <t>SAC-0020-100006</t>
  </si>
  <si>
    <t xml:space="preserve">Хомут для труб, комплект: хомут+шпилька шуруп +дюбель пластиковый 5"(135-143) </t>
  </si>
  <si>
    <t>SAC-0020-100005</t>
  </si>
  <si>
    <t xml:space="preserve">Хомут для труб, комплект: хомут+шпилька шуруп +дюбель пластиковый 4"(107-116) </t>
  </si>
  <si>
    <t>SAC-0020-100004</t>
  </si>
  <si>
    <t xml:space="preserve">Хомут для труб, комплект: хомут+шпилька шуруп +дюбель пластиковый 3"(87-94) </t>
  </si>
  <si>
    <t>SAC-0020-100003</t>
  </si>
  <si>
    <t xml:space="preserve">Хомут для труб, комплект: хомут+шпилька шуруп +дюбель пластиковый 2 1/2"(75-80) </t>
  </si>
  <si>
    <t>SAC-0020-100212</t>
  </si>
  <si>
    <t xml:space="preserve">Хомут для труб, комплект: хомут+шпилька шуруп +дюбель пластиковый 2"(59-65) </t>
  </si>
  <si>
    <t>SAC-0020-100002</t>
  </si>
  <si>
    <t xml:space="preserve">Хомут для труб, комплект: хомут+шпилька шуруп +дюбель пластиковый 1 1/2"(47-52) </t>
  </si>
  <si>
    <t>SAC-0020-100112</t>
  </si>
  <si>
    <t xml:space="preserve">Хомут для труб, комплект: хомут+шпилька шуруп +дюбель пластиковый 1 1/4"(40-45) </t>
  </si>
  <si>
    <t>SAC-0020-100114</t>
  </si>
  <si>
    <t xml:space="preserve">Хомут для труб, комплект: хомут+шпилька шуруп +дюбель пластиковый 1"(32-37) </t>
  </si>
  <si>
    <t>SAC-0020-100001</t>
  </si>
  <si>
    <t>Хомут для труб, комплект: хомут+шпилька шуруп +дюбель пластиковый 3/4"(25-29)</t>
  </si>
  <si>
    <t>SAC-0020-100034</t>
  </si>
  <si>
    <t xml:space="preserve">Хомут для труб, комплект: хомут+шпилька шуруп +дюбель пластиковый 1/2"(20-24) </t>
  </si>
  <si>
    <t>SAC-0020-100012</t>
  </si>
  <si>
    <t>SAC-0020-400100</t>
  </si>
  <si>
    <t>SAC-0020-400880</t>
  </si>
  <si>
    <t>Хомут для труб с гайкой 6"(162-170)</t>
  </si>
  <si>
    <t>SAC-0020-000006</t>
  </si>
  <si>
    <t xml:space="preserve">Хомут для труб с гайкой 5"(135-143) </t>
  </si>
  <si>
    <t>SAC-0020-000005</t>
  </si>
  <si>
    <t xml:space="preserve">Хомут для труб с гайкой 4"(107-116) </t>
  </si>
  <si>
    <t>SAC-0020-000004</t>
  </si>
  <si>
    <t xml:space="preserve">Хомут для труб с гайкой 3"(87-94) </t>
  </si>
  <si>
    <t>SAC-0020-000003</t>
  </si>
  <si>
    <t xml:space="preserve">Хомут для труб с гайкой 2 1/2"(75-80) </t>
  </si>
  <si>
    <t>SAC-0020-000212</t>
  </si>
  <si>
    <t xml:space="preserve">Хомут для труб с гайкой 2"(59-65) </t>
  </si>
  <si>
    <t>SAC-0020-000002</t>
  </si>
  <si>
    <t xml:space="preserve">Хомут для труб с гайкой 1 1/2"(47-52) </t>
  </si>
  <si>
    <t>SAC-0020-000112</t>
  </si>
  <si>
    <t xml:space="preserve">Хомут для труб с гайкой 1 1/4"(40-45) </t>
  </si>
  <si>
    <t>SAC-0020-000114</t>
  </si>
  <si>
    <t xml:space="preserve">Хомут для труб с гайкой 1"(32-37) </t>
  </si>
  <si>
    <t>SAC-0020-000001</t>
  </si>
  <si>
    <t>Хомут для труб с гайкой 3/4"(25-29)</t>
  </si>
  <si>
    <t>SAC-0020-000034</t>
  </si>
  <si>
    <t xml:space="preserve">Хомут для труб с гайкой 1/2"(20-24) </t>
  </si>
  <si>
    <t>SAC-0020-000012</t>
  </si>
  <si>
    <t>Хомут для труб с гайкой 3/8"(15-19)</t>
  </si>
  <si>
    <t>SAC-0020-000038</t>
  </si>
  <si>
    <t>Хомуты для труб, STOUT</t>
  </si>
  <si>
    <t>Водонагреватели фирмы ACV (Бельгия)</t>
  </si>
  <si>
    <t>COMFORT Водонагреватель косвенного нагрева нерж. сталь, технология "бак в баке", напольная и настенная установка.</t>
  </si>
  <si>
    <t>06631201</t>
  </si>
  <si>
    <t>06631301</t>
  </si>
  <si>
    <t>06631401</t>
  </si>
  <si>
    <t>06631501</t>
  </si>
  <si>
    <t>06631601</t>
  </si>
  <si>
    <r>
      <t>Площадь поверхности теплопередачи,м</t>
    </r>
    <r>
      <rPr>
        <b/>
        <sz val="9"/>
        <rFont val="Tahoma"/>
        <family val="2"/>
        <charset val="1"/>
      </rPr>
      <t>²</t>
    </r>
  </si>
  <si>
    <t>Объем греющего контура, л.</t>
  </si>
  <si>
    <t>Объем общий, л</t>
  </si>
  <si>
    <t>Comfort 100</t>
  </si>
  <si>
    <t xml:space="preserve">Comfort 130 </t>
  </si>
  <si>
    <t xml:space="preserve">Comfort 160 </t>
  </si>
  <si>
    <t>Comfort 210</t>
  </si>
  <si>
    <t xml:space="preserve">Comfort 240 </t>
  </si>
  <si>
    <t>06602401</t>
  </si>
  <si>
    <t>06602501</t>
  </si>
  <si>
    <t>06602601</t>
  </si>
  <si>
    <t>06602701</t>
  </si>
  <si>
    <t>06602801</t>
  </si>
  <si>
    <t xml:space="preserve">Smart 100 STD </t>
  </si>
  <si>
    <t xml:space="preserve">Smart 130 STD </t>
  </si>
  <si>
    <t xml:space="preserve">Smart 160 STD </t>
  </si>
  <si>
    <t xml:space="preserve">Smart 210 STD </t>
  </si>
  <si>
    <t xml:space="preserve">Smart 240 STD </t>
  </si>
  <si>
    <t>SMART Водонагреватель косвенного нагрева нерж. сталь, технология "бак в баке", напольная и настенная установка.</t>
  </si>
  <si>
    <t>SMART EW Водонагреватель комбинированного нагрева нерж. сталь, технология "бак в баке",  настенная установка.</t>
  </si>
  <si>
    <t>06623501</t>
  </si>
  <si>
    <t>06623601</t>
  </si>
  <si>
    <t>06623701</t>
  </si>
  <si>
    <t>06623801</t>
  </si>
  <si>
    <t>06623901</t>
  </si>
  <si>
    <t xml:space="preserve">Smart EW 100 </t>
  </si>
  <si>
    <t xml:space="preserve">Smart EW 130 </t>
  </si>
  <si>
    <t xml:space="preserve">Smart EW 160 </t>
  </si>
  <si>
    <t xml:space="preserve">Smart EW 210 </t>
  </si>
  <si>
    <t xml:space="preserve">Smart EW 240 </t>
  </si>
  <si>
    <t>Мощность ТЭНа (кВт)</t>
  </si>
  <si>
    <t>Аксесуары для водонагревателей</t>
  </si>
  <si>
    <t>Комплект быстрого монтажа для Comfort,Smart STD, Smart EW.</t>
  </si>
  <si>
    <t>Комплект кронштейнов для стенового крепления Comfort</t>
  </si>
  <si>
    <t>56,0-78,7</t>
  </si>
  <si>
    <t>69,6-98,6</t>
  </si>
  <si>
    <t>74,7-107,9</t>
  </si>
  <si>
    <t>10017947 (06.08.120)</t>
  </si>
  <si>
    <t>SMS-0927-000002</t>
  </si>
  <si>
    <t>SMS-0927-000003</t>
  </si>
  <si>
    <t>SMS-0927-000004</t>
  </si>
  <si>
    <t>SMS-0927-000005</t>
  </si>
  <si>
    <t>SMS-0927-000006</t>
  </si>
  <si>
    <t>SMS-0927-000007</t>
  </si>
  <si>
    <t>SMS-0927-000008</t>
  </si>
  <si>
    <t>SMS-0927-000009</t>
  </si>
  <si>
    <t>SMS-0927-000010</t>
  </si>
  <si>
    <t>SMS-0927-000011</t>
  </si>
  <si>
    <t>SMS-0927-000012</t>
  </si>
  <si>
    <t>SMS-0932-000002</t>
  </si>
  <si>
    <t>SMS-0932-000003</t>
  </si>
  <si>
    <t>SMS-0932-000004</t>
  </si>
  <si>
    <t>SMS-0932-000005</t>
  </si>
  <si>
    <t>SMS-0932-000006</t>
  </si>
  <si>
    <t>SMS-0932-000007</t>
  </si>
  <si>
    <t>SMS-0932-000008</t>
  </si>
  <si>
    <t>SMS-0932-000009</t>
  </si>
  <si>
    <t>SMS-0932-000010</t>
  </si>
  <si>
    <t>SMS-0932-000011</t>
  </si>
  <si>
    <t>SMS-0932-000012</t>
  </si>
  <si>
    <t>SMS-1000-010001</t>
  </si>
  <si>
    <t>Принадлежности для коллекторов</t>
  </si>
  <si>
    <t>SMS-1000-020001</t>
  </si>
  <si>
    <t>SMS-1000-030001</t>
  </si>
  <si>
    <t>SCC-0003-000013</t>
  </si>
  <si>
    <t>Шкаф распределительный наружный 1-3 выходов (ШРНУ-180-0)</t>
  </si>
  <si>
    <t>SCC-0003-000045</t>
  </si>
  <si>
    <t>Шкаф распределительный наружный 4-5 выходов (ШРНУ-180-1)</t>
  </si>
  <si>
    <t>SCC-0003-000067</t>
  </si>
  <si>
    <t>SCC-0003-000810</t>
  </si>
  <si>
    <t>SCC-0003-001112</t>
  </si>
  <si>
    <t>SCC-0003-001316</t>
  </si>
  <si>
    <t>SCC-0003-001718</t>
  </si>
  <si>
    <t>SCC-0003-001920</t>
  </si>
  <si>
    <t>Шкаф распределительный наружный 6-7 выходов (ШРНУ-180-2)</t>
  </si>
  <si>
    <t>Шкаф распределительный наружный 8-10 выходов (ШРНУ-180-3)</t>
  </si>
  <si>
    <t>Шкаф распределительный наружный 11-12 выходов (ШРНУ-180-4)</t>
  </si>
  <si>
    <t>Шкаф распределительный наружный 13-16 выходов (ШРНУ-180-5)</t>
  </si>
  <si>
    <t>Шкаф распределительный наружный 17-18 выходов (ШРНУ-180-6)</t>
  </si>
  <si>
    <t>Шкаф распределительный наружный 19-20 выходов (ШРНУ-180-7)</t>
  </si>
  <si>
    <t>SDG-0019-010020</t>
  </si>
  <si>
    <t>SDG-0019-010025</t>
  </si>
  <si>
    <t>SDG-0019-020025</t>
  </si>
  <si>
    <t>Разъемное соединение с плоским уплотнением, никелированное 3/4"</t>
  </si>
  <si>
    <t>Разъемное соединение с плоским уплотнением, никелированное 1"</t>
  </si>
  <si>
    <t>Разъемное соединение с плоским уплотнением и обратным клапаном, никелированное 3/4"</t>
  </si>
  <si>
    <t>Разъемное соединение с плоским уплотнением и обратным клапаном, никелированное 1"</t>
  </si>
  <si>
    <t>Термостатический смесительный клапан для систем отопления и ГВС. 1” НР    20-43°С KV 1,6 м3/ч</t>
  </si>
  <si>
    <r>
      <t>Термостатический смесительный клапан для систем отопления и ГВС. 1” НР</t>
    </r>
    <r>
      <rPr>
        <sz val="11"/>
        <color indexed="8"/>
        <rFont val="Calibri"/>
        <family val="2"/>
        <charset val="204"/>
        <scheme val="minor"/>
      </rPr>
      <t xml:space="preserve">    20-43°С KV 2,5 м3/ч</t>
    </r>
  </si>
  <si>
    <t>Термостатический смесительный клапан для систем отопления и ГВС 3/4"  НР   20-43°С KV 1,6 м3/ч</t>
  </si>
  <si>
    <t>Термостатический смесительный клапан для систем отопления и ГВС 3/4"  ВР   20-43°С KV 1,6 м3/ч</t>
  </si>
  <si>
    <t>SVF 0002 000015</t>
  </si>
  <si>
    <t>SVF 0002 000020</t>
  </si>
  <si>
    <t>SVF 0002 000025</t>
  </si>
  <si>
    <t>Дифференциальный клапан балансирования by-pass G 3/4” соединение (0,2-2,5)</t>
  </si>
  <si>
    <t>Рабочая температура от -10 °С до +100 °С; максимальное рабочее давление - 5 бар, цвет - красный</t>
  </si>
  <si>
    <t>Термостатический смесительный клапан для систем отопления и ГВС 3/4"  НР   30-65°С KV 1,8, центральное смешивание</t>
  </si>
  <si>
    <t>Термостатический смесительный клапан для систем отопления и ГВС 1"  НР   30-65°С KV 1,8, центральное смешивание</t>
  </si>
  <si>
    <t>Термостатический смесительный клапан для систем отопления и ГВС 3/4"  НР   30-65°С KV 2,3, центральное смешивание</t>
  </si>
  <si>
    <t>Термостатический смесительный клапан для систем отопления и ГВС 1"  НР   30-65°С KV 2,3, центральное смешивание</t>
  </si>
  <si>
    <t>Термостатический смесительный клапан для систем отопления и ГВС 1 1/4"  НР   30-65°С KV 3,5, центральное смешивание</t>
  </si>
  <si>
    <t>SVF 0001 000032</t>
  </si>
  <si>
    <t>651х180х362</t>
  </si>
  <si>
    <t>651х180х450</t>
  </si>
  <si>
    <t>651х180х550</t>
  </si>
  <si>
    <t>651х180х700</t>
  </si>
  <si>
    <t>651х180х850</t>
  </si>
  <si>
    <t>651х180х1000</t>
  </si>
  <si>
    <t>651х180х1150</t>
  </si>
  <si>
    <t>651х180х1300</t>
  </si>
  <si>
    <t>16х1/2"</t>
  </si>
  <si>
    <t>26х3/4"</t>
  </si>
  <si>
    <t>26х1"</t>
  </si>
  <si>
    <t>16x1/2"</t>
  </si>
  <si>
    <t>32х1''</t>
  </si>
  <si>
    <t>26хх3/4"</t>
  </si>
  <si>
    <t>26х20</t>
  </si>
  <si>
    <t>32х26</t>
  </si>
  <si>
    <t>20x16х20</t>
  </si>
  <si>
    <t>20х20x16</t>
  </si>
  <si>
    <t>26х26х20</t>
  </si>
  <si>
    <t>20x16х16</t>
  </si>
  <si>
    <t>16х3/4"</t>
  </si>
  <si>
    <t>20х16</t>
  </si>
  <si>
    <t>26х16</t>
  </si>
  <si>
    <t>26х26х16</t>
  </si>
  <si>
    <t>26х16х16</t>
  </si>
  <si>
    <t>26х16х20</t>
  </si>
  <si>
    <t xml:space="preserve">Труба PN 20 (SDR 7,4) армированная (стекловолокно) </t>
  </si>
  <si>
    <t>25x3,5</t>
  </si>
  <si>
    <t>50x6,9</t>
  </si>
  <si>
    <t>63x8,6</t>
  </si>
  <si>
    <t>Распределительные коллекторы</t>
  </si>
  <si>
    <t>Трехходовые смесительные клапаны</t>
  </si>
  <si>
    <t>Насосные модули для теплого пола</t>
  </si>
  <si>
    <t>Сервоприводы</t>
  </si>
  <si>
    <t xml:space="preserve"> 20x16</t>
  </si>
  <si>
    <t>16x3/4″</t>
  </si>
  <si>
    <t xml:space="preserve">Труба PN 25 (SDR 6) армированная (стекловолокно) </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</si>
  <si>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</si>
  <si>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</si>
  <si>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</si>
  <si>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</si>
  <si>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</si>
  <si>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</si>
  <si>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</si>
  <si>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</si>
  <si>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</si>
  <si>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</si>
  <si>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</si>
  <si>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</si>
  <si>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</si>
  <si>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</si>
  <si>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</si>
  <si>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</si>
  <si>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</si>
  <si>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</si>
  <si>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</si>
  <si>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</si>
  <si>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</si>
  <si>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</si>
  <si>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</si>
  <si>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</si>
  <si>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</si>
  <si>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</si>
  <si>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</si>
  <si>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</si>
  <si>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</si>
  <si>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</si>
  <si>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</si>
  <si>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</si>
  <si>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ФИТИНГИ ВИНТОВЫЕ ДЛЯ МНОГОСЛОЙНЫХ ТРУБ (PEX/AL/PEX)</t>
  </si>
  <si>
    <t>ФИТИНГИ ПРЕССОВЫЕ (профиль ТН) ДЛЯ МНОГОСЛОЙНЫХ ТРУБ (PEX/AL/PEX)</t>
  </si>
  <si>
    <t>Трубы металлопластиковые PE-Xb/Al/PE-Xb (Неполные бухты)</t>
  </si>
  <si>
    <t>3222-fls-250000</t>
  </si>
  <si>
    <t>3222-fls-320000</t>
  </si>
  <si>
    <t>Универсальные фитинги для медных труб, труб PeX и многослойных труб</t>
  </si>
  <si>
    <t>15 х 1/2 EK</t>
  </si>
  <si>
    <t>Держатель двойной для коллекторов</t>
  </si>
  <si>
    <t>Коллектор распределительный 3/4", выходы с наружной резьбой 3/4" и с шаровыми кранами, никель</t>
  </si>
  <si>
    <t>Коллектор распределительный 1", выходы с наружной резьбой 3/4" и с шаровыми кранами, никель</t>
  </si>
  <si>
    <t>Коллектор регулируемый в сборе 1" (2 шт.) выходы с наружной резьбой 3/4" с расходомерами (Комплектация: 2 заглушки, 2 воздухоотводчика, 2 сливных крана, 2 шаровых крана с термометром)  к соед. TP 98,TP 98</t>
  </si>
  <si>
    <t>20х1,9</t>
  </si>
  <si>
    <t>25х2,3</t>
  </si>
  <si>
    <t>32х2,9</t>
  </si>
  <si>
    <t>40х3,7</t>
  </si>
  <si>
    <t>50х4,6</t>
  </si>
  <si>
    <t>63х5,8</t>
  </si>
  <si>
    <t>75х6,8</t>
  </si>
  <si>
    <t>90х8,2</t>
  </si>
  <si>
    <t>110х10,0</t>
  </si>
  <si>
    <t>25х4,2</t>
  </si>
  <si>
    <t>32х5,4</t>
  </si>
  <si>
    <t>40х6,7</t>
  </si>
  <si>
    <t>50х8,3</t>
  </si>
  <si>
    <t>63х10,5</t>
  </si>
  <si>
    <t>75х12,5</t>
  </si>
  <si>
    <t>90х15,0</t>
  </si>
  <si>
    <t>75х10,3</t>
  </si>
  <si>
    <t>90х12,3</t>
  </si>
  <si>
    <t>110х15,1</t>
  </si>
  <si>
    <t>110х18,3</t>
  </si>
  <si>
    <t>Номинальная тепловая мощность, кВт</t>
  </si>
  <si>
    <t>3/ 4"x1/2</t>
  </si>
  <si>
    <t>1"x3/4</t>
  </si>
  <si>
    <t>3/ 4"x3/4</t>
  </si>
  <si>
    <t>1"x1/2</t>
  </si>
  <si>
    <t>1"x3/4 EK</t>
  </si>
  <si>
    <t>16x1/ 2</t>
  </si>
  <si>
    <t>16x3/4 EK</t>
  </si>
  <si>
    <t>20x3/4 EK</t>
  </si>
  <si>
    <t>3/4"x1/2</t>
  </si>
  <si>
    <t xml:space="preserve"> 3/4"х1"х1 1/4</t>
  </si>
  <si>
    <t>Фиксатор поворота трубы 90, пластиковый</t>
  </si>
  <si>
    <t>SFA-0031-000016</t>
  </si>
  <si>
    <t>14-18</t>
  </si>
  <si>
    <t>SFA-0032-001620</t>
  </si>
  <si>
    <t>16-20</t>
  </si>
  <si>
    <t>Количество в упаковке</t>
  </si>
  <si>
    <t>24/96</t>
  </si>
  <si>
    <t>Клапан термостатический, прямой</t>
  </si>
  <si>
    <t>Клапан термостатический, угловой</t>
  </si>
  <si>
    <t>Головка термостатическая, газо-жидкостная (от + 6°С до + 28°С)</t>
  </si>
  <si>
    <t>Головка термостатическая, жидкостная  (от + 6°С до + 29°С)</t>
  </si>
  <si>
    <t>SFT-0049-000002</t>
  </si>
  <si>
    <t>1/2" х 3/4"</t>
  </si>
  <si>
    <t>Радиаторная арматура STOUT</t>
  </si>
  <si>
    <t>Кран шаровой с фильтром, ручка-рычаг (устройство запатентовано)</t>
  </si>
  <si>
    <t>Кран шаровой с фильтром, ручка-бабочка (устройство запатентовано)</t>
  </si>
  <si>
    <t>Шаровые краны полнопроходные STOUT</t>
  </si>
  <si>
    <t>Шаровые краны с фильтром STOUT</t>
  </si>
  <si>
    <r>
      <t>Рабочая температура от -20</t>
    </r>
    <r>
      <rPr>
        <b/>
        <sz val="10"/>
        <rFont val="Calibri"/>
        <family val="2"/>
        <charset val="204"/>
      </rPr>
      <t>°С до + 150°С. Рабочее давление 50-32бар.</t>
    </r>
  </si>
  <si>
    <t>Кран шаровой ВР/ВР, ручка рычаг</t>
  </si>
  <si>
    <t>Кран шаровой ВР/НР, ручка рычаг</t>
  </si>
  <si>
    <t>Кран шаровой ВР/ВР, ручка бабочка</t>
  </si>
  <si>
    <t>Кран шаровой ВР/НР, ручка бабочка</t>
  </si>
  <si>
    <t>Кран шаровой с "американкой" ВР/НР, ручка бабочка</t>
  </si>
  <si>
    <t>Кран шаровой с "американкой" угловой ВР/НР, ручка бабочка</t>
  </si>
  <si>
    <t>Кран шаровой НР/НР, ручка рычаг</t>
  </si>
  <si>
    <t>Кран шаровой НР/НР, ручка бабочка</t>
  </si>
  <si>
    <t>SVB-BUT-1234</t>
  </si>
  <si>
    <t>SVB-BUT-1114</t>
  </si>
  <si>
    <t>1/2" и 3/4"</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</si>
  <si>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кранов
- 2 фитинга с термометром
- 2 концевых фитинга с воздухоотводчиком и сливным краном</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</si>
  <si>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кранов
- 2 фитинга с термометром
- 2 концевых фитинга с воздухоотводчиком и сливным краном</t>
  </si>
  <si>
    <t>Регулируемый концевой фитинг с дренажным клапаном и ручнам воздухоотводчиком</t>
  </si>
  <si>
    <t>Регулируемый концевой фитинг с дренажным клапаном автоматическим воздухоотводчиком</t>
  </si>
  <si>
    <t>8/272</t>
  </si>
  <si>
    <t>0….70</t>
  </si>
  <si>
    <t>1/300</t>
  </si>
  <si>
    <t>0010015259</t>
  </si>
  <si>
    <t>0010015261</t>
  </si>
  <si>
    <t>0010015250</t>
  </si>
  <si>
    <t>0010015251</t>
  </si>
  <si>
    <t>0010015577</t>
  </si>
  <si>
    <t>0010015578</t>
  </si>
  <si>
    <t>0010015579</t>
  </si>
  <si>
    <t>0020171319</t>
  </si>
  <si>
    <t>0020184845</t>
  </si>
  <si>
    <t>0020184848</t>
  </si>
  <si>
    <t>0020171336</t>
  </si>
  <si>
    <t>303202</t>
  </si>
  <si>
    <t>303203</t>
  </si>
  <si>
    <t>303209</t>
  </si>
  <si>
    <t>303210</t>
  </si>
  <si>
    <t>303902</t>
  </si>
  <si>
    <t>303903</t>
  </si>
  <si>
    <t>303905</t>
  </si>
  <si>
    <t>303906</t>
  </si>
  <si>
    <t>303910</t>
  </si>
  <si>
    <t>Патрубок для унитаза с резиновым уплотнительным кольцом БЕЛОГО цвета, ПП</t>
  </si>
  <si>
    <t>Биметаллические радиаторы отопления STOUT</t>
  </si>
  <si>
    <t>Скидка</t>
  </si>
  <si>
    <t>Рабочее давление - 20 атм.</t>
  </si>
  <si>
    <t>Давление опрессовки - 30 атм.</t>
  </si>
  <si>
    <r>
      <t>Температура теплоносителя - 135</t>
    </r>
    <r>
      <rPr>
        <b/>
        <sz val="11"/>
        <color theme="1"/>
        <rFont val="Calibri"/>
        <family val="2"/>
        <charset val="204"/>
      </rPr>
      <t>⁰</t>
    </r>
    <r>
      <rPr>
        <b/>
        <sz val="9.35"/>
        <color theme="1"/>
        <rFont val="Calibri"/>
        <family val="2"/>
        <charset val="204"/>
      </rPr>
      <t>С</t>
    </r>
  </si>
  <si>
    <t>7&lt; pH воды &lt;8,5</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</si>
  <si>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</si>
  <si>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</si>
  <si>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</si>
  <si>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</si>
  <si>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</si>
  <si>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SRB-0310-050004</t>
  </si>
  <si>
    <t>SRB-0310-050006</t>
  </si>
  <si>
    <t>SRB-0310-050008</t>
  </si>
  <si>
    <t>SRB-0310-050010</t>
  </si>
  <si>
    <t>SRB-0310-050012</t>
  </si>
  <si>
    <t>SRB-0310-050014</t>
  </si>
  <si>
    <t>SRB-0310-035004</t>
  </si>
  <si>
    <t>SRB-0310-035006</t>
  </si>
  <si>
    <t>SRB-0310-035008</t>
  </si>
  <si>
    <t>SRB-0310-035010</t>
  </si>
  <si>
    <t>SRB-0310-035012</t>
  </si>
  <si>
    <t>SRB-0310-035014</t>
  </si>
  <si>
    <t>Радиаторы отопления</t>
  </si>
  <si>
    <t>SFT-0008-001238</t>
  </si>
  <si>
    <t>SFT-0005-000021</t>
  </si>
  <si>
    <t>SFT-0005-002114</t>
  </si>
  <si>
    <t>SFT-0005-002112</t>
  </si>
  <si>
    <t>Шаровые краны стандартнопроходные STOUT</t>
  </si>
  <si>
    <t>SVB-0011-000015</t>
  </si>
  <si>
    <t>SVB-0011-000020</t>
  </si>
  <si>
    <t>SVB-0011-000025</t>
  </si>
  <si>
    <t>SVB-0013-000015</t>
  </si>
  <si>
    <t>SVB-0013-000020</t>
  </si>
  <si>
    <t>SVB-0013-000025</t>
  </si>
  <si>
    <t>SVB-0012-000015</t>
  </si>
  <si>
    <t>SVB-0012-000020</t>
  </si>
  <si>
    <t>SVB-0012-000025</t>
  </si>
  <si>
    <t>SVB-0014-000015</t>
  </si>
  <si>
    <t>SVB-0014-000020</t>
  </si>
  <si>
    <t>SVB-0014-000025</t>
  </si>
  <si>
    <t>SVF 0001 000015</t>
  </si>
  <si>
    <r>
      <t>Рабочая температура от -20</t>
    </r>
    <r>
      <rPr>
        <b/>
        <sz val="10"/>
        <rFont val="Calibri"/>
        <family val="2"/>
        <charset val="204"/>
      </rPr>
      <t>°С до + 150°С. Рабочее давление 40-32бар.</t>
    </r>
  </si>
  <si>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</si>
  <si>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</si>
  <si>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</si>
  <si>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USD</t>
  </si>
  <si>
    <t>Цена, с учетом скидки, USD</t>
  </si>
  <si>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</si>
  <si>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</si>
  <si>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</si>
  <si>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</si>
  <si>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</si>
  <si>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</si>
  <si>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</si>
  <si>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</si>
  <si>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</si>
  <si>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</si>
  <si>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</si>
  <si>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</si>
  <si>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</si>
  <si>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</si>
  <si>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</si>
  <si>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Цена с НДС, с учетом скидки, USD</t>
  </si>
  <si>
    <t>Комплектующие для радиаторов Rommer</t>
  </si>
  <si>
    <t>Количество шт в упаковке</t>
  </si>
  <si>
    <t>Цена за 1 шт. с НДС, USD</t>
  </si>
  <si>
    <t>Цена за 1 шт, с учетом скидки, РУБ</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</si>
  <si>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</si>
  <si>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</si>
  <si>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</si>
  <si>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</si>
  <si>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</si>
  <si>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</si>
  <si>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</si>
  <si>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</si>
  <si>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</si>
  <si>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</si>
  <si>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</si>
  <si>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SPX-0001-501622</t>
  </si>
  <si>
    <t>SFA-0034-001634</t>
  </si>
  <si>
    <t>SFA-0034-002034</t>
  </si>
  <si>
    <t>Переходник с накидной гайкой (евроконус)</t>
  </si>
  <si>
    <t>9,8-32</t>
  </si>
  <si>
    <t>0010019519</t>
  </si>
  <si>
    <t>0010019520</t>
  </si>
  <si>
    <t>0010019521</t>
  </si>
  <si>
    <t>0010019522</t>
  </si>
  <si>
    <t>Горизонтальный проход через стену 60/100 РР</t>
  </si>
  <si>
    <t>0020219516</t>
  </si>
  <si>
    <t>0020170571</t>
  </si>
  <si>
    <t>АЛЬБАТРОС-1500 исп.5</t>
  </si>
  <si>
    <t>165 х 124 х 84</t>
  </si>
  <si>
    <t>АЛЬБАТРОС-220/500 АС</t>
  </si>
  <si>
    <t>50 х 43,3 х 29</t>
  </si>
  <si>
    <t>АЛЬБАТРОС-220/3500 АС</t>
  </si>
  <si>
    <t>110 х 80 х 70</t>
  </si>
  <si>
    <t>Код товара</t>
  </si>
  <si>
    <t>TEPLOCOM ST-888 стабилизатор сетевого напряжения**                                   
Пластиковый корпус настенного  исполнения</t>
  </si>
  <si>
    <t>TEPLOCOM ST-888-И стабилизатор сетевого напряжения**                                   
Пластиковый корпус настенного  исполнения. Экран индикации напряжения сети.</t>
  </si>
  <si>
    <t>TEPLOCOM Стабилизатор напряжения для котла Teplocom ST-222/500-И. Экран индикации напряжения сети.</t>
  </si>
  <si>
    <t>TEPLOCOM ST-555-И **. Стабилизатор сетевого напряжения (мощность 555 ВА). Малогабаритный  пластиковый корпус настенного исполнения.  Экран индикации напряжения сети. Индикация правильности фазировки и наличия потенциала на «земле».</t>
  </si>
  <si>
    <t>Teplocom-1000 исп. D</t>
  </si>
  <si>
    <t>1" х 1"</t>
  </si>
  <si>
    <t>1" х 1/2"</t>
  </si>
  <si>
    <t>1" х 3/4"</t>
  </si>
  <si>
    <t>3/4" x 1/2"</t>
  </si>
  <si>
    <t>3/8" x 3/8M</t>
  </si>
  <si>
    <t>3/8" x 1/2M</t>
  </si>
  <si>
    <t>1/2" x 1/2M</t>
  </si>
  <si>
    <t>G 1 1/2" x 1 1/4"</t>
  </si>
  <si>
    <t>G1"</t>
  </si>
  <si>
    <t xml:space="preserve"> G 1 1/2"</t>
  </si>
  <si>
    <t>L = 400 мм                ø 14 мм</t>
  </si>
  <si>
    <t>L = 1000 мм             ø 15 мм</t>
  </si>
  <si>
    <t>3/4"ЕК</t>
  </si>
  <si>
    <t>Рабочая температура от -20°С до + 120°С. Максимальное давление 30бар.</t>
  </si>
  <si>
    <t>1х1,1/2</t>
  </si>
  <si>
    <t>170/80/375</t>
  </si>
  <si>
    <t>180/100/375</t>
  </si>
  <si>
    <t>210/55/375</t>
  </si>
  <si>
    <t>1 1/2*1 1/2</t>
  </si>
  <si>
    <t>до 85</t>
  </si>
  <si>
    <t>Коллекторы распределительные</t>
  </si>
  <si>
    <r>
      <t>Максимальная температура</t>
    </r>
    <r>
      <rPr>
        <b/>
        <sz val="10"/>
        <rFont val="Calibri"/>
        <family val="2"/>
        <charset val="204"/>
      </rPr>
      <t xml:space="preserve"> + 120°С. </t>
    </r>
  </si>
  <si>
    <t>Максимальное давление 10 бар.</t>
  </si>
  <si>
    <t>SMB 6851 343402</t>
  </si>
  <si>
    <t>SMB 6851 343403</t>
  </si>
  <si>
    <t>SMB 6851 343404</t>
  </si>
  <si>
    <t>SMB 6851 013402</t>
  </si>
  <si>
    <t>SMB 6851 013403</t>
  </si>
  <si>
    <t>SMB 6851 013404</t>
  </si>
  <si>
    <t>Коллекторы для систем водоснабжения STOUT</t>
  </si>
  <si>
    <t>Консоль настенного монтажа Flexconsole R</t>
  </si>
  <si>
    <t>Консоль настенного монтажа Flexconsole R plus</t>
  </si>
  <si>
    <t>Насосно-смесительный узел с термостатическим клапаном, без насоса</t>
  </si>
  <si>
    <t>Насосно-смесительный узел с термостатическим клапаном; Grundfos UPSO 25-65 130</t>
  </si>
  <si>
    <t>Насосно-смесительный узел с термостатическим клапаном и байпасом, без насоса</t>
  </si>
  <si>
    <t>Насосно-смесительный узел с термостатическим клапаном и байпасом; Grundfos UPSO 25-65 130</t>
  </si>
  <si>
    <t>Инструмент</t>
  </si>
  <si>
    <t>16, 20, 25, 32</t>
  </si>
  <si>
    <t>Угольник настенный с креплением с длинным нарезным патрубком</t>
  </si>
  <si>
    <t>SFA-0032-001612</t>
  </si>
  <si>
    <t>SFA-0032-002012</t>
  </si>
  <si>
    <t>SFC-0024-001620</t>
  </si>
  <si>
    <t>SFC-0024-001622</t>
  </si>
  <si>
    <t>16х2,2х1/2"</t>
  </si>
  <si>
    <t>Коллекторы распределительные с шаровыми кранами</t>
  </si>
  <si>
    <t/>
  </si>
  <si>
    <t>SMB 6200 011202</t>
  </si>
  <si>
    <t>SMB 6200 011203</t>
  </si>
  <si>
    <t>SMB 6200 341202</t>
  </si>
  <si>
    <t>SMB 6201 011202</t>
  </si>
  <si>
    <t>SMB 6201 011203</t>
  </si>
  <si>
    <t>SMB 6201 341202</t>
  </si>
  <si>
    <t>SMB 6201 341203</t>
  </si>
  <si>
    <r>
      <t>Максимальная температура</t>
    </r>
    <r>
      <rPr>
        <b/>
        <sz val="10"/>
        <rFont val="Calibri"/>
        <family val="2"/>
        <charset val="204"/>
      </rPr>
      <t xml:space="preserve"> + 95°С. </t>
    </r>
  </si>
  <si>
    <t>Коллектор никелированный с красными ручками</t>
  </si>
  <si>
    <t>Коллектор никелированный с синими ручками</t>
  </si>
  <si>
    <t>1"/1/2"х2</t>
  </si>
  <si>
    <t>3/4"/1/2"х2</t>
  </si>
  <si>
    <t>3/4"/1/2"х3</t>
  </si>
  <si>
    <t>1"/1/2"х3</t>
  </si>
  <si>
    <t>Переходник под плоское уплотнение</t>
  </si>
  <si>
    <t>SFT-0049-000001</t>
  </si>
  <si>
    <t>SFS-0001-001216</t>
  </si>
  <si>
    <t>SFS-0001-003416</t>
  </si>
  <si>
    <t>SFS-0001-001220</t>
  </si>
  <si>
    <t>SFS-0001-003420</t>
  </si>
  <si>
    <t>SFS-0001-003426</t>
  </si>
  <si>
    <t>SFS-0001-000126</t>
  </si>
  <si>
    <t>SFS-0001-000132</t>
  </si>
  <si>
    <t>SFS-0001-011432</t>
  </si>
  <si>
    <t>SFS-0002-001216</t>
  </si>
  <si>
    <t>SFS-0002-003416</t>
  </si>
  <si>
    <t>SFS-0002-001220</t>
  </si>
  <si>
    <t>SFS-0002-003420</t>
  </si>
  <si>
    <t>SFS-0002-003426</t>
  </si>
  <si>
    <t>SFS-0002-000126</t>
  </si>
  <si>
    <t>SFS-0002-000132</t>
  </si>
  <si>
    <t>SFS-0003-001616</t>
  </si>
  <si>
    <t>SFS-0003-002020</t>
  </si>
  <si>
    <t>SFS-0003-002626</t>
  </si>
  <si>
    <t>SFS-0003-003232</t>
  </si>
  <si>
    <t>SFS-0004-002016</t>
  </si>
  <si>
    <t>SFS-0004-002620</t>
  </si>
  <si>
    <t>SFS-0004-003226</t>
  </si>
  <si>
    <t>SFS-0005-000016</t>
  </si>
  <si>
    <t>SFS-0005-000020</t>
  </si>
  <si>
    <t>SFS-0005-000026</t>
  </si>
  <si>
    <t>SFS-0005-000032</t>
  </si>
  <si>
    <t>SFS-0006-001216</t>
  </si>
  <si>
    <t>SFS-0006-001220</t>
  </si>
  <si>
    <t>SFS-0006-003420</t>
  </si>
  <si>
    <t>SFS-0006-003426</t>
  </si>
  <si>
    <t>SFS-0006-000126</t>
  </si>
  <si>
    <t>SFS-0006-000132</t>
  </si>
  <si>
    <t>SFS-0006-011432</t>
  </si>
  <si>
    <t>SFS-0007-001216</t>
  </si>
  <si>
    <t>SFS-0007-001220</t>
  </si>
  <si>
    <t>SFS-0007-003420</t>
  </si>
  <si>
    <t>SFS-0007-003426</t>
  </si>
  <si>
    <t>SFS-0007-000126</t>
  </si>
  <si>
    <t>SFS-0007-000132</t>
  </si>
  <si>
    <t>SFS-0008-001216</t>
  </si>
  <si>
    <t>SFS-0008-001220</t>
  </si>
  <si>
    <t>SFS-0009-000016</t>
  </si>
  <si>
    <t>SFS-0009-000020</t>
  </si>
  <si>
    <t>SFS-0009-000026</t>
  </si>
  <si>
    <t>SFS-0009-000032</t>
  </si>
  <si>
    <t>SFS-0010-162016</t>
  </si>
  <si>
    <t>SFS-0010-201616</t>
  </si>
  <si>
    <t>SFS-0010-201620</t>
  </si>
  <si>
    <t>SFS-0010-202016</t>
  </si>
  <si>
    <t>SFS-0010-262020</t>
  </si>
  <si>
    <t>SFS-0010-262026</t>
  </si>
  <si>
    <t>SFS-0010-262620</t>
  </si>
  <si>
    <t>SFS-0010-322632</t>
  </si>
  <si>
    <t>SFS-0011-001216</t>
  </si>
  <si>
    <t>Тройник-переходник с наружной резьбой</t>
  </si>
  <si>
    <t>SFS-0011-001220</t>
  </si>
  <si>
    <t>SFS-0011-003420</t>
  </si>
  <si>
    <t>SFS-0011-003426</t>
  </si>
  <si>
    <t>SFS-0011-000132</t>
  </si>
  <si>
    <t>SFS-0012-001216</t>
  </si>
  <si>
    <t>SFS-0012-001220</t>
  </si>
  <si>
    <t>SFS-0012-003420</t>
  </si>
  <si>
    <t>SFS-0012-003426</t>
  </si>
  <si>
    <t>SFS-0012-000132</t>
  </si>
  <si>
    <t>SFS-0014-001216</t>
  </si>
  <si>
    <t>Тройник настенный с креплением</t>
  </si>
  <si>
    <t>SFS-0014-001220</t>
  </si>
  <si>
    <t>1/2"x16x16</t>
  </si>
  <si>
    <t>1/2"x20x20</t>
  </si>
  <si>
    <t>SFP-0001-001216</t>
  </si>
  <si>
    <t>SFP-0001-003416</t>
  </si>
  <si>
    <t>SFP-0001-001220</t>
  </si>
  <si>
    <t>SFP-0001-003420</t>
  </si>
  <si>
    <t>SFP-0001-003426</t>
  </si>
  <si>
    <t>SFP-0001-000126</t>
  </si>
  <si>
    <t>SFP-0001-000132</t>
  </si>
  <si>
    <t>SFP-0002-001216</t>
  </si>
  <si>
    <t>SFP-0002-001220</t>
  </si>
  <si>
    <t>SFP-0002-003420</t>
  </si>
  <si>
    <t>SFP-0002-003426</t>
  </si>
  <si>
    <t>SFP-0002-000126</t>
  </si>
  <si>
    <t>SFP-0002-000132</t>
  </si>
  <si>
    <t>SFP-0003-001616</t>
  </si>
  <si>
    <t>SFP-0003-002020</t>
  </si>
  <si>
    <t>SFP-0003-002626</t>
  </si>
  <si>
    <t>SFP-0003-003232</t>
  </si>
  <si>
    <t>SFP-0004-002016</t>
  </si>
  <si>
    <t>SFP-0004-002620</t>
  </si>
  <si>
    <t>SFP-0004-003226</t>
  </si>
  <si>
    <t>SFP-0005-162016</t>
  </si>
  <si>
    <t>SFP-0005-201616</t>
  </si>
  <si>
    <t>SFP-0005-201620</t>
  </si>
  <si>
    <t>SFP-0005-202016</t>
  </si>
  <si>
    <t>SFP-0005-202620</t>
  </si>
  <si>
    <t>SFP-0005-261620</t>
  </si>
  <si>
    <t>SFP-0005-261626</t>
  </si>
  <si>
    <t>SFP-0005-262016</t>
  </si>
  <si>
    <t>SFP-0005-262020</t>
  </si>
  <si>
    <t>SFP-0005-262026</t>
  </si>
  <si>
    <t>SFP-0005-262616</t>
  </si>
  <si>
    <t>SFP-0005-262620</t>
  </si>
  <si>
    <t>SFP-0005-263226</t>
  </si>
  <si>
    <t>SFP-0005-322026</t>
  </si>
  <si>
    <t>SFP-0005-322032</t>
  </si>
  <si>
    <t>SFP-0005-322626</t>
  </si>
  <si>
    <t>SFP-0005-322632</t>
  </si>
  <si>
    <t>SFP-0005-323226</t>
  </si>
  <si>
    <t>SFP-0006-161616</t>
  </si>
  <si>
    <t>SFP-0006-202020</t>
  </si>
  <si>
    <t>SFP-0006-323232</t>
  </si>
  <si>
    <t>SFP-0007-001216</t>
  </si>
  <si>
    <t>SFP-0007-001220</t>
  </si>
  <si>
    <t>SFP-0007-003420</t>
  </si>
  <si>
    <t>SFP-0007-003426</t>
  </si>
  <si>
    <t>SFP-0007-000132</t>
  </si>
  <si>
    <t>SFP-0008-161216</t>
  </si>
  <si>
    <t>SFP-0008-201220</t>
  </si>
  <si>
    <t>SFP-0008-203420</t>
  </si>
  <si>
    <t>SFP-0008-263426</t>
  </si>
  <si>
    <t>SFP-0008-320132</t>
  </si>
  <si>
    <t>SFP-0009-001616</t>
  </si>
  <si>
    <t>SFP-0009-002020</t>
  </si>
  <si>
    <t>SFP-0009-002626</t>
  </si>
  <si>
    <t>SFP-0009-003232</t>
  </si>
  <si>
    <t>SFP-0010-001216</t>
  </si>
  <si>
    <t>SFP-0010-001220</t>
  </si>
  <si>
    <t>SFP-0010-003420</t>
  </si>
  <si>
    <t>SFP-0010-003426</t>
  </si>
  <si>
    <t>SFP-0010-000132</t>
  </si>
  <si>
    <t>SFP-0011-001216</t>
  </si>
  <si>
    <t>SFP-0011-001220</t>
  </si>
  <si>
    <t>SFP-0011-003420</t>
  </si>
  <si>
    <t>SFP-0011-003426</t>
  </si>
  <si>
    <t>SFP-0011-000132</t>
  </si>
  <si>
    <t>SFP-0012-001216</t>
  </si>
  <si>
    <t>SFP-0012-001220</t>
  </si>
  <si>
    <t>SFP-0018-001216</t>
  </si>
  <si>
    <t>Угольник настенный с креплением короткий</t>
  </si>
  <si>
    <t>SFP-0018-001220</t>
  </si>
  <si>
    <t>SFP-0015-001216</t>
  </si>
  <si>
    <t xml:space="preserve">Тройник настенный с креплением </t>
  </si>
  <si>
    <t>SFP-0015-001220</t>
  </si>
  <si>
    <t>SFP-0013-001216</t>
  </si>
  <si>
    <t>SFP-0013-001220</t>
  </si>
  <si>
    <t>SFP-0014-001616</t>
  </si>
  <si>
    <t>Вентиль с хромированной ручкой</t>
  </si>
  <si>
    <t>SFP-0014-002020</t>
  </si>
  <si>
    <t>SFP-0016-001216</t>
  </si>
  <si>
    <t>SFP-0016-001220</t>
  </si>
  <si>
    <t>SFP-0016-003416</t>
  </si>
  <si>
    <t>SFP-0016-003420</t>
  </si>
  <si>
    <t>1/2"х16</t>
  </si>
  <si>
    <t>3/4"х16</t>
  </si>
  <si>
    <t>1/2"х20</t>
  </si>
  <si>
    <t>3/4"х20</t>
  </si>
  <si>
    <t>3/4"х26</t>
  </si>
  <si>
    <t>1"х26</t>
  </si>
  <si>
    <t>1"х32</t>
  </si>
  <si>
    <t>1 1/4"х32</t>
  </si>
  <si>
    <t>16х16</t>
  </si>
  <si>
    <t>26х26</t>
  </si>
  <si>
    <t>1"x26</t>
  </si>
  <si>
    <t>1"x32</t>
  </si>
  <si>
    <t>1 1/4"x32</t>
  </si>
  <si>
    <t>16х16х16</t>
  </si>
  <si>
    <t>20х20х20</t>
  </si>
  <si>
    <t>26х26х26</t>
  </si>
  <si>
    <t>SFP-0006-262626</t>
  </si>
  <si>
    <t>3/4"x16</t>
  </si>
  <si>
    <t>32х32</t>
  </si>
  <si>
    <t>20х26х20</t>
  </si>
  <si>
    <t>26х20х16</t>
  </si>
  <si>
    <t>26х32х26</t>
  </si>
  <si>
    <t>32х20х26</t>
  </si>
  <si>
    <t>32х32х32</t>
  </si>
  <si>
    <t>16х1/2"х16</t>
  </si>
  <si>
    <t>20х1/2"х20</t>
  </si>
  <si>
    <t>20х3/4"х20</t>
  </si>
  <si>
    <t>26х3/4"х26</t>
  </si>
  <si>
    <t>32х1"х32</t>
  </si>
  <si>
    <t>1/2"x16</t>
  </si>
  <si>
    <t>1/2"x20</t>
  </si>
  <si>
    <t>3/4"x20</t>
  </si>
  <si>
    <t>Угольник настенный с креплением удлиненный</t>
  </si>
  <si>
    <t>Разделительный адаптер для перехода с 60/100 мм на Dn 80/80 мм RNC</t>
  </si>
  <si>
    <t xml:space="preserve">Пантера 35 КТV </t>
  </si>
  <si>
    <t>0010015247</t>
  </si>
  <si>
    <t>338</t>
  </si>
  <si>
    <t>Латунные винтовые фитинги STOUT для труб PE-Xb/Al/PE-Xb</t>
  </si>
  <si>
    <t>Латунные пресс-фитинги STOUT для труб PE-Xb/Al/PE-Xb</t>
  </si>
  <si>
    <t>Ввести курс USD на текущую дату:</t>
  </si>
  <si>
    <t>ЭВАН NEXT- 3</t>
  </si>
  <si>
    <t>ЭВАН NEXT- 5</t>
  </si>
  <si>
    <t>ЭВАН NEXT- 7</t>
  </si>
  <si>
    <t>ЭВАН NEXT- 9</t>
  </si>
  <si>
    <t>ЭВАН NEXT-12(380)</t>
  </si>
  <si>
    <t>ЭВАН NEXT-14(380)</t>
  </si>
  <si>
    <t>ЭВАН Датчик температурный GSM-Climate DS18S20</t>
  </si>
  <si>
    <t>Производительность при перепаде t° вход / выход 35 °С, л / час</t>
  </si>
  <si>
    <t>Максимальная температура воды при расходе меньше номинальной производительности, °С</t>
  </si>
  <si>
    <t>ЭПВН 7,5</t>
  </si>
  <si>
    <t>ЭПВН 9,45</t>
  </si>
  <si>
    <t>ЭПВН 12</t>
  </si>
  <si>
    <t>ЭПВН 15</t>
  </si>
  <si>
    <t>ЭПВН 18</t>
  </si>
  <si>
    <t>ЭПВН 21</t>
  </si>
  <si>
    <t>ЭПВН 24</t>
  </si>
  <si>
    <t>ЭПВН 30</t>
  </si>
  <si>
    <t>240х250х560</t>
  </si>
  <si>
    <t>350х330х660</t>
  </si>
  <si>
    <t>367х347х655</t>
  </si>
  <si>
    <t>ЭВАН В1-6</t>
  </si>
  <si>
    <t>ЭВАН В1-7,5</t>
  </si>
  <si>
    <t>ЭВАН В1-9</t>
  </si>
  <si>
    <t>ЭВАН В1-12</t>
  </si>
  <si>
    <t>ЭВАН В1-15</t>
  </si>
  <si>
    <t>ЭВАН В1-18</t>
  </si>
  <si>
    <t>ЭВАН В1-21</t>
  </si>
  <si>
    <t>ЭВАН В1-24</t>
  </si>
  <si>
    <t>ЭВАН В1-30</t>
  </si>
  <si>
    <t>650х255х180</t>
  </si>
  <si>
    <t>Электроводонагреватели класса  "Стандарт-Эконом"</t>
  </si>
  <si>
    <t>Электроводонагреватели класса  "Стандарт"</t>
  </si>
  <si>
    <t>Автоматика для систем отопления</t>
  </si>
  <si>
    <t>Проводной комнатный термостат TEPLOCOM TS-2AA/8A</t>
  </si>
  <si>
    <t>Термостат комнатный Teplocom TS-Prog-2AA/8A</t>
  </si>
  <si>
    <t>Термостат комнатный Teplocom TS-Prog-220/3A</t>
  </si>
  <si>
    <t>Термостат комнатный Teplocom TS-2AA/3A-RF</t>
  </si>
  <si>
    <t>Термостат комнатный Teplocom TS-Prog-2AA/3A-RF</t>
  </si>
  <si>
    <t>Термостат радиаторный Teplocom TS-Prog-R</t>
  </si>
  <si>
    <t>Технические характеристики</t>
  </si>
  <si>
    <t>Проводной электронный комнатный термостат.
Питание от двух батарей типа АА, 2 шт. Контакты реле до 250В, 8А. Температура регулировки от 5°С до 30°С. Гистерезис  ±1°С. LCD дисплей. Индикация температуры в помещении. Индикация состояния котла. Индикация разряда батарей. Кнопка включения и выключения термостата. Кнопка переключения дневного и ночного режима. Ночной режим NSB. Защита системы от замерзания. Работа с нормально открытой или нормально закрытой логикой. Может использоваться в системах отопления или кондиционирования. Установка задержки старта компрессора для систем кондиционирования</t>
  </si>
  <si>
    <t xml:space="preserve">Проводной програмируемый комнатный термостат.
Питание от двух батарей типа АА, 2 шт. Контакты реле до 250В, 8А. Температура регулировки от 5°С до 35°С. Гистерезис  ±0,5°С. Большой LCD дисплей. Индикация температуры в помещении. Индикация состояния котла. Индикация разряда батарей. Индикация неисправности системы. Часы реального времени. Калибровка температуры. Установка индивидуальной программы для каждого из 7 дней недели. Установка ограничения максимальной и минимальной температуры. Установка значения гистерезиса. Функция защиты насоса. Функция защиты системы от замерзания. Функция отпуск. Функция фиксации температуры. Работа с нормально открытой или нормально закрытой логикой  </t>
  </si>
  <si>
    <t xml:space="preserve">Встраиваемый програмируемый комнатный термостат.                                         Питание от сети 220В. Контакты реле до 250В, 3А. Температура регулировки от 5°С до 50°С. Гистерезис  ±0,5°С. Встраиваемый корпус в подрозетник. Прямое управление термоприводом и котлом. Большой LCD дисплей. Индикация температуры в помещении. Индикация состояния котла. Калибровка температуры. Установка индивидуальной программы для будних и выходных дней. Установка ограничения максимальной и минимальной температуры. Установка яркости дисплея. Функция защиты системы от замерзания. Работа с нормально открытыми и нормально закрытыми термоприводами </t>
  </si>
  <si>
    <t>Беспроводной комнатный термостат.
Питание термостата от двух батарей типа АА, 2 шт. Питание приемника ~100-240В, 50Гц. Беспроводная частота сигнала 868МГц. Радиус беспроводного соединения на открытой местности до 100м. Контакты реле до 250В, 3А. Температура регулировки от 5°С до 35°С. Гистерезис  ±0,1°С. LCD дисплей. Индикация температуры в помещении. Индикация состояния котла. Индикация разряда батарей. Индикация режима работы. Индикация наличия беспроводной связи. Калибровка температуры. Установка ограничения максимальной и минимальной температуры. Установка ночного режима (NSB). Установка значения гистерезиса. Функция защиты насоса. Работа с нормально открытой или нормально закрытой логикой. Прямое подключение к термоприводу или котлу.</t>
  </si>
  <si>
    <t>Беспроводной программируемый комнатный термостат.
Питание термостата от двух батарей типа АА, 2 шт. Питание приемника ~220В±10%, 50Гц. Беспроводная частота сигнала 868МГц. Радиус беспроводного соединения на открытой местности до 100м. Контакты реле до 250В, 3А. Температура регулировки от 5°С до 35°С. Гистерезис  ±0,5°С. Большой LCD дисплей. Индикация температуры в помещении. Индикация состояния котла. Индикация разряда батарей. Индикация неисправности системы. Часы реального времени. Калибровка температуры. Установка ограничения максимальной и минимальной температуры. Установка индивидуальной программы для каждого из 7 дней недели. Установка значения гистерезиса. Функция защиты насоса. Функция защиты системы от замерзания. Функция отпуск. Функция фиксации температуры. Работа с нормально открытой или нормально закрытой логикой. Прямое подключение к термоприводу или котлу.</t>
  </si>
  <si>
    <t>Радиаторный программируемый термостат.
Питание от двух батарей типа АА, 2 шт. Температура регулировки от 5°С до 35°С. Гистерезис  ±0,5°С. LCD дисплей. Индикация температуры в помещении. Индикация разряда батарей. Индикация неисправности системы. Индикация режима работы. Установка экономичного и комфортного режима. Установка графика чередования комфортного и экономичного режима на каждый день недели. Функция блокировки для защиты от детей. Функция проветривания комнаты. Функция защиты клапана от закисания. Функция защиты системы от замерзания</t>
  </si>
  <si>
    <t xml:space="preserve"> 88×88×38</t>
  </si>
  <si>
    <t>115×90×28</t>
  </si>
  <si>
    <t>Габариты (ВхШхГ), мм</t>
  </si>
  <si>
    <t>86× 86× 32</t>
  </si>
  <si>
    <t>приемник: 113×83×30  термостат: 85×75×23</t>
  </si>
  <si>
    <t>приемник: 113×83×30  термостат: 115×90×28</t>
  </si>
  <si>
    <t>92×50×55</t>
  </si>
  <si>
    <t>Концевой никелированный узел для коллектора с автоматическим клапаном спуска воздуха и краном слива воды</t>
  </si>
  <si>
    <t>SMF-0002-100125</t>
  </si>
  <si>
    <t>Пластина теплораспределительная - для трубы 16мм (с перфорацией)</t>
  </si>
  <si>
    <t>SMF-0002-151025</t>
  </si>
  <si>
    <t>SMF-0002-100825</t>
  </si>
  <si>
    <t>Скоба якорная для труб, цвет черный</t>
  </si>
  <si>
    <t>SMF-0003-001620</t>
  </si>
  <si>
    <t xml:space="preserve"> 150х10х25000</t>
  </si>
  <si>
    <t>100х08х25000</t>
  </si>
  <si>
    <t xml:space="preserve">Демпферная лента с защитным фартуком и клейкой стороной </t>
  </si>
  <si>
    <t>Дюбель-крюк одинарный для труб, длиной 80мм</t>
  </si>
  <si>
    <t>SMF-0003-008032</t>
  </si>
  <si>
    <t>Дюбель-крюк двойной для труб, длиной 80мм</t>
  </si>
  <si>
    <t>SMF-0003-028032</t>
  </si>
  <si>
    <t>Клапаны ручные c закрытием затвора "металл по металлу"</t>
  </si>
  <si>
    <t>Клапаны ручные c неподъемным шпинделем</t>
  </si>
  <si>
    <t>Клапаны термостатические</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</si>
  <si>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</si>
  <si>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</si>
  <si>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</si>
  <si>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</si>
  <si>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</si>
  <si>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</si>
  <si>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</si>
  <si>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</si>
  <si>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</si>
  <si>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</si>
  <si>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</si>
  <si>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</si>
  <si>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</si>
  <si>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</si>
  <si>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</si>
  <si>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</si>
  <si>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</si>
  <si>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</si>
  <si>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</si>
  <si>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</si>
  <si>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</si>
  <si>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</si>
  <si>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</si>
  <si>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</si>
  <si>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SUPReMO 350</t>
  </si>
  <si>
    <t>SUPReMO 500</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</si>
  <si>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</si>
  <si>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</si>
  <si>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</si>
  <si>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</si>
  <si>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</si>
  <si>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</si>
  <si>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</si>
  <si>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</si>
  <si>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</si>
  <si>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</si>
  <si>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</si>
  <si>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</si>
  <si>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</si>
  <si>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</si>
  <si>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</si>
  <si>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</si>
  <si>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</si>
  <si>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</si>
  <si>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</si>
  <si>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</si>
  <si>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</si>
  <si>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</si>
  <si>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</si>
  <si>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</si>
  <si>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</si>
  <si>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</si>
  <si>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</si>
  <si>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</si>
  <si>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</si>
  <si>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</si>
  <si>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</si>
  <si>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</si>
  <si>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</si>
  <si>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</si>
  <si>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</si>
  <si>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</si>
  <si>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</si>
  <si>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</si>
  <si>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Вентиль c хромированной удлиненной ручкой под штукатурку</t>
  </si>
  <si>
    <t>SMB 6201 341204</t>
  </si>
  <si>
    <t>3/4"/1/2"х4</t>
  </si>
  <si>
    <t>1/2" x 3/4"EK</t>
  </si>
  <si>
    <t>3/4" x 1/2''</t>
  </si>
  <si>
    <t>1" x 3/4"</t>
  </si>
  <si>
    <t>3/4" x 3/4"ЕК</t>
  </si>
  <si>
    <r>
      <t xml:space="preserve">ISEO – 350 </t>
    </r>
    <r>
      <rPr>
        <b/>
        <sz val="8"/>
        <color rgb="FFFF0000"/>
        <rFont val="Arial"/>
        <family val="2"/>
        <charset val="204"/>
      </rPr>
      <t xml:space="preserve">         ЭКСКЛЮЗИВ!</t>
    </r>
  </si>
  <si>
    <r>
      <t xml:space="preserve">ISEO – 500         </t>
    </r>
    <r>
      <rPr>
        <b/>
        <sz val="8"/>
        <color rgb="FFFF0000"/>
        <rFont val="Arial"/>
        <family val="2"/>
        <charset val="204"/>
      </rPr>
      <t xml:space="preserve"> ЭКСКЛЮЗИВ!</t>
    </r>
  </si>
  <si>
    <r>
      <t xml:space="preserve">STYLE EXTRA 350 </t>
    </r>
    <r>
      <rPr>
        <b/>
        <sz val="8"/>
        <color rgb="FFFF0000"/>
        <rFont val="Arial"/>
        <family val="2"/>
        <charset val="204"/>
      </rPr>
      <t xml:space="preserve"> ЭКСКЛЮЗИВ!</t>
    </r>
  </si>
  <si>
    <r>
      <t xml:space="preserve">STYLE EXTRA 500  </t>
    </r>
    <r>
      <rPr>
        <b/>
        <sz val="8"/>
        <color rgb="FFFF0000"/>
        <rFont val="Arial"/>
        <family val="2"/>
        <charset val="204"/>
      </rPr>
      <t>ЭКСКЛЮЗИВ!</t>
    </r>
  </si>
  <si>
    <t>НР 1 х ВР 1  угловая,  длина 1000 мм</t>
  </si>
  <si>
    <t>SHF-0204-182020</t>
  </si>
  <si>
    <t>SHF-0203-182020</t>
  </si>
  <si>
    <t>SHF-0205-182020</t>
  </si>
  <si>
    <t>SHF-0206-182020</t>
  </si>
  <si>
    <t>SHF-0208-182020</t>
  </si>
  <si>
    <t>SHF-0210-182020</t>
  </si>
  <si>
    <t>НР 3/4 х ВР 3/4,  длина 300 мм</t>
  </si>
  <si>
    <t>НР 3/4 х ВР 3/4,  длина 400 мм</t>
  </si>
  <si>
    <t>НР 3/4 х ВР 3/4,  длина 500 мм</t>
  </si>
  <si>
    <t>НР 3/4 х ВР 3/4,  длина 600 мм</t>
  </si>
  <si>
    <t>НР 3/4 х ВР 3/4,  длина 800 мм</t>
  </si>
  <si>
    <t>НР 3/4 х ВР 3/4,  длина 1000 мм</t>
  </si>
  <si>
    <t>SHF-0303-182020</t>
  </si>
  <si>
    <t>SHF-0304-182020</t>
  </si>
  <si>
    <t>SHF-0305-182020</t>
  </si>
  <si>
    <t>SHF-0306-182020</t>
  </si>
  <si>
    <t>SHF-0308-182020</t>
  </si>
  <si>
    <t>SHF-0310-182020</t>
  </si>
  <si>
    <t>Насосно-смесительный узел с термостатическим клапаном 20-43°C, без насоса</t>
  </si>
  <si>
    <t>ВР 3/4 х ВР 3/4,  длина 300 мм</t>
  </si>
  <si>
    <t>ВР 3/4 х ВР 3/4,  длина 400 мм</t>
  </si>
  <si>
    <t>ВР 3/4 х ВР 3/4,  длина 500 мм</t>
  </si>
  <si>
    <t>ВР 3/4 х ВР 3/4,  длина 600 мм</t>
  </si>
  <si>
    <t>ВР 3/4 х ВР 3/4,  длина 800 мм</t>
  </si>
  <si>
    <t>ВР 3/4 х ВР 3/4,  длина 1000 мм</t>
  </si>
  <si>
    <t>Теплоконтроллер TEPLOCOM TC-8Z</t>
  </si>
  <si>
    <t>105х70х150</t>
  </si>
  <si>
    <t>Теплоконтроллер предназначен для управления многоконтурной системой водяного отопления, котлом и циркуляционным насосом по сигналам от комнатных термостатов. Теплоконтроллер обеспечивает поддержание индивидуальной комфортной температуры в каждой комнате вашего дома (8 независимых зон отопления). Встроенная функция управления отопительным котлом и циркуляционным насосом обеспечивает существенную экономию электричества и газа, а также продлевает срок службы котла и насоса. Удобная схема коммутации позволяет легко и быстро осуществить монтаж системы управления. Контроллер работает с любыми термостатами и сервоприводами на 220 В. Настройка задержки включения/выключения насоса и котла обеспечивает корректную работу системы отопления.
Ток реле котла 5А. Ток выхода на насос 5А.
Настройка задержки включения котла и насоса, задержки выключения насоса, типа сервоприводов (НО,НЗ). Индикация работы сервоприводов, котла и насоса.</t>
  </si>
  <si>
    <t>SPX-0002-101620</t>
  </si>
  <si>
    <t>SFA-0031-000120</t>
  </si>
  <si>
    <t>Комплект прямых шаровых кранов с термометрами (2 шаровых крана + 2 вставки с термометрами)</t>
  </si>
  <si>
    <t>Алюминиевые радиаторы отопления STOUT</t>
  </si>
  <si>
    <t>Рабочее давление - 16 атм.</t>
  </si>
  <si>
    <t>Давление опрессовки - 24 атм.</t>
  </si>
  <si>
    <r>
      <t>Температура теплоносителя - 110</t>
    </r>
    <r>
      <rPr>
        <b/>
        <sz val="11"/>
        <color theme="1"/>
        <rFont val="Calibri"/>
        <family val="2"/>
        <charset val="204"/>
      </rPr>
      <t>⁰</t>
    </r>
    <r>
      <rPr>
        <b/>
        <sz val="9.35"/>
        <color theme="1"/>
        <rFont val="Calibri"/>
        <family val="2"/>
        <charset val="204"/>
      </rPr>
      <t>С</t>
    </r>
  </si>
  <si>
    <t>Цена с НДС</t>
  </si>
  <si>
    <t>Цена с НДС, с учетом скидки</t>
  </si>
  <si>
    <t>Рубли</t>
  </si>
  <si>
    <t>SRA-0110-050004</t>
  </si>
  <si>
    <t>SRA-0110-050006</t>
  </si>
  <si>
    <t>SRA-0110-050008</t>
  </si>
  <si>
    <t>SRA-0110-050010</t>
  </si>
  <si>
    <t>SRA-0110-050012</t>
  </si>
  <si>
    <t>SRA-0110-050014</t>
  </si>
  <si>
    <t>SRA-0110-035004</t>
  </si>
  <si>
    <t>SRA-0110-035006</t>
  </si>
  <si>
    <t>SRA-0110-035008</t>
  </si>
  <si>
    <t>SRA-0110-035010</t>
  </si>
  <si>
    <t>SRA-0110-035012</t>
  </si>
  <si>
    <t>SRA-0110-035014</t>
  </si>
  <si>
    <t>Упаковка, м</t>
  </si>
  <si>
    <t>Трубы гофрированные ПНД, цвет КРАСНЫЙ</t>
  </si>
  <si>
    <t>Трубы гофрированные ПНД, цвет СИНИЙ</t>
  </si>
  <si>
    <t>Нагревательные кабельные системы THERMO</t>
  </si>
  <si>
    <t>Размер, м</t>
  </si>
  <si>
    <t>Площадь, м.кв</t>
  </si>
  <si>
    <t>Сопротивление, Ом</t>
  </si>
  <si>
    <t>Нагревательные маты Thermomat</t>
  </si>
  <si>
    <t>Двухжильный, экранированный, внутренняя изоляция токоведущих жил из тефлона диаметром 2,8 мм.</t>
  </si>
  <si>
    <t>Закреплен к армирующей сетке шириной 0,5 м. Мощность 130 Вт/м2 при 230В.</t>
  </si>
  <si>
    <t>TVK-130-06</t>
  </si>
  <si>
    <t>0,5х1,2</t>
  </si>
  <si>
    <t>шт</t>
  </si>
  <si>
    <t>TVK-130-1</t>
  </si>
  <si>
    <t>0,5x2</t>
  </si>
  <si>
    <t>TVK-130-1.5</t>
  </si>
  <si>
    <t>0,5x3</t>
  </si>
  <si>
    <t>TVK-130-2</t>
  </si>
  <si>
    <t>0,5x4</t>
  </si>
  <si>
    <t>TVK-130-3</t>
  </si>
  <si>
    <t>0,5x6</t>
  </si>
  <si>
    <t>TVK-130-4</t>
  </si>
  <si>
    <t>0,5x8</t>
  </si>
  <si>
    <t>TVK-130-5</t>
  </si>
  <si>
    <t>0,5x10</t>
  </si>
  <si>
    <t>TVK-130-6</t>
  </si>
  <si>
    <t>0,5x12</t>
  </si>
  <si>
    <t>TVK-130-7</t>
  </si>
  <si>
    <t>0,5x14</t>
  </si>
  <si>
    <t>TVK-130-8</t>
  </si>
  <si>
    <t>0,5x16</t>
  </si>
  <si>
    <t>TVK-130-10</t>
  </si>
  <si>
    <t>0,5x20</t>
  </si>
  <si>
    <t>TVK-130-12</t>
  </si>
  <si>
    <t>0,5x24</t>
  </si>
  <si>
    <t>TVK-180-1</t>
  </si>
  <si>
    <t>TVK-180-1.5</t>
  </si>
  <si>
    <t>TVK-180-2</t>
  </si>
  <si>
    <t>TVK-180-3</t>
  </si>
  <si>
    <t>TVK-180-4</t>
  </si>
  <si>
    <t>TVK-180-5</t>
  </si>
  <si>
    <t>TVK-180-6</t>
  </si>
  <si>
    <t>TVK-180-7</t>
  </si>
  <si>
    <t>TVK-180-8</t>
  </si>
  <si>
    <t>Нагревательные маты под паркет и ламинат Thermomat</t>
  </si>
  <si>
    <t>TVK-LP-1</t>
  </si>
  <si>
    <t>TVK-LP-1.5</t>
  </si>
  <si>
    <t>TVK-LP-2</t>
  </si>
  <si>
    <t>TVK-LP-4</t>
  </si>
  <si>
    <t>TVK-LP-6</t>
  </si>
  <si>
    <t>TVK-LP-7</t>
  </si>
  <si>
    <t>TVK-LP-8</t>
  </si>
  <si>
    <t>TVK-LP-10</t>
  </si>
  <si>
    <t>TVK-LP-12</t>
  </si>
  <si>
    <t>Длина, м</t>
  </si>
  <si>
    <t>Обогрев, м2*</t>
  </si>
  <si>
    <t>Нагревательные кабели Thermocable</t>
  </si>
  <si>
    <t>Двухжильный, экранированный, армированный стекловолокном. Три слоя изоляции, внутренняя изоляция токоведущих</t>
  </si>
  <si>
    <t>жил из силиконовой резины. Внешняя оболочка водонепроницаема и стойкая к воздействию ультрафиолета. Применение:</t>
  </si>
  <si>
    <t>устройство телпого пола в бетонных полах, полное отопление, подогрев трубопроводов, снеготаяние для крыши и наружных</t>
  </si>
  <si>
    <t>площадей. Погонная мощность: 20 Вт/м при 230В.</t>
  </si>
  <si>
    <t>SVK-20 008-0165</t>
  </si>
  <si>
    <t>до 1,5</t>
  </si>
  <si>
    <t>SVK-20 012-0250</t>
  </si>
  <si>
    <t>1,5-2,5</t>
  </si>
  <si>
    <t>SVK-20 018-0350</t>
  </si>
  <si>
    <t>2,5-3,5</t>
  </si>
  <si>
    <t>SVK-20 02-0420</t>
  </si>
  <si>
    <t>3,5-4,2</t>
  </si>
  <si>
    <t>SVK-20 025-0500</t>
  </si>
  <si>
    <t>4,2-5</t>
  </si>
  <si>
    <t>SVK-20 030-0600</t>
  </si>
  <si>
    <t>5-6</t>
  </si>
  <si>
    <t>SVK-20 035-0710</t>
  </si>
  <si>
    <t>6-7</t>
  </si>
  <si>
    <t>SVK-20 040-0800</t>
  </si>
  <si>
    <t>7-8</t>
  </si>
  <si>
    <t>SVK-20 044-0900</t>
  </si>
  <si>
    <t>8-9</t>
  </si>
  <si>
    <t>SVK-20 050-1020</t>
  </si>
  <si>
    <t>9-10</t>
  </si>
  <si>
    <t>SVK-20 062-1250</t>
  </si>
  <si>
    <t>10-12,5</t>
  </si>
  <si>
    <t>SVK-20 073-1500</t>
  </si>
  <si>
    <t>12,5-15</t>
  </si>
  <si>
    <t>SVK-20 087-1800</t>
  </si>
  <si>
    <t>15-18</t>
  </si>
  <si>
    <t>SVK-20 108-2250</t>
  </si>
  <si>
    <t>18-22,5</t>
  </si>
  <si>
    <t>*Комфортный обогрев в сухом отапливаемом помещении при использовании теплоизоляции, рекомендованный производиетелем</t>
  </si>
  <si>
    <t>Датчик</t>
  </si>
  <si>
    <t>Тип датчика</t>
  </si>
  <si>
    <t>Терморегуляторы</t>
  </si>
  <si>
    <t>Максимальная сила тока: 16А.</t>
  </si>
  <si>
    <t>Класс защиты: IP-61</t>
  </si>
  <si>
    <r>
      <t>Диапазон температур: +5</t>
    </r>
    <r>
      <rPr>
        <sz val="11"/>
        <color indexed="8"/>
        <rFont val="Calibri"/>
        <family val="2"/>
        <charset val="204"/>
      </rPr>
      <t>°С ÷ +40°С</t>
    </r>
  </si>
  <si>
    <t>TI-200</t>
  </si>
  <si>
    <t>на проводе</t>
  </si>
  <si>
    <t>датчик пола</t>
  </si>
  <si>
    <t>TI-200D</t>
  </si>
  <si>
    <t>TI-900</t>
  </si>
  <si>
    <t>встроенный</t>
  </si>
  <si>
    <t>датчик воздуха</t>
  </si>
  <si>
    <t>TI-950</t>
  </si>
  <si>
    <t>TI-950D</t>
  </si>
  <si>
    <t>TI-970</t>
  </si>
  <si>
    <t>Шина фиксирующая для труб диаметром 16-20мм (длина шины 500 мм)</t>
  </si>
  <si>
    <t>50х500</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</si>
  <si>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</si>
  <si>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</si>
  <si>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</si>
  <si>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</si>
  <si>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</si>
  <si>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</si>
  <si>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</si>
  <si>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</si>
  <si>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</si>
  <si>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</si>
  <si>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</si>
  <si>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</si>
  <si>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</si>
  <si>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</si>
  <si>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</si>
  <si>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</si>
  <si>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</si>
  <si>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</si>
  <si>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</si>
  <si>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</si>
  <si>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</si>
  <si>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</si>
  <si>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</si>
  <si>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</si>
  <si>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</si>
  <si>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</si>
  <si>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</si>
  <si>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</si>
  <si>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</si>
  <si>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</si>
  <si>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</si>
  <si>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</si>
  <si>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</si>
  <si>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</si>
  <si>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</si>
  <si>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</si>
  <si>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</si>
  <si>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</si>
  <si>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</si>
  <si>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</si>
  <si>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</si>
  <si>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</si>
  <si>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</si>
  <si>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</si>
  <si>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</si>
  <si>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</si>
  <si>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</si>
  <si>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</si>
  <si>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</si>
  <si>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</si>
  <si>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</si>
  <si>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</si>
  <si>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</si>
  <si>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</si>
  <si>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</si>
  <si>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</si>
  <si>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</si>
  <si>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</si>
  <si>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</si>
  <si>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</si>
  <si>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</si>
  <si>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</si>
  <si>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</si>
  <si>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</si>
  <si>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</si>
  <si>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</si>
  <si>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</si>
  <si>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</si>
  <si>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</si>
  <si>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</si>
  <si>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</si>
  <si>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</si>
  <si>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</si>
  <si>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</si>
  <si>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</si>
  <si>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</si>
  <si>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</si>
  <si>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</si>
  <si>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</si>
  <si>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</si>
  <si>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</si>
  <si>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</si>
  <si>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</si>
  <si>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</si>
  <si>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</si>
  <si>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</si>
  <si>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</si>
  <si>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</si>
  <si>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</si>
  <si>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</si>
  <si>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</si>
  <si>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</si>
  <si>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</si>
  <si>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</si>
  <si>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</si>
  <si>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</si>
  <si>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</si>
  <si>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</si>
  <si>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</si>
  <si>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</si>
  <si>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</si>
  <si>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</si>
  <si>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</si>
  <si>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</si>
  <si>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</si>
  <si>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</si>
  <si>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</si>
  <si>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</si>
  <si>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</si>
  <si>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</si>
  <si>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</si>
  <si>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</si>
  <si>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</si>
  <si>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</si>
  <si>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</si>
  <si>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32-50°</t>
  </si>
  <si>
    <t>AM 61 CM12</t>
  </si>
  <si>
    <t>AM 61 CM34</t>
  </si>
  <si>
    <t>Сервопривод 26 LC (н.з) 24V AC, световая индикация, съемный кабель</t>
  </si>
  <si>
    <t>BT-DP02-RF C ЖК-Дисплеем</t>
  </si>
  <si>
    <t>Основной модуль BT-M6Z02-RF</t>
  </si>
  <si>
    <t>TC 100/IN</t>
  </si>
  <si>
    <t>BT-D02-RF C ЖК-Дисплеем</t>
  </si>
  <si>
    <t>Электронный радиотермостат MILUX-RF с LСD дисплеем</t>
  </si>
  <si>
    <t>BT-FR02-RF Радиоприемник для электрических теплых полов</t>
  </si>
  <si>
    <t>Регулирующий модуль для коллектора FRG 3015VF</t>
  </si>
  <si>
    <t>Насосно-смесительный модуль Kombimix 2 UK_UPM3 Hybrid 15-70*</t>
  </si>
  <si>
    <t>Кабель сигнальный PWM для насосов Grundfos UPM3 Hybrid</t>
  </si>
  <si>
    <t>Насосная группа UK без смесителя, с насосом Grundfos UPM3 Hybrid 32-70* 1 1/4</t>
  </si>
  <si>
    <t>Насосная группа UK без смесителя с насосом Grundfos UPM3 Hybrid 25-70* 1"</t>
  </si>
  <si>
    <t>Насосная группа UK без смесителя без насоса, 1"</t>
  </si>
  <si>
    <t>Насосная группа MK смесительная с электронным термостатом и реле без насоса, 1"</t>
  </si>
  <si>
    <t>Насосная группа MK смесительная с электронным термостатом и реле с насосом Grundfos UPM3 Hybrid 25-70*</t>
  </si>
  <si>
    <t>Насосная группа MK смесительная с электронным термостатом 20-80° без насоса, 1"</t>
  </si>
  <si>
    <t>Насосная группа MK смесительная с электронным термостатом 20-80° с насосом Grundfos UPM3 Hybrid 25-70*</t>
  </si>
  <si>
    <t>Насосная группа UK с раздельным теплообменником и бронзовым насосом с насосом бронзовым Grundfos UPS
25-60, т/о 20 пл.</t>
  </si>
  <si>
    <t>Насосная группа UK с раздельным теплообменником и бронзовым насосом с насосом бронзовым Grundfos UPS
25-60, т/о 30 пл.</t>
  </si>
  <si>
    <t>Насосная группа UK с раздельным теплообменником и бронзовым насосом с насосом бронзовым Grundfos UPS
25-60, т/о 36 пл.</t>
  </si>
  <si>
    <t>Насосная группа V-UK без смесителя, без насоса 1"</t>
  </si>
  <si>
    <t>Насосная группа V-UK без смесителя,  с насосом Grundfos UPM3 Hybrid 25-70* 1"</t>
  </si>
  <si>
    <t>Насосная группа V-UK без смесителя, без насоса 1 1/4"</t>
  </si>
  <si>
    <t>Насосная группа V-UK без смесителя,  с насосом Grundfos UPM3 Hybrid 25-70* 1 1/4"</t>
  </si>
  <si>
    <t>Насосная группа V-MK со смесителем, без насоса 1"</t>
  </si>
  <si>
    <t>Насосная группа V-MK со смесителем,  с насосом Grundfos UPM3 Hybrid 25-70* 1"</t>
  </si>
  <si>
    <t>Насосная группа V-MK со смесителем, без насоса 1 1/4"</t>
  </si>
  <si>
    <t>Насосная группа V-MK со смесителем,  с насосом Grundfos UPM3 Hybrid 25-70* 1 1/4"</t>
  </si>
  <si>
    <t>Сервопривод 3-х позиционный с термостатом 0–95 °С</t>
  </si>
  <si>
    <t>Узел загрузки бойлера ГВС</t>
  </si>
  <si>
    <t>Комплект магнитных уловителей для гидравлических стрелок</t>
  </si>
  <si>
    <t>Thermix. Насосно-смесительные модули для систем теплого пола</t>
  </si>
  <si>
    <t>Комплект для балансировки Thermix в системе</t>
  </si>
  <si>
    <t>Группабезопасности по температуре для Termix</t>
  </si>
  <si>
    <t>Thermix с электрическим сервоприводом, с насосом UPS Alpha 2 15-60</t>
  </si>
  <si>
    <t>Thermix с электрическим сервоприводом со встроенным термостатом 25-50°С, с насосом UPS 15-50 MBP</t>
  </si>
  <si>
    <t>Kombimix. Насосно-смесительные модули до 40кВт.</t>
  </si>
  <si>
    <t>Поколение 8. Насосные группы до 85 кВт.</t>
  </si>
  <si>
    <t>Поколение 8. Насосные группы до 130 кВт.</t>
  </si>
  <si>
    <t>Насосная группа MK смесительная , без насоса 1 1/4</t>
  </si>
  <si>
    <t>Насосная группа MK смесительная , с насосом Grundfos UPM3 Hybrid 32-70* 1 1/4</t>
  </si>
  <si>
    <t>Насосная группа MK смесительная , с насосом Grundfos UPM3 Hybrid 25-70* 1"</t>
  </si>
  <si>
    <t>Насосная группа MK смесительная , без насоса, 1"</t>
  </si>
  <si>
    <t>Комплектующие для насосных групп</t>
  </si>
  <si>
    <t>Кран шаровой латунный с фланцем для подключения цирку-
ляционного насоса, FL х ВР 1" (DN 25 мм)</t>
  </si>
  <si>
    <t>Кран шаровой латунный с фланцем, с обратным клапаном
для подключения циркуляционного насоса, FL х ВР 1 1/4" (DN 32 мм)</t>
  </si>
  <si>
    <t>Кран шаровой латунный с фланцем для подключения цирку-
ляционного насоса, FL х ВР 1 1/4" (DN 32 мм)</t>
  </si>
  <si>
    <t>Кран шаровой латунный с фланцем, с обратным клапаном
для подключения циркуляционного насоса, FL х ВР 1" (DN 25 мм)</t>
  </si>
  <si>
    <t>Кран шаровой латунный с фланцем на подающей линии для
групп UK DN25, DN32, FL х НР 1 1/2" (DN 40 мм)</t>
  </si>
  <si>
    <t>Кран шаровой латунный с фланцем подающей/обратной
линии групп DN25, FL х ВР 1" (DN 25 мм)</t>
  </si>
  <si>
    <t>Кран шаровой латунный с фланцем подающей/обратной
линий групп DN32, FL х ВР 1 1/4" (DN 32 мм)</t>
  </si>
  <si>
    <t>Рукоятка шарового крана подающей/обратной линии</t>
  </si>
  <si>
    <t>Клапан обратный пластиковый для шаровых DN 25,32 mm</t>
  </si>
  <si>
    <t>Клапан смесительный 3-х ходовой для скрвопривода для групп MKv DN 25, DN 32, правый</t>
  </si>
  <si>
    <t>Клапан смесительный 3-х ходовой для скрвопривода для групп MKv DN 25, DN 32, левый</t>
  </si>
  <si>
    <t>Термометр подающей линии</t>
  </si>
  <si>
    <t>Термометр обратной линии</t>
  </si>
  <si>
    <t>Патрубок обратной линии</t>
  </si>
  <si>
    <t xml:space="preserve">Адаптер с отводом для подключения датчиков температуры и давления 1" </t>
  </si>
  <si>
    <t>Гайка накидная с уплотнением для групп UK/MK 1 1/2"</t>
  </si>
  <si>
    <t>Плоское уплотнение EPDM (верхнее)</t>
  </si>
  <si>
    <t>Гайка 2" с отверстием под фланец Meibes UK/MK 32mm</t>
  </si>
  <si>
    <t>Плоское уплотнение EPDM (нижнее)</t>
  </si>
  <si>
    <t>Шайба</t>
  </si>
  <si>
    <t>Комплект теплоизоляционного короба для насосных групп</t>
  </si>
  <si>
    <t>Краны латунные хозяйственно-бытовые SEPP-Eis</t>
  </si>
  <si>
    <t>Автоматика и контроллеры TECH</t>
  </si>
  <si>
    <t>Контроллеры для насосов</t>
  </si>
  <si>
    <t>ST-21</t>
  </si>
  <si>
    <t>Контроллер для насоса, возможность работы в качестве термостата, функция антистоп, антизамерзания.</t>
  </si>
  <si>
    <t>ST-21 CWU</t>
  </si>
  <si>
    <t>Контроллер для насоса, возможность работы в качестве термостата, функция антистоп, антизамерзания, защита от охлаждения бака ГВС, управление беспотенциальным выходом.</t>
  </si>
  <si>
    <t>Контроллеры для установки</t>
  </si>
  <si>
    <t>Наименование, описание</t>
  </si>
  <si>
    <t>Контроллер для установки (3 насоса), управление тремя насосами на основе измерения температур или временная функция антистоп, функция антизамерзания, возможность любой настройки приоритетов насоса, возможность подключения комнатного регулятора.</t>
  </si>
  <si>
    <t>Контроллекр для инсталяции, плавное управление тремя смесительными клапанами, тремя насосами смесительных клапанов, управление насосом ГВС, управление двумя выходами без напряжения, двумя выходами с напряжением настраиваемыми, функция защита температуры возврата, погодное управление, недельное управление.</t>
  </si>
  <si>
    <t>Проводная система для напольного отопления серия-5</t>
  </si>
  <si>
    <t>Контроллер для системы теплого пола. Возможность обслуживания макс. 22 термостатических сервоприводов с помощью 8 комнатных регуляторов,- 3 комнатных регулятора дают возможность обслуживать до 12 сервоприводов (каждый макс. по 4 сервопривода).  5 комнатных регулятора дают возможность обслуживать до 10 сервоприводов (каждый макс. по 2 сервопривода). Один выход 230V на насос.Сухой контакт ( для управления дополнительным нагревательным устройством )</t>
  </si>
  <si>
    <t>ST-294V1</t>
  </si>
  <si>
    <t>Комнатный терморегулятор проводной
Проводной комнатный терморегулятор двухпозиционный, используется совместно с проводным контроллером термостатических сервоприводов L-5. Служит для измерения и управления температуры в помещении, информацию о температуре передает на контроллер L-5.</t>
  </si>
  <si>
    <t>ST-292V2</t>
  </si>
  <si>
    <t>ST-292V3</t>
  </si>
  <si>
    <t>Комнатный регулятор двухпозиционный проводной
Комнатный регулятор типа ST-292 предназначен для управления нагревательным оборудованием (например, газовой печью, масляным, электрическим или контроллером котла). Регулятор должен поддерживать заданную температуру в помещении, посылая сигнал отопительному оборудованию (размыкание контакта) с информацией о нагреве помещения до необходимой температуры.</t>
  </si>
  <si>
    <t>Проводная система для напольного отопления серия-7</t>
  </si>
  <si>
    <t>C-7p</t>
  </si>
  <si>
    <t>Комнатный датчик температуры
Комнатный проводной датчик температуры</t>
  </si>
  <si>
    <t>ST-507</t>
  </si>
  <si>
    <t>Интернет-модуль
Функции контроллерa:
удаленный контроль работы монтажных планок для термостатических клапанов изменение заданных температур в каждой зоне возможность составления еженедельных графиков просмотр истории температур каждой из зон настройка вида главной панели уведомления о тревогах по электронной почте</t>
  </si>
  <si>
    <t>Проводная система для напольного отопления серия-8</t>
  </si>
  <si>
    <t>Контроллер термоэлектрических приводов беспроводной
Беспроводная связь
Функции, реализованные с помощью контроллера
возможность обслуживания макс. 18 термоэлектрических приводов с помощью 6 беспроводных регуляторов или комнатных датчиков (ST-261r, ST-290v4, ST-292v4 или ST-2806):
– 3 регулятора или комнатных датчиков, имеющих возможность обслуживания 12 приводов (каждый макс. по 4 привода)
– регулятора или комнатных датчиков, имеющих возможность обслуживания 6 приводов (каждый макс. по 2 привода
 один выход 230 на насосе
беспотенциальный контакт (например, для управления нагревательным устройством, который включается при необходимости полного обогрева помещения)
возможность подключения ST-507 Ethernet для управления установкой через Интернет</t>
  </si>
  <si>
    <t>C-8r</t>
  </si>
  <si>
    <t>Комнатный датчик беспроводной
Беспроводной комнатный датчик  C-8R предназначен для использования с монтажной планкой  L-8</t>
  </si>
  <si>
    <t>R-8b</t>
  </si>
  <si>
    <t>R-8z</t>
  </si>
  <si>
    <t>Комнатный терморегулятор беспроводной
Беспроводной комнатный терморегулятор двухпозиционный R-8B, предназначен для использования с монтажной планкой  L-8</t>
  </si>
  <si>
    <t>Комнатный терморегулятор беспроводной
Беспроводной Беспроводной комнатный терморегулятор R-8z предназначен для использования с монтажной планкой L-8</t>
  </si>
  <si>
    <t>STT-868</t>
  </si>
  <si>
    <t>Беспроводной термоэлектрический сервопривод</t>
  </si>
  <si>
    <t>ST-294v2</t>
  </si>
  <si>
    <t>комнатный терморегулятор беспроводной
Беспроводной комнатный терморегулятор двухпозиционный, используется совместно с проводным контроллером термостатических сервоприводов L-5. Служит для измерения и управления температуры в помещении, информацию о температуре передает на контроллер L-5.</t>
  </si>
  <si>
    <t>ST-290v2</t>
  </si>
  <si>
    <t>Комнатный терморегулятор двухпозиционный беспроводной
* Беспроводная связь, мгновенная подсветка
Комнатный регулятор типа ST-290 предназначен для управления нагревательным оборудованием (например, газовой печью, масляным, электрическим или контроллером котла).Регулятор должен поддерживать заданную температуру в помещении, посылая сигнал отопительному оборудованию (размыкание контакта) с информацией о нагреве помещения до необходимой температуры.</t>
  </si>
  <si>
    <t>Комнатный регулятор двухпозиционный
(стеклянные передние панели 3 мм)
* Беспроводная связь, временная подсветка
Комнатный регулятор типа ST-292 предназначен для управления нагревательным оборудованием (например, газовой печью, масляным, электрическим или контроллером котла).Регулятор должен поддерживать заданную температуру в помещении, посылая сигнал отопительному оборудованию (размыкание контакта) с информацией о нагреве помещения до необходимой температуры.</t>
  </si>
  <si>
    <t>ST-505</t>
  </si>
  <si>
    <t>Интернет-модуль
Функции для взаимодействия с новыми контроллерами:
удаленное управление работой котла через Интернет
просмотр всех устройств установки
возможность редактирования всех параметров главного контроллерa (с сохранением структуры и последовательности меню)
просмотр истории температуры
просмотр истории событий (тревог и изменений параметров)
возможность назначения любого количества паролей (для разных уровней доступа – меню, события, статистика)
изменение заданной температуры на комнатном регуляторе
возможность обслуживания нескольких модулей с одной учетной записи администратора
уведомления о тревогах по электронной почте
опция SMS-уведомления о тревогах (требуется подписка)</t>
  </si>
  <si>
    <t>WIFI 8S</t>
  </si>
  <si>
    <t>Беспроводной интернет модуль управления сервоприводами</t>
  </si>
  <si>
    <t>RP-3</t>
  </si>
  <si>
    <t>Повторитель сигнала</t>
  </si>
  <si>
    <t>ST-281</t>
  </si>
  <si>
    <t>Комнатный регулятор с RS-связью
Использование комнатного регулятора ST-281 обеспечивает удобное управление и контроль комнатной температуры, температуры котла, бойлера и смесительных клапанов прямо из помещения, без необходимости спускаться в котельную. Регулятор приспособлен для работы с различными типами главных контроллеров оснащенных RS-связью: стандартными контроллерами, контроллерами котлов на пеллетах (оборудованные воспламенителем) и контроллерами установки.</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</si>
  <si>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</si>
  <si>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</si>
  <si>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</si>
  <si>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</si>
  <si>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</si>
  <si>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</si>
  <si>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</si>
  <si>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</si>
  <si>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</si>
  <si>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</si>
  <si>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</si>
  <si>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</si>
  <si>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</si>
  <si>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</si>
  <si>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</si>
  <si>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</si>
  <si>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</si>
  <si>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</si>
  <si>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</si>
  <si>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</si>
  <si>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</si>
  <si>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</si>
  <si>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</si>
  <si>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</si>
  <si>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</si>
  <si>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</si>
  <si>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</si>
  <si>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</si>
  <si>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</si>
  <si>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</si>
  <si>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</si>
  <si>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</si>
  <si>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</si>
  <si>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</si>
  <si>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</si>
  <si>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</si>
  <si>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</si>
  <si>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</si>
  <si>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</si>
  <si>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</si>
  <si>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</si>
  <si>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</si>
  <si>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</si>
  <si>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</si>
  <si>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</si>
  <si>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</si>
  <si>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</si>
  <si>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</si>
  <si>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</si>
  <si>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</si>
  <si>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</si>
  <si>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</si>
  <si>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</si>
  <si>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</si>
  <si>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</si>
  <si>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</si>
  <si>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</si>
  <si>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</si>
  <si>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</si>
  <si>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</si>
  <si>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</si>
  <si>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</si>
  <si>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</si>
  <si>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</si>
  <si>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</si>
  <si>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</si>
  <si>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</si>
  <si>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</si>
  <si>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</si>
  <si>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</si>
  <si>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</si>
  <si>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</si>
  <si>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</si>
  <si>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</si>
  <si>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</si>
  <si>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</si>
  <si>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</si>
  <si>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</si>
  <si>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</si>
  <si>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</si>
  <si>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</si>
  <si>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</si>
  <si>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</si>
  <si>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</si>
  <si>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</si>
  <si>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</si>
  <si>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</si>
  <si>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</si>
  <si>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</si>
  <si>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</si>
  <si>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</si>
  <si>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</si>
  <si>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</si>
  <si>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</si>
  <si>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</si>
  <si>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</si>
  <si>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</si>
  <si>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</si>
  <si>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</si>
  <si>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</si>
  <si>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</si>
  <si>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</si>
  <si>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</si>
  <si>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</si>
  <si>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</si>
  <si>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</si>
  <si>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</si>
  <si>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</si>
  <si>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</si>
  <si>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</si>
  <si>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</si>
  <si>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</si>
  <si>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</si>
  <si>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</si>
  <si>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</si>
  <si>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</si>
  <si>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</si>
  <si>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</si>
  <si>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</si>
  <si>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</si>
  <si>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</si>
  <si>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</si>
  <si>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</si>
  <si>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</si>
  <si>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</si>
  <si>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</si>
  <si>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</si>
  <si>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</si>
  <si>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</si>
  <si>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</si>
  <si>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</si>
  <si>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</si>
  <si>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</si>
  <si>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</si>
  <si>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</si>
  <si>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</si>
  <si>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</si>
  <si>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</si>
  <si>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</si>
  <si>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</si>
  <si>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</si>
  <si>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</si>
  <si>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</si>
  <si>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</si>
  <si>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</si>
  <si>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</si>
  <si>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</si>
  <si>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</si>
  <si>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</si>
  <si>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</si>
  <si>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</si>
  <si>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</si>
  <si>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</si>
  <si>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</si>
  <si>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</si>
  <si>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</si>
  <si>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</si>
  <si>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</si>
  <si>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</si>
  <si>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</si>
  <si>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</si>
  <si>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</si>
  <si>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</si>
  <si>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</si>
  <si>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</si>
  <si>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</si>
  <si>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</si>
  <si>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</si>
  <si>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</si>
  <si>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</si>
  <si>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</si>
  <si>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</si>
  <si>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</si>
  <si>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</si>
  <si>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</si>
  <si>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</si>
  <si>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</si>
  <si>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</si>
  <si>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</si>
  <si>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</si>
  <si>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</si>
  <si>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</si>
  <si>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6,5&lt; pH воды &lt;8,5</t>
  </si>
  <si>
    <t>2 1/2" *</t>
  </si>
  <si>
    <t>4" *</t>
  </si>
  <si>
    <t>3" *</t>
  </si>
  <si>
    <t>1/2" х 1/2"</t>
  </si>
  <si>
    <t>3/4" х 1/2"</t>
  </si>
  <si>
    <t>(16х2,0) х 1/2"</t>
  </si>
  <si>
    <t>(16х2,0) х 3/4"</t>
  </si>
  <si>
    <t>(20х2,0) х 1/2"</t>
  </si>
  <si>
    <t>(20х2,0) х 3/4"</t>
  </si>
  <si>
    <t>(26х3,0) х 3/4"</t>
  </si>
  <si>
    <t>(26х3,0) х 1"</t>
  </si>
  <si>
    <t>(32х3,0) х 1"</t>
  </si>
  <si>
    <t>1/2" х 10 мм</t>
  </si>
  <si>
    <t>1/2" x 3/8"</t>
  </si>
  <si>
    <t>20 x 2,0</t>
  </si>
  <si>
    <t>1/2"-22 мм</t>
  </si>
  <si>
    <t>3/4"-26 м</t>
  </si>
  <si>
    <t>3/4" x 3/4" EK</t>
  </si>
  <si>
    <t>1" x 3/4" EK</t>
  </si>
  <si>
    <t>1'' x 1/2"</t>
  </si>
  <si>
    <t>3/4" х 3/4"</t>
  </si>
  <si>
    <t>1" х 1/2</t>
  </si>
  <si>
    <t>Исполнительный механизм SMATRIX</t>
  </si>
  <si>
    <t xml:space="preserve">КОМПЛЕКТ НЗ, A-XXX 24В </t>
  </si>
  <si>
    <t>SMATRIX BASE BUS-КАБЕЛЬ A-145 50M '1У</t>
  </si>
  <si>
    <t>Тепловая мощность, Вт</t>
  </si>
  <si>
    <t>105/75/20°С
(ΔT=70)</t>
  </si>
  <si>
    <t>90/70/20°С 
(ΔT=60)</t>
  </si>
  <si>
    <t>SMB 6851 011202</t>
  </si>
  <si>
    <t>SMB 6851 011203</t>
  </si>
  <si>
    <t>SMB 6851 011204</t>
  </si>
  <si>
    <t>SMB 6851 341202</t>
  </si>
  <si>
    <t>SMB 6851 341203</t>
  </si>
  <si>
    <t>SMB 6851 341204</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</si>
  <si>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</si>
  <si>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</si>
  <si>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</si>
  <si>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</si>
  <si>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</si>
  <si>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</si>
  <si>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</si>
  <si>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</si>
  <si>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</si>
  <si>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</si>
  <si>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</si>
  <si>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</si>
  <si>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</si>
  <si>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</si>
  <si>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</si>
  <si>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</si>
  <si>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</si>
  <si>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</si>
  <si>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</si>
  <si>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</si>
  <si>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</si>
  <si>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ТТ 3051</t>
  </si>
  <si>
    <t xml:space="preserve">TT 3002 </t>
  </si>
  <si>
    <t>0010015245</t>
  </si>
  <si>
    <t>10,5-28,8</t>
  </si>
  <si>
    <t>135</t>
  </si>
  <si>
    <t>Пантера 30 KОV</t>
  </si>
  <si>
    <t>TEPLOCOM Стабилизатор напряжения для систем отопления Teplocom ST-1515.</t>
  </si>
  <si>
    <t>225х225х105</t>
  </si>
  <si>
    <t>Teplocom-50+</t>
  </si>
  <si>
    <t>для котельной автоматики</t>
  </si>
  <si>
    <t>Teplocom-100+</t>
  </si>
  <si>
    <t>230х110х225</t>
  </si>
  <si>
    <t>50 ВА / 40 Вт</t>
  </si>
  <si>
    <t>для циркуляционных насосов</t>
  </si>
  <si>
    <t>100 ВА / 80 Вт</t>
  </si>
  <si>
    <t>175х110х225</t>
  </si>
  <si>
    <t>Teplocom-250+</t>
  </si>
  <si>
    <t>для газового котла (без АКБ)</t>
  </si>
  <si>
    <t>Teplocom-250+17</t>
  </si>
  <si>
    <t>для газового котла (встроенная АКБ 17Ач)</t>
  </si>
  <si>
    <t>Teplocom-250+26</t>
  </si>
  <si>
    <t>Teplocom-250+40</t>
  </si>
  <si>
    <t>для газового котла (встроенная АКБ 26Ач)</t>
  </si>
  <si>
    <t>для газового котла (встроенная АКБ 40Ач)</t>
  </si>
  <si>
    <t>250 ВА / 200 Вт</t>
  </si>
  <si>
    <t>370х320х248</t>
  </si>
  <si>
    <t>1/2" х M 24x19</t>
  </si>
  <si>
    <t xml:space="preserve">13462100
</t>
  </si>
  <si>
    <t>3/4" x М 24x19</t>
  </si>
  <si>
    <t xml:space="preserve">13462700
</t>
  </si>
  <si>
    <t xml:space="preserve">13462101
</t>
  </si>
  <si>
    <t>3x4" x М 24x19</t>
  </si>
  <si>
    <t xml:space="preserve">13462701
</t>
  </si>
  <si>
    <t xml:space="preserve">13472100
</t>
  </si>
  <si>
    <t>3/4" x М 24х19</t>
  </si>
  <si>
    <t xml:space="preserve">13472101
</t>
  </si>
  <si>
    <t>3/4" x M 24x19</t>
  </si>
  <si>
    <t>1" x M 24x19</t>
  </si>
  <si>
    <t>1 1/2" х 1 1/4"</t>
  </si>
  <si>
    <t>SMB 6801 000601</t>
  </si>
  <si>
    <t>SMB 6801 000610</t>
  </si>
  <si>
    <t>1/1500</t>
  </si>
  <si>
    <t>Мощность Вт, при 230В</t>
  </si>
  <si>
    <t>Угольник  45°</t>
  </si>
  <si>
    <t>SFA-0031-000032</t>
  </si>
  <si>
    <t>Кран шаровой с "американкой" ВР/НР, с EPDM уплотнением на сгоне, ручка бабочка</t>
  </si>
  <si>
    <t>SVB-1007-000015</t>
  </si>
  <si>
    <t>SVB-1007-000020</t>
  </si>
  <si>
    <t>SVB-1007-000025</t>
  </si>
  <si>
    <t>SVB-1007-000032</t>
  </si>
  <si>
    <t>Котлы электрические</t>
  </si>
  <si>
    <t>Электроотопительные котлы  STOUT</t>
  </si>
  <si>
    <t>380±38</t>
  </si>
  <si>
    <t>220±22/380±38</t>
  </si>
  <si>
    <t>Мощность ступеней, кВт</t>
  </si>
  <si>
    <t>7</t>
  </si>
  <si>
    <t>8</t>
  </si>
  <si>
    <t>9</t>
  </si>
  <si>
    <t>кол-во блоков ТЭН</t>
  </si>
  <si>
    <t>ТЭН 2 кВт,  6/4",220В, L390</t>
  </si>
  <si>
    <t>ТЭН 3 кВт,  6/4",220В, L390</t>
  </si>
  <si>
    <t>СУХОЙ ТЭН  2,4 кВт, 220B</t>
  </si>
  <si>
    <t>ТЭН  2,4 кВт, 220B</t>
  </si>
  <si>
    <t>SPX-0002-242020</t>
  </si>
  <si>
    <t>Коллекторы никелированные, подключение 3/4" "евроконус"</t>
  </si>
  <si>
    <t xml:space="preserve">Коллекторы никелированные, подключение 1/2" </t>
  </si>
  <si>
    <t>SCA-6010-200850</t>
  </si>
  <si>
    <t xml:space="preserve">STOUT дымоход коаксиальный для прохода через стену универсальный комплект </t>
  </si>
  <si>
    <t>SFT-0062-001250</t>
  </si>
  <si>
    <t>SFT-0062-001260</t>
  </si>
  <si>
    <t>SFT-0062-001270</t>
  </si>
  <si>
    <t>SFT-0062-001280</t>
  </si>
  <si>
    <t>SFT-0062-012100</t>
  </si>
  <si>
    <t>SFT-0062-012150</t>
  </si>
  <si>
    <t>SFT-0062-012200</t>
  </si>
  <si>
    <t>SFT-0062-003450</t>
  </si>
  <si>
    <t>SFT-0062-003460</t>
  </si>
  <si>
    <t>SFT-0062-003470</t>
  </si>
  <si>
    <t>SFT-0062-003480</t>
  </si>
  <si>
    <t>SFT-0062-034100</t>
  </si>
  <si>
    <t>SFT-0062-034150</t>
  </si>
  <si>
    <t>SFT-0062-034200</t>
  </si>
  <si>
    <t>SFT-0062-034225</t>
  </si>
  <si>
    <t>SFT-0062-000150</t>
  </si>
  <si>
    <t>SFT-0062-000160</t>
  </si>
  <si>
    <t>SFT-0062-000170</t>
  </si>
  <si>
    <t>SFT-0062-000180</t>
  </si>
  <si>
    <t>SFT-0062-001100</t>
  </si>
  <si>
    <t>SFT-0062-001150</t>
  </si>
  <si>
    <t>SFT-0062-001200</t>
  </si>
  <si>
    <t>SFT-0062-010250</t>
  </si>
  <si>
    <t>Удлинитель наружная/наружная резьба</t>
  </si>
  <si>
    <t>1/2"x40</t>
  </si>
  <si>
    <t>1/2"x50</t>
  </si>
  <si>
    <t>1/2"x55</t>
  </si>
  <si>
    <t>1/2"x60</t>
  </si>
  <si>
    <t>1/2"x70</t>
  </si>
  <si>
    <t>1/2"x80</t>
  </si>
  <si>
    <t>1/2"x120</t>
  </si>
  <si>
    <t>1/2"x125</t>
  </si>
  <si>
    <t>1/2"x175</t>
  </si>
  <si>
    <t>1/2"x225</t>
  </si>
  <si>
    <t>1/2"x250</t>
  </si>
  <si>
    <t>1/2"x300</t>
  </si>
  <si>
    <t>1/2"x400</t>
  </si>
  <si>
    <t>1/2"x500</t>
  </si>
  <si>
    <t>3/4"x50</t>
  </si>
  <si>
    <t>3/4"x60</t>
  </si>
  <si>
    <t>3/4"x65</t>
  </si>
  <si>
    <t>3/4"x70</t>
  </si>
  <si>
    <t>3/4"x75</t>
  </si>
  <si>
    <t>3/4"x80</t>
  </si>
  <si>
    <t>3/4"x120</t>
  </si>
  <si>
    <t>3/4"x125</t>
  </si>
  <si>
    <t>3/4"x175</t>
  </si>
  <si>
    <t>3/4"x225</t>
  </si>
  <si>
    <t>3/4"x250</t>
  </si>
  <si>
    <t>3/4"x300</t>
  </si>
  <si>
    <t>3/4"x325</t>
  </si>
  <si>
    <t>3/4"x400</t>
  </si>
  <si>
    <t>3/4"x425</t>
  </si>
  <si>
    <t>3/4"x500</t>
  </si>
  <si>
    <t>3/4"x525</t>
  </si>
  <si>
    <t>1"x50</t>
  </si>
  <si>
    <t>1"x60</t>
  </si>
  <si>
    <t>1"x70</t>
  </si>
  <si>
    <t>1"x75</t>
  </si>
  <si>
    <t>1"x80</t>
  </si>
  <si>
    <t>1"x120</t>
  </si>
  <si>
    <t>1"x125</t>
  </si>
  <si>
    <t>1"x175</t>
  </si>
  <si>
    <t>1"x225</t>
  </si>
  <si>
    <t>1"x250</t>
  </si>
  <si>
    <t>1"x300</t>
  </si>
  <si>
    <t>1"x400</t>
  </si>
  <si>
    <t>1"x500</t>
  </si>
  <si>
    <t>1"x525</t>
  </si>
  <si>
    <t>1"1/4x50</t>
  </si>
  <si>
    <t>1"1/4x60</t>
  </si>
  <si>
    <t>1"1/4x70</t>
  </si>
  <si>
    <t>1"1/4x80</t>
  </si>
  <si>
    <t>1"1/4x90</t>
  </si>
  <si>
    <t>1"1/4x100</t>
  </si>
  <si>
    <t>1"1/4x120</t>
  </si>
  <si>
    <t>1"1/4x130</t>
  </si>
  <si>
    <t>1"1/4x150</t>
  </si>
  <si>
    <t>1"1/4x180</t>
  </si>
  <si>
    <t>1"1/4x200</t>
  </si>
  <si>
    <t>1"1/4x230</t>
  </si>
  <si>
    <t>1"1/4x250</t>
  </si>
  <si>
    <t>1"1/4x300</t>
  </si>
  <si>
    <t>1"1/4x330</t>
  </si>
  <si>
    <t>1"1/4x430</t>
  </si>
  <si>
    <t>1"1/4x530</t>
  </si>
  <si>
    <t>1"1/2x50</t>
  </si>
  <si>
    <t>1"1/2x60</t>
  </si>
  <si>
    <t>1"1/2x80</t>
  </si>
  <si>
    <t>1"1/2x90</t>
  </si>
  <si>
    <t>1"1/2x100</t>
  </si>
  <si>
    <t>1"1/2x120</t>
  </si>
  <si>
    <t>1"1/2x130</t>
  </si>
  <si>
    <t>1"1/2x150</t>
  </si>
  <si>
    <t>1"1/2x180</t>
  </si>
  <si>
    <t>1"1/2x200</t>
  </si>
  <si>
    <t>1"1/2x230</t>
  </si>
  <si>
    <t>1"1/2x300</t>
  </si>
  <si>
    <t>2"x50</t>
  </si>
  <si>
    <t>2"x60</t>
  </si>
  <si>
    <t>2"x80</t>
  </si>
  <si>
    <t>2"x100</t>
  </si>
  <si>
    <t>2"x120</t>
  </si>
  <si>
    <t>2"x140</t>
  </si>
  <si>
    <t>2"x150</t>
  </si>
  <si>
    <t>2"x190</t>
  </si>
  <si>
    <t>2"x200</t>
  </si>
  <si>
    <t>2"x240</t>
  </si>
  <si>
    <t>2"x250</t>
  </si>
  <si>
    <t>2"x300</t>
  </si>
  <si>
    <t>70</t>
  </si>
  <si>
    <t>60</t>
  </si>
  <si>
    <t>15</t>
  </si>
  <si>
    <t>Удлинитель наружная/наружная резьба хромированный</t>
  </si>
  <si>
    <t>Удлинитель наружная/наружная резьба никелированный</t>
  </si>
  <si>
    <t>SFT-0054-001212</t>
  </si>
  <si>
    <t>SFT-0054-001234</t>
  </si>
  <si>
    <t>SFT-0055-001212</t>
  </si>
  <si>
    <t>SFT-0055-001234</t>
  </si>
  <si>
    <r>
      <rPr>
        <sz val="11"/>
        <rFont val="Arial"/>
        <family val="2"/>
      </rPr>
      <t>1/2"x1/2"</t>
    </r>
  </si>
  <si>
    <t>Удлинитель внутренняя/наружная резьба шестигранный</t>
  </si>
  <si>
    <t>Удлинитель внутренняя/наружная резьба шестигранный никелированное</t>
  </si>
  <si>
    <t>Контргайка никелированная</t>
  </si>
  <si>
    <t>SFT-0060-000038</t>
  </si>
  <si>
    <t>SFT-0060-000012</t>
  </si>
  <si>
    <t>SFT-0060-000034</t>
  </si>
  <si>
    <t>SFT-0060-000001</t>
  </si>
  <si>
    <t>1"1/4</t>
  </si>
  <si>
    <t>Штуцер внутренняя резьба никелированный</t>
  </si>
  <si>
    <t>SFT-0066-001410</t>
  </si>
  <si>
    <t>SFT-0066-003810</t>
  </si>
  <si>
    <t>SFT-0066-001210</t>
  </si>
  <si>
    <t>SFT-0066-001218</t>
  </si>
  <si>
    <t>SFT-0066-003420</t>
  </si>
  <si>
    <t>SFT-0066-000125</t>
  </si>
  <si>
    <t>SFT-0066-000130</t>
  </si>
  <si>
    <t>1/4"x10</t>
  </si>
  <si>
    <t>1/4"x14</t>
  </si>
  <si>
    <t>3/8"x10</t>
  </si>
  <si>
    <t>3/8"x12</t>
  </si>
  <si>
    <t>3/8"x14</t>
  </si>
  <si>
    <t>1/2"x10</t>
  </si>
  <si>
    <t>1/2"x12</t>
  </si>
  <si>
    <t>1/2"x14</t>
  </si>
  <si>
    <t>1/2"x18</t>
  </si>
  <si>
    <t>3/4"x25</t>
  </si>
  <si>
    <t>1"x25</t>
  </si>
  <si>
    <t>1"x30</t>
  </si>
  <si>
    <t>1"1/4x30</t>
  </si>
  <si>
    <t>1"1/4x35</t>
  </si>
  <si>
    <t>1"1/2x40</t>
  </si>
  <si>
    <t>SFT-0067-001210</t>
  </si>
  <si>
    <t>SFT-0067-001220</t>
  </si>
  <si>
    <t>SFT-0067-001225</t>
  </si>
  <si>
    <t>SFT-0067-003420</t>
  </si>
  <si>
    <t>SFT-0067-003425</t>
  </si>
  <si>
    <t>SFT-0067-000125</t>
  </si>
  <si>
    <t>SFT-0067-000130</t>
  </si>
  <si>
    <t>Штуцер наружная резьба никелированный</t>
  </si>
  <si>
    <t>1/8"x10</t>
  </si>
  <si>
    <t>1/2"x25</t>
  </si>
  <si>
    <t>1"1/4x40</t>
  </si>
  <si>
    <t>1"1/2x45</t>
  </si>
  <si>
    <t>2"1/2x60</t>
  </si>
  <si>
    <t>SFT-0064-121212</t>
  </si>
  <si>
    <t>SFT-0064-343434</t>
  </si>
  <si>
    <t>SFT-0064-000111</t>
  </si>
  <si>
    <t>SFT-0065-121212</t>
  </si>
  <si>
    <t>SFT-0065-343434</t>
  </si>
  <si>
    <t>SFT-0065-000111</t>
  </si>
  <si>
    <t>1/2"x1/2"x1/2"</t>
  </si>
  <si>
    <t>3/4"x3/4"x3/4"</t>
  </si>
  <si>
    <t>1"x1"x1"</t>
  </si>
  <si>
    <t>Тройник ВНВ</t>
  </si>
  <si>
    <t>Тройник ВНВ никелированный</t>
  </si>
  <si>
    <t xml:space="preserve">Разъемное угловое  соединение "американка" ВН, уплотнение под гайкой o-ring кольцо </t>
  </si>
  <si>
    <t>1"1/2</t>
  </si>
  <si>
    <t>Разъемное угловое  соединение "американка" ВН, уплотнение под гайкой o-ring кольцо, никелированное</t>
  </si>
  <si>
    <t>Разъемное угловое  соединение "американка" ВН</t>
  </si>
  <si>
    <t>Разъемное угловое  соединение "американка" ВН, никелированное</t>
  </si>
  <si>
    <t>Встраиваемый в пол конвектор Qtherm EM - отопительный прибор с принудительной конвекцией, с тангенциальными вентиляторами. Конвекторы Qtherm комплектуются вентиляторами постоянного тока с энергосберегающими EC-двигателями - 24 В. Конвекторы укомплектованы микропроцессорным регулятором плавного изменения скорости вращения вентиляторов с возможностью работы в "ручном" режиме, подключения настенных регуляторов, подключения к системе "умный дом", управлением тремя скоростями вентиляторов и сервоприводом вентиля.</t>
  </si>
  <si>
    <t>Q 230 110 2250 RR U EV 1 ES D L (Образец)</t>
  </si>
  <si>
    <t>Q 230.75.800 RR U EV1</t>
  </si>
  <si>
    <t>Q 230.75.1000 RR U EV1</t>
  </si>
  <si>
    <t>Q 230.75.1500 RR U EV1</t>
  </si>
  <si>
    <t>Q 230.75.2000 RR U EV1</t>
  </si>
  <si>
    <t>Q 230.75.2500 RR U EV1</t>
  </si>
  <si>
    <t>Q 230.75.2750 RR U EV1</t>
  </si>
  <si>
    <t>3222-tre-200b00</t>
  </si>
  <si>
    <t>Цена с НДС, USD</t>
  </si>
  <si>
    <r>
      <t>МАРКИРОВКА</t>
    </r>
    <r>
      <rPr>
        <sz val="8"/>
        <color theme="1"/>
        <rFont val="Arial"/>
        <family val="2"/>
        <charset val="204"/>
      </rPr>
      <t xml:space="preserve"> - </t>
    </r>
    <r>
      <rPr>
        <b/>
        <sz val="8"/>
        <color theme="1"/>
        <rFont val="Arial"/>
        <family val="2"/>
        <charset val="204"/>
      </rPr>
      <t>SVR/SVL</t>
    </r>
  </si>
  <si>
    <t>S - Supremo</t>
  </si>
  <si>
    <t>Насосная группа с прямым контуром 1" без насоса</t>
  </si>
  <si>
    <t>RDG-0001-002501</t>
  </si>
  <si>
    <t xml:space="preserve"> до 40</t>
  </si>
  <si>
    <t>RDG-0003-002501</t>
  </si>
  <si>
    <t>Насосная группа с термостатическим смесительным клапаном (20-40ºС) 1" без насоса</t>
  </si>
  <si>
    <t>RDG-0002-002501</t>
  </si>
  <si>
    <t>Насосная группа с термостатическим смесительным клапаном (35-60ºС) 1" без насоса</t>
  </si>
  <si>
    <t>RDG-0002-002503</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</si>
  <si>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</si>
  <si>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</si>
  <si>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</si>
  <si>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</si>
  <si>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</si>
  <si>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</si>
  <si>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</si>
  <si>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</si>
  <si>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</si>
  <si>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</si>
  <si>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</si>
  <si>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</si>
  <si>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</si>
  <si>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</si>
  <si>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</si>
  <si>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</si>
  <si>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</si>
  <si>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</si>
  <si>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</si>
  <si>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</si>
  <si>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</si>
  <si>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</si>
  <si>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</si>
  <si>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</si>
  <si>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</si>
  <si>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</si>
  <si>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</si>
  <si>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</si>
  <si>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</si>
  <si>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</si>
  <si>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</si>
  <si>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</si>
  <si>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</si>
  <si>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</si>
  <si>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</si>
  <si>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</si>
  <si>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</si>
  <si>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</si>
  <si>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</si>
  <si>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</si>
  <si>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</si>
  <si>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</si>
  <si>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</si>
  <si>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</si>
  <si>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</si>
  <si>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</si>
  <si>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120</t>
  </si>
  <si>
    <t>10/700</t>
  </si>
  <si>
    <t>SFT-0062-001240*</t>
  </si>
  <si>
    <t>SFT-0062-001255*</t>
  </si>
  <si>
    <t>SFT-0062-001275*</t>
  </si>
  <si>
    <t>SFT-0062-012120*</t>
  </si>
  <si>
    <t>SFT-0062-012125*</t>
  </si>
  <si>
    <t>SFT-0062-012175*</t>
  </si>
  <si>
    <t>SFT-0062-012225*</t>
  </si>
  <si>
    <t>SFT-0062-012250*</t>
  </si>
  <si>
    <t>SFT-0062-012300*</t>
  </si>
  <si>
    <t>SFT-0062-012400*</t>
  </si>
  <si>
    <t>SFT-0062-012500*</t>
  </si>
  <si>
    <t>SFT-0062-003465*</t>
  </si>
  <si>
    <t>SFT-0062-003475*</t>
  </si>
  <si>
    <t>SFT-0062-034120*</t>
  </si>
  <si>
    <t>SFT-0062-034125*</t>
  </si>
  <si>
    <t>SFT-0062-034175*</t>
  </si>
  <si>
    <t>SFT-0062-034250*</t>
  </si>
  <si>
    <t>SFT-0062-034300*</t>
  </si>
  <si>
    <t>SFT-0062-034325*</t>
  </si>
  <si>
    <t>SFT-0062-034400*</t>
  </si>
  <si>
    <t>SFT-0062-034425*</t>
  </si>
  <si>
    <t>SFT-0062-034500*</t>
  </si>
  <si>
    <t>SFT-0062-034525*</t>
  </si>
  <si>
    <t>SFT-0062-000175*</t>
  </si>
  <si>
    <t>SFT-0062-001120*</t>
  </si>
  <si>
    <t>SFT-0062-001125*</t>
  </si>
  <si>
    <t>SFT-0062-001175*</t>
  </si>
  <si>
    <t>SFT-0062-001225*</t>
  </si>
  <si>
    <t>SFT-0062-001300*</t>
  </si>
  <si>
    <t>SFT-0062-001400*</t>
  </si>
  <si>
    <t>SFT-0062-001500*</t>
  </si>
  <si>
    <t>SFT-0062-001525*</t>
  </si>
  <si>
    <t>SFT-0062-011450*</t>
  </si>
  <si>
    <t>SFT-0062-011460*</t>
  </si>
  <si>
    <t>SFT-0062-011470*</t>
  </si>
  <si>
    <t>SFT-0062-011480*</t>
  </si>
  <si>
    <t>SFT-0062-011490*</t>
  </si>
  <si>
    <t>SFT-0062-114100*</t>
  </si>
  <si>
    <t>SFT-0062-114120*</t>
  </si>
  <si>
    <t>SFT-0062-114130*</t>
  </si>
  <si>
    <t>SFT-0062-114150*</t>
  </si>
  <si>
    <t>SFT-0062-114180*</t>
  </si>
  <si>
    <t>SFT-0062-114200*</t>
  </si>
  <si>
    <t>SFT-0062-114230*</t>
  </si>
  <si>
    <t>SFT-0062-114250*</t>
  </si>
  <si>
    <t>SFT-0062-114300*</t>
  </si>
  <si>
    <t>SFT-0062-114330*</t>
  </si>
  <si>
    <t>SFT-0062-114430*</t>
  </si>
  <si>
    <t>SFT-0062-114530*</t>
  </si>
  <si>
    <t>SFT-0062-011250*</t>
  </si>
  <si>
    <t>SFT-0062-011260*</t>
  </si>
  <si>
    <t>SFT-0062-011280*</t>
  </si>
  <si>
    <t>SFT-0062-011290*</t>
  </si>
  <si>
    <t>SFT-0062-112100*</t>
  </si>
  <si>
    <t>SFT-0062-112120*</t>
  </si>
  <si>
    <t>SFT-0062-112130*</t>
  </si>
  <si>
    <t>SFT-0062-112150*</t>
  </si>
  <si>
    <t>SFT-0062-112180*</t>
  </si>
  <si>
    <t>SFT-0062-112200*</t>
  </si>
  <si>
    <t>SFT-0062-112230*</t>
  </si>
  <si>
    <t>SFT-0062-112300*</t>
  </si>
  <si>
    <t>SFT-0062-000250*</t>
  </si>
  <si>
    <t>SFT-0062-000260*</t>
  </si>
  <si>
    <t>SFT-0062-000280*</t>
  </si>
  <si>
    <t>SFT-0062-002100*</t>
  </si>
  <si>
    <t>SFT-0062-002120*</t>
  </si>
  <si>
    <t>SFT-0062-002140*</t>
  </si>
  <si>
    <t>SFT-0062-002150*</t>
  </si>
  <si>
    <t>SFT-0062-002190*</t>
  </si>
  <si>
    <t>SFT-0062-002200*</t>
  </si>
  <si>
    <t>SFT-0062-002240*</t>
  </si>
  <si>
    <t>SFT-0062-002250*</t>
  </si>
  <si>
    <t>SFT-0062-002300*</t>
  </si>
  <si>
    <t>SFT-0061-001240*</t>
  </si>
  <si>
    <t>SFT-0061-001250*</t>
  </si>
  <si>
    <t>SFT-0061-001255*</t>
  </si>
  <si>
    <t>SFT-0061-001260*</t>
  </si>
  <si>
    <t>SFT-0061-001270*</t>
  </si>
  <si>
    <t>SFT-0061-001280*</t>
  </si>
  <si>
    <t>SFT-0061-012100*</t>
  </si>
  <si>
    <t>SFT-0061-012125*</t>
  </si>
  <si>
    <t>SFT-0061-012150*</t>
  </si>
  <si>
    <t>SFT-0061-012175*</t>
  </si>
  <si>
    <t>SFT-0061-012200*</t>
  </si>
  <si>
    <t>SFT-0061-012250*</t>
  </si>
  <si>
    <t>SFT-0061-003450*</t>
  </si>
  <si>
    <t>SFT-0061-003460*</t>
  </si>
  <si>
    <t>SFT-0061-003470*</t>
  </si>
  <si>
    <t>SFT-0061-003480*</t>
  </si>
  <si>
    <t>SFT-0061-034100*</t>
  </si>
  <si>
    <t>SFT-0061-034120*</t>
  </si>
  <si>
    <t>SFT-0061-034125*</t>
  </si>
  <si>
    <t>SFT-0061-034150*</t>
  </si>
  <si>
    <t>SFT-0061-034175*</t>
  </si>
  <si>
    <t>SFT-0061-034200*</t>
  </si>
  <si>
    <t>SFT-0061-000150*</t>
  </si>
  <si>
    <t>SFT-0061-000160*</t>
  </si>
  <si>
    <t>SFT-0061-000170*</t>
  </si>
  <si>
    <t>SFT-0061-000180*</t>
  </si>
  <si>
    <t>SFT-0061-001125*</t>
  </si>
  <si>
    <t>SFT-0061-001150*</t>
  </si>
  <si>
    <t>SFT-0061-001175*</t>
  </si>
  <si>
    <t>SFT-0061-001200*</t>
  </si>
  <si>
    <t>SFT-0063-001250*</t>
  </si>
  <si>
    <t>SFT-0063-001260*</t>
  </si>
  <si>
    <t>SFT-0063-001280*</t>
  </si>
  <si>
    <t>SFT-0063-012100*</t>
  </si>
  <si>
    <t>SFT-0060-000014*</t>
  </si>
  <si>
    <t>Распределительный коллектор HLV для систем радиаторного отопления из нержавеющей стали (в комплект не входят шаровые краны)</t>
  </si>
  <si>
    <t>Распределительный коллектор HLV на 2 группы нерж. сталь</t>
  </si>
  <si>
    <t>Распределительный коллектор HLV на 3 групп нерж. сталь</t>
  </si>
  <si>
    <t>Распределительный коллектор HLV на 4 группы нерж. сталь</t>
  </si>
  <si>
    <t>Распределительный коллектор HLV на 5 групп нерж. сталь</t>
  </si>
  <si>
    <t>Распределительный коллектор HLV на 6 групп нерж. сталь</t>
  </si>
  <si>
    <t>Распределительный коллектор HLV на 7 групп нерж. сталь</t>
  </si>
  <si>
    <t>Распределительный коллектор HLV на 8 групп нерж. сталь</t>
  </si>
  <si>
    <t>Распределительный коллектор HLV на 9 групп нерж. сталь</t>
  </si>
  <si>
    <t>Распределительный коллектор HLV на 10 групп нерж. сталь</t>
  </si>
  <si>
    <t>Распределительный коллектор HLV на 11 групп нерж. сталь</t>
  </si>
  <si>
    <t>Распределительный коллектор HLV на 12 групп нерж. сталь</t>
  </si>
  <si>
    <t xml:space="preserve">Резьбозажимное соединение stabil 16,2x2,6xG3/4 </t>
  </si>
  <si>
    <t xml:space="preserve">Резьбозажимное соединение stabil 20x2,9xG3/4 </t>
  </si>
  <si>
    <t>SRB-0310-050005</t>
  </si>
  <si>
    <t>SRB-0310-050007</t>
  </si>
  <si>
    <t>SRB-0310-050009</t>
  </si>
  <si>
    <t>SRB-0310-050011</t>
  </si>
  <si>
    <t>SRB-0310-050013</t>
  </si>
  <si>
    <t>Трубы PE-Xa/EVOH из сшитого полиэтилена с антидиффузионным слоем для систем холодного, горячего водоснабжения и отопления, универсальная, серая</t>
  </si>
  <si>
    <t>Трубы PE-Xa/EVOH из сшитого полиэтилена с антидиффузионным слоем для систем холодного, горячего водоснабжения и напольного отопления, красная</t>
  </si>
  <si>
    <t>ZB-110</t>
  </si>
  <si>
    <t>с</t>
  </si>
  <si>
    <t>Радиаторная арматура</t>
  </si>
  <si>
    <t>SVB-0010-000020</t>
  </si>
  <si>
    <t>SVB-0010-000015</t>
  </si>
  <si>
    <t>SVB-0009-000020</t>
  </si>
  <si>
    <t>SVB-0009-000015</t>
  </si>
  <si>
    <t>Кран шаровой с накидной гайкой угловой, НР/накидная гайка, ручка бабочка</t>
  </si>
  <si>
    <t>Кран шаровой с накидной гайкой прямой, ВР/накидная гайка, ручка бабочка</t>
  </si>
  <si>
    <t xml:space="preserve">1000х500х40 </t>
  </si>
  <si>
    <t>Упаковка, м2</t>
  </si>
  <si>
    <t>40x3,5</t>
  </si>
  <si>
    <t>50x4</t>
  </si>
  <si>
    <t>* позиции под заказ</t>
  </si>
  <si>
    <t>106.31.94.0*</t>
  </si>
  <si>
    <t>106.31.95.0*</t>
  </si>
  <si>
    <t>509.01.14.0*</t>
  </si>
  <si>
    <t>509.01.15.0*</t>
  </si>
  <si>
    <t>40х1"1/4</t>
  </si>
  <si>
    <t>50х1"1/2</t>
  </si>
  <si>
    <t>509.02.14.0*</t>
  </si>
  <si>
    <t>509.02.15.0*</t>
  </si>
  <si>
    <t>40x26</t>
  </si>
  <si>
    <t>40x32</t>
  </si>
  <si>
    <t>40х26х40</t>
  </si>
  <si>
    <t>509.31.98.9*</t>
  </si>
  <si>
    <t>509.31.97.9*</t>
  </si>
  <si>
    <t>509.31.87.8*</t>
  </si>
  <si>
    <t>509.31.86.8*</t>
  </si>
  <si>
    <t>509.11.09.8*</t>
  </si>
  <si>
    <t>509.11.09.7*</t>
  </si>
  <si>
    <t>509.11.08.7*</t>
  </si>
  <si>
    <t>509.11.08.6*</t>
  </si>
  <si>
    <t>509.09.05.0*</t>
  </si>
  <si>
    <t>509.09.04.0*</t>
  </si>
  <si>
    <t>509.08.15.0*</t>
  </si>
  <si>
    <t>509.08.14.0*</t>
  </si>
  <si>
    <t>509.06.05.0*</t>
  </si>
  <si>
    <t>509.06.04.0*</t>
  </si>
  <si>
    <t>509.05.15.0*</t>
  </si>
  <si>
    <t>509.05.14.0*</t>
  </si>
  <si>
    <t>509.04.15.0*</t>
  </si>
  <si>
    <t>509.04.14.0*</t>
  </si>
  <si>
    <t>509.03.05.0*</t>
  </si>
  <si>
    <t>509.03.04.0*</t>
  </si>
  <si>
    <t>Винтовые фитинги</t>
  </si>
  <si>
    <t>Пресс-фитинги</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</si>
  <si>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</si>
  <si>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</si>
  <si>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</si>
  <si>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</si>
  <si>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</si>
  <si>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</si>
  <si>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</si>
  <si>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</si>
  <si>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</si>
  <si>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</si>
  <si>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</si>
  <si>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</si>
  <si>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</si>
  <si>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</si>
  <si>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</si>
  <si>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</si>
  <si>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</si>
  <si>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</si>
  <si>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</si>
  <si>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</si>
  <si>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</si>
  <si>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</si>
  <si>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</si>
  <si>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</si>
  <si>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</si>
  <si>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</si>
  <si>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</si>
  <si>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</si>
  <si>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</si>
  <si>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</si>
  <si>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</si>
  <si>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</si>
  <si>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</si>
  <si>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</si>
  <si>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</si>
  <si>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</si>
  <si>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ARL1003100</t>
  </si>
  <si>
    <t>1/2" x Ø16 (2.0)</t>
  </si>
  <si>
    <t>ARL1003200</t>
  </si>
  <si>
    <t>1/2" x Ø20 (2.0)</t>
  </si>
  <si>
    <t>ARL1004200</t>
  </si>
  <si>
    <t>3/4" x Ø20 (2.0)</t>
  </si>
  <si>
    <t>ARL1004300</t>
  </si>
  <si>
    <t>3/4" x Ø26 (3.0)</t>
  </si>
  <si>
    <t>ARL1010300</t>
  </si>
  <si>
    <t>1" x Ø26 (3.0)</t>
  </si>
  <si>
    <t>ARL1010400</t>
  </si>
  <si>
    <t>1" x Ø32 (3.0)</t>
  </si>
  <si>
    <t xml:space="preserve">  5/60</t>
  </si>
  <si>
    <t xml:space="preserve"> 5/60</t>
  </si>
  <si>
    <t>ARL1103100</t>
  </si>
  <si>
    <t>1/2"  Ø 16 (2.0)</t>
  </si>
  <si>
    <t>ARL1103200</t>
  </si>
  <si>
    <t>1/2" x Ø 20 (2.0)</t>
  </si>
  <si>
    <t>ARL1104200</t>
  </si>
  <si>
    <t>ARL1104300</t>
  </si>
  <si>
    <t>ARL1110300</t>
  </si>
  <si>
    <t>ARL1110400</t>
  </si>
  <si>
    <t>ARL1200110</t>
  </si>
  <si>
    <t>Ø16 (2.0) x Ø16 (2.0)</t>
  </si>
  <si>
    <t>ARL1200220</t>
  </si>
  <si>
    <t>Ø20 (2.0) x Ø20 (2.0)</t>
  </si>
  <si>
    <t>ARL1200330</t>
  </si>
  <si>
    <t>Ø26 (3.0) x Ø26 (3.0)</t>
  </si>
  <si>
    <t>ARL1200440</t>
  </si>
  <si>
    <t>Ø32 (3.0) x Ø32 (3.0)</t>
  </si>
  <si>
    <t>ARL1300210</t>
  </si>
  <si>
    <t>Ø20 (2.0) x Ø16 (2.0)</t>
  </si>
  <si>
    <t>ARL1300320</t>
  </si>
  <si>
    <t>Ø26 (3.0) x Ø20 (2.0)</t>
  </si>
  <si>
    <t>ARL1300430</t>
  </si>
  <si>
    <t>Ø32 (3.0) x Ø26 (3.0)</t>
  </si>
  <si>
    <t>ARL2400121</t>
  </si>
  <si>
    <t>Ø16 (2.0) x Ø20 (2.0) x Ø16 (2.0)</t>
  </si>
  <si>
    <t>ARL2400211</t>
  </si>
  <si>
    <t>Ø20 (2.0) x Ø16 (2.0) x Ø16 (2.0)</t>
  </si>
  <si>
    <t>ARL2400212</t>
  </si>
  <si>
    <t>Ø20 (2.0) x Ø16 (2.0) x Ø20 (2.0)</t>
  </si>
  <si>
    <t>ARL2400221</t>
  </si>
  <si>
    <t>Ø20 (2.0) x Ø20 (2.0) x Ø16 (2.0)</t>
  </si>
  <si>
    <t>ARL2400313</t>
  </si>
  <si>
    <t>Ø26 (3.0) x Ø16 (2.0) x Ø26 (3.0)</t>
  </si>
  <si>
    <t>ARL2400322</t>
  </si>
  <si>
    <t>Ø26 (3.0) x Ø20 (2.0) x Ø20 (2.0)</t>
  </si>
  <si>
    <t>ARL2400323</t>
  </si>
  <si>
    <t>Ø26 (3.0) x Ø20 (2.0) x Ø26 (3.0)</t>
  </si>
  <si>
    <t>ARL2400332</t>
  </si>
  <si>
    <t>Ø26 (3.0) x Ø26 (3.0) x Ø20 (2.0)</t>
  </si>
  <si>
    <t>ARL2400424</t>
  </si>
  <si>
    <t>Ø32 (3.0) x Ø20 (2.0) x Ø32 (3.0)</t>
  </si>
  <si>
    <t>ARL2400433</t>
  </si>
  <si>
    <t>Ø32 (3.0) x Ø26 (3.0) x Ø26 (3.0)</t>
  </si>
  <si>
    <t>ARL2400434</t>
  </si>
  <si>
    <t>Ø32 (3.0) x Ø26 (3.0) x Ø32 (3.0)</t>
  </si>
  <si>
    <t>ARL2400443</t>
  </si>
  <si>
    <t>Ø32 (3.0) x Ø32 (3.0) x Ø26 (3.0)</t>
  </si>
  <si>
    <t>ARL2200111</t>
  </si>
  <si>
    <t>Ø16 (2.0) x Ø16 (2.0) x Ø16 (2.0)</t>
  </si>
  <si>
    <t>ARL2200222</t>
  </si>
  <si>
    <t>Ø20 (2.0) x Ø20 (2.0) x Ø20 (2.0)</t>
  </si>
  <si>
    <t xml:space="preserve"> 10/80</t>
  </si>
  <si>
    <t>ARL2200333</t>
  </si>
  <si>
    <t>Ø26 (3.0) x Ø26 (3.0) x Ø26 (3.0)</t>
  </si>
  <si>
    <t xml:space="preserve"> 5/50</t>
  </si>
  <si>
    <t>ARL2200444</t>
  </si>
  <si>
    <t>Ø32 (3.0) x Ø32 (3.0) x Ø32 (3.0)</t>
  </si>
  <si>
    <t xml:space="preserve"> 5/30</t>
  </si>
  <si>
    <t>ARL2103101</t>
  </si>
  <si>
    <t>ARL2103202</t>
  </si>
  <si>
    <t>ARL2104202</t>
  </si>
  <si>
    <t xml:space="preserve"> 10/70</t>
  </si>
  <si>
    <t>ARL2104303</t>
  </si>
  <si>
    <t>3/4" x  Ø26 (3.0)</t>
  </si>
  <si>
    <t>ARL2110404</t>
  </si>
  <si>
    <t xml:space="preserve"> 5/40</t>
  </si>
  <si>
    <t>ARL2003101</t>
  </si>
  <si>
    <t>Ø16 (2.0) x 1/2" x Ø16 (2.0)</t>
  </si>
  <si>
    <t xml:space="preserve"> 10/100</t>
  </si>
  <si>
    <t>ARL2004202</t>
  </si>
  <si>
    <t>Ø20 (2.0) x 3/4" x Ø20 (2.0)</t>
  </si>
  <si>
    <t xml:space="preserve"> 10/60</t>
  </si>
  <si>
    <t>ARL2004303</t>
  </si>
  <si>
    <t>Ø26 (3.0) x 3/4" x Ø26 (3.0)</t>
  </si>
  <si>
    <t>ARL2010404</t>
  </si>
  <si>
    <t>Ø32 (3.0) x 1" x Ø32 (3.0)</t>
  </si>
  <si>
    <t>ARL3200110</t>
  </si>
  <si>
    <t>ARL3200220</t>
  </si>
  <si>
    <t>ARL3200330</t>
  </si>
  <si>
    <t xml:space="preserve"> 5/70</t>
  </si>
  <si>
    <t>ARL3200440</t>
  </si>
  <si>
    <t>ARL3103100</t>
  </si>
  <si>
    <t>ARL3103200</t>
  </si>
  <si>
    <t>ARL3104200</t>
  </si>
  <si>
    <t>ARL3104300</t>
  </si>
  <si>
    <t xml:space="preserve"> 5/80</t>
  </si>
  <si>
    <t>ARL3110400</t>
  </si>
  <si>
    <t>ARL3003100</t>
  </si>
  <si>
    <t>ARL3003200</t>
  </si>
  <si>
    <t>ARL3004200</t>
  </si>
  <si>
    <t>ARL3004300</t>
  </si>
  <si>
    <t>ARL3010400</t>
  </si>
  <si>
    <t>ARL3503100</t>
  </si>
  <si>
    <t>ARL3503200</t>
  </si>
  <si>
    <t>ARL3803100</t>
  </si>
  <si>
    <t xml:space="preserve"> 2/20</t>
  </si>
  <si>
    <t>ARL6000110</t>
  </si>
  <si>
    <t>ARL6000220</t>
  </si>
  <si>
    <t>Клапан термостатический, осевой</t>
  </si>
  <si>
    <t>Краны шаровые фирмы BUGATTI (Италия)</t>
  </si>
  <si>
    <t>03000169</t>
  </si>
  <si>
    <t>03000175</t>
  </si>
  <si>
    <t>03000181</t>
  </si>
  <si>
    <t>03000187</t>
  </si>
  <si>
    <t>03000193</t>
  </si>
  <si>
    <t>03050068</t>
  </si>
  <si>
    <t>03050074</t>
  </si>
  <si>
    <t>03050080</t>
  </si>
  <si>
    <t>03050086</t>
  </si>
  <si>
    <t>03050092</t>
  </si>
  <si>
    <t>03020062</t>
  </si>
  <si>
    <t>03020067</t>
  </si>
  <si>
    <t>03020072</t>
  </si>
  <si>
    <t>03020077</t>
  </si>
  <si>
    <t>03070060</t>
  </si>
  <si>
    <t>03070065</t>
  </si>
  <si>
    <t>03070070</t>
  </si>
  <si>
    <t>03070075</t>
  </si>
  <si>
    <t>03220032</t>
  </si>
  <si>
    <t>03220037</t>
  </si>
  <si>
    <t>03220042</t>
  </si>
  <si>
    <t>05940001</t>
  </si>
  <si>
    <t>05940005</t>
  </si>
  <si>
    <t>05940009</t>
  </si>
  <si>
    <t>03250020</t>
  </si>
  <si>
    <t>03250024</t>
  </si>
  <si>
    <t>03250028</t>
  </si>
  <si>
    <t>03270022</t>
  </si>
  <si>
    <t>03270027</t>
  </si>
  <si>
    <t>03270032</t>
  </si>
  <si>
    <t>03300019</t>
  </si>
  <si>
    <t>03300024</t>
  </si>
  <si>
    <t>03300029</t>
  </si>
  <si>
    <t>14/56</t>
  </si>
  <si>
    <r>
      <t>Рабочая температура от</t>
    </r>
    <r>
      <rPr>
        <b/>
        <sz val="10"/>
        <rFont val="Calibri"/>
        <family val="2"/>
        <charset val="204"/>
        <scheme val="minor"/>
      </rPr>
      <t xml:space="preserve"> -20°С </t>
    </r>
    <r>
      <rPr>
        <b/>
        <sz val="10"/>
        <rFont val="Calibri"/>
        <family val="2"/>
        <charset val="204"/>
      </rPr>
      <t>до + 185°С. Рабочее давление: от 64 PN до 25 PN</t>
    </r>
  </si>
  <si>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</si>
  <si>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</si>
  <si>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</si>
  <si>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</si>
  <si>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</si>
  <si>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</si>
  <si>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Кран шаровой (ручка-рычаг алюминий) внут-внут резьба</t>
  </si>
  <si>
    <t>Кран шаровой (ручка-рычаг алюминий) внут-нар резьба</t>
  </si>
  <si>
    <t>Кран шаровой (ручка-бабочка) внут-внут резьба</t>
  </si>
  <si>
    <t>Кран шаровой (ручка-бабочка) внут-нар резьба</t>
  </si>
  <si>
    <t>Кран шаровой с полусгоном (ручка-бабочка) внут-наруж резьба</t>
  </si>
  <si>
    <t>Кран шаровой угловой с полусгоном (ручка-бабочка) внут-наруж резьба</t>
  </si>
  <si>
    <t>Кран шаровой (ручка-рычаг алюминий) нар-нар резьба</t>
  </si>
  <si>
    <t>Кран шаровой (ручка-бабочка) нар-нар резьба</t>
  </si>
  <si>
    <t>Кран шаровой с дренажем и воздухоотводчиком, (ручка-рычаг алюминий) внут-внут резьба</t>
  </si>
  <si>
    <t>Медные пресс-фитинги Sanha (Германия)</t>
  </si>
  <si>
    <t>16002A15</t>
  </si>
  <si>
    <t>16002A18</t>
  </si>
  <si>
    <t>16002A22</t>
  </si>
  <si>
    <t>22</t>
  </si>
  <si>
    <t>16002A28</t>
  </si>
  <si>
    <t>28</t>
  </si>
  <si>
    <t>16002A35</t>
  </si>
  <si>
    <t>16001A15</t>
  </si>
  <si>
    <t>16001A18</t>
  </si>
  <si>
    <t>16001A22</t>
  </si>
  <si>
    <t>16001A28</t>
  </si>
  <si>
    <t>16001A35</t>
  </si>
  <si>
    <t>18x15x15</t>
  </si>
  <si>
    <t>28x15x28</t>
  </si>
  <si>
    <t>28x22x22</t>
  </si>
  <si>
    <t>28x22x28</t>
  </si>
  <si>
    <t>28x28x22</t>
  </si>
  <si>
    <t>35x22x35</t>
  </si>
  <si>
    <t>35x28x28</t>
  </si>
  <si>
    <t>35x28x35</t>
  </si>
  <si>
    <t>18x15</t>
  </si>
  <si>
    <t>28x22</t>
  </si>
  <si>
    <t>35x28</t>
  </si>
  <si>
    <t>18ax15</t>
  </si>
  <si>
    <t>22ax15</t>
  </si>
  <si>
    <t>22ax18</t>
  </si>
  <si>
    <t>28ax15</t>
  </si>
  <si>
    <t>28ax18</t>
  </si>
  <si>
    <t>28ax22</t>
  </si>
  <si>
    <t>35ax22</t>
  </si>
  <si>
    <t>35ax28</t>
  </si>
  <si>
    <t>22x15</t>
  </si>
  <si>
    <t>22x18</t>
  </si>
  <si>
    <t xml:space="preserve"> 5/80 </t>
  </si>
  <si>
    <t xml:space="preserve"> 2/40</t>
  </si>
  <si>
    <t xml:space="preserve"> 5/75</t>
  </si>
  <si>
    <t xml:space="preserve"> 5/100</t>
  </si>
  <si>
    <t xml:space="preserve"> 2/50</t>
  </si>
  <si>
    <t xml:space="preserve"> 5/90</t>
  </si>
  <si>
    <t xml:space="preserve"> 2/30</t>
  </si>
  <si>
    <t xml:space="preserve"> 2/44</t>
  </si>
  <si>
    <t xml:space="preserve"> 2/36</t>
  </si>
  <si>
    <t xml:space="preserve"> 2/80</t>
  </si>
  <si>
    <t>10/360</t>
  </si>
  <si>
    <t>5/200</t>
  </si>
  <si>
    <t>10/800</t>
  </si>
  <si>
    <t>6002A, отвод 90° ВПр-ВПр</t>
  </si>
  <si>
    <t>6001A, отвод 90° ВПр-НПр</t>
  </si>
  <si>
    <t>6041, отвод 45° ВПр-ВПр</t>
  </si>
  <si>
    <t>6086, обвод ВПр-НПр</t>
  </si>
  <si>
    <t>6270, муфта ВПр-ВПр</t>
  </si>
  <si>
    <t>6301, заглушка ВПр</t>
  </si>
  <si>
    <t>6130, тройник ВПр равнопроходный</t>
  </si>
  <si>
    <t>6130, тройник ВПр переходной</t>
  </si>
  <si>
    <t>6240, муфта редукционная ВПр-ВПр переходная</t>
  </si>
  <si>
    <t>15001A35</t>
  </si>
  <si>
    <t>15002A15E</t>
  </si>
  <si>
    <t>15002A18E</t>
  </si>
  <si>
    <t>15002A22E</t>
  </si>
  <si>
    <t>15002A28E</t>
  </si>
  <si>
    <t>15002A35</t>
  </si>
  <si>
    <t>18x1/2</t>
  </si>
  <si>
    <t>18x3/4</t>
  </si>
  <si>
    <t>22x1</t>
  </si>
  <si>
    <t>28x3/4</t>
  </si>
  <si>
    <t>28x1</t>
  </si>
  <si>
    <t>35x11/4</t>
  </si>
  <si>
    <t>18x15x18</t>
  </si>
  <si>
    <t>22x15x15</t>
  </si>
  <si>
    <t>22x15x18</t>
  </si>
  <si>
    <t>22x18x15</t>
  </si>
  <si>
    <t>22x18x18</t>
  </si>
  <si>
    <t>22x18x22</t>
  </si>
  <si>
    <t>22x22x18</t>
  </si>
  <si>
    <t>28x18x28</t>
  </si>
  <si>
    <t>35x15x35</t>
  </si>
  <si>
    <t>35x18x35</t>
  </si>
  <si>
    <t>18x1/2x18</t>
  </si>
  <si>
    <t>22x1/2x22</t>
  </si>
  <si>
    <t>22x3/4x22</t>
  </si>
  <si>
    <t>28x1/2x28</t>
  </si>
  <si>
    <t>28x3/4x28</t>
  </si>
  <si>
    <t>28x1x28</t>
  </si>
  <si>
    <t>35x1/2x35</t>
  </si>
  <si>
    <t>15x10</t>
  </si>
  <si>
    <t>15x12</t>
  </si>
  <si>
    <t>28x15</t>
  </si>
  <si>
    <t>28x18</t>
  </si>
  <si>
    <t>35x22</t>
  </si>
  <si>
    <t>35ax15</t>
  </si>
  <si>
    <t>35ax18</t>
  </si>
  <si>
    <t>15x3/4</t>
  </si>
  <si>
    <t>28x1/2</t>
  </si>
  <si>
    <t>28x11/4</t>
  </si>
  <si>
    <t>35x1</t>
  </si>
  <si>
    <t>35x11/2</t>
  </si>
  <si>
    <t>15x1/2 150 mm</t>
  </si>
  <si>
    <t>2mm</t>
  </si>
  <si>
    <t>60x130</t>
  </si>
  <si>
    <t>5001a отвод 90° ВП-НП, медь</t>
  </si>
  <si>
    <t>5040 отвод 45° ВП-НП, медь</t>
  </si>
  <si>
    <t>5041 отвод 45° ВП-ВП, медь</t>
  </si>
  <si>
    <t>5060 колено 180° ВП-ВП, медь</t>
  </si>
  <si>
    <t>5085 обвод ВП-ВП, медь</t>
  </si>
  <si>
    <t>5086 обвод ВП-НП, медь</t>
  </si>
  <si>
    <t>5090 угол 90° ВП-ВП, медь</t>
  </si>
  <si>
    <t>4090g угловой переход ВП-ВР, бронза</t>
  </si>
  <si>
    <t>5092 угол 90° ВП-НП, медь</t>
  </si>
  <si>
    <t>4092g угловой переход ВП-НР, бронза</t>
  </si>
  <si>
    <t>4130g тройник ВП-ВР-ВП, бронза</t>
  </si>
  <si>
    <t xml:space="preserve">5270 муфта ВП-ВП, медь </t>
  </si>
  <si>
    <t>5240 муфта редукционная ВП, медь</t>
  </si>
  <si>
    <t>5243 переходник редукционный, ВП-НП, медь</t>
  </si>
  <si>
    <t>4243g переход ВП-НР, бронза</t>
  </si>
  <si>
    <t>4270g переход ВП-ВР, бронза</t>
  </si>
  <si>
    <t xml:space="preserve">5301 заглушка ВПр, медь </t>
  </si>
  <si>
    <t>4472g настенная водорозетка, с 2 точками крепежа, бронза</t>
  </si>
  <si>
    <t>4976 двойная водорозетка ВР, изогнутая планка, бронза</t>
  </si>
  <si>
    <t>10/550</t>
  </si>
  <si>
    <t>10/1000</t>
  </si>
  <si>
    <t>10/1100</t>
  </si>
  <si>
    <t>10/1200</t>
  </si>
  <si>
    <t>10/1500</t>
  </si>
  <si>
    <t>70/6300</t>
  </si>
  <si>
    <t>60/5400</t>
  </si>
  <si>
    <t xml:space="preserve"> 5/45</t>
  </si>
  <si>
    <t>40/3600</t>
  </si>
  <si>
    <t>5/400</t>
  </si>
  <si>
    <t>5/280</t>
  </si>
  <si>
    <t>5/160</t>
  </si>
  <si>
    <t>5/140</t>
  </si>
  <si>
    <t>360/6480</t>
  </si>
  <si>
    <t>35/3150</t>
  </si>
  <si>
    <t xml:space="preserve"> 2/70</t>
  </si>
  <si>
    <t xml:space="preserve"> 2/60</t>
  </si>
  <si>
    <t xml:space="preserve"> 10/20</t>
  </si>
  <si>
    <t>2/230</t>
  </si>
  <si>
    <t>2/180</t>
  </si>
  <si>
    <t xml:space="preserve"> 10/90</t>
  </si>
  <si>
    <t>2/160</t>
  </si>
  <si>
    <t>2/150</t>
  </si>
  <si>
    <t>2/140</t>
  </si>
  <si>
    <t>10/280</t>
  </si>
  <si>
    <t xml:space="preserve"> 10/40</t>
  </si>
  <si>
    <t xml:space="preserve"> 10/50</t>
  </si>
  <si>
    <t>Боковое подключение
Compact</t>
  </si>
  <si>
    <t>Скидка %</t>
  </si>
  <si>
    <t>Стальные панельные радиаторы отопления Rommer (РОССИЯ)</t>
  </si>
  <si>
    <t>1/64</t>
  </si>
  <si>
    <t>1/500</t>
  </si>
  <si>
    <t>Шаровые краны STOUT с накидной гайкой</t>
  </si>
  <si>
    <t>Ручка бабочка для полнопроходных шаровых кранов, черная</t>
  </si>
  <si>
    <t>SVB-BUT-1234-01</t>
  </si>
  <si>
    <t>SVB-BUT-1114-01</t>
  </si>
  <si>
    <t>Ручка бабочка для полнопроходных шаровых кранов, белая</t>
  </si>
  <si>
    <t>SVB-BUT-1234-02</t>
  </si>
  <si>
    <t>SVB-BUT-1114-02</t>
  </si>
  <si>
    <t>Ручка бабочка для полнопроходных шаровых кранов, красная</t>
  </si>
  <si>
    <t>SFT-0032-001275*</t>
  </si>
  <si>
    <t>SFT-0035-011430*</t>
  </si>
  <si>
    <t>SFT-0035-021260*</t>
  </si>
  <si>
    <t>SFT-0035-000380*</t>
  </si>
  <si>
    <t>SFT-0035-004100*</t>
  </si>
  <si>
    <t>SFT-0067-001810*</t>
  </si>
  <si>
    <t>SFT-0067-001410*</t>
  </si>
  <si>
    <t>SFT-0067-001414*</t>
  </si>
  <si>
    <t>SFT-0067-003810*</t>
  </si>
  <si>
    <t>SFT-0067-003812*</t>
  </si>
  <si>
    <t>SFT-0067-003814*</t>
  </si>
  <si>
    <t>SFT-0067-011430*</t>
  </si>
  <si>
    <t>SFT-0067-011435*</t>
  </si>
  <si>
    <t>SFT-0067-011440*</t>
  </si>
  <si>
    <t>SFT-0067-011245*</t>
  </si>
  <si>
    <t>SFT-0067-021260*</t>
  </si>
  <si>
    <t>SFT-0036-003814*</t>
  </si>
  <si>
    <t>SFT-0036-000250*</t>
  </si>
  <si>
    <t>SFT-0066-001414*</t>
  </si>
  <si>
    <t>SFT-0066-003812*</t>
  </si>
  <si>
    <t>SFT-0066-003814*</t>
  </si>
  <si>
    <t>SFT-0066-001214*</t>
  </si>
  <si>
    <t>SFT-0066-011430*</t>
  </si>
  <si>
    <t>SFT-0066-011435*</t>
  </si>
  <si>
    <t>SFT-0066-011240*</t>
  </si>
  <si>
    <t>SFT-0066-000250*</t>
  </si>
  <si>
    <t>SFT-0041-000038*</t>
  </si>
  <si>
    <t>Цена с НДС, с учетом скидки, руб.</t>
  </si>
  <si>
    <t>Цена с НДС, руб.</t>
  </si>
  <si>
    <t>Объём теплоносителя</t>
  </si>
  <si>
    <t>Нижнее подключение
Ventil</t>
  </si>
  <si>
    <t>Труба медная неотожженая (в штангах по 5 м)</t>
  </si>
  <si>
    <t>Труба медная в бухтах</t>
  </si>
  <si>
    <t>18х1,0</t>
  </si>
  <si>
    <t>22х1,0</t>
  </si>
  <si>
    <t>28х1,0</t>
  </si>
  <si>
    <t>35х1,5</t>
  </si>
  <si>
    <t>Конвекторы отопления водяные внутрипольные</t>
  </si>
  <si>
    <t>Внутрипольные конвекторы STOUT</t>
  </si>
  <si>
    <t>SCN-1100-0819080</t>
  </si>
  <si>
    <t>SCN-1100-0819100</t>
  </si>
  <si>
    <t>SCN-1100-0819120</t>
  </si>
  <si>
    <t>SCN-1100-0819140</t>
  </si>
  <si>
    <t>SCN-1100-0819160</t>
  </si>
  <si>
    <t>SCN-1100-0819180</t>
  </si>
  <si>
    <t>SCN-1100-0819200</t>
  </si>
  <si>
    <t>SCN-1100-0819220</t>
  </si>
  <si>
    <t>SCN-1100-0819240</t>
  </si>
  <si>
    <t>SCN-1100-0819260</t>
  </si>
  <si>
    <t>SCN-1100-0819280</t>
  </si>
  <si>
    <t>SCN-1100-0819300</t>
  </si>
  <si>
    <t xml:space="preserve">Конвекторы SCN (естественная конвекция) </t>
  </si>
  <si>
    <t>Габаритные размеры прибора</t>
  </si>
  <si>
    <t>SCN-1100-0824080</t>
  </si>
  <si>
    <t>SCN-1100-0824100</t>
  </si>
  <si>
    <t>SCN-1100-0824120</t>
  </si>
  <si>
    <t>SCN-1100-0824140</t>
  </si>
  <si>
    <t>SCN-1100-0824160</t>
  </si>
  <si>
    <t>SCN-1100-0824180</t>
  </si>
  <si>
    <t>SCN-1100-0824200</t>
  </si>
  <si>
    <t>SCN-1100-0824220</t>
  </si>
  <si>
    <t>SCN-1100-0824240</t>
  </si>
  <si>
    <t>SCN-1100-0824260</t>
  </si>
  <si>
    <t>SCN-1100-0824280</t>
  </si>
  <si>
    <t>SCN-1100-0824300</t>
  </si>
  <si>
    <t>Информация</t>
  </si>
  <si>
    <t>SCN-1100-0830080</t>
  </si>
  <si>
    <t>SCN-1100-0830100</t>
  </si>
  <si>
    <t>SCN-1100-0830120</t>
  </si>
  <si>
    <t>SCN-1100-0830140</t>
  </si>
  <si>
    <t>SCN-1100-0830160</t>
  </si>
  <si>
    <t>SCN-1100-0830180</t>
  </si>
  <si>
    <t>SCN-1100-0830200</t>
  </si>
  <si>
    <t>SCN-1100-0830220</t>
  </si>
  <si>
    <t>SCN-1100-0830240</t>
  </si>
  <si>
    <t>SCN-1100-0830260</t>
  </si>
  <si>
    <t>SCN-1100-0830280</t>
  </si>
  <si>
    <t>SCN-1100-0830300</t>
  </si>
  <si>
    <t>SCN-1100-0838080</t>
  </si>
  <si>
    <t>SCN-1100-0838100</t>
  </si>
  <si>
    <t>SCN-1100-0838120</t>
  </si>
  <si>
    <t>SCN-1100-0838140</t>
  </si>
  <si>
    <t>SCN-1100-0838160</t>
  </si>
  <si>
    <t>SCN-1100-0838180</t>
  </si>
  <si>
    <t>SCN-1100-0838200</t>
  </si>
  <si>
    <t>SCN-1100-0838220</t>
  </si>
  <si>
    <t>SCN-1100-0838240</t>
  </si>
  <si>
    <t>SCN-1100-0838260</t>
  </si>
  <si>
    <t>SCN-1100-0838280</t>
  </si>
  <si>
    <t>SCN-1100-0838300</t>
  </si>
  <si>
    <t>Схемы</t>
  </si>
  <si>
    <t>SCN-1100-1130080</t>
  </si>
  <si>
    <t>SCN-1100-1130100</t>
  </si>
  <si>
    <t>SCN-1100-1130120</t>
  </si>
  <si>
    <t>SCN-1100-1130140</t>
  </si>
  <si>
    <t>SCN-1100-1130160</t>
  </si>
  <si>
    <t>SCN-1100-1130180</t>
  </si>
  <si>
    <t>SCN-1100-1130200</t>
  </si>
  <si>
    <t>SCN-1100-1130220</t>
  </si>
  <si>
    <t>SCN-1100-1130240</t>
  </si>
  <si>
    <t>SCN-1100-1130260</t>
  </si>
  <si>
    <t>SCN-1100-1130280</t>
  </si>
  <si>
    <t>SCN-1100-1130300</t>
  </si>
  <si>
    <t>SCN-1100-1138080</t>
  </si>
  <si>
    <t>SCN-1100-1138100</t>
  </si>
  <si>
    <t>SCN-1100-1138120</t>
  </si>
  <si>
    <t>SCN-1100-1138140</t>
  </si>
  <si>
    <t>SCN-1100-1138160</t>
  </si>
  <si>
    <t>SCN-1100-1138180</t>
  </si>
  <si>
    <t>SCN-1100-1138200</t>
  </si>
  <si>
    <t>SCN-1100-1138220</t>
  </si>
  <si>
    <t>SCN-1100-1138240</t>
  </si>
  <si>
    <t>SCN-1100-1138260</t>
  </si>
  <si>
    <t>SCN-1100-1138280</t>
  </si>
  <si>
    <t>SCN-1100-1138300</t>
  </si>
  <si>
    <t>SCN-1100-1119080</t>
  </si>
  <si>
    <t>SCN-1100-1119100</t>
  </si>
  <si>
    <t>SCN-1100-1119120</t>
  </si>
  <si>
    <t>SCN-1100-1119140</t>
  </si>
  <si>
    <t>SCN-1100-1119160</t>
  </si>
  <si>
    <t>SCN-1100-1119180</t>
  </si>
  <si>
    <t>SCN-1100-1119200</t>
  </si>
  <si>
    <t>SCN-1100-1119220</t>
  </si>
  <si>
    <t>SCN-1100-1119240</t>
  </si>
  <si>
    <t>SCN-1100-1119260</t>
  </si>
  <si>
    <t>SCN-1100-1119280</t>
  </si>
  <si>
    <t>SCN-1100-1119300</t>
  </si>
  <si>
    <t>SCN-1100-1124080</t>
  </si>
  <si>
    <t>SCN-1100-1124100</t>
  </si>
  <si>
    <t>SCN-1100-1124120</t>
  </si>
  <si>
    <t>SCN-1100-1124140</t>
  </si>
  <si>
    <t>SCN-1100-1124160</t>
  </si>
  <si>
    <t>SCN-1100-1124180</t>
  </si>
  <si>
    <t>SCN-1100-1124200</t>
  </si>
  <si>
    <t>SCN-1100-1124220</t>
  </si>
  <si>
    <t>SCN-1100-1124240</t>
  </si>
  <si>
    <t>SCN-1100-1124260</t>
  </si>
  <si>
    <t>SCN-1100-1124280</t>
  </si>
  <si>
    <t>SCN-1100-1124300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</si>
  <si>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- 16 атм.
Давление опрессовки - 25 атм.
Температура теплоносителя - 130⁰С
Подключение - евроконус с накидной гайкой 3/4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</si>
  <si>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Балансировочные клапаны</t>
  </si>
  <si>
    <t>CIM 717HF 12</t>
  </si>
  <si>
    <t>Клапан балансировочный автомат</t>
  </si>
  <si>
    <t>CIM 717HF 34</t>
  </si>
  <si>
    <t>CIM 717HF 1</t>
  </si>
  <si>
    <t>CIM 717HF 114</t>
  </si>
  <si>
    <t>CIM 776HF 114</t>
  </si>
  <si>
    <t>CIM 776HF 112</t>
  </si>
  <si>
    <t>CIM 776HF 2</t>
  </si>
  <si>
    <t>CIM 727OT 12</t>
  </si>
  <si>
    <t>Клапан балансировочный ручной</t>
  </si>
  <si>
    <t>CIM 727OT 34</t>
  </si>
  <si>
    <t>CIM 727OT 1</t>
  </si>
  <si>
    <t>CIM 727OT 114</t>
  </si>
  <si>
    <t>CIM 727OT 112</t>
  </si>
  <si>
    <t>CIM 727OT 2</t>
  </si>
  <si>
    <t>CIM 747OT 12</t>
  </si>
  <si>
    <t>Клапан балансировочный ручной со встроенной диафрагмой</t>
  </si>
  <si>
    <t>CIM 747OT 34</t>
  </si>
  <si>
    <t>CIM 747OT 1</t>
  </si>
  <si>
    <t>CIM 747OT 114</t>
  </si>
  <si>
    <t>CIM 747OT 112</t>
  </si>
  <si>
    <t>CIM 747OT 2</t>
  </si>
  <si>
    <t>CIM 767HP 12</t>
  </si>
  <si>
    <t>Клапан балансировочный автомат. регулятор перепада давления</t>
  </si>
  <si>
    <t>CIM 767HP 34</t>
  </si>
  <si>
    <t>CIM 767HP 1</t>
  </si>
  <si>
    <t>CIM 767HP 114</t>
  </si>
  <si>
    <t>CIM 767HP 112</t>
  </si>
  <si>
    <t>CIM 767HP 2</t>
  </si>
  <si>
    <t>CIM 767LP 12</t>
  </si>
  <si>
    <t>CIM 767LP 34</t>
  </si>
  <si>
    <t>CIM 767LP 1</t>
  </si>
  <si>
    <t>CIM 787OT 12</t>
  </si>
  <si>
    <t>Клапан балансировочный ручной с измерительными ниппелями</t>
  </si>
  <si>
    <t>CIM 787OT 34</t>
  </si>
  <si>
    <t>CIM 787OT 1</t>
  </si>
  <si>
    <t>CIM 787OT 114</t>
  </si>
  <si>
    <t>CIM 787OT 112</t>
  </si>
  <si>
    <t>CIM 787OT 2</t>
  </si>
  <si>
    <t>CIM 787OTDP 12</t>
  </si>
  <si>
    <t>Клапан балансировочный ручной с тройником для трубки Cim</t>
  </si>
  <si>
    <t>CIM 787OTDP 34</t>
  </si>
  <si>
    <t>CIM 787OTDP 1</t>
  </si>
  <si>
    <t>CIM 787OTDP 114</t>
  </si>
  <si>
    <t>CIM 787OTDP 112</t>
  </si>
  <si>
    <t>CIM 787OTDP 2</t>
  </si>
  <si>
    <t>CIM 787ОТ/2R 12</t>
  </si>
  <si>
    <t>Клапан балансировочный ручной без измерительных ниппелей</t>
  </si>
  <si>
    <t>CIM 787ОТ/2R 34</t>
  </si>
  <si>
    <t>CIM 787ОТ/2R 1</t>
  </si>
  <si>
    <t>CIM 787ОТ/2R 114</t>
  </si>
  <si>
    <t>CIM 787ОТ/2R 112</t>
  </si>
  <si>
    <t>CIM 787ОТ/2R 2</t>
  </si>
  <si>
    <t>CIM 787F 15</t>
  </si>
  <si>
    <t>Комплект клапана балансировочного ручного 787ОТ/2R 1/2" обычн. латунь  Kvs=3,94 PN25 BB без изм. ниппелей c фланцевыми патрубками</t>
  </si>
  <si>
    <t>DN 15</t>
  </si>
  <si>
    <t>CIM 787F 20</t>
  </si>
  <si>
    <t>DN 20</t>
  </si>
  <si>
    <t>CIM 787F 25</t>
  </si>
  <si>
    <t>DN 25</t>
  </si>
  <si>
    <t>CIM 787F 32</t>
  </si>
  <si>
    <t>DN 32</t>
  </si>
  <si>
    <t>CIM 3739B 40</t>
  </si>
  <si>
    <t>Клапан балансировочный ручной 3739В Ду40 чугун  Kvs=26,15 PN16 FF с изм. ниппелями Cimberio</t>
  </si>
  <si>
    <t>DN 40</t>
  </si>
  <si>
    <t>CIM 3739B 50</t>
  </si>
  <si>
    <t>DN 50</t>
  </si>
  <si>
    <t>CIM 3739B 65</t>
  </si>
  <si>
    <t>CIM 3739B 80</t>
  </si>
  <si>
    <t>DN 80</t>
  </si>
  <si>
    <t>CIM 3739B 100</t>
  </si>
  <si>
    <t>CIM 3739B 125</t>
  </si>
  <si>
    <t>DN 125</t>
  </si>
  <si>
    <t>CIM 3739B 150</t>
  </si>
  <si>
    <t>DN 150</t>
  </si>
  <si>
    <t>CIM 999UN/1</t>
  </si>
  <si>
    <t>Трубка импульсная медная для клапанов 767</t>
  </si>
  <si>
    <t>1 м</t>
  </si>
  <si>
    <t>CIM 999UN/2</t>
  </si>
  <si>
    <t>Трубка импульсная медная для клапанов 767, 3767В</t>
  </si>
  <si>
    <t>CIM 999VF</t>
  </si>
  <si>
    <t>Подсоединительный элемент для импульсной трубки</t>
  </si>
  <si>
    <t>CIM 723L</t>
  </si>
  <si>
    <t>Комплект измерительных ниппелей 723L для клапанов787-787OTR-717</t>
  </si>
  <si>
    <t>CIM 723 14</t>
  </si>
  <si>
    <t>Комплект измерительных ниппелей 723 для клапанов 721-747-3739В-3723</t>
  </si>
  <si>
    <t>CIM 670</t>
  </si>
  <si>
    <t>Тройник под капиляр.трубку 999un</t>
  </si>
  <si>
    <t>CIM 718LP 12</t>
  </si>
  <si>
    <t>Клапан балансировочный автомат. c импульсной трубкой</t>
  </si>
  <si>
    <t>CIM 718LP 34</t>
  </si>
  <si>
    <t>Клапан балансировочный автомат.  c импульсной трубкой</t>
  </si>
  <si>
    <t>CIM R001</t>
  </si>
  <si>
    <t>Фитинг для подключения импульсной трубки к клапану CIM 787OT/2R</t>
  </si>
  <si>
    <t>Арматура для котельного оборудования  ROMMER</t>
  </si>
  <si>
    <t>SCN-1100-1519080</t>
  </si>
  <si>
    <t>SCN-1100-1519100</t>
  </si>
  <si>
    <t>SCN-1100-1519120</t>
  </si>
  <si>
    <t>SCN-1100-1519140</t>
  </si>
  <si>
    <t>SCN-1100-1519160</t>
  </si>
  <si>
    <t>SCN-1100-1519180</t>
  </si>
  <si>
    <t>SCN-1100-1519200</t>
  </si>
  <si>
    <t>SCN-1100-1519220</t>
  </si>
  <si>
    <t>SCN-1100-1519240</t>
  </si>
  <si>
    <t>SCN-1100-1519260</t>
  </si>
  <si>
    <t>SCN-1100-1519280</t>
  </si>
  <si>
    <t>SCN-1100-1519300</t>
  </si>
  <si>
    <t>SCN-1100-1524080</t>
  </si>
  <si>
    <t>SCN-1100-1524100</t>
  </si>
  <si>
    <t>SCN-1100-1524120</t>
  </si>
  <si>
    <t>SCN-1100-1524140</t>
  </si>
  <si>
    <t>SCN-1100-1524160</t>
  </si>
  <si>
    <t>SCN-1100-1524180</t>
  </si>
  <si>
    <t>SCN-1100-1524200</t>
  </si>
  <si>
    <t>SCN-1100-1524220</t>
  </si>
  <si>
    <t>SCN-1100-1524240</t>
  </si>
  <si>
    <t>SCN-1100-1524260</t>
  </si>
  <si>
    <t>SCN-1100-1524280</t>
  </si>
  <si>
    <t>SCN-1100-1524300</t>
  </si>
  <si>
    <t>SCN-1100-1530080</t>
  </si>
  <si>
    <t>SCN-1100-1530100</t>
  </si>
  <si>
    <t>SCN-1100-1530120</t>
  </si>
  <si>
    <t>SCN-1100-1530140</t>
  </si>
  <si>
    <t>SCN-1100-1530160</t>
  </si>
  <si>
    <t>SCN-1100-1530180</t>
  </si>
  <si>
    <t>SCN-1100-1530200</t>
  </si>
  <si>
    <t>SCN-1100-1530220</t>
  </si>
  <si>
    <t>SCN-1100-1530240</t>
  </si>
  <si>
    <t>SCN-1100-1530260</t>
  </si>
  <si>
    <t>SCN-1100-1530280</t>
  </si>
  <si>
    <t>SCN-1100-1530300</t>
  </si>
  <si>
    <t>SCN-1100-1538080</t>
  </si>
  <si>
    <t>SCN-1100-1538100</t>
  </si>
  <si>
    <t>SCN-1100-1538120</t>
  </si>
  <si>
    <t>SCN-1100-1538140</t>
  </si>
  <si>
    <t>SCN-1100-1538160</t>
  </si>
  <si>
    <t>SCN-1100-1538180</t>
  </si>
  <si>
    <t>SCN-1100-1538200</t>
  </si>
  <si>
    <t>SCN-1100-1538220</t>
  </si>
  <si>
    <t>SCN-1100-1538240</t>
  </si>
  <si>
    <t>SCN-1100-1538260</t>
  </si>
  <si>
    <t>SCN-1100-1538280</t>
  </si>
  <si>
    <t>SCN-1100-1538300</t>
  </si>
  <si>
    <t>SCN-1100-2019080</t>
  </si>
  <si>
    <t>SCN-1100-2019100</t>
  </si>
  <si>
    <t>SCN-1100-2019120</t>
  </si>
  <si>
    <t>SCN-1100-2019140</t>
  </si>
  <si>
    <t>SCN-1100-2019160</t>
  </si>
  <si>
    <t>SCN-1100-2019180</t>
  </si>
  <si>
    <t>SCN-1100-2019200</t>
  </si>
  <si>
    <t>SCN-1100-2019220</t>
  </si>
  <si>
    <t>SCN-1100-2019240</t>
  </si>
  <si>
    <t>SCN-1100-2019260</t>
  </si>
  <si>
    <t>SCN-1100-2019280</t>
  </si>
  <si>
    <t>SCN-1100-2019300</t>
  </si>
  <si>
    <t>SCN-1100-2024080</t>
  </si>
  <si>
    <t>SCN-1100-2024100</t>
  </si>
  <si>
    <t>SCN-1100-2024120</t>
  </si>
  <si>
    <t>SCN-1100-2024140</t>
  </si>
  <si>
    <t>SCN-1100-2024160</t>
  </si>
  <si>
    <t>SCN-1100-2024180</t>
  </si>
  <si>
    <t>SCN-1100-2024200</t>
  </si>
  <si>
    <t>SCN-1100-2024220</t>
  </si>
  <si>
    <t>SCN-1100-2024240</t>
  </si>
  <si>
    <t>SCN-1100-2024260</t>
  </si>
  <si>
    <t>SCN-1100-2024280</t>
  </si>
  <si>
    <t>SCN-1100-2024300</t>
  </si>
  <si>
    <t>SCN-1100-2030080</t>
  </si>
  <si>
    <t>SCN-1100-2030100</t>
  </si>
  <si>
    <t>SCN-1100-2030120</t>
  </si>
  <si>
    <t>SCN-1100-2030140</t>
  </si>
  <si>
    <t>SCN-1100-2030160</t>
  </si>
  <si>
    <t>SCN-1100-2030180</t>
  </si>
  <si>
    <t>SCN-1100-2030200</t>
  </si>
  <si>
    <t>SCN-1100-2030220</t>
  </si>
  <si>
    <t>SCN-1100-2030240</t>
  </si>
  <si>
    <t>SCN-1100-2030260</t>
  </si>
  <si>
    <t>SCN-1100-2030280</t>
  </si>
  <si>
    <t>SCN-1100-2030300</t>
  </si>
  <si>
    <t>SCN-1100-2038080</t>
  </si>
  <si>
    <t>SCN-1100-2038100</t>
  </si>
  <si>
    <t>SCN-1100-2038120</t>
  </si>
  <si>
    <t>SCN-1100-2038140</t>
  </si>
  <si>
    <t>SCN-1100-2038160</t>
  </si>
  <si>
    <t>SCN-1100-2038180</t>
  </si>
  <si>
    <t>SCN-1100-2038200</t>
  </si>
  <si>
    <t>SCN-1100-2038220</t>
  </si>
  <si>
    <t>SCN-1100-2038240</t>
  </si>
  <si>
    <t>SCN-1100-2038260</t>
  </si>
  <si>
    <t>SCN-1100-2038280</t>
  </si>
  <si>
    <t>SCN-1100-2038300</t>
  </si>
  <si>
    <t xml:space="preserve">Конвекторы SCQ (принудительная конвекция) </t>
  </si>
  <si>
    <t>SCQ-1100-0724080</t>
  </si>
  <si>
    <t>SCQ-1100-0724100</t>
  </si>
  <si>
    <t>SCQ-1100-0724125</t>
  </si>
  <si>
    <t>SCQ-1100-0724150</t>
  </si>
  <si>
    <t>SCQ-1100-0724175</t>
  </si>
  <si>
    <t>SCQ-1100-0724200</t>
  </si>
  <si>
    <t>SCQ-1100-0724225</t>
  </si>
  <si>
    <t>SCQ-1100-0724250</t>
  </si>
  <si>
    <t>SCQ-1100-0724275</t>
  </si>
  <si>
    <t>SCQ-1100-0724300</t>
  </si>
  <si>
    <t>SCQ-1100-0719080</t>
  </si>
  <si>
    <t>SCQ-1100-0719100</t>
  </si>
  <si>
    <t>SCQ-1100-0719125</t>
  </si>
  <si>
    <t>SCQ-1100-0719150</t>
  </si>
  <si>
    <t>SCQ-1100-0719175</t>
  </si>
  <si>
    <t>SCQ-1100-0719200</t>
  </si>
  <si>
    <t>SCQ-1100-0719225</t>
  </si>
  <si>
    <t>SCQ-1100-0719250</t>
  </si>
  <si>
    <t>SCQ-1100-0719275</t>
  </si>
  <si>
    <t>SCQ-1100-0719300</t>
  </si>
  <si>
    <t>CIM 718LP 1</t>
  </si>
  <si>
    <t>SCQ-1100-0730080</t>
  </si>
  <si>
    <t>SCQ-1100-0730100</t>
  </si>
  <si>
    <t>SCQ-1100-0730125</t>
  </si>
  <si>
    <t>SCQ-1100-0730150</t>
  </si>
  <si>
    <t>SCQ-1100-0730175</t>
  </si>
  <si>
    <t>SCQ-1100-0730200</t>
  </si>
  <si>
    <t>SCQ-1100-0730225</t>
  </si>
  <si>
    <t>SCQ-1100-0730250</t>
  </si>
  <si>
    <t>SCQ-1100-0730275</t>
  </si>
  <si>
    <t>SCQ-1100-0730300</t>
  </si>
  <si>
    <t>SCQ-1100-0738080</t>
  </si>
  <si>
    <t>SCQ-1100-0738100</t>
  </si>
  <si>
    <t>SCQ-1100-0738125</t>
  </si>
  <si>
    <t>SCQ-1100-0738150</t>
  </si>
  <si>
    <t>SCQ-1100-0738175</t>
  </si>
  <si>
    <t>SCQ-1100-0738200</t>
  </si>
  <si>
    <t>SCQ-1100-0738225</t>
  </si>
  <si>
    <t>SCQ-1100-0738250</t>
  </si>
  <si>
    <t>SCQ-1100-0738275</t>
  </si>
  <si>
    <t>SCQ-1100-0738300</t>
  </si>
  <si>
    <t>SCQ-1100-1119080</t>
  </si>
  <si>
    <t>SCQ-1100-1119100</t>
  </si>
  <si>
    <t>SCQ-1100-1119125</t>
  </si>
  <si>
    <t>SCQ-1100-1119150</t>
  </si>
  <si>
    <t>SCQ-1100-1119175</t>
  </si>
  <si>
    <t>SCQ-1100-1119200</t>
  </si>
  <si>
    <t>SCQ-1100-1119225</t>
  </si>
  <si>
    <t>SCQ-1100-1119250</t>
  </si>
  <si>
    <t>SCQ-1100-1119275</t>
  </si>
  <si>
    <t>SCQ-1100-1119300</t>
  </si>
  <si>
    <t>SCQ-1100-1124080</t>
  </si>
  <si>
    <t>SCQ-1100-1124100</t>
  </si>
  <si>
    <t>SCQ-1100-1124125</t>
  </si>
  <si>
    <t>SCQ-1100-1124150</t>
  </si>
  <si>
    <t>SCQ-1100-1124175</t>
  </si>
  <si>
    <t>SCQ-1100-1124200</t>
  </si>
  <si>
    <t>SCQ-1100-1124225</t>
  </si>
  <si>
    <t>SCQ-1100-1124250</t>
  </si>
  <si>
    <t>SCQ-1100-1124275</t>
  </si>
  <si>
    <t>SCQ-1100-1124300</t>
  </si>
  <si>
    <t>SCQ-1100-1130080</t>
  </si>
  <si>
    <t>SCQ-1100-1130100</t>
  </si>
  <si>
    <t>SCQ-1100-1130125</t>
  </si>
  <si>
    <t>SCQ-1100-1130150</t>
  </si>
  <si>
    <t>SCQ-1100-1130175</t>
  </si>
  <si>
    <t>SCQ-1100-1130200</t>
  </si>
  <si>
    <t>SCQ-1100-1130225</t>
  </si>
  <si>
    <t>SCQ-1100-1130250</t>
  </si>
  <si>
    <t>SCQ-1100-1130275</t>
  </si>
  <si>
    <t>SCQ-1100-1130300</t>
  </si>
  <si>
    <t>SCQ-1100-1138080</t>
  </si>
  <si>
    <t>SCQ-1100-1138100</t>
  </si>
  <si>
    <t>SCQ-1100-1138125</t>
  </si>
  <si>
    <t>SCQ-1100-1138150</t>
  </si>
  <si>
    <t>SCQ-1100-1138175</t>
  </si>
  <si>
    <t>SCQ-1100-1138200</t>
  </si>
  <si>
    <t>SCQ-1100-1138225</t>
  </si>
  <si>
    <t>SCQ-1100-1138250</t>
  </si>
  <si>
    <t>SCQ-1100-1138275</t>
  </si>
  <si>
    <t>SCQ-1100-1138300</t>
  </si>
  <si>
    <t>SCQ-1100-1519080</t>
  </si>
  <si>
    <t>SCQ-1100-1519100</t>
  </si>
  <si>
    <t>SCQ-1100-1519125</t>
  </si>
  <si>
    <t>SCQ-1100-1519150</t>
  </si>
  <si>
    <t>SCQ-1100-1519175</t>
  </si>
  <si>
    <t>SCQ-1100-1519200</t>
  </si>
  <si>
    <t>SCQ-1100-1519225</t>
  </si>
  <si>
    <t>SCQ-1100-1519250</t>
  </si>
  <si>
    <t>SCQ-1100-1519275</t>
  </si>
  <si>
    <t>SCQ-1100-1519300</t>
  </si>
  <si>
    <t>SCQ-1100-1524080</t>
  </si>
  <si>
    <t>SCQ-1100-1524100</t>
  </si>
  <si>
    <t>SCQ-1100-1524125</t>
  </si>
  <si>
    <t>SCQ-1100-1524150</t>
  </si>
  <si>
    <t>SCQ-1100-1524175</t>
  </si>
  <si>
    <t>SCQ-1100-1524200</t>
  </si>
  <si>
    <t>SCQ-1100-1524225</t>
  </si>
  <si>
    <t>SCQ-1100-1524250</t>
  </si>
  <si>
    <t>SCQ-1100-1524275</t>
  </si>
  <si>
    <t>SCQ-1100-1524300</t>
  </si>
  <si>
    <t>SCQ-1100-1530080</t>
  </si>
  <si>
    <t>SCQ-1100-1530100</t>
  </si>
  <si>
    <t>SCQ-1100-1530125</t>
  </si>
  <si>
    <t>SCQ-1100-1530150</t>
  </si>
  <si>
    <t>SCQ-1100-1530175</t>
  </si>
  <si>
    <t>SCQ-1100-1530200</t>
  </si>
  <si>
    <t>SCQ-1100-1530225</t>
  </si>
  <si>
    <t>SCQ-1100-1530250</t>
  </si>
  <si>
    <t>SCQ-1100-1530275</t>
  </si>
  <si>
    <t>SCQ-1100-1530300</t>
  </si>
  <si>
    <t>SCQ-1100-1538080</t>
  </si>
  <si>
    <t>SCQ-1100-1538100</t>
  </si>
  <si>
    <t>SCQ-1100-1538125</t>
  </si>
  <si>
    <t>SCQ-1100-1538150</t>
  </si>
  <si>
    <t>SCQ-1100-1538175</t>
  </si>
  <si>
    <t>SCQ-1100-1538200</t>
  </si>
  <si>
    <t>SCQ-1100-1538225</t>
  </si>
  <si>
    <t>SCQ-1100-1538250</t>
  </si>
  <si>
    <t>SCQ-1100-1538275</t>
  </si>
  <si>
    <t>SCQ-1100-1538300</t>
  </si>
  <si>
    <t xml:space="preserve"> 5/15</t>
  </si>
  <si>
    <t xml:space="preserve"> 5/25</t>
  </si>
  <si>
    <t xml:space="preserve"> 2/14</t>
  </si>
  <si>
    <t xml:space="preserve"> 10/200</t>
  </si>
  <si>
    <t>60/120</t>
  </si>
  <si>
    <t>500/4000</t>
  </si>
  <si>
    <t>100/600</t>
  </si>
  <si>
    <t xml:space="preserve"> 10/150</t>
  </si>
  <si>
    <t xml:space="preserve"> 5/20</t>
  </si>
  <si>
    <t xml:space="preserve"> 10/700</t>
  </si>
  <si>
    <t xml:space="preserve"> 10/500</t>
  </si>
  <si>
    <t xml:space="preserve"> 10/350</t>
  </si>
  <si>
    <t xml:space="preserve"> 10/120</t>
  </si>
  <si>
    <t xml:space="preserve"> 10/400</t>
  </si>
  <si>
    <t xml:space="preserve"> 10/250</t>
  </si>
  <si>
    <t xml:space="preserve"> 10/700 </t>
  </si>
  <si>
    <t xml:space="preserve"> 10/600</t>
  </si>
  <si>
    <t xml:space="preserve"> 10/300</t>
  </si>
  <si>
    <t xml:space="preserve"> 10/30</t>
  </si>
  <si>
    <t xml:space="preserve"> 10/170</t>
  </si>
  <si>
    <t xml:space="preserve"> 10/1000</t>
  </si>
  <si>
    <t xml:space="preserve"> 10/800</t>
  </si>
  <si>
    <t>(4) 100</t>
  </si>
  <si>
    <t>(4) 80</t>
  </si>
  <si>
    <t>(4) 60</t>
  </si>
  <si>
    <t>(4) 40</t>
  </si>
  <si>
    <t>(4) 24</t>
  </si>
  <si>
    <t>(4) 16</t>
  </si>
  <si>
    <t>150/75</t>
  </si>
  <si>
    <t>(4) 32</t>
  </si>
  <si>
    <t>(4) 20</t>
  </si>
  <si>
    <t>(4) 12</t>
  </si>
  <si>
    <t>(4) 8</t>
  </si>
  <si>
    <t>2/60</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</si>
  <si>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</si>
  <si>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t>до Ф40 мм</t>
  </si>
  <si>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</si>
  <si>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</si>
  <si>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</si>
  <si>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</si>
  <si>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</si>
  <si>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</si>
  <si>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</si>
  <si>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</si>
  <si>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ОборудованиеSimplex</t>
  </si>
  <si>
    <t>Вентиль тип AG/N прямой, 1/2", никел. покр.</t>
  </si>
  <si>
    <t>Вентиль тип AG/N угловой, 1/2", никел. покр.</t>
  </si>
  <si>
    <t>Вентиль тип IG/N прямой, 1/2"x1/2", никел. покр.</t>
  </si>
  <si>
    <t>Вентиль тип IG/N угловой, 1/2"x1/2", никел. покр.</t>
  </si>
  <si>
    <t>Узел нижнего подключения Standard Line D2/50 прямой, 3/4x3/4" c конусными вставками 3/4"</t>
  </si>
  <si>
    <t>Узел нижнего подключения Standard Line E2/50 угловой, 3/4x3/4" с конусными вставками 3/4"</t>
  </si>
  <si>
    <t>Компрессионный адаптер A11, 15 х 1 мм, компл. из 2 шт.</t>
  </si>
  <si>
    <t>Набор компрессионных адаптеров  A3, 16 x 2,0 мм, комплект из 2 шт.</t>
  </si>
  <si>
    <t>Набор компрессионных адаптеров  A3, 16 x 2,2 мм, комплект из 2 шт.</t>
  </si>
  <si>
    <t>Набор компрессионных адаптеров A3, 20 x 2,0 мм, комплект из 2 шт.</t>
  </si>
  <si>
    <t>Набор компрессионных адаптеров A3, 20 x 2,8 мм, комплект из 2 шт.</t>
  </si>
  <si>
    <t>Панель декоративная для узлов нижнего подключения, прямых (SX10010, SX10014), белая</t>
  </si>
  <si>
    <t>Панель декоративная для узлов нижнего подключения, угловых (SX10012, SX10016), белая</t>
  </si>
  <si>
    <t>RTL вентиль в комплекте с термостатической головкой, прямой</t>
  </si>
  <si>
    <t>Фитинг резьбовой латунный Plus для стальных труб 3/4"х3/4" ВР, DVGW</t>
  </si>
  <si>
    <t>Фитинг резьбовой латунный Plus для стальных труб 3/4"х3/4" НР, DVGW</t>
  </si>
  <si>
    <t>Фитинг резьбовой латунный Plus для стальных труб 1/2"х3/4'' НР, евроконус, DVGW</t>
  </si>
  <si>
    <t>Кран шаровой латунный KFE Exclusive DN1/2" HР, PN16bar, прямой, со штуцером</t>
  </si>
  <si>
    <t>Design комплект (белый) комплект для нижнего подключения радиаторов</t>
  </si>
  <si>
    <t>Design комплект (хром) комплект для нижнего подключения радиаторов</t>
  </si>
  <si>
    <t>Узел нижн. подключения D2/50, прямой, 3/4x3/4"</t>
  </si>
  <si>
    <t>Узел нижн. подключения DT2/50, прямой, 3/4x3/4"</t>
  </si>
  <si>
    <t>Фитинг резьбовой латунный Plus для стальных труб 1/2"х1/2" НР, DVGW</t>
  </si>
  <si>
    <t>Фитинг резьбовой латунный Plus для стальных труб 1"х1" НР, DVGW</t>
  </si>
  <si>
    <t>Узел нижн. подключения D1/50, прямой, 1/2x3/4"</t>
  </si>
  <si>
    <t>Фитинг резьбовой латунный Plus для стальных труб 1 1/4"х1 1/4" НР, DVGW</t>
  </si>
  <si>
    <t>Фитинг резьбовой латунный Plus для стальных труб 1/2"х1/2" ВР, DVGW</t>
  </si>
  <si>
    <t>Фитинг резьбовой латунный Plus для стальных труб 1 1/4"х1 1/4" ВР, DVGW</t>
  </si>
  <si>
    <t>Ключ к крану Маевского, станд. серия, 5 мм, никел.</t>
  </si>
  <si>
    <t>Регулировочный короб Kombibox DUO c двумя термостатическими головками</t>
  </si>
  <si>
    <t>Регулировочный короб RTL-I STANDART с внутренним термостатом</t>
  </si>
  <si>
    <t>Регулировочный короб RTL-A STANDART</t>
  </si>
  <si>
    <t>Регулировочный короб RTL-A EXCLUSIV</t>
  </si>
  <si>
    <t>Узел нижн. подключения E2/50, угловой, 3/4x3/4"</t>
  </si>
  <si>
    <t>Узел нижн. подключения ET2/50, угловой, 3/4x3/4"</t>
  </si>
  <si>
    <t>Узел нижнего подключения тип FE2, двухтрубное подключение, с функцией отсечки, слива и наполнения, с внешн. резьбой 3/4"</t>
  </si>
  <si>
    <t>Термостатический вентиль VarioCon 1/2"HP х 3/4"HP, для радиаторов с внутренней резьбой 1/2"</t>
  </si>
  <si>
    <t>Узел нижнего подключения Exclusive Line D2/50 прямой, 3/4x3/4" c конусными вставками 3/4"</t>
  </si>
  <si>
    <t>Узел нижнего подключения Exclusive Line E2/50 угловой, 3/4x3/4" с конусными вставками 3/4"</t>
  </si>
  <si>
    <t>STE-0010-024001</t>
  </si>
  <si>
    <t>STE-0010-024002</t>
  </si>
  <si>
    <t>STE-0010-230001</t>
  </si>
  <si>
    <t>STE-0010-230002</t>
  </si>
  <si>
    <t>Электротермический компактный сервопривод, нормально закрытый, 24 В</t>
  </si>
  <si>
    <t>Электротермический компактный сервопривод, нормально открытый, 24 В</t>
  </si>
  <si>
    <t>Электротермический компактный сервопривод, нормально закрытый, 230 B</t>
  </si>
  <si>
    <t>Электротермический компактный сервопривод, нормально открытый, 230 В</t>
  </si>
  <si>
    <t>SVM-0015-230017</t>
  </si>
  <si>
    <t>ST-27I</t>
  </si>
  <si>
    <t>c-8f</t>
  </si>
  <si>
    <t>Беспроводной комнатный датчик температуры</t>
  </si>
  <si>
    <t>c-mini</t>
  </si>
  <si>
    <t xml:space="preserve">Беспроводной комнатный датчик </t>
  </si>
  <si>
    <t>ST-296</t>
  </si>
  <si>
    <t>Комнатный терморегулятор с RS-связью и проводным подключением</t>
  </si>
  <si>
    <t>ST-280</t>
  </si>
  <si>
    <t>Комнатный терморегулятор регулятор с RS-связью и проводным подключением</t>
  </si>
  <si>
    <t>ST-281c</t>
  </si>
  <si>
    <t>ST-260</t>
  </si>
  <si>
    <t xml:space="preserve">Беспроводной комплект для использования с контроллерами </t>
  </si>
  <si>
    <t>ST-2801 WIFI</t>
  </si>
  <si>
    <t>Комнатный терморегулятор со связью OpenTherm</t>
  </si>
  <si>
    <t>ST-16s WIFI</t>
  </si>
  <si>
    <t>Беспроводной комнатный терморегулятор для радиаторной системы отопления</t>
  </si>
  <si>
    <t>MW-1</t>
  </si>
  <si>
    <t>Исполнительный модуль с беспроводной связью</t>
  </si>
  <si>
    <t>Полупроводниковый датчик температуры</t>
  </si>
  <si>
    <t>I-1</t>
  </si>
  <si>
    <t>I-1 CWU</t>
  </si>
  <si>
    <t>I-1m</t>
  </si>
  <si>
    <t>Контроллер смесительного клапана (расширительный модуль главного контроллера</t>
  </si>
  <si>
    <t>STZ-120</t>
  </si>
  <si>
    <t>Привод смесительного клапана</t>
  </si>
  <si>
    <t>Насосно-смесительный модуль Kombimix 2 UK_без насоса</t>
  </si>
  <si>
    <t>Насосно-смесительный модуль Kombimix 2 UK_Wilo Para SC 15-7.0</t>
  </si>
  <si>
    <t>Насосно-смесительный модуль Kombimix UK_MK без насоса</t>
  </si>
  <si>
    <t xml:space="preserve">Насосно-смесительный модуль Kombimix UK_MK Wilo Para SC 15-7.0 </t>
  </si>
  <si>
    <t>Насосно-смесительный модуль Kombimix UK_MK UPM3 Hybrid 15-70*</t>
  </si>
  <si>
    <t>Насосно-смесительный модуль Kombimix 2 MK_UPM3 Hybrid 15-70*</t>
  </si>
  <si>
    <t>Насосно-смесительный модуль Kombimix 2 MK без насоса</t>
  </si>
  <si>
    <t>Насосно-смесительный модуль Kombimix 2 MK_Wilo Para 15-7.0</t>
  </si>
  <si>
    <t>42х1,5</t>
  </si>
  <si>
    <t>Теплоотдача, Вт</t>
  </si>
  <si>
    <t>95/85, 20 ⁰С,  скорость вращения вентилятора 100%</t>
  </si>
  <si>
    <t>датчик KTY</t>
  </si>
  <si>
    <t>Электроразъем для соленоидного клапана</t>
  </si>
  <si>
    <t>Регулировочный короб RTL-I EXCLUSIV с внутренним термостатом</t>
  </si>
  <si>
    <t>Кассеты для такера (по 25шт. скоб якорных), цвет черный</t>
  </si>
  <si>
    <t>SMF-0003-251620</t>
  </si>
  <si>
    <t>Принадлежности для пайки (припои, флюсы, зачистные щеточки)</t>
  </si>
  <si>
    <t>120/10800</t>
  </si>
  <si>
    <t>100/9000</t>
  </si>
  <si>
    <t>80/7200</t>
  </si>
  <si>
    <t>15002A42</t>
  </si>
  <si>
    <t>2/44</t>
  </si>
  <si>
    <t>42x28x42</t>
  </si>
  <si>
    <t>42x22x42</t>
  </si>
  <si>
    <t>2/70</t>
  </si>
  <si>
    <t>42x22</t>
  </si>
  <si>
    <t>42x35</t>
  </si>
  <si>
    <t>42x28</t>
  </si>
  <si>
    <t>2/90</t>
  </si>
  <si>
    <t>2/80</t>
  </si>
  <si>
    <t>42x11/4</t>
  </si>
  <si>
    <t>42x11/2</t>
  </si>
  <si>
    <t>Зачистные щеточки</t>
  </si>
  <si>
    <t>Зачистная ветошь</t>
  </si>
  <si>
    <t>Припои</t>
  </si>
  <si>
    <t>Кол-во</t>
  </si>
  <si>
    <t>Подключение</t>
  </si>
  <si>
    <t xml:space="preserve">Тепловая мощность при ΔT=70 </t>
  </si>
  <si>
    <t>Вт</t>
  </si>
  <si>
    <t>М3/4’’</t>
  </si>
  <si>
    <r>
      <rPr>
        <b/>
        <u/>
        <sz val="12"/>
        <color theme="1"/>
        <rFont val="Calibri"/>
        <family val="2"/>
        <charset val="204"/>
        <scheme val="minor"/>
      </rPr>
      <t>Расшифровка артикула:</t>
    </r>
    <r>
      <rPr>
        <sz val="12"/>
        <color theme="1"/>
        <rFont val="Calibri"/>
        <family val="2"/>
        <charset val="204"/>
        <scheme val="minor"/>
      </rPr>
      <t xml:space="preserve">
</t>
    </r>
    <r>
      <rPr>
        <u/>
        <sz val="12"/>
        <color theme="1"/>
        <rFont val="Calibri"/>
        <family val="2"/>
        <charset val="204"/>
        <scheme val="minor"/>
      </rPr>
      <t>SCN-1100-0819080</t>
    </r>
    <r>
      <rPr>
        <sz val="12"/>
        <color theme="1"/>
        <rFont val="Calibri"/>
        <family val="2"/>
        <charset val="204"/>
        <scheme val="minor"/>
      </rPr>
      <t xml:space="preserve">
SCN  - естественная конвекция (SCQ - принудительная конвекция)
1      - решётка рулонная (2 - решётка линейная)
1      - U-образный бортик (2 - F - образный бортик)
0      - цвет анодированный алюминий (другой цвет по запросу)
0      - подключение правое (1 - подключение левое)
08    - высота (07 - 75 мм, 08 - 80 мм. 11 - 110 мм, 15 - 150 мм, 20 - 200 мм )
19    - ширина (19 - 190 мм, 24 - 240 мм, 30 - 300 мм, 38 - 380 мм)
080  - длина (080 - 800 мм, 100 - 1000 мм, ..., 300 - 3000 мм)
</t>
    </r>
    <r>
      <rPr>
        <b/>
        <sz val="12"/>
        <color theme="1"/>
        <rFont val="Calibri"/>
        <family val="2"/>
        <charset val="204"/>
        <scheme val="minor"/>
      </rPr>
      <t xml:space="preserve">
СКЛАДСКАЯ ПРОГРАММА:</t>
    </r>
    <r>
      <rPr>
        <sz val="12"/>
        <color theme="1"/>
        <rFont val="Calibri"/>
        <family val="2"/>
        <charset val="204"/>
        <scheme val="minor"/>
      </rPr>
      <t xml:space="preserve">
SCN - Высота 80 - ширина 190, 240, 300 / Высота 110 - ширина 240
SCQ - Высота 75 - ширина 240 </t>
    </r>
  </si>
  <si>
    <t>6040, отвод 45° ВПр-НПр</t>
  </si>
  <si>
    <t xml:space="preserve">5130 тройник ВП, равнопроходный, медь </t>
  </si>
  <si>
    <t xml:space="preserve">5130 тройник ВП, переходной, медь </t>
  </si>
  <si>
    <t>Серия 4000 - Фитинги под пайку высокого давления для медно-стальных труб</t>
  </si>
  <si>
    <t>Серия 5000 - Фитинги под пайку и переходные фитинги для твёрдого и мягкого припоя</t>
  </si>
  <si>
    <t>6243, переходник редукционный ВПр-НПр переходная</t>
  </si>
  <si>
    <t>5002a/5002aE отвод 90° ВП-ВП, медь</t>
  </si>
  <si>
    <t>4330 сгон ВП-ВП, с плоским уплотнением, бронза</t>
  </si>
  <si>
    <t>4330g сгон ВП-ВР, с плоским уплотнением, бронза</t>
  </si>
  <si>
    <t>4331g сгон ВП-НР, с плоским уплотнением, бронза</t>
  </si>
  <si>
    <t>4340 сгон ВП-ВП, самоуплотняющийся, бронза</t>
  </si>
  <si>
    <t>4340g сгон ВП-ВР, самоуплотняющийся, бронза</t>
  </si>
  <si>
    <t>4341g сгон ВП-НР, самоуплотняющийся, бронза</t>
  </si>
  <si>
    <t>4359g разъемное соединение ВП, с плоским уплотнением, бронза</t>
  </si>
  <si>
    <t xml:space="preserve"> STOUT эл-т дымохода распорка центрирующая для гибких труб в шахте , нейлон.</t>
  </si>
  <si>
    <t>SCA-8610-088001</t>
  </si>
  <si>
    <t xml:space="preserve"> Ø80</t>
  </si>
  <si>
    <t>1-2-1204-2019</t>
  </si>
  <si>
    <t>1-4-0101-0038</t>
  </si>
  <si>
    <t>1-4-0101-0167</t>
  </si>
  <si>
    <t>1-4-0101-0434</t>
  </si>
  <si>
    <t>1-4-0101-0438</t>
  </si>
  <si>
    <t>1-4-0101-0455</t>
  </si>
  <si>
    <t>1-4-0101-0442</t>
  </si>
  <si>
    <t>1-4-0101-0443</t>
  </si>
  <si>
    <t>1-4-0101-0444</t>
  </si>
  <si>
    <t>1-4-0101-0450</t>
  </si>
  <si>
    <t>1-4-0101-0445</t>
  </si>
  <si>
    <t>1-4-0101-0446</t>
  </si>
  <si>
    <t>1-4-0101-0447</t>
  </si>
  <si>
    <t>1-4-0101-0448</t>
  </si>
  <si>
    <t>1-4-0101-0449</t>
  </si>
  <si>
    <t>1-4-0101-0454</t>
  </si>
  <si>
    <t>Volcano VR Mini (NEW)</t>
  </si>
  <si>
    <t>VR</t>
  </si>
  <si>
    <t>Volcano VR1 (NEW)</t>
  </si>
  <si>
    <t>Volcano VR2 (NEW)</t>
  </si>
  <si>
    <t>Volcano VR3 (NEW)</t>
  </si>
  <si>
    <t>Volcano VR-D (NEW)</t>
  </si>
  <si>
    <t>Volcano VR Mini EC (NEW)</t>
  </si>
  <si>
    <t>VR-EC</t>
  </si>
  <si>
    <t>Volcano VR1 EC (NEW)</t>
  </si>
  <si>
    <t>Volcano VR2 EC (NEW)</t>
  </si>
  <si>
    <t>Volcano VR3 EC (NEW)</t>
  </si>
  <si>
    <t>Volcano VR-D EC (NEW)</t>
  </si>
  <si>
    <t>1-4-0101-0473</t>
  </si>
  <si>
    <t>VLV. &amp; ACTR.VR</t>
  </si>
  <si>
    <t>Thermostat VR</t>
  </si>
  <si>
    <t>Speed regulator ARW0,6/1</t>
  </si>
  <si>
    <t>Speed regulator ARW3,0/2</t>
  </si>
  <si>
    <t>Wall assembly controller WING / VOLCANO</t>
  </si>
  <si>
    <t>Kontaktron</t>
  </si>
  <si>
    <t>Potentiometer with thermostat VR EC (0-10 V)</t>
  </si>
  <si>
    <t>Расход воздуха, м3/ч</t>
  </si>
  <si>
    <t>АВТОМАТИКА И АКСЕССУАРЫ</t>
  </si>
  <si>
    <t>Диапазон тепловой мощности, кВт</t>
  </si>
  <si>
    <t>3-20</t>
  </si>
  <si>
    <t>1100-2100</t>
  </si>
  <si>
    <t xml:space="preserve">3/5-8/14
</t>
  </si>
  <si>
    <t>530х530х517</t>
  </si>
  <si>
    <t>5-30</t>
  </si>
  <si>
    <t>2800-5300</t>
  </si>
  <si>
    <t>7/15-12/23</t>
  </si>
  <si>
    <t>700х700х610</t>
  </si>
  <si>
    <t>8-50</t>
  </si>
  <si>
    <t>2400-4850</t>
  </si>
  <si>
    <t>6/14-11/22</t>
  </si>
  <si>
    <t>13-75</t>
  </si>
  <si>
    <t>3000-5700</t>
  </si>
  <si>
    <t>7/17-12/25</t>
  </si>
  <si>
    <t>ВОЗДУШНО-ОТОПИТЕЛЬНЫЕ АГРЕГАТЫ VOLCANO (ТЕПЛОВЫЕ ВЕНТИЛЯТОРЫ)</t>
  </si>
  <si>
    <t>Кол-во рядов теплообменника</t>
  </si>
  <si>
    <t>Длина возд.потока верт/горизонт, м</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</si>
  <si>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</si>
  <si>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</si>
  <si>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</si>
  <si>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</si>
  <si>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</si>
  <si>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</si>
  <si>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</si>
  <si>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</si>
  <si>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</si>
  <si>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</si>
  <si>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Тепловентиляторы и воздушные завесы VTS</t>
  </si>
  <si>
    <t>Упаковка, шт</t>
  </si>
  <si>
    <t>Цена с НДС, руб за шт</t>
  </si>
  <si>
    <t>Цена с НДС, с учетом скидки,  РУБ за шт.</t>
  </si>
  <si>
    <t>Плита Формат FT 25/45 Pex (1 штука) . Бобышки под клепеление без скоб, для труб 16 и 20мм</t>
  </si>
  <si>
    <t>Плита Формат EasyFix L цвет серый (1 штука)</t>
  </si>
  <si>
    <t>90x8,2</t>
  </si>
  <si>
    <t>110x10,0</t>
  </si>
  <si>
    <t>* выведен из ассортимента</t>
  </si>
  <si>
    <t>110x40</t>
  </si>
  <si>
    <t>90x32</t>
  </si>
  <si>
    <t>75х32</t>
  </si>
  <si>
    <t>90х15.0</t>
  </si>
  <si>
    <t xml:space="preserve">SMF-0001-110800 </t>
  </si>
  <si>
    <t>1100х800х1</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</si>
  <si>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</si>
  <si>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</si>
  <si>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</si>
  <si>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</si>
  <si>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</si>
  <si>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</si>
  <si>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</si>
  <si>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</si>
  <si>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</si>
  <si>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</si>
  <si>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</si>
  <si>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</si>
  <si>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</si>
  <si>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</si>
  <si>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</si>
  <si>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</si>
  <si>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</si>
  <si>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</si>
  <si>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</si>
  <si>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</si>
  <si>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</si>
  <si>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</si>
  <si>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</si>
  <si>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</si>
  <si>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</si>
  <si>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</si>
  <si>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</si>
  <si>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</si>
  <si>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</si>
  <si>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</si>
  <si>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</si>
  <si>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</si>
  <si>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</si>
  <si>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</si>
  <si>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</si>
  <si>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</si>
  <si>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</si>
  <si>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</si>
  <si>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</si>
  <si>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</si>
  <si>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</si>
  <si>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</si>
  <si>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</si>
  <si>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</si>
  <si>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</si>
  <si>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</si>
  <si>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</si>
  <si>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</si>
  <si>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</si>
  <si>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</si>
  <si>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</si>
  <si>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</si>
  <si>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</si>
  <si>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</si>
  <si>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</si>
  <si>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</si>
  <si>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</si>
  <si>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</si>
  <si>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</si>
  <si>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</si>
  <si>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</si>
  <si>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</si>
  <si>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</si>
  <si>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</si>
  <si>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</si>
  <si>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</si>
  <si>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</si>
  <si>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</si>
  <si>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</si>
  <si>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</si>
  <si>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</si>
  <si>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</si>
  <si>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</si>
  <si>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</si>
  <si>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</si>
  <si>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</si>
  <si>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</si>
  <si>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</si>
  <si>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</si>
  <si>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</si>
  <si>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</si>
  <si>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</si>
  <si>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</si>
  <si>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</si>
  <si>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Срок службы/срок гарантии/поверки</t>
  </si>
  <si>
    <t>ø 15 мм x 1/2"</t>
  </si>
  <si>
    <t>Плоская EPDM прокладка 3/4" к узлам нижнего подключения</t>
  </si>
  <si>
    <t>Компрессионный фитинг  для труб из металлопластика, резьба метрическая М 24x19</t>
  </si>
  <si>
    <t>Заглушка к коллекторам СР</t>
  </si>
  <si>
    <t>Блок c нижней подводкой (нижний) с выходом 3/4"</t>
  </si>
  <si>
    <t>Счетчики тепла Берилл 31</t>
  </si>
  <si>
    <t>Счетчик тепла БЕРИЛЛ СТЭ 31.15-0,6-T1-М (Dn=15mm,L=110mm,Qn=0,6куб.м/час, трубопровод подающий)</t>
  </si>
  <si>
    <t>Счетчик тепла БЕРИЛЛ СТЭ 31.15-0,6-T2-М (Dn=15mm,L=110mm,Qn=0,6куб.м/час, трубопровод обратный)</t>
  </si>
  <si>
    <t>Счетчик тепла БЕРИЛЛ СТЭ 31.15-0,6-Т1-I (Dn=15mm,L=110mm,Qn=0,6куб.м/час, трубопровод подающий)</t>
  </si>
  <si>
    <t>Счетчик тепла БЕРИЛЛ СТЭ 31.15-0,6-Т1-N (Dn=15mm,L=110mm,Qn=0,6куб.м/час, трубопровод подающий)</t>
  </si>
  <si>
    <t>Счетчик тепла БЕРИЛЛ СТЭ 31.15-0,6-Т1-R (Dn=15mm,L=110mm,Qn=0,6куб.м/час, трубопровод подающий)</t>
  </si>
  <si>
    <t>Счетчик тепла БЕРИЛЛ СТЭ 31.15-0,6-Т2-I (Dn=15mm,L=110mm,Qn=0,6куб.м/час, трубопровод подающий)</t>
  </si>
  <si>
    <t>Счетчик тепла БЕРИЛЛ СТЭ 31.15-0,6-Т2-N (Dn=15mm,L=110mm,Qn=0,6куб.м/час, трубопровод обратный)</t>
  </si>
  <si>
    <t>Счетчик тепла БЕРИЛЛ СТЭ 31.15-0,6-Т2-R (Dn=15mm,L=110mm,Qn=0,6куб.м/час, трубопровод обратный)</t>
  </si>
  <si>
    <t>Qn=0,6куб.м/час</t>
  </si>
  <si>
    <t>Счетчик тепла БЕРИЛЛ СТЭ 31.15-1,5-T1-М (Dn=15mm,L=110mm,Qn=1,5куб.м/час, трубопровод подающий)</t>
  </si>
  <si>
    <t>Счетчик тепла БЕРИЛЛ СТЭ 31.15-1,5-T2-М (Dn=15mm,L=110mm,Qn=1,5куб.м/час, трубопровод обратный)</t>
  </si>
  <si>
    <t>Счетчик тепла БЕРИЛЛ СТЭ 31.15-1,5-Т1- R (Dn=15mm,L=110mm,Qn=1,5куб.м/час, трубопровод подающий)</t>
  </si>
  <si>
    <t>Счетчик тепла БЕРИЛЛ СТЭ 31.15-1,5-Т1-I (Dn=15mm,L=110mm,Qn=1,5куб.м/час, трубопровод подающий)</t>
  </si>
  <si>
    <t>Счетчик тепла БЕРИЛЛ СТЭ 31.15-1,5-Т1-N (Dn=15mm,L=110mm,Qn=1,5куб.м/час, трубопровод подающий)</t>
  </si>
  <si>
    <t>Счетчик тепла БЕРИЛЛ СТЭ 31.15-1,5-Т2- R (Dn=15mm,L=110mm,Qn=1,5куб.м/час, трубопровод обратный)</t>
  </si>
  <si>
    <t>Счетчик тепла СТЭ 31.15-1,5-Т2-I (Dn=15mm,L=110mm,Qn=1,5куб.м/час, трубопровод обратный)</t>
  </si>
  <si>
    <t>Счетчик тепла БЕРИЛЛ СТЭ 31.15-1,5-Т2-N (Dn=15mm,L=110mm,Qn=1,5куб.м/час, трубопровод обратный)</t>
  </si>
  <si>
    <t>Qn=1,5куб.м/час</t>
  </si>
  <si>
    <t>Qn=2,5 куб.м/час</t>
  </si>
  <si>
    <t>Счетчик тепла БЕРИЛЛ СТЭ 31.20-2,5-Т1-I (Dn=20mm,L=130mm,Qn=2,5 куб.м/час, трубопровод подающий)</t>
  </si>
  <si>
    <t>Счетчик тепла БЕРИЛЛ СТЭ 31.20-2,5-Т1-M (Dn=20mm,L=130mm,Qn=2,5 куб.м/час, трубопровод подающий)</t>
  </si>
  <si>
    <t>Счетчик тепла БЕРИЛЛ СТЭ 31.20-2,5-Т1-N (Dn=20mm,L=130mm,Qn=2,5 куб.м/час, трубопровод подающий)</t>
  </si>
  <si>
    <t>Счетчик тепла БЕРИЛЛ СТЭ 31.20-2,5-Т1-R (Dn=20mm,L=130mm,Qn=2,5 куб.м/час, трубопровод подающий)</t>
  </si>
  <si>
    <t>Счетчик тепла БЕРИЛЛ СТЭ 31.20-2,5-Т2-I (Dn=20mm,L=130mm,Qn=2,5 куб.м/час, трубопровод обратный)</t>
  </si>
  <si>
    <t>Счетчик тепла БЕРИЛЛ СТЭ 31.20-2,5-Т2-M (Dn=20mm,L=130mm,Qn=2,5 куб.м/час, трубопровод обратный)</t>
  </si>
  <si>
    <t>Счетчик тепла БЕРИЛЛ СТЭ 31.20-2,5-Т2-N (Dn=20mm,L=130mm,Qn=2,5 куб.м/час, трубопровод обратный)</t>
  </si>
  <si>
    <t>Счетчик тепла БЕРИЛЛ СТЭ 31.20-2,5-Т2-R (Dn=20mm,L=130mm,Qn=2,5 куб.м/час, трубопровод обратный)</t>
  </si>
  <si>
    <t>3/4" - 3/4"</t>
  </si>
  <si>
    <t>Ниппель НН UNI-X</t>
  </si>
  <si>
    <t>Переходник НВ UNI-X</t>
  </si>
  <si>
    <t>54х1,5</t>
  </si>
  <si>
    <t>30/2700</t>
  </si>
  <si>
    <t>20/1800</t>
  </si>
  <si>
    <t>15001A42</t>
  </si>
  <si>
    <t xml:space="preserve"> 2/34</t>
  </si>
  <si>
    <t>42x18x42</t>
  </si>
  <si>
    <t>60/2700</t>
  </si>
  <si>
    <t>42x35x42</t>
  </si>
  <si>
    <t>42x1</t>
  </si>
  <si>
    <t>42x2</t>
  </si>
  <si>
    <t>18x1</t>
  </si>
  <si>
    <t>0010021532</t>
  </si>
  <si>
    <t>ecoTEC plus VU INT IV 486/5-5 H</t>
  </si>
  <si>
    <t>0010021533</t>
  </si>
  <si>
    <t>ecoTEC plus VU INT 656/5-5 H</t>
  </si>
  <si>
    <t>Коллектор регулируемый для теплого пола с расходомерами:                                                                     - 2 шаровых крана с термометром,                                   - 2 автоматических воздуховыпускных клапана,          - 2 сливных крана,                                                                  - 2 цельнометаллических кронштейна</t>
  </si>
  <si>
    <t>Коллектор регулируемый для теплого пола:                                                                     - 2 шаровых крана с термометром,                                   - 2 автоматических воздуховыпускных клапана,          - 2 сливных крана,                                                                  - 2 цельнометаллических кронштейна</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</si>
  <si>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</si>
  <si>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</si>
  <si>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</si>
  <si>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</si>
  <si>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</si>
  <si>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Rommer</t>
  </si>
  <si>
    <t>Аксессуары и комплектующие для радиаторов Rommer (Китай)</t>
  </si>
  <si>
    <t>Стальные панельные радиаторы Rommer (Россия)</t>
  </si>
  <si>
    <r>
      <t xml:space="preserve">Арматура для котельного оборудования (Россия) </t>
    </r>
    <r>
      <rPr>
        <sz val="11"/>
        <color rgb="FFFF0000"/>
        <rFont val="Calibri"/>
        <family val="2"/>
        <charset val="204"/>
      </rPr>
      <t>NEW!!!</t>
    </r>
  </si>
  <si>
    <t>Теплоизоляция Rommer (Россия)</t>
  </si>
  <si>
    <t>Радиаторы:</t>
  </si>
  <si>
    <t>Global</t>
  </si>
  <si>
    <t>Аксессуары к радиаторам GLOBAL (Италия)</t>
  </si>
  <si>
    <t>Rifar</t>
  </si>
  <si>
    <t>Kermi</t>
  </si>
  <si>
    <t>Котельное оборудование:</t>
  </si>
  <si>
    <t>Baxi</t>
  </si>
  <si>
    <t>Vaillant</t>
  </si>
  <si>
    <t>Protherm</t>
  </si>
  <si>
    <t>Эван</t>
  </si>
  <si>
    <t>Котлы электрические Эван (Россия)</t>
  </si>
  <si>
    <t>Watts</t>
  </si>
  <si>
    <t>TECH</t>
  </si>
  <si>
    <t>Автоматика и контроллеры</t>
  </si>
  <si>
    <t>Kiturami</t>
  </si>
  <si>
    <t>Запчасти</t>
  </si>
  <si>
    <t>Meibes</t>
  </si>
  <si>
    <t>Flamco</t>
  </si>
  <si>
    <t>Предохранительная арматура</t>
  </si>
  <si>
    <t>Simplex</t>
  </si>
  <si>
    <t>Арматура Simplex</t>
  </si>
  <si>
    <t>Barberi</t>
  </si>
  <si>
    <r>
      <t xml:space="preserve">Модули быстрого монтажа Barberi (Италия). Трехходовые смесительные клапаны + сервоприводы. </t>
    </r>
    <r>
      <rPr>
        <sz val="11"/>
        <color indexed="10"/>
        <rFont val="Calibri"/>
        <family val="2"/>
        <charset val="204"/>
      </rPr>
      <t>NEW!!!</t>
    </r>
  </si>
  <si>
    <r>
      <t xml:space="preserve">Коллекторы (Россия) </t>
    </r>
    <r>
      <rPr>
        <sz val="11"/>
        <color indexed="10"/>
        <rFont val="Calibri"/>
        <family val="2"/>
        <charset val="204"/>
      </rPr>
      <t>NEW!!!</t>
    </r>
  </si>
  <si>
    <t>Водонагреватели:</t>
  </si>
  <si>
    <t>Reflex</t>
  </si>
  <si>
    <t xml:space="preserve">Водонагреватели BAXI (Италия) </t>
  </si>
  <si>
    <t>ACV</t>
  </si>
  <si>
    <r>
      <t xml:space="preserve">Водонагреватели ACV </t>
    </r>
    <r>
      <rPr>
        <sz val="11"/>
        <color rgb="FFFF0000"/>
        <rFont val="Calibri"/>
        <family val="2"/>
        <charset val="204"/>
      </rPr>
      <t>NEW!!!</t>
    </r>
  </si>
  <si>
    <t>Внутрипольные конвекторы:</t>
  </si>
  <si>
    <t>Varmann</t>
  </si>
  <si>
    <t>Насосы и мембранные баки:</t>
  </si>
  <si>
    <t>Cimm</t>
  </si>
  <si>
    <t>Мембранные баки (Россия)</t>
  </si>
  <si>
    <t>Трубы и фитинги:</t>
  </si>
  <si>
    <t>Prandelli</t>
  </si>
  <si>
    <t>APE</t>
  </si>
  <si>
    <t>Kalde</t>
  </si>
  <si>
    <t>Политэк</t>
  </si>
  <si>
    <t>Tiemme</t>
  </si>
  <si>
    <t>Uponor</t>
  </si>
  <si>
    <t>Sanha</t>
  </si>
  <si>
    <t>Медные пресс-фитинги</t>
  </si>
  <si>
    <t>Медные фитинги под пайку</t>
  </si>
  <si>
    <t>Медные трубы</t>
  </si>
  <si>
    <t>Sinikon</t>
  </si>
  <si>
    <t>Запорно-регулирующая арматура:</t>
  </si>
  <si>
    <t>Luxor</t>
  </si>
  <si>
    <t>Фильтры для воды TIEMME (Италия)</t>
  </si>
  <si>
    <t>Cimberio</t>
  </si>
  <si>
    <t>Itap</t>
  </si>
  <si>
    <t>Bugatti</t>
  </si>
  <si>
    <t>ALSO</t>
  </si>
  <si>
    <t>Прочее:</t>
  </si>
  <si>
    <t>Энергофлекс</t>
  </si>
  <si>
    <t>ТМК</t>
  </si>
  <si>
    <t>Itelma</t>
  </si>
  <si>
    <t>TEPLOCOM</t>
  </si>
  <si>
    <t>Syr</t>
  </si>
  <si>
    <t>Разные</t>
  </si>
  <si>
    <t>АКВАСТОРОЖ</t>
  </si>
  <si>
    <t>Формат</t>
  </si>
  <si>
    <t>Маты для теплых полов</t>
  </si>
  <si>
    <t>Warme</t>
  </si>
  <si>
    <t>Теплоносители</t>
  </si>
  <si>
    <t>THERMO</t>
  </si>
  <si>
    <t>Нагревательные кабельные системы (Швеция)</t>
  </si>
  <si>
    <t>VTS</t>
  </si>
  <si>
    <t>Крепеж для коллектора одинарный (комплект 2 шт). Цена указана за 1 кронштейн.</t>
  </si>
  <si>
    <t>Крепеж для коллектора двойной (комплект 2 шт). Цена указана за 1 кронштейн.</t>
  </si>
  <si>
    <t>SDG-0014-002502</t>
  </si>
  <si>
    <t>Насосная группа для твердотопливных котлов 1”с насосом Grundfos UPSO 25-65</t>
  </si>
  <si>
    <t>CIM 3767L3739DP 65</t>
  </si>
  <si>
    <t>CIM 3767L3739DP 80</t>
  </si>
  <si>
    <t>CIM 3767L3739DP 100</t>
  </si>
  <si>
    <t>CIM 3767L3739DP 125</t>
  </si>
  <si>
    <t>CIM 3767L3739DP 150</t>
  </si>
  <si>
    <t>CIM 3767H3739DP 65</t>
  </si>
  <si>
    <t>CIM 3767H3739DP 80</t>
  </si>
  <si>
    <t>CIM 3767H3739DP 100</t>
  </si>
  <si>
    <t>CIM 3767H3739DP 125</t>
  </si>
  <si>
    <t>CIM 3767H3739DP 150</t>
  </si>
  <si>
    <t xml:space="preserve">Комплект клапанов балансировочных 3767L3739DP, 3767LP (20-80 кПа) автомат.,3739ВDP ручн., 999UN/2 импульсн. трубка </t>
  </si>
  <si>
    <t>Комплект клапанов балансировочных 3767H3739DP, 3767LP (80-160 кПа) автомат.,3739ВDP ручн., 999UN/2 импульсн. трубка  PN16 FF</t>
  </si>
  <si>
    <t>CIM 767L787ODP 12</t>
  </si>
  <si>
    <t>CIM 767L787ODP 34</t>
  </si>
  <si>
    <t>CIM 767L787ODP 1</t>
  </si>
  <si>
    <t>CIM 767H787ODP 12</t>
  </si>
  <si>
    <t>CIM 767H787ODP 34</t>
  </si>
  <si>
    <t>CIM 767H787ODP 1</t>
  </si>
  <si>
    <t>CIM 767H787ODP 114</t>
  </si>
  <si>
    <t>CIM 767H787ODP 112</t>
  </si>
  <si>
    <t>CIM 767H787ODP 2</t>
  </si>
  <si>
    <t xml:space="preserve">Комплект клапанов балансировочных, 767LP (5-30 кПа) автомат., 787OTDP ручн., 999UN/1 импульсн. трубка  PN16 ВВ </t>
  </si>
  <si>
    <t>Комплект клапанов балансировочных, 767НP (20-60 кПа) автомат., 787OTDP ручн., 999UN/1 импульсн. трубка  PN16 ВВ</t>
  </si>
  <si>
    <t>3/4"x1/2"</t>
  </si>
  <si>
    <t>D 075</t>
  </si>
  <si>
    <t>Отвод с фронт. патрубком (выход вверх) 87°</t>
  </si>
  <si>
    <t>Отвод с левым патрубком ПП *87°</t>
  </si>
  <si>
    <t>Отвод с правым патрубком ПП *87°</t>
  </si>
  <si>
    <t>Крестовина одноплоскостная ПП 45°</t>
  </si>
  <si>
    <t>506016.R</t>
  </si>
  <si>
    <t>Крестовина двухплоскостная 87°</t>
  </si>
  <si>
    <t>Переход эксцентрический ПП</t>
  </si>
  <si>
    <t>504049.K</t>
  </si>
  <si>
    <t>504051.K</t>
  </si>
  <si>
    <t>504055.K</t>
  </si>
  <si>
    <t>* заказные позиции</t>
  </si>
  <si>
    <t>Цены с НДС с учетом скидки</t>
  </si>
  <si>
    <t>0010015248</t>
  </si>
  <si>
    <t>0010015260</t>
  </si>
  <si>
    <t>0010020413</t>
  </si>
  <si>
    <t>0010020901</t>
  </si>
  <si>
    <t>O 75 / 150</t>
  </si>
  <si>
    <t>РЭКО</t>
  </si>
  <si>
    <t>Котлы электрические РЭКО (Россия)</t>
  </si>
  <si>
    <t>Котлы электрические "РЭКО" (Россия)</t>
  </si>
  <si>
    <t>Электрокотел РЭКО 5ПМ-24ПМ</t>
  </si>
  <si>
    <t>Российский электрический котел РЭКО 5ПМ-24ПМ (наличие насоса, экспанзомата, группы безопасности, возможность недельного программирования, ТО  из нерж. стали)</t>
  </si>
  <si>
    <t>Электрокотел РЭКО 5П-24ПМ</t>
  </si>
  <si>
    <t>Российский электрический котел РЭКО 5П-45П (ТО  из нерж. стали)</t>
  </si>
  <si>
    <t>РЭКО-5ПМ</t>
  </si>
  <si>
    <t>РЭКО-7ПМ</t>
  </si>
  <si>
    <t>РЭКО-9ПМ</t>
  </si>
  <si>
    <t>РЭКО-12ПМ</t>
  </si>
  <si>
    <t>РЭКО-15ПМ</t>
  </si>
  <si>
    <t>РЭКО-18ПМ</t>
  </si>
  <si>
    <t>РЭКО-21ПМ</t>
  </si>
  <si>
    <t>РЭКО-24ПМ</t>
  </si>
  <si>
    <t>РЭКО-5П</t>
  </si>
  <si>
    <t>РЭКО-6П</t>
  </si>
  <si>
    <t>РЭКО-7П</t>
  </si>
  <si>
    <t>РЭКО-8П</t>
  </si>
  <si>
    <t>РЭКО-9П</t>
  </si>
  <si>
    <t>РЭКО-12П</t>
  </si>
  <si>
    <t>РЭКО-15П</t>
  </si>
  <si>
    <t>РЭКО-18П</t>
  </si>
  <si>
    <t>РЭКО-21П</t>
  </si>
  <si>
    <t>РЭКО-24П</t>
  </si>
  <si>
    <t>РЭКО-30П</t>
  </si>
  <si>
    <t>РЭКО-36П</t>
  </si>
  <si>
    <t>РЭКО-45П</t>
  </si>
  <si>
    <t>GSM Модуль "Часовой-РЭКО"</t>
  </si>
  <si>
    <t>SCA-6010-220850</t>
  </si>
  <si>
    <t xml:space="preserve"> STOUT дымоход коаксиальный для прохода через стену (совместимый с Protherm Рысь,Ягуар) Ø 60/100</t>
  </si>
  <si>
    <t>SCA-6010-000004</t>
  </si>
  <si>
    <t>SCA-6010-000005</t>
  </si>
  <si>
    <t>SCA-6010-000006</t>
  </si>
  <si>
    <t>SCA-6010-000007</t>
  </si>
  <si>
    <t>SCA-6010-002000</t>
  </si>
  <si>
    <t>STOUT эл-т дымохода адаптер M-F Ø60 L=47</t>
  </si>
  <si>
    <t>STOUT эл-т дымохода адаптер, фланец.</t>
  </si>
  <si>
    <t>STOUT эл-т дымохода адаптер M-M Ø60 L=50</t>
  </si>
  <si>
    <t>STOUT эл-т дымохода комплект адаптеров совместим с Immergas</t>
  </si>
  <si>
    <t>STOUT Элемент дымохода  Ø60/100 труба коаксиальная 2000 мм п/м, уплотнения и хомут в комплекте (лого),групп.упаковка 9 шт.</t>
  </si>
  <si>
    <t>M-F Ø60 L=47</t>
  </si>
  <si>
    <t>Ø100</t>
  </si>
  <si>
    <t xml:space="preserve"> M-M Ø60 L=50</t>
  </si>
  <si>
    <t xml:space="preserve"> Ø60/100 L=2000 </t>
  </si>
  <si>
    <t>SCA-8610-088000</t>
  </si>
  <si>
    <t>SCA-8610-088002</t>
  </si>
  <si>
    <t>SCA-8610-088003</t>
  </si>
  <si>
    <t xml:space="preserve"> STOUT эл-т дымохода фиксатор соединений  PP-труб Ø80 (в шахте дымохода). нерж.сталь.</t>
  </si>
  <si>
    <t>STOUT эл-т дымохода фиксатор c распорками для соединений  PP-труб Ø80 (в шахте дымохода). нерж.сталь.</t>
  </si>
  <si>
    <t>STOUT эл-т дымохода стеновая панель к-т для изоляции прохода в шахту дымохода.</t>
  </si>
  <si>
    <t>Ø80</t>
  </si>
  <si>
    <t xml:space="preserve">Ø80 </t>
  </si>
  <si>
    <t xml:space="preserve">Зональные клапаны </t>
  </si>
  <si>
    <t>SVM-0070-300020</t>
  </si>
  <si>
    <t>SVM-0070-300025</t>
  </si>
  <si>
    <t>SVM-0070-300125</t>
  </si>
  <si>
    <t>SVM-0070-300132</t>
  </si>
  <si>
    <t>SVM-0070-200020</t>
  </si>
  <si>
    <t>SVM-0070-200025</t>
  </si>
  <si>
    <t>SVM-0070-200125</t>
  </si>
  <si>
    <t>SVM-0070-200132</t>
  </si>
  <si>
    <t>SVM-0071-230008</t>
  </si>
  <si>
    <t>SVM-0071-230012</t>
  </si>
  <si>
    <t>SVM-0071-230001</t>
  </si>
  <si>
    <t>SVM-0071-230002</t>
  </si>
  <si>
    <t>SVM-0071-001520</t>
  </si>
  <si>
    <t>SVM-0071-002025</t>
  </si>
  <si>
    <r>
      <t>SVM-007</t>
    </r>
    <r>
      <rPr>
        <sz val="11"/>
        <rFont val="Calibri"/>
        <family val="2"/>
        <charset val="204"/>
      </rPr>
      <t>2</t>
    </r>
    <r>
      <rPr>
        <sz val="11"/>
        <rFont val="Calibri"/>
        <family val="2"/>
        <charset val="204"/>
      </rPr>
      <t>-200020</t>
    </r>
  </si>
  <si>
    <r>
      <t>SVM-007</t>
    </r>
    <r>
      <rPr>
        <sz val="11"/>
        <rFont val="Calibri"/>
        <family val="2"/>
        <charset val="204"/>
      </rPr>
      <t>2</t>
    </r>
    <r>
      <rPr>
        <sz val="11"/>
        <rFont val="Calibri"/>
        <family val="2"/>
        <charset val="204"/>
      </rPr>
      <t>-200025</t>
    </r>
  </si>
  <si>
    <r>
      <t>SVM-007</t>
    </r>
    <r>
      <rPr>
        <sz val="11"/>
        <rFont val="Calibri"/>
        <family val="2"/>
        <charset val="204"/>
      </rPr>
      <t>2</t>
    </r>
    <r>
      <rPr>
        <sz val="11"/>
        <rFont val="Calibri"/>
        <family val="2"/>
        <charset val="204"/>
      </rPr>
      <t>-200125</t>
    </r>
  </si>
  <si>
    <r>
      <t>SVM-007</t>
    </r>
    <r>
      <rPr>
        <sz val="11"/>
        <rFont val="Calibri"/>
        <family val="2"/>
        <charset val="204"/>
      </rPr>
      <t>2</t>
    </r>
    <r>
      <rPr>
        <sz val="11"/>
        <rFont val="Calibri"/>
        <family val="2"/>
        <charset val="204"/>
      </rPr>
      <t>-200132</t>
    </r>
  </si>
  <si>
    <t>SVM-0071-230004</t>
  </si>
  <si>
    <t>SVM-0071-024004</t>
  </si>
  <si>
    <t>SVM-0071-230005</t>
  </si>
  <si>
    <t>SVM-0071-024005</t>
  </si>
  <si>
    <t>3-Ходовой зональный клапан, сервопривод 230V, с кабелем 1м., НР 3/4", Kv 8</t>
  </si>
  <si>
    <t>3-Ходовой зональный клапан, сервопривод 230V, с кабелем 1м., НР 1", Kv 8</t>
  </si>
  <si>
    <t>Компактный 3-Ходовой зональный клапан, сервопривод 230V, с кабелем 1м., НР 1", Kv 8</t>
  </si>
  <si>
    <t>Компактный 3-Ходовой зональный клапан, сервопривод 230V, с кабелем 1м., НР 1 1/4", Kv 8</t>
  </si>
  <si>
    <t>2-Ходовой зональный клапан, сервопривод 230V, с 3-х жильным кабелем 1м., НР 3/4", Kv 12</t>
  </si>
  <si>
    <t>2-Ходовой зональный клапан, сервопривод 230V, с 3-х жильным кабелем 1м., НР 1" Kv 12</t>
  </si>
  <si>
    <t>Компактный 2-Ходовой зональный клапан, сервопривод 230V, с кабелем 1м., НР 1" Kv 12</t>
  </si>
  <si>
    <t>Компактный 2-Ходовой зональный клапан, сервопривод 230V, с кабелем 1м., НР 1 1/4" Kv 12</t>
  </si>
  <si>
    <t>Сервопривод для 3-ходовых зональных клапанов, 230V, время движения 8 сек., 1м.</t>
  </si>
  <si>
    <t>Сервопривод для 2-ходовых зональных клапанов, 230V, время движения 12 сек., 1м.</t>
  </si>
  <si>
    <t>Соединительный кабель сервопривода со штепсельным соединением 1м. (3х0,75 мм)</t>
  </si>
  <si>
    <t>Соединительный кабель сервопривода со штепсельным соединением 1м., 4 жилы (4х0,75мм)</t>
  </si>
  <si>
    <t>Штуце с накидной гайкой под плоскую прокладку G 1/2M-G3/4RN</t>
  </si>
  <si>
    <t>Штуце с накидной гайкой под плоскую прокладку G 3/4M-G1N</t>
  </si>
  <si>
    <t>Штуце с накидной гайкой под плоскую прокладку G 1M-G1 1/4RN</t>
  </si>
  <si>
    <t>Шаровой 2-ходовой зональный клапан НВ 1/2*1/2</t>
  </si>
  <si>
    <t>Шаровой 2-ходовой зональный клапан НВ 3/4*3/4</t>
  </si>
  <si>
    <t>Шаровой 2-ходовой зональный клапан НВ 1*1</t>
  </si>
  <si>
    <t>Шаровой 2-ходовой зональный клапан НВ 1 1/4*1 1/4</t>
  </si>
  <si>
    <r>
      <t>Сервопривод для шаровых зональных клапанов, ход 90</t>
    </r>
    <r>
      <rPr>
        <sz val="11"/>
        <color indexed="8"/>
        <rFont val="Calibri"/>
        <family val="2"/>
        <charset val="204"/>
      </rPr>
      <t>°, кабель 1м., 40 сек., 230V, 4 полюса</t>
    </r>
  </si>
  <si>
    <r>
      <t>Сервопривод для шаровых зональных клапанов, ход 90</t>
    </r>
    <r>
      <rPr>
        <sz val="11"/>
        <color indexed="8"/>
        <rFont val="Calibri"/>
        <family val="2"/>
        <charset val="204"/>
      </rPr>
      <t>°, кабель 1м., 40 сек., 24V, 4 полюса</t>
    </r>
  </si>
  <si>
    <r>
      <t>Сервопривод для шаровых зональных клапанов, ход 90</t>
    </r>
    <r>
      <rPr>
        <sz val="11"/>
        <color indexed="8"/>
        <rFont val="Calibri"/>
        <family val="2"/>
        <charset val="204"/>
      </rPr>
      <t>°, кабель 1м., 40 сек., 230V, 5 полюсов</t>
    </r>
  </si>
  <si>
    <r>
      <t>Сервопривод для шаровых зональных клапанов, ход 90</t>
    </r>
    <r>
      <rPr>
        <sz val="11"/>
        <color indexed="8"/>
        <rFont val="Calibri"/>
        <family val="2"/>
        <charset val="204"/>
      </rPr>
      <t>°, кабель 1м., 40 сек., 24V, 5 полюсов</t>
    </r>
  </si>
  <si>
    <t>SVM-0071-002532</t>
  </si>
  <si>
    <t>3-х ходовой смесительный клапан 1" -1 1/2”  KVs 8</t>
  </si>
  <si>
    <t>SVM-0013-012501</t>
  </si>
  <si>
    <t>Насосная группа с прямым контуром 3/4" без насоса в теплоизоляции</t>
  </si>
  <si>
    <t>SDG-0001-002001</t>
  </si>
  <si>
    <t>Насосная группа с прямым контуром 3/4" с насосом Grundfos UPSO 15-65 130 в теплоизоляции</t>
  </si>
  <si>
    <t>SDG-0001-002002</t>
  </si>
  <si>
    <t>Насосная группа с термостатическим смесительным клапаном 3/4" без насоса</t>
  </si>
  <si>
    <t>SDG-0002-002001</t>
  </si>
  <si>
    <t>Насосная группа с термостатическим смесительным клапаном 3/4"с насосом Grundfos UPSO 15-65 130</t>
  </si>
  <si>
    <t>SDG-0002-002002</t>
  </si>
  <si>
    <t>Насосная группа с 3-х ходовым приводным смесителем 3/4" без насоса</t>
  </si>
  <si>
    <t>SDG-0007-002001</t>
  </si>
  <si>
    <t>Насосная группа с 3-х ходовым приводным смесителем 3/4" с насосом Grundfos UPSO 15-65 130</t>
  </si>
  <si>
    <t>SDG-0007-002002</t>
  </si>
  <si>
    <t>Стальной распределительный коллектор 2 отопительных контура. В теплоизоляции DN 20</t>
  </si>
  <si>
    <t>SDG-0016-002502</t>
  </si>
  <si>
    <t>Стальной распределительный коллектор 3 отопительных контура. В теплоизоляции DN 20</t>
  </si>
  <si>
    <t>SDG-0016-002503</t>
  </si>
  <si>
    <t>Стальной распределительный коллектор 2 отопительных контура с гидравлическим разделителем DN 20</t>
  </si>
  <si>
    <t>SDG-0018-002502</t>
  </si>
  <si>
    <t>Стальной распределительный коллектор 3 отопительных контура с гидравлическим разделителем DN 20</t>
  </si>
  <si>
    <t>SDG-0018-002503</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</si>
  <si>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</si>
  <si>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</si>
  <si>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</si>
  <si>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</si>
  <si>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</si>
  <si>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SCS-0001-000062</t>
  </si>
  <si>
    <t>SCS-0001-000061</t>
  </si>
  <si>
    <t>SCS-0001-000005</t>
  </si>
  <si>
    <t>SCS-0001-000012</t>
  </si>
  <si>
    <t>SCS-0001-000053</t>
  </si>
  <si>
    <t>SCS-0001-000003</t>
  </si>
  <si>
    <t>Реле давления для водоснабжения PM5G,  1-5 бар, 1/4", с накидной гайкой.</t>
  </si>
  <si>
    <t>Реле давления для водоснабжения PM12G, 3-12 бар,1/4", с накидной гайкой</t>
  </si>
  <si>
    <t>Реле давления для водоснабжения со встроенным манометром PM5-3W, 1-5 бар</t>
  </si>
  <si>
    <t>Реле сухого хода LP/3, 0-4 бар, 1/4"</t>
  </si>
  <si>
    <t>Баки для воды</t>
  </si>
  <si>
    <t>Бак д/воды ATP-500 (синий) с поплавком, шт</t>
  </si>
  <si>
    <t>0-16-2435</t>
  </si>
  <si>
    <t>Бак д/воды ATP-800 (синий) с поплавком, шт</t>
  </si>
  <si>
    <t>Бак д/воды ATP-1000 (синий) с поплавком Миасское, шт</t>
  </si>
  <si>
    <t>Бак д/воды ATV 200 (синий) с поплавком, шт</t>
  </si>
  <si>
    <t>Бак д/воды ATV 500 (синий) с поплавком, шт</t>
  </si>
  <si>
    <t>Бак д/воды ATV 750 (синий) с поплавком, шт</t>
  </si>
  <si>
    <t>Бак д/воды ATV-200 (черный) с поплавком, шт</t>
  </si>
  <si>
    <t>Бак д/воды Combi  W-1100 BW (сине-белый) с поплавком, шт</t>
  </si>
  <si>
    <t>0-16-2556</t>
  </si>
  <si>
    <t>Бак д/воды Combi  W-1500 BW (сине-белый) с поплавком, шт</t>
  </si>
  <si>
    <t>Бак д/воды Combi  W-2000 BW (сине-белый) с поплавком, шт</t>
  </si>
  <si>
    <t>Бак д/воды Quadro W-750 (синий) с поплавком, шт</t>
  </si>
  <si>
    <t>Бак д/воды Quadro W-1000 (синий) с поплавком, шт</t>
  </si>
  <si>
    <t>Баки для топлива</t>
  </si>
  <si>
    <t>1-12-0073</t>
  </si>
  <si>
    <t>Бак топливный Combi  f - 1100 B, шт</t>
  </si>
  <si>
    <t>1-12-0075</t>
  </si>
  <si>
    <t>Бак топливный Combi  f - 1500 B, шт</t>
  </si>
  <si>
    <t>Бак топливный Combi  f - 2000 B, шт</t>
  </si>
  <si>
    <t>Бак топливный Quadro f - 750 B, шт</t>
  </si>
  <si>
    <t>Бак топливный Quadro f - 1000 B, шт</t>
  </si>
  <si>
    <t>Оборудование Акватек (Россия)</t>
  </si>
  <si>
    <t>Акватек</t>
  </si>
  <si>
    <t>Ёмкости для воды и топлива</t>
  </si>
  <si>
    <t>в каталог</t>
  </si>
  <si>
    <t>Росма</t>
  </si>
  <si>
    <t>ВНЕШНИЙ ВИД</t>
  </si>
  <si>
    <t>НАИМЕНОВАНИЕ</t>
  </si>
  <si>
    <t>Розничная цена, руб.</t>
  </si>
  <si>
    <t>Росма М-210Т.00(0-0,6МРа)G1/4.150C. 2,5 МАНОМЕТР 50 мм., ТИП-ТМ-210Т, G1/4 (сзади), 0-0,6МРа, кл. 2,5, 150 град.</t>
  </si>
  <si>
    <t>Росма ТМ-310Т.00(0-0,6МРа)G1/4.150С.2,5 МАНОМЕТР 63 мм, ТИП - ТМ-310Т, G1/4 (сзади), 0-0,6МРа, 150град.,кл.2,5</t>
  </si>
  <si>
    <t>Росма ТМ-310Т.00(0-1МРа)G1/4.150С.2,5 МАНОМЕТР 63 мм, ТИП - ТМ-310Т, G1/4 (сзади), 0-1МРа, 150град.,кл.2,5</t>
  </si>
  <si>
    <t>Росма ТМ-510Т.00(0-0,6МРа)G1/2.150С.1,5 МАНОМЕТР 100 мм, ТИП- ТМ-510Т, G1/2 (сзади), 0-0,6MPa, кл.1,5</t>
  </si>
  <si>
    <t>Росма ТМ-510Т.00(0-1МРа)G1/2.150С.1,5 МАНОМЕТР 100 мм, ТИП- ТМ-510Т, G1/2 (сзади), 0-1MPa, кл.1,5</t>
  </si>
  <si>
    <t>Росма ТМ-510Р.00(0-0,6МРа)G1/2.1,5 * МАНОМЕТР диам.100 мм, тип - ТМ;серия 10;кт 1,5; IP40; G1/2; 0-0,6МРа.</t>
  </si>
  <si>
    <t>Росма ТМ-510Р.00(0-1МРа)G1/2.1,5 * МАНОМЕТР диам.100 мм, тип - ТМ;серия 10;кт 1,5; IP40; G1/2; 0-1МРа.</t>
  </si>
  <si>
    <t>Росма ТМ-510Р.00(0-1,6МРа)G1/2.1,5 *  МАНОМЕТР диам.100 мм, тип - ТМ;серия 10;кт 1,5; IP40; G1/2; 0-1,6МРа.</t>
  </si>
  <si>
    <t>Росма ТМ-210Р.00(0-0,6МРа)G1/4.150С.2,5 МАНОМЕТР 50 мм., ТИП-ТМ-210Р, G1/4 (снизу), 0-0,6МРа, кл. 2,5 корп.-сталь, 150град,</t>
  </si>
  <si>
    <t>Росма ТМ-210Р.00(0-1МРа)G1/4.150С.2,5 МАНОМЕТР 50 мм., ТИП-ТМ-210Р, G1/4 (снизу), 0-1МРа, кл. 2,5 корп.-сталь, 150град,</t>
  </si>
  <si>
    <t xml:space="preserve">Росма ТМ-310Р.00(0-0,6МРа)G1/4.150С.2,5 МАНОМЕТР 63 мм, ТИП - ТМ-310Р, G1/4 (снизу), 0-0,6МРа, 150град., кл.2,5  </t>
  </si>
  <si>
    <t>Росма ТМ-510P.00(0-1,6MРа)G1/2.1,5.M2  Манометр диам. 100 мм; тип ТМ; серия 10; модель 2; кт 1,5; IP40;  G1/2; 0-1,6МРа.</t>
  </si>
  <si>
    <t>Росма ТМ-510P.00(0-1,0MРа)G1/2.1,5.M2  Манометр диам. 100 мм; тип ТМ; серия 10; модель 2; кт 1,5;  IP40;  G 1/2; 0-1,0МРа.</t>
  </si>
  <si>
    <t>Росма ТМ-310Р.00(0-1МРа)G1/4.150С.1,5 Манометр диам. 63 мм; тип ТМ; серия 10; кт 1,5;  IP40;  G1/4; 0-1МРа.</t>
  </si>
  <si>
    <t xml:space="preserve">Росма ТМ-310Р.00(0-1МРа)G1/4.150С.2,5 МАНОМЕТР 63 мм, ТИП - ТМ-310Р, G1/4 (снизу), 0-1МРа, 150 град., кл.2,5  </t>
  </si>
  <si>
    <t>Росма БТ-51.211(0-120С)G1/2.46.1,5 ТЕРМОМЕТР биметалл. 100 мм, ТИП - БТ-51 корпус -  хромированная сталь, шток осевой 46х6мм  - нерж.сталь, 0-120C, c гильзой (латунь) G1/2, кл.1,5</t>
  </si>
  <si>
    <t>Росма БТ-51.211(0-120С)G1/2.64.1,5 ТЕРМОМЕТР биметалл. 100 мм, ТИП - БТ-51 корпус -  хромированная сталь, шток осевой 64х6мм  - нерж.сталь, 0-120C, c гильзой (латунь) G1/2, кл. 1,5</t>
  </si>
  <si>
    <t>Росма БТ-51.211(0-160С)G1/2.64.1,5 ТЕРМОМЕТР биметалл. 100 мм, ТИП - БТ-51 корпус -  хромированная сталь, шток осевой 64х6мм  - нерж.сталь, 0-160C, c гильзой (латунь) G1/2, кл. 1,5</t>
  </si>
  <si>
    <t>Росма БТ-31.211(0-120С)G1/2.46.2,5 ТЕРМОМЕТР биметалл. 63 мм, ТИП - БТ-31 корпус - хромированная сталь, шток осевой 46х6мм  - нерж.сталь, 0-120C, c гильзой (латунь) G1/2, кл. 2,5</t>
  </si>
  <si>
    <t>Росма БТ-31.211(0-120С)G1/2.64.2,5 ТЕРМОМЕТР биметалл. 63 мм, ТИП - БТ-31 корпус - хромированная сталь, шток осевой 64х6мм  - нерж.сталь, 0-120C, c гильзой (латунь) G1/2, кл. 2,5</t>
  </si>
  <si>
    <t>Росма БТ-41.211(0-120С)G1/2.46.1,5 ТЕРМОМЕТР биметалл. 80 мм, ТИП - БТ-41 корпус - хромированная сталь, шток осевой 46х6мм  - нерж.сталь, 0-120C, c гильзой (латунь) G1/2, кл. 1,5</t>
  </si>
  <si>
    <t>Росма БТ-41.211(0-120С)G1/2.64.1,5 ТЕРМОМЕТР биметалл. 80 мм, ТИП - БТ-41 корпус - хромированная сталь, шток осевой 64х6мм  - нерж.сталь, 0-120C, c гильзой (латунь) G1/2, кл. 1,5</t>
  </si>
  <si>
    <t>Росма БТ-41.211(0-160С)G1/2.64.1,5 ТЕРМОМЕТР биметалл. 80 мм, ТИП - БТ-41 корпус - хромированная сталь, шток осевой 64х6мм  - нерж.сталь, 0-160C, c гильзой (латунь) G1/2, кл. 1,5</t>
  </si>
  <si>
    <t>Росма ТМТБ-31Р.1(0-120С)(0-1,6MPa)G1/2.2,5ТЕРМОМАНОМЕТР 80 мм, ТИП - ТМТБ-31Р, температура: 0-120С, давление: 0-1,6MPa, G1/2 (снизу), корпус-сталь, механизм-латунь, длина 46мм, кл. 2,5</t>
  </si>
  <si>
    <t>Росма ТМТБ-31Р.1(0-120С)(0-0,6MPa)G1/2.2,5ТЕРМОМАНОМЕТР 80 мм, ТИП - ТМТБ-31Р, температура: 0-120С, давление: 0-0,6MPa, G1/2 (снизу), корпус-сталь, механизм-латунь, длина 46мм, кл. 2,5</t>
  </si>
  <si>
    <t>Росма ТМТБ-31Р.1(0-120С)(0-0,4MPa)G1/2.2,5 ТЕРМОМАНОМЕТР 80 мм, ТИП - ТМТБ-31Р, температура: 0-120С, давление: 0-0,4MPa, G1/2 (снизу), корпус-сталь, механизм-латунь, длина 46мм, кл. 2,5</t>
  </si>
  <si>
    <t>Росма ТМТБ-31Р.1(0-150С)(0-1,6MPa)G1/2.2,5 ТЕРМОМАНОМЕТР 80 мм, ТИП - ТМТБ-31Р, температура: 0-150С, давление: 0-1,6MPa, G1/2 (снизу), корпус-сталь, механизм-латунь, длина 46мм, кл. 2,5</t>
  </si>
  <si>
    <t>ТМТБ-31Т.1(0-120С)(0-0,4MPa)G1/2.2,5 ТЕРМОМАНОМЕТР 80 мм, ТИП - ТМТБ-31Т, температура: 0-120С, давление: 0-0,4MPa, G1/2 (сзади),  длина 46мм, кл. 2,5</t>
  </si>
  <si>
    <t>ТМТБ-31Т.1(0-120С)(0-0,6MPa)G1/2.2,5 ТЕРМОМАНОМЕТР 80 мм, ТИП - ТМТБ-31Т, температура: 0-120С, давление: 0-0,6MPa, G1/2 (сзади), длина 46мм, кл. 2,5</t>
  </si>
  <si>
    <t>ТМТБ-31Т.1(0-120С)(0-1,6MPa)G1/2.2,5 ТЕРМОМАНОМЕТР 80 мм, ТИП - ТМТБ-31Т, температура: 0-120С, давление: 0-1,6MPa, G1/2 (сзади),  длина 46мм, кл. 2,5</t>
  </si>
  <si>
    <t>БТ-30.010(0-120С)2,5 ТЕРМОМЕТР биметалл. 63 мм, ТИП - БТ-30 корпус -  хромированная сталь, крепление - пружина, 0-120C,  кл. 2,5</t>
  </si>
  <si>
    <t>БТ-30.010(0-150С)2,5 ТЕРМОМЕТР биметалл. 63 мм, ТИП - БТ-30 корпус -  хромированная сталь, крепление - пружина, 0-150C,  кл. 2,5</t>
  </si>
  <si>
    <t>Росма Переходник внутр. G1/4 - наруж. G1/2, латунь</t>
  </si>
  <si>
    <t>Контрольно-измерительные приборы РОСМА (Россия)</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</si>
  <si>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</si>
  <si>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</si>
  <si>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</si>
  <si>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</si>
  <si>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</si>
  <si>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</si>
  <si>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</si>
  <si>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</si>
  <si>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Пластина-адаптер для дымохода Ø80/80, turboFIT</t>
  </si>
  <si>
    <t>0010023654</t>
  </si>
  <si>
    <t>0010023655</t>
  </si>
  <si>
    <t>0010023656</t>
  </si>
  <si>
    <t>0010023657</t>
  </si>
  <si>
    <t>0010023658</t>
  </si>
  <si>
    <t>0010023659</t>
  </si>
  <si>
    <t>0010023660</t>
  </si>
  <si>
    <t>0010023661</t>
  </si>
  <si>
    <t>Удлинитель, 0,5 м, 60/100 PP, стальной соединительный хомут в комплекте</t>
  </si>
  <si>
    <t>Удлинитель 0,5 м., 60/100</t>
  </si>
  <si>
    <t>Вертикальный адаптер, 60/100 PP, стальной соединительный хомут в комплекте</t>
  </si>
  <si>
    <t>Вертикальный проход через крышу 60/100 мм. (черный)</t>
  </si>
  <si>
    <t>Колено, 87°, 60/100 PP, стальной соединительный хомут в комплекте</t>
  </si>
  <si>
    <t>Колено, 45°,  60/100 PP, стальной соединительный хомут в комплекте</t>
  </si>
  <si>
    <t>Адаптор для вертикального дымохода 80/125 мм.</t>
  </si>
  <si>
    <t>Колено 45°, 80/125 мм, стальной соединительный хомут в комплекте</t>
  </si>
  <si>
    <t>Колено 90°, 80/125, стальной соединительный хомут в комплекте</t>
  </si>
  <si>
    <t>Удлинитель 0,5 м, 80/125 PP, стальной соединительный хомут в комплекте</t>
  </si>
  <si>
    <t>Вертикальный проход, комплект, 80/125 PP</t>
  </si>
  <si>
    <t>Горизонтальный проход, комплект, 80/125, PP</t>
  </si>
  <si>
    <t>3003200578</t>
  </si>
  <si>
    <t>3003200577</t>
  </si>
  <si>
    <t>3003200576</t>
  </si>
  <si>
    <r>
      <t xml:space="preserve">Удлинитель Æ80, 0,5 м, Al. </t>
    </r>
    <r>
      <rPr>
        <b/>
        <i/>
        <sz val="8"/>
        <rFont val="Arial"/>
        <family val="2"/>
        <charset val="204"/>
      </rPr>
      <t>Для котлов Рысь, Ягуар.</t>
    </r>
  </si>
  <si>
    <r>
      <t xml:space="preserve">Удлинитель Æ80, 1,0 м, Al. </t>
    </r>
    <r>
      <rPr>
        <b/>
        <i/>
        <sz val="8"/>
        <rFont val="Arial"/>
        <family val="2"/>
        <charset val="204"/>
      </rPr>
      <t>Для котлов Рысь, Ягуар.</t>
    </r>
  </si>
  <si>
    <r>
      <t xml:space="preserve">Удлинитель Æ80, 2 м, Al. </t>
    </r>
    <r>
      <rPr>
        <b/>
        <i/>
        <sz val="8"/>
        <rFont val="Arial"/>
        <family val="2"/>
        <charset val="204"/>
      </rPr>
      <t>Для котлов Рысь, Ягуар.</t>
    </r>
  </si>
  <si>
    <t>Дымоходы для настенных котлов версии 2015 года RNC</t>
  </si>
  <si>
    <t xml:space="preserve"> Вертикальный проход через крышу (черный), 60/100</t>
  </si>
  <si>
    <t xml:space="preserve"> Вертикальный проход через крышу (красный), 60/100</t>
  </si>
  <si>
    <t>Горизонтальный проход через стену, 60/100, 1м</t>
  </si>
  <si>
    <t>Удлинитель Al, коаксиальный, 0,2 м,60/100</t>
  </si>
  <si>
    <t>Удлинитель Al, коаксиальный, 0,5 м,60/100</t>
  </si>
  <si>
    <t>Удлинитель Al, коаксиальный, 1 м, 60/100</t>
  </si>
  <si>
    <t>Отвод Al, коаксиальный 45° 60/100</t>
  </si>
  <si>
    <t xml:space="preserve"> Разъединительное устройство Al с контрольным устройством, ⌀ 60/100 мм</t>
  </si>
  <si>
    <t>Удлинитель Al, коаксиальный  0,5 м, ⌀ 80 мм,</t>
  </si>
  <si>
    <t xml:space="preserve">Отвод Al, 45°, ⌀ 80 мм, белый </t>
  </si>
  <si>
    <t>Соединительная муфта Dn 80 из алюминия с уплотнением из силикона</t>
  </si>
  <si>
    <t>Защита от ветра 80мм</t>
  </si>
  <si>
    <t xml:space="preserve">Настенная накладка 80мм </t>
  </si>
  <si>
    <t xml:space="preserve">Распорка (7 x), ⌀ 80 мм </t>
  </si>
  <si>
    <t>Хомуты для труб (5 x), ⌀ 80 мм</t>
  </si>
  <si>
    <t>Оголовок шахты, 80/80</t>
  </si>
  <si>
    <t>Защитная решетка для горизонтального прохода через стену, 80/80</t>
  </si>
  <si>
    <t xml:space="preserve">Универсальные дымоходы - ∅ 60/100 и ∅ 80/125mm </t>
  </si>
  <si>
    <t>Проходной изолятор, черный, 25° - 50</t>
  </si>
  <si>
    <t xml:space="preserve">Проходной изолятор, красный, 25° - 50° </t>
  </si>
  <si>
    <t>Универсальна черепица наклонной крыши, красная, 25° - 50°</t>
  </si>
  <si>
    <t>Универсальна черепица наклонной крыши, черная, 25° - 50°</t>
  </si>
  <si>
    <t xml:space="preserve">Изоляционный воротник для плоской крыши </t>
  </si>
  <si>
    <t>Элемент для пересечения крыши, 25-45°, черный</t>
  </si>
  <si>
    <t>Скат (RAY) 6 КE/14 RU,UA</t>
  </si>
  <si>
    <t>Скат (RAY) 9 КE/14 RU,UA</t>
  </si>
  <si>
    <t>Скат (RAY) 12 КE/14 RU,UA</t>
  </si>
  <si>
    <t>Скат (RAY) 14 КE/14 RU,UA</t>
  </si>
  <si>
    <t>Скат (RAY) 18 КE/14 RU,UA</t>
  </si>
  <si>
    <t>Скат (RAY) 21 КE/14 RU,UA</t>
  </si>
  <si>
    <t>Скат (RAY) 24 КE/14 RU,UA</t>
  </si>
  <si>
    <t>Скат (RAY) 28 КE/14 RU,UA</t>
  </si>
  <si>
    <t xml:space="preserve">Теплоинформатор  CLOUD </t>
  </si>
  <si>
    <t>Реле РМ-01 GSM DIN Промежуточное реле для коммутации мощных нагрузок с управлением от теплоинформатора Teplocom GSM</t>
  </si>
  <si>
    <t>338 Teplocom Беспроводной датчик температуры TC-1T RF</t>
  </si>
  <si>
    <t>Дополнительное оборудование</t>
  </si>
  <si>
    <t>TEPLOCOM TC-OpenTherm</t>
  </si>
  <si>
    <t>Датчик температуры герметичный в гильзе</t>
  </si>
  <si>
    <t>Датчик температуры накладной</t>
  </si>
  <si>
    <t>Теплоинформатор  TEPLOCOM GSM (теплоинформатор) предназначен для информирования Вас о состоянии системы отопления и предупреждении об аварийных ситуациях, приводящих к остановке теплоснабжения, а так же управление системой отопления через  GSM канал.</t>
  </si>
  <si>
    <t>Теплоконтроллер TEPLOCOM TC-2В</t>
  </si>
  <si>
    <t>предназначен для управления системой водяного отопления, состоящей из 2 котлов и 2 циркуляционных насосов по сигналам от датчика температуры теплоносителя или комнатного термостата. Теплоконтроллер обеспечивает корректную совместную работу двух независимых котлов отопления. Встроенная функция управления двумя отопительными котлами и двумя циркуляционными насосами. Функция автоматического контроля температуры в гидрострелке. Функция регулировки температуры теплоносителя 40-80°С. Функция ротации котлов. Два режима контроля температуры (комнатный термостат или датчик теплоносителя). Настройка задержки вкл/выкл насосов и котлов. Защита от тактования котлов.</t>
  </si>
  <si>
    <t>150х110х75</t>
  </si>
  <si>
    <t>SMB 6852 341202</t>
  </si>
  <si>
    <t>SMB 6852 341203</t>
  </si>
  <si>
    <t>SMB 6852 341204</t>
  </si>
  <si>
    <t>SMB 6852 011202</t>
  </si>
  <si>
    <t>SMB 6852 011203</t>
  </si>
  <si>
    <t>SMB 6852 011204</t>
  </si>
  <si>
    <t>Теплый пол</t>
  </si>
  <si>
    <t>Маты нагревательные Teplocom МНД-0,5 - 80 Вт</t>
  </si>
  <si>
    <t>Маты нагревательные Teplocom МНД-1,0 - 160 Вт</t>
  </si>
  <si>
    <t>Маты нагревательные Teplocom МНД-1,5 - 240 Вт</t>
  </si>
  <si>
    <t>Маты нагревательные Teplocom МНД-2,0 - 320 Вт</t>
  </si>
  <si>
    <t>Маты нагревательные Teplocom МНД-2,5 - 400 Вт</t>
  </si>
  <si>
    <t>Маты нагревательные Teplocom МНД-3,0 - 480 Вт</t>
  </si>
  <si>
    <t>Маты нагревательные Teplocom МНД-4,0 - 640 Вт</t>
  </si>
  <si>
    <t>Маты нагревательные Teplocom МНД-5,0 - 800 Вт</t>
  </si>
  <si>
    <t>Маты нагревательные Teplocom МНД-6,0 - 960 Вт</t>
  </si>
  <si>
    <t>Маты нагревательные Teplocom МНД-7,0-1120 Вт</t>
  </si>
  <si>
    <t>Маты нагревательные Teplocom МНД-8,0-1280 Вт</t>
  </si>
  <si>
    <t>Маты нагревательные Teplocom МНД-9,0-1440 Вт</t>
  </si>
  <si>
    <t>Маты нагревательные Teplocom МНД-10,0-1600 Вт</t>
  </si>
  <si>
    <t xml:space="preserve">Электрический теплый пол на основе тонкого двужильного кабеля на стеклосетке. Трубка для термодатчика с заглушкой в комплекте. Наличие двойного экрана для устранения электромагнитных излучений и защиты от поражения электрическим током. Высокопрочная и теплостойкая изоляция из сшитого полиэтилена. Оболочка из ПВХ пластика, которая не распространяет горения. Мат нагревательный двужильный серии TEPLOCOM МНД предназначен для электрического обогрева жилых, бытовых и различных производственных помещений, где существует ограничение по высоте конструкции пола — в тонких полах. Рекомендуется для эксплуатации в помещениях с постоянным пребыванием людей.  Гарантия 16 лет. Сделано в России. </t>
  </si>
  <si>
    <t>Термостат комнатный Teplocom TSF-220/16A</t>
  </si>
  <si>
    <t>Встраиваемый термостат для электрического теплого пола. Питание от сети 220В. Контакты реле до 16А. Температура регулировки от 10°С до 50°С.  Точность регулировки 0,5°С. Встраиваемый корпус в подрозетник. Установка ограничения максимальной и минимальной температуры. Кнопка включения / отключения. Светодиод для индикации состояния.</t>
  </si>
  <si>
    <t xml:space="preserve">Термостат комнатный Teplocom TSF-Prog-220/16A </t>
  </si>
  <si>
    <t xml:space="preserve">Встраиваемый программируемый термостат для электрического теплого пола. Питание от сети 220В. Контакты реле до 16А. Температура регулировки пола от 5°С до 70°С. Температура регулировки воздуха от 5°С до 35°С. Точность измерения 0,1°С. Встраиваемый корпус в подрозетник. Большой LCD дисплей. Калибровка температуры. Установка индивидуальной программы для каждого дня недели. Установка ограничения максимальной и минимальной температуры. Установка яркости дисплея. Функция «умного» восстановления. </t>
  </si>
  <si>
    <t>Комнатные термостаты для управления температурой теплого пола</t>
  </si>
  <si>
    <t>Техническое описание</t>
  </si>
  <si>
    <t>Обогреваемая площадь 0,5 кв. м. Удельная мощность 160 Вм/м2. Напряжение питающей сети 220В. Номинальное сопротивление нагр. жил при 20°С-  601,7 Ом</t>
  </si>
  <si>
    <t>Обогреваемая площадь 1 кв. м. Удельная мощность 160 Вм/м2. Напряжение питающей сети 220В. Номинальное сопротивление нагр. жил при 20°С-  601,7 Ом</t>
  </si>
  <si>
    <t>Обогреваемая площадь 1,5 кв. м. Удельная мощность 160 Вм/м2. Напряжение питающей сети 220В. Номинальное сопротивление нагр. жил при 20°С-  601,7 Ом</t>
  </si>
  <si>
    <t>Обогреваемая площадь 2 кв. м. Удельная мощность 160 Вм/м2. Напряжение питающей сети 220В. Номинальное сопротивление нагр. жил при 20°С-  601,7 Ом</t>
  </si>
  <si>
    <t>Обогреваемая площадь 2,5 кв. м. Удельная мощность 160 Вм/м2. Напряжение питающей сети 220В. Номинальное сопротивление нагр. жил при 20°С-  601,7 Ом</t>
  </si>
  <si>
    <t>Обогреваемая площадь 3 кв. м. Удельная мощность 160 Вм/м2. Напряжение питающей сети 220В. Номинальное сопротивление нагр. жил при 20°С-  601,7 Ом</t>
  </si>
  <si>
    <t>Обогреваемая площадь 4 кв. м. Удельная мощность 160 Вм/м2. Напряжение питающей сети 220В. Номинальное сопротивление нагр. жил при 20°С-  601,7 Ом</t>
  </si>
  <si>
    <t>Обогреваемая площадь 5 кв. м. Удельная мощность 160 Вм/м2. Напряжение питающей сети 220В. Номинальное сопротивление нагр. жил при 20°С-  601,7 Ом</t>
  </si>
  <si>
    <t>Обогреваемая площадь 6 кв. м. Удельная мощность 160 Вм/м2. Напряжение питающей сети 220В. Номинальное сопротивление нагр. жил при 20°С-  601,7 Ом</t>
  </si>
  <si>
    <t>Обогреваемая площадь 7 кв. м. Удельная мощность 160 Вм/м2. Напряжение питающей сети 220В. Номинальное сопротивление нагр. жил при 20°С-  601,7 Ом</t>
  </si>
  <si>
    <t>Обогреваемая площадь 8 кв. м. Удельная мощность 160 Вм/м2. Напряжение питающей сети 220В. Номинальное сопротивление нагр. жил при 20°С-  601,7 Ом</t>
  </si>
  <si>
    <t>Обогреваемая площадь 9 кв. м. Удельная мощность 160 Вм/м2. Напряжение питающей сети 220В. Номинальное сопротивление нагр. жил при 20°С-  601,7 Ом</t>
  </si>
  <si>
    <t>Обогреваемая площадь 10 кв. м. Удельная мощность 160 Вм/м2. Напряжение питающей сети 220В. Номинальное сопротивление нагр. жил при 20°С-  601,7 Ом</t>
  </si>
  <si>
    <t>SSC-0004-000045</t>
  </si>
  <si>
    <t>SSC-0004-000067</t>
  </si>
  <si>
    <t>SSC-0004-000810</t>
  </si>
  <si>
    <t>SSC-0004-001112</t>
  </si>
  <si>
    <t>SSC-0004-001316</t>
  </si>
  <si>
    <t>SSC-0004-001718</t>
  </si>
  <si>
    <t>SSC-0004-001920</t>
  </si>
  <si>
    <t xml:space="preserve"> 450х118х652-715</t>
  </si>
  <si>
    <t>550х118х652-715</t>
  </si>
  <si>
    <t>697х118х652-715</t>
  </si>
  <si>
    <t xml:space="preserve"> 848х118х652-715</t>
  </si>
  <si>
    <t>998х118х652-715</t>
  </si>
  <si>
    <t>1147х118х652-715</t>
  </si>
  <si>
    <t xml:space="preserve"> 1300х118х652-715</t>
  </si>
  <si>
    <t>Шкаф распределительный наружный 1-3 выходов (ШРН-1)</t>
  </si>
  <si>
    <t>Шкаф распределительный наружный 4-6 выходов (ШРН-2)</t>
  </si>
  <si>
    <t>Шкаф распределительный наружный 7-9 выходов (ШРН-3)</t>
  </si>
  <si>
    <t>Шкаф распределительный наружный 10-12 выходов (ШРН-4)</t>
  </si>
  <si>
    <t>Шкаф распределительный наружный 13-15 выходов (ШРН-5)</t>
  </si>
  <si>
    <t>Шкаф распределительный наружный 16-18 выходов (ШРН-6)</t>
  </si>
  <si>
    <t>Шкаф распределительный наружный 19-20 выходов (ШРН-7)</t>
  </si>
  <si>
    <t>Трубы стабильные PE-Xc/Al/PE-XC из сшитого полиэтилена с алюминиевым слоем для систем холодного, горячего водоснабжения и отопления, универсальная, серая</t>
  </si>
  <si>
    <t>SPS-0001-001626</t>
  </si>
  <si>
    <t>SPS-0001-002029</t>
  </si>
  <si>
    <t>16х2,6</t>
  </si>
  <si>
    <t>20х2,9</t>
  </si>
  <si>
    <t xml:space="preserve">TEPLOCOM Стабилизатор напряжения ST-400 INVERTOR </t>
  </si>
  <si>
    <t xml:space="preserve">TEPLOCOM Стабилизатор напряжения ST-600 INVERTOR </t>
  </si>
  <si>
    <t>ФАЗОинверторный стабилизатор для газовых котлов отопления. Перегрузка до 150% для работы с большими пусковыми токами нагрузки. Диапазон сети 90—300 В. Точность выходного напряжения до 2%. Автоматическая фазировка на выходе. Фильтрация помех. Защитное отключение при авариях в сети с автоматическим восстановлением, индикация аварийных ситуаций. Индикация потенциала на земле. Экран отображения напряжения сети. Металлический корпус настенного исполнения. Гарантия 5 лет.</t>
  </si>
  <si>
    <t>270х215х105</t>
  </si>
  <si>
    <t>230х220х110</t>
  </si>
  <si>
    <t>0020199370</t>
  </si>
  <si>
    <t>ЭВАН С2 - 3</t>
  </si>
  <si>
    <t>ЭВАН С2 - 5</t>
  </si>
  <si>
    <t>ЭВАН С2 - 6</t>
  </si>
  <si>
    <t>ЭВАН С2 - 7 (220/380)</t>
  </si>
  <si>
    <t>ЭВАН С2 - 9 (220/380)</t>
  </si>
  <si>
    <t>ЭВАН С2 - 12</t>
  </si>
  <si>
    <t>ЭВАН С2 - 15</t>
  </si>
  <si>
    <t>ЭВАН С2 - 18</t>
  </si>
  <si>
    <t>ЭВАН С2 - 21</t>
  </si>
  <si>
    <t>ЭВАН С2 - 24</t>
  </si>
  <si>
    <t>ЭВАН С2 - 30</t>
  </si>
  <si>
    <t>Warmos-RX-II- 3,75</t>
  </si>
  <si>
    <t>Warmos-RX-II- 4,7</t>
  </si>
  <si>
    <t>Warmos-RX-II- 6</t>
  </si>
  <si>
    <t>Warmos-RX-II- 7,5/220</t>
  </si>
  <si>
    <t>Warmos-RX-II- 7,5/380</t>
  </si>
  <si>
    <t>Warmos-RX-II- 9,45</t>
  </si>
  <si>
    <t>Warmos-RX-II-12</t>
  </si>
  <si>
    <t>Warmos-RX-II-15</t>
  </si>
  <si>
    <r>
      <t>Электроотопительные котлы Класс</t>
    </r>
    <r>
      <rPr>
        <b/>
        <sz val="14"/>
        <color theme="1"/>
        <rFont val="Calibri"/>
        <family val="2"/>
        <charset val="204"/>
        <scheme val="minor"/>
      </rPr>
      <t xml:space="preserve"> "КОМФОРТ" WARMOS - RX-II</t>
    </r>
    <r>
      <rPr>
        <sz val="11"/>
        <color theme="1"/>
        <rFont val="Calibri"/>
        <family val="2"/>
        <charset val="204"/>
        <scheme val="minor"/>
      </rPr>
      <t xml:space="preserve"> с циркуляционным насосом  и электронным управлением Гарантия 24 месяца</t>
    </r>
  </si>
  <si>
    <t>Клапан обратный
пружинный муфтовый
с металлическим седлом (ART 100
"EUROPA")</t>
  </si>
  <si>
    <t>Клапан обратный пружинный с пластиковым седлом (ART 101   "BLOCK")</t>
  </si>
  <si>
    <t>Клапан обратный
пружинный муфтовый
с пластиковым седлом (ART 103
"YORK")</t>
  </si>
  <si>
    <t>Фильтр - сетка для  обратного клапана "EUROPA", "YORK", "BLOCK", "ROMA" (ART 102)</t>
  </si>
  <si>
    <t>36352V</t>
  </si>
  <si>
    <t>36352B</t>
  </si>
  <si>
    <t>36352N</t>
  </si>
  <si>
    <t>36352M</t>
  </si>
  <si>
    <t>Клапан обратный
пружинный муфтовый
с металлическим седлом (ART 104 "ROMA")</t>
  </si>
  <si>
    <t>Фильтр - сетка для  обратного клапана "EUROPA", "YORK", "BLOCK", "ROMA" (ART 107)</t>
  </si>
  <si>
    <t>Погружной клапан с нейлоновым диском (ART 108)</t>
  </si>
  <si>
    <t>47204T</t>
  </si>
  <si>
    <t>47205U</t>
  </si>
  <si>
    <t>Клапан обратный
горизонтальный муфтовый (ART 130)</t>
  </si>
  <si>
    <t>Фильтр сетчатый муфтовый
Dу 15…50 - 500 мкр. (ART 192)</t>
  </si>
  <si>
    <t>27522D</t>
  </si>
  <si>
    <t>27523F</t>
  </si>
  <si>
    <t>Фильтр сетчатый муфтовый
300 мкр.
с 2 -мя манометроми и спускником (ART 189)</t>
  </si>
  <si>
    <t>27642G</t>
  </si>
  <si>
    <t>27642H</t>
  </si>
  <si>
    <t>Кран шаровой муфтовый
полнопроходной
со спускным устройством
(рычаг) (ART 115)</t>
  </si>
  <si>
    <t>28576L</t>
  </si>
  <si>
    <t>Кран шаровой муфтовый стандартный проход (рычаг) (ART 116 "Vienna")</t>
  </si>
  <si>
    <t>Кран шаровой муфта/резьба стандартный проход (рычаг) (ART 117 "Vienna")</t>
  </si>
  <si>
    <t>39371Q</t>
  </si>
  <si>
    <t>39371W</t>
  </si>
  <si>
    <t>Кран шаровой муфтовый стандартный проход (бабочка) (ART 118 "Vienna")</t>
  </si>
  <si>
    <t>Кран шаровой муфта/резьба стандартный проход (бабочка) (ART 119 "Vienna")</t>
  </si>
  <si>
    <t>Кран шаровой муфтовый
полнопроходной
(рычаг) (ART 090 "IDEAL")</t>
  </si>
  <si>
    <t>Кран шаровой муфта/резьба
полнопроходной
(рычаг) (ART 091 "IDEAL")</t>
  </si>
  <si>
    <t>Кран шаровой муфтовый
полнопроходной
(бабочка) (ART 092 "IDEAL" )</t>
  </si>
  <si>
    <t>26093U</t>
  </si>
  <si>
    <t>26093I</t>
  </si>
  <si>
    <t>Кран шаровой муфта/резьба
полнопроходной
(бабочка) (ART 093 "IDEAL")</t>
  </si>
  <si>
    <t>27464S</t>
  </si>
  <si>
    <t>Кран шаровой 
с накидной гайкой
полнопроходной
(бабочка) (ART 098 "IDEAL" )</t>
  </si>
  <si>
    <t>Кран шаровой с накидной гайкой полнопроходной, для коллекторов, соединение оборудовано уплотнительным кольцом (ART 098S "IDEAL")</t>
  </si>
  <si>
    <t>Кран шаровой угловой
с накидной гайкой
полнопроходной (бабочка) (ART 298 "IDEAL")</t>
  </si>
  <si>
    <t>Кран шаровой 
резьба/резьба
полнопроходной
(рычаг) (ART 099)</t>
  </si>
  <si>
    <t>28572J</t>
  </si>
  <si>
    <t>28572K</t>
  </si>
  <si>
    <t>Встраиваемый шаровой кран с колпачком (АRТ 136)</t>
  </si>
  <si>
    <t>Встраиваемый шаровой кран с рукояткой-флажком (ART 138)</t>
  </si>
  <si>
    <t>Кран шаровой трехходовой 
тип "Т"
стандартный проход (рычаг) (ART 128)</t>
  </si>
  <si>
    <t>Кран шаровой  муфта/муфта
мини (ART 125 "MINI")</t>
  </si>
  <si>
    <t>565W26</t>
  </si>
  <si>
    <t>56526v</t>
  </si>
  <si>
    <t>Кран шаровой  муфта/резьба
мини
неполнопроходной (ART 126 "MINI")</t>
  </si>
  <si>
    <t>Кран угловой для смесителя (ART 346)</t>
  </si>
  <si>
    <t>40429E</t>
  </si>
  <si>
    <t>Кран угловой для смесителя с цангами (ART 348)</t>
  </si>
  <si>
    <t>26758P</t>
  </si>
  <si>
    <t>Вентиль для стиральной машины (ART 250)</t>
  </si>
  <si>
    <t>Вентиль горизонтальный для стиральных машин (ART 226)</t>
  </si>
  <si>
    <t>26939A</t>
  </si>
  <si>
    <t>Кран шаровый перекрывающий (ART 906)</t>
  </si>
  <si>
    <t>Перекрывающий шаровой кран с шарнирным соединением (ART 386)</t>
  </si>
  <si>
    <t>Вентиль для стиральной машины 3-х проходной (ART 255)</t>
  </si>
  <si>
    <t>Кран шаровой угловой 
для стиральных машин (ART 391 )</t>
  </si>
  <si>
    <t>Кран шаровой угловой 
для стиральных машин (ART 392 )</t>
  </si>
  <si>
    <t>Сифон для стиральных машин (ART 390)</t>
  </si>
  <si>
    <t>Розетка для ш/кранов 
 АРТ. 391; 392 (ART 285)</t>
  </si>
  <si>
    <t>Пластикова розетка (ART 286)</t>
  </si>
  <si>
    <t>Кран водоразборный со штуцером (усиленная модель) (ART 132)</t>
  </si>
  <si>
    <t>Кран водоразборный 
со штуцером (рычаг) (ART 166 "GAR")</t>
  </si>
  <si>
    <t>28581X</t>
  </si>
  <si>
    <t>Кран водоразборный со штуцером (бабочка) (ART 168 "GAR")</t>
  </si>
  <si>
    <t>28581C</t>
  </si>
  <si>
    <t>Кран водоразборный с нейлоновым  штуцером (рычаг) (ART 174)</t>
  </si>
  <si>
    <t>Кран дренажный со штуцером (ART 139)</t>
  </si>
  <si>
    <t>Задвижка клиновая 
муфтовая  латунная (ART 156)</t>
  </si>
  <si>
    <t>Фитинг прямой латунный "американка" (ART 151)</t>
  </si>
  <si>
    <t>Соединитель угловой латунный
"американка" (ART 152)</t>
  </si>
  <si>
    <t>26138O</t>
  </si>
  <si>
    <t>Соединитель прямой никелиров.
"американка" (ART 161)</t>
  </si>
  <si>
    <t>Соединитель угловой никелиров.
"американка" (ART 162)</t>
  </si>
  <si>
    <t>Фитинги для водосчетчиков (ART 154)</t>
  </si>
  <si>
    <t>Редуктор давления с давлением на выходе 0,5…6 бар с подсоединением для манометра 1/4" (ART 143 EUROBRASS)</t>
  </si>
  <si>
    <t>497w91</t>
  </si>
  <si>
    <t>4979q1</t>
  </si>
  <si>
    <t>4W9791</t>
  </si>
  <si>
    <t>49791F</t>
  </si>
  <si>
    <t>49C791</t>
  </si>
  <si>
    <t>Редуктор давления Minibrass
с давлением на выходе 1…4 бар (ART 360 "MINIBRASS")</t>
  </si>
  <si>
    <t>Редуктор давления Minibrass 
с давлением на выходе 1…4 бар
с подсоединением для манометра 1/4" (ART 361 "MINIBRASS")</t>
  </si>
  <si>
    <t>Автоматический воздухоотводчик
прямое подключение (латунь) (ART 362)</t>
  </si>
  <si>
    <t>Автоматический воздухоотводчик
прямое подключение боковой выпуск (латунь) (ART 363)</t>
  </si>
  <si>
    <t>Воздухоотводчик автоматический боковое подключение (латунь) (ART 364)</t>
  </si>
  <si>
    <t>Клапан отсекающий обратный (ART 365)</t>
  </si>
  <si>
    <t>Клапан предохранительный для 
бойлера (ART 366)</t>
  </si>
  <si>
    <t>Клапан предохранительный для 
бойлера с ручкой спуска (ART 367)</t>
  </si>
  <si>
    <t>Воздухоотводчик ручной (ART 194)</t>
  </si>
  <si>
    <t>55sw455</t>
  </si>
  <si>
    <t>Регулируемый концевой фитинг с дренажным вентилем (ART 489 AR)</t>
  </si>
  <si>
    <t>489AR</t>
  </si>
  <si>
    <t>Термометр аксиальный для коллекторов (ART 493)</t>
  </si>
  <si>
    <t>Расходомер для коллекторов (ART 471FL)</t>
  </si>
  <si>
    <t>Штуцер 5-ти выводной (ART 110)</t>
  </si>
  <si>
    <t>Коллектор распределительный регулируемый, никелированная латунь с 2, 3, 4 выходами (ART 465)</t>
  </si>
  <si>
    <t>Термоманометр боковое подключение 1/2" (ART 484)</t>
  </si>
  <si>
    <t>25258q</t>
  </si>
  <si>
    <t>Термоманометр осевое подключение 1/2" (ART 485)</t>
  </si>
  <si>
    <t>Манометр боковое подключение 1/4" (ART 482)</t>
  </si>
  <si>
    <t>25258v</t>
  </si>
  <si>
    <t>Манометр осевое подключение 1/4" (ART 483)</t>
  </si>
  <si>
    <t>25258t</t>
  </si>
  <si>
    <t>Фитинг Multi-Fit с накидной гайкой для металлопластиковых труб (внутренняя резьба) (ART 510)</t>
  </si>
  <si>
    <t>Ключ для монтажа фитингов Multi-Fit (ART 570)</t>
  </si>
  <si>
    <t>Вентиль регулирующий линейный для стальных труб (ART 294)</t>
  </si>
  <si>
    <t>Вентиль регулирующий угловой для стальных труб (ART 394)</t>
  </si>
  <si>
    <t>5369P0</t>
  </si>
  <si>
    <t>Клапан линейный для стальных труб (ART 296)</t>
  </si>
  <si>
    <t>53689/8Q</t>
  </si>
  <si>
    <t>5368T9</t>
  </si>
  <si>
    <t>Клапан угловой для стальных труб (ART 396)</t>
  </si>
  <si>
    <t>50053R</t>
  </si>
  <si>
    <t>500w53</t>
  </si>
  <si>
    <t>Вентиль регулирующий линейный для металлопластиковых труб к соединениям типа Multi-Fit (арт 510) (ART 295)</t>
  </si>
  <si>
    <t>Вентиль регулирующий угловой для металлопластиковых труб к соединениям типа Multi-Fit (арт 510) (ART 395)</t>
  </si>
  <si>
    <t>50Q053</t>
  </si>
  <si>
    <t>Клапан линейный для металлопластиковых труб к соединениям типа Multi-Fit (арт 510) (ART 297)</t>
  </si>
  <si>
    <t>Клапан угловой для металлопластиковых труб к соединениям типа Multi-Fit (ART 397)</t>
  </si>
  <si>
    <t>Кран шаровой муфтовый для газа полнопроходный (рычаг) (ART 070 "Berlin")</t>
  </si>
  <si>
    <t>26076v</t>
  </si>
  <si>
    <t>Кран шаровой муфта/резьба для газа полнопроходной  (рычаг) (ART 071 "Berlin")</t>
  </si>
  <si>
    <t>26078e</t>
  </si>
  <si>
    <t>Кран шаровой муфтовый для газа полнопроходный (бабочка) (ART 072 "Berlin")</t>
  </si>
  <si>
    <t>26080r</t>
  </si>
  <si>
    <t>26081T</t>
  </si>
  <si>
    <t>Кран шаровой муфта/резьба для газа полнопроходной  (бабочка) (ART 073 "Berlin")</t>
  </si>
  <si>
    <t>26084Y</t>
  </si>
  <si>
    <t>Кран шаровый угловой для газа (бабочка) (ART 060)</t>
  </si>
  <si>
    <t>26077b</t>
  </si>
  <si>
    <t>Кран шаровый угловой с накидной гайкой для газа (бабочка) (ART 062)</t>
  </si>
  <si>
    <t>26077n</t>
  </si>
  <si>
    <t>Кран шаровой муфтовый для газа полнопроходный (рычаг) ART 066 "London")</t>
  </si>
  <si>
    <t>Кран шаровой муфта/резьба для газа полнопроходной  (рычаг) (ART 067 "London")</t>
  </si>
  <si>
    <t>46703R</t>
  </si>
  <si>
    <t>Кран шаровой муфтовый для газа полнопроходный (бабочка) (ART 068 "London")</t>
  </si>
  <si>
    <t>Кран шаровой муфта/резьба для газа полнопроходной  (бабочка) (ART 069 "London")</t>
  </si>
  <si>
    <t xml:space="preserve">2 отв.- 4/76 </t>
  </si>
  <si>
    <t>3 отв. -4/52</t>
  </si>
  <si>
    <t>4 отв. -4/32</t>
  </si>
  <si>
    <t>2 отв. -4/32</t>
  </si>
  <si>
    <t>3 отв.-4/32</t>
  </si>
  <si>
    <t>SSP-0001-000001</t>
  </si>
  <si>
    <t>SSP-0001-000005</t>
  </si>
  <si>
    <t>SSP-0001-000006</t>
  </si>
  <si>
    <t>Запорно-балансировочный клапан для коллекторов из нержавеющей стали</t>
  </si>
  <si>
    <t>Термостатический клапан для коллекторов из нержавеющей стали</t>
  </si>
  <si>
    <t>Расходомер для коллекторов из нержавеющей стали (шкала 0-5 л/мин)</t>
  </si>
  <si>
    <t>528003.K</t>
  </si>
  <si>
    <t>528007.K</t>
  </si>
  <si>
    <t>Трубы и фитинги из нержавеющей стали NiroSan ECO и NiroTherm</t>
  </si>
  <si>
    <t>Медные и бронзовые фитинги под пайку Sanha (Германия)</t>
  </si>
  <si>
    <t>Трубы и фитинги из нержавеющей стали Sanha (Германия)</t>
  </si>
  <si>
    <t>6/600</t>
  </si>
  <si>
    <t>6/240</t>
  </si>
  <si>
    <t>6/420</t>
  </si>
  <si>
    <t>6/180</t>
  </si>
  <si>
    <t>6/120</t>
  </si>
  <si>
    <t>3/600</t>
  </si>
  <si>
    <t>3/240</t>
  </si>
  <si>
    <t>3/420</t>
  </si>
  <si>
    <t>3/180</t>
  </si>
  <si>
    <t>3/120</t>
  </si>
  <si>
    <t>3/60</t>
  </si>
  <si>
    <t>3/300</t>
  </si>
  <si>
    <t>3/210</t>
  </si>
  <si>
    <t>3/90</t>
  </si>
  <si>
    <t>69001A15</t>
  </si>
  <si>
    <t>69001A18</t>
  </si>
  <si>
    <t>69001A22</t>
  </si>
  <si>
    <t>69001A28</t>
  </si>
  <si>
    <t>69001A35</t>
  </si>
  <si>
    <t>69001A42</t>
  </si>
  <si>
    <t>69001A54</t>
  </si>
  <si>
    <t>69002A15</t>
  </si>
  <si>
    <t>69002A18</t>
  </si>
  <si>
    <t>69002A22</t>
  </si>
  <si>
    <t>69002A28</t>
  </si>
  <si>
    <t>69002A35</t>
  </si>
  <si>
    <t>69002A42</t>
  </si>
  <si>
    <t>69002A54</t>
  </si>
  <si>
    <t>69130G151215</t>
  </si>
  <si>
    <t>69130G181218</t>
  </si>
  <si>
    <t>69130G221222</t>
  </si>
  <si>
    <t>69130G223422</t>
  </si>
  <si>
    <t>69130G281228</t>
  </si>
  <si>
    <t>69130G283428</t>
  </si>
  <si>
    <t>69130G351235</t>
  </si>
  <si>
    <t>69130G353435</t>
  </si>
  <si>
    <t>69130G421242</t>
  </si>
  <si>
    <t>69130G541254</t>
  </si>
  <si>
    <t>69243G1512</t>
  </si>
  <si>
    <t>69243G1812</t>
  </si>
  <si>
    <t>69243G1834</t>
  </si>
  <si>
    <t>69243G221</t>
  </si>
  <si>
    <t>69243G2212</t>
  </si>
  <si>
    <t>69243G2234</t>
  </si>
  <si>
    <t>69243G281</t>
  </si>
  <si>
    <t>69243G2834</t>
  </si>
  <si>
    <t>69243G351</t>
  </si>
  <si>
    <t>69243G35114</t>
  </si>
  <si>
    <t>69243G42112</t>
  </si>
  <si>
    <t>69243G542</t>
  </si>
  <si>
    <t>69270G1512</t>
  </si>
  <si>
    <t>69270G1812</t>
  </si>
  <si>
    <t>69270G1834</t>
  </si>
  <si>
    <t>69270G2212</t>
  </si>
  <si>
    <t>69270G2234</t>
  </si>
  <si>
    <t>69270G281</t>
  </si>
  <si>
    <t>69270G2834</t>
  </si>
  <si>
    <t>69270G35114</t>
  </si>
  <si>
    <t>69270G42112</t>
  </si>
  <si>
    <t>69270G542</t>
  </si>
  <si>
    <t>69472G1512</t>
  </si>
  <si>
    <t>69472G1812</t>
  </si>
  <si>
    <t>69472G2234</t>
  </si>
  <si>
    <t>6VAPF42</t>
  </si>
  <si>
    <t>6VAPF54</t>
  </si>
  <si>
    <t>Пресс-фитинги из нержавеющей стали NiroSan (серия 9000)</t>
  </si>
  <si>
    <t>9001A отвод 90° ВПр-НПр, нержавеющая сталь</t>
  </si>
  <si>
    <t>9002A отвод 90° ВПр-ВПр, нержавеющая сталь</t>
  </si>
  <si>
    <t>9040 отвод 45° ВПр-НПр, нержавеющая сталь</t>
  </si>
  <si>
    <t>9041 отвод 45° ВПр-ВПр, нержавеющая сталь</t>
  </si>
  <si>
    <t>9130 тройник равнопроходный ВПр, нержавеющая сталь</t>
  </si>
  <si>
    <t>9130 тройник переходной ВПр, нержавеющая сталь</t>
  </si>
  <si>
    <t>9130G тройник ВПр-ВР-ВПр, нержавеющая сталь</t>
  </si>
  <si>
    <t>9243 ниппель ВПр-НПр, нержавеющая сталь</t>
  </si>
  <si>
    <t>9243G ниппель перех. ВПр-НР, нержавеющая сталь</t>
  </si>
  <si>
    <t>9270 муфта двойн. ВПр-ВПр, нержавеющая сталь</t>
  </si>
  <si>
    <t>9270G муфта перех.ВПр-ВР, нержавеющая сталь</t>
  </si>
  <si>
    <t xml:space="preserve"> 9472G отвод ВПр-ВР, нержавеющая сталь</t>
  </si>
  <si>
    <t>VA-PF пресс-фланец, нержавеющая сталь</t>
  </si>
  <si>
    <t>15x0,6</t>
  </si>
  <si>
    <t>18x0,7</t>
  </si>
  <si>
    <t>22x0,7</t>
  </si>
  <si>
    <t>28x0,8</t>
  </si>
  <si>
    <t>35x1,0</t>
  </si>
  <si>
    <t>42x1,1</t>
  </si>
  <si>
    <t>54x1,2</t>
  </si>
  <si>
    <t>15x1,2</t>
  </si>
  <si>
    <t>18x1,2</t>
  </si>
  <si>
    <t>22x1,5</t>
  </si>
  <si>
    <t>28x1,5</t>
  </si>
  <si>
    <t>35x1,5</t>
  </si>
  <si>
    <t>42x1,5</t>
  </si>
  <si>
    <t>54x1,5</t>
  </si>
  <si>
    <t>Системная труба NiroSan ECO штанги 3 м (до 54 диаметра включительно)</t>
  </si>
  <si>
    <t>Системная труба NiroSan ECO штанги 6 м (до 54 диаметра включительно)</t>
  </si>
  <si>
    <t xml:space="preserve">Системная труба NiroTherm штанги 6 м (до 54 диаметра включительно) </t>
  </si>
  <si>
    <t xml:space="preserve">Системная труба NiroTherm штанги 3 м (до 54 диаметра включительно) </t>
  </si>
  <si>
    <t>Пресс-фитинги из углеродистой стали SANHA Therm (серия 2400)</t>
  </si>
  <si>
    <t>124001A15</t>
  </si>
  <si>
    <t>124001A18</t>
  </si>
  <si>
    <t>124001A22</t>
  </si>
  <si>
    <t>124001A28</t>
  </si>
  <si>
    <t>124001A35</t>
  </si>
  <si>
    <t>124001A42</t>
  </si>
  <si>
    <t>124001A54</t>
  </si>
  <si>
    <t>124002A15</t>
  </si>
  <si>
    <t>124002A18</t>
  </si>
  <si>
    <t>124002A22</t>
  </si>
  <si>
    <t>124002A28</t>
  </si>
  <si>
    <t>124002A35</t>
  </si>
  <si>
    <t>124002A42</t>
  </si>
  <si>
    <t>124002A54</t>
  </si>
  <si>
    <t>124130G1512</t>
  </si>
  <si>
    <t>124130G1812</t>
  </si>
  <si>
    <t>124130G2212</t>
  </si>
  <si>
    <t>124130G2834</t>
  </si>
  <si>
    <t>124130G3534</t>
  </si>
  <si>
    <t>124243G1512</t>
  </si>
  <si>
    <t>124243G1812</t>
  </si>
  <si>
    <t>124243G1834</t>
  </si>
  <si>
    <t>124243G2212</t>
  </si>
  <si>
    <t>124243G2234</t>
  </si>
  <si>
    <t>124243G2834</t>
  </si>
  <si>
    <t>124243G281</t>
  </si>
  <si>
    <t>124243G28114</t>
  </si>
  <si>
    <t>124243G351</t>
  </si>
  <si>
    <t>124243G35114</t>
  </si>
  <si>
    <t>124243G42114</t>
  </si>
  <si>
    <t>124243G42112</t>
  </si>
  <si>
    <t>124243G542</t>
  </si>
  <si>
    <t>124270G1512</t>
  </si>
  <si>
    <t>124270G1812</t>
  </si>
  <si>
    <t>124270G2234</t>
  </si>
  <si>
    <t>124270G221</t>
  </si>
  <si>
    <t>124270G281</t>
  </si>
  <si>
    <t>124270G35114</t>
  </si>
  <si>
    <t>124333G1512</t>
  </si>
  <si>
    <t>124333G1812</t>
  </si>
  <si>
    <t>124333G2234</t>
  </si>
  <si>
    <t>124333G281</t>
  </si>
  <si>
    <t>124333G35114</t>
  </si>
  <si>
    <t>124333G42112</t>
  </si>
  <si>
    <t>124333G542</t>
  </si>
  <si>
    <t>124359G1534</t>
  </si>
  <si>
    <t>124359G1834</t>
  </si>
  <si>
    <t>124359G2234</t>
  </si>
  <si>
    <t>124359G28114</t>
  </si>
  <si>
    <t>54x22x54</t>
  </si>
  <si>
    <t>54x28x54</t>
  </si>
  <si>
    <t>54x35x54</t>
  </si>
  <si>
    <t>54x42x54</t>
  </si>
  <si>
    <t>35x3/4x35</t>
  </si>
  <si>
    <t>54x35</t>
  </si>
  <si>
    <t>54x42</t>
  </si>
  <si>
    <t>42ax22</t>
  </si>
  <si>
    <t>42ax28</t>
  </si>
  <si>
    <t>42ax35</t>
  </si>
  <si>
    <t>54ax35</t>
  </si>
  <si>
    <t>54ax42</t>
  </si>
  <si>
    <t>54x2</t>
  </si>
  <si>
    <t>2/22</t>
  </si>
  <si>
    <t>5/110</t>
  </si>
  <si>
    <t>2/120</t>
  </si>
  <si>
    <t>24001A отвод 90° ВПр-НПр, углеродистая сталь</t>
  </si>
  <si>
    <t>24040 отвод 45° ВПр-НПр, углеродистая сталь</t>
  </si>
  <si>
    <t>24041 отвод 45° ВПр-ВПр, углеродистая сталь</t>
  </si>
  <si>
    <t>24130 тройник ВПр, углеродистая сталь</t>
  </si>
  <si>
    <t>24130G тройник ВПр-ВР-ВПр, углеродистая сталь</t>
  </si>
  <si>
    <t>24270 муфта ВПр-ВПр, углеродистая сталь</t>
  </si>
  <si>
    <t>24240 муфта редукцион. ВПр-ВПр, углеродистая сталь</t>
  </si>
  <si>
    <t>24243 переходник редукц.ВПр-НПр, углеродистая сталь</t>
  </si>
  <si>
    <t>24243G ниппель переходной ВПр-НР, углеродистая сталь</t>
  </si>
  <si>
    <t>24270G муфта переходная ВПр-ВР, углеродистая сталь</t>
  </si>
  <si>
    <t>24301 заглушка ВПр, углеродистая сталь</t>
  </si>
  <si>
    <t>24333G сгон ВПр-НР с плоск.упл., углеродистая сталь</t>
  </si>
  <si>
    <t>24359G разъемн.соед.с плоск.упл., углеродистая сталь</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</si>
  <si>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</si>
  <si>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</si>
  <si>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</si>
  <si>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</si>
  <si>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</si>
  <si>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</si>
  <si>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</si>
  <si>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</si>
  <si>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</si>
  <si>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</si>
  <si>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</si>
  <si>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</si>
  <si>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</si>
  <si>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</si>
  <si>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</si>
  <si>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</si>
  <si>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</si>
  <si>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</si>
  <si>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</si>
  <si>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</si>
  <si>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</si>
  <si>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</si>
  <si>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</si>
  <si>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</si>
  <si>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</si>
  <si>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</si>
  <si>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</si>
  <si>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</si>
  <si>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</si>
  <si>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</si>
  <si>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</si>
  <si>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</si>
  <si>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</si>
  <si>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</si>
  <si>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</si>
  <si>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</si>
  <si>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</si>
  <si>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</si>
  <si>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</si>
  <si>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</si>
  <si>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</si>
  <si>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</si>
  <si>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</si>
  <si>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</si>
  <si>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*заказные позиции</t>
  </si>
  <si>
    <t>18x3/4x18</t>
  </si>
  <si>
    <t>22x11/4</t>
  </si>
  <si>
    <t>28x11/2</t>
  </si>
  <si>
    <t>42x15x42</t>
  </si>
  <si>
    <t>42x28x28</t>
  </si>
  <si>
    <t>42x28x35</t>
  </si>
  <si>
    <t>42x35x35</t>
  </si>
  <si>
    <t>42x42x28</t>
  </si>
  <si>
    <t xml:space="preserve"> 5359g переход ВП-ВР, с накидной гайкой, медь</t>
  </si>
  <si>
    <t>15х1/2</t>
  </si>
  <si>
    <t>15х3/4</t>
  </si>
  <si>
    <t>18х3/4</t>
  </si>
  <si>
    <t>22х3/4</t>
  </si>
  <si>
    <t>15240G1834</t>
  </si>
  <si>
    <t>5240g переход ВП-ВР, с накид- ной гайкой, медь</t>
  </si>
  <si>
    <t>18х1/2</t>
  </si>
  <si>
    <t>2/42</t>
  </si>
  <si>
    <t>Переход ПП/ПВХ</t>
  </si>
  <si>
    <t>Резиновая редукция</t>
  </si>
  <si>
    <t>RG.40.32</t>
  </si>
  <si>
    <t>RG.50.25</t>
  </si>
  <si>
    <t>504025.K</t>
  </si>
  <si>
    <t>504027.K</t>
  </si>
  <si>
    <t>Хомут ПП СИНИКОН Комфорт Плюс со шпилькой и дюбелем</t>
  </si>
  <si>
    <t>KPP.050.K.D</t>
  </si>
  <si>
    <t>KPP.110.K.D</t>
  </si>
  <si>
    <t>UT.110.R</t>
  </si>
  <si>
    <t>506008.R</t>
  </si>
  <si>
    <t>Крестовина одноплоскостная 45°</t>
  </si>
  <si>
    <t>Крестовина одноплоскостная ПП 87°</t>
  </si>
  <si>
    <t>512041.R</t>
  </si>
  <si>
    <t>512037.R</t>
  </si>
  <si>
    <t>KU.050.G</t>
  </si>
  <si>
    <t>KU.110.G</t>
  </si>
  <si>
    <t>Отвод универсальный</t>
  </si>
  <si>
    <t>Отвод с фронт. патрубком (выход сзади) ПП 87°</t>
  </si>
  <si>
    <t>Отвод с двумя патрубками ПП 87°</t>
  </si>
  <si>
    <t xml:space="preserve">Переход эксцентрический угловой 90° </t>
  </si>
  <si>
    <t>RP.P.050.032</t>
  </si>
  <si>
    <t>Хомут ПП</t>
  </si>
  <si>
    <t>KPP.040</t>
  </si>
  <si>
    <t>KPP.050</t>
  </si>
  <si>
    <t>KPP.110</t>
  </si>
  <si>
    <t>KPP.050.R.D</t>
  </si>
  <si>
    <t>KPP.110.R.D</t>
  </si>
  <si>
    <t>Хомут ПП  со шпилькой и дюбелем</t>
  </si>
  <si>
    <t>NOVOPRESS</t>
  </si>
  <si>
    <t>48319-51</t>
  </si>
  <si>
    <t>48155-50</t>
  </si>
  <si>
    <t>48157-50</t>
  </si>
  <si>
    <t>48159-50</t>
  </si>
  <si>
    <t>48160-50</t>
  </si>
  <si>
    <t>44067-51</t>
  </si>
  <si>
    <t>48348-51</t>
  </si>
  <si>
    <t>Пресс-инструмент ACO203 BT (Bluetooth - Блутуз) 1x1,5Ач Подзар. yстр. 230В</t>
  </si>
  <si>
    <t xml:space="preserve">Набор пресс-инструмента ACO203XL BT, включает: 2 аккумулятора 3,0 Ач., зарядное устройство 230В, чемодан </t>
  </si>
  <si>
    <t>Пресс-инструмент EFP203 стандарт 230V  + чемодан</t>
  </si>
  <si>
    <t>Пресс-клещи PB2 16мм NP TH-профиль</t>
  </si>
  <si>
    <t>Пресс-клещи PB2 26мм NP TH-профиль</t>
  </si>
  <si>
    <t>Пресс-клещи PB2 20мм NP TH-профиль</t>
  </si>
  <si>
    <t>Пресс-клещи PB2 32мм NP TH-профиль</t>
  </si>
  <si>
    <t>EFRP0/71/1PLKSOL</t>
  </si>
  <si>
    <t>EFRP200/71/1PLK</t>
  </si>
  <si>
    <t>*EFRP300/71/1PLK</t>
  </si>
  <si>
    <t>1100х700х20</t>
  </si>
  <si>
    <t>1100х700х30</t>
  </si>
  <si>
    <t>ЭНЕРГОФЛЕКС Плиты ENERGOFLOOR PIPELOCK</t>
  </si>
  <si>
    <t>Теплоизоляция трубчатая и плиты "Энергофлекс" (Россия)</t>
  </si>
  <si>
    <t>INTERVENT INT10.AV15</t>
  </si>
  <si>
    <t>8 бар</t>
  </si>
  <si>
    <t>10017948 (06.08.125)</t>
  </si>
  <si>
    <t>SV/NA 52 x 1/2 (до 4 кВт)</t>
  </si>
  <si>
    <t>Термостат скрытого монтажа   EFHT-BASIC в комплекте с датчиком пола и двумя рамками</t>
  </si>
  <si>
    <t>Центральный управляющий модуль, встроенный WIFI, BT-CT02-RF</t>
  </si>
  <si>
    <t>SHF-0168-252525</t>
  </si>
  <si>
    <t>1100х700</t>
  </si>
  <si>
    <t>1+0,7</t>
  </si>
  <si>
    <t>32+24</t>
  </si>
  <si>
    <t xml:space="preserve">Труба медная неотожженая (в штангах по 2,5 м) </t>
  </si>
  <si>
    <t>неполная бухта 20-39 м</t>
  </si>
  <si>
    <t>неполная бухта 40-59 м</t>
  </si>
  <si>
    <t>неполная бухта 60-79 м</t>
  </si>
  <si>
    <t>неполная бухта 80-99 м</t>
  </si>
  <si>
    <t>неполная бухта от 100 м</t>
  </si>
  <si>
    <t>SFW-0001-000032</t>
  </si>
  <si>
    <t>SFW-0001-000040</t>
  </si>
  <si>
    <t>SFW-0001-000050</t>
  </si>
  <si>
    <t>SVC-0011-000015</t>
  </si>
  <si>
    <t>SVC-0011-000020</t>
  </si>
  <si>
    <t>SVC-0011-000025</t>
  </si>
  <si>
    <t>SVC-0011-000032</t>
  </si>
  <si>
    <t>SVC-0012-000015</t>
  </si>
  <si>
    <t>SVC-0012-000020</t>
  </si>
  <si>
    <t>SVC-0012-000025</t>
  </si>
  <si>
    <t xml:space="preserve">Крестовина двухплоскостная 67° </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</si>
  <si>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</si>
  <si>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</si>
  <si>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</si>
  <si>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</si>
  <si>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</si>
  <si>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</si>
  <si>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</si>
  <si>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</si>
  <si>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</si>
  <si>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</si>
  <si>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</si>
  <si>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</si>
  <si>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</si>
  <si>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</si>
  <si>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</si>
  <si>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</si>
  <si>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</si>
  <si>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</si>
  <si>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</si>
  <si>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</si>
  <si>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</si>
  <si>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</si>
  <si>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</si>
  <si>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</si>
  <si>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</si>
  <si>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</si>
  <si>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</si>
  <si>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</si>
  <si>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</si>
  <si>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</si>
  <si>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ПОЛИМЕРНЫЕ УПЛОТНИТЕЛИ (Россия)</t>
  </si>
  <si>
    <t>Наменование</t>
  </si>
  <si>
    <t>Сантехническая уплотнительная нить «SPRINT», 50 м, бокс, блистер</t>
  </si>
  <si>
    <t>Сантехническая уплотнительная нить «SPRINT» блистер</t>
  </si>
  <si>
    <t>Сантехническая уплотнительная нить «SPRINT», 25 м, бокс, блистер</t>
  </si>
  <si>
    <t>Набор сменных катушек Sprint, 3x50, Блистер</t>
  </si>
  <si>
    <t>Набор сменных катушек Sprint, 2x50, Блистер</t>
  </si>
  <si>
    <t>Подмотка для труб «Рекорд», 50 м, блистер</t>
  </si>
  <si>
    <t>СантехМастерГель Зелёный, легкая разборка, до 1,5", 60 г, тюбик, блистер</t>
  </si>
  <si>
    <t>СантехМастерГель Зелёный, легкая разборка, до 1,5", 15 г, тюбик, блистер</t>
  </si>
  <si>
    <t>СантехМастерГель Синий, быстрый и прочный, до 2”, 60 г, тюбик, блистер</t>
  </si>
  <si>
    <t>СантехМастерГель Синий, быстрый и прочный, до 2”, 15 г, тюбик, блистер</t>
  </si>
  <si>
    <t>СтопМастерГель Красный, ультрабыстрый, до 3”, 60 г, тюбик, блистер</t>
  </si>
  <si>
    <t>Aquaflax nano (тубы без блистера), 30г. тюбик</t>
  </si>
  <si>
    <t>Aquaflax nano (тубы без блистера), 80г. тюбик</t>
  </si>
  <si>
    <t>Aquaflax nano (тубы без блистера), 270г. тюбик</t>
  </si>
  <si>
    <t>Aquaflax nano (наборы со льном в пакетах), 30г. тюбик+15г. лён</t>
  </si>
  <si>
    <t>Aquaflax nano (наборы со льном в пакетах), 80г.тюбик+20г. лён</t>
  </si>
  <si>
    <t>Aquaflax nano (наборы со льном в пакетах), 270г.тюбик+40г. лён</t>
  </si>
  <si>
    <t>SFT-0003-212212</t>
  </si>
  <si>
    <t>SFT-0003-000033</t>
  </si>
  <si>
    <t>SFT-0003-002122</t>
  </si>
  <si>
    <t>SFT-0003-000032</t>
  </si>
  <si>
    <t>SFT-0003-003212</t>
  </si>
  <si>
    <t>SFT-0004-001414</t>
  </si>
  <si>
    <t>SFT-0004-000033</t>
  </si>
  <si>
    <t>SFT-0004-003814</t>
  </si>
  <si>
    <t>SFT-0004-002122</t>
  </si>
  <si>
    <t>SFT-0004-000032</t>
  </si>
  <si>
    <t>SFT-0004-003212</t>
  </si>
  <si>
    <t>SFT-0005-001818</t>
  </si>
  <si>
    <t>SFT-0005-001414</t>
  </si>
  <si>
    <t>SFT-0005-212212</t>
  </si>
  <si>
    <t>SFT-0005-000033</t>
  </si>
  <si>
    <t>SFT-0006-001414</t>
  </si>
  <si>
    <t>SFT-0006-003814</t>
  </si>
  <si>
    <t>SFT-0013-000212</t>
  </si>
  <si>
    <t>SFT-0015-000003</t>
  </si>
  <si>
    <t>SFT-0019-000212</t>
  </si>
  <si>
    <t>SFT-0019-000003</t>
  </si>
  <si>
    <t>SFT-0024-000018</t>
  </si>
  <si>
    <t>SFT-0025-000014</t>
  </si>
  <si>
    <t>SFT-0026-000014</t>
  </si>
  <si>
    <t>SFT-0026-000212</t>
  </si>
  <si>
    <t>SFT-0027-000014</t>
  </si>
  <si>
    <t>SFT-0028-003818</t>
  </si>
  <si>
    <t>SFT-0028-003414</t>
  </si>
  <si>
    <t>SFT-0028-000138</t>
  </si>
  <si>
    <t>SFT-0028-011212</t>
  </si>
  <si>
    <t>SFT-0028-002122</t>
  </si>
  <si>
    <t>SFT-0028-003114</t>
  </si>
  <si>
    <t>SFT-0028-003112</t>
  </si>
  <si>
    <t>SFT-0028-000032</t>
  </si>
  <si>
    <t>SFT-0028-003212</t>
  </si>
  <si>
    <t>SFT-0035-001210</t>
  </si>
  <si>
    <t>SFT-0035-001212</t>
  </si>
  <si>
    <t>SFT-0035-001214</t>
  </si>
  <si>
    <t>SFT-0035-001216</t>
  </si>
  <si>
    <t>SFT-0035-001218</t>
  </si>
  <si>
    <t>SFT-0067-001212</t>
  </si>
  <si>
    <t>SFT-0067-001216</t>
  </si>
  <si>
    <t>SFT-0036-001212</t>
  </si>
  <si>
    <t>SFT-0036-001214</t>
  </si>
  <si>
    <t>SFT-0036-001216</t>
  </si>
  <si>
    <t>SFT-0036-001220</t>
  </si>
  <si>
    <t>SFT-0066-001212</t>
  </si>
  <si>
    <t>SFT-0040-000012</t>
  </si>
  <si>
    <t>SFT-0040-000034</t>
  </si>
  <si>
    <t>SFT-0040-000001</t>
  </si>
  <si>
    <t>SFT-0040-000114</t>
  </si>
  <si>
    <t>SFT-0040-000112</t>
  </si>
  <si>
    <t>SFT-0040-000002</t>
  </si>
  <si>
    <t>SFT-0045-000012</t>
  </si>
  <si>
    <t>SFT-0045-000034</t>
  </si>
  <si>
    <t>SFT-0045-000114</t>
  </si>
  <si>
    <t>SFT-0045-000112</t>
  </si>
  <si>
    <t>SFT-0045-000002</t>
  </si>
  <si>
    <t>SFT-0056-000012</t>
  </si>
  <si>
    <t>SFT-0056-000034</t>
  </si>
  <si>
    <t>SFT-0056-000001</t>
  </si>
  <si>
    <t>SFT-0056-000114</t>
  </si>
  <si>
    <t>SFT-0056-000112</t>
  </si>
  <si>
    <t>SFT-0056-000002</t>
  </si>
  <si>
    <t>SFT-0057-000012</t>
  </si>
  <si>
    <t>SFT-0057-000034</t>
  </si>
  <si>
    <t>SFT-0057-000001</t>
  </si>
  <si>
    <t>SFT-0057-000114</t>
  </si>
  <si>
    <t>SFT-0057-000112</t>
  </si>
  <si>
    <t>SFT-0057-000002</t>
  </si>
  <si>
    <t>SFT-0059-000012</t>
  </si>
  <si>
    <t>SFT-0059-000034</t>
  </si>
  <si>
    <t>SFT-0059-000001</t>
  </si>
  <si>
    <t>SFT-0045-000001</t>
  </si>
  <si>
    <t>Полимерные уплотнители (Россия)</t>
  </si>
  <si>
    <t>ECO NOVA 24F</t>
  </si>
  <si>
    <t>9,6-24</t>
  </si>
  <si>
    <t>32х4,7 мм</t>
  </si>
  <si>
    <t>бухта 25 м</t>
  </si>
  <si>
    <t>Клей ENERGOFLEX EXTRA 0.5л</t>
  </si>
  <si>
    <t>Клей ENERGOFLEX EXTRA 0.8 л</t>
  </si>
  <si>
    <t>Зажимы ENERGOFLEX (100шт.)</t>
  </si>
  <si>
    <t>EFXCLIPS100</t>
  </si>
  <si>
    <t>Стусло монтажное</t>
  </si>
  <si>
    <t>Лента армированная самоклеящаяся ENERGOFLEХ 48мм х 50м серая (36шт)</t>
  </si>
  <si>
    <t>Лента самоклеящаяся ENERGOFLEХ SUPER SK 3/0.05-15</t>
  </si>
  <si>
    <t>EFXL0305015SUSK*</t>
  </si>
  <si>
    <t>Лента демпферная ENERGOFLOOR 10/0,1-11(9шт)</t>
  </si>
  <si>
    <t>EFRL1010011DM</t>
  </si>
  <si>
    <t>Обозначение цвета и типоразмера</t>
  </si>
  <si>
    <t>EFXT0150411SUPRS</t>
  </si>
  <si>
    <t>EFXT0150411SUPRK</t>
  </si>
  <si>
    <t>EFXT0180411SUPRS</t>
  </si>
  <si>
    <t>EFXT0180411SUPRK</t>
  </si>
  <si>
    <t>EFXT0220411SUPRS</t>
  </si>
  <si>
    <t>EFXT0220411SUPRK</t>
  </si>
  <si>
    <t>EFXT0280411SUPRS</t>
  </si>
  <si>
    <t>EFXT0280411SUPRK</t>
  </si>
  <si>
    <t>35/4-11</t>
  </si>
  <si>
    <t>EFXT0350411SUPRS</t>
  </si>
  <si>
    <t>EFXT0350411SUPRK</t>
  </si>
  <si>
    <t>Толщина изоляции</t>
  </si>
  <si>
    <t>6 мм</t>
  </si>
  <si>
    <t>9 мм</t>
  </si>
  <si>
    <t>EFXT015062SUPRS</t>
  </si>
  <si>
    <t>EFXT015092SUPRS</t>
  </si>
  <si>
    <t>EFXT015062SUPRK</t>
  </si>
  <si>
    <t>EFXT015092SUPRK</t>
  </si>
  <si>
    <t>EFXT018062SUPRS</t>
  </si>
  <si>
    <t>EFXT018092SUPRS</t>
  </si>
  <si>
    <t>EFXT018062SUPRK</t>
  </si>
  <si>
    <t>EFXT018092SUPRK</t>
  </si>
  <si>
    <t>EFXT022062SUPRS</t>
  </si>
  <si>
    <t>EFXT022092SUPRS</t>
  </si>
  <si>
    <t>EFXT022062SUPRK</t>
  </si>
  <si>
    <t>EFXT022092SUPRK</t>
  </si>
  <si>
    <t>EFXT028062SUPRS</t>
  </si>
  <si>
    <t>EFXT028092SUPRS</t>
  </si>
  <si>
    <t>EFXT028062SUPRK</t>
  </si>
  <si>
    <t>EFXT028092SUPRK</t>
  </si>
  <si>
    <t>35/6-2</t>
  </si>
  <si>
    <t>EFXT035062SUPRS</t>
  </si>
  <si>
    <t>35/9-2</t>
  </si>
  <si>
    <t>EFXT035092SUPRS</t>
  </si>
  <si>
    <t>EFXT035062SUPRK</t>
  </si>
  <si>
    <t>EFXT035092SUPRK</t>
  </si>
  <si>
    <t>Energoflex Super Protect</t>
  </si>
  <si>
    <t>Длина трубки 11 метров</t>
  </si>
  <si>
    <t>Трубки из вспененного полиэтилена в защитной оболочке в бухтах</t>
  </si>
  <si>
    <t>Максимально рабочая температура +95°С</t>
  </si>
  <si>
    <t>Внутренний Ø изоляции, мм</t>
  </si>
  <si>
    <t>15/4-11</t>
  </si>
  <si>
    <t>18/4-11</t>
  </si>
  <si>
    <t>22/4-11</t>
  </si>
  <si>
    <t>28/4-11</t>
  </si>
  <si>
    <t xml:space="preserve">Трубки из вспененного полиэтилена в защитной оболочке </t>
  </si>
  <si>
    <t>15/6-2</t>
  </si>
  <si>
    <t>18/6-2</t>
  </si>
  <si>
    <t>22/6-2</t>
  </si>
  <si>
    <t>28/6-2</t>
  </si>
  <si>
    <t>15/9-2</t>
  </si>
  <si>
    <t>18/9-2</t>
  </si>
  <si>
    <t>22/9-2</t>
  </si>
  <si>
    <t>28/9-2</t>
  </si>
  <si>
    <t>красный</t>
  </si>
  <si>
    <t>синий</t>
  </si>
  <si>
    <t>EFXT1105ACU</t>
  </si>
  <si>
    <t>Трубки Energoflex Acoustic</t>
  </si>
  <si>
    <t>Трубки с зубчатым внутренним профилем в бухтах</t>
  </si>
  <si>
    <t>EFXT1102ACU*</t>
  </si>
  <si>
    <t>Количество в упаковке, м</t>
  </si>
  <si>
    <t>SFP-0010-000126</t>
  </si>
  <si>
    <t>SFP-0011-000126</t>
  </si>
  <si>
    <t>SFP-0019-000016</t>
  </si>
  <si>
    <t>SFP-0019-000017</t>
  </si>
  <si>
    <t>SFP-0019-000018</t>
  </si>
  <si>
    <t>SFP-0019-000019</t>
  </si>
  <si>
    <t>SPG-0001-504032</t>
  </si>
  <si>
    <t>SPG-0002-504032</t>
  </si>
  <si>
    <t>Труба многослойная (PEX/AL/PEX) и пресс-фитинги (ARL)</t>
  </si>
  <si>
    <t>Мощность ТО (кВт)</t>
  </si>
  <si>
    <t>Серия 6000 - пресс-фитинги для водопроводов питьевой воды и состем отопления</t>
  </si>
  <si>
    <t xml:space="preserve">Серия 8000 - пресс-фитинги с переходом на резьбу </t>
  </si>
  <si>
    <t>8243G, ниппель переходной ВПр-НР, бронза</t>
  </si>
  <si>
    <t>8270G, муфта переходная ВПр-ВР, бронза</t>
  </si>
  <si>
    <t>8472G, водорозетка ВПр-ВР, бронза</t>
  </si>
  <si>
    <t>SVM-0110-164320</t>
  </si>
  <si>
    <t>SVM-0110-166020</t>
  </si>
  <si>
    <t>SVM-0120-164325</t>
  </si>
  <si>
    <t>SVM-0120-166020</t>
  </si>
  <si>
    <t>SVM-0120-166025</t>
  </si>
  <si>
    <t>SVM-0120-254325</t>
  </si>
  <si>
    <t>SVM-0120-256025</t>
  </si>
  <si>
    <t>SVM-0125-186520</t>
  </si>
  <si>
    <t>SVM-0125-186525</t>
  </si>
  <si>
    <t>SVM-0125-236520</t>
  </si>
  <si>
    <t>SVM-0125-236525</t>
  </si>
  <si>
    <t>SVM-0125-356532</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</si>
  <si>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</si>
  <si>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</si>
  <si>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</si>
  <si>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</si>
  <si>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Рабочая температура</t>
  </si>
  <si>
    <t>Максимальное давление</t>
  </si>
  <si>
    <t>Клапан ручной с неподъемным шпинделем, прямой</t>
  </si>
  <si>
    <r>
      <t xml:space="preserve"> -20</t>
    </r>
    <r>
      <rPr>
        <sz val="10"/>
        <color theme="1"/>
        <rFont val="Calibri"/>
        <family val="2"/>
        <charset val="204"/>
      </rPr>
      <t>⁰С до + 120⁰С</t>
    </r>
  </si>
  <si>
    <t>Клапан ручной с неподъемным шпинделем, угловой</t>
  </si>
  <si>
    <t>Клапан ручной  с закрытием затвора "металл по металлу", прямой</t>
  </si>
  <si>
    <r>
      <t xml:space="preserve"> -20</t>
    </r>
    <r>
      <rPr>
        <sz val="11"/>
        <color theme="1"/>
        <rFont val="Calibri"/>
        <family val="2"/>
        <charset val="204"/>
      </rPr>
      <t>⁰С до + 120⁰С</t>
    </r>
  </si>
  <si>
    <t>Клапан ручной  с закрытием затвора "металл по металлу", угловой</t>
  </si>
  <si>
    <t>Клапан запорно-балансировочный угловой</t>
  </si>
  <si>
    <t>Клапан запорно-балансировочный прямой</t>
  </si>
  <si>
    <r>
      <t xml:space="preserve"> -20</t>
    </r>
    <r>
      <rPr>
        <sz val="11"/>
        <color theme="1"/>
        <rFont val="Calibri"/>
        <family val="2"/>
        <charset val="204"/>
      </rPr>
      <t>⁰С до + 100⁰С</t>
    </r>
  </si>
  <si>
    <t>Головки термостатические</t>
  </si>
  <si>
    <t>Узлы нижнего подключения (Н-образные)</t>
  </si>
  <si>
    <t>Узел нижнего подключения для однотрубной системы, прямой</t>
  </si>
  <si>
    <t xml:space="preserve"> + 120⁰С</t>
  </si>
  <si>
    <t>Узел нижнего подключения для однотрубной системы, угловой</t>
  </si>
  <si>
    <t>Узел нижнего подключения для двухтрубной системы, прямой</t>
  </si>
  <si>
    <t>Узел нижнего подключения для двухтрубной системы, угловой</t>
  </si>
  <si>
    <t>Узел нижнего подключения раздельный, прямой</t>
  </si>
  <si>
    <t>Узел нижнего подключения раздельный, угловой</t>
  </si>
  <si>
    <t>Переходник с O-RING для подключения к радиатору</t>
  </si>
  <si>
    <t>1"/3/4"x2</t>
  </si>
  <si>
    <t>1"/3/4"x3</t>
  </si>
  <si>
    <t>1"/3/4"x4</t>
  </si>
  <si>
    <t>1"/3/4"x5</t>
  </si>
  <si>
    <t>1"/3/4"x6</t>
  </si>
  <si>
    <t>1"/3/4"x7</t>
  </si>
  <si>
    <t>1"/3/4"x8</t>
  </si>
  <si>
    <t>1"/3/4"x9</t>
  </si>
  <si>
    <t>1"/3/4"x10</t>
  </si>
  <si>
    <t>1"/3/4"x11</t>
  </si>
  <si>
    <t>1"/3/4"x12</t>
  </si>
  <si>
    <t>1"/3/4"x13</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</si>
  <si>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</si>
  <si>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</si>
  <si>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</si>
  <si>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</si>
  <si>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</si>
  <si>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</si>
  <si>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</si>
  <si>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</si>
  <si>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</si>
  <si>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</si>
  <si>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</si>
  <si>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</si>
  <si>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</si>
  <si>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</si>
  <si>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</si>
  <si>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</si>
  <si>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</si>
  <si>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</si>
  <si>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</si>
  <si>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</si>
  <si>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</si>
  <si>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</si>
  <si>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</si>
  <si>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</si>
  <si>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</si>
  <si>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</si>
  <si>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</si>
  <si>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</si>
  <si>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</si>
  <si>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</si>
  <si>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</si>
  <si>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</si>
  <si>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</si>
  <si>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</si>
  <si>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</si>
  <si>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</si>
  <si>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</si>
  <si>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</si>
  <si>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</si>
  <si>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</si>
  <si>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</si>
  <si>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</si>
  <si>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</si>
  <si>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</si>
  <si>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</si>
  <si>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</si>
  <si>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</si>
  <si>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</si>
  <si>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</si>
  <si>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</si>
  <si>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</si>
  <si>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</si>
  <si>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</si>
  <si>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</si>
  <si>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</si>
  <si>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</si>
  <si>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</si>
  <si>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</si>
  <si>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</si>
  <si>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</si>
  <si>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</si>
  <si>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</si>
  <si>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</si>
  <si>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</si>
  <si>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</si>
  <si>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</si>
  <si>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</si>
  <si>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</si>
  <si>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</si>
  <si>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</si>
  <si>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</si>
  <si>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</si>
  <si>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</si>
  <si>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</si>
  <si>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</si>
  <si>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</si>
  <si>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</si>
  <si>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</si>
  <si>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</si>
  <si>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</si>
  <si>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</si>
  <si>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</si>
  <si>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</si>
  <si>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</si>
  <si>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</si>
  <si>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</si>
  <si>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</si>
  <si>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</si>
  <si>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</si>
  <si>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</si>
  <si>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</si>
  <si>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</si>
  <si>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</si>
  <si>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</si>
  <si>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</si>
  <si>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</si>
  <si>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</si>
  <si>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</si>
  <si>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</si>
  <si>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</si>
  <si>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</si>
  <si>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</si>
  <si>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</si>
  <si>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</si>
  <si>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</si>
  <si>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</si>
  <si>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</si>
  <si>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</si>
  <si>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</si>
  <si>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</si>
  <si>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</si>
  <si>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</si>
  <si>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</si>
  <si>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</si>
  <si>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</si>
  <si>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</si>
  <si>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</si>
  <si>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</si>
  <si>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</si>
  <si>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</si>
  <si>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</si>
  <si>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</si>
  <si>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</si>
  <si>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</si>
  <si>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</si>
  <si>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</si>
  <si>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</si>
  <si>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</si>
  <si>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</si>
  <si>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</si>
  <si>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</si>
  <si>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</si>
  <si>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</si>
  <si>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</si>
  <si>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</si>
  <si>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</si>
  <si>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</si>
  <si>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</si>
  <si>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</si>
  <si>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</si>
  <si>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</si>
  <si>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</si>
  <si>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</si>
  <si>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</si>
  <si>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</si>
  <si>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</si>
  <si>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</si>
  <si>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</si>
  <si>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</si>
  <si>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</si>
  <si>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</si>
  <si>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</si>
  <si>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</si>
  <si>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</si>
  <si>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</si>
  <si>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</si>
  <si>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</si>
  <si>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</si>
  <si>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</si>
  <si>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</si>
  <si>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</si>
  <si>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</si>
  <si>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</si>
  <si>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</si>
  <si>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</si>
  <si>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</si>
  <si>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</si>
  <si>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</si>
  <si>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</si>
  <si>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</si>
  <si>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</si>
  <si>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</si>
  <si>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</si>
  <si>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</si>
  <si>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</si>
  <si>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</si>
  <si>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</si>
  <si>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</si>
  <si>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</si>
  <si>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</si>
  <si>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</si>
  <si>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</si>
  <si>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</si>
  <si>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</si>
  <si>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</si>
  <si>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</si>
  <si>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</si>
  <si>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</si>
  <si>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</si>
  <si>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</si>
  <si>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</si>
  <si>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</si>
  <si>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</si>
  <si>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</si>
  <si>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</si>
  <si>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</si>
  <si>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</si>
  <si>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</si>
  <si>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</si>
  <si>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</si>
  <si>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</si>
  <si>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</si>
  <si>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</si>
  <si>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</si>
  <si>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</si>
  <si>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</si>
  <si>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</si>
  <si>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</si>
  <si>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</si>
  <si>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</si>
  <si>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</si>
  <si>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</si>
  <si>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</si>
  <si>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</si>
  <si>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</si>
  <si>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</si>
  <si>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</si>
  <si>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</si>
  <si>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</si>
  <si>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</si>
  <si>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</si>
  <si>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</si>
  <si>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</si>
  <si>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</si>
  <si>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</si>
  <si>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</si>
  <si>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</si>
  <si>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</si>
  <si>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</si>
  <si>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</si>
  <si>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</si>
  <si>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</si>
  <si>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</si>
  <si>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</si>
  <si>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</si>
  <si>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</si>
  <si>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</si>
  <si>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</si>
  <si>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</si>
  <si>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</si>
  <si>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</si>
  <si>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</si>
  <si>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</si>
  <si>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</si>
  <si>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</si>
  <si>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</si>
  <si>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</si>
  <si>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</si>
  <si>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</si>
  <si>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</si>
  <si>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</si>
  <si>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</si>
  <si>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</si>
  <si>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</si>
  <si>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</si>
  <si>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</si>
  <si>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</si>
  <si>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</si>
  <si>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</si>
  <si>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</si>
  <si>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</si>
  <si>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</si>
  <si>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</si>
  <si>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</si>
  <si>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</si>
  <si>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</si>
  <si>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</si>
  <si>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</si>
  <si>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</si>
  <si>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</si>
  <si>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</si>
  <si>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</si>
  <si>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</si>
  <si>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</si>
  <si>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</si>
  <si>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</si>
  <si>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</si>
  <si>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</si>
  <si>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</si>
  <si>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</si>
  <si>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</si>
  <si>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</si>
  <si>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</si>
  <si>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</si>
  <si>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</si>
  <si>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</si>
  <si>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</si>
  <si>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</si>
  <si>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</si>
  <si>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</si>
  <si>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</si>
  <si>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</si>
  <si>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</si>
  <si>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</si>
  <si>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</si>
  <si>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</si>
  <si>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</si>
  <si>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</si>
  <si>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</si>
  <si>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</si>
  <si>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</si>
  <si>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</si>
  <si>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</si>
  <si>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</si>
  <si>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</si>
  <si>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</si>
  <si>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</si>
  <si>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</si>
  <si>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</si>
  <si>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</si>
  <si>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</si>
  <si>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</si>
  <si>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</si>
  <si>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</si>
  <si>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</si>
  <si>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</si>
  <si>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</si>
  <si>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</si>
  <si>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</si>
  <si>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</si>
  <si>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</si>
  <si>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</si>
  <si>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</si>
  <si>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</si>
  <si>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</si>
  <si>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</si>
  <si>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</si>
  <si>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</si>
  <si>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</si>
  <si>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</si>
  <si>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</si>
  <si>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</si>
  <si>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</si>
  <si>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</si>
  <si>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</si>
  <si>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</si>
  <si>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</si>
  <si>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</si>
  <si>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</si>
  <si>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</si>
  <si>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</si>
  <si>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</si>
  <si>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</si>
  <si>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</si>
  <si>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</si>
  <si>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</si>
  <si>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</si>
  <si>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</si>
  <si>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</si>
  <si>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</si>
  <si>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</si>
  <si>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</si>
  <si>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</si>
  <si>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</si>
  <si>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</si>
  <si>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</si>
  <si>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</si>
  <si>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</si>
  <si>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</si>
  <si>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</si>
  <si>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</si>
  <si>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</si>
  <si>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</si>
  <si>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</si>
  <si>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</si>
  <si>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</si>
  <si>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</si>
  <si>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</si>
  <si>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</si>
  <si>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</si>
  <si>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</si>
  <si>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</si>
  <si>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BROEN</t>
  </si>
  <si>
    <t>TECOFI</t>
  </si>
  <si>
    <t>ZETKAMA</t>
  </si>
  <si>
    <t>Балансировочные клапаны BROEN BALLOREX (Дания / Россия)</t>
  </si>
  <si>
    <t>PEX-16х2,6</t>
  </si>
  <si>
    <t>PEX-20х2,9</t>
  </si>
  <si>
    <t>Фитинги компрессионные для труб PE-Xc/AL/PE-Xc</t>
  </si>
  <si>
    <t>Фитинги компрессионные для труб PE-Xb/AL/PE-Xb</t>
  </si>
  <si>
    <t>SFC-0026-162612</t>
  </si>
  <si>
    <t>16х2,6х1/2"</t>
  </si>
  <si>
    <t>SFC-0026-162634</t>
  </si>
  <si>
    <t>16х2,6х3/4"</t>
  </si>
  <si>
    <t>SFC-0026-202934</t>
  </si>
  <si>
    <t>20х2,9х3/4"</t>
  </si>
  <si>
    <t>Warme Eco 30, канистра 10 кг</t>
  </si>
  <si>
    <t>Warme Eco 30, канистра 20 кг</t>
  </si>
  <si>
    <t>20 кг</t>
  </si>
  <si>
    <t>Warme Eco 30, канистра 48 кг</t>
  </si>
  <si>
    <t>48 кг</t>
  </si>
  <si>
    <t>Warme Eco Pro 30, канистра 10 кг</t>
  </si>
  <si>
    <t>Warme Eco Pro 30, канистра 20 кг</t>
  </si>
  <si>
    <t>Warme Eco Pro 65, канистра 10 кг</t>
  </si>
  <si>
    <t>Warme Eco Pro 65, канистра 20 кг</t>
  </si>
  <si>
    <t>44 кг</t>
  </si>
  <si>
    <t>Warme Basic 30, канистра 10 кг</t>
  </si>
  <si>
    <t>Warme Basic 30, канистра 20 кг</t>
  </si>
  <si>
    <t>Warme Basic 65, канистра 10 кг</t>
  </si>
  <si>
    <t>Warme Basic 65, канистра 20 кг</t>
  </si>
  <si>
    <t>SFB-0001-000001</t>
  </si>
  <si>
    <t>Комплект трехходового клапана для котла + бойлера STOUT.</t>
  </si>
  <si>
    <t>1 комплект</t>
  </si>
  <si>
    <t>Сервопривод для трехходового клапана с кабелем</t>
  </si>
  <si>
    <t>Комплект уплотнительных колец для трехходовых клапанов (2 шт.)</t>
  </si>
  <si>
    <t>Фиксирующая клипса для сервопривода</t>
  </si>
  <si>
    <t>Трехходовой клапан для подключения сервопривода</t>
  </si>
  <si>
    <t>Трехходовой клапан</t>
  </si>
  <si>
    <t>SFB-0001-000003</t>
  </si>
  <si>
    <t>SFB-0001-000004</t>
  </si>
  <si>
    <t>SFB-0001-000005</t>
  </si>
  <si>
    <t>SFB-0001-000006</t>
  </si>
  <si>
    <t>SFB-0001-000007</t>
  </si>
  <si>
    <t>SFB-0001-000008</t>
  </si>
  <si>
    <t>Температурный датчик</t>
  </si>
  <si>
    <t>Запчасти для "Комплект трехходового клапана для котла + бойлера STOUT" поставляются под заказ</t>
  </si>
  <si>
    <t>В составе: Комплект трехходовых клапанов с приводом (+фиксатор привода), Кабель питания (2 метра) с разъёмом и винтом,  Уплотнительные прокладки (2 шт.), Датчик температуры.</t>
  </si>
  <si>
    <t>1 набор</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</si>
  <si>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</si>
  <si>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</si>
  <si>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</si>
  <si>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</si>
  <si>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</si>
  <si>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</si>
  <si>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</si>
  <si>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</si>
  <si>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</si>
  <si>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</si>
  <si>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</si>
  <si>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</si>
  <si>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</si>
  <si>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</si>
  <si>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</si>
  <si>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</si>
  <si>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</si>
  <si>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</si>
  <si>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</si>
  <si>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</si>
  <si>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</si>
  <si>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</si>
  <si>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</si>
  <si>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SVM-0120-164320</t>
  </si>
  <si>
    <t>SDG-0120-001000</t>
  </si>
  <si>
    <t>SDG-0120-001002</t>
  </si>
  <si>
    <t>SDG-0120-002000</t>
  </si>
  <si>
    <t>SDG-0120-002002</t>
  </si>
  <si>
    <t>CZB46124352-</t>
  </si>
  <si>
    <t>CZB46524352-</t>
  </si>
  <si>
    <t>CZB46224352-</t>
  </si>
  <si>
    <t>CZB46624352-</t>
  </si>
  <si>
    <t>Набор для подключения водонагревателя BMR 80 (для MS, MSL)</t>
  </si>
  <si>
    <t>Набор для подключения водонагревателя SRB 130 (для MS, MSL)</t>
  </si>
  <si>
    <t>Датчик для буферного водонагревателя</t>
  </si>
  <si>
    <t>СИСТЕМЫ УПРАВЛЕНИЯ</t>
  </si>
  <si>
    <t>Термостат комнатной температуры непрограммируемый</t>
  </si>
  <si>
    <t>Термостат комнатной температуры программируемый (проводной)</t>
  </si>
  <si>
    <t>Термостат комнатной температуры программируемый, 220 В</t>
  </si>
  <si>
    <t>Термостат комнатной температуры программируемый (беспроводной)</t>
  </si>
  <si>
    <t>7116254--</t>
  </si>
  <si>
    <t>7116249--</t>
  </si>
  <si>
    <t>7116250--</t>
  </si>
  <si>
    <t>7116251--</t>
  </si>
  <si>
    <t>7116252--</t>
  </si>
  <si>
    <t>7116253--</t>
  </si>
  <si>
    <t>Датчик ГВС</t>
  </si>
  <si>
    <t>ДОП. ОБОРУДОВАНИЕ</t>
  </si>
  <si>
    <t>ГОРИЗОНТАЛЬНЫЙ КОАКСИАЛЬНЫЙ ДЫМОХОД ДИАМ. 60/100 ММ</t>
  </si>
  <si>
    <t>Удлинение длиной 250 мм</t>
  </si>
  <si>
    <t>Удлинение длиной 500 мм</t>
  </si>
  <si>
    <t>Удлинение длиной 1000 мм</t>
  </si>
  <si>
    <t>Удлинение длиной 1950 мм</t>
  </si>
  <si>
    <t>Колено 90 град. 60/100 мм</t>
  </si>
  <si>
    <t>Соединительные трубопроводы котел AMC /водонагреватель BS 60</t>
  </si>
  <si>
    <t>Соединительные трубопроводы котел AMC /водонагреватель SRB 130</t>
  </si>
  <si>
    <t>S100465</t>
  </si>
  <si>
    <t>Чёрный вертикальный коаксиальный дымоход диам. 80/125 мм, PPS</t>
  </si>
  <si>
    <t>Переходник Bi-Flux с диам. 60/100 на 2x80 мм</t>
  </si>
  <si>
    <t>S100935</t>
  </si>
  <si>
    <t>Набор труб для широкой монтажной рамы</t>
  </si>
  <si>
    <t>S100676</t>
  </si>
  <si>
    <t>Кожух для труб</t>
  </si>
  <si>
    <t>S101205</t>
  </si>
  <si>
    <t>Кожух для труб для AMC BIC</t>
  </si>
  <si>
    <t>S101232</t>
  </si>
  <si>
    <t>Датчик тяги для AMC BIC</t>
  </si>
  <si>
    <t>S100310</t>
  </si>
  <si>
    <t xml:space="preserve">Датчик дымовых газов </t>
  </si>
  <si>
    <t>S100761</t>
  </si>
  <si>
    <t>Настенная опора для системы нейтрализации</t>
  </si>
  <si>
    <t xml:space="preserve">Гранулированный наполнитель (10 кг) для системы нейтрализации </t>
  </si>
  <si>
    <t>Компактный гидравлический модуль с насосом класса А для 2 контуров</t>
  </si>
  <si>
    <t>Коллектор для 2/3 контуров</t>
  </si>
  <si>
    <t>Гидравлический модуль для прямого контура с высокопроизводительным насосом (класс A)</t>
  </si>
  <si>
    <t>Гидравлический модуль для 1 смесительного контура с высокопроизводительным насосом (класс A)</t>
  </si>
  <si>
    <t>Настенный кронштейн для коллектора</t>
  </si>
  <si>
    <t>Настенный кронштейн для 1 гидравлического модуля</t>
  </si>
  <si>
    <t>Набор переходников с резьбой G/R</t>
  </si>
  <si>
    <t>Гидравлический разделитель 60/60-1''</t>
  </si>
  <si>
    <t>Компактный гидравлический модуль для 2 контуров (с 2 насосами класса A для прямого и смесительного контуров)</t>
  </si>
  <si>
    <t xml:space="preserve">Плата и датчик для смесительного контура </t>
  </si>
  <si>
    <t>S103293</t>
  </si>
  <si>
    <t>Модулирующий термостат комнатной температуры (русский язык)</t>
  </si>
  <si>
    <t>S103295</t>
  </si>
  <si>
    <t>Модулирующий термостат комнатной температуры (русский язык) (беспроводный)</t>
  </si>
  <si>
    <t>Кабель S-BUS длиной 1,5 м</t>
  </si>
  <si>
    <t>Кабель S-BUS длиной 12 м</t>
  </si>
  <si>
    <t>Кабель S-BUS длиной 20 м</t>
  </si>
  <si>
    <t>Датчик температуры смесительного контура</t>
  </si>
  <si>
    <t>Модулирующий термостат комнатной температуры SMART TC°</t>
  </si>
  <si>
    <t>Удлинение диам. 60/100 мм длиной 500 мм, PPS</t>
  </si>
  <si>
    <t>Удлинение диам. 60/100 мм длиной 1000 мм, PPS</t>
  </si>
  <si>
    <t>Удлинение диам. 60/100 мм длиной 1950 мм, PPS</t>
  </si>
  <si>
    <t>Колено 87° диам. 60/100 мм, PPS (1 штука)</t>
  </si>
  <si>
    <t>Колено 45° диам. 60/100 мм, PPS (2 штуки)</t>
  </si>
  <si>
    <t>Колено 30° диам. 60/100 мм, PPS (2 штуки)</t>
  </si>
  <si>
    <t>Колено 15° диам. 60/100 мм, PPS (2 штуки)</t>
  </si>
  <si>
    <t>Удлинение диам. 80 мм длиной 500 мм, PPS (2 штуки)</t>
  </si>
  <si>
    <t>Удлинение диам. 80 мм длиной 1000 мм, PPS (2 штуки)</t>
  </si>
  <si>
    <t>Удлинение диам. 80 мм длиной 1950 мм (2 штуки)</t>
  </si>
  <si>
    <t>Колено 87° диам. 80 мм (1 штука)</t>
  </si>
  <si>
    <t>Колено 45° диам. 80 мм (2 штуки)</t>
  </si>
  <si>
    <t>Тройник диам. 80 мм с лючком для ревизии</t>
  </si>
  <si>
    <t>Звезда для центрирования (2 штуки)</t>
  </si>
  <si>
    <t>Окончание с проходным элементом диам. 80-60 мм</t>
  </si>
  <si>
    <t>Колено с лючком для ревизии диам. 80 мм, PPS</t>
  </si>
  <si>
    <t>Патрубок забора воздуха снаружи</t>
  </si>
  <si>
    <t>Набор для подсоединения 3CEP диам. 80/125мм, PPS/алюминий</t>
  </si>
  <si>
    <t>Красный вертикальный коаксиальный дымоход диам. 80/125 мм, PPS</t>
  </si>
  <si>
    <t>Набор для подсоединения котла диам. 80/125 мм, PPS/алюминий</t>
  </si>
  <si>
    <t>Труба диам. 80/125 мм с лючком для ревизии</t>
  </si>
  <si>
    <t>Колено с лючком для ревизии диам. 80/125 мм, PPS/алюминий</t>
  </si>
  <si>
    <t>Набор для перпендикулярного подсоединения котла</t>
  </si>
  <si>
    <t>Набор для вертикального подсоединения котла</t>
  </si>
  <si>
    <t>Тройник диам. 80/125 мм с лючком для ревизии</t>
  </si>
  <si>
    <t>Удлинение диам. 80/125 мм длиной 250 мм</t>
  </si>
  <si>
    <t>Удлинение диам. 80/125 мм длиной 500 мм</t>
  </si>
  <si>
    <t>Удлинение диам. 80/125 мм длиной 1000 мм</t>
  </si>
  <si>
    <t>Удлинение диам. 80/125 мм длиной 1950 мм</t>
  </si>
  <si>
    <t>Компенсационная муфта диам. 80/125 мм</t>
  </si>
  <si>
    <t>Колено 87° диам. 80/125 мм (1 штука)</t>
  </si>
  <si>
    <t>Колено 45° диам. 80/125 мм (2 штуки)</t>
  </si>
  <si>
    <t>Газовые котлы DeDietrich (Франция)</t>
  </si>
  <si>
    <t>3,4-15,8</t>
  </si>
  <si>
    <t>5,6-25,5</t>
  </si>
  <si>
    <t>5,6-27,8</t>
  </si>
  <si>
    <t>5,6-29,1</t>
  </si>
  <si>
    <t>7,9-38,5</t>
  </si>
  <si>
    <t>7,9-35,6</t>
  </si>
  <si>
    <t>10,4-28,1</t>
  </si>
  <si>
    <t>Упрощенное ДУ с датчиком комнатной температуры</t>
  </si>
  <si>
    <t xml:space="preserve">Датчик наружной температуры </t>
  </si>
  <si>
    <t>Монтажная рама для двухконтурного котла</t>
  </si>
  <si>
    <t>Набор для гидравлического подключения</t>
  </si>
  <si>
    <t>Монтажная рама для одноконтурного котла</t>
  </si>
  <si>
    <t>S101688</t>
  </si>
  <si>
    <t>S101712</t>
  </si>
  <si>
    <t>Уменьшенное коаксиальное колено диам. 60/100 мм</t>
  </si>
  <si>
    <t>Горизонтальное коаксиальное окончание диам. 60/100 мм, РPS, без колена</t>
  </si>
  <si>
    <t>S103219</t>
  </si>
  <si>
    <t>Широкая рама</t>
  </si>
  <si>
    <t>S101703</t>
  </si>
  <si>
    <t>Набор соединительных трубопроводов для широкой рамы</t>
  </si>
  <si>
    <t>Крышка для трубопроводов</t>
  </si>
  <si>
    <t>S101690</t>
  </si>
  <si>
    <t>Датчик температуры дымовых газов</t>
  </si>
  <si>
    <t>S101708</t>
  </si>
  <si>
    <t>Набор для промывки пластинчатого теплообменника</t>
  </si>
  <si>
    <t>Набор для подключения водонагревателя BMR 80 (для NANEO)</t>
  </si>
  <si>
    <t>Набор для подключения водонагревателя SRB 130 (для NANEO)</t>
  </si>
  <si>
    <t>Датчик ГВС (NTC 12К), длина 5 м</t>
  </si>
  <si>
    <t>6,1-24,8</t>
  </si>
  <si>
    <t>8,5-35,7</t>
  </si>
  <si>
    <t>8,5-31</t>
  </si>
  <si>
    <t>DeDietrich</t>
  </si>
  <si>
    <t>Котельное оборудование DeDietrich (Франция)</t>
  </si>
  <si>
    <t>K-flex</t>
  </si>
  <si>
    <t>Трубки ST</t>
  </si>
  <si>
    <t>Теплоизоляция из вспененного каучукая K-flex (Россия)</t>
  </si>
  <si>
    <t>Диам./ Ширина, мм</t>
  </si>
  <si>
    <t>2/58</t>
  </si>
  <si>
    <t>2/48</t>
  </si>
  <si>
    <t>Температура от -200°С до +105°С</t>
  </si>
  <si>
    <t>Инструмент для аксиальных и пресс-систем NOVOPRESS (Германия)</t>
  </si>
  <si>
    <t>4811780-50*</t>
  </si>
  <si>
    <t>4717880-50*</t>
  </si>
  <si>
    <t>Толщина 25 мм*</t>
  </si>
  <si>
    <t>Толщина 32 мм*</t>
  </si>
  <si>
    <t>Толщина 40 мм*</t>
  </si>
  <si>
    <t>Лента самоклеящаяся ENERGOFLEХ VENT 50мм х 25м</t>
  </si>
  <si>
    <t>шт.</t>
  </si>
  <si>
    <t>EFXL05025VENTSK*</t>
  </si>
  <si>
    <t>Лента самоклеящаяся ENERGOFLEХ VENT 100мм х 25м</t>
  </si>
  <si>
    <t>EFXL10025VENTSK*</t>
  </si>
  <si>
    <t>54</t>
  </si>
  <si>
    <t>42x1/2x42</t>
  </si>
  <si>
    <t>54x1/2x54</t>
  </si>
  <si>
    <t>54ax28</t>
  </si>
  <si>
    <t>DN 40 / 42 mm</t>
  </si>
  <si>
    <t>DN 50 / 54 mm</t>
  </si>
  <si>
    <t>8090G, угловой переход ВПр-ВР, бронза</t>
  </si>
  <si>
    <t>8092G, угловой переход ВПр-HP, бронза</t>
  </si>
  <si>
    <t>8130G, тройник ВПр-ВР-ВПр, бронза</t>
  </si>
  <si>
    <t>8330G,  сгон ВПр-ВР с плоским уплотнением, бронза</t>
  </si>
  <si>
    <t>8333G,  сгон ВПр-НР с плоским уплотнением, бронза</t>
  </si>
  <si>
    <t>8359G, разъемное соединение с плоским уплотнением, бронза</t>
  </si>
  <si>
    <t>35x1x35</t>
  </si>
  <si>
    <t>15x3/8</t>
  </si>
  <si>
    <t>15x1</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</si>
  <si>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</si>
  <si>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</si>
  <si>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</si>
  <si>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</si>
  <si>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</si>
  <si>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</si>
  <si>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</si>
  <si>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</si>
  <si>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</si>
  <si>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</si>
  <si>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</si>
  <si>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</si>
  <si>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</si>
  <si>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</si>
  <si>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</si>
  <si>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</si>
  <si>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</si>
  <si>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A7110912</t>
  </si>
  <si>
    <t>A7110913</t>
  </si>
  <si>
    <t>A7110914</t>
  </si>
  <si>
    <t>A7110915</t>
  </si>
  <si>
    <t>A7110910</t>
  </si>
  <si>
    <t>A7110911</t>
  </si>
  <si>
    <t>A7110902</t>
  </si>
  <si>
    <t>A7110903</t>
  </si>
  <si>
    <t>A7686692</t>
  </si>
  <si>
    <t>A7110905</t>
  </si>
  <si>
    <t>A7110906</t>
  </si>
  <si>
    <t>A7110907</t>
  </si>
  <si>
    <t>A7110908</t>
  </si>
  <si>
    <t>A7110909</t>
  </si>
  <si>
    <t>Цена c НДС, EURO</t>
  </si>
  <si>
    <t>Цена c НДС с учетом скидки</t>
  </si>
  <si>
    <t>1-4-0101-0498</t>
  </si>
  <si>
    <t>Volcano VR D Mini EC</t>
  </si>
  <si>
    <t>PEXpress 16/20</t>
  </si>
  <si>
    <t>16/20</t>
  </si>
  <si>
    <t>Трубы и фитинги из полипропилена Kalde (Россия) цвет белый</t>
  </si>
  <si>
    <t>Трубы и фитинги из полипропилена KALDE (Турция)</t>
  </si>
  <si>
    <t>Трубы и фитинги из полипропилена Политэк (Россия)</t>
  </si>
  <si>
    <t>R.3202-tbe-200010</t>
  </si>
  <si>
    <t>R.3202-tbe-250010</t>
  </si>
  <si>
    <t>R.3202-tbe-320010</t>
  </si>
  <si>
    <t>R.3202-tbe-400010</t>
  </si>
  <si>
    <t>R.3202-tbe-500010</t>
  </si>
  <si>
    <t>R.3202-tbe-630010</t>
  </si>
  <si>
    <t>R.3202-tbe-200000</t>
  </si>
  <si>
    <t>R.3202-tbe-250000</t>
  </si>
  <si>
    <t>R.3202-tbe-320000</t>
  </si>
  <si>
    <t>R.3202-tbe-400000</t>
  </si>
  <si>
    <t>R.3202-tbe-500000</t>
  </si>
  <si>
    <t>R.3202-tbe-630000</t>
  </si>
  <si>
    <t>R.3202-tox-200000</t>
  </si>
  <si>
    <t>R.3202-tox-250000</t>
  </si>
  <si>
    <t>R.3202-tox-320000</t>
  </si>
  <si>
    <t>R.3202-tox-400000</t>
  </si>
  <si>
    <t>R.3202-tox-500000</t>
  </si>
  <si>
    <t>R.3202-tox-630000</t>
  </si>
  <si>
    <t>R.3202-tfr-200020</t>
  </si>
  <si>
    <t>R.3202-tfr-250020</t>
  </si>
  <si>
    <t>R.3202-tfr-320020</t>
  </si>
  <si>
    <t>R.3202-tfr-400020</t>
  </si>
  <si>
    <t>R.3202-tfr-500020</t>
  </si>
  <si>
    <t>R.3202-tfr-630020</t>
  </si>
  <si>
    <t>R.3202-tfr-200000</t>
  </si>
  <si>
    <t>R.3202-tfr-250000</t>
  </si>
  <si>
    <t>R.3202-tfr-320000</t>
  </si>
  <si>
    <t>R.3202-tfr-400000</t>
  </si>
  <si>
    <t>R.3202-tfr-500000</t>
  </si>
  <si>
    <t>R.3202-tfr-630000</t>
  </si>
  <si>
    <t>Труба многослойная композитная, армированная алюминиевой фольгой, PN25</t>
  </si>
  <si>
    <t>Радиаторы стальные панельные KERMI (Германия) ТИП 10</t>
  </si>
  <si>
    <t>Радиаторы стальные панельные KERMI (Германия) ТИП 11</t>
  </si>
  <si>
    <t>Радиаторы стальные панельные KERMI (Германия) ТИП 12</t>
  </si>
  <si>
    <t>Радиаторы стальные панельные KERMI (Германия) ТИП 22</t>
  </si>
  <si>
    <t>Радиаторы стальные панельные KERMI (Германия) ТИП 33</t>
  </si>
  <si>
    <t>Труба многослойная (PEX/AL/PEX) и фитинги MULTYRAMA PRANDELLI</t>
  </si>
  <si>
    <t>Латунные фитинги TIEMME (Италия)</t>
  </si>
  <si>
    <t>Коллекторы TIEMME (Италия)</t>
  </si>
  <si>
    <t>Краны шаровые, фильтры и клапаны ITAP (Италия)</t>
  </si>
  <si>
    <t xml:space="preserve">Модули быстрого монтажа MEIBES (Германия)   </t>
  </si>
  <si>
    <t xml:space="preserve">Внутрипольные конвекторы VARMANN (Россия)   </t>
  </si>
  <si>
    <t>Трубы и фитинги из полипропилена KALDE (Россия)</t>
  </si>
  <si>
    <t xml:space="preserve">Счетчики воды ITELMA (Россия)   </t>
  </si>
  <si>
    <t xml:space="preserve">Стабилизаторы сетевого напряжения БАСТИОН (Россия)   </t>
  </si>
  <si>
    <t xml:space="preserve">Механические фильтры SYR Armaturen (Германия)  </t>
  </si>
  <si>
    <t>Радиаторы стальные профильные Kermi (Германия)</t>
  </si>
  <si>
    <t>Внутрипольные конвекторы VARMANN (Россия)</t>
  </si>
  <si>
    <t>Набор Креплений для Volcano</t>
  </si>
  <si>
    <t>1-2-2701-0381</t>
  </si>
  <si>
    <t>ML00003824</t>
  </si>
  <si>
    <t>Система удаленного управления котлом ZONT Connect</t>
  </si>
  <si>
    <t>RT25001</t>
  </si>
  <si>
    <t>Разделительный трансформатор для котельного оборудования BAXI Balance 250</t>
  </si>
  <si>
    <t>PEXpress 25/32</t>
  </si>
  <si>
    <t>25/32</t>
  </si>
  <si>
    <t>315</t>
  </si>
  <si>
    <t>24</t>
  </si>
  <si>
    <t>26</t>
  </si>
  <si>
    <t>27</t>
  </si>
  <si>
    <t>MT71410191</t>
  </si>
  <si>
    <t>Коаксиальный адаптер для вывода трубы вверх только для ECO Classiс, ECO Nova, диам. 60/100 мм</t>
  </si>
  <si>
    <t>3/4"х1/2"</t>
  </si>
  <si>
    <t>1/8"х1/4"</t>
  </si>
  <si>
    <t>1/8"х3/8"</t>
  </si>
  <si>
    <t>1/4"х3/8"</t>
  </si>
  <si>
    <t>1/4"х1/2"</t>
  </si>
  <si>
    <t>3/8"х1/2"</t>
  </si>
  <si>
    <t>1/4"х3/4"</t>
  </si>
  <si>
    <t>3/8"х3/4"</t>
  </si>
  <si>
    <t>3/8"х1"</t>
  </si>
  <si>
    <t>1/2"х1"</t>
  </si>
  <si>
    <t>3/4"х1"</t>
  </si>
  <si>
    <t>1/2"х1 1/4"</t>
  </si>
  <si>
    <t>3/4"х1 1/4"</t>
  </si>
  <si>
    <t>1"х1 1/4"</t>
  </si>
  <si>
    <t>1/2"х1 1/2"</t>
  </si>
  <si>
    <t>3/4"х1 1/2"</t>
  </si>
  <si>
    <t>1"х1 1/2"</t>
  </si>
  <si>
    <t>1 1/4"х1 1/2"</t>
  </si>
  <si>
    <t>1 1/4"х2"</t>
  </si>
  <si>
    <t>1 1/2"х2"</t>
  </si>
  <si>
    <t>2"х2 1/2"</t>
  </si>
  <si>
    <t>1 1/4"х3"</t>
  </si>
  <si>
    <t>1 1/2"х3"</t>
  </si>
  <si>
    <t>2"х3"</t>
  </si>
  <si>
    <t>2 1/2"х3"</t>
  </si>
  <si>
    <t>1/2"х2"</t>
  </si>
  <si>
    <t>3/4"х2"</t>
  </si>
  <si>
    <t>1"х2"</t>
  </si>
  <si>
    <t>SMF-0004-001620</t>
  </si>
  <si>
    <t>Скоба якорная для труб с двойным креплением, цвет черный</t>
  </si>
  <si>
    <t>Кассеты для такера (по 25шт. скоб якорных с двойным креплением), цвет черный</t>
  </si>
  <si>
    <t>SMF-0004-251620</t>
  </si>
  <si>
    <t>Принадлежности к бакам</t>
  </si>
  <si>
    <t>SAC-0030-000825</t>
  </si>
  <si>
    <t>Крепление для мембранного бака</t>
  </si>
  <si>
    <t>8-25 л.</t>
  </si>
  <si>
    <t>303806</t>
  </si>
  <si>
    <t>303802</t>
  </si>
  <si>
    <t>303801</t>
  </si>
  <si>
    <t>303803</t>
  </si>
  <si>
    <t>303808</t>
  </si>
  <si>
    <t>303809</t>
  </si>
  <si>
    <t>303810</t>
  </si>
  <si>
    <t>303815</t>
  </si>
  <si>
    <t>303818</t>
  </si>
  <si>
    <t>300833</t>
  </si>
  <si>
    <t>300817</t>
  </si>
  <si>
    <t>300832</t>
  </si>
  <si>
    <t>300818</t>
  </si>
  <si>
    <t>300834</t>
  </si>
  <si>
    <t>300941</t>
  </si>
  <si>
    <t>0020257950</t>
  </si>
  <si>
    <t>0020199372</t>
  </si>
  <si>
    <t>0010023646</t>
  </si>
  <si>
    <t>0010023647</t>
  </si>
  <si>
    <t>0010023648</t>
  </si>
  <si>
    <t>0010023649</t>
  </si>
  <si>
    <t>0010023650</t>
  </si>
  <si>
    <t>0010023651</t>
  </si>
  <si>
    <t>0010023652</t>
  </si>
  <si>
    <t>0010023653</t>
  </si>
  <si>
    <t>0010006491</t>
  </si>
  <si>
    <t>0020106367</t>
  </si>
  <si>
    <t>0020106368</t>
  </si>
  <si>
    <t>0020072569</t>
  </si>
  <si>
    <t>0020152983</t>
  </si>
  <si>
    <t>0020199431</t>
  </si>
  <si>
    <t>0020199373</t>
  </si>
  <si>
    <t>0020199374</t>
  </si>
  <si>
    <t>0020199379</t>
  </si>
  <si>
    <t>0020199381</t>
  </si>
  <si>
    <t>0020199395</t>
  </si>
  <si>
    <t>0020199396</t>
  </si>
  <si>
    <t>0020199397</t>
  </si>
  <si>
    <t>0020199404</t>
  </si>
  <si>
    <t>0020199408</t>
  </si>
  <si>
    <t>0020199423</t>
  </si>
  <si>
    <t>0020199427</t>
  </si>
  <si>
    <t>0020199433</t>
  </si>
  <si>
    <t>0020199434</t>
  </si>
  <si>
    <t>0020199436</t>
  </si>
  <si>
    <t>0020199422</t>
  </si>
  <si>
    <t>0020199444</t>
  </si>
  <si>
    <t>0020199439</t>
  </si>
  <si>
    <t>0020199440</t>
  </si>
  <si>
    <t>0020199441</t>
  </si>
  <si>
    <t>0020199442</t>
  </si>
  <si>
    <t>0020199443</t>
  </si>
  <si>
    <t>0020258676</t>
  </si>
  <si>
    <t>0020257007</t>
  </si>
  <si>
    <t>0020257008</t>
  </si>
  <si>
    <t>0020257015</t>
  </si>
  <si>
    <t>0020230604</t>
  </si>
  <si>
    <t>0020257009</t>
  </si>
  <si>
    <t>0020257010</t>
  </si>
  <si>
    <t>0020276091</t>
  </si>
  <si>
    <t>0020257024</t>
  </si>
  <si>
    <t>0020257023</t>
  </si>
  <si>
    <t>0020257019</t>
  </si>
  <si>
    <t>0020257016</t>
  </si>
  <si>
    <t>0020257018</t>
  </si>
  <si>
    <t>0020199426</t>
  </si>
  <si>
    <t xml:space="preserve">      </t>
  </si>
  <si>
    <t>SDG-0038-182501</t>
  </si>
  <si>
    <t>Насосная группа с теплообменником 18 пластин, без насоса в теплоизоляции</t>
  </si>
  <si>
    <t>Насосная группа с теплообменником 18 пластин,с насосом Grundfos UPSO 25-65 в теплоизоляции</t>
  </si>
  <si>
    <t>SDG-0038-282501</t>
  </si>
  <si>
    <t>Насосная группа с теплообменником 28 пластин, без насоса в теплоизоляции</t>
  </si>
  <si>
    <t>SDG-0038-282502</t>
  </si>
  <si>
    <t>Насосная группа с теплообменником 28 пластин,с насосом Grundfos UPSO 25-65 в теплоизоляции</t>
  </si>
  <si>
    <t>SDG-0038-342501</t>
  </si>
  <si>
    <t>Насосная группа с теплообменником 34 пластины, без насоса в теплоизоляции</t>
  </si>
  <si>
    <t>SFA-0035-100012</t>
  </si>
  <si>
    <t>SFA-0035-200012</t>
  </si>
  <si>
    <t>SFT-0051-000034</t>
  </si>
  <si>
    <t>SFT-0066-001220</t>
  </si>
  <si>
    <t>SFT-0066-003425</t>
  </si>
  <si>
    <t>SFT-0067-000250</t>
  </si>
  <si>
    <t>SFT-0067-001214</t>
  </si>
  <si>
    <t>SFT-0067-001218</t>
  </si>
  <si>
    <t>SFT-0067-011240</t>
  </si>
  <si>
    <t>SIM-0001-101015</t>
  </si>
  <si>
    <t>SIM-0001-801015</t>
  </si>
  <si>
    <t>SIM-0002-637515</t>
  </si>
  <si>
    <t>SIM-0003-805015</t>
  </si>
  <si>
    <t>SIM-0004-800015</t>
  </si>
  <si>
    <t>SIM-0007-630408</t>
  </si>
  <si>
    <t>SRA-0110-050005</t>
  </si>
  <si>
    <t>SRA-0110-050007</t>
  </si>
  <si>
    <t>SRA-0110-050009</t>
  </si>
  <si>
    <t>SRA-0110-050011</t>
  </si>
  <si>
    <t>SRA-0110-050013</t>
  </si>
  <si>
    <t>SVS-0001-003020</t>
  </si>
  <si>
    <t>SVS-0003-006020</t>
  </si>
  <si>
    <t>SVS-0003-008015</t>
  </si>
  <si>
    <t>SVS-0003-008020</t>
  </si>
  <si>
    <t>SDG-0038-342502</t>
  </si>
  <si>
    <t>SFT-0058-000012</t>
  </si>
  <si>
    <t>SFT-0058-000034</t>
  </si>
  <si>
    <t>SFT-0004-212212</t>
  </si>
  <si>
    <t>SFT-0029-003814</t>
  </si>
  <si>
    <t>SFT-0035-001414</t>
  </si>
  <si>
    <t>SFT-0036-003425</t>
  </si>
  <si>
    <t>SFT-0040-000038</t>
  </si>
  <si>
    <t>SFT-0066-001216</t>
  </si>
  <si>
    <t>SFT-0058-000001</t>
  </si>
  <si>
    <t>SFT-0061-001100</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</si>
  <si>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</si>
  <si>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</si>
  <si>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</si>
  <si>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</si>
  <si>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</si>
  <si>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</si>
  <si>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</si>
  <si>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</si>
  <si>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</si>
  <si>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</si>
  <si>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</si>
  <si>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</si>
  <si>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</si>
  <si>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</si>
  <si>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</si>
  <si>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</si>
  <si>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</si>
  <si>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</si>
  <si>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</si>
  <si>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</si>
  <si>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</si>
  <si>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</si>
  <si>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</si>
  <si>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</si>
  <si>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</si>
  <si>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</si>
  <si>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</si>
  <si>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</si>
  <si>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</si>
  <si>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</si>
  <si>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</si>
  <si>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</si>
  <si>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</si>
  <si>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</si>
  <si>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</si>
  <si>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</si>
  <si>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</si>
  <si>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</si>
  <si>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</si>
  <si>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</si>
  <si>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</si>
  <si>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</si>
  <si>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</si>
  <si>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</si>
  <si>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</si>
  <si>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</si>
  <si>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</si>
  <si>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</si>
  <si>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</si>
  <si>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</si>
  <si>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</si>
  <si>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</si>
  <si>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</si>
  <si>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</si>
  <si>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</si>
  <si>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</si>
  <si>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</si>
  <si>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</si>
  <si>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</si>
  <si>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</si>
  <si>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</si>
  <si>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</si>
  <si>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</si>
  <si>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</si>
  <si>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</si>
  <si>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</si>
  <si>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</si>
  <si>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</si>
  <si>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</si>
  <si>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</si>
  <si>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</si>
  <si>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</si>
  <si>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</si>
  <si>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</si>
  <si>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</si>
  <si>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</si>
  <si>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</si>
  <si>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</si>
  <si>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</si>
  <si>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</si>
  <si>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</si>
  <si>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r>
      <t xml:space="preserve">Шаровые краны Rommer (Китай) </t>
    </r>
    <r>
      <rPr>
        <b/>
        <sz val="11"/>
        <color rgb="FFFF0000"/>
        <rFont val="Calibri"/>
        <family val="2"/>
        <charset val="204"/>
      </rPr>
      <t>NEW!!!</t>
    </r>
  </si>
  <si>
    <t>Кол-во в упаковке, шт</t>
  </si>
  <si>
    <t>ASKON</t>
  </si>
  <si>
    <t>Оборудование ASKON (Россия)</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</si>
  <si>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</si>
  <si>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</si>
  <si>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</si>
  <si>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 xml:space="preserve"> 1/2</t>
  </si>
  <si>
    <t xml:space="preserve"> Насосная группа с теплообменником 34 пластины,с насосом Grundfos UPSO 25-65 в теплоизоляции</t>
  </si>
  <si>
    <t>SRB-0320-050004</t>
  </si>
  <si>
    <t>SRB-0320-050005</t>
  </si>
  <si>
    <t>SRB-0320-050006</t>
  </si>
  <si>
    <t>SRB-0320-050007</t>
  </si>
  <si>
    <t>SRB-0320-050008</t>
  </si>
  <si>
    <t>SRB-0320-050009</t>
  </si>
  <si>
    <t>SRB-0320-050010</t>
  </si>
  <si>
    <t>SRB-0320-050011</t>
  </si>
  <si>
    <t>SRB-0320-050012</t>
  </si>
  <si>
    <t>SRB-0320-050013</t>
  </si>
  <si>
    <t>SRB-0320-050014</t>
  </si>
  <si>
    <t>Новинка! Биметаллические радиаторы с нижним подключением</t>
  </si>
  <si>
    <t>40-40-40</t>
  </si>
  <si>
    <t>1/2" х 3/4"ЕК</t>
  </si>
  <si>
    <t>SMB-6850-341202</t>
  </si>
  <si>
    <t>SMB-6850-341203</t>
  </si>
  <si>
    <t>SMB-6850-341204</t>
  </si>
  <si>
    <t>SMB-6850-011202</t>
  </si>
  <si>
    <t>SMB-6850-011203</t>
  </si>
  <si>
    <t>SMB-6850-011204</t>
  </si>
  <si>
    <t>SMB-6849-341202</t>
  </si>
  <si>
    <t>SMB-6849-341203</t>
  </si>
  <si>
    <t>SMB-6849-341204</t>
  </si>
  <si>
    <t>SMB-6849-011202</t>
  </si>
  <si>
    <t>SMB-6849-011203</t>
  </si>
  <si>
    <t>SMB-6849-011204</t>
  </si>
  <si>
    <t>SMB-6850-343402</t>
  </si>
  <si>
    <t>SMB-6850-343403</t>
  </si>
  <si>
    <t>SMB-6850-343404</t>
  </si>
  <si>
    <t>SMB-6850-013402</t>
  </si>
  <si>
    <t>SMB-6850-013403</t>
  </si>
  <si>
    <t>SMB-6850-013404</t>
  </si>
  <si>
    <t>3/4" х 2 х 1/2"</t>
  </si>
  <si>
    <t>3/4" х 3 х 1/2"</t>
  </si>
  <si>
    <t>3/4" х 4 х 1/2"</t>
  </si>
  <si>
    <t>1" х 2 х 1/2"</t>
  </si>
  <si>
    <t>1" х 3 х 1/2"</t>
  </si>
  <si>
    <t>1" х 4 х 1/2"</t>
  </si>
  <si>
    <t>Коллекторы хромированные, подключение 1/2"</t>
  </si>
  <si>
    <t>Коллекторы хромированные, подключение 1/2" (под плоское улоптнение)</t>
  </si>
  <si>
    <t xml:space="preserve">Коллекторы никелированные, подключение 1/2" (под плоское уплотнение) </t>
  </si>
  <si>
    <t>3/4" х 2 х 3/4"</t>
  </si>
  <si>
    <t>3/4" х 3 х 3/4"</t>
  </si>
  <si>
    <t>3/4" х 4 х 3/4"</t>
  </si>
  <si>
    <t>1" х 2 х 3/4"</t>
  </si>
  <si>
    <t>1" х 3 х 3/4"</t>
  </si>
  <si>
    <t>1" х 4 х 3/4"</t>
  </si>
  <si>
    <t>Коллекторы регулирующие для водоснабжения и отопления</t>
  </si>
  <si>
    <t>Информационный диск для коллекторов распределительных серии SMB 6851 и SMB 6852</t>
  </si>
  <si>
    <t>Синий-красный диск для коллекторов распределительных SMB 6851 и SMB 6852</t>
  </si>
  <si>
    <t>Фитинг компрессионный для труб PE-X</t>
  </si>
  <si>
    <t>Фитинг компрессионный для труб PE-Xc/AL/PE-Xc</t>
  </si>
  <si>
    <t>16x2.6x3/4"</t>
  </si>
  <si>
    <t>16x2.0x3/4"</t>
  </si>
  <si>
    <t>20x2.9x3/4"</t>
  </si>
  <si>
    <t>Фитинг компрессионный для труб PE-Xb/AL/PE-Xb</t>
  </si>
  <si>
    <t>20x2.0x3/4"</t>
  </si>
  <si>
    <t>Фитинги компрессионные для труб</t>
  </si>
  <si>
    <t>Запасные части</t>
  </si>
  <si>
    <t>Настенное регулирующее крепление для расширительного бака 3/4 (красное)</t>
  </si>
  <si>
    <t>Настенное регулирующее крепление для расширительного бака 3/4 (синее)</t>
  </si>
  <si>
    <t>Настенное регулирующее крепление для расширительного бака 1" (красное)</t>
  </si>
  <si>
    <t>Настенное регулирующее крепление для расширительного бака 1" (синее)</t>
  </si>
  <si>
    <r>
      <t>Упаковка, м</t>
    </r>
    <r>
      <rPr>
        <b/>
        <sz val="10"/>
        <rFont val="Calibri"/>
        <family val="2"/>
        <charset val="204"/>
      </rPr>
      <t>²</t>
    </r>
  </si>
  <si>
    <t>30*1000*3200</t>
  </si>
  <si>
    <t>30*1000*1600</t>
  </si>
  <si>
    <t>20*1000*4800</t>
  </si>
  <si>
    <t>20*1000*1600</t>
  </si>
  <si>
    <t>Санитарные шаровые краны STOUT</t>
  </si>
  <si>
    <r>
      <t>Рабочая температура от +5</t>
    </r>
    <r>
      <rPr>
        <b/>
        <sz val="10"/>
        <rFont val="Calibri"/>
        <family val="2"/>
        <charset val="204"/>
      </rPr>
      <t>°С до + 90°С. Рабочее давление 10 бар.</t>
    </r>
  </si>
  <si>
    <t>Кран шаровой угловой для бытовой техники</t>
  </si>
  <si>
    <t>SVB-0059-001234</t>
  </si>
  <si>
    <t xml:space="preserve">Кран шаровой проходной для стиральных и посудомоечных машин </t>
  </si>
  <si>
    <t>1/2" х 3/4" х 1/2"</t>
  </si>
  <si>
    <t>SVB-0124-123412</t>
  </si>
  <si>
    <t>Арматура запорно-регулирующая LUXOR (Италия)</t>
  </si>
  <si>
    <t xml:space="preserve">Труба RAUTITAN stabil PLATINUM (отопление и водоснабжение) </t>
  </si>
  <si>
    <t>Унив.труба RAUTITAN stabil PLATINUM</t>
  </si>
  <si>
    <t>Тройник RAUTITAN PLATINUM RX равнопроходный</t>
  </si>
  <si>
    <t>Тройник  RAUTITAN PLATINUM RX с уменьшеным боковым проходом</t>
  </si>
  <si>
    <t>Тройник  RAUTITAN PLATINUM RX с уменьшеным торцевым  проходом</t>
  </si>
  <si>
    <t>25-25-16</t>
  </si>
  <si>
    <t>Тройник  RAUTITAN PLATINUM RX с уменьшеным боковым и торцевым  проходом</t>
  </si>
  <si>
    <t>Тройник  RAUTITAN PX с уменьшеным боковым и торцевым  проходом</t>
  </si>
  <si>
    <t>Тройник  RAUTITAN PLATINUM RX с  увеличеным  боковым проходом</t>
  </si>
  <si>
    <t>14563971001 /13662751001</t>
  </si>
  <si>
    <t>14563981001 /13662761001</t>
  </si>
  <si>
    <t>14563991001 /13662771001</t>
  </si>
  <si>
    <t>16-16-R 1/2</t>
  </si>
  <si>
    <t>20-20-R 1/2</t>
  </si>
  <si>
    <t>20-20-R 3/4</t>
  </si>
  <si>
    <t>14564001001 /13662791001</t>
  </si>
  <si>
    <t>14564011001 /13662801001</t>
  </si>
  <si>
    <t>14564021001 /13662811001</t>
  </si>
  <si>
    <t>14562961001 /13660201001/ 12582061002</t>
  </si>
  <si>
    <t>14562971001 /13660211001/ 11389911002</t>
  </si>
  <si>
    <t>14562991001/ 13660261001/ 11389811002</t>
  </si>
  <si>
    <t>14563001001 /13660281001</t>
  </si>
  <si>
    <t>14563011001 /13660311001</t>
  </si>
  <si>
    <t xml:space="preserve">Муфта соединительная RAUTITAN PLATINUM RX равнопроходная </t>
  </si>
  <si>
    <t>Муфта соединительная равнопроходная  RX</t>
  </si>
  <si>
    <t xml:space="preserve">Муфта соединительная RAUTITAN PLATINUM RX переходная </t>
  </si>
  <si>
    <t>Муфта соединительная переходная RX</t>
  </si>
  <si>
    <t>Переходник  RAUTITAN на евроконус</t>
  </si>
  <si>
    <t>Переходник на евроконус</t>
  </si>
  <si>
    <t xml:space="preserve">16-G 3/4 </t>
  </si>
  <si>
    <t xml:space="preserve">20-G 3/4 </t>
  </si>
  <si>
    <t>Угольник RAUTITAN PLATINUM RX 90°</t>
  </si>
  <si>
    <t>Угольник  90°,RX</t>
  </si>
  <si>
    <t>14563091001 /13660471001</t>
  </si>
  <si>
    <t>14563101001 /13660481001</t>
  </si>
  <si>
    <t>14564031001 /13662841001</t>
  </si>
  <si>
    <t>14564041001 /13662851001</t>
  </si>
  <si>
    <t>14564161001 /13663001001</t>
  </si>
  <si>
    <t>14564171001 /13663031001</t>
  </si>
  <si>
    <t xml:space="preserve">25/250 </t>
  </si>
  <si>
    <t>Резьбозажимное соединение для металлической трубки</t>
  </si>
  <si>
    <t>14562931001 /13660171001 /11313881001</t>
  </si>
  <si>
    <t>14562981001 /13660241001</t>
  </si>
  <si>
    <t>14563961001 /13662681001</t>
  </si>
  <si>
    <t>14564141001 /13662971001</t>
  </si>
  <si>
    <t>14563111001 /13660491001 /11379551001</t>
  </si>
  <si>
    <t>14563121001 /13660501001 /11379651001</t>
  </si>
  <si>
    <t>14563131001 /13660511001</t>
  </si>
  <si>
    <t>14563141001 /13660521001 /11379751001</t>
  </si>
  <si>
    <t>14563151001 /13660531001 /11379851001</t>
  </si>
  <si>
    <t>14563161001 /13660551001 /11379951001</t>
  </si>
  <si>
    <t>14563171001 /13660561001 /11391811002</t>
  </si>
  <si>
    <t>14563181001 /13660571001 /12595051002</t>
  </si>
  <si>
    <t>14563191001 /13660581001 /12573361002</t>
  </si>
  <si>
    <t>14563201001 /13660591001 /11390811002</t>
  </si>
  <si>
    <t>14563211001 /13660601001 /11390511002</t>
  </si>
  <si>
    <t>14563221001 /13660611001</t>
  </si>
  <si>
    <t>14563231001 /13660621001 /11396911002</t>
  </si>
  <si>
    <t>14563241001 /13660631001</t>
  </si>
  <si>
    <t>14563251001 /13660651001 /11397111002</t>
  </si>
  <si>
    <t>14563261001 /13660661001 /11397211002</t>
  </si>
  <si>
    <t>14563271001 /13660671001 /12595151002</t>
  </si>
  <si>
    <t>14563281001 /13660681001 /12595251002</t>
  </si>
  <si>
    <t>14563291001 /13660691001 /11382531001</t>
  </si>
  <si>
    <t>14563301001 /13660701001</t>
  </si>
  <si>
    <t>14563311001 /13660711001 /12595351002</t>
  </si>
  <si>
    <t>14563321001 /13660721001 /11391011002</t>
  </si>
  <si>
    <t>14563331001 /13660731001 /11390911002</t>
  </si>
  <si>
    <t>14563341001 /13660741001 /11390091001</t>
  </si>
  <si>
    <t>14563351001 /13660751001 /11395511002</t>
  </si>
  <si>
    <t>14563361001 /13660761001</t>
  </si>
  <si>
    <t>14563371001 /13660771001</t>
  </si>
  <si>
    <t>14563381001 /13660781001 /11395711002</t>
  </si>
  <si>
    <t>14563391001 /13660791001 /11399121001</t>
  </si>
  <si>
    <t>14563401001 /13660801001</t>
  </si>
  <si>
    <t>14563411001 /13660811001 /11399321001</t>
  </si>
  <si>
    <t>14563421001 /13660821001</t>
  </si>
  <si>
    <t>14563431001 /13660831001</t>
  </si>
  <si>
    <t>14563441001 /13660841001 /11372651001</t>
  </si>
  <si>
    <t>14563091001 /13660441001 /11398821001</t>
  </si>
  <si>
    <t>14563101001 /13660461001 /11378731001</t>
  </si>
  <si>
    <t>14563471001 /13660881001 /11394911002</t>
  </si>
  <si>
    <t>14563481001 /13660891001 /11395011002</t>
  </si>
  <si>
    <t>14563491001 /13660901001 /11375451001</t>
  </si>
  <si>
    <t>14563501001 /13660911001 /11395111001</t>
  </si>
  <si>
    <t>14563511001 /13660921001</t>
  </si>
  <si>
    <t>14563521001 /13660931001 /11374331001</t>
  </si>
  <si>
    <t>14563531001 /13660941001 /11372951001</t>
  </si>
  <si>
    <t>14563541001 /13660951001 /11371241001</t>
  </si>
  <si>
    <t>14563551001 /13660961001 /11373051001</t>
  </si>
  <si>
    <t>14563561001 /13660971001 /11371341001</t>
  </si>
  <si>
    <t>14563571001 /13660981001 /12412551001</t>
  </si>
  <si>
    <t>14563581001 /13660991001 /11384611405</t>
  </si>
  <si>
    <t>14563591001 /13661001001 /11384711405</t>
  </si>
  <si>
    <t>14563601001 /13661011001 /11391911405</t>
  </si>
  <si>
    <t>14563611001 /13661021001 /11385911405</t>
  </si>
  <si>
    <t>14563621001 /13661051001 /11384411405</t>
  </si>
  <si>
    <t>14563631001 /13661061001 /11384511405</t>
  </si>
  <si>
    <t>14563741001 /13661151001 /11392611402</t>
  </si>
  <si>
    <t>14563751001 /13661161001</t>
  </si>
  <si>
    <t>14563711001 /13661121001</t>
  </si>
  <si>
    <t>14563721001 /13661131001</t>
  </si>
  <si>
    <t>14563671001 /13661101001</t>
  </si>
  <si>
    <t>14563691001 /13661111001</t>
  </si>
  <si>
    <t>14562701001 /11313851001</t>
  </si>
  <si>
    <t>14562711001 /11313951001</t>
  </si>
  <si>
    <t>14563871001 /13661391001 /11377931001</t>
  </si>
  <si>
    <t>14563881001 /13661401001 /11374361001</t>
  </si>
  <si>
    <t>14563451001 /13660861001</t>
  </si>
  <si>
    <t>14563461001 /13660871001</t>
  </si>
  <si>
    <t>14564131001 /13662951001</t>
  </si>
  <si>
    <t>14562911001 /13660161001 /11388411402</t>
  </si>
  <si>
    <t>14562941001 /13660181001 /11388511402</t>
  </si>
  <si>
    <t>11055291008 /11371151405</t>
  </si>
  <si>
    <t>11055351008 /11370951001</t>
  </si>
  <si>
    <t>11055361008 /11370651001</t>
  </si>
  <si>
    <t>11055321008 /11370751405</t>
  </si>
  <si>
    <t>11056231008 /11370551001</t>
  </si>
  <si>
    <t>12406011003 /12406011001</t>
  </si>
  <si>
    <t>11777011001 /12663221401</t>
  </si>
  <si>
    <t>11777021001 /12663321401</t>
  </si>
  <si>
    <t>11777031001 /12663421401</t>
  </si>
  <si>
    <t>Style Plus 500 - 2676 серый</t>
  </si>
  <si>
    <t>Style Plus 500 - 2748 черный</t>
  </si>
  <si>
    <t>KIT 1/2 Присоединительный набор для радиатора (цвет cod.07 grigio scuro opaco mettalizzato (черный))</t>
  </si>
  <si>
    <t>KIT 3/4 Присоединительный набор для радиатора (цвет cod.07 grigio scuro opaco mettalizzato (черный))</t>
  </si>
  <si>
    <t>KIT 1/2 Присоединительный набор для радиатора (цвет cod.08 grigio argento opaco metallizzato (серый))</t>
  </si>
  <si>
    <t>KIT 3/4 Присоединительный набор для радиатора (цвет cod.08 grigio argento opaco metallizzato (серый))</t>
  </si>
  <si>
    <t>KIT 1/2 Присоединительный набор для радиатора (цвет хром.))</t>
  </si>
  <si>
    <t>KIT 3/4 Присоединительный набор для радиатора (цвет хром.))</t>
  </si>
  <si>
    <t>Кронштейн с дюбелем 170 мм  (цвет cod.07 grigio scuro opaco mettalizzato (черный))</t>
  </si>
  <si>
    <t>Кронштейн с дюбелем 170 мм  (цвет cod.08 grigio argento opaco metallizzato (серый))</t>
  </si>
  <si>
    <t>Кронштейн с дюбелем 195 мм  (цвет cod.07 grigio scuro opaco mettalizzato (черный))</t>
  </si>
  <si>
    <t>Кронштейн с дюбелем 195 мм  (цвет cod.08 grigio argento opaco metallizzato (серый))</t>
  </si>
  <si>
    <t>Новинка! Алюминиевые радиаторы с нижним подключением</t>
  </si>
  <si>
    <t>SRA-0120-050004</t>
  </si>
  <si>
    <t>SRA-0120-050006</t>
  </si>
  <si>
    <t>SRA-0120-050008</t>
  </si>
  <si>
    <t>SRA-0120-050010</t>
  </si>
  <si>
    <t>SRA-0120-050012</t>
  </si>
  <si>
    <t>SRA-0120-050014</t>
  </si>
  <si>
    <t xml:space="preserve"> - термостатическая вставка,</t>
  </si>
  <si>
    <t xml:space="preserve"> - крышка для термостатической вставки,</t>
  </si>
  <si>
    <t xml:space="preserve"> - ниппель редукционный 1/2"х3/4" ЕК (2 штуки).</t>
  </si>
  <si>
    <t>Алюминиевые радиаторы с нижним подключением*</t>
  </si>
  <si>
    <t>Радиаторы алюминиевые секционные с нижним подключением*</t>
  </si>
  <si>
    <t>Теплоотдача                     1 секции, Вт</t>
  </si>
  <si>
    <t>STE-0101-001002</t>
  </si>
  <si>
    <t>Контроллер для управления работой смесительного клапана i-1 CWU</t>
  </si>
  <si>
    <t>STE-0101-001003</t>
  </si>
  <si>
    <t>Модуль смесительного клапана i-1m</t>
  </si>
  <si>
    <t>STE-0101-001006</t>
  </si>
  <si>
    <t>Контроллер для управления 3-мя смесительными клапанами i-3 plus</t>
  </si>
  <si>
    <t>Проводная система для напольного обогрева</t>
  </si>
  <si>
    <t>STE-0101-029411</t>
  </si>
  <si>
    <t>Проводной комнатный двухпозиционный регулятор ST-294v1, белый</t>
  </si>
  <si>
    <t>STE-0101-029412</t>
  </si>
  <si>
    <t>Проводной комнатный двухпозиционный регулятор ST-294v1, черный</t>
  </si>
  <si>
    <t>STE-0101-029531</t>
  </si>
  <si>
    <t>Проводной комнатный двухпозиционный регулятор ST-295v3, белый</t>
  </si>
  <si>
    <t>STE-0101-029231</t>
  </si>
  <si>
    <t>Проводной комнатный двухпозиционный регулятор ST-292v3, белый</t>
  </si>
  <si>
    <t>STE-0101-029232</t>
  </si>
  <si>
    <t>Проводной комнатный двухпозиционный регулятор ST-292v3, черный</t>
  </si>
  <si>
    <t>Проводная система для напольного обогрева с интернетом</t>
  </si>
  <si>
    <t>STE-0101-007001</t>
  </si>
  <si>
    <t>Проводной комнатный датчик C-7p, белый</t>
  </si>
  <si>
    <t>STE-0101-007002</t>
  </si>
  <si>
    <t>Проводной комнатный датчик C-7p, черный</t>
  </si>
  <si>
    <t>STE-0101-007006</t>
  </si>
  <si>
    <t>Интернет модуль ST-507 (для L-7, L-8)</t>
  </si>
  <si>
    <t>STE-0101-007005</t>
  </si>
  <si>
    <t>Интернет модуль WIFI RS</t>
  </si>
  <si>
    <t>Беспроводная система напольного обогрева с интернетом</t>
  </si>
  <si>
    <t>STE-0101-008000</t>
  </si>
  <si>
    <t>Беспроводной контроллер термостатических клапанов L-8e</t>
  </si>
  <si>
    <t>STE-0101-008001</t>
  </si>
  <si>
    <t>Беспроводной комнатный регулятор R-8b, белый, 2xAAA</t>
  </si>
  <si>
    <t>STE-0101-008002</t>
  </si>
  <si>
    <t>Беспроводной комнатный регулятор R-8b, черный, 2xAAA</t>
  </si>
  <si>
    <t>STE-0101-008003</t>
  </si>
  <si>
    <t>Беспроводной комнатный регулятор R-8z, белый, 230 B</t>
  </si>
  <si>
    <t>STE-0101-008004</t>
  </si>
  <si>
    <t>Беспроводной комнатный регулятор R-8z, черный, 230 B</t>
  </si>
  <si>
    <t>STE-0101-008010</t>
  </si>
  <si>
    <t>Беспроводной комнатный датчик C-8r, белый</t>
  </si>
  <si>
    <t>STE-0101-008011</t>
  </si>
  <si>
    <t>Беспроводной комнатный датчик C-8r, черный</t>
  </si>
  <si>
    <t>STE-0101-100869</t>
  </si>
  <si>
    <t>Беспроводной электрический привод, белый</t>
  </si>
  <si>
    <t>STE-0101-008006</t>
  </si>
  <si>
    <t>Беспроводной датчик открытия окна C-2n</t>
  </si>
  <si>
    <t>STE-0101-100003</t>
  </si>
  <si>
    <t>Усилитель сигнала RP-4</t>
  </si>
  <si>
    <t>STE-0101-100001</t>
  </si>
  <si>
    <t>Беспроводной электрический исполнительный модуль MW-1</t>
  </si>
  <si>
    <t>STE-0101-008007</t>
  </si>
  <si>
    <t>Беспроводной датчик температуры пола C-8f, белый</t>
  </si>
  <si>
    <t>STE-0101-008008</t>
  </si>
  <si>
    <t>Беспроводной датчик температуры пола C-8f, черный</t>
  </si>
  <si>
    <t>STE-0101-008005</t>
  </si>
  <si>
    <t>Беспроводной датчик температыры Cl-mini</t>
  </si>
  <si>
    <t>STE-0101-008009</t>
  </si>
  <si>
    <t xml:space="preserve">Беспроводной датчик наружной температуры C-8zr, </t>
  </si>
  <si>
    <t>Проводная система напольного отопления с интернетом</t>
  </si>
  <si>
    <t>STE-0101-009000</t>
  </si>
  <si>
    <t>Проводной контроллер термостатических клапанов L-9r</t>
  </si>
  <si>
    <t>STE-0101-009003</t>
  </si>
  <si>
    <t>Проводной комнатный регулятор R-9z, белый</t>
  </si>
  <si>
    <t>STE-0101-009004</t>
  </si>
  <si>
    <t>Проводной комнатный регулятор R-9z, черный</t>
  </si>
  <si>
    <t>STE-0101-009001</t>
  </si>
  <si>
    <t>Проводной комнатный регулятор R-9b, белый</t>
  </si>
  <si>
    <t>STE-0101-009002</t>
  </si>
  <si>
    <t>Проводной комнатный регулятор R-9b, черный</t>
  </si>
  <si>
    <t>STE-0101-009005</t>
  </si>
  <si>
    <t>Проводной комнатный регулятор R-9s, белый</t>
  </si>
  <si>
    <t>STE-0101-009006</t>
  </si>
  <si>
    <t>Проводная контрольная панель M-9r+WIFI-модуль</t>
  </si>
  <si>
    <t>Проводная система напольного обогрева</t>
  </si>
  <si>
    <t>STE-0101-010000</t>
  </si>
  <si>
    <t>Проводной контроллер термостатических клапанов L-10</t>
  </si>
  <si>
    <t>STE-0101-010001</t>
  </si>
  <si>
    <t>Проводной комнатный регулятор R-10b, белый</t>
  </si>
  <si>
    <t>STE-0101-010002</t>
  </si>
  <si>
    <t>Проводной комнатный регулятор R-10b, чёрный</t>
  </si>
  <si>
    <t>STE-0101-010003</t>
  </si>
  <si>
    <t>Проводной комнатный регулятор R-10z, белый</t>
  </si>
  <si>
    <t>STE-0101-010004</t>
  </si>
  <si>
    <t>STE-0101-010005</t>
  </si>
  <si>
    <t>Проводной комнатный регулятор R-10s, белый</t>
  </si>
  <si>
    <t>Комнатные регуляторы</t>
  </si>
  <si>
    <t>STE-0101-100281</t>
  </si>
  <si>
    <t>Комнатный регулятор со связью RS, ST-281</t>
  </si>
  <si>
    <t>STE-0101-029331</t>
  </si>
  <si>
    <t>Проводной комнатный двухпозиционный регулятор ST-293v3, белый</t>
  </si>
  <si>
    <t>STE-0101-029332</t>
  </si>
  <si>
    <t>Проводной комнатный двухпозиционный регулятор ST-293v3, черный</t>
  </si>
  <si>
    <t>STE-0101-029421</t>
  </si>
  <si>
    <t>Беспроводной комнатный двухпозиционный регулятор ST-294v2, белый</t>
  </si>
  <si>
    <t>STE-0101-029422</t>
  </si>
  <si>
    <t>Беспроводной комнатный двухпозиционный регулятор ST-294v2, черный</t>
  </si>
  <si>
    <t>STE-0101-029221</t>
  </si>
  <si>
    <t>Беспроводной комнатный двухпозиционный регулятор ST-292v2, белый</t>
  </si>
  <si>
    <t>STE-0101-029222</t>
  </si>
  <si>
    <t>Беспроводной комнатный двухпозиционный регулятор ST-292v2, черный</t>
  </si>
  <si>
    <t>STE-0101-029321</t>
  </si>
  <si>
    <t>Беспроводной комнатный двухпозиционный регулятор ST-293v2, белый</t>
  </si>
  <si>
    <t>STE-0101-029322</t>
  </si>
  <si>
    <t>Беспроводной комнатный двухпозиционный регулятор ST-293v2, черный</t>
  </si>
  <si>
    <t>STE-0101-029521</t>
  </si>
  <si>
    <t>Беспроводной комнатный двухпозиционный регулятор ST-295v2, белый</t>
  </si>
  <si>
    <t>Управление через мобильное приложение</t>
  </si>
  <si>
    <t>STE-0101-100008</t>
  </si>
  <si>
    <t>Регулятор WIFI для управления беспроводными электрическими приводами, ST-8s WIFI, белый</t>
  </si>
  <si>
    <t>STE-0101-100009</t>
  </si>
  <si>
    <t>Регулятор WIFI для управления беспроводными электрическими приводами, ST-8s WIFI, черный</t>
  </si>
  <si>
    <t>STE-0101-101601</t>
  </si>
  <si>
    <t>Регулятор WIFI для управления беспроводными электрическими приводами, ST-16s WIFI, белый</t>
  </si>
  <si>
    <t>STE-0101-101602</t>
  </si>
  <si>
    <t>Регулятор WIFI для управления беспроводными электрическими приводами, ST-16s WIFI, черный</t>
  </si>
  <si>
    <t>STE-0101-100080</t>
  </si>
  <si>
    <t>Интеренет регулятор температуры ST-WIFI 8S</t>
  </si>
  <si>
    <t>STE-0101-100081</t>
  </si>
  <si>
    <t>Интеренет регулятор температуры ST-WIFI 8S mini</t>
  </si>
  <si>
    <t>STE-0101-100230</t>
  </si>
  <si>
    <t>Беспроводной электрический исполнительный модуль MW-1 230</t>
  </si>
  <si>
    <t>STE-0101-100011</t>
  </si>
  <si>
    <t>Датчик температуры NTC</t>
  </si>
  <si>
    <t>Управляющая автоматика</t>
  </si>
  <si>
    <t>Максимальное давление 16 бар.</t>
  </si>
  <si>
    <t>Труба водопров. RAUTITAN his</t>
  </si>
  <si>
    <t>Труба RAUTITAN HIS (водоснабжение)</t>
  </si>
  <si>
    <t>2 шт.</t>
  </si>
  <si>
    <t xml:space="preserve">16-20-16 </t>
  </si>
  <si>
    <t>Тройник  RAUTITAN RX+ с повышенным сопротивлением на проходе</t>
  </si>
  <si>
    <t>Тройник RAUTITAN RX+ с наружной резьбой</t>
  </si>
  <si>
    <t>Тройник с повышенным сопротивлением на проходе RX+</t>
  </si>
  <si>
    <t>32-16-25</t>
  </si>
  <si>
    <t>40-16-32</t>
  </si>
  <si>
    <t>40-20-32</t>
  </si>
  <si>
    <t>Тройник с наружной резьбой RX+</t>
  </si>
  <si>
    <t>Тройник  настенный RAUTITAN RX+ с  внутренней резьбой на боковом проходе</t>
  </si>
  <si>
    <t>Тройник настенный с внутренней резьбой RX+</t>
  </si>
  <si>
    <t>16-Rp1/2-16</t>
  </si>
  <si>
    <t>20-Rp1/2-16</t>
  </si>
  <si>
    <t xml:space="preserve"> 20-Rp1/2-20</t>
  </si>
  <si>
    <t>Тройник с внутр. резьбой на боков. проходе RX+</t>
  </si>
  <si>
    <t>25-Rp 1/2-25</t>
  </si>
  <si>
    <t>25-Rp 3/4-25</t>
  </si>
  <si>
    <t xml:space="preserve">32-Rp 3/4-25 </t>
  </si>
  <si>
    <t>32-Rp 3/4-32</t>
  </si>
  <si>
    <t>32-Rp 1-32</t>
  </si>
  <si>
    <t>40-Rp 1-40</t>
  </si>
  <si>
    <t>50-Rp 1-50</t>
  </si>
  <si>
    <t xml:space="preserve">Муфта соединительная RAUTITAN PX  равнопроходная </t>
  </si>
  <si>
    <t xml:space="preserve">Муфта соединительная RAUTITAN PX  переходная </t>
  </si>
  <si>
    <t>Переходник RAUTITAN RX+ с наружной резьбой</t>
  </si>
  <si>
    <t>Переходник с наружной резьбой RX+</t>
  </si>
  <si>
    <t>16-R 1/2</t>
  </si>
  <si>
    <t>16-R 3/4</t>
  </si>
  <si>
    <t>16-R 1</t>
  </si>
  <si>
    <t>20-R 1/2</t>
  </si>
  <si>
    <t xml:space="preserve"> 20-R 3/4</t>
  </si>
  <si>
    <t>20-R 1</t>
  </si>
  <si>
    <t>25-R 1/2</t>
  </si>
  <si>
    <t>25-R 3/4</t>
  </si>
  <si>
    <t>25-R 1</t>
  </si>
  <si>
    <t>32-R 3/4</t>
  </si>
  <si>
    <t>32-R 1</t>
  </si>
  <si>
    <t>32-R 1 1/4</t>
  </si>
  <si>
    <t>40-R 1 1/4</t>
  </si>
  <si>
    <t>50-R 1 1/4</t>
  </si>
  <si>
    <t>50-R 1 1/2</t>
  </si>
  <si>
    <t>63-R 2</t>
  </si>
  <si>
    <t>Переходник с внутренней резьбой RX+</t>
  </si>
  <si>
    <t>16-Rp 1/2</t>
  </si>
  <si>
    <t>20-Rp 1/2</t>
  </si>
  <si>
    <t>20-Rp 3/4</t>
  </si>
  <si>
    <t>25-Rp 1/2</t>
  </si>
  <si>
    <t>25-Rp 3/4</t>
  </si>
  <si>
    <t xml:space="preserve"> 25-Rp 1</t>
  </si>
  <si>
    <t>32-Rp 3/4</t>
  </si>
  <si>
    <t>32-Rр 1</t>
  </si>
  <si>
    <t>40-Rр 1 1/4</t>
  </si>
  <si>
    <t>Переходник с накидной гайкой RX+</t>
  </si>
  <si>
    <t>16-G 1/2</t>
  </si>
  <si>
    <t>16-G 3/4</t>
  </si>
  <si>
    <t>20-G 1/2</t>
  </si>
  <si>
    <t>20-G 3/4</t>
  </si>
  <si>
    <t>25-G 3/4</t>
  </si>
  <si>
    <t>25-G 1</t>
  </si>
  <si>
    <t>32-G 1</t>
  </si>
  <si>
    <t>32-G 1 1/4</t>
  </si>
  <si>
    <t>32-G 1 1/2</t>
  </si>
  <si>
    <t>40-G 1 1/2</t>
  </si>
  <si>
    <t xml:space="preserve">50-G 1 3/4 </t>
  </si>
  <si>
    <t>63-G 2 3/8</t>
  </si>
  <si>
    <t>Угольник-переходник с накидной гайкой RX+</t>
  </si>
  <si>
    <t>Угольник-переходник RAUTITAN RX+ с накидной гайкой</t>
  </si>
  <si>
    <t>Угольник RAUTITAN RX+  90°</t>
  </si>
  <si>
    <t>Угольник  90°, RX+</t>
  </si>
  <si>
    <t>Угольник RAUTITAN PX  45°</t>
  </si>
  <si>
    <t>Угольник RAUTITAN RX+  45°</t>
  </si>
  <si>
    <t>Угольник  45°, RX+</t>
  </si>
  <si>
    <t>Фиксатор поворота с кольцами 90°</t>
  </si>
  <si>
    <t>Фиксатор поворота с кольцами 45°</t>
  </si>
  <si>
    <t>Угольник-переходник с наружной резьбой RX+</t>
  </si>
  <si>
    <t>20-R 3/4</t>
  </si>
  <si>
    <t>Угольник-переходник RAUTITAN RX+ с наружной резьбой</t>
  </si>
  <si>
    <t>Угольник-переходник RAUTITAN RX+ с внутренней резьбой</t>
  </si>
  <si>
    <t>Угольник-переходник с внутренней резьбой RX+</t>
  </si>
  <si>
    <t>16-Rp 3/4</t>
  </si>
  <si>
    <t>25х3,5- Rp1</t>
  </si>
  <si>
    <t>Угольник настенный с внутр. резьбой RX+</t>
  </si>
  <si>
    <t xml:space="preserve"> 20-Rp 1/2</t>
  </si>
  <si>
    <t xml:space="preserve"> 20-Rp 3/4</t>
  </si>
  <si>
    <t xml:space="preserve"> 25-Rp 3/4</t>
  </si>
  <si>
    <t>Угольник настенный с длинным патрубком, внутр. резьба RX+</t>
  </si>
  <si>
    <t>Угольник настенный с длинным патрубком, внутр. резьба RAUTITAN RX+</t>
  </si>
  <si>
    <t>Угольник настенный с внутр. резьбой RAUTITAN RX+</t>
  </si>
  <si>
    <t>Угольник настенный RAUTITAN RX+, для  гипсокартонных плит</t>
  </si>
  <si>
    <t>Угольник настенный для гипсокартонных плит RX+</t>
  </si>
  <si>
    <t>16-Rp1/2x28</t>
  </si>
  <si>
    <t>20-Rp1/2x28</t>
  </si>
  <si>
    <t>Угольник настенный с внутр. резьбой длинный RX+</t>
  </si>
  <si>
    <t>Угольник настенный с внутр. резьбой длинный RAUTITAN RX+</t>
  </si>
  <si>
    <t>16-Rp 1/2 S, 59 мм</t>
  </si>
  <si>
    <t>20-Rp 1/2 S, 59 мм</t>
  </si>
  <si>
    <t>Угольник настенный с квадратными фланцами RX+</t>
  </si>
  <si>
    <t>Угольник настенный с квадратными фланцами RAUTITAN RX+</t>
  </si>
  <si>
    <t>16-Rp1/2</t>
  </si>
  <si>
    <t>20-Rp1/2</t>
  </si>
  <si>
    <t>Проточный настенный угольник длинный RX+</t>
  </si>
  <si>
    <t>Проточный настенный угольник короткий RX+</t>
  </si>
  <si>
    <t>16/20-Rp 1/2</t>
  </si>
  <si>
    <t>20/16-Rp 1/2</t>
  </si>
  <si>
    <t>Тепло-шумоизоляционный кожух RAUTITAN для настенного угольника Rp 1/2</t>
  </si>
  <si>
    <t>Тепло-шумоизоляционный кожух RAUTITAN для настенных угольников, проходных Rp 1/2</t>
  </si>
  <si>
    <t>6 шт</t>
  </si>
  <si>
    <t>Заглушка  для полимерных труб RX+</t>
  </si>
  <si>
    <t>Заглушка RAUTITAN для полимерных труб RX+</t>
  </si>
  <si>
    <t>14563891001 /13661411001 /12414851406</t>
  </si>
  <si>
    <t>Монтажный блок RAUTITAN для скрытого монтажа O 75/150 короткого RX+</t>
  </si>
  <si>
    <t>К-т двух резьбозажим. нипелей с нар.резьбой (латунь)</t>
  </si>
  <si>
    <t xml:space="preserve">Пара шаровых кранов с соед. нип., прямой (никелирован.) </t>
  </si>
  <si>
    <t xml:space="preserve">Пара шаровых кранов с соед. нип., угловой (никелирован.) </t>
  </si>
  <si>
    <t>Крестовина латунная RAUTITAN ("переход трубы над трубой")</t>
  </si>
  <si>
    <t>20х2,8xG3/4</t>
  </si>
  <si>
    <t>16х2,2xG3/4</t>
  </si>
  <si>
    <t>Г 8x100</t>
  </si>
  <si>
    <t>Т 8x100</t>
  </si>
  <si>
    <t>Фиксатор поворота трубы 90°, без колец (оцинк. сталь)</t>
  </si>
  <si>
    <t>Фиксатор поворота трубы 45°, без колец (оцинк. сталь)</t>
  </si>
  <si>
    <t>Распределительный коллектор RAUTITAN</t>
  </si>
  <si>
    <t>2 отвода G 3/4</t>
  </si>
  <si>
    <t xml:space="preserve"> 3 отвода G 3/4</t>
  </si>
  <si>
    <t xml:space="preserve"> 4 отвода G 3/4</t>
  </si>
  <si>
    <t>Заглушка G1 для распределительного коллектора</t>
  </si>
  <si>
    <t xml:space="preserve">Распределительный коллектор G1 </t>
  </si>
  <si>
    <t>Распределительный коллектор G1</t>
  </si>
  <si>
    <t>VOX - R 800</t>
  </si>
  <si>
    <t>ISEO - R 800</t>
  </si>
  <si>
    <t>OSCAR 1800</t>
  </si>
  <si>
    <t>OSCAR 2000</t>
  </si>
  <si>
    <t>Межосевое расстояние, мм*</t>
  </si>
  <si>
    <t>Коллекторы хромированные, подключение 3/4" "евроконус"</t>
  </si>
  <si>
    <t>M27400.3</t>
  </si>
  <si>
    <t>M27409.2</t>
  </si>
  <si>
    <t>M27409.3</t>
  </si>
  <si>
    <t>M27410.6</t>
  </si>
  <si>
    <t>M27410.1</t>
  </si>
  <si>
    <t>M45101.762</t>
  </si>
  <si>
    <t>M66811.36</t>
  </si>
  <si>
    <t>M66812.36</t>
  </si>
  <si>
    <t>M66831.36</t>
  </si>
  <si>
    <t>M66832.36</t>
  </si>
  <si>
    <t>M45890.56</t>
  </si>
  <si>
    <t>M45841.56</t>
  </si>
  <si>
    <t>M45811.20</t>
  </si>
  <si>
    <t>M45811.30</t>
  </si>
  <si>
    <t>M45811.36</t>
  </si>
  <si>
    <t>M60364.502</t>
  </si>
  <si>
    <t>M66337.3</t>
  </si>
  <si>
    <t>M66813.36</t>
  </si>
  <si>
    <t>M66814.36</t>
  </si>
  <si>
    <t>M66833.36</t>
  </si>
  <si>
    <t>M66834.36</t>
  </si>
  <si>
    <t>M66301.80</t>
  </si>
  <si>
    <t>M66301.81</t>
  </si>
  <si>
    <t>M60364.503</t>
  </si>
  <si>
    <t>M66337.10</t>
  </si>
  <si>
    <t>M66394.1</t>
  </si>
  <si>
    <t>M61130.1</t>
  </si>
  <si>
    <t>M66341</t>
  </si>
  <si>
    <t>M66341.7</t>
  </si>
  <si>
    <t>M69070.5</t>
  </si>
  <si>
    <t>M69088</t>
  </si>
  <si>
    <t>M59092</t>
  </si>
  <si>
    <t>M66065</t>
  </si>
  <si>
    <t>M61810</t>
  </si>
  <si>
    <t>M61840</t>
  </si>
  <si>
    <t>M61851</t>
  </si>
  <si>
    <t>M61861</t>
  </si>
  <si>
    <t>M61855.4</t>
  </si>
  <si>
    <t>M61810.83</t>
  </si>
  <si>
    <t>M61840.10</t>
  </si>
  <si>
    <t>M61843.28</t>
  </si>
  <si>
    <t>M61853.09</t>
  </si>
  <si>
    <t>M66625.1</t>
  </si>
  <si>
    <t>M66625.2</t>
  </si>
  <si>
    <t>M93510.05</t>
  </si>
  <si>
    <t>M90256.10</t>
  </si>
  <si>
    <t>M42602.02</t>
  </si>
  <si>
    <t>M58110.06</t>
  </si>
  <si>
    <t>M42634</t>
  </si>
  <si>
    <t>M1794102</t>
  </si>
  <si>
    <t>M1794103</t>
  </si>
  <si>
    <t>M1794104</t>
  </si>
  <si>
    <t>M1794105</t>
  </si>
  <si>
    <t>M1794107</t>
  </si>
  <si>
    <t>M1794106</t>
  </si>
  <si>
    <t>M1794108</t>
  </si>
  <si>
    <t>M1794109</t>
  </si>
  <si>
    <t>M1794110</t>
  </si>
  <si>
    <t>M1794111</t>
  </si>
  <si>
    <t>M1794112</t>
  </si>
  <si>
    <t>M1794122</t>
  </si>
  <si>
    <t>M1794123</t>
  </si>
  <si>
    <t>M1794124</t>
  </si>
  <si>
    <t>M1794125</t>
  </si>
  <si>
    <t>M1794126</t>
  </si>
  <si>
    <t>M1794127</t>
  </si>
  <si>
    <t>M1794128</t>
  </si>
  <si>
    <t>M1794129</t>
  </si>
  <si>
    <t>M1794130</t>
  </si>
  <si>
    <t>M1794131</t>
  </si>
  <si>
    <t>M1794132</t>
  </si>
  <si>
    <t>M1794142</t>
  </si>
  <si>
    <t>M1794143</t>
  </si>
  <si>
    <t>M1794144</t>
  </si>
  <si>
    <t>M1794145</t>
  </si>
  <si>
    <t>M1794146</t>
  </si>
  <si>
    <t>M1794149</t>
  </si>
  <si>
    <t>M1794150</t>
  </si>
  <si>
    <t>M1794152</t>
  </si>
  <si>
    <t>M1794151</t>
  </si>
  <si>
    <t>M1794147</t>
  </si>
  <si>
    <t>F11828</t>
  </si>
  <si>
    <t>F11829</t>
  </si>
  <si>
    <t>F11831</t>
  </si>
  <si>
    <t>F11832</t>
  </si>
  <si>
    <t>F10014</t>
  </si>
  <si>
    <t>F10015</t>
  </si>
  <si>
    <t>F10016</t>
  </si>
  <si>
    <t>F10017</t>
  </si>
  <si>
    <t>F10076</t>
  </si>
  <si>
    <t>F10078</t>
  </si>
  <si>
    <t>F10079</t>
  </si>
  <si>
    <t>F10084</t>
  </si>
  <si>
    <t>F10086</t>
  </si>
  <si>
    <t>F10375</t>
  </si>
  <si>
    <t>F10374</t>
  </si>
  <si>
    <t>F10094</t>
  </si>
  <si>
    <t>F10093</t>
  </si>
  <si>
    <t>F10378</t>
  </si>
  <si>
    <t>F10382</t>
  </si>
  <si>
    <t>F10638</t>
  </si>
  <si>
    <t>F11170</t>
  </si>
  <si>
    <t>F11202</t>
  </si>
  <si>
    <t>F11405</t>
  </si>
  <si>
    <t>F11410</t>
  </si>
  <si>
    <t>F11412</t>
  </si>
  <si>
    <t>F11417</t>
  </si>
  <si>
    <t>F11879</t>
  </si>
  <si>
    <t>F11882</t>
  </si>
  <si>
    <t>F12004</t>
  </si>
  <si>
    <t>F12020</t>
  </si>
  <si>
    <t>F13063</t>
  </si>
  <si>
    <t>F13078</t>
  </si>
  <si>
    <t>F13080</t>
  </si>
  <si>
    <t>F13081</t>
  </si>
  <si>
    <t>F13082</t>
  </si>
  <si>
    <t>F13091</t>
  </si>
  <si>
    <t>F13092</t>
  </si>
  <si>
    <t>F13094</t>
  </si>
  <si>
    <t>Зажимная втулка</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</si>
  <si>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</si>
  <si>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</si>
  <si>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</si>
  <si>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</si>
  <si>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</si>
  <si>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</si>
  <si>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</si>
  <si>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</si>
  <si>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</si>
  <si>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</si>
  <si>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</si>
  <si>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</si>
  <si>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</si>
  <si>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</si>
  <si>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</si>
  <si>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</si>
  <si>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</si>
  <si>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</si>
  <si>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</si>
  <si>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</si>
  <si>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</si>
  <si>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</si>
  <si>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</si>
  <si>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</si>
  <si>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</si>
  <si>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</si>
  <si>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</si>
  <si>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</si>
  <si>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</si>
  <si>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0020199915</t>
  </si>
  <si>
    <t>0020199930</t>
  </si>
  <si>
    <t>0020211671</t>
  </si>
  <si>
    <t>0020211672</t>
  </si>
  <si>
    <t>0020118609</t>
  </si>
  <si>
    <t>Аккумуляторные батареи</t>
  </si>
  <si>
    <t>Максимальный ток заряда — 12 А. Максимальный ток разряда (в течение 5 с при 25°С) — 400 А. Тип клеммы — резьба под болт М6</t>
  </si>
  <si>
    <t>Аккумулятор герметичный свинцово-кислотный TEPLOCOM 40Ач</t>
  </si>
  <si>
    <t>12 В, 40 Ач</t>
  </si>
  <si>
    <t>198х166х170</t>
  </si>
  <si>
    <t>Максимальный ток заряда — 19 А. Максимальный ток разряда (в течение 5 с при 25°С) — 650 А. Тип клеммы — резьба под болт М6</t>
  </si>
  <si>
    <t>Аккумулятор герметичный свинцово-кислотный TEPLOCOM 65Ач</t>
  </si>
  <si>
    <t>12 В, 65 Ач</t>
  </si>
  <si>
    <t>350х167х177</t>
  </si>
  <si>
    <t>Максимальный ток заряда — 30 А. Максимальный ток разряда (в течение 5 с при 25°С) — 800 А. Тип клеммы — резьба под болт М6</t>
  </si>
  <si>
    <t>Аккумулятор герметичный свинцово-кислотный TEPLOCOM 100Ач</t>
  </si>
  <si>
    <t>12 В, 100 Ач.</t>
  </si>
  <si>
    <t>329х172х220</t>
  </si>
  <si>
    <t>Электрические котлы Teplodom на симисторном управлении серии i-TRM</t>
  </si>
  <si>
    <t xml:space="preserve">Бесшумные, экономичные электрические котлы на симисторном управлении серии Teplodom i-TRM.
*TRM (Triac Revolver Modulation) — электрокотлы револьверного типа с симисторным управлением и модуляцией мощности.
Лучшие технические решения для котлов из высокого ценового сегмента объединены в очень доступную по стоимости серию. Уникальный дизайн. </t>
  </si>
  <si>
    <t>Микропроцессорное управление ТЭНами и модуляция мощности обеспечивает плавный нагрев и существенную экономию электроэнергии (до 30%-40%) по сравнению с обычными релейными котлами.</t>
  </si>
  <si>
    <t>Расширенная цифровая, светодиодная и звуковая индикация позволит полностью контролировать работу вашей системы отопления и состояние электрической сети.</t>
  </si>
  <si>
    <t xml:space="preserve">Уникальный (неповторимый) дизайн </t>
  </si>
  <si>
    <t>Cерия Teplodom i-TRM SILVER</t>
  </si>
  <si>
    <t>Базовая модель с оптимальным набором функций. Заложена возможность апгрейда Teplodom i-TRM SILVER</t>
  </si>
  <si>
    <t>Котлы данной серии могут использоваться в качестве резервных источников теплоснабжения (как дополнение к пелетным, газовым и др. котлам) для поддержания на объекте требуемой температуры в отсутствие хозяев.</t>
  </si>
  <si>
    <t>Размеры, ВxШxГ</t>
  </si>
  <si>
    <t>266 Teplocom i-TRM SILVER - 3 Настеннный электрический одноконтурный котел</t>
  </si>
  <si>
    <t>650х290х172</t>
  </si>
  <si>
    <t>267 Teplocom i-TRM SILVER - 6 Настеннный электрический одноконтурный котел</t>
  </si>
  <si>
    <t>268 Teplocom i-TRM SILVER - 9 Настеннный электрический одноконтурный котел</t>
  </si>
  <si>
    <t>269 Teplocom i-TRM SILVER - 12 Настеннный электрический одноконтурный котел</t>
  </si>
  <si>
    <t>Cерия Teplodom i-TRM GOLD (по запросу)</t>
  </si>
  <si>
    <t>Идеальная мини-котельная с множеством дополнительных функций и возможностью апгрейда Teplodom i-TRM GOLD</t>
  </si>
  <si>
    <t>Котлы данной серии могут использоваться в качестве котельных для постоянного отопления дома.</t>
  </si>
  <si>
    <t>271 Teplocom i-TRM  Gold - 3 Настеннный электрический одноконтурный котел</t>
  </si>
  <si>
    <t>900х345х250</t>
  </si>
  <si>
    <t>272 Teplocom i-TRM  Gold - 6 Настеннный электрический одноконтурный котел</t>
  </si>
  <si>
    <t>273 Teplocom i-TRM  Gold - 9 Настеннный электрический одноконтурный котел</t>
  </si>
  <si>
    <t>274 Teplocom i-TRM  Gold - 12 Настеннный электрический одноконтурный котел</t>
  </si>
  <si>
    <t>Двухканальный термостат для комбинированных систем отопления TEPLOCOM TSFR-Prog-220/3A</t>
  </si>
  <si>
    <t>Двухканальный комнатный термостат для регулирования температуры в помещениях с комбинированными системами отопления (тёплый пол и радиаторы). Программирование расписания. Питание от сети — 220 В. Контакты реле — до 3 А. Температура регулировки — от 5 °С до 60 °С. Точность регулировки — 1 °С. Встраиваемый корпус в подрозетник. Большой LCD дисплей. Индикация температуры в помещении. Температурный датчик в комплекте</t>
  </si>
  <si>
    <t>86×86×40</t>
  </si>
  <si>
    <t>Разъемное  соединение "американка" HН</t>
  </si>
  <si>
    <t>Разъемное  соединение "американка" HН, никелированное</t>
  </si>
  <si>
    <t>SFT-0051-000012*</t>
  </si>
  <si>
    <t>SFT-0051-000001*</t>
  </si>
  <si>
    <t>SFT-0052-000012*</t>
  </si>
  <si>
    <t>SFT-0052-000034*</t>
  </si>
  <si>
    <t>SFT-0052-000001*</t>
  </si>
  <si>
    <t xml:space="preserve">Разъемное  соединение "американка" HН, уплотнение под гайкой o-ring кольцо </t>
  </si>
  <si>
    <t>Разъемное  соединение "американка" HН, уплотнение под гайкой o-ring кольцо, никелированное</t>
  </si>
  <si>
    <t>SFT-0053-000012*</t>
  </si>
  <si>
    <t>SFT-0053-000034*</t>
  </si>
  <si>
    <t>SFT-0053-000001*</t>
  </si>
  <si>
    <t>SFT-0050-000012*</t>
  </si>
  <si>
    <t>SFT-0050-000034*</t>
  </si>
  <si>
    <t>SFT-0050-000001*</t>
  </si>
  <si>
    <t>Фиксатор поворота угла 90, с креплением для труб</t>
  </si>
  <si>
    <t>SFA-0036-000016</t>
  </si>
  <si>
    <t>SFA-0036-000020</t>
  </si>
  <si>
    <t>SFA-0036-000025</t>
  </si>
  <si>
    <t>24002A отвод 90° ВПр, углеродистая сталь</t>
  </si>
  <si>
    <t>Мощность, кВт/Напряжение сети, В</t>
  </si>
  <si>
    <t>9кВт / 220/380В</t>
  </si>
  <si>
    <t>6кВт /220В</t>
  </si>
  <si>
    <t>3кВт /220В</t>
  </si>
  <si>
    <t>12кВт / 380В</t>
  </si>
  <si>
    <t>Teplocom-500+</t>
  </si>
  <si>
    <t>500* ВА/300* Вт</t>
  </si>
  <si>
    <t>218×285×90</t>
  </si>
  <si>
    <t xml:space="preserve">*комплект нижнего подключения включает в себя и выписывается отдельно: </t>
  </si>
  <si>
    <t>STOUT BRAVO (Италия)</t>
  </si>
  <si>
    <t>STOUT SPACE (Россия)</t>
  </si>
  <si>
    <t>Цена 1 секции без учета комплек ЕВРО</t>
  </si>
  <si>
    <t>Цена 1 секции без учета комплектующих,  с НДС, с учетом скидки, ЕВРО</t>
  </si>
  <si>
    <r>
      <t>44067-51 Novopress Набор аксиального инструмента: AAP102, AXI102, тиски и расширители 16-32, чемодан</t>
    </r>
    <r>
      <rPr>
        <b/>
        <sz val="11"/>
        <rFont val="Calibri"/>
        <family val="2"/>
        <charset val="204"/>
        <scheme val="minor"/>
      </rPr>
      <t xml:space="preserve"> (для системы STOUT PE-Xa с латунными фитингами)</t>
    </r>
  </si>
  <si>
    <r>
      <t xml:space="preserve">48348-51 Novopress Набор аксиального инструмента: AAP102, ручной экспандер, тиски и расширители 16-32, чемодан </t>
    </r>
    <r>
      <rPr>
        <b/>
        <sz val="11"/>
        <rFont val="Calibri"/>
        <family val="2"/>
        <charset val="204"/>
        <scheme val="minor"/>
      </rPr>
      <t>(для системы STOUT PE-Xa с латунными фитингами)</t>
    </r>
  </si>
  <si>
    <t>39554067</t>
  </si>
  <si>
    <t>A1002275</t>
  </si>
  <si>
    <t>Панель управления нагревом для Comfort</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</si>
  <si>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</si>
  <si>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</si>
  <si>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</si>
  <si>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</si>
  <si>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</si>
  <si>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</si>
  <si>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</si>
  <si>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</si>
  <si>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</si>
  <si>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</si>
  <si>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</si>
  <si>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1/2"-1 1/4"</t>
  </si>
  <si>
    <t>12-24мм</t>
  </si>
  <si>
    <t>20*25</t>
  </si>
  <si>
    <t>32*40</t>
  </si>
  <si>
    <t>50*63</t>
  </si>
  <si>
    <t>25*32</t>
  </si>
  <si>
    <t>Ключ для разъемных соединений "американка"</t>
  </si>
  <si>
    <t>Ключ для разъемных соединений "американка" с трещоткой</t>
  </si>
  <si>
    <t>Ключ шестигранный для фитингов и разъемных соединений "американка"</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</si>
  <si>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</si>
  <si>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</si>
  <si>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</si>
  <si>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SVS-0001-001520</t>
  </si>
  <si>
    <t>SVS-0001-003025</t>
  </si>
  <si>
    <t>SVS-0001-001532</t>
  </si>
  <si>
    <t>SVS-0001-003032</t>
  </si>
  <si>
    <t>Клапан предохранительный 15х3/4"</t>
  </si>
  <si>
    <t>Клапан предохранительный 30х3/4"</t>
  </si>
  <si>
    <t>Клапан предохранительный 30х1"</t>
  </si>
  <si>
    <t>Клапан предохранительный 15х1 1/4"</t>
  </si>
  <si>
    <t>Клапан предохранительный 30х1 1/4"</t>
  </si>
  <si>
    <t>SVS-0001-013015</t>
  </si>
  <si>
    <t>SVS-0001-016015</t>
  </si>
  <si>
    <t>Клапан предохранительный 30х1/2"</t>
  </si>
  <si>
    <t>Клапан предохранительный 60х1/2"</t>
  </si>
  <si>
    <t>Клапан предохранительный MSV для систем отопления (черная крышка)</t>
  </si>
  <si>
    <t xml:space="preserve"> Предохранительный клапан для систем водоснабжения 8-1/2"</t>
  </si>
  <si>
    <t xml:space="preserve"> Предохранительный клапан для систем водоснабжения 10-1/2"</t>
  </si>
  <si>
    <t xml:space="preserve"> Предохранительный клапан для систем водоснабжения 6-3/4"</t>
  </si>
  <si>
    <t xml:space="preserve"> Предохранительный клапан для систем водоснабжения 8-3/4"</t>
  </si>
  <si>
    <t xml:space="preserve"> Предохранительный клапан для систем водоснабжения 10-3/4"</t>
  </si>
  <si>
    <t xml:space="preserve"> Предохранительный клапан для систем водоснабжения 6-1"</t>
  </si>
  <si>
    <t xml:space="preserve"> Предохранительный клапан для систем водоснабжения 8-1"</t>
  </si>
  <si>
    <t xml:space="preserve"> Предохранительный клапан для систем водоснабжения 10-1"</t>
  </si>
  <si>
    <t>SVS-0003-010015</t>
  </si>
  <si>
    <t>SVS-0003-010020</t>
  </si>
  <si>
    <t>SVS-0003-006025</t>
  </si>
  <si>
    <t>SVS-0003-008025</t>
  </si>
  <si>
    <t>SVS-0003-010025</t>
  </si>
  <si>
    <t>3/4x1"</t>
  </si>
  <si>
    <t>1 1/4"x1 1/2</t>
  </si>
  <si>
    <t>2 1/4"x1 1/2</t>
  </si>
  <si>
    <t>SVS-0007-000015</t>
  </si>
  <si>
    <t>Термоклапан для твердотопливных котлов 1/2", капиляр, 1300 мм.</t>
  </si>
  <si>
    <t>Термоклапан для твердотопливных котлов</t>
  </si>
  <si>
    <t>Ручной механический инструмент (Россия) NEW!</t>
  </si>
  <si>
    <t>0010031041</t>
  </si>
  <si>
    <t>Комплект 60/100PP гор прох ч/з стену 0,7 м</t>
  </si>
  <si>
    <t>Мощность</t>
  </si>
  <si>
    <t>CBL 10-1</t>
  </si>
  <si>
    <t>CBL 10-2</t>
  </si>
  <si>
    <t>CBL 10-3</t>
  </si>
  <si>
    <t>CBL 10-4</t>
  </si>
  <si>
    <t>CBL 10-5</t>
  </si>
  <si>
    <t>CBL 10-6</t>
  </si>
  <si>
    <t>CBL 10-7</t>
  </si>
  <si>
    <t>CBL 10-8</t>
  </si>
  <si>
    <t>CBL 10-9</t>
  </si>
  <si>
    <t>CBL 10-10</t>
  </si>
  <si>
    <t>KIT PIPE</t>
  </si>
  <si>
    <t>Кабель греющий для ввода в трубу c cальником</t>
  </si>
  <si>
    <t>10Вт</t>
  </si>
  <si>
    <t>1/2", 3/4", 1"</t>
  </si>
  <si>
    <t>Комплект для ввода греющего кабеля в трубу</t>
  </si>
  <si>
    <t>Установочный комплект для Берилл 31</t>
  </si>
  <si>
    <t>Шаровые краны полнопроходные OREGON</t>
  </si>
  <si>
    <t>Цена с НДС,       Eur</t>
  </si>
  <si>
    <t>Цена с НДС, с учетом скидки, Eur</t>
  </si>
  <si>
    <t>SMN-0010-000215</t>
  </si>
  <si>
    <t>Кран для манометра, ВР/НР, 1/2"</t>
  </si>
  <si>
    <t>Кран для манометра, ВР/ВР, 1/2"</t>
  </si>
  <si>
    <t>R.3202-tbe-750000</t>
  </si>
  <si>
    <t>R.3202-tbe-900000</t>
  </si>
  <si>
    <t>R.3202-tbe-110000</t>
  </si>
  <si>
    <t>R.3202-tfr-750020</t>
  </si>
  <si>
    <t>R.3202-tfr-900020</t>
  </si>
  <si>
    <t>R.3202-tfr-110020</t>
  </si>
  <si>
    <t>R.3202-tfr-750000</t>
  </si>
  <si>
    <t>R.3202-tfr-900000</t>
  </si>
  <si>
    <t>R.3202-tfr-110000</t>
  </si>
  <si>
    <t>75х10.30</t>
  </si>
  <si>
    <t>90х12.30</t>
  </si>
  <si>
    <t>110х15.10</t>
  </si>
  <si>
    <t>110х18.3</t>
  </si>
  <si>
    <t>90х15.5</t>
  </si>
  <si>
    <t>R.3202-tmf-200000</t>
  </si>
  <si>
    <t>R.3202-tmf-250000</t>
  </si>
  <si>
    <t>R.3202-tmf-320000</t>
  </si>
  <si>
    <t>R.3202-tmf-400000</t>
  </si>
  <si>
    <t>R.3202-tmf-500000</t>
  </si>
  <si>
    <t>R.3202-tmf-630000</t>
  </si>
  <si>
    <t>Трубы PN 25 (SDR 6) армированная (перфорированный алюминий)</t>
  </si>
  <si>
    <t>Заглушки</t>
  </si>
  <si>
    <t>R.3292-ste-200000</t>
  </si>
  <si>
    <t>R.3292-ste-250000</t>
  </si>
  <si>
    <t>R.3292-ste-320000</t>
  </si>
  <si>
    <t>Муфты</t>
  </si>
  <si>
    <t>R.3212-muf-200000</t>
  </si>
  <si>
    <t>R.3212-muf-250000</t>
  </si>
  <si>
    <t>R.3212-muf-320000</t>
  </si>
  <si>
    <t>R.3212-muf-400000</t>
  </si>
  <si>
    <t>R.3212-muf-500000</t>
  </si>
  <si>
    <t>R.3212-muf-630000</t>
  </si>
  <si>
    <t>Муфты редукционные</t>
  </si>
  <si>
    <t>R.3212-rdc-252000</t>
  </si>
  <si>
    <t>R.3212-rdc-322000</t>
  </si>
  <si>
    <t>R.3212-rdc-322500</t>
  </si>
  <si>
    <t>Опоры</t>
  </si>
  <si>
    <t>R.3592-bck-202201</t>
  </si>
  <si>
    <t>R.3592-bck-252701</t>
  </si>
  <si>
    <t>R.3592-bck-323401</t>
  </si>
  <si>
    <t>Тройники</t>
  </si>
  <si>
    <t>R.3212-teo-200000</t>
  </si>
  <si>
    <t>R.3212-teo-250000</t>
  </si>
  <si>
    <t>R.3212-teo-320000</t>
  </si>
  <si>
    <t>R.3212-teo-400000</t>
  </si>
  <si>
    <t>R.3212-teo-500000</t>
  </si>
  <si>
    <t>R.3212-teo-630000</t>
  </si>
  <si>
    <t>Тройники редукционные</t>
  </si>
  <si>
    <t>R.3212-tio-252025</t>
  </si>
  <si>
    <t>R.3212-tio-322032</t>
  </si>
  <si>
    <t>R.3212-tio-322532</t>
  </si>
  <si>
    <t>Угольники 45°</t>
  </si>
  <si>
    <t>R.3212-elb-200045</t>
  </si>
  <si>
    <t>R.3212-elb-250045</t>
  </si>
  <si>
    <t>R.3212-elb-320045</t>
  </si>
  <si>
    <t>R.3212-elb-400045</t>
  </si>
  <si>
    <t>R.3212-elb-500045</t>
  </si>
  <si>
    <t>R.3212-elb-630045</t>
  </si>
  <si>
    <t>Угольники 90°</t>
  </si>
  <si>
    <t>R.3212-elb-200000</t>
  </si>
  <si>
    <t>R.3212-elb-250000</t>
  </si>
  <si>
    <t>R.3212-elb-320000</t>
  </si>
  <si>
    <t>R.3212-elb-400000</t>
  </si>
  <si>
    <t>R.3212-elb-500000</t>
  </si>
  <si>
    <t>R.3212-elb-630000</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</si>
  <si>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</si>
  <si>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</si>
  <si>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</si>
  <si>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SHF-0015-181010</t>
  </si>
  <si>
    <t>SHF-0016-181010</t>
  </si>
  <si>
    <t>SHF-0025-181015</t>
  </si>
  <si>
    <t>SHF-0026-181015</t>
  </si>
  <si>
    <t>SHF-0035-351010</t>
  </si>
  <si>
    <t>SHF-0036-351010</t>
  </si>
  <si>
    <t>SHF-0045-351015</t>
  </si>
  <si>
    <t>SHF-0046-351015</t>
  </si>
  <si>
    <t>SHF-0055-081010</t>
  </si>
  <si>
    <t>SHF-0057-081010</t>
  </si>
  <si>
    <t>SHF-0065-081015</t>
  </si>
  <si>
    <t>SHF-0067-081015</t>
  </si>
  <si>
    <t>SHF-0075-081510</t>
  </si>
  <si>
    <t>SHF-0077-081510</t>
  </si>
  <si>
    <t>SHF-0085-081515</t>
  </si>
  <si>
    <t>SHF-0086-081515</t>
  </si>
  <si>
    <t>SHF-0095-081010</t>
  </si>
  <si>
    <t>SHF-0096-081010</t>
  </si>
  <si>
    <t>SHF-0105-081510</t>
  </si>
  <si>
    <t>SHF-0106-081510</t>
  </si>
  <si>
    <t>SHF-0115-081515</t>
  </si>
  <si>
    <t>SHF-0116-081515</t>
  </si>
  <si>
    <t>SHF-0117-081515</t>
  </si>
  <si>
    <t>SHF-0118-081515</t>
  </si>
  <si>
    <t>SHF-0119-081515</t>
  </si>
  <si>
    <t>SHF-0126-181515</t>
  </si>
  <si>
    <t>SHF-0127-181515</t>
  </si>
  <si>
    <t>SHF-0136-323232</t>
  </si>
  <si>
    <t>SHF-0137-323232</t>
  </si>
  <si>
    <t>SHF-0146-182525</t>
  </si>
  <si>
    <t>SHF-0147-182525</t>
  </si>
  <si>
    <t>SHF-0156-323232</t>
  </si>
  <si>
    <t>SHF-0157-323232</t>
  </si>
  <si>
    <t>SHF-0166-252525</t>
  </si>
  <si>
    <t>SHF-0167-252525</t>
  </si>
  <si>
    <t>SHF-0038-351015</t>
  </si>
  <si>
    <t>SHF-0039-351015</t>
  </si>
  <si>
    <t>SHF-0040-351015</t>
  </si>
  <si>
    <t>M 10 (35мм) х ВР 3/8,  длина 800 мм</t>
  </si>
  <si>
    <t>M 10 (35мм) х ВР 3/8,  длина 1000 мм</t>
  </si>
  <si>
    <t>M 10 (35мм) х ВР 3/8,  длина 1200 мм</t>
  </si>
  <si>
    <t>SHF-0048-351015</t>
  </si>
  <si>
    <t>SHF-0049-351015</t>
  </si>
  <si>
    <t>SHF-0050-351015</t>
  </si>
  <si>
    <t>M 10 (35мм) х ВР 1/2,  длина 800 мм</t>
  </si>
  <si>
    <t>M 10 (35мм) х ВР 1/2,  длина 1000 мм</t>
  </si>
  <si>
    <t>M 10 (35мм) х ВР 1/2,  длина 1200 мм</t>
  </si>
  <si>
    <t>SHF-0091-081515</t>
  </si>
  <si>
    <t>SHF-0092-081515</t>
  </si>
  <si>
    <t>SHF-0093-081515</t>
  </si>
  <si>
    <t>НР 1/2 х ВР 1/2,  длина 1500 мм</t>
  </si>
  <si>
    <t>НР 1/2 х ВР 1/2,  длина 2000 мм</t>
  </si>
  <si>
    <t>НР 1/2 х ВР 1/2,  длина 2500 мм</t>
  </si>
  <si>
    <t>SHF-0122-081515</t>
  </si>
  <si>
    <t>SHF-0121-081515</t>
  </si>
  <si>
    <t>SHF-0123-081515</t>
  </si>
  <si>
    <t>ВР 1/2 х ВР 1/2,  длина 1500 мм</t>
  </si>
  <si>
    <t>ВР 1/2 х ВР 1/2,  длина 2000 мм</t>
  </si>
  <si>
    <t>ВР 1/2 х ВР 1/2,  длина 2500 мм</t>
  </si>
  <si>
    <t>SHF-0215-182020</t>
  </si>
  <si>
    <t>SHF-0220-182020</t>
  </si>
  <si>
    <t>НР 3/4 х ВР 3/4,  длина 1500 мм</t>
  </si>
  <si>
    <t>НР 3/4 х ВР 3/4,  длина 2000 мм</t>
  </si>
  <si>
    <t>SHF-0315-182020</t>
  </si>
  <si>
    <t>SHF-0320-182020</t>
  </si>
  <si>
    <t>ВР 3/4 х ВР 3/4,  длина 1500 мм</t>
  </si>
  <si>
    <t>ВР 3/4 х ВР 3/4,  длина 2000 мм</t>
  </si>
  <si>
    <t>Циркуляционные насосы STOUT</t>
  </si>
  <si>
    <t>SPC-0001-2580180</t>
  </si>
  <si>
    <t>SPC-0001-3280180</t>
  </si>
  <si>
    <t>SPC-0001-2540180</t>
  </si>
  <si>
    <t>SPC-0001-2540130</t>
  </si>
  <si>
    <t>SPC-0001-3240180</t>
  </si>
  <si>
    <t>SPC-0001-2560130</t>
  </si>
  <si>
    <t>SPC-0001-2560180</t>
  </si>
  <si>
    <t>SPC-0001-3260180</t>
  </si>
  <si>
    <t>SPC-0003-2540180</t>
  </si>
  <si>
    <t>SPC-0003-2560180</t>
  </si>
  <si>
    <t>SPC-0003-2580180</t>
  </si>
  <si>
    <t>SPC-0003-3240180</t>
  </si>
  <si>
    <t>SPC-0003-3260180</t>
  </si>
  <si>
    <t>SPC-0003-3280180</t>
  </si>
  <si>
    <t>SPC-0002-2540180</t>
  </si>
  <si>
    <t>SPC-0002-2560180</t>
  </si>
  <si>
    <t>SPC-0002-2580180</t>
  </si>
  <si>
    <t>SPC-0002-3240180</t>
  </si>
  <si>
    <t>SPC-0002-3260180</t>
  </si>
  <si>
    <t>SPC-0002-3280180</t>
  </si>
  <si>
    <t>Насос циркуляционный 25/80-180</t>
  </si>
  <si>
    <t>Насос циркуляционный 32/80-180</t>
  </si>
  <si>
    <t>Насос циркуляционный 25/40-180</t>
  </si>
  <si>
    <t>Насос циркуляционный 25/40-130 мм</t>
  </si>
  <si>
    <t>Насос циркуляционный 32/40-180</t>
  </si>
  <si>
    <t>Насос циркуляционный 25/60-130 мм</t>
  </si>
  <si>
    <t>Насос циркуляционный 25/60-180</t>
  </si>
  <si>
    <t>Насос циркуляционный 32/60-180</t>
  </si>
  <si>
    <t>Тепловентиляторы и воздушные завесы</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</si>
  <si>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</si>
  <si>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</si>
  <si>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</si>
  <si>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</si>
  <si>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</si>
  <si>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</si>
  <si>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</si>
  <si>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</si>
  <si>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</si>
  <si>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</si>
  <si>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</si>
  <si>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</si>
  <si>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</si>
  <si>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</si>
  <si>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</si>
  <si>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</si>
  <si>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</si>
  <si>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</si>
  <si>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</si>
  <si>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</si>
  <si>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</si>
  <si>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</si>
  <si>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</si>
  <si>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</si>
  <si>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</si>
  <si>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</si>
  <si>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</si>
  <si>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</si>
  <si>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</si>
  <si>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</si>
  <si>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</si>
  <si>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</si>
  <si>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</si>
  <si>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</si>
  <si>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</si>
  <si>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</si>
  <si>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</si>
  <si>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</si>
  <si>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</si>
  <si>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</si>
  <si>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Рабочее давление - 35 атм.</t>
  </si>
  <si>
    <t>Давление опрессовки - 52,5 атм.</t>
  </si>
  <si>
    <t>7,0&lt; pH воды &lt;9,5</t>
  </si>
  <si>
    <t xml:space="preserve">Новинка! Полнобиметаллические радиаторы </t>
  </si>
  <si>
    <t>STOUT STYLE (Италия)</t>
  </si>
  <si>
    <t>SRB-0110-050004</t>
  </si>
  <si>
    <t>SRB-0110-050006</t>
  </si>
  <si>
    <t>SRB-0110-050008</t>
  </si>
  <si>
    <t>SRB-0110-050010</t>
  </si>
  <si>
    <t>SRB-0110-050012</t>
  </si>
  <si>
    <t>SRB-0110-050014</t>
  </si>
  <si>
    <t>SRB-0110-035004</t>
  </si>
  <si>
    <t>SRB-0110-035006</t>
  </si>
  <si>
    <t>SRB-0110-035008</t>
  </si>
  <si>
    <t>SRB-0110-035010</t>
  </si>
  <si>
    <t>SRB-0110-035012</t>
  </si>
  <si>
    <t>SRB-0110-035014</t>
  </si>
  <si>
    <t>SUPReMO 800</t>
  </si>
  <si>
    <t xml:space="preserve">Комплект гибких соединительных шлангов </t>
  </si>
  <si>
    <t>PexTool</t>
  </si>
  <si>
    <t>Универсальный комплект механического инструмента (4 насадки: 16х2.2 и 20х2.8 для труб PEХ; 16.2х2.6 и 20х2.9 для стабильной трубы)</t>
  </si>
  <si>
    <t>16, 20</t>
  </si>
  <si>
    <t>Ekoplastik</t>
  </si>
  <si>
    <t>Трубы и фитинги из полипропилена EKOPLASTIK (Чехия, Россия) цвет серый</t>
  </si>
  <si>
    <t>Ед.изм.</t>
  </si>
  <si>
    <t>Кратность упаковки (пакет)</t>
  </si>
  <si>
    <t>Крастность упаковки  (коробка)</t>
  </si>
  <si>
    <t>Трубы</t>
  </si>
  <si>
    <t>STRE020S4</t>
  </si>
  <si>
    <t>20x2,3 (4,0м)</t>
  </si>
  <si>
    <t>STRE025S4</t>
  </si>
  <si>
    <t>25x2,8 (4,0м)</t>
  </si>
  <si>
    <t>STRE032S4</t>
  </si>
  <si>
    <t>32x3,6 (4,0м)</t>
  </si>
  <si>
    <t>STRE040S4</t>
  </si>
  <si>
    <t>40x4,5 (4,0м)</t>
  </si>
  <si>
    <t>STRE050S4</t>
  </si>
  <si>
    <t>50x5,6 (4,0м)</t>
  </si>
  <si>
    <t>STRE063S4</t>
  </si>
  <si>
    <t>63x7,1 (4,0м)</t>
  </si>
  <si>
    <t>STRE075S4</t>
  </si>
  <si>
    <t>75x8,4 (4,0м)</t>
  </si>
  <si>
    <t>STRE090S4</t>
  </si>
  <si>
    <t>90x10,1 (4,0м)</t>
  </si>
  <si>
    <t>STRE110S4</t>
  </si>
  <si>
    <t>110x12,3 (4,0м)</t>
  </si>
  <si>
    <t>STRFB020TRCT</t>
  </si>
  <si>
    <t>20x2,8 (4,0м)</t>
  </si>
  <si>
    <t>STRFB025TRCT</t>
  </si>
  <si>
    <t>25x3,5 (4,0м)</t>
  </si>
  <si>
    <t>STRFB032TRCT</t>
  </si>
  <si>
    <t>32x4,4 (4,0м)</t>
  </si>
  <si>
    <t>STRFB040TRCT</t>
  </si>
  <si>
    <t>40x5,5 (4,0м)</t>
  </si>
  <si>
    <t>STRFB050TRCT</t>
  </si>
  <si>
    <t>50x6,9 (4,0м)</t>
  </si>
  <si>
    <t>STRFB063TRCT</t>
  </si>
  <si>
    <t>63x8,6 (4,0м)</t>
  </si>
  <si>
    <t>STRFB075TRCT</t>
  </si>
  <si>
    <t>STRFB090TRCT</t>
  </si>
  <si>
    <t>STRFB110TRCT</t>
  </si>
  <si>
    <t>20x2,2 (4,0м)</t>
  </si>
  <si>
    <t>25x2,5 (4,0м)</t>
  </si>
  <si>
    <t>32x2,9 (4,0м)</t>
  </si>
  <si>
    <t>40x3,7 (4,0м)</t>
  </si>
  <si>
    <t>STR050P10X</t>
  </si>
  <si>
    <t>50x4,6 (4,0м)</t>
  </si>
  <si>
    <t>STR063P10X</t>
  </si>
  <si>
    <t>63x5,8 (4,0м)</t>
  </si>
  <si>
    <t>STR075P10X</t>
  </si>
  <si>
    <t>75x6,8 (4,0м)</t>
  </si>
  <si>
    <t>STR090P10X</t>
  </si>
  <si>
    <t>90x8,2 (4,0м)</t>
  </si>
  <si>
    <t>STR050P16X</t>
  </si>
  <si>
    <t>STR063P16X</t>
  </si>
  <si>
    <t>20x3,4 (4,0м)</t>
  </si>
  <si>
    <t>25x4,2 (4,0м)</t>
  </si>
  <si>
    <t>32x5,4 (4,0м)</t>
  </si>
  <si>
    <t>40x6,7 (4,0м)</t>
  </si>
  <si>
    <t>STR050P20X</t>
  </si>
  <si>
    <t>50x8,3 (4,0м)</t>
  </si>
  <si>
    <t>STR063P20X</t>
  </si>
  <si>
    <t>63x10,5 (4,0м)</t>
  </si>
  <si>
    <t>STR075P20X</t>
  </si>
  <si>
    <t>75x12,5 (4,0м)</t>
  </si>
  <si>
    <t>STR090P20X</t>
  </si>
  <si>
    <t>90x15,0 (4,0м)</t>
  </si>
  <si>
    <t>STR110P20X</t>
  </si>
  <si>
    <t>110x18,3 (4,0м)</t>
  </si>
  <si>
    <t>STRS020RCT</t>
  </si>
  <si>
    <t>STRS025RCT</t>
  </si>
  <si>
    <t>STRS032RCT</t>
  </si>
  <si>
    <t>STRS040RCT</t>
  </si>
  <si>
    <t>STRS050RCT</t>
  </si>
  <si>
    <t>STRS063RCT</t>
  </si>
  <si>
    <t>Фитинги</t>
  </si>
  <si>
    <t>20х1/2''</t>
  </si>
  <si>
    <t>20х3/4''</t>
  </si>
  <si>
    <t>SZE02520XX</t>
  </si>
  <si>
    <t>25х1/2''</t>
  </si>
  <si>
    <t>25х3/4''</t>
  </si>
  <si>
    <t xml:space="preserve">32х1'' </t>
  </si>
  <si>
    <t>32х1"'</t>
  </si>
  <si>
    <t>SZE03225XX</t>
  </si>
  <si>
    <t>32х3/4''</t>
  </si>
  <si>
    <t>40х1 1/4''</t>
  </si>
  <si>
    <t>63х2''</t>
  </si>
  <si>
    <t>SNK020KLXX</t>
  </si>
  <si>
    <t>20х1/2''x90°</t>
  </si>
  <si>
    <t>SNK020KPXX</t>
  </si>
  <si>
    <t>SKR020P20X</t>
  </si>
  <si>
    <t>SKR025P20X</t>
  </si>
  <si>
    <t>SKR040P20X</t>
  </si>
  <si>
    <t>SZKL020XXX</t>
  </si>
  <si>
    <t>SZKL025XXX</t>
  </si>
  <si>
    <t>SZKL032XXX</t>
  </si>
  <si>
    <t>PRP020XXXN</t>
  </si>
  <si>
    <t>PRP025XXXN</t>
  </si>
  <si>
    <t>PRP032XXXN</t>
  </si>
  <si>
    <t>SHM02532XX</t>
  </si>
  <si>
    <t>SKORP12045270</t>
  </si>
  <si>
    <t>20х45° 270мм</t>
  </si>
  <si>
    <t>SKORP12045720</t>
  </si>
  <si>
    <t>20х45° 720мм</t>
  </si>
  <si>
    <t>SKORP02090270</t>
  </si>
  <si>
    <t>20х90° 270мм</t>
  </si>
  <si>
    <t>SKORP02090720</t>
  </si>
  <si>
    <t>20х90° 720мм</t>
  </si>
  <si>
    <t>SLN050RCTX</t>
  </si>
  <si>
    <t>SLN063RCTX</t>
  </si>
  <si>
    <t>SLN075RCTX</t>
  </si>
  <si>
    <t>SLN090RCTX</t>
  </si>
  <si>
    <t>ZAGDXXXXXX</t>
  </si>
  <si>
    <t xml:space="preserve"> 1/2''</t>
  </si>
  <si>
    <t>1/2''</t>
  </si>
  <si>
    <t>SVE020XXXX</t>
  </si>
  <si>
    <t>SVE025XXXX</t>
  </si>
  <si>
    <t>SVE032XXXX</t>
  </si>
  <si>
    <t>SRS020XXXX</t>
  </si>
  <si>
    <t>SRS025XXXX</t>
  </si>
  <si>
    <t>SRS032XXXX</t>
  </si>
  <si>
    <t>SRS040XXXX</t>
  </si>
  <si>
    <t>SSHI02525X</t>
  </si>
  <si>
    <t>SSHE02525X</t>
  </si>
  <si>
    <t>SSI02020XX</t>
  </si>
  <si>
    <t>SSI02525XX</t>
  </si>
  <si>
    <t>SSI03232XX</t>
  </si>
  <si>
    <t>SSE02020XX</t>
  </si>
  <si>
    <t>SSE02525XX</t>
  </si>
  <si>
    <t>25x3/4''</t>
  </si>
  <si>
    <t>SSE03232XX</t>
  </si>
  <si>
    <t>PRI040NXXX</t>
  </si>
  <si>
    <t>PRI050NXXX</t>
  </si>
  <si>
    <t>PRI063NXXX</t>
  </si>
  <si>
    <t>PRI075NXXX</t>
  </si>
  <si>
    <t>PRI090NXXX</t>
  </si>
  <si>
    <t>STK040RCTX</t>
  </si>
  <si>
    <t>STK050RCTX</t>
  </si>
  <si>
    <t>STK063RCTX</t>
  </si>
  <si>
    <t>STK075RCTX</t>
  </si>
  <si>
    <t>STK090RCTX</t>
  </si>
  <si>
    <t>STK110RCTX</t>
  </si>
  <si>
    <t>STKR04020RCT</t>
  </si>
  <si>
    <t>40x20x40</t>
  </si>
  <si>
    <t>STKR04025RCT</t>
  </si>
  <si>
    <t>40x25x40</t>
  </si>
  <si>
    <t>STKR04032RCT</t>
  </si>
  <si>
    <t>40x32x40</t>
  </si>
  <si>
    <t>STKR05025RCT</t>
  </si>
  <si>
    <t>STKR05032RCT</t>
  </si>
  <si>
    <t>STKR05040RCT</t>
  </si>
  <si>
    <t>STKR06325RCT</t>
  </si>
  <si>
    <t>STKR06332RCT</t>
  </si>
  <si>
    <t>STKR06340RCT</t>
  </si>
  <si>
    <t>STKR06350RCT</t>
  </si>
  <si>
    <t>STKR07540RCT</t>
  </si>
  <si>
    <t>75x40x75</t>
  </si>
  <si>
    <t>STKR07550RCT</t>
  </si>
  <si>
    <t>75x50x75</t>
  </si>
  <si>
    <t>STKR07563RCT</t>
  </si>
  <si>
    <t>75x63x75</t>
  </si>
  <si>
    <t>STKR09075RCT</t>
  </si>
  <si>
    <t>90x75x90</t>
  </si>
  <si>
    <t>SNKP02520X</t>
  </si>
  <si>
    <t>STKI02020X</t>
  </si>
  <si>
    <t>STKI02520X</t>
  </si>
  <si>
    <t>STKI02525X</t>
  </si>
  <si>
    <t>STKI03220X</t>
  </si>
  <si>
    <t>STKI03225X</t>
  </si>
  <si>
    <t>STKI03232X</t>
  </si>
  <si>
    <t>STKE02020X</t>
  </si>
  <si>
    <t>STKE02025X</t>
  </si>
  <si>
    <t>STKE02520X</t>
  </si>
  <si>
    <t>STKE02525X</t>
  </si>
  <si>
    <t>STKE03225X</t>
  </si>
  <si>
    <t>STKE03232X</t>
  </si>
  <si>
    <t>SFI020XXXX</t>
  </si>
  <si>
    <t>SFI025XXXX</t>
  </si>
  <si>
    <t>SFI032XXXX</t>
  </si>
  <si>
    <t>SVEK020XXX</t>
  </si>
  <si>
    <t>SVEK050XXX</t>
  </si>
  <si>
    <t>SVEK063XXX</t>
  </si>
  <si>
    <t>SVEKPLK020</t>
  </si>
  <si>
    <t>SVEKPLK025</t>
  </si>
  <si>
    <t>SZA040RCTX</t>
  </si>
  <si>
    <t>SZA050RCTX</t>
  </si>
  <si>
    <t>SZA063RCTX</t>
  </si>
  <si>
    <t>SZA075RCTX</t>
  </si>
  <si>
    <t>SZA090RCTX</t>
  </si>
  <si>
    <t>SZA110RCTX</t>
  </si>
  <si>
    <t>16x45°</t>
  </si>
  <si>
    <t>20х45°</t>
  </si>
  <si>
    <t>25х45°</t>
  </si>
  <si>
    <t>32x45°</t>
  </si>
  <si>
    <t>SKO04045RCT</t>
  </si>
  <si>
    <t>40x45°</t>
  </si>
  <si>
    <t>SKO05045RCT</t>
  </si>
  <si>
    <t>50x45°</t>
  </si>
  <si>
    <t>SKO06345RCT</t>
  </si>
  <si>
    <t>63x45°</t>
  </si>
  <si>
    <t>SKO07545RCT</t>
  </si>
  <si>
    <t>75x45°</t>
  </si>
  <si>
    <t>SKO11045RCT</t>
  </si>
  <si>
    <t>110x45°</t>
  </si>
  <si>
    <t>SKO01690XX</t>
  </si>
  <si>
    <t>16x90°</t>
  </si>
  <si>
    <t>20х90°</t>
  </si>
  <si>
    <t>25х90°</t>
  </si>
  <si>
    <t>32х90°</t>
  </si>
  <si>
    <t>SKO04090RCT</t>
  </si>
  <si>
    <t>40х90°</t>
  </si>
  <si>
    <t>SKO05090RCT</t>
  </si>
  <si>
    <t>50х90°</t>
  </si>
  <si>
    <t>SKO06390RCT</t>
  </si>
  <si>
    <t>63x90°</t>
  </si>
  <si>
    <t>SKO07590RCT</t>
  </si>
  <si>
    <t>75x90°</t>
  </si>
  <si>
    <t>SKO09090RCT</t>
  </si>
  <si>
    <t>90x90°</t>
  </si>
  <si>
    <t>SKO11090RCT</t>
  </si>
  <si>
    <t>110x90°</t>
  </si>
  <si>
    <t>20x45°</t>
  </si>
  <si>
    <t>25x45°</t>
  </si>
  <si>
    <t>20x90°</t>
  </si>
  <si>
    <t>25x90°</t>
  </si>
  <si>
    <t>32x90°</t>
  </si>
  <si>
    <t>SKOI02020X</t>
  </si>
  <si>
    <t>SKOI02520E</t>
  </si>
  <si>
    <t>25х1/2''x90°</t>
  </si>
  <si>
    <t>20х3/4''x90°</t>
  </si>
  <si>
    <t>SKOI02525X</t>
  </si>
  <si>
    <t>25х3/4''x90°</t>
  </si>
  <si>
    <t>32х1''x90°</t>
  </si>
  <si>
    <t>SNK020XXXX</t>
  </si>
  <si>
    <t>SNK02520XX</t>
  </si>
  <si>
    <t>SNKS020SXX</t>
  </si>
  <si>
    <t>SKOE02020X</t>
  </si>
  <si>
    <t>20x1/2''x90°</t>
  </si>
  <si>
    <t>SKOE02025X</t>
  </si>
  <si>
    <t>20x3/4''x90°</t>
  </si>
  <si>
    <t>SKOE02520E</t>
  </si>
  <si>
    <t>25x1/2''x90°</t>
  </si>
  <si>
    <t>SKOE02525X</t>
  </si>
  <si>
    <t>25x3/4''x90°</t>
  </si>
  <si>
    <t>32x1''x90°</t>
  </si>
  <si>
    <t>SNKE02020X</t>
  </si>
  <si>
    <t>SROZ132203RCT</t>
  </si>
  <si>
    <t>32 - 20</t>
  </si>
  <si>
    <t>SKS025P20X</t>
  </si>
  <si>
    <t>SKS032P20X</t>
  </si>
  <si>
    <t>SKS040P20X</t>
  </si>
  <si>
    <t>SNKD02020X</t>
  </si>
  <si>
    <t>SNA040RCTX</t>
  </si>
  <si>
    <t>SNA050RCTX</t>
  </si>
  <si>
    <t>SNA063RCTX</t>
  </si>
  <si>
    <t>SNA075RCTX</t>
  </si>
  <si>
    <t>SNA090RCTX</t>
  </si>
  <si>
    <t>SNA110RCTX</t>
  </si>
  <si>
    <t>40x20</t>
  </si>
  <si>
    <t>SRE14032RCT</t>
  </si>
  <si>
    <t>SRE15032RCT</t>
  </si>
  <si>
    <t>SRE15040RCT</t>
  </si>
  <si>
    <t>SRE16332RCT</t>
  </si>
  <si>
    <t>SRE16340RCT</t>
  </si>
  <si>
    <t>SRE16350RCT</t>
  </si>
  <si>
    <t>SRE17540RCT</t>
  </si>
  <si>
    <t>SRE17563RCT</t>
  </si>
  <si>
    <t>SRE19050RCT</t>
  </si>
  <si>
    <t>SRE19063RCT</t>
  </si>
  <si>
    <t>SRE19075RCT</t>
  </si>
  <si>
    <t>SRE111075RCT</t>
  </si>
  <si>
    <t>110x75</t>
  </si>
  <si>
    <t>SZI02020XX</t>
  </si>
  <si>
    <t>SZI02025XX</t>
  </si>
  <si>
    <t>SZI02520XX</t>
  </si>
  <si>
    <t>SZI02525XX</t>
  </si>
  <si>
    <t>szi03232ok</t>
  </si>
  <si>
    <t>SZI03225XX</t>
  </si>
  <si>
    <t>szi04040xx</t>
  </si>
  <si>
    <t>SZI05050XX</t>
  </si>
  <si>
    <t>50х1 1/2''</t>
  </si>
  <si>
    <t>SZI06363XX</t>
  </si>
  <si>
    <t>SZS02020XX</t>
  </si>
  <si>
    <t>SZM02025EX</t>
  </si>
  <si>
    <t>SZM02025XX</t>
  </si>
  <si>
    <t>SZM02525XX</t>
  </si>
  <si>
    <t>25х1''</t>
  </si>
  <si>
    <t>SNAM02020X</t>
  </si>
  <si>
    <t>SNAM02025X</t>
  </si>
  <si>
    <t>SNAM02525X</t>
  </si>
  <si>
    <t>SNS06332RCT</t>
  </si>
  <si>
    <t>SNS07532RCT</t>
  </si>
  <si>
    <t>SNS09032RCT</t>
  </si>
  <si>
    <t>90х32</t>
  </si>
  <si>
    <t>SNS11032RCT</t>
  </si>
  <si>
    <t>110х32</t>
  </si>
  <si>
    <t>SNS11040RCT</t>
  </si>
  <si>
    <t>110х40</t>
  </si>
  <si>
    <t>63 х 3/4"</t>
  </si>
  <si>
    <t>75 x 3/4"</t>
  </si>
  <si>
    <t>90 x 3/4"</t>
  </si>
  <si>
    <t>63 x 3/4"</t>
  </si>
  <si>
    <t>SVEPLK020X</t>
  </si>
  <si>
    <t>SVEPLK025X</t>
  </si>
  <si>
    <t>SNKK020XXX</t>
  </si>
  <si>
    <t>SNKK020SXX</t>
  </si>
  <si>
    <t>SDNKXXXXXX</t>
  </si>
  <si>
    <t>OSAXXXXXXX</t>
  </si>
  <si>
    <t>REZS02025X</t>
  </si>
  <si>
    <t>25-32</t>
  </si>
  <si>
    <t>REZS03240X</t>
  </si>
  <si>
    <t>SNNS11040X</t>
  </si>
  <si>
    <t>NU042PXXXX</t>
  </si>
  <si>
    <t>16-42 мм</t>
  </si>
  <si>
    <t>M26103EARU</t>
  </si>
  <si>
    <t>M26103.4RU</t>
  </si>
  <si>
    <t>M26103.3RU</t>
  </si>
  <si>
    <t>M26102EAOSRU</t>
  </si>
  <si>
    <t>M26102.3OSRU</t>
  </si>
  <si>
    <t>M26101EAOSRU</t>
  </si>
  <si>
    <t>M26101.4OSRU</t>
  </si>
  <si>
    <t>M26101.3OSRU</t>
  </si>
  <si>
    <t>M66811EARU</t>
  </si>
  <si>
    <t>M66812EARU</t>
  </si>
  <si>
    <t>M66831EARU</t>
  </si>
  <si>
    <t>M66832EARU</t>
  </si>
  <si>
    <t>M45890.5EARU</t>
  </si>
  <si>
    <t>M45841.5EARU</t>
  </si>
  <si>
    <t>M66833EA</t>
  </si>
  <si>
    <t>M66834EA</t>
  </si>
  <si>
    <t>M26102.4OSRU</t>
  </si>
  <si>
    <t>M66356.84RS15/6</t>
  </si>
  <si>
    <t>M45890.54WIRU</t>
  </si>
  <si>
    <t>Насосная группа MK смесительная с электронным термостатом и реле с насосом Wilo Stratos Para 25-7</t>
  </si>
  <si>
    <t>M66301.21RU</t>
  </si>
  <si>
    <t>M66301.31RU</t>
  </si>
  <si>
    <t>M66301.41RU</t>
  </si>
  <si>
    <t>M66391.2RU</t>
  </si>
  <si>
    <t>M66391.3RU</t>
  </si>
  <si>
    <t>M66813EA</t>
  </si>
  <si>
    <t>M66814EA</t>
  </si>
  <si>
    <t>M66341.37</t>
  </si>
  <si>
    <t>M46103FL</t>
  </si>
  <si>
    <t>M46102FL</t>
  </si>
  <si>
    <t>M46101FL</t>
  </si>
  <si>
    <t>M46113FL</t>
  </si>
  <si>
    <t>M46112FL</t>
  </si>
  <si>
    <t>M46111FL</t>
  </si>
  <si>
    <t>M66811.36WIRU</t>
  </si>
  <si>
    <t>Насосная группа UK без смесителя с насосом Wilo PARA SC 25-7.0</t>
  </si>
  <si>
    <t>M66812.36WIRU</t>
  </si>
  <si>
    <t>Насосная группа UK без смесителя, с насосом Wilo PARA SC 30-7.0</t>
  </si>
  <si>
    <t>M66831.36WIRU</t>
  </si>
  <si>
    <t>Насосная группа MK смесительная , с насосом Wilo PARA SC 25-7.0</t>
  </si>
  <si>
    <t>M66832.36WIRU</t>
  </si>
  <si>
    <t>Насосная группа MK смесительная , с насосом Wilo PARA SC 30-7.0</t>
  </si>
  <si>
    <t>M45841.54WIRU</t>
  </si>
  <si>
    <t>Насосная группа MK смесительная с электронным термостатом 20-80° с насосом Wilo PARA SC 25-7.0 с поддержанием температуры
обратной линии</t>
  </si>
  <si>
    <t>M66813.36WI</t>
  </si>
  <si>
    <t>Насосная группа V-UK без смесителя, с насосом Wilo PARA SC 25-7.0</t>
  </si>
  <si>
    <t>M66814.36WI</t>
  </si>
  <si>
    <t>Насосная группа V-UK без смесителя,  с насосом Wilo PARA SC 30-7.0</t>
  </si>
  <si>
    <t>M66833.36WI</t>
  </si>
  <si>
    <t>Насосная группа V-MK со смесителем,  с насосом Wilo PARA SC 25-7.0</t>
  </si>
  <si>
    <t>M66834.36WI</t>
  </si>
  <si>
    <t>Насосная группа V-MK со смесителем, с насосом Wilo PARA SC 30-7.0</t>
  </si>
  <si>
    <t>F12160</t>
  </si>
  <si>
    <t>F12161</t>
  </si>
  <si>
    <t>16010RU</t>
  </si>
  <si>
    <t>16020RU</t>
  </si>
  <si>
    <t>16014RU</t>
  </si>
  <si>
    <t>16903RU</t>
  </si>
  <si>
    <t>16803RU</t>
  </si>
  <si>
    <t>16603RU</t>
  </si>
  <si>
    <t>16423RU</t>
  </si>
  <si>
    <t>16303RU</t>
  </si>
  <si>
    <t>16207RU</t>
  </si>
  <si>
    <t>16147RU</t>
  </si>
  <si>
    <t>16117RU</t>
  </si>
  <si>
    <t>16083RU</t>
  </si>
  <si>
    <t>16053RU</t>
  </si>
  <si>
    <t>16037RU</t>
  </si>
  <si>
    <t>16027RU</t>
  </si>
  <si>
    <t>16106RU</t>
  </si>
  <si>
    <t>16136RU</t>
  </si>
  <si>
    <t>16196RU</t>
  </si>
  <si>
    <t>16296RU</t>
  </si>
  <si>
    <t>16416RU</t>
  </si>
  <si>
    <t>16596RU</t>
  </si>
  <si>
    <t>16796RU</t>
  </si>
  <si>
    <t>16896RU</t>
  </si>
  <si>
    <t>24259RU</t>
  </si>
  <si>
    <t>24459RU</t>
  </si>
  <si>
    <t>24559RU</t>
  </si>
  <si>
    <t>24659RU</t>
  </si>
  <si>
    <t>24749RU</t>
  </si>
  <si>
    <t>24809RU</t>
  </si>
  <si>
    <t xml:space="preserve"> 2X40X3,7-32X4,4-25X3,5/175</t>
  </si>
  <si>
    <t>40X3,7-G1 1/4"</t>
  </si>
  <si>
    <t>32X4,4-G1"</t>
  </si>
  <si>
    <t>Зажимной штуцер</t>
  </si>
  <si>
    <t>зажимной штуцер НР</t>
  </si>
  <si>
    <t>20Х2.8-3/4"</t>
  </si>
  <si>
    <t>20+25+32/140</t>
  </si>
  <si>
    <t>25+32+40/140</t>
  </si>
  <si>
    <t>PEX-25х3,7</t>
  </si>
  <si>
    <t>Расширительные насадки для инструмента PEXcase/PexTool</t>
  </si>
  <si>
    <t>PEX-32х4,7</t>
  </si>
  <si>
    <t>25х3,7</t>
  </si>
  <si>
    <t>32х4,7</t>
  </si>
  <si>
    <t>PEX-16х2,2</t>
  </si>
  <si>
    <t>PEX-20х2,8</t>
  </si>
  <si>
    <t>PEX-25х3,5</t>
  </si>
  <si>
    <t>PEX-32х4,4</t>
  </si>
  <si>
    <t>Пресс-тиски для инструмента PEXcase/PexTool</t>
  </si>
  <si>
    <t>Экспандер механический для инструмента PEXcase/PexTool</t>
  </si>
  <si>
    <t>PEXexpand</t>
  </si>
  <si>
    <t>Запрессовщик механический для инструмента PEXcase/PexTool</t>
  </si>
  <si>
    <t>PEXassemble</t>
  </si>
  <si>
    <t>Минимальная тепловая мощность, кВт</t>
  </si>
  <si>
    <t>Присоединительный диатетр дымохода,мм</t>
  </si>
  <si>
    <t xml:space="preserve">Присоединительная резьба системы отопления </t>
  </si>
  <si>
    <t>Объем теплоносителя в котле не менее, л.</t>
  </si>
  <si>
    <t>Объем топочного пространства, л.</t>
  </si>
  <si>
    <t>глубина топки, мм</t>
  </si>
  <si>
    <t>Цена руб. с НДС</t>
  </si>
  <si>
    <t>RSB-1110-000016</t>
  </si>
  <si>
    <t>Котел отопительный "Rommer" 16 кВт</t>
  </si>
  <si>
    <t>RSB-1110-000021</t>
  </si>
  <si>
    <t>Котел отопительный "Rommer" 21 кВт</t>
  </si>
  <si>
    <t>RSB-1110-000031</t>
  </si>
  <si>
    <t>Котел отопительный "Rommer" 31 кВт</t>
  </si>
  <si>
    <t>RSB-1110-005696 (RT 493112 002)</t>
  </si>
  <si>
    <t>Регулятор тяги FR 124</t>
  </si>
  <si>
    <t>RSB-1110-041393</t>
  </si>
  <si>
    <t>Патрубок дымохода D=120, L=168</t>
  </si>
  <si>
    <t>RSB-1110-041394</t>
  </si>
  <si>
    <t>Патрубок дымохода вертикальный D=120, L=247, H=346</t>
  </si>
  <si>
    <t>RSB-1110-041396</t>
  </si>
  <si>
    <t>Патрубок дымохода D=150, L=197</t>
  </si>
  <si>
    <t>RSB-1110-041395</t>
  </si>
  <si>
    <t>Патрубок дымохода вертикальный D=150, L=304, H=396</t>
  </si>
  <si>
    <t>RSB-1110-045987</t>
  </si>
  <si>
    <t>Горелка пеллетная приставная  "Rommer" - 25 (горелка+ПУ+механизм+бункер 200 л.)</t>
  </si>
  <si>
    <t>RSB-1110-162131</t>
  </si>
  <si>
    <t>Комплект автоматики "Вентилятор-Контроллер-Адаптер" для Rommer 16; 21; 31</t>
  </si>
  <si>
    <t>RSB-1110-162132</t>
  </si>
  <si>
    <t>Комплект подключения ТЭНБ-6 кВт (2") Rommer (блок управления, ТЭН, кабель.)</t>
  </si>
  <si>
    <t xml:space="preserve">Цена с НДС, с учетом скидки,  РУБ. </t>
  </si>
  <si>
    <r>
      <t xml:space="preserve">Котлы твердотопливные ROMMER (Россия)  </t>
    </r>
    <r>
      <rPr>
        <sz val="11"/>
        <color rgb="FFFF0000"/>
        <rFont val="Calibri"/>
        <family val="2"/>
        <charset val="204"/>
      </rPr>
      <t>NEW!</t>
    </r>
  </si>
  <si>
    <t>SVRS-1172-000015</t>
  </si>
  <si>
    <t>SVRS-1172-000020</t>
  </si>
  <si>
    <t>SVRS-1152-000015</t>
  </si>
  <si>
    <t>SVRS-1152-000020</t>
  </si>
  <si>
    <t>SVR-2122-000015</t>
  </si>
  <si>
    <t>SVR-2122-000020</t>
  </si>
  <si>
    <t>SVR-2102-000015</t>
  </si>
  <si>
    <t>SVR-2102-000020</t>
  </si>
  <si>
    <t>SVL-1156-000015</t>
  </si>
  <si>
    <t>SVL-1156-000020</t>
  </si>
  <si>
    <t>SVL-1176-000015</t>
  </si>
  <si>
    <t>SVL-1176-000020</t>
  </si>
  <si>
    <t>SVL-1196-000015</t>
  </si>
  <si>
    <t>SVL-1166-000015</t>
  </si>
  <si>
    <t>SVT-0001-000015</t>
  </si>
  <si>
    <t>SVT-0003-000020</t>
  </si>
  <si>
    <t>SVT-0002-000015</t>
  </si>
  <si>
    <t>SVT-0004-000020</t>
  </si>
  <si>
    <t>SVT-0005-000015</t>
  </si>
  <si>
    <t>SVT-0001-100015</t>
  </si>
  <si>
    <t>SVT-0002-100015</t>
  </si>
  <si>
    <t>SVT-0005-100015</t>
  </si>
  <si>
    <t>SHT-0001-003015</t>
  </si>
  <si>
    <t>SHT-0002-003015</t>
  </si>
  <si>
    <t>SVH-0001-000020</t>
  </si>
  <si>
    <t>SVH-0003-000020</t>
  </si>
  <si>
    <t>SVH-0002-000020</t>
  </si>
  <si>
    <t>SVH-0004-000020</t>
  </si>
  <si>
    <t>SVH-0005-000020</t>
  </si>
  <si>
    <t>SVH-0006-000020</t>
  </si>
  <si>
    <t>54х2</t>
  </si>
  <si>
    <t>54х11/2</t>
  </si>
  <si>
    <t>28x28x18</t>
  </si>
  <si>
    <t>SPX-0002-301620</t>
  </si>
  <si>
    <t>SPC-0010-000025</t>
  </si>
  <si>
    <t>Присоединительный комплект для насосов G 1 1/2 x Rp 1</t>
  </si>
  <si>
    <t>SPC-0010-000032</t>
  </si>
  <si>
    <t>Присоединительный комплект для насосов G 2 x Rp 1 1/4</t>
  </si>
  <si>
    <t>16002A42</t>
  </si>
  <si>
    <t>40 (для труб до 32Ø)</t>
  </si>
  <si>
    <t>*3202-tbe-200010</t>
  </si>
  <si>
    <t>*3202-tbe-250010</t>
  </si>
  <si>
    <t>*3202-tbe-320010</t>
  </si>
  <si>
    <t>*3202-tbe-400010</t>
  </si>
  <si>
    <t>*3202-tbe-500010</t>
  </si>
  <si>
    <t>*3202-tbe-630010</t>
  </si>
  <si>
    <t>*3202-tbe-200000</t>
  </si>
  <si>
    <t>*3202-tbe-250000</t>
  </si>
  <si>
    <t>*3202-tbe-320000</t>
  </si>
  <si>
    <t>*3202-tbe-400000</t>
  </si>
  <si>
    <t>*3202-tbe-500000</t>
  </si>
  <si>
    <t>*3202-tbe-630000</t>
  </si>
  <si>
    <t>*3202-tbe-750000</t>
  </si>
  <si>
    <t>*3202-tbe-900000</t>
  </si>
  <si>
    <t>*3202-tbe-110000</t>
  </si>
  <si>
    <t>*3202-tox-200000</t>
  </si>
  <si>
    <t>*3202-tox-250000</t>
  </si>
  <si>
    <t>*3202-tox-320000</t>
  </si>
  <si>
    <t>*3202-tox-400000</t>
  </si>
  <si>
    <t>*3202-tox-500000</t>
  </si>
  <si>
    <t>*3202-tox-630000</t>
  </si>
  <si>
    <t>*3202-tmf-200000</t>
  </si>
  <si>
    <t>*3202-tmf-250000</t>
  </si>
  <si>
    <t>*3202-tmf-320000</t>
  </si>
  <si>
    <t>*3202-tmf-400000</t>
  </si>
  <si>
    <t>*3202-tmf-500000</t>
  </si>
  <si>
    <t>*3202-tmf-630000</t>
  </si>
  <si>
    <t>*3202-tfr-200020</t>
  </si>
  <si>
    <t>*3202-tfr-250020</t>
  </si>
  <si>
    <t>*3202-tfr-320020</t>
  </si>
  <si>
    <t>*3202-tfr-400020</t>
  </si>
  <si>
    <t>*3202-tfr-500020</t>
  </si>
  <si>
    <t>*3202-tfr-630020</t>
  </si>
  <si>
    <t>*3202-tfr-750020</t>
  </si>
  <si>
    <t>*3202-tfr-900020</t>
  </si>
  <si>
    <t>*3202-tfr-110020</t>
  </si>
  <si>
    <t>*3202-tfr-200000</t>
  </si>
  <si>
    <t>*3202-tfr-250000</t>
  </si>
  <si>
    <t>*3202-tfr-320000</t>
  </si>
  <si>
    <t>*3202-tfr-400000</t>
  </si>
  <si>
    <t>*3202-tfr-500000</t>
  </si>
  <si>
    <t>*3202-tfr-630000</t>
  </si>
  <si>
    <t>*3202-tfr-750000</t>
  </si>
  <si>
    <t>*3202-tfr-900000</t>
  </si>
  <si>
    <t>*3202-tfr-110000</t>
  </si>
  <si>
    <t>*3212-muf-200000</t>
  </si>
  <si>
    <t>*3212-muf-250000</t>
  </si>
  <si>
    <t>*3212-muf-320000</t>
  </si>
  <si>
    <t>*3212-muf-400000</t>
  </si>
  <si>
    <t>*3212-muf-500000</t>
  </si>
  <si>
    <t>*3212-muf-630000</t>
  </si>
  <si>
    <t>*3212-elb-200000</t>
  </si>
  <si>
    <t>*3212-elb-250000</t>
  </si>
  <si>
    <t>*3212-elb-320000</t>
  </si>
  <si>
    <t>*3212-elb-400000</t>
  </si>
  <si>
    <t>*3212-elb-500000</t>
  </si>
  <si>
    <t>*3212-elb-630000</t>
  </si>
  <si>
    <t>*3212-elb-200045</t>
  </si>
  <si>
    <t>*3212-elb-250045</t>
  </si>
  <si>
    <t>*3212-elb-320045</t>
  </si>
  <si>
    <t>*3212-elb-400045</t>
  </si>
  <si>
    <t>*3212-elb-500045</t>
  </si>
  <si>
    <t>*3212-elb-630045</t>
  </si>
  <si>
    <t>*3212-teo-200000</t>
  </si>
  <si>
    <t>*3212-teo-250000</t>
  </si>
  <si>
    <t>*3212-teo-320000</t>
  </si>
  <si>
    <t>*3212-teo-400000</t>
  </si>
  <si>
    <t>*3212-teo-500000</t>
  </si>
  <si>
    <t>*3212-teo-630000</t>
  </si>
  <si>
    <t>*3212-tio-252025</t>
  </si>
  <si>
    <t>*3212-tio-322032</t>
  </si>
  <si>
    <t>*3212-tio-322532</t>
  </si>
  <si>
    <t>*3212-rdc-252000</t>
  </si>
  <si>
    <t>*3212-rdc-322000</t>
  </si>
  <si>
    <t>*3212-rdc-322500</t>
  </si>
  <si>
    <t>*3292-ste-200000</t>
  </si>
  <si>
    <t>*3292-ste-250000</t>
  </si>
  <si>
    <t>*3292-ste-320000</t>
  </si>
  <si>
    <t>*3592-bck-202201</t>
  </si>
  <si>
    <t>*3592-bck-252701</t>
  </si>
  <si>
    <t>*3592-bck-323401</t>
  </si>
  <si>
    <t>* Производятся на фабрике Kalde в России</t>
  </si>
  <si>
    <t xml:space="preserve"> 2/24</t>
  </si>
  <si>
    <t xml:space="preserve"> 2/22</t>
  </si>
  <si>
    <t>42х35х42</t>
  </si>
  <si>
    <t xml:space="preserve"> 2/18</t>
  </si>
  <si>
    <t>15002A54</t>
  </si>
  <si>
    <t>54х28х54</t>
  </si>
  <si>
    <t>54х35х54</t>
  </si>
  <si>
    <t>54х42х54</t>
  </si>
  <si>
    <t xml:space="preserve"> 2/16</t>
  </si>
  <si>
    <t xml:space="preserve"> 2/32</t>
  </si>
  <si>
    <t xml:space="preserve"> 2/12</t>
  </si>
  <si>
    <t>90x15</t>
  </si>
  <si>
    <t>110x18.3</t>
  </si>
  <si>
    <t xml:space="preserve">63x20 </t>
  </si>
  <si>
    <t>9111003201кл</t>
  </si>
  <si>
    <t>9000003201к</t>
  </si>
  <si>
    <t>60/25</t>
  </si>
  <si>
    <t>80/20</t>
  </si>
  <si>
    <t>14/2</t>
  </si>
  <si>
    <t>160/40</t>
  </si>
  <si>
    <t>400/80</t>
  </si>
  <si>
    <t>300/60</t>
  </si>
  <si>
    <t>506003.R</t>
  </si>
  <si>
    <t>22160.I.B</t>
  </si>
  <si>
    <t>ZB-160</t>
  </si>
  <si>
    <t>85NDAL48050164S</t>
  </si>
  <si>
    <t>Отоп. труба RAUTITAN pink+</t>
  </si>
  <si>
    <t>Труба RAUTITAN PINK+ (отопление и водоснабжение)</t>
  </si>
  <si>
    <t>50х6,9 мм</t>
  </si>
  <si>
    <t>40х5,5 мм</t>
  </si>
  <si>
    <t>20х2,8 мм</t>
  </si>
  <si>
    <t>16х2,2 мм</t>
  </si>
  <si>
    <t>25х3,7 мм</t>
  </si>
  <si>
    <t>40х6,0 мм</t>
  </si>
  <si>
    <t>Крепежные и сантехнические системы Walraven</t>
  </si>
  <si>
    <t>Ед.</t>
  </si>
  <si>
    <t>Цена с НДС, EURO</t>
  </si>
  <si>
    <t>BISMAT Flash Хомут с epdm M8  15-18мм</t>
  </si>
  <si>
    <t>BISMAT Flash Хомут с epdm M8  20-23мм</t>
  </si>
  <si>
    <t>BISMAT Flash Хомут с epdm M8  25-28мм</t>
  </si>
  <si>
    <t>BISMAT Flash Хомут с epdm M8  32-35мм</t>
  </si>
  <si>
    <t>BISMAT Flash Хомут с epdm M8  40-43мм</t>
  </si>
  <si>
    <t>BISMAT Flash Хомут с epdm M8  48-51мм</t>
  </si>
  <si>
    <t>Bifix G2 Хомут BUP epdm M8/10  15-19мм</t>
  </si>
  <si>
    <t>Bifix G2 Хомут BUP epdm M8/10  20-23мм</t>
  </si>
  <si>
    <t>Bifix G2 Хомут BUP epdm M8/10  25-28мм</t>
  </si>
  <si>
    <t>Bifix G2 Хомут BUP epdm M8/10  31-35мм</t>
  </si>
  <si>
    <t>Bifix G2 Хомут BUP epdm M8/10  40-45мм</t>
  </si>
  <si>
    <t>Bifix G2 Хомут BUP epdm M8/10  48-52мм</t>
  </si>
  <si>
    <t>Bifix G2 Хомут BUP epdm M8/10  54-58мм</t>
  </si>
  <si>
    <t>Bifix G2 Хомут BUP epdm M8/10  60-64мм</t>
  </si>
  <si>
    <t>Bifix G2 Хомут BUP epdm M8/10  108-115мм</t>
  </si>
  <si>
    <t>BIS Хомут KSB1 с epdm M8  15-18мм</t>
  </si>
  <si>
    <t>BIS Хомут KSB1 с epdm M8  20-23мм</t>
  </si>
  <si>
    <t>BIS Хомут KSB1 с epdm M8  25-28мм</t>
  </si>
  <si>
    <t>BIS Хомут KSB1 с epdm M8  32-35мм</t>
  </si>
  <si>
    <t>BIS Хомут KSB1 с epdm M8  40-43мм</t>
  </si>
  <si>
    <t>BIS Хомут KSB1 с epdm M8  48-51мм</t>
  </si>
  <si>
    <t>BIS Хомут KSB1 с epdm M8  53-56мм</t>
  </si>
  <si>
    <t>BIS Хомут KSB1 с epdm M8  59-62мм</t>
  </si>
  <si>
    <t>KSB2 Хомут оцинкованный с epdm M8/10  15-19мм</t>
  </si>
  <si>
    <t>KSB2 Хомут оцинкованный с epdm M8/10  20-23мм</t>
  </si>
  <si>
    <t>KSB2 Хомут оцинкованный с epdm M8/10  25-28мм</t>
  </si>
  <si>
    <t>KSB2 Хомут оцинкованный с epdm M8/10  31-35мм</t>
  </si>
  <si>
    <t>KSB2 Хомут оцинкованный с epdm M8/10  40-45мм</t>
  </si>
  <si>
    <t>KSB2 Хомут оцинкованный с epdm M8/10  48-52мм</t>
  </si>
  <si>
    <t>KSB2 Хомут оцинкованный с epdm M8/10  54-58мм</t>
  </si>
  <si>
    <t>KSB2 Хомут оцинкованный с epdm M8/10  60-64мм</t>
  </si>
  <si>
    <t>KSB2 Хомут оцинкованный с epdm M8/10  75-79мм</t>
  </si>
  <si>
    <t>KSB2 Хомут оцинкованный с epdm M8/10  88-91мм</t>
  </si>
  <si>
    <t>KSB2 Хомут оцинкованный с epdm M8/10  108-115мм</t>
  </si>
  <si>
    <t>2S Хомут оцинкованный с epdm M8  15-19мм</t>
  </si>
  <si>
    <t>2S Хомут оцинкованный с epdm M8  20-24мм</t>
  </si>
  <si>
    <t>2S Хомут оцинкованный с epdm M8  25-30мм</t>
  </si>
  <si>
    <t>2S Хомут оцинкованный с epdm M8  31-37мм</t>
  </si>
  <si>
    <t>2S Хомут оцинкованный с epdm M8  38-46мм</t>
  </si>
  <si>
    <t>2S Хомут оцинкованный с epdm M8  47-52мм</t>
  </si>
  <si>
    <t>2S Хомут оцинкованный с epdm M8  53-61мм</t>
  </si>
  <si>
    <t>2S Хомут оцинкованный с epdm M8  62-67мм</t>
  </si>
  <si>
    <t>2S Хомут оцинкованный с epdm M8/10  15-19  мм</t>
  </si>
  <si>
    <t>2S Хомут оцинкованный с epdm M8/10  20-24  мм</t>
  </si>
  <si>
    <t>2S Хомут оцинкованный с epdm M8/10  25-30  мм</t>
  </si>
  <si>
    <t>2S Хомут оцинкованный с epdm M8/10  31-37  мм</t>
  </si>
  <si>
    <t>2S Хомут оцинкованный с epdm M8/10  38-46  мм</t>
  </si>
  <si>
    <t>2S Хомут оцинкованный с epdm M8/10  47-52  мм</t>
  </si>
  <si>
    <t>2S Хомут оцинкованный с epdm M8/10  53-61  мм</t>
  </si>
  <si>
    <t>2S Хомут оцинкованный с epdm M8/10  75-81  мм</t>
  </si>
  <si>
    <t>2S Хомут оцинкованный с epdm M8/10  88-95  мм</t>
  </si>
  <si>
    <t>2S Хомут оцинкованный с epdm M8/10  104-112  мм</t>
  </si>
  <si>
    <t>BIS Cobra Двойной хомут с epdm  М8 15-18 мм 3/8" + винт-шуруп М8х80 мм+дюбель</t>
  </si>
  <si>
    <t>BIS Cobra Двойной хомут с epdm  М8 20-24 мм 1/2" + винт-шуруп М8х80 мм+дюбель</t>
  </si>
  <si>
    <t>BIS Cobra Двойной хомут с epdm  М8 25-29 мм 3/4" + винт-шуруп М8х80 мм+дюбель</t>
  </si>
  <si>
    <t>BIS Cobra Двойной хомут с epdm  М8 32-36 мм 1"+ винт-шуруп М8х80 мм+дюбель</t>
  </si>
  <si>
    <t>BIS Консоль опорная 110мм  DN100</t>
  </si>
  <si>
    <t>BIS Хомут для труб декоративный М6 15мм (латунь)</t>
  </si>
  <si>
    <t>BIS Хомут для труб декоративный М6 18мм (латунь)</t>
  </si>
  <si>
    <t>BIS Хомут для труб декоративный М6 22мм (латунь)</t>
  </si>
  <si>
    <t>BIS Хомут для труб декоративный М6 28мм (латунь)</t>
  </si>
  <si>
    <t>BIS Хомут для труб декоративный М6 35мм (латунь)</t>
  </si>
  <si>
    <t>starQuick Хомут серый 16-20мм</t>
  </si>
  <si>
    <t>starQuick Хомут серый 20-23мм</t>
  </si>
  <si>
    <t>starQuick Хомут серый 24-28мм</t>
  </si>
  <si>
    <t>starQuick Хомут серый 28-32мм</t>
  </si>
  <si>
    <t>starQuick Хомут серый 32-35мм</t>
  </si>
  <si>
    <t>starQuick Хомут белый 16-20мм</t>
  </si>
  <si>
    <t>starQuick Хомут белый 20-23мм</t>
  </si>
  <si>
    <t>starQuick Хомут белый 24-28мм</t>
  </si>
  <si>
    <t>starQuick Хомут белый 32-35мм</t>
  </si>
  <si>
    <t>starQuick Хомут медного цвета 16-20мм</t>
  </si>
  <si>
    <t>starQuick Хомут медного цвета 20-23мм</t>
  </si>
  <si>
    <t>starQuick Хомут медного цвета 24-28мм</t>
  </si>
  <si>
    <t>starQuick Монтажная гайка М8 поликарбонат серый</t>
  </si>
  <si>
    <t>starQuick Адаптер для шпильки М8, серый полиамид</t>
  </si>
  <si>
    <t>starQuick Дюбель 6х40мм с забивным саморезом</t>
  </si>
  <si>
    <t>starQuick Адаптер для профиля Rail и Strut, серый полиамид</t>
  </si>
  <si>
    <t>BIS Виброгаситель  WM1, 15, 2, 30 + Strut  M8x40x30мм</t>
  </si>
  <si>
    <t>BIS ES-1S Скользящий элемент одинарный M8/10</t>
  </si>
  <si>
    <t>BIS ES-1MV Скользящая опора одинарная M10/12</t>
  </si>
  <si>
    <t>BIS Профиль U-образный (pg) перфорация с 3-х сторон 30x30x3х2000мм</t>
  </si>
  <si>
    <t>BIS Профиль L-образный (pg) 30x30x3х2000мм</t>
  </si>
  <si>
    <t>BIS RapidRail Профиль WM0 (pg) 27x18х1,2х2000мм</t>
  </si>
  <si>
    <t>BIS RapidRail Профиль WM1 (pg) 30x15х2х2000мм</t>
  </si>
  <si>
    <t>BIS RapidRail Профиль WM2 (pg) 30x30х2х2000мм</t>
  </si>
  <si>
    <t>BIS RapidRail Профиль WM15 (pg) 30x20х1,75х2000мм</t>
  </si>
  <si>
    <t>BIS RapidRail Консоль WM0 (BUP) 27x18х1,5мм 150мм</t>
  </si>
  <si>
    <t>BIS RapidRail Консоль WM0 (BUP) 27x18х1,5мм 200мм</t>
  </si>
  <si>
    <t>BIS RapidRail Консоль WM1 (BUP) 30x15х2мм 200мм</t>
  </si>
  <si>
    <t>BIS RapidRail Консоль WM1 (BUP) 30x15х2мм 250мм</t>
  </si>
  <si>
    <t>BIS RapidRail Консоль WM1 (BUP) 30x15х2мм 300мм</t>
  </si>
  <si>
    <t>BIS RapidRail Консоль WM15 (BUP) 30x20х1,75мм 200мм</t>
  </si>
  <si>
    <t>BIS RapidRail Консоль WM15 (BUP) 30x20х1,75мм 250мм</t>
  </si>
  <si>
    <t>BIS RapidRail Консоль WM2 (BUP) 30x30х2мм 200мм</t>
  </si>
  <si>
    <t>BIS RapidRail Консоль WM2 (BUP) 30x30х2мм 300мм</t>
  </si>
  <si>
    <t>BIS RapidRail Консоль WM2 (BUP) 30x30х2мм 400мм</t>
  </si>
  <si>
    <t>BIS RapidRail Держатель профиля WM0-30</t>
  </si>
  <si>
    <t>BIS RapidRail Гайка быстрого монтажа M8</t>
  </si>
  <si>
    <t>BIS RapidRail Гайка быстрого монтажа M10</t>
  </si>
  <si>
    <t>BIS Канальная гайка 651A WM0-35 M8</t>
  </si>
  <si>
    <t>BIS Канальная гайка 651A WM0-35 M10</t>
  </si>
  <si>
    <t>BIS RapidRail Hammerfix Монтажный болт M8x25мм</t>
  </si>
  <si>
    <t>BIS RapidRail Hammerfix Монтажный болт M8x30мм</t>
  </si>
  <si>
    <t>BIS RapidRail Hammerfix Монтажный болт M8x40мм</t>
  </si>
  <si>
    <t>BIS RapidRail Hammerfix Монтажный болт M8X50мм</t>
  </si>
  <si>
    <t>BIS RapidRail Hammerfix Монтажный болт M8x60мм</t>
  </si>
  <si>
    <t>BIS RapidRail Hammerfix Монтажный болт M10x40мм</t>
  </si>
  <si>
    <t>BIS RapidRail Hammerfix Монтажный болт M10x50мм</t>
  </si>
  <si>
    <t>BIS RapidRail Hammerfix Монтажный болт M10x60мм</t>
  </si>
  <si>
    <t>BIS Шайба WM0-35  8,4/25мм</t>
  </si>
  <si>
    <t>BIS Шайба WM0-35  10,5/25мм</t>
  </si>
  <si>
    <t>BIS Шайба U-образная WM1-35 (pg) 10,5/30,5мм</t>
  </si>
  <si>
    <t>BIS RapidRail Уголок 90°, 4 отверстия, 4 монтажные гайки</t>
  </si>
  <si>
    <t>BIS RapidRail Уголок 90°, 2 отверстия, 2 монтажные гайки</t>
  </si>
  <si>
    <t>BIS RapidRail Соединитель профиля U-образный WM0-35 200мм</t>
  </si>
  <si>
    <t>BIS RapidRail T-соединитель профиля</t>
  </si>
  <si>
    <t>BIS RapidRail X-соединитель профиля</t>
  </si>
  <si>
    <t>BIS RapidRail Седельный соединитель профиля WM0 27x18мм</t>
  </si>
  <si>
    <t>BIS RapidRail Седельный соединитель профиля WM1 30x15мм</t>
  </si>
  <si>
    <t>BIS RapidRail Седельный соединитель профиля WM15 30x20мм</t>
  </si>
  <si>
    <t>BIS RapidRail Седельный соединитель профиля WM2 30x30мм</t>
  </si>
  <si>
    <t>BIS Rail Заглушка профиля WM0,15  27x18мм</t>
  </si>
  <si>
    <t>BIS Rail Заглушка профиля WM1  30x15мм</t>
  </si>
  <si>
    <t>BIS Rail Заглушка профиля WM2  30x30мм</t>
  </si>
  <si>
    <t>Раздвижная монтажная планка 40-60 см (комплект)</t>
  </si>
  <si>
    <t>компл</t>
  </si>
  <si>
    <t>BIS Монтажная лента оцинкованная 12x0,8мм бокс 10м</t>
  </si>
  <si>
    <t>BIS Подпятник M8</t>
  </si>
  <si>
    <t>BIS Подпятник M10</t>
  </si>
  <si>
    <t>BISMAT Профиль монтажный 50x3х2000мм</t>
  </si>
  <si>
    <t>BISMAT Профиль-Гибочные клещи</t>
  </si>
  <si>
    <t>BISMAT Фиксирующая пластина к профилю</t>
  </si>
  <si>
    <t>BISMAT Зажим для троса</t>
  </si>
  <si>
    <t>BIS Винт-шуруп Torx M8x50мм</t>
  </si>
  <si>
    <t>BIS Винт-шуруп Torx M8x60мм</t>
  </si>
  <si>
    <t>BIS Винт-шуруп Torx M8x80мм</t>
  </si>
  <si>
    <t>BIS Винт-шуруп Torx M8x100мм</t>
  </si>
  <si>
    <t>BIS Винт-шуруп Torx M8x120мм</t>
  </si>
  <si>
    <t>BIS Винт-шуруп Torx M8x150мм</t>
  </si>
  <si>
    <t>BIS Винт-шуруп Torx M10x60мм</t>
  </si>
  <si>
    <t>BIS Винт-шуруп Torx M10x80мм</t>
  </si>
  <si>
    <t>BIS Винт-шуруп Torx M10x100мм</t>
  </si>
  <si>
    <t>BIS Винт-шуруп Torx M10x120мм</t>
  </si>
  <si>
    <t>BIS Болт с шестигранной головкой ISO 4017 M8x25мм</t>
  </si>
  <si>
    <t>BIS Болт с шестигранной головкой ISO 4017 M8x35мм</t>
  </si>
  <si>
    <t>BIS Болт с шестигранной головкой DIN 933 M10x25мм</t>
  </si>
  <si>
    <t>BIS Болт с шестигранной головкой DIN 933 M10x30мм</t>
  </si>
  <si>
    <t>BIS Болт с шестигранной головкой DIN 933 M10x35мм</t>
  </si>
  <si>
    <t>BIS Шайба EN-ISO 7089  10,5/20мм</t>
  </si>
  <si>
    <t>BIS Гайка  М8 ISO 4032</t>
  </si>
  <si>
    <t>BIS Гайка  М10 ISO 4032</t>
  </si>
  <si>
    <t>BIS Шпилька  4.8  М8, 1 м</t>
  </si>
  <si>
    <t>BIS Шпилька  4.8  М8, 2 м</t>
  </si>
  <si>
    <t>BIS Шпилька  4.8  М10, 1 м</t>
  </si>
  <si>
    <t>BIS Шпилька  4.8  М10, 2 м</t>
  </si>
  <si>
    <t>BIS Соединительная муфта M8x30мм</t>
  </si>
  <si>
    <t>BIS Соединительная муфта M10x30мм</t>
  </si>
  <si>
    <t>WDI1 Забивной анкер M8x30мм</t>
  </si>
  <si>
    <t>WDI1 Забивной анкер M10x40мм</t>
  </si>
  <si>
    <t>WBA Латунный анкер M8x28мм</t>
  </si>
  <si>
    <t>WBA Латунный анкер M10x32мм</t>
  </si>
  <si>
    <t>WTB1 Клиновой анкер 8x80</t>
  </si>
  <si>
    <t>WTB1 Клиновой анкер 10x95</t>
  </si>
  <si>
    <t>WCS1N Анкер-шуруп 6x35мм M8/10</t>
  </si>
  <si>
    <t>WSDS+ Бур с тремя режущими кромками 6x160/3CE</t>
  </si>
  <si>
    <t>WSDS+ Бур с тремя режущими кромками 6x210/3CE</t>
  </si>
  <si>
    <t>WSDS+ Бур с тремя режущими кромками 8x160/3CE</t>
  </si>
  <si>
    <t>WSDS+ Бур с тремя режущими кромками 8x210/3CE</t>
  </si>
  <si>
    <t>WSDS+ Бур с тремя режущими кромками 10x210/3CE</t>
  </si>
  <si>
    <t>WEP Дюбель распорный нейлоновый  8x40мм</t>
  </si>
  <si>
    <t>WEP Дюбель распорный нейлоновый  10x50мм</t>
  </si>
  <si>
    <t>BIS Стальной распорный дюбель 8x60мм  (монтаж в пенобетоне, гипсе)</t>
  </si>
  <si>
    <t>BIS Стальной распорный дюбель 10x60мм  (монтаж в пенобетоне, гипсе)</t>
  </si>
  <si>
    <t>BISMAT Монтажная заглушка 1/2"</t>
  </si>
  <si>
    <t>BIS IKS-2000 Держатель табличек с зажимом для монтажной ленты</t>
  </si>
  <si>
    <t>BIS IKS-2000 Монтажная лента (нерж.) 13х0,4мм бокс 20м</t>
  </si>
  <si>
    <t>BIS IKS-2000 Табличка ПВХ прозрачная 86x54мм</t>
  </si>
  <si>
    <t>BIS Фиксатор изгиба трубы 14-18мм</t>
  </si>
  <si>
    <t>BIS Фиксатор изгиба трубы 20-23мм</t>
  </si>
  <si>
    <t>BIS Напольный хомут одинарный 16мм</t>
  </si>
  <si>
    <t>BIS Напольный хомут одинарный 20мм</t>
  </si>
  <si>
    <t>BIS Напольный хомут одинарный 25мм</t>
  </si>
  <si>
    <t>BIS Напольный хомут одинарный 28мм</t>
  </si>
  <si>
    <t>BIS Напольный хомут двойной 16мм</t>
  </si>
  <si>
    <t>BIS Напольный хомут двойной 20мм</t>
  </si>
  <si>
    <t>BIS Напольный хомут двойной 25мм</t>
  </si>
  <si>
    <t>BIS Напольный хомут двойной 28мм</t>
  </si>
  <si>
    <t>BIS Дюбель забивной 4мм</t>
  </si>
  <si>
    <t>BIS Оправка для дюбеля забивного 4мм</t>
  </si>
  <si>
    <t>BIS Дюбель крюковой DH 50</t>
  </si>
  <si>
    <t>BIS Дюбель крюковой DH 80</t>
  </si>
  <si>
    <t>BIS Дюбель крюковой DDH 50</t>
  </si>
  <si>
    <t>BIS Дюбель крюковой DDH 80</t>
  </si>
  <si>
    <t>BIS Заглушка декоративная 15мм</t>
  </si>
  <si>
    <t>BIS Заглушка декоративная 18мм</t>
  </si>
  <si>
    <t>BIS Заглушка декоративная 22мм</t>
  </si>
  <si>
    <t>BIS Заглушка декоративная 28мм</t>
  </si>
  <si>
    <t>BIS Заглушка декоративная двойная для медных или металлических труб 12-20мм</t>
  </si>
  <si>
    <t>BIS Заглушка декоративная двойная для пластмассовых или металлопластиковых труб 14-20мм</t>
  </si>
  <si>
    <t>BIS RapidRail Шуруп Torx TX30  6x40мм</t>
  </si>
  <si>
    <t>BIS Шуруп с шестигранной головкой DIN571 H8x50мм</t>
  </si>
  <si>
    <t>BIS Шуруп с шестигранной головкой DIN571 H8x60мм</t>
  </si>
  <si>
    <t>BIS Шуруп с шестигранной головкой DIN571 H8x70мм</t>
  </si>
  <si>
    <t>BIS Шуруп с шестигранной головкой DIN571 H8x80мм</t>
  </si>
  <si>
    <t>WCS1H Анкер-шуруп 8x70мм</t>
  </si>
  <si>
    <t>BIS STARLOCK I Пистолет для стяжки кабеля, 15м ленты+200 шт замков (белые)</t>
  </si>
  <si>
    <t>BIS STARLOCK II Пистолет для стяжки кабеля, 15м ленты+100 шт замков (белые)</t>
  </si>
  <si>
    <t>BIS STARLOCK Лента 15м белая</t>
  </si>
  <si>
    <t>BIS STARLOCK стик с 20 замками, белые (упак. по 10 стиков)</t>
  </si>
  <si>
    <t>BIS Закрепительный автомат якорных фиксаторов</t>
  </si>
  <si>
    <t>BIS Дополнительные якори 14-20мм, короткие (41мм)</t>
  </si>
  <si>
    <t>BIS Дополнительные якори 14-20мм, длинные (58мм)</t>
  </si>
  <si>
    <t>BIS Клипса белая 14-15мм с латунной втулкой М6</t>
  </si>
  <si>
    <t>BIS Клипса белая 16-18мм с латунной втулкой М6</t>
  </si>
  <si>
    <t>BIS Клипса белая 20-22мм с латунной втулкой М6</t>
  </si>
  <si>
    <t>Walraven</t>
  </si>
  <si>
    <t>Серия Tekna</t>
  </si>
  <si>
    <t>Вентили для стальных труб</t>
  </si>
  <si>
    <t>(соединения ТР 95 и ТР 97)</t>
  </si>
  <si>
    <t>Вентили для труб из металлопластика и полимеров</t>
  </si>
  <si>
    <t>Серия Easy</t>
  </si>
  <si>
    <t>Вентили ручной регулировки</t>
  </si>
  <si>
    <t>Серия Thermo tekna</t>
  </si>
  <si>
    <t>Предварительная настройка</t>
  </si>
  <si>
    <t>Клапаны для стальных труб</t>
  </si>
  <si>
    <t>Клапаны для стальных труб (верхние блоки)</t>
  </si>
  <si>
    <t>Клапан термостатический для блока (верхний)</t>
  </si>
  <si>
    <t>Клапан ручной регулировки/термостатический для блока (верхний)</t>
  </si>
  <si>
    <t>Клапаны для труб из металлопластика и полимеров</t>
  </si>
  <si>
    <t>Давление - 10 бар.</t>
  </si>
  <si>
    <r>
      <t>Температура максимальная - 120</t>
    </r>
    <r>
      <rPr>
        <sz val="10"/>
        <rFont val="Calibri"/>
        <family val="2"/>
        <charset val="204"/>
      </rPr>
      <t>⁰</t>
    </r>
    <r>
      <rPr>
        <sz val="10"/>
        <rFont val="Arial Cyr"/>
        <family val="2"/>
        <charset val="204"/>
      </rPr>
      <t>С,</t>
    </r>
  </si>
  <si>
    <t>Клапан термостатический прямой</t>
  </si>
  <si>
    <t>Клапан термостатический угловой</t>
  </si>
  <si>
    <t>Вентиль ручной прямой</t>
  </si>
  <si>
    <t>Вентиль ручной угловой</t>
  </si>
  <si>
    <t>Клапан термостатический с предварительной настройкой для блока (верхний)</t>
  </si>
  <si>
    <t>Клапан термостатический с предварительной настройкой для блока (верхний) с выходом 3/4"</t>
  </si>
  <si>
    <t>Вентили, клапаны и блоки 4-ходовые для труб из металлопластика и полимеров</t>
  </si>
  <si>
    <t>Блоки для труб из металлопластика и полимеров</t>
  </si>
  <si>
    <t>M 171</t>
  </si>
  <si>
    <t>M 172</t>
  </si>
  <si>
    <t>M 173</t>
  </si>
  <si>
    <t>M 174</t>
  </si>
  <si>
    <t>M 175</t>
  </si>
  <si>
    <t xml:space="preserve"> M 176</t>
  </si>
  <si>
    <t>M 177</t>
  </si>
  <si>
    <t>М 178</t>
  </si>
  <si>
    <t>Фитинги для подключения трубопроводов</t>
  </si>
  <si>
    <t>ø 15 мм х М24х19</t>
  </si>
  <si>
    <t>Компрессионный фитинг для медных труб (к арт. М 526)</t>
  </si>
  <si>
    <t>ø 15 мм х 3/4"</t>
  </si>
  <si>
    <t>Компрессионный фитинг для медных труб, (к арт. М 526)</t>
  </si>
  <si>
    <t>Компрессионный фитинг для труб из полипропилена и сшитого полиэтилена М 24x19</t>
  </si>
  <si>
    <t>16 х 2,0 х 1/2"</t>
  </si>
  <si>
    <t>Компрессионный фитинг для труб из металлопластика</t>
  </si>
  <si>
    <t xml:space="preserve">Компрессионный фитинг для труб из полипропилена и  сшитого полиэтилена 3/4" EK </t>
  </si>
  <si>
    <t>Компрессионный фитинг для труб из металлопластика 3/4’ EK</t>
  </si>
  <si>
    <t>Кольцо уплотнительное для "американки"</t>
  </si>
  <si>
    <t>Маховик для клапана термостатитеского</t>
  </si>
  <si>
    <t>Распределительные коллекторы для систем водоснабжения</t>
  </si>
  <si>
    <t>Коллектор на 3 выхода с перекрывающими кранами</t>
  </si>
  <si>
    <t>Коллектор на 2 выхода с перекрывающими кранами</t>
  </si>
  <si>
    <t>Коллектор на 4 выхода с перекрывающими кранами</t>
  </si>
  <si>
    <t xml:space="preserve">Коллектор на 3 выхода с перекрывающими кранам </t>
  </si>
  <si>
    <t>Распределительные коллекторы для систем отопления</t>
  </si>
  <si>
    <t>Коллектор регулируемый (2 шт.)  для теплого пола (соединения ТР 98, ТР 99).                                             Комплектация:                                             - Шаровые краны с термометром 2 шт,                                                                  - авто воздухоотводчик 2 шт,                                                                   - сливной кран 2 шт.</t>
  </si>
  <si>
    <t>Коллектор регулируемый (2 шт.)  для теплого пола с расходомерами (соединения ТР 98, ТР 99).                                             Комплектация:                                             - Шаровые краны с термометром 2 шт,                                                                  - авто воздухоотводчик 2 шт,                                                                   - сливной кран 2 шт.</t>
  </si>
  <si>
    <t>Коллектор регулируемый (2 шт.) для теплого пола (соединения ТР 98, ТР 99).</t>
  </si>
  <si>
    <t>Коллектор регулируемый (2 шт.) для теплого пола с расходомерами (соединения ТР 98, ТР 99).</t>
  </si>
  <si>
    <t>Наборы оборудования для комбинированной системы отопления (радиаторы + теплый пол)</t>
  </si>
  <si>
    <t>Набор Flow Mix</t>
  </si>
  <si>
    <t>Набор GP 1190 и KA 1191</t>
  </si>
  <si>
    <t>Набор GM 1192</t>
  </si>
  <si>
    <t>Регуляторы уровня</t>
  </si>
  <si>
    <t>ø 15 мм х 3/4"ЕК</t>
  </si>
  <si>
    <t>Компрессионный фитинг для медных труб</t>
  </si>
  <si>
    <t>16 х 2,0 х 3/4"ЕК</t>
  </si>
  <si>
    <t>20 х 2,0 х 3/4"ЕК</t>
  </si>
  <si>
    <t>Компрессионный фитинг для труб из полипропилена и сшитого полиэтилена</t>
  </si>
  <si>
    <r>
      <t xml:space="preserve">Комплект угловой (RS259/A+DS79/A+TA1200), </t>
    </r>
    <r>
      <rPr>
        <b/>
        <sz val="11"/>
        <color indexed="8"/>
        <rFont val="Calibri"/>
        <family val="2"/>
        <charset val="204"/>
      </rPr>
      <t>хром</t>
    </r>
  </si>
  <si>
    <r>
      <t xml:space="preserve">Комплект угловой (RS259/A+DS79/A+TA1200), </t>
    </r>
    <r>
      <rPr>
        <b/>
        <sz val="11"/>
        <color indexed="8"/>
        <rFont val="Calibri"/>
        <family val="2"/>
        <charset val="204"/>
      </rPr>
      <t>белый-хром</t>
    </r>
  </si>
  <si>
    <r>
      <t xml:space="preserve">Комплект угловой правосторонний (RCD269/A+DCS33/A+TA1200), </t>
    </r>
    <r>
      <rPr>
        <b/>
        <sz val="11"/>
        <color indexed="8"/>
        <rFont val="Calibri"/>
        <family val="2"/>
        <charset val="204"/>
      </rPr>
      <t>хром</t>
    </r>
  </si>
  <si>
    <r>
      <t xml:space="preserve">Комплект угловой правосторонний (RCD269/A+DCS33/A+TA1200), </t>
    </r>
    <r>
      <rPr>
        <b/>
        <sz val="11"/>
        <color indexed="8"/>
        <rFont val="Calibri"/>
        <family val="2"/>
        <charset val="204"/>
      </rPr>
      <t>белый-хром</t>
    </r>
  </si>
  <si>
    <r>
      <t>Комплект угловой левосторонний (RCS273/A+DCD29/A+TA1200),</t>
    </r>
    <r>
      <rPr>
        <b/>
        <sz val="11"/>
        <color indexed="8"/>
        <rFont val="Calibri"/>
        <family val="2"/>
        <charset val="204"/>
      </rPr>
      <t xml:space="preserve"> хром</t>
    </r>
  </si>
  <si>
    <r>
      <t xml:space="preserve">Комплект угловой левосторонний (RCS273/A+DCD29/A+TA1200), </t>
    </r>
    <r>
      <rPr>
        <b/>
        <sz val="11"/>
        <color indexed="8"/>
        <rFont val="Calibri"/>
        <family val="2"/>
        <charset val="204"/>
      </rPr>
      <t>белый-хром</t>
    </r>
  </si>
  <si>
    <r>
      <t xml:space="preserve">Комплект прямой (RD258/A+DD78/A+TA1200), </t>
    </r>
    <r>
      <rPr>
        <b/>
        <sz val="11"/>
        <color indexed="8"/>
        <rFont val="Calibri"/>
        <family val="2"/>
        <charset val="204"/>
      </rPr>
      <t>хром</t>
    </r>
  </si>
  <si>
    <r>
      <t xml:space="preserve">Комплект  прямой (RD258/A+DD78/A+TA1200), </t>
    </r>
    <r>
      <rPr>
        <b/>
        <sz val="11"/>
        <color indexed="8"/>
        <rFont val="Calibri"/>
        <family val="2"/>
        <charset val="204"/>
      </rPr>
      <t>белый-хром</t>
    </r>
  </si>
  <si>
    <t>Насосная группа (прямой контур) G1" без насоса соединение для насоса G 1 1/2'' x 130мм</t>
  </si>
  <si>
    <t>Насосная группа (прямой контур) G1 1/4" без насоса соединение для насоса G 1 1/2'' x 180мм</t>
  </si>
  <si>
    <t xml:space="preserve">Насосная группа с фиксированным значением температуры (смесительный контур) G1" без насоса соединение для насоса G 1 1/2'' x 130мм </t>
  </si>
  <si>
    <t xml:space="preserve">Насосная группа с изменяемым температурным режимом (смесительный контур) G1" без насоса соединение для насоса G 1 1/2'' x 130мм </t>
  </si>
  <si>
    <t>Насосная группа с изменяемым температурным режимом (смесительный контур) G1 1/4" без насоса соединение для насоса G 1 1/4'' x 180мм</t>
  </si>
  <si>
    <r>
      <t>Модульный коллектор с соединениями для групп G1 1/4, с клапаном байпаса и балансировочными клапанами</t>
    </r>
    <r>
      <rPr>
        <sz val="11"/>
        <color indexed="8"/>
        <rFont val="Calibri"/>
        <family val="2"/>
        <charset val="204"/>
      </rPr>
      <t xml:space="preserve"> в изоляции</t>
    </r>
  </si>
  <si>
    <r>
      <t xml:space="preserve">Насосная группа (прямой контур) G1" без насоса соединение для насоса G 1 1/2'' x 130мм </t>
    </r>
    <r>
      <rPr>
        <sz val="10"/>
        <color indexed="8"/>
        <rFont val="Calibri"/>
        <family val="2"/>
        <charset val="204"/>
      </rPr>
      <t>в изоляции</t>
    </r>
  </si>
  <si>
    <r>
      <t xml:space="preserve">Насосная группа с фиксированным значением температуры (смесительный контур) G1" без насоса соединение для насоса G 1 1/2'' x 130мм </t>
    </r>
    <r>
      <rPr>
        <sz val="11"/>
        <color indexed="8"/>
        <rFont val="Calibri"/>
        <family val="2"/>
        <charset val="204"/>
      </rPr>
      <t>в изоляции</t>
    </r>
  </si>
  <si>
    <r>
      <t xml:space="preserve">Насосная группа с изменяемым температурным режимом (смесительный контур) G1" без насоса соединение для насоса G 1 1/2'' x 130мм </t>
    </r>
    <r>
      <rPr>
        <sz val="11"/>
        <color indexed="8"/>
        <rFont val="Calibri"/>
        <family val="2"/>
        <charset val="204"/>
      </rPr>
      <t>в изоляции</t>
    </r>
    <r>
      <rPr>
        <sz val="11"/>
        <color theme="1"/>
        <rFont val="Calibri"/>
        <family val="2"/>
        <charset val="204"/>
        <scheme val="minor"/>
      </rPr>
      <t/>
    </r>
  </si>
  <si>
    <t>144721534*</t>
  </si>
  <si>
    <t>1435928114*</t>
  </si>
  <si>
    <t>1435928112*</t>
  </si>
  <si>
    <t>1435922114*</t>
  </si>
  <si>
    <t>14359181*</t>
  </si>
  <si>
    <t>143411534*</t>
  </si>
  <si>
    <t>1434035*</t>
  </si>
  <si>
    <t>143301534*</t>
  </si>
  <si>
    <t>14243422*</t>
  </si>
  <si>
    <t>1409035114*</t>
  </si>
  <si>
    <t>1409042112*</t>
  </si>
  <si>
    <t>140901534*</t>
  </si>
  <si>
    <t>16130423542*</t>
  </si>
  <si>
    <t>162431815*</t>
  </si>
  <si>
    <t>162432215*</t>
  </si>
  <si>
    <t>162432218*</t>
  </si>
  <si>
    <t>162432815*</t>
  </si>
  <si>
    <t>162432818*</t>
  </si>
  <si>
    <t>162432822*</t>
  </si>
  <si>
    <t>162433522*</t>
  </si>
  <si>
    <t>162433528*</t>
  </si>
  <si>
    <t>180901512*</t>
  </si>
  <si>
    <t>180901834*</t>
  </si>
  <si>
    <t>180902212*</t>
  </si>
  <si>
    <t>18090281*</t>
  </si>
  <si>
    <t>180921512*</t>
  </si>
  <si>
    <t>180921812*</t>
  </si>
  <si>
    <t>180921834*</t>
  </si>
  <si>
    <t>1809235114*</t>
  </si>
  <si>
    <t>181301512*</t>
  </si>
  <si>
    <t>183302834*</t>
  </si>
  <si>
    <t>183591534*</t>
  </si>
  <si>
    <t>18359151*</t>
  </si>
  <si>
    <t>18359181*</t>
  </si>
  <si>
    <t>184722234*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</si>
  <si>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</si>
  <si>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</si>
  <si>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</si>
  <si>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</si>
  <si>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</si>
  <si>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</si>
  <si>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Воздухоотводчики STOUT</t>
  </si>
  <si>
    <t>Рабочая температура от 0°С до + 110°С, PN 10</t>
  </si>
  <si>
    <t>Воздухоотводчик автоматический вертикальный выпуск, никелированный</t>
  </si>
  <si>
    <t>SVS-1011-000015*</t>
  </si>
  <si>
    <t>24/144</t>
  </si>
  <si>
    <t>SVS-1011-000020</t>
  </si>
  <si>
    <t>Воздухоотводчик автоматический боковой выпуск, никелированный</t>
  </si>
  <si>
    <t>SVS-1012-000015*</t>
  </si>
  <si>
    <t>Воздухоотводчик автоматический вертикальный выпуск, угловое подключение, никелированный</t>
  </si>
  <si>
    <t>SVS-1013-000015</t>
  </si>
  <si>
    <t>144</t>
  </si>
  <si>
    <t>Клапан отсекающий, обратный, 1/2" никель.</t>
  </si>
  <si>
    <t>SVC-1003-000015</t>
  </si>
  <si>
    <t>* уплотнительное кольцо - NBR</t>
  </si>
  <si>
    <t>Редукторы давления STOUT</t>
  </si>
  <si>
    <t>Рабочая температура от 0°С до + 110°С</t>
  </si>
  <si>
    <t>Редуктор давления поршневой, с выходом под манометр, PN 25</t>
  </si>
  <si>
    <t>SVS-1008-000015</t>
  </si>
  <si>
    <t>SVS-1008-000020</t>
  </si>
  <si>
    <t>SVS-1008-000025</t>
  </si>
  <si>
    <t>Редуктор давления поршневой, без подключения манометра, PN 16</t>
  </si>
  <si>
    <t>SVS-1009-000015</t>
  </si>
  <si>
    <t>SVS-1009-000020</t>
  </si>
  <si>
    <t>Редуктор давления поршневой, с выходом под манометр, PN 16</t>
  </si>
  <si>
    <t>SVS-1010-000015</t>
  </si>
  <si>
    <t>SVS-1010-000020</t>
  </si>
  <si>
    <t>Кран шаровой с полусгоном (ручка-рычаг) внут-наруж резьба</t>
  </si>
  <si>
    <t>03200026</t>
  </si>
  <si>
    <t>1/2”</t>
  </si>
  <si>
    <t>03200030</t>
  </si>
  <si>
    <t>3/4”</t>
  </si>
  <si>
    <t>03200034</t>
  </si>
  <si>
    <t>1”</t>
  </si>
  <si>
    <t>03200038</t>
  </si>
  <si>
    <t>Кран шаровой с дренажем и воздухоотводчиком, (ручка-бабочка) внут-внут резьба</t>
  </si>
  <si>
    <t>03320009</t>
  </si>
  <si>
    <t>03320013</t>
  </si>
  <si>
    <t>03320017</t>
  </si>
  <si>
    <t>03320026</t>
  </si>
  <si>
    <t>Шаровые краны полнопроходные серия New Jersey</t>
  </si>
  <si>
    <r>
      <t>Рабочая температура от</t>
    </r>
    <r>
      <rPr>
        <b/>
        <sz val="10"/>
        <rFont val="Calibri"/>
        <family val="2"/>
        <charset val="204"/>
        <scheme val="minor"/>
      </rPr>
      <t xml:space="preserve"> -20°С </t>
    </r>
    <r>
      <rPr>
        <b/>
        <sz val="10"/>
        <rFont val="Calibri"/>
        <family val="2"/>
        <charset val="204"/>
      </rPr>
      <t>до + 120°С. Рабочее давление: от 50 PN до 20 PN</t>
    </r>
  </si>
  <si>
    <t>09100012</t>
  </si>
  <si>
    <t>09100013</t>
  </si>
  <si>
    <t>09100014</t>
  </si>
  <si>
    <t>09100015</t>
  </si>
  <si>
    <t>09100016</t>
  </si>
  <si>
    <t>09100017</t>
  </si>
  <si>
    <t>09150003</t>
  </si>
  <si>
    <t>09150004</t>
  </si>
  <si>
    <t>09150005</t>
  </si>
  <si>
    <t>09150006</t>
  </si>
  <si>
    <t>09150007</t>
  </si>
  <si>
    <t>09150008</t>
  </si>
  <si>
    <t>09120004</t>
  </si>
  <si>
    <t>09120005</t>
  </si>
  <si>
    <t>09120006</t>
  </si>
  <si>
    <t>09120007</t>
  </si>
  <si>
    <t>09170004</t>
  </si>
  <si>
    <t>09170005</t>
  </si>
  <si>
    <t>09170006</t>
  </si>
  <si>
    <t>09170007</t>
  </si>
  <si>
    <t>09220004</t>
  </si>
  <si>
    <t>09220005</t>
  </si>
  <si>
    <t>09220006</t>
  </si>
  <si>
    <t>09220007</t>
  </si>
  <si>
    <t>09200003</t>
  </si>
  <si>
    <t>09200004</t>
  </si>
  <si>
    <t>09200005</t>
  </si>
  <si>
    <t>09200006</t>
  </si>
  <si>
    <t>09200007</t>
  </si>
  <si>
    <t>-/8</t>
  </si>
  <si>
    <t>09200008</t>
  </si>
  <si>
    <t>-/3</t>
  </si>
  <si>
    <t>09940001</t>
  </si>
  <si>
    <t>09940002</t>
  </si>
  <si>
    <t>09940003</t>
  </si>
  <si>
    <t>Шаровые краны стандартнопроходные серия Arizona</t>
  </si>
  <si>
    <r>
      <t>Рабочая температура от</t>
    </r>
    <r>
      <rPr>
        <b/>
        <sz val="10"/>
        <rFont val="Calibri"/>
        <family val="2"/>
        <charset val="204"/>
        <scheme val="minor"/>
      </rPr>
      <t xml:space="preserve"> -20°С </t>
    </r>
    <r>
      <rPr>
        <b/>
        <sz val="10"/>
        <rFont val="Calibri"/>
        <family val="2"/>
        <charset val="204"/>
      </rPr>
      <t>до + 120°С. Рабочее давление: от 40 PN до 20 PN</t>
    </r>
  </si>
  <si>
    <t>06000001</t>
  </si>
  <si>
    <t>06000009</t>
  </si>
  <si>
    <t>06000105</t>
  </si>
  <si>
    <t>06000111</t>
  </si>
  <si>
    <t>06000117</t>
  </si>
  <si>
    <t>3/12</t>
  </si>
  <si>
    <t>06000123</t>
  </si>
  <si>
    <t>2”</t>
  </si>
  <si>
    <t>06050007</t>
  </si>
  <si>
    <t>06050015</t>
  </si>
  <si>
    <t>06050077</t>
  </si>
  <si>
    <t>06050083</t>
  </si>
  <si>
    <t>06050089</t>
  </si>
  <si>
    <t>06050095</t>
  </si>
  <si>
    <t>06020007</t>
  </si>
  <si>
    <t>06020014</t>
  </si>
  <si>
    <t>06020054</t>
  </si>
  <si>
    <t>06020059</t>
  </si>
  <si>
    <t>06070007</t>
  </si>
  <si>
    <t>06070015</t>
  </si>
  <si>
    <t>06070054</t>
  </si>
  <si>
    <t>06070059</t>
  </si>
  <si>
    <t>06260010</t>
  </si>
  <si>
    <t>06260011</t>
  </si>
  <si>
    <t>06260012</t>
  </si>
  <si>
    <t>Шаровые краны водоразборные серия Alaska</t>
  </si>
  <si>
    <r>
      <t>Рабочая температура от</t>
    </r>
    <r>
      <rPr>
        <b/>
        <sz val="10"/>
        <rFont val="Calibri"/>
        <family val="2"/>
        <charset val="204"/>
        <scheme val="minor"/>
      </rPr>
      <t xml:space="preserve"> -20°С </t>
    </r>
    <r>
      <rPr>
        <b/>
        <sz val="10"/>
        <rFont val="Calibri"/>
        <family val="2"/>
        <charset val="204"/>
      </rPr>
      <t>до + 120°С. Рабочее давление: 16 PN</t>
    </r>
  </si>
  <si>
    <t>06890081</t>
  </si>
  <si>
    <t>06890082</t>
  </si>
  <si>
    <t>06890088</t>
  </si>
  <si>
    <t>Шаровые краны для монтажа сантехники Minnesota</t>
  </si>
  <si>
    <r>
      <t>Рабочая температура от</t>
    </r>
    <r>
      <rPr>
        <b/>
        <sz val="10"/>
        <rFont val="Calibri"/>
        <family val="2"/>
        <charset val="204"/>
        <scheme val="minor"/>
      </rPr>
      <t xml:space="preserve"> -20°С </t>
    </r>
    <r>
      <rPr>
        <b/>
        <sz val="10"/>
        <rFont val="Calibri"/>
        <family val="2"/>
        <charset val="204"/>
      </rPr>
      <t>до + 120°С. Рабочее давление: 10 PN</t>
    </r>
  </si>
  <si>
    <t>08720002</t>
  </si>
  <si>
    <t>1/2" x 12</t>
  </si>
  <si>
    <t>08830001</t>
  </si>
  <si>
    <t>08830002</t>
  </si>
  <si>
    <t>08770004</t>
  </si>
  <si>
    <t>1/2"x1/2"x3/4"</t>
  </si>
  <si>
    <t>08710004</t>
  </si>
  <si>
    <t>08710007</t>
  </si>
  <si>
    <t>08750001</t>
  </si>
  <si>
    <t>1/2" x 10</t>
  </si>
  <si>
    <t>Кран Шаровой Запорно-Регулирующий под Приварку (КШПBV)</t>
  </si>
  <si>
    <t>Кран Шаровой Запорно-Регулирующий Фланцевый (КШФBV)</t>
  </si>
  <si>
    <t>0010026102</t>
  </si>
  <si>
    <t>0010026103</t>
  </si>
  <si>
    <t>35х1,0</t>
  </si>
  <si>
    <t>42х1,0</t>
  </si>
  <si>
    <t>Опорная втулка</t>
  </si>
  <si>
    <t>Водорозетка высота 52 мм</t>
  </si>
  <si>
    <t>Водорозетка высота 40 мм</t>
  </si>
  <si>
    <t>Водорозетка высота 77 мм</t>
  </si>
  <si>
    <t>Водорозетка двойная на кронштейне</t>
  </si>
  <si>
    <t>Водорозетка 2-х плоскостная</t>
  </si>
  <si>
    <t>Трубка Г-образная для подключения радиаторов 300 мм</t>
  </si>
  <si>
    <t>16х15</t>
  </si>
  <si>
    <t>Гильза</t>
  </si>
  <si>
    <t>20 х 3/ 4</t>
  </si>
  <si>
    <t>3/8x1/2</t>
  </si>
  <si>
    <t>1/2х1/4</t>
  </si>
  <si>
    <t>Муфта для стальных труб НР</t>
  </si>
  <si>
    <t>2/34</t>
  </si>
  <si>
    <t>1-2-2702-0076</t>
  </si>
  <si>
    <t>GSM-сигнализация"КОТЕЛ.ОК" (проводной)</t>
  </si>
  <si>
    <t>GSM-сигнализация   "КОТЕЛ.ОК 2.0" (с беспроводным  термодатчиком)</t>
  </si>
  <si>
    <t>SPX-0002-502020</t>
  </si>
  <si>
    <t>ППР труба в бухте PN 16</t>
  </si>
  <si>
    <t>SPX-0001-302535</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</si>
  <si>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</si>
  <si>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SPM-0002-021620</t>
  </si>
  <si>
    <t>SPM-0002-031620</t>
  </si>
  <si>
    <t>SPM-0002-041620</t>
  </si>
  <si>
    <t>SPM-0002-051620</t>
  </si>
  <si>
    <t>SPM-0002-061620</t>
  </si>
  <si>
    <t>SPM-0002-022020</t>
  </si>
  <si>
    <t>SPM-0002-032020</t>
  </si>
  <si>
    <t>SPM-0002-042020</t>
  </si>
  <si>
    <t>SPM-0002-052020</t>
  </si>
  <si>
    <t>SPM-0002-022630</t>
  </si>
  <si>
    <t>SPM-0002-032630</t>
  </si>
  <si>
    <t>SPM-0002-023230</t>
  </si>
  <si>
    <t>SPM-0002-033230</t>
  </si>
  <si>
    <t>SFA-0000-162025</t>
  </si>
  <si>
    <t>Фиксирующая скоба для присоединительных трубок</t>
  </si>
  <si>
    <t>Электромеханический комнатный термостат BELUX TI-N</t>
  </si>
  <si>
    <t>ППР труба EVO для систем ГВС и ХВС</t>
  </si>
  <si>
    <t>ППР труба FIBER BASALT PLUS для систем отопления и водоснабжения</t>
  </si>
  <si>
    <t>ППР труба PN10 для ХВС</t>
  </si>
  <si>
    <t>ППР труба PN16 для ГВС и ХВС</t>
  </si>
  <si>
    <t>ППР труба PN20 для ГВС и ХВС</t>
  </si>
  <si>
    <t>ППР труба STABI PLUS для систем отопления и водоснабженя</t>
  </si>
  <si>
    <t>ППР муфта с наруж. металл. резьбой</t>
  </si>
  <si>
    <t>ППР муфта с внутр. металл. резьбой</t>
  </si>
  <si>
    <t>ППР муфта</t>
  </si>
  <si>
    <t>ППР муфта переходная</t>
  </si>
  <si>
    <t>ППР муфта переходная внутр./наруж</t>
  </si>
  <si>
    <t>ППР тройник равнопроходной</t>
  </si>
  <si>
    <t>ППР тройник редукционный</t>
  </si>
  <si>
    <t>ППР тройник обоюдно редукционный</t>
  </si>
  <si>
    <t>ППР тройник с внутр. металл. резьбой и крепелением</t>
  </si>
  <si>
    <t>ППР тройник с внутренней металлической резьбой</t>
  </si>
  <si>
    <t>ППР тройник с наружной металлической резьбой</t>
  </si>
  <si>
    <t>ППР тройное колено</t>
  </si>
  <si>
    <t xml:space="preserve">ППР колено </t>
  </si>
  <si>
    <t>ППР колено внутр./наруж.</t>
  </si>
  <si>
    <t>ППР колено с внутр. металл. резьбой</t>
  </si>
  <si>
    <t>ППР колено с внутр. металл. резьбой и настен. крепл.</t>
  </si>
  <si>
    <t>ППР колено с креплением для гипсокартона</t>
  </si>
  <si>
    <t>ППР колено с наруж. металл. резьбой</t>
  </si>
  <si>
    <t>ППР колено с наруж. металл. резьбой и настен. крепл.</t>
  </si>
  <si>
    <t>ППР настенный угольник концевой</t>
  </si>
  <si>
    <t>ППР пробка</t>
  </si>
  <si>
    <t>ППР обвод</t>
  </si>
  <si>
    <t>ППР обвод раструбный</t>
  </si>
  <si>
    <t xml:space="preserve">ППР отвод </t>
  </si>
  <si>
    <t>ППР заглушка</t>
  </si>
  <si>
    <t>ППР заглушка внутренняя</t>
  </si>
  <si>
    <t>ППР опора</t>
  </si>
  <si>
    <t>ППР шаровой кран</t>
  </si>
  <si>
    <t>ППР шаровой кран под штукатурку с метал. крышкой</t>
  </si>
  <si>
    <t>ППР проходной вентиль</t>
  </si>
  <si>
    <t xml:space="preserve">ППР вентиль проходной LUX под штукатурку с рукояткой </t>
  </si>
  <si>
    <t>ППР вентиль проходной под штукатурку с метал. крышкой</t>
  </si>
  <si>
    <t>ППР обратный клапан</t>
  </si>
  <si>
    <t>ППР Фильтр</t>
  </si>
  <si>
    <t>ППР пластмассовый штуцер с накидной гайкой</t>
  </si>
  <si>
    <t>ППР подключение к радиатору</t>
  </si>
  <si>
    <t>ППР приварной фланец</t>
  </si>
  <si>
    <t xml:space="preserve">ППР разборное соединение </t>
  </si>
  <si>
    <t xml:space="preserve">ППР распределительный узел </t>
  </si>
  <si>
    <t>ППР раструбное соединение в/р</t>
  </si>
  <si>
    <t>ППР раструбное соединение н/р</t>
  </si>
  <si>
    <t>ППР резьбовое соединение внутреннее</t>
  </si>
  <si>
    <t>ППР резьбовое соединение наружное</t>
  </si>
  <si>
    <t>ППР стальной свободный фланец</t>
  </si>
  <si>
    <t xml:space="preserve">ППР коллектор тройной </t>
  </si>
  <si>
    <t>ППР компенсирующая петля</t>
  </si>
  <si>
    <t>ППР комплект для смесителя настенный</t>
  </si>
  <si>
    <t>ППР крест</t>
  </si>
  <si>
    <t>ППР муфта с внутр. резьбой и креплением для гипсокартона</t>
  </si>
  <si>
    <t>ППР муфта с евроконусом и накидной гайкой</t>
  </si>
  <si>
    <t>ППР муфта с металл. вставкой и накидной гайкой</t>
  </si>
  <si>
    <t xml:space="preserve">ППР муфта с накидной гайкой </t>
  </si>
  <si>
    <t>ППР вварное седло с внутренней металлической резьбой</t>
  </si>
  <si>
    <t>ППР вварное седло с наружной металлической резьбой</t>
  </si>
  <si>
    <t>ППР универсальный настенный комплект</t>
  </si>
  <si>
    <t>ППР универсальный настенный комплект для гипсокартона</t>
  </si>
  <si>
    <t>ППР установочная планка для смесителя</t>
  </si>
  <si>
    <t>Ремонтный комплект для труб со стержнями ППР</t>
  </si>
  <si>
    <t>Зачистное приспособление для армированных труб</t>
  </si>
  <si>
    <t xml:space="preserve">Насадка для ППР вварного седла/парная </t>
  </si>
  <si>
    <t>Ножницы PROFI</t>
  </si>
  <si>
    <t xml:space="preserve">ППР вварное седло </t>
  </si>
  <si>
    <t>Кольцо с упором белое Q&amp;E EVOLUTION</t>
  </si>
  <si>
    <t>КОЛЬЦО С УПОРОМ БЕЛОЕ</t>
  </si>
  <si>
    <t>Warme Basic 65, канистра 44 кг</t>
  </si>
  <si>
    <t>Насосно-смесительный узел с термостатическим клапаном 20-43°C, с насосом</t>
  </si>
  <si>
    <t>Байпас для насосно-смесительного узла                     SDG-0120-001000, SDG-0120-001002,   G 3/4” - Rp 3/4”</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</si>
  <si>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</si>
  <si>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SHF-0028-181015</t>
  </si>
  <si>
    <t>SHF-0030-181015</t>
  </si>
  <si>
    <t>M 10 (18мм) х ВР 1/2,  длина 800 мм</t>
  </si>
  <si>
    <t>M 10 (18мм) х ВР 1/2,  длина 1200 мм</t>
  </si>
  <si>
    <t>SDG-0120-007000</t>
  </si>
  <si>
    <t>SDG-0120-007001</t>
  </si>
  <si>
    <t>Насосно-смесительный узел с термостатическим клапаном 30-60°C, без насоса</t>
  </si>
  <si>
    <t>Насосно-смесительный узел с термостатическим клапаном 30-60°C, с насосом UPSO 25-65, 130 mm</t>
  </si>
  <si>
    <t>SDG-0120-006000</t>
  </si>
  <si>
    <t>Насосно-смесительный узел ISOTHERM 30-50°C, без насоса.</t>
  </si>
  <si>
    <t>PRP050XXXN</t>
  </si>
  <si>
    <t>Клапаны ручные c дополнительным уплотнением</t>
  </si>
  <si>
    <t>Клапан запорно-балансировочный прямой (подключение евроконус)</t>
  </si>
  <si>
    <t>Клапан запорно-балансировочный угловой (подключение евроконус)</t>
  </si>
  <si>
    <t>Клапан термостатический прямой (подключение евроконус)</t>
  </si>
  <si>
    <t>Клапан термостатический угловой (подключение евроконус)</t>
  </si>
  <si>
    <t>Клапан термостатический осевой (подключение евроконус)</t>
  </si>
  <si>
    <t>24349RU</t>
  </si>
  <si>
    <t>STE-0001-000003</t>
  </si>
  <si>
    <t>Электронный комнатный термостат BTD, с ЖК-дисплеем</t>
  </si>
  <si>
    <t>Инструмент для трубопроводной арматуры</t>
  </si>
  <si>
    <t>STOUT - Инстурмент для трубопроводной арматуры(Россия)</t>
  </si>
  <si>
    <t>SMT-0003-001224</t>
  </si>
  <si>
    <t>SMT-0002-012114</t>
  </si>
  <si>
    <t>SMT-0001-012114</t>
  </si>
  <si>
    <t>SFC-0027-001520</t>
  </si>
  <si>
    <t>Цена с НДС. EUR</t>
  </si>
  <si>
    <t>SMB 6200 341203</t>
  </si>
  <si>
    <t>SMB 6200 341204</t>
  </si>
  <si>
    <t>42/9-2</t>
  </si>
  <si>
    <t>EFXT042092SUPRS</t>
  </si>
  <si>
    <t>EFXT042092SUPRK</t>
  </si>
  <si>
    <t>4 мм</t>
  </si>
  <si>
    <t>13 мм</t>
  </si>
  <si>
    <t>18/13-2</t>
  </si>
  <si>
    <t>22/13-2</t>
  </si>
  <si>
    <t>28/13-2</t>
  </si>
  <si>
    <t>35/13-2</t>
  </si>
  <si>
    <t>42/13-2</t>
  </si>
  <si>
    <t>EFXT018132SUPRK</t>
  </si>
  <si>
    <t>EFXT018132SUPRS</t>
  </si>
  <si>
    <t>EFXT022132SUPRS</t>
  </si>
  <si>
    <t>EFXT022132SUPRK</t>
  </si>
  <si>
    <t>EFXT028132SUPRS</t>
  </si>
  <si>
    <t>EFXT028132SUPRK</t>
  </si>
  <si>
    <t>EFXT035132SUPRS</t>
  </si>
  <si>
    <t>EFXT035132SUPRK</t>
  </si>
  <si>
    <t>EFXT042132SUPRS</t>
  </si>
  <si>
    <t>EFXT042132SUPRK</t>
  </si>
  <si>
    <t>22/20-2</t>
  </si>
  <si>
    <t>28/20-2</t>
  </si>
  <si>
    <t>35/20-2</t>
  </si>
  <si>
    <t>42/20-2</t>
  </si>
  <si>
    <t>EFXT022202SUPRS</t>
  </si>
  <si>
    <t>EFXT022202SUPRK</t>
  </si>
  <si>
    <t>EFXT028202SUPRS</t>
  </si>
  <si>
    <t>EFXT028202SUPRK</t>
  </si>
  <si>
    <t>EFXT035202SUPRS</t>
  </si>
  <si>
    <t>EFXT035202SUPRK</t>
  </si>
  <si>
    <t>EFXT042202SUPRS</t>
  </si>
  <si>
    <t>EFXT042202SUPRK</t>
  </si>
  <si>
    <t>ЭНЕРГОФЛЕКС Плиты и маты ENERGOFLOOR TACKER AL</t>
  </si>
  <si>
    <t>*EFRP3011/6TKRAL</t>
  </si>
  <si>
    <t>*EFRM2014/8TKRAL</t>
  </si>
  <si>
    <t>*EFRP2011/6TKRAL</t>
  </si>
  <si>
    <t>*EFRM3013/2TKRAL</t>
  </si>
  <si>
    <t>Мультибокс</t>
  </si>
  <si>
    <t>Мультибокс STOUT</t>
  </si>
  <si>
    <t>SMR-9304-135140</t>
  </si>
  <si>
    <t>Multibox Мини RTL</t>
  </si>
  <si>
    <t>Номинальный диаметр DN, мм: 15</t>
  </si>
  <si>
    <t>Максимальное рабочее давление PN, бар: 10</t>
  </si>
  <si>
    <r>
      <t xml:space="preserve">Диапазон настройки температуры , </t>
    </r>
    <r>
      <rPr>
        <sz val="10"/>
        <color theme="1"/>
        <rFont val="Calibri"/>
        <family val="2"/>
        <charset val="204"/>
      </rPr>
      <t>⁰</t>
    </r>
    <r>
      <rPr>
        <sz val="10"/>
        <color theme="1"/>
        <rFont val="Calibri"/>
        <family val="2"/>
        <charset val="204"/>
        <scheme val="minor"/>
      </rPr>
      <t>С: От 0 до +50</t>
    </r>
  </si>
  <si>
    <t>Подключение  к трубопроводу DN: 3/4"</t>
  </si>
  <si>
    <t>Теплоизоляция из вспененного каучука K-flex (Россия)</t>
  </si>
  <si>
    <t>* Позиции поставляются под заказ</t>
  </si>
  <si>
    <t>1608615*</t>
  </si>
  <si>
    <t>180901812*</t>
  </si>
  <si>
    <t>180902234*</t>
  </si>
  <si>
    <t>180922234*</t>
  </si>
  <si>
    <t>18092281*</t>
  </si>
  <si>
    <t>69130351835*</t>
  </si>
  <si>
    <t>* под заказ</t>
  </si>
  <si>
    <t>R09018215508</t>
  </si>
  <si>
    <t>R09022215508</t>
  </si>
  <si>
    <t>R09028215508</t>
  </si>
  <si>
    <t>R09035215508</t>
  </si>
  <si>
    <t>R09042215508</t>
  </si>
  <si>
    <t>R13018215508</t>
  </si>
  <si>
    <t>R13028215508</t>
  </si>
  <si>
    <t>R13035215508</t>
  </si>
  <si>
    <t>R13042215508</t>
  </si>
  <si>
    <t>9MN45323050F</t>
  </si>
  <si>
    <t>Котельное оборудование BAXI (Италия)</t>
  </si>
  <si>
    <t>Мембраны для расширительных баков</t>
  </si>
  <si>
    <t>V42008</t>
  </si>
  <si>
    <t>Сменная мембрана из каучука EPDM для баков 5, 8 л, универсальная</t>
  </si>
  <si>
    <t>V42012</t>
  </si>
  <si>
    <t>Сменная мембрана из каучука EPDM для баков 12 л, универсальная</t>
  </si>
  <si>
    <t>V48024</t>
  </si>
  <si>
    <t>Сменная мембрана из каучука EPDM для баков 18, 20, 24 л, универсальная</t>
  </si>
  <si>
    <t>Сменная мембрана из каучука EPDM для баков 40, 50 л, универсальная</t>
  </si>
  <si>
    <t>V42080</t>
  </si>
  <si>
    <t>Сменная мембрана из каучука EPDM для баков 60, 80, 100 л, универсальная</t>
  </si>
  <si>
    <t>V42200</t>
  </si>
  <si>
    <t>Сменная мембрана из каучука EPDM для баков 200 л, универсальная</t>
  </si>
  <si>
    <t>V42300</t>
  </si>
  <si>
    <t>Сменная мембрана из каучука EPDM для баков 300 л, универсальная</t>
  </si>
  <si>
    <t>Сменная мембрана из каучука EPDM для баков 500, 600, 700 л, универсальная</t>
  </si>
  <si>
    <t>V421000</t>
  </si>
  <si>
    <t>Сменная мембрана из каучука EPDM для баков 750, 1 000, 2 000 л, универсальная</t>
  </si>
  <si>
    <t>V42500S</t>
  </si>
  <si>
    <t>LT35FL(V42020)</t>
  </si>
  <si>
    <t>STH-0006-000700</t>
  </si>
  <si>
    <t>Трубки из вспененного полиолефинового пластомера</t>
  </si>
  <si>
    <t>Максимально рабочая температура +105°С</t>
  </si>
  <si>
    <t>Толщина 25 мм</t>
  </si>
  <si>
    <t>Рулоны из вспененного полиолефинового пластомера</t>
  </si>
  <si>
    <t>EMXR1317</t>
  </si>
  <si>
    <t>EMXR09110</t>
  </si>
  <si>
    <t>EMXR2015</t>
  </si>
  <si>
    <t>Цена с НДС, с учетом скидки,  руб. за м²</t>
  </si>
  <si>
    <t>Цена с НДС, руб. м²</t>
  </si>
  <si>
    <t>Цена с НДС, руб. за м²</t>
  </si>
  <si>
    <t>Цена с НДС, с учетом скидки, руб. за м²</t>
  </si>
  <si>
    <t>20000*1000*6</t>
  </si>
  <si>
    <t>10000*1000*9</t>
  </si>
  <si>
    <t>7000*1000*13</t>
  </si>
  <si>
    <t>5000*1000*20</t>
  </si>
  <si>
    <t>4000*1000*25</t>
  </si>
  <si>
    <t>SHF-0087-081515</t>
  </si>
  <si>
    <t>SHF-0088-081515</t>
  </si>
  <si>
    <t>2X40X3,7/175</t>
  </si>
  <si>
    <t>0-16-1554</t>
  </si>
  <si>
    <t>0-16-1510</t>
  </si>
  <si>
    <t>0-16-2250</t>
  </si>
  <si>
    <t>0-16-2252</t>
  </si>
  <si>
    <t>1-12-0078</t>
  </si>
  <si>
    <t>1-12-0062</t>
  </si>
  <si>
    <t>1-12-0072</t>
  </si>
  <si>
    <t>0-16-2440</t>
  </si>
  <si>
    <t>0-16-1550</t>
  </si>
  <si>
    <t>0-16-1552</t>
  </si>
  <si>
    <t>0-16-2450</t>
  </si>
  <si>
    <t>0-16-2565</t>
  </si>
  <si>
    <t>0-16-2430</t>
  </si>
  <si>
    <t>Novopress Инструмент для системы STOUT PE-Xa с латунными фитингами</t>
  </si>
  <si>
    <t>Novopress Инструмент для пресс-систем</t>
  </si>
  <si>
    <t>Пресс-клещи для медных труб, труб из нержавеющей и оцинкованной стали</t>
  </si>
  <si>
    <t>Пресс-клещи для металлопластиковых труб</t>
  </si>
  <si>
    <t>Пробка с наружной резьбой синяя</t>
  </si>
  <si>
    <t>Пробка с наружной резьбой красная</t>
  </si>
  <si>
    <t>EPRADH0/5</t>
  </si>
  <si>
    <t>EPRADH0/8</t>
  </si>
  <si>
    <t>EPRL04850ARSKGR</t>
  </si>
  <si>
    <t>EPRMBOX*</t>
  </si>
  <si>
    <t>03000163</t>
  </si>
  <si>
    <t>КШТ 11с10фт 60.002.015.А.16</t>
  </si>
  <si>
    <t>КШТ 11с10фт 60.002.020.А.16</t>
  </si>
  <si>
    <t>КШТ 11с10фт 60.002.025.А.16</t>
  </si>
  <si>
    <t>КШТ 11с10фт 60.002.032.А.16</t>
  </si>
  <si>
    <t>КШТ 11с10фт 60.002.040.А.16</t>
  </si>
  <si>
    <t>КШТ 11с10фт 60.002.050.А.16</t>
  </si>
  <si>
    <t>КШТ 11с10фт 60.002.065.А.16</t>
  </si>
  <si>
    <t>КШТ 11с10фт 60.002.080.А.16</t>
  </si>
  <si>
    <t>КШТ 11с10фт 60.002.100.А.16</t>
  </si>
  <si>
    <t>КШТ 11с10фт 60.002.125.А.16</t>
  </si>
  <si>
    <t>КШТ 11с10фт 60.002.150.А.16</t>
  </si>
  <si>
    <t>КШТ 11с10фт 60.003.015.А.16</t>
  </si>
  <si>
    <t>КШТ 11с10фт 60.003.020.А.16</t>
  </si>
  <si>
    <t>КШТ 11с10фт 60.003.025.А.16</t>
  </si>
  <si>
    <t>КШТ 11с10фт 60.003.032.А.16</t>
  </si>
  <si>
    <t>КШТ 11с10фт 60.003.040.А.16</t>
  </si>
  <si>
    <t>КШТ 11с10фт 60.003.050.А.16</t>
  </si>
  <si>
    <t>КШТ 11с10фт 60.003.065.А.16</t>
  </si>
  <si>
    <t>КШТ 11с10фт 60.003.080.А.16</t>
  </si>
  <si>
    <t>КШТ 11с10фт 60.003.100.А.16</t>
  </si>
  <si>
    <t>КШТ 11с10фт 60.003.125.А.16</t>
  </si>
  <si>
    <t>КШТ 11с10фт 60.003.150.А.16</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</si>
  <si>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</si>
  <si>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</si>
  <si>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</si>
  <si>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</si>
  <si>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</si>
  <si>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</si>
  <si>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</si>
  <si>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</si>
  <si>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</si>
  <si>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</si>
  <si>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</si>
  <si>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</si>
  <si>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</si>
  <si>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</si>
  <si>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</si>
  <si>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</si>
  <si>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</si>
  <si>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</si>
  <si>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</si>
  <si>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</si>
  <si>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</si>
  <si>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</si>
  <si>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</si>
  <si>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</si>
  <si>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</si>
  <si>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</si>
  <si>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</si>
  <si>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</si>
  <si>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</si>
  <si>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</si>
  <si>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</si>
  <si>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</si>
  <si>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</si>
  <si>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</si>
  <si>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</si>
  <si>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</si>
  <si>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</si>
  <si>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</si>
  <si>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</si>
  <si>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</si>
  <si>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</si>
  <si>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</si>
  <si>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</si>
  <si>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</si>
  <si>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</si>
  <si>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</si>
  <si>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</si>
  <si>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</si>
  <si>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</si>
  <si>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</si>
  <si>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</si>
  <si>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</si>
  <si>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</si>
  <si>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</si>
  <si>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</si>
  <si>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</si>
  <si>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</si>
  <si>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</si>
  <si>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</si>
  <si>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</si>
  <si>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</si>
  <si>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</si>
  <si>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</si>
  <si>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</si>
  <si>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</si>
  <si>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</si>
  <si>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</si>
  <si>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</si>
  <si>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</si>
  <si>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</si>
  <si>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</si>
  <si>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</si>
  <si>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</si>
  <si>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</si>
  <si>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</si>
  <si>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</si>
  <si>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</si>
  <si>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</si>
  <si>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</si>
  <si>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</si>
  <si>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</si>
  <si>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</si>
  <si>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</si>
  <si>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</si>
  <si>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</si>
  <si>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</si>
  <si>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</si>
  <si>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</si>
  <si>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</si>
  <si>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</si>
  <si>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</si>
  <si>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</si>
  <si>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</si>
  <si>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</si>
  <si>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</si>
  <si>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</si>
  <si>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</si>
  <si>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</si>
  <si>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</si>
  <si>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</si>
  <si>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</si>
  <si>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</si>
  <si>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</si>
  <si>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</si>
  <si>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</si>
  <si>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</si>
  <si>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</si>
  <si>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</si>
  <si>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</si>
  <si>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</si>
  <si>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</si>
  <si>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</si>
  <si>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</si>
  <si>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</si>
  <si>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</si>
  <si>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</si>
  <si>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</si>
  <si>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</si>
  <si>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</si>
  <si>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</si>
  <si>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</si>
  <si>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</si>
  <si>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</si>
  <si>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</si>
  <si>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</si>
  <si>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</si>
  <si>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</si>
  <si>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</si>
  <si>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</si>
  <si>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</si>
  <si>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</si>
  <si>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</si>
  <si>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</si>
  <si>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</si>
  <si>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</si>
  <si>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</si>
  <si>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</si>
  <si>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</si>
  <si>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</si>
  <si>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</si>
  <si>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</si>
  <si>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</si>
  <si>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</si>
  <si>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</si>
  <si>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</si>
  <si>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</si>
  <si>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</si>
  <si>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</si>
  <si>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</si>
  <si>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</si>
  <si>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</si>
  <si>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</si>
  <si>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</si>
  <si>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</si>
  <si>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</si>
  <si>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SVB-0059-001212</t>
  </si>
  <si>
    <t>SVL-1156-100015</t>
  </si>
  <si>
    <t>SVL-1176-100015</t>
  </si>
  <si>
    <t>SVR-2102-100015</t>
  </si>
  <si>
    <t>SVR-2122-100015</t>
  </si>
  <si>
    <t>SFW-0011-000015</t>
  </si>
  <si>
    <t>Wavin</t>
  </si>
  <si>
    <t>Сухой самогерметизирующийся клапан HepvO</t>
  </si>
  <si>
    <t>Сухой самогерметизирующийся клапан HepvO (Wavin)</t>
  </si>
  <si>
    <t>Клапан сифон</t>
  </si>
  <si>
    <t>Концевой адаптер прямой</t>
  </si>
  <si>
    <t>Концевой адаптер угловой</t>
  </si>
  <si>
    <t>40 мм</t>
  </si>
  <si>
    <t>32х87,5</t>
  </si>
  <si>
    <t>40х87,5</t>
  </si>
  <si>
    <t>R13022215508</t>
  </si>
  <si>
    <t>2315.25.013</t>
  </si>
  <si>
    <t>SHF-0089-081515</t>
  </si>
  <si>
    <t>M1794148</t>
  </si>
  <si>
    <t>M46119SW20</t>
  </si>
  <si>
    <t>M46120SW20</t>
  </si>
  <si>
    <t>M46121SW20</t>
  </si>
  <si>
    <t>M46122SW30</t>
  </si>
  <si>
    <t>M66306.384</t>
  </si>
  <si>
    <t>M43.550D</t>
  </si>
  <si>
    <t>ME-58071.505</t>
  </si>
  <si>
    <t>ME-58071.504</t>
  </si>
  <si>
    <t>SP8041</t>
  </si>
  <si>
    <t>Мембранный бак N 12 для отопления вертикальный (цвет белый)</t>
  </si>
  <si>
    <t>Мембранный бак N 18 для отопления вертикальный (цвет белый)</t>
  </si>
  <si>
    <t>Мембранный бак N 25 для отопления вертикальный (цвет белый)</t>
  </si>
  <si>
    <t>Мембранный бак N 35 для отопления вертикальный (цвет белый)</t>
  </si>
  <si>
    <t>Мембранный бак N 50 для отопления вертикальный (цвет белый)</t>
  </si>
  <si>
    <t>Мембранный бак N 80 для отопления вертикальный (цвет белый)</t>
  </si>
  <si>
    <t>Мембранный бак N 8 для отопления вертикальный (цвет серый)</t>
  </si>
  <si>
    <t>Мембранный бак N 12 для отопления вертикальный (цвет серый)</t>
  </si>
  <si>
    <t>Мембранный бак N 18 для отопления вертикальный (цвет серый)</t>
  </si>
  <si>
    <t>Мембранный бак N 25 для отопления вертикальный (цвет серый)</t>
  </si>
  <si>
    <t>Мембранный бак N 35 для отопления вертикальный (цвет серый)</t>
  </si>
  <si>
    <t>Мембранный бак N 50 для отопления вертикальный (цвет серый)</t>
  </si>
  <si>
    <t>Мембранный бак N 80 для отопления вертикальный (цвет серый)</t>
  </si>
  <si>
    <t>Мембранный бак N 140 для отопления вертикальный (цвет серый)</t>
  </si>
  <si>
    <t>Мембранный бак N 100 для отопления вертикальный (цвет серый)</t>
  </si>
  <si>
    <t>Мембранный бак N 8 для отопления вертикальный (цвет белый)</t>
  </si>
  <si>
    <t>22180.R.B</t>
  </si>
  <si>
    <t>20180.R.B</t>
  </si>
  <si>
    <t>22200.R.B</t>
  </si>
  <si>
    <t>21280.R.B</t>
  </si>
  <si>
    <t>20200.R.B</t>
  </si>
  <si>
    <t>21350.R.B</t>
  </si>
  <si>
    <t>21330.R.B</t>
  </si>
  <si>
    <t>21300.R.B</t>
  </si>
  <si>
    <t>20350.R.B</t>
  </si>
  <si>
    <t>20330.R.B</t>
  </si>
  <si>
    <t>20300.R.B</t>
  </si>
  <si>
    <t>22140.R.B</t>
  </si>
  <si>
    <t>20140.R.B</t>
  </si>
  <si>
    <t>20120.R.B</t>
  </si>
  <si>
    <t>22120.R.B</t>
  </si>
  <si>
    <t>Краны шаровые BUGATTI (Италия)</t>
  </si>
  <si>
    <t>1300212M</t>
  </si>
  <si>
    <t>1300300M</t>
  </si>
  <si>
    <t>1300400M</t>
  </si>
  <si>
    <t>0980100S</t>
  </si>
  <si>
    <t>26077(070B114)</t>
  </si>
  <si>
    <t>46703(066B114)</t>
  </si>
  <si>
    <t>Настенный комплект для смесителя ECO</t>
  </si>
  <si>
    <t>Счетчик холодной воды WFK20.E130 (Ду=20мм, L=130мм, Qном=2,5 м3/ч)</t>
  </si>
  <si>
    <t>Счетчик горячей воды WFW20.E130 (Ду=20мм, L=130мм, Qном=2,5 м3/ч)</t>
  </si>
  <si>
    <t>Счетчик холодной воды WFK24.E130 (Ду=20мм, L=130мм, Qном=2,5 м3/ч, 
импульсный выход ГЕРКОН)</t>
  </si>
  <si>
    <t>Счетчик горячей воды WFW24.E130 (Ду=20мм, L=130мм, Qном=2,5 м3/ч, 
импульсный выход ГЕРКОН)</t>
  </si>
  <si>
    <t>Установочный комплект СТЭ15-1 (2 штуцера, 2 гайки, 2 шаровых крана г-ш, шаровой кран с гильзой для термопары, прокладки, проставка металлическая L=110 мм)</t>
  </si>
  <si>
    <t>Установочный комплект СТЭ20-1 (2 штуцера, 2 гайки, 2 шаровых крана г-ш, шаровой кран с гильзой для термопары, прокладки, проставка металлическая L=110 мм)</t>
  </si>
  <si>
    <t>Установочный комплект СТЭ15-min (2 штуцера, 2 гайки, шаровой кран с гильзой для термопары)</t>
  </si>
  <si>
    <t>Установочный комплект СТЭ20-min (2 штуцера, 2 гайки, шаровой кран с гильзой для термопары)</t>
  </si>
  <si>
    <t>Установочный комплект СТЭ20-0,5 (2 штуцера, 2 гайки, шаровой кран с гильзой для термопары, прокладки, проставка металлическая L=110 мм)</t>
  </si>
  <si>
    <t>Установочный комплект СТЭ15-0,5 (2 штуцера, 2 гайки, шаровой кран с гильзой для термопары, прокладки, проставка металлическая L=110 мм)</t>
  </si>
  <si>
    <t>Присоединительный комплект Ду=20 мм, 3/4” ( 2 штуцера, 2 гайки)</t>
  </si>
  <si>
    <t>Присоединительный комплект с обратным клапаном Ду=15 мм, 1/2” (2 штуцера, 2 гайки)</t>
  </si>
  <si>
    <t>Присоединительный комплект Ду=15 мм, 1/2” (2 штуцера, 2 гайки)</t>
  </si>
  <si>
    <t>6 лет / 4 года</t>
  </si>
  <si>
    <t>12 лет/6 лет/6 лет</t>
  </si>
  <si>
    <t>Межповерочный интервал/Гарантия</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</si>
  <si>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</si>
  <si>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</si>
  <si>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</si>
  <si>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</si>
  <si>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</si>
  <si>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</si>
  <si>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</si>
  <si>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</si>
  <si>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</si>
  <si>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</si>
  <si>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</si>
  <si>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</si>
  <si>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</si>
  <si>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</si>
  <si>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</si>
  <si>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</si>
  <si>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</si>
  <si>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</si>
  <si>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</si>
  <si>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</si>
  <si>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</si>
  <si>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</si>
  <si>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</si>
  <si>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</si>
  <si>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</si>
  <si>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</si>
  <si>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</si>
  <si>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</si>
  <si>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</si>
  <si>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</si>
  <si>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</si>
  <si>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</si>
  <si>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</si>
  <si>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</si>
  <si>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Системы для защиты от протечек Neptun</t>
  </si>
  <si>
    <t>Фото</t>
  </si>
  <si>
    <t>Цена, руб. с НДС</t>
  </si>
  <si>
    <t>Комплекты проводные</t>
  </si>
  <si>
    <t>Система Neptun Base Light 1/2</t>
  </si>
  <si>
    <r>
      <rPr>
        <u/>
        <sz val="10"/>
        <rFont val="Tahoma"/>
        <family val="2"/>
        <charset val="204"/>
      </rPr>
      <t>Состав комплекта:</t>
    </r>
    <r>
      <rPr>
        <sz val="10"/>
        <rFont val="Tahoma"/>
        <family val="2"/>
        <charset val="204"/>
      </rPr>
      <t xml:space="preserve">
Модуль управления Neptun Base-1шт
Датчик контроля протечки воды SW005-2 шт
Кран шаровый с электроприводом серии NEPTUN BUGATTI PRO 220В-1шт
Напряжение питания: 220 В
Комплект производится в двух исполнениях: с кранами диаметром ½’’ и c кранами диаметром ¾’’
Гарантия: 6 лет</t>
    </r>
  </si>
  <si>
    <t>Система Neptun Base Light 3/4</t>
  </si>
  <si>
    <t>Система Neptun Bugatti Base 1/2</t>
  </si>
  <si>
    <r>
      <rPr>
        <u/>
        <sz val="10"/>
        <rFont val="Tahoma"/>
        <family val="2"/>
        <charset val="204"/>
      </rPr>
      <t>Состав комплекта:</t>
    </r>
    <r>
      <rPr>
        <sz val="10"/>
        <rFont val="Tahoma"/>
        <family val="2"/>
        <charset val="204"/>
      </rPr>
      <t xml:space="preserve">
Модуль управления Neptun Base-1шт
Датчик контроля протечки воды SW005-3 шт
Кран шаровый с электроприводом серии NEPTUN BUGATTI PRO 220В-2шт
Напряжение питания: 220 В
Комплект производится в двух исполнениях: с кранами диаметром ½’’ и c кранами диаметром ¾’’
Гарантия: 6 лет</t>
    </r>
  </si>
  <si>
    <t>Система Neptun Bugatti Base 3/4</t>
  </si>
  <si>
    <t>Система Neptun PROFI Base 1/2</t>
  </si>
  <si>
    <r>
      <rPr>
        <u/>
        <sz val="10"/>
        <rFont val="Tahoma"/>
        <family val="2"/>
        <charset val="204"/>
      </rPr>
      <t>Состав комплекта:</t>
    </r>
    <r>
      <rPr>
        <sz val="10"/>
        <rFont val="Tahoma"/>
        <family val="2"/>
        <charset val="204"/>
      </rPr>
      <t xml:space="preserve">
Модуль управления Neptun Base-1шт
Датчик контроля протечки воды SW005-3 шт
Кран шаровый с электроприводом серии NEPTUN  PROFI 220В-2шт
Напряжение питания: 220 В
Комплект производится в двух исполнениях: с кранами диаметром ½’’ и c кранами диаметром ¾’’
Гарантия: 6 лет</t>
    </r>
  </si>
  <si>
    <t>Система Neptun PROFI Base 3/4</t>
  </si>
  <si>
    <t>Комплекты беспроводные</t>
  </si>
  <si>
    <t>Модули управления</t>
  </si>
  <si>
    <t>Модуль управления Neptun Base</t>
  </si>
  <si>
    <t>Управляющее устройство нового поколения Neptun Base для систем контроля протечек воды.
Максимальное количество датчиков: 20
Максимальное количество кранов: 6
Функция проворота кранов: есть
Способ инсталляции: накладной монтаж
Время срабатывания: не более 2 с
Степень защиты: IP54</t>
  </si>
  <si>
    <t>Модуль расширения Neptun Smart. Ethernet</t>
  </si>
  <si>
    <t>Модуль расширения Ethernet служит для сетевого подключения модуля управления к маршрутизаторам в случае невозможности организации беспроводного подключения к сети Wi-Fi.</t>
  </si>
  <si>
    <t>Модуль расширения Neptun Smart. Радиодатчики</t>
  </si>
  <si>
    <t>Модуль подключения радиодатчиков предназначен для организации соединения с беспроводными датчиками контроля протечки воды.
Посредством радиомодуля можно подключить до 50 беспроводных датчиков протечки воды.</t>
  </si>
  <si>
    <t>Модуль расширения Neptun Smart. RS485</t>
  </si>
  <si>
    <t>Модуль расширения RS-485 служит для интеграции в автоматизированные системы управления с поддержкой протокола MODBUS RTU.</t>
  </si>
  <si>
    <t>Модуль расширения Neptun Smart. Счётчики воды</t>
  </si>
  <si>
    <t xml:space="preserve">Модуль подключения счетчиков предназначен для считывания показаний с приборов учета расхода воды. </t>
  </si>
  <si>
    <t>Краны шаровые</t>
  </si>
  <si>
    <t>Кран с электроприводом Neptun Bugatti Pro 220В 1/2</t>
  </si>
  <si>
    <t>Могут использоваться в системах контроля протечки воды, системах обогрева, фанкойлах, тепловых насосах или установках с автоматически регулируемой подачей холодной и горячей воды и т. п.
Степень защиты: IP64
Гарантия - 6 лет.</t>
  </si>
  <si>
    <t>Кран с электроприводом Neptun Bugatti Pro 220В 3/4</t>
  </si>
  <si>
    <t>Кран с электроприводом Neptun Bugatti Pro 220В 1</t>
  </si>
  <si>
    <t>Кран с электроприводом Neptun Bugatti Pro 220В 1 1/2</t>
  </si>
  <si>
    <t>Промышленные шаровые краны с электроприводом серии Neptun Bugatti Pro больших диаметров могут использоваться в системах контроля протечки воды, системах обогрева, фанкойлах, тепловых насосах или установках с автоматически регулируемой подачей холодной и горячей воды и т. п.
Степень защиты: IP64
Гарнатия - 6 лет.</t>
  </si>
  <si>
    <t>Кран с электроприводом Neptun Bugatti Pro 220В 2</t>
  </si>
  <si>
    <t>Кран с электроприводом Neptun Bugatti Pro 12В 1/2</t>
  </si>
  <si>
    <t>Компактные шаровые краны с электроприводом серии Neptun Bugatti Pro могут использоваться в системах контроля протечки воды, системах обогрева, фанкойлах, тепловых насосах или установках с автоматически регулируемой подачей холодной и горячей воды и т. п.
Степень защиты: IP64
Гарантия - 6 лет.</t>
  </si>
  <si>
    <t>Кран с электроприводом Neptun Bugatti Pro 12В 3/4</t>
  </si>
  <si>
    <t>Кран с электроприводом Neptun Bugatti Pro 12В 1</t>
  </si>
  <si>
    <t>Кран с электроприводом Neptun PROFI 220В 1/2</t>
  </si>
  <si>
    <t>Кран с электроприводом Neptun PROFI 220В 3/4</t>
  </si>
  <si>
    <t>Кран с электроприводом Neptun PROFI 220В 1</t>
  </si>
  <si>
    <t>Кран с электроприводом Neptun PROFI 220В 1 1/4</t>
  </si>
  <si>
    <t>Кран с электроприводом Neptun PROFI 12В 1/2</t>
  </si>
  <si>
    <t>Кран с электроприводом Neptun PROFI 12В 3/4</t>
  </si>
  <si>
    <t>Кран с электроприводом Neptun PROFI 12В 1</t>
  </si>
  <si>
    <t>Кран с электроприводом Neptun PROFI 12В 1 1/4</t>
  </si>
  <si>
    <t>Датчики контроля протечки воды</t>
  </si>
  <si>
    <t>Датчик контроля протечки воды SW005</t>
  </si>
  <si>
    <t>Датчик контроля протечки воды предназначен для выработки сигнала при попадании на него воды.Датчик подключен к безопасному источнику питания и не представляет опасности при прикосновении к пластинам-контактам.
Длинна установочного провода: 2м,5м,10м,20м
Максималоьное удаление от контроллера: 100м
Степень защиты: IP67</t>
  </si>
  <si>
    <t>Датчик контроля протечки воды SW005-5,0</t>
  </si>
  <si>
    <t>Датчик контроля протечки воды SW005-10,0</t>
  </si>
  <si>
    <t>Датчик контроля протечки воды SW005-20,0</t>
  </si>
  <si>
    <t>Датчик контроля протечки воды SW007</t>
  </si>
  <si>
    <t>Датчик контроля протечки воды предназначен для выработки сигнала при попадании на него воды.
Длинна установочного провода: 2м
Максималоьное удаление от контроллера: 100м
Степень защиты: IP67</t>
  </si>
  <si>
    <t>Радиодатчик Neptun Smart 868</t>
  </si>
  <si>
    <t>Радиодатчик Neptun Smart 868 предназначен для передачи сигналов на модули управления Neptun Smart/Smart+ в случае наличия протечки.</t>
  </si>
  <si>
    <t>Блок подключения кранов ProW</t>
  </si>
  <si>
    <t>Блок подключения предназначен для увеличения числа подключаемых кранов шаровых к модулю управления Neptun ProW.
Степень защиты: IP54
Масса: не более 200г
Питание: 12 В</t>
  </si>
  <si>
    <t>Блок расширения проводных датчиков ProW</t>
  </si>
  <si>
    <t>Блок подключения предназначен для увеличения числа подключаемых проводных датчиков к любому модулю управления Neptun.Способ передачи сигнала-проводной.
Максимальное количествоподключаемых датчиков: 200
Степень защиты: IP54
Масса: не более 200г
Питание: 12В</t>
  </si>
  <si>
    <t>Источник бесперебойного питания 18650</t>
  </si>
  <si>
    <t>Источник бесперебойного питания 18650 - это резервный накопитель для хранения энергии с литиевой батареей. 
Специально разработан для модулей Neptun Smart и Smart+ и позволяет сохранить работоспособность системы защиты от протечек воды до 8 часов в случае возникновения перебоев в питании.</t>
  </si>
  <si>
    <t>Защита от протечек воды Аквасторож (Россия)</t>
  </si>
  <si>
    <t>Neptun</t>
  </si>
  <si>
    <r>
      <t xml:space="preserve">Системы защиты от протечек (Россия) </t>
    </r>
    <r>
      <rPr>
        <sz val="11"/>
        <color rgb="FFFF0000"/>
        <rFont val="Calibri"/>
        <family val="2"/>
        <charset val="204"/>
      </rPr>
      <t>NEW!</t>
    </r>
  </si>
  <si>
    <t>Цельносварные шаровые краны ALSO (Россия)</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</si>
  <si>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</si>
  <si>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</si>
  <si>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</si>
  <si>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</si>
  <si>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Канализационная вытяжка</t>
  </si>
  <si>
    <t>394001.R</t>
  </si>
  <si>
    <t>Новинка! Биметаллические радиаторы с боковым подключением</t>
  </si>
  <si>
    <t>STOUT ALPHA (Россия)</t>
  </si>
  <si>
    <t>SRB-2310-050004</t>
  </si>
  <si>
    <t>SRB-2310-050006</t>
  </si>
  <si>
    <t>SRB-2310-050008</t>
  </si>
  <si>
    <t>SRB-2310-050010</t>
  </si>
  <si>
    <t>SRB-2310-050012</t>
  </si>
  <si>
    <t>SRB-2310-050014</t>
  </si>
  <si>
    <t>SRA-2310-050004</t>
  </si>
  <si>
    <t>SRA-2310-050006</t>
  </si>
  <si>
    <t>SRA-2310-050008</t>
  </si>
  <si>
    <t>SRA-2310-050010</t>
  </si>
  <si>
    <t>SRA-2310-050014</t>
  </si>
  <si>
    <t>SRA-2310-050012</t>
  </si>
  <si>
    <t>Новинка! Алюминиевые радиаторы с боковым подключением</t>
  </si>
  <si>
    <t xml:space="preserve">Рысь HK 11 </t>
  </si>
  <si>
    <t xml:space="preserve">Рысь HK 24 </t>
  </si>
  <si>
    <t xml:space="preserve">Рысь HK 28 </t>
  </si>
  <si>
    <t>0010016518</t>
  </si>
  <si>
    <t>0010015239</t>
  </si>
  <si>
    <t>0010015363</t>
  </si>
  <si>
    <t>9,2-12</t>
  </si>
  <si>
    <t>500023.K</t>
  </si>
  <si>
    <t>500025.K</t>
  </si>
  <si>
    <t>500029.K</t>
  </si>
  <si>
    <t>500033.K</t>
  </si>
  <si>
    <t>504017.K</t>
  </si>
  <si>
    <t>504023.K</t>
  </si>
  <si>
    <t>Крестовина двухплоскостная, 87°</t>
  </si>
  <si>
    <t>512041.K</t>
  </si>
  <si>
    <t>512037.K</t>
  </si>
  <si>
    <t>Крестовина двухстороння, 87°</t>
  </si>
  <si>
    <t>508007.K</t>
  </si>
  <si>
    <t>508011.K</t>
  </si>
  <si>
    <t>524001.K</t>
  </si>
  <si>
    <t>Переход прямой ПП</t>
  </si>
  <si>
    <t>513001.K</t>
  </si>
  <si>
    <t>Тройник  RAUTITAN PX с  увеличеным  боковым проходом</t>
  </si>
  <si>
    <t>Тройник  RAUTITAN RX+ с  внутренней резьбой на боковом проходе</t>
  </si>
  <si>
    <t>Переходник  RAUTITAN RX+ с внутренней  резьбой</t>
  </si>
  <si>
    <t>Переходник  RAUTITAN RX+ с накидной гайкой</t>
  </si>
  <si>
    <t>Угольник RAUTITAN PX  90°</t>
  </si>
  <si>
    <t>14564081001 / 13662891001</t>
  </si>
  <si>
    <t>Угольник настенный с наружной резьбой RAUTITAN RX+</t>
  </si>
  <si>
    <t>Угольник настенный с наружной резьбой RX+</t>
  </si>
  <si>
    <t>14563641001 / 13661071008</t>
  </si>
  <si>
    <t>14563651001 / 13661081008</t>
  </si>
  <si>
    <t>14563661001 / 13661091008</t>
  </si>
  <si>
    <t xml:space="preserve"> Z 42</t>
  </si>
  <si>
    <t>11055331008 / 11370851405</t>
  </si>
  <si>
    <t xml:space="preserve">Защитная лента RAUTITAN </t>
  </si>
  <si>
    <t>Защитная лента</t>
  </si>
  <si>
    <t>50мм 33м</t>
  </si>
  <si>
    <t>Комплект пластм. отводов для подкл. отоп. прибора с пом. труб Flex/Pink</t>
  </si>
  <si>
    <t xml:space="preserve">Комплект двух шаровых кранов G1" для коллекторов </t>
  </si>
  <si>
    <t>Комплект двух прямых никелирован. шаровых кранов</t>
  </si>
  <si>
    <t>Комплект двух угловых никелирован. шаровых кранов</t>
  </si>
  <si>
    <t>Распределительный колллектор HKV (нерж. сталь)</t>
  </si>
  <si>
    <t>Распределительный коллектор HKV1D с расходомерами (нерж. сталь)</t>
  </si>
  <si>
    <t xml:space="preserve">Присадка для добавления в стяжку P </t>
  </si>
  <si>
    <t>10шт</t>
  </si>
  <si>
    <t>50шт</t>
  </si>
  <si>
    <t>25шт</t>
  </si>
  <si>
    <t>1шт</t>
  </si>
  <si>
    <t>50 шт</t>
  </si>
  <si>
    <t>Global Sebino 1800 4</t>
  </si>
  <si>
    <t>Global Sebino 1800 6</t>
  </si>
  <si>
    <t>Global Sebino 2000 4</t>
  </si>
  <si>
    <t>Global Sebino 2000 6</t>
  </si>
  <si>
    <t>Цена ЕВРО</t>
  </si>
  <si>
    <t>Цена с НДС, с учетом скидки, ЕВРО</t>
  </si>
  <si>
    <t>Теплоотдача                , Вт</t>
  </si>
  <si>
    <t>SDG-0001-002504</t>
  </si>
  <si>
    <t>Насосная группа с прямым контуром 1" с насосом STOUT SPC 25/60-180</t>
  </si>
  <si>
    <t>Насосная группа с термостатическим смесительным клапаном 1"с насосом STOUT SPC 25/60-180</t>
  </si>
  <si>
    <t>SDG-0002-002504</t>
  </si>
  <si>
    <t>SDG-0003-002504</t>
  </si>
  <si>
    <t>Насосная группа с 3-х ходовым приводным смесителем 1"с насосом STOUT SPC 25/60-180</t>
  </si>
  <si>
    <t>Насосная группа с 3-х ходовым приводным смесителем 1" с насосом STOUT SPC 25/60-180</t>
  </si>
  <si>
    <t>SDG-0007-002504</t>
  </si>
  <si>
    <t>STOUT VEGA 500 BM  (Россия)</t>
  </si>
  <si>
    <t>SRB-1310-050004</t>
  </si>
  <si>
    <t>SRA-1310-050006</t>
  </si>
  <si>
    <t>SRA-1310-050008</t>
  </si>
  <si>
    <t>SRA-1310-050010</t>
  </si>
  <si>
    <t>SRA-1310-050012</t>
  </si>
  <si>
    <t>SRA-1310-050014</t>
  </si>
  <si>
    <t>STOUT VEGA 500 AL  (Россия)</t>
  </si>
  <si>
    <t>SRA-1310-050004</t>
  </si>
  <si>
    <t>SRB-1310-050006</t>
  </si>
  <si>
    <t>SRB-1310-050008</t>
  </si>
  <si>
    <t>SRB-1310-050010</t>
  </si>
  <si>
    <t>SRB-1310-050012</t>
  </si>
  <si>
    <t>SRB-1310-050014</t>
  </si>
  <si>
    <t>SFA-0035-100016</t>
  </si>
  <si>
    <t>SFA-0035-100020</t>
  </si>
  <si>
    <t>SFA-0035-200016</t>
  </si>
  <si>
    <t>SFA-0035-200020</t>
  </si>
  <si>
    <t>Защитная втулка, синяя</t>
  </si>
  <si>
    <t>Защитная втулка, красная</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</si>
  <si>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</si>
  <si>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</si>
  <si>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</si>
  <si>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45222-51 Novopress Инструмент AXI102, 18° (для системы STOUT PE-Xa с латунными фитингами)(в картоне без чемодана, насадок, аккумулятора и заряд. устройства)</t>
  </si>
  <si>
    <t>SMF-0005-001620</t>
  </si>
  <si>
    <t>500/3000</t>
  </si>
  <si>
    <t>SMF-0005-251620</t>
  </si>
  <si>
    <t>12/288</t>
  </si>
  <si>
    <t>Кассеты для такера (по 25шт. скоб якорных с двойным креплением), 50 мм, цвет черный</t>
  </si>
  <si>
    <t>Скоба якорная для труб с двойным креплением, 50 мм, цвет черный</t>
  </si>
  <si>
    <t>SVB-0009-002025</t>
  </si>
  <si>
    <t>SVB-0009-000025</t>
  </si>
  <si>
    <t>Кран шаровой с накидной гайкой прямой, НР/накидная гайка, ручка бабочка</t>
  </si>
  <si>
    <t>SVB-1009-000015</t>
  </si>
  <si>
    <t>SVB-1009-001520</t>
  </si>
  <si>
    <t>SVB-1009-000020</t>
  </si>
  <si>
    <t>SVB-0010-001520</t>
  </si>
  <si>
    <t>Кран шаровой с накидной гайкой угловой, ВР/накидная гайка, ручка бабочка</t>
  </si>
  <si>
    <t>SVB-1010-000015</t>
  </si>
  <si>
    <t>SVB-1010-001520</t>
  </si>
  <si>
    <t>SVB-1010-000020</t>
  </si>
  <si>
    <t>Компенсатор гидроудара STOUT</t>
  </si>
  <si>
    <t>Рабочая температура от 0°С до + 90°С, Статическое рабочее давление от  1 до 10 Бар, Максимальное давление гидроудара  50 Бар</t>
  </si>
  <si>
    <t>Компенсатор гидроудара, нар.р., покрытие - хром</t>
  </si>
  <si>
    <t>SVS-1014-000015</t>
  </si>
  <si>
    <t>SMB-0002-000001</t>
  </si>
  <si>
    <t>Универсальный регулируемый кронштейн для коллекторов (1 шт)</t>
  </si>
  <si>
    <t>1/2"-3/4"-1"</t>
  </si>
  <si>
    <t>SMB-0002-000002</t>
  </si>
  <si>
    <t>Универсальный регулируемый кронштейн (комплект 2 шт, цена за 2 шт) для коллекторов</t>
  </si>
  <si>
    <t>SPX-0002-401620</t>
  </si>
  <si>
    <t>SPX-0001-301622</t>
  </si>
  <si>
    <t>SPX-0001-401622</t>
  </si>
  <si>
    <t>Труба многослойная (PEX/AL/PEX) и пресс-фитинги (ARL) APE raccorderie</t>
  </si>
  <si>
    <t>SNA016XXXX</t>
  </si>
  <si>
    <t>SNA025RCTX</t>
  </si>
  <si>
    <t>SNA032RCTX</t>
  </si>
  <si>
    <t>SRE02520RCT</t>
  </si>
  <si>
    <t>SRE03220RCT</t>
  </si>
  <si>
    <t>SRE03225RCT</t>
  </si>
  <si>
    <t>SRE12520RCT</t>
  </si>
  <si>
    <t>SRE13220RCT</t>
  </si>
  <si>
    <t>SRE13225RCT</t>
  </si>
  <si>
    <t>SRE14020RCT</t>
  </si>
  <si>
    <t>STK025RCTX</t>
  </si>
  <si>
    <t>STK032RCTX</t>
  </si>
  <si>
    <t>STKR02520RCT</t>
  </si>
  <si>
    <t>STKR03220RCT</t>
  </si>
  <si>
    <t>STKR0322525RCT</t>
  </si>
  <si>
    <t>STKR03225RCT</t>
  </si>
  <si>
    <t>SNKP020XXX</t>
  </si>
  <si>
    <t>SKOT020RCT</t>
  </si>
  <si>
    <t>SKOT025RCT</t>
  </si>
  <si>
    <t>SKOT032RCT</t>
  </si>
  <si>
    <t>SKO01645XX</t>
  </si>
  <si>
    <t>SKO02045RCT</t>
  </si>
  <si>
    <t>SKO02545RCT</t>
  </si>
  <si>
    <t>SKO03245RCT</t>
  </si>
  <si>
    <t>SKO02090RCT</t>
  </si>
  <si>
    <t>SKO02590RCT</t>
  </si>
  <si>
    <t>SKO03290RCT</t>
  </si>
  <si>
    <t>SKO12045RCT</t>
  </si>
  <si>
    <t>SKO120RCTX</t>
  </si>
  <si>
    <t>SKO125RCTX</t>
  </si>
  <si>
    <t>SKO132RCTX</t>
  </si>
  <si>
    <t>SKOI02025X</t>
  </si>
  <si>
    <t>SKOI03232X</t>
  </si>
  <si>
    <t>SNK025XXXX</t>
  </si>
  <si>
    <t>SKOE03232X</t>
  </si>
  <si>
    <t>ZAGXXXXXXX</t>
  </si>
  <si>
    <t>SKR032P20X</t>
  </si>
  <si>
    <t>SZA020RCTX</t>
  </si>
  <si>
    <t>SZA025RCTX</t>
  </si>
  <si>
    <t>SZA032RCTX</t>
  </si>
  <si>
    <t>PRE016XXXX</t>
  </si>
  <si>
    <t>PRP040XXXN</t>
  </si>
  <si>
    <t>PRP063XXXN</t>
  </si>
  <si>
    <t>PRP075XXXX</t>
  </si>
  <si>
    <t>PRP090XXXX</t>
  </si>
  <si>
    <t>PRP110XXXX</t>
  </si>
  <si>
    <t>SVEK025XXX</t>
  </si>
  <si>
    <t>SVEK032XXX</t>
  </si>
  <si>
    <t>SVEK040XXX</t>
  </si>
  <si>
    <t>SVE040XXXX</t>
  </si>
  <si>
    <t>SVEPLR020X</t>
  </si>
  <si>
    <t>SVEPLR025X</t>
  </si>
  <si>
    <t>SHM02025XX</t>
  </si>
  <si>
    <t>SHM03240XX</t>
  </si>
  <si>
    <t>PRI110NXXX</t>
  </si>
  <si>
    <t>SKRI020RCT</t>
  </si>
  <si>
    <t>SKRI025RCT</t>
  </si>
  <si>
    <t>SKRI032RCT</t>
  </si>
  <si>
    <t>SZM02020XX</t>
  </si>
  <si>
    <t>SZM02532XX</t>
  </si>
  <si>
    <t>SNAM01620X</t>
  </si>
  <si>
    <t>SNSI06325X</t>
  </si>
  <si>
    <t>SNSI07525X</t>
  </si>
  <si>
    <t>SNSI09025X</t>
  </si>
  <si>
    <t>SNSE06325X</t>
  </si>
  <si>
    <t>SNSE09025X</t>
  </si>
  <si>
    <t>REZS02532X</t>
  </si>
  <si>
    <t>SNNS06332X</t>
  </si>
  <si>
    <t>SNNS07532X</t>
  </si>
  <si>
    <t>SNNS09032X</t>
  </si>
  <si>
    <t>Система труб и фитингов для водоснабжения и радиаторного отопления Uponor</t>
  </si>
  <si>
    <t>Cистема шумопоглощающей канализации RAUPIANO PLUS</t>
  </si>
  <si>
    <t>Коллекторы и коллекторные группы TIEMME</t>
  </si>
  <si>
    <r>
      <t>Коллектор распределительный 1", выходы с наружной резьбой 1/2" и с с регулировочными вентилями,</t>
    </r>
    <r>
      <rPr>
        <sz val="11"/>
        <color indexed="8"/>
        <rFont val="Calibri"/>
        <family val="2"/>
        <charset val="204"/>
        <scheme val="minor"/>
      </rPr>
      <t xml:space="preserve"> </t>
    </r>
    <r>
      <rPr>
        <sz val="11"/>
        <rFont val="Calibri"/>
        <family val="2"/>
        <charset val="204"/>
        <scheme val="minor"/>
      </rPr>
      <t>хром</t>
    </r>
  </si>
  <si>
    <t>Фильтры  TIEMME</t>
  </si>
  <si>
    <t xml:space="preserve">Трубы и фитинги из углеродистой стали SANHA Therm </t>
  </si>
  <si>
    <t>Трубы и фитинги из углеродистой стали Sanha (Германия)</t>
  </si>
  <si>
    <t>* поз заказ</t>
  </si>
  <si>
    <t>24090G угловой переход ВПр-ВР</t>
  </si>
  <si>
    <t>124090G1512</t>
  </si>
  <si>
    <t>124090G1812</t>
  </si>
  <si>
    <t>124090G2234</t>
  </si>
  <si>
    <t>124090G281</t>
  </si>
  <si>
    <t>124090G35114</t>
  </si>
  <si>
    <t>124090G42112</t>
  </si>
  <si>
    <t>124090G542</t>
  </si>
  <si>
    <t>24092G угловой переход ВПр-НР</t>
  </si>
  <si>
    <t>124092G1512</t>
  </si>
  <si>
    <t>124092G1812</t>
  </si>
  <si>
    <t>124092G2234</t>
  </si>
  <si>
    <t>124092G281</t>
  </si>
  <si>
    <t>124092G35114</t>
  </si>
  <si>
    <t>124092G42112</t>
  </si>
  <si>
    <t>124092G542</t>
  </si>
  <si>
    <t>124130G2812</t>
  </si>
  <si>
    <t>124130G281</t>
  </si>
  <si>
    <t>124130G3512</t>
  </si>
  <si>
    <t>124130G351</t>
  </si>
  <si>
    <t>124130G4212</t>
  </si>
  <si>
    <t>124130G5412</t>
  </si>
  <si>
    <t>24270S муфта ВПр-ВПр, подвижная</t>
  </si>
  <si>
    <t>124270S15</t>
  </si>
  <si>
    <t>124270S18</t>
  </si>
  <si>
    <t>124270S22</t>
  </si>
  <si>
    <t>124270S28</t>
  </si>
  <si>
    <t>124270S35</t>
  </si>
  <si>
    <t>124270S42</t>
  </si>
  <si>
    <t>124270S54</t>
  </si>
  <si>
    <t>54x28</t>
  </si>
  <si>
    <t>124243G1534</t>
  </si>
  <si>
    <t>124243G221</t>
  </si>
  <si>
    <t>124270G1834</t>
  </si>
  <si>
    <t>124270G2212</t>
  </si>
  <si>
    <t>124270G2834</t>
  </si>
  <si>
    <t>124270G351</t>
  </si>
  <si>
    <t>124270G42112</t>
  </si>
  <si>
    <t>124270G542</t>
  </si>
  <si>
    <t>124359G221</t>
  </si>
  <si>
    <t>124359G35112</t>
  </si>
  <si>
    <t>124359G42112</t>
  </si>
  <si>
    <t>124359G542</t>
  </si>
  <si>
    <t>Системная труба из углеродистой оцинк. снаружи стали SANHA Therm штанги 6 м</t>
  </si>
  <si>
    <t>Системная труба из углеродистой оцинк. снаружи стали SANHA Therm штанги 3 м</t>
  </si>
  <si>
    <t>6/348</t>
  </si>
  <si>
    <t>2/32</t>
  </si>
  <si>
    <t>** снято с производства</t>
  </si>
  <si>
    <t>SMF-0003-001032</t>
  </si>
  <si>
    <t>SMF-0003-021032</t>
  </si>
  <si>
    <t>SKO12545XRCT</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</si>
  <si>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</si>
  <si>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</si>
  <si>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</si>
  <si>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</si>
  <si>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</si>
  <si>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</si>
  <si>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</si>
  <si>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</si>
  <si>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</si>
  <si>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</si>
  <si>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</si>
  <si>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</si>
  <si>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</si>
  <si>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</si>
  <si>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</si>
  <si>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</si>
  <si>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</si>
  <si>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</si>
  <si>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</si>
  <si>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</si>
  <si>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</si>
  <si>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</si>
  <si>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</si>
  <si>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</si>
  <si>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</si>
  <si>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</si>
  <si>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</si>
  <si>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</si>
  <si>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</si>
  <si>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</si>
  <si>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</si>
  <si>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</si>
  <si>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</si>
  <si>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</si>
  <si>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</si>
  <si>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</si>
  <si>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</si>
  <si>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</si>
  <si>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</si>
  <si>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</si>
  <si>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</si>
  <si>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</si>
  <si>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</si>
  <si>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</si>
  <si>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</si>
  <si>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</si>
  <si>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</si>
  <si>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</si>
  <si>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</si>
  <si>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</si>
  <si>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t>Система Neptun Bugatti Smart 1/2 Tuya</t>
  </si>
  <si>
    <t>Система Neptun Bugatti Smart 3/4 Tuya</t>
  </si>
  <si>
    <t>Система Neptun Profi Smart+ 1/2 Tuya</t>
  </si>
  <si>
    <t>Система Neptun Profi Smart+ 3/4 Tuya</t>
  </si>
  <si>
    <t>Модуль управления Neptun Smart Tuya</t>
  </si>
  <si>
    <t>Модуль управления Neptun Smart+ Tuya</t>
  </si>
  <si>
    <r>
      <rPr>
        <u/>
        <sz val="10"/>
        <rFont val="Tahoma"/>
        <family val="2"/>
        <charset val="204"/>
      </rPr>
      <t xml:space="preserve">Состав комплекта
</t>
    </r>
    <r>
      <rPr>
        <sz val="10"/>
        <rFont val="Tahoma"/>
        <family val="2"/>
        <charset val="204"/>
      </rPr>
      <t xml:space="preserve">Модуль управления Neptun Smart Tuya - 1 шт.
Датчик Нептун SW 005 - 3 шт
Кран шаровый с электроприводом Neptun Bugatti Pro 12В - 2 шт.
Блок питания 12В - 1 шт.
Гарантия: 6 лет
</t>
    </r>
    <r>
      <rPr>
        <u/>
        <sz val="10"/>
        <rFont val="Tahoma"/>
        <family val="2"/>
        <charset val="204"/>
      </rPr>
      <t>Функции</t>
    </r>
    <r>
      <rPr>
        <sz val="10"/>
        <rFont val="Tahoma"/>
        <family val="2"/>
        <charset val="204"/>
      </rPr>
      <t xml:space="preserve">
Контроль протечки воды.
Автоматическая блокировка водоснабжения при срабатывании любого датчика.
Звуковая и световая сигнализация об аварии.
Запоминание состояния аварии до устранения ее последствий.
Защита шарового крана от закисания (Автоматический проворот крана один или два раза в месяц).
Отправка push-уведомлений о состоянии системы на смартфон.
Мониторинг приборов учета расхода воды (счетчиков).
Удаленное управление подачей воды при помощи смартфона.</t>
    </r>
  </si>
  <si>
    <r>
      <rPr>
        <u/>
        <sz val="10"/>
        <rFont val="Tahoma"/>
        <family val="2"/>
        <charset val="204"/>
      </rPr>
      <t>Состав комплекта</t>
    </r>
    <r>
      <rPr>
        <sz val="10"/>
        <rFont val="Tahoma"/>
        <family val="2"/>
        <charset val="204"/>
      </rPr>
      <t xml:space="preserve">
Модуль управления Neptun Smart+ Tuya - 1 шт.
Радиодатчик Neptun Smart 868 - 2 шт
Датчик Нептун SW 005 - 1 шт
Кран шаровый с электроприводом Neptun PROFI 12В - 2 шт.
Блок питания 12В - 1 шт.
Гарантия: 6 лет
</t>
    </r>
    <r>
      <rPr>
        <u/>
        <sz val="10"/>
        <rFont val="Tahoma"/>
        <family val="2"/>
        <charset val="204"/>
      </rPr>
      <t>Функции</t>
    </r>
    <r>
      <rPr>
        <sz val="10"/>
        <rFont val="Tahoma"/>
        <family val="2"/>
        <charset val="204"/>
      </rPr>
      <t xml:space="preserve">
Контроль протечки воды.
Автоматическая блокировка водоснабжения при срабатывании любого датчика.
Звуковая и световая сигнализация об аварии.
Запоминание состояния аварии до устранения ее последствий.
Защита шарового крана от закисания (Автоматический проворот крана один или два раза в месяц).
Отправка push-уведомлений о состоянии системы на смартфон.
Мониторинг приборов учета расхода воды (счетчиков).
Удаленное управление подачей воды при помощи смартфона.
Контроль показаний расхода воды с приборов учета ГВС и ХВС</t>
    </r>
  </si>
  <si>
    <r>
      <t>Умный модуль управления Neptun Smart TUYA является центральным контроллером в системах защиты от протечки воды, считывает сигналы от датчиков контроля и управляет кранами, установленных в системах водоснабжения.
Один модуль Neptun Smart TUYA позволяет независимо контролировать два разных стояка водоснабжения.
Управление, мониторинг и настройка осуществляется с помощью приложения</t>
    </r>
    <r>
      <rPr>
        <u/>
        <sz val="9"/>
        <rFont val="Tahoma"/>
        <family val="2"/>
        <charset val="204"/>
      </rPr>
      <t xml:space="preserve"> TUYA Smart Home.</t>
    </r>
    <r>
      <rPr>
        <sz val="9"/>
        <rFont val="Tahoma"/>
        <family val="2"/>
        <charset val="204"/>
      </rPr>
      <t xml:space="preserve">
Дополнительно в модуль можно установить следующие платы расширения:
-RS-485 (для систем диспетчеризации);
-Ethernet (для проводного подключения в случае невозможности организации подключения к Wi-Fi);
-Счетчики воды (для контроля показаний расхода воды с приборов учета ГВС и ХВС);
-Радиодатчики (для организации соединения с датчиками Neptun Smart 868).</t>
    </r>
  </si>
  <si>
    <r>
      <t xml:space="preserve">Умный модуль управления Neptun Smart+ Tuya является центральным контроллером в системах защиты от протечки воды, считывает сигналы от датчиков контроля и управляет кранами, установленных в системах водоснабжения.
Один модуль Neptun Smart+Tuya позволяет независимо контролировать два разных стояка водоснабжения.
Управление, мониторинг и настройка осуществляется с помощью приложения </t>
    </r>
    <r>
      <rPr>
        <u/>
        <sz val="9"/>
        <rFont val="Tahoma"/>
        <family val="2"/>
        <charset val="204"/>
      </rPr>
      <t>TUYA Smart Home.</t>
    </r>
    <r>
      <rPr>
        <sz val="9"/>
        <rFont val="Tahoma"/>
        <family val="2"/>
        <charset val="204"/>
      </rPr>
      <t xml:space="preserve">
В оригинальной комплектации в модуль установлены плата расширения за контролем расхода воды с приборов учета ГВС и ХВС и плата подключения радиодатчиков. 
Дополнительно в модуль можно установить следующие платы расширения:
RS-485 (для систем диспетчеризации);
Ethernet (для проводного подключения в случае невозможности организации подключения к Wi-Fi).</t>
    </r>
  </si>
  <si>
    <t>Диаметр трубы: 1/2, 3/4, 1, 1 ¼
Крутящий момент: 9 Нм для кранов 220В, 16Нм для кранов 12В
Материал шестеренок электропривода: сталь
Мин. ресурс изделия: &gt;100000 циклов открытия/закрытия
Рабочее давление – до 40 бар
Рабочая температура – до 120°С
Степень защиты: IP65
Гарнатия - 10 лет.</t>
  </si>
  <si>
    <t>Датчик контроля протечки воды SW005 flowpack</t>
  </si>
  <si>
    <t>Датчик контроля протечки воды SW005-5,0 flowpack</t>
  </si>
  <si>
    <t>Датчик контроля протечки воды SW005-10,0 flowpack</t>
  </si>
  <si>
    <t>Датчик контроля протечки воды SW005-20,0 flowpack</t>
  </si>
  <si>
    <t>Датчик SW007 flowpack</t>
  </si>
  <si>
    <t>Система защиты от потопа Neptun Aquacontrol 1/2</t>
  </si>
  <si>
    <t>Система защиты от потопа Neptun Aquacontrol 3/4</t>
  </si>
  <si>
    <t>Кран с электроприводом МК 220B 1/2</t>
  </si>
  <si>
    <t>Кран с электроприводом МК 220B 3/4</t>
  </si>
  <si>
    <t>Кран с электроприводом МК 220B 1</t>
  </si>
  <si>
    <t>Кран с электроприводом МК 12B 1/2</t>
  </si>
  <si>
    <t>Кран с электроприводом МК 12B 3/4</t>
  </si>
  <si>
    <t>Кран с электроприводом МК 12B 1</t>
  </si>
  <si>
    <t xml:space="preserve">Напряжение питания: 220 В и 12В
Диаметр трубы: 1/2, 3/4, 1
Крутящий момент: 8 Нм для кранов 220В, 15Нм для кранов 12В
Материал шестеренок электропривода: сталь
Степень защиты: IP64
Гарантия: 4 года
</t>
  </si>
  <si>
    <r>
      <rPr>
        <u/>
        <sz val="10"/>
        <rFont val="Tahoma"/>
        <family val="2"/>
        <charset val="204"/>
      </rPr>
      <t>Состав комплекта:</t>
    </r>
    <r>
      <rPr>
        <sz val="10"/>
        <rFont val="Tahoma"/>
        <family val="2"/>
        <charset val="204"/>
      </rPr>
      <t xml:space="preserve">
Модуль управления Neptun Base-1шт
Датчик контроля протечки воды SW007-2 шт
Кран шаровый с электроприводом серии Neptun Aquacontrol 220В-2шт
Напряжение питания: 220 В
Комплект производится в двух исполнениях: с кранами диаметром ½’’ и c кранами диаметром ¾’’
Гарантия: 4 года</t>
    </r>
  </si>
  <si>
    <t xml:space="preserve">Длинна установочного провода: 2м
Максималоьное удаление от контроллера: 100м
Степень защиты: IP67
Масса: не более 50г"
</t>
  </si>
  <si>
    <t>Датчик контроля протечки воды предназначен для выработки сигнала при попадании на него воды.
Длинна установочного провода: 2м,5м,10м,20м
Максималоьное удаление от контроллера: 100м
Степень защиты: IP67
Масса: 60г</t>
  </si>
  <si>
    <t>14564531001/13777281001</t>
  </si>
  <si>
    <t>Тройник RAUTITAN PLATINUM RX+ равнопроходный</t>
  </si>
  <si>
    <t>14564621001/13777381001</t>
  </si>
  <si>
    <t>Тройник  RAUTITAN PLATINUM RX+ с уменьшеным боковым проходом</t>
  </si>
  <si>
    <t>14564421001/13777161001</t>
  </si>
  <si>
    <t>Муфта соединительная равнопроходная  RX+</t>
  </si>
  <si>
    <t>Сервопривод UNI</t>
  </si>
  <si>
    <t>Клеммная колодка Nea H, 6 каналов</t>
  </si>
  <si>
    <t xml:space="preserve">Клеммная колодка Nea HС, 6 каналов, с насосным модулем </t>
  </si>
  <si>
    <t>Тороидальный трансформатор</t>
  </si>
  <si>
    <t xml:space="preserve">Комплект аккумуляторного инструмента RAUTOOL A-One </t>
  </si>
  <si>
    <t>11051641001 </t>
  </si>
  <si>
    <t>Комплект запрессовочных тисков RAUTOOL A-One</t>
  </si>
  <si>
    <t>16-32</t>
  </si>
  <si>
    <t>Расширительный адаптер для инструмента RAUTOOL A-One</t>
  </si>
  <si>
    <t>8,86 м</t>
  </si>
  <si>
    <t>18,5 м</t>
  </si>
  <si>
    <t>31,04 м</t>
  </si>
  <si>
    <t>40,59 м</t>
  </si>
  <si>
    <t>49,35 м</t>
  </si>
  <si>
    <t>58,11 м</t>
  </si>
  <si>
    <t>87,32 м</t>
  </si>
  <si>
    <t>99 м</t>
  </si>
  <si>
    <t>122,37 м</t>
  </si>
  <si>
    <t>Кабель греющий для напольного отопления</t>
  </si>
  <si>
    <t>0.5 м2</t>
  </si>
  <si>
    <t>1 м2</t>
  </si>
  <si>
    <t>1.5 м2</t>
  </si>
  <si>
    <t>2 м2</t>
  </si>
  <si>
    <t>2.5 м2</t>
  </si>
  <si>
    <t>3 м2</t>
  </si>
  <si>
    <t>3.5 м2</t>
  </si>
  <si>
    <t>4 м2</t>
  </si>
  <si>
    <t>5 м2</t>
  </si>
  <si>
    <t>6 м2</t>
  </si>
  <si>
    <t>7 м2</t>
  </si>
  <si>
    <t>8 м2</t>
  </si>
  <si>
    <t>Мат греющий для напольного отопления</t>
  </si>
  <si>
    <t>Рабочая температура от -20°С до + 150°С, прокладка из материала FASIT в комплекте</t>
  </si>
  <si>
    <t>508001.R</t>
  </si>
  <si>
    <t>504037.С</t>
  </si>
  <si>
    <t>504039.С</t>
  </si>
  <si>
    <t>504007.R</t>
  </si>
  <si>
    <t>504043.С</t>
  </si>
  <si>
    <t>551002.R</t>
  </si>
  <si>
    <t>551001.R</t>
  </si>
  <si>
    <t>552003.R</t>
  </si>
  <si>
    <t>554003.R</t>
  </si>
  <si>
    <t>556003.R</t>
  </si>
  <si>
    <t>508019.С</t>
  </si>
  <si>
    <t>508003.R</t>
  </si>
  <si>
    <t>508009.R</t>
  </si>
  <si>
    <t>508021.С</t>
  </si>
  <si>
    <t>508027.R</t>
  </si>
  <si>
    <t>508005.R</t>
  </si>
  <si>
    <t>Тройник переходной 45°</t>
  </si>
  <si>
    <t>516005.С</t>
  </si>
  <si>
    <t>526005.С</t>
  </si>
  <si>
    <t>PU.110045.W.R</t>
  </si>
  <si>
    <t>PU.110000.W.R</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</si>
  <si>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</si>
  <si>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</si>
  <si>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</si>
  <si>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</si>
  <si>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</si>
  <si>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</si>
  <si>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</si>
  <si>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</si>
  <si>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Циркуляционные насосы Rommer</t>
  </si>
  <si>
    <t>RCP-0002-2541801</t>
  </si>
  <si>
    <t>72</t>
  </si>
  <si>
    <t>RCP-0002-2561801</t>
  </si>
  <si>
    <t>93</t>
  </si>
  <si>
    <t>RCP-0002-2581801</t>
  </si>
  <si>
    <t>143</t>
  </si>
  <si>
    <t>RCP-0002-3241801</t>
  </si>
  <si>
    <t>RCP-0002-3261801</t>
  </si>
  <si>
    <t>RCP-0002-3281801</t>
  </si>
  <si>
    <t>RCP-0002-2541301</t>
  </si>
  <si>
    <t>RCP-0002-2561301</t>
  </si>
  <si>
    <t>Дюбель-крюк одинарный для труб, длиной 110мм</t>
  </si>
  <si>
    <t>Дюбель-крюк двойной для труб, длиной 110мм</t>
  </si>
  <si>
    <t>3947700-606005</t>
  </si>
  <si>
    <t>32М/125/50/4+3</t>
  </si>
  <si>
    <t>25М/125/40/2</t>
  </si>
  <si>
    <t>25М/125/40/3</t>
  </si>
  <si>
    <t>25М/125/40/4</t>
  </si>
  <si>
    <t>25М/125/40/5</t>
  </si>
  <si>
    <t>25М/125/40/6</t>
  </si>
  <si>
    <t>25М/125/40/7</t>
  </si>
  <si>
    <t>32М/125/50/2</t>
  </si>
  <si>
    <t>32М/125/50/3</t>
  </si>
  <si>
    <t>32М/125/50/4</t>
  </si>
  <si>
    <t>32М/125/50/5</t>
  </si>
  <si>
    <t>40F/125/40/2</t>
  </si>
  <si>
    <t>40F/125/40/3</t>
  </si>
  <si>
    <t>40F/125/40/4</t>
  </si>
  <si>
    <t>40F/125/40/5</t>
  </si>
  <si>
    <t>40F/125/40/6</t>
  </si>
  <si>
    <t>25М/125/40/2+1</t>
  </si>
  <si>
    <t>25М/125/40/3+1</t>
  </si>
  <si>
    <t>25М/125/40/3+2</t>
  </si>
  <si>
    <t>25М/125/40/4+1</t>
  </si>
  <si>
    <t>25М/125/40/4+2</t>
  </si>
  <si>
    <t>25М/125/40/4+3</t>
  </si>
  <si>
    <t>25М/125/40/5+2</t>
  </si>
  <si>
    <t>25М/125/40/2D</t>
  </si>
  <si>
    <t>25М/125/40/3D</t>
  </si>
  <si>
    <t>25М/125/40/4D</t>
  </si>
  <si>
    <t>25М/125/40/5D</t>
  </si>
  <si>
    <t>32М/125/40/4D</t>
  </si>
  <si>
    <t>32М/125/40/6D</t>
  </si>
  <si>
    <t>40F/125/40/3D</t>
  </si>
  <si>
    <t>40F/125/40/8D</t>
  </si>
  <si>
    <t>40F/125/40/9D</t>
  </si>
  <si>
    <t>50F/125/40/3D</t>
  </si>
  <si>
    <t>32М/125/40/4+2D</t>
  </si>
  <si>
    <t>ГРТК 80/80/40</t>
  </si>
  <si>
    <t>ГРТК 100/100/40</t>
  </si>
  <si>
    <t>АК41</t>
  </si>
  <si>
    <t>АК42</t>
  </si>
  <si>
    <t>АК51</t>
  </si>
  <si>
    <t>АК60</t>
  </si>
  <si>
    <t>АК61</t>
  </si>
  <si>
    <t>1001202</t>
  </si>
  <si>
    <t>1023004</t>
  </si>
  <si>
    <t>1023025</t>
  </si>
  <si>
    <t>1057167</t>
  </si>
  <si>
    <t>*11032</t>
  </si>
  <si>
    <t>*11037</t>
  </si>
  <si>
    <t>Цена с НДС, eur</t>
  </si>
  <si>
    <t>eur</t>
  </si>
  <si>
    <t>Цена с НДС, с учетом скидки, eur</t>
  </si>
  <si>
    <t>Джилекс</t>
  </si>
  <si>
    <t xml:space="preserve">Погружные скважинные насосы «ВОДОМЕТ 3Д» </t>
  </si>
  <si>
    <t>Расход, max, л/мин</t>
  </si>
  <si>
    <t>Напор, max, м</t>
  </si>
  <si>
    <t>Длина кабеля,м</t>
  </si>
  <si>
    <t>Диаметр насоса, мм</t>
  </si>
  <si>
    <t>Кол-во на паллете</t>
  </si>
  <si>
    <t>ЦЕНА с НДС, руб</t>
  </si>
  <si>
    <t>Цена с учетом скидки, руб</t>
  </si>
  <si>
    <t>Насос погружной «ВОДОМЕТ 3Д» 55/50</t>
  </si>
  <si>
    <t>IPX8</t>
  </si>
  <si>
    <t>Насос погружной «ВОДОМЕТ 3Д» 55/70</t>
  </si>
  <si>
    <t>Насос погружной «ВОДОМЕТ 3Д» 55/100</t>
  </si>
  <si>
    <t>*3Д = насос диаметром 78 мм</t>
  </si>
  <si>
    <t xml:space="preserve">Погружные скважинные насосы «ВОДОМЕТ» </t>
  </si>
  <si>
    <t>Насос погружной «ВОДОМЕТ» 40/50 ок</t>
  </si>
  <si>
    <t>Насос погружной «ВОДОМЕТ» 40/75 ок</t>
  </si>
  <si>
    <t>Насос погружной «ВОДОМЕТ» 55/35 ок</t>
  </si>
  <si>
    <t>Насос погружной «ВОДОМЕТ» 55/50 ок</t>
  </si>
  <si>
    <t>Насос погружной «ВОДОМЕТ» 55/75 ок</t>
  </si>
  <si>
    <t>Насос погружной «ВОДОМЕТ» 55/90 ок</t>
  </si>
  <si>
    <t>Насос погружной  «ВОДОМЕТ» 110/110 ок</t>
  </si>
  <si>
    <t>*ок = насос комплектуется обратным клапаном.</t>
  </si>
  <si>
    <t xml:space="preserve">Погружные  колодезные насосы «ВОДОМЕТ» с поплавковым выключателем </t>
  </si>
  <si>
    <t>Насос погружной  «ВОДОМЕТ» 55/35 А дф</t>
  </si>
  <si>
    <t>Насос погружной  «ВОДОМЕТ» 55/50 А дф</t>
  </si>
  <si>
    <t>Насос погружной  «ВОДОМЕТ» 55/75 А дф</t>
  </si>
  <si>
    <t>*А = насос оснащен поплавковым выключателем;
**дф = комплектуется донным фильтром</t>
  </si>
  <si>
    <t xml:space="preserve">Поверхностные насосы «ДЖАМБО»  </t>
  </si>
  <si>
    <t>Материал корпуса</t>
  </si>
  <si>
    <t>Макс. глубина всасывания</t>
  </si>
  <si>
    <t>Насос поверхностный «ДЖАМБО» 60/35 П</t>
  </si>
  <si>
    <t>IPX4</t>
  </si>
  <si>
    <t>пластик</t>
  </si>
  <si>
    <t>Насос поверхностный «ДЖАМБО» 60/35 Ч</t>
  </si>
  <si>
    <t>чугун</t>
  </si>
  <si>
    <t>Насос поверхностный «ДЖАМБО» 60/35 Н</t>
  </si>
  <si>
    <t>нерж.сталь</t>
  </si>
  <si>
    <t>Насос поверхностный «ДЖАМБО» 70/50 П</t>
  </si>
  <si>
    <t>Насос поверхностный «ДЖАМБО» 70/50 Ч</t>
  </si>
  <si>
    <t>Насос поверхностный «ДЖАМБО» 70/50 Н</t>
  </si>
  <si>
    <t>Поверхностные насосы-автоматы «ДЖАМБО» и «ДЖАМБО Комфорт»</t>
  </si>
  <si>
    <t>Объем гидроаккумулятора</t>
  </si>
  <si>
    <t>Насос-автомат «ДЖАМБО» 50/28 Ч-18</t>
  </si>
  <si>
    <t>Насос-автомат «ДЖАМБО» 60/35 П-24</t>
  </si>
  <si>
    <t>Насос-автомат «ДЖАМБО» 60/35 Ч-24</t>
  </si>
  <si>
    <t>Насос-автомат «ДЖАМБО» 60/35 Н-24</t>
  </si>
  <si>
    <t>Насос-автомат «ДЖАМБО» 70/50 П-24</t>
  </si>
  <si>
    <t>Насос-автомат «ДЖАМБО» 70/50 Ч-24</t>
  </si>
  <si>
    <t>Насос-автомат «ДЖАМБО» 70/50 Н-24</t>
  </si>
  <si>
    <t>Насос-автомат «ДЖАМБО» 70/50 П-50</t>
  </si>
  <si>
    <t>Насос-автомат «ДЖАМБО» 70/50 Н-50</t>
  </si>
  <si>
    <t>Насос-автомат «ДЖАМБО» 60/35 П-К «Комфорт»</t>
  </si>
  <si>
    <t xml:space="preserve"> нет</t>
  </si>
  <si>
    <t>Насос-автомат «ДЖАМБО» 70/50 П-К «Комфорт»</t>
  </si>
  <si>
    <t>нет</t>
  </si>
  <si>
    <t>* «К» — насосы, оснащенные устройством, контролирующим наличие потока в магистрали;
** "Комфорт"-в коплект входит встроенный регулирующий клапан и блок автоматики.</t>
  </si>
  <si>
    <t>Погружные дренажные насосы</t>
  </si>
  <si>
    <t>Размер частиц, max, мм</t>
  </si>
  <si>
    <t>Глубина погружения, max, м</t>
  </si>
  <si>
    <t>Насос погружной «ДРЕНАЖНИК» 85/6</t>
  </si>
  <si>
    <t>Насос погружной «ДРЕНАЖНИК» 110/8</t>
  </si>
  <si>
    <t>Насос погружной «ДРЕНАЖНИК» 220/12</t>
  </si>
  <si>
    <t>Насос погружной «ДРЕНАЖНИК» 350/17</t>
  </si>
  <si>
    <t>Насос погружной «ДРЕНАЖНИК» 200/25</t>
  </si>
  <si>
    <t>Насос погружной «ДРЕНАЖНИК» 550/14</t>
  </si>
  <si>
    <t>Погружные фекальные насосы</t>
  </si>
  <si>
    <t>Насос погружной «ФЕКАЛЬНИК» 115/5</t>
  </si>
  <si>
    <t>Насос погружной «ФЕКАЛЬНИК» 140/6</t>
  </si>
  <si>
    <t>Насос погружной «ФЕКАЛЬНИК» 230/8</t>
  </si>
  <si>
    <t>Насос погружной «ФЕКАЛЬНИК» 330/12</t>
  </si>
  <si>
    <t xml:space="preserve">Насос погружной «ФЕКАЛЬНИК» 150/7 Н </t>
  </si>
  <si>
    <t xml:space="preserve">Насос погружной «ФЕКАЛЬНИК» 255/11 Н </t>
  </si>
  <si>
    <t xml:space="preserve">Насос погружной «ФЕКАЛЬНИК» 200/7 Н </t>
  </si>
  <si>
    <t xml:space="preserve">Насос погружной «ФЕКАЛЬНИК» 260/10 Н </t>
  </si>
  <si>
    <t>Насосное оборудование фирмы Джилекс (Россия)</t>
  </si>
  <si>
    <t>Оголовок ОСП 130-140/32</t>
  </si>
  <si>
    <t>Оголовок ОСП 140-160/32</t>
  </si>
  <si>
    <t>Оголовок ОС 127-140/32</t>
  </si>
  <si>
    <t>Оголовок ОС 127-140/40</t>
  </si>
  <si>
    <t>Оголовок ОС 140-160/32</t>
  </si>
  <si>
    <t>Оборудование для обустройства скважин и колодцев</t>
  </si>
  <si>
    <t>Скважинный адаптер улучшенный «САУ»</t>
  </si>
  <si>
    <t>ОС — оголовок скважинный, изготовленный из чугуна</t>
  </si>
  <si>
    <t>ОСП — оголовок скважинный, изготовленный из высокопрочного пластика</t>
  </si>
  <si>
    <t>Скважинный адаптер САУ предназначен для эксплуатации в бытовых системах водоснабжения. Он дает возможность герметично вывести напорную трубу от насоса через стенку обсадной трубы скважины ниже уровня промерзания грунта.</t>
  </si>
  <si>
    <t>Используется для герметизации устья скважины. Его использование облегчает как операцию первоначального монтажа, так и последующие операции извлечения и погружения насоса в скважину. Оголовок производится из чугуна и выдерживает вес до 500 кг.</t>
  </si>
  <si>
    <t>Используется для герметизации устья скважины. Его использование облегчает как операцию первоначального монтажа, так и последующие операции извлечения и погружения насоса в скважину. Он производится из высокопрочного пластика и способен выдержать вес до 200 килограмм.</t>
  </si>
  <si>
    <r>
      <t xml:space="preserve">Насосное оборудование Джилекс (Россия) </t>
    </r>
    <r>
      <rPr>
        <sz val="11"/>
        <color rgb="FFFF0000"/>
        <rFont val="Calibri"/>
        <family val="2"/>
        <charset val="204"/>
      </rPr>
      <t>NEW!!!</t>
    </r>
  </si>
  <si>
    <t>RDG-0017-004046</t>
  </si>
  <si>
    <t>4355000h-001003</t>
  </si>
  <si>
    <t>SAC-0020-200038</t>
  </si>
  <si>
    <t>SAC-0020-200034</t>
  </si>
  <si>
    <t>SAC-0020-200012</t>
  </si>
  <si>
    <t>SAC-0020-200001</t>
  </si>
  <si>
    <t xml:space="preserve">Сдвоенный хомут для труб, комплект: хомут+шпилька шуруп +дюбель пластиковый 3/8"(15-19) </t>
  </si>
  <si>
    <t xml:space="preserve">Сдвоенный хомут для труб, комплект: хомут+шпилька шуруп +дюбель пластиковый 1/2"(20-24) </t>
  </si>
  <si>
    <t xml:space="preserve">Сдвоенный хомут для труб, комплект: хомут+шпилька шуруп +дюбель пластиковый 3/4"(25-29) </t>
  </si>
  <si>
    <t xml:space="preserve">Сдвоенный хомут для труб, комплект: хомут+шпилька шуруп +дюбель пластиковый 1"(32-35) </t>
  </si>
  <si>
    <t xml:space="preserve"> Оголовок скважинный ОСП 110-130/32</t>
  </si>
  <si>
    <t>Оголовок скважинный ОСП 130-140/40</t>
  </si>
  <si>
    <t>Оголовок скважинный  ОСПБ 130-140/32</t>
  </si>
  <si>
    <t>Оголовок скважинный  ОСПБ 130-140/40</t>
  </si>
  <si>
    <r>
      <t xml:space="preserve">ОСПБ - оголовок скважинный, изготовленный из высокопрочного пластика, </t>
    </r>
    <r>
      <rPr>
        <sz val="11"/>
        <color theme="1"/>
        <rFont val="Calibri"/>
        <family val="2"/>
        <charset val="204"/>
        <scheme val="minor"/>
      </rPr>
      <t>имеет базовую часть с клеммной коробкой.</t>
    </r>
  </si>
  <si>
    <t>Предназначен для герметизации устья скважины, изготовлен из высокопрочного пластика. Упрощает эксплуатацию технического колодца.Оголовок с базовой (стационарной) частью крепится на обсадной трубе.Выдерживает вес до 200 кг.</t>
  </si>
  <si>
    <t>СКИДКА. %</t>
  </si>
  <si>
    <t>DN. мм</t>
  </si>
  <si>
    <t>PN. (бар)</t>
  </si>
  <si>
    <t>Клапан обратный пружинный. корпус и диск - нержавеющая сталь. 275I</t>
  </si>
  <si>
    <t>R09048215508</t>
  </si>
  <si>
    <t>2/56</t>
  </si>
  <si>
    <t>2/46</t>
  </si>
  <si>
    <t>R09054215508</t>
  </si>
  <si>
    <t>R09076215508</t>
  </si>
  <si>
    <t>R09089215508</t>
  </si>
  <si>
    <t>R09108215508</t>
  </si>
  <si>
    <t>R09114215508</t>
  </si>
  <si>
    <t>2/110</t>
  </si>
  <si>
    <t>R13048215508</t>
  </si>
  <si>
    <t>R13054215508</t>
  </si>
  <si>
    <t>R13060215508</t>
  </si>
  <si>
    <t>R13064215508</t>
  </si>
  <si>
    <t>R13076215508</t>
  </si>
  <si>
    <t>R13089215508</t>
  </si>
  <si>
    <t>R13108215508</t>
  </si>
  <si>
    <t>R13114215508</t>
  </si>
  <si>
    <t>2/148</t>
  </si>
  <si>
    <t>2/88</t>
  </si>
  <si>
    <t>2/68</t>
  </si>
  <si>
    <t>2/144</t>
  </si>
  <si>
    <t>2/72</t>
  </si>
  <si>
    <t>Аксессуары</t>
  </si>
  <si>
    <t>850CL020002</t>
  </si>
  <si>
    <t>Клей K-FLEX 0.5 lt K 414</t>
  </si>
  <si>
    <t>850CL020003</t>
  </si>
  <si>
    <t>Клей K-FLEX 0.8 lt K 414</t>
  </si>
  <si>
    <t>850CL020004</t>
  </si>
  <si>
    <t>Клей K-FLEX 2.6 lt K 414</t>
  </si>
  <si>
    <t>Лента K-FLEX 048-050 DUCT 1604H silver</t>
  </si>
  <si>
    <t>EPRADH0/8/B</t>
  </si>
  <si>
    <t>EPRADH2/0/B</t>
  </si>
  <si>
    <t>EPRL04825ARSKBLR</t>
  </si>
  <si>
    <t>EPRL04825ARSKBLR Энергофлекс Лента армированная самоклеящаяся ENERGOPRO 48мм х 25м, синяя (в упаковке 36 шт.) (аналог EPRL04825ARSKBL)</t>
  </si>
  <si>
    <t>EPRL04825ARSKRDR</t>
  </si>
  <si>
    <t>EPRL04850ARSKGRR</t>
  </si>
  <si>
    <t>EPRL05050ALSK</t>
  </si>
  <si>
    <t>EPRL05050ALSK Энергофлекс Лента алюминиевая самоклеящаяся ENERGOPRO 50мм х 50м (в упаковке 24 шт.) (аналог EFXL05050ALSK)</t>
  </si>
  <si>
    <t>Клей  ENERGOPRO 0,8 л (в упаковке 8 шт.) (аналог EPRADH0/8)</t>
  </si>
  <si>
    <t>Клей  ENERGOPRO 2,0 л (в упаковке 4 шт.) (аналог EPRADH2/6)</t>
  </si>
  <si>
    <t>Лента армированная самоклеящаяся ENERGOPRO 48мм х 50м, серая (в упаковке 24 шт.) (аналог EPRL04850ARSKGR)</t>
  </si>
  <si>
    <t>Лента армированная самоклеящаяся ENERGOPRO 48мм х 25м, красная (в упаковке 36 шт.) (аналог EPRL04825ARSKRD)</t>
  </si>
  <si>
    <t>ЭНЕРГОФЛЕКС Рулоны Super</t>
  </si>
  <si>
    <t>EFXR10110SU</t>
  </si>
  <si>
    <t>EFXR1317SU*</t>
  </si>
  <si>
    <t>EFXR2015SU*</t>
  </si>
  <si>
    <t>EFXR2514SU*</t>
  </si>
  <si>
    <t>10*1000*10000</t>
  </si>
  <si>
    <t>13*1000*7000</t>
  </si>
  <si>
    <t>20*1000*5000</t>
  </si>
  <si>
    <t>25*1000*4000</t>
  </si>
  <si>
    <t>850VR020001</t>
  </si>
  <si>
    <t>Очиститель K-FLEX 1.0 lt</t>
  </si>
  <si>
    <t>Ленты</t>
  </si>
  <si>
    <t>Розничная цена c НДС, руб</t>
  </si>
  <si>
    <t>15001A15E</t>
  </si>
  <si>
    <t>15001A18E</t>
  </si>
  <si>
    <t>15001A22E</t>
  </si>
  <si>
    <t>15001A28E</t>
  </si>
  <si>
    <t>Насосное оборудование фирмы UNIPUMP (Россия)</t>
  </si>
  <si>
    <t>Вибрационные насосы БАВЛЕНЕЦ</t>
  </si>
  <si>
    <t>Насос вибр. Бавленец  БВ 0,12-40-У5, 10м (нижний забор)</t>
  </si>
  <si>
    <t>Присоединение, мм</t>
  </si>
  <si>
    <t>Насос вибр. Бавленец-М  БВ 0,12-40-У5, 10м (верхний забор)</t>
  </si>
  <si>
    <t>Расход, max, л/час</t>
  </si>
  <si>
    <t>Диаметр скважины, min, мм</t>
  </si>
  <si>
    <t>Дренажный насос SUB 209 P</t>
  </si>
  <si>
    <t>Дренажный насос ARTSUB Q250</t>
  </si>
  <si>
    <t>Дренажный насос ARTSUB Q400</t>
  </si>
  <si>
    <t>Дренажный насос ARTSUB Q550</t>
  </si>
  <si>
    <t>Дренажный насос ARTSUB Q750</t>
  </si>
  <si>
    <t>Дренажный насос ARTVORT Q400B</t>
  </si>
  <si>
    <t>Дренажный насос ARTVORT Q550B</t>
  </si>
  <si>
    <t>Дренажный насос ARTVORT Q750B</t>
  </si>
  <si>
    <t>Дренажный насос INOXVORT 1100 SW</t>
  </si>
  <si>
    <t>Дренажный насос INOXVORT 400 SW</t>
  </si>
  <si>
    <t>Дренажный насос INOXVORT 750 SW</t>
  </si>
  <si>
    <t>Дренажный насос FEKAPUMP V 1100F</t>
  </si>
  <si>
    <t>Дренажный насос FEKAPUMP V 1500F</t>
  </si>
  <si>
    <t>Дренажные и фекальные насосы</t>
  </si>
  <si>
    <t>Глубина погружения под зеркало воды, max, м</t>
  </si>
  <si>
    <t>Размер примесей, max, мм</t>
  </si>
  <si>
    <t>Температура, С°</t>
  </si>
  <si>
    <t>0…+35</t>
  </si>
  <si>
    <t>0…+40</t>
  </si>
  <si>
    <t>0…+30</t>
  </si>
  <si>
    <t>Фекальный насос FEKACUT V1300DF*</t>
  </si>
  <si>
    <t>Фекальный насос FEKACUT V1800DF*</t>
  </si>
  <si>
    <t>* с режущим ножом из нержавеющей стали</t>
  </si>
  <si>
    <t>Поверхностные насосы</t>
  </si>
  <si>
    <t>Поверхностный вихревой насос QB 60</t>
  </si>
  <si>
    <t>Поверхностный насос JS 100</t>
  </si>
  <si>
    <t>Поверхностный насос JET 100 L</t>
  </si>
  <si>
    <t>Поверхностный насос JET 80 L</t>
  </si>
  <si>
    <t>Поверхностный насос JET 110 L</t>
  </si>
  <si>
    <t>Рабочее колесо</t>
  </si>
  <si>
    <t>латунь</t>
  </si>
  <si>
    <t>Станции водоснабжения</t>
  </si>
  <si>
    <t>Станция авт.водоснабжения AUTO JS 100</t>
  </si>
  <si>
    <t>Станция авт.водоснабжения AUTO JET 100 L</t>
  </si>
  <si>
    <t>Станция авт.водоснабжения AUTO JET 80 L</t>
  </si>
  <si>
    <t>Станция авт.водоснабжения AUTO JET 100 L-50</t>
  </si>
  <si>
    <t>Станция авт.водоснабжения AUTO JET 110 L-50</t>
  </si>
  <si>
    <t>Материал корпуса насоса</t>
  </si>
  <si>
    <t>Материал корпуса бака</t>
  </si>
  <si>
    <t>сталь</t>
  </si>
  <si>
    <t>Адапт.станция  АКВАРОБОТ JET 100 S (г/а 2л)*</t>
  </si>
  <si>
    <t>* станция оснащена блоком управления АКВАРОБОТ ТУРБИ-М1, рабочее колесо - латунь</t>
  </si>
  <si>
    <t>Универсальная станция  АКВАРОБОТ JET 100 S-24**</t>
  </si>
  <si>
    <t>** станция оснащена блоком управления АКВАРОБОТ ТУРБИ и реле давления PM/3-W со встроенным манометром</t>
  </si>
  <si>
    <t>Скважинные насосы 3,5"</t>
  </si>
  <si>
    <t>Скважинные насосы 3"</t>
  </si>
  <si>
    <t>Скважинные насосы 4"</t>
  </si>
  <si>
    <t>Номинальный напор, м</t>
  </si>
  <si>
    <t xml:space="preserve">Погр. центр. электронасос БЦП 3,5-0,63-36 </t>
  </si>
  <si>
    <t xml:space="preserve">Погр. центр. электронасос БЦП 3,5-0,63-45 </t>
  </si>
  <si>
    <t>Погр. центр. электронасос БЦП 3,5-0,63-55</t>
  </si>
  <si>
    <t>Номинальный расход, м3</t>
  </si>
  <si>
    <t>Расход, max, м3</t>
  </si>
  <si>
    <t xml:space="preserve">Погружной насос 3" MINI ECO 1-50 </t>
  </si>
  <si>
    <t xml:space="preserve">Погружной насос 3" MINI ECO 2-46 </t>
  </si>
  <si>
    <t xml:space="preserve">Погружной насос 3" MINI ECO 2-65 </t>
  </si>
  <si>
    <t xml:space="preserve">Погружной насос 3" MINI ECO 2-85 </t>
  </si>
  <si>
    <t xml:space="preserve">Погружной насос 3" MINI ECO 2-103 </t>
  </si>
  <si>
    <t>Погружной насос 4" ECO 2-56</t>
  </si>
  <si>
    <t>Погружной насос 4" ECO 2-73</t>
  </si>
  <si>
    <t>Погружной насос 4" ECO 2-89</t>
  </si>
  <si>
    <t>Колодезные насосы с поплавковым выключателем</t>
  </si>
  <si>
    <t xml:space="preserve">Погружной насос ECO FLOAT-1 с попл. выкл., </t>
  </si>
  <si>
    <t xml:space="preserve">Погружной насос ECO FLOAT-2 с попл. выкл., </t>
  </si>
  <si>
    <t>Погружной насос ECO FLOAT-3 с попл. выкл.,</t>
  </si>
  <si>
    <t>Уровень включения, см</t>
  </si>
  <si>
    <t>Уровень отключения, см</t>
  </si>
  <si>
    <t>Длина кабеля и троса,м</t>
  </si>
  <si>
    <t>Канализационные станции</t>
  </si>
  <si>
    <t>Канализационная насосная станция SANIVORT 405 М</t>
  </si>
  <si>
    <t>Канализационная насосная станция SANIVORT 605 А</t>
  </si>
  <si>
    <t>Температура жидкости С°</t>
  </si>
  <si>
    <t>0…+50</t>
  </si>
  <si>
    <t>унитаз,раковина,душ</t>
  </si>
  <si>
    <t>Производительность, max, м3</t>
  </si>
  <si>
    <t>Длина кабеля с вилкой, м</t>
  </si>
  <si>
    <t>Автоматика АКВАРОБОТ</t>
  </si>
  <si>
    <t>Блок управления насосом ТУРБИ</t>
  </si>
  <si>
    <t>Блок управления насосом ТУРБИ-М1</t>
  </si>
  <si>
    <t>Блок управления насосом ТУРБИ-М2 (1,5-3,0 бар)</t>
  </si>
  <si>
    <t>Блок управления насосом ТУРБИ-М2 (2,0-3,5 бар)</t>
  </si>
  <si>
    <t>Блок управления насосом ТУРБИ-М3 однопороговый</t>
  </si>
  <si>
    <t>Блок управления насосом ТУРБИ-М3 (1,5-3,0 бар)</t>
  </si>
  <si>
    <t>Блок управления насосом ТУРБИ-М3 (2,0-3,5 бар)</t>
  </si>
  <si>
    <t>Блок управления насосом ТУРБИПРЕСС 2,2 кВт (NEW)</t>
  </si>
  <si>
    <t>Блок управления насосом ТУРБИПРЕСС М2</t>
  </si>
  <si>
    <t>Чувствительность- 2л/мин, до 1,5 кВт, упр. по потоку и мин. давлению (Рмин-1,5-1,8 бар), защита по сухому ходу</t>
  </si>
  <si>
    <t>Чувствительность - 2л/мин, до 1,5 кВт, 220 В, защита по сухому ходу</t>
  </si>
  <si>
    <t>Чувствительность - 2л/мин, до 1,5 кВт, упр. по потоку и давлению (Рмин, Рмакс), защита по сухому ходу</t>
  </si>
  <si>
    <t>Чувствительность - 2л/мин, до 1,5 кВт, упр. по потоку и мин.давлению, защита по сухому ходу</t>
  </si>
  <si>
    <t>Чувствительность - 0,5л/мин, до 2,2. кВт, 170-260 В, защита по сухому ходу, перезапуск</t>
  </si>
  <si>
    <t>До 1,5 кВт, двухпороговый (настраив. Pmin и Pmax), защита по с/х и перезапуск</t>
  </si>
  <si>
    <t>Характеристики</t>
  </si>
  <si>
    <t>у моделей 405М и 605А внутри корпуса установлени измельчитель из нержавеющей стали</t>
  </si>
  <si>
    <t>Unipump</t>
  </si>
  <si>
    <r>
      <t xml:space="preserve">Насосное оборудование Unipump (Россия) </t>
    </r>
    <r>
      <rPr>
        <sz val="11"/>
        <color rgb="FFFF0000"/>
        <rFont val="Calibri"/>
        <family val="2"/>
        <charset val="204"/>
      </rPr>
      <t>NEW!!!</t>
    </r>
  </si>
  <si>
    <t>Внутренний курс EUR</t>
  </si>
  <si>
    <t xml:space="preserve">ТРУБЫ ИЗ ПОЛИЭТИЛЕНА ПОВЫШЕННОЙ ТЕРМОСТОЙКОСТИ  РЕ-RT Тип I </t>
  </si>
  <si>
    <t>PT162020</t>
  </si>
  <si>
    <t>PT162040</t>
  </si>
  <si>
    <t>STOUT Комплектующие к радиаторам</t>
  </si>
  <si>
    <t>Универсальный монтажный комплект для подключения радиатора 1/2" RAL 9016</t>
  </si>
  <si>
    <t xml:space="preserve">SKU-0111-000112 </t>
  </si>
  <si>
    <t>Универсальный монтажный комплект для подключения радиатора 3/4" RAL 9016</t>
  </si>
  <si>
    <t xml:space="preserve">SKU-0111-000134 </t>
  </si>
  <si>
    <t>Комплект настенных регулируемых кронштейнов для радиаторов (2 шт.) RAL 9016</t>
  </si>
  <si>
    <t xml:space="preserve">SKU-0320-000080 </t>
  </si>
  <si>
    <t>Ниппель межсекционный 1" (ALPHA, VEGA)</t>
  </si>
  <si>
    <t xml:space="preserve">SKU-0310-000001 </t>
  </si>
  <si>
    <t>Прокладка межсекционная (ALPHA, VEGA)</t>
  </si>
  <si>
    <t>SKU-0310-000002</t>
  </si>
  <si>
    <t>Производство</t>
  </si>
  <si>
    <t>Цена за 1 шт. с НДС, EUR</t>
  </si>
  <si>
    <t>Цена за 1 шт. с НДС, Руб</t>
  </si>
  <si>
    <t>Проточный настенный угольник RAUTITAN длинный RX+</t>
  </si>
  <si>
    <t>Проточный настенный угольник RAUTITAN короткий RX+</t>
  </si>
  <si>
    <t>Водоотводящие желоба и трапы Chudej (Чехия)</t>
  </si>
  <si>
    <t>Картинка</t>
  </si>
  <si>
    <t>Водоотводящие желоба с пластиковой рамкой</t>
  </si>
  <si>
    <t>Водоотводящие желоба с рамкой из нержавеющей стали</t>
  </si>
  <si>
    <t>DN50/82</t>
  </si>
  <si>
    <t>DN50/95</t>
  </si>
  <si>
    <t>Chudej</t>
  </si>
  <si>
    <t>Водоотводящие желоба и трапы (Чехия)</t>
  </si>
  <si>
    <t>40 х 1 1/2</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</si>
  <si>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</si>
  <si>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</si>
  <si>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</si>
  <si>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</si>
  <si>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</si>
  <si>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</si>
  <si>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</si>
  <si>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</si>
  <si>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</si>
  <si>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</si>
  <si>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</si>
  <si>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</si>
  <si>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</si>
  <si>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</si>
  <si>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</si>
  <si>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</si>
  <si>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</si>
  <si>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</si>
  <si>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</si>
  <si>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</si>
  <si>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</si>
  <si>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</si>
  <si>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</si>
  <si>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</si>
  <si>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</si>
  <si>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</si>
  <si>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</si>
  <si>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</si>
  <si>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</si>
  <si>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</si>
  <si>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</si>
  <si>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</si>
  <si>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</si>
  <si>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</si>
  <si>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</si>
  <si>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</si>
  <si>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</si>
  <si>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</si>
  <si>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</si>
  <si>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</si>
  <si>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</si>
  <si>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</si>
  <si>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</si>
  <si>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</si>
  <si>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</si>
  <si>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</si>
  <si>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</si>
  <si>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</si>
  <si>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</si>
  <si>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</si>
  <si>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</si>
  <si>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</si>
  <si>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</si>
  <si>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</si>
  <si>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</si>
  <si>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</si>
  <si>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</si>
  <si>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</si>
  <si>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</si>
  <si>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</si>
  <si>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</si>
  <si>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</si>
  <si>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</si>
  <si>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</si>
  <si>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</si>
  <si>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</si>
  <si>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</si>
  <si>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</si>
  <si>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</si>
  <si>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</si>
  <si>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</si>
  <si>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</si>
  <si>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</si>
  <si>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</si>
  <si>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</si>
  <si>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</si>
  <si>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</si>
  <si>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</si>
  <si>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</si>
  <si>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</si>
  <si>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</si>
  <si>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</si>
  <si>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</si>
  <si>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</si>
  <si>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</si>
  <si>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</si>
  <si>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</si>
  <si>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</si>
  <si>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</si>
  <si>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</si>
  <si>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</si>
  <si>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</si>
  <si>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</si>
  <si>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</si>
  <si>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</si>
  <si>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</si>
  <si>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</si>
  <si>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</si>
  <si>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</si>
  <si>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</si>
  <si>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</si>
  <si>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</si>
  <si>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</si>
  <si>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</si>
  <si>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</si>
  <si>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</si>
  <si>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</si>
  <si>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</si>
  <si>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</si>
  <si>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</si>
  <si>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</si>
  <si>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</si>
  <si>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</si>
  <si>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</si>
  <si>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</si>
  <si>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</si>
  <si>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</si>
  <si>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</si>
  <si>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</si>
  <si>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</si>
  <si>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</si>
  <si>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</si>
  <si>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</si>
  <si>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</si>
  <si>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</si>
  <si>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</si>
  <si>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</si>
  <si>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</si>
  <si>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</si>
  <si>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</si>
  <si>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</si>
  <si>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</si>
  <si>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</si>
  <si>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</si>
  <si>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</si>
  <si>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</si>
  <si>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</si>
  <si>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</si>
  <si>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</si>
  <si>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</si>
  <si>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</si>
  <si>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</si>
  <si>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</si>
  <si>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</si>
  <si>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</si>
  <si>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</si>
  <si>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</si>
  <si>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</si>
  <si>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</si>
  <si>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</si>
  <si>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</si>
  <si>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</si>
  <si>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</si>
  <si>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</si>
  <si>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</si>
  <si>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</si>
  <si>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</si>
  <si>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</si>
  <si>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</si>
  <si>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</si>
  <si>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</si>
  <si>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</si>
  <si>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</si>
  <si>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</si>
  <si>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</si>
  <si>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</si>
  <si>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</si>
  <si>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</si>
  <si>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</si>
  <si>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</si>
  <si>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</si>
  <si>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</si>
  <si>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</si>
  <si>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</si>
  <si>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</si>
  <si>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</si>
  <si>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</si>
  <si>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</si>
  <si>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</si>
  <si>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</si>
  <si>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</si>
  <si>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</si>
  <si>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</si>
  <si>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</si>
  <si>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</si>
  <si>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</si>
  <si>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</si>
  <si>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</si>
  <si>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</si>
  <si>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</si>
  <si>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</si>
  <si>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</si>
  <si>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</si>
  <si>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</si>
  <si>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</si>
  <si>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</si>
  <si>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</si>
  <si>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</si>
  <si>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</si>
  <si>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</si>
  <si>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</si>
  <si>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</si>
  <si>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</si>
  <si>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</si>
  <si>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</si>
  <si>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</si>
  <si>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</si>
  <si>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</si>
  <si>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</si>
  <si>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</si>
  <si>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</si>
  <si>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</si>
  <si>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</si>
  <si>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</si>
  <si>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</si>
  <si>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</si>
  <si>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</si>
  <si>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</si>
  <si>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</si>
  <si>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</si>
  <si>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</si>
  <si>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</si>
  <si>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</si>
  <si>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</si>
  <si>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</si>
  <si>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</si>
  <si>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</si>
  <si>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</si>
  <si>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</si>
  <si>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</si>
  <si>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</si>
  <si>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</si>
  <si>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</si>
  <si>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</si>
  <si>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</si>
  <si>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</si>
  <si>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</si>
  <si>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</si>
  <si>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</si>
  <si>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</si>
  <si>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</si>
  <si>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</si>
  <si>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</si>
  <si>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</si>
  <si>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</si>
  <si>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</si>
  <si>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</si>
  <si>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</si>
  <si>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</si>
  <si>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</si>
  <si>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</si>
  <si>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</si>
  <si>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</si>
  <si>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</si>
  <si>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</si>
  <si>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</si>
  <si>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</si>
  <si>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</si>
  <si>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</si>
  <si>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</si>
  <si>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</si>
  <si>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</si>
  <si>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</si>
  <si>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</si>
  <si>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</si>
  <si>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</si>
  <si>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</si>
  <si>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</si>
  <si>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</si>
  <si>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</si>
  <si>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</si>
  <si>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</si>
  <si>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</si>
  <si>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</si>
  <si>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</si>
  <si>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</si>
  <si>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</si>
  <si>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</si>
  <si>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</si>
  <si>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</si>
  <si>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</si>
  <si>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</si>
  <si>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</si>
  <si>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</si>
  <si>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</si>
  <si>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</si>
  <si>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</si>
  <si>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</si>
  <si>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</si>
  <si>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</si>
  <si>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</si>
  <si>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</si>
  <si>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</si>
  <si>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</si>
  <si>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</si>
  <si>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</si>
  <si>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</si>
  <si>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</si>
  <si>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</si>
  <si>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</si>
  <si>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</si>
  <si>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</si>
  <si>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</si>
  <si>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</si>
  <si>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</si>
  <si>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</si>
  <si>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</si>
  <si>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</si>
  <si>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</si>
  <si>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</si>
  <si>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</si>
  <si>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</si>
  <si>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</si>
  <si>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</si>
  <si>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</si>
  <si>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</si>
  <si>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</si>
  <si>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</si>
  <si>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</si>
  <si>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</si>
  <si>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</si>
  <si>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</si>
  <si>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</si>
  <si>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</si>
  <si>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</si>
  <si>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</si>
  <si>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</si>
  <si>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</si>
  <si>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</si>
  <si>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</si>
  <si>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</si>
  <si>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</si>
  <si>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</si>
  <si>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</si>
  <si>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</si>
  <si>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</si>
  <si>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</si>
  <si>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</si>
  <si>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</si>
  <si>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</si>
  <si>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</si>
  <si>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</si>
  <si>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</si>
  <si>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</si>
  <si>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</si>
  <si>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</si>
  <si>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</si>
  <si>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</si>
  <si>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</si>
  <si>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</si>
  <si>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</si>
  <si>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</si>
  <si>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</si>
  <si>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</si>
  <si>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</si>
  <si>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</si>
  <si>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</si>
  <si>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</si>
  <si>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</si>
  <si>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</si>
  <si>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</si>
  <si>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</si>
  <si>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</si>
  <si>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</si>
  <si>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</si>
  <si>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</si>
  <si>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</si>
  <si>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</si>
  <si>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</si>
  <si>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</si>
  <si>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</si>
  <si>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</si>
  <si>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</si>
  <si>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</si>
  <si>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</si>
  <si>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</si>
  <si>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</si>
  <si>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</si>
  <si>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</si>
  <si>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</si>
  <si>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</si>
  <si>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</si>
  <si>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</si>
  <si>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</si>
  <si>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</si>
  <si>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</si>
  <si>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</si>
  <si>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</si>
  <si>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</si>
  <si>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</si>
  <si>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</si>
  <si>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</si>
  <si>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</si>
  <si>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</si>
  <si>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</si>
  <si>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</si>
  <si>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</si>
  <si>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</si>
  <si>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</si>
  <si>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</si>
  <si>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</si>
  <si>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</si>
  <si>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</si>
  <si>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</si>
  <si>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</si>
  <si>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</si>
  <si>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</si>
  <si>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</si>
  <si>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</si>
  <si>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</si>
  <si>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</si>
  <si>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</si>
  <si>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</si>
  <si>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</si>
  <si>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</si>
  <si>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</si>
  <si>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</si>
  <si>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</si>
  <si>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</si>
  <si>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</si>
  <si>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</si>
  <si>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</si>
  <si>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</si>
  <si>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</si>
  <si>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</si>
  <si>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</si>
  <si>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</si>
  <si>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</si>
  <si>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</si>
  <si>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</si>
  <si>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</si>
  <si>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</si>
  <si>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</si>
  <si>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</si>
  <si>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</si>
  <si>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</si>
  <si>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</si>
  <si>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</si>
  <si>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</si>
  <si>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</si>
  <si>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</si>
  <si>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</si>
  <si>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</si>
  <si>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</si>
  <si>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</si>
  <si>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</si>
  <si>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</si>
  <si>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</si>
  <si>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</si>
  <si>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</si>
  <si>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</si>
  <si>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</si>
  <si>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</si>
  <si>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</si>
  <si>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</si>
  <si>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</si>
  <si>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</si>
  <si>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</si>
  <si>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</si>
  <si>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</si>
  <si>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</si>
  <si>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</si>
  <si>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</si>
  <si>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</si>
  <si>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</si>
  <si>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</si>
  <si>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</si>
  <si>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</si>
  <si>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</si>
  <si>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</si>
  <si>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</si>
  <si>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</si>
  <si>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</si>
  <si>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</si>
  <si>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</si>
  <si>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</si>
  <si>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</si>
  <si>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</si>
  <si>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</si>
  <si>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</si>
  <si>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</si>
  <si>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</si>
  <si>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</si>
  <si>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</si>
  <si>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</si>
  <si>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</si>
  <si>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</si>
  <si>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</si>
  <si>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</si>
  <si>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</si>
  <si>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</si>
  <si>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</si>
  <si>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</si>
  <si>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</si>
  <si>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</si>
  <si>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</si>
  <si>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</si>
  <si>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</si>
  <si>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</si>
  <si>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</si>
  <si>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</si>
  <si>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</si>
  <si>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</si>
  <si>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</si>
  <si>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</si>
  <si>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</si>
  <si>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</si>
  <si>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</si>
  <si>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</si>
  <si>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</si>
  <si>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</si>
  <si>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</si>
  <si>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</si>
  <si>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</si>
  <si>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</si>
  <si>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</si>
  <si>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</si>
  <si>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</si>
  <si>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</si>
  <si>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</si>
  <si>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</si>
  <si>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</si>
  <si>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</si>
  <si>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</si>
  <si>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</si>
  <si>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</si>
  <si>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</si>
  <si>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</si>
  <si>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</si>
  <si>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</si>
  <si>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</si>
  <si>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</si>
  <si>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</si>
  <si>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</si>
  <si>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</si>
  <si>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</si>
  <si>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</si>
  <si>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</si>
  <si>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</si>
  <si>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</si>
  <si>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</si>
  <si>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</si>
  <si>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</si>
  <si>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</si>
  <si>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</si>
  <si>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</si>
  <si>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</si>
  <si>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</si>
  <si>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</si>
  <si>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</si>
  <si>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</si>
  <si>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</si>
  <si>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</si>
  <si>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</si>
  <si>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</si>
  <si>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</si>
  <si>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</si>
  <si>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</si>
  <si>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</si>
  <si>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</si>
  <si>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</si>
  <si>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</si>
  <si>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</si>
  <si>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</si>
  <si>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</si>
  <si>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</si>
  <si>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</si>
  <si>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</si>
  <si>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</si>
  <si>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</si>
  <si>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</si>
  <si>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</si>
  <si>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</si>
  <si>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</si>
  <si>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</si>
  <si>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</si>
  <si>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</si>
  <si>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</si>
  <si>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</si>
  <si>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</si>
  <si>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</si>
  <si>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</si>
  <si>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</si>
  <si>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</si>
  <si>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</si>
  <si>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</si>
  <si>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</si>
  <si>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</si>
  <si>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</si>
  <si>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</si>
  <si>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</si>
  <si>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</si>
  <si>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</si>
  <si>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</si>
  <si>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</si>
  <si>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</si>
  <si>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</si>
  <si>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</si>
  <si>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</si>
  <si>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</si>
  <si>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</si>
  <si>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</si>
  <si>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</si>
  <si>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</si>
  <si>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</si>
  <si>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</si>
  <si>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</si>
  <si>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</si>
  <si>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</si>
  <si>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</si>
  <si>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</si>
  <si>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</si>
  <si>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</si>
  <si>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</si>
  <si>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</si>
  <si>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</si>
  <si>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</si>
  <si>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</si>
  <si>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</si>
  <si>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</si>
  <si>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</si>
  <si>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</si>
  <si>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</si>
  <si>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</si>
  <si>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</si>
  <si>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</si>
  <si>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</si>
  <si>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</si>
  <si>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</si>
  <si>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</si>
  <si>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</si>
  <si>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</si>
  <si>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</si>
  <si>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</si>
  <si>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</si>
  <si>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</si>
  <si>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</si>
  <si>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</si>
  <si>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</si>
  <si>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</si>
  <si>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</si>
  <si>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</si>
  <si>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</si>
  <si>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</si>
  <si>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</si>
  <si>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</si>
  <si>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</si>
  <si>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</si>
  <si>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</si>
  <si>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</si>
  <si>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</si>
  <si>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</si>
  <si>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</si>
  <si>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</si>
  <si>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</si>
  <si>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</si>
  <si>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</si>
  <si>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</si>
  <si>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</si>
  <si>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</si>
  <si>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</si>
  <si>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</si>
  <si>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</si>
  <si>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</si>
  <si>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</si>
  <si>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</si>
  <si>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</si>
  <si>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</si>
  <si>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</si>
  <si>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</si>
  <si>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</si>
  <si>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</si>
  <si>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</si>
  <si>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</si>
  <si>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</si>
  <si>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</si>
  <si>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</si>
  <si>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</si>
  <si>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</si>
  <si>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</si>
  <si>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</si>
  <si>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</si>
  <si>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</si>
  <si>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</si>
  <si>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</si>
  <si>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</si>
  <si>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</si>
  <si>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</si>
  <si>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</si>
  <si>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</si>
  <si>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</si>
  <si>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</si>
  <si>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</si>
  <si>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</si>
  <si>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</si>
  <si>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</si>
  <si>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</si>
  <si>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</si>
  <si>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</si>
  <si>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</si>
  <si>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</si>
  <si>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</si>
  <si>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</si>
  <si>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</si>
  <si>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</si>
  <si>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</si>
  <si>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</si>
  <si>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</si>
  <si>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</si>
  <si>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</si>
  <si>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</si>
  <si>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</si>
  <si>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</si>
  <si>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</si>
  <si>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</si>
  <si>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</si>
  <si>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</si>
  <si>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</si>
  <si>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</si>
  <si>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</si>
  <si>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</si>
  <si>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</si>
  <si>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</si>
  <si>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</si>
  <si>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</si>
  <si>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</si>
  <si>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</si>
  <si>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</si>
  <si>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</si>
  <si>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</si>
  <si>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</si>
  <si>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</si>
  <si>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</si>
  <si>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</si>
  <si>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</si>
  <si>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</si>
  <si>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</si>
  <si>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</si>
  <si>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</si>
  <si>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</si>
  <si>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</si>
  <si>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</si>
  <si>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</si>
  <si>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</si>
  <si>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</si>
  <si>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</si>
  <si>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</si>
  <si>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</si>
  <si>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</si>
  <si>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</si>
  <si>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</si>
  <si>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</si>
  <si>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</si>
  <si>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</si>
  <si>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</si>
  <si>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</si>
  <si>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</si>
  <si>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</si>
  <si>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</si>
  <si>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</si>
  <si>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</si>
  <si>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</si>
  <si>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</si>
  <si>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</si>
  <si>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</si>
  <si>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</si>
  <si>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</si>
  <si>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</si>
  <si>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</si>
  <si>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</si>
  <si>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</si>
  <si>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</si>
  <si>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</si>
  <si>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</si>
  <si>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</si>
  <si>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</si>
  <si>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</si>
  <si>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</si>
  <si>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</si>
  <si>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</si>
  <si>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</si>
  <si>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</si>
  <si>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</si>
  <si>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</si>
  <si>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</si>
  <si>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</si>
  <si>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</si>
  <si>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</si>
  <si>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</si>
  <si>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</si>
  <si>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</si>
  <si>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</si>
  <si>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</si>
  <si>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</si>
  <si>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</si>
  <si>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</si>
  <si>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</si>
  <si>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</si>
  <si>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</si>
  <si>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</si>
  <si>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</si>
  <si>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</si>
  <si>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</si>
  <si>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</si>
  <si>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</si>
  <si>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</si>
  <si>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</si>
  <si>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</si>
  <si>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</si>
  <si>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</si>
  <si>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</si>
  <si>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</si>
  <si>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</si>
  <si>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</si>
  <si>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</si>
  <si>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</si>
  <si>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</si>
  <si>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</si>
  <si>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</si>
  <si>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</si>
  <si>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</si>
  <si>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</si>
  <si>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</si>
  <si>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</si>
  <si>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</si>
  <si>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</si>
  <si>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</si>
  <si>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</si>
  <si>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</si>
  <si>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</si>
  <si>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</si>
  <si>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</si>
  <si>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</si>
  <si>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</si>
  <si>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</si>
  <si>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</si>
  <si>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</si>
  <si>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</si>
  <si>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</si>
  <si>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</si>
  <si>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</si>
  <si>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</si>
  <si>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</si>
  <si>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</si>
  <si>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</si>
  <si>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</si>
  <si>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</si>
  <si>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</si>
  <si>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</si>
  <si>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</si>
  <si>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</si>
  <si>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</si>
  <si>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</si>
  <si>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</si>
  <si>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</si>
  <si>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</si>
  <si>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</si>
  <si>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</si>
  <si>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</si>
  <si>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</si>
  <si>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</si>
  <si>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</si>
  <si>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</si>
  <si>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</si>
  <si>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</si>
  <si>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</si>
  <si>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</si>
  <si>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</si>
  <si>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</si>
  <si>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</si>
  <si>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</si>
  <si>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</si>
  <si>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</si>
  <si>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</si>
  <si>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</si>
  <si>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</si>
  <si>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</si>
  <si>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</si>
  <si>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</si>
  <si>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</si>
  <si>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</si>
  <si>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</si>
  <si>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</si>
  <si>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</si>
  <si>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</si>
  <si>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</si>
  <si>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</si>
  <si>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</si>
  <si>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</si>
  <si>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</si>
  <si>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</si>
  <si>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</si>
  <si>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</si>
  <si>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</si>
  <si>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</si>
  <si>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</si>
  <si>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</si>
  <si>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</si>
  <si>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</si>
  <si>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</si>
  <si>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</si>
  <si>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</si>
  <si>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</si>
  <si>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</si>
  <si>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</si>
  <si>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</si>
  <si>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</si>
  <si>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</si>
  <si>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</si>
  <si>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</si>
  <si>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</si>
  <si>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</si>
  <si>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</si>
  <si>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</si>
  <si>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</si>
  <si>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</si>
  <si>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</si>
  <si>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</si>
  <si>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</si>
  <si>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</si>
  <si>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</si>
  <si>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</si>
  <si>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</si>
  <si>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</si>
  <si>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</si>
  <si>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</si>
  <si>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</si>
  <si>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</si>
  <si>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</si>
  <si>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</si>
  <si>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</si>
  <si>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</si>
  <si>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</si>
  <si>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</si>
  <si>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</si>
  <si>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</si>
  <si>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</si>
  <si>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</si>
  <si>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</si>
  <si>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</si>
  <si>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</si>
  <si>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</si>
  <si>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</si>
  <si>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</si>
  <si>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</si>
  <si>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</si>
  <si>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</si>
  <si>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</si>
  <si>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</si>
  <si>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</si>
  <si>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</si>
  <si>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</si>
  <si>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</si>
  <si>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</si>
  <si>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</si>
  <si>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</si>
  <si>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</si>
  <si>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</si>
  <si>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</si>
  <si>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</si>
  <si>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</si>
  <si>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</si>
  <si>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</si>
  <si>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</si>
  <si>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</si>
  <si>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</si>
  <si>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</si>
  <si>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</si>
  <si>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</si>
  <si>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</si>
  <si>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</si>
  <si>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</si>
  <si>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</si>
  <si>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</si>
  <si>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</si>
  <si>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</si>
  <si>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</si>
  <si>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</si>
  <si>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</si>
  <si>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</si>
  <si>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</si>
  <si>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</si>
  <si>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</si>
  <si>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</si>
  <si>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</si>
  <si>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</si>
  <si>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</si>
  <si>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</si>
  <si>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</si>
  <si>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</si>
  <si>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</si>
  <si>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</si>
  <si>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</si>
  <si>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</si>
  <si>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</si>
  <si>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</si>
  <si>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</si>
  <si>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</si>
  <si>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</si>
  <si>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</si>
  <si>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</si>
  <si>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</si>
  <si>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</si>
  <si>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</si>
  <si>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</si>
  <si>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</si>
  <si>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</si>
  <si>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</si>
  <si>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</si>
  <si>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</si>
  <si>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</si>
  <si>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</si>
  <si>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</si>
  <si>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</si>
  <si>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</si>
  <si>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</si>
  <si>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</si>
  <si>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</si>
  <si>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</si>
  <si>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</si>
  <si>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</si>
  <si>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</si>
  <si>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</si>
  <si>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</si>
  <si>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</si>
  <si>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</si>
  <si>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</si>
  <si>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</si>
  <si>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</si>
  <si>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</si>
  <si>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</si>
  <si>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</si>
  <si>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</si>
  <si>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</si>
  <si>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</si>
  <si>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</si>
  <si>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</si>
  <si>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</si>
  <si>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</si>
  <si>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</si>
  <si>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</si>
  <si>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</si>
  <si>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</si>
  <si>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</si>
  <si>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</si>
  <si>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</si>
  <si>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</si>
  <si>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</si>
  <si>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</si>
  <si>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</si>
  <si>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</si>
  <si>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</si>
  <si>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</si>
  <si>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</si>
  <si>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</si>
  <si>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</si>
  <si>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</si>
  <si>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</si>
  <si>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</si>
  <si>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</si>
  <si>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</si>
  <si>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</si>
  <si>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</si>
  <si>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</si>
  <si>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</si>
  <si>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</si>
  <si>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</si>
  <si>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</si>
  <si>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</si>
  <si>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</si>
  <si>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</si>
  <si>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</si>
  <si>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</si>
  <si>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</si>
  <si>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</si>
  <si>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</si>
  <si>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</si>
  <si>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</si>
  <si>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</si>
  <si>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</si>
  <si>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</si>
  <si>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</si>
  <si>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</si>
  <si>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</si>
  <si>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</si>
  <si>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</si>
  <si>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</si>
  <si>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</si>
  <si>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</si>
  <si>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</si>
  <si>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</si>
  <si>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</si>
  <si>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</si>
  <si>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</si>
  <si>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</si>
  <si>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</si>
  <si>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</si>
  <si>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</si>
  <si>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</si>
  <si>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</si>
  <si>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</si>
  <si>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</si>
  <si>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</si>
  <si>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</si>
  <si>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</si>
  <si>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</si>
  <si>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</si>
  <si>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</si>
  <si>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</si>
  <si>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</si>
  <si>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</si>
  <si>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</si>
  <si>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</si>
  <si>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</si>
  <si>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</si>
  <si>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</si>
  <si>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</si>
  <si>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</si>
  <si>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</si>
  <si>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</si>
  <si>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</si>
  <si>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</si>
  <si>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</si>
  <si>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</si>
  <si>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</si>
  <si>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</si>
  <si>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</si>
  <si>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</si>
  <si>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</si>
  <si>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</si>
  <si>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</si>
  <si>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</si>
  <si>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</si>
  <si>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</si>
  <si>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</si>
  <si>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</si>
  <si>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</si>
  <si>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</si>
  <si>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</si>
  <si>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</si>
  <si>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</si>
  <si>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</si>
  <si>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</si>
  <si>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</si>
  <si>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</si>
  <si>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</si>
  <si>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</si>
  <si>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</si>
  <si>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</si>
  <si>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</si>
  <si>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</si>
  <si>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</si>
  <si>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</si>
  <si>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</si>
  <si>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</si>
  <si>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</si>
  <si>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</si>
  <si>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</si>
  <si>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</si>
  <si>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</si>
  <si>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</si>
  <si>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</si>
  <si>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</si>
  <si>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</si>
  <si>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</si>
  <si>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</si>
  <si>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</si>
  <si>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</si>
  <si>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</si>
  <si>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</si>
  <si>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</si>
  <si>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</si>
  <si>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</si>
  <si>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</si>
  <si>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</si>
  <si>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</si>
  <si>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</si>
  <si>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</si>
  <si>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</si>
  <si>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</si>
  <si>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</si>
  <si>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</si>
  <si>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</si>
  <si>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</si>
  <si>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</si>
  <si>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</si>
  <si>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</si>
  <si>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</si>
  <si>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</si>
  <si>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</si>
  <si>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</si>
  <si>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</si>
  <si>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</si>
  <si>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</si>
  <si>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</si>
  <si>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</si>
  <si>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</si>
  <si>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</si>
  <si>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</si>
  <si>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</si>
  <si>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</si>
  <si>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</si>
  <si>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</si>
  <si>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</si>
  <si>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</si>
  <si>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</si>
  <si>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</si>
  <si>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</si>
  <si>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</si>
  <si>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</si>
  <si>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</si>
  <si>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</si>
  <si>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</si>
  <si>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</si>
  <si>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</si>
  <si>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</si>
  <si>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</si>
  <si>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</si>
  <si>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</si>
  <si>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</si>
  <si>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</si>
  <si>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</si>
  <si>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</si>
  <si>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</si>
  <si>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</si>
  <si>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</si>
  <si>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</si>
  <si>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</si>
  <si>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</si>
  <si>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</si>
  <si>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</si>
  <si>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</si>
  <si>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</si>
  <si>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</si>
  <si>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</si>
  <si>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</si>
  <si>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</si>
  <si>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</si>
  <si>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</si>
  <si>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</si>
  <si>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</si>
  <si>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</si>
  <si>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</si>
  <si>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</si>
  <si>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</si>
  <si>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</si>
  <si>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</si>
  <si>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</si>
  <si>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</si>
  <si>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</si>
  <si>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</si>
  <si>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</si>
  <si>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</si>
  <si>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</si>
  <si>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</si>
  <si>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</si>
  <si>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</si>
  <si>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</si>
  <si>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</si>
  <si>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</si>
  <si>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</si>
  <si>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</si>
  <si>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</si>
  <si>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</si>
  <si>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</si>
  <si>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</si>
  <si>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</si>
  <si>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</si>
  <si>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</si>
  <si>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</si>
  <si>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</si>
  <si>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</si>
  <si>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</si>
  <si>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</si>
  <si>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</si>
  <si>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</si>
  <si>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</si>
  <si>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</si>
  <si>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</si>
  <si>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</si>
  <si>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</si>
  <si>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</si>
  <si>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</si>
  <si>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</si>
  <si>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</si>
  <si>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</si>
  <si>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</si>
  <si>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</si>
  <si>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</si>
  <si>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</si>
  <si>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</si>
  <si>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</si>
  <si>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</si>
  <si>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</si>
  <si>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</si>
  <si>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</si>
  <si>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</si>
  <si>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</si>
  <si>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</si>
  <si>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</si>
  <si>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</si>
  <si>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</si>
  <si>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</si>
  <si>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</si>
  <si>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</si>
  <si>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</si>
  <si>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</si>
  <si>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</si>
  <si>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</si>
  <si>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</si>
  <si>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</si>
  <si>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</si>
  <si>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</si>
  <si>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</si>
  <si>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</si>
  <si>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</si>
  <si>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</si>
  <si>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</si>
  <si>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</si>
  <si>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</si>
  <si>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</si>
  <si>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</si>
  <si>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</si>
  <si>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</si>
  <si>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</si>
  <si>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</si>
  <si>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</si>
  <si>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</si>
  <si>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</si>
  <si>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</si>
  <si>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</si>
  <si>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</si>
  <si>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</si>
  <si>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</si>
  <si>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</si>
  <si>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</si>
  <si>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</si>
  <si>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</si>
  <si>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</si>
  <si>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</si>
  <si>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</si>
  <si>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</si>
  <si>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</si>
  <si>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</si>
  <si>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</si>
  <si>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</si>
  <si>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</si>
  <si>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</si>
  <si>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</si>
  <si>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</si>
  <si>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</si>
  <si>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</si>
  <si>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</si>
  <si>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</si>
  <si>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</si>
  <si>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</si>
  <si>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</si>
  <si>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</si>
  <si>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</si>
  <si>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</si>
  <si>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</si>
  <si>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</si>
  <si>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</si>
  <si>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</si>
  <si>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</si>
  <si>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</si>
  <si>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</si>
  <si>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</si>
  <si>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</si>
  <si>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</si>
  <si>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</si>
  <si>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</si>
  <si>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</si>
  <si>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</si>
  <si>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</si>
  <si>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</si>
  <si>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</si>
  <si>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</si>
  <si>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</si>
  <si>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</si>
  <si>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</si>
  <si>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</si>
  <si>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</si>
  <si>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</si>
  <si>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</si>
  <si>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</si>
  <si>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</si>
  <si>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</si>
  <si>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</si>
  <si>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</si>
  <si>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</si>
  <si>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</si>
  <si>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</si>
  <si>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</si>
  <si>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</si>
  <si>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</si>
  <si>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</si>
  <si>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</si>
  <si>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</si>
  <si>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</si>
  <si>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</si>
  <si>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</si>
  <si>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</si>
  <si>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</si>
  <si>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</si>
  <si>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</si>
  <si>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</si>
  <si>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</si>
  <si>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</si>
  <si>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</si>
  <si>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</si>
  <si>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</si>
  <si>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</si>
  <si>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</si>
  <si>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</si>
  <si>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</si>
  <si>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</si>
  <si>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</si>
  <si>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</si>
  <si>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</si>
  <si>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</si>
  <si>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</si>
  <si>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</si>
  <si>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</si>
  <si>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</si>
  <si>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</si>
  <si>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</si>
  <si>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</si>
  <si>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</si>
  <si>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</si>
  <si>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</si>
  <si>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</si>
  <si>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</si>
  <si>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</si>
  <si>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</si>
  <si>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</si>
  <si>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</si>
  <si>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</si>
  <si>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</si>
  <si>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</si>
  <si>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</si>
  <si>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</si>
  <si>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</si>
  <si>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</si>
  <si>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</si>
  <si>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</si>
  <si>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</si>
  <si>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</si>
  <si>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</si>
  <si>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</si>
  <si>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</si>
  <si>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</si>
  <si>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</si>
  <si>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</si>
  <si>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</si>
  <si>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</si>
  <si>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</si>
  <si>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</si>
  <si>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</si>
  <si>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</si>
  <si>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</si>
  <si>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</si>
  <si>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</si>
  <si>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</si>
  <si>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</si>
  <si>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</si>
  <si>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</si>
  <si>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</si>
  <si>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</si>
  <si>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</si>
  <si>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</si>
  <si>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</si>
  <si>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</si>
  <si>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</si>
  <si>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</si>
  <si>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</si>
  <si>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</si>
  <si>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</si>
  <si>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</si>
  <si>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</si>
  <si>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</si>
  <si>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</si>
  <si>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</si>
  <si>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</si>
  <si>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</si>
  <si>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</si>
  <si>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</si>
  <si>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</si>
  <si>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</si>
  <si>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</si>
  <si>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</si>
  <si>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</si>
  <si>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</si>
  <si>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</si>
  <si>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</si>
  <si>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</si>
  <si>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</si>
  <si>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</si>
  <si>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</si>
  <si>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</si>
  <si>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</si>
  <si>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</si>
  <si>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</si>
  <si>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</si>
  <si>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</si>
  <si>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</si>
  <si>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</si>
  <si>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</si>
  <si>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</si>
  <si>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</si>
  <si>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</si>
  <si>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</si>
  <si>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</si>
  <si>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</si>
  <si>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</si>
  <si>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</si>
  <si>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</si>
  <si>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</si>
  <si>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</si>
  <si>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</si>
  <si>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</si>
  <si>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</si>
  <si>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</si>
  <si>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</si>
  <si>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</si>
  <si>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</si>
  <si>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</si>
  <si>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</si>
  <si>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</si>
  <si>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</si>
  <si>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</si>
  <si>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</si>
  <si>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</si>
  <si>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</si>
  <si>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</si>
  <si>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</si>
  <si>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</si>
  <si>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</si>
  <si>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</si>
  <si>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</si>
  <si>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</si>
  <si>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</si>
  <si>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</si>
  <si>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</si>
  <si>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</si>
  <si>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</si>
  <si>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</si>
  <si>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</si>
  <si>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</si>
  <si>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</si>
  <si>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</si>
  <si>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</si>
  <si>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</si>
  <si>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</si>
  <si>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 xml:space="preserve">
</t>
  </si>
  <si>
    <r>
      <t xml:space="preserve">Трубы PE-Xa/EVOH (Китай) </t>
    </r>
    <r>
      <rPr>
        <b/>
        <sz val="11"/>
        <color rgb="FFFF0000"/>
        <rFont val="Calibri"/>
        <family val="2"/>
        <charset val="204"/>
        <scheme val="minor"/>
      </rPr>
      <t>NEW!!!</t>
    </r>
  </si>
  <si>
    <t>Труба PE-Xa/EVOH Rommer</t>
  </si>
  <si>
    <t>Труба PE-Xa/EVOH из сшитого полиэтилена с антидиффузионным слоем для напольного отопления, красная</t>
  </si>
  <si>
    <t>16х2.0</t>
  </si>
  <si>
    <t>RPX-0002-101620</t>
  </si>
  <si>
    <t>RPX-0002-241620</t>
  </si>
  <si>
    <t>RPX-0002-501620</t>
  </si>
  <si>
    <t>Pro Aqua</t>
  </si>
  <si>
    <t>69130542254*</t>
  </si>
  <si>
    <t>ТРУБЫ И ФИТИНГИ ИЗ ПОЛИПРОПИЛЕНА ДЛЯ КАНАЛИЗАЦИОННЫХ СИСТЕМ СИНИКОН</t>
  </si>
  <si>
    <t>D 032 L 0250</t>
  </si>
  <si>
    <t>D 032 L 0500</t>
  </si>
  <si>
    <t>D 032 L 1000</t>
  </si>
  <si>
    <t>D 032 L 2000</t>
  </si>
  <si>
    <t>D 040 L 0250</t>
  </si>
  <si>
    <t>D 040 L 0500</t>
  </si>
  <si>
    <t>D 040 L 1000</t>
  </si>
  <si>
    <t>D 040 L 2000</t>
  </si>
  <si>
    <t>D 050 L 0150</t>
  </si>
  <si>
    <t>D 050 L 0250</t>
  </si>
  <si>
    <t>D 050 L 0500</t>
  </si>
  <si>
    <t>D 050 L 0750</t>
  </si>
  <si>
    <t>D 050 L 1000</t>
  </si>
  <si>
    <t>D 050 L 1500</t>
  </si>
  <si>
    <t>D 050 L 2000</t>
  </si>
  <si>
    <t>D 050 L 3000</t>
  </si>
  <si>
    <t>D 075 L 0150</t>
  </si>
  <si>
    <t>D 075 L 0250</t>
  </si>
  <si>
    <t>D 075 L 0500</t>
  </si>
  <si>
    <t>D 075 L 1000</t>
  </si>
  <si>
    <t>D 075 L 1500</t>
  </si>
  <si>
    <t>D 075 L 2000</t>
  </si>
  <si>
    <t>D 075 L 3000</t>
  </si>
  <si>
    <t>D 110 L 0150</t>
  </si>
  <si>
    <t>D 110 L 0250</t>
  </si>
  <si>
    <t>D 110 L 0500</t>
  </si>
  <si>
    <t>D 110 L 0750</t>
  </si>
  <si>
    <t>D 110 L 1000</t>
  </si>
  <si>
    <t>D 110 L 1500</t>
  </si>
  <si>
    <t>D 110 L 2000</t>
  </si>
  <si>
    <t>D 110 L 3000</t>
  </si>
  <si>
    <t>504013.R</t>
  </si>
  <si>
    <t>504041.R</t>
  </si>
  <si>
    <t>504019.R</t>
  </si>
  <si>
    <t>504047CR</t>
  </si>
  <si>
    <t>D 110 х 050</t>
  </si>
  <si>
    <t>D 110 x 050</t>
  </si>
  <si>
    <t>D 110x050</t>
  </si>
  <si>
    <t>D 032 х 032 * 45°</t>
  </si>
  <si>
    <t>D 040 х 040</t>
  </si>
  <si>
    <t>D 050 х 050</t>
  </si>
  <si>
    <t>D 075 х 075</t>
  </si>
  <si>
    <t>D 110 х 110</t>
  </si>
  <si>
    <t>D 032 х 032</t>
  </si>
  <si>
    <t>508023.R</t>
  </si>
  <si>
    <t>D 050 х 040</t>
  </si>
  <si>
    <t>D 110 x 050 x 050</t>
  </si>
  <si>
    <t>D 110 x 110 x 110</t>
  </si>
  <si>
    <t>D 050 x 050 x 050</t>
  </si>
  <si>
    <t>D 110 x 110 x 050</t>
  </si>
  <si>
    <t>Крестовина двухсторонняя 87°</t>
  </si>
  <si>
    <t>D 050 x 032</t>
  </si>
  <si>
    <t>D 050 x 040</t>
  </si>
  <si>
    <t>D 040 x 032</t>
  </si>
  <si>
    <t xml:space="preserve">D 075 x 050 </t>
  </si>
  <si>
    <t>D 110 x 075</t>
  </si>
  <si>
    <t>514007CR</t>
  </si>
  <si>
    <t>514011CR</t>
  </si>
  <si>
    <t>D 050 х 032</t>
  </si>
  <si>
    <t>D 032 L 085</t>
  </si>
  <si>
    <t>D 040 L 108</t>
  </si>
  <si>
    <t>D 050 L 108</t>
  </si>
  <si>
    <t>D 110 L 136</t>
  </si>
  <si>
    <t>D 110 L 170</t>
  </si>
  <si>
    <t>D 050 L 165</t>
  </si>
  <si>
    <t>D 110 L 205</t>
  </si>
  <si>
    <t>D 050 L 225</t>
  </si>
  <si>
    <t>D 110 L 245</t>
  </si>
  <si>
    <t>D 032 L 28</t>
  </si>
  <si>
    <t>D 040 L 28</t>
  </si>
  <si>
    <t>D 050 L 28</t>
  </si>
  <si>
    <t>D 075 L 30</t>
  </si>
  <si>
    <t>D 110 L 32</t>
  </si>
  <si>
    <t>D 110 х 100</t>
  </si>
  <si>
    <t>D 040 х 032</t>
  </si>
  <si>
    <t>D 050 х 025</t>
  </si>
  <si>
    <t>D 110 х 125 L 160</t>
  </si>
  <si>
    <t>ZHWC DR TK</t>
  </si>
  <si>
    <t>D 110 L 270-550</t>
  </si>
  <si>
    <t>D 110 х 45°</t>
  </si>
  <si>
    <t>D 110 прямой</t>
  </si>
  <si>
    <t>СИСТЕМА КАНАЛИЗАЦИИ С ПОНИЖЕННЫМ УРОВНЕМ ШУМА SINIKON COMFORT</t>
  </si>
  <si>
    <t>D 040 x 040</t>
  </si>
  <si>
    <t>D 050 x 050</t>
  </si>
  <si>
    <t>D 110 x 110</t>
  </si>
  <si>
    <t>D 50x40</t>
  </si>
  <si>
    <t>Труба SN4</t>
  </si>
  <si>
    <t>D 110 x 3,2 L 0500</t>
  </si>
  <si>
    <t>D 110 x 3,2 L 1000</t>
  </si>
  <si>
    <t>D 110 x 3,2 L 2000</t>
  </si>
  <si>
    <t>D 110 x 3,2 L 3000</t>
  </si>
  <si>
    <t>D 160 x 4,0 L 1000</t>
  </si>
  <si>
    <t>D 160 x 4,0 L 2000</t>
  </si>
  <si>
    <t>D 160 x 4,0 L 3000</t>
  </si>
  <si>
    <t>D 110x110</t>
  </si>
  <si>
    <t>D 160x110</t>
  </si>
  <si>
    <t>D 160x160</t>
  </si>
  <si>
    <t>524007.U</t>
  </si>
  <si>
    <t>524011.U</t>
  </si>
  <si>
    <t>kW</t>
  </si>
  <si>
    <t>A</t>
  </si>
  <si>
    <t>SPD-0001-200250</t>
  </si>
  <si>
    <t>SPD-0001-200450</t>
  </si>
  <si>
    <t>SPD-0002-200450</t>
  </si>
  <si>
    <t>SPD-0003-200250</t>
  </si>
  <si>
    <t>SPD-0003-200450</t>
  </si>
  <si>
    <t>SPD-0004-211100</t>
  </si>
  <si>
    <t>SPW-0001-200600</t>
  </si>
  <si>
    <t>SPW-0001-200750</t>
  </si>
  <si>
    <t>Насос дренажный, с вертикальным поплавком</t>
  </si>
  <si>
    <t>1" 1/4</t>
  </si>
  <si>
    <t>~230</t>
  </si>
  <si>
    <t>25-150</t>
  </si>
  <si>
    <t>7,2-1</t>
  </si>
  <si>
    <t>25-175</t>
  </si>
  <si>
    <t>8,8-1,2</t>
  </si>
  <si>
    <t>7,1-5</t>
  </si>
  <si>
    <t>1” 1/4</t>
  </si>
  <si>
    <t xml:space="preserve">25-175 </t>
  </si>
  <si>
    <t>1" 1/2</t>
  </si>
  <si>
    <t>50-150</t>
  </si>
  <si>
    <t>14,5-2</t>
  </si>
  <si>
    <t>10-90</t>
  </si>
  <si>
    <t>32-5</t>
  </si>
  <si>
    <t>42-5</t>
  </si>
  <si>
    <t>P ном.</t>
  </si>
  <si>
    <t>P max</t>
  </si>
  <si>
    <t>Сила тока</t>
  </si>
  <si>
    <t>Напряжение</t>
  </si>
  <si>
    <t>V</t>
  </si>
  <si>
    <t>Длина кабеля</t>
  </si>
  <si>
    <t>Рабочие хар-ки</t>
  </si>
  <si>
    <t>H, m</t>
  </si>
  <si>
    <t>m</t>
  </si>
  <si>
    <t>Q, l/min.</t>
  </si>
  <si>
    <t>Насос дренажный из нержавеющей стали с поплавком</t>
  </si>
  <si>
    <t>Насос дренажный с режущим механизмом, с полавком, корпус чугун-AISI304</t>
  </si>
  <si>
    <t>Дренажные насосы</t>
  </si>
  <si>
    <t>Колодезные насосы</t>
  </si>
  <si>
    <t>Насос колодезный с поплавком, плавающие рабочие колеса, корпус AISI304</t>
  </si>
  <si>
    <t>Насос дренажный, с поплавком, корпус и рабочее колесо из нержавеющей стали</t>
  </si>
  <si>
    <t>Погружные насосы</t>
  </si>
  <si>
    <t>ПОГРУЖНЫЕ НАСОСЫ STOUT</t>
  </si>
  <si>
    <t>SCS-0001-000070</t>
  </si>
  <si>
    <t>SCS-0001-000070 STOUT Блок управления насосом SIRIO UNIVERSAL</t>
  </si>
  <si>
    <t>SCS-0001-000064</t>
  </si>
  <si>
    <t>SCS-0001-000064 STOUT Устройство управления насосом BRIO</t>
  </si>
  <si>
    <t>SCS-0001-000063</t>
  </si>
  <si>
    <t>SCS-0001-000063 STOUT Устройство управления насосом BRIO-TOP (new)</t>
  </si>
  <si>
    <t>Устройство управления насосом BRIO-TOP*</t>
  </si>
  <si>
    <t>Warme Eco Pro 30, канистра 41 кг</t>
  </si>
  <si>
    <t>41 кг</t>
  </si>
  <si>
    <t>Warme Eco Pro 65, канистра 41 кг</t>
  </si>
  <si>
    <t>Warme Basic 30, канистра 44 кг</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</si>
  <si>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</si>
  <si>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</si>
  <si>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</si>
  <si>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</si>
  <si>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</si>
  <si>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</si>
  <si>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</si>
  <si>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</si>
  <si>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</si>
  <si>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</si>
  <si>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</si>
  <si>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</si>
  <si>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</si>
  <si>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</si>
  <si>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</si>
  <si>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</si>
  <si>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</si>
  <si>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</si>
  <si>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</si>
  <si>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</si>
  <si>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</si>
  <si>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</si>
  <si>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</si>
  <si>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</si>
  <si>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</si>
  <si>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</si>
  <si>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</si>
  <si>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</si>
  <si>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</si>
  <si>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</si>
  <si>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</si>
  <si>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</si>
  <si>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</si>
  <si>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</si>
  <si>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</si>
  <si>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</si>
  <si>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</si>
  <si>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</si>
  <si>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</si>
  <si>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</si>
  <si>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</si>
  <si>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</si>
  <si>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</si>
  <si>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</si>
  <si>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</si>
  <si>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</si>
  <si>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</si>
  <si>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</si>
  <si>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</si>
  <si>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</si>
  <si>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SFA</t>
  </si>
  <si>
    <t>Канализационные насосные станции SFA</t>
  </si>
  <si>
    <t>SANITOP</t>
  </si>
  <si>
    <t xml:space="preserve">SANIPRO </t>
  </si>
  <si>
    <t xml:space="preserve">SANIPACK </t>
  </si>
  <si>
    <t>SANIBROYEUR</t>
  </si>
  <si>
    <t>SANIACCESS 3</t>
  </si>
  <si>
    <t>SANIDOUCHE</t>
  </si>
  <si>
    <t>SANIVITE</t>
  </si>
  <si>
    <t>ST2STD</t>
  </si>
  <si>
    <t>SRSTD</t>
  </si>
  <si>
    <t>PA2STD</t>
  </si>
  <si>
    <t>SXSTD</t>
  </si>
  <si>
    <t>SANIACCESS3</t>
  </si>
  <si>
    <t>D2STD</t>
  </si>
  <si>
    <t>SVSTD</t>
  </si>
  <si>
    <t>Входные патрубки, мм</t>
  </si>
  <si>
    <t>Мощность двигателя, Вт</t>
  </si>
  <si>
    <t>3х40</t>
  </si>
  <si>
    <t xml:space="preserve"> - </t>
  </si>
  <si>
    <t>Тихий канализационный насос, позволяет подключить унитаз, раковину, душ, биде в любом помещении. </t>
  </si>
  <si>
    <t>Санитарный насос для душа, который позволяет откачивать стоки от умывальника, душевой кабины или биде.</t>
  </si>
  <si>
    <t>Тихий и надежный насос для переноса кухни. Гарантия 3 года. Одна из самых известных моделей SFA.</t>
  </si>
  <si>
    <t>Канализационный насос с измельчителем, идеальное решение для подвесного унитаза</t>
  </si>
  <si>
    <t>Насос с фекальным измельчителем для подключения унитаза в любом месте.</t>
  </si>
  <si>
    <t>Возможность подключить унитаз, умывальник, душ, биде.</t>
  </si>
  <si>
    <t>Откачивание стоков от унитаза и умывальника.</t>
  </si>
  <si>
    <t>4х40</t>
  </si>
  <si>
    <t>Канализационные насосные станции SFA (Франция)</t>
  </si>
  <si>
    <t>корпус латунь</t>
  </si>
  <si>
    <t>Насос для повышения давл.(водоснабж.) WIP-10</t>
  </si>
  <si>
    <t>Насос для повышения давл.(водоснабж.) WIP-12</t>
  </si>
  <si>
    <t>Насос для повышения давл.(водоснабж.) WIP-15</t>
  </si>
  <si>
    <t>Вес нетто, кг</t>
  </si>
  <si>
    <t xml:space="preserve">Насос циркуляционный PН 20-60 130 для ГВС </t>
  </si>
  <si>
    <t>Насос циркуляционный UPН 20-60 130 для ГВС</t>
  </si>
  <si>
    <t xml:space="preserve"> для ГВС PH, UPH и повышения давления WIP</t>
  </si>
  <si>
    <t>Насос циркуляц. (отопл.) LPA 25-40</t>
  </si>
  <si>
    <t>Насос циркуляц. (отопл.) LPA 25-60</t>
  </si>
  <si>
    <t>корпус чугун</t>
  </si>
  <si>
    <t>СК-11-15  Клапан электромагнитный двухходовой, G1/2, нормально закрытый - НЗ, 220В, прямого действия, Ду15</t>
  </si>
  <si>
    <t>СК-11-20  Клапан электромагнитный двухходовой, G3/4, нормально закртый - НЗ, 220В, прямого действия, Ду20</t>
  </si>
  <si>
    <t>СК-11-25 Клапан электромагнитный двухходовой, G1, нормально закрытый - НЗ, 220В, прямого действия, Ду25</t>
  </si>
  <si>
    <t>СК-21-15  Клапан электромагнитный двухходовой, G1/2, нормально открытый - НО, 220В, прямого действия, Ду15</t>
  </si>
  <si>
    <t>СК-21-20  Клапан электромагнитный двухходовой, G3/4, нормально открытый - НО, 220В, прямого действия, Ду20</t>
  </si>
  <si>
    <t>СК-21-25  Клапан электромагнитный двухходовой, G1, нормально открытый - НО, 220В, прямого действия, Ду25</t>
  </si>
  <si>
    <t>506016.K</t>
  </si>
  <si>
    <t>Устройство управления насосом BRIO-2000M*</t>
  </si>
  <si>
    <t>Thermaflex</t>
  </si>
  <si>
    <t>Теплоизолированные трубопроводы THERMAFLEX (Нидерланды)</t>
  </si>
  <si>
    <t xml:space="preserve"> Thermaflex - Теплоизолированные трубопроводы FLEXALEN (Нидерланды)</t>
  </si>
  <si>
    <t>Диаметр кожуха, мм</t>
  </si>
  <si>
    <t>Диаметр трубы, Dнар./Dвн., мм</t>
  </si>
  <si>
    <t>Мах длина в бухте, м</t>
  </si>
  <si>
    <t>Однотрубная система</t>
  </si>
  <si>
    <t>50 / 40,8</t>
  </si>
  <si>
    <t>75 / 61,2</t>
  </si>
  <si>
    <t>VS-R200A110*</t>
  </si>
  <si>
    <t>110 / 90,0</t>
  </si>
  <si>
    <t>VS-R200A125*</t>
  </si>
  <si>
    <t>Двухтрубная система</t>
  </si>
  <si>
    <t>VS-RH125A2/25</t>
  </si>
  <si>
    <t>VS-RH125A2/32</t>
  </si>
  <si>
    <t>VS-RH160A2/40</t>
  </si>
  <si>
    <t>Для горячего и холодного водоснабжения</t>
  </si>
  <si>
    <t xml:space="preserve">Трубы водоснабжения с греющим кабелем с защитой от замерзания </t>
  </si>
  <si>
    <t>FLEXALEN 600 - МАКСИМАЛЬНАЯ ЗАЩИТА</t>
  </si>
  <si>
    <t>40 / 32,6</t>
  </si>
  <si>
    <t>Монтажный набор для кабеля (соединение-муфта и концевая заделка)</t>
  </si>
  <si>
    <t>Минитермостат, 230 V / 16A с датчиком</t>
  </si>
  <si>
    <t xml:space="preserve">  FLEXALEN 1000 в штангах</t>
  </si>
  <si>
    <t xml:space="preserve">Диаметр кожуха Dнар., мм </t>
  </si>
  <si>
    <t>Поставка в штангах</t>
  </si>
  <si>
    <t>Цена с НДС за 1 метр, руб</t>
  </si>
  <si>
    <t>125 / 102,2</t>
  </si>
  <si>
    <t>11,8м</t>
  </si>
  <si>
    <t>140 / 114,6</t>
  </si>
  <si>
    <t>160 / 130,8</t>
  </si>
  <si>
    <t>225 / 184,2</t>
  </si>
  <si>
    <t>5,8м</t>
  </si>
  <si>
    <t>МНОГОТРУБНЫЕ СИСТЕМЫ</t>
  </si>
  <si>
    <t>FLEXALEN 1000 +</t>
  </si>
  <si>
    <t>Кол-во труб, шт</t>
  </si>
  <si>
    <t xml:space="preserve">Мах длина в бухте, м
</t>
  </si>
  <si>
    <t>3-трубные системы</t>
  </si>
  <si>
    <t>4-трубныесистемы</t>
  </si>
  <si>
    <t>FV+R160H2/25A25A20</t>
  </si>
  <si>
    <t>FV+R160H2/32A2/25</t>
  </si>
  <si>
    <t>FV+R160H2/32A25A20</t>
  </si>
  <si>
    <t>FV+R160H2/32A32A25</t>
  </si>
  <si>
    <t>FV+R200H2/40A32A25</t>
  </si>
  <si>
    <t>5-трубные системы</t>
  </si>
  <si>
    <t xml:space="preserve">   Изолированные каналы (кожухи) для индивидуальных решений</t>
  </si>
  <si>
    <r>
      <rPr>
        <b/>
        <sz val="14"/>
        <rFont val="Calibri"/>
        <family val="2"/>
        <charset val="204"/>
      </rPr>
      <t xml:space="preserve">d </t>
    </r>
    <r>
      <rPr>
        <b/>
        <sz val="11"/>
        <rFont val="Calibri"/>
        <family val="2"/>
        <charset val="204"/>
      </rPr>
      <t>внутр., мм</t>
    </r>
  </si>
  <si>
    <t>40-45</t>
  </si>
  <si>
    <t>63-68</t>
  </si>
  <si>
    <t>90-95</t>
  </si>
  <si>
    <t>110-115</t>
  </si>
  <si>
    <t>Трубы / кожух, мм</t>
  </si>
  <si>
    <t xml:space="preserve"> 50-40-32-25-20 / 90 </t>
  </si>
  <si>
    <t xml:space="preserve"> 75-63-50-40-32 / 125 </t>
  </si>
  <si>
    <t xml:space="preserve"> 110-90-75-63-50 / 160 </t>
  </si>
  <si>
    <t xml:space="preserve"> 125-110 / 200 </t>
  </si>
  <si>
    <t>для многотрубной системы, FLEXALEN 1000+</t>
  </si>
  <si>
    <t>FV+MAN160ML</t>
  </si>
  <si>
    <t>2 х (20-25) / 160</t>
  </si>
  <si>
    <t>20-25-32 / 160</t>
  </si>
  <si>
    <t>25-32-40 / 160</t>
  </si>
  <si>
    <t>FV+MAN200ML</t>
  </si>
  <si>
    <t xml:space="preserve"> 20-25-32 / 200</t>
  </si>
  <si>
    <t xml:space="preserve"> 20-32-40 / 200</t>
  </si>
  <si>
    <t>32-40-50 / 200</t>
  </si>
  <si>
    <t>32-40-50-63 / 200</t>
  </si>
  <si>
    <t>Трубы, мм</t>
  </si>
  <si>
    <t>Двойные фиксаторы</t>
  </si>
  <si>
    <t xml:space="preserve">2 x 25 </t>
  </si>
  <si>
    <t xml:space="preserve">2 x 32 </t>
  </si>
  <si>
    <t xml:space="preserve">2 x 40 </t>
  </si>
  <si>
    <t xml:space="preserve">2 x 50 </t>
  </si>
  <si>
    <t xml:space="preserve">2 x 63 </t>
  </si>
  <si>
    <t>Одинарные фиксаторы усиленные</t>
  </si>
  <si>
    <t>Комплекты прохода сквозь стену</t>
  </si>
  <si>
    <t>Dнар/Dвн/Длина, мм</t>
  </si>
  <si>
    <t>110 / 95 / 500</t>
  </si>
  <si>
    <t>160 / 138 / 500</t>
  </si>
  <si>
    <t>200 / 176 / 500</t>
  </si>
  <si>
    <t>250 / 216 / 500</t>
  </si>
  <si>
    <t>ИЗОЛИРУЮЩИЕ ЭЛЕМЕНТЫ</t>
  </si>
  <si>
    <t>Изолирующий элемент прямой (теплоизоляция PE и термоусадочные рукава идут в комплекте)</t>
  </si>
  <si>
    <t>110 / 105 / 600</t>
  </si>
  <si>
    <t>140 / 134 / 600</t>
  </si>
  <si>
    <t>180 / 174 / 600</t>
  </si>
  <si>
    <t>225 / 218 / 600</t>
  </si>
  <si>
    <t>Изолирующий Т-элемент (ППУ теплоизоляция, герметик и элементы крепления идут в комплекте)</t>
  </si>
  <si>
    <t>125-160-200</t>
  </si>
  <si>
    <t>Размер резьбы, дюйм</t>
  </si>
  <si>
    <t>Компрессионные фитинги ВСА - внешняя резьба</t>
  </si>
  <si>
    <t xml:space="preserve">1/2" </t>
  </si>
  <si>
    <t>BCA-PB25/2,3</t>
  </si>
  <si>
    <t>Компрессионные фитинги WAK - внешняя резьба</t>
  </si>
  <si>
    <t>WAK32/2,9-3,0х1"</t>
  </si>
  <si>
    <t>WAK40/3,7х1 1/4"</t>
  </si>
  <si>
    <t>Фланец</t>
  </si>
  <si>
    <t>Адаптер фланцевого соединения для электрофузионной сварки (уплотнительное кольцо приобретается отдельно)</t>
  </si>
  <si>
    <t>Адаптер фланцевого соединения для раструбной сварки  (уплотнительное кольцо идет в комплекте)</t>
  </si>
  <si>
    <t xml:space="preserve">Муфта для раструбной сварки </t>
  </si>
  <si>
    <t>Муфта для электрофузионной сварки</t>
  </si>
  <si>
    <t xml:space="preserve">Уголок 90° для раструбной сварки </t>
  </si>
  <si>
    <t>Тройник для электрофузионной сварки</t>
  </si>
  <si>
    <t xml:space="preserve">Тройник для раструбной сварки </t>
  </si>
  <si>
    <t>Трубы поставляются без кислородного барьера в соответствии с СНиП 41-01-2003 и DIN 4726:</t>
  </si>
  <si>
    <t>Для теплоснабжения (отопления) и кондиционирования с кислородным барьером</t>
  </si>
  <si>
    <t>FLEXALEN 600 Стандарт +</t>
  </si>
  <si>
    <t>Увеличенная толщина теплоизоляции</t>
  </si>
  <si>
    <t>FLEXALEN 600 Стандарт</t>
  </si>
  <si>
    <t>63 / 51,4</t>
  </si>
  <si>
    <t>25 / 20,4</t>
  </si>
  <si>
    <t>32 / 26,0</t>
  </si>
  <si>
    <t>90 / 73,6</t>
  </si>
  <si>
    <t>125/102,2</t>
  </si>
  <si>
    <t>2 x 25/20,4</t>
  </si>
  <si>
    <t>2 x 32/26,0</t>
  </si>
  <si>
    <t>2 x 40/32,6</t>
  </si>
  <si>
    <t>2 x 50/40,8</t>
  </si>
  <si>
    <t>2 x 63/51,4</t>
  </si>
  <si>
    <t>VS-RH160A2/32</t>
  </si>
  <si>
    <t>мп</t>
  </si>
  <si>
    <t>Двухтрубные системы для отопления и водоснабжения</t>
  </si>
  <si>
    <t>Штанги FV-R225A140; FV-R250A160; FV-R315A225 поставляются с предварительно установленными на торцы термоусадочными наконечниками. Наконечники входят в стоимость штанг.</t>
  </si>
  <si>
    <t>Для отопления, горячего и холодного водоснабжения</t>
  </si>
  <si>
    <t>штанга</t>
  </si>
  <si>
    <t>2/20 - 2/32  /  125</t>
  </si>
  <si>
    <t xml:space="preserve"> 2/32 - 2/50  /  160</t>
  </si>
  <si>
    <t xml:space="preserve"> 2/63  /  200</t>
  </si>
  <si>
    <t>для одной несущей трубы, ФЛЕКСАЛЕН-600</t>
  </si>
  <si>
    <t>для двух несущих труб, ФЛЕКСАЛЕН-600</t>
  </si>
  <si>
    <t>Фиксация подающих труб к внутренней части стены (фундамента) здания.</t>
  </si>
  <si>
    <t>КОНЦЕВЫЕ ФИТИНГИ</t>
  </si>
  <si>
    <t>ФИТИНГИ ДЛЯ СВАРКИ</t>
  </si>
  <si>
    <t>WAK20/2,8х3/4"</t>
  </si>
  <si>
    <t>WAK25/2,3х3/4"</t>
  </si>
  <si>
    <t>Комплект прохода сквозь стену (гильза гофрированная + термоусадочный рукав)</t>
  </si>
  <si>
    <t>110 / 105 / 500</t>
  </si>
  <si>
    <t>FV-MD160DRS</t>
  </si>
  <si>
    <t>180 / 174 / 500</t>
  </si>
  <si>
    <t>225 / 218 / 500</t>
  </si>
  <si>
    <t>VS-RH90A25*</t>
  </si>
  <si>
    <t>VS-RH90A32*</t>
  </si>
  <si>
    <t>VS-RH90A40*</t>
  </si>
  <si>
    <t>VS-RH125A50*</t>
  </si>
  <si>
    <t>VS-RH125A63*</t>
  </si>
  <si>
    <t>VS-RH160A75*</t>
  </si>
  <si>
    <t>VS-RH160A90*</t>
  </si>
  <si>
    <t>VS-RH160A2/50*</t>
  </si>
  <si>
    <t>VS-RH200A2/63*</t>
  </si>
  <si>
    <t>VS-RH125A40*</t>
  </si>
  <si>
    <t>VS-RH160A50*</t>
  </si>
  <si>
    <t>VS-RH160A63*</t>
  </si>
  <si>
    <t>VS-RS90A25*</t>
  </si>
  <si>
    <t>VS-RS90A32*</t>
  </si>
  <si>
    <t>PB-T20*</t>
  </si>
  <si>
    <t>PB-T25*</t>
  </si>
  <si>
    <t>PB-T32*</t>
  </si>
  <si>
    <t>PB-T40*</t>
  </si>
  <si>
    <t>PB-T50*</t>
  </si>
  <si>
    <t>PB-T63*</t>
  </si>
  <si>
    <t>PB-T75*</t>
  </si>
  <si>
    <t>PB-T90*</t>
  </si>
  <si>
    <t>PB-T110*</t>
  </si>
  <si>
    <t>GF-T20*</t>
  </si>
  <si>
    <t>GF-T25*</t>
  </si>
  <si>
    <t>GF-T32*</t>
  </si>
  <si>
    <t>GF-T40*</t>
  </si>
  <si>
    <t>GF-T50*</t>
  </si>
  <si>
    <t>GF-T63*</t>
  </si>
  <si>
    <t>GF-T75*</t>
  </si>
  <si>
    <t>GF-T90*</t>
  </si>
  <si>
    <t>GF-T110*</t>
  </si>
  <si>
    <t>PB-W16/90*</t>
  </si>
  <si>
    <t>PB-W20/90*</t>
  </si>
  <si>
    <t>PB-W25/90*</t>
  </si>
  <si>
    <t>PB-W32/90*</t>
  </si>
  <si>
    <t>PB-W40/90*</t>
  </si>
  <si>
    <t>PB-W50/90*</t>
  </si>
  <si>
    <t>PB-W63/90*</t>
  </si>
  <si>
    <t>PB-W75/90*</t>
  </si>
  <si>
    <t>PB-W90/90*</t>
  </si>
  <si>
    <t>PB-W110/90*</t>
  </si>
  <si>
    <t>GF-EM20*</t>
  </si>
  <si>
    <t>GF-EM25*</t>
  </si>
  <si>
    <t>GF-EM32*</t>
  </si>
  <si>
    <t>GF-EM40*</t>
  </si>
  <si>
    <t>GF-EM50*</t>
  </si>
  <si>
    <t>GF-EM63*</t>
  </si>
  <si>
    <t>GF-EM75*</t>
  </si>
  <si>
    <t>GF-EM90*</t>
  </si>
  <si>
    <t>GF-EM110*</t>
  </si>
  <si>
    <t>PB-M16*</t>
  </si>
  <si>
    <t>PB-M20*</t>
  </si>
  <si>
    <t>PB-M25*</t>
  </si>
  <si>
    <t>PB-M32*</t>
  </si>
  <si>
    <t>PB-M40*</t>
  </si>
  <si>
    <t>PB-M50*</t>
  </si>
  <si>
    <t>PB-M63*</t>
  </si>
  <si>
    <t>PB-M75*</t>
  </si>
  <si>
    <t>PB-M90*</t>
  </si>
  <si>
    <t>PB-M110*</t>
  </si>
  <si>
    <t>PB-BUNDBU25N*</t>
  </si>
  <si>
    <t>PB-BUNDBU32N*</t>
  </si>
  <si>
    <t>PB-BUNDBU40N*</t>
  </si>
  <si>
    <t>PB-BUNDBU50N*</t>
  </si>
  <si>
    <t>PB-BUNDBU63N*</t>
  </si>
  <si>
    <t>PB-BUNDBU75N*</t>
  </si>
  <si>
    <t>PB-BUNDBU90N*</t>
  </si>
  <si>
    <t>PB-BUNDBU110N*</t>
  </si>
  <si>
    <t>GF-BUNDBU25*</t>
  </si>
  <si>
    <t>GF-BUNDBU32*</t>
  </si>
  <si>
    <t>GF-BUNDBU40*</t>
  </si>
  <si>
    <t>GF-BUNDBU50*</t>
  </si>
  <si>
    <t>GF-BUNDBU63*</t>
  </si>
  <si>
    <t>GF-BUNDBU75*</t>
  </si>
  <si>
    <t>GF-BUNDBU90*</t>
  </si>
  <si>
    <t>GF-BUNDBU110*</t>
  </si>
  <si>
    <t>GP-LOSF25-10*</t>
  </si>
  <si>
    <t>GP-LOSF32-10*</t>
  </si>
  <si>
    <t>GP-LOSF40-10*</t>
  </si>
  <si>
    <t>GP-LOSF50-10*</t>
  </si>
  <si>
    <t>GP-LOSF63-10*</t>
  </si>
  <si>
    <t>GP-LOSF75-10*</t>
  </si>
  <si>
    <t>GP-LOSF90-10*</t>
  </si>
  <si>
    <t>GP-LOSF110-10*</t>
  </si>
  <si>
    <t>WAK50/4,6х1 1/2"*</t>
  </si>
  <si>
    <t>WAK63/5,7-5,8х2"*</t>
  </si>
  <si>
    <t>WAK75/6,8-6,9х2 1/2"*</t>
  </si>
  <si>
    <t>WAK90/8,2х3"*</t>
  </si>
  <si>
    <t>WAK110/10,0х3"*</t>
  </si>
  <si>
    <t>BCA16/2,2-EXP-C*</t>
  </si>
  <si>
    <t>BCA20/2,8-EXP-C*</t>
  </si>
  <si>
    <t>FV-T125-200HS-R*</t>
  </si>
  <si>
    <t>FV-UM90-75PO*</t>
  </si>
  <si>
    <t>FV-UM125PO*</t>
  </si>
  <si>
    <t>FV-UM160PO*</t>
  </si>
  <si>
    <t>FV-UM200PO*</t>
  </si>
  <si>
    <t>FV-MD200DRS*</t>
  </si>
  <si>
    <t>FV-MD90DRS*</t>
  </si>
  <si>
    <t>FV-MD90*</t>
  </si>
  <si>
    <t>FV-MD125*</t>
  </si>
  <si>
    <t>FV-MD160*</t>
  </si>
  <si>
    <t>FV-MD200*</t>
  </si>
  <si>
    <t>FV-RCLAMP75*</t>
  </si>
  <si>
    <t>FV-RCLAMP90*</t>
  </si>
  <si>
    <t>FV-RCLAMP110*</t>
  </si>
  <si>
    <t>FV-RCLAMP2/25*</t>
  </si>
  <si>
    <t>FV-RCLAMP2/32*</t>
  </si>
  <si>
    <t>FV-RCLAMP2/40*</t>
  </si>
  <si>
    <t>FV-RCLAMP2/50*</t>
  </si>
  <si>
    <t>FV-RCLAMP2/63*</t>
  </si>
  <si>
    <t>VS-MAN90A50-A20*</t>
  </si>
  <si>
    <t>VS-MAN125A75-A32*</t>
  </si>
  <si>
    <t>VS-MAN160A90-A50*</t>
  </si>
  <si>
    <t>VS-MAN200A125-A110*</t>
  </si>
  <si>
    <t>VS-MAN125A2/32-A2/20*</t>
  </si>
  <si>
    <t>VS-MAN160A2/50-A2/32*</t>
  </si>
  <si>
    <t>VS-MAN200A2/63*</t>
  </si>
  <si>
    <t>FV-ISR90*</t>
  </si>
  <si>
    <t>FV-ISR125*</t>
  </si>
  <si>
    <t>FV-ISR160*</t>
  </si>
  <si>
    <t>FV-ISR200*</t>
  </si>
  <si>
    <t>F-SL200A125*</t>
  </si>
  <si>
    <t>FV-R225A140*</t>
  </si>
  <si>
    <t>FV-R250A160*</t>
  </si>
  <si>
    <t>FV-R315A225*</t>
  </si>
  <si>
    <t>FV+R160A2/25A3/20*</t>
  </si>
  <si>
    <t>FV+R160A3/25A2/20*</t>
  </si>
  <si>
    <t>FV+R160A4/25A20*</t>
  </si>
  <si>
    <t>FV+R160H2/25A2/25A20*</t>
  </si>
  <si>
    <t>FV+R160H2/25A2/20A25*</t>
  </si>
  <si>
    <t>FV+R160H2/25A3/25*</t>
  </si>
  <si>
    <t>FV+R160H2/25А3/20*</t>
  </si>
  <si>
    <t>FV+R160H2/25А3/25*</t>
  </si>
  <si>
    <t>FV+R160H4/25А20*</t>
  </si>
  <si>
    <t>FV+R200A2/32A3/25*</t>
  </si>
  <si>
    <t>FV+R200H2/32A3/20*</t>
  </si>
  <si>
    <t>FV+R200H2/32A3/25*</t>
  </si>
  <si>
    <t>FV+R200H2/32H2/25A20*</t>
  </si>
  <si>
    <t>FV+R200H2/40A40A20*</t>
  </si>
  <si>
    <t>FV+R200H2/40A40A25*</t>
  </si>
  <si>
    <t>FV+R200H2/40A40A32*</t>
  </si>
  <si>
    <t>FV+R200H2/40A50A25*</t>
  </si>
  <si>
    <t>FV+R200H2/40A50A32*</t>
  </si>
  <si>
    <t>FV+R200H2/40H2/25*</t>
  </si>
  <si>
    <t>FV+R200H2/40H2/32*</t>
  </si>
  <si>
    <t>FV+R200H2/50A2/25*</t>
  </si>
  <si>
    <t>FV+R200H2/50A2/32*</t>
  </si>
  <si>
    <t>FV+R200H2/50A25A20*</t>
  </si>
  <si>
    <t>FV+R200H2/50A32A20*</t>
  </si>
  <si>
    <t>FV+R200H2/50A32A25*</t>
  </si>
  <si>
    <t>FV+R200H2/50A40A20*</t>
  </si>
  <si>
    <t>FV+R200H2/50A40A25*</t>
  </si>
  <si>
    <t>FV+R200H2/50A40A32*</t>
  </si>
  <si>
    <t>FV+R200H2/50A50A25*</t>
  </si>
  <si>
    <t>FV+R200H2/50A50A32*</t>
  </si>
  <si>
    <t>FV+R200H4/32*</t>
  </si>
  <si>
    <t>FV+R200H4/40*</t>
  </si>
  <si>
    <t>FV+R160H2/32H2/25*</t>
  </si>
  <si>
    <t>FV+R160H2/40A25A20*</t>
  </si>
  <si>
    <t>FV+R160H2/40A2/25*</t>
  </si>
  <si>
    <t>FV+R160H2/40A32А25*</t>
  </si>
  <si>
    <t>FV+R160H2/40H2/32*</t>
  </si>
  <si>
    <t>FV+R160H32A32A25A20*</t>
  </si>
  <si>
    <t>FV+R160H4/25*</t>
  </si>
  <si>
    <t>FV+R200A2/25A32A20*</t>
  </si>
  <si>
    <t>FV+R200A2/32A40A20*</t>
  </si>
  <si>
    <t>FV+R200A2/32A40A25*</t>
  </si>
  <si>
    <t>FV+R200A2/40A2/20*</t>
  </si>
  <si>
    <t>FV+R200A2/40A2/25*</t>
  </si>
  <si>
    <t>FV+R200A2/40A2/32*</t>
  </si>
  <si>
    <t>FV+R200A2/40A25A20*</t>
  </si>
  <si>
    <t>FV+R200A2/40A32A20*</t>
  </si>
  <si>
    <t>FV+R200A2/40A32A25*</t>
  </si>
  <si>
    <t>FV+R200A2/40A40A25*</t>
  </si>
  <si>
    <t>FV+R200A2/40A50A25*</t>
  </si>
  <si>
    <t>FV+R200A2/40A50A32*</t>
  </si>
  <si>
    <t>FV+R200A3/32A20*</t>
  </si>
  <si>
    <t>FV+R200A3/32A25*</t>
  </si>
  <si>
    <t>FV+R200A3/32A50*</t>
  </si>
  <si>
    <t>FV+R200A3/40A20*</t>
  </si>
  <si>
    <t>FV+R200A3/40A25*</t>
  </si>
  <si>
    <t>FV+R200A3/40A32*</t>
  </si>
  <si>
    <t>FV+R200A4/32*</t>
  </si>
  <si>
    <t>FV+R200H2/25A32A25*</t>
  </si>
  <si>
    <t>FV+R200H2/32A2/32*</t>
  </si>
  <si>
    <t>FV+R200H2/32A25A20*</t>
  </si>
  <si>
    <t>FV+R200H2/32A32A20*</t>
  </si>
  <si>
    <t>FV+R200H2/32A32A25*</t>
  </si>
  <si>
    <t>FV+R200H2/32A40A20*</t>
  </si>
  <si>
    <t>FV+R200H2/32A40A25*</t>
  </si>
  <si>
    <t>FV+R200H2/32H2/25*</t>
  </si>
  <si>
    <t>FV+R200H2/32H40A25*</t>
  </si>
  <si>
    <t>FV+R200H2/40A2/25*</t>
  </si>
  <si>
    <t>FV+R200H2/40A2/32*</t>
  </si>
  <si>
    <t>FV+R200H2/40A2/40*</t>
  </si>
  <si>
    <t>FV+R200H2/40A25A20*</t>
  </si>
  <si>
    <t>FV+R200H2/40A32A20*</t>
  </si>
  <si>
    <t>FV+R160H2/32A32A20*</t>
  </si>
  <si>
    <t>FV+R160H2/25A32A20*</t>
  </si>
  <si>
    <t>FV+R160H2/25A40A20*</t>
  </si>
  <si>
    <t>FV+R160H2/32A2/20*</t>
  </si>
  <si>
    <t>FV+R160A2/20A32A25*</t>
  </si>
  <si>
    <t>FV+R160A2/25A2/20*</t>
  </si>
  <si>
    <t>FV+R160A2/25A32A20*</t>
  </si>
  <si>
    <t>FV+R160A2/25A40A20*</t>
  </si>
  <si>
    <t>FV+R160A2/32A2/20*</t>
  </si>
  <si>
    <t>FV+R160A2/32A2/25*</t>
  </si>
  <si>
    <t>FV+R160A2/32A25A20*</t>
  </si>
  <si>
    <t>FV+R160A3/25A20*</t>
  </si>
  <si>
    <t>FV+R160A3/32A20*</t>
  </si>
  <si>
    <t>FV+R160A3/32A25*</t>
  </si>
  <si>
    <t>FV+R160A4/20*</t>
  </si>
  <si>
    <t>FV+R160A4/25*</t>
  </si>
  <si>
    <t>FV+R160H2/25A2/20*</t>
  </si>
  <si>
    <t>FV+R160H2/25A2/25*</t>
  </si>
  <si>
    <t>FV+R125A2/25A20*</t>
  </si>
  <si>
    <t>FV+R125A3/20*</t>
  </si>
  <si>
    <t>FV+R125A2/20A25*</t>
  </si>
  <si>
    <t>FV+R125A3/25*</t>
  </si>
  <si>
    <t>FV+R125H2/25A20*</t>
  </si>
  <si>
    <t>FV+R160A2/20A25*</t>
  </si>
  <si>
    <t>FV+R160A2/25A20*</t>
  </si>
  <si>
    <t>FV+R160A2/32A20*</t>
  </si>
  <si>
    <t>FV+R160A2/32A25*</t>
  </si>
  <si>
    <t>FV+R160A3/20*</t>
  </si>
  <si>
    <t>FV+R160A3/25*</t>
  </si>
  <si>
    <t>FV+R160A3/32*</t>
  </si>
  <si>
    <t>FV+R160Н2/40А32*</t>
  </si>
  <si>
    <t>FV+R160H2/25A20*</t>
  </si>
  <si>
    <t>FV+R160H2/25A25*</t>
  </si>
  <si>
    <t>FV+R160H2/25A32*</t>
  </si>
  <si>
    <t>FV+R160A2/25A32*</t>
  </si>
  <si>
    <t>FV+R160H2/25A40*</t>
  </si>
  <si>
    <t>FV+R160H2/32A20*</t>
  </si>
  <si>
    <t>FV+R160H2/32A25*</t>
  </si>
  <si>
    <t>FV+R200A2/25A40*</t>
  </si>
  <si>
    <t>FV+R200A2/32A25*</t>
  </si>
  <si>
    <t>FV+R200A2/40A25*</t>
  </si>
  <si>
    <t>FV+R200A2/40A32*</t>
  </si>
  <si>
    <t>FV+R200A3/32*</t>
  </si>
  <si>
    <t>FV+R200A3/40*</t>
  </si>
  <si>
    <t>FV+R200A40A32A20*</t>
  </si>
  <si>
    <t>FV+R200A50A25A20*</t>
  </si>
  <si>
    <t>FV+R200A50A40A25*</t>
  </si>
  <si>
    <t>FV+R200H2/32A32*</t>
  </si>
  <si>
    <t>FV+R200H2/40A25*</t>
  </si>
  <si>
    <t>FV+R200H2/40A32*</t>
  </si>
  <si>
    <t>FV+R200H2/40A40*</t>
  </si>
  <si>
    <t>FV+R200H2/50A20*</t>
  </si>
  <si>
    <t>FV+R200H2/50A25*</t>
  </si>
  <si>
    <t>FV+R200H2/50A32*</t>
  </si>
  <si>
    <t>07-5807-000-9920*</t>
  </si>
  <si>
    <t>05-0060-0087*</t>
  </si>
  <si>
    <t>FV+RS90A25-FPC*</t>
  </si>
  <si>
    <t>FV+RS90A32-FPC*</t>
  </si>
  <si>
    <t>FV+RS125A40-FPC*</t>
  </si>
  <si>
    <t>VS-RS125A40*</t>
  </si>
  <si>
    <t>VS-RS125A50*</t>
  </si>
  <si>
    <t>VS-RS160A50*</t>
  </si>
  <si>
    <t>VS-RS160A63*</t>
  </si>
  <si>
    <t>VS-RS160A75*</t>
  </si>
  <si>
    <t>VS-RS90A40**</t>
  </si>
  <si>
    <t>VS-RS90A50*</t>
  </si>
  <si>
    <t>VS-RS125A63*</t>
  </si>
  <si>
    <t>VS-RS125A75*</t>
  </si>
  <si>
    <t>VS-RS160A90*</t>
  </si>
  <si>
    <t>Гидроизолирующий комплект для прохода сквозь стену (фундамент)</t>
  </si>
  <si>
    <t>FLEXALEN компрессионные фитинги выход на резьбу и под сварку со стальной трубой</t>
  </si>
  <si>
    <t>Резиновые защитные наконечники
Гидроизоляция торцов трубопроводов для FLEXALEN 600 и 1000+</t>
  </si>
  <si>
    <t>D 110 х 110 х 110</t>
  </si>
  <si>
    <t>SEB-2201-000005</t>
  </si>
  <si>
    <t>STOUT PLUS Котел электрический 5 кВт</t>
  </si>
  <si>
    <t>SEB-2201-000007</t>
  </si>
  <si>
    <t>STOUT PLUS Котел электрический 7 кВт</t>
  </si>
  <si>
    <t>SEB-2201-000009</t>
  </si>
  <si>
    <t>STOUT PLUS Котел электрический 9 кВт</t>
  </si>
  <si>
    <t>SEB-2201-000012</t>
  </si>
  <si>
    <t>STOUT PLUS Котел электрический 12 кВт</t>
  </si>
  <si>
    <t>SEB-2201-000014</t>
  </si>
  <si>
    <t>STOUT PLUS Котел электрический 14 кВт</t>
  </si>
  <si>
    <t>SEB-2201-000018</t>
  </si>
  <si>
    <t>STOUT PLUS Котел электрический 18 кВт</t>
  </si>
  <si>
    <t>SEB-2201-000021</t>
  </si>
  <si>
    <t>STOUT PLUS Котел электрический 21 кВт</t>
  </si>
  <si>
    <t>SEB-2201-000024</t>
  </si>
  <si>
    <t>STOUT PLUS Котел электрический 24 кВт</t>
  </si>
  <si>
    <t>SEB-2201-000027</t>
  </si>
  <si>
    <t>STOUT PLUS Котел электрический 27 кВт</t>
  </si>
  <si>
    <t>Askon Настенное крепление для расширительного бака</t>
  </si>
  <si>
    <t>Askon Настенная группа безопасности для расширительного бака</t>
  </si>
  <si>
    <t>295/80</t>
  </si>
  <si>
    <t>WCB-2</t>
  </si>
  <si>
    <t>Кронштейн Т-образный для настенного крепления мембранного бака с отводами для манометра, автоматического воздухоотводчика и предохранительного клапана</t>
  </si>
  <si>
    <t>WCB-1</t>
  </si>
  <si>
    <t>Кронштейн Т-образный для настенного крепления мембранного бака с отводом под автоматический воздухоотводчик (сверху)</t>
  </si>
  <si>
    <t>Цена со скидкой, руб</t>
  </si>
  <si>
    <t>Розничная цена, руб</t>
  </si>
  <si>
    <t>Консоль-кронштейн Warme WK.B для настенного крепления мембранного бака, черная сталь</t>
  </si>
  <si>
    <t>WC-2</t>
  </si>
  <si>
    <t>WC-1</t>
  </si>
  <si>
    <t>Консоль-кронштейн Warme WK.S для настенного крепления мембранного бака, нержавеющая сталь</t>
  </si>
  <si>
    <t>Warme Принадлежности (Россия)</t>
  </si>
  <si>
    <t>Warme Принадлежности</t>
  </si>
  <si>
    <r>
      <t xml:space="preserve">Консоли и группы безопасности для крепления мембранных баков </t>
    </r>
    <r>
      <rPr>
        <sz val="11"/>
        <color rgb="FFFF0000"/>
        <rFont val="Calibri"/>
        <family val="2"/>
        <charset val="204"/>
      </rPr>
      <t>NEW!!!</t>
    </r>
  </si>
  <si>
    <t>HLPS1500100 HAILIANG Труба медная в бухтах D 15 х 1,0 EN 1057 (50 м/уп.)</t>
  </si>
  <si>
    <t>HLPS1800100 HAILIANG Труба медная в бухтах D 18 х 1,0 EN 1057 (25 м/уп.)</t>
  </si>
  <si>
    <t>HLPS2200100 HAILIANG Труба медная в бухтах D 22 х 1,0 EN 1057 (25 м/уп.)</t>
  </si>
  <si>
    <t>HLPH150010005</t>
  </si>
  <si>
    <t>HLPH150010005 HAILIANG Труба медная неотожженная D 15 х 1,0 EN 1057, в штангах по 5 м</t>
  </si>
  <si>
    <t>HLPH180010005</t>
  </si>
  <si>
    <t>HLPH180010005 HAILIANG Труба медная неотожженная D 18 х 1,0 EN 1057, в штангах по 5 м</t>
  </si>
  <si>
    <t>HLPH220010005</t>
  </si>
  <si>
    <t>HLPH220010005 HAILIANG Труба медная неотожженная D 22 х 1,0 EN 1057, в штангах по 5 м</t>
  </si>
  <si>
    <t>HLPH280010005</t>
  </si>
  <si>
    <t>HLPH280010005 HAILIANG Труба медная неотожженная D 28 x 1,0 EN 1057, в штангах по 5 м</t>
  </si>
  <si>
    <t>HLPH350010005</t>
  </si>
  <si>
    <t>HLPH350010005 HAILIANG Труба медная неотожженная D 35 х 1,0 EN 1057, в штангах по 5 м</t>
  </si>
  <si>
    <t>HLPH350015005</t>
  </si>
  <si>
    <t>HLPH350015005 HAILIANG Труба медная неотожженная D 35 х 1,5 EN 1057, в штангах по 5 м</t>
  </si>
  <si>
    <t>HLPH420010005</t>
  </si>
  <si>
    <t>HLPH420010005 HAILIANG Труба медная неотожженная D 42 х 1,0 EN 1057, в штангах по 5 м</t>
  </si>
  <si>
    <t>HLPH420015005</t>
  </si>
  <si>
    <t>HLPH420015005 HAILIANG Труба медная неотожженная D 42 х 1,5 EN 1057, в штангах по 5 м</t>
  </si>
  <si>
    <t>HLPH540015005</t>
  </si>
  <si>
    <t>HLPH540015005 HAILIANG Труба медная неотожженная D 54 х 1,5 EN 1057, в штангах по 5 м</t>
  </si>
  <si>
    <t>HLPH150010025</t>
  </si>
  <si>
    <t>HLPH150010025 HAILIANG Труба медная неотожженная D 15 х 1,0 EN 1057, в штангах по 2,5 м</t>
  </si>
  <si>
    <t>HLPH180010025</t>
  </si>
  <si>
    <t>HLPH180010025 HAILIANG Труба медная неотожженная D 18 х 1,0 EN 1057, в штангах по 2,5 м</t>
  </si>
  <si>
    <t>HLPH220010025</t>
  </si>
  <si>
    <t>HLPH220010025 HAILIANG Труба медная неотожженная D 22 х 1,0 EN 1057, в штангах по 2,5 м</t>
  </si>
  <si>
    <t>HLPH280010025</t>
  </si>
  <si>
    <t>HLPH280010025 HAILIANG Труба медная неотожженная D 28 x 1,0 EN 1057, в штангах по 2,5 м</t>
  </si>
  <si>
    <t>HLPH350010025</t>
  </si>
  <si>
    <t>HLPH350010025 HAILIANG Труба медная неотожженная D 35 х 1,0 EN 1057, в штангах по 2.5 м</t>
  </si>
  <si>
    <t>HLPH350015025</t>
  </si>
  <si>
    <t>HLPH350015025 HAILIANG Труба медная неотожженная D 35 х 1,5 EN 1057, в штангах по 2,5 м</t>
  </si>
  <si>
    <t>HLPH420010025</t>
  </si>
  <si>
    <t>HLPH420010025 HAILIANG Труба медная неотожженная D 42 х 1,0 EN 1057, в штангах по 2,5 м</t>
  </si>
  <si>
    <t>HLPH420015025</t>
  </si>
  <si>
    <t>HLPH420015025 HAILIANG Труба медная неотожженная D 42 х 1,5 EN 1057, в штангах по 2,5 м</t>
  </si>
  <si>
    <t>Медные трубы HAILIANG (Китай)</t>
  </si>
  <si>
    <t>HAILIANG</t>
  </si>
  <si>
    <r>
      <t xml:space="preserve">Цена с НДС, </t>
    </r>
    <r>
      <rPr>
        <b/>
        <sz val="11"/>
        <color rgb="FFFF0000"/>
        <rFont val="Calibri"/>
        <family val="2"/>
        <charset val="204"/>
        <scheme val="minor"/>
      </rPr>
      <t>USD за шт.</t>
    </r>
  </si>
  <si>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</si>
  <si>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</si>
  <si>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SDG-0038-182502</t>
  </si>
  <si>
    <t>SDG-0019-020020</t>
  </si>
  <si>
    <t>178.25</t>
  </si>
  <si>
    <t>13.31</t>
  </si>
  <si>
    <t>ТРУБЫ И ФИТИНГИ ИЗ ПОЛИПРОПИЛЕНА ДЛЯ СИСТЕМ НАРУЖНОЙ КАНАЛИЗАЦИИ SINIKON УНИВЕРСАЛ</t>
  </si>
  <si>
    <t>23005.R</t>
  </si>
  <si>
    <t>D 110 x 3,4 L 0500</t>
  </si>
  <si>
    <t>23015.R</t>
  </si>
  <si>
    <t>D 110 x 3,4 L 1000</t>
  </si>
  <si>
    <t>23025.R</t>
  </si>
  <si>
    <t>D 110 x 3,4 L 2000</t>
  </si>
  <si>
    <t>23028.R</t>
  </si>
  <si>
    <t>D 110 x 3,4 L 3000</t>
  </si>
  <si>
    <t>23045.R</t>
  </si>
  <si>
    <t>D 110 x 3,4 L 6000</t>
  </si>
  <si>
    <t>22000.R</t>
  </si>
  <si>
    <t>D 160 x 4,2 L 500</t>
  </si>
  <si>
    <t>D 160 x 4,2 L 1000</t>
  </si>
  <si>
    <t>D 160 x 4,2 L 2000</t>
  </si>
  <si>
    <t>D 160 x 4,2 L 3000</t>
  </si>
  <si>
    <t>23010.R</t>
  </si>
  <si>
    <t>D 160 x 4,2 L 6000</t>
  </si>
  <si>
    <t>Отводы 15°</t>
  </si>
  <si>
    <t>504049.U</t>
  </si>
  <si>
    <t>D 110 x 15°</t>
  </si>
  <si>
    <t>Отводы 30°</t>
  </si>
  <si>
    <t>504051.U</t>
  </si>
  <si>
    <t>D 110 x 30°</t>
  </si>
  <si>
    <t>Отводы 45°</t>
  </si>
  <si>
    <t>504053.U</t>
  </si>
  <si>
    <t>D 110 x 45°</t>
  </si>
  <si>
    <t>504077.U</t>
  </si>
  <si>
    <t>D 160 x 45°</t>
  </si>
  <si>
    <t>Отводы 87°</t>
  </si>
  <si>
    <t>504059.U</t>
  </si>
  <si>
    <t>D 110 x 87°</t>
  </si>
  <si>
    <t>504083.U</t>
  </si>
  <si>
    <t>D 160 x 87°</t>
  </si>
  <si>
    <t>Тройники 45°</t>
  </si>
  <si>
    <t>508025.U</t>
  </si>
  <si>
    <t>D 110 x 110 x 45°</t>
  </si>
  <si>
    <t>510061.U</t>
  </si>
  <si>
    <t>D 160 x 110 x 45°</t>
  </si>
  <si>
    <t>508037.U</t>
  </si>
  <si>
    <t>D 160 x 160 x 45°</t>
  </si>
  <si>
    <t>Тройники 87°</t>
  </si>
  <si>
    <t>508029.U</t>
  </si>
  <si>
    <t>D 110 x 110 x 87°</t>
  </si>
  <si>
    <t>510065.U</t>
  </si>
  <si>
    <t>D 160 x 110 x 87°</t>
  </si>
  <si>
    <t>508041.U</t>
  </si>
  <si>
    <t>D 160 x 160 x 87°</t>
  </si>
  <si>
    <t>Ревизия</t>
  </si>
  <si>
    <t>516007.U</t>
  </si>
  <si>
    <t>516011.U</t>
  </si>
  <si>
    <t>Муфты ремонтные</t>
  </si>
  <si>
    <t>526007.U</t>
  </si>
  <si>
    <t>526011.U</t>
  </si>
  <si>
    <t>Муфты соединительные</t>
  </si>
  <si>
    <t>528007.U</t>
  </si>
  <si>
    <t>Переход эксцентрический</t>
  </si>
  <si>
    <t>514017.U</t>
  </si>
  <si>
    <t>D 160 x 110</t>
  </si>
  <si>
    <t xml:space="preserve">ТРУБЫ И ФИТИНГИ ИЗ НПВХ ДЛЯ СИСТЕМ НАРУЖНОЙ КАНАЛИЗАЦИИ SINIKON </t>
  </si>
  <si>
    <t>D 160 x 4,0 L 500</t>
  </si>
  <si>
    <t>D 160 x 4,9 L 1000</t>
  </si>
  <si>
    <t>23020.R</t>
  </si>
  <si>
    <t>D 160 x 4,9 L 2000</t>
  </si>
  <si>
    <t>23023.R</t>
  </si>
  <si>
    <t>D 160 x 4,9 L 3000</t>
  </si>
  <si>
    <t>20100 I.B</t>
  </si>
  <si>
    <t>22100.I.B</t>
  </si>
  <si>
    <t>22110.I.B</t>
  </si>
  <si>
    <t>20110 I.B</t>
  </si>
  <si>
    <t>23120.I.B</t>
  </si>
  <si>
    <t>D 200</t>
  </si>
  <si>
    <t>23140.I.B</t>
  </si>
  <si>
    <t>20360.I.B</t>
  </si>
  <si>
    <t>D 200x110</t>
  </si>
  <si>
    <t>20380.I.B</t>
  </si>
  <si>
    <t>D 200x160</t>
  </si>
  <si>
    <t>20390.I.B</t>
  </si>
  <si>
    <t>D 200x200</t>
  </si>
  <si>
    <t>21360.I.B</t>
  </si>
  <si>
    <t>21380.I.B</t>
  </si>
  <si>
    <t>21390.I.B</t>
  </si>
  <si>
    <t>23200.I.B</t>
  </si>
  <si>
    <t>23180.I.B</t>
  </si>
  <si>
    <t>20160.R.B</t>
  </si>
  <si>
    <t>23160.I.B</t>
  </si>
  <si>
    <t>ZB-050</t>
  </si>
  <si>
    <t>23220.I.B</t>
  </si>
  <si>
    <t>Переход эксцентрический, Редукция</t>
  </si>
  <si>
    <t>23280.I.B</t>
  </si>
  <si>
    <t>Переход на чугунные трубы</t>
  </si>
  <si>
    <t>D 110x124</t>
  </si>
  <si>
    <t>D 160x187</t>
  </si>
  <si>
    <t>D 200x242</t>
  </si>
  <si>
    <t xml:space="preserve">Уплотнение для перехода на чугун </t>
  </si>
  <si>
    <t>Переход на асбестоцементные трубы</t>
  </si>
  <si>
    <t>D 110x138</t>
  </si>
  <si>
    <t>D 160x194</t>
  </si>
  <si>
    <t>Муфта переходная под ключ внутренняя/наружная резьба</t>
  </si>
  <si>
    <t>SFT-0072-001238</t>
  </si>
  <si>
    <t>1/2"x3/8"</t>
  </si>
  <si>
    <t>SFT-0072-001212</t>
  </si>
  <si>
    <t>SFT-0072-001234</t>
  </si>
  <si>
    <t>SFT-0072-000341</t>
  </si>
  <si>
    <t>SFT-0072-003434</t>
  </si>
  <si>
    <t>SFT-0072-003412</t>
  </si>
  <si>
    <t>SFT-0072-000112</t>
  </si>
  <si>
    <t>1"x1/2"</t>
  </si>
  <si>
    <t>SFT-0072-000134</t>
  </si>
  <si>
    <t>SFT-0073-001238</t>
  </si>
  <si>
    <t>SFT-0073-001212</t>
  </si>
  <si>
    <t>SFT-0073-001234</t>
  </si>
  <si>
    <t>SFT-0073-000341</t>
  </si>
  <si>
    <t>SFT-0073-003434</t>
  </si>
  <si>
    <t>SFT-0073-003412</t>
  </si>
  <si>
    <t>SFT-0073-000112</t>
  </si>
  <si>
    <t>SFT-0073-000134</t>
  </si>
  <si>
    <t>16х2.0-2.6</t>
  </si>
  <si>
    <t>SFA-0020-002002</t>
  </si>
  <si>
    <t>20х2.0 (никелированная)</t>
  </si>
  <si>
    <t>20х2.8</t>
  </si>
  <si>
    <t>25х3.5</t>
  </si>
  <si>
    <t>SFA-0003-002002</t>
  </si>
  <si>
    <t>SFA-0001-200212</t>
  </si>
  <si>
    <t>20х2.0x1/2" (никелированный)</t>
  </si>
  <si>
    <t>Угольник проточный настенный</t>
  </si>
  <si>
    <t>SFA-0039-001612</t>
  </si>
  <si>
    <t>SFA-0039-002012</t>
  </si>
  <si>
    <t>SFA-0026-165016</t>
  </si>
  <si>
    <t>16/500/16</t>
  </si>
  <si>
    <t>SFA-0026-161016</t>
  </si>
  <si>
    <t>16/1000/16</t>
  </si>
  <si>
    <t>SFA-0026-205020</t>
  </si>
  <si>
    <t>20/500/20</t>
  </si>
  <si>
    <t>SFA-0026-201020</t>
  </si>
  <si>
    <t>20/1000/20</t>
  </si>
  <si>
    <t>SFA-0026-255025</t>
  </si>
  <si>
    <t>25/500/20</t>
  </si>
  <si>
    <t>SFA-0026-251025</t>
  </si>
  <si>
    <t>25/1000/25</t>
  </si>
  <si>
    <t>SFA-0030-000020</t>
  </si>
  <si>
    <t>SFA-0030-000025</t>
  </si>
  <si>
    <t>PEX-20х2,0</t>
  </si>
  <si>
    <t>Насос циркуляц. (отопл.) LPA 32-40</t>
  </si>
  <si>
    <t>Насос циркуляц. (отопл.) LPA 32-60</t>
  </si>
  <si>
    <t>1 1/2 х 1</t>
  </si>
  <si>
    <t>2 х 1 1/4</t>
  </si>
  <si>
    <t>2 х1 1/4</t>
  </si>
  <si>
    <t>5…22</t>
  </si>
  <si>
    <t>5…45</t>
  </si>
  <si>
    <t>LPA (частотное регулирование EEI ≤0.20)</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</si>
  <si>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</si>
  <si>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</si>
  <si>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</si>
  <si>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</si>
  <si>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</si>
  <si>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</si>
  <si>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</si>
  <si>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</si>
  <si>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</si>
  <si>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</si>
  <si>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</si>
  <si>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</si>
  <si>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</si>
  <si>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</si>
  <si>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</si>
  <si>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</si>
  <si>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</si>
  <si>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</si>
  <si>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</si>
  <si>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</si>
  <si>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</si>
  <si>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</si>
  <si>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</si>
  <si>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</si>
  <si>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</si>
  <si>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</si>
  <si>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</si>
  <si>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</si>
  <si>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</si>
  <si>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</si>
  <si>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</si>
  <si>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</si>
  <si>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</si>
  <si>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</si>
  <si>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</si>
  <si>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</si>
  <si>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</si>
  <si>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</si>
  <si>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</si>
  <si>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</si>
  <si>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</si>
  <si>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</si>
  <si>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</si>
  <si>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</si>
  <si>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</si>
  <si>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</si>
  <si>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</si>
  <si>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</si>
  <si>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</si>
  <si>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</si>
  <si>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</si>
  <si>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</si>
  <si>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</si>
  <si>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</si>
  <si>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</si>
  <si>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</si>
  <si>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</si>
  <si>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</si>
  <si>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</si>
  <si>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</si>
  <si>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</si>
  <si>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</si>
  <si>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</si>
  <si>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</si>
  <si>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</si>
  <si>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</si>
  <si>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</si>
  <si>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</si>
  <si>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</si>
  <si>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</si>
  <si>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</si>
  <si>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</si>
  <si>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</si>
  <si>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</si>
  <si>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</si>
  <si>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</si>
  <si>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</si>
  <si>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</si>
  <si>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</si>
  <si>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</si>
  <si>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</si>
  <si>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</si>
  <si>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</si>
  <si>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</si>
  <si>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</si>
  <si>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</si>
  <si>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</si>
  <si>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</si>
  <si>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</si>
  <si>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</si>
  <si>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</si>
  <si>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</si>
  <si>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</si>
  <si>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</si>
  <si>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</si>
  <si>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</si>
  <si>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</si>
  <si>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</si>
  <si>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</si>
  <si>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</si>
  <si>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</si>
  <si>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</si>
  <si>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</si>
  <si>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</si>
  <si>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</si>
  <si>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</si>
  <si>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</si>
  <si>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</si>
  <si>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</si>
  <si>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</si>
  <si>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</si>
  <si>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</si>
  <si>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</si>
  <si>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</si>
  <si>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</si>
  <si>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</si>
  <si>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</si>
  <si>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</si>
  <si>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</si>
  <si>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</si>
  <si>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</si>
  <si>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</si>
  <si>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</si>
  <si>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</si>
  <si>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</si>
  <si>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</si>
  <si>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</si>
  <si>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</si>
  <si>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</si>
  <si>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</si>
  <si>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</si>
  <si>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</si>
  <si>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</si>
  <si>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</si>
  <si>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</si>
  <si>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</si>
  <si>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</si>
  <si>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</si>
  <si>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</si>
  <si>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</si>
  <si>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</si>
  <si>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</si>
  <si>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</si>
  <si>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</si>
  <si>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</si>
  <si>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</si>
  <si>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</si>
  <si>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</si>
  <si>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</si>
  <si>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</si>
  <si>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</si>
  <si>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</si>
  <si>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</si>
  <si>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</si>
  <si>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</si>
  <si>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</si>
  <si>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</si>
  <si>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</si>
  <si>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</si>
  <si>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</si>
  <si>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</si>
  <si>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</si>
  <si>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</si>
  <si>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</si>
  <si>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</si>
  <si>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</si>
  <si>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</si>
  <si>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</si>
  <si>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</si>
  <si>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</si>
  <si>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</si>
  <si>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</si>
  <si>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</si>
  <si>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</si>
  <si>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</si>
  <si>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</si>
  <si>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</si>
  <si>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</si>
  <si>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</si>
  <si>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</si>
  <si>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</si>
  <si>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</si>
  <si>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</si>
  <si>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</si>
  <si>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</si>
  <si>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</si>
  <si>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</si>
  <si>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</si>
  <si>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</si>
  <si>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</si>
  <si>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</si>
  <si>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</si>
  <si>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</si>
  <si>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</si>
  <si>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</si>
  <si>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</si>
  <si>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</si>
  <si>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</si>
  <si>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</si>
  <si>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</si>
  <si>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</si>
  <si>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</si>
  <si>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</si>
  <si>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</si>
  <si>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</si>
  <si>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</si>
  <si>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</si>
  <si>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</si>
  <si>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</si>
  <si>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</si>
  <si>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</si>
  <si>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</si>
  <si>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</si>
  <si>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</si>
  <si>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</si>
  <si>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</si>
  <si>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</si>
  <si>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</si>
  <si>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</si>
  <si>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</si>
  <si>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</si>
  <si>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</si>
  <si>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</si>
  <si>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</si>
  <si>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</si>
  <si>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</si>
  <si>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</si>
  <si>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</si>
  <si>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</si>
  <si>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</si>
  <si>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</si>
  <si>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</si>
  <si>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</si>
  <si>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</si>
  <si>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</si>
  <si>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</si>
  <si>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</si>
  <si>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</si>
  <si>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</si>
  <si>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</si>
  <si>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</si>
  <si>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</si>
  <si>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</si>
  <si>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</si>
  <si>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</si>
  <si>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</si>
  <si>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</si>
  <si>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</si>
  <si>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</si>
  <si>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</si>
  <si>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</si>
  <si>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</si>
  <si>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</si>
  <si>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</si>
  <si>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</si>
  <si>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</si>
  <si>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</si>
  <si>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</si>
  <si>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</si>
  <si>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</si>
  <si>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</si>
  <si>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</si>
  <si>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</si>
  <si>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</si>
  <si>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</si>
  <si>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</si>
  <si>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</si>
  <si>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</si>
  <si>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</si>
  <si>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</si>
  <si>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</si>
  <si>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</si>
  <si>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</si>
  <si>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</si>
  <si>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</si>
  <si>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</si>
  <si>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</si>
  <si>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</si>
  <si>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</si>
  <si>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</si>
  <si>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</si>
  <si>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</si>
  <si>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</si>
  <si>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</si>
  <si>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</si>
  <si>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</si>
  <si>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</si>
  <si>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</si>
  <si>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</si>
  <si>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</si>
  <si>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</si>
  <si>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</si>
  <si>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</si>
  <si>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</si>
  <si>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</si>
  <si>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</si>
  <si>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</si>
  <si>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</si>
  <si>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</si>
  <si>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</si>
  <si>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</si>
  <si>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</si>
  <si>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</si>
  <si>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</si>
  <si>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</si>
  <si>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</si>
  <si>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</si>
  <si>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</si>
  <si>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</si>
  <si>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</si>
  <si>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</si>
  <si>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</si>
  <si>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</si>
  <si>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</si>
  <si>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</si>
  <si>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</si>
  <si>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</si>
  <si>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</si>
  <si>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</si>
  <si>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</si>
  <si>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</si>
  <si>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</si>
  <si>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</si>
  <si>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</si>
  <si>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</si>
  <si>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</si>
  <si>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</si>
  <si>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</si>
  <si>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</si>
  <si>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</si>
  <si>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</si>
  <si>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</si>
  <si>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</si>
  <si>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</si>
  <si>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</si>
  <si>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</si>
  <si>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</si>
  <si>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</si>
  <si>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</si>
  <si>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</si>
  <si>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</si>
  <si>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</si>
  <si>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</si>
  <si>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</si>
  <si>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</si>
  <si>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</si>
  <si>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</si>
  <si>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</si>
  <si>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</si>
  <si>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</si>
  <si>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</si>
  <si>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</si>
  <si>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</si>
  <si>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</si>
  <si>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</si>
  <si>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</si>
  <si>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</si>
  <si>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</si>
  <si>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</si>
  <si>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</si>
  <si>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</si>
  <si>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</si>
  <si>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</si>
  <si>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</si>
  <si>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</si>
  <si>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</si>
  <si>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</si>
  <si>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</si>
  <si>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</si>
  <si>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</si>
  <si>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</si>
  <si>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</si>
  <si>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</si>
  <si>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</si>
  <si>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</si>
  <si>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</si>
  <si>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</si>
  <si>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</si>
  <si>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</si>
  <si>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</si>
  <si>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</si>
  <si>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</si>
  <si>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</si>
  <si>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</si>
  <si>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</si>
  <si>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</si>
  <si>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</si>
  <si>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</si>
  <si>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</si>
  <si>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</si>
  <si>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</si>
  <si>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</si>
  <si>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</si>
  <si>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</si>
  <si>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</si>
  <si>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</si>
  <si>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</si>
  <si>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</si>
  <si>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</si>
  <si>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</si>
  <si>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</si>
  <si>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</si>
  <si>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</si>
  <si>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</si>
  <si>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</si>
  <si>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</si>
  <si>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</si>
  <si>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</si>
  <si>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</si>
  <si>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</si>
  <si>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</si>
  <si>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</si>
  <si>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</si>
  <si>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</si>
  <si>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</si>
  <si>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</si>
  <si>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</si>
  <si>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</si>
  <si>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</si>
  <si>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</si>
  <si>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</si>
  <si>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</si>
  <si>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</si>
  <si>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</si>
  <si>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</si>
  <si>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</si>
  <si>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</si>
  <si>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</si>
  <si>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</si>
  <si>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</si>
  <si>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</si>
  <si>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</si>
  <si>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</si>
  <si>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</si>
  <si>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</si>
  <si>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</si>
  <si>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</si>
  <si>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</si>
  <si>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</si>
  <si>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</si>
  <si>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</si>
  <si>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</si>
  <si>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</si>
  <si>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</si>
  <si>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</si>
  <si>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</si>
  <si>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</si>
  <si>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</si>
  <si>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</si>
  <si>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</si>
  <si>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</si>
  <si>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</si>
  <si>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</si>
  <si>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</si>
  <si>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</si>
  <si>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</si>
  <si>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</si>
  <si>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</si>
  <si>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</si>
  <si>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</si>
  <si>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</si>
  <si>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</si>
  <si>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</si>
  <si>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</si>
  <si>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</si>
  <si>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</si>
  <si>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</si>
  <si>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</si>
  <si>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</si>
  <si>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</si>
  <si>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</si>
  <si>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</si>
  <si>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</si>
  <si>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</si>
  <si>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</si>
  <si>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</si>
  <si>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</si>
  <si>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</si>
  <si>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</si>
  <si>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</si>
  <si>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</si>
  <si>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</si>
  <si>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</si>
  <si>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</si>
  <si>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</si>
  <si>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</si>
  <si>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</si>
  <si>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</si>
  <si>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</si>
  <si>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</si>
  <si>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</si>
  <si>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</si>
  <si>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</si>
  <si>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</si>
  <si>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</si>
  <si>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</si>
  <si>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</si>
  <si>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</si>
  <si>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</si>
  <si>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</si>
  <si>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</si>
  <si>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</si>
  <si>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</si>
  <si>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</si>
  <si>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</si>
  <si>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</si>
  <si>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</si>
  <si>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</si>
  <si>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</si>
  <si>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</si>
  <si>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</si>
  <si>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</si>
  <si>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</si>
  <si>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</si>
  <si>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</si>
  <si>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</si>
  <si>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</si>
  <si>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</si>
  <si>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</si>
  <si>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</si>
  <si>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</si>
  <si>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</si>
  <si>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</si>
  <si>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</si>
  <si>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</si>
  <si>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</si>
  <si>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</si>
  <si>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</si>
  <si>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</si>
  <si>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</si>
  <si>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</si>
  <si>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</si>
  <si>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</si>
  <si>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</si>
  <si>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</si>
  <si>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</si>
  <si>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</si>
  <si>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</si>
  <si>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</si>
  <si>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</si>
  <si>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</si>
  <si>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</si>
  <si>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</si>
  <si>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</si>
  <si>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</si>
  <si>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</si>
  <si>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</si>
  <si>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</si>
  <si>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</si>
  <si>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</si>
  <si>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</si>
  <si>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</si>
  <si>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</si>
  <si>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</si>
  <si>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</si>
  <si>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</si>
  <si>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</si>
  <si>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</si>
  <si>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</si>
  <si>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</si>
  <si>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</si>
  <si>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</si>
  <si>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</si>
  <si>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</si>
  <si>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</si>
  <si>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</si>
  <si>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</si>
  <si>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</si>
  <si>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</si>
  <si>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</si>
  <si>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</si>
  <si>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</si>
  <si>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</si>
  <si>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</si>
  <si>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</si>
  <si>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</si>
  <si>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</si>
  <si>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</si>
  <si>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</si>
  <si>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</si>
  <si>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</si>
  <si>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</si>
  <si>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</si>
  <si>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</si>
  <si>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</si>
  <si>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</si>
  <si>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</si>
  <si>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</si>
  <si>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</si>
  <si>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</si>
  <si>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</si>
  <si>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</si>
  <si>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</si>
  <si>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</si>
  <si>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</si>
  <si>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</si>
  <si>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</si>
  <si>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</si>
  <si>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</si>
  <si>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</si>
  <si>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</si>
  <si>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</si>
  <si>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</si>
  <si>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</si>
  <si>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</si>
  <si>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</si>
  <si>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</si>
  <si>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</si>
  <si>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</si>
  <si>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</si>
  <si>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</si>
  <si>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</si>
  <si>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</si>
  <si>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</si>
  <si>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</si>
  <si>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</si>
  <si>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</si>
  <si>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</si>
  <si>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</si>
  <si>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</si>
  <si>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</si>
  <si>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</si>
  <si>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</si>
  <si>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</si>
  <si>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</si>
  <si>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</si>
  <si>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</si>
  <si>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</si>
  <si>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</si>
  <si>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</si>
  <si>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</si>
  <si>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</si>
  <si>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</si>
  <si>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</si>
  <si>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</si>
  <si>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</si>
  <si>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</si>
  <si>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</si>
  <si>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</si>
  <si>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</si>
  <si>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</si>
  <si>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</si>
  <si>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</si>
  <si>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</si>
  <si>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</si>
  <si>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</si>
  <si>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</si>
  <si>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</si>
  <si>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</si>
  <si>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</si>
  <si>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</si>
  <si>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</si>
  <si>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</si>
  <si>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</si>
  <si>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</si>
  <si>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</si>
  <si>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</si>
  <si>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</si>
  <si>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</si>
  <si>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</si>
  <si>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</si>
  <si>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</si>
  <si>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</si>
  <si>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</si>
  <si>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</si>
  <si>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</si>
  <si>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</si>
  <si>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</si>
  <si>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</si>
  <si>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</si>
  <si>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</si>
  <si>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</si>
  <si>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</si>
  <si>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</si>
  <si>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</si>
  <si>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</si>
  <si>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</si>
  <si>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</si>
  <si>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</si>
  <si>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</si>
  <si>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</si>
  <si>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</si>
  <si>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</si>
  <si>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</si>
  <si>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</si>
  <si>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</si>
  <si>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</si>
  <si>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</si>
  <si>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</si>
  <si>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</si>
  <si>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</si>
  <si>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</si>
  <si>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</si>
  <si>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</si>
  <si>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</si>
  <si>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</si>
  <si>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</si>
  <si>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</si>
  <si>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</si>
  <si>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</si>
  <si>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</si>
  <si>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</si>
  <si>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</si>
  <si>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</si>
  <si>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</si>
  <si>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</si>
  <si>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</si>
  <si>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</si>
  <si>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</si>
  <si>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</si>
  <si>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</si>
  <si>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</si>
  <si>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</si>
  <si>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</si>
  <si>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</si>
  <si>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</si>
  <si>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</si>
  <si>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</si>
  <si>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</si>
  <si>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</si>
  <si>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</si>
  <si>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</si>
  <si>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</si>
  <si>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</si>
  <si>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</si>
  <si>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</si>
  <si>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</si>
  <si>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</si>
  <si>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</si>
  <si>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</si>
  <si>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</si>
  <si>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</si>
  <si>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</si>
  <si>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</si>
  <si>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</si>
  <si>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</si>
  <si>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</si>
  <si>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</si>
  <si>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</si>
  <si>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</si>
  <si>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</si>
  <si>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</si>
  <si>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</si>
  <si>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</si>
  <si>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</si>
  <si>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</si>
  <si>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</si>
  <si>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</si>
  <si>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</si>
  <si>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</si>
  <si>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</si>
  <si>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</si>
  <si>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</si>
  <si>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</si>
  <si>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</si>
  <si>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</si>
  <si>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</si>
  <si>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</si>
  <si>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</si>
  <si>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</si>
  <si>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</si>
  <si>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</si>
  <si>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</si>
  <si>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</si>
  <si>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</si>
  <si>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</si>
  <si>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</si>
  <si>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</si>
  <si>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</si>
  <si>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</si>
  <si>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</si>
  <si>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</si>
  <si>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</si>
  <si>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</si>
  <si>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</si>
  <si>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</si>
  <si>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</si>
  <si>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</si>
  <si>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</si>
  <si>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</si>
  <si>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</si>
  <si>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</si>
  <si>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</si>
  <si>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</si>
  <si>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</si>
  <si>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</si>
  <si>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</si>
  <si>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</si>
  <si>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</si>
  <si>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</si>
  <si>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</si>
  <si>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</si>
  <si>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</si>
  <si>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</si>
  <si>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</si>
  <si>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</si>
  <si>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</si>
  <si>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</si>
  <si>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</si>
  <si>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</si>
  <si>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</si>
  <si>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</si>
  <si>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</si>
  <si>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</si>
  <si>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</si>
  <si>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</si>
  <si>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</si>
  <si>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</si>
  <si>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</si>
  <si>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</si>
  <si>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</si>
  <si>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</si>
  <si>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</si>
  <si>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</si>
  <si>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</si>
  <si>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</si>
  <si>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</si>
  <si>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</si>
  <si>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</si>
  <si>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</si>
  <si>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</si>
  <si>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</si>
  <si>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</si>
  <si>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</si>
  <si>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</si>
  <si>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</si>
  <si>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</si>
  <si>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</si>
  <si>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</si>
  <si>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</si>
  <si>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</si>
  <si>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</si>
  <si>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</si>
  <si>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</si>
  <si>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</si>
  <si>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</si>
  <si>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</si>
  <si>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</si>
  <si>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</si>
  <si>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</si>
  <si>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</si>
  <si>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</si>
  <si>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</si>
  <si>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</si>
  <si>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</si>
  <si>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</si>
  <si>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</si>
  <si>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</si>
  <si>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</si>
  <si>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</si>
  <si>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</si>
  <si>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</si>
  <si>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</si>
  <si>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</si>
  <si>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</si>
  <si>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</si>
  <si>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</si>
  <si>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</si>
  <si>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</si>
  <si>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</si>
  <si>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</si>
  <si>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</si>
  <si>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</si>
  <si>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</si>
  <si>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</si>
  <si>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</si>
  <si>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</si>
  <si>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</si>
  <si>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</si>
  <si>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</si>
  <si>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</si>
  <si>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</si>
  <si>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</si>
  <si>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</si>
  <si>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</si>
  <si>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</si>
  <si>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</si>
  <si>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</si>
  <si>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</si>
  <si>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</si>
  <si>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</si>
  <si>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</si>
  <si>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</si>
  <si>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</si>
  <si>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</si>
  <si>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</si>
  <si>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</si>
  <si>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</si>
  <si>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</si>
  <si>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</si>
  <si>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</si>
  <si>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</si>
  <si>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</si>
  <si>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</si>
  <si>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</si>
  <si>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</si>
  <si>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</si>
  <si>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</si>
  <si>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</si>
  <si>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</si>
  <si>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</si>
  <si>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</si>
  <si>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</si>
  <si>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</si>
  <si>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</si>
  <si>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</si>
  <si>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</si>
  <si>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</si>
  <si>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</si>
  <si>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</si>
  <si>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</si>
  <si>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</si>
  <si>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</si>
  <si>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</si>
  <si>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</si>
  <si>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</si>
  <si>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</si>
  <si>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</si>
  <si>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</si>
  <si>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</si>
  <si>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</si>
  <si>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</si>
  <si>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</si>
  <si>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</si>
  <si>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</si>
  <si>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</si>
  <si>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</si>
  <si>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</si>
  <si>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</si>
  <si>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</si>
  <si>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</si>
  <si>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</si>
  <si>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</si>
  <si>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</si>
  <si>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</si>
  <si>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</si>
  <si>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</si>
  <si>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</si>
  <si>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</si>
  <si>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</si>
  <si>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</si>
  <si>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</si>
  <si>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</si>
  <si>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</si>
  <si>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</si>
  <si>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</si>
  <si>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</si>
  <si>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</si>
  <si>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</si>
  <si>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</si>
  <si>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</si>
  <si>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</si>
  <si>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</si>
  <si>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</si>
  <si>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</si>
  <si>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</si>
  <si>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</si>
  <si>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</si>
  <si>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</si>
  <si>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</si>
  <si>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</si>
  <si>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</si>
  <si>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</si>
  <si>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</si>
  <si>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</si>
  <si>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</si>
  <si>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</si>
  <si>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</si>
  <si>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</si>
  <si>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</si>
  <si>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</si>
  <si>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</si>
  <si>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</si>
  <si>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</si>
  <si>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</si>
  <si>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</si>
  <si>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</si>
  <si>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</si>
  <si>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</si>
  <si>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</si>
  <si>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</si>
  <si>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</si>
  <si>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</si>
  <si>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</si>
  <si>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</si>
  <si>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</si>
  <si>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</si>
  <si>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</si>
  <si>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</si>
  <si>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</si>
  <si>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</si>
  <si>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</si>
  <si>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</si>
  <si>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</si>
  <si>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</si>
  <si>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</si>
  <si>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</si>
  <si>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</si>
  <si>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</si>
  <si>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</si>
  <si>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</si>
  <si>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</si>
  <si>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</si>
  <si>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</si>
  <si>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</si>
  <si>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</si>
  <si>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</si>
  <si>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</si>
  <si>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</si>
  <si>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</si>
  <si>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</si>
  <si>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</si>
  <si>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</si>
  <si>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</si>
  <si>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</si>
  <si>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</si>
  <si>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</si>
  <si>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</si>
  <si>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</si>
  <si>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</si>
  <si>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</si>
  <si>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</si>
  <si>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</si>
  <si>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</si>
  <si>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</si>
  <si>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</si>
  <si>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</si>
  <si>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</si>
  <si>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</si>
  <si>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</si>
  <si>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</si>
  <si>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</si>
  <si>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</si>
  <si>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</si>
  <si>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</si>
  <si>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</si>
  <si>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</si>
  <si>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</si>
  <si>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</si>
  <si>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</si>
  <si>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</si>
  <si>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</si>
  <si>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</si>
  <si>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</si>
  <si>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</si>
  <si>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</si>
  <si>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</si>
  <si>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</si>
  <si>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</si>
  <si>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</si>
  <si>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</si>
  <si>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</si>
  <si>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</si>
  <si>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</si>
  <si>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</si>
  <si>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CANDAN</t>
  </si>
  <si>
    <t xml:space="preserve">Инструмент для PP-R CANDAN (Турция) </t>
  </si>
  <si>
    <t>CM-01 SET-WV</t>
  </si>
  <si>
    <t>20-40 (75)</t>
  </si>
  <si>
    <t>CM-04 SET</t>
  </si>
  <si>
    <t>50-73 (110)</t>
  </si>
  <si>
    <t>CM-06 SET</t>
  </si>
  <si>
    <t>20-40 (63)</t>
  </si>
  <si>
    <t>CM SPC-42</t>
  </si>
  <si>
    <t>CM PPC-63</t>
  </si>
  <si>
    <t xml:space="preserve">Ножницы </t>
  </si>
  <si>
    <t>Матрицы</t>
  </si>
  <si>
    <t>CM WS-20</t>
  </si>
  <si>
    <t>CM WS-25</t>
  </si>
  <si>
    <t>CM WS-32</t>
  </si>
  <si>
    <t>CM WS-40</t>
  </si>
  <si>
    <t>CM WS-50</t>
  </si>
  <si>
    <t>CM WS-63</t>
  </si>
  <si>
    <t>CM WS-75</t>
  </si>
  <si>
    <t>CM WS-90</t>
  </si>
  <si>
    <t>CM-60</t>
  </si>
  <si>
    <t>до 60 Бар</t>
  </si>
  <si>
    <t>SVS-0010-002515</t>
  </si>
  <si>
    <t>SVS-0010-003015</t>
  </si>
  <si>
    <t>SVS-0010-003020</t>
  </si>
  <si>
    <t>SVS-0010-003025</t>
  </si>
  <si>
    <t>SVS-0010-013015</t>
  </si>
  <si>
    <t>SVS-0010-016015</t>
  </si>
  <si>
    <t>SVS-0020-003015</t>
  </si>
  <si>
    <t>SVS-0040-015025</t>
  </si>
  <si>
    <t>SVS-0040-055032</t>
  </si>
  <si>
    <t>SVS-0030-006015</t>
  </si>
  <si>
    <t>SVS-0030-008015</t>
  </si>
  <si>
    <t>SVS-0030-010015</t>
  </si>
  <si>
    <t>SVS-0030-006020</t>
  </si>
  <si>
    <t>SVS-0030-008020</t>
  </si>
  <si>
    <t>SVS-0030-010020</t>
  </si>
  <si>
    <t>SVS-0030-006025</t>
  </si>
  <si>
    <t>SVS-0030-010025</t>
  </si>
  <si>
    <t>Клапан предохранительный SVS для систем отопления (OR)</t>
  </si>
  <si>
    <t>Клапан предохранительный SVS с выходом под манометр</t>
  </si>
  <si>
    <t>Клапан предохранительный для отопления 2.5 бар 1/2"x3/4" (477.127)</t>
  </si>
  <si>
    <t>Клапан предохранительный для отопления 3 бар 1/2"x3/4" (477.132)</t>
  </si>
  <si>
    <t>Клапан предохранительный для отопления 3 бар 3/4"x1" (477.232)</t>
  </si>
  <si>
    <t>Клапан предохранительный для отопления 3 бар 1"x1 1/4" (477.332)</t>
  </si>
  <si>
    <t>Клапан предохранительный для отопления 3 бар 1/2"х1/2" (487.130)</t>
  </si>
  <si>
    <t>Клапан предохранительный для отопления 6 бар 1/2"х1/2" (487.160)</t>
  </si>
  <si>
    <t>Клапан предохранительный для отопления с вых. под манометр 3 бар 1/2"x1/2х1/4" (488.130)</t>
  </si>
  <si>
    <t>Группа безопасности котла 1" (до 50 кВт) (без теплоизоляции) (503.525)</t>
  </si>
  <si>
    <t>Группа безопасности котла 1" (до 50 кВт) (в теплоизоляции) (503.528)</t>
  </si>
  <si>
    <t>Группа безопасности котла (OR)</t>
  </si>
  <si>
    <t>Предохранительный клапан для систем водоснабжения 6 бар 1/2"х3/4" (477.162)</t>
  </si>
  <si>
    <t>Предохранительный клапан для систем водоснабжения 8 бар 1/2"x3/4" (477.182)</t>
  </si>
  <si>
    <t>Предохранительный клапан для систем водоснабжения 10 бар 1/2"x3/4" (477.199)</t>
  </si>
  <si>
    <t>Предохранительный клапан для систем водоснабжения 6 бар 3/4"x1" (477.262)</t>
  </si>
  <si>
    <t>Предохранительный клапан для систем водоснабжения 8 бар 3/4"x1" (477.282)</t>
  </si>
  <si>
    <t>Предохранительный клапан для систем водоснабжения 10 бар 3/4"x1" (477.299)</t>
  </si>
  <si>
    <t>Предохранительный клапан для систем водоснабжения 6 бар 1"х1 1/4" (477.362)</t>
  </si>
  <si>
    <t>Предохранительный клапан для систем водоснабжения 10 бар 1"x1 1/4" (477.399)</t>
  </si>
  <si>
    <t>Предохранительная арматура STOUT (OFFICINE RIGAMONTI Spa)</t>
  </si>
  <si>
    <t>Предохранительная арматура STOUT (WATTS INDUSTRIES)</t>
  </si>
  <si>
    <t xml:space="preserve">  </t>
  </si>
  <si>
    <t>504001CR</t>
  </si>
  <si>
    <t>504015CR</t>
  </si>
  <si>
    <t>504003CR</t>
  </si>
  <si>
    <t>508015CR</t>
  </si>
  <si>
    <t>524005СR</t>
  </si>
  <si>
    <t>Душевые лотки и трапы PESTAN (Сербия)</t>
  </si>
  <si>
    <t>Душевые лотки PESTAN CONFLUO Frameless Line</t>
  </si>
  <si>
    <t>Дизайн-вставка двухсторонняя (металл без перфорации "матовый хром" / полая под плитку)
Система отвода вторичного конденсата 
Минимальная высота монтажа 62 мм, 
Пропускная способность 48 л/мин, выход Ø50 мм, поворот базы 360°
Комбинир. затвор (сухой и гидро). 
Материалы: дизайн-вставка - нерж. сталь AISI 304 SS; корпус - ABS; переходник, сифон - PP</t>
  </si>
  <si>
    <t>Frameless Line</t>
  </si>
  <si>
    <t>300мм</t>
  </si>
  <si>
    <t>450мм</t>
  </si>
  <si>
    <t>550мм</t>
  </si>
  <si>
    <t>650мм</t>
  </si>
  <si>
    <t>750мм</t>
  </si>
  <si>
    <t>850мм</t>
  </si>
  <si>
    <t>950мм</t>
  </si>
  <si>
    <t>Frameless Line Black Glass</t>
  </si>
  <si>
    <t>Frameless Line Black Matte</t>
  </si>
  <si>
    <t>Frameless Line Gold</t>
  </si>
  <si>
    <t>Frameless Line White Glass</t>
  </si>
  <si>
    <t>Душевые лотки PESTAN Betto Line</t>
  </si>
  <si>
    <t>Дизайн-вставка: двухсторонняя (матовый хром / полая под плитку). Рамка: металл "матовый хром"
Минимальная высота монтажа 52 мм, выход Ø50 мм, поворот базы 360
Пропускная способность 48 л/мин, комбинированный затвор (сухой и гидро). 
Материалы: дизайн-вставка - нерж. сталь AISI 304 SS; корпус - ABS; переходник, сифон - PP. Поворотный сифон 360; Экономичная цена; Блистерная упаковка;</t>
  </si>
  <si>
    <t>Betto Line</t>
  </si>
  <si>
    <t>Betto Net Line</t>
  </si>
  <si>
    <t>Душевые лотки PESTAN Premium Line</t>
  </si>
  <si>
    <t>Рамка металл "матовый хром". 
Минимальная высота монтажа 52 мм, 
Пропускная способность 48 л/мин, выход Ø50 мм, поворот базы 360°
Комбинированный затвор (сухой и гидро). 
Материалы: дизайн-вставка - нерж. сталь AISI 304 SS; корпус - ABS; переходник, сифон - PP</t>
  </si>
  <si>
    <t>Premium Line</t>
  </si>
  <si>
    <t xml:space="preserve">Premium Line Black Glass </t>
  </si>
  <si>
    <t>Premium Line Black Glass Gold</t>
  </si>
  <si>
    <t>Premium Line Gold</t>
  </si>
  <si>
    <t xml:space="preserve">Premium Line White Glass </t>
  </si>
  <si>
    <t xml:space="preserve">Premium Line White Glass Gold </t>
  </si>
  <si>
    <t>Душевые лотки PESTAN Slim Line</t>
  </si>
  <si>
    <t xml:space="preserve">Ультратонкая модель (центральная дизайн-вставка Slim "матовый хром", дополнительные дизайн-вставки "алюминий"). 
Минимальная высота монтажа 72 мм
Пропускная способность 48 л/мин, выход Ø50 мм, поворот базы 360°, гидрозатвор. 
Материалы: центральная дизайн-вставка, боковые декоратив. заглушки с логотипом - нерж. сталь AISI 304 SS; дополнительные дизайн-вставки - алюминий; корпус - ABS; переходник, сифон - PP. </t>
  </si>
  <si>
    <t>Slim Line</t>
  </si>
  <si>
    <t>Slim line+</t>
  </si>
  <si>
    <t>Универсальный душевой поддон под выкладку плитки PESTAN Board UNI Frameless Line</t>
  </si>
  <si>
    <t>Готовое решение в комплекте с душевым лотком
100% заводская сборка, гарантия герметичности
Встроенный уклон 2% в сторону лотка
4 слоя гидроизоляции MAPEI
Пропускная способность 48 литров в минуту
Допустимая нагрузка 300 кг
Материал основы: Peripor® – вспененный полистирол (EPS)</t>
  </si>
  <si>
    <t>40007821BG</t>
  </si>
  <si>
    <t>900х900 L=550</t>
  </si>
  <si>
    <t>40007822BG</t>
  </si>
  <si>
    <t>1200х1200 L=550</t>
  </si>
  <si>
    <t>40007821SS</t>
  </si>
  <si>
    <t>40007822SS</t>
  </si>
  <si>
    <t>40007821WG</t>
  </si>
  <si>
    <t>40007822WG</t>
  </si>
  <si>
    <t>40007821G</t>
  </si>
  <si>
    <t>40007822G</t>
  </si>
  <si>
    <t>Душевые трапы CONFLUO STANDARD</t>
  </si>
  <si>
    <t>Рамка: металл "матовый хром". 
Пропускная способность 48 л/мин, D=50 мм, поворот базы 360°; 
10х10 - комбинированный затвор (сухой и гидро). 
15х15 - гидрозатвор.</t>
  </si>
  <si>
    <t>Размер, Монтажная высота</t>
  </si>
  <si>
    <t>Трапы CONFLUO STANDARD</t>
  </si>
  <si>
    <t>150x150, h=78мм</t>
  </si>
  <si>
    <t>150x150, h=71мм</t>
  </si>
  <si>
    <t>150x150, h=56мм</t>
  </si>
  <si>
    <t>100x100, h=78мм</t>
  </si>
  <si>
    <t>100x100, h=71мм</t>
  </si>
  <si>
    <t>100x100, h=56мм</t>
  </si>
  <si>
    <t>Трапы CONFLUO STANDARD Black glass (черное закаленное стекло)</t>
  </si>
  <si>
    <t>Трапы CONFLUO STANDARD White Glass (белое закаленное стекло)</t>
  </si>
  <si>
    <t>Трапы CONFLUO STANDARD Ceramic (полая под плитку)</t>
  </si>
  <si>
    <t>Сифоны для раковины BETTOSERB</t>
  </si>
  <si>
    <t>С выпуском. Встроенный гидрозатвор высотой 34 мм и силиконовая мембрана, Пропускная способность 30 л/м
Длина шланга 250 мм
Материал AISI 304, ПП, ПВХ
Диаметр решетки 65 мм</t>
  </si>
  <si>
    <t>Без выпуска. Встроенный гидрозатвор высотой 34 мм и силиконовая мембрана, Пропускная способность 30 л/м
Длина шланга 250 мм
Материал AISI 304, ПП, ПВХ</t>
  </si>
  <si>
    <t>С выпуском. 
Пропускная способность 30 л/м
Длина общая 790 мм
Длина шланга 500 мм
Сетка из нержавающей стали 65 мм
Материал: AISI 304, ПП, ПВХ</t>
  </si>
  <si>
    <t>Без выпуска. 
Пропускная способность 30 л/м
Длина общая 790 мм
Длина шланга 500 мм
Материал: AISI 304, ПП, ПВХ</t>
  </si>
  <si>
    <t>Pestan</t>
  </si>
  <si>
    <t xml:space="preserve"> Фланцевые циркуляционные насосы UPF</t>
  </si>
  <si>
    <t>Присоединение, DN</t>
  </si>
  <si>
    <t>Напряжение, V</t>
  </si>
  <si>
    <t xml:space="preserve">10092 UNIPUMP Насос циркуляц. (отопл.) UPF 50-160 280 </t>
  </si>
  <si>
    <t xml:space="preserve">25467 UNIPUMP Насос циркуляц. (отопл.) UPF 65-120 300 </t>
  </si>
  <si>
    <t xml:space="preserve">83924 UNIPUMP Насос циркуляц. (отопл.) UPF 32-120 220 </t>
  </si>
  <si>
    <t>16515 UNIPUMP Насос циркуляц. (отопл.) UPF 40-120 250</t>
  </si>
  <si>
    <t xml:space="preserve">67031 UNIPUMP Насос циркуляц. (отопл.) UPF 50-120 280 </t>
  </si>
  <si>
    <t>Незамерзающие краны</t>
  </si>
  <si>
    <t>38434 UNIPUMP Незамерзающий кран WF-2105 (длина-300 мм)</t>
  </si>
  <si>
    <t>65450 UNIPUMP Незамерзающий кран WF-2104 (длина-250 мм)</t>
  </si>
  <si>
    <t>70258 UNIPUMP Незамерзающий кран WF-2103 (длина-200 мм)</t>
  </si>
  <si>
    <t>96284 UNIPUMP Незамерзающий кран WF-2102 (длина-150 мм)</t>
  </si>
  <si>
    <t>1/2" НР</t>
  </si>
  <si>
    <t>3/4" НР</t>
  </si>
  <si>
    <t>Колбы магистральных фильтров</t>
  </si>
  <si>
    <t>11866 UNIPUMP Колба 10" CFC-10K (резьба 3/4") с картриджем SC-10W (5мкм)</t>
  </si>
  <si>
    <t>36815 UNIPUMP Колба BIG BLUE CFC-10BB02 (без картриджа)</t>
  </si>
  <si>
    <t>53802 UNIPUMP Колба 10" CFC-10K (резьба 1/2") с картриджем SC-10W (5мкм)</t>
  </si>
  <si>
    <t>75185 UNIPUMP Колба BIG BLUE CFC-20BB01 (без картриджа)</t>
  </si>
  <si>
    <t>Присоединение, дюйм</t>
  </si>
  <si>
    <t>Длина колбы, дюйм</t>
  </si>
  <si>
    <t>Диаметр колбы, мм</t>
  </si>
  <si>
    <t>Макс. температура, °С</t>
  </si>
  <si>
    <t>BB</t>
  </si>
  <si>
    <t>10"</t>
  </si>
  <si>
    <t>20"</t>
  </si>
  <si>
    <t>ключ, кронштейн крепления,картридж — SC-10W (5 мкм)</t>
  </si>
  <si>
    <t>Макс. раб. давление, МПа</t>
  </si>
  <si>
    <t>металлический кронштейн крепления и монтажный ключ</t>
  </si>
  <si>
    <t>норил</t>
  </si>
  <si>
    <t xml:space="preserve">1" </t>
  </si>
  <si>
    <t>Насос поверхностный многоступенчатый, раб.колеса-норил, Q-90л/мин, H-69м</t>
  </si>
  <si>
    <t>SPJ-0005-000160</t>
  </si>
  <si>
    <t>Насос поверхностный многоступенчатый, раб.колеса-норил, Q-90л/мин, H-53м</t>
  </si>
  <si>
    <t>SPJ-0005-000120</t>
  </si>
  <si>
    <t>Кол-во рабочих колес</t>
  </si>
  <si>
    <t>Раб.колесо</t>
  </si>
  <si>
    <t>Поверхностные многоступенчатые насосы</t>
  </si>
  <si>
    <t>Насос поверхностный, корпус-чугун,раб.колесо-норил, Q-50л/мин, H-47м</t>
  </si>
  <si>
    <t xml:space="preserve">SPJ-0002-000100 </t>
  </si>
  <si>
    <t>Насос поверхностный, корпус-чугун,раб.колесо-норил, Q-40л/мин, H-42м</t>
  </si>
  <si>
    <t>SPJ-0002-000080</t>
  </si>
  <si>
    <t>Насос поверхностный, корпус-чугун,раб.колесо-латунь, Q-50л/мин, H-47,5м</t>
  </si>
  <si>
    <t>SPJ-0001-000100</t>
  </si>
  <si>
    <t>Глубина всасывания</t>
  </si>
  <si>
    <t>Поверхностные самовсасывающие насосы</t>
  </si>
  <si>
    <t>ПОВЕРХНОСТНЫЕ НАСОСЫ STOUT</t>
  </si>
  <si>
    <t>бухта 300 м</t>
  </si>
  <si>
    <t>Универсальн.труба RAUTITAN stabil, PE-Xc/Al/PE-HD</t>
  </si>
  <si>
    <t>Фильтр сетчатый косой RAUTITAN</t>
  </si>
  <si>
    <t>25-Rp 1</t>
  </si>
  <si>
    <t>15-Rp 1/2</t>
  </si>
  <si>
    <t>Фильтр сетчатый косой RX+</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</si>
  <si>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</si>
  <si>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</si>
  <si>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</si>
  <si>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</si>
  <si>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</si>
  <si>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</si>
  <si>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</si>
  <si>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</si>
  <si>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</si>
  <si>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</si>
  <si>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</si>
  <si>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</si>
  <si>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</si>
  <si>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</si>
  <si>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</si>
  <si>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</si>
  <si>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</si>
  <si>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</si>
  <si>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</si>
  <si>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</si>
  <si>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</si>
  <si>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</si>
  <si>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</si>
  <si>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</si>
  <si>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</si>
  <si>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</si>
  <si>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M070181OAAK</t>
  </si>
  <si>
    <t>SAC-0020-400801</t>
  </si>
  <si>
    <t>SAC-0020-400802</t>
  </si>
  <si>
    <t>SAC-0020-400803</t>
  </si>
  <si>
    <t>SAC-0020-401001</t>
  </si>
  <si>
    <t>SAC-0020-401002</t>
  </si>
  <si>
    <t>SAC-0020-401003</t>
  </si>
  <si>
    <t>SAC-0020-410830</t>
  </si>
  <si>
    <t>SAC-0020-411040</t>
  </si>
  <si>
    <t>SAC-0020-420830</t>
  </si>
  <si>
    <t>SAC-0020-421040</t>
  </si>
  <si>
    <t>Шпилька сантехническая М8*80мм с дюбелем М 10*50</t>
  </si>
  <si>
    <t>Шпилька сантехническая М8*100мм с дюбелем М 10*50</t>
  </si>
  <si>
    <t>Шпилька резьбовая M8X1000м.</t>
  </si>
  <si>
    <t>Шпилька резьбовая M8X3000м.</t>
  </si>
  <si>
    <t>Шпилька резьбовая M10X1000м.</t>
  </si>
  <si>
    <t>Шпилька резьбовая M10X2000м.</t>
  </si>
  <si>
    <t>Шпилька резьбовая M10X3000м.</t>
  </si>
  <si>
    <t>Забивной анкер стальной 8X10X30</t>
  </si>
  <si>
    <t>Забивной анкер стальной 10x12x40</t>
  </si>
  <si>
    <t>Забивной анкер латунный 8X10X30</t>
  </si>
  <si>
    <t>Забивной анкер латунный 10x12x35</t>
  </si>
  <si>
    <t>Шпилька резьбовая M8X2000м.</t>
  </si>
  <si>
    <t>45222-51*</t>
  </si>
  <si>
    <t>47576-50</t>
  </si>
  <si>
    <t>47577-50</t>
  </si>
  <si>
    <t>47578-50</t>
  </si>
  <si>
    <t>47579-50</t>
  </si>
  <si>
    <t>47580-50</t>
  </si>
  <si>
    <t>47581-50</t>
  </si>
  <si>
    <t>47582-50</t>
  </si>
  <si>
    <t>Пресс-клещи PB2 15 мм V-профиль</t>
  </si>
  <si>
    <t>Пресс-клещи PB2 18 мм V-профиль</t>
  </si>
  <si>
    <t>Пресс-клещи PB2 22 мм V-профиль</t>
  </si>
  <si>
    <t>Пресс-клещи PB2 28 мм V-профиль</t>
  </si>
  <si>
    <t>Пресс-клещи PB2 35 мм V-профиль</t>
  </si>
  <si>
    <t>Пресс-клещи PB2 42 мм V-профиль</t>
  </si>
  <si>
    <t>Пресс-клещи PB2 54 мм V-профиль</t>
  </si>
  <si>
    <t>Обратный клапан (Сухой затвор) Confluo Standard</t>
  </si>
  <si>
    <t>Для трапов 150x150</t>
  </si>
  <si>
    <t>TONLOS</t>
  </si>
  <si>
    <t>Шумоизоляция канализационных труб</t>
  </si>
  <si>
    <t>TONLOS PIPE</t>
  </si>
  <si>
    <t>комплект</t>
  </si>
  <si>
    <t>TONLOS PIPE PRO</t>
  </si>
  <si>
    <t>Шумоизоляция отливов</t>
  </si>
  <si>
    <t>TONLOS TAPE Шумоизоляция отливов</t>
  </si>
  <si>
    <t>Фильтры-шламоотделители</t>
  </si>
  <si>
    <t>SFW-0072-000020 STOUT Фильтр -шламоотделитель с магнитом для настенных котлов, 3/4" НР-3/4" НГ-3/4" НР</t>
  </si>
  <si>
    <t>SFW-0072-000020</t>
  </si>
  <si>
    <t>SFW-0073-000025 STOUT Шламоотделитель с магнитом и циклонным фильтром,  1" ВН</t>
  </si>
  <si>
    <t>SFW-0073-000025 STOUT</t>
  </si>
  <si>
    <t>SPJ-0003-000120</t>
  </si>
  <si>
    <t>SPJ-0003-000140</t>
  </si>
  <si>
    <t>SPJ-0003-000100</t>
  </si>
  <si>
    <t>Насос поверхностный, корпус-нерж.сталь,раб.колесо-норил, Q-40л/мин, H-48м</t>
  </si>
  <si>
    <t>Насос поверхностный, корпус-нерж.сталь,раб.колесо-норил, Q-40л/мин, H-53,5м</t>
  </si>
  <si>
    <t>Насос поверхностный, корпус-нерж.сталь,раб.колесо-норил, Q-40л/мин, H-60,5м</t>
  </si>
  <si>
    <t>I-2 PLUS</t>
  </si>
  <si>
    <t>I-3 PLUS</t>
  </si>
  <si>
    <t>L-5S</t>
  </si>
  <si>
    <t>L-8E</t>
  </si>
  <si>
    <t xml:space="preserve">ECO Life 24F </t>
  </si>
  <si>
    <t>9,3-26,3</t>
  </si>
  <si>
    <t xml:space="preserve"> ECO Life 31F</t>
  </si>
  <si>
    <t>10,4-33,3</t>
  </si>
  <si>
    <t>60-100/81</t>
  </si>
  <si>
    <t>17,3</t>
  </si>
  <si>
    <t xml:space="preserve"> ECO Life 1.24F </t>
  </si>
  <si>
    <t>60-100/82</t>
  </si>
  <si>
    <t xml:space="preserve">ECO Life 1.31F </t>
  </si>
  <si>
    <t>60-100/83</t>
  </si>
  <si>
    <t xml:space="preserve">Ferroli </t>
  </si>
  <si>
    <t>Immergas</t>
  </si>
  <si>
    <t>Котельное оборудование Immergas (Италия)</t>
  </si>
  <si>
    <t>Настенные газовые котлы с битермическим теплообменником, серия STAR</t>
  </si>
  <si>
    <t>EOLO STAR 24 4 R</t>
  </si>
  <si>
    <t>Настенные газовые котлы с 2-мя раздельными теплообменниками, серия MYTHOS</t>
  </si>
  <si>
    <t>3.026938</t>
  </si>
  <si>
    <t>Nike Mythos 24 3 R</t>
  </si>
  <si>
    <t>3.025364</t>
  </si>
  <si>
    <t>Eolo Mythos 10 2 R</t>
  </si>
  <si>
    <t>3.026937</t>
  </si>
  <si>
    <t>Eolo Mythos 24 4 R</t>
  </si>
  <si>
    <t>Настенные газовые котлы с 2-мя раздельными теплообменниками, серия MINI</t>
  </si>
  <si>
    <t>3.020857</t>
  </si>
  <si>
    <t>Mini Nike X 24 3 E (одноконтурный)</t>
  </si>
  <si>
    <t>3.020852</t>
  </si>
  <si>
    <t>Mini Nike 24 3 E</t>
  </si>
  <si>
    <t>3.018921</t>
  </si>
  <si>
    <t>Mini Nike 28 kW Special</t>
  </si>
  <si>
    <t>3.020853</t>
  </si>
  <si>
    <t>Mini Eolo 24 3 E</t>
  </si>
  <si>
    <t>3.020856</t>
  </si>
  <si>
    <t>Mini Eolo 28 3 E</t>
  </si>
  <si>
    <t>3.020855</t>
  </si>
  <si>
    <t>Mini Eolo X 24 3 E (одноконтурный)</t>
  </si>
  <si>
    <t>Настенные газовые котлы с 2-мя раздельными теплообменниками, серия MAIOR</t>
  </si>
  <si>
    <t>3.020924</t>
  </si>
  <si>
    <t>Maior Eolo 32 4 E</t>
  </si>
  <si>
    <t>3.020928</t>
  </si>
  <si>
    <t>Maior Eolo 28 X (одноконтурный)</t>
  </si>
  <si>
    <t>Настенные газовые КОНДЕНСАЦИОННЫЕ котлы с силуминовым теплообменником</t>
  </si>
  <si>
    <t>3.025639</t>
  </si>
  <si>
    <t>VICTRIX 24 TT 2 ERP</t>
  </si>
  <si>
    <t>3.024883</t>
  </si>
  <si>
    <t>Victrix Maior 35 TT 1 ERP</t>
  </si>
  <si>
    <t>Настенные газовые КОНДЕНСАЦИОННЫЕ котлы с теплообменником из нерж. стали</t>
  </si>
  <si>
    <t>3.028358</t>
  </si>
  <si>
    <t>VICTRIX OMNIA</t>
  </si>
  <si>
    <t>3.027370</t>
  </si>
  <si>
    <t>VICTRIX TERA 28 1</t>
  </si>
  <si>
    <t>3.027373</t>
  </si>
  <si>
    <t>VICTRIX TERA 24 PLUS  (одноконтурный)</t>
  </si>
  <si>
    <t>3.027371</t>
  </si>
  <si>
    <t>VICTRIX TERA 32 1</t>
  </si>
  <si>
    <t>3.030803</t>
  </si>
  <si>
    <t>VICTRIX TERA 38 1</t>
  </si>
  <si>
    <t>3.030804</t>
  </si>
  <si>
    <t>Настенные газовые КОНДЕНСАЦИОННЫЕ котлы увеличенной мощности с теплообменником из нерж. стали</t>
  </si>
  <si>
    <t>VICTRIX PRO 35 2 ErP  (одноконтурный)</t>
  </si>
  <si>
    <t>3.025618</t>
  </si>
  <si>
    <t>VICTRIX PRO 55 2 ErP  (одноконтурный)</t>
  </si>
  <si>
    <t>3.025619</t>
  </si>
  <si>
    <t>VICTRIX PRO 80 2 ErP  (одноконтурный)</t>
  </si>
  <si>
    <t>VICTRIX PRO 100 2 ErP  (одноконтурный)</t>
  </si>
  <si>
    <t>3.025621</t>
  </si>
  <si>
    <t>VICTRIX PRO 120 2 ErP  (одноконтурный)</t>
  </si>
  <si>
    <t>ZL0BYJ1JYA</t>
  </si>
  <si>
    <t>Vitabel F10</t>
  </si>
  <si>
    <t>ZL0BYJ2JYA</t>
  </si>
  <si>
    <t xml:space="preserve">Vitabel F13 </t>
  </si>
  <si>
    <t>ZL0BYJ3JYA</t>
  </si>
  <si>
    <t>Vitabel F16</t>
  </si>
  <si>
    <t>ZL0BYJ4JYA</t>
  </si>
  <si>
    <t>Vitabel F18</t>
  </si>
  <si>
    <t>ZL0BYJ5JYA</t>
  </si>
  <si>
    <t>Vitabel F20</t>
  </si>
  <si>
    <t>ZL0BYJ6JYA</t>
  </si>
  <si>
    <t>Vitabel F24</t>
  </si>
  <si>
    <t>GCDG8K6A</t>
  </si>
  <si>
    <t>Vitabel F 32</t>
  </si>
  <si>
    <t>GCDGAK6A</t>
  </si>
  <si>
    <t>Vitabel F 40</t>
  </si>
  <si>
    <t>GCAC6K6A</t>
  </si>
  <si>
    <t>GCBY6K6A</t>
  </si>
  <si>
    <t>Vitabel HF 24</t>
  </si>
  <si>
    <t>GCBY8K6A</t>
  </si>
  <si>
    <t>Vitabel HF 32</t>
  </si>
  <si>
    <t>GCBYAK6A</t>
  </si>
  <si>
    <t>Vitabel HF 40</t>
  </si>
  <si>
    <t>0DAC4YYA</t>
  </si>
  <si>
    <t>0DAC7YYA</t>
  </si>
  <si>
    <t>0DAF4YYA</t>
  </si>
  <si>
    <t>DIVATECH D F24 (Ex)</t>
  </si>
  <si>
    <t>0DAF7YYA</t>
  </si>
  <si>
    <t>DIVATECH D F32 (Ex)</t>
  </si>
  <si>
    <t>0DAF8YYA</t>
  </si>
  <si>
    <t>DIVATECH D F37 (Ex)</t>
  </si>
  <si>
    <t>0DAO4ZYA</t>
  </si>
  <si>
    <t>DIVATECH D HF24 (Ex)</t>
  </si>
  <si>
    <t>0DAO7ZYA</t>
  </si>
  <si>
    <t>DIVATECH D HF32 (Ex)</t>
  </si>
  <si>
    <t>0E4L4AWA</t>
  </si>
  <si>
    <t xml:space="preserve">PEGASUS D 32 </t>
  </si>
  <si>
    <t>0E4L6AWA</t>
  </si>
  <si>
    <t>PEGASUS 56</t>
  </si>
  <si>
    <t>0E4L7AWA</t>
  </si>
  <si>
    <t>PEGASUS  67 2S</t>
  </si>
  <si>
    <t>0E4L8AWA</t>
  </si>
  <si>
    <t>PEGASUS  77 2S</t>
  </si>
  <si>
    <t>0E4L9AWA</t>
  </si>
  <si>
    <t>PEGASUS  87 2S</t>
  </si>
  <si>
    <t>0E4LAAWA</t>
  </si>
  <si>
    <t>PEGASUS  97 2S</t>
  </si>
  <si>
    <t>0E4LBAWA</t>
  </si>
  <si>
    <t>PEGASUS  107 2S</t>
  </si>
  <si>
    <t>0E2L8AWA</t>
  </si>
  <si>
    <t>PEGASUS F3 N 119 2S</t>
  </si>
  <si>
    <t>0E2L9AWA</t>
  </si>
  <si>
    <t>PEGASUS F3 N 136 2S</t>
  </si>
  <si>
    <t>0E2LAAWA</t>
  </si>
  <si>
    <t>PEGASUS F3 N 153 2S</t>
  </si>
  <si>
    <t>0E2LBAWA</t>
  </si>
  <si>
    <t>PEGASUS F3 N 170 2S</t>
  </si>
  <si>
    <t>0E2LCAWA</t>
  </si>
  <si>
    <t>PEGASUS F3 N 187 2S</t>
  </si>
  <si>
    <t>0E2LEAWA</t>
  </si>
  <si>
    <t>PEGASUS F3 N 221 2S</t>
  </si>
  <si>
    <t>0E2LGAWA</t>
  </si>
  <si>
    <t>PEGASUS F3 N 255 2S</t>
  </si>
  <si>
    <t>0E2LIAWA</t>
  </si>
  <si>
    <t>PEGASUS F3 N 289 2S</t>
  </si>
  <si>
    <t>8,3-10</t>
  </si>
  <si>
    <t>8,3-13</t>
  </si>
  <si>
    <t>8,3-16</t>
  </si>
  <si>
    <t>8,3-18</t>
  </si>
  <si>
    <t>8,3-20</t>
  </si>
  <si>
    <t>8,3-24</t>
  </si>
  <si>
    <t>11,9-32</t>
  </si>
  <si>
    <t>13-40</t>
  </si>
  <si>
    <t>60-100/130</t>
  </si>
  <si>
    <t>Vitabel C 24(открытая камера сгорания )</t>
  </si>
  <si>
    <t>7,0-23,5</t>
  </si>
  <si>
    <t>9,7-31,3</t>
  </si>
  <si>
    <t>7,2-24</t>
  </si>
  <si>
    <t>9,9-32</t>
  </si>
  <si>
    <t>12,9-37</t>
  </si>
  <si>
    <t>Напольный газовый котел Ferroli с чугунным теплообменником Pegasus D.Срок гарантии –2 года.Сделано в Италии. - Атмосферная горелка из нержавеющей стали, газовый клапан с возможностью настройки требуемой мощности.- Электронный манометр системы отопления.- Долгий срок службы, возможность промывки теплообменника и способность работать на антифризе.- Возможность подключения и управления внешним бойлером ГВС с функцией «Антилегионелла».- Погодозависимая автоматика при подключении улично</t>
  </si>
  <si>
    <t>27,3-67</t>
  </si>
  <si>
    <t>31,4-77,0</t>
  </si>
  <si>
    <t>35,5-87</t>
  </si>
  <si>
    <t>39,6-97</t>
  </si>
  <si>
    <t>43-107</t>
  </si>
  <si>
    <t>71-119</t>
  </si>
  <si>
    <t>82-136</t>
  </si>
  <si>
    <t>92-153</t>
  </si>
  <si>
    <t>102-170</t>
  </si>
  <si>
    <t>112-187</t>
  </si>
  <si>
    <t>133-221</t>
  </si>
  <si>
    <t>153-255</t>
  </si>
  <si>
    <t>173-289</t>
  </si>
  <si>
    <t>Розничная цена c НДС с учетом скидки, руб.</t>
  </si>
  <si>
    <t xml:space="preserve"> Настенный двухконтурный/одноконтурный конвекционный газовый котёл Vitabel
Срок гарантии – 2 года.Сделано в Беларуси 
- Классическая европейская конструкция, композитные гидравлические блоки
первичный теплообменник из меди, вторичный – из нержавеющей стали, 
автоматическая адаптация мощности котла к малым системам отопления,
протокол OpenTherm.</t>
  </si>
  <si>
    <t>DIVATECH D C24 (открытая камера сгорания )</t>
  </si>
  <si>
    <t>DIVATECH D C32 (открытая камера сгорания )</t>
  </si>
  <si>
    <t>Классические  двухконтурныt/одноконтурные настенные котлы DIVATECH D .  Срок гарантии – 2 года.Сделано в Италии
- Система ECS обеспечивает контроль процесса горения без прессостата дымоудаления, путем контроля тока ионизации.  
- Гидравлические блоки нового поколения выполнены из высокопрочных композитных материалов.
- 3-х скоростной циркуляционный насос WILO.- Двойной контроль температуры ГВС, отсутствие пульсации температуры при использовании горячей воды: контроль температуры по датчику NTS, контроль протока при помощи датчика Холла.
- Более 25 устройств и программ работы автоматики делают котел максимально безопасным и значительно сокращают время поиска и устранения неисправностей.</t>
  </si>
  <si>
    <t>VICTRIX TERA 35 PLUS 1 (одноконтурный)</t>
  </si>
  <si>
    <t>Артикул Терем</t>
  </si>
  <si>
    <t>Розница Терем с НДС, руб.</t>
  </si>
  <si>
    <t>SST-0001-000250</t>
  </si>
  <si>
    <t>Стабилизатор сетевого напряжения STOUT ST 250</t>
  </si>
  <si>
    <t>SST-0001-000600</t>
  </si>
  <si>
    <t>Стабилизатор сетевого напряжения STOUT ST 600</t>
  </si>
  <si>
    <t>SST-0001-000900</t>
  </si>
  <si>
    <t>Стабилизатор сетевого напряжения STOUT ST 900</t>
  </si>
  <si>
    <t xml:space="preserve">Стабилизаторы сетевого напряжения </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</si>
  <si>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</si>
  <si>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GCAC6K6A  FERROLI Vitabel C 24 Настенный двухконтурный котел</t>
  </si>
  <si>
    <t>GCDG8K6A  FERROLI Vitabel F 32 Настенный двухконтурный котел</t>
  </si>
  <si>
    <t>GCDGAK6A  FERROLI Vitabel F 40 Настенный двухконтурный котел</t>
  </si>
  <si>
    <t>ZL0BYJ1JYA FERROLI Vitabel F10 Настенный двухконтурный котел</t>
  </si>
  <si>
    <t>ZL0BYJ2JYA FERROLI Vitabel F13 Настенный двухконтурный котел</t>
  </si>
  <si>
    <t>ZL0BYJ3JYA FERROLI Vitabel F16 Настенный двухконтурный котел</t>
  </si>
  <si>
    <t>ZL0BYJ5JYA FERROLI Vitabel F20 Настенный двухконтурный котел</t>
  </si>
  <si>
    <t>ZL0BYJ4JYA FERROLI Vitabel F18 Настенный двухконтурный котел</t>
  </si>
  <si>
    <t>GCBY6K6A  FERROLI Vitabel HF 24 Настенный  одноконтурный котел</t>
  </si>
  <si>
    <t>GCBY8K6A  FERROLI Vitabel HF 32 Настенный одноконтурные котлы</t>
  </si>
  <si>
    <t>GCBYAK6A FERROLI Vitabel HF 40 Настенный  одноконтурный котел</t>
  </si>
  <si>
    <t>0DAC4YYA FERROLI DIVATECH D C24 (Ex) Настенный двухконтурный котел</t>
  </si>
  <si>
    <t>0DAC7YYA FERROLI DIVATECH D C32 (Ex) Настенный двухконтурный котел</t>
  </si>
  <si>
    <t>0DAF4YYA FERROLI DIVATECH D F24 (Ex) Настенный двухконтурный котел</t>
  </si>
  <si>
    <t>0DAF7YYA FERROLI DIVATECH F32 (Ex) Настенный двухконтурный котел</t>
  </si>
  <si>
    <t>0DAF8YYA FERROLI DIVATECH D F37 (Ex) Настенный двухконтурный котел</t>
  </si>
  <si>
    <t>0E2L8AWA FERROLI PEGASUS F3 N 119 2S Напольный чугунный котел с атмосферной горелкой</t>
  </si>
  <si>
    <t>0E2L9AWA FERROLI PEGASUS F3 N 136 2S Напольный чугунный котел с атмосферной горелкой</t>
  </si>
  <si>
    <t>0E2LAAWA FERROLI PEGASUS F3 N 153 2S Напольный чугунный котел с атмосферной горелкой</t>
  </si>
  <si>
    <t>0E2LBAWA FERROLI PEGASUS F3 N 170 2S Напольный чугунный котел с атмосферной горелкой</t>
  </si>
  <si>
    <t>0E2LCAWA FERROLI PEGASUS F3 N 187 2S Напольный чугунный котел с атмосферной горелкой</t>
  </si>
  <si>
    <t>0E2LEAWA FERROLI PEGASUS F3 N 221 2S Напольный чугунный котел с атмосферной горелкой</t>
  </si>
  <si>
    <t>0E2LGAWA FERROLI PEGASUS F3 N 255 2S Напольный чугунный котел с атмосферной горелкой</t>
  </si>
  <si>
    <t>0E2LIAWA FERROLI PEGASUS F3 N 289 2S Напольный чугунный котел с атмосферной горелкой</t>
  </si>
  <si>
    <t>0E4L7AWA FERROLI PEGASUS  67 2S Напольный чугунный котел с атмосферной горелкой</t>
  </si>
  <si>
    <t>0E4L8AWA FERROLI PEGASUS  77 2S Напольный чугунный котел с атмосферной горелкой</t>
  </si>
  <si>
    <t>0E4L9AWA FERROLI PEGASUS  87 2S Напольный чугунный котел с атмосферной горелкой</t>
  </si>
  <si>
    <t>0E4LAAWA FERROLI PEGASUS  97 2S Напольный чугунный котел с атмосферной горелкой</t>
  </si>
  <si>
    <t>0E4LBAWA FERROLI PEGASUS  107 2S Напольный чугунный котел с атмосферной горелкой</t>
  </si>
  <si>
    <t>0E4L5AWA FERROLI PEGASUS D 45 Напольный чугунный котел с атмосферной горелкой</t>
  </si>
  <si>
    <t>0E4L6AWA FERROLI PEGASUS 56 Напольный чугунный котел с атмосферной горелкой</t>
  </si>
  <si>
    <t>0E4L4AWA FERROLI PEGASUS D 32 Напольный чугунный котел с атмосферной горелкой</t>
  </si>
  <si>
    <t>0E4L5AWA</t>
  </si>
  <si>
    <t xml:space="preserve">PEGASUS D 45 </t>
  </si>
  <si>
    <t>0DAO4ZYA FERROLI DIVATECH D HF24 (Ex) Настенный одноконтурный  котел</t>
  </si>
  <si>
    <t>0DAO7ZYA FERROLI DIVATECH D HF32 (Ex) Настенный одноконтурный  котел</t>
  </si>
  <si>
    <t>GRZ101KA</t>
  </si>
  <si>
    <t>Ecounit F 100 1C</t>
  </si>
  <si>
    <t>GRZ301KA</t>
  </si>
  <si>
    <t>Ecounit F 150 1C</t>
  </si>
  <si>
    <t>GRZ411KA</t>
  </si>
  <si>
    <t>Ecounit F 200 1C</t>
  </si>
  <si>
    <t>GRZ631KA</t>
  </si>
  <si>
    <t>Ecounit F 300 1C</t>
  </si>
  <si>
    <t>978 Ø500</t>
  </si>
  <si>
    <t>В/d</t>
  </si>
  <si>
    <t>1325 Ø500</t>
  </si>
  <si>
    <t>1453 Ø540</t>
  </si>
  <si>
    <t>1535 Ø620</t>
  </si>
  <si>
    <t>GRZ411KA FERROLI Ecounit F 200 1C Бойлер косвенного нагрева</t>
  </si>
  <si>
    <t>GRZ101KA FERROLI Ecounit F 100 1C Бойлер косвенного нагрева</t>
  </si>
  <si>
    <t>GRZ301KA FERROLI Ecounit F 150 1C Бойлер косвенного нагрева</t>
  </si>
  <si>
    <t>GRZ631KA FERROLI Ecounit F 300 1C Бойлер косвенного нагрева</t>
  </si>
  <si>
    <t>Обьем, л.</t>
  </si>
  <si>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</si>
  <si>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</si>
  <si>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</si>
  <si>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</si>
  <si>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</si>
  <si>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</si>
  <si>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</si>
  <si>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</si>
  <si>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</si>
  <si>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</si>
  <si>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</si>
  <si>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</si>
  <si>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</si>
  <si>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</si>
  <si>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</si>
  <si>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</si>
  <si>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</si>
  <si>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</si>
  <si>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</si>
  <si>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</si>
  <si>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</si>
  <si>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</si>
  <si>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</si>
  <si>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</si>
  <si>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</si>
  <si>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</si>
  <si>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</si>
  <si>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</si>
  <si>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</si>
  <si>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</si>
  <si>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</si>
  <si>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</si>
  <si>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</si>
  <si>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</si>
  <si>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</si>
  <si>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</si>
  <si>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</si>
  <si>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</si>
  <si>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</si>
  <si>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</si>
  <si>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</si>
  <si>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</si>
  <si>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</si>
  <si>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</si>
  <si>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</si>
  <si>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</si>
  <si>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</si>
  <si>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</si>
  <si>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SCA-6010-000700</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</si>
  <si>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</si>
  <si>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</si>
  <si>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</si>
  <si>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</si>
  <si>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</si>
  <si>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</si>
  <si>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</si>
  <si>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</si>
  <si>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</si>
  <si>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</si>
  <si>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</si>
  <si>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</si>
  <si>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</si>
  <si>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</si>
  <si>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</si>
  <si>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</si>
  <si>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</si>
  <si>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</si>
  <si>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</si>
  <si>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</si>
  <si>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</si>
  <si>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</si>
  <si>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</si>
  <si>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</si>
  <si>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</si>
  <si>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</si>
  <si>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</si>
  <si>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</si>
  <si>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</si>
  <si>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</si>
  <si>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</si>
  <si>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</si>
  <si>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</si>
  <si>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</si>
  <si>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</si>
  <si>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</si>
  <si>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</si>
  <si>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</si>
  <si>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</si>
  <si>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</si>
  <si>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</si>
  <si>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</si>
  <si>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</si>
  <si>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</si>
  <si>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</si>
  <si>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</si>
  <si>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</si>
  <si>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</si>
  <si>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</si>
  <si>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</si>
  <si>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</si>
  <si>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</si>
  <si>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</si>
  <si>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</si>
  <si>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</si>
  <si>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</si>
  <si>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</si>
  <si>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</si>
  <si>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</si>
  <si>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</si>
  <si>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</si>
  <si>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</si>
  <si>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</si>
  <si>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</si>
  <si>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</si>
  <si>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</si>
  <si>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</si>
  <si>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</si>
  <si>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</si>
  <si>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</si>
  <si>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</si>
  <si>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</si>
  <si>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</si>
  <si>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</si>
  <si>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</si>
  <si>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</si>
  <si>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</si>
  <si>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</si>
  <si>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</si>
  <si>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</si>
  <si>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</si>
  <si>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</si>
  <si>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</si>
  <si>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</si>
  <si>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</si>
  <si>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</si>
  <si>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</si>
  <si>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</si>
  <si>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</si>
  <si>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</si>
  <si>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</si>
  <si>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</si>
  <si>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</si>
  <si>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</si>
  <si>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</si>
  <si>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</si>
  <si>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</si>
  <si>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</si>
  <si>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</si>
  <si>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</si>
  <si>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</si>
  <si>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</si>
  <si>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</si>
  <si>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</si>
  <si>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</si>
  <si>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</si>
  <si>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</si>
  <si>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</si>
  <si>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</si>
  <si>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</si>
  <si>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</si>
  <si>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</si>
  <si>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</si>
  <si>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</si>
  <si>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</si>
  <si>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</si>
  <si>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</si>
  <si>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</si>
  <si>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</si>
  <si>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t>CH 550 H</t>
  </si>
  <si>
    <t>CH 650 H</t>
  </si>
  <si>
    <t>CH 750 H</t>
  </si>
  <si>
    <t>CH 850 H</t>
  </si>
  <si>
    <t>CH 550 M</t>
  </si>
  <si>
    <t>CH 650 M</t>
  </si>
  <si>
    <t>CH 750 M</t>
  </si>
  <si>
    <t>CH 850 M</t>
  </si>
  <si>
    <t>CH 850 KN</t>
  </si>
  <si>
    <t>CH 750 KN</t>
  </si>
  <si>
    <t>CH 650 KN</t>
  </si>
  <si>
    <t>CH 550 KN</t>
  </si>
  <si>
    <t>326 X N</t>
  </si>
  <si>
    <t>381 A</t>
  </si>
  <si>
    <t>320 X N</t>
  </si>
  <si>
    <t>CH 550 K</t>
  </si>
  <si>
    <t>CH 650 K</t>
  </si>
  <si>
    <t>CH 750 K</t>
  </si>
  <si>
    <t>CH 850 K</t>
  </si>
  <si>
    <t>CH 550 HN</t>
  </si>
  <si>
    <t>CH 650 HN</t>
  </si>
  <si>
    <t>CH 750 HN</t>
  </si>
  <si>
    <t>CH 850 HN</t>
  </si>
  <si>
    <t>CH 550 MN</t>
  </si>
  <si>
    <t>CH650 MN</t>
  </si>
  <si>
    <t>CH 750 MN</t>
  </si>
  <si>
    <t>CH 850 MN</t>
  </si>
  <si>
    <t>Гейзер</t>
  </si>
  <si>
    <t>Фильтры и картриджи для воды</t>
  </si>
  <si>
    <t>Гейзер - фильтры для воды и картриджи</t>
  </si>
  <si>
    <t>50775 Корпус фильтра Гейзер Гарант 3/4" 10SL</t>
  </si>
  <si>
    <t xml:space="preserve">50774 Корпус фильтра Гейзер Гарант 1/2" 10SL </t>
  </si>
  <si>
    <t>28010 Картридж Гейзер PP 5 - 10SL из вспененного полипропилена (холодная вода)</t>
  </si>
  <si>
    <t>28211 Картридж Гейзер PP 10 - 10SL из вспененного полипропилена</t>
  </si>
  <si>
    <t>28048 Картридж Гейзер PPY 5 - 10SL из намоточного полипропилена</t>
  </si>
  <si>
    <t>28053 Картридж Гейзер PPY 10 - 10SL из намоточного полипропилена</t>
  </si>
  <si>
    <t>27107 Картридж Гейзер СВС 10 мкр 10SL из пресованного активированного угля (кокосовый 30%, минеральный 70%)</t>
  </si>
  <si>
    <t>28459 Картридж РР+GAC 10SL</t>
  </si>
  <si>
    <t>30608 Картридж Гейзер БС 10SL для умягчения воды (ионообменая смола)</t>
  </si>
  <si>
    <t>28201 Картридж Гейзер Fe 10SL для удаления железа из ионообменного волокна и гарнулированного угля</t>
  </si>
  <si>
    <t xml:space="preserve">50715 Корпус Гейзер 10BB 1" с латунными вставками </t>
  </si>
  <si>
    <t>50716 Корпус Гейзер 20BB 1" с латунными вставками</t>
  </si>
  <si>
    <t>28208 Картридж Гейзер PP 25 - 10ВВ из вспененного полипропилена</t>
  </si>
  <si>
    <t>28057 Картридж Гейзер PPY 25 - 10ВВ из намоточного полипропилена</t>
  </si>
  <si>
    <t>28209 Картридж Гейзер PP 25 - 20ВВ из вспененного полипропилена</t>
  </si>
  <si>
    <t>28042 Картридж Гейзер PPY 25 - 20ВВ из намоточного полипропилена</t>
  </si>
  <si>
    <t>27118 Картридж Гейзер СВС 10 мкр 10BB из пресованного активированного угля (кокосовый 30%, минеральный 70%)</t>
  </si>
  <si>
    <t>27119 Картридж Гейзер СВС 10 мкр 20BB из пресованного активированного угля (кокосовый 30%, минеральный 70%)</t>
  </si>
  <si>
    <t>30610 Картридж Гейзер БС 10ВВ для умягчения воды (ионообменая смола)</t>
  </si>
  <si>
    <t>28199 Картридж Гейзер Fe 10ВВ для удаления железа из ионообменного волокна и гарнулированного угля</t>
  </si>
  <si>
    <t>30611 Картридж Гейзер БС 20ВВ для умягчения воды (ионообменая смола)</t>
  </si>
  <si>
    <t>28200 Картридж Гейзер Fe 20ВВ для удаления железа из ионообменного волокна и гарнулированного угля</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</si>
  <si>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</si>
  <si>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</si>
  <si>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</si>
  <si>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</si>
  <si>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</si>
  <si>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</si>
  <si>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</si>
  <si>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</si>
  <si>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</si>
  <si>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</si>
  <si>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</si>
  <si>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</si>
  <si>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</si>
  <si>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</si>
  <si>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</si>
  <si>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</si>
  <si>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</si>
  <si>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</si>
  <si>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</si>
  <si>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</si>
  <si>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</si>
  <si>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</si>
  <si>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</si>
  <si>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</si>
  <si>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</si>
  <si>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</si>
  <si>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</si>
  <si>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</si>
  <si>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</si>
  <si>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</si>
  <si>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</si>
  <si>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</si>
  <si>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</si>
  <si>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</si>
  <si>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</si>
  <si>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</si>
  <si>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</si>
  <si>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</si>
  <si>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</si>
  <si>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</si>
  <si>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</si>
  <si>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</si>
  <si>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</si>
  <si>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</si>
  <si>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</si>
  <si>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</si>
  <si>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</si>
  <si>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</si>
  <si>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</si>
  <si>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</si>
  <si>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</si>
  <si>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</si>
  <si>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</si>
  <si>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</si>
  <si>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</si>
  <si>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</si>
  <si>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</si>
  <si>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</si>
  <si>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</si>
  <si>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</si>
  <si>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</si>
  <si>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</si>
  <si>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</si>
  <si>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</si>
  <si>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</si>
  <si>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</si>
  <si>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</si>
  <si>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</si>
  <si>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</si>
  <si>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</si>
  <si>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</si>
  <si>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</si>
  <si>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</si>
  <si>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</si>
  <si>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</si>
  <si>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</si>
  <si>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</si>
  <si>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</si>
  <si>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</si>
  <si>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</si>
  <si>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</si>
  <si>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</si>
  <si>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</si>
  <si>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</si>
  <si>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</si>
  <si>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</si>
  <si>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</si>
  <si>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</si>
  <si>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</si>
  <si>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</si>
  <si>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</si>
  <si>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</si>
  <si>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</si>
  <si>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</si>
  <si>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</si>
  <si>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</si>
  <si>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</si>
  <si>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</si>
  <si>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</si>
  <si>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</si>
  <si>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</si>
  <si>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</si>
  <si>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</si>
  <si>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</si>
  <si>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</si>
  <si>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</si>
  <si>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</si>
  <si>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</si>
  <si>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</si>
  <si>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</si>
  <si>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</si>
  <si>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</si>
  <si>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</si>
  <si>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</si>
  <si>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</si>
  <si>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</si>
  <si>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</si>
  <si>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</si>
  <si>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</si>
  <si>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</si>
  <si>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</si>
  <si>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</si>
  <si>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</si>
  <si>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</si>
  <si>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</si>
  <si>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</si>
  <si>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</si>
  <si>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</si>
  <si>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</si>
  <si>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</si>
  <si>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</si>
  <si>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</si>
  <si>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</si>
  <si>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</si>
  <si>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</si>
  <si>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</si>
  <si>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</si>
  <si>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</si>
  <si>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</si>
  <si>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</si>
  <si>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</si>
  <si>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</si>
  <si>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</si>
  <si>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</si>
  <si>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</si>
  <si>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</si>
  <si>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</si>
  <si>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</si>
  <si>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</si>
  <si>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</si>
  <si>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</si>
  <si>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</si>
  <si>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</si>
  <si>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</si>
  <si>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</si>
  <si>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</si>
  <si>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</si>
  <si>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</si>
  <si>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</si>
  <si>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</si>
  <si>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</si>
  <si>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</si>
  <si>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</si>
  <si>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</si>
  <si>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</si>
  <si>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</si>
  <si>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</si>
  <si>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</si>
  <si>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</si>
  <si>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</si>
  <si>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</si>
  <si>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</si>
  <si>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</si>
  <si>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</si>
  <si>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</si>
  <si>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</si>
  <si>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</si>
  <si>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</si>
  <si>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</si>
  <si>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</si>
  <si>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</si>
  <si>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фланцевый, Y-образный серии F3240N будет меняется на обозначение F4240A</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</si>
  <si>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</si>
  <si>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</si>
  <si>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</si>
  <si>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</si>
  <si>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</si>
  <si>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</si>
  <si>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</si>
  <si>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</si>
  <si>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</si>
  <si>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</si>
  <si>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</si>
  <si>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</si>
  <si>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</si>
  <si>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</si>
  <si>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</si>
  <si>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</si>
  <si>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</si>
  <si>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</si>
  <si>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</si>
  <si>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</si>
  <si>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</si>
  <si>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</si>
  <si>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</si>
  <si>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</si>
  <si>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</si>
  <si>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</si>
  <si>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</si>
  <si>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</si>
  <si>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</si>
  <si>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</si>
  <si>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</si>
  <si>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</si>
  <si>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</si>
  <si>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</si>
  <si>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</si>
  <si>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</si>
  <si>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</si>
  <si>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</si>
  <si>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</si>
  <si>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</si>
  <si>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</si>
  <si>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</si>
  <si>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</si>
  <si>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</si>
  <si>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</si>
  <si>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</si>
  <si>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</si>
  <si>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</si>
  <si>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</si>
  <si>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</si>
  <si>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</si>
  <si>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</si>
  <si>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</si>
  <si>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</si>
  <si>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</si>
  <si>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</si>
  <si>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</si>
  <si>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</si>
  <si>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</si>
  <si>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</si>
  <si>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</si>
  <si>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</si>
  <si>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</si>
  <si>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</si>
  <si>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</si>
  <si>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</si>
  <si>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</si>
  <si>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</si>
  <si>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</si>
  <si>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</si>
  <si>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</si>
  <si>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</si>
  <si>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</si>
  <si>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</si>
  <si>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</si>
  <si>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</si>
  <si>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</si>
  <si>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</si>
  <si>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</si>
  <si>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</si>
  <si>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</si>
  <si>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</si>
  <si>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</si>
  <si>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</si>
  <si>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</si>
  <si>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</si>
  <si>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</si>
  <si>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</si>
  <si>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</si>
  <si>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</si>
  <si>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</si>
  <si>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</si>
  <si>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</si>
  <si>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</si>
  <si>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</si>
  <si>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</si>
  <si>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</si>
  <si>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</si>
  <si>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</si>
  <si>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</si>
  <si>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</si>
  <si>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</si>
  <si>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</si>
  <si>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</si>
  <si>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</si>
  <si>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</si>
  <si>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</si>
  <si>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</si>
  <si>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</si>
  <si>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</si>
  <si>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</si>
  <si>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</si>
  <si>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</si>
  <si>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</si>
  <si>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</si>
  <si>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</si>
  <si>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</si>
  <si>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</si>
  <si>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</si>
  <si>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</si>
  <si>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</si>
  <si>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</si>
  <si>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</si>
  <si>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</si>
  <si>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</si>
  <si>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</si>
  <si>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</si>
  <si>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</si>
  <si>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</si>
  <si>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</si>
  <si>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</si>
  <si>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</si>
  <si>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</si>
  <si>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</si>
  <si>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</si>
  <si>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</si>
  <si>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</si>
  <si>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</si>
  <si>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</si>
  <si>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</si>
  <si>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</si>
  <si>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</si>
  <si>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</si>
  <si>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</si>
  <si>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</si>
  <si>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</si>
  <si>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</si>
  <si>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</si>
  <si>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</si>
  <si>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</si>
  <si>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</si>
  <si>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</si>
  <si>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</si>
  <si>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</si>
  <si>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</si>
  <si>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</si>
  <si>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</si>
  <si>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</si>
  <si>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</si>
  <si>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</si>
  <si>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</si>
  <si>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</si>
  <si>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</si>
  <si>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</si>
  <si>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</si>
  <si>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</si>
  <si>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</si>
  <si>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</si>
  <si>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</si>
  <si>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</si>
  <si>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</si>
  <si>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</si>
  <si>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</si>
  <si>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</si>
  <si>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</si>
  <si>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</si>
  <si>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</si>
  <si>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</si>
  <si>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</si>
  <si>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</si>
  <si>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</si>
  <si>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</si>
  <si>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</si>
  <si>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</si>
  <si>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</si>
  <si>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</si>
  <si>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</si>
  <si>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</si>
  <si>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</si>
  <si>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</si>
  <si>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</si>
  <si>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</si>
  <si>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</si>
  <si>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</si>
  <si>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</si>
  <si>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</si>
  <si>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</si>
  <si>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</si>
  <si>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</si>
  <si>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</si>
  <si>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</si>
  <si>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</si>
  <si>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</si>
  <si>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</si>
  <si>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</si>
  <si>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</si>
  <si>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</si>
  <si>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</si>
  <si>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</si>
  <si>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</si>
  <si>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</si>
  <si>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</si>
  <si>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</si>
  <si>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</si>
  <si>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</si>
  <si>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</si>
  <si>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</si>
  <si>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</si>
  <si>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</si>
  <si>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</si>
  <si>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</si>
  <si>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</si>
  <si>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</si>
  <si>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</si>
  <si>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</si>
  <si>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</si>
  <si>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</si>
  <si>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</si>
  <si>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</si>
  <si>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</si>
  <si>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</si>
  <si>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</si>
  <si>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</si>
  <si>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</si>
  <si>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</si>
  <si>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</si>
  <si>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</si>
  <si>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</si>
  <si>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</si>
  <si>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</si>
  <si>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</si>
  <si>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</si>
  <si>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</si>
  <si>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</si>
  <si>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</si>
  <si>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</si>
  <si>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</si>
  <si>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</si>
  <si>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</si>
  <si>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</si>
  <si>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</si>
  <si>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</si>
  <si>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</si>
  <si>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</si>
  <si>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</si>
  <si>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</si>
  <si>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</si>
  <si>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</si>
  <si>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</si>
  <si>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</si>
  <si>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</si>
  <si>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</si>
  <si>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</si>
  <si>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</si>
  <si>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</si>
  <si>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</si>
  <si>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</si>
  <si>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</si>
  <si>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</si>
  <si>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</si>
  <si>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</si>
  <si>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</si>
  <si>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</si>
  <si>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</si>
  <si>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</si>
  <si>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</si>
  <si>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</si>
  <si>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</si>
  <si>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</si>
  <si>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</si>
  <si>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</si>
  <si>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</si>
  <si>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</si>
  <si>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</si>
  <si>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</si>
  <si>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</si>
  <si>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</si>
  <si>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</si>
  <si>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</si>
  <si>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</si>
  <si>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</si>
  <si>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</si>
  <si>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</si>
  <si>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</si>
  <si>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</si>
  <si>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</si>
  <si>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</si>
  <si>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</si>
  <si>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</si>
  <si>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</si>
  <si>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</si>
  <si>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</si>
  <si>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</si>
  <si>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</si>
  <si>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</si>
  <si>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</si>
  <si>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</si>
  <si>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</si>
  <si>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</si>
  <si>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</si>
  <si>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</si>
  <si>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</si>
  <si>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</si>
  <si>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</si>
  <si>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</si>
  <si>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</si>
  <si>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</si>
  <si>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</si>
  <si>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</si>
  <si>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</si>
  <si>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</si>
  <si>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</si>
  <si>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</si>
  <si>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</si>
  <si>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</si>
  <si>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</si>
  <si>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</si>
  <si>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</si>
  <si>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</si>
  <si>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</si>
  <si>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</si>
  <si>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</si>
  <si>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</si>
  <si>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</si>
  <si>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</si>
  <si>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</si>
  <si>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</si>
  <si>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</si>
  <si>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</si>
  <si>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</si>
  <si>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</si>
  <si>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</si>
  <si>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</si>
  <si>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</si>
  <si>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</si>
  <si>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</si>
  <si>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</si>
  <si>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</si>
  <si>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</si>
  <si>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</si>
  <si>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</si>
  <si>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</si>
  <si>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</si>
  <si>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</si>
  <si>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</si>
  <si>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</si>
  <si>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</si>
  <si>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</si>
  <si>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</si>
  <si>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</si>
  <si>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</si>
  <si>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</si>
  <si>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</si>
  <si>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</si>
  <si>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</si>
  <si>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</si>
  <si>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</si>
  <si>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</si>
  <si>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</si>
  <si>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</si>
  <si>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</si>
  <si>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</si>
  <si>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</si>
  <si>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</si>
  <si>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</si>
  <si>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</si>
  <si>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</si>
  <si>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</si>
  <si>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</si>
  <si>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</si>
  <si>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</si>
  <si>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</si>
  <si>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</si>
  <si>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</si>
  <si>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</si>
  <si>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</si>
  <si>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</si>
  <si>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</si>
  <si>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</si>
  <si>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</si>
  <si>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</si>
  <si>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</si>
  <si>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</si>
  <si>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</si>
  <si>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</si>
  <si>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</si>
  <si>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</si>
  <si>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</si>
  <si>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</si>
  <si>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</si>
  <si>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</si>
  <si>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</si>
  <si>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</si>
  <si>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</si>
  <si>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</si>
  <si>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</si>
  <si>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</si>
  <si>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</si>
  <si>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</si>
  <si>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</si>
  <si>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</si>
  <si>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</si>
  <si>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</si>
  <si>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</si>
  <si>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</si>
  <si>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</si>
  <si>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</si>
  <si>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</si>
  <si>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</si>
  <si>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</si>
  <si>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</si>
  <si>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</si>
  <si>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</si>
  <si>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</si>
  <si>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</si>
  <si>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</si>
  <si>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</si>
  <si>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</si>
  <si>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</si>
  <si>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</si>
  <si>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</si>
  <si>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</si>
  <si>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</si>
  <si>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</si>
  <si>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</si>
  <si>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</si>
  <si>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</si>
  <si>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</si>
  <si>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</si>
  <si>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</si>
  <si>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</si>
  <si>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</si>
  <si>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</si>
  <si>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</si>
  <si>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</si>
  <si>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</si>
  <si>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</si>
  <si>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</si>
  <si>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</si>
  <si>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</si>
  <si>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</si>
  <si>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</si>
  <si>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</si>
  <si>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</si>
  <si>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</si>
  <si>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</si>
  <si>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</si>
  <si>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</si>
  <si>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</si>
  <si>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</si>
  <si>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</si>
  <si>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</si>
  <si>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</si>
  <si>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</si>
  <si>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</si>
  <si>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</si>
  <si>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</si>
  <si>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</si>
  <si>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</si>
  <si>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</si>
  <si>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</si>
  <si>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</si>
  <si>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</si>
  <si>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</si>
  <si>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</si>
  <si>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</si>
  <si>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</si>
  <si>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</si>
  <si>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</si>
  <si>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</si>
  <si>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</si>
  <si>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</si>
  <si>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</si>
  <si>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</si>
  <si>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</si>
  <si>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</si>
  <si>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</si>
  <si>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</si>
  <si>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</si>
  <si>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</si>
  <si>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</si>
  <si>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</si>
  <si>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</si>
  <si>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</si>
  <si>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</si>
  <si>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</si>
  <si>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</si>
  <si>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</si>
  <si>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</si>
  <si>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</si>
  <si>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</si>
  <si>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</si>
  <si>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</si>
  <si>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</si>
  <si>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</si>
  <si>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</si>
  <si>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</si>
  <si>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</si>
  <si>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</si>
  <si>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</si>
  <si>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</si>
  <si>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</si>
  <si>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</si>
  <si>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</si>
  <si>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</si>
  <si>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</si>
  <si>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</si>
  <si>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</si>
  <si>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</si>
  <si>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</si>
  <si>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</si>
  <si>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</si>
  <si>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</si>
  <si>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</si>
  <si>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</si>
  <si>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</si>
  <si>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</si>
  <si>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</si>
  <si>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</si>
  <si>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</si>
  <si>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</si>
  <si>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</si>
  <si>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</si>
  <si>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</si>
  <si>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</si>
  <si>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</si>
  <si>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</si>
  <si>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</si>
  <si>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</si>
  <si>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</si>
  <si>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</si>
  <si>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</si>
  <si>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</si>
  <si>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</si>
  <si>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</si>
  <si>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</si>
  <si>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</si>
  <si>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</si>
  <si>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</si>
  <si>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</si>
  <si>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</si>
  <si>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</si>
  <si>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</si>
  <si>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</si>
  <si>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</si>
  <si>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</si>
  <si>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</si>
  <si>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</si>
  <si>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</si>
  <si>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</si>
  <si>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</si>
  <si>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</si>
  <si>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</si>
  <si>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</si>
  <si>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</si>
  <si>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</si>
  <si>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Балансировочная арматура Cimberio (Италия)</t>
  </si>
  <si>
    <t>Цельносварные шаровые краны и балансировочные клапаны Broen (Россия/Дания)</t>
  </si>
  <si>
    <t>Клапан балансировочный автомат. 718LP регулятор перепада давл. 5-30 кПа PN16 ВВ c имп. трубк</t>
  </si>
  <si>
    <t>Балансировочная арматура Cimberio</t>
  </si>
  <si>
    <t>CIM 718HP 12</t>
  </si>
  <si>
    <t>CIM 718HP 34</t>
  </si>
  <si>
    <t>Клапан балансировочный автомат. 718HP 3/4" регулятор перепада давл. 20-60 кПа PN16 ВВ c имп. Трубк</t>
  </si>
  <si>
    <t>CIM 718HP 1</t>
  </si>
  <si>
    <t>Клапан балансировочный автомат. 718HP 1" регулятор перепада давл. 20-60 кПа PN16 ВВ c имп. трубкой Cimberio</t>
  </si>
  <si>
    <t>Клапан балансировочный автомат. 718HP регулятор перепада давл. 20-60 кПа PN16 ВВ c имп. трубк</t>
  </si>
  <si>
    <t>в каталог&gt;&gt;&gt;</t>
  </si>
  <si>
    <t xml:space="preserve">Котельное оборудование Ferroli </t>
  </si>
  <si>
    <t>ROMMER - Система дымоудаления (Россия)</t>
  </si>
  <si>
    <t>Стабилизаторы сетевого напряжения  Stout (Россия)</t>
  </si>
  <si>
    <t xml:space="preserve">Котельное оборудование BAXI </t>
  </si>
  <si>
    <t xml:space="preserve"> Котельное оборудование Immergas</t>
  </si>
  <si>
    <t>Муфта переходная под ключ внутренняя/наружная резьба никелированная</t>
  </si>
  <si>
    <t xml:space="preserve">РЕХАУ FLEX </t>
  </si>
  <si>
    <t>20x2,8 мм</t>
  </si>
  <si>
    <t xml:space="preserve"> 25x3,5 мм</t>
  </si>
  <si>
    <t>32x4,4 мм</t>
  </si>
  <si>
    <t xml:space="preserve"> бухта 100 м</t>
  </si>
  <si>
    <t>РЕХАУ FLEX труба отопительная труба из сшитого полиэтилена</t>
  </si>
  <si>
    <t>РЕХАУ BLACK</t>
  </si>
  <si>
    <t>бухта 200 м</t>
  </si>
  <si>
    <t>бухта 180 м</t>
  </si>
  <si>
    <t>РЕХАУ BLACK труба отопительная труба из сшитого полиэтилена</t>
  </si>
  <si>
    <t>РЕХАУ THERM</t>
  </si>
  <si>
    <t>бухта 500 м</t>
  </si>
  <si>
    <t>РЕХАУ THERM труба отопительная труба из сшитого полиэтилена</t>
  </si>
  <si>
    <t>SFT-0002-000110</t>
  </si>
  <si>
    <t>1"X10</t>
  </si>
  <si>
    <t>SFT-0002-000115</t>
  </si>
  <si>
    <t>1"X15</t>
  </si>
  <si>
    <t>SFT-0002-000120</t>
  </si>
  <si>
    <t>1"X20</t>
  </si>
  <si>
    <t>SFT-0002-000125</t>
  </si>
  <si>
    <t>SFT-0002-000130</t>
  </si>
  <si>
    <t>SFT-0002-000140</t>
  </si>
  <si>
    <t>1"X40</t>
  </si>
  <si>
    <t>SFT-0002-000150</t>
  </si>
  <si>
    <t>1"X50</t>
  </si>
  <si>
    <t>SWH-1110-050100</t>
  </si>
  <si>
    <t>SWH-1110-050150</t>
  </si>
  <si>
    <t>SWH-1110-050200</t>
  </si>
  <si>
    <t>SWH-1110-050300</t>
  </si>
  <si>
    <t>SWH-1110-250300</t>
  </si>
  <si>
    <t>SWH-1210-050075</t>
  </si>
  <si>
    <t>SWH-1210-050100</t>
  </si>
  <si>
    <t>SWH-1210-050150</t>
  </si>
  <si>
    <t>SWH-1210-050200</t>
  </si>
  <si>
    <t>STOUT  бойлер комбинированного нагрева напольный 100 л, ТЭН 2 кВт</t>
  </si>
  <si>
    <t>STOUT  бойлер комбинированного нагрева напольный 150 л, ТЭН 2 кВт</t>
  </si>
  <si>
    <t>STOUT  бойлер комбинированного нагрева напольный 200 л, ТЭН 3 кВт</t>
  </si>
  <si>
    <t>STOUT бойлер комбинированного нагрева напольный 300 л, один теплообменник, ТЭН 3 кВт</t>
  </si>
  <si>
    <t>STOUT бойлер комбинированного нагрева напольный 300 л, два теплообменника, ТЭН 3 кВт</t>
  </si>
  <si>
    <t>STOUT бойлер комбинированного нагрева настенный  75 л., ТЭН 2,4 кВт</t>
  </si>
  <si>
    <t>STOUT бойлер комбинированного нагрева настенный 100 л., ТЭН 2,4 кВт</t>
  </si>
  <si>
    <t>STOUT бойлер комбинированного нагрева настенный 150 л., ТЭН 2,4 кВт</t>
  </si>
  <si>
    <t>STOUT бойлер комбинированного нагрева настенный 200 л., ТЭН 2,4 кВт</t>
  </si>
  <si>
    <t>Водонагреватель комбинированного нагрева с рециркуляцией и возможностью установки электрического ТЭНа
Навесной, вертикальный</t>
  </si>
  <si>
    <t>Водонагреватели комбинированного нагрева STOUT</t>
  </si>
  <si>
    <t>Бойлеры комбинированного нагрева</t>
  </si>
  <si>
    <t>Цена с НДС, с учетом скидки, РУБ за 1 м</t>
  </si>
  <si>
    <t>Система инсталляции для подвесного унитаза Sava Fix Slim</t>
  </si>
  <si>
    <t>Клавиша смыва BETTOSERB белый глянец</t>
  </si>
  <si>
    <t>Клавиша смыва BETTOSERB черный матовый</t>
  </si>
  <si>
    <t>Клавиша смыва BETTOSERB хром матовый+хром глянец</t>
  </si>
  <si>
    <t>Клавиша смыва BETTOSERB хром матовый</t>
  </si>
  <si>
    <t>Клавиша смыва BETTOSERB хром глянец</t>
  </si>
  <si>
    <t>Система Инсталляции SAVA FIX SLIM</t>
  </si>
  <si>
    <t>БЕСШУМНЫЙ ЗАЛИВНОЙ КЛАПАН (КЛАСС II)
СЕРТИФИКАТ КАЧЕСТВА EN 14124
ULTRA SLIM – МОНТАЖНАЯ ГЛУБИНА ВСЕГО 80 ММ
НАДЕЖНЫЙ МЕХАНИЗМ АКТИВАЦИИ СМЫВА!
ПРОТЕСТИРОВАНО! 200 000 ЦИКЛОВ НАЖАТИЙ НА КНОПКУ!
ЕВРОПЕЙСКОЕ КАЧЕСТВО!
ЦЕЛЬНАЯ СТАЛЬНАЯ РАМА
ПОВЫШЕННАЯ КОРРОЗИОННАЯ СТОЙКОСТЬ И ПРОЧНОСТЬ
НАСТЕННЫЕ ПЕТЛИ ИЗ АРМИРОВАННОГО ПЛАСТИКА
ШИРОКИЙ АССОРТИМЕНТ БРЕНДОВЫХ КНОПОК СМЫВА</t>
  </si>
  <si>
    <r>
      <t xml:space="preserve">Душевые лотки, трапы и Инсталляции (Сербия) </t>
    </r>
    <r>
      <rPr>
        <sz val="11"/>
        <color rgb="FFFF0000"/>
        <rFont val="Calibri"/>
        <family val="2"/>
        <charset val="204"/>
      </rPr>
      <t>NEW!!!</t>
    </r>
  </si>
  <si>
    <t>6104550318 ТЭН для ID..S, 3 кВт, 220B-0318</t>
  </si>
  <si>
    <t>RWH-1110-050100</t>
  </si>
  <si>
    <t>RWH-1110-050150</t>
  </si>
  <si>
    <t>RWH-1110-050190</t>
  </si>
  <si>
    <t>RWH-1210-050080</t>
  </si>
  <si>
    <t>RWH-1210-050100</t>
  </si>
  <si>
    <t>RWH-1210-050150</t>
  </si>
  <si>
    <t>RWH-1210-050190</t>
  </si>
  <si>
    <t xml:space="preserve">Водонагреватель комбинированного нагрева.
</t>
  </si>
  <si>
    <t>Rommer бойлер комбинированного нагрева напольный 100 л. ТЭН 3 кВт</t>
  </si>
  <si>
    <t>Rommer бойлер комбинированного нагрева напольный 150 л. ТЭН 3 кВт</t>
  </si>
  <si>
    <t>Rommer бойлер комбинированного нагрева напольный 190 л. ТЭН 3 кВт</t>
  </si>
  <si>
    <t>Rommer бойлер комбинированного нагрева настенный 80 л. ТЭН 2,4 кВт</t>
  </si>
  <si>
    <t>Rommer бойлер комбинированного нагрева настенный 100 л. ТЭН 2,4 кВт</t>
  </si>
  <si>
    <t>Rommer бойлер комбинированного нагрева настенный 150 л. ТЭН 2,4 кВт</t>
  </si>
  <si>
    <t>Rommer бойлер комбинированного нагрева настенный 190 л. ТЭН 2,4 кВт</t>
  </si>
  <si>
    <r>
      <t xml:space="preserve">Бойлеры комбинированного нагрева (Венгрия) </t>
    </r>
    <r>
      <rPr>
        <sz val="11"/>
        <color rgb="FFFF0000"/>
        <rFont val="Calibri"/>
        <family val="2"/>
        <charset val="204"/>
      </rPr>
      <t>NEW!</t>
    </r>
  </si>
  <si>
    <t>D105203701</t>
  </si>
  <si>
    <t>D105203701 03</t>
  </si>
  <si>
    <t>D105203703</t>
  </si>
  <si>
    <t>D105203705</t>
  </si>
  <si>
    <t>D105203702</t>
  </si>
  <si>
    <t>D105203704</t>
  </si>
  <si>
    <t>D105203706</t>
  </si>
  <si>
    <t>D205203701</t>
  </si>
  <si>
    <t>D205203702</t>
  </si>
  <si>
    <t>110 x 50 м</t>
  </si>
  <si>
    <t>110 x 3 м</t>
  </si>
  <si>
    <t>170 x 40 м</t>
  </si>
  <si>
    <t>225 x 25 м</t>
  </si>
  <si>
    <t>Труба дренажная SN 4 однослойная без фильтра</t>
  </si>
  <si>
    <t>Труба дренажная SN 6 двухслойная без фильтра</t>
  </si>
  <si>
    <t>Труба дренажная SN 4 однослойная с геофильтром</t>
  </si>
  <si>
    <t>Труба дренажная SN 6 двухслойная с геофильтром</t>
  </si>
  <si>
    <t>PRO AQUA PP Муфты дренажные  PRODREN</t>
  </si>
  <si>
    <t>PPD 10 0100</t>
  </si>
  <si>
    <t>PPD 10 0150</t>
  </si>
  <si>
    <t>PPD 10 0200</t>
  </si>
  <si>
    <t>PRO AQUA PP Тройники дренажные  PRODREN</t>
  </si>
  <si>
    <t>PPD 20 0100</t>
  </si>
  <si>
    <t>PRO AQUA PP Отводы дренажные  PRODREN</t>
  </si>
  <si>
    <t>PPD 40 0100</t>
  </si>
  <si>
    <t>PRO AQUA PP Заглушки дренажные  PRODREN</t>
  </si>
  <si>
    <t>PPD 30 0100</t>
  </si>
  <si>
    <t>PRO AQUA PP Колодцы дренажные  PRODREN</t>
  </si>
  <si>
    <t>PPK 83 0300 10 110</t>
  </si>
  <si>
    <t>PPK 83 0300 10 160</t>
  </si>
  <si>
    <t>PPK 83 0400 10 110</t>
  </si>
  <si>
    <t>PPK 83 0400 10 160</t>
  </si>
  <si>
    <t>PPK 83 0300 15 110</t>
  </si>
  <si>
    <t>PPK 83 0300 15 160</t>
  </si>
  <si>
    <t>PPK 83 0400 15 110</t>
  </si>
  <si>
    <t>PPK 83 0400 15 160</t>
  </si>
  <si>
    <t>PPK 83 0300 20 110</t>
  </si>
  <si>
    <t>PPK 83 0300 20 160</t>
  </si>
  <si>
    <t>PPK 83 0400 20 110</t>
  </si>
  <si>
    <t>PPK 83 0400 20 160</t>
  </si>
  <si>
    <t>300x110 SN 8 1 м</t>
  </si>
  <si>
    <t>300x160 SN 8 1 м</t>
  </si>
  <si>
    <t>400x110 SN 8 1 м</t>
  </si>
  <si>
    <t>400x160 SN 8 1 м</t>
  </si>
  <si>
    <t>300x110 SN 8 1,5 м</t>
  </si>
  <si>
    <t>300x160 SN 8 1,5 м</t>
  </si>
  <si>
    <t>400x110 SN 8 1,5 м</t>
  </si>
  <si>
    <t>400x160 SN 8 1,5 м</t>
  </si>
  <si>
    <t>300x110 SN 8 2 м</t>
  </si>
  <si>
    <t>300x160 SN 8 2 м</t>
  </si>
  <si>
    <t>400x110 SN 8 2 м</t>
  </si>
  <si>
    <t>400x160 SN 8 2 м</t>
  </si>
  <si>
    <t>Крышки для колодца</t>
  </si>
  <si>
    <t>ID300</t>
  </si>
  <si>
    <t>ID400</t>
  </si>
  <si>
    <t>PRO AQUA PP Патрубки дренажные  PRODREN</t>
  </si>
  <si>
    <t>160х250</t>
  </si>
  <si>
    <t>OD 160</t>
  </si>
  <si>
    <t>PRO AQUA PP Манжеты дренажные  PRODREN</t>
  </si>
  <si>
    <r>
      <t>Дренажная система PRODREN (</t>
    </r>
    <r>
      <rPr>
        <b/>
        <i/>
        <sz val="8"/>
        <color theme="1"/>
        <rFont val="Calibri"/>
        <family val="2"/>
        <charset val="204"/>
        <scheme val="minor"/>
      </rPr>
      <t>Дpeнaжныe тpyбы — это основной элемент системы закрытого или, как его еще называют, подземного дpeнажа, предназначенный для сбора и отведения грунтовых или поверхностных вод в канализационный колодец.)</t>
    </r>
  </si>
  <si>
    <t>Рехау</t>
  </si>
  <si>
    <t>Трубопроводная система Rautitan для водоснабжения и отопления РЕХАУ (Германия)</t>
  </si>
  <si>
    <t>Монтажный инструмент Рехау</t>
  </si>
  <si>
    <t>Трубопроводная система РЕХАУ RAUTITAN</t>
  </si>
  <si>
    <t>Трубопроводная система РЕХАУ RAUTHERM S</t>
  </si>
  <si>
    <t>Системы электрического напольного отопления РЕХАУ SOLELEC</t>
  </si>
  <si>
    <t>Трубопроводная система Рехау РЕХАУ RAUTHERM S</t>
  </si>
  <si>
    <t>Система шумопоглощающей канализации RAUPIANO PLUS РЕХАУ (Германия)</t>
  </si>
  <si>
    <t>Energomax</t>
  </si>
  <si>
    <t>Трубки Energomax</t>
  </si>
  <si>
    <t>Рулоны Energomax</t>
  </si>
  <si>
    <t>*EMXR2514</t>
  </si>
  <si>
    <t>*EMXR06120</t>
  </si>
  <si>
    <t>Warme Hydro, канистра 20 л</t>
  </si>
  <si>
    <t>10 л</t>
  </si>
  <si>
    <t>Мембранные расширительные баки для систем ГВС</t>
  </si>
  <si>
    <t>STW-0015-000008</t>
  </si>
  <si>
    <t>STW-0015-000012</t>
  </si>
  <si>
    <t>STW-0015-000018</t>
  </si>
  <si>
    <t>STW-0015-000024</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</si>
  <si>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</si>
  <si>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</si>
  <si>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</si>
  <si>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</si>
  <si>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</si>
  <si>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</si>
  <si>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</si>
  <si>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Трубы в штангах из нержавеющей стали SUS 304, 4 метра</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</si>
  <si>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</si>
  <si>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</si>
  <si>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</si>
  <si>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</si>
  <si>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</si>
  <si>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</si>
  <si>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</si>
  <si>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</si>
  <si>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</si>
  <si>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</si>
  <si>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</si>
  <si>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</si>
  <si>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</si>
  <si>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</si>
  <si>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</si>
  <si>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</si>
  <si>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</si>
  <si>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</si>
  <si>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</si>
  <si>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</si>
  <si>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</si>
  <si>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</si>
  <si>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</si>
  <si>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</si>
  <si>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</si>
  <si>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</si>
  <si>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</si>
  <si>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</si>
  <si>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</si>
  <si>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</si>
  <si>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</si>
  <si>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</si>
  <si>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</si>
  <si>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</si>
  <si>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</si>
  <si>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</si>
  <si>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</si>
  <si>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</si>
  <si>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</si>
  <si>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</si>
  <si>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</si>
  <si>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</si>
  <si>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</si>
  <si>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</si>
  <si>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</si>
  <si>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</si>
  <si>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</si>
  <si>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</si>
  <si>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</si>
  <si>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</si>
  <si>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</si>
  <si>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</si>
  <si>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</si>
  <si>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</si>
  <si>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</si>
  <si>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</si>
  <si>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</si>
  <si>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</si>
  <si>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</si>
  <si>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</si>
  <si>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</si>
  <si>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</si>
  <si>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</si>
  <si>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</si>
  <si>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</si>
  <si>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</si>
  <si>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</si>
  <si>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</si>
  <si>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</si>
  <si>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</si>
  <si>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</si>
  <si>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</si>
  <si>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</si>
  <si>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</si>
  <si>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</si>
  <si>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</si>
  <si>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</si>
  <si>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</si>
  <si>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</si>
  <si>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</si>
  <si>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</si>
  <si>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</si>
  <si>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</si>
  <si>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</si>
  <si>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</si>
  <si>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</si>
  <si>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</si>
  <si>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</si>
  <si>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</si>
  <si>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</si>
  <si>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</si>
  <si>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</si>
  <si>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</si>
  <si>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</si>
  <si>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</si>
  <si>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</si>
  <si>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</si>
  <si>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</si>
  <si>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</si>
  <si>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</si>
  <si>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</si>
  <si>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</si>
  <si>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</si>
  <si>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</si>
  <si>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</si>
  <si>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</si>
  <si>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</si>
  <si>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</si>
  <si>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</si>
  <si>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</si>
  <si>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</si>
  <si>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</si>
  <si>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</si>
  <si>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</si>
  <si>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</si>
  <si>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</si>
  <si>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</si>
  <si>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</si>
  <si>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</si>
  <si>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</si>
  <si>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</si>
  <si>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</si>
  <si>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</si>
  <si>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</si>
  <si>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</si>
  <si>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</si>
  <si>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</si>
  <si>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</si>
  <si>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</si>
  <si>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</si>
  <si>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</si>
  <si>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</si>
  <si>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</si>
  <si>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</si>
  <si>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</si>
  <si>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</si>
  <si>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</si>
  <si>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</si>
  <si>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</si>
  <si>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</si>
  <si>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</si>
  <si>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</si>
  <si>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</si>
  <si>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</si>
  <si>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</si>
  <si>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</si>
  <si>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</si>
  <si>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</si>
  <si>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</si>
  <si>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</si>
  <si>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</si>
  <si>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</si>
  <si>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</si>
  <si>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</si>
  <si>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</si>
  <si>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</si>
  <si>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</si>
  <si>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</si>
  <si>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</si>
  <si>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</si>
  <si>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</si>
  <si>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</si>
  <si>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</si>
  <si>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</si>
  <si>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</si>
  <si>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</si>
  <si>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</si>
  <si>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</si>
  <si>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</si>
  <si>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</si>
  <si>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</si>
  <si>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</si>
  <si>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</si>
  <si>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</si>
  <si>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</si>
  <si>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</si>
  <si>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</si>
  <si>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</si>
  <si>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</si>
  <si>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</si>
  <si>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</si>
  <si>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</si>
  <si>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</si>
  <si>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</si>
  <si>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</si>
  <si>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</si>
  <si>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</si>
  <si>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</si>
  <si>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</si>
  <si>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</si>
  <si>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</si>
  <si>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</si>
  <si>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</si>
  <si>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</si>
  <si>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</si>
  <si>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</si>
  <si>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</si>
  <si>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</si>
  <si>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Муфта переходная ВПр-НПр</t>
  </si>
  <si>
    <t>RSS-0020-001815</t>
  </si>
  <si>
    <t>RSS-0020-002215</t>
  </si>
  <si>
    <t>RSS-0020-002218</t>
  </si>
  <si>
    <t>RSS-0020-002815</t>
  </si>
  <si>
    <t>RSS-0020-002818</t>
  </si>
  <si>
    <t>28х18</t>
  </si>
  <si>
    <t>RSS-0020-002822</t>
  </si>
  <si>
    <t>RSS-0020-003515</t>
  </si>
  <si>
    <t>35х15</t>
  </si>
  <si>
    <t>RSS-0020-003518</t>
  </si>
  <si>
    <t>35х18</t>
  </si>
  <si>
    <t>RSS-0020-003522</t>
  </si>
  <si>
    <t>35х22</t>
  </si>
  <si>
    <t>RSS-0020-003528</t>
  </si>
  <si>
    <t>RSS-0020-004222</t>
  </si>
  <si>
    <t>42х22</t>
  </si>
  <si>
    <t>RSS-0020-004228</t>
  </si>
  <si>
    <t>42х28</t>
  </si>
  <si>
    <t>RSS-0020-004235</t>
  </si>
  <si>
    <t>RSS-0020-005428</t>
  </si>
  <si>
    <t>54х28</t>
  </si>
  <si>
    <t>RSS-0020-005435</t>
  </si>
  <si>
    <t>54х35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</si>
  <si>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</si>
  <si>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</si>
  <si>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</si>
  <si>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</si>
  <si>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</si>
  <si>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</si>
  <si>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</si>
  <si>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</si>
  <si>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</si>
  <si>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</si>
  <si>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</si>
  <si>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</si>
  <si>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</si>
  <si>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</si>
  <si>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</si>
  <si>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</si>
  <si>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</si>
  <si>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</si>
  <si>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</si>
  <si>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</si>
  <si>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</si>
  <si>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</si>
  <si>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</si>
  <si>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</si>
  <si>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</si>
  <si>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</si>
  <si>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</si>
  <si>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</si>
  <si>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</si>
  <si>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</si>
  <si>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</si>
  <si>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</si>
  <si>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</si>
  <si>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</si>
  <si>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</si>
  <si>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</si>
  <si>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</si>
  <si>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</si>
  <si>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</si>
  <si>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</si>
  <si>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</si>
  <si>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</si>
  <si>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</si>
  <si>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</si>
  <si>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</si>
  <si>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</si>
  <si>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</si>
  <si>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</si>
  <si>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</si>
  <si>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</si>
  <si>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</si>
  <si>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</si>
  <si>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</si>
  <si>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</si>
  <si>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</si>
  <si>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</si>
  <si>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</si>
  <si>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</si>
  <si>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</si>
  <si>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</si>
  <si>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</si>
  <si>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</si>
  <si>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</si>
  <si>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</si>
  <si>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</si>
  <si>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</si>
  <si>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</si>
  <si>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</si>
  <si>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</si>
  <si>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</si>
  <si>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</si>
  <si>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</si>
  <si>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</si>
  <si>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</si>
  <si>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</si>
  <si>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</si>
  <si>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</si>
  <si>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</si>
  <si>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</si>
  <si>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</si>
  <si>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</si>
  <si>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</si>
  <si>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</si>
  <si>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</si>
  <si>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</si>
  <si>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</si>
  <si>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</si>
  <si>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</si>
  <si>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</si>
  <si>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</si>
  <si>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</si>
  <si>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</si>
  <si>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</si>
  <si>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</si>
  <si>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</si>
  <si>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</si>
  <si>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</si>
  <si>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</si>
  <si>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</si>
  <si>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</si>
  <si>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</si>
  <si>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</si>
  <si>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</si>
  <si>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</si>
  <si>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</si>
  <si>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</si>
  <si>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</si>
  <si>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</si>
  <si>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</si>
  <si>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230V 120s</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</si>
  <si>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</si>
  <si>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</si>
  <si>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</si>
  <si>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</si>
  <si>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</si>
  <si>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</si>
  <si>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</si>
  <si>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</si>
  <si>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</si>
  <si>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</si>
  <si>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</si>
  <si>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</si>
  <si>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</si>
  <si>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</si>
  <si>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</si>
  <si>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</si>
  <si>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</si>
  <si>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</si>
  <si>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</si>
  <si>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</si>
  <si>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</si>
  <si>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</si>
  <si>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</si>
  <si>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</si>
  <si>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</si>
  <si>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</si>
  <si>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</si>
  <si>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</si>
  <si>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</si>
  <si>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</si>
  <si>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</si>
  <si>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</si>
  <si>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</si>
  <si>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</si>
  <si>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</si>
  <si>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</si>
  <si>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</si>
  <si>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</si>
  <si>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</si>
  <si>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</si>
  <si>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</si>
  <si>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</si>
  <si>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</si>
  <si>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</si>
  <si>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</si>
  <si>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</si>
  <si>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</si>
  <si>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</si>
  <si>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</si>
  <si>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</si>
  <si>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</si>
  <si>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</si>
  <si>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</si>
  <si>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</si>
  <si>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</si>
  <si>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</si>
  <si>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</si>
  <si>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</si>
  <si>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</si>
  <si>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</si>
  <si>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</si>
  <si>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</si>
  <si>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</si>
  <si>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</si>
  <si>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</si>
  <si>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</si>
  <si>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</si>
  <si>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</si>
  <si>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</si>
  <si>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</si>
  <si>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</si>
  <si>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</si>
  <si>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</si>
  <si>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</si>
  <si>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</si>
  <si>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</si>
  <si>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</si>
  <si>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</si>
  <si>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</si>
  <si>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</si>
  <si>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</si>
  <si>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</si>
  <si>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</si>
  <si>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</si>
  <si>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</si>
  <si>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</si>
  <si>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</si>
  <si>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</si>
  <si>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</si>
  <si>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</si>
  <si>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</si>
  <si>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</si>
  <si>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</si>
  <si>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</si>
  <si>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</si>
  <si>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</si>
  <si>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</si>
  <si>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</si>
  <si>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</si>
  <si>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</si>
  <si>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</si>
  <si>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</si>
  <si>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</si>
  <si>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</si>
  <si>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</si>
  <si>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</si>
  <si>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</si>
  <si>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</si>
  <si>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</si>
  <si>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</si>
  <si>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</si>
  <si>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</si>
  <si>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</si>
  <si>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</si>
  <si>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</si>
  <si>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</si>
  <si>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</si>
  <si>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</si>
  <si>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</si>
  <si>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</si>
  <si>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</si>
  <si>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</si>
  <si>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</si>
  <si>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</si>
  <si>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</si>
  <si>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00000000598</t>
  </si>
  <si>
    <t>00000008921</t>
  </si>
  <si>
    <t>00000008922</t>
  </si>
  <si>
    <t>00000000906</t>
  </si>
  <si>
    <t>00000000908</t>
  </si>
  <si>
    <t>00000006832</t>
  </si>
  <si>
    <t>00000006836</t>
  </si>
  <si>
    <t>00000006833</t>
  </si>
  <si>
    <t>00000006695</t>
  </si>
  <si>
    <t>00000000597</t>
  </si>
  <si>
    <t>00000006771</t>
  </si>
  <si>
    <t>00000006818</t>
  </si>
  <si>
    <t>00000006819</t>
  </si>
  <si>
    <t>00000009573</t>
  </si>
  <si>
    <t>00000008920</t>
  </si>
  <si>
    <t>00000002544</t>
  </si>
  <si>
    <t>00000002545</t>
  </si>
  <si>
    <t>00000002556</t>
  </si>
  <si>
    <t>00000002409</t>
  </si>
  <si>
    <t>00000002410</t>
  </si>
  <si>
    <t>00000002463</t>
  </si>
  <si>
    <t>00000002464</t>
  </si>
  <si>
    <t>00000002472</t>
  </si>
  <si>
    <t>00000002330</t>
  </si>
  <si>
    <t>00000002329</t>
  </si>
  <si>
    <t>00000002328</t>
  </si>
  <si>
    <t>00000002337</t>
  </si>
  <si>
    <t>00000002289</t>
  </si>
  <si>
    <t>00000002290</t>
  </si>
  <si>
    <t>00000002291</t>
  </si>
  <si>
    <t>00000002384</t>
  </si>
  <si>
    <t>00000002385</t>
  </si>
  <si>
    <t>00000024802</t>
  </si>
  <si>
    <t>00000011325</t>
  </si>
  <si>
    <t>00000011326</t>
  </si>
  <si>
    <t>00000011327</t>
  </si>
  <si>
    <t>00000012956</t>
  </si>
  <si>
    <t>00000012957</t>
  </si>
  <si>
    <t>00000012958</t>
  </si>
  <si>
    <t>Шины сантехнические</t>
  </si>
  <si>
    <t>SAC-0020-503120</t>
  </si>
  <si>
    <t>SAC-0020-503200</t>
  </si>
  <si>
    <t>SAC-0020-504001</t>
  </si>
  <si>
    <t>SAC-0020-504002</t>
  </si>
  <si>
    <t>Шина сантехническая 50x3x1200мм</t>
  </si>
  <si>
    <t>Шина сантехническая 50x3x2000мм</t>
  </si>
  <si>
    <t>Обратная пластина для шины</t>
  </si>
  <si>
    <t>Гибочные клещи для шины</t>
  </si>
  <si>
    <t xml:space="preserve">Котельное оборудование FERROLI (Италия, Республика Беларусь)  </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</si>
  <si>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</si>
  <si>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</si>
  <si>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</si>
  <si>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</si>
  <si>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</si>
  <si>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</si>
  <si>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</si>
  <si>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</si>
  <si>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</si>
  <si>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</si>
  <si>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</si>
  <si>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</si>
  <si>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</si>
  <si>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</si>
  <si>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</si>
  <si>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</si>
  <si>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</si>
  <si>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Циркуляционные насосы с частотным регулированием ROMMER PROFI ERTI (ER)</t>
  </si>
  <si>
    <t>1,7</t>
  </si>
  <si>
    <t>45</t>
  </si>
  <si>
    <t>Циркуляционный насос Profi для ГВС</t>
  </si>
  <si>
    <t>Угольник 90* внутр./наруж.</t>
  </si>
  <si>
    <t>Угольник 45* внутр./наруж.</t>
  </si>
  <si>
    <t>32х32х25</t>
  </si>
  <si>
    <t>Обвод с муфтами (короткий)</t>
  </si>
  <si>
    <t>200/100</t>
  </si>
  <si>
    <t>30/15</t>
  </si>
  <si>
    <t>20/10</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</si>
  <si>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</si>
  <si>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</si>
  <si>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</si>
  <si>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</si>
  <si>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</si>
  <si>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</si>
  <si>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</si>
  <si>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</si>
  <si>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</si>
  <si>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</si>
  <si>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</si>
  <si>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</si>
  <si>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</si>
  <si>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</si>
  <si>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</si>
  <si>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</si>
  <si>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</si>
  <si>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</si>
  <si>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</si>
  <si>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</si>
  <si>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</si>
  <si>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</si>
  <si>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</si>
  <si>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</si>
  <si>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</si>
  <si>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</si>
  <si>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</si>
  <si>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t>Трубы и фитинги из полипропилена EKOPLASTIK (Чехия, Россия)</t>
  </si>
  <si>
    <t>Система труб и фитингов для водоснабжения и радиаторного отопления (Германия)</t>
  </si>
  <si>
    <t>Комплект маркировочных наклеек "ОТОПЛЕНИЕ"</t>
  </si>
  <si>
    <t>Комплект маркировочных наклеек "ТЕПЛЫЙ ПОЛ"</t>
  </si>
  <si>
    <t>Комплект маркировочных наклеек "ВОДОСНАБЖЕНИЕ"</t>
  </si>
  <si>
    <t>SFA-0037-100000</t>
  </si>
  <si>
    <t>SFA-0037-200000</t>
  </si>
  <si>
    <t>SFA-0037-300000</t>
  </si>
  <si>
    <t>А5</t>
  </si>
  <si>
    <t>SPG-0001-502316</t>
  </si>
  <si>
    <t>23 (для труб до 16Ø)</t>
  </si>
  <si>
    <t>SPG-0002-502316</t>
  </si>
  <si>
    <t>SPG-0002-502820</t>
  </si>
  <si>
    <t>28 (для труб до 20Ø)</t>
  </si>
  <si>
    <t>SPG-0001-502820</t>
  </si>
  <si>
    <t>6533008R</t>
  </si>
  <si>
    <t>BIS Шайба DIN125  R (pg) 8,4/16мм</t>
  </si>
  <si>
    <t>Бесшумная канализация STOUT из полипропилена</t>
  </si>
  <si>
    <t>СИСТЕМА БЕСШУМНОЙ КАНАЛИЗАЦИИ STOUT</t>
  </si>
  <si>
    <t>SKB-0001-005825</t>
  </si>
  <si>
    <t>D 058 L 0250</t>
  </si>
  <si>
    <t>SKB-0001-005850</t>
  </si>
  <si>
    <t>D 058 L 0500</t>
  </si>
  <si>
    <t>SKB-0001-058100</t>
  </si>
  <si>
    <t>D 058 L 1000</t>
  </si>
  <si>
    <t>SKB-0001-058150</t>
  </si>
  <si>
    <t>D 058 L 1500</t>
  </si>
  <si>
    <t>SKB-0001-058200</t>
  </si>
  <si>
    <t>D 058 L 2000</t>
  </si>
  <si>
    <t>SKB-0002-011025</t>
  </si>
  <si>
    <t>SKB-0002-011050</t>
  </si>
  <si>
    <t>SKB-0002-110100</t>
  </si>
  <si>
    <t>SKB-0002-110150</t>
  </si>
  <si>
    <t>SKB-0002-110200</t>
  </si>
  <si>
    <t>SKB-0008-005815</t>
  </si>
  <si>
    <t>D 058</t>
  </si>
  <si>
    <t>SKB-0008-011015</t>
  </si>
  <si>
    <t>SKB-0009-005830</t>
  </si>
  <si>
    <t>SKB-0009-011030</t>
  </si>
  <si>
    <t>SKB-0010-005845</t>
  </si>
  <si>
    <t>SKB-0010-011045</t>
  </si>
  <si>
    <t>SKB-0011-005867</t>
  </si>
  <si>
    <t>SKB-0011-011067</t>
  </si>
  <si>
    <t>SKB-0012-005887</t>
  </si>
  <si>
    <t>SKB-0012-011087</t>
  </si>
  <si>
    <t>SKB-0018-011087</t>
  </si>
  <si>
    <t>SKB-0017-011087</t>
  </si>
  <si>
    <t>SKB-0015-585845</t>
  </si>
  <si>
    <t>D 058 x 058</t>
  </si>
  <si>
    <t>SKB-0015-115845</t>
  </si>
  <si>
    <t>D 110 x 058</t>
  </si>
  <si>
    <t>SKB-0015-111145</t>
  </si>
  <si>
    <t>SKB-0016-585887</t>
  </si>
  <si>
    <t>SKB-0016-115887</t>
  </si>
  <si>
    <t>SKB-0016-111187</t>
  </si>
  <si>
    <t>SKB-0014-000110</t>
  </si>
  <si>
    <t>Муфта соединительная двухраструбная</t>
  </si>
  <si>
    <t>SKB-0006-000058</t>
  </si>
  <si>
    <t>D 58</t>
  </si>
  <si>
    <t>SKB-0006-000110</t>
  </si>
  <si>
    <t>SKB-0007-000058</t>
  </si>
  <si>
    <t>SKB-0007-000110</t>
  </si>
  <si>
    <t>SKB-0005-000058</t>
  </si>
  <si>
    <t>SKB-0005-000110</t>
  </si>
  <si>
    <t>SKB-0019-000110</t>
  </si>
  <si>
    <t>SKB-0013-005840</t>
  </si>
  <si>
    <t>D 58 х 40</t>
  </si>
  <si>
    <t>SKB-0013-005850</t>
  </si>
  <si>
    <t>D 58 х 50</t>
  </si>
  <si>
    <t>SKB-0013-011058</t>
  </si>
  <si>
    <t>D 110 х 58</t>
  </si>
  <si>
    <t>Бесшумная канализация</t>
  </si>
  <si>
    <t>BRAVURA</t>
  </si>
  <si>
    <r>
      <t xml:space="preserve">Садовые шлангит </t>
    </r>
    <r>
      <rPr>
        <sz val="11"/>
        <color rgb="FFFF0000"/>
        <rFont val="Calibri"/>
        <family val="2"/>
        <charset val="204"/>
        <scheme val="minor"/>
      </rPr>
      <t>NEW!!!</t>
    </r>
  </si>
  <si>
    <t>Садовые шланги BRAVURA (Россия)</t>
  </si>
  <si>
    <t>Садовые шланги 3-х слойные</t>
  </si>
  <si>
    <t>Садовые шланги 4-х слойные</t>
  </si>
  <si>
    <t>Садовые шланги 5-ти слойные</t>
  </si>
  <si>
    <t>Садовые шланги 5-ти слойные Crystal</t>
  </si>
  <si>
    <t>Цена с НДС,руб.</t>
  </si>
  <si>
    <t xml:space="preserve">3/4" </t>
  </si>
  <si>
    <t>Бухта 25 м</t>
  </si>
  <si>
    <t xml:space="preserve">Бухта 25 м </t>
  </si>
  <si>
    <t>Бухта 50 м</t>
  </si>
  <si>
    <t>Циркуляционные насосы для ГВС ROMMER PROFI</t>
  </si>
  <si>
    <t>Цена с НДС, ЕВРО за 1 м</t>
  </si>
  <si>
    <t>Цена с НДС, ЕВРО</t>
  </si>
  <si>
    <t>SMT-0004-001620</t>
  </si>
  <si>
    <t>Такер для крепления труб теплого пола</t>
  </si>
  <si>
    <t>ZONT</t>
  </si>
  <si>
    <t>MY HEAT</t>
  </si>
  <si>
    <t>Ectocontrol</t>
  </si>
  <si>
    <t>Контроллеры управления отоплением</t>
  </si>
  <si>
    <t xml:space="preserve">Универсальные контроллеры управления </t>
  </si>
  <si>
    <t>Расшифровка</t>
  </si>
  <si>
    <t>ML00004158</t>
  </si>
  <si>
    <t>ZONT LITE</t>
  </si>
  <si>
    <t>GSM-термостат без веб-интерфейса (SMS, дозвон)</t>
  </si>
  <si>
    <t>ML00005886</t>
  </si>
  <si>
    <t>ZONT SMART NEW</t>
  </si>
  <si>
    <t>Отопительный GSM / Wi-Fi термостат на стену и DIN-рейку</t>
  </si>
  <si>
    <t>ML00005890</t>
  </si>
  <si>
    <t>ZONT H-1V NEW</t>
  </si>
  <si>
    <t>Отопительный GSM / Wi-Fi термостат на DIN-рейку</t>
  </si>
  <si>
    <t>ML00004479</t>
  </si>
  <si>
    <t>ZONT SMART 2.0</t>
  </si>
  <si>
    <t>Отопительный GSM / Wi-Fi контроллер на стену и DIN-рейку</t>
  </si>
  <si>
    <t>ML00005454</t>
  </si>
  <si>
    <t>ZONT H-1V.02</t>
  </si>
  <si>
    <t>Отопительный GSM / Wi-Fi контроллер на DIN-рейку</t>
  </si>
  <si>
    <t>ML00004511</t>
  </si>
  <si>
    <t>ZONT Climatic 1.1</t>
  </si>
  <si>
    <t>Погодозависимый автоматический GSM / Wi-Fi регулятор  (1 ГВС + 1 прямой/смесительный контур)</t>
  </si>
  <si>
    <t>ML00004510</t>
  </si>
  <si>
    <t>ZONT Climatic 1.2</t>
  </si>
  <si>
    <t>Погодозависимый автоматический GSM / Wi-Fi регулятор  (1 ГВС + 2 прямых/смесительных контура)</t>
  </si>
  <si>
    <t>ML00004486</t>
  </si>
  <si>
    <t>ZONT Climatic 1.3</t>
  </si>
  <si>
    <t>Погодозависимый автоматический GSM / Wi-Fi регулятор  (1 ГВС + 3 прямых/смесительных контура)</t>
  </si>
  <si>
    <t>ML00004782</t>
  </si>
  <si>
    <t>ZONT Climatic OPTIMA</t>
  </si>
  <si>
    <t>Погодозависимый автоматический регулятор без связи, управление с панели (1 ГВС + 3 прямых/смесительных)</t>
  </si>
  <si>
    <t>ML00005557</t>
  </si>
  <si>
    <t>ZONT H700+ Pro</t>
  </si>
  <si>
    <t>Универсальный GSM / Wi-Fi контроллер</t>
  </si>
  <si>
    <t>ML00005558</t>
  </si>
  <si>
    <t>ZONT H1000+ Pro</t>
  </si>
  <si>
    <t>Универсальный GSM / Wi-Fi / Etherrnet контроллер</t>
  </si>
  <si>
    <t>ML00005968</t>
  </si>
  <si>
    <t>ZONT H1500+ Pro</t>
  </si>
  <si>
    <t>ML00005559</t>
  </si>
  <si>
    <t>ZONT H2000+ Pro</t>
  </si>
  <si>
    <t>ML9212</t>
  </si>
  <si>
    <t>MEGA SX-150</t>
  </si>
  <si>
    <t>Охранная GSM сигнализация</t>
  </si>
  <si>
    <t>ML00003373</t>
  </si>
  <si>
    <t>MEGA SX-170M</t>
  </si>
  <si>
    <t>Охранная беспроводная GSM сигнализация</t>
  </si>
  <si>
    <t>ML12467</t>
  </si>
  <si>
    <t>MEGA SX-300 Light</t>
  </si>
  <si>
    <t>ML14112</t>
  </si>
  <si>
    <t>MEGA SX-350 Light</t>
  </si>
  <si>
    <t>Мини-контроллер с функциями охранной сигнализации</t>
  </si>
  <si>
    <t>ML00004256</t>
  </si>
  <si>
    <t>ZONT C2000+</t>
  </si>
  <si>
    <t>GSM / Etherrnet контроллер умного дома</t>
  </si>
  <si>
    <t>ML00006018</t>
  </si>
  <si>
    <t>Блок расширения ZE-84E</t>
  </si>
  <si>
    <t>Блок расширения ZE-84E для универсальных контроллеров</t>
  </si>
  <si>
    <t>ML00005693</t>
  </si>
  <si>
    <t>Блок расширения ZE-88</t>
  </si>
  <si>
    <t>Блок расширения ZE-88 для универсальных контроллеров</t>
  </si>
  <si>
    <t>ML00005696</t>
  </si>
  <si>
    <t>Блок расширения ZE-44</t>
  </si>
  <si>
    <t>Блок расширения ZE-44 для универсальных контроллеров</t>
  </si>
  <si>
    <t>ML00005703</t>
  </si>
  <si>
    <t>Блок расширения ZE-22</t>
  </si>
  <si>
    <t>Блок расширения ZE-22 для универсальных контроллеров</t>
  </si>
  <si>
    <t>ML00005145</t>
  </si>
  <si>
    <t>Радиорелейный блок расширения ZRE-66</t>
  </si>
  <si>
    <t>Радиорелейный блок расширения для контроллеров H2000+ и C2000+ (868 МГц)</t>
  </si>
  <si>
    <t>ML00004766</t>
  </si>
  <si>
    <t>Блок расширения EX-77</t>
  </si>
  <si>
    <t>Блок расширения для регулятора ZONT Climatic 1.3</t>
  </si>
  <si>
    <t>ML00005505</t>
  </si>
  <si>
    <t>Универсальный адаптер цифровых шин (DIN)</t>
  </si>
  <si>
    <t>Адаптер на DIN-рейку для подключения котла по цифровым шинам OpenTherm, E-BUS, BridgeNet (Ariston), BSB (Baxi), Navien, Daesung</t>
  </si>
  <si>
    <t>ML00005653</t>
  </si>
  <si>
    <t>Универсальный адаптер цифровых шин (ECO)</t>
  </si>
  <si>
    <t>Адаптер на стену для подключения котла по цифровым шинам OpenTherm, E-BUS, BridgeNet (Ariston), BSB (Baxi), Navien, Daesung</t>
  </si>
  <si>
    <t>ML00006140</t>
  </si>
  <si>
    <t>Адаптер цифровой шины RINNAI</t>
  </si>
  <si>
    <t>Адаптер на DIN-рейку для подключения котлов RINNAI по оригинальной цифровой шине</t>
  </si>
  <si>
    <t>ML00005842</t>
  </si>
  <si>
    <t>Универсальная плата цифровых шин для ZONT Climatic</t>
  </si>
  <si>
    <t>Плата цифровых шин для подключения котла к ZONT Climatic по шинам OpenTherm, E-BUS, BridgeNet (Ariston), BSB (Baxi), Navien, Daesung</t>
  </si>
  <si>
    <t>ML00004742</t>
  </si>
  <si>
    <t>Панель ZONT МЛ-753</t>
  </si>
  <si>
    <t>Выносная панель ручного управления</t>
  </si>
  <si>
    <t>ML00005515</t>
  </si>
  <si>
    <t>Датчик ZONT MLD-06</t>
  </si>
  <si>
    <t>Датчик давления MLD-06</t>
  </si>
  <si>
    <t>ML12294</t>
  </si>
  <si>
    <t>Датчик ZONT МЛ-700</t>
  </si>
  <si>
    <t>Термодатчик уличный / теплоносителя</t>
  </si>
  <si>
    <t>Датчик DS18S20</t>
  </si>
  <si>
    <t>Датчик температуры комнатный проводной</t>
  </si>
  <si>
    <t>ML00003614</t>
  </si>
  <si>
    <t>Датчик DS18В20</t>
  </si>
  <si>
    <t>Датчик температуры уличный/теплоносителя проводной</t>
  </si>
  <si>
    <t>ML00004775</t>
  </si>
  <si>
    <t>Датчик NTC</t>
  </si>
  <si>
    <t>Датчик температуры NTC проводной в гильзе</t>
  </si>
  <si>
    <t>ML00005877</t>
  </si>
  <si>
    <t>Датчик NTC комнатный</t>
  </si>
  <si>
    <t>Термодатчик комнатный проводной NTC</t>
  </si>
  <si>
    <t>ML00004837</t>
  </si>
  <si>
    <t>Датчик ZONT МЛ-771</t>
  </si>
  <si>
    <t>Датчик температуры уличный цифровой (DS) проводной</t>
  </si>
  <si>
    <t>ML00004827</t>
  </si>
  <si>
    <t>Датчик ZONT МЛ-772</t>
  </si>
  <si>
    <t>Датчик температуры комнатный цифровой (DS) проводной</t>
  </si>
  <si>
    <t>ML00004842</t>
  </si>
  <si>
    <t>Датчик ZONT МЛ-773</t>
  </si>
  <si>
    <t>Датчик температуры уличный (NTC) проводной</t>
  </si>
  <si>
    <t>ML00004834</t>
  </si>
  <si>
    <t>Датчик ZONT МЛ-774</t>
  </si>
  <si>
    <t>Датчик температуры комнатный (NTC) проводной</t>
  </si>
  <si>
    <t>ML00005143</t>
  </si>
  <si>
    <t>Датчик МЛ-778</t>
  </si>
  <si>
    <t>Датчик температуры комнатный RS-485</t>
  </si>
  <si>
    <t>ML00005144</t>
  </si>
  <si>
    <t>Датчик МЛ-779</t>
  </si>
  <si>
    <t>Датчик температуры и влажности комнатный RS-485</t>
  </si>
  <si>
    <t>ML11025</t>
  </si>
  <si>
    <t>Датчик АСТРА-361</t>
  </si>
  <si>
    <t>Датчик протечки воды проводной</t>
  </si>
  <si>
    <t>ML13057</t>
  </si>
  <si>
    <t>Датчик АСТРА-512</t>
  </si>
  <si>
    <t>Датчик движения проводной инфракрасный</t>
  </si>
  <si>
    <t>ML8313</t>
  </si>
  <si>
    <t>Датчик АСТРА-9</t>
  </si>
  <si>
    <t>Датчик движения проводной</t>
  </si>
  <si>
    <t>ML8499</t>
  </si>
  <si>
    <t>Датчик ИП 212-141</t>
  </si>
  <si>
    <t>Датчик дыма проводной</t>
  </si>
  <si>
    <t>ML8510</t>
  </si>
  <si>
    <t>Датчик ИО 102-16/2</t>
  </si>
  <si>
    <t>Датчик размыкания проводной</t>
  </si>
  <si>
    <t>ML11144</t>
  </si>
  <si>
    <t>Датчик АСТРА-С</t>
  </si>
  <si>
    <t>Датчик разбития стекла проводной АСТРА-С</t>
  </si>
  <si>
    <t>ML00004741</t>
  </si>
  <si>
    <t>Радиомодуль ZONT МЛ-590</t>
  </si>
  <si>
    <t>Радиомодуль для связи с радиоустройствами (868 МГц)</t>
  </si>
  <si>
    <t>Радиодатчик ZONT МЛ-740</t>
  </si>
  <si>
    <t>Радиотермодатчик комнатный (868 МГц)</t>
  </si>
  <si>
    <t>ML00005372</t>
  </si>
  <si>
    <t>Радиодатчик МЛ-785</t>
  </si>
  <si>
    <t>Радиодатчик температуры теплоносителя (868 МГц)</t>
  </si>
  <si>
    <t>Радиодатчик ZONT МЛ-711</t>
  </si>
  <si>
    <t>Радиотермодатчик уличный (868 МГц)</t>
  </si>
  <si>
    <t>ML14053</t>
  </si>
  <si>
    <t>Радиодатчик ZONT МЛ-712</t>
  </si>
  <si>
    <t>Радиодатчик протечки воды (868 МГц)</t>
  </si>
  <si>
    <t>ML00004439</t>
  </si>
  <si>
    <t>Радиодатчик ZONT МЛ-745</t>
  </si>
  <si>
    <t>Радиодатчик температуры и влажности (868 МГц)</t>
  </si>
  <si>
    <t>ML12814</t>
  </si>
  <si>
    <t>Радиодатчик ZONT МЛ-570</t>
  </si>
  <si>
    <t>Радиодатчик движения (868 МГц)</t>
  </si>
  <si>
    <t>ML13242</t>
  </si>
  <si>
    <t>Радиобрелок ZONT Home</t>
  </si>
  <si>
    <t>Пульт дистанц. управления для приборов ZONT, 868МГц</t>
  </si>
  <si>
    <t>ML12946</t>
  </si>
  <si>
    <t>Блок питания проводной</t>
  </si>
  <si>
    <t xml:space="preserve">Блок питания проводной 12V, 12W/WM/PL </t>
  </si>
  <si>
    <t>ML13968</t>
  </si>
  <si>
    <t>Блок питания на DIN рейку</t>
  </si>
  <si>
    <t>Блок питания на DIN рейку 12-24V, 12W</t>
  </si>
  <si>
    <t>ML8505</t>
  </si>
  <si>
    <t>Аккумулятор Optimus AP1207</t>
  </si>
  <si>
    <t>Аккумулятор резервного питания, 7 A/h</t>
  </si>
  <si>
    <t>ML12218</t>
  </si>
  <si>
    <t>Аккумулятор BL-5C Li-ion</t>
  </si>
  <si>
    <t>Аккумулятор резервного питания Li-ion, 1 А/h</t>
  </si>
  <si>
    <t>ML00004298</t>
  </si>
  <si>
    <t>Аккумулятор Optimus AP12012</t>
  </si>
  <si>
    <t>Аккумулятор резервного питания, 1.2 A/h</t>
  </si>
  <si>
    <t>ML8521</t>
  </si>
  <si>
    <t>GSM-антенна ME500L</t>
  </si>
  <si>
    <t xml:space="preserve">Внешняя GSM-антенна, 3 м  </t>
  </si>
  <si>
    <t>ML8501</t>
  </si>
  <si>
    <t>Сирена Маяк 12-3М</t>
  </si>
  <si>
    <t>Сирена звуковая проводная</t>
  </si>
  <si>
    <t>ML00003745</t>
  </si>
  <si>
    <t>Сирена Марс-12-КУ</t>
  </si>
  <si>
    <t>Сирена с индикатором светосигнальная</t>
  </si>
  <si>
    <t>ML11340</t>
  </si>
  <si>
    <t>Сирена Маяк-12-КПМ</t>
  </si>
  <si>
    <t>Сирена с индикатором светозвуковая</t>
  </si>
  <si>
    <t>ML14486</t>
  </si>
  <si>
    <t>Сирена Mega МЛ-170</t>
  </si>
  <si>
    <t>Сирена с индикатором светозвуковая для MEGA SX-170</t>
  </si>
  <si>
    <t>ML8315</t>
  </si>
  <si>
    <t>Ключ Touch Memory</t>
  </si>
  <si>
    <t>Ключ электронный Touch Memory</t>
  </si>
  <si>
    <t>ML8314</t>
  </si>
  <si>
    <t>Считыватель Touch Memory</t>
  </si>
  <si>
    <t>Считыватель ключей Touch Memory</t>
  </si>
  <si>
    <t>ML12158</t>
  </si>
  <si>
    <t>Микрофон</t>
  </si>
  <si>
    <t>Микрофон внешний</t>
  </si>
  <si>
    <t>ML00000291</t>
  </si>
  <si>
    <t>Реле промежуточное 12V DC</t>
  </si>
  <si>
    <t>Реле промежуточное на DIN-рейку, 12V DC в сборе</t>
  </si>
  <si>
    <t>ML00000056009</t>
  </si>
  <si>
    <t>Миниатюрное реле 12V</t>
  </si>
  <si>
    <t xml:space="preserve">Для комплектации промежуточного реле в сборе </t>
  </si>
  <si>
    <t>ML00000056012</t>
  </si>
  <si>
    <t xml:space="preserve">Индикатор колодки реле </t>
  </si>
  <si>
    <t xml:space="preserve">Для комплектации промежуточного реле в сборе 
</t>
  </si>
  <si>
    <t>ML00000056011</t>
  </si>
  <si>
    <t>Колодка реле 14F08-E</t>
  </si>
  <si>
    <t>Автоматика дистанционного управления</t>
  </si>
  <si>
    <t>MY HEAT GO</t>
  </si>
  <si>
    <t>MY HEAT SMART 2</t>
  </si>
  <si>
    <t>MY HEAT PRO</t>
  </si>
  <si>
    <t>Доп. Оборудование MY HEAT</t>
  </si>
  <si>
    <t>Адаптер цифровой шины для MY HEAT PRO</t>
  </si>
  <si>
    <t>Датчик температуры настенный проводной MY HEAT</t>
  </si>
  <si>
    <t>Датчик теплоносителя /уличный проводной (в колбе)</t>
  </si>
  <si>
    <t>Радиодатчик температуры и влажности комнатный MY HEAT</t>
  </si>
  <si>
    <t>Радиомодуль MY HEAT RDT</t>
  </si>
  <si>
    <t>6295</t>
  </si>
  <si>
    <t xml:space="preserve">Блок реле на 2 выхода MY HEAT </t>
  </si>
  <si>
    <t>6296</t>
  </si>
  <si>
    <t xml:space="preserve">Блок симисторов на 2 выхода MY HEAT </t>
  </si>
  <si>
    <t>Дискретный блок расширения MY HEAT DI6</t>
  </si>
  <si>
    <t>Релейный блок расширения MY HEAT RL6</t>
  </si>
  <si>
    <t>Релейный блок расширения WI-FI MY HEAT RL6W + блок питания (поставка ожидается)</t>
  </si>
  <si>
    <t>Симисторный блок расширения  MY HEAT RL6S</t>
  </si>
  <si>
    <t>Симисторный блок расширения WI-FI MY HEAT RL6SW + блок питания (поставка ожидается)</t>
  </si>
  <si>
    <t>Блок питания DIN-рейка</t>
  </si>
  <si>
    <t>Датчик протечки Нептун SW 005</t>
  </si>
  <si>
    <t>Выносная GSM антенна 10 м.</t>
  </si>
  <si>
    <t>Автоматика и контроллеры ZONT</t>
  </si>
  <si>
    <t>Автоматика и контроллеры MY HEAT</t>
  </si>
  <si>
    <t>Универсальные контроллеры управления Ectocontrol</t>
  </si>
  <si>
    <t>ec01v40</t>
  </si>
  <si>
    <t>Центральный блок управления Ectocontrol v.4.0</t>
  </si>
  <si>
    <t>ec01001</t>
  </si>
  <si>
    <t>Датчик температуры воздуха проводной</t>
  </si>
  <si>
    <t>ec01002</t>
  </si>
  <si>
    <t>Датчик температуры воздуха проводной RS485 (Modbus)</t>
  </si>
  <si>
    <t>ec01003</t>
  </si>
  <si>
    <t>Датчик температуры проводной в гильзе</t>
  </si>
  <si>
    <t>ec01004</t>
  </si>
  <si>
    <t>Датчик температуры проводной RS485 в гильзе (Modbus)</t>
  </si>
  <si>
    <t>ec01005</t>
  </si>
  <si>
    <t>Беспроводной датчик температуры воздуха</t>
  </si>
  <si>
    <t>ec01041</t>
  </si>
  <si>
    <t>Беспроводной датчик температуры LoRa (LPWAN)</t>
  </si>
  <si>
    <t>ec01064</t>
  </si>
  <si>
    <t>Беспроводной датчик температуры LoRa (LPWAN) 
с гильзой на проводе 80мм</t>
  </si>
  <si>
    <t>ec01010</t>
  </si>
  <si>
    <t>Датчик давления (манометр) проводной</t>
  </si>
  <si>
    <t>ec01042</t>
  </si>
  <si>
    <t>Адаптер OpenTherm</t>
  </si>
  <si>
    <t>ec01045</t>
  </si>
  <si>
    <t>Адаптер E-Bus</t>
  </si>
  <si>
    <t>ec01058</t>
  </si>
  <si>
    <t>Адаптер Navien</t>
  </si>
  <si>
    <t>ec01060</t>
  </si>
  <si>
    <t>Блок управления смесительными контурами (ПИД‐регулятор), RS485 (Modbus)</t>
  </si>
  <si>
    <t>ec01040</t>
  </si>
  <si>
    <t>Адаптер для беспроводных датчиков LPWAN</t>
  </si>
  <si>
    <t>ec01006</t>
  </si>
  <si>
    <t>ec01007</t>
  </si>
  <si>
    <t>Беспроводной датчик протечки воды</t>
  </si>
  <si>
    <t>ec01056</t>
  </si>
  <si>
    <t>Беспроводной датчик протечки воды LoRa (LPWAN)</t>
  </si>
  <si>
    <t>ec01009</t>
  </si>
  <si>
    <t>Беспроводной электропривод для перекрытия воды/газа</t>
  </si>
  <si>
    <t>ec01013</t>
  </si>
  <si>
    <t>ec01014</t>
  </si>
  <si>
    <t>Беспроводной датчик движения</t>
  </si>
  <si>
    <t>ec01015</t>
  </si>
  <si>
    <t>ec01017</t>
  </si>
  <si>
    <t>Беспроводной датчик дыма</t>
  </si>
  <si>
    <t>ec01068</t>
  </si>
  <si>
    <t>Беспроводной извещатель угарного газа CO</t>
  </si>
  <si>
    <t>ec01012</t>
  </si>
  <si>
    <t>Датчик открытия двери/окна проводной</t>
  </si>
  <si>
    <t>ec01043</t>
  </si>
  <si>
    <t>Беспроводной датчик открытия двери/окна</t>
  </si>
  <si>
    <t>ec01008</t>
  </si>
  <si>
    <t>Датчик утечки природного газа проводной</t>
  </si>
  <si>
    <t>ec01016</t>
  </si>
  <si>
    <t>Свето-звуковой оповещатель проводной</t>
  </si>
  <si>
    <t>ec01016-1</t>
  </si>
  <si>
    <t>Свето-звуковой оповещатель комбинированный 
(раздельное управление свет/звук)</t>
  </si>
  <si>
    <t>ec01018</t>
  </si>
  <si>
    <t>Микрофон проводной</t>
  </si>
  <si>
    <t>ec01019</t>
  </si>
  <si>
    <t>Беспроводной брелок режима охраны</t>
  </si>
  <si>
    <t>ec01020</t>
  </si>
  <si>
    <t>Ключ Touch Memory (считыватель и 3 ключа)</t>
  </si>
  <si>
    <t>ec01061</t>
  </si>
  <si>
    <t>Промежуточное реле Shenler</t>
  </si>
  <si>
    <t>ec01021</t>
  </si>
  <si>
    <t>Блок управления 2-мя розетками проводной</t>
  </si>
  <si>
    <t>ec01022</t>
  </si>
  <si>
    <t>Беспроводная розетка 16А</t>
  </si>
  <si>
    <t>ec01023</t>
  </si>
  <si>
    <t>Контактор для перем. тока 18А</t>
  </si>
  <si>
    <t>ec01024</t>
  </si>
  <si>
    <t>Контактор для перем. тока 32А</t>
  </si>
  <si>
    <t>ec01025</t>
  </si>
  <si>
    <t>Блок управления на 10 реле проводной RS485 (Modbus)</t>
  </si>
  <si>
    <t>ec01026</t>
  </si>
  <si>
    <t>Датчик наличия сети 220В проводной</t>
  </si>
  <si>
    <t>ec01027</t>
  </si>
  <si>
    <t>Выносная GSM антена проводная</t>
  </si>
  <si>
    <t>ec01011</t>
  </si>
  <si>
    <t>Провод для подключения котла/насоса</t>
  </si>
  <si>
    <t>ec01028</t>
  </si>
  <si>
    <t>Усиленный аккумулятор, 12В, 7 Ач</t>
  </si>
  <si>
    <t>ec01037</t>
  </si>
  <si>
    <t>Аккумулятор, 12В, 1,2 Ач</t>
  </si>
  <si>
    <t>ec01029</t>
  </si>
  <si>
    <t>Датчик уровня жидкости проводной</t>
  </si>
  <si>
    <t>ec01030</t>
  </si>
  <si>
    <t>Датчик влажности воздуха проводной RS485 (Modbus)</t>
  </si>
  <si>
    <t>ec01054</t>
  </si>
  <si>
    <t>Датчик влажности воздуха беспроводной</t>
  </si>
  <si>
    <t>ec01062</t>
  </si>
  <si>
    <t>Коннектор 4P4C (RJ11), 10шт.</t>
  </si>
  <si>
    <t>ec01031</t>
  </si>
  <si>
    <t>Батарейка (запасная) для датчиков</t>
  </si>
  <si>
    <t>ec01063</t>
  </si>
  <si>
    <t>Сетевой адаптер MeanWell 14В 1.5А DIN</t>
  </si>
  <si>
    <t>ec01039</t>
  </si>
  <si>
    <t>Адаптер питания 14В, 2А</t>
  </si>
  <si>
    <t>ec01032</t>
  </si>
  <si>
    <t>Разветвитель контактных датчиков</t>
  </si>
  <si>
    <t>ec01055</t>
  </si>
  <si>
    <t>Разветвитель для контактных датчиков адресный 
RS485 (Modbus)</t>
  </si>
  <si>
    <t>ec01033</t>
  </si>
  <si>
    <t>Разветвитель датчиков RS485 (Modbus)</t>
  </si>
  <si>
    <t>HLPS150010050</t>
  </si>
  <si>
    <t>HLPS180010025</t>
  </si>
  <si>
    <t>HLPS220010025</t>
  </si>
  <si>
    <r>
      <t xml:space="preserve">Инструмент </t>
    </r>
    <r>
      <rPr>
        <b/>
        <sz val="11"/>
        <color rgb="FFFF0000"/>
        <rFont val="Calibri"/>
        <family val="2"/>
        <charset val="204"/>
        <scheme val="minor"/>
      </rPr>
      <t>NEW!!!</t>
    </r>
  </si>
  <si>
    <t>Инструмент Rommer</t>
  </si>
  <si>
    <t>384 A</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</si>
  <si>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</si>
  <si>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</si>
  <si>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</si>
  <si>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</si>
  <si>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</si>
  <si>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</si>
  <si>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</si>
  <si>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</si>
  <si>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</si>
  <si>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</si>
  <si>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</si>
  <si>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</si>
  <si>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</si>
  <si>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</si>
  <si>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</si>
  <si>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</si>
  <si>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</si>
  <si>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</si>
  <si>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</si>
  <si>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</si>
  <si>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</si>
  <si>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</si>
  <si>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</si>
  <si>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</si>
  <si>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</si>
  <si>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</si>
  <si>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</si>
  <si>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</si>
  <si>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</si>
  <si>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</si>
  <si>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</si>
  <si>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</si>
  <si>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</si>
  <si>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</si>
  <si>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</si>
  <si>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РЕХАУ PINK</t>
  </si>
  <si>
    <t>РЕХАУ PINK труба отопительная труба из сшитого полиэтилена</t>
  </si>
  <si>
    <t xml:space="preserve">АНАЭРОБНЫЕ КЛЕИ-ГЕРМЕТИКИ Mr.Bond® </t>
  </si>
  <si>
    <t>РРЦ с НДС, рубли</t>
  </si>
  <si>
    <t>Цена с учетом скидки</t>
  </si>
  <si>
    <t xml:space="preserve">Описание </t>
  </si>
  <si>
    <t xml:space="preserve">Страна </t>
  </si>
  <si>
    <t>Фасовка</t>
  </si>
  <si>
    <t>ШОУ-БОКС</t>
  </si>
  <si>
    <r>
      <rPr>
        <sz val="10"/>
        <color rgb="FF000000"/>
        <rFont val="Arial"/>
        <family val="2"/>
        <charset val="204"/>
      </rPr>
      <t>QuickSPACER®</t>
    </r>
    <r>
      <rPr>
        <b/>
        <sz val="10"/>
        <color rgb="FF000000"/>
        <rFont val="Arial"/>
        <family val="2"/>
        <charset val="204"/>
      </rPr>
      <t xml:space="preserve"> Mr.Bond®</t>
    </r>
    <r>
      <rPr>
        <sz val="10"/>
        <color rgb="FF000000"/>
        <rFont val="Arial"/>
        <family val="2"/>
        <charset val="204"/>
      </rPr>
      <t xml:space="preserve"> </t>
    </r>
    <r>
      <rPr>
        <b/>
        <sz val="10"/>
        <color rgb="FF000000"/>
        <rFont val="Arial"/>
        <family val="2"/>
        <charset val="204"/>
      </rPr>
      <t xml:space="preserve">700 </t>
    </r>
    <r>
      <rPr>
        <i/>
        <sz val="10"/>
        <color theme="0" tint="-0.499984740745262"/>
        <rFont val="Arial"/>
        <family val="2"/>
        <charset val="204"/>
      </rPr>
      <t>(Квик СпЭйсер Мистер Бонд 700)</t>
    </r>
  </si>
  <si>
    <t>402700650
MB402700650</t>
  </si>
  <si>
    <r>
      <rPr>
        <b/>
        <sz val="10"/>
        <color rgb="FF000000"/>
        <rFont val="Arial"/>
        <family val="2"/>
        <charset val="204"/>
      </rPr>
      <t>Mr.Bond® 700</t>
    </r>
    <r>
      <rPr>
        <sz val="10"/>
        <color rgb="FF000000"/>
        <rFont val="Arial"/>
        <family val="2"/>
        <charset val="204"/>
      </rPr>
      <t xml:space="preserve"> - обезжириватель  поверхностей резьбы, с целью подготовки к дальнейшей герметизации с применением анаэробных герметиков </t>
    </r>
    <r>
      <rPr>
        <b/>
        <sz val="10"/>
        <color rgb="FF000000"/>
        <rFont val="Arial"/>
        <family val="2"/>
        <charset val="204"/>
      </rPr>
      <t>Mr. Bond®.</t>
    </r>
    <r>
      <rPr>
        <sz val="10"/>
        <color rgb="FF000000"/>
        <rFont val="Arial"/>
        <family val="2"/>
        <charset val="204"/>
      </rPr>
      <t xml:space="preserve">                                                                                                                                                                  В составе детергента технология </t>
    </r>
    <r>
      <rPr>
        <b/>
        <sz val="10"/>
        <color rgb="FF000000"/>
        <rFont val="Arial"/>
        <family val="2"/>
        <charset val="204"/>
      </rPr>
      <t xml:space="preserve">Anaerobic maintenance*, </t>
    </r>
    <r>
      <rPr>
        <sz val="10"/>
        <color rgb="FF000000"/>
        <rFont val="Arial"/>
        <family val="2"/>
        <charset val="204"/>
      </rPr>
      <t xml:space="preserve"> удаляет масла, жиры, следы ржавчины и др. загрязнения, которые могли бы повлиять на качество герметизации соединений.  </t>
    </r>
  </si>
  <si>
    <t>650 мл</t>
  </si>
  <si>
    <r>
      <t>Mr.Bond® 705 Клей-герметик анаэробный</t>
    </r>
    <r>
      <rPr>
        <i/>
        <sz val="10"/>
        <color theme="0" tint="-0.499984740745262"/>
        <rFont val="Arial"/>
        <family val="2"/>
        <charset val="204"/>
      </rPr>
      <t xml:space="preserve"> (Мистер Бонд 705)</t>
    </r>
    <r>
      <rPr>
        <b/>
        <sz val="10"/>
        <rFont val="Arial"/>
        <family val="2"/>
        <charset val="204"/>
      </rPr>
      <t xml:space="preserve">
Поставляется в Шоу-боксах с рекламными материалами внутри</t>
    </r>
  </si>
  <si>
    <t>MB4070500050</t>
  </si>
  <si>
    <r>
      <t xml:space="preserve">ДЕМОНТАЖ С УСИЛИЕМ                                                                                           Прочность: 15-20 N.m                                                                                                    Диаметр: </t>
    </r>
    <r>
      <rPr>
        <b/>
        <sz val="10"/>
        <color rgb="FF000000"/>
        <rFont val="Arial"/>
        <family val="2"/>
        <charset val="204"/>
      </rPr>
      <t>до 2 "</t>
    </r>
    <r>
      <rPr>
        <sz val="10"/>
        <color rgb="FF000000"/>
        <rFont val="Arial"/>
        <family val="2"/>
        <charset val="204"/>
      </rPr>
      <t xml:space="preserve">                                                                                                              Температура: -50+150 С                                                                                                        Цвет герметика: синий                                                                                                  Давление: 60 бар
Вязкость: 30.000-60.000 мПа                                                                           </t>
    </r>
  </si>
  <si>
    <t>50 г</t>
  </si>
  <si>
    <t>MB4070500100</t>
  </si>
  <si>
    <t>100 г</t>
  </si>
  <si>
    <t>MB4070500250</t>
  </si>
  <si>
    <t>250 г</t>
  </si>
  <si>
    <r>
      <t>Mr.Bond® 707 Клей-герметик анаэробный</t>
    </r>
    <r>
      <rPr>
        <i/>
        <sz val="10"/>
        <color theme="0" tint="-0.499984740745262"/>
        <rFont val="Arial"/>
        <family val="2"/>
        <charset val="204"/>
      </rPr>
      <t xml:space="preserve"> (Мистер Бонд 705)</t>
    </r>
    <r>
      <rPr>
        <b/>
        <sz val="10"/>
        <rFont val="Arial"/>
        <family val="2"/>
        <charset val="204"/>
      </rPr>
      <t xml:space="preserve">
Поставляется в Шоу-боксах с рекламными материалами внутри</t>
    </r>
  </si>
  <si>
    <t>MB4070700050</t>
  </si>
  <si>
    <r>
      <t xml:space="preserve">ДЕМОНТАЖ С НАГРЕВОМ                                                                                              Диаметр: </t>
    </r>
    <r>
      <rPr>
        <b/>
        <sz val="10"/>
        <color rgb="FF000000"/>
        <rFont val="Arial"/>
        <family val="2"/>
        <charset val="204"/>
      </rPr>
      <t xml:space="preserve">до 3 "  </t>
    </r>
    <r>
      <rPr>
        <sz val="10"/>
        <color rgb="FF000000"/>
        <rFont val="Arial"/>
        <family val="2"/>
        <charset val="204"/>
      </rPr>
      <t xml:space="preserve">                                                </t>
    </r>
    <r>
      <rPr>
        <b/>
        <sz val="10"/>
        <color rgb="FF000000"/>
        <rFont val="Arial"/>
        <family val="2"/>
        <charset val="204"/>
      </rPr>
      <t xml:space="preserve">                                                  Температура: -50+150 С                                                                                                     Цвет герметика: красный                                                                                                                        Давление: 60 бар                                                                                                         Вязкость: 20.000-40.000 мПа  </t>
    </r>
  </si>
  <si>
    <t>MB4070700100</t>
  </si>
  <si>
    <t>MB4070700250</t>
  </si>
  <si>
    <t xml:space="preserve">ГЕРМЕТИЗИРУЮЩИЕ НИТИ Mr.Bond® ДЛЯ РЕЗЬБОВЫХ СОЕДИНЕНИЙ </t>
  </si>
  <si>
    <t>Уп-ка</t>
  </si>
  <si>
    <r>
      <rPr>
        <b/>
        <sz val="10"/>
        <color rgb="FF000000"/>
        <rFont val="Arial"/>
        <family val="2"/>
        <charset val="204"/>
      </rPr>
      <t>Mr.Bond® 607 Нить для герметизации резьбы</t>
    </r>
    <r>
      <rPr>
        <sz val="10"/>
        <color rgb="FF000000"/>
        <rFont val="Arial"/>
        <family val="2"/>
        <charset val="204"/>
      </rPr>
      <t xml:space="preserve">
</t>
    </r>
    <r>
      <rPr>
        <i/>
        <sz val="10"/>
        <color theme="0" tint="-0.499984740745262"/>
        <rFont val="Arial"/>
        <family val="2"/>
        <charset val="204"/>
      </rPr>
      <t>(Мистер Бонд 607)</t>
    </r>
    <r>
      <rPr>
        <sz val="10"/>
        <color rgb="FF000000"/>
        <rFont val="Arial"/>
        <family val="2"/>
        <charset val="204"/>
      </rPr>
      <t xml:space="preserve">
</t>
    </r>
    <r>
      <rPr>
        <b/>
        <i/>
        <sz val="10"/>
        <color rgb="FF000000"/>
        <rFont val="Arial"/>
        <family val="2"/>
        <charset val="204"/>
      </rPr>
      <t>Поставляется в Шоу-боксах с рекламными материалами внутри</t>
    </r>
  </si>
  <si>
    <t>MB3060700020</t>
  </si>
  <si>
    <r>
      <t xml:space="preserve">Герметизирующая нить </t>
    </r>
    <r>
      <rPr>
        <b/>
        <sz val="10"/>
        <rFont val="Arial"/>
        <family val="2"/>
        <charset val="204"/>
      </rPr>
      <t xml:space="preserve"> Mr.Bond® 607
</t>
    </r>
    <r>
      <rPr>
        <sz val="10"/>
        <rFont val="Arial"/>
        <family val="2"/>
        <charset val="204"/>
      </rPr>
      <t xml:space="preserve">Состоит из полимерных микронитей, пропитанных герметизирующим составом, позволяющих выполнить юстировку перед эксплуатацией и обеспечить абсолютную герметичность соединения. 
Применяется с металлическими и пластиковыми фитингами и трубами в техническом, питьевом водоснабжении, газопроводах.
Рабочая температура до +135 С.         </t>
    </r>
    <r>
      <rPr>
        <b/>
        <sz val="10"/>
        <rFont val="Arial"/>
        <family val="2"/>
        <charset val="204"/>
      </rPr>
      <t xml:space="preserve">                </t>
    </r>
  </si>
  <si>
    <t>20 м</t>
  </si>
  <si>
    <t>MB3060700050</t>
  </si>
  <si>
    <t>MB3060700080</t>
  </si>
  <si>
    <t>80 м</t>
  </si>
  <si>
    <t>MB3060700160</t>
  </si>
  <si>
    <t>160 м</t>
  </si>
  <si>
    <t>КРЕМ-СМАЗКА Mr.Bond® ДЛЯ МОНТАЖА ТРУБ ПВХ</t>
  </si>
  <si>
    <r>
      <rPr>
        <sz val="10"/>
        <rFont val="Arial"/>
        <family val="2"/>
        <charset val="204"/>
      </rPr>
      <t xml:space="preserve">QuickSPACER® </t>
    </r>
    <r>
      <rPr>
        <b/>
        <sz val="10"/>
        <rFont val="Arial"/>
        <family val="2"/>
        <charset val="204"/>
      </rPr>
      <t>Mr.Bond®</t>
    </r>
    <r>
      <rPr>
        <sz val="10"/>
        <rFont val="Arial"/>
        <family val="2"/>
        <charset val="204"/>
      </rPr>
      <t xml:space="preserve"> </t>
    </r>
    <r>
      <rPr>
        <b/>
        <sz val="10"/>
        <rFont val="Arial"/>
        <family val="2"/>
        <charset val="204"/>
      </rPr>
      <t xml:space="preserve">900 </t>
    </r>
    <r>
      <rPr>
        <i/>
        <sz val="10"/>
        <color theme="0" tint="-0.499984740745262"/>
        <rFont val="Arial"/>
        <family val="2"/>
        <charset val="204"/>
      </rPr>
      <t>(Квик СпЭйсер Мистер Бонд 900)</t>
    </r>
  </si>
  <si>
    <r>
      <rPr>
        <sz val="10"/>
        <rFont val="Arial"/>
        <family val="2"/>
        <charset val="204"/>
      </rPr>
      <t xml:space="preserve">Крем - смазка для монтажа пластиковых труб ПВХ </t>
    </r>
    <r>
      <rPr>
        <b/>
        <sz val="10"/>
        <rFont val="Arial"/>
        <family val="2"/>
        <charset val="204"/>
      </rPr>
      <t xml:space="preserve">QuickSPACER®  Mr.Bond® 900 </t>
    </r>
    <r>
      <rPr>
        <sz val="10"/>
        <rFont val="Arial"/>
        <family val="2"/>
        <charset val="204"/>
      </rPr>
      <t xml:space="preserve">содержит высокотехнологичное масло для лучшего скольжения в процессе сборки труб и защиты резиновых деталей от деформации и пересыхания. </t>
    </r>
  </si>
  <si>
    <t xml:space="preserve">250 г </t>
  </si>
  <si>
    <r>
      <t>Гарантирует сохранение своих свойств на протяжении периода эксплуатации за счет примененной технологии</t>
    </r>
    <r>
      <rPr>
        <b/>
        <sz val="10"/>
        <rFont val="Arial"/>
        <family val="2"/>
        <charset val="204"/>
      </rPr>
      <t xml:space="preserve"> STOP LEACHING</t>
    </r>
    <r>
      <rPr>
        <sz val="10"/>
        <rFont val="Arial"/>
        <family val="2"/>
        <charset val="204"/>
      </rPr>
      <t xml:space="preserve"> -   защиты от вымывания водой.                                 Морозостойкость смазки t -30 C - применима для внутренних и наружных работ.</t>
    </r>
  </si>
  <si>
    <t>400 г</t>
  </si>
  <si>
    <r>
      <rPr>
        <sz val="10"/>
        <rFont val="Arial"/>
        <family val="2"/>
        <charset val="204"/>
      </rPr>
      <t xml:space="preserve">QuickSPACER® </t>
    </r>
    <r>
      <rPr>
        <b/>
        <sz val="10"/>
        <rFont val="Arial"/>
        <family val="2"/>
        <charset val="204"/>
      </rPr>
      <t xml:space="preserve">Mr.Bond® 907  </t>
    </r>
    <r>
      <rPr>
        <i/>
        <sz val="10"/>
        <color theme="0" tint="-0.499984740745262"/>
        <rFont val="Arial"/>
        <family val="2"/>
        <charset val="204"/>
      </rPr>
      <t>(Квик СпЭйсер  Мистер Бонд 907)</t>
    </r>
  </si>
  <si>
    <r>
      <rPr>
        <b/>
        <sz val="10"/>
        <rFont val="Arial"/>
        <family val="2"/>
        <charset val="204"/>
      </rPr>
      <t>Новый продукт:</t>
    </r>
    <r>
      <rPr>
        <sz val="10"/>
        <rFont val="Arial"/>
        <family val="2"/>
        <charset val="204"/>
      </rPr>
      <t xml:space="preserve"> спрей- смазка для монтажа пластиковых труб ПВХ </t>
    </r>
    <r>
      <rPr>
        <b/>
        <sz val="10"/>
        <rFont val="Arial"/>
        <family val="2"/>
        <charset val="204"/>
      </rPr>
      <t>QuickSPACER®  Mr.Bond® 907</t>
    </r>
  </si>
  <si>
    <t>210 мл</t>
  </si>
  <si>
    <r>
      <t xml:space="preserve">Морозостойкость спрей-смазки достигает t -60 C </t>
    </r>
    <r>
      <rPr>
        <sz val="10"/>
        <rFont val="Arial"/>
        <family val="2"/>
        <charset val="204"/>
      </rPr>
      <t>и позволяет работать с ней даже в экстремальных погодных условиях.</t>
    </r>
  </si>
  <si>
    <t>400 мл</t>
  </si>
  <si>
    <r>
      <rPr>
        <sz val="10"/>
        <rFont val="Arial"/>
        <family val="2"/>
        <charset val="204"/>
      </rPr>
      <t xml:space="preserve">Удобна в применении, благодаря возможности распыления смазки прямо на поверхность трубы, не прибегая к ручному нанесению.  </t>
    </r>
    <r>
      <rPr>
        <b/>
        <sz val="20"/>
        <rFont val="Arial"/>
        <family val="2"/>
        <charset val="204"/>
      </rPr>
      <t/>
    </r>
  </si>
  <si>
    <r>
      <rPr>
        <sz val="10"/>
        <color rgb="FF000000"/>
        <rFont val="Arial"/>
        <family val="2"/>
        <charset val="204"/>
      </rPr>
      <t xml:space="preserve">QuickSPACER®  </t>
    </r>
    <r>
      <rPr>
        <b/>
        <sz val="10"/>
        <color rgb="FF000000"/>
        <rFont val="Arial"/>
        <family val="2"/>
        <charset val="204"/>
      </rPr>
      <t xml:space="preserve">Mr.Bond® 505 </t>
    </r>
    <r>
      <rPr>
        <i/>
        <sz val="10"/>
        <color theme="0" tint="-0.499984740745262"/>
        <rFont val="Arial"/>
        <family val="2"/>
        <charset val="204"/>
      </rPr>
      <t>(Квик СпЭйсер Мистер Бонд 505)</t>
    </r>
  </si>
  <si>
    <r>
      <t>Технология пропитки льна -</t>
    </r>
    <r>
      <rPr>
        <b/>
        <sz val="10"/>
        <color rgb="FF000000"/>
        <rFont val="Arial"/>
        <family val="2"/>
        <charset val="204"/>
      </rPr>
      <t xml:space="preserve"> IMPREGNATED FLAX</t>
    </r>
    <r>
      <rPr>
        <sz val="10"/>
        <color rgb="FF000000"/>
        <rFont val="Arial"/>
        <family val="2"/>
        <charset val="204"/>
      </rPr>
      <t xml:space="preserve">  - технология позволяет качественно пропитывать лён небольшим количеством пасты, что формирует экономию на использовании смазки до 25%.</t>
    </r>
  </si>
  <si>
    <t>10 г стик пакет</t>
  </si>
  <si>
    <t>17 г стик пакет</t>
  </si>
  <si>
    <t xml:space="preserve"> Полное отсутствие комков. Основа -водная эмульсия вместо минерального масла как у большинства, что дает 100% разрешение для использования в водопроводных системах. </t>
  </si>
  <si>
    <t>70 г туба</t>
  </si>
  <si>
    <t>250 г туба</t>
  </si>
  <si>
    <t>Полностью исключает появление жирных следов. Легко смывается водой без применения мыла.</t>
  </si>
  <si>
    <t>400 г банка</t>
  </si>
  <si>
    <t>50505001.8</t>
  </si>
  <si>
    <r>
      <rPr>
        <b/>
        <sz val="10"/>
        <color rgb="FF000000"/>
        <rFont val="Arial"/>
        <family val="2"/>
        <charset val="204"/>
      </rPr>
      <t>Защищает</t>
    </r>
    <r>
      <rPr>
        <sz val="10"/>
        <color rgb="FF000000"/>
        <rFont val="Arial"/>
        <family val="2"/>
        <charset val="204"/>
      </rPr>
      <t xml:space="preserve"> от образования ржавчины. 
</t>
    </r>
    <r>
      <rPr>
        <b/>
        <sz val="10"/>
        <color rgb="FF000000"/>
        <rFont val="Arial"/>
        <family val="2"/>
        <charset val="204"/>
      </rPr>
      <t>На 40% экономнее</t>
    </r>
    <r>
      <rPr>
        <sz val="10"/>
        <color rgb="FF000000"/>
        <rFont val="Arial"/>
        <family val="2"/>
        <charset val="204"/>
      </rPr>
      <t xml:space="preserve"> расход.
Температура  до </t>
    </r>
    <r>
      <rPr>
        <b/>
        <sz val="10"/>
        <color rgb="FF000000"/>
        <rFont val="Arial"/>
        <family val="2"/>
        <charset val="204"/>
      </rPr>
      <t>+140 ˚C</t>
    </r>
    <r>
      <rPr>
        <sz val="10"/>
        <color rgb="FF000000"/>
        <rFont val="Arial"/>
        <family val="2"/>
        <charset val="204"/>
      </rPr>
      <t>.                           Давление до 8</t>
    </r>
    <r>
      <rPr>
        <b/>
        <sz val="10"/>
        <color rgb="FF000000"/>
        <rFont val="Arial"/>
        <family val="2"/>
        <charset val="204"/>
      </rPr>
      <t xml:space="preserve"> бар</t>
    </r>
    <r>
      <rPr>
        <sz val="10"/>
        <color rgb="FF000000"/>
        <rFont val="Arial"/>
        <family val="2"/>
        <charset val="204"/>
      </rPr>
      <t>.</t>
    </r>
  </si>
  <si>
    <t>1,8 кг ведро</t>
  </si>
  <si>
    <t>Применима в техническом и питьевом водоснабжении.</t>
  </si>
  <si>
    <t>9 кг</t>
  </si>
  <si>
    <r>
      <rPr>
        <sz val="10"/>
        <color rgb="FF000000"/>
        <rFont val="Arial"/>
        <family val="2"/>
        <charset val="204"/>
      </rPr>
      <t xml:space="preserve">QuickSPACER® </t>
    </r>
    <r>
      <rPr>
        <b/>
        <sz val="10"/>
        <color rgb="FF000000"/>
        <rFont val="Arial"/>
        <family val="2"/>
        <charset val="204"/>
      </rPr>
      <t xml:space="preserve">Mr.Bond® 507 </t>
    </r>
    <r>
      <rPr>
        <i/>
        <sz val="10"/>
        <color theme="0" tint="-0.499984740745262"/>
        <rFont val="Arial"/>
        <family val="2"/>
        <charset val="204"/>
      </rPr>
      <t>(Квик СпЭйсер  Мистер Бонд 507)</t>
    </r>
  </si>
  <si>
    <t xml:space="preserve"> Полное отсутствие комков. Основа водная эмульсия вместо минерального масла как у большинства, что дает 100% разрешение для использования в водопроводных системах. </t>
  </si>
  <si>
    <t>50507001.8</t>
  </si>
  <si>
    <r>
      <rPr>
        <b/>
        <sz val="10"/>
        <color rgb="FF000000"/>
        <rFont val="Arial"/>
        <family val="2"/>
        <charset val="204"/>
      </rPr>
      <t>Защищает</t>
    </r>
    <r>
      <rPr>
        <sz val="10"/>
        <color rgb="FF000000"/>
        <rFont val="Arial"/>
        <family val="2"/>
        <charset val="204"/>
      </rPr>
      <t xml:space="preserve"> от образования ржавчины.
</t>
    </r>
    <r>
      <rPr>
        <b/>
        <sz val="10"/>
        <color rgb="FF000000"/>
        <rFont val="Arial"/>
        <family val="2"/>
        <charset val="204"/>
      </rPr>
      <t>На 40% экономнее</t>
    </r>
    <r>
      <rPr>
        <sz val="10"/>
        <color rgb="FF000000"/>
        <rFont val="Arial"/>
        <family val="2"/>
        <charset val="204"/>
      </rPr>
      <t xml:space="preserve"> расход.
Температура  до </t>
    </r>
    <r>
      <rPr>
        <b/>
        <sz val="10"/>
        <color rgb="FF000000"/>
        <rFont val="Arial"/>
        <family val="2"/>
        <charset val="204"/>
      </rPr>
      <t>+140 ˚C</t>
    </r>
    <r>
      <rPr>
        <sz val="10"/>
        <color rgb="FF000000"/>
        <rFont val="Arial"/>
        <family val="2"/>
        <charset val="204"/>
      </rPr>
      <t>.                           Давление до 8</t>
    </r>
    <r>
      <rPr>
        <b/>
        <sz val="10"/>
        <color rgb="FF000000"/>
        <rFont val="Arial"/>
        <family val="2"/>
        <charset val="204"/>
      </rPr>
      <t xml:space="preserve"> бар</t>
    </r>
    <r>
      <rPr>
        <sz val="10"/>
        <color rgb="FF000000"/>
        <rFont val="Arial"/>
        <family val="2"/>
        <charset val="204"/>
      </rPr>
      <t>.</t>
    </r>
  </si>
  <si>
    <t xml:space="preserve">Применима в в газовом снабжении и техническом водоснабжении. </t>
  </si>
  <si>
    <r>
      <t xml:space="preserve">QuickSPACER® Mr.Bond® 505 </t>
    </r>
    <r>
      <rPr>
        <i/>
        <sz val="10"/>
        <color theme="0" tint="-0.499984740745262"/>
        <rFont val="Arial"/>
        <family val="2"/>
        <charset val="204"/>
      </rPr>
      <t>(Квик СпЭйсер Мистер Бонд 505)</t>
    </r>
  </si>
  <si>
    <t>505050KIT1</t>
  </si>
  <si>
    <r>
      <t xml:space="preserve">Комплекты сервисмена </t>
    </r>
    <r>
      <rPr>
        <b/>
        <sz val="10"/>
        <color rgb="FF000000"/>
        <rFont val="Arial"/>
        <family val="2"/>
        <charset val="204"/>
      </rPr>
      <t>QuickSPACER® Mr.Bond® 507</t>
    </r>
    <r>
      <rPr>
        <sz val="10"/>
        <color rgb="FF000000"/>
        <rFont val="Arial"/>
        <family val="2"/>
        <charset val="204"/>
      </rPr>
      <t xml:space="preserve"> и </t>
    </r>
    <r>
      <rPr>
        <b/>
        <sz val="10"/>
        <color rgb="FF000000"/>
        <rFont val="Arial"/>
        <family val="2"/>
        <charset val="204"/>
      </rPr>
      <t>QuickSPACER®  Mr.Bond® 505</t>
    </r>
    <r>
      <rPr>
        <sz val="10"/>
        <color rgb="FF000000"/>
        <rFont val="Arial"/>
        <family val="2"/>
        <charset val="204"/>
      </rPr>
      <t xml:space="preserve"> подобраны с учетом совместного расхода льна и пасты для рационального использования и работ без остатков лишних материалов.  </t>
    </r>
  </si>
  <si>
    <t>25 г + 7 г</t>
  </si>
  <si>
    <t>505050KIT4</t>
  </si>
  <si>
    <t>70 г + 15 г</t>
  </si>
  <si>
    <r>
      <t xml:space="preserve">QuickSPACER®  Mr.Bond® 507 </t>
    </r>
    <r>
      <rPr>
        <i/>
        <sz val="10"/>
        <color theme="0" tint="-0.499984740745262"/>
        <rFont val="Arial"/>
        <family val="2"/>
        <charset val="204"/>
      </rPr>
      <t>(Квик СпЭйсер Мистер Бонд 507)</t>
    </r>
  </si>
  <si>
    <t>505050KIT3</t>
  </si>
  <si>
    <r>
      <rPr>
        <b/>
        <sz val="10"/>
        <color rgb="FF000000"/>
        <rFont val="Arial"/>
        <family val="2"/>
        <charset val="204"/>
      </rPr>
      <t>Вы обеспечиваете:
1.</t>
    </r>
    <r>
      <rPr>
        <sz val="10"/>
        <color rgb="FF000000"/>
        <rFont val="Arial"/>
        <family val="2"/>
        <charset val="204"/>
      </rPr>
      <t xml:space="preserve"> 100% герметичность соедения
</t>
    </r>
    <r>
      <rPr>
        <b/>
        <sz val="10"/>
        <color rgb="FF000000"/>
        <rFont val="Arial"/>
        <family val="2"/>
        <charset val="204"/>
      </rPr>
      <t xml:space="preserve">2. </t>
    </r>
    <r>
      <rPr>
        <sz val="10"/>
        <color rgb="FF000000"/>
        <rFont val="Arial"/>
        <family val="2"/>
        <charset val="204"/>
      </rPr>
      <t xml:space="preserve">Защиту от коррозии
</t>
    </r>
    <r>
      <rPr>
        <b/>
        <sz val="10"/>
        <color rgb="FF000000"/>
        <rFont val="Arial"/>
        <family val="2"/>
        <charset val="204"/>
      </rPr>
      <t xml:space="preserve">3. </t>
    </r>
    <r>
      <rPr>
        <sz val="10"/>
        <color rgb="FF000000"/>
        <rFont val="Arial"/>
        <family val="2"/>
        <charset val="204"/>
      </rPr>
      <t xml:space="preserve"> Удобство монтажа и возможность регулировки. </t>
    </r>
  </si>
  <si>
    <t>505050KIT2</t>
  </si>
  <si>
    <t>используя в работе по герметизации резьбовых соединений льна и специальной пасты.</t>
  </si>
  <si>
    <r>
      <rPr>
        <sz val="10"/>
        <color rgb="FF000000"/>
        <rFont val="Arial"/>
        <family val="2"/>
        <charset val="204"/>
      </rPr>
      <t xml:space="preserve">QuickSPACER® </t>
    </r>
    <r>
      <rPr>
        <b/>
        <sz val="10"/>
        <color rgb="FF000000"/>
        <rFont val="Arial"/>
        <family val="2"/>
        <charset val="204"/>
      </rPr>
      <t xml:space="preserve">Mr.Bond® 303 </t>
    </r>
    <r>
      <rPr>
        <i/>
        <sz val="10"/>
        <color theme="0" tint="-0.499984740745262"/>
        <rFont val="Arial"/>
        <family val="2"/>
        <charset val="204"/>
      </rPr>
      <t>(Квик СпЭйсер Мистер Бонд 303)</t>
    </r>
  </si>
  <si>
    <r>
      <t xml:space="preserve">Сантехнический лён </t>
    </r>
    <r>
      <rPr>
        <b/>
        <sz val="10"/>
        <color rgb="FF000000"/>
        <rFont val="Arial"/>
        <family val="2"/>
        <charset val="204"/>
      </rPr>
      <t>QuickSPACER® Mr.Bond® 303</t>
    </r>
    <r>
      <rPr>
        <sz val="10"/>
        <color rgb="FF000000"/>
        <rFont val="Arial"/>
        <family val="2"/>
        <charset val="204"/>
      </rPr>
      <t xml:space="preserve"> собранный в клубок обеспечивает удобную намотку благодаря длинным волокнам. Изготовлен из натурального длинноволокнистого льна. Собирается ручным способом. </t>
    </r>
  </si>
  <si>
    <t xml:space="preserve"> 50 г</t>
  </si>
  <si>
    <t>200 г</t>
  </si>
  <si>
    <r>
      <rPr>
        <sz val="10"/>
        <color rgb="FF000000"/>
        <rFont val="Arial"/>
        <family val="2"/>
        <charset val="204"/>
      </rPr>
      <t xml:space="preserve">QuickSPACER® </t>
    </r>
    <r>
      <rPr>
        <b/>
        <sz val="10"/>
        <color rgb="FF000000"/>
        <rFont val="Arial"/>
        <family val="2"/>
        <charset val="204"/>
      </rPr>
      <t>Mr.Bond® 305</t>
    </r>
    <r>
      <rPr>
        <i/>
        <sz val="10"/>
        <color theme="0" tint="-0.499984740745262"/>
        <rFont val="Arial"/>
        <family val="2"/>
        <charset val="204"/>
      </rPr>
      <t xml:space="preserve"> (Квик СпЭйсер Мистер Бонд 305)</t>
    </r>
  </si>
  <si>
    <r>
      <t xml:space="preserve">Сантехнический лён </t>
    </r>
    <r>
      <rPr>
        <b/>
        <sz val="10"/>
        <color rgb="FF000000"/>
        <rFont val="Arial"/>
        <family val="2"/>
      </rPr>
      <t xml:space="preserve">QuickSPACER® Mr.Bond® 305 </t>
    </r>
    <r>
      <rPr>
        <sz val="10"/>
        <color rgb="FF000000"/>
        <rFont val="Arial"/>
        <family val="2"/>
      </rPr>
      <t>собранный в косу</t>
    </r>
    <r>
      <rPr>
        <sz val="10"/>
        <color rgb="FF000000"/>
        <rFont val="Arial"/>
        <family val="2"/>
        <charset val="204"/>
      </rPr>
      <t xml:space="preserve"> обеспечивает удобную намотку благодаря длинным волокнам. Изготовлен из натурального длинноволокнистого льна. Собирается ручным способом. </t>
    </r>
  </si>
  <si>
    <t>200 г (4х50г)</t>
  </si>
  <si>
    <r>
      <rPr>
        <sz val="10"/>
        <color rgb="FF000000"/>
        <rFont val="Arial"/>
        <family val="2"/>
        <charset val="204"/>
      </rPr>
      <t xml:space="preserve">QuickSPACER® </t>
    </r>
    <r>
      <rPr>
        <b/>
        <sz val="10"/>
        <color rgb="FF000000"/>
        <rFont val="Arial"/>
        <family val="2"/>
        <charset val="204"/>
      </rPr>
      <t>Mr.Bond® 307</t>
    </r>
    <r>
      <rPr>
        <i/>
        <sz val="10"/>
        <color theme="0" tint="-0.499984740745262"/>
        <rFont val="Arial"/>
        <family val="2"/>
        <charset val="204"/>
      </rPr>
      <t xml:space="preserve"> (Квик СпЭйсер Мистер Бонд 307)</t>
    </r>
  </si>
  <si>
    <r>
      <t xml:space="preserve">Сантехническая льняная нить </t>
    </r>
    <r>
      <rPr>
        <b/>
        <sz val="10"/>
        <color rgb="FF000000"/>
        <rFont val="Arial"/>
        <family val="2"/>
      </rPr>
      <t>QuickSPACER® Mr.BOND® 307</t>
    </r>
    <r>
      <rPr>
        <sz val="10"/>
        <color rgb="FF000000"/>
        <rFont val="Arial"/>
        <family val="2"/>
        <charset val="204"/>
      </rPr>
      <t xml:space="preserve"> сформированная в прядь предупреждает запутывание и скомкование, содержа в порядке рабочие материалы. </t>
    </r>
  </si>
  <si>
    <t xml:space="preserve"> 1 м  </t>
  </si>
  <si>
    <t>55 м</t>
  </si>
  <si>
    <t>110 м</t>
  </si>
  <si>
    <t>УНИВЕРСАЛЬНАЯ САМОВУЛКАНИЗИРУЮЩАЯСЯ ЛЕНТА Mr.Bond® ДЛЯ ОПЕРАТИВНОГО РЕМОНТА ТЕЧИ</t>
  </si>
  <si>
    <r>
      <rPr>
        <sz val="10"/>
        <rFont val="Arial"/>
        <family val="2"/>
        <charset val="204"/>
      </rPr>
      <t xml:space="preserve">QuickSPACER®  </t>
    </r>
    <r>
      <rPr>
        <b/>
        <sz val="10"/>
        <rFont val="Arial"/>
        <family val="2"/>
        <charset val="204"/>
      </rPr>
      <t xml:space="preserve">Mr.Bond® SMART </t>
    </r>
    <r>
      <rPr>
        <i/>
        <sz val="10"/>
        <color theme="0" tint="-0.499984740745262"/>
        <rFont val="Arial"/>
        <family val="2"/>
        <charset val="204"/>
      </rPr>
      <t xml:space="preserve">(Квик СпЭйсер Мистер Бонд СМАРТ)           </t>
    </r>
  </si>
  <si>
    <r>
      <t xml:space="preserve">Универсальное средство для оперативного ремонта </t>
    </r>
    <r>
      <rPr>
        <b/>
        <sz val="10"/>
        <rFont val="Arial"/>
        <family val="2"/>
        <charset val="204"/>
      </rPr>
      <t>QuickSPACER® Mr.Bond®</t>
    </r>
    <r>
      <rPr>
        <sz val="10"/>
        <rFont val="Arial"/>
        <family val="2"/>
        <charset val="204"/>
      </rPr>
      <t xml:space="preserve">.                                                                       Устраняет течь в инженерной сантехнике. Возможно использование под водой. </t>
    </r>
  </si>
  <si>
    <t>Прозрачный</t>
  </si>
  <si>
    <t>ширина 25,4*мм</t>
  </si>
  <si>
    <t>Серый</t>
  </si>
  <si>
    <t>длина 3 м</t>
  </si>
  <si>
    <t>Желтый</t>
  </si>
  <si>
    <t xml:space="preserve">длина в растяжении 12 м </t>
  </si>
  <si>
    <t>Зеленый</t>
  </si>
  <si>
    <t>Восстанавливает целостность электропроводки, укрепляет оплетку ручного и электроинструмента и многое другое!</t>
  </si>
  <si>
    <t>Синий</t>
  </si>
  <si>
    <t xml:space="preserve">толщина 0,5 мм  </t>
  </si>
  <si>
    <t>Красный</t>
  </si>
  <si>
    <t xml:space="preserve">После удаления лента не оставлет следов!                                                             </t>
  </si>
  <si>
    <t>Черный</t>
  </si>
  <si>
    <r>
      <rPr>
        <sz val="10"/>
        <rFont val="Arial"/>
        <family val="2"/>
        <charset val="204"/>
      </rPr>
      <t xml:space="preserve">QuickSPACER®  </t>
    </r>
    <r>
      <rPr>
        <b/>
        <sz val="10"/>
        <rFont val="Arial"/>
        <family val="2"/>
        <charset val="204"/>
      </rPr>
      <t xml:space="preserve">Mr.Bond® SMART XL </t>
    </r>
    <r>
      <rPr>
        <sz val="10"/>
        <rFont val="Arial"/>
        <family val="2"/>
        <charset val="204"/>
      </rPr>
      <t xml:space="preserve"> </t>
    </r>
    <r>
      <rPr>
        <i/>
        <sz val="10"/>
        <color theme="0" tint="-0.499984740745262"/>
        <rFont val="Arial"/>
        <family val="2"/>
        <charset val="204"/>
      </rPr>
      <t xml:space="preserve">(Квик СпЭйсер Мистер Бонд СМАРТ      ИксЭль)       </t>
    </r>
  </si>
  <si>
    <t>Белый</t>
  </si>
  <si>
    <r>
      <rPr>
        <b/>
        <sz val="10"/>
        <rFont val="Arial"/>
        <family val="2"/>
        <charset val="204"/>
      </rPr>
      <t>До 12кВ</t>
    </r>
    <r>
      <rPr>
        <sz val="10"/>
        <rFont val="Arial"/>
        <family val="2"/>
        <charset val="204"/>
      </rPr>
      <t>.
Температура</t>
    </r>
    <r>
      <rPr>
        <b/>
        <sz val="10"/>
        <rFont val="Arial"/>
        <family val="2"/>
        <charset val="204"/>
      </rPr>
      <t xml:space="preserve"> -90+260°С</t>
    </r>
    <r>
      <rPr>
        <sz val="10"/>
        <rFont val="Arial"/>
        <family val="2"/>
        <charset val="204"/>
      </rPr>
      <t>.</t>
    </r>
  </si>
  <si>
    <r>
      <t xml:space="preserve">Давление:                                                                             </t>
    </r>
    <r>
      <rPr>
        <b/>
        <sz val="10"/>
        <rFont val="Arial"/>
        <family val="2"/>
        <charset val="204"/>
      </rPr>
      <t xml:space="preserve">вода - до 6 бар, воздух-8 бар. </t>
    </r>
    <r>
      <rPr>
        <sz val="10"/>
        <rFont val="Arial"/>
        <family val="2"/>
        <charset val="204"/>
      </rPr>
      <t xml:space="preserve">                                Кислотоуcтойчива.                                     </t>
    </r>
  </si>
  <si>
    <t>ширина 50*мм</t>
  </si>
  <si>
    <t>Допустима к работе с водой, газом, маслом, топливом.
Изолирует грязную поверхность без обезжиривания.</t>
  </si>
  <si>
    <r>
      <rPr>
        <sz val="10"/>
        <rFont val="Arial"/>
        <family val="2"/>
        <charset val="204"/>
      </rPr>
      <t xml:space="preserve">QuickSPACER®  </t>
    </r>
    <r>
      <rPr>
        <b/>
        <sz val="10"/>
        <rFont val="Arial"/>
        <family val="2"/>
        <charset val="204"/>
      </rPr>
      <t xml:space="preserve">Mr.Bond® EXTREME </t>
    </r>
    <r>
      <rPr>
        <i/>
        <sz val="10"/>
        <color theme="0" tint="-0.499984740745262"/>
        <rFont val="Arial"/>
        <family val="2"/>
        <charset val="204"/>
      </rPr>
      <t xml:space="preserve">(Квик СпЭйсер Мистер Бонд Экстрим)       </t>
    </r>
  </si>
  <si>
    <t xml:space="preserve"> До 12кВ.                                                                                Температура -90+260°С.                                               </t>
  </si>
  <si>
    <t xml:space="preserve">ширина 25,4*мм                                                                               </t>
  </si>
  <si>
    <t>Бордовый</t>
  </si>
  <si>
    <t xml:space="preserve">длина 3 м
длина в растяж. 12 м </t>
  </si>
  <si>
    <t>Оливковый</t>
  </si>
  <si>
    <r>
      <t xml:space="preserve">Давление: </t>
    </r>
    <r>
      <rPr>
        <b/>
        <sz val="10"/>
        <color rgb="FF000000"/>
        <rFont val="Arial"/>
        <family val="2"/>
        <charset val="204"/>
      </rPr>
      <t xml:space="preserve">вода - до 8 бар, воздух- 12 бар.
</t>
    </r>
    <r>
      <rPr>
        <sz val="10"/>
        <color rgb="FF000000"/>
        <rFont val="Arial"/>
        <family val="2"/>
        <charset val="204"/>
      </rPr>
      <t xml:space="preserve">Кислотоуcтойчива.                                     </t>
    </r>
  </si>
  <si>
    <t>Оранжевый</t>
  </si>
  <si>
    <r>
      <rPr>
        <sz val="10"/>
        <rFont val="Arial"/>
        <family val="2"/>
        <charset val="204"/>
      </rPr>
      <t xml:space="preserve">QuickSPACER® </t>
    </r>
    <r>
      <rPr>
        <b/>
        <sz val="10"/>
        <rFont val="Arial"/>
        <family val="2"/>
        <charset val="204"/>
      </rPr>
      <t xml:space="preserve">Mr.Bond® EXTREME XL </t>
    </r>
    <r>
      <rPr>
        <i/>
        <sz val="10"/>
        <color theme="0" tint="-0.499984740745262"/>
        <rFont val="Arial"/>
        <family val="2"/>
        <charset val="204"/>
      </rPr>
      <t xml:space="preserve">(Квик СпЭйсер Мистер Бонд Экстрим ИксЭль)       </t>
    </r>
  </si>
  <si>
    <t xml:space="preserve">ширина 50*мм                                                                               </t>
  </si>
  <si>
    <t xml:space="preserve">Допустима к работе с водой, газом, маслом, топливом.                                                                                               </t>
  </si>
  <si>
    <t xml:space="preserve">Изолирует грязную поверхность без обезжиривания. </t>
  </si>
  <si>
    <r>
      <rPr>
        <sz val="10"/>
        <rFont val="Arial"/>
        <family val="2"/>
        <charset val="204"/>
      </rPr>
      <t xml:space="preserve">QuickSPACER® </t>
    </r>
    <r>
      <rPr>
        <b/>
        <sz val="10"/>
        <rFont val="Arial"/>
        <family val="2"/>
        <charset val="204"/>
      </rPr>
      <t>Mr.Bond® 800</t>
    </r>
    <r>
      <rPr>
        <i/>
        <sz val="10"/>
        <color theme="0" tint="-0.499984740745262"/>
        <rFont val="Arial"/>
        <family val="2"/>
        <charset val="204"/>
      </rPr>
      <t xml:space="preserve"> (Квик СпЭйсер Мистер Бонд 800)       </t>
    </r>
  </si>
  <si>
    <r>
      <rPr>
        <sz val="10"/>
        <rFont val="Arial"/>
        <family val="2"/>
        <charset val="204"/>
      </rPr>
      <t xml:space="preserve">Профессиональное средство </t>
    </r>
    <r>
      <rPr>
        <b/>
        <sz val="10"/>
        <rFont val="Arial"/>
        <family val="2"/>
        <charset val="204"/>
      </rPr>
      <t>для защиты</t>
    </r>
    <r>
      <rPr>
        <sz val="10"/>
        <rFont val="Arial"/>
        <family val="2"/>
        <charset val="204"/>
      </rPr>
      <t xml:space="preserve"> кожи мужских рук</t>
    </r>
    <r>
      <rPr>
        <b/>
        <sz val="10"/>
        <rFont val="Arial"/>
        <family val="2"/>
        <charset val="204"/>
      </rPr>
      <t xml:space="preserve"> QuickSPACER® Mr.Bond® 800 </t>
    </r>
    <r>
      <rPr>
        <sz val="10"/>
        <rFont val="Arial"/>
        <family val="2"/>
        <charset val="204"/>
      </rPr>
      <t>противостоит воздействию щелочей, кислот, анаэробных и силиконовых герметиков, создавая активную защитную пленку на поверхности кожи, защищая от появления раздражений, трещин, шелушений.</t>
    </r>
  </si>
  <si>
    <t>100 мл</t>
  </si>
  <si>
    <r>
      <rPr>
        <sz val="10"/>
        <rFont val="Arial"/>
        <family val="2"/>
        <charset val="204"/>
      </rPr>
      <t xml:space="preserve">QuickSPACER® </t>
    </r>
    <r>
      <rPr>
        <b/>
        <sz val="10"/>
        <rFont val="Arial"/>
        <family val="2"/>
        <charset val="204"/>
      </rPr>
      <t xml:space="preserve">Mr.Bond® 801 </t>
    </r>
    <r>
      <rPr>
        <i/>
        <sz val="10"/>
        <color theme="0" tint="-0.499984740745262"/>
        <rFont val="Arial"/>
        <family val="2"/>
        <charset val="204"/>
      </rPr>
      <t xml:space="preserve">(Квик СпЭйсер Мистер Бонд 801)       </t>
    </r>
  </si>
  <si>
    <r>
      <rPr>
        <sz val="10"/>
        <rFont val="Arial"/>
        <family val="2"/>
        <charset val="204"/>
      </rPr>
      <t>Профессиональное средство</t>
    </r>
    <r>
      <rPr>
        <b/>
        <sz val="10"/>
        <rFont val="Arial"/>
        <family val="2"/>
        <charset val="204"/>
      </rPr>
      <t xml:space="preserve"> для восстановления</t>
    </r>
    <r>
      <rPr>
        <sz val="10"/>
        <rFont val="Arial"/>
        <family val="2"/>
        <charset val="204"/>
      </rPr>
      <t xml:space="preserve"> кожи мужских рук</t>
    </r>
    <r>
      <rPr>
        <b/>
        <sz val="10"/>
        <rFont val="Arial"/>
        <family val="2"/>
        <charset val="204"/>
      </rPr>
      <t xml:space="preserve"> QuickSPACER® Mr.Bond® 801 </t>
    </r>
    <r>
      <rPr>
        <sz val="10"/>
        <rFont val="Arial"/>
        <family val="2"/>
        <charset val="204"/>
      </rPr>
      <t xml:space="preserve">после выполнения работ, связанных с химическими и клеевыми веществами, ускоряет процесс регенерации (заживления) кожи, смягчает и снимает раздражение.  </t>
    </r>
  </si>
  <si>
    <r>
      <rPr>
        <sz val="10"/>
        <rFont val="Arial"/>
        <family val="2"/>
        <charset val="204"/>
      </rPr>
      <t xml:space="preserve">QuickSPACER® </t>
    </r>
    <r>
      <rPr>
        <b/>
        <sz val="10"/>
        <rFont val="Arial"/>
        <family val="2"/>
        <charset val="204"/>
      </rPr>
      <t xml:space="preserve">Mr.Bond® 803 </t>
    </r>
    <r>
      <rPr>
        <i/>
        <sz val="10"/>
        <color theme="0" tint="-0.499984740745262"/>
        <rFont val="Arial"/>
        <family val="2"/>
        <charset val="204"/>
      </rPr>
      <t xml:space="preserve">(Квик СпЭйсер Мистер Бонд 803)       </t>
    </r>
  </si>
  <si>
    <r>
      <t xml:space="preserve">Экологичная паста для очистки мужских рук </t>
    </r>
    <r>
      <rPr>
        <b/>
        <sz val="10"/>
        <rFont val="Arial"/>
        <family val="2"/>
        <charset val="204"/>
      </rPr>
      <t>QuickSPACER® Mr.Bond® 803</t>
    </r>
    <r>
      <rPr>
        <sz val="10"/>
        <rFont val="Arial"/>
        <family val="2"/>
        <charset val="204"/>
      </rPr>
      <t xml:space="preserve"> качественно очищает различные технические загрязнения. Состоит из натруальных материалов и природных абразивов. Гипоаллергена.</t>
    </r>
  </si>
  <si>
    <t>450 г</t>
  </si>
  <si>
    <r>
      <rPr>
        <sz val="10"/>
        <rFont val="Arial"/>
        <family val="2"/>
        <charset val="204"/>
      </rPr>
      <t xml:space="preserve">QuickSPACER® </t>
    </r>
    <r>
      <rPr>
        <b/>
        <sz val="10"/>
        <rFont val="Arial"/>
        <family val="2"/>
        <charset val="204"/>
      </rPr>
      <t xml:space="preserve">Mr.Bond® 805 </t>
    </r>
    <r>
      <rPr>
        <i/>
        <sz val="10"/>
        <color theme="0" tint="-0.499984740745262"/>
        <rFont val="Arial"/>
        <family val="2"/>
        <charset val="204"/>
      </rPr>
      <t xml:space="preserve">(Квик СпЭйсер Мистер Бонд 805)      </t>
    </r>
    <r>
      <rPr>
        <b/>
        <sz val="10"/>
        <rFont val="Arial"/>
        <family val="2"/>
        <charset val="204"/>
      </rPr>
      <t xml:space="preserve"> </t>
    </r>
  </si>
  <si>
    <r>
      <t xml:space="preserve">Профессиональная паста для очистки мужских рук </t>
    </r>
    <r>
      <rPr>
        <b/>
        <sz val="10"/>
        <rFont val="Arial"/>
        <family val="2"/>
        <charset val="204"/>
      </rPr>
      <t xml:space="preserve">QuickSPACER® Mr.Bond® 805 </t>
    </r>
    <r>
      <rPr>
        <sz val="10"/>
        <rFont val="Arial"/>
        <family val="2"/>
        <charset val="204"/>
      </rPr>
      <t>удаляет загрязнения за счет содержания в нем абразивных частиц и ПАВ. Воздействует, не вызывая раздражения, рекумендуется использовать в качестве ежедневной очистки рук.</t>
    </r>
  </si>
  <si>
    <r>
      <rPr>
        <sz val="10"/>
        <rFont val="Arial"/>
        <family val="2"/>
        <charset val="204"/>
      </rPr>
      <t xml:space="preserve">QuickSPACER®  </t>
    </r>
    <r>
      <rPr>
        <b/>
        <sz val="10"/>
        <rFont val="Arial"/>
        <family val="2"/>
        <charset val="204"/>
      </rPr>
      <t xml:space="preserve">Mr.Bond® 807 </t>
    </r>
    <r>
      <rPr>
        <i/>
        <sz val="10"/>
        <color theme="0" tint="-0.499984740745262"/>
        <rFont val="Arial"/>
        <family val="2"/>
        <charset val="204"/>
      </rPr>
      <t xml:space="preserve">(Квик СпЭйсер Мистер Бонд 807)       </t>
    </r>
  </si>
  <si>
    <r>
      <t xml:space="preserve">Профессиональная паста для очистки мужских рук от стойких загрязнений </t>
    </r>
    <r>
      <rPr>
        <b/>
        <sz val="10"/>
        <rFont val="Arial"/>
        <family val="2"/>
        <charset val="204"/>
      </rPr>
      <t>QuickSPACER® Mr.Bond® 807</t>
    </r>
    <r>
      <rPr>
        <sz val="10"/>
        <rFont val="Arial"/>
        <family val="2"/>
        <charset val="204"/>
      </rPr>
      <t xml:space="preserve"> удаляет въевшиеся и сложные загрязнения (сажа, мазут, клей, смазки), расщипляя частицы загрязнений даже в холодной воде.</t>
    </r>
  </si>
  <si>
    <t>ПРОФЕССИОНАЛЬНЫЕ ПОЛИМЕРНЫЕ УПЛОТНИТЕЛИ MR.BOND (QS)</t>
  </si>
  <si>
    <r>
      <t xml:space="preserve">Профессиональные полимерные уплотнители Mr.Bond (QS) </t>
    </r>
    <r>
      <rPr>
        <sz val="11"/>
        <color rgb="FFFF0000"/>
        <rFont val="Calibri"/>
        <family val="2"/>
        <charset val="204"/>
        <scheme val="minor"/>
      </rPr>
      <t>NEW!</t>
    </r>
  </si>
  <si>
    <t>Pipal Chemicals</t>
  </si>
  <si>
    <t>RCP-0004-2540130</t>
  </si>
  <si>
    <t>RCP-0004-2540180</t>
  </si>
  <si>
    <t>RCP-0004-2560130</t>
  </si>
  <si>
    <t>RCP-0004-2560180</t>
  </si>
  <si>
    <t>RCP-0004-2580180</t>
  </si>
  <si>
    <t>RCP-0004-3240180</t>
  </si>
  <si>
    <t>RCP-0004-3260180</t>
  </si>
  <si>
    <t>RCP-0004-3280180</t>
  </si>
  <si>
    <t>RCP-0004-2540130 ROMMER Циркуляционный насос Profi 25/40-130</t>
  </si>
  <si>
    <t>RCP-0004-2540180 ROMMER Циркуляционный насос Profi 25/40-180</t>
  </si>
  <si>
    <t>RCP-0004-2560130 ROMMER Циркуляционный насос Profi 25/60-130</t>
  </si>
  <si>
    <t>RCP-0004-2560180 ROMMER Циркуляционный насос Profi 25/60-180</t>
  </si>
  <si>
    <t>RCP-0004-2580180 ROMMER Циркуляционный насос Profi 25/80-180</t>
  </si>
  <si>
    <t>RCP-0004-3240180 ROMMER Циркуляционный насос Profi 32/40-180</t>
  </si>
  <si>
    <t>RCP-0004-3260180 ROMMER Циркуляционный насос Profi 32/60-180</t>
  </si>
  <si>
    <t>RCP-0004-3280180 ROMMER Циркуляционный насос Profi 32/80-180</t>
  </si>
  <si>
    <t>165</t>
  </si>
  <si>
    <t>270</t>
  </si>
  <si>
    <t>Трехскоростные циркуляционные насосы ROMMER PROFI</t>
  </si>
  <si>
    <t>Комнатный проводные термостаты ST</t>
  </si>
  <si>
    <t>Цена с НДС, с учетом скидки, Руб</t>
  </si>
  <si>
    <t xml:space="preserve">STE-0004-000132 </t>
  </si>
  <si>
    <t>Термостат комнатный ST-132 с блоком питания</t>
  </si>
  <si>
    <t>0010003659</t>
  </si>
  <si>
    <t>Mizudo</t>
  </si>
  <si>
    <t>Котельное оборудование Mizudo ( Китай)</t>
  </si>
  <si>
    <t>Котельное оборудование Mizudo эксклюзивные модели для Терем ( Китай)</t>
  </si>
  <si>
    <t>8 927,23</t>
  </si>
  <si>
    <t>1 846,67</t>
  </si>
  <si>
    <t>6 479,55</t>
  </si>
  <si>
    <t>11 015,24</t>
  </si>
  <si>
    <t>5 540,02</t>
  </si>
  <si>
    <t>647,96</t>
  </si>
  <si>
    <t>2 156,10</t>
  </si>
  <si>
    <t>Системы автоматической подпитки</t>
  </si>
  <si>
    <t>SVS-0050-524115</t>
  </si>
  <si>
    <t>SVS-0050-525115</t>
  </si>
  <si>
    <t>SVS-0050-526115</t>
  </si>
  <si>
    <t>STOUT Автоматический подпиточный клапан 1/2 НР/НР с выходом под манометр 0524.115</t>
  </si>
  <si>
    <t>STOUT Автоматический подпиточный клапан 1/2 ВН/НР с выходом под манометр 0525.115</t>
  </si>
  <si>
    <t>STOUT Автоматический подпиточный клапан 1/2 ВН/ВН с выходом под манометр 0526.115</t>
  </si>
  <si>
    <t>SZE02020XX</t>
  </si>
  <si>
    <t>SZE02025XX</t>
  </si>
  <si>
    <t>SZE03232XX</t>
  </si>
  <si>
    <t>SZE02525XX</t>
  </si>
  <si>
    <t>SZE04040XX</t>
  </si>
  <si>
    <t>SZE05050XX</t>
  </si>
  <si>
    <t>SZE06363XX</t>
  </si>
  <si>
    <t>STRK016P17</t>
  </si>
  <si>
    <t>STR020P10X</t>
  </si>
  <si>
    <t>STR025P10X</t>
  </si>
  <si>
    <t>STR032P10X</t>
  </si>
  <si>
    <t>STR040P10X</t>
  </si>
  <si>
    <t>STR020P20X</t>
  </si>
  <si>
    <t>STR025P20X</t>
  </si>
  <si>
    <t>STR032P20X</t>
  </si>
  <si>
    <t>STR040P20X</t>
  </si>
  <si>
    <t>SNA020RCTX</t>
  </si>
  <si>
    <t>SRE12016RCT</t>
  </si>
  <si>
    <t>STK020RCTX</t>
  </si>
  <si>
    <t>STKR0322025RCT</t>
  </si>
  <si>
    <t>STKR0252020RCT</t>
  </si>
  <si>
    <t>SKRH020RCT</t>
  </si>
  <si>
    <t>SKRH025RCT</t>
  </si>
  <si>
    <t>SO02090RCT</t>
  </si>
  <si>
    <t>SO02590RCT</t>
  </si>
  <si>
    <t>SZA120RCTX</t>
  </si>
  <si>
    <t>SRAO02020RCT</t>
  </si>
  <si>
    <t>STR020P16X</t>
  </si>
  <si>
    <t>STR025P16X</t>
  </si>
  <si>
    <t>STR032P16X</t>
  </si>
  <si>
    <t>STR040P16X</t>
  </si>
  <si>
    <t>SRAO02520RCT</t>
  </si>
  <si>
    <t xml:space="preserve">Котельное оборудование Mizudo </t>
  </si>
  <si>
    <t xml:space="preserve">Внешний вид </t>
  </si>
  <si>
    <t>Мощность,кВт</t>
  </si>
  <si>
    <t>Диаметр дымохода,мм</t>
  </si>
  <si>
    <t>Произв-ть ГВС, при ΔT 25C° , л/мин</t>
  </si>
  <si>
    <t>Размеры,мм</t>
  </si>
  <si>
    <t>Двухконтурные котлы с раздельными теплообменниками. Закрытая камера сгорания. Сенсорная панель. Плата цифровой шины OpenTherm</t>
  </si>
  <si>
    <t>БП-00002081</t>
  </si>
  <si>
    <t>БП-00002080</t>
  </si>
  <si>
    <t>БП-00002079</t>
  </si>
  <si>
    <t>Настенный котел GB MIZUDO M24T (24 кВт, 2 Т/О) с шиной OPT, черная панель управления</t>
  </si>
  <si>
    <t>Настенный котел GB MIZUDO M24T (24 кВт, 2 Т/О) с шиной OPT, голубая панель управления</t>
  </si>
  <si>
    <t>Настенный котел GB MIZUDO M24T (24 кВт, 2 Т/О) с шиной OPT, белая панель управления</t>
  </si>
  <si>
    <t>24,0/9,6 </t>
  </si>
  <si>
    <t>Конденсационные одноконтурные котлы без трехходового клапана с закрытой камерой сгорания. Плата цифровой шины OpenTherm.</t>
  </si>
  <si>
    <t>БП-00002082</t>
  </si>
  <si>
    <t>Настенный котел GB MIZUDO M35TК (35 кВт, одноконтурный конденсационный) с шиной OPT</t>
  </si>
  <si>
    <t>Двухконтурные котлы с раздельными теплообменниками. Закрытая камера сгорания. Плата цифровой шины OpenTherm</t>
  </si>
  <si>
    <t>БП-00001839</t>
  </si>
  <si>
    <t>БП-00001837</t>
  </si>
  <si>
    <t>БП-00001840</t>
  </si>
  <si>
    <t>БП-00001828</t>
  </si>
  <si>
    <t>БП-00001823</t>
  </si>
  <si>
    <t>БП-00001825</t>
  </si>
  <si>
    <t>БП-00001855</t>
  </si>
  <si>
    <t>БП-00001822</t>
  </si>
  <si>
    <t>БП-00001826</t>
  </si>
  <si>
    <t>БП-00001845</t>
  </si>
  <si>
    <t>БП-00001827</t>
  </si>
  <si>
    <t>Настенный котел GB MIZUDO M11Т (11 кВт, 2 Т/O) c шиной OPT</t>
  </si>
  <si>
    <t>Настенный котел GB MIZUDO M13Т (13 кВт, 2 Т/O) с шиной OPT</t>
  </si>
  <si>
    <t>Настенный котел GB MIZUDO M15Т (15 кВт, 2 Т/O) c шиной OPT</t>
  </si>
  <si>
    <t>Настенный котел GB MIZUDO M17Т (17 кВт, 2 Т/O) c шинойOPT</t>
  </si>
  <si>
    <t>Настенный котел GB MIZUDO M20Т (20 кВт, 2 Т/O) с шиной OPT</t>
  </si>
  <si>
    <t>Настенный котел GB MIZUDO M24T (24 кВт, 2 Т/О) с шиной OPT</t>
  </si>
  <si>
    <t>Настенный котел GB MIZUDO M28Т (28 кВт, 2 Т/O) c шиной OPT</t>
  </si>
  <si>
    <t>Настенный котел GB MIZUDO M30T (30 кВт, 2 Т/О) с шиной OPT</t>
  </si>
  <si>
    <t>Настенный котел GB MIZUDO M32Т (32 кВт, 2 Т/O) с шиной OPT</t>
  </si>
  <si>
    <t>Настенный котел GB MIZUDO M36Т (36 кВт, 2 Т/O) c шиной OPT</t>
  </si>
  <si>
    <t>Настенный котел GB MIZUDO M40Т (40 кВт, 2 Т/O) c шиной OPT</t>
  </si>
  <si>
    <t>11,0/4,0</t>
  </si>
  <si>
    <t>13,0/5,0</t>
  </si>
  <si>
    <t>15,0/6,0</t>
  </si>
  <si>
    <t>17,0/6,8</t>
  </si>
  <si>
    <t>20,0/8,0</t>
  </si>
  <si>
    <t>28,0/11,5</t>
  </si>
  <si>
    <t>30,0/12,1</t>
  </si>
  <si>
    <t>32,0/13,0</t>
  </si>
  <si>
    <t>36,0/14,4</t>
  </si>
  <si>
    <t>40,0/15,9</t>
  </si>
  <si>
    <t xml:space="preserve">Двухконтурные котлы с раздельными теплообменниками. Открытая камера сгорания. </t>
  </si>
  <si>
    <t>БП-00001651</t>
  </si>
  <si>
    <t>БП-00000617</t>
  </si>
  <si>
    <t>БП-00001300</t>
  </si>
  <si>
    <t xml:space="preserve">Настенный котел GB MIZUDO M18 (18 кВт) </t>
  </si>
  <si>
    <t>Настенный котел GB MIZUDO M20 (20 кВт)</t>
  </si>
  <si>
    <t xml:space="preserve">Настенный котел GB MIZUDO M24 (24 кВт) </t>
  </si>
  <si>
    <t>24,0/9,6</t>
  </si>
  <si>
    <t>БП-00001858</t>
  </si>
  <si>
    <t>БП-00001857</t>
  </si>
  <si>
    <t>БП-00001861</t>
  </si>
  <si>
    <t>БП-00001854</t>
  </si>
  <si>
    <t>БП-00001838</t>
  </si>
  <si>
    <t>БП-00001830</t>
  </si>
  <si>
    <t>БП-00001831</t>
  </si>
  <si>
    <t>БП-00001824</t>
  </si>
  <si>
    <t>БП-00001820</t>
  </si>
  <si>
    <t>БП-00001821</t>
  </si>
  <si>
    <t>БП-00001836</t>
  </si>
  <si>
    <t>Настенный котел GB MIZUDO M11ТH (11 кВт, одноконтурный) c шиной OPT</t>
  </si>
  <si>
    <t>Настенный котел GB MIZUDO M13ТH (13 кВт, одноконтурный c шиной OPT</t>
  </si>
  <si>
    <t>Настенный котел GB MIZUDO M15ТH (15 кВт, одноконтурный c шиной OPT</t>
  </si>
  <si>
    <t>Настенный котел GB MIZUDO M17ТH (17 кВт, одноконтурный c шиной OPT</t>
  </si>
  <si>
    <t>Настенный котел GB MIZUDO M20ТH (20 кВт, одноконтурный) c шиной OPT</t>
  </si>
  <si>
    <t>Настенный котел GB MIZUDO M24ТH (24 кВт, одноконтурный) c шиной OPT</t>
  </si>
  <si>
    <t>Настенный котел GB MIZUDO M28ТH (28 кВт, одноконтурный) c шиной OPT</t>
  </si>
  <si>
    <t>Настенный котел GB MIZUDO M30ТH (30 кВт, одноконтурный) c шиной OPT</t>
  </si>
  <si>
    <t>Настенный котел GB MIZUDO M32ТH (32 кВт, одноконтурный) c шиной OPT</t>
  </si>
  <si>
    <t>Настенный котел GB MIZUDO M36ТH (36 кВт, одноконтурный) c шиной OPT</t>
  </si>
  <si>
    <t>Настенный котел GB MIZUDO M40ТH (40 кВт, одноконтурный c шиной OPT</t>
  </si>
  <si>
    <t>13,0/5,1</t>
  </si>
  <si>
    <t>15,0/6,2</t>
  </si>
  <si>
    <t>Одноконтурные котлы без трехходового клапана с закрытой камерой сгорания. Плата цифровой шины OpenTherm.</t>
  </si>
  <si>
    <t>Одноконтурные котлы со встроенным трехходовым клапаном.Датчик бойлера в комплекте. Закрытая камера сгорания.Плата цифровой шины OpenTherm</t>
  </si>
  <si>
    <t>БП-00000818</t>
  </si>
  <si>
    <t>БП-00000815</t>
  </si>
  <si>
    <t>БП-00000835</t>
  </si>
  <si>
    <t>БП-00000817</t>
  </si>
  <si>
    <t>Настенный котел GB MIZUDO M11ТL (11 кВт, одноконтурный)  с шиной OpenTherm</t>
  </si>
  <si>
    <t>Настенный котел GB MIZUDO M13ТL (13 кВт, одноконтурный)  с шиной OpenTherm</t>
  </si>
  <si>
    <t>Настенный котел GB MIZUDO M15ТL (15 кВт, одноконтурный) с шиной OpenTherm</t>
  </si>
  <si>
    <t>Настенный котел GB MIZUDO M17ТL (17 кВт, одноконтурный) с шиной OpenTherm</t>
  </si>
  <si>
    <t>БП-00001485</t>
  </si>
  <si>
    <t>Настенный котел GB MIZUDO M44ТL (44 кВт, одноконтурный)  с шиной OpenTherm</t>
  </si>
  <si>
    <t>44,0/21,0</t>
  </si>
  <si>
    <t>Двухконтурные котлы с раздельным теплообменником с LPG. Закрытая камера сгорания.</t>
  </si>
  <si>
    <t>БП-00001803</t>
  </si>
  <si>
    <t>Настенный котел GB MIZUDO M24Т (24 кВт) LPG</t>
  </si>
  <si>
    <t xml:space="preserve">Форсунки </t>
  </si>
  <si>
    <t>БП-00000712</t>
  </si>
  <si>
    <t>БП-00000884</t>
  </si>
  <si>
    <t>БП-00000699</t>
  </si>
  <si>
    <t>БП-00000808</t>
  </si>
  <si>
    <t>БП-00000701</t>
  </si>
  <si>
    <t>БП-00000674</t>
  </si>
  <si>
    <t>БП-00001975</t>
  </si>
  <si>
    <t>Комплект для перевода на сжиженный газ M11T-M17T</t>
  </si>
  <si>
    <t>Комплект для перевода на сжиженный газ M20T</t>
  </si>
  <si>
    <t>Комплект для перевода на сжиженный газ M24T-M26T</t>
  </si>
  <si>
    <t>Комплект для перевода на сжиженный газ M28T-M36T</t>
  </si>
  <si>
    <t>Комплект для перевода на сжиженный газ M40T, M40TH</t>
  </si>
  <si>
    <t>Сопло d0.85 для котлов LPG</t>
  </si>
  <si>
    <t>Сопло d1,43 для котлов NG</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</si>
  <si>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</si>
  <si>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</si>
  <si>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</si>
  <si>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</si>
  <si>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</si>
  <si>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</si>
  <si>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</si>
  <si>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</si>
  <si>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</si>
  <si>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</si>
  <si>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</si>
  <si>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</si>
  <si>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</si>
  <si>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</si>
  <si>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</si>
  <si>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</si>
  <si>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</si>
  <si>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</si>
  <si>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</si>
  <si>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</si>
  <si>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</si>
  <si>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</si>
  <si>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</si>
  <si>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</si>
  <si>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</si>
  <si>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</si>
  <si>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</si>
  <si>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</si>
  <si>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</si>
  <si>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</si>
  <si>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</si>
  <si>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</si>
  <si>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</si>
  <si>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</si>
  <si>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</si>
  <si>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</si>
  <si>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</si>
  <si>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</si>
  <si>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</si>
  <si>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</si>
  <si>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</si>
  <si>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</si>
  <si>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</si>
  <si>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</si>
  <si>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</si>
  <si>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</si>
  <si>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SPG-0001-503525</t>
  </si>
  <si>
    <t>SPG-0002-503525</t>
  </si>
  <si>
    <t>35 (для труб до 25Ø)</t>
  </si>
  <si>
    <t>Канализационные насосные станции Rommer BIOLIFT (Китай)</t>
  </si>
  <si>
    <t>Изобр.</t>
  </si>
  <si>
    <t>АРТ.</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</si>
  <si>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</si>
  <si>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</si>
  <si>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</si>
  <si>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</si>
  <si>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</si>
  <si>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</si>
  <si>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</si>
  <si>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</si>
  <si>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</si>
  <si>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</si>
  <si>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</si>
  <si>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</si>
  <si>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</si>
  <si>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</si>
  <si>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80°С в течение 4х часов</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</si>
  <si>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</si>
  <si>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</si>
  <si>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</si>
  <si>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</si>
  <si>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</si>
  <si>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Муфта комбинированная с накидной гайкой</t>
  </si>
  <si>
    <t>SDG-0120-005010</t>
  </si>
  <si>
    <t>SDG-0120-005011</t>
  </si>
  <si>
    <t>183301512*</t>
  </si>
  <si>
    <t>183301534*</t>
  </si>
  <si>
    <t>Канализация из полипропилена Политэк (Россия)</t>
  </si>
  <si>
    <t>КАНАЛИЗАЦИОННАЯ СИСТЕМА ПОЛИТЭК</t>
  </si>
  <si>
    <t>ТРУБЫ И ФИТИНГИ ИЗ ПОЛИПРОПИЛЕНА ДЛЯ КАНАЛИЗАЦИОННЫХ СИСТЕМ ПОЛИТЭК</t>
  </si>
  <si>
    <t>Трубы с раструбом для внутренней канализации Ø50 толщина стенки 1,5 мм.</t>
  </si>
  <si>
    <t>0500150т</t>
  </si>
  <si>
    <t>L 150</t>
  </si>
  <si>
    <t>0500250т</t>
  </si>
  <si>
    <t>L 250</t>
  </si>
  <si>
    <t>0500500т</t>
  </si>
  <si>
    <t>L 500</t>
  </si>
  <si>
    <t>0500750т</t>
  </si>
  <si>
    <t>L 750</t>
  </si>
  <si>
    <t>0501000т</t>
  </si>
  <si>
    <t>L 1000</t>
  </si>
  <si>
    <t>0501500т</t>
  </si>
  <si>
    <t>L 1500</t>
  </si>
  <si>
    <t>0502000т</t>
  </si>
  <si>
    <t>L 2000</t>
  </si>
  <si>
    <t>0503000т</t>
  </si>
  <si>
    <t>L 3000</t>
  </si>
  <si>
    <t>Трубы с раструбом для внутренней канализации Ø110, толщина стенки 2,2 мм.</t>
  </si>
  <si>
    <t>1100150т</t>
  </si>
  <si>
    <t>1100250т</t>
  </si>
  <si>
    <t>1100500т</t>
  </si>
  <si>
    <t>1100750т</t>
  </si>
  <si>
    <t>1101000т</t>
  </si>
  <si>
    <t>1101500т</t>
  </si>
  <si>
    <t>1102000т</t>
  </si>
  <si>
    <t>1103000т</t>
  </si>
  <si>
    <t>Муфта двухраструбная</t>
  </si>
  <si>
    <t xml:space="preserve">Отвод </t>
  </si>
  <si>
    <t>D 50*15˚</t>
  </si>
  <si>
    <t>D 50*30˚</t>
  </si>
  <si>
    <t>D 50*45˚</t>
  </si>
  <si>
    <t>D 50*67˚</t>
  </si>
  <si>
    <t>D 50*87,5˚</t>
  </si>
  <si>
    <t>D 110*15˚</t>
  </si>
  <si>
    <t>D 110*30˚</t>
  </si>
  <si>
    <t>D 110*45˚</t>
  </si>
  <si>
    <t>D 110*67˚</t>
  </si>
  <si>
    <t>D 110*87,5˚</t>
  </si>
  <si>
    <t>Отвод 110*90˚ с выходом 50</t>
  </si>
  <si>
    <t>300111050Л</t>
  </si>
  <si>
    <t>левый</t>
  </si>
  <si>
    <t>300111050П</t>
  </si>
  <si>
    <t>правый</t>
  </si>
  <si>
    <t>прямой</t>
  </si>
  <si>
    <t>300111050Ф</t>
  </si>
  <si>
    <t>фронтальный (тыл)</t>
  </si>
  <si>
    <t>300111050ЛП</t>
  </si>
  <si>
    <t>левый+правый</t>
  </si>
  <si>
    <t>Отвод 110*45˚ с выходом 50</t>
  </si>
  <si>
    <t>345111050Л</t>
  </si>
  <si>
    <t>345111050П</t>
  </si>
  <si>
    <t>345111050ЛП</t>
  </si>
  <si>
    <t>511050к</t>
  </si>
  <si>
    <t>D 110/50 короткий</t>
  </si>
  <si>
    <t>D 110/50 длинный</t>
  </si>
  <si>
    <t>Патрубок компенсационный</t>
  </si>
  <si>
    <t>Крестовины двухплоскостные</t>
  </si>
  <si>
    <t>D 110*50*50 /87,5˚</t>
  </si>
  <si>
    <t>D 110*110*50 /87,5˚ левая</t>
  </si>
  <si>
    <t>D 110*110*50 /87,5˚ правая</t>
  </si>
  <si>
    <t xml:space="preserve">D 110*110*110 /87,5˚ </t>
  </si>
  <si>
    <t>Крестовины одноплоскостные</t>
  </si>
  <si>
    <t xml:space="preserve">D 110*110*110 /45˚ </t>
  </si>
  <si>
    <t xml:space="preserve">D 110*110*50 /87,5˚ </t>
  </si>
  <si>
    <t xml:space="preserve">D 110*50*50 /87,5˚ </t>
  </si>
  <si>
    <t xml:space="preserve">D 110*50*50 /45˚ </t>
  </si>
  <si>
    <t xml:space="preserve">D 50*50*50 /87,5˚ </t>
  </si>
  <si>
    <t xml:space="preserve">D 50*50*50 /45˚ </t>
  </si>
  <si>
    <t>D 50*50 /67,5˚</t>
  </si>
  <si>
    <t>D 50*50 /87,5˚</t>
  </si>
  <si>
    <t>D 110*50 /45˚</t>
  </si>
  <si>
    <t>D 110*50 /87,5˚</t>
  </si>
  <si>
    <t>D 110*110 /45˚</t>
  </si>
  <si>
    <t>D 110*110 /87,5˚</t>
  </si>
  <si>
    <t>Хомут с защелкой</t>
  </si>
  <si>
    <t>Зонт вентиляционный</t>
  </si>
  <si>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</si>
  <si>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</si>
  <si>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</si>
  <si>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</si>
  <si>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</si>
  <si>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CH 950 M</t>
  </si>
  <si>
    <t>CH 950 K</t>
  </si>
  <si>
    <t>CH 950 H</t>
  </si>
  <si>
    <t>Противопожарные муфты</t>
  </si>
  <si>
    <t>R85CFCP00050</t>
  </si>
  <si>
    <t>Муфта противопожарная FIRE CP 050</t>
  </si>
  <si>
    <t>R85CFCP00110</t>
  </si>
  <si>
    <t>Муфта противопожарная FIRE CP 110</t>
  </si>
  <si>
    <t>SPC-0010-2580180</t>
  </si>
  <si>
    <t>SPC-0010-3280180</t>
  </si>
  <si>
    <t>SPC-0010-2540180</t>
  </si>
  <si>
    <t>SPC-0010-2540130</t>
  </si>
  <si>
    <t>SPC-0010-3240180</t>
  </si>
  <si>
    <t>SPC-0010-2560130</t>
  </si>
  <si>
    <t>SPC-0010-2560180</t>
  </si>
  <si>
    <t>SPC-0010-3260180</t>
  </si>
  <si>
    <t>STOUT Насос циркуляционный 25/80-180 мм</t>
  </si>
  <si>
    <t>STOUT Насос циркуляционный 32/80-180 мм</t>
  </si>
  <si>
    <t>STOUT Насос циркуляционный 25/40-180 мм</t>
  </si>
  <si>
    <t>STOUT Насос циркуляционный 25/40-130 мм</t>
  </si>
  <si>
    <t>STOUT Насос циркуляционный 32/40-180 мм</t>
  </si>
  <si>
    <t>STOUT Насос циркуляционный 25/60-130 мм</t>
  </si>
  <si>
    <t>STOUT Насос циркуляционный 25/60-180 мм</t>
  </si>
  <si>
    <t>STOUT Насос циркуляционный 32/60-180 мм</t>
  </si>
  <si>
    <t>Трехскоростные циркуляционные насосы</t>
  </si>
  <si>
    <t>Энергоэффективные циркуляционные насосы</t>
  </si>
  <si>
    <t>STOUT Насос циркуляционный mini 25/40-180</t>
  </si>
  <si>
    <t>STOUT Насос циркуляционный mini 25/60-180</t>
  </si>
  <si>
    <t>STOUT Насос циркуляционный mini 25/80-180</t>
  </si>
  <si>
    <t>STOUT Насос циркуляционный mini 32/40-180</t>
  </si>
  <si>
    <t>STOUT Насос циркуляционный mini 32/60-180</t>
  </si>
  <si>
    <t>STOUT Насос циркуляционный mini 32/80-180</t>
  </si>
  <si>
    <t>STOUT Насос циркуляционный mini pro 25/40-180</t>
  </si>
  <si>
    <t>STOUT Насос циркуляционный mini pro 25/60-180</t>
  </si>
  <si>
    <t>STOUT Насос циркуляционный mini pro 25/80-180</t>
  </si>
  <si>
    <t>STOUT Насос циркуляционный mini pro 32/40-180</t>
  </si>
  <si>
    <t>STOUT Насос циркуляционный mini pro 32/60-180</t>
  </si>
  <si>
    <t>STOUT Насос циркуляционный mini pro 32/80-180</t>
  </si>
  <si>
    <t>STH-0006-001000</t>
  </si>
  <si>
    <t>STH-0006-001500</t>
  </si>
  <si>
    <t>STH-0006-002000</t>
  </si>
  <si>
    <t>STH-0006-003000</t>
  </si>
  <si>
    <t>М 3’’</t>
  </si>
  <si>
    <t>STW-0002-001500</t>
  </si>
  <si>
    <t>STW-0002-002000</t>
  </si>
  <si>
    <t>STW-0002-003000</t>
  </si>
  <si>
    <t>Автоматические насосные станции</t>
  </si>
  <si>
    <t>SPJ-0030-010024</t>
  </si>
  <si>
    <t>Автоматическая насосная станция SPJ-100/20</t>
  </si>
  <si>
    <t>ФОТО ПОКА НЕТ</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</si>
  <si>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</si>
  <si>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</si>
  <si>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</si>
  <si>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</si>
  <si>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</si>
  <si>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</si>
  <si>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</si>
  <si>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</si>
  <si>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</si>
  <si>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</si>
  <si>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</si>
  <si>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</si>
  <si>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</si>
  <si>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</si>
  <si>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</si>
  <si>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</si>
  <si>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</si>
  <si>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</si>
  <si>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</si>
  <si>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</si>
  <si>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</si>
  <si>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</si>
  <si>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</si>
  <si>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</si>
  <si>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</si>
  <si>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</si>
  <si>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</si>
  <si>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</si>
  <si>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</si>
  <si>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</si>
  <si>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</si>
  <si>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</si>
  <si>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</si>
  <si>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</si>
  <si>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</si>
  <si>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</si>
  <si>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</si>
  <si>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</si>
  <si>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</si>
  <si>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</si>
  <si>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</si>
  <si>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</si>
  <si>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</si>
  <si>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</si>
  <si>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</si>
  <si>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</si>
  <si>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</si>
  <si>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</si>
  <si>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</si>
  <si>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</si>
  <si>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</si>
  <si>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</si>
  <si>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</si>
  <si>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</si>
  <si>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</si>
  <si>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</si>
  <si>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</si>
  <si>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</si>
  <si>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</si>
  <si>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</si>
  <si>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</si>
  <si>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</si>
  <si>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</si>
  <si>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</si>
  <si>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</si>
  <si>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</si>
  <si>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</si>
  <si>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</si>
  <si>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</si>
  <si>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</si>
  <si>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</si>
  <si>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</si>
  <si>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</si>
  <si>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</si>
  <si>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</si>
  <si>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</si>
  <si>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</si>
  <si>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</si>
  <si>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</si>
  <si>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</si>
  <si>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</si>
  <si>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</si>
  <si>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</si>
  <si>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</si>
  <si>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</si>
  <si>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</si>
  <si>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</si>
  <si>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</si>
  <si>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</si>
  <si>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</si>
  <si>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</si>
  <si>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</si>
  <si>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</si>
  <si>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</si>
  <si>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</si>
  <si>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</si>
  <si>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</si>
  <si>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</si>
  <si>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</si>
  <si>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</si>
  <si>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</si>
  <si>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</si>
  <si>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</si>
  <si>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</si>
  <si>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</si>
  <si>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</si>
  <si>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</si>
  <si>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</si>
  <si>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</si>
  <si>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</si>
  <si>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</si>
  <si>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</si>
  <si>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</si>
  <si>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</si>
  <si>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</si>
  <si>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</si>
  <si>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</si>
  <si>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</si>
  <si>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</si>
  <si>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</si>
  <si>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</si>
  <si>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</si>
  <si>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</si>
  <si>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</si>
  <si>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</si>
  <si>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</si>
  <si>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</si>
  <si>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</si>
  <si>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</si>
  <si>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</si>
  <si>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</si>
  <si>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</si>
  <si>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</si>
  <si>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</si>
  <si>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</si>
  <si>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</si>
  <si>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</si>
  <si>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FAF</t>
  </si>
  <si>
    <t>Бытовые счетчики воды</t>
  </si>
  <si>
    <t>71-15-01</t>
  </si>
  <si>
    <t>71-15-03</t>
  </si>
  <si>
    <t>71-15-234</t>
  </si>
  <si>
    <t>72-15-243</t>
  </si>
  <si>
    <t>72-15-244</t>
  </si>
  <si>
    <t>72-15-245</t>
  </si>
  <si>
    <t>72-15-246</t>
  </si>
  <si>
    <t>72-15-247</t>
  </si>
  <si>
    <t>72-15-248</t>
  </si>
  <si>
    <t>72-15-249</t>
  </si>
  <si>
    <t>72-15-250</t>
  </si>
  <si>
    <t>72-15-251</t>
  </si>
  <si>
    <t>72-15-252</t>
  </si>
  <si>
    <t>72-15-253</t>
  </si>
  <si>
    <t>72-15-254</t>
  </si>
  <si>
    <t>72-15-256</t>
  </si>
  <si>
    <t>72-15-260</t>
  </si>
  <si>
    <t>73-15-01</t>
  </si>
  <si>
    <t>73-15-02</t>
  </si>
  <si>
    <t>73-15-270</t>
  </si>
  <si>
    <t>76-15-05</t>
  </si>
  <si>
    <t>76-15-14</t>
  </si>
  <si>
    <t>76-15-303</t>
  </si>
  <si>
    <t>76-15-304</t>
  </si>
  <si>
    <t>71-20-01</t>
  </si>
  <si>
    <t>71-20-03</t>
  </si>
  <si>
    <t>71-20-234</t>
  </si>
  <si>
    <t>72-20-243</t>
  </si>
  <si>
    <t>72-20-245</t>
  </si>
  <si>
    <t>76-20-05</t>
  </si>
  <si>
    <t>76-20-14</t>
  </si>
  <si>
    <t>76-20-303</t>
  </si>
  <si>
    <t>76-20-304</t>
  </si>
  <si>
    <t>Счетчик воды Декаст ВКМ-15</t>
  </si>
  <si>
    <t>Счетчик воды Декаст ВКМ-15 ДГ2</t>
  </si>
  <si>
    <t>Счетчик воды Декаст ВКМ-15 mini S</t>
  </si>
  <si>
    <t>Счетчик воды Декаст ВСКМ-15 (110 мм, с кмч)</t>
  </si>
  <si>
    <t>Счетчик воды Декаст ВСКМ-15 (110 мм, с кмч с ОК)</t>
  </si>
  <si>
    <t>Счетчик воды Декаст ВСКМ-15 ДГ2 (110 мм, с кмч с ОК)</t>
  </si>
  <si>
    <t>Счетчик воды Декаст ВСКМ-15 (80 мм, с кмч)</t>
  </si>
  <si>
    <t>Счетчик воды Декаст ВСКМ-15 (80 мм, с кмч с ОК)</t>
  </si>
  <si>
    <t>Счетчик воды Декаст ВСКМ-15 ДГ2 (80 мм, с кмч с ОК)</t>
  </si>
  <si>
    <t>Счетчик воды Декаст ВСКМ-15 (110 мм, без кмч)</t>
  </si>
  <si>
    <t>Счетчик воды Декаст ВСКМ-15 (80 мм, без кмч)</t>
  </si>
  <si>
    <t>Счетчик воды Декаст ВСКМ-15 ДГ2 (110 мм, без кмч)</t>
  </si>
  <si>
    <t>Счетчик воды Декаст ВСКМ-15 ДГ2 (80 мм, без кмч)</t>
  </si>
  <si>
    <t>Счетчик воды Декаст ВСКМ-15 ДГ2 (110 мм)</t>
  </si>
  <si>
    <t>Счетчик воды Декаст ВСКМ-15 ДГ2 (80 мм)</t>
  </si>
  <si>
    <t>Счетчик воды Декаст ВСКМ-15 ДГ2 (80 мм, 1 л/имп)</t>
  </si>
  <si>
    <t>Счетчик воды Декаст ВСКМ-15 ДГ2 (80 мм, 1 л/имп, без кмч)</t>
  </si>
  <si>
    <t>Счетчик воды Декаст ОСВУ-15 (с кмч)</t>
  </si>
  <si>
    <t>Счетчик воды Декаст ОСВУ-15 (без кмч)</t>
  </si>
  <si>
    <t>Счетчик воды Декаст ОСВУ-15 (110 мм, с кмч с ОК)</t>
  </si>
  <si>
    <t>Счетчик воды Декаст ОСВХ-15 "НЕПТУН" Класс "С" ДГ2 (110 мм)</t>
  </si>
  <si>
    <t>Счетчик воды Декаст ОСВХ-15 "НЕПТУН" Класс "С" МИД (110 мм)</t>
  </si>
  <si>
    <t>Счетчик воды Декаст ОСВХ-15 "НЕПТУН" Класс "С" МИД Р</t>
  </si>
  <si>
    <t>Счетчик воды Декаст ОСВХ-15 "НЕПТУН" Класс "С" МИД И</t>
  </si>
  <si>
    <t>Счетчик воды Декаст ВКМ-20</t>
  </si>
  <si>
    <t>Счетчик воды Декаст ВКМ-20 ДГ2</t>
  </si>
  <si>
    <t>Счетчик воды Декаст ВКМ-20 mini S</t>
  </si>
  <si>
    <t>Счетчик воды Декаст ВСКМ-20</t>
  </si>
  <si>
    <t>Счетчик воды Декаст ВСКМ-20 ДГ2</t>
  </si>
  <si>
    <t>Счетчик воды Декаст ОСВХ-20 "НЕПТУН" Класс "С" ДГ2</t>
  </si>
  <si>
    <t>Счетчик воды Декаст ОСВХ-20 "НЕПТУН" Класс "С" МИД</t>
  </si>
  <si>
    <t>Счетчик воды Декаст ОСВХ-20 "НЕПТУН" Класс "С" МИД Р</t>
  </si>
  <si>
    <t>Счетчик воды Декаст ОСВХ-20 "НЕПТУН" Класс "С" МИД И</t>
  </si>
  <si>
    <t>Условный диаметр, мм</t>
  </si>
  <si>
    <t>Счетчики воды</t>
  </si>
  <si>
    <t>Общедомовые счетчики воды</t>
  </si>
  <si>
    <t>71-25-01</t>
  </si>
  <si>
    <t>71-25-03</t>
  </si>
  <si>
    <t>71-25-08</t>
  </si>
  <si>
    <t>72-25-01</t>
  </si>
  <si>
    <t>72-25-03</t>
  </si>
  <si>
    <t>72-25-266</t>
  </si>
  <si>
    <t>73-25-01</t>
  </si>
  <si>
    <t>73-25-03</t>
  </si>
  <si>
    <t>74-25-01</t>
  </si>
  <si>
    <t>74-25-03</t>
  </si>
  <si>
    <t>75-25-01</t>
  </si>
  <si>
    <t>75-25-03</t>
  </si>
  <si>
    <t>76-25-01</t>
  </si>
  <si>
    <t>76-25-03</t>
  </si>
  <si>
    <t>71-32-01</t>
  </si>
  <si>
    <t>71-32-08</t>
  </si>
  <si>
    <t>72-32-01</t>
  </si>
  <si>
    <t>72-32-03</t>
  </si>
  <si>
    <t>72-32-266</t>
  </si>
  <si>
    <t>73-32-01</t>
  </si>
  <si>
    <t>74-32-01</t>
  </si>
  <si>
    <t>74-32-03</t>
  </si>
  <si>
    <t>75-32-01</t>
  </si>
  <si>
    <t>75-32-03</t>
  </si>
  <si>
    <t>76-32-01</t>
  </si>
  <si>
    <t>71-40-08</t>
  </si>
  <si>
    <t>72-40-01</t>
  </si>
  <si>
    <t>72-40-03</t>
  </si>
  <si>
    <t>72-40-266</t>
  </si>
  <si>
    <t>72-40-267</t>
  </si>
  <si>
    <t>73-40-03</t>
  </si>
  <si>
    <t>74-40-03</t>
  </si>
  <si>
    <t>75-40-01</t>
  </si>
  <si>
    <t>75-40-03</t>
  </si>
  <si>
    <t>76-40-01</t>
  </si>
  <si>
    <t>76-40-03</t>
  </si>
  <si>
    <t>71-50-08</t>
  </si>
  <si>
    <t>72-50-01</t>
  </si>
  <si>
    <t>72-50-03</t>
  </si>
  <si>
    <t>72-50-266</t>
  </si>
  <si>
    <t>72-50-267</t>
  </si>
  <si>
    <t>09-50-01</t>
  </si>
  <si>
    <t>09-50-03</t>
  </si>
  <si>
    <t>10-50-01</t>
  </si>
  <si>
    <t>10-50-464</t>
  </si>
  <si>
    <t>Счетчик воды Декаст ВКМ-25</t>
  </si>
  <si>
    <t>Счетчик воды Декаст ВКМ-25 ДГ2</t>
  </si>
  <si>
    <t>Счетчик воды Декаст ВКМ М-25</t>
  </si>
  <si>
    <t>Счетчик воды Декаст ВСКМ 90-25</t>
  </si>
  <si>
    <t>Счетчик воды Декаст ВСКМ 90-25 ДГ2</t>
  </si>
  <si>
    <t>Счетчик воды Декаст ВСКМ 90-25 "АТЛАНТ"</t>
  </si>
  <si>
    <t>Счетчик воды Декаст ОСВУ-25</t>
  </si>
  <si>
    <t>Счетчик воды Декаст ОСВУ-25 ДГ1</t>
  </si>
  <si>
    <t>Счетчик воды Декаст ОСВХ-25</t>
  </si>
  <si>
    <t>Счетчик воды Декаст ОСВХ-25 ДГ1</t>
  </si>
  <si>
    <t>Счетчик воды Декаст ОСВУ-25 "НЕПТУН"</t>
  </si>
  <si>
    <t>Счетчик воды Декаст ОСВУ-25 "НЕПТУН" ДГ1</t>
  </si>
  <si>
    <t>Счетчик воды Декаст ОСВХ-25 "НЕПТУН"</t>
  </si>
  <si>
    <t>Счетчик воды Декаст ОСВХ-25 "НЕПТУН" ДГ1</t>
  </si>
  <si>
    <t>Счетчик воды Декаст ВКМ-32</t>
  </si>
  <si>
    <t>Счетчик воды Декаст ВКМ М-32</t>
  </si>
  <si>
    <t>Счетчик воды Декаст ВСКМ 90-32</t>
  </si>
  <si>
    <t>Счетчик воды Декаст ВСКМ 90-32 ДГ2</t>
  </si>
  <si>
    <t>Счетчик воды Декаст ВСКМ 90-32 "АТЛАНТ"</t>
  </si>
  <si>
    <t>Счетчик воды Декаст ОСВУ-32</t>
  </si>
  <si>
    <t>Счетчик воды Декаст ОСВХ-32</t>
  </si>
  <si>
    <t>Счетчик воды Декаст ОСВХ-32 ДГ1</t>
  </si>
  <si>
    <t>Счетчик воды Декаст ОСВУ-32 "НЕПТУН"</t>
  </si>
  <si>
    <t>Счетчик воды Декаст ОСВУ-32 "НЕПТУН" ДГ1</t>
  </si>
  <si>
    <t>Счетчик воды Декаст ОСВХ-32 "НЕПТУН"</t>
  </si>
  <si>
    <t>Счетчик воды Декаст ВКМ М-40</t>
  </si>
  <si>
    <t>Счетчик воды Декаст ВСКМ 90-40</t>
  </si>
  <si>
    <t>Счетчик воды Декаст ВСКМ 90-40 ДГ2 (100 л/имп)</t>
  </si>
  <si>
    <t>Счетчик воды Декаст ВСКМ 90-40 "АТЛАНТ"</t>
  </si>
  <si>
    <t>Счетчик воды Декаст ВСКМ 90-40 "АТЛАНТ" ДГ1 (100 л/имп)</t>
  </si>
  <si>
    <t>Счетчик воды Декаст ОСВУ-40 ДГ1</t>
  </si>
  <si>
    <t>Счетчик воды Декаст ОСВХ-40 ДГ1</t>
  </si>
  <si>
    <t>Счетчик воды Декаст ОСВУ-40 "НЕПТУН"</t>
  </si>
  <si>
    <t>Счетчик воды Декаст ОСВУ-40 "НЕПТУН" ДГ1</t>
  </si>
  <si>
    <t>Счетчик воды Декаст ОСВХ-40 "НЕПТУН"</t>
  </si>
  <si>
    <t>Счетчик воды Декаст ОСВХ-40 "НЕПТУН" ДГ1</t>
  </si>
  <si>
    <t>Счетчик воды Декаст ВКМ М-50</t>
  </si>
  <si>
    <t>Счетчик воды Декаст ВСКМ 90-50</t>
  </si>
  <si>
    <t>Счетчик воды Декаст ВСКМ 90-50 ДГ2 (100 л/имп)</t>
  </si>
  <si>
    <t>Счетчик воды Декаст ВСКМ 90-50 "АТЛАНТ"</t>
  </si>
  <si>
    <t>Счетчик воды Декаст ВСКМ 90-50 "АТЛАНТ" ДГ1 (100 л/имп)</t>
  </si>
  <si>
    <t>Счетчик холодной воды комбинированный СТВК 1 50/15</t>
  </si>
  <si>
    <t>Счетчик холодной воды комбинированный СТВК-1 50/15 ДГ</t>
  </si>
  <si>
    <t>Счетчик холодной воды комбинированный СТВК 2 50/15</t>
  </si>
  <si>
    <t>Счетчик холодной воды комбинированный СТВК 2 50/15 ДГ (100/10 л/имп)</t>
  </si>
  <si>
    <t>160</t>
  </si>
  <si>
    <t>260</t>
  </si>
  <si>
    <t>190</t>
  </si>
  <si>
    <t>Промышленные счетчики воды</t>
  </si>
  <si>
    <t>78-50-01</t>
  </si>
  <si>
    <t>78-50-03</t>
  </si>
  <si>
    <t>78-65-01</t>
  </si>
  <si>
    <t>78-65-03</t>
  </si>
  <si>
    <t>78-80-01</t>
  </si>
  <si>
    <t>78-80-03</t>
  </si>
  <si>
    <t>78-100-01</t>
  </si>
  <si>
    <t>78-100-03</t>
  </si>
  <si>
    <t>78-150-01</t>
  </si>
  <si>
    <t>78-150-03</t>
  </si>
  <si>
    <t>77-50-01</t>
  </si>
  <si>
    <t>77-50-03</t>
  </si>
  <si>
    <t>77-65-01</t>
  </si>
  <si>
    <t>77-65-03</t>
  </si>
  <si>
    <t>77-80-01</t>
  </si>
  <si>
    <t>77-80-03</t>
  </si>
  <si>
    <t>77-100-01</t>
  </si>
  <si>
    <t>77-100-03</t>
  </si>
  <si>
    <t>Счетчик воды Декаст СТВХ-50</t>
  </si>
  <si>
    <t>Счетчик воды Декаст СТВХ-50 ДГ1</t>
  </si>
  <si>
    <t>Счетчик воды Декаст СТВХ-65</t>
  </si>
  <si>
    <t>Счетчик воды Декаст СТВХ-65 ДГ1</t>
  </si>
  <si>
    <t>Счетчик воды Декаст СТВХ-80</t>
  </si>
  <si>
    <t>Счетчик воды Декаст СТВХ-80 ДГ1</t>
  </si>
  <si>
    <t>Счетчик воды Декаст СТВХ-100</t>
  </si>
  <si>
    <t>Счетчик воды Декаст СТВХ-100 ДГ1</t>
  </si>
  <si>
    <t>Счетчик воды Декаст СТВХ-150</t>
  </si>
  <si>
    <t>Счетчик воды Декаст СТВХ-150 ДГ1</t>
  </si>
  <si>
    <t>Счетчик воды Декаст СТВУ-50</t>
  </si>
  <si>
    <t>Счетчик воды Декаст СТВУ-50 ДГ1</t>
  </si>
  <si>
    <t>Счетчик воды Декаст СТВУ-65</t>
  </si>
  <si>
    <t>Счетчик воды Декаст СТВУ-65 ДГ1</t>
  </si>
  <si>
    <t>Счетчик воды Декаст СТВУ-80</t>
  </si>
  <si>
    <t>Счетчик воды Декаст СТВУ-80 ДГ1</t>
  </si>
  <si>
    <t>Счетчик воды Декаст СТВУ-100</t>
  </si>
  <si>
    <t>Счетчик воды Декаст СТВУ-100 ДГ1</t>
  </si>
  <si>
    <t>225</t>
  </si>
  <si>
    <t>65</t>
  </si>
  <si>
    <t>Счетчики воды Декаст (Россия)</t>
  </si>
  <si>
    <t>Декаст</t>
  </si>
  <si>
    <t xml:space="preserve">Счетчики воды Декаст (Россия)   </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</si>
  <si>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</si>
  <si>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</si>
  <si>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</si>
  <si>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</si>
  <si>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</si>
  <si>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</si>
  <si>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</si>
  <si>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</si>
  <si>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</si>
  <si>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</si>
  <si>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</si>
  <si>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</si>
  <si>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</si>
  <si>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</si>
  <si>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</si>
  <si>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</si>
  <si>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</si>
  <si>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</si>
  <si>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</si>
  <si>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</si>
  <si>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</si>
  <si>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</si>
  <si>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</si>
  <si>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</si>
  <si>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</si>
  <si>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</si>
  <si>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</si>
  <si>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</si>
  <si>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</si>
  <si>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</si>
  <si>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</si>
  <si>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</si>
  <si>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</si>
  <si>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</si>
  <si>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</si>
  <si>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</si>
  <si>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</si>
  <si>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</si>
  <si>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</si>
  <si>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</si>
  <si>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</si>
  <si>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</si>
  <si>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</si>
  <si>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</si>
  <si>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</si>
  <si>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</si>
  <si>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</si>
  <si>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</si>
  <si>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</si>
  <si>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</si>
  <si>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</si>
  <si>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</si>
  <si>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</si>
  <si>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</si>
  <si>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</si>
  <si>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</si>
  <si>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</si>
  <si>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</si>
  <si>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</si>
  <si>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</si>
  <si>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</si>
  <si>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</si>
  <si>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</si>
  <si>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</si>
  <si>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</si>
  <si>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</si>
  <si>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</si>
  <si>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</si>
  <si>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</si>
  <si>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</si>
  <si>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</si>
  <si>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</si>
  <si>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</si>
  <si>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</si>
  <si>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</si>
  <si>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</si>
  <si>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</si>
  <si>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</si>
  <si>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</si>
  <si>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</si>
  <si>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</si>
  <si>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</si>
  <si>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</si>
  <si>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</si>
  <si>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</si>
  <si>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</si>
  <si>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</si>
  <si>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</si>
  <si>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</si>
  <si>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</si>
  <si>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</si>
  <si>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</si>
  <si>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</si>
  <si>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</si>
  <si>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</si>
  <si>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</si>
  <si>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</si>
  <si>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</si>
  <si>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SAC-0020-430875</t>
  </si>
  <si>
    <t>Анкер клиновой M8x75</t>
  </si>
  <si>
    <t>SAC-0020-431090</t>
  </si>
  <si>
    <t>Анкер клиновой M10x90</t>
  </si>
  <si>
    <t>SAC-0021-271820</t>
  </si>
  <si>
    <t>Консоль монтажная 1,25х27х18х200мм</t>
  </si>
  <si>
    <t>SAC-0021-281530</t>
  </si>
  <si>
    <t>Консоль монтажная 1,75х28х15х300мм</t>
  </si>
  <si>
    <t>SAC-0021-283040</t>
  </si>
  <si>
    <t>Консоль монтажная 1,75х28х30х400мм</t>
  </si>
  <si>
    <t>SAC-0021-283050</t>
  </si>
  <si>
    <t>Консоль монтажная 1,75х28х30х500мм</t>
  </si>
  <si>
    <t>SAC-0022-271812</t>
  </si>
  <si>
    <t>Профиль монтажный 1,25х27х18х1200мм</t>
  </si>
  <si>
    <t>SAC-0022-271820</t>
  </si>
  <si>
    <t>Профиль монтажный 1,25х27х18х2000мм</t>
  </si>
  <si>
    <t>SAC-0022-281512</t>
  </si>
  <si>
    <t>Профиль монтажный 1,75х28х15х1200мм</t>
  </si>
  <si>
    <t>SAC-0022-281520</t>
  </si>
  <si>
    <t>Профиль монтажный 1,75х28х15х2000мм</t>
  </si>
  <si>
    <t>SAC-0022-283012</t>
  </si>
  <si>
    <t>Профиль монтажный 1,75х28х30х1200мм</t>
  </si>
  <si>
    <t>SAC-0022-283020</t>
  </si>
  <si>
    <t>Профиль монтажный 1,75х28х30х2000мм</t>
  </si>
  <si>
    <t>SAC-0022-002718</t>
  </si>
  <si>
    <t>Заглушка для профиля и консоли 27*18 мм</t>
  </si>
  <si>
    <t>SAC-0022-002815</t>
  </si>
  <si>
    <t>Заглушка для профиля и консоли 28*15 мм</t>
  </si>
  <si>
    <t>SAC-0022-002830</t>
  </si>
  <si>
    <t>Заглушка для профиля и консоли 28*30 мм</t>
  </si>
  <si>
    <t>SAC-0022-000830</t>
  </si>
  <si>
    <t>Болт быстрого монтажа  М8х30</t>
  </si>
  <si>
    <t>SAC-0022-000850</t>
  </si>
  <si>
    <t>Болт быстрого монтажа  М8х50</t>
  </si>
  <si>
    <t>SAC-0022-000880</t>
  </si>
  <si>
    <t>Болт быстрого монтажа  М8х80</t>
  </si>
  <si>
    <t>SAC-0022-001050</t>
  </si>
  <si>
    <t>Болт быстрого монтажа М10х50</t>
  </si>
  <si>
    <t>SAC-0022-010008</t>
  </si>
  <si>
    <t>Гайка DIN 934 оцинкованная  М8</t>
  </si>
  <si>
    <t>SAC-0022-010108</t>
  </si>
  <si>
    <t>Гайка соединительная DIN 6334 М8</t>
  </si>
  <si>
    <t>SAC-0022-011008</t>
  </si>
  <si>
    <t xml:space="preserve">Шайба усиленная  М8 DIN 9021 </t>
  </si>
  <si>
    <t>SAC-0022-011010</t>
  </si>
  <si>
    <t>Шайба усиленная М10</t>
  </si>
  <si>
    <t>Фиксатор поворота трубы 90, пластиковый 14-18</t>
  </si>
  <si>
    <t>Фиксатор поворота трубы 90, пластиковый 20</t>
  </si>
  <si>
    <t>Крепежная система</t>
  </si>
  <si>
    <t>Радиаторы Rifar Supremo Ventil</t>
  </si>
  <si>
    <t>Кол-во в упаковке,шт</t>
  </si>
  <si>
    <t>Угольник 90* внутр./внутр.</t>
  </si>
  <si>
    <t>Крепление c фиксатором</t>
  </si>
  <si>
    <t xml:space="preserve"> Угольник с накидной гайкой</t>
  </si>
  <si>
    <t>250/50</t>
  </si>
  <si>
    <t>300/50</t>
  </si>
  <si>
    <t>180/30</t>
  </si>
  <si>
    <t>Муфта с накидной гайкой</t>
  </si>
  <si>
    <t>Муфта разъемная пластиковая</t>
  </si>
  <si>
    <t>Дренажная система PRODREN Pro Aqua</t>
  </si>
  <si>
    <t>Полипропиленовые трубы Pro Aqua</t>
  </si>
  <si>
    <t>PA39008</t>
  </si>
  <si>
    <t>PA39010</t>
  </si>
  <si>
    <t>PA39014</t>
  </si>
  <si>
    <t>PA39016</t>
  </si>
  <si>
    <t>PA39018</t>
  </si>
  <si>
    <t xml:space="preserve"> 20</t>
  </si>
  <si>
    <t xml:space="preserve"> 25</t>
  </si>
  <si>
    <t xml:space="preserve"> 32</t>
  </si>
  <si>
    <t xml:space="preserve"> 40</t>
  </si>
  <si>
    <t xml:space="preserve"> 50</t>
  </si>
  <si>
    <t xml:space="preserve"> 63</t>
  </si>
  <si>
    <t>PA39012</t>
  </si>
  <si>
    <t>3.027048 Immergas EOLO STAR 24 4 R</t>
  </si>
  <si>
    <t>3.025622 Immergas VICTRIX PRO 35 2 ErP  (одноконтурный)</t>
  </si>
  <si>
    <t>3.025620</t>
  </si>
  <si>
    <t>3.027048</t>
  </si>
  <si>
    <t>Цена, руб</t>
  </si>
  <si>
    <t>Цена, с учетом скидки, руб</t>
  </si>
  <si>
    <t>Цена с НДС, РУБ за метр</t>
  </si>
  <si>
    <t>Двухконтурные котлы с пластинчатым теплообменником</t>
  </si>
  <si>
    <t>0010015240</t>
  </si>
  <si>
    <t>Пантера 12 КTО</t>
  </si>
  <si>
    <t>Диапазон номинальной тепловой мощности  , кВт</t>
  </si>
  <si>
    <t>SAC-0020-500803</t>
  </si>
  <si>
    <t>Шпилька резьбовая M8X30мм</t>
  </si>
  <si>
    <t>SAC-0020-500805</t>
  </si>
  <si>
    <t>Шпилька резьбовая M8X50мм</t>
  </si>
  <si>
    <t>SAC-0020-500808</t>
  </si>
  <si>
    <t>Шпилька резьбовая M8X80мм</t>
  </si>
  <si>
    <t>SAC-0020-501005</t>
  </si>
  <si>
    <t>Шпилька резьбовая M10X50мм</t>
  </si>
  <si>
    <t>SAC-0020-504816</t>
  </si>
  <si>
    <t>Саморез по металлу 4,8х16 (для крепления к обтной пластине)</t>
  </si>
  <si>
    <t>SAC-0022-350000</t>
  </si>
  <si>
    <t>Стеновой держатель профиля</t>
  </si>
  <si>
    <t>SAC-0022-013008</t>
  </si>
  <si>
    <t>Гайка фигурная М8</t>
  </si>
  <si>
    <t>SAC-0022-013010</t>
  </si>
  <si>
    <t>Гайка фигурная М10</t>
  </si>
  <si>
    <t>SAC-0022-012082</t>
  </si>
  <si>
    <t>Болт DIN 933 М8х20</t>
  </si>
  <si>
    <t>SAC-0022-010010</t>
  </si>
  <si>
    <t>Гайка DIN 934 оцинкованная  М10</t>
  </si>
  <si>
    <t>SAC-0020-451050</t>
  </si>
  <si>
    <t>Дюбель нейлоновый M 10*50</t>
  </si>
  <si>
    <t>SAC-0020-451260</t>
  </si>
  <si>
    <t>Дюбель нейлоновый M 12*60</t>
  </si>
  <si>
    <t>Звукоизоляция пола</t>
  </si>
  <si>
    <t>TONLOS Terra felt 780х9000х5</t>
  </si>
  <si>
    <t>TONLOS Terra felt pro 700х5000х10</t>
  </si>
  <si>
    <t>TONLOS SEALBAND фиксирующая лента</t>
  </si>
  <si>
    <t xml:space="preserve">Шумоизоляция и звукоизоляция TONLOS (Россия). </t>
  </si>
  <si>
    <t>Шумоизоляция и звукоизоляция TONLOS (Россия)</t>
  </si>
  <si>
    <t>Цена в РУБ</t>
  </si>
  <si>
    <t>Цена, с учетом скидки, РУБ</t>
  </si>
  <si>
    <t>Цена с НДС с  учетом скидки РУБ</t>
  </si>
  <si>
    <t>SFA-0014-253225</t>
  </si>
  <si>
    <t>25x32x25</t>
  </si>
  <si>
    <t>SFA-0040-001612</t>
  </si>
  <si>
    <t>SFA-0040-002012</t>
  </si>
  <si>
    <t>Кронштейн усиленный 2.5 мм</t>
  </si>
  <si>
    <t>SFA-0027-000025</t>
  </si>
  <si>
    <t>Цена с НДС, РУБ за шт</t>
  </si>
  <si>
    <t>Угольник проточный настенный бронзовый</t>
  </si>
  <si>
    <t>Cyklon</t>
  </si>
  <si>
    <t>Трубы из полиэтилена низкого давления CYKLON (Россия)</t>
  </si>
  <si>
    <t>Stahlmann</t>
  </si>
  <si>
    <t>Стальные гофрированные трубы и фитинги (Россия)</t>
  </si>
  <si>
    <t>ПНД Джилекс</t>
  </si>
  <si>
    <t>Фитинги для труб из полиэтилена низкого давления ДЖИЛЕКС (Россия)</t>
  </si>
  <si>
    <t>OVENTROP</t>
  </si>
  <si>
    <t>Арматура запорно-регулирующая OVENTROP</t>
  </si>
  <si>
    <t>Honeywell</t>
  </si>
  <si>
    <t>Фильтры для воды Honeywell (Германия)</t>
  </si>
  <si>
    <t>AquaFilter</t>
  </si>
  <si>
    <t>Фильтры для воды AquaFilter (США)</t>
  </si>
  <si>
    <t>Анион</t>
  </si>
  <si>
    <t>Емкости для жидкостей АНИОН (Россия)</t>
  </si>
  <si>
    <t>Теплолюкс</t>
  </si>
  <si>
    <t>Нагревательные кабельные системы (Россия)</t>
  </si>
  <si>
    <t>Thermagent</t>
  </si>
  <si>
    <t>Теплоноситель Thermagent (Россия)</t>
  </si>
  <si>
    <t>РММС</t>
  </si>
  <si>
    <t>Комплектующие для насосов РММС (Россия)</t>
  </si>
  <si>
    <t>Подольск кабель</t>
  </si>
  <si>
    <t>Комплектующие для насосов Подольск кабель (Россия)</t>
  </si>
  <si>
    <t>Jeremias</t>
  </si>
  <si>
    <r>
      <t>Дымоходы</t>
    </r>
    <r>
      <rPr>
        <sz val="11"/>
        <color indexed="10"/>
        <rFont val="Calibri"/>
        <family val="2"/>
        <charset val="204"/>
      </rPr>
      <t xml:space="preserve"> </t>
    </r>
    <r>
      <rPr>
        <sz val="11"/>
        <rFont val="Calibri"/>
        <family val="2"/>
        <charset val="204"/>
      </rPr>
      <t>Jeremias</t>
    </r>
  </si>
  <si>
    <t>Цена с НДС, РУБ. за 1 м</t>
  </si>
  <si>
    <t>Труба напорная с синей полосой ПЭ 100 PN16 SDR 11, метровая разметка</t>
  </si>
  <si>
    <t>40 х 3,7</t>
  </si>
  <si>
    <t>50 х 4,6</t>
  </si>
  <si>
    <t>Труба напорная с синей полосой ПЭ 100 PN12,5 SDR 13.6, метровая разметка</t>
  </si>
  <si>
    <t>25 х 2,0</t>
  </si>
  <si>
    <t>32 х 2,4</t>
  </si>
  <si>
    <t>40 х 3,0</t>
  </si>
  <si>
    <t>*заказная</t>
  </si>
  <si>
    <t xml:space="preserve"> 6-64</t>
  </si>
  <si>
    <t>SI002 (2214916)</t>
  </si>
  <si>
    <t xml:space="preserve"> 1/72</t>
  </si>
  <si>
    <t>SEFL2003/4BEF</t>
  </si>
  <si>
    <t>1/160</t>
  </si>
  <si>
    <t>15 х 1/2"</t>
  </si>
  <si>
    <t>SEFL1501/2BEF</t>
  </si>
  <si>
    <t xml:space="preserve"> 1/90</t>
  </si>
  <si>
    <t>SEFL1501/2FBEF</t>
  </si>
  <si>
    <t>Угольник-переходник с внутренней резьбой с креплением</t>
  </si>
  <si>
    <t xml:space="preserve"> 1/60</t>
  </si>
  <si>
    <t>STWL20/20/200BEF</t>
  </si>
  <si>
    <t xml:space="preserve"> 1/80</t>
  </si>
  <si>
    <t>15х15х15</t>
  </si>
  <si>
    <t>STWL15/15/150BEF</t>
  </si>
  <si>
    <t>1/105</t>
  </si>
  <si>
    <t>SSMG2003/4BGZ</t>
  </si>
  <si>
    <t>1/200</t>
  </si>
  <si>
    <t>15х1/2"</t>
  </si>
  <si>
    <t>SSMG1501/2BGZ</t>
  </si>
  <si>
    <t>Муфта с наружной резьбой для газа</t>
  </si>
  <si>
    <t>SSFG2003/4BGZ</t>
  </si>
  <si>
    <t>SSFG1501/2BGZ</t>
  </si>
  <si>
    <t>Муфта с внутренней резьбой для газа</t>
  </si>
  <si>
    <t>SSWL20/200BEF</t>
  </si>
  <si>
    <t>1/180</t>
  </si>
  <si>
    <t>15х15</t>
  </si>
  <si>
    <t>SSWL15/150BEF</t>
  </si>
  <si>
    <t>SSML3211/4BEF</t>
  </si>
  <si>
    <t>SSML250001BEF</t>
  </si>
  <si>
    <t>1/120</t>
  </si>
  <si>
    <t>SSML2003/4BEF</t>
  </si>
  <si>
    <t>1/210</t>
  </si>
  <si>
    <t>SSML1501/2BEF</t>
  </si>
  <si>
    <t>SSFL3211/4BEF</t>
  </si>
  <si>
    <t>SSFL250001BEF</t>
  </si>
  <si>
    <t>SSFL2003/4BEF</t>
  </si>
  <si>
    <t>SSFL1501/2BEF</t>
  </si>
  <si>
    <t>(1) 30</t>
  </si>
  <si>
    <t>21/26,6</t>
  </si>
  <si>
    <t>SP3042002030</t>
  </si>
  <si>
    <t>(1) 50</t>
  </si>
  <si>
    <t>14,1/19,1</t>
  </si>
  <si>
    <t>SP3041502050</t>
  </si>
  <si>
    <t>Отожженые гофрированные трубы в желтой оболочке</t>
  </si>
  <si>
    <t>(1) 20</t>
  </si>
  <si>
    <t>32/37,6</t>
  </si>
  <si>
    <t>SP3043200020</t>
  </si>
  <si>
    <t>SP3043200010*</t>
  </si>
  <si>
    <t>Труба гофрированная из нержавеющей стали 32А, отожженная</t>
  </si>
  <si>
    <t>27/32</t>
  </si>
  <si>
    <t>SP3042500030</t>
  </si>
  <si>
    <t>SP3042500020</t>
  </si>
  <si>
    <t>SP3042500010*</t>
  </si>
  <si>
    <t>Труба гофрированная из нержавеющей стали 25А, отожженная</t>
  </si>
  <si>
    <t>(1) 100</t>
  </si>
  <si>
    <t>21/25,6</t>
  </si>
  <si>
    <t>SP3042000100</t>
  </si>
  <si>
    <t>SP3042000050</t>
  </si>
  <si>
    <t>SP3042000030</t>
  </si>
  <si>
    <t>SP3042000020</t>
  </si>
  <si>
    <t>SP3042000010*</t>
  </si>
  <si>
    <t>Труба гофрированная из нержавеющей стали 20А, отожженная</t>
  </si>
  <si>
    <t>14,1/18,1</t>
  </si>
  <si>
    <t>SP3041500200*</t>
  </si>
  <si>
    <t>SP3041500100</t>
  </si>
  <si>
    <t>SP3041500050</t>
  </si>
  <si>
    <t>SP3041500030*</t>
  </si>
  <si>
    <t>SP3041500020</t>
  </si>
  <si>
    <t>SP3041500010*</t>
  </si>
  <si>
    <t>Труба гофрированная из нержавеющей стали 15А, отожженная</t>
  </si>
  <si>
    <t>Отожженые гофрированные трубы</t>
  </si>
  <si>
    <t>SP3043210020*</t>
  </si>
  <si>
    <t>SP3043210010*</t>
  </si>
  <si>
    <t>Труба гофрированная из нержавеющей стали 32А, неотожженная</t>
  </si>
  <si>
    <t>SP3042510030*</t>
  </si>
  <si>
    <t>SP3042510020*</t>
  </si>
  <si>
    <t>SP3042510010*</t>
  </si>
  <si>
    <t>Труба гофрированная из нержавеющей стали 25А, неотожженная</t>
  </si>
  <si>
    <t>SP3042010050*</t>
  </si>
  <si>
    <t>SP3042010030*</t>
  </si>
  <si>
    <t>SP3042010020*</t>
  </si>
  <si>
    <t>SP3042010010*</t>
  </si>
  <si>
    <t>Труба гофрированная из нержавеющей стали 20А, неотожженная</t>
  </si>
  <si>
    <t>SP3041510100*</t>
  </si>
  <si>
    <t>SP3041510050*</t>
  </si>
  <si>
    <t>SP3041510030*</t>
  </si>
  <si>
    <t>SP3041510020*</t>
  </si>
  <si>
    <t>SP3041510010*</t>
  </si>
  <si>
    <t>Труба гофрированная из нержавеющей стали 15А, неотожженная</t>
  </si>
  <si>
    <t>Неотожженые гофрированные трубы</t>
  </si>
  <si>
    <t>Внутренний/ наружный диаметр, мм</t>
  </si>
  <si>
    <t>Типоразмер трубы (условный проход), мм</t>
  </si>
  <si>
    <t>Гофрированные стальные трубы и фитинги Stahlmann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</si>
  <si>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</si>
  <si>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</si>
  <si>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</si>
  <si>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</si>
  <si>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</si>
  <si>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</si>
  <si>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</si>
  <si>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</si>
  <si>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</si>
  <si>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</si>
  <si>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</si>
  <si>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</si>
  <si>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</si>
  <si>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</si>
  <si>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</si>
  <si>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</si>
  <si>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</si>
  <si>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</si>
  <si>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</si>
  <si>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</si>
  <si>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</si>
  <si>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</si>
  <si>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</si>
  <si>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</si>
  <si>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</si>
  <si>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</si>
  <si>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</si>
  <si>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</si>
  <si>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</si>
  <si>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</si>
  <si>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</si>
  <si>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</si>
  <si>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</si>
  <si>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</si>
  <si>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</si>
  <si>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</si>
  <si>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</si>
  <si>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</si>
  <si>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</si>
  <si>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</si>
  <si>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</si>
  <si>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</si>
  <si>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</si>
  <si>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</si>
  <si>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</si>
  <si>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Запорно-присоединительный (ZB) узел Oventrop Multiflex F угловой, для двухтрубных систем с НГ</t>
  </si>
  <si>
    <t>Запорно-присоединительный (ZB) узел Oventrop Multiflex F прямой, для двухтрубных систем с НГ</t>
  </si>
  <si>
    <t>Запорно-присоединительный (ZB) узел Oventrop Multiflex F угловой, для двухтрубных систем с ВР</t>
  </si>
  <si>
    <t>Запорно-присоединительный (ZB) узел Oventrop Multiflex F прямой, для двухтрубных систем с ВР</t>
  </si>
  <si>
    <t>М30х1,5</t>
  </si>
  <si>
    <t>Головка термостатическая Oventrop Uni XH белая</t>
  </si>
  <si>
    <t>Головка термостатическая Oventrop Uni SH белая/хромированная</t>
  </si>
  <si>
    <t>Головка термостатическая Oventrop Uni LH белая</t>
  </si>
  <si>
    <t>Вентиль на обратную подводку Oventrop Combi 2 прямой 3/4" х 1/2"</t>
  </si>
  <si>
    <t>Вентиль на обратную подводку Oventrop Combi 2 угловой 3/4" х 1/2"</t>
  </si>
  <si>
    <t>Вентиль на обратную подводку Oventrop Combi 2 прямой 1/2"</t>
  </si>
  <si>
    <t>Вентиль на обратную подводку Oventrop Combi 2 угловой 1/2"</t>
  </si>
  <si>
    <t>Вентиль термостатический Oventrop AV 9 под термоголовку осевой 3/4"</t>
  </si>
  <si>
    <t>Вентиль термостатический Oventrop AV 9 под термоголовку осевой 1/2"</t>
  </si>
  <si>
    <t>Вентиль термостатический Oventrop AV 9 под термоголовку угловой 1/2"</t>
  </si>
  <si>
    <t>Вентиль термостатический Oventrop AV 9 под термоголовку прямой 1/2"</t>
  </si>
  <si>
    <t>Вентиль термостатический Oventrop A под термоголовку угловой 1/2"</t>
  </si>
  <si>
    <t>Вентиль термостатический проходной Oventrop A 1/2"</t>
  </si>
  <si>
    <t>Вентиль термостатический Oventrop А осевой никелированный ВН 1/2" x 1/2"</t>
  </si>
  <si>
    <t>Ограничитель t обр.потока, проходной на обр.подводку, M30x1,5</t>
  </si>
  <si>
    <t>Ограничитель t обр.потока, осевой на обр.подводку, M30x1,5</t>
  </si>
  <si>
    <t>Термостатический вентиль серии „AV 9“ , угловой, трехосевой правое подключение)</t>
  </si>
  <si>
    <t>Термостатический вентиль серии „AV 9“ , угловой, трехосевой (левое подключение)</t>
  </si>
  <si>
    <t>Термостатический вентиль серии „F“ , осевой</t>
  </si>
  <si>
    <t>Термостатический вентиль серии "F", проходной</t>
  </si>
  <si>
    <t>Термостатический вентиль серии "F", угловой</t>
  </si>
  <si>
    <t>Термостатический вентиль серии „AV 9“ , осевой</t>
  </si>
  <si>
    <t>Термостатический вентиль серии „AV 9“, проходной</t>
  </si>
  <si>
    <t>Термостатический вентиль серии „AV 9“ , угловой</t>
  </si>
  <si>
    <t>Радиаторная арматура Oventrop</t>
  </si>
  <si>
    <t>Кран шаровой Oventrop "Multidis SF", для контурной гребенки 3/4" х 3/4" Н ЕК-НГ ЕК</t>
  </si>
  <si>
    <t>Кран шаровой Oventrop  муфтовый BP 1" х НР 1" с термометром 0-80°C , с синей ручкой бабочкой</t>
  </si>
  <si>
    <t>3/4" х 1"</t>
  </si>
  <si>
    <t>Кран шаровой Oventrop  муфтовый BP 3/4" х НР 1" с термометром 0-80°C , с синей ручкой бабочкой</t>
  </si>
  <si>
    <t>Кран шаровой Oventrop  муфтовый BP 1" х НР 1" с термометром 0-80°C , с красной ручкой бабочкой</t>
  </si>
  <si>
    <t>Кран шаровой Oventrop, красный маховик с термометром, 3/4"ВР x 1"НР,плоск. уплотн.</t>
  </si>
  <si>
    <t>Кран шаровой Oventrop муфтовый G1" BP х G1" HP с плоским уплотнением ручка "бабочка"</t>
  </si>
  <si>
    <t>Присоединительный набор Oventrop "Multidis SF" угловой, для гребенки из нерж. стали "Multidis SH"</t>
  </si>
  <si>
    <t>Сетчатый патрон ВР, с двойным сетч.патроном, ячейки 0.25мм</t>
  </si>
  <si>
    <t>Сетчатый патрон ВР, бронза, размер ячеек 0.6мм</t>
  </si>
  <si>
    <t>Кран шаровой "Optibal" высокотемпературный, ВР</t>
  </si>
  <si>
    <t>Кран шаровой "Obtibal", латунный, рукоятка бабочкой, с одной стороны внутренняя резьба, с другой ниппель с наружной резьбой и накидной гайкой</t>
  </si>
  <si>
    <t>Кран шаровой "Optibal" маховик из алюминия, ВР-НР</t>
  </si>
  <si>
    <t>Кран шаровой "Optibal" шаровой кран, маховик из алюминия, ВР</t>
  </si>
  <si>
    <t>Кран шаровой "Optibal"с рычажной рукояткой ВР-НР</t>
  </si>
  <si>
    <t>Кран шаровой "Optibal"с рычажной рукояткой ,ВР</t>
  </si>
  <si>
    <t>Кран шаровой "Optibal",с маховиком, ВР конич. уплотн. с НГ</t>
  </si>
  <si>
    <t>Кран шаровой "Optibal"с пласмас. Маховиком, ВР-НР</t>
  </si>
  <si>
    <t>Кран шаровой "Optibal" с термометром с маховиком, с обеих сторон ВР</t>
  </si>
  <si>
    <t>Кран шаровой "Optibal" с пласмас. маховиком ВР</t>
  </si>
  <si>
    <t>Шаровые краны и фильтры Oventrop</t>
  </si>
  <si>
    <t>Группа коллекторная Oventrop "Multidis SF 12" со встроенными ротаметрами на 12 контуров</t>
  </si>
  <si>
    <t>Группа коллекторная Oventrop "Multidis SF 11" со встроенными ротаметрами на 11 контуров</t>
  </si>
  <si>
    <t>Группа коллекторная Oventrop "Multidis SF 10" со встроенными ротаметрами на 10 контуров</t>
  </si>
  <si>
    <t>Группа коллекторная Oventrop "Multidis SF 9" со встроенными ротаметрами на 9 контуров</t>
  </si>
  <si>
    <t>Группа коллекторная Oventrop "Multidis SF 8" со встроенными ротаметрами на 8 контуров</t>
  </si>
  <si>
    <t>Группа коллекторная Oventrop "Multidis SF 7" со встроенными ротаметрами на 7 контуров</t>
  </si>
  <si>
    <t>Группа коллекторная Oventrop "Multidis SF 6" со встроенными ротаметрами на 6 контуров</t>
  </si>
  <si>
    <t>Группа коллекторная Oventrop "Multidis SF 5" со встроенными ротаметрами на 5 контуров</t>
  </si>
  <si>
    <t>Группа коллекторная Oventrop "Multidis SF 4" со встроенными ротаметрами на 4 контура</t>
  </si>
  <si>
    <t>Группа коллекторная Oventrop "Multidis SF 3" со встроенными ротаметрами на 3 контура</t>
  </si>
  <si>
    <t>Группа коллекторная Oventrop "Multidis SF 2" со встроенными ротаметрами на 2 контура</t>
  </si>
  <si>
    <t>Группа коллекторная Oventrop "Multidis SF 12" со встроенными регулирующими вставками на 12 контуров</t>
  </si>
  <si>
    <t>Группа коллекторная Oventrop "Multidis SF 11" со встроенными регулирующими вставками на 11 контуров</t>
  </si>
  <si>
    <t>Группа коллекторная Oventrop "Multidis SF 10" со встроенными регулирующими вставками на 10 контуров</t>
  </si>
  <si>
    <t>Группа коллекторная Oventrop "Multidis SF 9" со встроенными регулирующими вставками на 9 контуров</t>
  </si>
  <si>
    <t>Группа коллекторная Oventrop "Multidis SF 8" со встроенными регулирующими вставками на 8 контуров</t>
  </si>
  <si>
    <t>Группа коллекторная Oventrop "Multidis SF 7" со встроенными регулирующими вставками на 7 контуров</t>
  </si>
  <si>
    <t>Группа коллекторная Oventrop "Multidis SF 6" со встроенными регулирующими вставками на 6 контуров</t>
  </si>
  <si>
    <t>Группа коллекторная Oventrop "Multidis SF 5" со встроенными регулирующими вставками на 5 контуров</t>
  </si>
  <si>
    <t>Группа коллекторная Oventrop "Multidis SF 4" со встроенными регулирующими вставками на 4 контура</t>
  </si>
  <si>
    <t>Группа коллекторная Oventrop "Multidis SF 3" со встроенными регулирующими вставками на 3 контура</t>
  </si>
  <si>
    <t>Группа коллекторная Oventrop "Multidis SF 2" со встроенными регулирующими вставками на 2 контура</t>
  </si>
  <si>
    <t>Группа коллекторная Oventrop "Multidis SH на 12 контуров</t>
  </si>
  <si>
    <t>Группа коллекторная Oventrop "Multidis SH на 11 контуров</t>
  </si>
  <si>
    <t>Группа коллекторная Oventrop "Multidis SH на 10 контуров</t>
  </si>
  <si>
    <t>Группа коллекторная Oventrop "Multidis SH на 9 контуров</t>
  </si>
  <si>
    <t>Группа коллекторная Oventrop "Multidis SH на 8 контуров</t>
  </si>
  <si>
    <t>Группа коллекторная Oventrop "Multidis SH на 7 контуров</t>
  </si>
  <si>
    <t>Группа коллекторная Oventrop "Multidis SH на 6 контуров</t>
  </si>
  <si>
    <t>Группа коллекторная Oventrop "Multidis SH на 5 контуров</t>
  </si>
  <si>
    <t>Группа коллекторная Oventrop "Multidis SH на 4 контура</t>
  </si>
  <si>
    <t>Группа коллекторная Oventrop "Multidis SH на 3 контура</t>
  </si>
  <si>
    <t>Группа коллекторная Oventrop "Multidis SH на 2 контура</t>
  </si>
  <si>
    <t>Коллекторы для систем отопления Oventrop</t>
  </si>
  <si>
    <t>Арматура Oventrop</t>
  </si>
  <si>
    <t>Манометр  М07К-А10</t>
  </si>
  <si>
    <t>258,34</t>
  </si>
  <si>
    <t>Автомат промыва Z 11S-A</t>
  </si>
  <si>
    <t>Комплектующие для фильтров</t>
  </si>
  <si>
    <t>HS 10 S-3/4" AAМ  100 мк</t>
  </si>
  <si>
    <t>HS 10 S-1/2" AAМ  100 мк</t>
  </si>
  <si>
    <t>Для горячей воды</t>
  </si>
  <si>
    <t xml:space="preserve">HS 10 S-3/4" AA </t>
  </si>
  <si>
    <t>HS 10 S-1/2" AA</t>
  </si>
  <si>
    <t>Для холодной воды</t>
  </si>
  <si>
    <t>Фильтры HS 10 S</t>
  </si>
  <si>
    <t>F76S-1AAM (ABM, ACM, ADM)</t>
  </si>
  <si>
    <t>F76S-3/4AAM (ABM, ACM, ADM)</t>
  </si>
  <si>
    <t>F76S-1/2AAM (ABM, ACM, ADM)</t>
  </si>
  <si>
    <t>Для горячей воды. С наружными резьбовыми соединениями, чашей фильтра из красной бронзы и размером ячейки фильтра 100 мк</t>
  </si>
  <si>
    <t>F76S-1 1/2"AA (АВ, АС, AD)</t>
  </si>
  <si>
    <t>F76S-1 1/4"AA (АВ, АС, AD)</t>
  </si>
  <si>
    <t>F76S-1AA (АВ, АС, AD)</t>
  </si>
  <si>
    <t>F76S-3/4AA (АВ, АС, AD)</t>
  </si>
  <si>
    <t>F76S-1/2AA (АВ, АС, AD)</t>
  </si>
  <si>
    <t>Для холодной воды. С наружными резьбовыми соединениями, прозрачной чашей фильтра и размером ячейки фильтра 100 мк</t>
  </si>
  <si>
    <t>F76 S, фильтр тонкой очистки с обратной промывкой</t>
  </si>
  <si>
    <t>FK06-3/4AAM</t>
  </si>
  <si>
    <t>FK06-1/2AAM</t>
  </si>
  <si>
    <t>Для горячей воды. С наружными резьбовыми соединениями, чашей фильтра из устойчивой к обесцинкованию латуни и размером ячейки фильтра 100 мк</t>
  </si>
  <si>
    <t>FK06-3/4AA</t>
  </si>
  <si>
    <t>FK06-1/2AA</t>
  </si>
  <si>
    <t>MiniPlus-FK06, комбинированный фильтр</t>
  </si>
  <si>
    <t>FF06-1AAM</t>
  </si>
  <si>
    <t>FF06-3/4AAM</t>
  </si>
  <si>
    <t>FF06-1/2AAM</t>
  </si>
  <si>
    <t>Для горячей воды. С наружными резьбовыми соединениями, латунной чашей фильтра и размером ячейки фильтра 100 мк</t>
  </si>
  <si>
    <t>FF06-1AA</t>
  </si>
  <si>
    <t>FF06-3/4AA</t>
  </si>
  <si>
    <t>FF06-1/2AA</t>
  </si>
  <si>
    <t>MiniPlus-FF06, промываемый фильтр тонкой очистки</t>
  </si>
  <si>
    <t>Макс. температура среды, °С</t>
  </si>
  <si>
    <t>Диаметр присоединения, мм</t>
  </si>
  <si>
    <t>Соединительные размеры, дюйм</t>
  </si>
  <si>
    <t>Продукция фирмы HONEYWELL (Германия)</t>
  </si>
  <si>
    <t>Aquafilter Мембрана AQUAFILTER на основе APPLIED MEMBRANES, 75 GPD, TFC-75F</t>
  </si>
  <si>
    <t>Мембраны и корпуса для обратного осмоса</t>
  </si>
  <si>
    <t>Aquafilter Ключ унив. для горячей воды</t>
  </si>
  <si>
    <t>Aquafilter Кронштейн FXBR5   (для HOT)</t>
  </si>
  <si>
    <t>Aquafilter Картридж из полипропиленового шнура пропитанный нейлоном для горячей воды 10SL,  5 микрон, FCHOT 1</t>
  </si>
  <si>
    <t>Aquafilter Корпус 10SL из нейлона со стекловолокном, для гор. Воды, с воз. клапаном резьба 3/4 FHHOT-1</t>
  </si>
  <si>
    <t>Фильтр для горячей воды</t>
  </si>
  <si>
    <t>Aquafilter Линейный минерализатор для обратного осмоса AIMRO-QC</t>
  </si>
  <si>
    <t>Aquafilter Линейный постфильтр с активированным углём из скорлупы кокосовых орехов AICRO-QC</t>
  </si>
  <si>
    <t>Aquafilter 5-Ступенчатая система обратного осмоса, 75 GPD, 15л. RX54111XXX</t>
  </si>
  <si>
    <t>Система обратного осмоса серии FRO4, серии FRO5, серии FRO5 с насосом</t>
  </si>
  <si>
    <t>Aquafilter Трехступенчатая система фильтрации-стандарт FP 3-2</t>
  </si>
  <si>
    <t>Фильтры под кухонную мойку</t>
  </si>
  <si>
    <t>AQM Картридж 20BB для удаления железа FCCFE20BB</t>
  </si>
  <si>
    <t>AQM Картридж 20BB для умягчения воды FCCST20BB</t>
  </si>
  <si>
    <t>AQM Картридж 20ВВ из спеченного активированного угля FCCBL20ВВ</t>
  </si>
  <si>
    <t>AQM Картридж 20ВВ из гранулированного активированного угля FCCА20ВВ</t>
  </si>
  <si>
    <t>Картриджи для фильтров стандарта Big Blue</t>
  </si>
  <si>
    <t>AQM Картридж 20ВВ из полипропиленового шнура FCPP20M20B, 20 мкм</t>
  </si>
  <si>
    <t>AQM Картридж 20ВВ вспененный полипропилен FCPS20M20B, 20 мкм</t>
  </si>
  <si>
    <t>AQM Картридж 10BB для удаления железа FCCFE10BB</t>
  </si>
  <si>
    <t>AQM Картридж 10BB для умягчения воды FCCST10BB</t>
  </si>
  <si>
    <t>AQM Картридж 10ВВ из спеченного актививированного угля FCCBL10ВВ</t>
  </si>
  <si>
    <t>AQM Картридж 10ВВ из полипропиленового шнура FCPP20M10B, 20 мкм</t>
  </si>
  <si>
    <t>AQM Картридж 10ВВ вспененный полипропилен FCPS20M10B, 20 мкм</t>
  </si>
  <si>
    <t>AQM Корпус 20ВВ, вход 1" FH20В1-В фильтр в сборе (колба, ключ, кронштейн, манометр) без картиджа</t>
  </si>
  <si>
    <t>AQM Корпус 10ВВ, вход 1" FH10В1-В фильтр в сборе (колба, ключ, кронштейн, манометр) без картиджа</t>
  </si>
  <si>
    <t>Магистральные фильтры Big Blue</t>
  </si>
  <si>
    <t>AQM Картридж 10" для удаления железа FCCFE</t>
  </si>
  <si>
    <t>AQM Картридж 10" для умягчения воды FCCST</t>
  </si>
  <si>
    <t>AQM Картридж 10" из спеченного активированного угля FCCBL</t>
  </si>
  <si>
    <t>Картриджи для фильтров стандарта Slim Line</t>
  </si>
  <si>
    <t>AQM Картридж 10" из полипропиленового шнура 10 мкр FCPP10-E</t>
  </si>
  <si>
    <t>AQM Картридж 10" из полипропиленового шнура 5 мкр FCPP5-E</t>
  </si>
  <si>
    <t>AQM Картридж 10" вспененный полипропилен 10 мкр FCPS10</t>
  </si>
  <si>
    <t>AQM Картридж 10" вспененный полипропилен 5 мкр FCPS5</t>
  </si>
  <si>
    <t>AQM Корпус 10" вход 1" FHPR1-HP-WB фильтр в сборе (колба, ключ, кронштейн) без картиджа</t>
  </si>
  <si>
    <t>AQM Корпус 10" вход 3/4" FHPR34-HP-WB фильтр в сборе (колба, ключ, кронштейн) без картиджа</t>
  </si>
  <si>
    <t>AQM Корпус 10" вход 1/2" FHPR12-HP-WB фильтр в сборе (колба, ключ, кронштейн) без картиджа</t>
  </si>
  <si>
    <t>AQM Корпус 10" вход 1" FHPR1-B фильтр в сборе (картиридж, ключ, кронштейн)</t>
  </si>
  <si>
    <t>AQM Корпус 10" вход 3/4" FHPR34-B фильтр в сборе (картиридж, ключ, кронштейн)</t>
  </si>
  <si>
    <t xml:space="preserve">AQM Корпус 10" вход 1/2" FHPR12-B фильтр в сборе (картиридж, ключ, кронштейн) </t>
  </si>
  <si>
    <t>Магистральные фильтры Slim Line</t>
  </si>
  <si>
    <t>Название</t>
  </si>
  <si>
    <t>Продукция фирмы AquaFilter (США)</t>
  </si>
  <si>
    <t>Трубка ПЭ 12 х 10 для подключения фильтра, и магистрали диз. топлива, за 1 м.</t>
  </si>
  <si>
    <t>TPE 12/10</t>
  </si>
  <si>
    <t>Топливозаборник</t>
  </si>
  <si>
    <t xml:space="preserve">AN20087 </t>
  </si>
  <si>
    <t>Монтажный комплект для перепуска излишнего топлива от насоса котла в бак</t>
  </si>
  <si>
    <t>Комплект для соединения баков между собой</t>
  </si>
  <si>
    <t>B_N</t>
  </si>
  <si>
    <t>Комплект на 1 бак</t>
  </si>
  <si>
    <t>A_1</t>
  </si>
  <si>
    <t>Монтажные комплекты для топливных баков</t>
  </si>
  <si>
    <t>Электрический выключатель уровня</t>
  </si>
  <si>
    <t>NSD3</t>
  </si>
  <si>
    <t>Поплавковый клапан Quick Stop</t>
  </si>
  <si>
    <t>Клапан поплавковый</t>
  </si>
  <si>
    <t>220069В </t>
  </si>
  <si>
    <t>220059В</t>
  </si>
  <si>
    <t>220049В</t>
  </si>
  <si>
    <t>Отвод из бака в сборе</t>
  </si>
  <si>
    <t>220039В</t>
  </si>
  <si>
    <t>Комплектующие для баков</t>
  </si>
  <si>
    <t>Т2000КЗ</t>
  </si>
  <si>
    <t>Т1500КЗ</t>
  </si>
  <si>
    <t>Т1000КЗ</t>
  </si>
  <si>
    <t>Т500ГК23</t>
  </si>
  <si>
    <t>Т800ГКЗ</t>
  </si>
  <si>
    <t>Без дыхательного клапана</t>
  </si>
  <si>
    <t>Т500ВКЗ</t>
  </si>
  <si>
    <t>Танки (баки) для топлива. В – вертикальный бак, Г – горизонтальный бак</t>
  </si>
  <si>
    <t>Т2000ФК23</t>
  </si>
  <si>
    <t>Т1500ФК23</t>
  </si>
  <si>
    <t>Т1000ФК23</t>
  </si>
  <si>
    <t>Т800ГФК2З</t>
  </si>
  <si>
    <t>Т500ГФК23</t>
  </si>
  <si>
    <t>Т800ВФК23</t>
  </si>
  <si>
    <t>С дыхательным клапаном</t>
  </si>
  <si>
    <t>Т500ВФК23</t>
  </si>
  <si>
    <t>Танки (баки) для воды, сливное отверстие на 1''. В – вертикальный бак, Г – горизонтальный бак</t>
  </si>
  <si>
    <t>Тип люка</t>
  </si>
  <si>
    <t>Диаметр люка, мм</t>
  </si>
  <si>
    <t>Емкости для жидкостей фирмы АНИОН (Россия)</t>
  </si>
  <si>
    <t>Лента монтажная 25 20м</t>
  </si>
  <si>
    <t>Лента монтажная 25 10м</t>
  </si>
  <si>
    <t>Лента монтажная 25 8м</t>
  </si>
  <si>
    <t>Лента монтажная 25 6м</t>
  </si>
  <si>
    <t>Лента монтажная 25 5м</t>
  </si>
  <si>
    <t>Лента монтажная 25 4м</t>
  </si>
  <si>
    <t>Лента монтажная 25 3м</t>
  </si>
  <si>
    <t>Лента монтажная 25 2м</t>
  </si>
  <si>
    <t>Лента монтажная 17 18м</t>
  </si>
  <si>
    <t>Лента монтажная 17 10м</t>
  </si>
  <si>
    <t>Лента монтажная 17 5м</t>
  </si>
  <si>
    <t>Лента монтажная 17 3м</t>
  </si>
  <si>
    <t>Датчик температуры TST06-2,0 (-20 до +80)</t>
  </si>
  <si>
    <t>Датчик температуры TST02-2,0 (-20 до +80) в комплекте</t>
  </si>
  <si>
    <t xml:space="preserve">програм., сенсорный </t>
  </si>
  <si>
    <t>90*90*42</t>
  </si>
  <si>
    <t>Терморегулятор MCS 350 (от +5 до +45 )</t>
  </si>
  <si>
    <t xml:space="preserve">програм., сенсорный, управление Wi-Fi, подключение к облоку </t>
  </si>
  <si>
    <t>90*90*41</t>
  </si>
  <si>
    <t>Терморегулятор SE 200 (от +5 до +45 )</t>
  </si>
  <si>
    <t>электрон. програмир.</t>
  </si>
  <si>
    <t>86*86*35</t>
  </si>
  <si>
    <t>Терморегулятор "Теплолюкс" 520 кремовый (от +5 до +45 )</t>
  </si>
  <si>
    <t>Терморегулятор "Теплолюкс" 520 белый (от +5 до +45 )</t>
  </si>
  <si>
    <t>электрон.</t>
  </si>
  <si>
    <t>Терморегулятор "Теплолюкс" 515 кремовый (от +5 до +45 )</t>
  </si>
  <si>
    <t>Терморегулятор "Теплолюкс" 515 белый (от +5 до +45 )</t>
  </si>
  <si>
    <t>меанич.</t>
  </si>
  <si>
    <t>87*87*36</t>
  </si>
  <si>
    <t>Терморегулятор "Теплолюкс" 510 кремовый (от +5 до +45 )</t>
  </si>
  <si>
    <t>Терморегулятор "Теплолюкс" 510 белый (от +5 до +45 )</t>
  </si>
  <si>
    <t xml:space="preserve">Габариты, мм. </t>
  </si>
  <si>
    <t>Макс. ток нагрузки, Вт.</t>
  </si>
  <si>
    <t>Напряжение питания, Вт</t>
  </si>
  <si>
    <t>Терморегуляторы и исполнительные модули</t>
  </si>
  <si>
    <t>Freezstop Lite-15-20</t>
  </si>
  <si>
    <t>Freezstop Lite-15-15</t>
  </si>
  <si>
    <t>Freezstop Lite-15-10</t>
  </si>
  <si>
    <t>Freezstop Lite-15-9</t>
  </si>
  <si>
    <t>Freezstop Lite-15-8</t>
  </si>
  <si>
    <t>Freezstop Lite-15-7</t>
  </si>
  <si>
    <t>Freezstop Lite-15-6</t>
  </si>
  <si>
    <t>Freezstop Lite-15-5</t>
  </si>
  <si>
    <t>Freezstop Lite-15-4</t>
  </si>
  <si>
    <t>Freezstop Lite-15-3</t>
  </si>
  <si>
    <t>Freezstop Lite-15-2</t>
  </si>
  <si>
    <t>Freezstop Lite-15-1</t>
  </si>
  <si>
    <t>Секции нагревательные кабельные Freezstop Lite</t>
  </si>
  <si>
    <t>Freezstop Simple Heat-18-44,5</t>
  </si>
  <si>
    <t>Freezstop Simple Heat-18-37</t>
  </si>
  <si>
    <t>Freezstop Simple Heat-18-30,5</t>
  </si>
  <si>
    <t>Freezstop Simple Heat-18-24,5</t>
  </si>
  <si>
    <t>Freezstop Simple Heat-18-19</t>
  </si>
  <si>
    <t>Freezstop Simple Heat-18-15,5</t>
  </si>
  <si>
    <t>Freezstop Simple Heat-18-10,5</t>
  </si>
  <si>
    <t>Freezstop Simple Heat-18-7,5</t>
  </si>
  <si>
    <t>Freezstop Simple Heat-18-5</t>
  </si>
  <si>
    <t>Freezstop Simple Heat-18-3</t>
  </si>
  <si>
    <t>Freezstop Simple Heat-18-2</t>
  </si>
  <si>
    <t>Секции нагревательные кабельные Freezstop Simple Heat</t>
  </si>
  <si>
    <t>Freezstop Inside-10-20</t>
  </si>
  <si>
    <t>Freezstop Inside-10-16</t>
  </si>
  <si>
    <t>Freezstop Inside-10-12</t>
  </si>
  <si>
    <t>Freezstop Inside-10-10</t>
  </si>
  <si>
    <t>Freezstop Inside-10-8</t>
  </si>
  <si>
    <t>Freezstop Inside-10-6</t>
  </si>
  <si>
    <t>Freezstop Inside-10-4</t>
  </si>
  <si>
    <t>Freezstop Inside-10-2</t>
  </si>
  <si>
    <t>Секции нагревательные кабельные Freezstop Inside</t>
  </si>
  <si>
    <t>Freezstop-25-20</t>
  </si>
  <si>
    <t>Freezstop-25-15</t>
  </si>
  <si>
    <t>Freezstop-25-10</t>
  </si>
  <si>
    <t>Freezstop-25-9</t>
  </si>
  <si>
    <t>Freezstop-25-8</t>
  </si>
  <si>
    <t>Freezstop-25-7</t>
  </si>
  <si>
    <t>Freezstop-25-6</t>
  </si>
  <si>
    <t>Freezstop-25-5</t>
  </si>
  <si>
    <t>Freezstop-25-4</t>
  </si>
  <si>
    <t>Freezstop-25-3</t>
  </si>
  <si>
    <t>Freezstop-25-2</t>
  </si>
  <si>
    <t>Freezstop-25-1</t>
  </si>
  <si>
    <t>Секции нагревательные кабельные Freezstop</t>
  </si>
  <si>
    <t>Длина кабеля, м</t>
  </si>
  <si>
    <t>Системы антиобледенения и снеготаяния</t>
  </si>
  <si>
    <t>"Теплолюкс" Alumia 1800 Вт/12,0 кв.м</t>
  </si>
  <si>
    <t>"Теплолюкс" Alumia 1500 Вт/10,0 кв.м</t>
  </si>
  <si>
    <t>"Теплолюкс" Alumia 1350 Вт/9,0 кв.м</t>
  </si>
  <si>
    <t>"Теплолюкс" Alumia 1200 Вт/8,0 кв.м</t>
  </si>
  <si>
    <t>"Теплолюкс" Alumia 1050 Вт/7,0 кв.м</t>
  </si>
  <si>
    <t>"Теплолюкс" Alumia 900 Вт/6,0 кв.м</t>
  </si>
  <si>
    <t>"Теплолюкс" Alumia 750 Вт/5,0 кв.м</t>
  </si>
  <si>
    <t>"Теплолюкс" Alumia 675 Вт/4,5 кв.м</t>
  </si>
  <si>
    <t>"Теплолюкс" Alumia 600 Вт/4,0 кв.м</t>
  </si>
  <si>
    <t>"Теплолюкс" Alumia 525 Вт/3,5 кв.м</t>
  </si>
  <si>
    <t>"Теплолюкс" Alumia 450 Вт/3,0 кв.м</t>
  </si>
  <si>
    <t>"Теплолюкс" Alumia 375 Вт/2,5 кв.м</t>
  </si>
  <si>
    <t>"Теплолюкс" Alumia 300 Вт/2,0 кв.м</t>
  </si>
  <si>
    <t>"Теплолюкс" Alumia 225 Вт/1,5 кв.м</t>
  </si>
  <si>
    <t>"Теплолюкс" Alumia 150 Вт/1,0 кв.м</t>
  </si>
  <si>
    <t>"Теплолюкс" Alumia 75 Вт/0,5 кв.м</t>
  </si>
  <si>
    <t>Маты нагревательные "Теплолюкс" Alumia</t>
  </si>
  <si>
    <t>"Warmstad" WSM 2190 Вт/14,5 кв.м</t>
  </si>
  <si>
    <t>"Warmstad" WSM 1890 Вт/12,5 кв.м</t>
  </si>
  <si>
    <t>"Warmstad" WSM 1530 Вт/10,2 кв.м</t>
  </si>
  <si>
    <t>"Warmstad" WSM 1360 Вт/9,00 кв.м</t>
  </si>
  <si>
    <t>"Warmstad" WSM 1210 Вт/8,00 кв.м</t>
  </si>
  <si>
    <t>"Warmstad" WSM 1060 Вт/7,00 кв.м</t>
  </si>
  <si>
    <t>"Warmstad" WSM 910 Вт/6,00 кв.м</t>
  </si>
  <si>
    <t>"Warmstad" WSM 790 Вт/5,25 кв.м</t>
  </si>
  <si>
    <t>"Warmstad" WSM 680 Вт/4,50 кв.м</t>
  </si>
  <si>
    <t>"Warmstad" WSM 580 Вт/3,85 кв.м</t>
  </si>
  <si>
    <t>"Warmstad" WSM 485 Вт/3,20 кв.м</t>
  </si>
  <si>
    <t>"Warmstad" WSM 400 Вт/2,70 кв.м</t>
  </si>
  <si>
    <t>"Warmstad" WSM 300 Вт/2,00 кв.м</t>
  </si>
  <si>
    <t>"Warmstad" WSM 220 Вт/1,50 кв.м</t>
  </si>
  <si>
    <t>"Warmstad" WSM 175 Вт/1,20 кв.м</t>
  </si>
  <si>
    <t>"Warmstad" WSM 100 Вт/0,65 кв.м</t>
  </si>
  <si>
    <t>Маты нагревательные "Warmstad" WSM</t>
  </si>
  <si>
    <t>"Национальный комфорт" 2НК 1800 Вт/12,0 кв.м</t>
  </si>
  <si>
    <t>"Национальный комфорт" 2НК 1200 Вт/8,0 кв.м</t>
  </si>
  <si>
    <t>"Национальный комфорт" 2НК 1050 Вт/7,0 кв.м</t>
  </si>
  <si>
    <t>"Национальный комфорт" 2НК 900 Вт/6,0 кв.м</t>
  </si>
  <si>
    <t>"Национальный комфорт" 2НК 750 Вт/5,0 кв.м</t>
  </si>
  <si>
    <t>"Национальный комфорт" 2НК 600 Вт/4,0 кв.м</t>
  </si>
  <si>
    <t>"Национальный комфорт" 2НК 525 Вт/3,5 кв.м</t>
  </si>
  <si>
    <t>"Национальный комфорт" 2НК 450 Вт/3,0 кв.м</t>
  </si>
  <si>
    <t>"Национальный комфорт" 2НК 375 Вт/2,5 кв.м</t>
  </si>
  <si>
    <t>"Национальный комфорт" 2НК 300 Вт/2,0 кв.м</t>
  </si>
  <si>
    <t>"Национальный комфорт" 2НК 225 Вт/1,5 кв.м</t>
  </si>
  <si>
    <t>"Национальный комфорт" 2НК 150 Вт/1,0 кв.м</t>
  </si>
  <si>
    <t>"Национальный комфорт" 2НК 75 Вт/0,5 кв.м</t>
  </si>
  <si>
    <t>Маты нагревательные "Национальный комфорт" 2НК</t>
  </si>
  <si>
    <t>"Теплолюкс" ProfiMat 2160 Вт/12,0 кв.м</t>
  </si>
  <si>
    <t>"Теплолюкс" ProfiMat 1800 Вт/10,0 кв.м</t>
  </si>
  <si>
    <t>"Теплолюкс" ProfiMat 1620 Вт/9,0 кв.м</t>
  </si>
  <si>
    <t>"Теплолюкс" ProfiMat 1440 Вт/8,0 кв.м</t>
  </si>
  <si>
    <t>"Теплолюкс" ProfiMat 1260 Вт/7,0 кв.м</t>
  </si>
  <si>
    <t>"Теплолюкс" ProfiMat 1080 Вт/6,0 кв.м</t>
  </si>
  <si>
    <t>"Теплолюкс" ProfiMat 900 Вт/5,0 кв.м</t>
  </si>
  <si>
    <t>"Теплолюкс" ProfiMat 720 Вт/4,0 кв.м</t>
  </si>
  <si>
    <t>"Теплолюкс" ProfiMat 630 Вт/3,5 кв.м</t>
  </si>
  <si>
    <t>"Теплолюкс" ProfiMat 540 Вт/3,0 кв.м</t>
  </si>
  <si>
    <t>"Теплолюкс" ProfiMat 450 Вт/2,5 кв.м</t>
  </si>
  <si>
    <t>"Теплолюкс" ProfiMat 360 Вт/2,0 кв.м</t>
  </si>
  <si>
    <t>"Теплолюкс" ProfiMat 270 Вт/1,5 кв.м</t>
  </si>
  <si>
    <t>"Теплолюкс" ProfiMat 180 Вт/1,0 кв.м</t>
  </si>
  <si>
    <t>Маты нагревательные "Теплолюкс" ProfiMat</t>
  </si>
  <si>
    <t>"Теплолюкс" Tropix МНН 2240 Вт/14,0 кв.м</t>
  </si>
  <si>
    <t>"Теплолюкс" Tropix МНН 1920 Вт/12,0 кв.м</t>
  </si>
  <si>
    <t>"Теплолюкс" Tropix МНН 1600 Вт/10,0 кв.м</t>
  </si>
  <si>
    <t>"Теплолюкс" Tropix МНН 1280 Вт/8,0 кв.м</t>
  </si>
  <si>
    <t>"Теплолюкс" Tropix МНН 1120 Вт/7,0 кв.м</t>
  </si>
  <si>
    <t>"Теплолюкс" Tropix МНН 960 Вт/6,0 кв.м</t>
  </si>
  <si>
    <t>"Теплолюкс" Tropix МНН 800 Вт/5,0 кв.м</t>
  </si>
  <si>
    <t>"Теплолюкс" Tropix МНН 720 Вт/4,5 кв.м</t>
  </si>
  <si>
    <t>"Теплолюкс" Tropix МНН 640 Вт/4,0 кв.м</t>
  </si>
  <si>
    <t>"Теплолюкс" Tropix МНН 560 Вт/3,5 кв.м</t>
  </si>
  <si>
    <t>"Теплолюкс" Tropix МНН 480 Вт/3,0 кв.м</t>
  </si>
  <si>
    <t>"Теплолюкс" Tropix МНН 400 Вт/2,5 кв.м</t>
  </si>
  <si>
    <t>"Теплолюкс" Tropix МНН 320 Вт/2,0 кв.м</t>
  </si>
  <si>
    <t>"Теплолюкс" Tropix МНН 240 Вт/1,5 кв.м</t>
  </si>
  <si>
    <t>"Теплолюкс" Tropix МНН 160 Вт/1,0 кв.м</t>
  </si>
  <si>
    <t>"Теплолюкс" Tropix МНН 80 Вт/0,5 кв.м</t>
  </si>
  <si>
    <t>Маты нагревательные "Теплолюкс" Tropix МНН</t>
  </si>
  <si>
    <t>13,5-16,0</t>
  </si>
  <si>
    <t>"Warmstad" WSS 170,0 м/2420 Вт</t>
  </si>
  <si>
    <t>10,5-12,5</t>
  </si>
  <si>
    <t>"Warmstad" WSS 126,0 м/1890 Вт</t>
  </si>
  <si>
    <t>8,5-10,0</t>
  </si>
  <si>
    <t>"Warmstad" WSS 109,0 м/1530 Вт</t>
  </si>
  <si>
    <t>7,5-9,0</t>
  </si>
  <si>
    <t>"Warmstad" WSS 95,0 м/1360 Вт</t>
  </si>
  <si>
    <t>5,5-6,7</t>
  </si>
  <si>
    <t>"Warmstad" WSS 67,5 м/1060 Вт</t>
  </si>
  <si>
    <t>5,0-6,0</t>
  </si>
  <si>
    <t>"Warmstad" WSS 61,0 м/910 Вт</t>
  </si>
  <si>
    <t>3,7-4,5</t>
  </si>
  <si>
    <t>"Warmstad" WSS 47,0 м/680 Вт</t>
  </si>
  <si>
    <t>3,2-3,9</t>
  </si>
  <si>
    <t>"Warmstad" WSS 39,0 м/580 Вт</t>
  </si>
  <si>
    <t>2,7-3,2</t>
  </si>
  <si>
    <t>"Warmstad" WSS 35,0 м/485 Вт</t>
  </si>
  <si>
    <t>2,2-2,7</t>
  </si>
  <si>
    <t>"Warmstad" WSS 28,5 м/400 Вт</t>
  </si>
  <si>
    <t>1,2-1,5</t>
  </si>
  <si>
    <t>"Warmstad" WSS 15,5 м/220 Вт</t>
  </si>
  <si>
    <t>1,0-1,2</t>
  </si>
  <si>
    <t>"Warmstad" WSS 12,5 м/175 Вт</t>
  </si>
  <si>
    <t>0,5-0,7</t>
  </si>
  <si>
    <t>"Warmstad" WSS 7,0 м/100 Вт</t>
  </si>
  <si>
    <t>Кабели нагревательные "Warmstad" WSS</t>
  </si>
  <si>
    <t>11,8-16,1</t>
  </si>
  <si>
    <t>"Национальный комфорт" БНК 141,0 м/1800 Вт</t>
  </si>
  <si>
    <t>9,6-13,1</t>
  </si>
  <si>
    <t>"Национальный комфорт" БНК 111,0 м/1500 Вт</t>
  </si>
  <si>
    <t>8,1-11</t>
  </si>
  <si>
    <t>"Национальный комфорт" БНК 105,0 м/1200 Вт</t>
  </si>
  <si>
    <t>6,2-8,5</t>
  </si>
  <si>
    <t>"Национальный комфорт" БНК 65,5 м/900 Вт</t>
  </si>
  <si>
    <t>4,7-6,4</t>
  </si>
  <si>
    <t>"Национальный комфорт" БНК 53,0 м/750 Вт</t>
  </si>
  <si>
    <t>3,6-4,9</t>
  </si>
  <si>
    <t>"Национальный комфорт" БНК 43,0 м/525 Вт</t>
  </si>
  <si>
    <t>3-4,1</t>
  </si>
  <si>
    <t>"Национальный комфорт" БНК 37,5 м/450 Вт</t>
  </si>
  <si>
    <t>2,4-3,3</t>
  </si>
  <si>
    <t>"Национальный комфорт" БНК 30,0 м/375 Вт</t>
  </si>
  <si>
    <t>1,7-2,4</t>
  </si>
  <si>
    <t>"Национальный комфорт" БНК 21,5 м/300 Вт</t>
  </si>
  <si>
    <t>1,3-1,8</t>
  </si>
  <si>
    <t>"Национальный комфорт" БНК 15,0 м/225 Вт</t>
  </si>
  <si>
    <t>1-1,4</t>
  </si>
  <si>
    <t>"Национальный комфорт" БНК 14,5 м/150 Вт</t>
  </si>
  <si>
    <t>0,7-1</t>
  </si>
  <si>
    <t>"Национальный комфорт" БНК 9,0 м/75 Вт</t>
  </si>
  <si>
    <t>Кабели нагревательные "Национальный комфорт" БНК</t>
  </si>
  <si>
    <t>13,3-18,2</t>
  </si>
  <si>
    <t>ProfiRoll 153,0 м/2700 Вт</t>
  </si>
  <si>
    <t>12,8-17,5</t>
  </si>
  <si>
    <t>ProfiRoll 129,0 м/2250 Вт</t>
  </si>
  <si>
    <t>12,0-16,4</t>
  </si>
  <si>
    <t>ProfiRoll 116,5 м/2025 Вт</t>
  </si>
  <si>
    <t>9,3-12,7</t>
  </si>
  <si>
    <t>ProfiRoll 101,5 м/1800 Вт</t>
  </si>
  <si>
    <t>8,5-11,6</t>
  </si>
  <si>
    <t>ProfiRoll 87,0 м/1575 Вт</t>
  </si>
  <si>
    <t>7,5-10,2</t>
  </si>
  <si>
    <t>ProfiRoll 79,0 м/1440 Вт</t>
  </si>
  <si>
    <t>6,4-8,7</t>
  </si>
  <si>
    <t>ProfiRoll 71,5 м/1260 Вт</t>
  </si>
  <si>
    <t>6,0-7,2</t>
  </si>
  <si>
    <t>ProfiRoll 62,5 м/1080 Вт</t>
  </si>
  <si>
    <t>ProfiRoll 54,0 м/900 Вт</t>
  </si>
  <si>
    <t>5,3-7,3</t>
  </si>
  <si>
    <t>ProfiRoll 49,0 м/810 Вт</t>
  </si>
  <si>
    <t>4,8-6,5</t>
  </si>
  <si>
    <t>ProfiRoll 42,0 м/675 Вт</t>
  </si>
  <si>
    <t>4,0-5,5</t>
  </si>
  <si>
    <t>ProfiRoll 31,5 м/540 Вт</t>
  </si>
  <si>
    <t>3,2-4,4</t>
  </si>
  <si>
    <t>ProfiRoll 25,0 м/450 Вт</t>
  </si>
  <si>
    <t>2,7-3,6</t>
  </si>
  <si>
    <t>ProfiRoll 20,5 м/360 Вт</t>
  </si>
  <si>
    <t>1,6-2,2</t>
  </si>
  <si>
    <t>ProfiRoll 15,5 м/270 Вт</t>
  </si>
  <si>
    <t>ProfiRoll 12,5 м/225 Вт</t>
  </si>
  <si>
    <t>1,1-1,5</t>
  </si>
  <si>
    <t>ProfiRoll 9,5 м/180 Вт</t>
  </si>
  <si>
    <t>Кабели нагревательные "Теплолюкс" ProfiRoll</t>
  </si>
  <si>
    <t>Tropix ТЛБЭ 100,0 м/2000 Вт</t>
  </si>
  <si>
    <t>Tropix ТЛБЭ 78,0 м/1400 Вт</t>
  </si>
  <si>
    <t>8,0-10,9</t>
  </si>
  <si>
    <t>Tropix ТЛБЭ 56,5 м/1200 Вт</t>
  </si>
  <si>
    <t>6,0-8,2</t>
  </si>
  <si>
    <t>Tropix ТЛБЭ 50,0 м/900 Вт</t>
  </si>
  <si>
    <t>Tropix ТЛБЭ 40,5 м/800 Вт</t>
  </si>
  <si>
    <t>4,2-5,7</t>
  </si>
  <si>
    <t>Tropix ТЛБЭ 32,0 м/630 Вт</t>
  </si>
  <si>
    <t>3,5-4,7</t>
  </si>
  <si>
    <t>Tropix ТЛБЭ 26,0 м/520 Вт</t>
  </si>
  <si>
    <t>2,8-3,8</t>
  </si>
  <si>
    <t>Tropix ТЛБЭ 23,0 м/420 Вт</t>
  </si>
  <si>
    <t>2,3-3,1</t>
  </si>
  <si>
    <t>Tropix ТЛБЭ 21,0 м/340 Вт</t>
  </si>
  <si>
    <t>1,8-2,5</t>
  </si>
  <si>
    <t>Tropix ТЛБЭ 18,0 м/270 Вт</t>
  </si>
  <si>
    <t>1,3-1,7</t>
  </si>
  <si>
    <t>Tropix ТЛБЭ 13,0 м/190 Вт</t>
  </si>
  <si>
    <t>0,7-0,9</t>
  </si>
  <si>
    <t>Tropix ТЛБЭ 5,0 м/100 Вт</t>
  </si>
  <si>
    <t>Кабели нагревательные "Теплолюкс" Tropix ТЛБЭ</t>
  </si>
  <si>
    <t>Ток, A</t>
  </si>
  <si>
    <t>Площадь, м2</t>
  </si>
  <si>
    <t>Нагревательные кабельные системы Теплолюкс (Россия)</t>
  </si>
  <si>
    <t>Технология уюта ЭКО - 30°С 10 кг</t>
  </si>
  <si>
    <t>Технология уюта ЭКО - 30°С 20 кг</t>
  </si>
  <si>
    <t>Технология уюта ЭКО - 30°С 50 кг</t>
  </si>
  <si>
    <t xml:space="preserve">Технология уюта. ЭКО - 30°С. Тепло-хладоноситель для систем отопления, кондиционирования и охлаждения на основе пропиленгликоля </t>
  </si>
  <si>
    <t>Технология уюта - 65°С 10 кг</t>
  </si>
  <si>
    <t>Технология уюта - 65°С 20 кг</t>
  </si>
  <si>
    <t>Технология уюта - 65°С 50 кг</t>
  </si>
  <si>
    <t>Технология уюта - 65°С "  тепло-хладоноситель предназначен для использования в системах отопления и ондиционирования. Высококачественный моноэтиленгликоль, деминерализованная вода, органические (карбоксилатные) ингибиторы коррозии нового поколения, краситель.</t>
  </si>
  <si>
    <t>Thermagent -65°С 10 кг</t>
  </si>
  <si>
    <t>Thermagent -65°С 20 кг</t>
  </si>
  <si>
    <t>Thermagent -65°С 50 кг</t>
  </si>
  <si>
    <t>"Thermagent -65°С" тепло-хладоноситель для систем отопления, кондиционировани и охлаждения на основе этиленгликоля, карбоксилатные присадки.</t>
  </si>
  <si>
    <t>Thermagent ЭKO -30°С 10 кг</t>
  </si>
  <si>
    <t>Thermagent ЭKO -30°С 20 кг</t>
  </si>
  <si>
    <t>Thermagent ЭKO -30°С 45 кг</t>
  </si>
  <si>
    <t>"Thermagent ЭKO -30°С" тепло-хладоноситель для систем отопления, кондиционирования и охлаждения на основе пропиленгликоля и карбоксилатных присадок</t>
  </si>
  <si>
    <t>Thermagent Active 10 кг</t>
  </si>
  <si>
    <t>Средство для очистки теплообменных поверхностей, выполненных из чёрных металлов, нержавеющих сталей и медных сплавов от накипно-коррозионных отложений.</t>
  </si>
  <si>
    <t>Теплоноситель Thermagent</t>
  </si>
  <si>
    <t xml:space="preserve"> Трос нерж. D4,5 мм, 1 230 кг</t>
  </si>
  <si>
    <t xml:space="preserve"> Трос нерж. D3 мм, 630 кг</t>
  </si>
  <si>
    <t xml:space="preserve"> Зажим для троса 5 мм (DIN 741)</t>
  </si>
  <si>
    <t xml:space="preserve"> Зажим для троса 3 мм (DIN 741)</t>
  </si>
  <si>
    <t>Комплектующие для насосов фирмы РММС (Россия)</t>
  </si>
  <si>
    <t>4 х 6,0 мм2</t>
  </si>
  <si>
    <t>ПК-КВВ-460</t>
  </si>
  <si>
    <t>4 х 4,0 мм2</t>
  </si>
  <si>
    <t>ПК-КВВ-440</t>
  </si>
  <si>
    <t>4 х 2,5 мм2</t>
  </si>
  <si>
    <t>ПК-КВВ-425</t>
  </si>
  <si>
    <t>4 х 1,5 мм2</t>
  </si>
  <si>
    <t>ПК-КВВ-415</t>
  </si>
  <si>
    <t>3 х 4,0 мм2</t>
  </si>
  <si>
    <t>ПК-КВВ-340</t>
  </si>
  <si>
    <t>3 х 2,5 мм2</t>
  </si>
  <si>
    <t>ПК-КВВ-325</t>
  </si>
  <si>
    <t>3 х 1,5 мм2</t>
  </si>
  <si>
    <t>Кабель подводный для питьевой воды</t>
  </si>
  <si>
    <t>ПК-КВВ-315</t>
  </si>
  <si>
    <t>Комплектующие для насосов фирмы Подольск кабель (Россия)</t>
  </si>
  <si>
    <t>Кронштейн для  стенового хомута, L=750 мм (комплект)</t>
  </si>
  <si>
    <t>К750</t>
  </si>
  <si>
    <t>Кронштейн для  стенового хомута, L=500 мм (комплект)</t>
  </si>
  <si>
    <t>К500</t>
  </si>
  <si>
    <t>Кронштейн для  стенового хомута, L=250 мм (комплект)</t>
  </si>
  <si>
    <t>К250</t>
  </si>
  <si>
    <t>Стеновой хомут, отступ 50 мм</t>
  </si>
  <si>
    <t>ОК704</t>
  </si>
  <si>
    <t>ОКП45</t>
  </si>
  <si>
    <t>Труба с лючком ревизии</t>
  </si>
  <si>
    <t>ОКВ68</t>
  </si>
  <si>
    <t>Труба для измерений и отвода конденсата</t>
  </si>
  <si>
    <t>ОКВ543</t>
  </si>
  <si>
    <t>Труба 250 мм</t>
  </si>
  <si>
    <t>ОКВ15</t>
  </si>
  <si>
    <t>Труба 500 мм</t>
  </si>
  <si>
    <t>ОКВ14</t>
  </si>
  <si>
    <t>Труба 1000 мм</t>
  </si>
  <si>
    <t>ОКВ13</t>
  </si>
  <si>
    <t>Тройник 90°</t>
  </si>
  <si>
    <t>ОКВ713</t>
  </si>
  <si>
    <t>ОКВ16</t>
  </si>
  <si>
    <t>Сборник сажи и конденсата</t>
  </si>
  <si>
    <t>ОКВ44</t>
  </si>
  <si>
    <t xml:space="preserve">Сборник конденсата с выпуском </t>
  </si>
  <si>
    <t>ОКВ01</t>
  </si>
  <si>
    <t>Пластина основания с боковым выпуском конденсата</t>
  </si>
  <si>
    <t>ОКВ06</t>
  </si>
  <si>
    <t>Опорная консоль+ пластина основания проходная</t>
  </si>
  <si>
    <t>ОКВ379</t>
  </si>
  <si>
    <t>Колено 90°</t>
  </si>
  <si>
    <t>ОКВ60</t>
  </si>
  <si>
    <t xml:space="preserve">Колено 45° </t>
  </si>
  <si>
    <t>ОКВ18</t>
  </si>
  <si>
    <t>Дождевой колпак</t>
  </si>
  <si>
    <t>ОКП28</t>
  </si>
  <si>
    <t>Ø250</t>
  </si>
  <si>
    <t>Ø200</t>
  </si>
  <si>
    <t>Ø180</t>
  </si>
  <si>
    <t>Ø150</t>
  </si>
  <si>
    <t>Ø130</t>
  </si>
  <si>
    <t>Ø115</t>
  </si>
  <si>
    <t>Название элементов</t>
  </si>
  <si>
    <t>СЕРИЯ ""ОКВ"</t>
  </si>
  <si>
    <t>ОДНОСТЕННАЯ СИСТЕМА ДЫМОТЕК (430) 0,8мм/ (430) 0,5</t>
  </si>
  <si>
    <t>* Позиции, выделенные жирным курсивом, изготавливаются из стали толщиной 0,5 мм.</t>
  </si>
  <si>
    <t>Консоль стеновая под пластину основания L=1000 (комплект)</t>
  </si>
  <si>
    <t>КС1000</t>
  </si>
  <si>
    <t>Консоль стеновая под пластину основания L=500 (комплект)</t>
  </si>
  <si>
    <t>КС500</t>
  </si>
  <si>
    <t>ДК704</t>
  </si>
  <si>
    <t>ДКП41</t>
  </si>
  <si>
    <t>Колпак</t>
  </si>
  <si>
    <t>ДКВ33</t>
  </si>
  <si>
    <t>Устье</t>
  </si>
  <si>
    <t>ДКВ32</t>
  </si>
  <si>
    <t>Труба 250 мм с лючком ревизии</t>
  </si>
  <si>
    <t>ДКВ68</t>
  </si>
  <si>
    <t>Труба 250 мм для измерений и отвода конденсата</t>
  </si>
  <si>
    <t>ДКВ51</t>
  </si>
  <si>
    <t>ДКВ15</t>
  </si>
  <si>
    <t>ДКВ14</t>
  </si>
  <si>
    <t>ДКВ13</t>
  </si>
  <si>
    <t xml:space="preserve">Тройник 90° </t>
  </si>
  <si>
    <t>ДКВ317</t>
  </si>
  <si>
    <t xml:space="preserve">Тройник 45° </t>
  </si>
  <si>
    <t>ДКВ12</t>
  </si>
  <si>
    <t>Сборник сажи с ручкой и выпуском конденсата</t>
  </si>
  <si>
    <t>ДКВ44</t>
  </si>
  <si>
    <t>Раздвижной элемент 320 - 480 мм</t>
  </si>
  <si>
    <t>ДКВ50</t>
  </si>
  <si>
    <t>ДКВ06</t>
  </si>
  <si>
    <t>Пластина основания проходная</t>
  </si>
  <si>
    <t>ДКВ07</t>
  </si>
  <si>
    <t>Переход ew - dw</t>
  </si>
  <si>
    <t>ДКВ37</t>
  </si>
  <si>
    <t>ДКВ60</t>
  </si>
  <si>
    <t>ДКВ18</t>
  </si>
  <si>
    <t>Воротник</t>
  </si>
  <si>
    <t>ДКП31</t>
  </si>
  <si>
    <t>СЕРИЯ ""ДКВ"</t>
  </si>
  <si>
    <t>ДВУСТЕННАЯ СИСТЕМА ДЫМОТЕК (430) 0,8мм/ (430) 0,5</t>
  </si>
  <si>
    <t>ECO Nova 1.24F</t>
  </si>
  <si>
    <t>ECO Nova 1.31F</t>
  </si>
  <si>
    <t>A7810404</t>
  </si>
  <si>
    <t>LUNA AIR 24</t>
  </si>
  <si>
    <t>A7810405</t>
  </si>
  <si>
    <t>LUNA AIR 28</t>
  </si>
  <si>
    <t>A7810446</t>
  </si>
  <si>
    <t>LUNA IN PLUS 1.24</t>
  </si>
  <si>
    <t>A7718787</t>
  </si>
  <si>
    <t xml:space="preserve">KIT FOR OUTSIDE INSTALLATION DUO-TEC IN+     </t>
  </si>
  <si>
    <t>KHG71411101-</t>
  </si>
  <si>
    <t>Vertical Flue System B23 INSTL</t>
  </si>
  <si>
    <t>7225016--</t>
  </si>
  <si>
    <t>KIT CORNICE</t>
  </si>
  <si>
    <t>3,8-28</t>
  </si>
  <si>
    <t>POWER HT+ 1.50</t>
  </si>
  <si>
    <t xml:space="preserve">POWER HT+ 1.70   </t>
  </si>
  <si>
    <t>POWER HT+ 1.90</t>
  </si>
  <si>
    <t>POWER HT+ 1.110</t>
  </si>
  <si>
    <t>A7689649</t>
  </si>
  <si>
    <t>POWER HT+ 1.130</t>
  </si>
  <si>
    <t>A7689651</t>
  </si>
  <si>
    <t>POWER HT+ 1.150</t>
  </si>
  <si>
    <t>A7689652</t>
  </si>
  <si>
    <t>POWER HT+ 1.200</t>
  </si>
  <si>
    <t>A7689653</t>
  </si>
  <si>
    <t>POWER HT+ 1.250</t>
  </si>
  <si>
    <t>A7702418</t>
  </si>
  <si>
    <t>POWER HT-A 1.180</t>
  </si>
  <si>
    <t>A7702419</t>
  </si>
  <si>
    <t>POWER HT-A 1.230</t>
  </si>
  <si>
    <t>A7702420</t>
  </si>
  <si>
    <t>POWER HT-A 1.280</t>
  </si>
  <si>
    <t>A7702421</t>
  </si>
  <si>
    <t>POWER HT-A 1.320</t>
  </si>
  <si>
    <t>A7702422</t>
  </si>
  <si>
    <t>POWER HT-A 1.430</t>
  </si>
  <si>
    <t>A7702423</t>
  </si>
  <si>
    <t>POWER HT-A 1.500</t>
  </si>
  <si>
    <t>A7702425</t>
  </si>
  <si>
    <t>POWER HT-A 1.650</t>
  </si>
  <si>
    <t>POWER HT-A Котел газовый напольный большой мощности</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</si>
  <si>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</si>
  <si>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</si>
  <si>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</si>
  <si>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</si>
  <si>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</si>
  <si>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</si>
  <si>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</si>
  <si>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</si>
  <si>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</si>
  <si>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</si>
  <si>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</si>
  <si>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</si>
  <si>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</si>
  <si>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</si>
  <si>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</si>
  <si>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SRB-2310-035004</t>
  </si>
  <si>
    <t>SRB-2310-035006</t>
  </si>
  <si>
    <t>SRB-2310-035008</t>
  </si>
  <si>
    <t>SRB-2310-035010</t>
  </si>
  <si>
    <t>SRB-2310-035012</t>
  </si>
  <si>
    <t>SRA-2310-035004</t>
  </si>
  <si>
    <t>SRA-2310-035006</t>
  </si>
  <si>
    <t>SRA-2310-035008</t>
  </si>
  <si>
    <t>SRA-2310-035010</t>
  </si>
  <si>
    <t>SRA-2310-035012</t>
  </si>
  <si>
    <t xml:space="preserve">                 </t>
  </si>
  <si>
    <t>POWER HT+  Котел газовый  конденсационный напольный большой мощности  новое поколение высокотехнологичных напольных котлов, сочетающие в себе передовые технологии, высокую производительность и компактные размеры. Высокий КПД котла позволяет обеспечить энергосбережение до 35% газа в год. Возможность каскадной установки котлов (до 16 котлов) позволяет получить большую мощность при небольших габаритах котельной.</t>
  </si>
  <si>
    <t>(80-125)/80</t>
  </si>
  <si>
    <t>(110-160)/110</t>
  </si>
  <si>
    <t>5,1-46,3</t>
  </si>
  <si>
    <t>7,4-66,9</t>
  </si>
  <si>
    <t>9,7-87,4</t>
  </si>
  <si>
    <t>11,7-104,9</t>
  </si>
  <si>
    <t>24,8-123,8</t>
  </si>
  <si>
    <t>28,6-143</t>
  </si>
  <si>
    <t>31,8-191</t>
  </si>
  <si>
    <t>40-240</t>
  </si>
  <si>
    <t>28-170</t>
  </si>
  <si>
    <t>35-215</t>
  </si>
  <si>
    <t>42-260</t>
  </si>
  <si>
    <t>48-300</t>
  </si>
  <si>
    <t>80-400</t>
  </si>
  <si>
    <t>94-470</t>
  </si>
  <si>
    <t>122-610</t>
  </si>
  <si>
    <t xml:space="preserve">по запросу </t>
  </si>
  <si>
    <t xml:space="preserve">Котлы настенные газовые конденсационные . Энергосберегающее оборудование </t>
  </si>
  <si>
    <r>
      <t xml:space="preserve">Модель </t>
    </r>
    <r>
      <rPr>
        <b/>
        <sz val="10"/>
        <color indexed="8"/>
        <rFont val="Calibri"/>
        <family val="2"/>
        <charset val="204"/>
      </rPr>
      <t xml:space="preserve">NUVOLA Duo-tec+. </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</si>
  <si>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 </t>
    </r>
    <r>
      <rPr>
        <sz val="10"/>
        <color indexed="8"/>
        <rFont val="Calibri"/>
        <family val="2"/>
        <charset val="204"/>
      </rPr>
      <t xml:space="preserve">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</si>
  <si>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r>
      <t xml:space="preserve">Модель </t>
    </r>
    <r>
      <rPr>
        <b/>
        <sz val="10"/>
        <color indexed="8"/>
        <rFont val="Calibri"/>
        <family val="2"/>
        <charset val="204"/>
      </rPr>
      <t xml:space="preserve">LUNA Duo-tec E . </t>
    </r>
    <r>
      <rPr>
        <sz val="10"/>
        <color indexed="8"/>
        <rFont val="Calibri"/>
        <family val="2"/>
        <charset val="204"/>
      </rPr>
      <t>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</si>
  <si>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 xml:space="preserve">LUNA Duo-tec MP. </t>
    </r>
    <r>
      <rPr>
        <sz val="10"/>
        <color indexed="8"/>
        <rFont val="Calibri"/>
        <family val="2"/>
        <charset val="204"/>
      </rPr>
      <t>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</si>
  <si>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 .</t>
    </r>
    <r>
      <rPr>
        <sz val="10"/>
        <color indexed="8"/>
        <rFont val="Calibri"/>
        <family val="2"/>
        <charset val="204"/>
      </rPr>
      <t>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</si>
  <si>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LUNA AIR / IN Plus.</t>
    </r>
    <r>
      <rPr>
        <sz val="10"/>
        <color indexed="8"/>
        <rFont val="Calibri"/>
        <family val="2"/>
        <charset val="204"/>
      </rPr>
      <t xml:space="preserve">  Настенные конденсационные газовые котлы для установки вне помещения сочетают в себе простоту установки и эксплуатации и самые прогрессивные технологии. В моделях этой серии заложена способность котла адаптироваться под тип и качество газа, режим работы дымохода и другие условия. Все модели оснащены встроенным энергосберегающим модуляционным насосом, который управляется электроникой котла и подстраивается под систему отопления, обеспечивая оптимальный температурный режим и экономию электроэнергии. Котлы серии LUNA AIR / IN Plus оснащены современной горелкой с полным предварительным смешением газовоздушной смеси и работают с коэффициентом модуляции мощности 1:7. Дистанционная панель управления очень удобна и проста в использовании благодаря дисплею с отображением информации в виде текста и пиктограмм</t>
    </r>
  </si>
  <si>
    <t>Электрические настенные котлы (Россия)</t>
  </si>
  <si>
    <t>E8403206--</t>
  </si>
  <si>
    <t>E8403209--</t>
  </si>
  <si>
    <t>E8403212--</t>
  </si>
  <si>
    <t>E8403214--</t>
  </si>
  <si>
    <t>E8403218--</t>
  </si>
  <si>
    <t>E8403224--</t>
  </si>
  <si>
    <t>E8403230--</t>
  </si>
  <si>
    <t>E8403236--</t>
  </si>
  <si>
    <t>E8403309--</t>
  </si>
  <si>
    <t>E8403312--</t>
  </si>
  <si>
    <t>E8403314--</t>
  </si>
  <si>
    <t>E8403318--</t>
  </si>
  <si>
    <t>E8403324--</t>
  </si>
  <si>
    <t>E8403330--</t>
  </si>
  <si>
    <t>E8403336--</t>
  </si>
  <si>
    <t>E8403345--</t>
  </si>
  <si>
    <t>Electric boiler AMPERA Plus 6</t>
  </si>
  <si>
    <t>Electric boiler AMPERA Plus 9</t>
  </si>
  <si>
    <t>Electric boiler AMPERA Plus 12</t>
  </si>
  <si>
    <t>Electric boiler AMPERA Plus 14</t>
  </si>
  <si>
    <t>Electric boiler AMPERA Plus 18</t>
  </si>
  <si>
    <t>Electric boiler AMPERA Plus 24</t>
  </si>
  <si>
    <t>Electric boiler AMPERA Plus 30</t>
  </si>
  <si>
    <t>Electric boiler AMPERA Plus 36</t>
  </si>
  <si>
    <t>Electric boiler AMPERA Pro 9</t>
  </si>
  <si>
    <t>Electric boiler AMPERA Pro 12</t>
  </si>
  <si>
    <t>Electric boiler AMPERA Pro 14</t>
  </si>
  <si>
    <t>Electric boiler AMPERA Pro 18</t>
  </si>
  <si>
    <t>Electric boiler AMPERA Pro 24</t>
  </si>
  <si>
    <t>Electric boiler AMPERA Pro 30</t>
  </si>
  <si>
    <t>Electric boiler AMPERA Pro 36</t>
  </si>
  <si>
    <t>Electric boiler AMPERA Pro 45</t>
  </si>
  <si>
    <t>Электрический котел BAXI AMPERA Plus – это современная мини-котельная, которая включает: расширительный бак, насос и группу безопасности. Модельный ряд начинается с котлов мощностью 6 и 9 кВт, они могу быть как однофазными, так и трехфазными.</t>
  </si>
  <si>
    <t>2-6</t>
  </si>
  <si>
    <t>1,5-9</t>
  </si>
  <si>
    <t>2-12</t>
  </si>
  <si>
    <t>4-24</t>
  </si>
  <si>
    <t>2,5-14</t>
  </si>
  <si>
    <t>3-18</t>
  </si>
  <si>
    <t>3-30</t>
  </si>
  <si>
    <t>4-36</t>
  </si>
  <si>
    <t>4-45</t>
  </si>
  <si>
    <t>Электрический  котла BAXI AMPERA Pro - оснащен твердотельным  реле с воздушными охлаждением. Применение данной технологии дает большое количество преимуществ: гораздо больший эксплуатационный ресурс, высокое быстродействие, отсутствие механической контактной группы, бесшумность, гальваническая развязка от управляющей цепи и высокая надежность.</t>
  </si>
  <si>
    <t>ML00005590</t>
  </si>
  <si>
    <t>Система удаленного управления котлом BAXI Connect+</t>
  </si>
  <si>
    <t>Радиомодуль ML590 для присоединения беспроводных датчиков для ZONT Connect</t>
  </si>
  <si>
    <t>ST60001</t>
  </si>
  <si>
    <t>Инверторный стабилизатор для котельного оборудования BAXI ENERGY 600</t>
  </si>
  <si>
    <t>Инверторный стабилизатор для котельного оборудования BAXI ENERGY 400</t>
  </si>
  <si>
    <t>ST100001</t>
  </si>
  <si>
    <t>Инверторный стабилизатор для котельного оборудования BAXI ENERGY 1000</t>
  </si>
  <si>
    <t>ST150001</t>
  </si>
  <si>
    <t>Инверторный стабилизатор для котельного оборудования BAXI ENERGY 1500</t>
  </si>
  <si>
    <r>
      <t>Настенные газовые</t>
    </r>
    <r>
      <rPr>
        <b/>
        <sz val="10"/>
        <color rgb="FF00B050"/>
        <rFont val="Calibri"/>
        <family val="2"/>
        <charset val="204"/>
      </rPr>
      <t xml:space="preserve"> </t>
    </r>
    <r>
      <rPr>
        <b/>
        <sz val="10"/>
        <color theme="1"/>
        <rFont val="Calibri"/>
        <family val="2"/>
        <charset val="204"/>
      </rPr>
      <t>традиционные</t>
    </r>
    <r>
      <rPr>
        <b/>
        <sz val="10"/>
        <color indexed="8"/>
        <rFont val="Calibri"/>
        <family val="2"/>
        <charset val="204"/>
      </rPr>
      <t xml:space="preserve">  котлы</t>
    </r>
  </si>
  <si>
    <r>
      <rPr>
        <b/>
        <sz val="10"/>
        <color theme="1"/>
        <rFont val="Calibri"/>
        <family val="2"/>
        <charset val="204"/>
      </rPr>
      <t xml:space="preserve">Модель </t>
    </r>
    <r>
      <rPr>
        <sz val="10"/>
        <color theme="1"/>
        <rFont val="Calibri"/>
        <family val="2"/>
        <charset val="204"/>
      </rPr>
      <t>ECO NOVA - надежность и простота установки, эксплуатации и обслуживания. Модель представлена в двух типах исполнения - одноконтурный и двухконтурный. Двухконтурные модели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</si>
  <si>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r>
      <rPr>
        <b/>
        <sz val="10"/>
        <color theme="1"/>
        <rFont val="Calibri"/>
        <family val="2"/>
        <charset val="204"/>
      </rPr>
      <t xml:space="preserve">Модель </t>
    </r>
    <r>
      <rPr>
        <sz val="10"/>
        <color theme="1"/>
        <rFont val="Calibri"/>
        <family val="2"/>
        <charset val="204"/>
      </rPr>
      <t>ECO-4S отличается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</si>
  <si>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rPr>
        <b/>
        <sz val="10"/>
        <color theme="1"/>
        <rFont val="Calibri"/>
        <family val="2"/>
        <charset val="204"/>
      </rPr>
      <t xml:space="preserve">Модель </t>
    </r>
    <r>
      <rPr>
        <sz val="10"/>
        <color theme="1"/>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</si>
  <si>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r>
      <t xml:space="preserve">Модель </t>
    </r>
    <r>
      <rPr>
        <b/>
        <sz val="10"/>
        <color theme="1"/>
        <rFont val="Calibri"/>
        <family val="2"/>
        <charset val="204"/>
      </rPr>
      <t>ECO Four</t>
    </r>
    <r>
      <rPr>
        <sz val="10"/>
        <color theme="1"/>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</si>
  <si>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color theme="1"/>
        <rFont val="Calibri"/>
        <family val="2"/>
        <charset val="204"/>
      </rPr>
      <t xml:space="preserve"> LUNA 3 Comfort </t>
    </r>
    <r>
      <rPr>
        <sz val="10"/>
        <color theme="1"/>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theme="1"/>
        <rFont val="Calibri"/>
        <family val="2"/>
        <charset val="204"/>
      </rPr>
      <t>о</t>
    </r>
    <r>
      <rPr>
        <sz val="10"/>
        <color theme="1"/>
        <rFont val="Calibri"/>
        <family val="2"/>
        <charset val="204"/>
      </rPr>
      <t>С и 30-45</t>
    </r>
    <r>
      <rPr>
        <vertAlign val="superscript"/>
        <sz val="10"/>
        <color theme="1"/>
        <rFont val="Calibri"/>
        <family val="2"/>
        <charset val="204"/>
      </rPr>
      <t>о</t>
    </r>
    <r>
      <rPr>
        <sz val="10"/>
        <color theme="1"/>
        <rFont val="Calibri"/>
        <family val="2"/>
        <charset val="204"/>
      </rPr>
      <t>С (режим "теплые полы").</t>
    </r>
  </si>
  <si>
    <t>Датчик ГВС KVT60, длина 2 м (запчасть)</t>
  </si>
  <si>
    <t>НАБОРЫ ДЛЯ ГИДРАВЛИЧЕСКОГО ПОДКЛЮЧЕНИЯ</t>
  </si>
  <si>
    <t>Набор для гидравлического подключения MS24 (с трубами)</t>
  </si>
  <si>
    <t>Набор для гидравлического подключения MS24 (без труб)</t>
  </si>
  <si>
    <t>Набор труб для MS 24 MI (новая установка)</t>
  </si>
  <si>
    <t>БАЗОВЫЙ ВАРИАНТ ДЫМОХОДОВ</t>
  </si>
  <si>
    <t>Горизонтальный коаксиальный дымоход диам. 60/100 мм, дл. 800 мм</t>
  </si>
  <si>
    <t>Адаптер-сборник кондесата диам. 80/125 мм</t>
  </si>
  <si>
    <t>Вертикальный коаксиальный дымоход диам. 80/125 мм, дл. 1283 мм</t>
  </si>
  <si>
    <t>Набор для гидравлического подключения (одноконтурный котёл)</t>
  </si>
  <si>
    <t>Набор для гидравлического подключения (двухконтурный котёл)</t>
  </si>
  <si>
    <t>Широкая монтажная рама (с трубами)</t>
  </si>
  <si>
    <t>Набор с термостатическим смесителем для солнечной установки</t>
  </si>
  <si>
    <t>Крышка для труб, MS 24 и MS 24 MI</t>
  </si>
  <si>
    <t>Набор для заполнения с манометром</t>
  </si>
  <si>
    <t>Набор переоборудования на пропан (одно- и двухконтурные котлы)</t>
  </si>
  <si>
    <t>Переходник для раздельного забора воздуха и удаления продуктов сгорания</t>
  </si>
  <si>
    <t>Датчик наружной температуры MS 24</t>
  </si>
  <si>
    <t>Сборник конденсата диам. 60/100 мм</t>
  </si>
  <si>
    <t>Выход на крышу с углом наклона от 40° до 55°</t>
  </si>
  <si>
    <t>Выход на крышу с углом наклона от 30° до 45°</t>
  </si>
  <si>
    <t>Компенсационная муфта диам. 60/100 мм, алюминий</t>
  </si>
  <si>
    <t>Тройник с лючком для ревизии диам. 60/100 мм, алюминий</t>
  </si>
  <si>
    <t>ГОРИЗОНТАЛЬНЫЙ КОАКСИАЛЬНЫЙ ДЫМОХОД ДИАМ. 80/125 ММ</t>
  </si>
  <si>
    <t>Горизонтальное окончание диам. 80/125 мм длиной 730 мм</t>
  </si>
  <si>
    <t>Защитная решетка диам. 80/125 мм</t>
  </si>
  <si>
    <t>ВЕРТИКАЛЬНЫЙ КОАКСИАЛЬНЫЙ ДЫМОХОД ДИАМ. 80/125 ММ</t>
  </si>
  <si>
    <t>Черепица с черной втулкой для выхода на крышу с углом наклона от 5° до 25°</t>
  </si>
  <si>
    <t>Черепица с черной втулкой для выхода на крышу с углом наклона от 25 до 45°</t>
  </si>
  <si>
    <t>Черепица с черной втулкой для выхода на крышу с углом наклона от 35 до 55°</t>
  </si>
  <si>
    <t>Черепица с красной втулкой для выхода на крышу с углом наклона от 5° до 25°</t>
  </si>
  <si>
    <t>Черепица с красной втулкой для выхода на крышу с углом наклона от 25 до 45°</t>
  </si>
  <si>
    <t>Черепица с красной втулкой для выхода на крышу с углом наклона от 35 до 55°</t>
  </si>
  <si>
    <t>Уплотняющая основа для плоской крыши</t>
  </si>
  <si>
    <t>2 колена по 45°</t>
  </si>
  <si>
    <t>Колено 87°</t>
  </si>
  <si>
    <t>Крепёжный хомут диам. 125 мм с длинным держателем</t>
  </si>
  <si>
    <t>Крепёжный хомут диам. 125 мм с коротким держателем</t>
  </si>
  <si>
    <t>Пластина внутренней отделки</t>
  </si>
  <si>
    <t xml:space="preserve">Уплотнительный хомут диам. 125 мм для наружного монтажа </t>
  </si>
  <si>
    <t>Котел конденсационный EVODENS AMC 15 с панелью управления DIEMATIC Evolution газовый настенный 15,8 кВт, одноконтурный, с монтажной рамой, без дымохода</t>
  </si>
  <si>
    <t>Котел конденсационный EVODENS AMC 25 с панелью управления DIEMATIC Evolution газовый настенный 25,5 кВт, одноконтурный, с монтажной рамой, без дымохода</t>
  </si>
  <si>
    <t>Котел конденсационный EVODENS AMC 25/28 MI с панелью управления DIEMATIC Evolution газовый настенный 27,8 кВт, двухконтурный, с монтажной рамой, без дымохода</t>
  </si>
  <si>
    <t>Котел конденсационный EVODENS AMC 25/28 BIC с панелью управления DIEMATIC Evolution газовый настенный 29,1 кВт, с буферным баком для ГВС емкостью 40 л, с монтажной рамой, без дымохода</t>
  </si>
  <si>
    <t>Котел конденсационный EVODENS AMC 25/39 BIC с панелью управления DIEMATIC Evolution газовый настенный 38,5 кВт, с буферным баком для ГВС емкостью 40 л, с монтажной рамой, без дымохода</t>
  </si>
  <si>
    <t>Котел конденсационный EVODENS AMC 35 с панелью управления DIEMATIC Evolution газовый настенный 35,6 кВт, одноконтурный, с монтажной рамой, без дымохода</t>
  </si>
  <si>
    <t>Горизонтальный коаксиальный дымоход диам. 60/100 мм</t>
  </si>
  <si>
    <t>Переходник воздух/дымовые газы диам. 80/125 мм для АМС</t>
  </si>
  <si>
    <t>Модулирующий термостат комнатной температуры SMART TC° беспроводной</t>
  </si>
  <si>
    <t>ТЕРМОСТОЙКИЙ ПЛАСТИК/АЛЮМИНИЙ 60/100 ММ</t>
  </si>
  <si>
    <t>Компенсационная муфта диам. 60/100 мм, PPS (дл. 50-250 мм)</t>
  </si>
  <si>
    <t>Труба с лючком для ревизии диам. 60/100 мм, PPS</t>
  </si>
  <si>
    <t>Тройник с лючком для ревизии диам. 60/100 мм, PPS</t>
  </si>
  <si>
    <t>Набор для подсоединения котла диам. 60/100 мм, PPS</t>
  </si>
  <si>
    <t>Окончание для установки в существующий коаксиальный дымоход диам. 60/100 мм</t>
  </si>
  <si>
    <t xml:space="preserve">Вертикальное коаксиальное окончание диам. 60/100 мм (чёрное) </t>
  </si>
  <si>
    <t>Вертикальное коаксиальное окончание диам. 60/100 мм (красное)</t>
  </si>
  <si>
    <t>ТЕРМОСТОЙКИЙ ПЛАСТИК, ДИАМ. 80 ММ</t>
  </si>
  <si>
    <t>Набор для подсоединения гибкой дымовой трубы диам. 80 мм, PPS</t>
  </si>
  <si>
    <t>Гибкий трубопровод диам. 80 мм (12,5 м), PPS</t>
  </si>
  <si>
    <t>Гибкий трубопровод диам. 80 мм (50 м), PPS</t>
  </si>
  <si>
    <t>Звезда для центрирования диам. 80 мм (2 штуки)</t>
  </si>
  <si>
    <t>Соединительная деталь для гибкого трубопровода диам. 80 мм, PPS</t>
  </si>
  <si>
    <t>Вспомогательное ОБОРУДОВАНИЕ ДЛЯ вставки гибкого трубопровода диам. 80 мм</t>
  </si>
  <si>
    <t>Труба с лючком для ревизии для гибкого трубопровода диам. 80 мм, PPS</t>
  </si>
  <si>
    <t>Окончание с проходным элементом (гибкий трубопровод) диам. 80 мм, PPS</t>
  </si>
  <si>
    <t>Переходник для гибкого трубопровода PPS диам.80 мм</t>
  </si>
  <si>
    <t>Набор для подсоединения дымовой трубы В33 (гибкий трубопровод), диам. 80 мм, PPS</t>
  </si>
  <si>
    <t>Набор для подсоединения дымовой трубы С93 (гибкий трубопровод), диам. 80 мм, PPS</t>
  </si>
  <si>
    <t>Окончание с проходным элементом (гибкий трубопровод) диам. 80 мм, PPS, чёрного цвета</t>
  </si>
  <si>
    <t>Набор для подсоединения котла С93 (гибкий трубопровод), диам. 80 мм, PPS</t>
  </si>
  <si>
    <t>Набор для 
подсоединения котла Ø 80/125 мм с забором воздуха из помещения</t>
  </si>
  <si>
    <t>Переходник c диам. 60/100 мм на диам. 80/125 мм, PPS</t>
  </si>
  <si>
    <t>Набор для подсоединения  дымовой трубы Ø 80 мм с переходником Ø 60 на 80 мм</t>
  </si>
  <si>
    <t>Набор для подсоединения жесткой дымовой трубы диам. 80мм, PPS</t>
  </si>
  <si>
    <t>Удлинение длиной 250 мм (2 штуки)</t>
  </si>
  <si>
    <t>Переходник 2х80 мм (только для MC 45)</t>
  </si>
  <si>
    <t>ТЕРМОСТОЙКИЙ ПЛАСТИК, ДИАМ. 80/125 ММ</t>
  </si>
  <si>
    <t>ТЕРМОСТОЙКИЙ ПЛАСТИК, ДИАМ. 60 ММ</t>
  </si>
  <si>
    <t>Удлинение диам. 60 мм длиной 500 мм, PPS (2 штуки)</t>
  </si>
  <si>
    <t>Удлинение диам. 60 мм длиной 1000 мм, PPS (2 штуки)</t>
  </si>
  <si>
    <t>Удлинение диам. 60 мм длиной 1950 мм, PPS (2 штуки)</t>
  </si>
  <si>
    <t>Колено 87° диам. 60 мм, PPS (1 штука)</t>
  </si>
  <si>
    <t>Колено 45° диам. 60 мм, PPS (2 штуки)</t>
  </si>
  <si>
    <t>Труба с лючком для ревизии диам. 60 мм, PPS</t>
  </si>
  <si>
    <t>Тройник с лючком для ревизии диам. 60 мм, PPS</t>
  </si>
  <si>
    <t>Набор для подсоединения дымовой трубы диам. 60 мм, PPS</t>
  </si>
  <si>
    <t>Звезда для центрирования диам. 60 мм (2 штуки)</t>
  </si>
  <si>
    <t xml:space="preserve">Решетка для вентиляции 250х300 мм </t>
  </si>
  <si>
    <t>Внутренняя решетка забора воздуха 250х300 мм</t>
  </si>
  <si>
    <t>НАСТЕННЫЕ КОТЛЫ ZENA MS 24</t>
  </si>
  <si>
    <t>КОТЛЫ С ОТКРЫТОЙ КАМЕРОЙ СГОРАНИЯ</t>
  </si>
  <si>
    <t>Котел ZENA MS 24 газовый настенный 24 кВт,одноконтурный, с открытой камерой сгорания</t>
  </si>
  <si>
    <t>Котел ZENA MS 24 MI газовый настенный 24 кВт, двухконтурный, с открытой камерой сгорания</t>
  </si>
  <si>
    <t>КОТЛЫ С ЗАКРЫТОЙ КАМЕРОЙ СГОРАНИЯ</t>
  </si>
  <si>
    <t>Котел ZENA MS 24 FF газовый настенный 24 кВт, одноконтурный, с закрытой камерой сгорания</t>
  </si>
  <si>
    <t>Котел ZENA MS 24 MI FF газовый настенный 24 кВт, двухконтурный, с закрытой камерой сгорания</t>
  </si>
  <si>
    <t>НАБОРЫ ПРИНАДЛЕЖНОСТЕЙ</t>
  </si>
  <si>
    <t>НАСТЕННЫЕ КОТЛЫ ZENA PLUS MSL</t>
  </si>
  <si>
    <t>Котел ZENA PLUS MSL 24 MI газовый настенный 24 кВт, двухконтурный, с открытой камерой сгорания</t>
  </si>
  <si>
    <t>Котел ZENA PLUS MSL 24 MI FF газовый настенный 24 кВт, двухконтурный, с закрытой камерой сгорания</t>
  </si>
  <si>
    <t>Котел ZENA PLUS MSL 28 MI FF газовый настенный 28 кВт, двухконтурный, с закрытой камерой сгорания</t>
  </si>
  <si>
    <t>Котел ZENA PLUS MSL 31 MI FF газовый настенный 31 кВт, двухконтурный, с закрытой камерой сгорания</t>
  </si>
  <si>
    <t>КОТЛЫ С ЗАКРЫТОЙ КАМЕРОЙ СГОРАНИЯ ТОЛЬКО ДЛЯ ОТОПЛЕНИЯ</t>
  </si>
  <si>
    <t>Котел ZENA PLUS MSL 24 FF газовый настенный 24 кВт, одноконтурный, с закрытой камерой сгорания</t>
  </si>
  <si>
    <t>Котел ZENA PLUS MSL 31 FF газовый настенный 31 кВт, одноконтурный, с закрытой камерой сгорания</t>
  </si>
  <si>
    <t>ДОП. ОБОРУДОВАНИЕ ДЛЯ ГВС</t>
  </si>
  <si>
    <t xml:space="preserve">2 колена по 45 град. диам. 60/100 мм </t>
  </si>
  <si>
    <t>ДОП. ОБОРУДОВАНИЕ, НАСТЕННЫЕ КОТЛЫ ZENA PLUS MSL</t>
  </si>
  <si>
    <t xml:space="preserve">Планка для гидравлического подключения (двухконтурный котёл MI) </t>
  </si>
  <si>
    <t>Набор переоборудования на пропан (котлы 24 кВт)</t>
  </si>
  <si>
    <t>Набор переоборудования на пропан (котлы 28/31 кВт)</t>
  </si>
  <si>
    <t>НАСТЕННЫЕ КОТЛЫ EVODENS AMC</t>
  </si>
  <si>
    <t>ДОП. ОБОРУДОВАНИЕ ДЛЯ КОТЛА</t>
  </si>
  <si>
    <t>Инструмент для промывки пластинчатого теплообменника</t>
  </si>
  <si>
    <t>Система нейтрализации конденсата DN1 (до 75 кВт)</t>
  </si>
  <si>
    <t>ДОП. ОБОРУДОВАНИЕ ДЛЯ ПАНЕЛИ УПРАВЛЕНИЯ</t>
  </si>
  <si>
    <t xml:space="preserve">БАЗОВЫЙ ВАРИАНТ ДЫМОХОДОВ для котлов ZENA MS и ZENA PLUS </t>
  </si>
  <si>
    <t>ДОПОЛНИТЕЛЬНОЕ ОБОРУДОВАНИЕ ДЛЯ КОТЛА ZENA MS</t>
  </si>
  <si>
    <t>ДОП. ОБОРУДОВАНИЕ ДЛЯ ГВС ДЛЯ КОТЛА ZENA MS</t>
  </si>
  <si>
    <t>ДОПОЛНИТЕЛЬНОЕ ОБОРУДОВАНИЕ ДЛЯ ГВС НАСТЕННЫЕ КОТЛЫ ZENA PLUS MSL</t>
  </si>
  <si>
    <t>Термостат комнатной температуры программируемый, 220 В (для MS)</t>
  </si>
  <si>
    <t>Плата с 2 реле с программируемой функцией(для PLUS)</t>
  </si>
  <si>
    <t>Набор для наружной установки ( для PLUS)</t>
  </si>
  <si>
    <t xml:space="preserve">Дымоходы  для котлов ZENA MS и ZENA PLUS </t>
  </si>
  <si>
    <t>S103303</t>
  </si>
  <si>
    <t>ДОП. ОБОРУДОВАНИЕ, ДЫМОХОДЫ ДЛЯ НАСТЕННЫХ КОТЛОВ EVODENS AMC</t>
  </si>
  <si>
    <t xml:space="preserve">НАСТЕННЫЕ КОТЛЫ NANEO S PMC-S </t>
  </si>
  <si>
    <t>Котел конденсационный NANEO S PMC-S 24 газовый настенный 24,8 кВт, одноконтурный</t>
  </si>
  <si>
    <t>Котел конденсационный NANEO S PMC-S 34 газовый настенный 34,7 кВт, одноконтурный</t>
  </si>
  <si>
    <t>Котел конденсационный NANEO S PMC-S 24/28 MI газовый настенный 27, 5 кВт, двухконтурный</t>
  </si>
  <si>
    <t>Котел конденсационный NANEO S PMC-S 30/35 MI газовый настенный 33,9 кВт, двухконтурный</t>
  </si>
  <si>
    <t>Котел конденсационный NANEO S PMC-S 34/39 MI газовый настенный 37,8 кВт, двухконтурный</t>
  </si>
  <si>
    <t>Горизонтальное коаксиальное окончание диам. 60/100 мм, дл. 800 мм, PPS/Al</t>
  </si>
  <si>
    <t>Переходник воздух-дымовые газы, диам. 80/125 мм</t>
  </si>
  <si>
    <t>Монтажная рама с автоматической подпиткой для двухконтурного котла</t>
  </si>
  <si>
    <t xml:space="preserve">Монтажная рама с автоматической подпиткой для одноконтурного котла </t>
  </si>
  <si>
    <t>Набор для солнечной установки с термостатическим смесителем</t>
  </si>
  <si>
    <t>Модуль для управления 2 контурами</t>
  </si>
  <si>
    <t xml:space="preserve">                                                                                                                                                                                                                                                                          </t>
  </si>
  <si>
    <t xml:space="preserve">К оглавлению </t>
  </si>
  <si>
    <t xml:space="preserve">Скидка </t>
  </si>
  <si>
    <t>6,4-12</t>
  </si>
  <si>
    <t>9,5-25</t>
  </si>
  <si>
    <t>9,1-25</t>
  </si>
  <si>
    <t>Произв-ть ГВС, л/мин; ∆T=30оC</t>
  </si>
  <si>
    <t>14</t>
  </si>
  <si>
    <t>14,4</t>
  </si>
  <si>
    <t>9,6-35</t>
  </si>
  <si>
    <t>11,5– 30</t>
  </si>
  <si>
    <t>9,4-13,1</t>
  </si>
  <si>
    <t>10,5-25,7</t>
  </si>
  <si>
    <t>10,5-27,1</t>
  </si>
  <si>
    <t>10,7</t>
  </si>
  <si>
    <t>12,7</t>
  </si>
  <si>
    <t>9,2-23,5</t>
  </si>
  <si>
    <t>11,3-27,0</t>
  </si>
  <si>
    <t>35,5</t>
  </si>
  <si>
    <t>444</t>
  </si>
  <si>
    <t>7 - 25/30*</t>
  </si>
  <si>
    <t>12,1</t>
  </si>
  <si>
    <t>0020199382</t>
  </si>
  <si>
    <t>0020199385</t>
  </si>
  <si>
    <t>0020199398</t>
  </si>
  <si>
    <t>0020199399</t>
  </si>
  <si>
    <t>0020199400</t>
  </si>
  <si>
    <t>0020199401</t>
  </si>
  <si>
    <t>0020199403</t>
  </si>
  <si>
    <t>0020199405</t>
  </si>
  <si>
    <t>0020199406</t>
  </si>
  <si>
    <t>0020199409</t>
  </si>
  <si>
    <t>0020199410</t>
  </si>
  <si>
    <t>Горизонтальный проход через стену, 60/100, телескопический с рев. Отверстиями</t>
  </si>
  <si>
    <t xml:space="preserve">Шахтовое присоединение к вакуумному дымоходу с рев. отверстиями, 60/100   </t>
  </si>
  <si>
    <t>Удлинитель Al, коаксиальный, 1,5 м, 60/100</t>
  </si>
  <si>
    <t>Удлинитель Al, коаксиальный, 2 м, 60/100</t>
  </si>
  <si>
    <t>Удлинитель Al, коаксиальный, 0,2 м, 60/100 с отверстиями для проведения измерений</t>
  </si>
  <si>
    <t>Телескопическое удлинение Al 0,5 - 0,8 м,60/100</t>
  </si>
  <si>
    <t>Отвод Al, коаксиальный   90°, с отверстиями для проведения измерений 60/100</t>
  </si>
  <si>
    <t>Отвод Al, коаксиальный 90°, с ревизионным отверстием 60/100</t>
  </si>
  <si>
    <t>Хомуты для труб (5 x), d 100 мм</t>
  </si>
  <si>
    <t>Конденсатоотводчик Al, со шлангом и сифоном 60/100</t>
  </si>
  <si>
    <t xml:space="preserve">Настенная накладка, ⌀ 100 мм </t>
  </si>
  <si>
    <t>0020199390</t>
  </si>
  <si>
    <t>0020199425</t>
  </si>
  <si>
    <t>0020199432</t>
  </si>
  <si>
    <t>0020199430</t>
  </si>
  <si>
    <t>0020199435</t>
  </si>
  <si>
    <t>0020199437</t>
  </si>
  <si>
    <t>Присоединительный элемент ⌀ 60/80 мм с отверстием для забора воздуха, (для систем 80/80)</t>
  </si>
  <si>
    <t>Удлинитель Al, 2,0 м, ⌀ 80 мм, белый</t>
  </si>
  <si>
    <t>Удлинитель Al с ревизионным отверстием, ⌀ 80мм, белый</t>
  </si>
  <si>
    <t>Отвод Al, 87°, ⌀ 80 мм, белый, с отверстием для проведения измерений</t>
  </si>
  <si>
    <t>Отвод Al, Dn 80, 90º, с опорной консолью</t>
  </si>
  <si>
    <t xml:space="preserve">Конденсатоотводчик Al, со шлангом и сифоном, ⌀ 80 мм </t>
  </si>
  <si>
    <t xml:space="preserve">Коаксиальные дымоходы - ∅ 80/125 mm </t>
  </si>
  <si>
    <t>0020199375</t>
  </si>
  <si>
    <t xml:space="preserve">Вертикальный проход через крышу (черный), 80/125 </t>
  </si>
  <si>
    <t>0020199376</t>
  </si>
  <si>
    <t>Вертикальный проход через крышу (красный), 80/125</t>
  </si>
  <si>
    <t>0020199383</t>
  </si>
  <si>
    <t xml:space="preserve">Горизонтальный проход через стену/крышу, 80/125, 1000 мм </t>
  </si>
  <si>
    <t>0020199387</t>
  </si>
  <si>
    <t>Коаксиальный  патрубок для дымохода 80/125 в шахте</t>
  </si>
  <si>
    <t>0020202466</t>
  </si>
  <si>
    <t>Присоединительный элемент, Al, комплект, ⌀ 80/125 мм</t>
  </si>
  <si>
    <t>0020199411</t>
  </si>
  <si>
    <t>Удлинитель Al, коаксиальный, 0,5 м, ⌀ 80/125 мм</t>
  </si>
  <si>
    <t>0020199412</t>
  </si>
  <si>
    <t xml:space="preserve">Удлинитель Al, коаксиальный, 1,0 м, ⌀ 80/125 мм </t>
  </si>
  <si>
    <t>0020199413</t>
  </si>
  <si>
    <t xml:space="preserve">Удлинитель Al, коаксиальный, 2,0 м, ⌀ 80/125 мм </t>
  </si>
  <si>
    <t>0020199414</t>
  </si>
  <si>
    <t xml:space="preserve">Отвод Al, коаксиальный  87°, ⌀ 80/125 мм </t>
  </si>
  <si>
    <t>0020199416</t>
  </si>
  <si>
    <t xml:space="preserve">Отвод Al, коаксиальный 45°, ⌀ 80/125 мм </t>
  </si>
  <si>
    <t>0020199417</t>
  </si>
  <si>
    <t xml:space="preserve">Тройник, коаксиальный  87°, с ревизионным отверстием ⌀ 80/125 мм </t>
  </si>
  <si>
    <t>0020199418</t>
  </si>
  <si>
    <t>Хомуты для труб (5 x), ⌀ 125 мм</t>
  </si>
  <si>
    <t>0020199419</t>
  </si>
  <si>
    <t xml:space="preserve">Удлинитель Al с ревизионным отверстием, ⌀ 80/125 мм </t>
  </si>
  <si>
    <t>0020199420</t>
  </si>
  <si>
    <t xml:space="preserve">Разъединительное устройство Al, ⌀ 80/125 мм </t>
  </si>
  <si>
    <t>3003202754</t>
  </si>
  <si>
    <t>3003200381</t>
  </si>
  <si>
    <t>3003201476</t>
  </si>
  <si>
    <t>3003201477</t>
  </si>
  <si>
    <t>3003202780</t>
  </si>
  <si>
    <t>3003200384</t>
  </si>
  <si>
    <t>3003200572</t>
  </si>
  <si>
    <t>3003200574</t>
  </si>
  <si>
    <t>Газоотвод коаксиальный 60/100, 750 мм, с рев.отверстием. Для котлов Рысь, Ягуар.</t>
  </si>
  <si>
    <t>Удлинитель горизонтальный для газоотвода 60/100, 0,5 м. Для котлов Рысь, Ягуар.</t>
  </si>
  <si>
    <t>Удлинитель горизонтальный для газоотвода 60/100, 1,5 м. Для котлов Рысь, Ягуар.</t>
  </si>
  <si>
    <t>Удлинитель горизонтальный для газоотвода 60/100, 2м.  Для котлов Рысь, Ягуар.</t>
  </si>
  <si>
    <t>Отвод 90° для газоотвода 60/100, Al, с рев.отверстием. Для котлов Рысь, Ягуар.</t>
  </si>
  <si>
    <t>Отвод 45° для газоотвода 60/100, Al. Для котлов Рысь, Ягуар.</t>
  </si>
  <si>
    <t>Газоотвод Æ80, 0,9 м, Al.  Для котлов Рысь, Ягуар.</t>
  </si>
  <si>
    <t>Отвод 45° для газоотвода Æ80, Al. Для котлов Рысь, Ягуар.</t>
  </si>
  <si>
    <t>0020257445</t>
  </si>
  <si>
    <t>0020257011</t>
  </si>
  <si>
    <t>0020257020</t>
  </si>
  <si>
    <t>0020214161</t>
  </si>
  <si>
    <t>Удлинитель, 2 м, 60/100 PP, стальной соединительный хомут в комплекте</t>
  </si>
  <si>
    <t>Удлинитель коаксиальный 1 м, 80/125 мм</t>
  </si>
  <si>
    <t>Колено 90°, 80/125 PP, с ревизионным отверстием</t>
  </si>
  <si>
    <t>Регуляторы</t>
  </si>
  <si>
    <t>6195</t>
  </si>
  <si>
    <t>0020261001</t>
  </si>
  <si>
    <t>Датчики наружной температуры</t>
  </si>
  <si>
    <t>0020277426</t>
  </si>
  <si>
    <t>Комплекты перевода на сжиженный / природный газ</t>
  </si>
  <si>
    <t>SPB-TLO15</t>
  </si>
  <si>
    <t>0020118610</t>
  </si>
  <si>
    <t>0020202412</t>
  </si>
  <si>
    <t>0020211675</t>
  </si>
  <si>
    <t>Комнатный регулятор Exacontrol</t>
  </si>
  <si>
    <t>Комнатный термостат  Exabasic</t>
  </si>
  <si>
    <t xml:space="preserve">MiSet SRT380 </t>
  </si>
  <si>
    <t xml:space="preserve">Комнатный регулятор Exacontrol 7 </t>
  </si>
  <si>
    <t>Комплект управления каскадный регулятор E8.4401, KROMSCHRODER</t>
  </si>
  <si>
    <t>Датчик наружной температуры S010075 для котлов МЕДВЕДЬ KLZ v.16, KLOM v.16</t>
  </si>
  <si>
    <t>Датчик наружной температуры</t>
  </si>
  <si>
    <t>Датчик бойлера NTC для соединения котлов серии МЕДВЕДЬ KLOM с бойлером</t>
  </si>
  <si>
    <t>Комплект для соединения настенного котла с бойлером B60, соединение лев./прав.</t>
  </si>
  <si>
    <t>Комплект для соединения настенного котла с бойлером B60, соединение снизу</t>
  </si>
  <si>
    <t>Термостат к бойлерам B300S, B400S, B500S, FE 300, FE 400, FE 500</t>
  </si>
  <si>
    <t xml:space="preserve">Термостат к бойлерам FE 120/6 BM, FE 150/6 BM, FE 200/6 BM </t>
  </si>
  <si>
    <t>Комплект перевода на сжиженный газ для котла МЕДВЕДЬ v.15</t>
  </si>
  <si>
    <t>Комплект перевода на сжиженный газ для котлов Рысь HK 11/24 и Ягуар JTV 11/24</t>
  </si>
  <si>
    <t>Комплект перевода на сжиженный газ для котлов Рысь HK 28</t>
  </si>
  <si>
    <t>Комплект перевода на сжиженный газ для котла Пантера 12 кВт и 25 кВт RNC</t>
  </si>
  <si>
    <t>Комплект перевода на сжиженный газ для котла Пантера 30 кВт и 35 кВт RNC</t>
  </si>
  <si>
    <t>Комплект перевода со сж. газа на природный для котла Пантера 12-35 кВт RNC</t>
  </si>
  <si>
    <t>Комплект перевода на сжиженный газ для котла Гепард 12 и 23 MOV RNC</t>
  </si>
  <si>
    <t>Комплект перевода на сжиженный газ для котла Гепард 12 и 23 MTV RNC</t>
  </si>
  <si>
    <t>Комплект перевода со сж. газа на природный для котлов Гепард MOV/MTV RNC</t>
  </si>
  <si>
    <t>Дистанционное GSM-управление</t>
  </si>
  <si>
    <t>9900000381</t>
  </si>
  <si>
    <t>9900000388</t>
  </si>
  <si>
    <t>9900000383</t>
  </si>
  <si>
    <t>9900000384</t>
  </si>
  <si>
    <t xml:space="preserve">Блок дистанционного управления котлом GSM-Climate ZONT H-1V </t>
  </si>
  <si>
    <t>Блок дистанционного управления котлом GSM-Climate ZONT H-1V/2 eBUS</t>
  </si>
  <si>
    <t>Беспроводной радиотермомодуль МЛ 703</t>
  </si>
  <si>
    <t>Проводной датчик DS18S20</t>
  </si>
  <si>
    <t>0010027320</t>
  </si>
  <si>
    <t xml:space="preserve">0010027321 </t>
  </si>
  <si>
    <t xml:space="preserve">Двухконтурные котлы </t>
  </si>
  <si>
    <t>0010024668</t>
  </si>
  <si>
    <t>0010024669</t>
  </si>
  <si>
    <t>0010024670</t>
  </si>
  <si>
    <t>Одноконтурные котлы (новые артикулы)</t>
  </si>
  <si>
    <t>0010043977</t>
  </si>
  <si>
    <t>0010043979</t>
  </si>
  <si>
    <t>0010043980</t>
  </si>
  <si>
    <t>0010043982</t>
  </si>
  <si>
    <t>Одноконтурные котлы (проект "Коммерческие котельные")</t>
  </si>
  <si>
    <t>Настенные электрические котлы</t>
  </si>
  <si>
    <t>Напольные газовые конденсационные котлы</t>
  </si>
  <si>
    <t>0010015450</t>
  </si>
  <si>
    <t>0010015453</t>
  </si>
  <si>
    <t>0010014713</t>
  </si>
  <si>
    <t>0010007510</t>
  </si>
  <si>
    <t>0010007514</t>
  </si>
  <si>
    <t>0010007518</t>
  </si>
  <si>
    <t>0010007522</t>
  </si>
  <si>
    <t>0010007526</t>
  </si>
  <si>
    <t>0010016460</t>
  </si>
  <si>
    <t>0010016461</t>
  </si>
  <si>
    <t>0010016462</t>
  </si>
  <si>
    <t>0010016463</t>
  </si>
  <si>
    <t>0010016464</t>
  </si>
  <si>
    <t>0010016465</t>
  </si>
  <si>
    <t>NEW ВЕНТИЛЯЦИОННЫЕ УСТАНОВКИ с рекуперацией тепла и влаги recoVAIR pro/plus</t>
  </si>
  <si>
    <t>0010038470</t>
  </si>
  <si>
    <t>0010038471</t>
  </si>
  <si>
    <t>0010038472</t>
  </si>
  <si>
    <t>0010038474</t>
  </si>
  <si>
    <t>0010038475</t>
  </si>
  <si>
    <t>0010038476</t>
  </si>
  <si>
    <t>NEW Принадлежности для вентиляционных установок recoVAIR pro/plus</t>
  </si>
  <si>
    <t>0010039224</t>
  </si>
  <si>
    <t>0010039223</t>
  </si>
  <si>
    <t>0010048799</t>
  </si>
  <si>
    <t>0010048800</t>
  </si>
  <si>
    <t>0010039225</t>
  </si>
  <si>
    <t>0010039226</t>
  </si>
  <si>
    <t>0010042597</t>
  </si>
  <si>
    <t>0010043563</t>
  </si>
  <si>
    <t>0010043564</t>
  </si>
  <si>
    <t>0020260915</t>
  </si>
  <si>
    <t>0020260927</t>
  </si>
  <si>
    <t>0020260945</t>
  </si>
  <si>
    <t>0020182066</t>
  </si>
  <si>
    <t>0020018266</t>
  </si>
  <si>
    <t>0010027589</t>
  </si>
  <si>
    <t>0010025486</t>
  </si>
  <si>
    <t>0020017744</t>
  </si>
  <si>
    <t>306248</t>
  </si>
  <si>
    <t>0020017897</t>
  </si>
  <si>
    <t>0020139857</t>
  </si>
  <si>
    <t>0020139895</t>
  </si>
  <si>
    <t>0020139898</t>
  </si>
  <si>
    <t>0020235465</t>
  </si>
  <si>
    <t xml:space="preserve">Коаксиальные дымоходы - ∅ 60/100 mm </t>
  </si>
  <si>
    <t>0020188791</t>
  </si>
  <si>
    <t>303836</t>
  </si>
  <si>
    <t>0020015886</t>
  </si>
  <si>
    <t>0020064751</t>
  </si>
  <si>
    <t>0020188789</t>
  </si>
  <si>
    <t>0020188793</t>
  </si>
  <si>
    <t>0020199391</t>
  </si>
  <si>
    <t>0020199392</t>
  </si>
  <si>
    <t>0020199393</t>
  </si>
  <si>
    <t>0020199394</t>
  </si>
  <si>
    <t>0020202780</t>
  </si>
  <si>
    <t>303800</t>
  </si>
  <si>
    <t>303804</t>
  </si>
  <si>
    <t>303805</t>
  </si>
  <si>
    <t>303812</t>
  </si>
  <si>
    <t>303813</t>
  </si>
  <si>
    <t>303816</t>
  </si>
  <si>
    <t>303819</t>
  </si>
  <si>
    <t>303820</t>
  </si>
  <si>
    <t>303821</t>
  </si>
  <si>
    <t>303609</t>
  </si>
  <si>
    <t>303615</t>
  </si>
  <si>
    <t>303600</t>
  </si>
  <si>
    <t>303605</t>
  </si>
  <si>
    <t>303610</t>
  </si>
  <si>
    <t>303611</t>
  </si>
  <si>
    <t>303612</t>
  </si>
  <si>
    <t>303614</t>
  </si>
  <si>
    <t>303617</t>
  </si>
  <si>
    <t>0020064750</t>
  </si>
  <si>
    <t>0020202465</t>
  </si>
  <si>
    <t>0020203411</t>
  </si>
  <si>
    <t>009058</t>
  </si>
  <si>
    <t>300712</t>
  </si>
  <si>
    <t>303602</t>
  </si>
  <si>
    <t>303603</t>
  </si>
  <si>
    <t xml:space="preserve">Раздельные дымоходы - ∅ 80/80 mm </t>
  </si>
  <si>
    <t>0010020208</t>
  </si>
  <si>
    <t>0020188792</t>
  </si>
  <si>
    <t>0020199428</t>
  </si>
  <si>
    <t>0020253012</t>
  </si>
  <si>
    <t>009495</t>
  </si>
  <si>
    <t>303091</t>
  </si>
  <si>
    <t>303092</t>
  </si>
  <si>
    <t>303093</t>
  </si>
  <si>
    <t xml:space="preserve">Коаксиальные дымоходы для конденсационных котлов - ∅ 60/100 mm </t>
  </si>
  <si>
    <t>0020220656</t>
  </si>
  <si>
    <t>0020220657</t>
  </si>
  <si>
    <t>303002</t>
  </si>
  <si>
    <t>303003</t>
  </si>
  <si>
    <t>303911</t>
  </si>
  <si>
    <t>303915</t>
  </si>
  <si>
    <t>303916</t>
  </si>
  <si>
    <t>303918</t>
  </si>
  <si>
    <t>303919</t>
  </si>
  <si>
    <t xml:space="preserve">Коаксиальные дымоходы для конденсационных котлов - ∅ 80/125 mm </t>
  </si>
  <si>
    <t>303200</t>
  </si>
  <si>
    <t>303201</t>
  </si>
  <si>
    <t>0010028132</t>
  </si>
  <si>
    <t>0020147469</t>
  </si>
  <si>
    <t>009056</t>
  </si>
  <si>
    <t>009076</t>
  </si>
  <si>
    <t>300850</t>
  </si>
  <si>
    <t>301369</t>
  </si>
  <si>
    <t>303205</t>
  </si>
  <si>
    <t>303211</t>
  </si>
  <si>
    <t>303215</t>
  </si>
  <si>
    <t>303217</t>
  </si>
  <si>
    <t>303218</t>
  </si>
  <si>
    <t>303616</t>
  </si>
  <si>
    <t>303926</t>
  </si>
  <si>
    <t>turboFIT VUW 242/5-2</t>
  </si>
  <si>
    <t>atmoTEC pro VUW 240/5-3</t>
  </si>
  <si>
    <t xml:space="preserve">atmoTEC pro VUW 280/5-3 </t>
  </si>
  <si>
    <t>turboTEC pro VUW 242/5-3</t>
  </si>
  <si>
    <t xml:space="preserve">turboTEC pro VUW 282/5-3 </t>
  </si>
  <si>
    <t>atmoTEC plus VUW 200/5-5</t>
  </si>
  <si>
    <t>atmoTEC plus VUW 240/5-5</t>
  </si>
  <si>
    <t xml:space="preserve">atmoTEC plus VUW 280/5-5 </t>
  </si>
  <si>
    <t>turboTEC plus VUW 202/5-5</t>
  </si>
  <si>
    <t>turboTEC plus VUW 242/5-5</t>
  </si>
  <si>
    <t>turboTEC plus VUW 282/5-5</t>
  </si>
  <si>
    <t>turboTEC plus VUW 322/5-5</t>
  </si>
  <si>
    <t>turboTEC plus VUW 362/5-5</t>
  </si>
  <si>
    <t>atmoTEC plus VU 200/5-5</t>
  </si>
  <si>
    <t>atmoTEC plus VU 240/5-5</t>
  </si>
  <si>
    <t>atmoTEC plus VU 280/5-5</t>
  </si>
  <si>
    <t>turboTEC plus VU 122/5-5</t>
  </si>
  <si>
    <t>turboTEC plus VU 202/5-5</t>
  </si>
  <si>
    <t>turboTEC plus VU 242/5-5</t>
  </si>
  <si>
    <t>turboTEC plus VU 282/5-5</t>
  </si>
  <si>
    <t>turboTEC plus VU 322/5-5</t>
  </si>
  <si>
    <t>turboTEC plus VU 362/5-5</t>
  </si>
  <si>
    <t>ecoTEC plus VUW 26CS/1-5 (N-INT4)</t>
  </si>
  <si>
    <t>ecoTEC plus VUW 32CS/1-5 (N-INT4)</t>
  </si>
  <si>
    <t>ecoTEC plus VUW 36CS/1-5 (N-INT4)</t>
  </si>
  <si>
    <t>ecoTEC intro VUW 18/24 AS/1-1 (H-RU)</t>
  </si>
  <si>
    <t>ecoTEC intro VUW 24/28 AS/1-1 (H-RU)</t>
  </si>
  <si>
    <t>ecoTEC plus VU 20CS/1-5 (N-INT4)</t>
  </si>
  <si>
    <t>ecoTEC plus VU 25CS/1-5 (N-INT4)</t>
  </si>
  <si>
    <t>ecoTEC plus VU 30CS/1-5 (N-INT4)</t>
  </si>
  <si>
    <t>ecoTEC plus VU 35CS/1-5 (N-INT4)</t>
  </si>
  <si>
    <t>ecoTEC plus VU 806 /5 -5</t>
  </si>
  <si>
    <t>ecoTEC plus VU 1006 /5 -5</t>
  </si>
  <si>
    <t>ecoTEC plus VU 1206 /5 -5</t>
  </si>
  <si>
    <t>eloBLOCK VE 6 /14</t>
  </si>
  <si>
    <t>eloBLOCK VE 9 /14</t>
  </si>
  <si>
    <t>eloBLOCK VE 12 /14</t>
  </si>
  <si>
    <t>eloBLOCK VE 14 /14</t>
  </si>
  <si>
    <t>eloBLOCK VE 18 /14</t>
  </si>
  <si>
    <t>eloBLOCK VE 21 /14</t>
  </si>
  <si>
    <t>eloBLOCK VE 24 /14</t>
  </si>
  <si>
    <t>eloBLOCK VE 28 /14</t>
  </si>
  <si>
    <t>ecoCOMPACT VSC INT 266/4-5 150 H</t>
  </si>
  <si>
    <t>ecoCOMPACT VSC INT 266/4-5 200 H</t>
  </si>
  <si>
    <t>ecoCOMPACT VSC INT 306/4-5 150 H</t>
  </si>
  <si>
    <t xml:space="preserve">ecoVIT VKK 226 /4 </t>
  </si>
  <si>
    <t xml:space="preserve">ecoVIT VKK 286/4 </t>
  </si>
  <si>
    <t xml:space="preserve">ecoVIT VKK 366/4 </t>
  </si>
  <si>
    <t xml:space="preserve">ecoVIT VKK 476/4 </t>
  </si>
  <si>
    <t xml:space="preserve">ecoVIT VKK 656/4 </t>
  </si>
  <si>
    <t xml:space="preserve">ecoVIT pro VKK 186/5 </t>
  </si>
  <si>
    <t xml:space="preserve">ecoVIT pro VKK 256/5 </t>
  </si>
  <si>
    <t xml:space="preserve">ecoVIT pro VKK 356/5 </t>
  </si>
  <si>
    <t xml:space="preserve">ecoVIT pro VKK 486/5 </t>
  </si>
  <si>
    <t>ecoCRAFT exclusiv VKK806/3-E</t>
  </si>
  <si>
    <t>ecoCRAFT exclusiv VKK1206/3-E</t>
  </si>
  <si>
    <t>ecoCRAFT exclusiv VKK1606/3-E</t>
  </si>
  <si>
    <t>ecoCRAFT exclusiv VKK2006/3-E</t>
  </si>
  <si>
    <t>ecoCRAFT exclusiv VKK2406/3-E</t>
  </si>
  <si>
    <t>ecoCRAFT exclusiv VKK2806/3-E</t>
  </si>
  <si>
    <t>recoVAIR plus 250</t>
  </si>
  <si>
    <t>recoVAIR plus 350</t>
  </si>
  <si>
    <t>recoVAIR plus 450</t>
  </si>
  <si>
    <t>recoVAIR pro 250</t>
  </si>
  <si>
    <t>recoVAIR pro 350</t>
  </si>
  <si>
    <t>recoVAIR pro 450</t>
  </si>
  <si>
    <t>sensoVENT</t>
  </si>
  <si>
    <t>haloVENT</t>
  </si>
  <si>
    <t>Датчик "3 в 1" (белый)</t>
  </si>
  <si>
    <t>Датчик PM2.5 (белый)</t>
  </si>
  <si>
    <t>Датчик "3 в 1" (черный)</t>
  </si>
  <si>
    <t>Датчик PM2.5 (черный)</t>
  </si>
  <si>
    <t>Датчик CO/CH4</t>
  </si>
  <si>
    <t>Набор фильтров для recoVAIR plus/pro 250</t>
  </si>
  <si>
    <t>Набор фильтров для recoVAIR plus/pro 350/450</t>
  </si>
  <si>
    <t>multiMATIC VRC 700/6</t>
  </si>
  <si>
    <t>VR70</t>
  </si>
  <si>
    <t xml:space="preserve">VR71 </t>
  </si>
  <si>
    <t xml:space="preserve">VR91 </t>
  </si>
  <si>
    <t>VRC 720</t>
  </si>
  <si>
    <t xml:space="preserve">VR 92 </t>
  </si>
  <si>
    <t xml:space="preserve">VRT380 </t>
  </si>
  <si>
    <t>Комплект для подключения VR 40</t>
  </si>
  <si>
    <t>Монтажная коробка для модуля VR40</t>
  </si>
  <si>
    <t>Модуль VR40 "2 из 7" для управления внешними устройствами</t>
  </si>
  <si>
    <t>Модуль "6 из 6" для управления внешними устройствами</t>
  </si>
  <si>
    <t>Коммутационный модуль VR 34 для линейного управляющего сигнала 0-10 В</t>
  </si>
  <si>
    <t>Расширяющий модуль VR 68/3</t>
  </si>
  <si>
    <t>Коммутационный модуль VR 32</t>
  </si>
  <si>
    <t>Коммутационный модуль VR 39</t>
  </si>
  <si>
    <t>Коммутационный модуль VR32B</t>
  </si>
  <si>
    <t>Горизонтальный проход через стену, 1000 мм, 60/100 мм RNC</t>
  </si>
  <si>
    <t>Комплект для горизонтального прохода через стену RNC, 0,75 м, Al</t>
  </si>
  <si>
    <t xml:space="preserve">Удлинительная труба, 0,5 м, 60/100 мм. </t>
  </si>
  <si>
    <t xml:space="preserve">Удлинительная труба, 1 м, 60/100 мм. </t>
  </si>
  <si>
    <t xml:space="preserve">Удлинительная труба, 2 м, 60/100 мм. </t>
  </si>
  <si>
    <t>Отвод 90° для труб 60/100 мм</t>
  </si>
  <si>
    <t>Отвод 45° для труб 60/100 мм (2шт.)</t>
  </si>
  <si>
    <t>Отвод с ревизионным отверствием, 90°, 60/100 Al</t>
  </si>
  <si>
    <t>Вертикальный проход через стену, 60/100, AL, красный</t>
  </si>
  <si>
    <t>Элемент для пересечения Дельфинной крыши типа "голландская черепица", 25-50°, красный</t>
  </si>
  <si>
    <t>Отвод 90 ° 60/100 с отверстиями для проведения измерений RNC</t>
  </si>
  <si>
    <t>Комплект присоединения 60/100 мм к шахтной системе дымохода/воздуховода RNC</t>
  </si>
  <si>
    <t>Удлинительная труба, 0,2 м RNC</t>
  </si>
  <si>
    <t>Удлинительная труба, 1,5 м RNC</t>
  </si>
  <si>
    <t>Удлинительная труба, 0,2 м, с отверстиями для измерений RNC</t>
  </si>
  <si>
    <t>Манжета стенная, 100 мм RNC</t>
  </si>
  <si>
    <t>Горизонтальный проход через стену, 60/100 мм, телескопический RNC</t>
  </si>
  <si>
    <t>Вертикальный проход дымохода/воздуховода 60/100 мм через крышу</t>
  </si>
  <si>
    <t>Удлинительная труба, телескопическая, 0,5 - 0,8 м,  60/100 мм.</t>
  </si>
  <si>
    <t>Комплект для отвода конденсата 60/100</t>
  </si>
  <si>
    <t>Комплект для горизонтального прохода дымохода/ воздуховода 60/100 через стену, телескопический</t>
  </si>
  <si>
    <t>Комплект для подключения концентрической системы труб 60/100 к дымоходу</t>
  </si>
  <si>
    <t>Адаптер для перехода с системы 63/96 на систему 60/100</t>
  </si>
  <si>
    <t>Адаптер для перехода с системы 60/100 на систему 63/96</t>
  </si>
  <si>
    <t xml:space="preserve">Разъёмная муфта 60/100 </t>
  </si>
  <si>
    <t xml:space="preserve">Разделительный адаптер Dn 80/80 мм </t>
  </si>
  <si>
    <t>Обходная концентрическая телескопическая вставка, 60/100</t>
  </si>
  <si>
    <t>Телескопический отвод 15°, 60/100</t>
  </si>
  <si>
    <t>Хомуты крепёжные для труб 60/100 мм (5шт.)</t>
  </si>
  <si>
    <t>Комплект для горизонтального прохода 80/125 через стену или крышу</t>
  </si>
  <si>
    <t xml:space="preserve">Горизонтальный комплект 80/125 мм </t>
  </si>
  <si>
    <t xml:space="preserve">Вертикальный проход через крышу 80/125. Цвет: черный </t>
  </si>
  <si>
    <t xml:space="preserve">Удлинительная труба 80/125 Длиной 2,0 м </t>
  </si>
  <si>
    <t xml:space="preserve">Отвод 87° для труб 80/125 </t>
  </si>
  <si>
    <t xml:space="preserve">Отвод 45° (2 шт.) для труб 80/125 </t>
  </si>
  <si>
    <t>Тройник 87° с ревизией 80/125</t>
  </si>
  <si>
    <t>Ревизия 80/125</t>
  </si>
  <si>
    <t xml:space="preserve">Разъёмная муфта 80/125 </t>
  </si>
  <si>
    <t>Элемент для пересечения Дельфинной крыши типа "голландская черепица", 25-50°, черный</t>
  </si>
  <si>
    <t>Переходник 60/100 -&gt; 80/125 мм с конденсатоотводчиком RNC</t>
  </si>
  <si>
    <t>Вертикальный проход через крышу, 80/125 мм, красный RNC</t>
  </si>
  <si>
    <t>Адаптер для элемента черепицы пр-ва “Klöber”</t>
  </si>
  <si>
    <t>Защитная решётка для дымо-/воздуховода</t>
  </si>
  <si>
    <t xml:space="preserve">Удлинительная труба 80/125 Длиной 0,5 м </t>
  </si>
  <si>
    <t xml:space="preserve">Удлинительная труба 80/125 Длиной 1,0 м </t>
  </si>
  <si>
    <t>Разделительный адаптер для дымохода Ø80/80, комплект с пластиной, turboFIT</t>
  </si>
  <si>
    <t>Отвод 87°, 80 мм, с отверстием для измерений RNC</t>
  </si>
  <si>
    <t>Труба воздуховода 80 мм, с защитной решёткой, 1000 мм RNC</t>
  </si>
  <si>
    <t>Адаптер для дымохода с гайками и  прокладками, turboFIT</t>
  </si>
  <si>
    <t>Отвод Dn 80, 90°, с опорной консолью, металл</t>
  </si>
  <si>
    <t xml:space="preserve">Удлинительная труба Dn 80 мм. Длиной 1,0 м </t>
  </si>
  <si>
    <t xml:space="preserve">Отвод 90° для труб Dn 80 мм </t>
  </si>
  <si>
    <t xml:space="preserve">Удлинительная труба Dn 80 мм. Длиной 2,0 м </t>
  </si>
  <si>
    <t xml:space="preserve">Удлинительная труба Dn 80 мм. Длиной 0,5 м </t>
  </si>
  <si>
    <t xml:space="preserve">Отвод 45° для труб Dn 80 мм </t>
  </si>
  <si>
    <t xml:space="preserve">Устройство защиты от ветра Dn 80 мм18,- </t>
  </si>
  <si>
    <t>Конденсатоотводчик DN 80, Alu, белый</t>
  </si>
  <si>
    <t>Удлинительная труба Dn 80, длиной 0.35 м с ревизией</t>
  </si>
  <si>
    <t xml:space="preserve">Соединительная муфта Dn 80 мм </t>
  </si>
  <si>
    <t xml:space="preserve">Адаптер для перехода с d60 на d80 </t>
  </si>
  <si>
    <t>Вертикальный проход через крышу 60/100 РР, черный</t>
  </si>
  <si>
    <t>Вертикальный проход через крышу 60/100 РР, красный</t>
  </si>
  <si>
    <t>Удлинитель дымохода для вертикального прохода через крышу 60/100 РР. Цвет: чёрный. 1м</t>
  </si>
  <si>
    <t>Удлинитель трубы дымохода, 1м,  красный</t>
  </si>
  <si>
    <t>Удлинение 60/100 PP, 0,5 m</t>
  </si>
  <si>
    <t xml:space="preserve">Удлинение 60/100 PP, 1,0 m </t>
  </si>
  <si>
    <t xml:space="preserve">Удлинение 60/100 PP, 2,0 m_ </t>
  </si>
  <si>
    <t>Удлинение 60/100 PP, телескопическое 0,5-0,8 m</t>
  </si>
  <si>
    <t>Отвод 87° 60/100 PP</t>
  </si>
  <si>
    <t>Отвод 45° 60/100 PP, 2 шт</t>
  </si>
  <si>
    <t xml:space="preserve">Разъёмная муфта 60/100 РР </t>
  </si>
  <si>
    <t xml:space="preserve">Отвод 87° 60/100 PP, с ревизией </t>
  </si>
  <si>
    <t>Участок трубы с ревизией 60/100 PP</t>
  </si>
  <si>
    <t>Обходная телескопическая вставка 60/100 РР</t>
  </si>
  <si>
    <t xml:space="preserve">Базовый комплект для горизонтального прохода 80/125 мм PP через стену или крышу </t>
  </si>
  <si>
    <t>Базовый комплект для вертикального прохода через крышу 80/125 Цвет: черный</t>
  </si>
  <si>
    <t>Базовый комплект для вертикального прохода через крышу 80/125 РР, красный</t>
  </si>
  <si>
    <t>Адаптер обходной телескопич., PP, 80/125</t>
  </si>
  <si>
    <t>Адаптер 80/125 мм РР для ecoTEC/5-5 и ecoCOMPACT/4</t>
  </si>
  <si>
    <t xml:space="preserve">Манжета из пластмассы для пересечения дымоходом/воздуховодом плоской крыши </t>
  </si>
  <si>
    <t>Элемент из пластмассы для пересечения дымоходом/воздуховодом косой крыши черный</t>
  </si>
  <si>
    <t>Элемент из пластмассы для пересечения косой кровли, красный</t>
  </si>
  <si>
    <t xml:space="preserve">Присоединительный адаптер для VKK 476/2 </t>
  </si>
  <si>
    <t>Удлинительная труба 80/125 мм PP. Длиной 0,5 м</t>
  </si>
  <si>
    <t xml:space="preserve">Удлинительная труба 80/125 мм PP. Длиной 1,0 м </t>
  </si>
  <si>
    <t>Удлинительная труба 80/125 мм PP. Длиной 2,0 м</t>
  </si>
  <si>
    <t xml:space="preserve">Отвод 87° для труб 80/125 мм PP </t>
  </si>
  <si>
    <t xml:space="preserve">Отвод 45° (2 шт.) для труб 80/125 мм PP </t>
  </si>
  <si>
    <t xml:space="preserve">Разделяющее устройство 80/125 мм PP </t>
  </si>
  <si>
    <t>Отвод 87° с ревизионным отверстием 80/125мм PP</t>
  </si>
  <si>
    <t>Участок трубы 80/125 мм PP ревизионным отверстием длиной 0,25 м</t>
  </si>
  <si>
    <t xml:space="preserve">Хомуты 125 мм (5 шт.) </t>
  </si>
  <si>
    <t>Присоединительный адаптер 80/125 PP для ecoTEC plus</t>
  </si>
  <si>
    <t>9,7-23,7</t>
  </si>
  <si>
    <t>9,1-24</t>
  </si>
  <si>
    <t>10,7-28,0</t>
  </si>
  <si>
    <t>8-24,9</t>
  </si>
  <si>
    <t>9,4-28,9</t>
  </si>
  <si>
    <t>7,6-19,7</t>
  </si>
  <si>
    <t>9,0-24,0</t>
  </si>
  <si>
    <t>10,5-27,8</t>
  </si>
  <si>
    <t>6,7-20,2</t>
  </si>
  <si>
    <t>8,0-24,9</t>
  </si>
  <si>
    <t>9,8-32,1</t>
  </si>
  <si>
    <t>11,3-36,3</t>
  </si>
  <si>
    <t>RCP-0002-1560130</t>
  </si>
  <si>
    <t>Циркуляционный насос Rommer 25/40-180</t>
  </si>
  <si>
    <t>Циркуляционный насос Rommer 25/60-180</t>
  </si>
  <si>
    <t>Циркуляционный насос Rommer 25/80-180</t>
  </si>
  <si>
    <t>Циркуляционный насос Rommer 32/40-180</t>
  </si>
  <si>
    <t>Циркуляционный насос Rommer 32/60-180</t>
  </si>
  <si>
    <t>Циркуляционный насос Rommer 32/80-180</t>
  </si>
  <si>
    <t>Циркуляционный насос Rommer 25/40-130</t>
  </si>
  <si>
    <t>Циркуляционный насос Rommer 25/60-130</t>
  </si>
  <si>
    <t>Циркуляционный насос Rommer 15/60-130</t>
  </si>
  <si>
    <t>RCP-0005-152080</t>
  </si>
  <si>
    <t>RCP-0005-150480</t>
  </si>
  <si>
    <t>Циркуляционный насос для ГВС корпус - латунь</t>
  </si>
  <si>
    <t>84</t>
  </si>
  <si>
    <t>1,2</t>
  </si>
  <si>
    <t>Циркуляционный насос Profi для ГВС с таймером и дисплеем</t>
  </si>
  <si>
    <t>Автоматика АКВАКОНТРОЛЬ (Россия)</t>
  </si>
  <si>
    <t>6136001030</t>
  </si>
  <si>
    <t>1201010000</t>
  </si>
  <si>
    <t>1001010000</t>
  </si>
  <si>
    <t>1101010000</t>
  </si>
  <si>
    <t>1301010000</t>
  </si>
  <si>
    <t>1531150000</t>
  </si>
  <si>
    <t>1831150000</t>
  </si>
  <si>
    <t>5131001030</t>
  </si>
  <si>
    <t>2920150000</t>
  </si>
  <si>
    <t>5236001033</t>
  </si>
  <si>
    <t>5231001033</t>
  </si>
  <si>
    <t>6036001030</t>
  </si>
  <si>
    <t>5008000931</t>
  </si>
  <si>
    <t>1502150000</t>
  </si>
  <si>
    <t>1602150000</t>
  </si>
  <si>
    <t>1802150000</t>
  </si>
  <si>
    <t>1901150000</t>
  </si>
  <si>
    <t>АКД-10-1,5 Автоматический контроллер давления воды</t>
  </si>
  <si>
    <t>Цена с НДС со скидкой, руб</t>
  </si>
  <si>
    <t>РЕЛЕ ДАВЛЕНИЯ ДЛЯ ВОДОСНАБЖЕНИЯ</t>
  </si>
  <si>
    <t>РЕЛЕ ДАВЛЕНИЯ С ПЛАВНЫМ ПУСКОМ ДЛЯ ВОДОСНАБЖЕНИЯ</t>
  </si>
  <si>
    <t>УСТРОЙСТВА ПЛАВНОГО ПУСКА</t>
  </si>
  <si>
    <t>УСТРОЙСТВА ЗАЩИТЫ НАСОСА С ФУНКЦИЕЙ ОБУЧЕНИЯ</t>
  </si>
  <si>
    <t>РДС-30 - Реле давления стрелочное Extra (1,5кВт; 5%)</t>
  </si>
  <si>
    <t>РДС-180 - Реле давления стрелочное Extra (1,5кВт; 5%)</t>
  </si>
  <si>
    <t>РДС-А - Реле давления стрелочное Extra (1,5кВт; 5%)</t>
  </si>
  <si>
    <t>РДС-М - Реле давления стрелочное Extra (1,5кВт; 5%)</t>
  </si>
  <si>
    <t>РДЭ-10-2,2 - Реле давления электронное Extra (2,2кВт; 5%)</t>
  </si>
  <si>
    <t>РДЭ-Лайт-10-2,2 Реле давления воды электронное для насоса (2,2кВт; 5%)</t>
  </si>
  <si>
    <t>РДЭ-Мастер-10-2,2 Реле давления воды электронное для насоса (2,2кВт; 5%)</t>
  </si>
  <si>
    <t>БРД- Мастер -10-2,5 - Безыскровое реле давления воды Extra (2,5кВт; G1/2"; 5%)</t>
  </si>
  <si>
    <t>РДЭ-10-2,5-ПП (плавный пуск, 2,5 кВт)</t>
  </si>
  <si>
    <t>РДЭ-Мастер-10-2,5-ПП (плавный пуск, 2,5 кВт)</t>
  </si>
  <si>
    <t>УПП-2,5 - Устройство Плавного Пуска Extra</t>
  </si>
  <si>
    <t xml:space="preserve"> УПП 1,5 - Универсал - Устройство Плавного Пуска Extra</t>
  </si>
  <si>
    <t>УПП 2,5 - Универсал - Устройство Плавного Пуска Extra</t>
  </si>
  <si>
    <t>АПП - Адаптер плавного пуска Extra</t>
  </si>
  <si>
    <t>Устройство защиты насоса УЗН-1,5П (для поверхностных насосов 0,3-1,5кВт)</t>
  </si>
  <si>
    <t>УЗН-1,5С - Устройство защиты насоса Extra (для скважинных насосов 0,3-1,5кВт)</t>
  </si>
  <si>
    <t>Акваконтроль</t>
  </si>
  <si>
    <t>5,5-21</t>
  </si>
  <si>
    <t>8,4-27</t>
  </si>
  <si>
    <t>8,4-33,3</t>
  </si>
  <si>
    <t>8,4-18,8</t>
  </si>
  <si>
    <t>7,2-24,5</t>
  </si>
  <si>
    <t>2,4-19,7</t>
  </si>
  <si>
    <t>2,8-24,6</t>
  </si>
  <si>
    <t>3,5-29,9</t>
  </si>
  <si>
    <t>4,0-34,8</t>
  </si>
  <si>
    <t>7,8-44,1</t>
  </si>
  <si>
    <t>11-58,7</t>
  </si>
  <si>
    <t>16,5-82,3</t>
  </si>
  <si>
    <t>20,7-98,9</t>
  </si>
  <si>
    <t>30,8-123,4</t>
  </si>
  <si>
    <t>5,2-25,0</t>
  </si>
  <si>
    <t>8,5-30</t>
  </si>
  <si>
    <t>8,5-28,9</t>
  </si>
  <si>
    <t>11,0-37,5</t>
  </si>
  <si>
    <t>14,1-48,2</t>
  </si>
  <si>
    <t>19,6-66,3</t>
  </si>
  <si>
    <t>5,0-17,2</t>
  </si>
  <si>
    <t>7,2-24,3</t>
  </si>
  <si>
    <t>10,1-33,3</t>
  </si>
  <si>
    <t>13,9-47,2</t>
  </si>
  <si>
    <t>13,6-78,2</t>
  </si>
  <si>
    <t>21,3-113,4</t>
  </si>
  <si>
    <t>26,2-156,5</t>
  </si>
  <si>
    <t>43,1-196,8</t>
  </si>
  <si>
    <t>47-236,2</t>
  </si>
  <si>
    <t>51-275,5</t>
  </si>
  <si>
    <t>Цена c НДС, руб.</t>
  </si>
  <si>
    <t>Цена c НДС, руб. со скидкой</t>
  </si>
  <si>
    <t>3.025622</t>
  </si>
  <si>
    <t xml:space="preserve">Проточные газовые водонагреватели </t>
  </si>
  <si>
    <t>3.027526</t>
  </si>
  <si>
    <t>Immergas Julius Star 11 PR /pilota/ - Газовый проточный водонагреватель (колонка)</t>
  </si>
  <si>
    <t xml:space="preserve">Julius Star 11 PR /pilota/ </t>
  </si>
  <si>
    <t>3.027525</t>
  </si>
  <si>
    <t>Immergas Julius Star 11 ER /iono/ Газовый проточный водонагреватель (колонка)</t>
  </si>
  <si>
    <t>Julius Star 11 ER /iono/</t>
  </si>
  <si>
    <t>Ecounit F 500 1C</t>
  </si>
  <si>
    <t>GRZ841KA</t>
  </si>
  <si>
    <t>GRZ841KA FERROLI Ecounit F 300 1C Бойлер косвенного нагрева</t>
  </si>
  <si>
    <t>1769 Ø750</t>
  </si>
  <si>
    <t>Котельное оборудование VAILLANT</t>
  </si>
  <si>
    <t>SFT-0061-001275</t>
  </si>
  <si>
    <t>SFT-0026-000018</t>
  </si>
  <si>
    <t>SFT-0035-001810</t>
  </si>
  <si>
    <t>SFT-0035-001814</t>
  </si>
  <si>
    <t>SFT-0035-001410</t>
  </si>
  <si>
    <t>SFT-0035-003810</t>
  </si>
  <si>
    <t>SFT-0035-003812</t>
  </si>
  <si>
    <t>SFT-0035-003814</t>
  </si>
  <si>
    <t>SFT-0036-001810</t>
  </si>
  <si>
    <t>SFT-0036-001814</t>
  </si>
  <si>
    <t>SFT-0036-001414</t>
  </si>
  <si>
    <t>SFT-0036-003812</t>
  </si>
  <si>
    <t>SFT-0036-011240</t>
  </si>
  <si>
    <t>SFT-0037-000018</t>
  </si>
  <si>
    <t>SFT-0037-000014</t>
  </si>
  <si>
    <t>SFT-0013-000003*</t>
  </si>
  <si>
    <t>SFT-0014-000212*</t>
  </si>
  <si>
    <t>SFT-0014-000003*</t>
  </si>
  <si>
    <t>SFT-0015-000212*</t>
  </si>
  <si>
    <t>SFT-0060-000114*</t>
  </si>
  <si>
    <t>SFT-0024-000002*</t>
  </si>
  <si>
    <t>SFT-0030-000002*</t>
  </si>
  <si>
    <t>SFT-0024-000114*</t>
  </si>
  <si>
    <t>SFT-0024-000112*</t>
  </si>
  <si>
    <t>0QN004YA</t>
  </si>
  <si>
    <t>0QN005YA</t>
  </si>
  <si>
    <t>0QN006YA</t>
  </si>
  <si>
    <t>0QN007YA</t>
  </si>
  <si>
    <t>0QN008YA</t>
  </si>
  <si>
    <t>0QN009YA</t>
  </si>
  <si>
    <t>0QN010YA</t>
  </si>
  <si>
    <t>0QN011YA</t>
  </si>
  <si>
    <t>0QN012YA</t>
  </si>
  <si>
    <t>0QN013YA</t>
  </si>
  <si>
    <t>0QN014YA</t>
  </si>
  <si>
    <t>0QN015YA</t>
  </si>
  <si>
    <t>0QN016YA</t>
  </si>
  <si>
    <t>TORINO 7,5</t>
  </si>
  <si>
    <t>TORINO 10</t>
  </si>
  <si>
    <t>TORINO 12,5</t>
  </si>
  <si>
    <t>TORINO 16</t>
  </si>
  <si>
    <t>TORINO 20</t>
  </si>
  <si>
    <t>TORINO 25</t>
  </si>
  <si>
    <t>TORINO 30</t>
  </si>
  <si>
    <t>TORINO 35</t>
  </si>
  <si>
    <t>TORINO 40</t>
  </si>
  <si>
    <t>TORINO 50</t>
  </si>
  <si>
    <t>TORINO 60</t>
  </si>
  <si>
    <t>TORINO 80</t>
  </si>
  <si>
    <t>TORINO 100</t>
  </si>
  <si>
    <t>0QN004YA FERROLI TORINO 7,5 Напольный котел со стальным теплообменником TORINO</t>
  </si>
  <si>
    <t>0QN005YA FERROLI TORINO 10 Напольный котел со стальным теплообменником TORINO</t>
  </si>
  <si>
    <t>0QN006YA FERROLI TORINO 12,5 Напольный котел со стальным теплообменником TORINO</t>
  </si>
  <si>
    <t>0QN007YA FERROLI TORINO 16 Напольный котел со стальным теплообменником серии TORINO</t>
  </si>
  <si>
    <t>0QN008YA FERROLI TORINO 20 Напольный котел со стальным теплообменником серии TORINO</t>
  </si>
  <si>
    <t>0QN009YA FERROLI TORINO 25 Напольный котел со стальным теплообменником серии TORINO</t>
  </si>
  <si>
    <t>0QN010YA FERROLI TORINO 30 Напольный котел со стальным теплообменником серии TORINO</t>
  </si>
  <si>
    <t>0QN011YA FERROLI TORINO 35 Напольный котел со стальным теплообменником серии TORINO</t>
  </si>
  <si>
    <t>0QN012YA FERROLI  TORINO 40 Напольный котел со стальным теплообменником серии TORINO</t>
  </si>
  <si>
    <t>0QN013YA FERROLI TORINO 50 Напольный котел со стальным теплообменником серии TORINO</t>
  </si>
  <si>
    <t>0QN014YA FERROLI TORINO 60 Напольный котел со стальным теплообменником серии TORINO</t>
  </si>
  <si>
    <t>0QN015YA FERROLI TORINO 80 Напольный котел со стальным теплообменником серии TORINO</t>
  </si>
  <si>
    <t>0QN016YA FERROLI TORINO 100 Напольные котел со стальным теплообменником серии TORINO</t>
  </si>
  <si>
    <t xml:space="preserve">Напольные котлы со стальным теплообменником серии TORINO. Котлы TORINO представляют собой газовые энергонезависимые атмосферные водогрейные котлы с открытой камерой сгорания и естественным дымоудалением.
Для обеспечения высокой стойкости к резким перепадам температуры в котле теплообменник выполнен из высококачественной стали. </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</si>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</sst>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6">
    <numFmt numFmtId="44" formatCode="_-* #,##0.00\ &quot;₽&quot;_-;\-* #,##0.00\ &quot;₽&quot;_-;_-* &quot;-&quot;??\ &quot;₽&quot;_-;_-@_-"/>
    <numFmt numFmtId="43" formatCode="_-* #,##0.00_-;\-* #,##0.00_-;_-* &quot;-&quot;??_-;_-@_-"/>
    <numFmt numFmtId="164" formatCode="_-* #,##0\ _₽_-;\-* #,##0\ _₽_-;_-* &quot;-&quot;\ _₽_-;_-@_-"/>
    <numFmt numFmtId="165" formatCode="_-* #,##0.00\ _₽_-;\-* #,##0.00\ _₽_-;_-* &quot;-&quot;??\ _₽_-;_-@_-"/>
    <numFmt numFmtId="166" formatCode="_-* #,##0.00&quot;р.&quot;_-;\-* #,##0.00&quot;р.&quot;_-;_-* &quot;-&quot;??&quot;р.&quot;_-;_-@_-"/>
    <numFmt numFmtId="167" formatCode="_-* #,##0.00_р_._-;\-* #,##0.00_р_._-;_-* &quot;-&quot;??_р_._-;_-@_-"/>
    <numFmt numFmtId="168" formatCode="0.00;[Red]0.00"/>
    <numFmt numFmtId="169" formatCode="m/d/yyyy"/>
    <numFmt numFmtId="170" formatCode="0.0"/>
    <numFmt numFmtId="171" formatCode="dd/mm/yy"/>
    <numFmt numFmtId="172" formatCode="#,##0.0;[Red]#,##0.0"/>
    <numFmt numFmtId="173" formatCode="#,##0.00&quot;    &quot;;\-#,##0.00&quot;    &quot;;&quot; -&quot;#&quot;    &quot;;@\ "/>
    <numFmt numFmtId="174" formatCode="#,##0&quot;    &quot;;\-#,##0&quot;    &quot;;&quot; -    &quot;;@\ "/>
    <numFmt numFmtId="175" formatCode="#,##0.0"/>
    <numFmt numFmtId="176" formatCode="0.000"/>
    <numFmt numFmtId="177" formatCode="#,##0.00&quot;р. &quot;;\-#,##0.00&quot;р. &quot;;&quot; -&quot;#&quot;р. &quot;;@\ "/>
    <numFmt numFmtId="178" formatCode="dd/mm/yy;@"/>
    <numFmt numFmtId="179" formatCode="#,##0.00_ ;\-#,##0.00\ "/>
    <numFmt numFmtId="180" formatCode="#,##0.0000&quot;р.&quot;"/>
    <numFmt numFmtId="181" formatCode="#,##0_ ;\-#,##0\ "/>
    <numFmt numFmtId="182" formatCode="_-[$€-2]\ * #,##0.00000_-;\-[$€-2]\ * #,##0.00000_-;_-[$€-2]\ * &quot;-&quot;?????_-;_-@_-"/>
    <numFmt numFmtId="183" formatCode="_-* #,##0.0_-;\-* #,##0.0_-;_-* &quot;-&quot;_-;_-@_-"/>
    <numFmt numFmtId="184" formatCode="_-&quot;€&quot;\ * #,##0.00_-;\-&quot;€&quot;\ * #,##0.00_-;_-&quot;€&quot;\ * &quot;-&quot;??_-;_-@_-"/>
    <numFmt numFmtId="185" formatCode="_-* #,##0\ [$₽-419]_-;\-* #,##0\ [$₽-419]_-;_-* &quot;-&quot;??\ [$₽-419]_-;_-@_-"/>
    <numFmt numFmtId="186" formatCode="#,##0.00\ _₽"/>
    <numFmt numFmtId="187" formatCode="_-[$€-2]\ * #,##0.00_-;\-[$€-2]\ * #,##0.00_-;_-[$€-2]\ * &quot;-&quot;??_-"/>
    <numFmt numFmtId="188" formatCode="_-* #,##0.00\ _z_ł_-;\-* #,##0.00\ _z_ł_-;_-* &quot;-&quot;??\ _z_ł_-;_-@_-"/>
    <numFmt numFmtId="189" formatCode="0.0%"/>
    <numFmt numFmtId="190" formatCode="00000000000"/>
    <numFmt numFmtId="191" formatCode="#,##0\ &quot;₽&quot;"/>
    <numFmt numFmtId="192" formatCode="###0;###0"/>
    <numFmt numFmtId="193" formatCode="#,##0;#,##0"/>
    <numFmt numFmtId="194" formatCode="_-* #,##0\ _z_ł_-;\-* #,##0\ _z_ł_-;_-* &quot;-&quot;??\ _z_ł_-;_-@_-"/>
    <numFmt numFmtId="195" formatCode="#,##0\ _₽"/>
    <numFmt numFmtId="196" formatCode="_-* #,##0.00\ _€_-;\-* #,##0.00\ _€_-;_-* &quot;-&quot;??\ _€_-;_-@_-"/>
    <numFmt numFmtId="197" formatCode="0.0000"/>
    <numFmt numFmtId="198" formatCode="General_)"/>
    <numFmt numFmtId="199" formatCode="#,##0.00;&quot;-&quot;#,##0.00;&quot;-&quot;"/>
    <numFmt numFmtId="200" formatCode="[$-410]General"/>
    <numFmt numFmtId="201" formatCode="#,##0.00\ [$₽-419]"/>
    <numFmt numFmtId="202" formatCode="[$$-409]#,##0.00"/>
    <numFmt numFmtId="203" formatCode="[$$-409]#,##0.000"/>
    <numFmt numFmtId="204" formatCode="_-* #,##0_-;\-* #,##0_-;_-* &quot;-&quot;??_-;_-@_-"/>
    <numFmt numFmtId="205" formatCode="_-* #,##0.0\ _₽_-;\-* #,##0.0\ _₽_-;_-* &quot;-&quot;??\ _₽_-;_-@_-"/>
    <numFmt numFmtId="206" formatCode="#,##0.00&quot; ₽&quot;"/>
    <numFmt numFmtId="207" formatCode="_-[$$-409]* #,##0.00_ ;_-[$$-409]* \-#,##0.00\ ;_-[$$-409]* &quot;-&quot;??_ ;_-@_ "/>
  </numFmts>
  <fonts count="387">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vertAlign val="superscript"/>
      <sz val="8"/>
      <name val="Arial"/>
      <family val="2"/>
      <charset val="204"/>
    </font>
    <font>
      <sz val="8"/>
      <color indexed="8"/>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b/>
      <sz val="18"/>
      <color indexed="8"/>
      <name val="Arial"/>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8"/>
      <color indexed="10"/>
      <name val="Arial"/>
      <family val="2"/>
      <charset val="204"/>
    </font>
    <font>
      <b/>
      <sz val="8"/>
      <color indexed="9"/>
      <name val="Arial"/>
      <family val="2"/>
      <charset val="204"/>
    </font>
    <font>
      <b/>
      <sz val="10"/>
      <color indexed="10"/>
      <name val="Arial"/>
      <family val="2"/>
      <charset val="204"/>
    </font>
    <font>
      <sz val="8"/>
      <name val="Arial Cyr"/>
      <family val="2"/>
      <charset val="204"/>
    </font>
    <font>
      <b/>
      <sz val="10"/>
      <name val="Arial"/>
      <family val="2"/>
      <charset val="204"/>
    </font>
    <font>
      <b/>
      <sz val="10"/>
      <color indexed="10"/>
      <name val="Arial Cyr"/>
      <family val="2"/>
      <charset val="204"/>
    </font>
    <font>
      <sz val="10"/>
      <color indexed="8"/>
      <name val="Arial Cyr"/>
      <family val="2"/>
      <charset val="204"/>
    </font>
    <font>
      <sz val="9"/>
      <color indexed="8"/>
      <name val="Calibri"/>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b/>
      <sz val="10"/>
      <name val="Arial Cyr"/>
      <family val="2"/>
      <charset val="204"/>
    </font>
    <font>
      <sz val="10"/>
      <color indexed="9"/>
      <name val="Arial"/>
      <family val="2"/>
      <charset val="204"/>
    </font>
    <font>
      <sz val="10"/>
      <color indexed="10"/>
      <name val="Arial"/>
      <family val="2"/>
      <charset val="204"/>
    </font>
    <font>
      <sz val="10"/>
      <name val="Arial"/>
      <family val="2"/>
      <charset val="1"/>
    </font>
    <font>
      <sz val="10"/>
      <color indexed="8"/>
      <name val="Calibri"/>
      <family val="2"/>
      <charset val="204"/>
    </font>
    <font>
      <sz val="10"/>
      <color indexed="10"/>
      <name val="Arial Cyr"/>
      <family val="2"/>
      <charset val="204"/>
    </font>
    <font>
      <b/>
      <i/>
      <sz val="10"/>
      <name val="Arial"/>
      <family val="2"/>
      <charset val="204"/>
    </font>
    <font>
      <b/>
      <sz val="10"/>
      <name val="Arial Cyr"/>
      <charset val="204"/>
    </font>
    <font>
      <b/>
      <sz val="9"/>
      <name val="Arial CE"/>
      <family val="2"/>
      <charset val="204"/>
    </font>
    <font>
      <b/>
      <sz val="9"/>
      <name val="Tahoma"/>
      <family val="2"/>
      <charset val="1"/>
    </font>
    <font>
      <b/>
      <sz val="8"/>
      <name val="Arial"/>
      <family val="2"/>
      <charset val="1"/>
    </font>
    <font>
      <b/>
      <sz val="9"/>
      <name val="Arial"/>
      <family val="2"/>
      <charset val="1"/>
    </font>
    <font>
      <sz val="9"/>
      <name val="Arial"/>
      <family val="2"/>
      <charset val="1"/>
    </font>
    <font>
      <b/>
      <sz val="8"/>
      <name val="Calibri"/>
      <family val="2"/>
      <charset val="204"/>
    </font>
    <font>
      <sz val="8"/>
      <name val="Calibri"/>
      <family val="2"/>
      <charset val="204"/>
    </font>
    <font>
      <b/>
      <sz val="8"/>
      <color indexed="8"/>
      <name val="Calibri"/>
      <family val="2"/>
      <charset val="204"/>
    </font>
    <font>
      <b/>
      <sz val="10"/>
      <name val="Calibri"/>
      <family val="2"/>
      <charset val="204"/>
    </font>
    <font>
      <sz val="10"/>
      <name val="Calibri"/>
      <family val="2"/>
      <charset val="204"/>
    </font>
    <font>
      <b/>
      <sz val="10"/>
      <color indexed="10"/>
      <name val="Calibri"/>
      <family val="2"/>
      <charset val="204"/>
    </font>
    <font>
      <b/>
      <sz val="10"/>
      <color indexed="8"/>
      <name val="Calibri"/>
      <family val="2"/>
      <charset val="204"/>
    </font>
    <font>
      <b/>
      <sz val="9"/>
      <name val="Calibri"/>
      <family val="2"/>
      <charset val="204"/>
    </font>
    <font>
      <sz val="11"/>
      <color indexed="8"/>
      <name val="Calibri"/>
      <family val="2"/>
      <charset val="204"/>
    </font>
    <font>
      <sz val="10"/>
      <name val="Arial MT"/>
      <family val="2"/>
    </font>
    <font>
      <b/>
      <sz val="10"/>
      <name val="Arial MT"/>
      <family val="2"/>
    </font>
    <font>
      <b/>
      <sz val="10"/>
      <name val="Arial"/>
      <family val="2"/>
    </font>
    <font>
      <sz val="10"/>
      <name val="Arial CE"/>
      <charset val="238"/>
    </font>
    <font>
      <sz val="11"/>
      <color indexed="8"/>
      <name val="Calibri"/>
      <family val="2"/>
      <charset val="204"/>
    </font>
    <font>
      <sz val="9"/>
      <color indexed="8"/>
      <name val="Arial"/>
      <family val="2"/>
      <charset val="204"/>
    </font>
    <font>
      <sz val="10"/>
      <name val="Helv"/>
    </font>
    <font>
      <sz val="10"/>
      <color indexed="12"/>
      <name val="Calibri"/>
      <family val="2"/>
      <charset val="204"/>
    </font>
    <font>
      <sz val="10"/>
      <color indexed="10"/>
      <name val="Calibri"/>
      <family val="2"/>
      <charset val="204"/>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color indexed="8"/>
      <name val="Arial Cyr"/>
      <charset val="204"/>
    </font>
    <font>
      <sz val="10"/>
      <name val="Arial Cyr"/>
      <charset val="204"/>
    </font>
    <font>
      <b/>
      <sz val="11"/>
      <color indexed="8"/>
      <name val="Calibri"/>
      <family val="2"/>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b/>
      <sz val="12"/>
      <color indexed="9"/>
      <name val="Calibri"/>
      <family val="2"/>
      <charset val="204"/>
    </font>
    <font>
      <sz val="10"/>
      <name val="Calibri"/>
      <family val="2"/>
      <charset val="204"/>
    </font>
    <font>
      <sz val="10"/>
      <color indexed="8"/>
      <name val="Calibri"/>
      <family val="2"/>
      <charset val="204"/>
    </font>
    <font>
      <sz val="10"/>
      <name val="MS Sans Serif"/>
      <family val="2"/>
      <charset val="162"/>
    </font>
    <font>
      <b/>
      <sz val="11"/>
      <color indexed="8"/>
      <name val="Calibri"/>
      <family val="2"/>
      <charset val="204"/>
    </font>
    <font>
      <sz val="10"/>
      <color indexed="8"/>
      <name val="Calibri"/>
      <family val="2"/>
      <charset val="204"/>
    </font>
    <font>
      <b/>
      <sz val="10"/>
      <color indexed="8"/>
      <name val="Calibri"/>
      <family val="2"/>
      <charset val="204"/>
    </font>
    <font>
      <b/>
      <sz val="9"/>
      <color indexed="8"/>
      <name val="Calibri"/>
      <family val="2"/>
      <charset val="204"/>
    </font>
    <font>
      <sz val="9"/>
      <color indexed="8"/>
      <name val="Calibri"/>
      <family val="2"/>
      <charset val="204"/>
    </font>
    <font>
      <sz val="8"/>
      <color indexed="8"/>
      <name val="Calibri"/>
      <family val="2"/>
      <charset val="204"/>
    </font>
    <font>
      <sz val="9"/>
      <color indexed="63"/>
      <name val="Calibri"/>
      <family val="2"/>
      <charset val="204"/>
    </font>
    <font>
      <b/>
      <sz val="9"/>
      <color indexed="9"/>
      <name val="Calibri"/>
      <family val="2"/>
      <charset val="204"/>
    </font>
    <font>
      <sz val="12"/>
      <color indexed="8"/>
      <name val="Arial Narrow"/>
      <family val="2"/>
      <charset val="204"/>
    </font>
    <font>
      <sz val="10"/>
      <color indexed="8"/>
      <name val="Arial"/>
      <family val="2"/>
      <charset val="204"/>
    </font>
    <font>
      <sz val="10"/>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b/>
      <sz val="11"/>
      <color indexed="8"/>
      <name val="Calibri"/>
      <family val="2"/>
      <charset val="204"/>
    </font>
    <font>
      <b/>
      <sz val="11"/>
      <color indexed="8"/>
      <name val="Calibri"/>
      <family val="2"/>
      <charset val="204"/>
    </font>
    <font>
      <sz val="11"/>
      <color indexed="8"/>
      <name val="Calibri"/>
      <family val="2"/>
      <charset val="204"/>
    </font>
    <font>
      <b/>
      <sz val="10"/>
      <color indexed="8"/>
      <name val="Arial"/>
      <family val="2"/>
      <charset val="204"/>
    </font>
    <font>
      <sz val="11"/>
      <name val="Calibri"/>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color indexed="9"/>
      <name val="Arial"/>
      <family val="2"/>
      <charset val="204"/>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8"/>
      <color theme="1"/>
      <name val="Arial"/>
      <family val="2"/>
      <charset val="204"/>
    </font>
    <font>
      <b/>
      <sz val="8"/>
      <color theme="1"/>
      <name val="Arial"/>
      <family val="2"/>
      <charset val="204"/>
    </font>
    <font>
      <u/>
      <sz val="8"/>
      <color theme="1"/>
      <name val="Arial"/>
      <family val="2"/>
      <charset val="204"/>
    </font>
    <font>
      <sz val="11"/>
      <color rgb="FFFF0000"/>
      <name val="Calibri"/>
      <family val="2"/>
      <charset val="204"/>
      <scheme val="minor"/>
    </font>
    <font>
      <sz val="9"/>
      <name val="Arial"/>
      <family val="2"/>
      <charset val="204"/>
    </font>
    <font>
      <b/>
      <sz val="14"/>
      <color theme="1"/>
      <name val="Arial"/>
      <family val="2"/>
      <charset val="204"/>
    </font>
    <font>
      <b/>
      <sz val="14"/>
      <color indexed="8"/>
      <name val="Arial"/>
      <family val="2"/>
      <charset val="204"/>
    </font>
    <font>
      <sz val="11"/>
      <name val="맑은 고딕"/>
      <family val="3"/>
      <charset val="204"/>
    </font>
    <font>
      <b/>
      <sz val="20"/>
      <name val="맑은 고딕"/>
      <family val="3"/>
      <charset val="204"/>
    </font>
    <font>
      <b/>
      <sz val="12"/>
      <name val="맑은 고딕"/>
      <family val="3"/>
      <charset val="204"/>
    </font>
    <font>
      <sz val="14"/>
      <name val="맑은 고딕"/>
      <family val="3"/>
      <charset val="204"/>
    </font>
    <font>
      <sz val="12"/>
      <name val="맑은 고딕"/>
      <family val="3"/>
      <charset val="204"/>
    </font>
    <font>
      <sz val="14"/>
      <name val="돋움"/>
      <family val="3"/>
      <charset val="129"/>
    </font>
    <font>
      <sz val="8"/>
      <color indexed="23"/>
      <name val="맑은 고딕"/>
      <family val="3"/>
      <charset val="204"/>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0"/>
      <color theme="0"/>
      <name val="Arial"/>
      <family val="2"/>
      <charset val="204"/>
    </font>
    <font>
      <b/>
      <sz val="11"/>
      <color indexed="9"/>
      <name val="Calibri"/>
      <family val="2"/>
      <charset val="204"/>
      <scheme val="minor"/>
    </font>
    <font>
      <vertAlign val="superscript"/>
      <sz val="11"/>
      <name val="Calibri"/>
      <family val="2"/>
      <charset val="204"/>
      <scheme val="minor"/>
    </font>
    <font>
      <b/>
      <sz val="12"/>
      <color theme="1"/>
      <name val="Calibri"/>
      <family val="2"/>
      <scheme val="minor"/>
    </font>
    <font>
      <b/>
      <sz val="12"/>
      <color theme="0"/>
      <name val="Calibri"/>
      <family val="2"/>
      <charset val="204"/>
      <scheme val="minor"/>
    </font>
    <font>
      <sz val="16"/>
      <name val="Calibri"/>
      <family val="2"/>
      <charset val="204"/>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9"/>
      <name val="Calibri"/>
      <family val="2"/>
      <charset val="204"/>
      <scheme val="minor"/>
    </font>
    <font>
      <sz val="10"/>
      <name val="Arial"/>
      <family val="2"/>
      <charset val="238"/>
    </font>
    <font>
      <b/>
      <sz val="11"/>
      <name val="Arial"/>
      <family val="2"/>
      <charset val="204"/>
    </font>
    <font>
      <sz val="11"/>
      <name val="Calibri"/>
      <family val="2"/>
      <scheme val="minor"/>
    </font>
    <font>
      <b/>
      <sz val="11"/>
      <color theme="0"/>
      <name val="Calibri"/>
      <family val="2"/>
      <charset val="204"/>
      <scheme val="minor"/>
    </font>
    <font>
      <sz val="11"/>
      <name val="Arial"/>
      <family val="2"/>
    </font>
    <font>
      <u/>
      <sz val="11"/>
      <color theme="10"/>
      <name val="Calibri"/>
      <family val="2"/>
      <scheme val="minor"/>
    </font>
    <font>
      <b/>
      <sz val="11"/>
      <name val="Arial"/>
      <family val="2"/>
    </font>
    <font>
      <b/>
      <sz val="11"/>
      <color theme="1"/>
      <name val="Arial"/>
      <family val="2"/>
      <charset val="204"/>
    </font>
    <font>
      <sz val="11"/>
      <name val="Arial"/>
      <family val="2"/>
      <charset val="204"/>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b/>
      <sz val="9.35"/>
      <color theme="1"/>
      <name val="Calibri"/>
      <family val="2"/>
      <charset val="204"/>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u/>
      <sz val="11"/>
      <color theme="0"/>
      <name val="Calibri"/>
      <family val="2"/>
      <charset val="204"/>
      <scheme val="minor"/>
    </font>
    <font>
      <b/>
      <sz val="14"/>
      <color theme="0"/>
      <name val="Calibri"/>
      <family val="2"/>
      <charset val="204"/>
    </font>
    <font>
      <b/>
      <sz val="11"/>
      <color theme="0"/>
      <name val="Arial"/>
      <family val="2"/>
      <charset val="204"/>
    </font>
    <font>
      <u/>
      <sz val="11"/>
      <color theme="0"/>
      <name val="Calibri"/>
      <family val="2"/>
      <scheme val="minor"/>
    </font>
    <font>
      <b/>
      <sz val="14"/>
      <color theme="0"/>
      <name val="Calibri"/>
      <family val="2"/>
      <charset val="204"/>
      <scheme val="minor"/>
    </font>
    <font>
      <sz val="8"/>
      <color theme="1"/>
      <name val="Calibri"/>
      <family val="2"/>
      <charset val="204"/>
      <scheme val="minor"/>
    </font>
    <font>
      <sz val="7"/>
      <name val="Arial"/>
      <family val="2"/>
      <charset val="204"/>
    </font>
    <font>
      <sz val="8"/>
      <name val="Tahoma"/>
      <family val="2"/>
      <charset val="204"/>
    </font>
    <font>
      <b/>
      <sz val="10"/>
      <color rgb="FFFF0000"/>
      <name val="Calibri"/>
      <family val="2"/>
      <charset val="204"/>
      <scheme val="minor"/>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0"/>
      <color rgb="FF333333"/>
      <name val="Arial"/>
      <family val="2"/>
      <charset val="204"/>
    </font>
    <font>
      <sz val="11"/>
      <color theme="1"/>
      <name val="Verdana"/>
      <family val="2"/>
      <charset val="204"/>
    </font>
    <font>
      <i/>
      <sz val="10"/>
      <name val="Arial"/>
      <family val="2"/>
      <charset val="204"/>
    </font>
    <font>
      <b/>
      <sz val="12"/>
      <color theme="0"/>
      <name val="Arial"/>
      <family val="2"/>
      <charset val="204"/>
    </font>
    <font>
      <b/>
      <sz val="12"/>
      <color indexed="8"/>
      <name val="Arial"/>
      <family val="2"/>
      <charset val="204"/>
    </font>
    <font>
      <sz val="8"/>
      <name val="Verdana"/>
      <family val="2"/>
      <charset val="204"/>
    </font>
    <font>
      <b/>
      <sz val="11"/>
      <color theme="0"/>
      <name val="Calibri"/>
      <family val="2"/>
      <charset val="204"/>
    </font>
    <font>
      <sz val="10"/>
      <color rgb="FF000000"/>
      <name val="Times New Roman"/>
      <family val="1"/>
      <charset val="204"/>
    </font>
    <font>
      <b/>
      <sz val="20"/>
      <color theme="1"/>
      <name val="Calibri"/>
      <family val="2"/>
      <charset val="204"/>
      <scheme val="minor"/>
    </font>
    <font>
      <u/>
      <sz val="12"/>
      <color theme="1"/>
      <name val="Calibri"/>
      <family val="2"/>
      <charset val="204"/>
      <scheme val="minor"/>
    </font>
    <font>
      <b/>
      <u/>
      <sz val="12"/>
      <color theme="1"/>
      <name val="Calibri"/>
      <family val="2"/>
      <charset val="204"/>
      <scheme val="minor"/>
    </font>
    <font>
      <b/>
      <sz val="10"/>
      <color rgb="FFFF0000"/>
      <name val="Calibri"/>
      <family val="2"/>
      <charset val="204"/>
    </font>
    <font>
      <sz val="11"/>
      <color theme="1"/>
      <name val="Arial"/>
      <family val="2"/>
      <charset val="204"/>
    </font>
    <font>
      <b/>
      <u/>
      <sz val="11"/>
      <color indexed="8"/>
      <name val="Calibri"/>
      <family val="2"/>
      <charset val="204"/>
    </font>
    <font>
      <sz val="11"/>
      <color rgb="FFFF0000"/>
      <name val="Calibri"/>
      <family val="2"/>
      <charset val="204"/>
    </font>
    <font>
      <sz val="11"/>
      <color indexed="10"/>
      <name val="Calibri"/>
      <family val="2"/>
      <charset val="204"/>
    </font>
    <font>
      <sz val="11"/>
      <color theme="0" tint="-0.249977111117893"/>
      <name val="Calibri"/>
      <family val="2"/>
      <charset val="204"/>
      <scheme val="minor"/>
    </font>
    <font>
      <sz val="10"/>
      <name val="Arial"/>
      <family val="2"/>
      <charset val="204"/>
    </font>
    <font>
      <sz val="10"/>
      <name val="Calibri"/>
      <family val="2"/>
      <scheme val="minor"/>
    </font>
    <font>
      <sz val="12"/>
      <color theme="1"/>
      <name val="Times New Roman"/>
      <family val="1"/>
      <charset val="204"/>
    </font>
    <font>
      <sz val="8"/>
      <color indexed="8"/>
      <name val="Arial"/>
      <family val="2"/>
    </font>
    <font>
      <b/>
      <sz val="10"/>
      <name val="Arial"/>
      <family val="2"/>
      <charset val="1"/>
    </font>
    <font>
      <b/>
      <i/>
      <sz val="8"/>
      <name val="Arial"/>
      <family val="2"/>
      <charset val="204"/>
    </font>
    <font>
      <sz val="7"/>
      <color theme="1"/>
      <name val="Calibri"/>
      <family val="2"/>
      <charset val="204"/>
      <scheme val="minor"/>
    </font>
    <font>
      <sz val="10"/>
      <color rgb="FF212529"/>
      <name val="Arial"/>
      <family val="2"/>
      <charset val="204"/>
    </font>
    <font>
      <sz val="10"/>
      <color theme="1"/>
      <name val="Times New Roman"/>
      <family val="1"/>
      <charset val="204"/>
    </font>
    <font>
      <b/>
      <sz val="18"/>
      <color rgb="FFFFFFFF"/>
      <name val="Tahoma"/>
      <family val="2"/>
      <charset val="204"/>
    </font>
    <font>
      <b/>
      <sz val="18"/>
      <color theme="1"/>
      <name val="Tahoma"/>
      <family val="2"/>
      <charset val="204"/>
    </font>
    <font>
      <b/>
      <sz val="10"/>
      <color theme="1"/>
      <name val="Calibri"/>
      <family val="2"/>
      <charset val="204"/>
    </font>
    <font>
      <u/>
      <sz val="11"/>
      <name val="Calibri"/>
      <family val="2"/>
      <charset val="204"/>
    </font>
    <font>
      <b/>
      <sz val="11"/>
      <color rgb="FFFF0000"/>
      <name val="Calibri"/>
      <family val="2"/>
      <charset val="204"/>
    </font>
    <font>
      <sz val="11"/>
      <color rgb="FF000000"/>
      <name val="Arial"/>
      <family val="2"/>
      <charset val="204"/>
    </font>
    <font>
      <i/>
      <sz val="11"/>
      <name val="Times New Roman"/>
      <family val="1"/>
      <charset val="204"/>
    </font>
    <font>
      <i/>
      <sz val="11"/>
      <color theme="1"/>
      <name val="Times New Roman"/>
      <family val="1"/>
      <charset val="204"/>
    </font>
    <font>
      <b/>
      <sz val="11"/>
      <color rgb="FF000000"/>
      <name val="Calibri"/>
      <family val="2"/>
      <charset val="204"/>
    </font>
    <font>
      <sz val="10"/>
      <color indexed="8"/>
      <name val="Calibri"/>
      <family val="2"/>
      <charset val="204"/>
      <scheme val="minor"/>
    </font>
    <font>
      <sz val="10"/>
      <name val="Cambria"/>
      <family val="2"/>
      <charset val="204"/>
      <scheme val="maj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b/>
      <sz val="14"/>
      <color rgb="FFFF0000"/>
      <name val="Calibri"/>
      <family val="2"/>
      <charset val="204"/>
      <scheme val="minor"/>
    </font>
    <font>
      <u/>
      <sz val="10"/>
      <name val="Arial"/>
      <family val="2"/>
      <charset val="204"/>
    </font>
    <font>
      <b/>
      <sz val="13"/>
      <name val="Arial"/>
      <family val="2"/>
      <charset val="204"/>
    </font>
    <font>
      <sz val="12"/>
      <color rgb="FF212529"/>
      <name val="Arial"/>
      <family val="2"/>
      <charset val="204"/>
    </font>
    <font>
      <sz val="11"/>
      <color rgb="FF212529"/>
      <name val="Arial"/>
      <family val="2"/>
      <charset val="204"/>
    </font>
    <font>
      <sz val="13"/>
      <name val="Arial"/>
      <family val="2"/>
      <charset val="204"/>
    </font>
    <font>
      <sz val="10.5"/>
      <color rgb="FF212529"/>
      <name val="Arial"/>
      <family val="2"/>
      <charset val="204"/>
    </font>
    <font>
      <b/>
      <sz val="10.5"/>
      <color rgb="FF212529"/>
      <name val="Arial"/>
      <family val="2"/>
      <charset val="204"/>
    </font>
    <font>
      <sz val="11"/>
      <name val="Avenir Book"/>
      <family val="2"/>
    </font>
    <font>
      <b/>
      <sz val="9"/>
      <color theme="1"/>
      <name val="Calibri"/>
      <family val="2"/>
      <charset val="204"/>
      <scheme val="minor"/>
    </font>
    <font>
      <sz val="10"/>
      <color theme="1"/>
      <name val="Calibri"/>
      <family val="2"/>
      <scheme val="minor"/>
    </font>
    <font>
      <sz val="10"/>
      <name val="Tahoma"/>
      <family val="2"/>
    </font>
    <font>
      <b/>
      <sz val="12"/>
      <name val="Tahoma"/>
      <family val="2"/>
      <charset val="204"/>
    </font>
    <font>
      <sz val="8"/>
      <name val="Tahoma"/>
      <family val="2"/>
    </font>
    <font>
      <b/>
      <sz val="20"/>
      <name val="Calibri"/>
      <family val="2"/>
      <charset val="204"/>
      <scheme val="minor"/>
    </font>
    <font>
      <b/>
      <sz val="10"/>
      <color theme="1"/>
      <name val="Times New Roman"/>
      <family val="1"/>
      <charset val="204"/>
    </font>
    <font>
      <sz val="11"/>
      <color indexed="9"/>
      <name val="Calibri"/>
      <family val="2"/>
      <charset val="204"/>
    </font>
    <font>
      <sz val="11"/>
      <color indexed="62"/>
      <name val="Calibri"/>
      <family val="2"/>
      <charset val="204"/>
    </font>
    <font>
      <b/>
      <sz val="11"/>
      <color theme="1"/>
      <name val="Calibri"/>
      <family val="2"/>
      <scheme val="minor"/>
    </font>
    <font>
      <b/>
      <sz val="10"/>
      <color rgb="FFFFFFFF"/>
      <name val="Liberation Sans"/>
      <family val="2"/>
      <charset val="204"/>
    </font>
    <font>
      <sz val="10"/>
      <color rgb="FF000000"/>
      <name val="Liberation Sans"/>
      <family val="2"/>
      <charset val="204"/>
    </font>
    <font>
      <b/>
      <sz val="10"/>
      <color rgb="FF000000"/>
      <name val="Liberation Sans"/>
      <family val="2"/>
      <charset val="204"/>
    </font>
    <font>
      <sz val="10"/>
      <color rgb="FF000000"/>
      <name val="Times New Roman"/>
      <family val="1"/>
    </font>
    <font>
      <sz val="10"/>
      <color theme="1"/>
      <name val="Cambria"/>
      <family val="2"/>
      <charset val="204"/>
      <scheme val="major"/>
    </font>
    <font>
      <sz val="9"/>
      <name val="Arial"/>
      <family val="2"/>
    </font>
    <font>
      <b/>
      <sz val="11"/>
      <color rgb="FF000000"/>
      <name val="Tahoma"/>
      <family val="2"/>
      <charset val="204"/>
    </font>
    <font>
      <b/>
      <sz val="11"/>
      <color indexed="9"/>
      <name val="Tahoma"/>
      <family val="2"/>
      <charset val="204"/>
    </font>
    <font>
      <b/>
      <u/>
      <sz val="10"/>
      <name val="Tahoma"/>
      <family val="2"/>
      <charset val="204"/>
    </font>
    <font>
      <u/>
      <sz val="10"/>
      <name val="Tahoma"/>
      <family val="2"/>
      <charset val="204"/>
    </font>
    <font>
      <sz val="11"/>
      <color rgb="FF333333"/>
      <name val="Calibri"/>
      <family val="2"/>
      <charset val="204"/>
      <scheme val="minor"/>
    </font>
    <font>
      <b/>
      <sz val="11"/>
      <color indexed="10"/>
      <name val="Calibri"/>
      <family val="2"/>
      <charset val="204"/>
      <scheme val="minor"/>
    </font>
    <font>
      <b/>
      <sz val="14"/>
      <color indexed="9"/>
      <name val="Calibri"/>
      <family val="2"/>
      <charset val="204"/>
      <scheme val="minor"/>
    </font>
    <font>
      <b/>
      <sz val="16"/>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u/>
      <sz val="9"/>
      <name val="Tahoma"/>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2"/>
      <color theme="0"/>
      <name val="Tahoma"/>
      <family val="2"/>
      <charset val="204"/>
    </font>
    <font>
      <sz val="9"/>
      <color theme="1"/>
      <name val="Calibri"/>
      <family val="2"/>
      <scheme val="minor"/>
    </font>
    <font>
      <b/>
      <sz val="10"/>
      <color indexed="9"/>
      <name val="Tahoma"/>
      <family val="2"/>
      <charset val="204"/>
    </font>
    <font>
      <sz val="9"/>
      <color indexed="8"/>
      <name val="Tahoma"/>
      <family val="2"/>
      <charset val="204"/>
    </font>
    <font>
      <sz val="9"/>
      <color indexed="8"/>
      <name val="Calibri"/>
      <family val="2"/>
      <charset val="204"/>
      <scheme val="minor"/>
    </font>
    <font>
      <sz val="11"/>
      <color theme="1" tint="0.499984740745262"/>
      <name val="Calibri"/>
      <family val="2"/>
      <charset val="204"/>
      <scheme val="minor"/>
    </font>
    <font>
      <b/>
      <sz val="11"/>
      <color rgb="FF0070C0"/>
      <name val="Calibri"/>
      <family val="2"/>
      <charset val="204"/>
    </font>
    <font>
      <b/>
      <sz val="14"/>
      <color indexed="9"/>
      <name val="Calibri"/>
      <family val="2"/>
      <charset val="204"/>
    </font>
    <font>
      <b/>
      <sz val="10"/>
      <color rgb="FF181717"/>
      <name val="Calibri"/>
      <family val="2"/>
      <charset val="204"/>
      <scheme val="minor"/>
    </font>
    <font>
      <sz val="10"/>
      <color rgb="FF000000"/>
      <name val="Calibri"/>
      <family val="2"/>
      <charset val="204"/>
      <scheme val="minor"/>
    </font>
    <font>
      <b/>
      <sz val="10"/>
      <color indexed="8"/>
      <name val="Calibri"/>
      <family val="2"/>
      <charset val="204"/>
      <scheme val="minor"/>
    </font>
    <font>
      <sz val="10"/>
      <color rgb="FF000000"/>
      <name val="Calibri"/>
      <family val="2"/>
    </font>
    <font>
      <b/>
      <sz val="14"/>
      <name val="Calibri"/>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i/>
      <sz val="11"/>
      <color indexed="8"/>
      <name val="Calibri"/>
      <family val="2"/>
      <charset val="204"/>
    </font>
    <font>
      <sz val="11"/>
      <color rgb="FF000000"/>
      <name val="Calibri"/>
      <family val="2"/>
    </font>
    <font>
      <b/>
      <sz val="8"/>
      <color theme="1"/>
      <name val="Calibri"/>
      <family val="2"/>
      <charset val="204"/>
      <scheme val="minor"/>
    </font>
    <font>
      <sz val="8"/>
      <color theme="1"/>
      <name val="Calibri"/>
      <family val="2"/>
      <charset val="204"/>
    </font>
    <font>
      <b/>
      <sz val="18"/>
      <color theme="1"/>
      <name val="Times New Roman"/>
      <family val="1"/>
      <charset val="204"/>
    </font>
    <font>
      <sz val="14"/>
      <color theme="1"/>
      <name val="Times New Roman"/>
      <family val="1"/>
      <charset val="204"/>
    </font>
    <font>
      <b/>
      <sz val="11"/>
      <name val="Arial Cyr"/>
      <charset val="204"/>
    </font>
    <font>
      <sz val="16"/>
      <name val="Arial Cyr"/>
      <charset val="204"/>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i/>
      <sz val="8"/>
      <color theme="1"/>
      <name val="Calibri"/>
      <family val="2"/>
      <charset val="204"/>
      <scheme val="minor"/>
    </font>
    <font>
      <sz val="10"/>
      <color theme="0"/>
      <name val="Calibri"/>
      <family val="2"/>
      <charset val="204"/>
      <scheme val="minor"/>
    </font>
    <font>
      <sz val="10"/>
      <name val="Times New Roman"/>
      <family val="1"/>
    </font>
    <font>
      <b/>
      <sz val="12"/>
      <name val="Times New Roman"/>
      <family val="1"/>
    </font>
    <font>
      <sz val="18"/>
      <color theme="3" tint="-0.499984740745262"/>
      <name val="Calibri"/>
      <family val="2"/>
      <charset val="204"/>
      <scheme val="minor"/>
    </font>
    <font>
      <sz val="18"/>
      <color theme="1"/>
      <name val="Calibri"/>
      <family val="2"/>
      <charset val="204"/>
      <scheme val="minor"/>
    </font>
    <font>
      <sz val="18"/>
      <name val="Calibri"/>
      <family val="2"/>
      <charset val="204"/>
      <scheme val="minor"/>
    </font>
    <font>
      <sz val="10"/>
      <color rgb="FFFF0000"/>
      <name val="Arial"/>
      <family val="2"/>
      <charset val="204"/>
    </font>
    <font>
      <sz val="10"/>
      <color rgb="FF000000"/>
      <name val="Calibri"/>
      <family val="2"/>
      <charset val="204"/>
    </font>
    <font>
      <b/>
      <sz val="10"/>
      <color rgb="FFFFFFFF"/>
      <name val="Arial"/>
      <family val="2"/>
      <charset val="204"/>
    </font>
    <font>
      <i/>
      <sz val="10"/>
      <color theme="0" tint="-0.499984740745262"/>
      <name val="Arial"/>
      <family val="2"/>
      <charset val="204"/>
    </font>
    <font>
      <i/>
      <sz val="10"/>
      <color theme="1"/>
      <name val="Arial"/>
      <family val="2"/>
      <charset val="204"/>
    </font>
    <font>
      <b/>
      <i/>
      <sz val="10"/>
      <color rgb="FF000000"/>
      <name val="Arial"/>
      <family val="2"/>
      <charset val="204"/>
    </font>
    <font>
      <b/>
      <sz val="20"/>
      <name val="Arial"/>
      <family val="2"/>
      <charset val="204"/>
    </font>
    <font>
      <b/>
      <sz val="10"/>
      <color rgb="FF000000"/>
      <name val="Arial"/>
      <family val="2"/>
    </font>
    <font>
      <sz val="10"/>
      <color rgb="FF000000"/>
      <name val="Arial"/>
      <family val="2"/>
    </font>
    <font>
      <sz val="10"/>
      <color rgb="FFFF0000"/>
      <name val="Calibri"/>
      <family val="2"/>
      <charset val="204"/>
      <scheme val="minor"/>
    </font>
    <font>
      <b/>
      <i/>
      <sz val="9"/>
      <name val="Calibri"/>
      <family val="2"/>
      <charset val="204"/>
    </font>
    <font>
      <i/>
      <sz val="11"/>
      <color theme="1"/>
      <name val="Calibri"/>
      <family val="2"/>
      <charset val="204"/>
      <scheme val="minor"/>
    </font>
    <font>
      <sz val="11"/>
      <color rgb="FF1F497D"/>
      <name val="Calibri"/>
      <family val="2"/>
      <charset val="204"/>
      <scheme val="minor"/>
    </font>
    <font>
      <b/>
      <sz val="11"/>
      <color indexed="8"/>
      <name val="Cambria"/>
      <family val="1"/>
      <charset val="204"/>
    </font>
    <font>
      <sz val="11"/>
      <color theme="1"/>
      <name val="Calibri"/>
      <family val="2"/>
      <charset val="162"/>
      <scheme val="minor"/>
    </font>
    <font>
      <sz val="11"/>
      <name val="Century Gothic"/>
      <family val="2"/>
      <charset val="204"/>
    </font>
    <font>
      <sz val="8"/>
      <color rgb="FF000000"/>
      <name val="Arial"/>
      <family val="2"/>
      <charset val="204"/>
    </font>
    <font>
      <i/>
      <sz val="11"/>
      <name val="Calibri"/>
      <family val="2"/>
      <charset val="204"/>
      <scheme val="minor"/>
    </font>
    <font>
      <b/>
      <sz val="10"/>
      <color rgb="FF00B050"/>
      <name val="Calibri"/>
      <family val="2"/>
      <charset val="204"/>
    </font>
    <font>
      <vertAlign val="superscript"/>
      <sz val="10"/>
      <color theme="1"/>
      <name val="Calibri"/>
      <family val="2"/>
      <charset val="204"/>
    </font>
  </fonts>
  <fills count="14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bgColor indexed="64"/>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9"/>
        <bgColor indexed="26"/>
      </patternFill>
    </fill>
    <fill>
      <patternFill patternType="solid">
        <fgColor indexed="55"/>
        <bgColor indexed="31"/>
      </patternFill>
    </fill>
    <fill>
      <patternFill patternType="solid">
        <fgColor indexed="55"/>
        <bgColor indexed="42"/>
      </patternFill>
    </fill>
    <fill>
      <patternFill patternType="solid">
        <fgColor indexed="22"/>
        <bgColor indexed="9"/>
      </patternFill>
    </fill>
    <fill>
      <patternFill patternType="solid">
        <fgColor indexed="55"/>
        <bgColor indexed="22"/>
      </patternFill>
    </fill>
    <fill>
      <patternFill patternType="solid">
        <fgColor indexed="8"/>
        <bgColor indexed="63"/>
      </patternFill>
    </fill>
    <fill>
      <patternFill patternType="solid">
        <fgColor indexed="23"/>
        <bgColor indexed="64"/>
      </patternFill>
    </fill>
    <fill>
      <patternFill patternType="solid">
        <fgColor indexed="55"/>
        <bgColor indexed="23"/>
      </patternFill>
    </fill>
    <fill>
      <patternFill patternType="solid">
        <fgColor indexed="55"/>
        <bgColor indexed="54"/>
      </patternFill>
    </fill>
    <fill>
      <patternFill patternType="solid">
        <fgColor indexed="22"/>
        <bgColor indexed="31"/>
      </patternFill>
    </fill>
    <fill>
      <patternFill patternType="solid">
        <fgColor indexed="22"/>
        <bgColor indexed="23"/>
      </patternFill>
    </fill>
    <fill>
      <patternFill patternType="solid">
        <fgColor indexed="8"/>
        <bgColor indexed="64"/>
      </patternFill>
    </fill>
    <fill>
      <patternFill patternType="solid">
        <fgColor indexed="23"/>
        <bgColor indexed="31"/>
      </patternFill>
    </fill>
    <fill>
      <patternFill patternType="solid">
        <fgColor indexed="23"/>
        <bgColor indexed="22"/>
      </patternFill>
    </fill>
    <fill>
      <patternFill patternType="solid">
        <fgColor indexed="22"/>
        <bgColor indexed="22"/>
      </patternFill>
    </fill>
    <fill>
      <patternFill patternType="solid">
        <fgColor indexed="22"/>
        <bgColor indexed="5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indexed="40"/>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rgb="FF969696"/>
        <bgColor indexed="22"/>
      </patternFill>
    </fill>
    <fill>
      <patternFill patternType="solid">
        <fgColor theme="0"/>
        <bgColor indexed="31"/>
      </patternFill>
    </fill>
    <fill>
      <patternFill patternType="solid">
        <fgColor theme="0" tint="-0.249977111117893"/>
        <bgColor indexed="22"/>
      </patternFill>
    </fill>
    <fill>
      <patternFill patternType="solid">
        <fgColor theme="0" tint="-0.34998626667073579"/>
        <bgColor indexed="9"/>
      </patternFill>
    </fill>
    <fill>
      <patternFill patternType="solid">
        <fgColor theme="0" tint="-0.499984740745262"/>
        <bgColor indexed="22"/>
      </patternFill>
    </fill>
    <fill>
      <patternFill patternType="solid">
        <fgColor theme="1" tint="4.9989318521683403E-2"/>
        <bgColor indexed="64"/>
      </patternFill>
    </fill>
    <fill>
      <patternFill patternType="solid">
        <fgColor theme="8" tint="0.79998168889431442"/>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8" tint="0.59999389629810485"/>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2" tint="-0.89999084444715716"/>
        <bgColor indexed="64"/>
      </patternFill>
    </fill>
    <fill>
      <patternFill patternType="solid">
        <fgColor theme="0" tint="-0.499984740745262"/>
        <bgColor indexed="64"/>
      </patternFill>
    </fill>
    <fill>
      <patternFill patternType="solid">
        <fgColor theme="3" tint="0.39997558519241921"/>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theme="9" tint="0.79998168889431442"/>
        <bgColor indexed="64"/>
      </patternFill>
    </fill>
    <fill>
      <patternFill patternType="solid">
        <fgColor rgb="FF92D050"/>
        <bgColor indexed="64"/>
      </patternFill>
    </fill>
    <fill>
      <patternFill patternType="solid">
        <fgColor rgb="FF000000"/>
        <bgColor indexed="64"/>
      </patternFill>
    </fill>
    <fill>
      <patternFill patternType="solid">
        <fgColor rgb="FFD1D3D4"/>
      </patternFill>
    </fill>
    <fill>
      <patternFill patternType="solid">
        <fgColor indexed="9"/>
      </patternFill>
    </fill>
    <fill>
      <patternFill patternType="solid">
        <fgColor theme="0" tint="-4.9989318521683403E-2"/>
        <bgColor indexed="64"/>
      </patternFill>
    </fill>
    <fill>
      <patternFill patternType="solid">
        <fgColor theme="0" tint="-0.249977111117893"/>
        <bgColor indexed="23"/>
      </patternFill>
    </fill>
    <fill>
      <patternFill patternType="solid">
        <fgColor theme="0" tint="-0.249977111117893"/>
        <bgColor indexed="31"/>
      </patternFill>
    </fill>
    <fill>
      <patternFill patternType="solid">
        <fgColor theme="0" tint="-0.249977111117893"/>
        <bgColor indexed="42"/>
      </patternFill>
    </fill>
    <fill>
      <patternFill patternType="solid">
        <fgColor theme="0" tint="-0.34998626667073579"/>
        <bgColor indexed="54"/>
      </patternFill>
    </fill>
    <fill>
      <patternFill patternType="solid">
        <fgColor theme="0" tint="-0.34998626667073579"/>
        <bgColor indexed="26"/>
      </patternFill>
    </fill>
    <fill>
      <patternFill patternType="solid">
        <fgColor theme="0" tint="-0.14999847407452621"/>
        <bgColor indexed="23"/>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theme="0"/>
        <bgColor indexed="22"/>
      </patternFill>
    </fill>
    <fill>
      <patternFill patternType="solid">
        <fgColor indexed="9"/>
        <bgColor auto="1"/>
      </patternFill>
    </fill>
    <fill>
      <patternFill patternType="solid">
        <fgColor rgb="FFFFFF66"/>
        <bgColor indexed="64"/>
      </patternFill>
    </fill>
    <fill>
      <patternFill patternType="solid">
        <fgColor rgb="FF969696"/>
        <bgColor indexed="31"/>
      </patternFill>
    </fill>
    <fill>
      <patternFill patternType="solid">
        <fgColor rgb="FF969696"/>
        <bgColor indexed="55"/>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499984740745262"/>
        <bgColor indexed="54"/>
      </patternFill>
    </fill>
    <fill>
      <patternFill patternType="solid">
        <fgColor rgb="FFFFFFFF"/>
        <bgColor indexed="64"/>
      </patternFill>
    </fill>
    <fill>
      <patternFill patternType="solid">
        <fgColor theme="0" tint="-0.34998626667073579"/>
        <bgColor indexed="23"/>
      </patternFill>
    </fill>
    <fill>
      <patternFill patternType="solid">
        <fgColor theme="0"/>
        <bgColor rgb="FFF2F2F2"/>
      </patternFill>
    </fill>
    <fill>
      <patternFill patternType="solid">
        <fgColor rgb="FF000000"/>
        <bgColor rgb="FF003300"/>
      </patternFill>
    </fill>
    <fill>
      <patternFill patternType="solid">
        <fgColor rgb="FFFF0066"/>
        <bgColor rgb="FFC00000"/>
      </patternFill>
    </fill>
    <fill>
      <patternFill patternType="solid">
        <fgColor rgb="FFFFFF00"/>
        <bgColor rgb="FFF2F2F2"/>
      </patternFill>
    </fill>
    <fill>
      <patternFill patternType="solid">
        <fgColor rgb="FFFFFFFF"/>
        <bgColor rgb="FFF2F2F2"/>
      </patternFill>
    </fill>
    <fill>
      <patternFill patternType="solid">
        <fgColor theme="0" tint="-0.14999847407452621"/>
        <bgColor rgb="FFF2F2F2"/>
      </patternFill>
    </fill>
    <fill>
      <patternFill patternType="solid">
        <fgColor theme="0"/>
        <bgColor rgb="FFEBF1DE"/>
      </patternFill>
    </fill>
    <fill>
      <patternFill patternType="solid">
        <fgColor theme="1"/>
        <bgColor rgb="FFF2F2F2"/>
      </patternFill>
    </fill>
    <fill>
      <patternFill patternType="solid">
        <fgColor theme="0"/>
        <bgColor rgb="FF008080"/>
      </patternFill>
    </fill>
    <fill>
      <patternFill patternType="solid">
        <fgColor theme="2" tint="-9.9978637043366805E-2"/>
        <bgColor indexed="64"/>
      </patternFill>
    </fill>
    <fill>
      <patternFill patternType="solid">
        <fgColor theme="1" tint="0.14999847407452621"/>
        <bgColor indexed="64"/>
      </patternFill>
    </fill>
    <fill>
      <patternFill patternType="solid">
        <fgColor theme="1" tint="0.499984740745262"/>
        <bgColor indexed="64"/>
      </patternFill>
    </fill>
    <fill>
      <patternFill patternType="solid">
        <fgColor rgb="FFFF6600"/>
        <bgColor indexed="64"/>
      </patternFill>
    </fill>
  </fills>
  <borders count="913">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64"/>
      </left>
      <right/>
      <top style="medium">
        <color indexed="64"/>
      </top>
      <bottom/>
      <diagonal/>
    </border>
    <border>
      <left style="medium">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8"/>
      </left>
      <right style="medium">
        <color indexed="64"/>
      </right>
      <top style="thin">
        <color indexed="8"/>
      </top>
      <bottom/>
      <diagonal/>
    </border>
    <border>
      <left style="medium">
        <color indexed="64"/>
      </left>
      <right/>
      <top/>
      <bottom style="medium">
        <color indexed="64"/>
      </bottom>
      <diagonal/>
    </border>
    <border>
      <left style="thin">
        <color indexed="8"/>
      </left>
      <right style="thin">
        <color indexed="8"/>
      </right>
      <top/>
      <bottom style="medium">
        <color indexed="64"/>
      </bottom>
      <diagonal/>
    </border>
    <border>
      <left style="thin">
        <color indexed="8"/>
      </left>
      <right/>
      <top/>
      <bottom style="medium">
        <color indexed="64"/>
      </bottom>
      <diagonal/>
    </border>
    <border>
      <left style="thin">
        <color indexed="8"/>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8"/>
      </left>
      <right style="thin">
        <color indexed="8"/>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style="thin">
        <color indexed="8"/>
      </top>
      <bottom style="thin">
        <color indexed="8"/>
      </bottom>
      <diagonal/>
    </border>
    <border>
      <left style="medium">
        <color indexed="8"/>
      </left>
      <right style="thin">
        <color indexed="8"/>
      </right>
      <top style="thin">
        <color indexed="8"/>
      </top>
      <bottom style="medium">
        <color indexed="8"/>
      </bottom>
      <diagonal/>
    </border>
    <border>
      <left style="thin">
        <color indexed="8"/>
      </left>
      <right style="thin">
        <color indexed="8"/>
      </right>
      <top style="thin">
        <color indexed="8"/>
      </top>
      <bottom style="medium">
        <color indexed="8"/>
      </bottom>
      <diagonal/>
    </border>
    <border>
      <left style="medium">
        <color indexed="8"/>
      </left>
      <right style="thin">
        <color indexed="8"/>
      </right>
      <top style="medium">
        <color indexed="8"/>
      </top>
      <bottom/>
      <diagonal/>
    </border>
    <border>
      <left style="thin">
        <color indexed="8"/>
      </left>
      <right style="thin">
        <color indexed="8"/>
      </right>
      <top style="medium">
        <color indexed="8"/>
      </top>
      <bottom/>
      <diagonal/>
    </border>
    <border>
      <left style="thin">
        <color indexed="8"/>
      </left>
      <right style="medium">
        <color indexed="8"/>
      </right>
      <top style="medium">
        <color indexed="8"/>
      </top>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style="thin">
        <color indexed="64"/>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style="medium">
        <color indexed="8"/>
      </left>
      <right style="medium">
        <color indexed="8"/>
      </right>
      <top style="medium">
        <color indexed="64"/>
      </top>
      <bottom style="medium">
        <color indexed="64"/>
      </bottom>
      <diagonal/>
    </border>
    <border>
      <left style="medium">
        <color indexed="8"/>
      </left>
      <right style="medium">
        <color indexed="64"/>
      </right>
      <top style="medium">
        <color indexed="64"/>
      </top>
      <bottom style="medium">
        <color indexed="64"/>
      </bottom>
      <diagonal/>
    </border>
    <border>
      <left/>
      <right/>
      <top/>
      <bottom style="thin">
        <color indexed="64"/>
      </bottom>
      <diagonal/>
    </border>
    <border>
      <left style="thin">
        <color indexed="8"/>
      </left>
      <right style="thin">
        <color indexed="8"/>
      </right>
      <top style="thin">
        <color indexed="8"/>
      </top>
      <bottom style="double">
        <color indexed="8"/>
      </bottom>
      <diagonal/>
    </border>
    <border>
      <left style="thin">
        <color indexed="8"/>
      </left>
      <right style="thin">
        <color indexed="8"/>
      </right>
      <top style="double">
        <color indexed="8"/>
      </top>
      <bottom/>
      <diagonal/>
    </border>
    <border>
      <left/>
      <right/>
      <top/>
      <bottom style="double">
        <color indexed="8"/>
      </bottom>
      <diagonal/>
    </border>
    <border>
      <left/>
      <right style="thin">
        <color indexed="8"/>
      </right>
      <top style="thin">
        <color indexed="8"/>
      </top>
      <bottom style="double">
        <color indexed="8"/>
      </bottom>
      <diagonal/>
    </border>
    <border>
      <left style="thin">
        <color indexed="64"/>
      </left>
      <right/>
      <top/>
      <bottom/>
      <diagonal/>
    </border>
    <border>
      <left/>
      <right/>
      <top style="thin">
        <color indexed="8"/>
      </top>
      <bottom style="double">
        <color indexed="8"/>
      </bottom>
      <diagonal/>
    </border>
    <border>
      <left/>
      <right style="thin">
        <color indexed="8"/>
      </right>
      <top/>
      <bottom/>
      <diagonal/>
    </border>
    <border>
      <left/>
      <right style="thin">
        <color indexed="8"/>
      </right>
      <top/>
      <bottom style="double">
        <color indexed="8"/>
      </bottom>
      <diagonal/>
    </border>
    <border>
      <left style="thin">
        <color indexed="8"/>
      </left>
      <right/>
      <top style="thin">
        <color indexed="8"/>
      </top>
      <bottom style="double">
        <color indexed="8"/>
      </bottom>
      <diagonal/>
    </border>
    <border>
      <left style="thin">
        <color indexed="8"/>
      </left>
      <right style="thin">
        <color indexed="8"/>
      </right>
      <top/>
      <bottom style="double">
        <color indexed="8"/>
      </bottom>
      <diagonal/>
    </border>
    <border>
      <left style="thin">
        <color indexed="8"/>
      </left>
      <right style="thin">
        <color indexed="64"/>
      </right>
      <top style="thin">
        <color indexed="8"/>
      </top>
      <bottom/>
      <diagonal/>
    </border>
    <border>
      <left/>
      <right/>
      <top style="thin">
        <color indexed="64"/>
      </top>
      <bottom/>
      <diagonal/>
    </border>
    <border>
      <left/>
      <right style="thin">
        <color indexed="64"/>
      </right>
      <top/>
      <bottom/>
      <diagonal/>
    </border>
    <border>
      <left style="thin">
        <color indexed="64"/>
      </left>
      <right style="thin">
        <color indexed="8"/>
      </right>
      <top style="thin">
        <color indexed="64"/>
      </top>
      <bottom style="thin">
        <color indexed="64"/>
      </bottom>
      <diagonal/>
    </border>
    <border>
      <left style="thin">
        <color indexed="8"/>
      </left>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style="medium">
        <color indexed="8"/>
      </left>
      <right/>
      <top/>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8"/>
      </left>
      <right/>
      <top style="medium">
        <color indexed="8"/>
      </top>
      <bottom style="thin">
        <color indexed="8"/>
      </bottom>
      <diagonal/>
    </border>
    <border>
      <left style="thin">
        <color indexed="8"/>
      </left>
      <right/>
      <top style="thin">
        <color indexed="8"/>
      </top>
      <bottom style="medium">
        <color indexed="8"/>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right style="thin">
        <color indexed="8"/>
      </right>
      <top style="double">
        <color indexed="8"/>
      </top>
      <bottom/>
      <diagonal/>
    </border>
    <border>
      <left style="thin">
        <color indexed="8"/>
      </left>
      <right style="thin">
        <color indexed="64"/>
      </right>
      <top/>
      <bottom style="thin">
        <color indexed="8"/>
      </bottom>
      <diagonal/>
    </border>
    <border>
      <left/>
      <right style="thin">
        <color indexed="8"/>
      </right>
      <top style="thin">
        <color indexed="64"/>
      </top>
      <bottom style="thin">
        <color indexed="64"/>
      </bottom>
      <diagonal/>
    </border>
    <border>
      <left style="medium">
        <color indexed="8"/>
      </left>
      <right/>
      <top style="medium">
        <color indexed="8"/>
      </top>
      <bottom style="medium">
        <color indexed="8"/>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style="thin">
        <color indexed="64"/>
      </top>
      <bottom style="medium">
        <color indexed="64"/>
      </bottom>
      <diagonal/>
    </border>
    <border>
      <left style="thin">
        <color theme="0" tint="-0.34998626667073579"/>
      </left>
      <right/>
      <top/>
      <bottom/>
      <diagonal/>
    </border>
    <border>
      <left/>
      <right style="thin">
        <color indexed="64"/>
      </right>
      <top style="thin">
        <color indexed="8"/>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style="thin">
        <color indexed="64"/>
      </bottom>
      <diagonal/>
    </border>
    <border>
      <left style="medium">
        <color indexed="64"/>
      </left>
      <right style="thin">
        <color indexed="8"/>
      </right>
      <top/>
      <bottom style="thin">
        <color indexed="8"/>
      </bottom>
      <diagonal/>
    </border>
    <border>
      <left style="thin">
        <color indexed="8"/>
      </left>
      <right style="medium">
        <color indexed="64"/>
      </right>
      <top/>
      <bottom style="thin">
        <color indexed="8"/>
      </bottom>
      <diagonal/>
    </border>
    <border>
      <left/>
      <right style="thin">
        <color indexed="64"/>
      </right>
      <top style="thin">
        <color indexed="64"/>
      </top>
      <bottom style="medium">
        <color indexed="64"/>
      </bottom>
      <diagonal/>
    </border>
    <border>
      <left style="medium">
        <color indexed="64"/>
      </left>
      <right style="thin">
        <color indexed="8"/>
      </right>
      <top style="medium">
        <color indexed="64"/>
      </top>
      <bottom style="thin">
        <color indexed="8"/>
      </bottom>
      <diagonal/>
    </border>
    <border>
      <left style="thin">
        <color indexed="8"/>
      </left>
      <right style="thin">
        <color indexed="8"/>
      </right>
      <top style="medium">
        <color indexed="64"/>
      </top>
      <bottom/>
      <diagonal/>
    </border>
    <border>
      <left style="thin">
        <color indexed="8"/>
      </left>
      <right style="thin">
        <color indexed="8"/>
      </right>
      <top style="medium">
        <color indexed="64"/>
      </top>
      <bottom style="thin">
        <color indexed="8"/>
      </bottom>
      <diagonal/>
    </border>
    <border>
      <left style="thin">
        <color indexed="8"/>
      </left>
      <right style="medium">
        <color indexed="64"/>
      </right>
      <top style="medium">
        <color indexed="64"/>
      </top>
      <bottom style="thin">
        <color indexed="8"/>
      </bottom>
      <diagonal/>
    </border>
    <border>
      <left style="medium">
        <color indexed="64"/>
      </left>
      <right style="thin">
        <color indexed="64"/>
      </right>
      <top style="thin">
        <color indexed="64"/>
      </top>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medium">
        <color indexed="64"/>
      </right>
      <top style="thin">
        <color indexed="64"/>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right/>
      <top style="medium">
        <color indexed="64"/>
      </top>
      <bottom/>
      <diagonal/>
    </border>
    <border>
      <left/>
      <right style="thin">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top style="thin">
        <color indexed="64"/>
      </top>
      <bottom style="thin">
        <color indexed="64"/>
      </bottom>
      <diagonal/>
    </border>
    <border>
      <left/>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right style="thin">
        <color indexed="8"/>
      </right>
      <top/>
      <bottom style="medium">
        <color indexed="64"/>
      </bottom>
      <diagonal/>
    </border>
    <border>
      <left style="medium">
        <color indexed="64"/>
      </left>
      <right style="thin">
        <color indexed="8"/>
      </right>
      <top style="thin">
        <color indexed="8"/>
      </top>
      <bottom/>
      <diagonal/>
    </border>
    <border>
      <left style="medium">
        <color indexed="64"/>
      </left>
      <right style="thin">
        <color indexed="8"/>
      </right>
      <top/>
      <bottom style="medium">
        <color indexed="64"/>
      </bottom>
      <diagonal/>
    </border>
    <border>
      <left style="thin">
        <color indexed="64"/>
      </left>
      <right style="thin">
        <color indexed="64"/>
      </right>
      <top style="thin">
        <color indexed="8"/>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medium">
        <color indexed="64"/>
      </right>
      <top style="medium">
        <color indexed="64"/>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style="thin">
        <color indexed="8"/>
      </right>
      <top style="medium">
        <color indexed="64"/>
      </top>
      <bottom/>
      <diagonal/>
    </border>
    <border>
      <left style="medium">
        <color indexed="64"/>
      </left>
      <right style="thin">
        <color indexed="8"/>
      </right>
      <top style="medium">
        <color indexed="64"/>
      </top>
      <bottom style="medium">
        <color indexed="64"/>
      </bottom>
      <diagonal/>
    </border>
    <border>
      <left style="thin">
        <color indexed="8"/>
      </left>
      <right style="thin">
        <color indexed="8"/>
      </right>
      <top style="medium">
        <color indexed="64"/>
      </top>
      <bottom style="medium">
        <color indexed="64"/>
      </bottom>
      <diagonal/>
    </border>
    <border>
      <left style="thin">
        <color indexed="8"/>
      </left>
      <right style="medium">
        <color indexed="64"/>
      </right>
      <top style="medium">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auto="1"/>
      </left>
      <right style="thin">
        <color auto="1"/>
      </right>
      <top style="thin">
        <color auto="1"/>
      </top>
      <bottom/>
      <diagonal/>
    </border>
    <border>
      <left/>
      <right style="thin">
        <color auto="1"/>
      </right>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8"/>
      </left>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diagonal/>
    </border>
    <border>
      <left/>
      <right style="thin">
        <color auto="1"/>
      </right>
      <top style="thin">
        <color auto="1"/>
      </top>
      <bottom style="thin">
        <color auto="1"/>
      </bottom>
      <diagonal/>
    </border>
    <border>
      <left/>
      <right style="medium">
        <color indexed="64"/>
      </right>
      <top style="medium">
        <color indexed="64"/>
      </top>
      <bottom style="thin">
        <color auto="1"/>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right style="thin">
        <color indexed="55"/>
      </right>
      <top/>
      <bottom/>
      <diagonal/>
    </border>
    <border>
      <left/>
      <right style="thin">
        <color indexed="64"/>
      </right>
      <top/>
      <bottom style="thin">
        <color indexed="64"/>
      </bottom>
      <diagonal/>
    </border>
    <border>
      <left/>
      <right/>
      <top/>
      <bottom style="thin">
        <color indexed="64"/>
      </bottom>
      <diagonal/>
    </border>
    <border>
      <left/>
      <right style="thin">
        <color indexed="55"/>
      </right>
      <top style="thin">
        <color indexed="64"/>
      </top>
      <bottom style="thin">
        <color indexed="64"/>
      </bottom>
      <diagonal/>
    </border>
    <border>
      <left style="thin">
        <color indexed="64"/>
      </left>
      <right/>
      <top style="thin">
        <color indexed="64"/>
      </top>
      <bottom style="thin">
        <color indexed="64"/>
      </bottom>
      <diagonal/>
    </border>
    <border>
      <left style="thin">
        <color auto="1"/>
      </left>
      <right style="thin">
        <color auto="1"/>
      </right>
      <top style="thin">
        <color auto="1"/>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style="thin">
        <color indexed="8"/>
      </left>
      <right style="thin">
        <color indexed="8"/>
      </right>
      <top style="thin">
        <color indexed="8"/>
      </top>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8"/>
      </left>
      <right style="thin">
        <color indexed="8"/>
      </right>
      <top style="thin">
        <color indexed="8"/>
      </top>
      <bottom style="thin">
        <color indexed="8"/>
      </bottom>
      <diagonal/>
    </border>
    <border>
      <left/>
      <right/>
      <top style="thin">
        <color indexed="8"/>
      </top>
      <bottom style="thin">
        <color indexed="8"/>
      </bottom>
      <diagonal/>
    </border>
    <border>
      <left style="thin">
        <color indexed="64"/>
      </left>
      <right style="thin">
        <color indexed="8"/>
      </right>
      <top style="thin">
        <color indexed="64"/>
      </top>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auto="1"/>
      </right>
      <top style="thin">
        <color auto="1"/>
      </top>
      <bottom style="thin">
        <color auto="1"/>
      </bottom>
      <diagonal/>
    </border>
    <border>
      <left/>
      <right style="medium">
        <color rgb="FF000000"/>
      </right>
      <top style="medium">
        <color indexed="64"/>
      </top>
      <bottom style="medium">
        <color indexed="64"/>
      </bottom>
      <diagonal/>
    </border>
    <border>
      <left/>
      <right/>
      <top/>
      <bottom style="medium">
        <color rgb="FF000000"/>
      </bottom>
      <diagonal/>
    </border>
    <border>
      <left/>
      <right/>
      <top style="medium">
        <color rgb="FF000000"/>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8"/>
      </left>
      <right/>
      <top style="thin">
        <color indexed="8"/>
      </top>
      <bottom style="thin">
        <color indexed="8"/>
      </bottom>
      <diagonal/>
    </border>
    <border>
      <left style="thin">
        <color indexed="8"/>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right style="thin">
        <color indexed="8"/>
      </right>
      <top style="thin">
        <color indexed="8"/>
      </top>
      <bottom style="thin">
        <color indexed="8"/>
      </bottom>
      <diagonal/>
    </border>
    <border>
      <left style="thin">
        <color indexed="64"/>
      </left>
      <right/>
      <top style="thin">
        <color indexed="64"/>
      </top>
      <bottom style="medium">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style="thin">
        <color auto="1"/>
      </bottom>
      <diagonal/>
    </border>
    <border>
      <left/>
      <right/>
      <top style="thin">
        <color indexed="64"/>
      </top>
      <bottom/>
      <diagonal/>
    </border>
    <border>
      <left style="thin">
        <color auto="1"/>
      </left>
      <right style="thin">
        <color auto="1"/>
      </right>
      <top style="medium">
        <color auto="1"/>
      </top>
      <bottom style="thin">
        <color auto="1"/>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top style="medium">
        <color indexed="64"/>
      </top>
      <bottom/>
      <diagonal/>
    </border>
    <border>
      <left/>
      <right style="medium">
        <color indexed="64"/>
      </right>
      <top style="medium">
        <color indexed="64"/>
      </top>
      <bottom/>
      <diagonal/>
    </border>
    <border>
      <left/>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8"/>
      </right>
      <top style="thin">
        <color indexed="8"/>
      </top>
      <bottom style="thin">
        <color indexed="8"/>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auto="1"/>
      </left>
      <right style="thin">
        <color auto="1"/>
      </right>
      <top/>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top style="medium">
        <color indexed="64"/>
      </top>
      <bottom style="thin">
        <color auto="1"/>
      </bottom>
      <diagonal/>
    </border>
    <border>
      <left/>
      <right/>
      <top style="medium">
        <color indexed="64"/>
      </top>
      <bottom style="thin">
        <color auto="1"/>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indexed="64"/>
      </left>
      <right/>
      <top style="medium">
        <color indexed="64"/>
      </top>
      <bottom style="thin">
        <color indexed="64"/>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style="thin">
        <color auto="1"/>
      </left>
      <right style="medium">
        <color indexed="64"/>
      </right>
      <top style="medium">
        <color indexed="64"/>
      </top>
      <bottom style="thin">
        <color auto="1"/>
      </bottom>
      <diagonal/>
    </border>
    <border>
      <left style="thin">
        <color auto="1"/>
      </left>
      <right style="medium">
        <color indexed="64"/>
      </right>
      <top/>
      <bottom style="thin">
        <color indexed="64"/>
      </bottom>
      <diagonal/>
    </border>
    <border>
      <left/>
      <right style="thin">
        <color indexed="64"/>
      </right>
      <top style="thin">
        <color indexed="8"/>
      </top>
      <bottom style="thin">
        <color indexed="8"/>
      </bottom>
      <diagonal/>
    </border>
    <border>
      <left style="thin">
        <color indexed="8"/>
      </left>
      <right/>
      <top style="thin">
        <color indexed="8"/>
      </top>
      <bottom style="thin">
        <color indexed="8"/>
      </bottom>
      <diagonal/>
    </border>
    <border>
      <left style="thin">
        <color indexed="8"/>
      </left>
      <right style="thin">
        <color indexed="8"/>
      </right>
      <top style="thin">
        <color indexed="8"/>
      </top>
      <bottom/>
      <diagonal/>
    </border>
    <border>
      <left/>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medium">
        <color auto="1"/>
      </top>
      <bottom style="thin">
        <color auto="1"/>
      </bottom>
      <diagonal/>
    </border>
    <border>
      <left style="thin">
        <color indexed="8"/>
      </left>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64"/>
      </left>
      <right/>
      <top style="thin">
        <color indexed="64"/>
      </top>
      <bottom style="medium">
        <color indexed="64"/>
      </bottom>
      <diagonal/>
    </border>
    <border>
      <left style="thin">
        <color indexed="8"/>
      </left>
      <right style="thin">
        <color indexed="8"/>
      </right>
      <top style="thin">
        <color indexed="8"/>
      </top>
      <bottom style="thin">
        <color indexed="8"/>
      </bottom>
      <diagonal/>
    </border>
    <border>
      <left style="medium">
        <color indexed="64"/>
      </left>
      <right style="thin">
        <color auto="1"/>
      </right>
      <top style="medium">
        <color indexed="64"/>
      </top>
      <bottom style="thin">
        <color auto="1"/>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top style="thin">
        <color auto="1"/>
      </top>
      <bottom style="medium">
        <color indexed="64"/>
      </bottom>
      <diagonal/>
    </border>
    <border>
      <left style="medium">
        <color indexed="64"/>
      </left>
      <right style="medium">
        <color indexed="64"/>
      </right>
      <top style="medium">
        <color indexed="64"/>
      </top>
      <bottom style="thin">
        <color auto="1"/>
      </bottom>
      <diagonal/>
    </border>
    <border>
      <left/>
      <right style="thin">
        <color indexed="64"/>
      </right>
      <top style="thin">
        <color indexed="8"/>
      </top>
      <bottom/>
      <diagonal/>
    </border>
    <border>
      <left style="thin">
        <color indexed="8"/>
      </left>
      <right style="thin">
        <color indexed="64"/>
      </right>
      <top style="thin">
        <color indexed="8"/>
      </top>
      <bottom/>
      <diagonal/>
    </border>
    <border>
      <left style="thin">
        <color indexed="8"/>
      </left>
      <right style="thin">
        <color indexed="64"/>
      </right>
      <top/>
      <bottom style="thin">
        <color indexed="8"/>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auto="1"/>
      </left>
      <right style="medium">
        <color indexed="64"/>
      </right>
      <top style="thin">
        <color auto="1"/>
      </top>
      <bottom style="thin">
        <color auto="1"/>
      </bottom>
      <diagonal/>
    </border>
    <border>
      <left style="thin">
        <color indexed="64"/>
      </left>
      <right style="thin">
        <color indexed="64"/>
      </right>
      <top style="thin">
        <color indexed="64"/>
      </top>
      <bottom style="thin">
        <color indexed="64"/>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8"/>
      </left>
      <right/>
      <top/>
      <bottom/>
      <diagonal/>
    </border>
    <border>
      <left/>
      <right/>
      <top style="thin">
        <color indexed="64"/>
      </top>
      <bottom style="thin">
        <color indexed="64"/>
      </bottom>
      <diagonal/>
    </border>
    <border>
      <left style="thin">
        <color indexed="8"/>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auto="1"/>
      </bottom>
      <diagonal/>
    </border>
    <border>
      <left style="thin">
        <color indexed="8"/>
      </left>
      <right style="thin">
        <color indexed="8"/>
      </right>
      <top/>
      <bottom style="thin">
        <color indexed="8"/>
      </bottom>
      <diagonal/>
    </border>
    <border>
      <left style="thin">
        <color indexed="64"/>
      </left>
      <right style="thin">
        <color indexed="64"/>
      </right>
      <top style="thin">
        <color indexed="64"/>
      </top>
      <bottom/>
      <diagonal/>
    </border>
    <border>
      <left style="medium">
        <color indexed="64"/>
      </left>
      <right/>
      <top/>
      <bottom style="thin">
        <color indexed="8"/>
      </bottom>
      <diagonal/>
    </border>
    <border>
      <left style="thin">
        <color indexed="64"/>
      </left>
      <right style="thin">
        <color indexed="8"/>
      </right>
      <top style="thin">
        <color indexed="64"/>
      </top>
      <bottom style="thin">
        <color indexed="8"/>
      </bottom>
      <diagonal/>
    </border>
    <border>
      <left style="thin">
        <color indexed="8"/>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8"/>
      </left>
      <right style="thin">
        <color indexed="64"/>
      </right>
      <top style="thin">
        <color indexed="64"/>
      </top>
      <bottom style="thin">
        <color indexed="8"/>
      </bottom>
      <diagonal/>
    </border>
    <border>
      <left style="thin">
        <color indexed="8"/>
      </left>
      <right style="thin">
        <color indexed="64"/>
      </right>
      <top style="thin">
        <color indexed="8"/>
      </top>
      <bottom style="thin">
        <color indexed="8"/>
      </bottom>
      <diagonal/>
    </border>
    <border>
      <left style="thin">
        <color indexed="8"/>
      </left>
      <right style="thin">
        <color indexed="64"/>
      </right>
      <top style="thin">
        <color indexed="8"/>
      </top>
      <bottom/>
      <diagonal/>
    </border>
    <border>
      <left style="thin">
        <color indexed="64"/>
      </left>
      <right/>
      <top style="thin">
        <color indexed="8"/>
      </top>
      <bottom style="thin">
        <color indexed="8"/>
      </bottom>
      <diagonal/>
    </border>
    <border>
      <left style="thin">
        <color indexed="64"/>
      </left>
      <right/>
      <top style="thin">
        <color indexed="8"/>
      </top>
      <bottom style="thin">
        <color indexed="64"/>
      </bottom>
      <diagonal/>
    </border>
    <border>
      <left/>
      <right/>
      <top style="thin">
        <color indexed="64"/>
      </top>
      <bottom/>
      <diagonal/>
    </border>
    <border>
      <left style="thin">
        <color indexed="23"/>
      </left>
      <right style="thin">
        <color indexed="23"/>
      </right>
      <top style="thin">
        <color indexed="23"/>
      </top>
      <bottom style="thin">
        <color indexed="23"/>
      </bottom>
      <diagonal/>
    </border>
    <border>
      <left/>
      <right style="thin">
        <color indexed="8"/>
      </right>
      <top style="medium">
        <color indexed="64"/>
      </top>
      <bottom style="medium">
        <color indexed="64"/>
      </bottom>
      <diagonal/>
    </border>
    <border>
      <left style="medium">
        <color indexed="64"/>
      </left>
      <right style="thin">
        <color indexed="8"/>
      </right>
      <top style="thin">
        <color indexed="8"/>
      </top>
      <bottom/>
      <diagonal/>
    </border>
    <border>
      <left style="thin">
        <color indexed="8"/>
      </left>
      <right style="medium">
        <color indexed="64"/>
      </right>
      <top style="thin">
        <color indexed="8"/>
      </top>
      <bottom/>
      <diagonal/>
    </border>
    <border>
      <left/>
      <right style="medium">
        <color indexed="64"/>
      </right>
      <top/>
      <bottom style="thin">
        <color indexed="64"/>
      </bottom>
      <diagonal/>
    </border>
    <border>
      <left style="thin">
        <color indexed="8"/>
      </left>
      <right/>
      <top style="thin">
        <color indexed="8"/>
      </top>
      <bottom/>
      <diagonal/>
    </border>
    <border>
      <left/>
      <right style="thin">
        <color indexed="8"/>
      </right>
      <top style="thin">
        <color indexed="8"/>
      </top>
      <bottom/>
      <diagonal/>
    </border>
    <border>
      <left style="medium">
        <color indexed="64"/>
      </left>
      <right style="thin">
        <color indexed="8"/>
      </right>
      <top style="thin">
        <color indexed="8"/>
      </top>
      <bottom/>
      <diagonal/>
    </border>
    <border>
      <left style="thin">
        <color indexed="8"/>
      </left>
      <right style="medium">
        <color indexed="64"/>
      </right>
      <top style="thin">
        <color indexed="8"/>
      </top>
      <bottom/>
      <diagonal/>
    </border>
    <border>
      <left style="medium">
        <color indexed="64"/>
      </left>
      <right/>
      <top style="thin">
        <color indexed="64"/>
      </top>
      <bottom style="thin">
        <color auto="1"/>
      </bottom>
      <diagonal/>
    </border>
    <border>
      <left style="thin">
        <color indexed="8"/>
      </left>
      <right style="thin">
        <color indexed="8"/>
      </right>
      <top style="thin">
        <color indexed="8"/>
      </top>
      <bottom/>
      <diagonal/>
    </border>
    <border>
      <left style="thin">
        <color indexed="8"/>
      </left>
      <right style="medium">
        <color indexed="64"/>
      </right>
      <top style="thin">
        <color indexed="8"/>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auto="1"/>
      </left>
      <right style="thin">
        <color auto="1"/>
      </right>
      <top style="thin">
        <color auto="1"/>
      </top>
      <bottom style="thin">
        <color auto="1"/>
      </bottom>
      <diagonal/>
    </border>
    <border>
      <left style="medium">
        <color indexed="64"/>
      </left>
      <right style="medium">
        <color indexed="64"/>
      </right>
      <top style="thin">
        <color indexed="64"/>
      </top>
      <bottom style="thin">
        <color indexed="64"/>
      </bottom>
      <diagonal/>
    </border>
    <border>
      <left style="thin">
        <color indexed="64"/>
      </left>
      <right style="thin">
        <color indexed="8"/>
      </right>
      <top style="medium">
        <color indexed="64"/>
      </top>
      <bottom style="medium">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style="medium">
        <color indexed="64"/>
      </right>
      <top style="medium">
        <color indexed="64"/>
      </top>
      <bottom style="thin">
        <color indexed="8"/>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right/>
      <top style="thin">
        <color indexed="64"/>
      </top>
      <bottom style="thin">
        <color indexed="64"/>
      </bottom>
      <diagonal/>
    </border>
    <border>
      <left/>
      <right/>
      <top style="thin">
        <color indexed="8"/>
      </top>
      <bottom style="thin">
        <color indexed="8"/>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8"/>
      </right>
      <top style="thin">
        <color indexed="8"/>
      </top>
      <bottom/>
      <diagonal/>
    </border>
    <border>
      <left style="thin">
        <color indexed="8"/>
      </left>
      <right style="thin">
        <color indexed="8"/>
      </right>
      <top style="thin">
        <color indexed="8"/>
      </top>
      <bottom/>
      <diagonal/>
    </border>
    <border>
      <left style="thin">
        <color indexed="8"/>
      </left>
      <right style="medium">
        <color indexed="64"/>
      </right>
      <top style="thin">
        <color indexed="8"/>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thin">
        <color indexed="8"/>
      </left>
      <right style="thin">
        <color indexed="8"/>
      </right>
      <top/>
      <bottom/>
      <diagonal/>
    </border>
    <border>
      <left style="thin">
        <color indexed="8"/>
      </left>
      <right/>
      <top/>
      <bottom/>
      <diagonal/>
    </border>
    <border>
      <left style="medium">
        <color indexed="64"/>
      </left>
      <right style="thin">
        <color indexed="64"/>
      </right>
      <top style="medium">
        <color indexed="64"/>
      </top>
      <bottom/>
      <diagonal/>
    </border>
    <border>
      <left style="thin">
        <color rgb="FF000000"/>
      </left>
      <right/>
      <top/>
      <bottom style="thin">
        <color rgb="FF000000"/>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style="thin">
        <color indexed="8"/>
      </bottom>
      <diagonal/>
    </border>
    <border>
      <left style="medium">
        <color indexed="64"/>
      </left>
      <right/>
      <top style="medium">
        <color indexed="64"/>
      </top>
      <bottom style="thin">
        <color auto="1"/>
      </bottom>
      <diagonal/>
    </border>
    <border>
      <left/>
      <right/>
      <top style="medium">
        <color indexed="64"/>
      </top>
      <bottom style="thin">
        <color auto="1"/>
      </bottom>
      <diagonal/>
    </border>
    <border>
      <left/>
      <right style="medium">
        <color indexed="64"/>
      </right>
      <top style="medium">
        <color indexed="64"/>
      </top>
      <bottom style="thin">
        <color auto="1"/>
      </bottom>
      <diagonal/>
    </border>
    <border>
      <left style="medium">
        <color indexed="64"/>
      </left>
      <right style="thin">
        <color indexed="64"/>
      </right>
      <top style="thin">
        <color indexed="64"/>
      </top>
      <bottom/>
      <diagonal/>
    </border>
    <border>
      <left style="thin">
        <color indexed="64"/>
      </left>
      <right/>
      <top style="medium">
        <color indexed="64"/>
      </top>
      <bottom style="thin">
        <color auto="1"/>
      </bottom>
      <diagonal/>
    </border>
    <border>
      <left style="medium">
        <color indexed="64"/>
      </left>
      <right style="medium">
        <color indexed="64"/>
      </right>
      <top style="thin">
        <color indexed="64"/>
      </top>
      <bottom/>
      <diagonal/>
    </border>
    <border>
      <left style="thin">
        <color indexed="64"/>
      </left>
      <right/>
      <top style="medium">
        <color indexed="64"/>
      </top>
      <bottom/>
      <diagonal/>
    </border>
    <border>
      <left style="medium">
        <color indexed="64"/>
      </left>
      <right style="medium">
        <color indexed="64"/>
      </right>
      <top/>
      <bottom style="thin">
        <color auto="1"/>
      </bottom>
      <diagonal/>
    </border>
    <border>
      <left style="medium">
        <color indexed="64"/>
      </left>
      <right style="thin">
        <color indexed="64"/>
      </right>
      <top/>
      <bottom style="thin">
        <color indexed="64"/>
      </bottom>
      <diagonal/>
    </border>
    <border>
      <left style="medium">
        <color indexed="64"/>
      </left>
      <right/>
      <top/>
      <bottom style="thin">
        <color indexed="8"/>
      </bottom>
      <diagonal/>
    </border>
    <border>
      <left/>
      <right/>
      <top/>
      <bottom style="thin">
        <color indexed="8"/>
      </bottom>
      <diagonal/>
    </border>
    <border>
      <left/>
      <right style="medium">
        <color indexed="64"/>
      </right>
      <top/>
      <bottom style="thin">
        <color indexed="8"/>
      </bottom>
      <diagonal/>
    </border>
    <border>
      <left style="thin">
        <color indexed="64"/>
      </left>
      <right style="thin">
        <color indexed="64"/>
      </right>
      <top/>
      <bottom style="thin">
        <color indexed="64"/>
      </bottom>
      <diagonal/>
    </border>
    <border>
      <left style="thin">
        <color indexed="64"/>
      </left>
      <right style="thin">
        <color indexed="8"/>
      </right>
      <top/>
      <bottom/>
      <diagonal/>
    </border>
    <border>
      <left style="thin">
        <color indexed="64"/>
      </left>
      <right/>
      <top style="thin">
        <color indexed="64"/>
      </top>
      <bottom style="thin">
        <color auto="1"/>
      </bottom>
      <diagonal/>
    </border>
    <border>
      <left style="thin">
        <color indexed="64"/>
      </left>
      <right/>
      <top/>
      <bottom style="thin">
        <color indexed="64"/>
      </bottom>
      <diagonal/>
    </border>
    <border>
      <left/>
      <right/>
      <top/>
      <bottom style="thin">
        <color indexed="64"/>
      </bottom>
      <diagonal/>
    </border>
    <border>
      <left style="thin">
        <color indexed="8"/>
      </left>
      <right/>
      <top style="thin">
        <color indexed="8"/>
      </top>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style="thin">
        <color auto="1"/>
      </top>
      <bottom style="thin">
        <color indexed="64"/>
      </bottom>
      <diagonal/>
    </border>
    <border>
      <left/>
      <right/>
      <top style="thin">
        <color auto="1"/>
      </top>
      <bottom style="thin">
        <color indexed="64"/>
      </bottom>
      <diagonal/>
    </border>
    <border>
      <left style="thin">
        <color indexed="64"/>
      </left>
      <right/>
      <top style="thin">
        <color indexed="64"/>
      </top>
      <bottom/>
      <diagonal/>
    </border>
    <border>
      <left/>
      <right/>
      <top style="thin">
        <color indexed="64"/>
      </top>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diagonal/>
    </border>
    <border>
      <left style="thin">
        <color indexed="55"/>
      </left>
      <right style="thin">
        <color indexed="64"/>
      </right>
      <top style="thin">
        <color indexed="64"/>
      </top>
      <bottom style="thin">
        <color indexed="64"/>
      </bottom>
      <diagonal/>
    </border>
    <border>
      <left style="medium">
        <color indexed="64"/>
      </left>
      <right style="thin">
        <color auto="1"/>
      </right>
      <top style="medium">
        <color indexed="64"/>
      </top>
      <bottom style="thin">
        <color auto="1"/>
      </bottom>
      <diagonal/>
    </border>
    <border>
      <left/>
      <right style="thin">
        <color indexed="64"/>
      </right>
      <top/>
      <bottom style="thin">
        <color indexed="64"/>
      </bottom>
      <diagonal/>
    </border>
    <border>
      <left style="thin">
        <color indexed="55"/>
      </left>
      <right style="thin">
        <color indexed="64"/>
      </right>
      <top/>
      <bottom/>
      <diagonal/>
    </border>
    <border>
      <left style="thin">
        <color indexed="64"/>
      </left>
      <right/>
      <top style="thin">
        <color indexed="64"/>
      </top>
      <bottom style="thin">
        <color indexed="64"/>
      </bottom>
      <diagonal/>
    </border>
    <border>
      <left style="thin">
        <color indexed="8"/>
      </left>
      <right/>
      <top/>
      <bottom style="thin">
        <color indexed="64"/>
      </bottom>
      <diagonal/>
    </border>
    <border>
      <left/>
      <right style="thin">
        <color auto="1"/>
      </right>
      <top style="thin">
        <color auto="1"/>
      </top>
      <bottom style="thin">
        <color auto="1"/>
      </bottom>
      <diagonal/>
    </border>
    <border>
      <left style="thin">
        <color indexed="64"/>
      </left>
      <right/>
      <top/>
      <bottom/>
      <diagonal/>
    </border>
    <border>
      <left style="thin">
        <color indexed="64"/>
      </left>
      <right/>
      <top/>
      <bottom/>
      <diagonal/>
    </border>
    <border>
      <left style="thin">
        <color indexed="64"/>
      </left>
      <right style="thin">
        <color indexed="64"/>
      </right>
      <top style="thin">
        <color indexed="64"/>
      </top>
      <bottom/>
      <diagonal/>
    </border>
    <border>
      <left/>
      <right/>
      <top style="thin">
        <color indexed="64"/>
      </top>
      <bottom/>
      <diagonal/>
    </border>
    <border>
      <left/>
      <right/>
      <top style="thin">
        <color indexed="64"/>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style="thin">
        <color indexed="8"/>
      </left>
      <right style="thin">
        <color indexed="8"/>
      </right>
      <top style="thin">
        <color indexed="8"/>
      </top>
      <bottom/>
      <diagonal/>
    </border>
    <border>
      <left style="thin">
        <color indexed="64"/>
      </left>
      <right/>
      <top style="thin">
        <color indexed="64"/>
      </top>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auto="1"/>
      </right>
      <top style="thin">
        <color auto="1"/>
      </top>
      <bottom style="thin">
        <color auto="1"/>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8"/>
      </right>
      <top/>
      <bottom style="thin">
        <color indexed="64"/>
      </bottom>
      <diagonal/>
    </border>
    <border>
      <left style="thin">
        <color indexed="8"/>
      </left>
      <right/>
      <top style="thin">
        <color indexed="64"/>
      </top>
      <bottom/>
      <diagonal/>
    </border>
    <border>
      <left/>
      <right/>
      <top style="thin">
        <color indexed="64"/>
      </top>
      <bottom/>
      <diagonal/>
    </border>
    <border>
      <left style="medium">
        <color indexed="64"/>
      </left>
      <right/>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55"/>
      </left>
      <right style="thin">
        <color indexed="64"/>
      </right>
      <top/>
      <bottom style="thin">
        <color indexed="55"/>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style="medium">
        <color indexed="23"/>
      </left>
      <right style="medium">
        <color indexed="23"/>
      </right>
      <top style="thin">
        <color indexed="23"/>
      </top>
      <bottom style="thin">
        <color indexed="23"/>
      </bottom>
      <diagonal/>
    </border>
    <border>
      <left/>
      <right style="thin">
        <color indexed="64"/>
      </right>
      <top style="thin">
        <color indexed="64"/>
      </top>
      <bottom/>
      <diagonal/>
    </border>
    <border>
      <left style="medium">
        <color indexed="23"/>
      </left>
      <right style="thin">
        <color indexed="23"/>
      </right>
      <top style="thin">
        <color indexed="23"/>
      </top>
      <bottom style="thin">
        <color indexed="23"/>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thin">
        <color indexed="8"/>
      </left>
      <right/>
      <top style="thin">
        <color indexed="64"/>
      </top>
      <bottom style="thin">
        <color indexed="64"/>
      </bottom>
      <diagonal/>
    </border>
    <border>
      <left style="thin">
        <color indexed="64"/>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8"/>
      </left>
      <right style="thin">
        <color indexed="64"/>
      </right>
      <top style="thin">
        <color indexed="64"/>
      </top>
      <bottom style="thin">
        <color indexed="8"/>
      </bottom>
      <diagonal/>
    </border>
    <border>
      <left style="thin">
        <color indexed="8"/>
      </left>
      <right style="thin">
        <color indexed="64"/>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64"/>
      </right>
      <top style="thin">
        <color indexed="8"/>
      </top>
      <bottom style="thin">
        <color indexed="64"/>
      </bottom>
      <diagonal/>
    </border>
    <border>
      <left/>
      <right/>
      <top style="thin">
        <color auto="1"/>
      </top>
      <bottom/>
      <diagonal/>
    </border>
    <border>
      <left style="thin">
        <color indexed="64"/>
      </left>
      <right/>
      <top style="thin">
        <color indexed="64"/>
      </top>
      <bottom style="thin">
        <color indexed="64"/>
      </bottom>
      <diagonal/>
    </border>
    <border>
      <left/>
      <right/>
      <top style="thin">
        <color auto="1"/>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indexed="8"/>
      </left>
      <right style="thin">
        <color indexed="8"/>
      </right>
      <top style="thin">
        <color indexed="64"/>
      </top>
      <bottom/>
      <diagonal/>
    </border>
    <border>
      <left style="thin">
        <color indexed="64"/>
      </left>
      <right style="thin">
        <color indexed="8"/>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right style="thin">
        <color indexed="55"/>
      </right>
      <top style="thin">
        <color indexed="64"/>
      </top>
      <bottom/>
      <diagonal/>
    </border>
    <border>
      <left style="thin">
        <color indexed="64"/>
      </left>
      <right style="thin">
        <color theme="0" tint="-0.499984740745262"/>
      </right>
      <top style="thin">
        <color indexed="64"/>
      </top>
      <bottom style="thin">
        <color indexed="64"/>
      </bottom>
      <diagonal/>
    </border>
    <border>
      <left style="thin">
        <color theme="0" tint="-0.499984740745262"/>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top/>
      <bottom/>
      <diagonal/>
    </border>
    <border>
      <left style="thin">
        <color auto="1"/>
      </left>
      <right style="thin">
        <color auto="1"/>
      </right>
      <top style="thin">
        <color auto="1"/>
      </top>
      <bottom style="thin">
        <color auto="1"/>
      </bottom>
      <diagonal/>
    </border>
    <border>
      <left style="thin">
        <color indexed="8"/>
      </left>
      <right style="thin">
        <color indexed="8"/>
      </right>
      <top/>
      <bottom/>
      <diagonal/>
    </border>
    <border>
      <left/>
      <right/>
      <top style="thin">
        <color indexed="8"/>
      </top>
      <bottom/>
      <diagonal/>
    </border>
    <border>
      <left style="thin">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top style="thin">
        <color indexed="64"/>
      </top>
      <bottom style="thin">
        <color auto="1"/>
      </bottom>
      <diagonal/>
    </border>
    <border>
      <left/>
      <right style="thin">
        <color indexed="64"/>
      </right>
      <top style="thin">
        <color indexed="64"/>
      </top>
      <bottom style="thin">
        <color auto="1"/>
      </bottom>
      <diagonal/>
    </border>
    <border>
      <left style="thin">
        <color indexed="64"/>
      </left>
      <right style="thin">
        <color indexed="64"/>
      </right>
      <top style="thin">
        <color auto="1"/>
      </top>
      <bottom style="thin">
        <color auto="1"/>
      </bottom>
      <diagonal/>
    </border>
    <border>
      <left style="thin">
        <color indexed="64"/>
      </left>
      <right/>
      <top style="thin">
        <color auto="1"/>
      </top>
      <bottom style="thin">
        <color auto="1"/>
      </bottom>
      <diagonal/>
    </border>
    <border>
      <left style="thin">
        <color indexed="64"/>
      </left>
      <right/>
      <top/>
      <bottom/>
      <diagonal/>
    </border>
    <border>
      <left style="thin">
        <color indexed="64"/>
      </left>
      <right style="thin">
        <color indexed="64"/>
      </right>
      <top style="thin">
        <color indexed="64"/>
      </top>
      <bottom/>
      <diagonal/>
    </border>
    <border>
      <left style="thin">
        <color auto="1"/>
      </left>
      <right style="medium">
        <color indexed="64"/>
      </right>
      <top style="thin">
        <color auto="1"/>
      </top>
      <bottom/>
      <diagonal/>
    </border>
    <border>
      <left style="thin">
        <color indexed="8"/>
      </left>
      <right style="thin">
        <color indexed="8"/>
      </right>
      <top style="thin">
        <color indexed="8"/>
      </top>
      <bottom/>
      <diagonal/>
    </border>
    <border>
      <left/>
      <right style="thin">
        <color indexed="64"/>
      </right>
      <top style="thin">
        <color auto="1"/>
      </top>
      <bottom/>
      <diagonal/>
    </border>
    <border>
      <left style="thin">
        <color auto="1"/>
      </left>
      <right style="thin">
        <color auto="1"/>
      </right>
      <top style="thin">
        <color auto="1"/>
      </top>
      <bottom/>
      <diagonal/>
    </border>
    <border>
      <left style="thin">
        <color indexed="55"/>
      </left>
      <right style="thin">
        <color indexed="64"/>
      </right>
      <top style="thin">
        <color indexed="64"/>
      </top>
      <bottom/>
      <diagonal/>
    </border>
    <border>
      <left style="thin">
        <color indexed="55"/>
      </left>
      <right style="thin">
        <color indexed="64"/>
      </right>
      <top style="thin">
        <color indexed="55"/>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8"/>
      </left>
      <right/>
      <top style="thin">
        <color indexed="8"/>
      </top>
      <bottom/>
      <diagonal/>
    </border>
    <border>
      <left style="thin">
        <color indexed="8"/>
      </left>
      <right/>
      <top style="thin">
        <color indexed="8"/>
      </top>
      <bottom style="thin">
        <color indexed="64"/>
      </bottom>
      <diagonal/>
    </border>
    <border>
      <left/>
      <right style="thin">
        <color indexed="8"/>
      </right>
      <top style="thin">
        <color indexed="8"/>
      </top>
      <bottom/>
      <diagonal/>
    </border>
    <border>
      <left/>
      <right/>
      <top style="thin">
        <color indexed="8"/>
      </top>
      <bottom/>
      <diagonal/>
    </border>
    <border>
      <left style="thin">
        <color auto="1"/>
      </left>
      <right style="thin">
        <color auto="1"/>
      </right>
      <top/>
      <bottom style="thin">
        <color auto="1"/>
      </bottom>
      <diagonal/>
    </border>
    <border>
      <left style="thin">
        <color indexed="8"/>
      </left>
      <right style="thin">
        <color indexed="64"/>
      </right>
      <top style="thin">
        <color indexed="64"/>
      </top>
      <bottom/>
      <diagonal/>
    </border>
    <border>
      <left style="thin">
        <color indexed="8"/>
      </left>
      <right style="thin">
        <color indexed="64"/>
      </right>
      <top/>
      <bottom/>
      <diagonal/>
    </border>
    <border>
      <left style="thin">
        <color indexed="8"/>
      </left>
      <right style="thin">
        <color indexed="64"/>
      </right>
      <top/>
      <bottom style="thin">
        <color indexed="64"/>
      </bottom>
      <diagonal/>
    </border>
    <border>
      <left/>
      <right style="thin">
        <color indexed="8"/>
      </right>
      <top style="thin">
        <color indexed="8"/>
      </top>
      <bottom style="thin">
        <color indexed="64"/>
      </bottom>
      <diagonal/>
    </border>
    <border>
      <left/>
      <right/>
      <top style="thin">
        <color indexed="64"/>
      </top>
      <bottom/>
      <diagonal/>
    </border>
    <border>
      <left style="thin">
        <color indexed="64"/>
      </left>
      <right/>
      <top/>
      <bottom style="thin">
        <color indexed="64"/>
      </bottom>
      <diagonal/>
    </border>
    <border>
      <left/>
      <right style="thin">
        <color auto="1"/>
      </right>
      <top/>
      <bottom/>
      <diagonal/>
    </border>
    <border>
      <left style="medium">
        <color indexed="64"/>
      </left>
      <right style="medium">
        <color indexed="64"/>
      </right>
      <top style="medium">
        <color indexed="64"/>
      </top>
      <bottom style="thin">
        <color indexed="8"/>
      </bottom>
      <diagonal/>
    </border>
    <border>
      <left style="medium">
        <color indexed="64"/>
      </left>
      <right/>
      <top style="medium">
        <color indexed="64"/>
      </top>
      <bottom style="thin">
        <color indexed="8"/>
      </bottom>
      <diagonal/>
    </border>
    <border>
      <left style="thin">
        <color indexed="8"/>
      </left>
      <right style="thin">
        <color indexed="8"/>
      </right>
      <top style="medium">
        <color indexed="64"/>
      </top>
      <bottom style="thin">
        <color indexed="8"/>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thin">
        <color indexed="8"/>
      </top>
      <bottom style="medium">
        <color indexed="64"/>
      </bottom>
      <diagonal/>
    </border>
    <border>
      <left style="medium">
        <color indexed="64"/>
      </left>
      <right/>
      <top style="thin">
        <color indexed="8"/>
      </top>
      <bottom style="medium">
        <color indexed="64"/>
      </bottom>
      <diagonal/>
    </border>
    <border>
      <left/>
      <right style="thin">
        <color indexed="8"/>
      </right>
      <top style="thin">
        <color indexed="8"/>
      </top>
      <bottom style="medium">
        <color indexed="64"/>
      </bottom>
      <diagonal/>
    </border>
    <border>
      <left style="thin">
        <color auto="1"/>
      </left>
      <right style="thin">
        <color auto="1"/>
      </right>
      <top style="thin">
        <color auto="1"/>
      </top>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auto="1"/>
      </top>
      <bottom style="thin">
        <color auto="1"/>
      </bottom>
      <diagonal/>
    </border>
    <border>
      <left style="medium">
        <color indexed="64"/>
      </left>
      <right style="medium">
        <color indexed="64"/>
      </right>
      <top style="thin">
        <color indexed="64"/>
      </top>
      <bottom/>
      <diagonal/>
    </border>
    <border>
      <left style="medium">
        <color indexed="64"/>
      </left>
      <right/>
      <top style="thin">
        <color indexed="64"/>
      </top>
      <bottom style="medium">
        <color indexed="64"/>
      </bottom>
      <diagonal/>
    </border>
    <border>
      <left/>
      <right style="medium">
        <color indexed="64"/>
      </right>
      <top style="medium">
        <color indexed="64"/>
      </top>
      <bottom style="thin">
        <color indexed="8"/>
      </bottom>
      <diagonal/>
    </border>
    <border>
      <left/>
      <right style="medium">
        <color indexed="64"/>
      </right>
      <top style="thin">
        <color indexed="8"/>
      </top>
      <bottom style="medium">
        <color indexed="64"/>
      </bottom>
      <diagonal/>
    </border>
    <border>
      <left style="medium">
        <color indexed="64"/>
      </left>
      <right style="medium">
        <color indexed="64"/>
      </right>
      <top style="thin">
        <color indexed="8"/>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style="thin">
        <color indexed="8"/>
      </left>
      <right/>
      <top style="thin">
        <color indexed="64"/>
      </top>
      <bottom style="thin">
        <color indexed="64"/>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rgb="FF000000"/>
      </left>
      <right/>
      <top style="thin">
        <color rgb="FF000000"/>
      </top>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indexed="8"/>
      </left>
      <right/>
      <top/>
      <bottom/>
      <diagonal/>
    </border>
    <border>
      <left style="thin">
        <color auto="1"/>
      </left>
      <right style="thin">
        <color auto="1"/>
      </right>
      <top style="thin">
        <color auto="1"/>
      </top>
      <bottom style="thin">
        <color auto="1"/>
      </bottom>
      <diagonal/>
    </border>
    <border>
      <left style="medium">
        <color indexed="64"/>
      </left>
      <right/>
      <top style="thin">
        <color indexed="64"/>
      </top>
      <bottom/>
      <diagonal/>
    </border>
    <border>
      <left style="thin">
        <color auto="1"/>
      </left>
      <right style="medium">
        <color indexed="64"/>
      </right>
      <top/>
      <bottom style="thin">
        <color indexed="64"/>
      </bottom>
      <diagonal/>
    </border>
    <border>
      <left/>
      <right/>
      <top style="thin">
        <color auto="1"/>
      </top>
      <bottom/>
      <diagonal/>
    </border>
    <border>
      <left/>
      <right style="thin">
        <color auto="1"/>
      </right>
      <top style="thin">
        <color auto="1"/>
      </top>
      <bottom/>
      <diagonal/>
    </border>
    <border>
      <left style="thin">
        <color auto="1"/>
      </left>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top style="thin">
        <color auto="1"/>
      </top>
      <bottom style="thin">
        <color indexed="55"/>
      </bottom>
      <diagonal/>
    </border>
    <border>
      <left style="thin">
        <color indexed="64"/>
      </left>
      <right/>
      <top style="thin">
        <color indexed="55"/>
      </top>
      <bottom style="thin">
        <color indexed="55"/>
      </bottom>
      <diagonal/>
    </border>
    <border>
      <left style="thin">
        <color indexed="64"/>
      </left>
      <right/>
      <top style="thin">
        <color indexed="55"/>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top/>
      <bottom style="thin">
        <color indexed="55"/>
      </bottom>
      <diagonal/>
    </border>
    <border>
      <left/>
      <right/>
      <top style="thin">
        <color indexed="55"/>
      </top>
      <bottom/>
      <diagonal/>
    </border>
    <border>
      <left/>
      <right/>
      <top style="thin">
        <color indexed="23"/>
      </top>
      <bottom style="thin">
        <color indexed="64"/>
      </bottom>
      <diagonal/>
    </border>
    <border>
      <left style="thin">
        <color indexed="64"/>
      </left>
      <right style="thin">
        <color indexed="64"/>
      </right>
      <top style="thin">
        <color indexed="64"/>
      </top>
      <bottom style="thin">
        <color indexed="55"/>
      </bottom>
      <diagonal/>
    </border>
    <border>
      <left style="thin">
        <color indexed="64"/>
      </left>
      <right style="thin">
        <color indexed="64"/>
      </right>
      <top style="thin">
        <color indexed="55"/>
      </top>
      <bottom style="thin">
        <color indexed="55"/>
      </bottom>
      <diagonal/>
    </border>
    <border>
      <left style="thin">
        <color indexed="64"/>
      </left>
      <right style="thin">
        <color indexed="64"/>
      </right>
      <top style="thin">
        <color indexed="55"/>
      </top>
      <bottom style="thin">
        <color indexed="64"/>
      </bottom>
      <diagonal/>
    </border>
    <border>
      <left/>
      <right/>
      <top style="thin">
        <color rgb="FF000000"/>
      </top>
      <bottom style="thin">
        <color rgb="FF000000"/>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style="thin">
        <color auto="1"/>
      </left>
      <right/>
      <top style="thin">
        <color auto="1"/>
      </top>
      <bottom style="medium">
        <color indexed="64"/>
      </bottom>
      <diagonal/>
    </border>
    <border>
      <left/>
      <right/>
      <top/>
      <bottom style="thin">
        <color indexed="8"/>
      </bottom>
      <diagonal/>
    </border>
    <border>
      <left/>
      <right/>
      <top style="thin">
        <color indexed="8"/>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64"/>
      </left>
      <right/>
      <top style="thin">
        <color indexed="64"/>
      </top>
      <bottom/>
      <diagonal/>
    </border>
    <border>
      <left style="medium">
        <color indexed="64"/>
      </left>
      <right/>
      <top/>
      <bottom style="thin">
        <color indexed="8"/>
      </bottom>
      <diagonal/>
    </border>
    <border>
      <left/>
      <right style="medium">
        <color indexed="64"/>
      </right>
      <top/>
      <bottom style="thin">
        <color indexed="8"/>
      </bottom>
      <diagonal/>
    </border>
    <border>
      <left style="medium">
        <color indexed="64"/>
      </left>
      <right style="thin">
        <color indexed="8"/>
      </right>
      <top style="thin">
        <color indexed="8"/>
      </top>
      <bottom/>
      <diagonal/>
    </border>
    <border>
      <left style="thin">
        <color indexed="8"/>
      </left>
      <right style="medium">
        <color indexed="64"/>
      </right>
      <top style="thin">
        <color indexed="8"/>
      </top>
      <bottom/>
      <diagonal/>
    </border>
    <border>
      <left/>
      <right style="medium">
        <color indexed="64"/>
      </right>
      <top/>
      <bottom style="thin">
        <color indexed="64"/>
      </bottom>
      <diagonal/>
    </border>
    <border>
      <left style="thin">
        <color auto="1"/>
      </left>
      <right style="medium">
        <color indexed="64"/>
      </right>
      <top/>
      <bottom style="thin">
        <color indexed="64"/>
      </bottom>
      <diagonal/>
    </border>
    <border>
      <left/>
      <right style="thin">
        <color auto="1"/>
      </right>
      <top style="thin">
        <color auto="1"/>
      </top>
      <bottom style="medium">
        <color indexed="64"/>
      </bottom>
      <diagonal/>
    </border>
    <border>
      <left style="medium">
        <color indexed="64"/>
      </left>
      <right style="thin">
        <color indexed="8"/>
      </right>
      <top style="thin">
        <color indexed="8"/>
      </top>
      <bottom/>
      <diagonal/>
    </border>
    <border>
      <left style="thin">
        <color indexed="8"/>
      </left>
      <right style="thin">
        <color indexed="8"/>
      </right>
      <top style="thin">
        <color indexed="8"/>
      </top>
      <bottom/>
      <diagonal/>
    </border>
    <border>
      <left style="thin">
        <color indexed="8"/>
      </left>
      <right style="medium">
        <color indexed="64"/>
      </right>
      <top style="thin">
        <color indexed="8"/>
      </top>
      <bottom/>
      <diagonal/>
    </border>
    <border>
      <left style="thin">
        <color indexed="8"/>
      </left>
      <right/>
      <top style="thin">
        <color indexed="8"/>
      </top>
      <bottom/>
      <diagonal/>
    </border>
    <border>
      <left style="medium">
        <color indexed="64"/>
      </left>
      <right/>
      <top style="thin">
        <color indexed="64"/>
      </top>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auto="1"/>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top style="thin">
        <color indexed="64"/>
      </top>
      <bottom style="thin">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medium">
        <color indexed="64"/>
      </left>
      <right style="thin">
        <color auto="1"/>
      </right>
      <top style="thin">
        <color auto="1"/>
      </top>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diagonal/>
    </border>
    <border>
      <left style="thin">
        <color indexed="9"/>
      </left>
      <right style="thin">
        <color indexed="9"/>
      </right>
      <top/>
      <bottom/>
      <diagonal/>
    </border>
    <border>
      <left style="thin">
        <color indexed="64"/>
      </left>
      <right style="thin">
        <color indexed="64"/>
      </right>
      <top style="thin">
        <color indexed="64"/>
      </top>
      <bottom/>
      <diagonal/>
    </border>
    <border>
      <left style="thin">
        <color auto="1"/>
      </left>
      <right style="thin">
        <color auto="1"/>
      </right>
      <top/>
      <bottom/>
      <diagonal/>
    </border>
    <border>
      <left style="thin">
        <color indexed="64"/>
      </left>
      <right/>
      <top style="thin">
        <color indexed="55"/>
      </top>
      <bottom/>
      <diagonal/>
    </border>
    <border>
      <left style="thin">
        <color indexed="64"/>
      </left>
      <right/>
      <top/>
      <bottom style="thin">
        <color indexed="64"/>
      </bottom>
      <diagonal/>
    </border>
    <border>
      <left style="thin">
        <color indexed="8"/>
      </left>
      <right/>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bottom/>
      <diagonal/>
    </border>
    <border>
      <left/>
      <right/>
      <top style="thin">
        <color indexed="64"/>
      </top>
      <bottom/>
      <diagonal/>
    </border>
    <border>
      <left/>
      <right style="thin">
        <color auto="1"/>
      </right>
      <top style="thin">
        <color indexed="64"/>
      </top>
      <bottom style="thin">
        <color auto="1"/>
      </bottom>
      <diagonal/>
    </border>
    <border>
      <left style="thin">
        <color indexed="64"/>
      </left>
      <right/>
      <top style="thin">
        <color indexed="64"/>
      </top>
      <bottom/>
      <diagonal/>
    </border>
    <border>
      <left style="thin">
        <color indexed="64"/>
      </left>
      <right/>
      <top style="thin">
        <color indexed="8"/>
      </top>
      <bottom style="thin">
        <color indexed="8"/>
      </bottom>
      <diagonal/>
    </border>
    <border>
      <left/>
      <right style="thin">
        <color indexed="64"/>
      </right>
      <top style="thin">
        <color indexed="8"/>
      </top>
      <bottom style="thin">
        <color indexed="8"/>
      </bottom>
      <diagonal/>
    </border>
    <border>
      <left/>
      <right style="thin">
        <color indexed="8"/>
      </right>
      <top/>
      <bottom style="thin">
        <color indexed="64"/>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style="thin">
        <color indexed="8"/>
      </right>
      <top style="thin">
        <color indexed="8"/>
      </top>
      <bottom style="thin">
        <color indexed="8"/>
      </bottom>
      <diagonal/>
    </border>
    <border>
      <left style="thin">
        <color indexed="8"/>
      </left>
      <right/>
      <top style="thin">
        <color indexed="8"/>
      </top>
      <bottom/>
      <diagonal/>
    </border>
    <border>
      <left/>
      <right/>
      <top style="thin">
        <color indexed="8"/>
      </top>
      <bottom/>
      <diagonal/>
    </border>
    <border>
      <left style="thin">
        <color indexed="8"/>
      </left>
      <right style="thin">
        <color indexed="8"/>
      </right>
      <top/>
      <bottom style="thin">
        <color indexed="8"/>
      </bottom>
      <diagonal/>
    </border>
    <border>
      <left/>
      <right style="thin">
        <color indexed="8"/>
      </right>
      <top style="thin">
        <color indexed="8"/>
      </top>
      <bottom/>
      <diagonal/>
    </border>
    <border>
      <left style="thin">
        <color indexed="64"/>
      </left>
      <right style="thin">
        <color indexed="8"/>
      </right>
      <top style="thin">
        <color indexed="8"/>
      </top>
      <bottom style="thin">
        <color indexed="8"/>
      </bottom>
      <diagonal/>
    </border>
    <border>
      <left style="thin">
        <color indexed="64"/>
      </left>
      <right style="thin">
        <color indexed="8"/>
      </right>
      <top style="thin">
        <color indexed="8"/>
      </top>
      <bottom style="thin">
        <color indexed="64"/>
      </bottom>
      <diagonal/>
    </border>
    <border>
      <left/>
      <right style="thin">
        <color indexed="64"/>
      </right>
      <top style="thin">
        <color indexed="64"/>
      </top>
      <bottom/>
      <diagonal/>
    </border>
    <border>
      <left/>
      <right style="thin">
        <color indexed="64"/>
      </right>
      <top style="thin">
        <color indexed="8"/>
      </top>
      <bottom/>
      <diagonal/>
    </border>
    <border>
      <left/>
      <right style="thin">
        <color indexed="64"/>
      </right>
      <top/>
      <bottom style="thin">
        <color indexed="8"/>
      </bottom>
      <diagonal/>
    </border>
    <border>
      <left/>
      <right style="thin">
        <color indexed="8"/>
      </right>
      <top/>
      <bottom style="thin">
        <color indexed="8"/>
      </bottom>
      <diagonal/>
    </border>
    <border>
      <left/>
      <right/>
      <top style="thin">
        <color indexed="64"/>
      </top>
      <bottom style="thin">
        <color indexed="64"/>
      </bottom>
      <diagonal/>
    </border>
    <border>
      <left/>
      <right/>
      <top style="thin">
        <color indexed="64"/>
      </top>
      <bottom style="thin">
        <color indexed="64"/>
      </bottom>
      <diagonal/>
    </border>
    <border>
      <left/>
      <right/>
      <top style="thin">
        <color indexed="64"/>
      </top>
      <bottom style="thin">
        <color indexed="64"/>
      </bottom>
      <diagonal/>
    </border>
    <border>
      <left/>
      <right/>
      <top style="thin">
        <color indexed="64"/>
      </top>
      <bottom style="thin">
        <color indexed="64"/>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indexed="64"/>
      </left>
      <right style="thin">
        <color auto="1"/>
      </right>
      <top style="thin">
        <color auto="1"/>
      </top>
      <bottom/>
      <diagonal/>
    </border>
    <border>
      <left style="thin">
        <color indexed="64"/>
      </left>
      <right style="thin">
        <color auto="1"/>
      </right>
      <top style="thin">
        <color auto="1"/>
      </top>
      <bottom/>
      <diagonal/>
    </border>
    <border>
      <left/>
      <right style="thin">
        <color indexed="64"/>
      </right>
      <top style="thin">
        <color indexed="55"/>
      </top>
      <bottom style="thin">
        <color indexed="55"/>
      </bottom>
      <diagonal/>
    </border>
    <border>
      <left style="medium">
        <color indexed="64"/>
      </left>
      <right style="thin">
        <color indexed="64"/>
      </right>
      <top style="thin">
        <color indexed="64"/>
      </top>
      <bottom style="thin">
        <color indexed="64"/>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bottom style="thin">
        <color indexed="64"/>
      </bottom>
      <diagonal/>
    </border>
    <border>
      <left/>
      <right style="thin">
        <color indexed="8"/>
      </right>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indexed="8"/>
      </left>
      <right style="thin">
        <color indexed="8"/>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style="thin">
        <color indexed="64"/>
      </top>
      <bottom style="thin">
        <color auto="1"/>
      </bottom>
      <diagonal/>
    </border>
    <border>
      <left/>
      <right style="thin">
        <color auto="1"/>
      </right>
      <top style="thin">
        <color indexed="64"/>
      </top>
      <bottom style="thin">
        <color auto="1"/>
      </bottom>
      <diagonal/>
    </border>
    <border>
      <left style="thin">
        <color indexed="64"/>
      </left>
      <right/>
      <top style="thin">
        <color indexed="64"/>
      </top>
      <bottom style="thin">
        <color auto="1"/>
      </bottom>
      <diagonal/>
    </border>
    <border>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bottom style="thin">
        <color indexed="8"/>
      </bottom>
      <diagonal/>
    </border>
    <border>
      <left style="thin">
        <color indexed="64"/>
      </left>
      <right/>
      <top style="thin">
        <color indexed="8"/>
      </top>
      <bottom style="thin">
        <color indexed="64"/>
      </bottom>
      <diagonal/>
    </border>
    <border>
      <left/>
      <right style="thin">
        <color indexed="64"/>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thin">
        <color indexed="8"/>
      </left>
      <right style="thin">
        <color indexed="8"/>
      </right>
      <top/>
      <bottom style="thin">
        <color indexed="8"/>
      </bottom>
      <diagonal/>
    </border>
    <border>
      <left/>
      <right style="thin">
        <color auto="1"/>
      </right>
      <top style="thin">
        <color auto="1"/>
      </top>
      <bottom style="thin">
        <color indexed="64"/>
      </bottom>
      <diagonal/>
    </border>
    <border>
      <left/>
      <right/>
      <top/>
      <bottom style="thin">
        <color indexed="64"/>
      </bottom>
      <diagonal/>
    </border>
    <border>
      <left/>
      <right/>
      <top style="thin">
        <color indexed="64"/>
      </top>
      <bottom style="thin">
        <color indexed="8"/>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right/>
      <top style="thin">
        <color auto="1"/>
      </top>
      <bottom style="thin">
        <color auto="1"/>
      </bottom>
      <diagonal/>
    </border>
  </borders>
  <cellStyleXfs count="24722">
    <xf numFmtId="0" fontId="0" fillId="0" borderId="0"/>
    <xf numFmtId="0" fontId="102" fillId="2" borderId="0" applyNumberFormat="0" applyBorder="0" applyAlignment="0" applyProtection="0"/>
    <xf numFmtId="0" fontId="102" fillId="3" borderId="0" applyNumberFormat="0" applyBorder="0" applyAlignment="0" applyProtection="0"/>
    <xf numFmtId="0" fontId="102" fillId="4" borderId="0" applyNumberFormat="0" applyBorder="0" applyAlignment="0" applyProtection="0"/>
    <xf numFmtId="0" fontId="102" fillId="5" borderId="0" applyNumberFormat="0" applyBorder="0" applyAlignment="0" applyProtection="0"/>
    <xf numFmtId="0" fontId="102" fillId="6" borderId="0" applyNumberFormat="0" applyBorder="0" applyAlignment="0" applyProtection="0"/>
    <xf numFmtId="0" fontId="102" fillId="7" borderId="0" applyNumberFormat="0" applyBorder="0" applyAlignment="0" applyProtection="0"/>
    <xf numFmtId="0" fontId="102" fillId="8" borderId="0" applyNumberFormat="0" applyBorder="0" applyAlignment="0" applyProtection="0"/>
    <xf numFmtId="0" fontId="102" fillId="9" borderId="0" applyNumberFormat="0" applyBorder="0" applyAlignment="0" applyProtection="0"/>
    <xf numFmtId="0" fontId="102" fillId="10" borderId="0" applyNumberFormat="0" applyBorder="0" applyAlignment="0" applyProtection="0"/>
    <xf numFmtId="0" fontId="102" fillId="5" borderId="0" applyNumberFormat="0" applyBorder="0" applyAlignment="0" applyProtection="0"/>
    <xf numFmtId="0" fontId="102" fillId="8" borderId="0" applyNumberFormat="0" applyBorder="0" applyAlignment="0" applyProtection="0"/>
    <xf numFmtId="0" fontId="102" fillId="11" borderId="0" applyNumberFormat="0" applyBorder="0" applyAlignment="0" applyProtection="0"/>
    <xf numFmtId="0" fontId="103" fillId="12" borderId="0" applyNumberFormat="0" applyBorder="0" applyAlignment="0" applyProtection="0"/>
    <xf numFmtId="0" fontId="103" fillId="9" borderId="0" applyNumberFormat="0" applyBorder="0" applyAlignment="0" applyProtection="0"/>
    <xf numFmtId="0" fontId="103" fillId="10" borderId="0" applyNumberFormat="0" applyBorder="0" applyAlignment="0" applyProtection="0"/>
    <xf numFmtId="0" fontId="103" fillId="13" borderId="0" applyNumberFormat="0" applyBorder="0" applyAlignment="0" applyProtection="0"/>
    <xf numFmtId="0" fontId="103" fillId="14" borderId="0" applyNumberFormat="0" applyBorder="0" applyAlignment="0" applyProtection="0"/>
    <xf numFmtId="0" fontId="103" fillId="15" borderId="0" applyNumberFormat="0" applyBorder="0" applyAlignment="0" applyProtection="0"/>
    <xf numFmtId="0" fontId="104" fillId="0" borderId="1" applyNumberFormat="0" applyFill="0" applyAlignment="0" applyProtection="0"/>
    <xf numFmtId="0" fontId="105" fillId="3" borderId="0" applyNumberFormat="0" applyBorder="0" applyAlignment="0" applyProtection="0"/>
    <xf numFmtId="0" fontId="5" fillId="0" borderId="0" applyFont="0" applyFill="0" applyBorder="0" applyAlignment="0" applyProtection="0"/>
    <xf numFmtId="0" fontId="4" fillId="0" borderId="0"/>
    <xf numFmtId="0" fontId="106" fillId="16" borderId="2" applyNumberFormat="0" applyAlignment="0" applyProtection="0"/>
    <xf numFmtId="0" fontId="107" fillId="0" borderId="3" applyNumberFormat="0" applyFill="0" applyAlignment="0" applyProtection="0"/>
    <xf numFmtId="0" fontId="108" fillId="0" borderId="4" applyNumberFormat="0" applyFill="0" applyAlignment="0" applyProtection="0"/>
    <xf numFmtId="0" fontId="109" fillId="0" borderId="5" applyNumberFormat="0" applyFill="0" applyAlignment="0" applyProtection="0"/>
    <xf numFmtId="0" fontId="109" fillId="0" borderId="0" applyNumberFormat="0" applyFill="0" applyBorder="0" applyAlignment="0" applyProtection="0"/>
    <xf numFmtId="0" fontId="57" fillId="0" borderId="0"/>
    <xf numFmtId="0" fontId="110" fillId="0" borderId="0" applyNumberFormat="0" applyFill="0" applyBorder="0" applyAlignment="0" applyProtection="0"/>
    <xf numFmtId="0" fontId="111" fillId="17" borderId="0" applyNumberFormat="0" applyBorder="0" applyAlignment="0" applyProtection="0"/>
    <xf numFmtId="182" fontId="7" fillId="0" borderId="0"/>
    <xf numFmtId="0" fontId="79" fillId="0" borderId="0"/>
    <xf numFmtId="0" fontId="88" fillId="0" borderId="0"/>
    <xf numFmtId="0" fontId="5" fillId="0" borderId="0"/>
    <xf numFmtId="0" fontId="4" fillId="0" borderId="0"/>
    <xf numFmtId="0" fontId="5" fillId="18" borderId="6" applyNumberFormat="0" applyFont="0" applyAlignment="0" applyProtection="0"/>
    <xf numFmtId="0" fontId="112" fillId="0" borderId="7" applyNumberFormat="0" applyFill="0" applyAlignment="0" applyProtection="0"/>
    <xf numFmtId="0" fontId="113" fillId="4" borderId="0" applyNumberFormat="0" applyBorder="0" applyAlignment="0" applyProtection="0"/>
    <xf numFmtId="0" fontId="114" fillId="0" borderId="0"/>
    <xf numFmtId="0" fontId="115" fillId="0" borderId="0"/>
    <xf numFmtId="0" fontId="5" fillId="0" borderId="0"/>
    <xf numFmtId="0" fontId="6" fillId="0" borderId="0"/>
    <xf numFmtId="0" fontId="116" fillId="0" borderId="0" applyNumberFormat="0" applyFill="0" applyBorder="0" applyAlignment="0" applyProtection="0"/>
    <xf numFmtId="0" fontId="117" fillId="7" borderId="8" applyNumberFormat="0" applyAlignment="0" applyProtection="0"/>
    <xf numFmtId="0" fontId="118" fillId="19" borderId="8" applyNumberFormat="0" applyAlignment="0" applyProtection="0"/>
    <xf numFmtId="0" fontId="119" fillId="19" borderId="9" applyNumberFormat="0" applyAlignment="0" applyProtection="0"/>
    <xf numFmtId="0" fontId="120" fillId="0" borderId="0" applyNumberFormat="0" applyFill="0" applyBorder="0" applyAlignment="0" applyProtection="0"/>
    <xf numFmtId="0" fontId="103" fillId="20" borderId="0" applyNumberFormat="0" applyBorder="0" applyAlignment="0" applyProtection="0"/>
    <xf numFmtId="0" fontId="103" fillId="21" borderId="0" applyNumberFormat="0" applyBorder="0" applyAlignment="0" applyProtection="0"/>
    <xf numFmtId="0" fontId="103" fillId="22" borderId="0" applyNumberFormat="0" applyBorder="0" applyAlignment="0" applyProtection="0"/>
    <xf numFmtId="0" fontId="103" fillId="13" borderId="0" applyNumberFormat="0" applyBorder="0" applyAlignment="0" applyProtection="0"/>
    <xf numFmtId="0" fontId="103" fillId="14" borderId="0" applyNumberFormat="0" applyBorder="0" applyAlignment="0" applyProtection="0"/>
    <xf numFmtId="0" fontId="103" fillId="23" borderId="0" applyNumberFormat="0" applyBorder="0" applyAlignment="0" applyProtection="0"/>
    <xf numFmtId="0" fontId="130" fillId="0" borderId="0" applyNumberFormat="0" applyFill="0" applyBorder="0" applyAlignment="0" applyProtection="0">
      <alignment vertical="top"/>
      <protection locked="0"/>
    </xf>
    <xf numFmtId="177" fontId="4" fillId="0" borderId="0" applyFill="0" applyBorder="0" applyAlignment="0" applyProtection="0"/>
    <xf numFmtId="0" fontId="17" fillId="0" borderId="0"/>
    <xf numFmtId="0" fontId="4" fillId="0" borderId="0"/>
    <xf numFmtId="0" fontId="67" fillId="0" borderId="0"/>
    <xf numFmtId="0" fontId="4" fillId="0" borderId="0"/>
    <xf numFmtId="0" fontId="121" fillId="0" borderId="0"/>
    <xf numFmtId="0" fontId="67" fillId="0" borderId="0"/>
    <xf numFmtId="0" fontId="17" fillId="0" borderId="0"/>
    <xf numFmtId="0" fontId="131" fillId="0" borderId="0"/>
    <xf numFmtId="0" fontId="129" fillId="0" borderId="0"/>
    <xf numFmtId="0" fontId="5" fillId="0" borderId="0"/>
    <xf numFmtId="0" fontId="84" fillId="0" borderId="0"/>
    <xf numFmtId="0" fontId="84" fillId="0" borderId="0"/>
    <xf numFmtId="0" fontId="17" fillId="0" borderId="0"/>
    <xf numFmtId="0" fontId="4" fillId="0" borderId="0"/>
    <xf numFmtId="0" fontId="12" fillId="0" borderId="0"/>
    <xf numFmtId="0" fontId="4" fillId="0" borderId="0"/>
    <xf numFmtId="0" fontId="12" fillId="0" borderId="0"/>
    <xf numFmtId="0" fontId="12" fillId="0" borderId="0"/>
    <xf numFmtId="0" fontId="4" fillId="0" borderId="0"/>
    <xf numFmtId="0" fontId="12" fillId="0" borderId="0"/>
    <xf numFmtId="0" fontId="5" fillId="0" borderId="0"/>
    <xf numFmtId="9" fontId="53" fillId="0" borderId="0" applyFont="0" applyFill="0" applyBorder="0" applyAlignment="0" applyProtection="0"/>
    <xf numFmtId="9" fontId="2" fillId="0" borderId="0" applyFont="0" applyFill="0" applyBorder="0" applyAlignment="0" applyProtection="0"/>
    <xf numFmtId="9" fontId="121" fillId="0" borderId="0" applyFont="0" applyFill="0" applyBorder="0" applyAlignment="0" applyProtection="0"/>
    <xf numFmtId="9" fontId="100" fillId="0" borderId="0" applyFont="0" applyFill="0" applyBorder="0" applyAlignment="0" applyProtection="0"/>
    <xf numFmtId="9" fontId="2" fillId="0" borderId="0" applyFont="0" applyFill="0" applyBorder="0" applyAlignment="0" applyProtection="0"/>
    <xf numFmtId="0" fontId="60" fillId="0" borderId="0"/>
    <xf numFmtId="0" fontId="122" fillId="0" borderId="85" applyFont="0" applyFill="0" applyAlignment="0">
      <alignment horizontal="center" vertical="center"/>
    </xf>
    <xf numFmtId="0" fontId="122" fillId="45" borderId="86">
      <alignment horizontal="center" vertical="center"/>
    </xf>
    <xf numFmtId="0" fontId="122" fillId="45" borderId="87">
      <alignment horizontal="center" vertical="center"/>
    </xf>
    <xf numFmtId="0" fontId="122" fillId="0" borderId="88">
      <alignment horizontal="center" vertical="center"/>
    </xf>
    <xf numFmtId="0" fontId="122" fillId="0" borderId="89">
      <alignment horizontal="left" vertical="center" wrapText="1"/>
    </xf>
    <xf numFmtId="0" fontId="122" fillId="45" borderId="90">
      <alignment horizontal="center" vertical="center"/>
    </xf>
    <xf numFmtId="0" fontId="123" fillId="0" borderId="91" applyFont="0" applyAlignment="0">
      <alignment horizontal="left"/>
    </xf>
    <xf numFmtId="0" fontId="132" fillId="0" borderId="92">
      <alignment horizontal="center"/>
    </xf>
    <xf numFmtId="0" fontId="132" fillId="0" borderId="89">
      <alignment horizontal="center"/>
    </xf>
    <xf numFmtId="0" fontId="132" fillId="0" borderId="93">
      <alignment horizontal="left" wrapText="1"/>
    </xf>
    <xf numFmtId="0" fontId="133" fillId="46" borderId="94">
      <alignment horizontal="center" vertical="center"/>
    </xf>
    <xf numFmtId="0" fontId="122" fillId="45" borderId="95">
      <alignment horizontal="left" vertical="center"/>
    </xf>
    <xf numFmtId="0" fontId="29" fillId="0" borderId="0">
      <alignment vertical="center"/>
    </xf>
    <xf numFmtId="0" fontId="29" fillId="0" borderId="0">
      <alignment vertical="center" wrapText="1"/>
    </xf>
    <xf numFmtId="0" fontId="101" fillId="0" borderId="95" applyFont="0" applyFill="0" applyAlignment="0">
      <alignment horizontal="left" vertical="top" wrapText="1"/>
    </xf>
    <xf numFmtId="0" fontId="14" fillId="0" borderId="96"/>
    <xf numFmtId="0" fontId="122" fillId="0" borderId="97">
      <alignment horizontal="center" vertical="center"/>
    </xf>
    <xf numFmtId="0" fontId="122" fillId="0" borderId="98">
      <alignment horizontal="left" vertical="center" wrapText="1"/>
    </xf>
    <xf numFmtId="0" fontId="133" fillId="46" borderId="99">
      <alignment horizontal="center" vertical="center"/>
    </xf>
    <xf numFmtId="0" fontId="122" fillId="0" borderId="100">
      <alignment horizontal="left" vertical="center" wrapText="1"/>
    </xf>
    <xf numFmtId="0" fontId="122" fillId="0" borderId="101">
      <alignment horizontal="center" vertical="center"/>
    </xf>
    <xf numFmtId="0" fontId="122" fillId="45" borderId="95">
      <alignment horizontal="center" vertical="center"/>
    </xf>
    <xf numFmtId="0" fontId="132" fillId="0" borderId="102">
      <alignment horizontal="center" vertical="center"/>
    </xf>
    <xf numFmtId="0" fontId="122" fillId="45" borderId="86">
      <alignment horizontal="center" vertical="center"/>
    </xf>
    <xf numFmtId="0" fontId="132" fillId="0" borderId="99">
      <alignment horizontal="left"/>
    </xf>
    <xf numFmtId="0" fontId="122" fillId="0" borderId="103">
      <alignment horizontal="left" vertical="center" wrapText="1"/>
    </xf>
    <xf numFmtId="0" fontId="132" fillId="0" borderId="104">
      <alignment horizontal="center" vertical="center"/>
    </xf>
    <xf numFmtId="0" fontId="122" fillId="0" borderId="92">
      <alignment horizontal="left" vertical="center" wrapText="1"/>
    </xf>
    <xf numFmtId="0" fontId="122" fillId="45" borderId="105">
      <alignment horizontal="center" vertical="center"/>
    </xf>
    <xf numFmtId="0" fontId="122" fillId="45" borderId="106">
      <alignment horizontal="center" vertical="center"/>
    </xf>
    <xf numFmtId="167" fontId="53" fillId="0" borderId="0" applyFont="0" applyFill="0" applyBorder="0" applyAlignment="0" applyProtection="0"/>
    <xf numFmtId="167" fontId="2" fillId="0" borderId="0" applyFont="0" applyFill="0" applyBorder="0" applyAlignment="0" applyProtection="0"/>
    <xf numFmtId="173" fontId="4" fillId="0" borderId="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0" fontId="153" fillId="0" borderId="0"/>
    <xf numFmtId="0" fontId="156" fillId="0" borderId="0"/>
    <xf numFmtId="0" fontId="145" fillId="0" borderId="0"/>
    <xf numFmtId="164" fontId="129" fillId="0" borderId="0" applyFont="0" applyFill="0" applyBorder="0" applyAlignment="0" applyProtection="0"/>
    <xf numFmtId="0" fontId="4" fillId="0" borderId="0"/>
    <xf numFmtId="0" fontId="171" fillId="0" borderId="103">
      <alignment horizontal="left" vertical="center" wrapText="1"/>
    </xf>
    <xf numFmtId="0" fontId="172" fillId="0" borderId="151">
      <alignment horizontal="left" vertical="top" wrapText="1"/>
    </xf>
    <xf numFmtId="0" fontId="172" fillId="0" borderId="100">
      <alignment horizontal="left" vertical="top" wrapText="1"/>
    </xf>
    <xf numFmtId="0" fontId="132" fillId="0" borderId="152" applyAlignment="0"/>
    <xf numFmtId="3" fontId="132" fillId="0" borderId="94">
      <alignment horizontal="center" vertical="center"/>
    </xf>
    <xf numFmtId="0" fontId="122" fillId="0" borderId="153">
      <alignment horizontal="center" vertical="center"/>
    </xf>
    <xf numFmtId="0" fontId="132" fillId="0" borderId="154">
      <alignment horizontal="center" vertical="center"/>
    </xf>
    <xf numFmtId="0" fontId="172" fillId="0" borderId="91">
      <alignment horizontal="left" vertical="top" wrapText="1"/>
    </xf>
    <xf numFmtId="3" fontId="133" fillId="46" borderId="155">
      <alignment horizontal="center" vertical="center"/>
    </xf>
    <xf numFmtId="0" fontId="132" fillId="53" borderId="0">
      <alignment horizontal="center" vertical="center"/>
    </xf>
    <xf numFmtId="0" fontId="132" fillId="0" borderId="154">
      <alignment horizontal="left" vertical="center"/>
    </xf>
    <xf numFmtId="0" fontId="144" fillId="0" borderId="156">
      <alignment horizontal="center" vertical="center"/>
    </xf>
    <xf numFmtId="0" fontId="132" fillId="0" borderId="152">
      <alignment horizontal="left" vertical="center"/>
    </xf>
    <xf numFmtId="3" fontId="132" fillId="0" borderId="157">
      <alignment horizontal="center" vertical="center"/>
    </xf>
    <xf numFmtId="0" fontId="173" fillId="0" borderId="158">
      <alignment horizontal="center" vertical="center" wrapText="1"/>
    </xf>
    <xf numFmtId="0" fontId="174" fillId="0" borderId="99">
      <alignment horizontal="left" vertical="top" wrapText="1"/>
    </xf>
    <xf numFmtId="0" fontId="133" fillId="46" borderId="155">
      <alignment horizontal="center" vertical="center"/>
    </xf>
    <xf numFmtId="0" fontId="172" fillId="0" borderId="159">
      <alignment horizontal="left" vertical="center" wrapText="1"/>
    </xf>
    <xf numFmtId="3" fontId="132" fillId="0" borderId="155">
      <alignment horizontal="center" vertical="center"/>
    </xf>
    <xf numFmtId="0" fontId="172" fillId="0" borderId="102">
      <alignment horizontal="left" vertical="top" wrapText="1"/>
    </xf>
    <xf numFmtId="3" fontId="122" fillId="0" borderId="160" applyFont="0" applyFill="0" applyAlignment="0">
      <alignment horizontal="center" vertical="center"/>
    </xf>
    <xf numFmtId="0" fontId="172" fillId="0" borderId="161">
      <alignment horizontal="left" vertical="top" wrapText="1"/>
    </xf>
    <xf numFmtId="0" fontId="172" fillId="0" borderId="89">
      <alignment horizontal="left" vertical="top" wrapText="1"/>
    </xf>
    <xf numFmtId="0" fontId="172" fillId="0" borderId="158">
      <alignment horizontal="left" vertical="top" wrapText="1"/>
    </xf>
    <xf numFmtId="0" fontId="172" fillId="0" borderId="93">
      <alignment horizontal="left" vertical="center" wrapText="1"/>
    </xf>
    <xf numFmtId="0" fontId="172" fillId="0" borderId="162">
      <alignment horizontal="left" vertical="top" wrapText="1"/>
    </xf>
    <xf numFmtId="0" fontId="132" fillId="0" borderId="99">
      <alignment horizontal="left" vertical="top" wrapText="1"/>
    </xf>
    <xf numFmtId="0" fontId="184" fillId="0" borderId="0"/>
    <xf numFmtId="184" fontId="184" fillId="0" borderId="0" applyFont="0" applyFill="0" applyBorder="0" applyAlignment="0" applyProtection="0"/>
    <xf numFmtId="0" fontId="145" fillId="0" borderId="0"/>
    <xf numFmtId="9" fontId="18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7" fontId="2" fillId="0" borderId="0" applyFont="0" applyFill="0" applyBorder="0" applyAlignment="0" applyProtection="0"/>
    <xf numFmtId="164" fontId="129" fillId="0" borderId="0" applyFont="0" applyFill="0" applyBorder="0" applyAlignment="0" applyProtection="0"/>
    <xf numFmtId="0" fontId="187" fillId="0" borderId="0"/>
    <xf numFmtId="4" fontId="17" fillId="14" borderId="173" applyNumberFormat="0" applyProtection="0">
      <alignment horizontal="left" vertical="center" indent="1"/>
    </xf>
    <xf numFmtId="0" fontId="192"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7" fontId="2" fillId="0" borderId="0" applyFont="0" applyFill="0" applyBorder="0" applyAlignment="0" applyProtection="0"/>
    <xf numFmtId="0" fontId="5" fillId="0" borderId="0"/>
    <xf numFmtId="184" fontId="5" fillId="0" borderId="0" applyFont="0" applyFill="0" applyBorder="0" applyAlignment="0" applyProtection="0"/>
    <xf numFmtId="0" fontId="131" fillId="0" borderId="0"/>
    <xf numFmtId="9" fontId="131" fillId="0" borderId="0" applyFont="0" applyFill="0" applyBorder="0" applyAlignment="0" applyProtection="0"/>
    <xf numFmtId="166" fontId="131" fillId="0" borderId="0" applyFont="0" applyFill="0" applyBorder="0" applyAlignment="0" applyProtection="0"/>
    <xf numFmtId="166" fontId="129" fillId="0" borderId="0" applyFont="0" applyFill="0" applyBorder="0" applyAlignment="0" applyProtection="0"/>
    <xf numFmtId="0" fontId="5" fillId="0" borderId="0"/>
    <xf numFmtId="9" fontId="2" fillId="0" borderId="0" applyFont="0" applyFill="0" applyBorder="0" applyAlignment="0" applyProtection="0"/>
    <xf numFmtId="167" fontId="2" fillId="0" borderId="0" applyFont="0" applyFill="0" applyBorder="0" applyAlignment="0" applyProtection="0"/>
    <xf numFmtId="0" fontId="129" fillId="0" borderId="0"/>
    <xf numFmtId="9" fontId="2" fillId="0" borderId="0" applyFont="0" applyFill="0" applyBorder="0" applyAlignment="0" applyProtection="0"/>
    <xf numFmtId="167" fontId="2" fillId="0" borderId="0" applyFont="0" applyFill="0" applyBorder="0" applyAlignment="0" applyProtection="0"/>
    <xf numFmtId="44" fontId="129" fillId="0" borderId="0" applyFont="0" applyFill="0" applyBorder="0" applyAlignment="0" applyProtection="0"/>
    <xf numFmtId="0" fontId="227" fillId="0" borderId="0"/>
    <xf numFmtId="9" fontId="227" fillId="0" borderId="0" applyFont="0" applyFill="0" applyBorder="0" applyAlignment="0" applyProtection="0"/>
    <xf numFmtId="0" fontId="131" fillId="0" borderId="0"/>
    <xf numFmtId="9" fontId="2" fillId="0" borderId="0" applyFont="0" applyFill="0" applyBorder="0" applyAlignment="0" applyProtection="0"/>
    <xf numFmtId="167" fontId="2" fillId="0" borderId="0" applyFont="0" applyFill="0" applyBorder="0" applyAlignment="0" applyProtection="0"/>
    <xf numFmtId="187" fontId="5" fillId="0" borderId="0" applyFont="0" applyFill="0" applyBorder="0" applyAlignment="0" applyProtection="0"/>
    <xf numFmtId="0" fontId="129" fillId="0" borderId="0"/>
    <xf numFmtId="0" fontId="233" fillId="0" borderId="0"/>
    <xf numFmtId="0" fontId="233" fillId="0" borderId="0"/>
    <xf numFmtId="0" fontId="67" fillId="0" borderId="0"/>
    <xf numFmtId="9" fontId="2" fillId="0" borderId="0" applyFont="0" applyFill="0" applyBorder="0" applyAlignment="0" applyProtection="0"/>
    <xf numFmtId="184" fontId="5" fillId="0" borderId="0" applyFont="0" applyFill="0" applyBorder="0" applyAlignment="0" applyProtection="0"/>
    <xf numFmtId="0" fontId="4" fillId="0" borderId="0"/>
    <xf numFmtId="9" fontId="129" fillId="0" borderId="0" applyFont="0" applyFill="0" applyBorder="0" applyAlignment="0" applyProtection="0"/>
    <xf numFmtId="0" fontId="104" fillId="0" borderId="211" applyNumberFormat="0" applyFill="0" applyAlignment="0" applyProtection="0"/>
    <xf numFmtId="0" fontId="5" fillId="18" borderId="212" applyNumberFormat="0" applyFont="0" applyAlignment="0" applyProtection="0"/>
    <xf numFmtId="0" fontId="117" fillId="7" borderId="213" applyNumberFormat="0" applyAlignment="0" applyProtection="0"/>
    <xf numFmtId="0" fontId="118" fillId="19" borderId="213" applyNumberFormat="0" applyAlignment="0" applyProtection="0"/>
    <xf numFmtId="0" fontId="119" fillId="19" borderId="214"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7" fillId="14" borderId="215" applyNumberFormat="0" applyProtection="0">
      <alignment horizontal="left" vertical="center" indent="1"/>
    </xf>
    <xf numFmtId="0" fontId="131" fillId="0" borderId="0"/>
    <xf numFmtId="165" fontId="131" fillId="0" borderId="0" applyFont="0" applyFill="0" applyBorder="0" applyAlignment="0" applyProtection="0"/>
    <xf numFmtId="0" fontId="130" fillId="0" borderId="0" applyNumberFormat="0" applyFill="0" applyBorder="0" applyAlignment="0" applyProtection="0">
      <alignment vertical="top"/>
      <protection locked="0"/>
    </xf>
    <xf numFmtId="9" fontId="2" fillId="0" borderId="0" applyFont="0" applyFill="0" applyBorder="0" applyAlignment="0" applyProtection="0"/>
    <xf numFmtId="167" fontId="2" fillId="0" borderId="0" applyFont="0" applyFill="0" applyBorder="0" applyAlignment="0" applyProtection="0"/>
    <xf numFmtId="0" fontId="104" fillId="0" borderId="1" applyNumberFormat="0" applyFill="0" applyAlignment="0" applyProtection="0"/>
    <xf numFmtId="0" fontId="5" fillId="18" borderId="6" applyNumberFormat="0" applyFont="0" applyAlignment="0" applyProtection="0"/>
    <xf numFmtId="0" fontId="117" fillId="7" borderId="8" applyNumberFormat="0" applyAlignment="0" applyProtection="0"/>
    <xf numFmtId="0" fontId="118" fillId="19" borderId="8" applyNumberFormat="0" applyAlignment="0" applyProtection="0"/>
    <xf numFmtId="0" fontId="119" fillId="19" borderId="9" applyNumberFormat="0" applyAlignment="0" applyProtection="0"/>
    <xf numFmtId="4" fontId="17" fillId="14" borderId="173" applyNumberFormat="0" applyProtection="0">
      <alignment horizontal="left" vertical="center" indent="1"/>
    </xf>
    <xf numFmtId="167" fontId="2" fillId="0" borderId="0" applyFont="0" applyFill="0" applyBorder="0" applyAlignment="0" applyProtection="0"/>
    <xf numFmtId="0" fontId="17" fillId="0" borderId="0"/>
    <xf numFmtId="189" fontId="145" fillId="0" borderId="0" applyFill="0" applyBorder="0" applyAlignment="0" applyProtection="0"/>
    <xf numFmtId="0" fontId="104" fillId="0" borderId="1" applyNumberFormat="0" applyFill="0" applyAlignment="0" applyProtection="0"/>
    <xf numFmtId="0" fontId="5" fillId="18" borderId="6" applyNumberFormat="0" applyFont="0" applyAlignment="0" applyProtection="0"/>
    <xf numFmtId="0" fontId="117" fillId="7" borderId="8" applyNumberFormat="0" applyAlignment="0" applyProtection="0"/>
    <xf numFmtId="0" fontId="104" fillId="0" borderId="1" applyNumberFormat="0" applyFill="0" applyAlignment="0" applyProtection="0"/>
    <xf numFmtId="4" fontId="17" fillId="14" borderId="173" applyNumberFormat="0" applyProtection="0">
      <alignment horizontal="left" vertical="center" indent="1"/>
    </xf>
    <xf numFmtId="0" fontId="5" fillId="18" borderId="6" applyNumberFormat="0" applyFont="0" applyAlignment="0" applyProtection="0"/>
    <xf numFmtId="0" fontId="117" fillId="7" borderId="8" applyNumberFormat="0" applyAlignment="0" applyProtection="0"/>
    <xf numFmtId="0" fontId="118" fillId="19" borderId="8" applyNumberFormat="0" applyAlignment="0" applyProtection="0"/>
    <xf numFmtId="0" fontId="119" fillId="19" borderId="9" applyNumberFormat="0" applyAlignment="0" applyProtection="0"/>
    <xf numFmtId="0" fontId="118" fillId="19" borderId="8" applyNumberFormat="0" applyAlignment="0" applyProtection="0"/>
    <xf numFmtId="0" fontId="5" fillId="18" borderId="6" applyNumberFormat="0" applyFont="0" applyAlignment="0" applyProtection="0"/>
    <xf numFmtId="167" fontId="2" fillId="0" borderId="0" applyFont="0" applyFill="0" applyBorder="0" applyAlignment="0" applyProtection="0"/>
    <xf numFmtId="167" fontId="2" fillId="0" borderId="0" applyFont="0" applyFill="0" applyBorder="0" applyAlignment="0" applyProtection="0"/>
    <xf numFmtId="0" fontId="119" fillId="19" borderId="9" applyNumberFormat="0" applyAlignment="0" applyProtection="0"/>
    <xf numFmtId="0" fontId="117" fillId="7" borderId="8" applyNumberFormat="0" applyAlignment="0" applyProtection="0"/>
    <xf numFmtId="0" fontId="104" fillId="0" borderId="1" applyNumberFormat="0" applyFill="0" applyAlignment="0" applyProtection="0"/>
    <xf numFmtId="4" fontId="17" fillId="14" borderId="173" applyNumberFormat="0" applyProtection="0">
      <alignment horizontal="left" vertical="center" indent="1"/>
    </xf>
    <xf numFmtId="0" fontId="104" fillId="0" borderId="1" applyNumberFormat="0" applyFill="0" applyAlignment="0" applyProtection="0"/>
    <xf numFmtId="0" fontId="5" fillId="18" borderId="6" applyNumberFormat="0" applyFont="0" applyAlignment="0" applyProtection="0"/>
    <xf numFmtId="0" fontId="117" fillId="7" borderId="8" applyNumberFormat="0" applyAlignment="0" applyProtection="0"/>
    <xf numFmtId="0" fontId="118" fillId="19" borderId="8" applyNumberFormat="0" applyAlignment="0" applyProtection="0"/>
    <xf numFmtId="0" fontId="119" fillId="19" borderId="9" applyNumberFormat="0" applyAlignment="0" applyProtection="0"/>
    <xf numFmtId="4" fontId="17" fillId="14" borderId="173" applyNumberFormat="0" applyProtection="0">
      <alignment horizontal="left" vertical="center" indent="1"/>
    </xf>
    <xf numFmtId="0" fontId="118" fillId="19" borderId="8" applyNumberFormat="0" applyAlignment="0" applyProtection="0"/>
    <xf numFmtId="0" fontId="119" fillId="19" borderId="9" applyNumberFormat="0" applyAlignment="0" applyProtection="0"/>
    <xf numFmtId="4" fontId="17" fillId="14" borderId="173" applyNumberFormat="0" applyProtection="0">
      <alignment horizontal="left" vertical="center" indent="1"/>
    </xf>
    <xf numFmtId="0" fontId="104" fillId="0" borderId="1" applyNumberFormat="0" applyFill="0" applyAlignment="0" applyProtection="0"/>
    <xf numFmtId="0" fontId="5" fillId="18" borderId="6" applyNumberFormat="0" applyFont="0" applyAlignment="0" applyProtection="0"/>
    <xf numFmtId="0" fontId="117" fillId="7" borderId="8" applyNumberFormat="0" applyAlignment="0" applyProtection="0"/>
    <xf numFmtId="0" fontId="118" fillId="19" borderId="8" applyNumberFormat="0" applyAlignment="0" applyProtection="0"/>
    <xf numFmtId="0" fontId="119" fillId="19" borderId="9" applyNumberFormat="0" applyAlignment="0" applyProtection="0"/>
    <xf numFmtId="4" fontId="17" fillId="14" borderId="173" applyNumberFormat="0" applyProtection="0">
      <alignment horizontal="left" vertical="center" indent="1"/>
    </xf>
    <xf numFmtId="0" fontId="243" fillId="0" borderId="0"/>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7" fillId="14" borderId="252" applyNumberFormat="0" applyProtection="0">
      <alignment horizontal="left" vertical="center" indent="1"/>
    </xf>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4" fontId="17" fillId="14" borderId="252" applyNumberFormat="0" applyProtection="0">
      <alignment horizontal="left" vertical="center" indent="1"/>
    </xf>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4" fontId="17" fillId="14" borderId="252" applyNumberFormat="0" applyProtection="0">
      <alignment horizontal="left" vertical="center" indent="1"/>
    </xf>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04" fillId="0" borderId="248" applyNumberFormat="0" applyFill="0" applyAlignment="0" applyProtection="0"/>
    <xf numFmtId="4" fontId="17" fillId="14" borderId="252" applyNumberFormat="0" applyProtection="0">
      <alignment horizontal="left" vertical="center" indent="1"/>
    </xf>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0" fontId="118" fillId="19" borderId="250" applyNumberFormat="0" applyAlignment="0" applyProtection="0"/>
    <xf numFmtId="0" fontId="5" fillId="18" borderId="249" applyNumberFormat="0" applyFont="0" applyAlignment="0" applyProtection="0"/>
    <xf numFmtId="0" fontId="119" fillId="19" borderId="251" applyNumberFormat="0" applyAlignment="0" applyProtection="0"/>
    <xf numFmtId="0" fontId="117" fillId="7" borderId="250" applyNumberFormat="0" applyAlignment="0" applyProtection="0"/>
    <xf numFmtId="0" fontId="104" fillId="0" borderId="248" applyNumberFormat="0" applyFill="0" applyAlignment="0" applyProtection="0"/>
    <xf numFmtId="4" fontId="17" fillId="14" borderId="252" applyNumberFormat="0" applyProtection="0">
      <alignment horizontal="left" vertical="center" indent="1"/>
    </xf>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4" fontId="17" fillId="14" borderId="252" applyNumberFormat="0" applyProtection="0">
      <alignment horizontal="left" vertical="center" indent="1"/>
    </xf>
    <xf numFmtId="0" fontId="118" fillId="19" borderId="250" applyNumberFormat="0" applyAlignment="0" applyProtection="0"/>
    <xf numFmtId="0" fontId="119" fillId="19" borderId="251" applyNumberFormat="0" applyAlignment="0" applyProtection="0"/>
    <xf numFmtId="4" fontId="17" fillId="14" borderId="252" applyNumberFormat="0" applyProtection="0">
      <alignment horizontal="left" vertical="center" indent="1"/>
    </xf>
    <xf numFmtId="0" fontId="104" fillId="0" borderId="248" applyNumberFormat="0" applyFill="0" applyAlignment="0" applyProtection="0"/>
    <xf numFmtId="0" fontId="5" fillId="18" borderId="249" applyNumberFormat="0" applyFont="0" applyAlignment="0" applyProtection="0"/>
    <xf numFmtId="0" fontId="117" fillId="7" borderId="250" applyNumberFormat="0" applyAlignment="0" applyProtection="0"/>
    <xf numFmtId="0" fontId="118" fillId="19" borderId="250" applyNumberFormat="0" applyAlignment="0" applyProtection="0"/>
    <xf numFmtId="0" fontId="119" fillId="19" borderId="251" applyNumberFormat="0" applyAlignment="0" applyProtection="0"/>
    <xf numFmtId="4" fontId="17" fillId="14" borderId="252" applyNumberFormat="0" applyProtection="0">
      <alignment horizontal="left" vertical="center" indent="1"/>
    </xf>
    <xf numFmtId="0" fontId="5" fillId="0" borderId="0"/>
    <xf numFmtId="9" fontId="2" fillId="0" borderId="0" applyFont="0" applyFill="0" applyBorder="0" applyAlignment="0" applyProtection="0"/>
    <xf numFmtId="167" fontId="2" fillId="0" borderId="0" applyFont="0" applyFill="0" applyBorder="0" applyAlignment="0" applyProtection="0"/>
    <xf numFmtId="0" fontId="115" fillId="0" borderId="0"/>
    <xf numFmtId="0" fontId="67"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12"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9"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0"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15"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0"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1"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22"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3"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14"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6" fillId="23" borderId="0" applyNumberFormat="0" applyBorder="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87" fillId="7" borderId="371"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129"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04" fillId="0" borderId="394" applyNumberFormat="0" applyFill="0" applyAlignment="0" applyProtection="0"/>
    <xf numFmtId="4" fontId="17" fillId="14" borderId="398" applyNumberFormat="0" applyProtection="0">
      <alignment horizontal="left" vertical="center" indent="1"/>
    </xf>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0" fontId="118" fillId="19" borderId="396" applyNumberFormat="0" applyAlignment="0" applyProtection="0"/>
    <xf numFmtId="0" fontId="5" fillId="18" borderId="395" applyNumberFormat="0" applyFont="0" applyAlignment="0" applyProtection="0"/>
    <xf numFmtId="0" fontId="119" fillId="19" borderId="397" applyNumberFormat="0" applyAlignment="0" applyProtection="0"/>
    <xf numFmtId="0" fontId="117" fillId="7" borderId="396" applyNumberFormat="0" applyAlignment="0" applyProtection="0"/>
    <xf numFmtId="0" fontId="104" fillId="0" borderId="394" applyNumberFormat="0" applyFill="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04" fillId="0" borderId="394" applyNumberFormat="0" applyFill="0" applyAlignment="0" applyProtection="0"/>
    <xf numFmtId="4" fontId="17" fillId="14" borderId="398" applyNumberFormat="0" applyProtection="0">
      <alignment horizontal="left" vertical="center" indent="1"/>
    </xf>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0" fontId="118" fillId="19" borderId="396" applyNumberFormat="0" applyAlignment="0" applyProtection="0"/>
    <xf numFmtId="0" fontId="5" fillId="18" borderId="395" applyNumberFormat="0" applyFont="0" applyAlignment="0" applyProtection="0"/>
    <xf numFmtId="0" fontId="119" fillId="19" borderId="397" applyNumberFormat="0" applyAlignment="0" applyProtection="0"/>
    <xf numFmtId="0" fontId="117" fillId="7" borderId="396" applyNumberFormat="0" applyAlignment="0" applyProtection="0"/>
    <xf numFmtId="0" fontId="104" fillId="0" borderId="394" applyNumberFormat="0" applyFill="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104" fillId="0" borderId="394" applyNumberFormat="0" applyFill="0" applyAlignment="0" applyProtection="0"/>
    <xf numFmtId="0" fontId="5" fillId="18" borderId="395" applyNumberFormat="0" applyFont="0" applyAlignment="0" applyProtection="0"/>
    <xf numFmtId="0" fontId="117" fillId="7" borderId="396" applyNumberFormat="0" applyAlignment="0" applyProtection="0"/>
    <xf numFmtId="0" fontId="118" fillId="19" borderId="396" applyNumberFormat="0" applyAlignment="0" applyProtection="0"/>
    <xf numFmtId="0" fontId="119" fillId="19" borderId="397" applyNumberFormat="0" applyAlignment="0" applyProtection="0"/>
    <xf numFmtId="4" fontId="17" fillId="14" borderId="398" applyNumberFormat="0" applyProtection="0">
      <alignment horizontal="left" vertical="center" indent="1"/>
    </xf>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0" fontId="287" fillId="7" borderId="396" applyNumberFormat="0" applyAlignment="0" applyProtection="0"/>
    <xf numFmtId="167" fontId="2" fillId="0" borderId="0" applyFont="0" applyFill="0" applyBorder="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4" fontId="17" fillId="14" borderId="399" applyNumberFormat="0" applyProtection="0">
      <alignment horizontal="left" vertical="center" indent="1"/>
    </xf>
    <xf numFmtId="4" fontId="17" fillId="14" borderId="399" applyNumberFormat="0" applyProtection="0">
      <alignment horizontal="left" vertical="center" indent="1"/>
    </xf>
    <xf numFmtId="4" fontId="17" fillId="14" borderId="399" applyNumberFormat="0" applyProtection="0">
      <alignment horizontal="left" vertical="center" indent="1"/>
    </xf>
    <xf numFmtId="4" fontId="17" fillId="14" borderId="399" applyNumberFormat="0" applyProtection="0">
      <alignment horizontal="left" vertical="center" indent="1"/>
    </xf>
    <xf numFmtId="4" fontId="17" fillId="14" borderId="399" applyNumberFormat="0" applyProtection="0">
      <alignment horizontal="left" vertical="center" indent="1"/>
    </xf>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04" fillId="0" borderId="400" applyNumberFormat="0" applyFill="0" applyAlignment="0" applyProtection="0"/>
    <xf numFmtId="4" fontId="17" fillId="14" borderId="399" applyNumberFormat="0" applyProtection="0">
      <alignment horizontal="left" vertical="center" indent="1"/>
    </xf>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0" fontId="118" fillId="19" borderId="402" applyNumberFormat="0" applyAlignment="0" applyProtection="0"/>
    <xf numFmtId="0" fontId="5" fillId="18" borderId="401" applyNumberFormat="0" applyFont="0" applyAlignment="0" applyProtection="0"/>
    <xf numFmtId="0" fontId="119" fillId="19" borderId="403" applyNumberFormat="0" applyAlignment="0" applyProtection="0"/>
    <xf numFmtId="0" fontId="117" fillId="7" borderId="402" applyNumberFormat="0" applyAlignment="0" applyProtection="0"/>
    <xf numFmtId="0" fontId="104" fillId="0" borderId="400" applyNumberFormat="0" applyFill="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104" fillId="0" borderId="400" applyNumberFormat="0" applyFill="0" applyAlignment="0" applyProtection="0"/>
    <xf numFmtId="0" fontId="5" fillId="18" borderId="401" applyNumberFormat="0" applyFont="0" applyAlignment="0" applyProtection="0"/>
    <xf numFmtId="0" fontId="117" fillId="7" borderId="402" applyNumberFormat="0" applyAlignment="0" applyProtection="0"/>
    <xf numFmtId="0" fontId="118" fillId="19" borderId="402" applyNumberFormat="0" applyAlignment="0" applyProtection="0"/>
    <xf numFmtId="0" fontId="119" fillId="19" borderId="403" applyNumberFormat="0" applyAlignment="0" applyProtection="0"/>
    <xf numFmtId="4" fontId="17" fillId="14" borderId="399" applyNumberFormat="0" applyProtection="0">
      <alignment horizontal="left" vertical="center" indent="1"/>
    </xf>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0" fontId="287" fillId="7" borderId="402" applyNumberFormat="0" applyAlignment="0" applyProtection="0"/>
    <xf numFmtId="165" fontId="292" fillId="0" borderId="0" applyFont="0" applyFill="0" applyBorder="0" applyAlignment="0" applyProtection="0"/>
    <xf numFmtId="165" fontId="233" fillId="0" borderId="0" applyFont="0" applyFill="0" applyBorder="0" applyAlignment="0" applyProtection="0"/>
    <xf numFmtId="0" fontId="292" fillId="0" borderId="0"/>
    <xf numFmtId="0" fontId="67" fillId="0" borderId="0"/>
    <xf numFmtId="0" fontId="304" fillId="0" borderId="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0" fontId="104" fillId="0" borderId="480" applyNumberFormat="0" applyFill="0" applyAlignment="0" applyProtection="0"/>
    <xf numFmtId="0" fontId="5" fillId="18" borderId="481" applyNumberFormat="0" applyFont="0" applyAlignment="0" applyProtection="0"/>
    <xf numFmtId="0" fontId="117" fillId="7" borderId="482" applyNumberFormat="0" applyAlignment="0" applyProtection="0"/>
    <xf numFmtId="0" fontId="118" fillId="19" borderId="482" applyNumberFormat="0" applyAlignment="0" applyProtection="0"/>
    <xf numFmtId="0" fontId="119" fillId="19" borderId="483" applyNumberFormat="0" applyAlignment="0" applyProtection="0"/>
    <xf numFmtId="167" fontId="2" fillId="0" borderId="0" applyFont="0" applyFill="0" applyBorder="0" applyAlignment="0" applyProtection="0"/>
    <xf numFmtId="4" fontId="17" fillId="14" borderId="505" applyNumberFormat="0" applyProtection="0">
      <alignment horizontal="left" vertical="center" indent="1"/>
    </xf>
    <xf numFmtId="4" fontId="17" fillId="14" borderId="484" applyNumberFormat="0" applyProtection="0">
      <alignment horizontal="left" vertical="center" indent="1"/>
    </xf>
    <xf numFmtId="0" fontId="104" fillId="0" borderId="485" applyNumberFormat="0" applyFill="0" applyAlignment="0" applyProtection="0"/>
    <xf numFmtId="0" fontId="5" fillId="18" borderId="486" applyNumberFormat="0" applyFont="0" applyAlignment="0" applyProtection="0"/>
    <xf numFmtId="0" fontId="117" fillId="7" borderId="487" applyNumberFormat="0" applyAlignment="0" applyProtection="0"/>
    <xf numFmtId="0" fontId="118" fillId="19" borderId="487" applyNumberFormat="0" applyAlignment="0" applyProtection="0"/>
    <xf numFmtId="0" fontId="119" fillId="19" borderId="488" applyNumberFormat="0" applyAlignment="0" applyProtection="0"/>
    <xf numFmtId="4" fontId="17" fillId="14" borderId="484" applyNumberFormat="0" applyProtection="0">
      <alignment horizontal="left" vertical="center" indent="1"/>
    </xf>
    <xf numFmtId="0" fontId="104" fillId="0" borderId="480" applyNumberFormat="0" applyFill="0" applyAlignment="0" applyProtection="0"/>
    <xf numFmtId="0" fontId="5" fillId="18" borderId="481" applyNumberFormat="0" applyFont="0" applyAlignment="0" applyProtection="0"/>
    <xf numFmtId="0" fontId="117" fillId="7" borderId="482" applyNumberFormat="0" applyAlignment="0" applyProtection="0"/>
    <xf numFmtId="0" fontId="118" fillId="19" borderId="482" applyNumberFormat="0" applyAlignment="0" applyProtection="0"/>
    <xf numFmtId="0" fontId="119" fillId="19" borderId="483" applyNumberFormat="0" applyAlignment="0" applyProtection="0"/>
    <xf numFmtId="4" fontId="17" fillId="14" borderId="484" applyNumberFormat="0" applyProtection="0">
      <alignment horizontal="left" vertical="center" indent="1"/>
    </xf>
    <xf numFmtId="0" fontId="104" fillId="0" borderId="480" applyNumberFormat="0" applyFill="0" applyAlignment="0" applyProtection="0"/>
    <xf numFmtId="0" fontId="5" fillId="18" borderId="481" applyNumberFormat="0" applyFont="0" applyAlignment="0" applyProtection="0"/>
    <xf numFmtId="0" fontId="117" fillId="7" borderId="482" applyNumberFormat="0" applyAlignment="0" applyProtection="0"/>
    <xf numFmtId="0" fontId="104" fillId="0" borderId="480" applyNumberFormat="0" applyFill="0" applyAlignment="0" applyProtection="0"/>
    <xf numFmtId="4" fontId="17" fillId="14" borderId="484" applyNumberFormat="0" applyProtection="0">
      <alignment horizontal="left" vertical="center" indent="1"/>
    </xf>
    <xf numFmtId="0" fontId="5" fillId="18" borderId="481" applyNumberFormat="0" applyFont="0" applyAlignment="0" applyProtection="0"/>
    <xf numFmtId="0" fontId="117" fillId="7" borderId="482" applyNumberFormat="0" applyAlignment="0" applyProtection="0"/>
    <xf numFmtId="0" fontId="118" fillId="19" borderId="482" applyNumberFormat="0" applyAlignment="0" applyProtection="0"/>
    <xf numFmtId="0" fontId="119" fillId="19" borderId="483" applyNumberFormat="0" applyAlignment="0" applyProtection="0"/>
    <xf numFmtId="0" fontId="118" fillId="19" borderId="482" applyNumberFormat="0" applyAlignment="0" applyProtection="0"/>
    <xf numFmtId="0" fontId="5" fillId="18" borderId="481" applyNumberFormat="0" applyFont="0" applyAlignment="0" applyProtection="0"/>
    <xf numFmtId="0" fontId="119" fillId="19" borderId="483" applyNumberFormat="0" applyAlignment="0" applyProtection="0"/>
    <xf numFmtId="0" fontId="117" fillId="7" borderId="482" applyNumberFormat="0" applyAlignment="0" applyProtection="0"/>
    <xf numFmtId="0" fontId="104" fillId="0" borderId="480" applyNumberFormat="0" applyFill="0" applyAlignment="0" applyProtection="0"/>
    <xf numFmtId="4" fontId="17" fillId="14" borderId="484" applyNumberFormat="0" applyProtection="0">
      <alignment horizontal="left" vertical="center" indent="1"/>
    </xf>
    <xf numFmtId="0" fontId="104" fillId="0" borderId="480" applyNumberFormat="0" applyFill="0" applyAlignment="0" applyProtection="0"/>
    <xf numFmtId="0" fontId="5" fillId="18" borderId="481" applyNumberFormat="0" applyFont="0" applyAlignment="0" applyProtection="0"/>
    <xf numFmtId="0" fontId="117" fillId="7" borderId="482" applyNumberFormat="0" applyAlignment="0" applyProtection="0"/>
    <xf numFmtId="0" fontId="118" fillId="19" borderId="482" applyNumberFormat="0" applyAlignment="0" applyProtection="0"/>
    <xf numFmtId="0" fontId="119" fillId="19" borderId="483" applyNumberFormat="0" applyAlignment="0" applyProtection="0"/>
    <xf numFmtId="4" fontId="17" fillId="14" borderId="484" applyNumberFormat="0" applyProtection="0">
      <alignment horizontal="left" vertical="center" indent="1"/>
    </xf>
    <xf numFmtId="0" fontId="118" fillId="19" borderId="482" applyNumberFormat="0" applyAlignment="0" applyProtection="0"/>
    <xf numFmtId="0" fontId="119" fillId="19" borderId="483" applyNumberFormat="0" applyAlignment="0" applyProtection="0"/>
    <xf numFmtId="4" fontId="17" fillId="14" borderId="484" applyNumberFormat="0" applyProtection="0">
      <alignment horizontal="left" vertical="center" indent="1"/>
    </xf>
    <xf numFmtId="0" fontId="104" fillId="0" borderId="480" applyNumberFormat="0" applyFill="0" applyAlignment="0" applyProtection="0"/>
    <xf numFmtId="0" fontId="5" fillId="18" borderId="481" applyNumberFormat="0" applyFont="0" applyAlignment="0" applyProtection="0"/>
    <xf numFmtId="0" fontId="117" fillId="7" borderId="482" applyNumberFormat="0" applyAlignment="0" applyProtection="0"/>
    <xf numFmtId="0" fontId="118" fillId="19" borderId="482" applyNumberFormat="0" applyAlignment="0" applyProtection="0"/>
    <xf numFmtId="0" fontId="119" fillId="19" borderId="483" applyNumberFormat="0" applyAlignment="0" applyProtection="0"/>
    <xf numFmtId="4" fontId="17" fillId="14" borderId="484"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04" fillId="0" borderId="489" applyNumberFormat="0" applyFill="0" applyAlignment="0" applyProtection="0"/>
    <xf numFmtId="4" fontId="17" fillId="14" borderId="493" applyNumberFormat="0" applyProtection="0">
      <alignment horizontal="left" vertical="center" indent="1"/>
    </xf>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0" fontId="118" fillId="19" borderId="491" applyNumberFormat="0" applyAlignment="0" applyProtection="0"/>
    <xf numFmtId="0" fontId="5" fillId="18" borderId="490" applyNumberFormat="0" applyFont="0" applyAlignment="0" applyProtection="0"/>
    <xf numFmtId="0" fontId="119" fillId="19" borderId="492" applyNumberFormat="0" applyAlignment="0" applyProtection="0"/>
    <xf numFmtId="0" fontId="117" fillId="7" borderId="491" applyNumberFormat="0" applyAlignment="0" applyProtection="0"/>
    <xf numFmtId="0" fontId="104" fillId="0" borderId="489" applyNumberFormat="0" applyFill="0" applyAlignment="0" applyProtection="0"/>
    <xf numFmtId="4" fontId="17" fillId="14" borderId="493"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04" fillId="0" borderId="489" applyNumberFormat="0" applyFill="0" applyAlignment="0" applyProtection="0"/>
    <xf numFmtId="0" fontId="5" fillId="18" borderId="490" applyNumberFormat="0" applyFont="0" applyAlignment="0" applyProtection="0"/>
    <xf numFmtId="0" fontId="117" fillId="7" borderId="491" applyNumberFormat="0" applyAlignment="0" applyProtection="0"/>
    <xf numFmtId="0" fontId="118" fillId="19" borderId="491" applyNumberFormat="0" applyAlignment="0" applyProtection="0"/>
    <xf numFmtId="0" fontId="119" fillId="19" borderId="492" applyNumberFormat="0" applyAlignment="0" applyProtection="0"/>
    <xf numFmtId="4" fontId="17" fillId="14" borderId="493" applyNumberFormat="0" applyProtection="0">
      <alignment horizontal="left" vertical="center" indent="1"/>
    </xf>
    <xf numFmtId="0" fontId="104" fillId="0" borderId="520" applyNumberFormat="0" applyFill="0" applyAlignment="0" applyProtection="0"/>
    <xf numFmtId="0" fontId="119" fillId="19" borderId="523" applyNumberFormat="0" applyAlignment="0" applyProtection="0"/>
    <xf numFmtId="0" fontId="104" fillId="0" borderId="520" applyNumberFormat="0" applyFill="0" applyAlignment="0" applyProtection="0"/>
    <xf numFmtId="0" fontId="5" fillId="18" borderId="521" applyNumberFormat="0" applyFont="0" applyAlignment="0" applyProtection="0"/>
    <xf numFmtId="0" fontId="117" fillId="7" borderId="522" applyNumberFormat="0" applyAlignment="0" applyProtection="0"/>
    <xf numFmtId="0" fontId="104" fillId="0" borderId="520" applyNumberFormat="0" applyFill="0" applyAlignment="0" applyProtection="0"/>
    <xf numFmtId="4" fontId="17" fillId="14" borderId="524" applyNumberFormat="0" applyProtection="0">
      <alignment horizontal="left" vertical="center" indent="1"/>
    </xf>
    <xf numFmtId="0" fontId="119" fillId="19" borderId="523" applyNumberFormat="0" applyAlignment="0" applyProtection="0"/>
    <xf numFmtId="0" fontId="117" fillId="7" borderId="522" applyNumberFormat="0" applyAlignment="0" applyProtection="0"/>
    <xf numFmtId="0" fontId="5" fillId="18" borderId="521" applyNumberFormat="0" applyFont="0" applyAlignment="0" applyProtection="0"/>
    <xf numFmtId="4" fontId="17" fillId="14" borderId="524" applyNumberFormat="0" applyProtection="0">
      <alignment horizontal="left" vertical="center" indent="1"/>
    </xf>
    <xf numFmtId="0" fontId="104" fillId="0" borderId="520" applyNumberFormat="0" applyFill="0" applyAlignment="0" applyProtection="0"/>
    <xf numFmtId="0" fontId="119" fillId="19" borderId="523" applyNumberFormat="0" applyAlignment="0" applyProtection="0"/>
    <xf numFmtId="4" fontId="17" fillId="14" borderId="524" applyNumberFormat="0" applyProtection="0">
      <alignment horizontal="left" vertical="center" indent="1"/>
    </xf>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525"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0" fontId="287" fillId="7" borderId="494" applyNumberFormat="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14" applyNumberFormat="0" applyProtection="0">
      <alignment horizontal="left" vertical="center" indent="1"/>
    </xf>
    <xf numFmtId="0" fontId="104" fillId="0" borderId="510" applyNumberFormat="0" applyFill="0" applyAlignment="0" applyProtection="0"/>
    <xf numFmtId="0" fontId="117" fillId="7" borderId="512" applyNumberFormat="0" applyAlignment="0" applyProtection="0"/>
    <xf numFmtId="0" fontId="119" fillId="19" borderId="513" applyNumberFormat="0" applyAlignment="0" applyProtection="0"/>
    <xf numFmtId="0" fontId="5" fillId="18" borderId="511" applyNumberFormat="0" applyFont="0" applyAlignment="0" applyProtection="0"/>
    <xf numFmtId="0" fontId="118" fillId="19" borderId="512" applyNumberFormat="0" applyAlignment="0" applyProtection="0"/>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4" fontId="17" fillId="14" borderId="514" applyNumberFormat="0" applyProtection="0">
      <alignment horizontal="left" vertical="center" indent="1"/>
    </xf>
    <xf numFmtId="0" fontId="104" fillId="0" borderId="510" applyNumberFormat="0" applyFill="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14" applyNumberFormat="0" applyProtection="0">
      <alignment horizontal="left" vertical="center" indent="1"/>
    </xf>
    <xf numFmtId="0" fontId="119" fillId="19" borderId="513" applyNumberFormat="0" applyAlignment="0" applyProtection="0"/>
    <xf numFmtId="0" fontId="118" fillId="19" borderId="512" applyNumberFormat="0" applyAlignment="0" applyProtection="0"/>
    <xf numFmtId="0" fontId="117" fillId="7" borderId="512" applyNumberFormat="0" applyAlignment="0" applyProtection="0"/>
    <xf numFmtId="0" fontId="5" fillId="18" borderId="511" applyNumberFormat="0" applyFont="0" applyAlignment="0" applyProtection="0"/>
    <xf numFmtId="0" fontId="104" fillId="0" borderId="510" applyNumberFormat="0" applyFill="0" applyAlignment="0" applyProtection="0"/>
    <xf numFmtId="4" fontId="17" fillId="14" borderId="505" applyNumberFormat="0" applyProtection="0">
      <alignment horizontal="left" vertical="center" indent="1"/>
    </xf>
    <xf numFmtId="0" fontId="119" fillId="19" borderId="504" applyNumberFormat="0" applyAlignment="0" applyProtection="0"/>
    <xf numFmtId="0" fontId="118" fillId="19" borderId="503" applyNumberFormat="0" applyAlignment="0" applyProtection="0"/>
    <xf numFmtId="0" fontId="117" fillId="7" borderId="503" applyNumberFormat="0" applyAlignment="0" applyProtection="0"/>
    <xf numFmtId="0" fontId="5" fillId="18" borderId="502" applyNumberFormat="0" applyFont="0" applyAlignment="0" applyProtection="0"/>
    <xf numFmtId="0" fontId="104" fillId="0" borderId="501" applyNumberFormat="0" applyFill="0" applyAlignment="0" applyProtection="0"/>
    <xf numFmtId="4" fontId="17" fillId="14" borderId="505" applyNumberFormat="0" applyProtection="0">
      <alignment horizontal="left" vertical="center" indent="1"/>
    </xf>
    <xf numFmtId="0" fontId="119" fillId="19" borderId="504" applyNumberFormat="0" applyAlignment="0" applyProtection="0"/>
    <xf numFmtId="0" fontId="118" fillId="19" borderId="503" applyNumberFormat="0" applyAlignment="0" applyProtection="0"/>
    <xf numFmtId="4" fontId="17" fillId="14" borderId="505" applyNumberFormat="0" applyProtection="0">
      <alignment horizontal="left" vertical="center" indent="1"/>
    </xf>
    <xf numFmtId="0" fontId="119" fillId="19" borderId="504" applyNumberFormat="0" applyAlignment="0" applyProtection="0"/>
    <xf numFmtId="0" fontId="118" fillId="19" borderId="503" applyNumberFormat="0" applyAlignment="0" applyProtection="0"/>
    <xf numFmtId="0" fontId="117" fillId="7" borderId="503" applyNumberFormat="0" applyAlignment="0" applyProtection="0"/>
    <xf numFmtId="0" fontId="5" fillId="18" borderId="502" applyNumberFormat="0" applyFont="0" applyAlignment="0" applyProtection="0"/>
    <xf numFmtId="0" fontId="104" fillId="0" borderId="501" applyNumberFormat="0" applyFill="0" applyAlignment="0" applyProtection="0"/>
    <xf numFmtId="4" fontId="17" fillId="14" borderId="505" applyNumberFormat="0" applyProtection="0">
      <alignment horizontal="left" vertical="center" indent="1"/>
    </xf>
    <xf numFmtId="0" fontId="104" fillId="0" borderId="501" applyNumberFormat="0" applyFill="0" applyAlignment="0" applyProtection="0"/>
    <xf numFmtId="0" fontId="117" fillId="7" borderId="503" applyNumberFormat="0" applyAlignment="0" applyProtection="0"/>
    <xf numFmtId="0" fontId="119" fillId="19" borderId="504" applyNumberFormat="0" applyAlignment="0" applyProtection="0"/>
    <xf numFmtId="0" fontId="5" fillId="18" borderId="502" applyNumberFormat="0" applyFont="0" applyAlignment="0" applyProtection="0"/>
    <xf numFmtId="0" fontId="118" fillId="19" borderId="503" applyNumberFormat="0" applyAlignment="0" applyProtection="0"/>
    <xf numFmtId="0" fontId="119" fillId="19" borderId="504" applyNumberFormat="0" applyAlignment="0" applyProtection="0"/>
    <xf numFmtId="0" fontId="118" fillId="19" borderId="503" applyNumberFormat="0" applyAlignment="0" applyProtection="0"/>
    <xf numFmtId="0" fontId="117" fillId="7" borderId="503" applyNumberFormat="0" applyAlignment="0" applyProtection="0"/>
    <xf numFmtId="0" fontId="5" fillId="18" borderId="502" applyNumberFormat="0" applyFont="0" applyAlignment="0" applyProtection="0"/>
    <xf numFmtId="4" fontId="17" fillId="14" borderId="505" applyNumberFormat="0" applyProtection="0">
      <alignment horizontal="left" vertical="center" indent="1"/>
    </xf>
    <xf numFmtId="0" fontId="104" fillId="0" borderId="501" applyNumberFormat="0" applyFill="0" applyAlignment="0" applyProtection="0"/>
    <xf numFmtId="0" fontId="117" fillId="7" borderId="503" applyNumberFormat="0" applyAlignment="0" applyProtection="0"/>
    <xf numFmtId="0" fontId="5" fillId="18" borderId="502" applyNumberFormat="0" applyFont="0" applyAlignment="0" applyProtection="0"/>
    <xf numFmtId="0" fontId="104" fillId="0" borderId="501" applyNumberFormat="0" applyFill="0" applyAlignment="0" applyProtection="0"/>
    <xf numFmtId="4" fontId="17" fillId="14" borderId="505" applyNumberFormat="0" applyProtection="0">
      <alignment horizontal="left" vertical="center" indent="1"/>
    </xf>
    <xf numFmtId="0" fontId="119" fillId="19" borderId="504" applyNumberFormat="0" applyAlignment="0" applyProtection="0"/>
    <xf numFmtId="0" fontId="118" fillId="19" borderId="503" applyNumberFormat="0" applyAlignment="0" applyProtection="0"/>
    <xf numFmtId="0" fontId="117" fillId="7" borderId="503" applyNumberFormat="0" applyAlignment="0" applyProtection="0"/>
    <xf numFmtId="0" fontId="5" fillId="18" borderId="502" applyNumberFormat="0" applyFont="0" applyAlignment="0" applyProtection="0"/>
    <xf numFmtId="0" fontId="104" fillId="0" borderId="501" applyNumberFormat="0" applyFill="0" applyAlignment="0" applyProtection="0"/>
    <xf numFmtId="4" fontId="17" fillId="14" borderId="505" applyNumberFormat="0" applyProtection="0">
      <alignment horizontal="left" vertical="center" indent="1"/>
    </xf>
    <xf numFmtId="0" fontId="119" fillId="19" borderId="509" applyNumberFormat="0" applyAlignment="0" applyProtection="0"/>
    <xf numFmtId="0" fontId="118" fillId="19" borderId="508" applyNumberFormat="0" applyAlignment="0" applyProtection="0"/>
    <xf numFmtId="0" fontId="117" fillId="7" borderId="508" applyNumberFormat="0" applyAlignment="0" applyProtection="0"/>
    <xf numFmtId="0" fontId="5" fillId="18" borderId="507" applyNumberFormat="0" applyFont="0" applyAlignment="0" applyProtection="0"/>
    <xf numFmtId="0" fontId="104" fillId="0" borderId="506" applyNumberFormat="0" applyFill="0" applyAlignment="0" applyProtection="0"/>
    <xf numFmtId="167" fontId="2" fillId="0" borderId="0" applyFont="0" applyFill="0" applyBorder="0" applyAlignment="0" applyProtection="0"/>
    <xf numFmtId="0" fontId="119" fillId="19" borderId="504" applyNumberFormat="0" applyAlignment="0" applyProtection="0"/>
    <xf numFmtId="0" fontId="118" fillId="19" borderId="503" applyNumberFormat="0" applyAlignment="0" applyProtection="0"/>
    <xf numFmtId="0" fontId="117" fillId="7" borderId="503" applyNumberFormat="0" applyAlignment="0" applyProtection="0"/>
    <xf numFmtId="0" fontId="5" fillId="18" borderId="502" applyNumberFormat="0" applyFont="0" applyAlignment="0" applyProtection="0"/>
    <xf numFmtId="0" fontId="104" fillId="0" borderId="501" applyNumberFormat="0" applyFill="0" applyAlignment="0" applyProtection="0"/>
    <xf numFmtId="167" fontId="2" fillId="0" borderId="0" applyFont="0" applyFill="0" applyBorder="0" applyAlignment="0" applyProtection="0"/>
    <xf numFmtId="0" fontId="5" fillId="18" borderId="521" applyNumberFormat="0" applyFont="0" applyAlignment="0" applyProtection="0"/>
    <xf numFmtId="4" fontId="17" fillId="14" borderId="524" applyNumberFormat="0" applyProtection="0">
      <alignment horizontal="left" vertical="center" indent="1"/>
    </xf>
    <xf numFmtId="0" fontId="117" fillId="7" borderId="522" applyNumberFormat="0" applyAlignment="0" applyProtection="0"/>
    <xf numFmtId="0" fontId="118" fillId="19" borderId="522" applyNumberFormat="0" applyAlignment="0" applyProtection="0"/>
    <xf numFmtId="0" fontId="5" fillId="18" borderId="521" applyNumberFormat="0" applyFont="0" applyAlignment="0" applyProtection="0"/>
    <xf numFmtId="0" fontId="5" fillId="18" borderId="521" applyNumberFormat="0" applyFont="0" applyAlignment="0" applyProtection="0"/>
    <xf numFmtId="0" fontId="118" fillId="19" borderId="522" applyNumberFormat="0" applyAlignment="0" applyProtection="0"/>
    <xf numFmtId="0" fontId="104" fillId="0" borderId="520" applyNumberFormat="0" applyFill="0" applyAlignment="0" applyProtection="0"/>
    <xf numFmtId="0" fontId="117" fillId="7" borderId="522" applyNumberFormat="0" applyAlignment="0" applyProtection="0"/>
    <xf numFmtId="0" fontId="118" fillId="19" borderId="522" applyNumberFormat="0" applyAlignment="0" applyProtection="0"/>
    <xf numFmtId="0" fontId="5" fillId="18" borderId="521" applyNumberFormat="0" applyFont="0" applyAlignment="0" applyProtection="0"/>
    <xf numFmtId="0" fontId="117" fillId="7" borderId="522" applyNumberFormat="0" applyAlignment="0" applyProtection="0"/>
    <xf numFmtId="0" fontId="119" fillId="19" borderId="523" applyNumberFormat="0" applyAlignment="0" applyProtection="0"/>
    <xf numFmtId="0" fontId="118" fillId="19" borderId="522" applyNumberFormat="0" applyAlignment="0" applyProtection="0"/>
    <xf numFmtId="4" fontId="17" fillId="14" borderId="524" applyNumberFormat="0" applyProtection="0">
      <alignment horizontal="left" vertical="center" indent="1"/>
    </xf>
    <xf numFmtId="0" fontId="5" fillId="18" borderId="521" applyNumberFormat="0" applyFont="0" applyAlignment="0" applyProtection="0"/>
    <xf numFmtId="0" fontId="117" fillId="7" borderId="522" applyNumberFormat="0" applyAlignment="0" applyProtection="0"/>
    <xf numFmtId="0" fontId="117" fillId="7" borderId="522" applyNumberFormat="0" applyAlignment="0" applyProtection="0"/>
    <xf numFmtId="0" fontId="119" fillId="19" borderId="523" applyNumberFormat="0" applyAlignment="0" applyProtection="0"/>
    <xf numFmtId="0" fontId="118" fillId="19" borderId="522" applyNumberFormat="0" applyAlignment="0" applyProtection="0"/>
    <xf numFmtId="0" fontId="104" fillId="0" borderId="520" applyNumberFormat="0" applyFill="0" applyAlignment="0" applyProtection="0"/>
    <xf numFmtId="0" fontId="117" fillId="7" borderId="522" applyNumberFormat="0" applyAlignment="0" applyProtection="0"/>
    <xf numFmtId="0" fontId="118" fillId="19" borderId="522" applyNumberFormat="0" applyAlignment="0" applyProtection="0"/>
    <xf numFmtId="4" fontId="17" fillId="14" borderId="524" applyNumberFormat="0" applyProtection="0">
      <alignment horizontal="left" vertical="center" indent="1"/>
    </xf>
    <xf numFmtId="0" fontId="119" fillId="19" borderId="523" applyNumberFormat="0" applyAlignment="0" applyProtection="0"/>
    <xf numFmtId="0" fontId="104" fillId="0" borderId="520" applyNumberFormat="0" applyFill="0" applyAlignment="0" applyProtection="0"/>
    <xf numFmtId="0" fontId="119" fillId="19" borderId="523" applyNumberFormat="0" applyAlignment="0" applyProtection="0"/>
    <xf numFmtId="0" fontId="118" fillId="19" borderId="522" applyNumberFormat="0" applyAlignment="0" applyProtection="0"/>
    <xf numFmtId="0" fontId="104" fillId="0" borderId="520" applyNumberFormat="0" applyFill="0" applyAlignment="0" applyProtection="0"/>
    <xf numFmtId="4" fontId="17" fillId="14" borderId="524" applyNumberFormat="0" applyProtection="0">
      <alignment horizontal="left" vertical="center" indent="1"/>
    </xf>
    <xf numFmtId="0" fontId="119" fillId="19" borderId="523" applyNumberFormat="0" applyAlignment="0" applyProtection="0"/>
    <xf numFmtId="0" fontId="5" fillId="18" borderId="521" applyNumberFormat="0" applyFont="0" applyAlignment="0" applyProtection="0"/>
    <xf numFmtId="4" fontId="17" fillId="14" borderId="524" applyNumberFormat="0" applyProtection="0">
      <alignment horizontal="left" vertical="center" indent="1"/>
    </xf>
    <xf numFmtId="0" fontId="118" fillId="19" borderId="522" applyNumberFormat="0" applyAlignment="0" applyProtection="0"/>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0" fontId="118" fillId="19" borderId="497" applyNumberFormat="0" applyAlignment="0" applyProtection="0"/>
    <xf numFmtId="0" fontId="5" fillId="18" borderId="496" applyNumberFormat="0" applyFont="0" applyAlignment="0" applyProtection="0"/>
    <xf numFmtId="0" fontId="119" fillId="19" borderId="498" applyNumberForma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0" fontId="118" fillId="19" borderId="497" applyNumberFormat="0" applyAlignment="0" applyProtection="0"/>
    <xf numFmtId="0" fontId="5" fillId="18" borderId="496" applyNumberFormat="0" applyFont="0" applyAlignment="0" applyProtection="0"/>
    <xf numFmtId="0" fontId="119" fillId="19" borderId="498" applyNumberForma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4" fontId="17" fillId="14" borderId="499" applyNumberFormat="0" applyProtection="0">
      <alignment horizontal="left" vertical="center" indent="1"/>
    </xf>
    <xf numFmtId="4" fontId="17" fillId="14" borderId="499" applyNumberFormat="0" applyProtection="0">
      <alignment horizontal="left" vertical="center" indent="1"/>
    </xf>
    <xf numFmtId="4" fontId="17" fillId="14" borderId="499" applyNumberFormat="0" applyProtection="0">
      <alignment horizontal="left" vertical="center" indent="1"/>
    </xf>
    <xf numFmtId="4" fontId="17" fillId="14" borderId="499" applyNumberFormat="0" applyProtection="0">
      <alignment horizontal="left" vertical="center" indent="1"/>
    </xf>
    <xf numFmtId="4" fontId="17" fillId="14" borderId="499" applyNumberFormat="0" applyProtection="0">
      <alignment horizontal="left" vertical="center" indent="1"/>
    </xf>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0" fontId="118" fillId="19" borderId="497" applyNumberFormat="0" applyAlignment="0" applyProtection="0"/>
    <xf numFmtId="0" fontId="5" fillId="18" borderId="496" applyNumberFormat="0" applyFont="0" applyAlignment="0" applyProtection="0"/>
    <xf numFmtId="0" fontId="119" fillId="19" borderId="498" applyNumberFormat="0" applyAlignment="0" applyProtection="0"/>
    <xf numFmtId="0" fontId="117" fillId="7" borderId="497" applyNumberFormat="0" applyAlignment="0" applyProtection="0"/>
    <xf numFmtId="0" fontId="104" fillId="0" borderId="495" applyNumberFormat="0" applyFill="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104" fillId="0" borderId="495" applyNumberFormat="0" applyFill="0" applyAlignment="0" applyProtection="0"/>
    <xf numFmtId="0" fontId="5" fillId="18" borderId="496" applyNumberFormat="0" applyFont="0" applyAlignment="0" applyProtection="0"/>
    <xf numFmtId="0" fontId="117" fillId="7" borderId="497" applyNumberFormat="0" applyAlignment="0" applyProtection="0"/>
    <xf numFmtId="0" fontId="118" fillId="19" borderId="497" applyNumberFormat="0" applyAlignment="0" applyProtection="0"/>
    <xf numFmtId="0" fontId="119" fillId="19" borderId="498" applyNumberFormat="0" applyAlignment="0" applyProtection="0"/>
    <xf numFmtId="4" fontId="17" fillId="14" borderId="499" applyNumberFormat="0" applyProtection="0">
      <alignment horizontal="left" vertical="center" indent="1"/>
    </xf>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287" fillId="7" borderId="497" applyNumberFormat="0" applyAlignment="0" applyProtection="0"/>
    <xf numFmtId="0" fontId="15" fillId="0" borderId="0"/>
    <xf numFmtId="0" fontId="17" fillId="0" borderId="0"/>
    <xf numFmtId="167" fontId="67" fillId="0" borderId="0" applyFont="0" applyFill="0" applyBorder="0" applyAlignment="0" applyProtection="0"/>
    <xf numFmtId="0" fontId="129" fillId="0" borderId="0"/>
    <xf numFmtId="165" fontId="129" fillId="0" borderId="0" applyFont="0" applyFill="0" applyBorder="0" applyAlignment="0" applyProtection="0"/>
    <xf numFmtId="0" fontId="307" fillId="0" borderId="0" applyNumberFormat="0" applyFill="0" applyBorder="0" applyAlignment="0" applyProtection="0"/>
    <xf numFmtId="9" fontId="67" fillId="0" borderId="0" applyFont="0" applyFill="0" applyBorder="0" applyAlignment="0" applyProtection="0"/>
    <xf numFmtId="0" fontId="67" fillId="0" borderId="0" applyProtection="0"/>
    <xf numFmtId="0" fontId="67" fillId="0" borderId="0"/>
    <xf numFmtId="0" fontId="308" fillId="0" borderId="0">
      <alignment horizontal="left" vertical="top" wrapText="1"/>
    </xf>
    <xf numFmtId="9" fontId="67" fillId="0" borderId="0" applyFont="0" applyFill="0" applyBorder="0" applyAlignment="0" applyProtection="0"/>
    <xf numFmtId="167" fontId="67" fillId="0" borderId="0" applyFont="0" applyFill="0" applyBorder="0" applyAlignment="0" applyProtection="0"/>
    <xf numFmtId="0" fontId="129" fillId="0" borderId="0"/>
    <xf numFmtId="0" fontId="183" fillId="0" borderId="0"/>
    <xf numFmtId="0" fontId="306" fillId="0" borderId="0">
      <alignment horizontal="right" vertical="top"/>
    </xf>
    <xf numFmtId="0" fontId="309" fillId="0" borderId="0">
      <alignment horizontal="center" vertical="top"/>
    </xf>
    <xf numFmtId="0" fontId="139" fillId="0" borderId="0">
      <alignment horizontal="left" vertical="top"/>
    </xf>
    <xf numFmtId="0" fontId="309" fillId="0" borderId="0">
      <alignment horizontal="center" vertical="top"/>
    </xf>
    <xf numFmtId="0" fontId="309" fillId="0" borderId="0">
      <alignment horizontal="right" vertical="center"/>
    </xf>
    <xf numFmtId="0" fontId="139" fillId="0" borderId="0">
      <alignment horizontal="left" vertical="center"/>
    </xf>
    <xf numFmtId="0" fontId="309" fillId="0" borderId="0">
      <alignment horizontal="center" vertical="center"/>
    </xf>
    <xf numFmtId="0" fontId="309" fillId="0" borderId="0">
      <alignment horizontal="center" vertical="center"/>
    </xf>
    <xf numFmtId="0" fontId="309" fillId="0" borderId="0">
      <alignment horizontal="right" vertical="top"/>
    </xf>
    <xf numFmtId="0" fontId="139" fillId="0" borderId="0">
      <alignment horizontal="left" vertical="top"/>
    </xf>
    <xf numFmtId="0" fontId="309" fillId="0" borderId="0">
      <alignment horizontal="center" vertical="top"/>
    </xf>
    <xf numFmtId="0" fontId="309" fillId="0" borderId="0">
      <alignment horizontal="center" vertical="top"/>
    </xf>
    <xf numFmtId="0" fontId="310" fillId="0" borderId="0">
      <alignment horizontal="left" vertical="top"/>
    </xf>
    <xf numFmtId="0" fontId="67" fillId="0" borderId="0"/>
    <xf numFmtId="0" fontId="129" fillId="0" borderId="0"/>
    <xf numFmtId="165" fontId="129" fillId="0" borderId="0" applyFont="0" applyFill="0" applyBorder="0" applyAlignment="0" applyProtection="0"/>
    <xf numFmtId="0" fontId="129" fillId="0" borderId="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0" fontId="118" fillId="19" borderId="515" applyNumberFormat="0" applyAlignment="0" applyProtection="0"/>
    <xf numFmtId="0" fontId="5" fillId="18" borderId="517" applyNumberFormat="0" applyFont="0" applyAlignment="0" applyProtection="0"/>
    <xf numFmtId="0" fontId="119" fillId="19" borderId="518" applyNumberForma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0" fontId="118" fillId="19" borderId="515" applyNumberFormat="0" applyAlignment="0" applyProtection="0"/>
    <xf numFmtId="0" fontId="5" fillId="18" borderId="517" applyNumberFormat="0" applyFont="0" applyAlignment="0" applyProtection="0"/>
    <xf numFmtId="0" fontId="119" fillId="19" borderId="518" applyNumberForma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4" fontId="17" fillId="14" borderId="519" applyNumberFormat="0" applyProtection="0">
      <alignment horizontal="left" vertical="center" indent="1"/>
    </xf>
    <xf numFmtId="4" fontId="17" fillId="14" borderId="519" applyNumberFormat="0" applyProtection="0">
      <alignment horizontal="left" vertical="center" indent="1"/>
    </xf>
    <xf numFmtId="4" fontId="17" fillId="14" borderId="519" applyNumberFormat="0" applyProtection="0">
      <alignment horizontal="left" vertical="center" indent="1"/>
    </xf>
    <xf numFmtId="4" fontId="17" fillId="14" borderId="519" applyNumberFormat="0" applyProtection="0">
      <alignment horizontal="left" vertical="center" indent="1"/>
    </xf>
    <xf numFmtId="4" fontId="17" fillId="14" borderId="519" applyNumberFormat="0" applyProtection="0">
      <alignment horizontal="left" vertical="center" indent="1"/>
    </xf>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0" fontId="118" fillId="19" borderId="515" applyNumberFormat="0" applyAlignment="0" applyProtection="0"/>
    <xf numFmtId="0" fontId="5" fillId="18" borderId="517" applyNumberFormat="0" applyFont="0" applyAlignment="0" applyProtection="0"/>
    <xf numFmtId="0" fontId="119" fillId="19" borderId="518" applyNumberFormat="0" applyAlignment="0" applyProtection="0"/>
    <xf numFmtId="0" fontId="117" fillId="7" borderId="515" applyNumberFormat="0" applyAlignment="0" applyProtection="0"/>
    <xf numFmtId="0" fontId="104" fillId="0" borderId="516" applyNumberFormat="0" applyFill="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104" fillId="0" borderId="516" applyNumberFormat="0" applyFill="0" applyAlignment="0" applyProtection="0"/>
    <xf numFmtId="0" fontId="5" fillId="18" borderId="517" applyNumberFormat="0" applyFont="0" applyAlignment="0" applyProtection="0"/>
    <xf numFmtId="0" fontId="117" fillId="7" borderId="515" applyNumberFormat="0" applyAlignment="0" applyProtection="0"/>
    <xf numFmtId="0" fontId="118" fillId="19" borderId="515" applyNumberFormat="0" applyAlignment="0" applyProtection="0"/>
    <xf numFmtId="0" fontId="119" fillId="19" borderId="518" applyNumberFormat="0" applyAlignment="0" applyProtection="0"/>
    <xf numFmtId="4" fontId="17" fillId="14" borderId="519" applyNumberFormat="0" applyProtection="0">
      <alignment horizontal="left" vertical="center" indent="1"/>
    </xf>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287" fillId="7" borderId="515" applyNumberFormat="0" applyAlignment="0" applyProtection="0"/>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0" fontId="118" fillId="19" borderId="528" applyNumberFormat="0" applyAlignment="0" applyProtection="0"/>
    <xf numFmtId="0" fontId="5" fillId="18" borderId="527" applyNumberFormat="0" applyFont="0" applyAlignment="0" applyProtection="0"/>
    <xf numFmtId="0" fontId="119" fillId="19" borderId="529" applyNumberForma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0" fontId="118" fillId="19" borderId="528" applyNumberFormat="0" applyAlignment="0" applyProtection="0"/>
    <xf numFmtId="0" fontId="5" fillId="18" borderId="527" applyNumberFormat="0" applyFont="0" applyAlignment="0" applyProtection="0"/>
    <xf numFmtId="0" fontId="119" fillId="19" borderId="529" applyNumberForma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4" fontId="17" fillId="14" borderId="530" applyNumberFormat="0" applyProtection="0">
      <alignment horizontal="left" vertical="center" indent="1"/>
    </xf>
    <xf numFmtId="4" fontId="17" fillId="14" borderId="530" applyNumberFormat="0" applyProtection="0">
      <alignment horizontal="left" vertical="center" indent="1"/>
    </xf>
    <xf numFmtId="4" fontId="17" fillId="14" borderId="530" applyNumberFormat="0" applyProtection="0">
      <alignment horizontal="left" vertical="center" indent="1"/>
    </xf>
    <xf numFmtId="4" fontId="17" fillId="14" borderId="530" applyNumberFormat="0" applyProtection="0">
      <alignment horizontal="left" vertical="center" indent="1"/>
    </xf>
    <xf numFmtId="4" fontId="17" fillId="14" borderId="530" applyNumberFormat="0" applyProtection="0">
      <alignment horizontal="left" vertical="center" indent="1"/>
    </xf>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0" fontId="118" fillId="19" borderId="528" applyNumberFormat="0" applyAlignment="0" applyProtection="0"/>
    <xf numFmtId="0" fontId="5" fillId="18" borderId="527" applyNumberFormat="0" applyFont="0" applyAlignment="0" applyProtection="0"/>
    <xf numFmtId="0" fontId="119" fillId="19" borderId="529" applyNumberFormat="0" applyAlignment="0" applyProtection="0"/>
    <xf numFmtId="0" fontId="117" fillId="7" borderId="528" applyNumberFormat="0" applyAlignment="0" applyProtection="0"/>
    <xf numFmtId="0" fontId="104" fillId="0" borderId="526" applyNumberFormat="0" applyFill="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104" fillId="0" borderId="526" applyNumberFormat="0" applyFill="0" applyAlignment="0" applyProtection="0"/>
    <xf numFmtId="0" fontId="5" fillId="18" borderId="527" applyNumberFormat="0" applyFont="0" applyAlignment="0" applyProtection="0"/>
    <xf numFmtId="0" fontId="117" fillId="7" borderId="528" applyNumberFormat="0" applyAlignment="0" applyProtection="0"/>
    <xf numFmtId="0" fontId="118" fillId="19" borderId="528" applyNumberFormat="0" applyAlignment="0" applyProtection="0"/>
    <xf numFmtId="0" fontId="119" fillId="19" borderId="529" applyNumberFormat="0" applyAlignment="0" applyProtection="0"/>
    <xf numFmtId="4" fontId="17" fillId="14" borderId="530" applyNumberFormat="0" applyProtection="0">
      <alignment horizontal="left" vertical="center" indent="1"/>
    </xf>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0" fontId="287" fillId="7" borderId="528" applyNumberFormat="0" applyAlignment="0" applyProtection="0"/>
    <xf numFmtId="167" fontId="2" fillId="0" borderId="0" applyFont="0" applyFill="0" applyBorder="0" applyAlignment="0" applyProtection="0"/>
    <xf numFmtId="4" fontId="17" fillId="14" borderId="542" applyNumberFormat="0" applyProtection="0">
      <alignment horizontal="left" vertical="center" indent="1"/>
    </xf>
    <xf numFmtId="0" fontId="104" fillId="0" borderId="543" applyNumberFormat="0" applyFill="0" applyAlignment="0" applyProtection="0"/>
    <xf numFmtId="0" fontId="5" fillId="18" borderId="544" applyNumberFormat="0" applyFont="0" applyAlignment="0" applyProtection="0"/>
    <xf numFmtId="0" fontId="117" fillId="7" borderId="545" applyNumberFormat="0" applyAlignment="0" applyProtection="0"/>
    <xf numFmtId="0" fontId="118" fillId="19" borderId="545" applyNumberFormat="0" applyAlignment="0" applyProtection="0"/>
    <xf numFmtId="0" fontId="119" fillId="19" borderId="546" applyNumberFormat="0" applyAlignment="0" applyProtection="0"/>
    <xf numFmtId="4" fontId="17" fillId="14" borderId="542" applyNumberFormat="0" applyProtection="0">
      <alignment horizontal="left" vertical="center" indent="1"/>
    </xf>
    <xf numFmtId="4" fontId="17" fillId="14" borderId="542" applyNumberFormat="0" applyProtection="0">
      <alignment horizontal="left" vertical="center" indent="1"/>
    </xf>
    <xf numFmtId="4" fontId="17" fillId="14" borderId="542" applyNumberFormat="0" applyProtection="0">
      <alignment horizontal="left" vertical="center" indent="1"/>
    </xf>
    <xf numFmtId="4" fontId="17" fillId="14" borderId="542" applyNumberFormat="0" applyProtection="0">
      <alignment horizontal="left" vertical="center" indent="1"/>
    </xf>
    <xf numFmtId="4" fontId="17" fillId="14" borderId="542" applyNumberFormat="0" applyProtection="0">
      <alignment horizontal="left" vertical="center" indent="1"/>
    </xf>
    <xf numFmtId="4" fontId="17" fillId="14" borderId="542" applyNumberFormat="0" applyProtection="0">
      <alignment horizontal="left" vertical="center" indent="1"/>
    </xf>
    <xf numFmtId="4" fontId="17" fillId="14" borderId="542"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04" fillId="0" borderId="547" applyNumberFormat="0" applyFill="0" applyAlignment="0" applyProtection="0"/>
    <xf numFmtId="4" fontId="17" fillId="14" borderId="551" applyNumberFormat="0" applyProtection="0">
      <alignment horizontal="left" vertical="center" indent="1"/>
    </xf>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0" fontId="118" fillId="19" borderId="549" applyNumberFormat="0" applyAlignment="0" applyProtection="0"/>
    <xf numFmtId="0" fontId="5" fillId="18" borderId="548" applyNumberFormat="0" applyFont="0" applyAlignment="0" applyProtection="0"/>
    <xf numFmtId="0" fontId="119" fillId="19" borderId="550" applyNumberFormat="0" applyAlignment="0" applyProtection="0"/>
    <xf numFmtId="0" fontId="117" fillId="7" borderId="549" applyNumberFormat="0" applyAlignment="0" applyProtection="0"/>
    <xf numFmtId="0" fontId="104" fillId="0" borderId="547" applyNumberFormat="0" applyFill="0" applyAlignment="0" applyProtection="0"/>
    <xf numFmtId="4" fontId="17" fillId="14" borderId="551"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0" fontId="104" fillId="0" borderId="547" applyNumberFormat="0" applyFill="0" applyAlignment="0" applyProtection="0"/>
    <xf numFmtId="0" fontId="5" fillId="18" borderId="548" applyNumberFormat="0" applyFont="0" applyAlignment="0" applyProtection="0"/>
    <xf numFmtId="0" fontId="117" fillId="7" borderId="549" applyNumberFormat="0" applyAlignment="0" applyProtection="0"/>
    <xf numFmtId="0" fontId="118" fillId="19" borderId="549" applyNumberFormat="0" applyAlignment="0" applyProtection="0"/>
    <xf numFmtId="0" fontId="119" fillId="19" borderId="550" applyNumberFormat="0" applyAlignment="0" applyProtection="0"/>
    <xf numFmtId="4" fontId="17" fillId="14" borderId="551" applyNumberFormat="0" applyProtection="0">
      <alignment horizontal="left" vertical="center" indent="1"/>
    </xf>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0" fontId="323" fillId="0" borderId="0" applyNumberFormat="0" applyFill="0" applyBorder="0" applyAlignment="0" applyProtection="0"/>
    <xf numFmtId="0" fontId="316" fillId="91" borderId="0" applyNumberFormat="0" applyBorder="0" applyAlignment="0" applyProtection="0"/>
    <xf numFmtId="0" fontId="288" fillId="0" borderId="541" applyNumberFormat="0" applyFill="0" applyAlignment="0" applyProtection="0"/>
    <xf numFmtId="0" fontId="312" fillId="0" borderId="533" applyNumberFormat="0" applyFill="0" applyAlignment="0" applyProtection="0"/>
    <xf numFmtId="0" fontId="325" fillId="116" borderId="0" applyNumberFormat="0" applyBorder="0" applyAlignment="0" applyProtection="0"/>
    <xf numFmtId="0" fontId="325" fillId="100" borderId="0" applyNumberFormat="0" applyBorder="0" applyAlignment="0" applyProtection="0"/>
    <xf numFmtId="0" fontId="325" fillId="107" borderId="0" applyNumberFormat="0" applyBorder="0" applyAlignment="0" applyProtection="0"/>
    <xf numFmtId="0" fontId="131" fillId="118" borderId="0" applyNumberFormat="0" applyBorder="0" applyAlignment="0" applyProtection="0"/>
    <xf numFmtId="0" fontId="131" fillId="102" borderId="0" applyNumberFormat="0" applyBorder="0" applyAlignment="0" applyProtection="0"/>
    <xf numFmtId="0" fontId="131" fillId="109" borderId="0" applyNumberFormat="0" applyBorder="0" applyAlignment="0" applyProtection="0"/>
    <xf numFmtId="165" fontId="131" fillId="0" borderId="0" applyFont="0" applyFill="0" applyBorder="0" applyAlignment="0" applyProtection="0"/>
    <xf numFmtId="0" fontId="131" fillId="0" borderId="0"/>
    <xf numFmtId="0" fontId="145" fillId="0" borderId="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0" fontId="287" fillId="7" borderId="554" applyNumberFormat="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7" fontId="67"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0" fontId="325" fillId="111" borderId="0" applyNumberFormat="0" applyBorder="0" applyAlignment="0" applyProtection="0"/>
    <xf numFmtId="0" fontId="321" fillId="0" borderId="538" applyNumberFormat="0" applyFill="0" applyAlignment="0" applyProtection="0"/>
    <xf numFmtId="0" fontId="317" fillId="92" borderId="0" applyNumberFormat="0" applyBorder="0" applyAlignment="0" applyProtection="0"/>
    <xf numFmtId="0" fontId="314" fillId="0" borderId="0" applyNumberFormat="0" applyFill="0" applyBorder="0" applyAlignment="0" applyProtection="0"/>
    <xf numFmtId="0" fontId="320" fillId="45" borderId="536" applyNumberFormat="0" applyAlignment="0" applyProtection="0"/>
    <xf numFmtId="0" fontId="325" fillId="112" borderId="0" applyNumberFormat="0" applyBorder="0" applyAlignment="0" applyProtection="0"/>
    <xf numFmtId="0" fontId="325" fillId="96" borderId="0" applyNumberFormat="0" applyBorder="0" applyAlignment="0" applyProtection="0"/>
    <xf numFmtId="0" fontId="131" fillId="114" borderId="0" applyNumberFormat="0" applyBorder="0" applyAlignment="0" applyProtection="0"/>
    <xf numFmtId="0" fontId="131" fillId="98" borderId="0" applyNumberFormat="0" applyBorder="0" applyAlignment="0" applyProtection="0"/>
    <xf numFmtId="0" fontId="131" fillId="105" borderId="0" applyNumberFormat="0" applyBorder="0" applyAlignment="0" applyProtection="0"/>
    <xf numFmtId="0" fontId="145" fillId="0" borderId="0"/>
    <xf numFmtId="196" fontId="145" fillId="0" borderId="0" applyFont="0" applyFill="0" applyBorder="0" applyAlignment="0" applyProtection="0"/>
    <xf numFmtId="167" fontId="67" fillId="0" borderId="0" applyFont="0" applyFill="0" applyBorder="0" applyAlignment="0" applyProtection="0"/>
    <xf numFmtId="0" fontId="145" fillId="0" borderId="0"/>
    <xf numFmtId="0" fontId="326" fillId="0" borderId="0" applyNumberFormat="0" applyFill="0" applyBorder="0" applyAlignment="0" applyProtection="0"/>
    <xf numFmtId="0" fontId="131" fillId="101" borderId="0" applyNumberFormat="0" applyBorder="0" applyAlignment="0" applyProtection="0"/>
    <xf numFmtId="0" fontId="131" fillId="117" borderId="0" applyNumberFormat="0" applyBorder="0" applyAlignment="0" applyProtection="0"/>
    <xf numFmtId="0" fontId="131" fillId="110" borderId="0" applyNumberFormat="0" applyBorder="0" applyAlignment="0" applyProtection="0"/>
    <xf numFmtId="0" fontId="325" fillId="103" borderId="0" applyNumberFormat="0" applyBorder="0" applyAlignment="0" applyProtection="0"/>
    <xf numFmtId="0" fontId="325" fillId="119" borderId="0" applyNumberFormat="0" applyBorder="0" applyAlignment="0" applyProtection="0"/>
    <xf numFmtId="0" fontId="325" fillId="108" borderId="0" applyNumberFormat="0" applyBorder="0" applyAlignment="0" applyProtection="0"/>
    <xf numFmtId="0" fontId="319" fillId="45" borderId="537" applyNumberFormat="0" applyAlignment="0" applyProtection="0"/>
    <xf numFmtId="0" fontId="314" fillId="0" borderId="535" applyNumberFormat="0" applyFill="0" applyAlignment="0" applyProtection="0"/>
    <xf numFmtId="0" fontId="326" fillId="0" borderId="0" applyNumberFormat="0" applyFill="0" applyBorder="0" applyAlignment="0" applyProtection="0"/>
    <xf numFmtId="0" fontId="131" fillId="95" borderId="540" applyNumberFormat="0" applyFont="0" applyAlignment="0" applyProtection="0"/>
    <xf numFmtId="0" fontId="145" fillId="0" borderId="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0" fontId="129" fillId="0" borderId="0"/>
    <xf numFmtId="0" fontId="145" fillId="0" borderId="0"/>
    <xf numFmtId="0" fontId="131" fillId="97" borderId="0" applyNumberFormat="0" applyBorder="0" applyAlignment="0" applyProtection="0"/>
    <xf numFmtId="0" fontId="131" fillId="113" borderId="0" applyNumberFormat="0" applyBorder="0" applyAlignment="0" applyProtection="0"/>
    <xf numFmtId="0" fontId="131" fillId="106" borderId="0" applyNumberFormat="0" applyBorder="0" applyAlignment="0" applyProtection="0"/>
    <xf numFmtId="0" fontId="325" fillId="99" borderId="0" applyNumberFormat="0" applyBorder="0" applyAlignment="0" applyProtection="0"/>
    <xf numFmtId="0" fontId="325" fillId="115" borderId="0" applyNumberFormat="0" applyBorder="0" applyAlignment="0" applyProtection="0"/>
    <xf numFmtId="0" fontId="325" fillId="104" borderId="0" applyNumberFormat="0" applyBorder="0" applyAlignment="0" applyProtection="0"/>
    <xf numFmtId="0" fontId="318" fillId="93" borderId="536" applyNumberFormat="0" applyAlignment="0" applyProtection="0"/>
    <xf numFmtId="0" fontId="313" fillId="0" borderId="534" applyNumberFormat="0" applyFill="0" applyAlignment="0" applyProtection="0"/>
    <xf numFmtId="0" fontId="322" fillId="94" borderId="539" applyNumberFormat="0" applyAlignment="0" applyProtection="0"/>
    <xf numFmtId="0" fontId="324" fillId="0" borderId="0" applyNumberFormat="0" applyFill="0" applyBorder="0" applyAlignment="0" applyProtection="0"/>
    <xf numFmtId="0" fontId="315" fillId="90" borderId="0" applyNumberFormat="0" applyBorder="0" applyAlignment="0" applyProtection="0"/>
    <xf numFmtId="165" fontId="131" fillId="0" borderId="0" applyFont="0" applyFill="0" applyBorder="0" applyAlignment="0" applyProtection="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0" fontId="327" fillId="0" borderId="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9" fillId="19" borderId="558" applyNumberFormat="0" applyAlignment="0" applyProtection="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7" fillId="7" borderId="557" applyNumberFormat="0" applyAlignment="0" applyProtection="0"/>
    <xf numFmtId="0" fontId="5" fillId="18" borderId="556" applyNumberFormat="0" applyFon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7" fillId="7" borderId="557" applyNumberFormat="0" applyAlignment="0" applyProtection="0"/>
    <xf numFmtId="0" fontId="119" fillId="19" borderId="558" applyNumberFormat="0" applyAlignment="0" applyProtection="0"/>
    <xf numFmtId="0" fontId="5" fillId="18" borderId="556" applyNumberFormat="0" applyFon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7" fillId="7" borderId="557" applyNumberFormat="0" applyAlignment="0" applyProtection="0"/>
    <xf numFmtId="0" fontId="119" fillId="19" borderId="558" applyNumberFormat="0" applyAlignment="0" applyProtection="0"/>
    <xf numFmtId="0" fontId="5" fillId="18" borderId="556" applyNumberFormat="0" applyFon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0" fontId="119" fillId="19" borderId="558" applyNumberFormat="0" applyAlignment="0" applyProtection="0"/>
    <xf numFmtId="0" fontId="118" fillId="19" borderId="557" applyNumberFormat="0" applyAlignment="0" applyProtection="0"/>
    <xf numFmtId="0" fontId="117" fillId="7" borderId="557" applyNumberFormat="0" applyAlignment="0" applyProtection="0"/>
    <xf numFmtId="0" fontId="5" fillId="18" borderId="556" applyNumberFormat="0" applyFont="0" applyAlignment="0" applyProtection="0"/>
    <xf numFmtId="0" fontId="104" fillId="0" borderId="555" applyNumberFormat="0" applyFill="0" applyAlignment="0" applyProtection="0"/>
    <xf numFmtId="0" fontId="5" fillId="18" borderId="556" applyNumberFormat="0" applyFont="0" applyAlignment="0" applyProtection="0"/>
    <xf numFmtId="4" fontId="17" fillId="14" borderId="559" applyNumberFormat="0" applyProtection="0">
      <alignment horizontal="left" vertical="center" indent="1"/>
    </xf>
    <xf numFmtId="0" fontId="117" fillId="7" borderId="557" applyNumberFormat="0" applyAlignment="0" applyProtection="0"/>
    <xf numFmtId="0" fontId="118" fillId="19" borderId="557" applyNumberFormat="0" applyAlignment="0" applyProtection="0"/>
    <xf numFmtId="0" fontId="5" fillId="18" borderId="556" applyNumberFormat="0" applyFont="0" applyAlignment="0" applyProtection="0"/>
    <xf numFmtId="0" fontId="5" fillId="18" borderId="556" applyNumberFormat="0" applyFont="0" applyAlignment="0" applyProtection="0"/>
    <xf numFmtId="0" fontId="118" fillId="19" borderId="557" applyNumberFormat="0" applyAlignment="0" applyProtection="0"/>
    <xf numFmtId="0" fontId="104" fillId="0" borderId="555" applyNumberFormat="0" applyFill="0" applyAlignment="0" applyProtection="0"/>
    <xf numFmtId="0" fontId="117" fillId="7" borderId="557" applyNumberFormat="0" applyAlignment="0" applyProtection="0"/>
    <xf numFmtId="0" fontId="118" fillId="19" borderId="557" applyNumberFormat="0" applyAlignment="0" applyProtection="0"/>
    <xf numFmtId="0" fontId="5" fillId="18" borderId="556" applyNumberFormat="0" applyFont="0" applyAlignment="0" applyProtection="0"/>
    <xf numFmtId="0" fontId="117" fillId="7" borderId="557" applyNumberFormat="0" applyAlignment="0" applyProtection="0"/>
    <xf numFmtId="0" fontId="119" fillId="19" borderId="558" applyNumberFormat="0" applyAlignment="0" applyProtection="0"/>
    <xf numFmtId="0" fontId="118" fillId="19" borderId="557" applyNumberFormat="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7" fillId="7" borderId="557" applyNumberFormat="0" applyAlignment="0" applyProtection="0"/>
    <xf numFmtId="0" fontId="119" fillId="19" borderId="558" applyNumberFormat="0" applyAlignment="0" applyProtection="0"/>
    <xf numFmtId="0" fontId="118" fillId="19" borderId="557" applyNumberFormat="0" applyAlignment="0" applyProtection="0"/>
    <xf numFmtId="0" fontId="104" fillId="0" borderId="555" applyNumberFormat="0" applyFill="0" applyAlignment="0" applyProtection="0"/>
    <xf numFmtId="0" fontId="117" fillId="7" borderId="557" applyNumberFormat="0" applyAlignment="0" applyProtection="0"/>
    <xf numFmtId="0" fontId="118" fillId="19" borderId="557" applyNumberFormat="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104" fillId="0" borderId="555" applyNumberFormat="0" applyFill="0" applyAlignment="0" applyProtection="0"/>
    <xf numFmtId="0" fontId="119" fillId="19" borderId="558" applyNumberFormat="0" applyAlignment="0" applyProtection="0"/>
    <xf numFmtId="0" fontId="118" fillId="19"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19" fillId="19" borderId="558" applyNumberFormat="0" applyAlignment="0" applyProtection="0"/>
    <xf numFmtId="0" fontId="5" fillId="18" borderId="556" applyNumberFormat="0" applyFon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0" fontId="118" fillId="19" borderId="557" applyNumberFormat="0" applyAlignment="0" applyProtection="0"/>
    <xf numFmtId="0" fontId="5" fillId="18" borderId="556" applyNumberFormat="0" applyFont="0" applyAlignment="0" applyProtection="0"/>
    <xf numFmtId="0" fontId="119" fillId="19" borderId="558" applyNumberFormat="0" applyAlignment="0" applyProtection="0"/>
    <xf numFmtId="0" fontId="117" fillId="7" borderId="557" applyNumberFormat="0" applyAlignment="0" applyProtection="0"/>
    <xf numFmtId="0" fontId="104" fillId="0" borderId="555" applyNumberFormat="0" applyFill="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104" fillId="0" borderId="555" applyNumberFormat="0" applyFill="0" applyAlignment="0" applyProtection="0"/>
    <xf numFmtId="0" fontId="5" fillId="18" borderId="556" applyNumberFormat="0" applyFont="0" applyAlignment="0" applyProtection="0"/>
    <xf numFmtId="0" fontId="117" fillId="7" borderId="557" applyNumberFormat="0" applyAlignment="0" applyProtection="0"/>
    <xf numFmtId="0" fontId="118" fillId="19" borderId="557" applyNumberFormat="0" applyAlignment="0" applyProtection="0"/>
    <xf numFmtId="0" fontId="119" fillId="19" borderId="558" applyNumberFormat="0" applyAlignment="0" applyProtection="0"/>
    <xf numFmtId="4" fontId="17" fillId="14" borderId="559" applyNumberFormat="0" applyProtection="0">
      <alignment horizontal="left" vertical="center" indent="1"/>
    </xf>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287" fillId="7" borderId="557" applyNumberFormat="0" applyAlignment="0" applyProtection="0"/>
    <xf numFmtId="0" fontId="4" fillId="0" borderId="0"/>
    <xf numFmtId="0" fontId="119" fillId="19" borderId="585" applyNumberFormat="0" applyAlignment="0" applyProtection="0"/>
    <xf numFmtId="0" fontId="119" fillId="19" borderId="585" applyNumberFormat="0" applyAlignment="0" applyProtection="0"/>
    <xf numFmtId="0" fontId="118" fillId="19" borderId="584" applyNumberFormat="0" applyAlignment="0" applyProtection="0"/>
    <xf numFmtId="4" fontId="17" fillId="14" borderId="583" applyNumberFormat="0" applyProtection="0">
      <alignment horizontal="left" vertical="center" indent="1"/>
    </xf>
    <xf numFmtId="0" fontId="117" fillId="7" borderId="584" applyNumberFormat="0" applyAlignment="0" applyProtection="0"/>
    <xf numFmtId="0" fontId="119" fillId="19" borderId="596" applyNumberFormat="0" applyAlignment="0" applyProtection="0"/>
    <xf numFmtId="0" fontId="119" fillId="19" borderId="596" applyNumberFormat="0" applyAlignment="0" applyProtection="0"/>
    <xf numFmtId="0" fontId="117" fillId="7" borderId="584" applyNumberFormat="0" applyAlignment="0" applyProtection="0"/>
    <xf numFmtId="0" fontId="117" fillId="7" borderId="584" applyNumberFormat="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104" fillId="0" borderId="571" applyNumberFormat="0" applyFill="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0" fontId="5" fillId="18" borderId="572" applyNumberFormat="0" applyFont="0" applyAlignment="0" applyProtection="0"/>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4" fontId="17" fillId="14" borderId="573" applyNumberFormat="0" applyProtection="0">
      <alignment horizontal="left" vertical="center" indent="1"/>
    </xf>
    <xf numFmtId="0" fontId="119" fillId="19" borderId="596" applyNumberFormat="0" applyAlignment="0" applyProtection="0"/>
    <xf numFmtId="0" fontId="119" fillId="19" borderId="596"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7" fillId="7"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8" fillId="19" borderId="574"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7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9" fillId="19" borderId="596" applyNumberFormat="0" applyAlignment="0" applyProtection="0"/>
    <xf numFmtId="0" fontId="119" fillId="19" borderId="596" applyNumberFormat="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119" fillId="19" borderId="596" applyNumberForma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119" fillId="19" borderId="596" applyNumberFormat="0" applyAlignment="0" applyProtection="0"/>
    <xf numFmtId="0" fontId="119" fillId="19" borderId="596" applyNumberFormat="0" applyAlignment="0" applyProtection="0"/>
    <xf numFmtId="0" fontId="119" fillId="19" borderId="596"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8" fillId="19"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164" fontId="129" fillId="0" borderId="0" applyFont="0" applyFill="0" applyBorder="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0" fontId="117" fillId="7" borderId="595" applyNumberFormat="0" applyAlignment="0" applyProtection="0"/>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165" fontId="131" fillId="0" borderId="0" applyFont="0" applyFill="0" applyBorder="0" applyAlignment="0" applyProtection="0"/>
    <xf numFmtId="4" fontId="17" fillId="14" borderId="594" applyNumberFormat="0" applyProtection="0">
      <alignment horizontal="left" vertical="center" indent="1"/>
    </xf>
    <xf numFmtId="4" fontId="17" fillId="14" borderId="594" applyNumberFormat="0" applyProtection="0">
      <alignment horizontal="left" vertical="center" indent="1"/>
    </xf>
    <xf numFmtId="0" fontId="118" fillId="19" borderId="595" applyNumberFormat="0" applyAlignment="0" applyProtection="0"/>
    <xf numFmtId="0" fontId="119" fillId="19" borderId="596" applyNumberFormat="0" applyAlignment="0" applyProtection="0"/>
    <xf numFmtId="0" fontId="119" fillId="19" borderId="596" applyNumberFormat="0" applyAlignment="0" applyProtection="0"/>
    <xf numFmtId="44" fontId="129" fillId="0" borderId="0" applyFont="0" applyFill="0" applyBorder="0" applyAlignment="0" applyProtection="0"/>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04" fillId="0" borderId="571" applyNumberFormat="0" applyFill="0" applyAlignment="0" applyProtection="0"/>
    <xf numFmtId="4" fontId="17" fillId="14" borderId="573" applyNumberFormat="0" applyProtection="0">
      <alignment horizontal="left" vertical="center" indent="1"/>
    </xf>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0" fontId="118" fillId="19" borderId="574" applyNumberFormat="0" applyAlignment="0" applyProtection="0"/>
    <xf numFmtId="0" fontId="5" fillId="18" borderId="572" applyNumberFormat="0" applyFont="0" applyAlignment="0" applyProtection="0"/>
    <xf numFmtId="0" fontId="119" fillId="19" borderId="575" applyNumberFormat="0" applyAlignment="0" applyProtection="0"/>
    <xf numFmtId="0" fontId="117" fillId="7" borderId="574" applyNumberFormat="0" applyAlignment="0" applyProtection="0"/>
    <xf numFmtId="0" fontId="104" fillId="0" borderId="571" applyNumberFormat="0" applyFill="0" applyAlignment="0" applyProtection="0"/>
    <xf numFmtId="4" fontId="17" fillId="14" borderId="573" applyNumberFormat="0" applyProtection="0">
      <alignment horizontal="left" vertical="center" indent="1"/>
    </xf>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04" fillId="0" borderId="571" applyNumberFormat="0" applyFill="0" applyAlignment="0" applyProtection="0"/>
    <xf numFmtId="0" fontId="5" fillId="18" borderId="572" applyNumberFormat="0" applyFont="0" applyAlignment="0" applyProtection="0"/>
    <xf numFmtId="0" fontId="117" fillId="7" borderId="574" applyNumberFormat="0" applyAlignment="0" applyProtection="0"/>
    <xf numFmtId="0" fontId="118" fillId="19" borderId="574" applyNumberFormat="0" applyAlignment="0" applyProtection="0"/>
    <xf numFmtId="0" fontId="119" fillId="19" borderId="575" applyNumberFormat="0" applyAlignment="0" applyProtection="0"/>
    <xf numFmtId="4" fontId="17" fillId="14" borderId="573" applyNumberFormat="0" applyProtection="0">
      <alignment horizontal="left" vertical="center" indent="1"/>
    </xf>
    <xf numFmtId="0" fontId="117" fillId="7" borderId="584" applyNumberFormat="0" applyAlignment="0" applyProtection="0"/>
    <xf numFmtId="165" fontId="129" fillId="0" borderId="0" applyFont="0" applyFill="0" applyBorder="0" applyAlignment="0" applyProtection="0"/>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4" fontId="17" fillId="14" borderId="576" applyNumberFormat="0" applyProtection="0">
      <alignment horizontal="left" vertical="center" indent="1"/>
    </xf>
    <xf numFmtId="0" fontId="119" fillId="19" borderId="580" applyNumberFormat="0" applyAlignment="0" applyProtection="0"/>
    <xf numFmtId="0" fontId="118" fillId="19" borderId="579" applyNumberFormat="0" applyAlignment="0" applyProtection="0"/>
    <xf numFmtId="0" fontId="117" fillId="7"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19" fillId="19" borderId="580" applyNumberFormat="0" applyAlignment="0" applyProtection="0"/>
    <xf numFmtId="0" fontId="118" fillId="19" borderId="579" applyNumberFormat="0" applyAlignment="0" applyProtection="0"/>
    <xf numFmtId="4" fontId="17" fillId="14" borderId="576" applyNumberFormat="0" applyProtection="0">
      <alignment horizontal="left" vertical="center" indent="1"/>
    </xf>
    <xf numFmtId="0" fontId="119" fillId="19" borderId="580" applyNumberFormat="0" applyAlignment="0" applyProtection="0"/>
    <xf numFmtId="0" fontId="118" fillId="19" borderId="579" applyNumberFormat="0" applyAlignment="0" applyProtection="0"/>
    <xf numFmtId="0" fontId="117" fillId="7"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117" fillId="7" borderId="579" applyNumberFormat="0" applyAlignment="0" applyProtection="0"/>
    <xf numFmtId="0" fontId="119" fillId="19" borderId="580"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0" fontId="117" fillId="7" borderId="579" applyNumberFormat="0" applyAlignment="0" applyProtection="0"/>
    <xf numFmtId="0" fontId="104" fillId="0" borderId="577" applyNumberFormat="0" applyFill="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0" fontId="119" fillId="19" borderId="580" applyNumberFormat="0" applyAlignment="0" applyProtection="0"/>
    <xf numFmtId="0" fontId="117" fillId="7"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19" fillId="19" borderId="580" applyNumberFormat="0" applyAlignment="0" applyProtection="0"/>
    <xf numFmtId="0" fontId="118" fillId="19" borderId="579" applyNumberFormat="0" applyAlignment="0" applyProtection="0"/>
    <xf numFmtId="0" fontId="117" fillId="7" borderId="579" applyNumberFormat="0" applyAlignment="0" applyProtection="0"/>
    <xf numFmtId="0" fontId="5" fillId="18" borderId="578" applyNumberFormat="0" applyFont="0" applyAlignment="0" applyProtection="0"/>
    <xf numFmtId="0" fontId="104" fillId="0" borderId="577" applyNumberFormat="0" applyFill="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9" fillId="19" borderId="580"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8" fillId="19"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0" fontId="117" fillId="7" borderId="579" applyNumberFormat="0" applyAlignment="0" applyProtection="0"/>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5" fillId="18" borderId="578" applyNumberFormat="0" applyFont="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04" fillId="0" borderId="577" applyNumberFormat="0" applyFill="0" applyAlignment="0" applyProtection="0"/>
    <xf numFmtId="0" fontId="117" fillId="7" borderId="579" applyNumberFormat="0" applyAlignment="0" applyProtection="0"/>
    <xf numFmtId="0" fontId="119" fillId="19" borderId="580" applyNumberFormat="0" applyAlignment="0" applyProtection="0"/>
    <xf numFmtId="0" fontId="118" fillId="19" borderId="579"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5" fillId="18" borderId="578" applyNumberFormat="0" applyFont="0" applyAlignment="0" applyProtection="0"/>
    <xf numFmtId="0" fontId="117" fillId="7" borderId="579" applyNumberFormat="0" applyAlignment="0" applyProtection="0"/>
    <xf numFmtId="4" fontId="17" fillId="14" borderId="576" applyNumberFormat="0" applyProtection="0">
      <alignment horizontal="left" vertical="center" indent="1"/>
    </xf>
    <xf numFmtId="4" fontId="17" fillId="14" borderId="576" applyNumberFormat="0" applyProtection="0">
      <alignment horizontal="left" vertical="center" indent="1"/>
    </xf>
    <xf numFmtId="0" fontId="118" fillId="19" borderId="579" applyNumberFormat="0" applyAlignment="0" applyProtection="0"/>
    <xf numFmtId="0" fontId="117" fillId="7" borderId="579" applyNumberFormat="0" applyAlignment="0" applyProtection="0"/>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0" fontId="118" fillId="19" borderId="579" applyNumberFormat="0" applyAlignment="0" applyProtection="0"/>
    <xf numFmtId="0" fontId="5" fillId="18" borderId="578" applyNumberFormat="0" applyFont="0" applyAlignment="0" applyProtection="0"/>
    <xf numFmtId="0" fontId="119" fillId="19" borderId="580" applyNumberFormat="0" applyAlignment="0" applyProtection="0"/>
    <xf numFmtId="0" fontId="117" fillId="7" borderId="579" applyNumberFormat="0" applyAlignment="0" applyProtection="0"/>
    <xf numFmtId="0" fontId="104" fillId="0" borderId="577" applyNumberFormat="0" applyFill="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0" fontId="104" fillId="0" borderId="577" applyNumberFormat="0" applyFill="0" applyAlignment="0" applyProtection="0"/>
    <xf numFmtId="0" fontId="5" fillId="18" borderId="578" applyNumberFormat="0" applyFont="0" applyAlignment="0" applyProtection="0"/>
    <xf numFmtId="0" fontId="117" fillId="7" borderId="579" applyNumberFormat="0" applyAlignment="0" applyProtection="0"/>
    <xf numFmtId="0" fontId="118" fillId="19" borderId="579" applyNumberFormat="0" applyAlignment="0" applyProtection="0"/>
    <xf numFmtId="0" fontId="119" fillId="19" borderId="580" applyNumberFormat="0" applyAlignment="0" applyProtection="0"/>
    <xf numFmtId="4" fontId="17" fillId="14" borderId="576"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0" fontId="119" fillId="19" borderId="596" applyNumberFormat="0" applyAlignment="0" applyProtection="0"/>
    <xf numFmtId="0" fontId="118" fillId="19" borderId="595" applyNumberFormat="0" applyAlignment="0" applyProtection="0"/>
    <xf numFmtId="4" fontId="17" fillId="14" borderId="594"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95" applyNumberFormat="0" applyAlignment="0" applyProtection="0"/>
    <xf numFmtId="165" fontId="129" fillId="0" borderId="0" applyFont="0" applyFill="0" applyBorder="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4" fontId="17" fillId="14" borderId="583" applyNumberFormat="0" applyProtection="0">
      <alignment horizontal="left" vertical="center" indent="1"/>
    </xf>
    <xf numFmtId="0" fontId="119" fillId="19" borderId="585" applyNumberFormat="0" applyAlignment="0" applyProtection="0"/>
    <xf numFmtId="0" fontId="118" fillId="19" borderId="584" applyNumberFormat="0" applyAlignment="0" applyProtection="0"/>
    <xf numFmtId="0" fontId="117" fillId="7"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19" fillId="19" borderId="585" applyNumberFormat="0" applyAlignment="0" applyProtection="0"/>
    <xf numFmtId="0" fontId="118" fillId="19" borderId="584" applyNumberFormat="0" applyAlignment="0" applyProtection="0"/>
    <xf numFmtId="4" fontId="17" fillId="14" borderId="583" applyNumberFormat="0" applyProtection="0">
      <alignment horizontal="left" vertical="center" indent="1"/>
    </xf>
    <xf numFmtId="0" fontId="119" fillId="19" borderId="585" applyNumberFormat="0" applyAlignment="0" applyProtection="0"/>
    <xf numFmtId="0" fontId="118" fillId="19" borderId="584" applyNumberFormat="0" applyAlignment="0" applyProtection="0"/>
    <xf numFmtId="0" fontId="117" fillId="7"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117" fillId="7" borderId="584" applyNumberFormat="0" applyAlignment="0" applyProtection="0"/>
    <xf numFmtId="0" fontId="119" fillId="19" borderId="585"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0" fontId="117" fillId="7" borderId="584" applyNumberFormat="0" applyAlignment="0" applyProtection="0"/>
    <xf numFmtId="0" fontId="104" fillId="0" borderId="581" applyNumberFormat="0" applyFill="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0" fontId="119" fillId="19" borderId="585" applyNumberFormat="0" applyAlignment="0" applyProtection="0"/>
    <xf numFmtId="0" fontId="117" fillId="7"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19" fillId="19" borderId="585" applyNumberFormat="0" applyAlignment="0" applyProtection="0"/>
    <xf numFmtId="0" fontId="118" fillId="19" borderId="584" applyNumberFormat="0" applyAlignment="0" applyProtection="0"/>
    <xf numFmtId="0" fontId="117" fillId="7" borderId="584" applyNumberFormat="0" applyAlignment="0" applyProtection="0"/>
    <xf numFmtId="0" fontId="5" fillId="18" borderId="582" applyNumberFormat="0" applyFont="0" applyAlignment="0" applyProtection="0"/>
    <xf numFmtId="0" fontId="104" fillId="0" borderId="581" applyNumberFormat="0" applyFill="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9" fillId="19" borderId="585"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8" fillId="19"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0" fontId="117" fillId="7" borderId="584" applyNumberFormat="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5" fillId="18" borderId="582" applyNumberFormat="0" applyFont="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04" fillId="0" borderId="581" applyNumberFormat="0" applyFill="0" applyAlignment="0" applyProtection="0"/>
    <xf numFmtId="0" fontId="117" fillId="7" borderId="584" applyNumberFormat="0" applyAlignment="0" applyProtection="0"/>
    <xf numFmtId="0" fontId="119" fillId="19" borderId="585" applyNumberFormat="0" applyAlignment="0" applyProtection="0"/>
    <xf numFmtId="0" fontId="118" fillId="19" borderId="584"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5" fillId="18" borderId="582" applyNumberFormat="0" applyFont="0" applyAlignment="0" applyProtection="0"/>
    <xf numFmtId="0" fontId="117" fillId="7" borderId="584" applyNumberFormat="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118" fillId="19" borderId="584" applyNumberFormat="0" applyAlignment="0" applyProtection="0"/>
    <xf numFmtId="0" fontId="117" fillId="7" borderId="584" applyNumberFormat="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0" fontId="118" fillId="19" borderId="584" applyNumberFormat="0" applyAlignment="0" applyProtection="0"/>
    <xf numFmtId="0" fontId="5" fillId="18" borderId="582" applyNumberFormat="0" applyFont="0" applyAlignment="0" applyProtection="0"/>
    <xf numFmtId="0" fontId="119" fillId="19" borderId="585" applyNumberFormat="0" applyAlignment="0" applyProtection="0"/>
    <xf numFmtId="0" fontId="117" fillId="7" borderId="584" applyNumberFormat="0" applyAlignment="0" applyProtection="0"/>
    <xf numFmtId="0" fontId="104" fillId="0" borderId="581" applyNumberFormat="0" applyFill="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0" fontId="104" fillId="0" borderId="581" applyNumberFormat="0" applyFill="0" applyAlignment="0" applyProtection="0"/>
    <xf numFmtId="0" fontId="5" fillId="18" borderId="582" applyNumberFormat="0" applyFont="0" applyAlignment="0" applyProtection="0"/>
    <xf numFmtId="0" fontId="117" fillId="7" borderId="584" applyNumberFormat="0" applyAlignment="0" applyProtection="0"/>
    <xf numFmtId="0" fontId="118" fillId="19" borderId="584" applyNumberFormat="0" applyAlignment="0" applyProtection="0"/>
    <xf numFmtId="0" fontId="119" fillId="19" borderId="585" applyNumberFormat="0" applyAlignment="0" applyProtection="0"/>
    <xf numFmtId="4" fontId="17" fillId="14" borderId="583"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4" fontId="17" fillId="14" borderId="594" applyNumberFormat="0" applyProtection="0">
      <alignment horizontal="left" vertical="center" indent="1"/>
    </xf>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5" fillId="18" borderId="593" applyNumberFormat="0" applyFont="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0" fontId="104" fillId="0" borderId="592" applyNumberFormat="0" applyFill="0" applyAlignment="0" applyProtection="0"/>
    <xf numFmtId="4" fontId="17" fillId="14" borderId="594" applyNumberFormat="0" applyProtection="0">
      <alignment horizontal="left" vertical="center" indent="1"/>
    </xf>
    <xf numFmtId="0" fontId="118" fillId="19" borderId="595" applyNumberFormat="0" applyAlignment="0" applyProtection="0"/>
    <xf numFmtId="0" fontId="119" fillId="19" borderId="596" applyNumberFormat="0" applyAlignment="0" applyProtection="0"/>
    <xf numFmtId="0" fontId="119" fillId="19" borderId="596" applyNumberFormat="0" applyAlignment="0" applyProtection="0"/>
    <xf numFmtId="0" fontId="119" fillId="19" borderId="596" applyNumberFormat="0" applyAlignment="0" applyProtection="0"/>
    <xf numFmtId="0" fontId="117" fillId="7" borderId="595" applyNumberFormat="0" applyAlignment="0" applyProtection="0"/>
    <xf numFmtId="165" fontId="129" fillId="0" borderId="0" applyFont="0" applyFill="0" applyBorder="0" applyAlignment="0" applyProtection="0"/>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4" fontId="17" fillId="14" borderId="587" applyNumberFormat="0" applyProtection="0">
      <alignment horizontal="left" vertical="center" indent="1"/>
    </xf>
    <xf numFmtId="0" fontId="119" fillId="19" borderId="591" applyNumberFormat="0" applyAlignment="0" applyProtection="0"/>
    <xf numFmtId="0" fontId="118" fillId="19" borderId="590" applyNumberFormat="0" applyAlignment="0" applyProtection="0"/>
    <xf numFmtId="0" fontId="117" fillId="7"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19" fillId="19" borderId="591" applyNumberFormat="0" applyAlignment="0" applyProtection="0"/>
    <xf numFmtId="0" fontId="118" fillId="19" borderId="590" applyNumberFormat="0" applyAlignment="0" applyProtection="0"/>
    <xf numFmtId="4" fontId="17" fillId="14" borderId="587" applyNumberFormat="0" applyProtection="0">
      <alignment horizontal="left" vertical="center" indent="1"/>
    </xf>
    <xf numFmtId="0" fontId="119" fillId="19" borderId="591" applyNumberFormat="0" applyAlignment="0" applyProtection="0"/>
    <xf numFmtId="0" fontId="118" fillId="19" borderId="590" applyNumberFormat="0" applyAlignment="0" applyProtection="0"/>
    <xf numFmtId="0" fontId="117" fillId="7"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117" fillId="7" borderId="590" applyNumberFormat="0" applyAlignment="0" applyProtection="0"/>
    <xf numFmtId="0" fontId="119" fillId="19" borderId="591"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0" fontId="117" fillId="7" borderId="590" applyNumberFormat="0" applyAlignment="0" applyProtection="0"/>
    <xf numFmtId="0" fontId="104" fillId="0" borderId="588" applyNumberFormat="0" applyFill="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0" fontId="119" fillId="19" borderId="591" applyNumberFormat="0" applyAlignment="0" applyProtection="0"/>
    <xf numFmtId="0" fontId="117" fillId="7"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19" fillId="19" borderId="591" applyNumberFormat="0" applyAlignment="0" applyProtection="0"/>
    <xf numFmtId="0" fontId="118" fillId="19" borderId="590" applyNumberFormat="0" applyAlignment="0" applyProtection="0"/>
    <xf numFmtId="0" fontId="117" fillId="7" borderId="590" applyNumberFormat="0" applyAlignment="0" applyProtection="0"/>
    <xf numFmtId="0" fontId="5" fillId="18" borderId="589" applyNumberFormat="0" applyFont="0" applyAlignment="0" applyProtection="0"/>
    <xf numFmtId="0" fontId="104" fillId="0" borderId="588" applyNumberFormat="0" applyFill="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9" fillId="19" borderId="591"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8" fillId="19"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0" fontId="117" fillId="7" borderId="590" applyNumberFormat="0" applyAlignment="0" applyProtection="0"/>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5" fillId="18" borderId="589" applyNumberFormat="0" applyFont="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04" fillId="0" borderId="588" applyNumberFormat="0" applyFill="0" applyAlignment="0" applyProtection="0"/>
    <xf numFmtId="0" fontId="117" fillId="7" borderId="590" applyNumberFormat="0" applyAlignment="0" applyProtection="0"/>
    <xf numFmtId="0" fontId="119" fillId="19" borderId="591" applyNumberFormat="0" applyAlignment="0" applyProtection="0"/>
    <xf numFmtId="0" fontId="118" fillId="19" borderId="590"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5" fillId="18" borderId="589" applyNumberFormat="0" applyFont="0" applyAlignment="0" applyProtection="0"/>
    <xf numFmtId="0" fontId="117" fillId="7" borderId="590" applyNumberFormat="0" applyAlignment="0" applyProtection="0"/>
    <xf numFmtId="4" fontId="17" fillId="14" borderId="587" applyNumberFormat="0" applyProtection="0">
      <alignment horizontal="left" vertical="center" indent="1"/>
    </xf>
    <xf numFmtId="4" fontId="17" fillId="14" borderId="587" applyNumberFormat="0" applyProtection="0">
      <alignment horizontal="left" vertical="center" indent="1"/>
    </xf>
    <xf numFmtId="0" fontId="118" fillId="19" borderId="590" applyNumberFormat="0" applyAlignment="0" applyProtection="0"/>
    <xf numFmtId="0" fontId="117" fillId="7" borderId="590" applyNumberFormat="0" applyAlignment="0" applyProtection="0"/>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0" fontId="118" fillId="19" borderId="590" applyNumberFormat="0" applyAlignment="0" applyProtection="0"/>
    <xf numFmtId="0" fontId="5" fillId="18" borderId="589" applyNumberFormat="0" applyFont="0" applyAlignment="0" applyProtection="0"/>
    <xf numFmtId="0" fontId="119" fillId="19" borderId="591" applyNumberFormat="0" applyAlignment="0" applyProtection="0"/>
    <xf numFmtId="0" fontId="117" fillId="7" borderId="590" applyNumberFormat="0" applyAlignment="0" applyProtection="0"/>
    <xf numFmtId="0" fontId="104" fillId="0" borderId="588" applyNumberFormat="0" applyFill="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0" fontId="104" fillId="0" borderId="588" applyNumberFormat="0" applyFill="0" applyAlignment="0" applyProtection="0"/>
    <xf numFmtId="0" fontId="5" fillId="18" borderId="589" applyNumberFormat="0" applyFont="0" applyAlignment="0" applyProtection="0"/>
    <xf numFmtId="0" fontId="117" fillId="7" borderId="590" applyNumberFormat="0" applyAlignment="0" applyProtection="0"/>
    <xf numFmtId="0" fontId="118" fillId="19" borderId="590" applyNumberFormat="0" applyAlignment="0" applyProtection="0"/>
    <xf numFmtId="0" fontId="119" fillId="19" borderId="591" applyNumberFormat="0" applyAlignment="0" applyProtection="0"/>
    <xf numFmtId="4" fontId="17" fillId="14" borderId="587" applyNumberFormat="0" applyProtection="0">
      <alignment horizontal="left" vertical="center" indent="1"/>
    </xf>
    <xf numFmtId="165" fontId="129" fillId="0" borderId="0" applyFont="0" applyFill="0" applyBorder="0" applyAlignment="0" applyProtection="0"/>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4" fontId="17" fillId="14" borderId="597" applyNumberFormat="0" applyProtection="0">
      <alignment horizontal="left" vertical="center" indent="1"/>
    </xf>
    <xf numFmtId="0" fontId="119" fillId="19" borderId="601" applyNumberFormat="0" applyAlignment="0" applyProtection="0"/>
    <xf numFmtId="0" fontId="118" fillId="19" borderId="600" applyNumberFormat="0" applyAlignment="0" applyProtection="0"/>
    <xf numFmtId="0" fontId="117" fillId="7"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19" fillId="19" borderId="601" applyNumberFormat="0" applyAlignment="0" applyProtection="0"/>
    <xf numFmtId="0" fontId="118" fillId="19" borderId="600" applyNumberFormat="0" applyAlignment="0" applyProtection="0"/>
    <xf numFmtId="4" fontId="17" fillId="14" borderId="597" applyNumberFormat="0" applyProtection="0">
      <alignment horizontal="left" vertical="center" indent="1"/>
    </xf>
    <xf numFmtId="0" fontId="119" fillId="19" borderId="601" applyNumberFormat="0" applyAlignment="0" applyProtection="0"/>
    <xf numFmtId="0" fontId="118" fillId="19" borderId="600" applyNumberFormat="0" applyAlignment="0" applyProtection="0"/>
    <xf numFmtId="0" fontId="117" fillId="7"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117" fillId="7" borderId="600" applyNumberFormat="0" applyAlignment="0" applyProtection="0"/>
    <xf numFmtId="0" fontId="119" fillId="19" borderId="601"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0" fontId="117" fillId="7" borderId="600" applyNumberFormat="0" applyAlignment="0" applyProtection="0"/>
    <xf numFmtId="0" fontId="104" fillId="0" borderId="598" applyNumberFormat="0" applyFill="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0" fontId="119" fillId="19" borderId="601" applyNumberFormat="0" applyAlignment="0" applyProtection="0"/>
    <xf numFmtId="0" fontId="117" fillId="7"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19" fillId="19" borderId="601" applyNumberFormat="0" applyAlignment="0" applyProtection="0"/>
    <xf numFmtId="0" fontId="118" fillId="19" borderId="600" applyNumberFormat="0" applyAlignment="0" applyProtection="0"/>
    <xf numFmtId="0" fontId="117" fillId="7" borderId="600" applyNumberFormat="0" applyAlignment="0" applyProtection="0"/>
    <xf numFmtId="0" fontId="5" fillId="18" borderId="599" applyNumberFormat="0" applyFont="0" applyAlignment="0" applyProtection="0"/>
    <xf numFmtId="0" fontId="104" fillId="0" borderId="598" applyNumberFormat="0" applyFill="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9" fillId="19" borderId="601"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8" fillId="19"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0" fontId="117" fillId="7" borderId="600" applyNumberFormat="0" applyAlignment="0" applyProtection="0"/>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5" fillId="18" borderId="599" applyNumberFormat="0" applyFont="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04" fillId="0" borderId="598" applyNumberFormat="0" applyFill="0" applyAlignment="0" applyProtection="0"/>
    <xf numFmtId="0" fontId="117" fillId="7" borderId="600" applyNumberFormat="0" applyAlignment="0" applyProtection="0"/>
    <xf numFmtId="0" fontId="119" fillId="19" borderId="601" applyNumberFormat="0" applyAlignment="0" applyProtection="0"/>
    <xf numFmtId="0" fontId="118" fillId="19" borderId="600"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5" fillId="18" borderId="599" applyNumberFormat="0" applyFont="0" applyAlignment="0" applyProtection="0"/>
    <xf numFmtId="0" fontId="117" fillId="7" borderId="600" applyNumberFormat="0" applyAlignment="0" applyProtection="0"/>
    <xf numFmtId="4" fontId="17" fillId="14" borderId="597" applyNumberFormat="0" applyProtection="0">
      <alignment horizontal="left" vertical="center" indent="1"/>
    </xf>
    <xf numFmtId="4" fontId="17" fillId="14" borderId="597" applyNumberFormat="0" applyProtection="0">
      <alignment horizontal="left" vertical="center" indent="1"/>
    </xf>
    <xf numFmtId="0" fontId="118" fillId="19" borderId="600" applyNumberFormat="0" applyAlignment="0" applyProtection="0"/>
    <xf numFmtId="0" fontId="117" fillId="7" borderId="600" applyNumberFormat="0" applyAlignment="0" applyProtection="0"/>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0" fontId="118" fillId="19" borderId="600" applyNumberFormat="0" applyAlignment="0" applyProtection="0"/>
    <xf numFmtId="0" fontId="5" fillId="18" borderId="599" applyNumberFormat="0" applyFont="0" applyAlignment="0" applyProtection="0"/>
    <xf numFmtId="0" fontId="119" fillId="19" borderId="601" applyNumberFormat="0" applyAlignment="0" applyProtection="0"/>
    <xf numFmtId="0" fontId="117" fillId="7" borderId="600" applyNumberFormat="0" applyAlignment="0" applyProtection="0"/>
    <xf numFmtId="0" fontId="104" fillId="0" borderId="598" applyNumberFormat="0" applyFill="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0" fontId="104" fillId="0" borderId="598" applyNumberFormat="0" applyFill="0" applyAlignment="0" applyProtection="0"/>
    <xf numFmtId="0" fontId="5" fillId="18" borderId="599" applyNumberFormat="0" applyFont="0" applyAlignment="0" applyProtection="0"/>
    <xf numFmtId="0" fontId="117" fillId="7" borderId="600" applyNumberFormat="0" applyAlignment="0" applyProtection="0"/>
    <xf numFmtId="0" fontId="118" fillId="19" borderId="600" applyNumberFormat="0" applyAlignment="0" applyProtection="0"/>
    <xf numFmtId="0" fontId="119" fillId="19" borderId="601" applyNumberFormat="0" applyAlignment="0" applyProtection="0"/>
    <xf numFmtId="4" fontId="17" fillId="14" borderId="597" applyNumberFormat="0" applyProtection="0">
      <alignment horizontal="left" vertical="center" indent="1"/>
    </xf>
    <xf numFmtId="165" fontId="129" fillId="0" borderId="0" applyFont="0" applyFill="0" applyBorder="0" applyAlignment="0" applyProtection="0"/>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4" fontId="17" fillId="14" borderId="604" applyNumberFormat="0" applyProtection="0">
      <alignment horizontal="left" vertical="center" indent="1"/>
    </xf>
    <xf numFmtId="0" fontId="119" fillId="19" borderId="608" applyNumberFormat="0" applyAlignment="0" applyProtection="0"/>
    <xf numFmtId="0" fontId="118" fillId="19" borderId="607" applyNumberFormat="0" applyAlignment="0" applyProtection="0"/>
    <xf numFmtId="0" fontId="117" fillId="7"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19" fillId="19" borderId="608" applyNumberFormat="0" applyAlignment="0" applyProtection="0"/>
    <xf numFmtId="0" fontId="118" fillId="19" borderId="607" applyNumberFormat="0" applyAlignment="0" applyProtection="0"/>
    <xf numFmtId="4" fontId="17" fillId="14" borderId="604" applyNumberFormat="0" applyProtection="0">
      <alignment horizontal="left" vertical="center" indent="1"/>
    </xf>
    <xf numFmtId="0" fontId="119" fillId="19" borderId="608" applyNumberFormat="0" applyAlignment="0" applyProtection="0"/>
    <xf numFmtId="0" fontId="118" fillId="19" borderId="607" applyNumberFormat="0" applyAlignment="0" applyProtection="0"/>
    <xf numFmtId="0" fontId="117" fillId="7"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117" fillId="7" borderId="607" applyNumberFormat="0" applyAlignment="0" applyProtection="0"/>
    <xf numFmtId="0" fontId="119" fillId="19" borderId="608"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0" fontId="117" fillId="7" borderId="607" applyNumberFormat="0" applyAlignment="0" applyProtection="0"/>
    <xf numFmtId="0" fontId="104" fillId="0" borderId="605" applyNumberFormat="0" applyFill="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0" fontId="119" fillId="19" borderId="608" applyNumberFormat="0" applyAlignment="0" applyProtection="0"/>
    <xf numFmtId="0" fontId="117" fillId="7"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19" fillId="19" borderId="608" applyNumberFormat="0" applyAlignment="0" applyProtection="0"/>
    <xf numFmtId="0" fontId="118" fillId="19" borderId="607" applyNumberFormat="0" applyAlignment="0" applyProtection="0"/>
    <xf numFmtId="0" fontId="117" fillId="7" borderId="607" applyNumberFormat="0" applyAlignment="0" applyProtection="0"/>
    <xf numFmtId="0" fontId="5" fillId="18" borderId="606" applyNumberFormat="0" applyFont="0" applyAlignment="0" applyProtection="0"/>
    <xf numFmtId="0" fontId="104" fillId="0" borderId="605" applyNumberFormat="0" applyFill="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9" fillId="19" borderId="608"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8" fillId="19"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0" fontId="117" fillId="7" borderId="607" applyNumberFormat="0" applyAlignment="0" applyProtection="0"/>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5" fillId="18" borderId="606" applyNumberFormat="0" applyFont="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04" fillId="0" borderId="605" applyNumberFormat="0" applyFill="0" applyAlignment="0" applyProtection="0"/>
    <xf numFmtId="0" fontId="117" fillId="7" borderId="607" applyNumberFormat="0" applyAlignment="0" applyProtection="0"/>
    <xf numFmtId="0" fontId="119" fillId="19" borderId="608" applyNumberFormat="0" applyAlignment="0" applyProtection="0"/>
    <xf numFmtId="0" fontId="118" fillId="19" borderId="607"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5" fillId="18" borderId="606" applyNumberFormat="0" applyFont="0" applyAlignment="0" applyProtection="0"/>
    <xf numFmtId="0" fontId="117" fillId="7" borderId="607" applyNumberFormat="0" applyAlignment="0" applyProtection="0"/>
    <xf numFmtId="4" fontId="17" fillId="14" borderId="604" applyNumberFormat="0" applyProtection="0">
      <alignment horizontal="left" vertical="center" indent="1"/>
    </xf>
    <xf numFmtId="4" fontId="17" fillId="14" borderId="604" applyNumberFormat="0" applyProtection="0">
      <alignment horizontal="left" vertical="center" indent="1"/>
    </xf>
    <xf numFmtId="0" fontId="118" fillId="19" borderId="607" applyNumberFormat="0" applyAlignment="0" applyProtection="0"/>
    <xf numFmtId="0" fontId="117" fillId="7" borderId="607" applyNumberFormat="0" applyAlignment="0" applyProtection="0"/>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0" fontId="118" fillId="19" borderId="607" applyNumberFormat="0" applyAlignment="0" applyProtection="0"/>
    <xf numFmtId="0" fontId="5" fillId="18" borderId="606" applyNumberFormat="0" applyFont="0" applyAlignment="0" applyProtection="0"/>
    <xf numFmtId="0" fontId="119" fillId="19" borderId="608" applyNumberFormat="0" applyAlignment="0" applyProtection="0"/>
    <xf numFmtId="0" fontId="117" fillId="7" borderId="607" applyNumberFormat="0" applyAlignment="0" applyProtection="0"/>
    <xf numFmtId="0" fontId="104" fillId="0" borderId="605" applyNumberFormat="0" applyFill="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104" fillId="0" borderId="605" applyNumberFormat="0" applyFill="0" applyAlignment="0" applyProtection="0"/>
    <xf numFmtId="0" fontId="5" fillId="18" borderId="606" applyNumberFormat="0" applyFont="0" applyAlignment="0" applyProtection="0"/>
    <xf numFmtId="0" fontId="117" fillId="7" borderId="607" applyNumberFormat="0" applyAlignment="0" applyProtection="0"/>
    <xf numFmtId="0" fontId="118" fillId="19" borderId="607" applyNumberFormat="0" applyAlignment="0" applyProtection="0"/>
    <xf numFmtId="0" fontId="119" fillId="19" borderId="608" applyNumberFormat="0" applyAlignment="0" applyProtection="0"/>
    <xf numFmtId="4" fontId="17" fillId="14" borderId="604" applyNumberFormat="0" applyProtection="0">
      <alignment horizontal="left" vertical="center" indent="1"/>
    </xf>
    <xf numFmtId="0" fontId="331" fillId="120" borderId="612">
      <alignment horizontal="center" vertical="center"/>
    </xf>
    <xf numFmtId="0" fontId="332" fillId="0" borderId="614">
      <alignment horizontal="center" vertical="center"/>
    </xf>
    <xf numFmtId="167" fontId="2" fillId="0" borderId="0" applyFont="0" applyFill="0" applyBorder="0" applyAlignment="0" applyProtection="0"/>
    <xf numFmtId="164" fontId="129" fillId="0" borderId="0" applyFont="0" applyFill="0" applyBorder="0" applyAlignment="0" applyProtection="0"/>
    <xf numFmtId="164" fontId="129" fillId="0" borderId="0" applyFont="0" applyFill="0" applyBorder="0" applyAlignment="0" applyProtection="0"/>
    <xf numFmtId="4" fontId="17" fillId="14" borderId="646" applyNumberFormat="0" applyProtection="0">
      <alignment horizontal="left" vertical="center" indent="1"/>
    </xf>
    <xf numFmtId="44" fontId="129" fillId="0" borderId="0" applyFont="0" applyFill="0" applyBorder="0" applyAlignment="0" applyProtection="0"/>
    <xf numFmtId="0" fontId="104" fillId="0" borderId="647" applyNumberFormat="0" applyFill="0" applyAlignment="0" applyProtection="0"/>
    <xf numFmtId="0" fontId="5" fillId="18" borderId="648" applyNumberFormat="0" applyFont="0" applyAlignment="0" applyProtection="0"/>
    <xf numFmtId="0" fontId="117" fillId="7" borderId="649" applyNumberFormat="0" applyAlignment="0" applyProtection="0"/>
    <xf numFmtId="0" fontId="118" fillId="19" borderId="649" applyNumberFormat="0" applyAlignment="0" applyProtection="0"/>
    <xf numFmtId="0" fontId="119" fillId="19" borderId="650" applyNumberFormat="0" applyAlignment="0" applyProtection="0"/>
    <xf numFmtId="4" fontId="17" fillId="14" borderId="646" applyNumberFormat="0" applyProtection="0">
      <alignment horizontal="left" vertical="center" indent="1"/>
    </xf>
    <xf numFmtId="165" fontId="131" fillId="0" borderId="0" applyFont="0" applyFill="0" applyBorder="0" applyAlignment="0" applyProtection="0"/>
    <xf numFmtId="4" fontId="17" fillId="14" borderId="646" applyNumberFormat="0" applyProtection="0">
      <alignment horizontal="left" vertical="center" indent="1"/>
    </xf>
    <xf numFmtId="4" fontId="17" fillId="14" borderId="646" applyNumberFormat="0" applyProtection="0">
      <alignment horizontal="left" vertical="center" indent="1"/>
    </xf>
    <xf numFmtId="4" fontId="17" fillId="14" borderId="646" applyNumberFormat="0" applyProtection="0">
      <alignment horizontal="left" vertical="center" indent="1"/>
    </xf>
    <xf numFmtId="4" fontId="17" fillId="14" borderId="646" applyNumberFormat="0" applyProtection="0">
      <alignment horizontal="left" vertical="center" indent="1"/>
    </xf>
    <xf numFmtId="4" fontId="17" fillId="14" borderId="646" applyNumberFormat="0" applyProtection="0">
      <alignment horizontal="left" vertical="center" indent="1"/>
    </xf>
    <xf numFmtId="4" fontId="17" fillId="14" borderId="646"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287" fillId="7" borderId="656" applyNumberFormat="0" applyAlignment="0" applyProtection="0"/>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0" fontId="118" fillId="19" borderId="659" applyNumberFormat="0" applyAlignment="0" applyProtection="0"/>
    <xf numFmtId="0" fontId="5" fillId="18" borderId="658" applyNumberFormat="0" applyFont="0" applyAlignment="0" applyProtection="0"/>
    <xf numFmtId="0" fontId="119" fillId="19" borderId="660" applyNumberForma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0" fontId="118" fillId="19" borderId="659" applyNumberFormat="0" applyAlignment="0" applyProtection="0"/>
    <xf numFmtId="0" fontId="5" fillId="18" borderId="658" applyNumberFormat="0" applyFont="0" applyAlignment="0" applyProtection="0"/>
    <xf numFmtId="0" fontId="119" fillId="19" borderId="660" applyNumberForma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4" fontId="17" fillId="14" borderId="661" applyNumberFormat="0" applyProtection="0">
      <alignment horizontal="left" vertical="center" indent="1"/>
    </xf>
    <xf numFmtId="4" fontId="17" fillId="14" borderId="661" applyNumberFormat="0" applyProtection="0">
      <alignment horizontal="left" vertical="center" indent="1"/>
    </xf>
    <xf numFmtId="4" fontId="17" fillId="14" borderId="661" applyNumberFormat="0" applyProtection="0">
      <alignment horizontal="left" vertical="center" indent="1"/>
    </xf>
    <xf numFmtId="4" fontId="17" fillId="14" borderId="661" applyNumberFormat="0" applyProtection="0">
      <alignment horizontal="left" vertical="center" indent="1"/>
    </xf>
    <xf numFmtId="4" fontId="17" fillId="14" borderId="661" applyNumberFormat="0" applyProtection="0">
      <alignment horizontal="left" vertical="center" indent="1"/>
    </xf>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0" fontId="118" fillId="19" borderId="659" applyNumberFormat="0" applyAlignment="0" applyProtection="0"/>
    <xf numFmtId="0" fontId="5" fillId="18" borderId="658" applyNumberFormat="0" applyFont="0" applyAlignment="0" applyProtection="0"/>
    <xf numFmtId="0" fontId="119" fillId="19" borderId="660" applyNumberFormat="0" applyAlignment="0" applyProtection="0"/>
    <xf numFmtId="0" fontId="117" fillId="7" borderId="659" applyNumberFormat="0" applyAlignment="0" applyProtection="0"/>
    <xf numFmtId="0" fontId="104" fillId="0" borderId="657" applyNumberFormat="0" applyFill="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104" fillId="0" borderId="657" applyNumberFormat="0" applyFill="0" applyAlignment="0" applyProtection="0"/>
    <xf numFmtId="0" fontId="5" fillId="18" borderId="658" applyNumberFormat="0" applyFont="0" applyAlignment="0" applyProtection="0"/>
    <xf numFmtId="0" fontId="117" fillId="7" borderId="659" applyNumberFormat="0" applyAlignment="0" applyProtection="0"/>
    <xf numFmtId="0" fontId="118" fillId="19" borderId="659" applyNumberFormat="0" applyAlignment="0" applyProtection="0"/>
    <xf numFmtId="0" fontId="119" fillId="19" borderId="660" applyNumberFormat="0" applyAlignment="0" applyProtection="0"/>
    <xf numFmtId="4" fontId="17" fillId="14" borderId="661" applyNumberFormat="0" applyProtection="0">
      <alignment horizontal="left" vertical="center" indent="1"/>
    </xf>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0" fontId="287" fillId="7" borderId="659" applyNumberFormat="0" applyAlignment="0" applyProtection="0"/>
    <xf numFmtId="165" fontId="292"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165" fontId="233" fillId="0" borderId="0" applyFont="0" applyFill="0" applyBorder="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9" fillId="19" borderId="665"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17" fillId="7" borderId="664" applyNumberFormat="0" applyAlignment="0" applyProtection="0"/>
    <xf numFmtId="0" fontId="118" fillId="19" borderId="664" applyNumberFormat="0" applyAlignment="0" applyProtection="0"/>
    <xf numFmtId="0" fontId="5" fillId="18" borderId="663" applyNumberFormat="0" applyFont="0" applyAlignment="0" applyProtection="0"/>
    <xf numFmtId="0" fontId="5" fillId="18" borderId="663" applyNumberFormat="0" applyFont="0" applyAlignment="0" applyProtection="0"/>
    <xf numFmtId="0" fontId="118" fillId="19" borderId="664" applyNumberFormat="0" applyAlignment="0" applyProtection="0"/>
    <xf numFmtId="0" fontId="104" fillId="0" borderId="662" applyNumberFormat="0" applyFill="0" applyAlignment="0" applyProtection="0"/>
    <xf numFmtId="0" fontId="117" fillId="7" borderId="664" applyNumberFormat="0" applyAlignment="0" applyProtection="0"/>
    <xf numFmtId="0" fontId="118" fillId="19" borderId="664" applyNumberFormat="0" applyAlignment="0" applyProtection="0"/>
    <xf numFmtId="0" fontId="5" fillId="18" borderId="663" applyNumberFormat="0" applyFont="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0" fontId="104" fillId="0" borderId="662" applyNumberFormat="0" applyFill="0" applyAlignment="0" applyProtection="0"/>
    <xf numFmtId="0" fontId="117" fillId="7" borderId="664"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165" fontId="129" fillId="0" borderId="0" applyFont="0" applyFill="0" applyBorder="0" applyAlignment="0" applyProtection="0"/>
    <xf numFmtId="165" fontId="129" fillId="0" borderId="0" applyFont="0" applyFill="0" applyBorder="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165" fontId="131" fillId="0" borderId="0" applyFont="0" applyFill="0" applyBorder="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9" fillId="19" borderId="665"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17" fillId="7" borderId="664" applyNumberFormat="0" applyAlignment="0" applyProtection="0"/>
    <xf numFmtId="0" fontId="118" fillId="19" borderId="664" applyNumberFormat="0" applyAlignment="0" applyProtection="0"/>
    <xf numFmtId="0" fontId="5" fillId="18" borderId="663" applyNumberFormat="0" applyFont="0" applyAlignment="0" applyProtection="0"/>
    <xf numFmtId="0" fontId="5" fillId="18" borderId="663" applyNumberFormat="0" applyFont="0" applyAlignment="0" applyProtection="0"/>
    <xf numFmtId="0" fontId="118" fillId="19" borderId="664" applyNumberFormat="0" applyAlignment="0" applyProtection="0"/>
    <xf numFmtId="0" fontId="104" fillId="0" borderId="662" applyNumberFormat="0" applyFill="0" applyAlignment="0" applyProtection="0"/>
    <xf numFmtId="0" fontId="117" fillId="7" borderId="664" applyNumberFormat="0" applyAlignment="0" applyProtection="0"/>
    <xf numFmtId="0" fontId="118" fillId="19" borderId="664" applyNumberFormat="0" applyAlignment="0" applyProtection="0"/>
    <xf numFmtId="0" fontId="5" fillId="18" borderId="663" applyNumberFormat="0" applyFont="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0" fontId="104" fillId="0" borderId="662" applyNumberFormat="0" applyFill="0" applyAlignment="0" applyProtection="0"/>
    <xf numFmtId="0" fontId="117" fillId="7" borderId="664"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287" fillId="7" borderId="664" applyNumberFormat="0" applyAlignment="0" applyProtection="0"/>
    <xf numFmtId="0" fontId="119" fillId="19" borderId="665" applyNumberFormat="0" applyAlignment="0" applyProtection="0"/>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7" fillId="7" borderId="664" applyNumberFormat="0" applyAlignment="0" applyProtection="0"/>
    <xf numFmtId="0" fontId="119" fillId="19" borderId="654" applyNumberFormat="0" applyAlignment="0" applyProtection="0"/>
    <xf numFmtId="0" fontId="119" fillId="19" borderId="654" applyNumberFormat="0" applyAlignment="0" applyProtection="0"/>
    <xf numFmtId="0" fontId="117" fillId="7" borderId="664" applyNumberFormat="0" applyAlignment="0" applyProtection="0"/>
    <xf numFmtId="0" fontId="117" fillId="7" borderId="664" applyNumberFormat="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19" fillId="19" borderId="654" applyNumberFormat="0" applyAlignment="0" applyProtection="0"/>
    <xf numFmtId="0" fontId="119" fillId="19" borderId="65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9" fillId="19" borderId="654" applyNumberFormat="0" applyAlignment="0" applyProtection="0"/>
    <xf numFmtId="0" fontId="119" fillId="19" borderId="65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19" fillId="19" borderId="654" applyNumberForma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164" fontId="129" fillId="0" borderId="0" applyFont="0" applyFill="0" applyBorder="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165" fontId="131" fillId="0" borderId="0" applyFont="0" applyFill="0" applyBorder="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0" fontId="119" fillId="19" borderId="654" applyNumberFormat="0" applyAlignment="0" applyProtection="0"/>
    <xf numFmtId="44" fontId="129" fillId="0" borderId="0" applyFont="0" applyFill="0" applyBorder="0" applyAlignment="0" applyProtection="0"/>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7" fillId="7" borderId="664" applyNumberFormat="0" applyAlignment="0" applyProtection="0"/>
    <xf numFmtId="165" fontId="129" fillId="0" borderId="0" applyFont="0" applyFill="0" applyBorder="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7" fillId="7" borderId="664" applyNumberForma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5" fillId="18" borderId="663" applyNumberFormat="0" applyFon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18" fillId="19"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53" applyNumberFormat="0" applyAlignment="0" applyProtection="0"/>
    <xf numFmtId="165" fontId="129" fillId="0" borderId="0" applyFont="0" applyFill="0" applyBorder="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7" fillId="7" borderId="664" applyNumberFormat="0" applyAlignment="0" applyProtection="0"/>
    <xf numFmtId="0" fontId="104" fillId="0" borderId="662" applyNumberFormat="0" applyFill="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19" fillId="19" borderId="665" applyNumberFormat="0" applyAlignment="0" applyProtection="0"/>
    <xf numFmtId="0" fontId="118" fillId="19" borderId="664" applyNumberFormat="0" applyAlignment="0" applyProtection="0"/>
    <xf numFmtId="0" fontId="117" fillId="7" borderId="664" applyNumberFormat="0" applyAlignment="0" applyProtection="0"/>
    <xf numFmtId="0" fontId="5" fillId="18" borderId="663" applyNumberFormat="0" applyFont="0" applyAlignment="0" applyProtection="0"/>
    <xf numFmtId="0" fontId="104" fillId="0" borderId="662" applyNumberFormat="0" applyFill="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9" fillId="19" borderId="665"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8" fillId="19"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5" fillId="18" borderId="663" applyNumberFormat="0" applyFont="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04" fillId="0" borderId="662" applyNumberFormat="0" applyFill="0" applyAlignment="0" applyProtection="0"/>
    <xf numFmtId="0" fontId="117" fillId="7" borderId="664" applyNumberFormat="0" applyAlignment="0" applyProtection="0"/>
    <xf numFmtId="0" fontId="119" fillId="19" borderId="665" applyNumberFormat="0" applyAlignment="0" applyProtection="0"/>
    <xf numFmtId="0" fontId="118" fillId="19" borderId="664"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5" fillId="18" borderId="663" applyNumberFormat="0" applyFon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18" fillId="19" borderId="664" applyNumberFormat="0" applyAlignment="0" applyProtection="0"/>
    <xf numFmtId="0" fontId="117" fillId="7" borderId="664"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0" fontId="118" fillId="19" borderId="664" applyNumberFormat="0" applyAlignment="0" applyProtection="0"/>
    <xf numFmtId="0" fontId="5" fillId="18" borderId="663" applyNumberFormat="0" applyFont="0" applyAlignment="0" applyProtection="0"/>
    <xf numFmtId="0" fontId="119" fillId="19" borderId="665" applyNumberFormat="0" applyAlignment="0" applyProtection="0"/>
    <xf numFmtId="0" fontId="117" fillId="7" borderId="664" applyNumberFormat="0" applyAlignment="0" applyProtection="0"/>
    <xf numFmtId="0" fontId="104" fillId="0" borderId="662" applyNumberFormat="0" applyFill="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0" fontId="104" fillId="0" borderId="662" applyNumberFormat="0" applyFill="0" applyAlignment="0" applyProtection="0"/>
    <xf numFmtId="0" fontId="5" fillId="18" borderId="663" applyNumberFormat="0" applyFont="0" applyAlignment="0" applyProtection="0"/>
    <xf numFmtId="0" fontId="117" fillId="7" borderId="664" applyNumberFormat="0" applyAlignment="0" applyProtection="0"/>
    <xf numFmtId="0" fontId="118" fillId="19" borderId="664" applyNumberFormat="0" applyAlignment="0" applyProtection="0"/>
    <xf numFmtId="0" fontId="119" fillId="19" borderId="665" applyNumberFormat="0" applyAlignment="0" applyProtection="0"/>
    <xf numFmtId="4" fontId="17" fillId="14" borderId="666"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7" fillId="7" borderId="653" applyNumberFormat="0" applyAlignment="0" applyProtection="0"/>
    <xf numFmtId="165" fontId="129" fillId="0" borderId="0" applyFont="0" applyFill="0" applyBorder="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7" fillId="7" borderId="653" applyNumberFormat="0" applyAlignment="0" applyProtection="0"/>
    <xf numFmtId="0" fontId="104" fillId="0" borderId="651" applyNumberFormat="0" applyFill="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5" fillId="18" borderId="652" applyNumberFormat="0" applyFon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18" fillId="19"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165" fontId="129" fillId="0" borderId="0" applyFont="0" applyFill="0" applyBorder="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7" fillId="7" borderId="653" applyNumberFormat="0" applyAlignment="0" applyProtection="0"/>
    <xf numFmtId="0" fontId="104" fillId="0" borderId="651" applyNumberFormat="0" applyFill="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5" fillId="18" borderId="652" applyNumberFormat="0" applyFon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18" fillId="19"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165" fontId="129" fillId="0" borderId="0" applyFont="0" applyFill="0" applyBorder="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7" fillId="7" borderId="653" applyNumberFormat="0" applyAlignment="0" applyProtection="0"/>
    <xf numFmtId="0" fontId="104" fillId="0" borderId="651" applyNumberFormat="0" applyFill="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19" fillId="19" borderId="654" applyNumberFormat="0" applyAlignment="0" applyProtection="0"/>
    <xf numFmtId="0" fontId="118" fillId="19" borderId="653" applyNumberFormat="0" applyAlignment="0" applyProtection="0"/>
    <xf numFmtId="0" fontId="117" fillId="7" borderId="653" applyNumberFormat="0" applyAlignment="0" applyProtection="0"/>
    <xf numFmtId="0" fontId="5" fillId="18" borderId="652" applyNumberFormat="0" applyFont="0" applyAlignment="0" applyProtection="0"/>
    <xf numFmtId="0" fontId="104" fillId="0" borderId="651" applyNumberFormat="0" applyFill="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9" fillId="19" borderId="654"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8" fillId="19"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5" fillId="18" borderId="652" applyNumberFormat="0" applyFont="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04" fillId="0" borderId="651" applyNumberFormat="0" applyFill="0" applyAlignment="0" applyProtection="0"/>
    <xf numFmtId="0" fontId="117" fillId="7" borderId="653" applyNumberFormat="0" applyAlignment="0" applyProtection="0"/>
    <xf numFmtId="0" fontId="119" fillId="19" borderId="654" applyNumberFormat="0" applyAlignment="0" applyProtection="0"/>
    <xf numFmtId="0" fontId="118" fillId="19" borderId="653"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5" fillId="18" borderId="652" applyNumberFormat="0" applyFon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18" fillId="19" borderId="653" applyNumberFormat="0" applyAlignment="0" applyProtection="0"/>
    <xf numFmtId="0" fontId="117" fillId="7" borderId="653"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0" fontId="118" fillId="19" borderId="653" applyNumberFormat="0" applyAlignment="0" applyProtection="0"/>
    <xf numFmtId="0" fontId="5" fillId="18" borderId="652" applyNumberFormat="0" applyFont="0" applyAlignment="0" applyProtection="0"/>
    <xf numFmtId="0" fontId="119" fillId="19" borderId="654" applyNumberFormat="0" applyAlignment="0" applyProtection="0"/>
    <xf numFmtId="0" fontId="117" fillId="7" borderId="653" applyNumberFormat="0" applyAlignment="0" applyProtection="0"/>
    <xf numFmtId="0" fontId="104" fillId="0" borderId="651" applyNumberFormat="0" applyFill="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104" fillId="0" borderId="651" applyNumberFormat="0" applyFill="0" applyAlignment="0" applyProtection="0"/>
    <xf numFmtId="0" fontId="5" fillId="18" borderId="652" applyNumberFormat="0" applyFont="0" applyAlignment="0" applyProtection="0"/>
    <xf numFmtId="0" fontId="117" fillId="7" borderId="653" applyNumberFormat="0" applyAlignment="0" applyProtection="0"/>
    <xf numFmtId="0" fontId="118" fillId="19" borderId="653" applyNumberFormat="0" applyAlignment="0" applyProtection="0"/>
    <xf numFmtId="0" fontId="119" fillId="19" borderId="654" applyNumberFormat="0" applyAlignment="0" applyProtection="0"/>
    <xf numFmtId="4" fontId="17" fillId="14" borderId="655" applyNumberFormat="0" applyProtection="0">
      <alignment horizontal="left" vertical="center" indent="1"/>
    </xf>
    <xf numFmtId="0" fontId="331" fillId="120" borderId="667">
      <alignment horizontal="center" vertical="center"/>
    </xf>
    <xf numFmtId="0" fontId="332" fillId="0" borderId="668">
      <alignment horizontal="center" vertical="center"/>
    </xf>
    <xf numFmtId="0" fontId="129" fillId="0" borderId="0"/>
    <xf numFmtId="0" fontId="7" fillId="0" borderId="0">
      <alignment horizontal="left"/>
    </xf>
    <xf numFmtId="200" fontId="131" fillId="0" borderId="0"/>
    <xf numFmtId="200" fontId="346" fillId="0" borderId="0" applyBorder="0" applyProtection="0"/>
    <xf numFmtId="200" fontId="145" fillId="0" borderId="0"/>
    <xf numFmtId="0" fontId="327" fillId="0" borderId="0"/>
    <xf numFmtId="43" fontId="129" fillId="0" borderId="0" applyFont="0" applyFill="0" applyBorder="0" applyAlignment="0" applyProtection="0"/>
    <xf numFmtId="0" fontId="5" fillId="0" borderId="0"/>
    <xf numFmtId="201" fontId="358" fillId="0" borderId="0">
      <alignment vertical="center"/>
    </xf>
    <xf numFmtId="165" fontId="129" fillId="0" borderId="0" applyFont="0" applyFill="0" applyBorder="0" applyAlignment="0" applyProtection="0"/>
    <xf numFmtId="0" fontId="67" fillId="0" borderId="0"/>
    <xf numFmtId="167" fontId="129" fillId="0" borderId="0" applyFont="0" applyFill="0" applyBorder="0" applyAlignment="0" applyProtection="0"/>
    <xf numFmtId="0" fontId="130" fillId="0" borderId="0" applyNumberFormat="0" applyFill="0" applyBorder="0" applyAlignment="0" applyProtection="0">
      <alignment vertical="top"/>
      <protection locked="0"/>
    </xf>
    <xf numFmtId="0" fontId="381" fillId="0" borderId="0"/>
    <xf numFmtId="167" fontId="129" fillId="0" borderId="0" applyFont="0" applyFill="0" applyBorder="0" applyAlignment="0" applyProtection="0"/>
    <xf numFmtId="167" fontId="129" fillId="0" borderId="0" applyFont="0" applyFill="0" applyBorder="0" applyAlignment="0" applyProtection="0"/>
    <xf numFmtId="167" fontId="129" fillId="0" borderId="0" applyFont="0" applyFill="0" applyBorder="0" applyAlignment="0" applyProtection="0"/>
  </cellStyleXfs>
  <cellXfs count="9245">
    <xf numFmtId="0" fontId="0" fillId="0" borderId="0" xfId="0"/>
    <xf numFmtId="0" fontId="0" fillId="0" borderId="0" xfId="0"/>
    <xf numFmtId="0" fontId="11" fillId="25" borderId="12" xfId="0" applyFont="1" applyFill="1" applyBorder="1" applyAlignment="1">
      <alignment horizontal="center" vertical="center" wrapText="1"/>
    </xf>
    <xf numFmtId="0" fontId="0" fillId="0" borderId="0" xfId="0"/>
    <xf numFmtId="0" fontId="11" fillId="25" borderId="13" xfId="0" applyFont="1" applyFill="1" applyBorder="1" applyAlignment="1">
      <alignment horizontal="center" vertical="center"/>
    </xf>
    <xf numFmtId="0" fontId="0" fillId="0" borderId="0" xfId="0"/>
    <xf numFmtId="0" fontId="10" fillId="26" borderId="12" xfId="0" applyFont="1" applyFill="1" applyBorder="1" applyAlignment="1">
      <alignment horizontal="center" vertical="center"/>
    </xf>
    <xf numFmtId="0" fontId="10" fillId="0" borderId="0" xfId="0" applyFont="1" applyAlignment="1">
      <alignment vertical="center"/>
    </xf>
    <xf numFmtId="0" fontId="10" fillId="26" borderId="12" xfId="0" applyFont="1" applyFill="1" applyBorder="1" applyAlignment="1">
      <alignment vertical="center"/>
    </xf>
    <xf numFmtId="0" fontId="10" fillId="0" borderId="0" xfId="0" applyFont="1" applyFill="1" applyAlignment="1">
      <alignment vertical="center"/>
    </xf>
    <xf numFmtId="0" fontId="0" fillId="0" borderId="0" xfId="0" applyFill="1" applyAlignment="1">
      <alignment vertical="center"/>
    </xf>
    <xf numFmtId="0" fontId="8" fillId="0" borderId="0" xfId="0" applyFont="1" applyFill="1" applyAlignment="1">
      <alignment vertical="center"/>
    </xf>
    <xf numFmtId="0" fontId="11" fillId="25" borderId="10" xfId="0" applyFont="1" applyFill="1" applyBorder="1" applyAlignment="1">
      <alignment horizontal="center" vertical="center" wrapText="1"/>
    </xf>
    <xf numFmtId="0" fontId="3" fillId="0" borderId="0" xfId="0" applyFont="1" applyAlignment="1">
      <alignment horizontal="center"/>
    </xf>
    <xf numFmtId="0" fontId="8" fillId="0" borderId="0" xfId="0" applyFont="1" applyFill="1" applyAlignment="1">
      <alignment horizontal="center" vertical="center"/>
    </xf>
    <xf numFmtId="0" fontId="10" fillId="0" borderId="0" xfId="0" applyFont="1" applyAlignment="1">
      <alignment horizontal="center" vertical="center"/>
    </xf>
    <xf numFmtId="2" fontId="10" fillId="26" borderId="12" xfId="116" applyNumberFormat="1" applyFont="1" applyFill="1" applyBorder="1" applyAlignment="1">
      <alignment horizontal="center" vertical="center"/>
    </xf>
    <xf numFmtId="0" fontId="14" fillId="0" borderId="0" xfId="0" applyFont="1" applyAlignment="1">
      <alignment vertical="center"/>
    </xf>
    <xf numFmtId="0" fontId="13" fillId="27" borderId="12" xfId="0" applyFont="1" applyFill="1" applyBorder="1" applyAlignment="1">
      <alignment horizontal="center" vertical="center"/>
    </xf>
    <xf numFmtId="2" fontId="13" fillId="28" borderId="12" xfId="0" applyNumberFormat="1" applyFont="1" applyFill="1" applyBorder="1" applyAlignment="1">
      <alignment horizontal="center" vertical="center"/>
    </xf>
    <xf numFmtId="0" fontId="11" fillId="25" borderId="12" xfId="0" applyFont="1" applyFill="1" applyBorder="1" applyAlignment="1">
      <alignment horizontal="center" vertical="center"/>
    </xf>
    <xf numFmtId="0" fontId="11" fillId="25" borderId="12" xfId="0" applyFont="1" applyFill="1" applyBorder="1" applyAlignment="1">
      <alignment vertical="center"/>
    </xf>
    <xf numFmtId="4" fontId="11" fillId="25" borderId="12" xfId="0" applyNumberFormat="1" applyFont="1" applyFill="1" applyBorder="1" applyAlignment="1">
      <alignment horizontal="center" vertical="center" wrapText="1"/>
    </xf>
    <xf numFmtId="0" fontId="13" fillId="25" borderId="12" xfId="0" applyFont="1" applyFill="1" applyBorder="1" applyAlignment="1">
      <alignment horizontal="center" vertical="center" wrapText="1"/>
    </xf>
    <xf numFmtId="4" fontId="13" fillId="25" borderId="12" xfId="116" applyNumberFormat="1" applyFont="1" applyFill="1" applyBorder="1" applyAlignment="1">
      <alignment horizontal="center" vertical="center" wrapText="1"/>
    </xf>
    <xf numFmtId="4" fontId="29" fillId="0" borderId="12" xfId="116" applyNumberFormat="1" applyFont="1" applyFill="1" applyBorder="1" applyAlignment="1">
      <alignment horizontal="center" vertical="center"/>
    </xf>
    <xf numFmtId="4" fontId="29" fillId="0" borderId="0" xfId="116" applyNumberFormat="1" applyFont="1" applyAlignment="1">
      <alignment horizontal="center" vertical="center"/>
    </xf>
    <xf numFmtId="0" fontId="29" fillId="0" borderId="0" xfId="0" applyNumberFormat="1" applyFont="1" applyAlignment="1">
      <alignment horizontal="center" vertical="center"/>
    </xf>
    <xf numFmtId="0" fontId="29" fillId="0" borderId="0" xfId="0" applyNumberFormat="1" applyFont="1" applyBorder="1" applyAlignment="1">
      <alignment horizontal="center" vertical="center"/>
    </xf>
    <xf numFmtId="0" fontId="29" fillId="0" borderId="12" xfId="0" applyNumberFormat="1" applyFont="1" applyFill="1" applyBorder="1" applyAlignment="1">
      <alignment horizontal="center" vertical="center"/>
    </xf>
    <xf numFmtId="4" fontId="29" fillId="0" borderId="0" xfId="117" applyNumberFormat="1" applyFont="1" applyFill="1" applyBorder="1" applyAlignment="1">
      <alignment horizontal="center" vertical="center"/>
    </xf>
    <xf numFmtId="4" fontId="29" fillId="0" borderId="12" xfId="116" applyNumberFormat="1" applyFont="1" applyBorder="1" applyAlignment="1">
      <alignment horizontal="center" vertical="center" wrapText="1"/>
    </xf>
    <xf numFmtId="4" fontId="29" fillId="0" borderId="0" xfId="116" applyNumberFormat="1" applyFont="1" applyAlignment="1">
      <alignment horizontal="center" vertical="center" wrapText="1"/>
    </xf>
    <xf numFmtId="1" fontId="23" fillId="0" borderId="0" xfId="57" applyNumberFormat="1" applyFont="1" applyFill="1" applyAlignment="1">
      <alignment horizontal="left" vertical="center" wrapText="1"/>
    </xf>
    <xf numFmtId="1" fontId="8" fillId="0" borderId="0" xfId="57" applyNumberFormat="1" applyFont="1" applyFill="1" applyAlignment="1">
      <alignment horizontal="center" vertical="center"/>
    </xf>
    <xf numFmtId="49" fontId="25" fillId="0" borderId="0" xfId="57" applyNumberFormat="1" applyFont="1" applyFill="1" applyBorder="1" applyAlignment="1">
      <alignment horizontal="center" vertical="center"/>
    </xf>
    <xf numFmtId="1" fontId="29" fillId="0" borderId="12" xfId="57" applyNumberFormat="1" applyFont="1" applyFill="1" applyBorder="1" applyAlignment="1">
      <alignment horizontal="center" vertical="center"/>
    </xf>
    <xf numFmtId="49" fontId="5" fillId="0" borderId="12" xfId="57" applyNumberFormat="1" applyFont="1" applyFill="1" applyBorder="1" applyAlignment="1">
      <alignment horizontal="center" vertical="center"/>
    </xf>
    <xf numFmtId="49" fontId="5" fillId="0" borderId="12" xfId="57" applyNumberFormat="1" applyFont="1" applyBorder="1" applyAlignment="1">
      <alignment horizontal="center" vertical="center"/>
    </xf>
    <xf numFmtId="1" fontId="5" fillId="0" borderId="12" xfId="57" applyNumberFormat="1" applyFont="1" applyFill="1" applyBorder="1" applyAlignment="1">
      <alignment horizontal="center" vertical="center"/>
    </xf>
    <xf numFmtId="169" fontId="23" fillId="0" borderId="0" xfId="73" applyNumberFormat="1" applyFont="1" applyBorder="1" applyAlignment="1">
      <alignment horizontal="left"/>
    </xf>
    <xf numFmtId="171" fontId="23" fillId="0" borderId="0" xfId="73" applyNumberFormat="1" applyFont="1" applyBorder="1" applyAlignment="1">
      <alignment horizontal="left"/>
    </xf>
    <xf numFmtId="0" fontId="8" fillId="0" borderId="0" xfId="73" applyFont="1" applyFill="1" applyAlignment="1">
      <alignment horizontal="center"/>
    </xf>
    <xf numFmtId="168" fontId="5" fillId="0" borderId="0" xfId="73" applyNumberFormat="1" applyFont="1" applyFill="1" applyBorder="1" applyAlignment="1"/>
    <xf numFmtId="2" fontId="5" fillId="0" borderId="0" xfId="73" applyNumberFormat="1" applyFont="1" applyBorder="1" applyAlignment="1"/>
    <xf numFmtId="169" fontId="13" fillId="0" borderId="0" xfId="73" applyNumberFormat="1" applyFont="1" applyBorder="1" applyAlignment="1">
      <alignment horizontal="left"/>
    </xf>
    <xf numFmtId="171" fontId="13" fillId="0" borderId="0" xfId="73" applyNumberFormat="1" applyFont="1" applyBorder="1" applyAlignment="1">
      <alignment horizontal="left"/>
    </xf>
    <xf numFmtId="0" fontId="13" fillId="0" borderId="0" xfId="73" applyFont="1" applyFill="1" applyAlignment="1">
      <alignment horizontal="center"/>
    </xf>
    <xf numFmtId="0" fontId="29" fillId="0" borderId="0" xfId="73" applyFont="1"/>
    <xf numFmtId="0" fontId="29" fillId="0" borderId="0" xfId="73" applyFont="1" applyFill="1" applyBorder="1" applyAlignment="1"/>
    <xf numFmtId="0" fontId="33" fillId="0" borderId="0" xfId="73" applyFont="1" applyFill="1" applyBorder="1" applyAlignment="1"/>
    <xf numFmtId="0" fontId="33" fillId="0" borderId="0" xfId="73" applyFont="1" applyFill="1"/>
    <xf numFmtId="0" fontId="5" fillId="0" borderId="0" xfId="73" applyFont="1" applyBorder="1"/>
    <xf numFmtId="0" fontId="25" fillId="30" borderId="20" xfId="35" applyFont="1" applyFill="1" applyBorder="1" applyAlignment="1">
      <alignment horizontal="center"/>
    </xf>
    <xf numFmtId="173" fontId="5" fillId="0" borderId="0" xfId="35" applyNumberFormat="1" applyFont="1" applyBorder="1"/>
    <xf numFmtId="0" fontId="5" fillId="0" borderId="0" xfId="73" applyFont="1" applyFill="1"/>
    <xf numFmtId="0" fontId="33" fillId="0" borderId="0" xfId="73" applyFont="1" applyFill="1" applyBorder="1"/>
    <xf numFmtId="0" fontId="33" fillId="0" borderId="0" xfId="73" applyFont="1" applyFill="1" applyAlignment="1">
      <alignment horizontal="center"/>
    </xf>
    <xf numFmtId="0" fontId="24" fillId="0" borderId="18" xfId="57" applyFont="1" applyBorder="1" applyAlignment="1">
      <alignment horizontal="center"/>
    </xf>
    <xf numFmtId="169" fontId="20" fillId="0" borderId="0" xfId="69" applyNumberFormat="1" applyFont="1" applyFill="1" applyBorder="1" applyAlignment="1">
      <alignment horizontal="left" vertical="center"/>
    </xf>
    <xf numFmtId="0" fontId="8" fillId="0" borderId="0" xfId="69" applyFont="1" applyFill="1" applyBorder="1" applyAlignment="1">
      <alignment horizontal="center" vertical="center"/>
    </xf>
    <xf numFmtId="0" fontId="26" fillId="0" borderId="0" xfId="57" applyFont="1"/>
    <xf numFmtId="0" fontId="20" fillId="0" borderId="0" xfId="69" applyFont="1" applyFill="1" applyBorder="1" applyAlignment="1">
      <alignment horizontal="center" vertical="center"/>
    </xf>
    <xf numFmtId="168" fontId="21" fillId="0" borderId="0" xfId="69" applyNumberFormat="1" applyFont="1" applyFill="1" applyBorder="1" applyAlignment="1">
      <alignment horizontal="center" vertical="center"/>
    </xf>
    <xf numFmtId="0" fontId="24" fillId="0" borderId="29" xfId="57" applyFont="1" applyFill="1" applyBorder="1" applyAlignment="1">
      <alignment horizontal="left"/>
    </xf>
    <xf numFmtId="0" fontId="24" fillId="0" borderId="30" xfId="57" applyFont="1" applyBorder="1" applyAlignment="1">
      <alignment horizontal="center"/>
    </xf>
    <xf numFmtId="0" fontId="24" fillId="0" borderId="31" xfId="57" applyFont="1" applyFill="1" applyBorder="1" applyAlignment="1">
      <alignment horizontal="left"/>
    </xf>
    <xf numFmtId="0" fontId="24" fillId="0" borderId="32" xfId="57" applyFont="1" applyFill="1" applyBorder="1" applyAlignment="1">
      <alignment horizontal="left"/>
    </xf>
    <xf numFmtId="0" fontId="24" fillId="0" borderId="33" xfId="57" applyFont="1" applyBorder="1" applyAlignment="1">
      <alignment horizontal="center"/>
    </xf>
    <xf numFmtId="49" fontId="20" fillId="30" borderId="34" xfId="57" applyNumberFormat="1" applyFont="1" applyFill="1" applyBorder="1" applyAlignment="1">
      <alignment horizontal="center" vertical="center" wrapText="1"/>
    </xf>
    <xf numFmtId="49" fontId="20" fillId="30" borderId="35" xfId="57" applyNumberFormat="1" applyFont="1" applyFill="1" applyBorder="1" applyAlignment="1">
      <alignment horizontal="center" vertical="center" wrapText="1"/>
    </xf>
    <xf numFmtId="4" fontId="23" fillId="0" borderId="0" xfId="116" applyNumberFormat="1" applyFont="1" applyFill="1" applyBorder="1" applyAlignment="1">
      <alignment vertical="center"/>
    </xf>
    <xf numFmtId="4" fontId="22" fillId="0" borderId="0" xfId="116" applyNumberFormat="1" applyFont="1" applyFill="1" applyBorder="1" applyAlignment="1">
      <alignment horizontal="center" vertical="center"/>
    </xf>
    <xf numFmtId="4" fontId="20" fillId="30" borderId="36" xfId="116" applyNumberFormat="1" applyFont="1" applyFill="1" applyBorder="1" applyAlignment="1">
      <alignment horizontal="center" vertical="center" wrapText="1"/>
    </xf>
    <xf numFmtId="4" fontId="20" fillId="31" borderId="36" xfId="116" applyNumberFormat="1" applyFont="1" applyFill="1" applyBorder="1" applyAlignment="1">
      <alignment horizontal="center" vertical="center" wrapText="1"/>
    </xf>
    <xf numFmtId="49" fontId="5" fillId="29" borderId="0" xfId="57" applyNumberFormat="1" applyFont="1" applyFill="1" applyBorder="1" applyAlignment="1">
      <alignment horizontal="left" vertical="center"/>
    </xf>
    <xf numFmtId="1" fontId="29" fillId="0" borderId="12" xfId="57" applyNumberFormat="1" applyFont="1" applyBorder="1" applyAlignment="1">
      <alignment horizontal="center" vertical="center"/>
    </xf>
    <xf numFmtId="1" fontId="5" fillId="0" borderId="12" xfId="57" applyNumberFormat="1" applyFont="1" applyBorder="1" applyAlignment="1">
      <alignment horizontal="center" vertical="center"/>
    </xf>
    <xf numFmtId="169" fontId="23" fillId="0" borderId="0" xfId="57" applyNumberFormat="1" applyFont="1" applyFill="1" applyAlignment="1">
      <alignment horizontal="left" vertical="center"/>
    </xf>
    <xf numFmtId="49" fontId="25" fillId="0" borderId="0" xfId="57" applyNumberFormat="1" applyFont="1" applyFill="1" applyAlignment="1">
      <alignment vertical="center"/>
    </xf>
    <xf numFmtId="49" fontId="25" fillId="0" borderId="0" xfId="57" applyNumberFormat="1" applyFont="1" applyFill="1" applyAlignment="1">
      <alignment vertical="center" wrapText="1"/>
    </xf>
    <xf numFmtId="49" fontId="8" fillId="0" borderId="0" xfId="57" applyNumberFormat="1" applyFont="1" applyFill="1" applyBorder="1" applyAlignment="1">
      <alignment horizontal="center" vertical="center" wrapText="1"/>
    </xf>
    <xf numFmtId="168" fontId="23" fillId="0" borderId="0" xfId="57" applyNumberFormat="1" applyFont="1" applyFill="1" applyAlignment="1">
      <alignment horizontal="center" vertical="center" wrapText="1"/>
    </xf>
    <xf numFmtId="49" fontId="25" fillId="0" borderId="38" xfId="57" applyNumberFormat="1" applyFont="1" applyBorder="1" applyAlignment="1">
      <alignment horizontal="center" vertical="center"/>
    </xf>
    <xf numFmtId="49" fontId="25" fillId="0" borderId="38" xfId="57" applyNumberFormat="1" applyFont="1" applyBorder="1" applyAlignment="1">
      <alignment vertical="center" wrapText="1"/>
    </xf>
    <xf numFmtId="49" fontId="25" fillId="0" borderId="0" xfId="57" applyNumberFormat="1" applyFont="1" applyFill="1" applyBorder="1" applyAlignment="1">
      <alignment horizontal="left" vertical="center"/>
    </xf>
    <xf numFmtId="49" fontId="5" fillId="29" borderId="12" xfId="57" applyNumberFormat="1" applyFont="1" applyFill="1" applyBorder="1" applyAlignment="1">
      <alignment horizontal="center" vertical="center"/>
    </xf>
    <xf numFmtId="49" fontId="5" fillId="0" borderId="12" xfId="57" applyNumberFormat="1" applyFont="1" applyFill="1" applyBorder="1" applyAlignment="1">
      <alignment vertical="center" wrapText="1"/>
    </xf>
    <xf numFmtId="49" fontId="25" fillId="0" borderId="12" xfId="57" applyNumberFormat="1" applyFont="1" applyFill="1" applyBorder="1" applyAlignment="1">
      <alignment horizontal="center" vertical="center" wrapText="1"/>
    </xf>
    <xf numFmtId="49" fontId="29" fillId="0" borderId="12" xfId="57" applyNumberFormat="1" applyFont="1" applyFill="1" applyBorder="1" applyAlignment="1">
      <alignment horizontal="center" vertical="center"/>
    </xf>
    <xf numFmtId="49" fontId="25" fillId="29" borderId="12" xfId="57" applyNumberFormat="1" applyFont="1" applyFill="1" applyBorder="1" applyAlignment="1">
      <alignment horizontal="center" vertical="center" wrapText="1"/>
    </xf>
    <xf numFmtId="49" fontId="5" fillId="0" borderId="0" xfId="57" applyNumberFormat="1" applyFont="1" applyAlignment="1">
      <alignment vertical="center" wrapText="1"/>
    </xf>
    <xf numFmtId="49" fontId="5" fillId="0" borderId="12" xfId="57" applyNumberFormat="1" applyFont="1" applyBorder="1" applyAlignment="1">
      <alignment vertical="center" wrapText="1"/>
    </xf>
    <xf numFmtId="1" fontId="5" fillId="26" borderId="12" xfId="57" applyNumberFormat="1" applyFont="1" applyFill="1" applyBorder="1" applyAlignment="1">
      <alignment horizontal="center" vertical="center"/>
    </xf>
    <xf numFmtId="49" fontId="5" fillId="26" borderId="12" xfId="57" applyNumberFormat="1" applyFont="1" applyFill="1" applyBorder="1" applyAlignment="1">
      <alignment vertical="center" wrapText="1"/>
    </xf>
    <xf numFmtId="49" fontId="25" fillId="26" borderId="12" xfId="57" applyNumberFormat="1" applyFont="1" applyFill="1" applyBorder="1" applyAlignment="1">
      <alignment horizontal="center" vertical="center" wrapText="1"/>
    </xf>
    <xf numFmtId="49" fontId="5" fillId="26" borderId="12" xfId="57" applyNumberFormat="1" applyFont="1" applyFill="1" applyBorder="1" applyAlignment="1">
      <alignment horizontal="center" vertical="center"/>
    </xf>
    <xf numFmtId="1" fontId="5" fillId="0" borderId="0" xfId="57" applyNumberFormat="1" applyFont="1" applyBorder="1" applyAlignment="1">
      <alignment horizontal="center" vertical="center"/>
    </xf>
    <xf numFmtId="49" fontId="5" fillId="0" borderId="0" xfId="57" applyNumberFormat="1" applyFont="1" applyBorder="1" applyAlignment="1">
      <alignment vertical="center" wrapText="1"/>
    </xf>
    <xf numFmtId="0" fontId="5" fillId="0" borderId="0" xfId="57" applyFont="1" applyBorder="1" applyAlignment="1">
      <alignment horizontal="center" vertical="center"/>
    </xf>
    <xf numFmtId="1" fontId="5" fillId="29" borderId="12" xfId="57" applyNumberFormat="1" applyFont="1" applyFill="1" applyBorder="1" applyAlignment="1">
      <alignment horizontal="center" vertical="center"/>
    </xf>
    <xf numFmtId="1" fontId="5" fillId="0" borderId="0" xfId="57" applyNumberFormat="1" applyFont="1" applyAlignment="1">
      <alignment horizontal="center" vertical="center"/>
    </xf>
    <xf numFmtId="49" fontId="25" fillId="0" borderId="0" xfId="57" applyNumberFormat="1" applyFont="1" applyAlignment="1">
      <alignment horizontal="center" vertical="center" wrapText="1"/>
    </xf>
    <xf numFmtId="49" fontId="5" fillId="0" borderId="0" xfId="57" applyNumberFormat="1" applyFont="1" applyAlignment="1">
      <alignment horizontal="center" vertical="center"/>
    </xf>
    <xf numFmtId="0" fontId="5" fillId="29" borderId="12" xfId="57" applyNumberFormat="1" applyFont="1" applyFill="1" applyBorder="1" applyAlignment="1">
      <alignment horizontal="center" vertical="center"/>
    </xf>
    <xf numFmtId="3" fontId="25" fillId="29" borderId="12" xfId="57" applyNumberFormat="1" applyFont="1" applyFill="1" applyBorder="1" applyAlignment="1">
      <alignment horizontal="center" vertical="center" wrapText="1"/>
    </xf>
    <xf numFmtId="0" fontId="5" fillId="26" borderId="12" xfId="57" applyNumberFormat="1" applyFont="1" applyFill="1" applyBorder="1" applyAlignment="1">
      <alignment horizontal="center" vertical="center"/>
    </xf>
    <xf numFmtId="3" fontId="25" fillId="26" borderId="12" xfId="57" applyNumberFormat="1" applyFont="1" applyFill="1" applyBorder="1" applyAlignment="1">
      <alignment horizontal="center" vertical="center" wrapText="1"/>
    </xf>
    <xf numFmtId="0" fontId="5" fillId="29" borderId="12" xfId="57" applyFont="1" applyFill="1" applyBorder="1" applyAlignment="1">
      <alignment vertical="center" wrapText="1"/>
    </xf>
    <xf numFmtId="0" fontId="5" fillId="0" borderId="12" xfId="57" applyNumberFormat="1" applyFont="1" applyFill="1" applyBorder="1" applyAlignment="1">
      <alignment horizontal="center" vertical="center"/>
    </xf>
    <xf numFmtId="0" fontId="5" fillId="0" borderId="12" xfId="57" applyFont="1" applyBorder="1" applyAlignment="1">
      <alignment vertical="center" wrapText="1"/>
    </xf>
    <xf numFmtId="3" fontId="25" fillId="0" borderId="12" xfId="57" applyNumberFormat="1" applyFont="1" applyFill="1" applyBorder="1" applyAlignment="1">
      <alignment horizontal="center" vertical="center" wrapText="1"/>
    </xf>
    <xf numFmtId="0" fontId="35" fillId="0" borderId="12" xfId="57" applyFont="1" applyFill="1" applyBorder="1" applyAlignment="1">
      <alignment horizontal="center" vertical="center" wrapText="1"/>
    </xf>
    <xf numFmtId="1" fontId="5" fillId="0" borderId="12" xfId="57" applyNumberFormat="1" applyFont="1" applyFill="1" applyBorder="1" applyAlignment="1">
      <alignment horizontal="center" vertical="center" wrapText="1"/>
    </xf>
    <xf numFmtId="0" fontId="34" fillId="0" borderId="0" xfId="57" applyFont="1" applyFill="1" applyBorder="1" applyAlignment="1">
      <alignment vertical="center"/>
    </xf>
    <xf numFmtId="49" fontId="5" fillId="29" borderId="18" xfId="57" applyNumberFormat="1" applyFont="1" applyFill="1" applyBorder="1" applyAlignment="1">
      <alignment horizontal="left" vertical="center" wrapText="1"/>
    </xf>
    <xf numFmtId="0" fontId="5" fillId="29" borderId="18" xfId="57" applyFont="1" applyFill="1" applyBorder="1" applyAlignment="1">
      <alignment vertical="center" wrapText="1"/>
    </xf>
    <xf numFmtId="3" fontId="25" fillId="29" borderId="18" xfId="57" applyNumberFormat="1" applyFont="1" applyFill="1" applyBorder="1" applyAlignment="1">
      <alignment horizontal="center" vertical="center" wrapText="1"/>
    </xf>
    <xf numFmtId="49" fontId="5" fillId="29" borderId="0" xfId="57" applyNumberFormat="1" applyFont="1" applyFill="1" applyBorder="1" applyAlignment="1">
      <alignment horizontal="center" vertical="center"/>
    </xf>
    <xf numFmtId="0" fontId="5" fillId="29" borderId="0" xfId="57" applyFont="1" applyFill="1" applyBorder="1" applyAlignment="1">
      <alignment vertical="center" wrapText="1"/>
    </xf>
    <xf numFmtId="3" fontId="25" fillId="29" borderId="0" xfId="57" applyNumberFormat="1" applyFont="1" applyFill="1" applyBorder="1" applyAlignment="1">
      <alignment horizontal="center" vertical="center" wrapText="1"/>
    </xf>
    <xf numFmtId="1" fontId="5" fillId="29" borderId="18" xfId="57" applyNumberFormat="1" applyFont="1" applyFill="1" applyBorder="1" applyAlignment="1">
      <alignment horizontal="center" vertical="center"/>
    </xf>
    <xf numFmtId="49" fontId="5" fillId="29" borderId="18" xfId="57" applyNumberFormat="1" applyFont="1" applyFill="1" applyBorder="1" applyAlignment="1">
      <alignment vertical="center" wrapText="1"/>
    </xf>
    <xf numFmtId="49" fontId="25" fillId="29" borderId="18" xfId="57" applyNumberFormat="1" applyFont="1" applyFill="1" applyBorder="1" applyAlignment="1">
      <alignment horizontal="center" vertical="center" wrapText="1"/>
    </xf>
    <xf numFmtId="1" fontId="5" fillId="29" borderId="0" xfId="57" applyNumberFormat="1" applyFont="1" applyFill="1" applyAlignment="1">
      <alignment horizontal="center" vertical="center"/>
    </xf>
    <xf numFmtId="49" fontId="5" fillId="29" borderId="0" xfId="57" applyNumberFormat="1" applyFont="1" applyFill="1" applyAlignment="1">
      <alignment vertical="center" wrapText="1"/>
    </xf>
    <xf numFmtId="49" fontId="25" fillId="29" borderId="0" xfId="57" applyNumberFormat="1" applyFont="1" applyFill="1" applyAlignment="1">
      <alignment horizontal="center" vertical="center" wrapText="1"/>
    </xf>
    <xf numFmtId="49" fontId="5" fillId="29" borderId="0" xfId="57" applyNumberFormat="1" applyFont="1" applyFill="1" applyAlignment="1">
      <alignment horizontal="center" vertical="center"/>
    </xf>
    <xf numFmtId="0" fontId="4" fillId="0" borderId="0" xfId="57" applyFont="1" applyAlignment="1">
      <alignment vertical="center"/>
    </xf>
    <xf numFmtId="0" fontId="4" fillId="29" borderId="0" xfId="57" applyFont="1" applyFill="1" applyAlignment="1">
      <alignment vertical="center"/>
    </xf>
    <xf numFmtId="4" fontId="25" fillId="0" borderId="0" xfId="116" applyNumberFormat="1" applyFont="1" applyFill="1" applyBorder="1" applyAlignment="1">
      <alignment horizontal="center" vertical="center"/>
    </xf>
    <xf numFmtId="4" fontId="25" fillId="30" borderId="18" xfId="116" applyNumberFormat="1" applyFont="1" applyFill="1" applyBorder="1" applyAlignment="1">
      <alignment horizontal="center" vertical="center" wrapText="1"/>
    </xf>
    <xf numFmtId="4" fontId="25" fillId="31" borderId="18" xfId="116" applyNumberFormat="1" applyFont="1" applyFill="1" applyBorder="1" applyAlignment="1">
      <alignment horizontal="center" vertical="center" wrapText="1"/>
    </xf>
    <xf numFmtId="4" fontId="5" fillId="0" borderId="0" xfId="116" applyNumberFormat="1" applyFont="1" applyBorder="1" applyAlignment="1">
      <alignment horizontal="center" vertical="center"/>
    </xf>
    <xf numFmtId="4" fontId="34" fillId="0" borderId="0" xfId="116" applyNumberFormat="1" applyFont="1" applyFill="1" applyBorder="1" applyAlignment="1">
      <alignment vertical="center"/>
    </xf>
    <xf numFmtId="4" fontId="25" fillId="29" borderId="0" xfId="116" applyNumberFormat="1" applyFont="1" applyFill="1" applyBorder="1" applyAlignment="1">
      <alignment horizontal="left" vertical="center" wrapText="1"/>
    </xf>
    <xf numFmtId="4" fontId="5" fillId="0" borderId="0" xfId="116" applyNumberFormat="1" applyFont="1" applyFill="1" applyBorder="1" applyAlignment="1">
      <alignment horizontal="center" vertical="center"/>
    </xf>
    <xf numFmtId="4" fontId="5" fillId="29" borderId="38" xfId="116" applyNumberFormat="1" applyFont="1" applyFill="1" applyBorder="1" applyAlignment="1">
      <alignment horizontal="center" vertical="center"/>
    </xf>
    <xf numFmtId="4" fontId="5" fillId="0" borderId="0" xfId="116" applyNumberFormat="1" applyFont="1" applyFill="1" applyAlignment="1">
      <alignment horizontal="center" vertical="center"/>
    </xf>
    <xf numFmtId="4" fontId="4" fillId="0" borderId="0" xfId="116" applyNumberFormat="1" applyFont="1" applyAlignment="1">
      <alignment vertical="center"/>
    </xf>
    <xf numFmtId="4" fontId="5" fillId="0" borderId="12" xfId="116" applyNumberFormat="1" applyFont="1" applyBorder="1" applyAlignment="1">
      <alignment horizontal="center" vertical="center"/>
    </xf>
    <xf numFmtId="4" fontId="5" fillId="0" borderId="37" xfId="116" applyNumberFormat="1" applyFont="1" applyFill="1" applyBorder="1" applyAlignment="1">
      <alignment horizontal="center" vertical="center"/>
    </xf>
    <xf numFmtId="0" fontId="4" fillId="0" borderId="0" xfId="57" applyFont="1" applyFill="1" applyAlignment="1">
      <alignment vertical="center"/>
    </xf>
    <xf numFmtId="4" fontId="4" fillId="0" borderId="0" xfId="116" applyNumberFormat="1" applyFont="1" applyFill="1" applyAlignment="1">
      <alignment vertical="center"/>
    </xf>
    <xf numFmtId="0" fontId="4" fillId="0" borderId="0" xfId="57" applyFont="1" applyBorder="1" applyAlignment="1">
      <alignment vertical="center"/>
    </xf>
    <xf numFmtId="14" fontId="23" fillId="0" borderId="0" xfId="57" applyNumberFormat="1" applyFont="1" applyFill="1" applyAlignment="1">
      <alignment horizontal="left" vertical="center" wrapText="1"/>
    </xf>
    <xf numFmtId="169" fontId="23" fillId="0" borderId="0" xfId="57" applyNumberFormat="1" applyFont="1" applyFill="1" applyAlignment="1">
      <alignment horizontal="left" vertical="center" wrapText="1"/>
    </xf>
    <xf numFmtId="0" fontId="4" fillId="0" borderId="12" xfId="57" applyFont="1" applyFill="1" applyBorder="1" applyAlignment="1">
      <alignment vertical="center" wrapText="1"/>
    </xf>
    <xf numFmtId="4" fontId="25" fillId="30" borderId="18" xfId="117" applyNumberFormat="1" applyFont="1" applyFill="1" applyBorder="1" applyAlignment="1">
      <alignment horizontal="center" vertical="center" wrapText="1"/>
    </xf>
    <xf numFmtId="4" fontId="25" fillId="31" borderId="18" xfId="117" applyNumberFormat="1" applyFont="1" applyFill="1" applyBorder="1" applyAlignment="1">
      <alignment horizontal="center" vertical="center" wrapText="1"/>
    </xf>
    <xf numFmtId="49" fontId="0" fillId="0" borderId="12" xfId="0" applyNumberFormat="1" applyBorder="1" applyAlignment="1">
      <alignment horizontal="center" vertical="center"/>
    </xf>
    <xf numFmtId="0" fontId="0" fillId="0" borderId="12" xfId="0" applyBorder="1" applyAlignment="1">
      <alignment horizontal="center" vertical="center"/>
    </xf>
    <xf numFmtId="4" fontId="0" fillId="0" borderId="12" xfId="0" applyNumberFormat="1" applyBorder="1" applyAlignment="1">
      <alignment horizontal="center" vertical="center"/>
    </xf>
    <xf numFmtId="0" fontId="5" fillId="0" borderId="0" xfId="57" applyNumberFormat="1" applyFont="1" applyFill="1" applyBorder="1" applyAlignment="1">
      <alignment horizontal="center" vertical="center"/>
    </xf>
    <xf numFmtId="49" fontId="25" fillId="0" borderId="37" xfId="57" applyNumberFormat="1" applyFont="1" applyFill="1" applyBorder="1" applyAlignment="1">
      <alignment horizontal="left" vertical="center"/>
    </xf>
    <xf numFmtId="4" fontId="5" fillId="0" borderId="0" xfId="117" applyNumberFormat="1" applyFont="1" applyAlignment="1">
      <alignment horizontal="center" vertical="center"/>
    </xf>
    <xf numFmtId="4" fontId="5" fillId="0" borderId="0" xfId="117" applyNumberFormat="1" applyFont="1" applyFill="1" applyBorder="1" applyAlignment="1">
      <alignment horizontal="center" vertical="center"/>
    </xf>
    <xf numFmtId="4" fontId="29" fillId="0" borderId="18" xfId="117" applyNumberFormat="1" applyFont="1" applyFill="1" applyBorder="1" applyAlignment="1">
      <alignment horizontal="center" vertical="center"/>
    </xf>
    <xf numFmtId="0" fontId="0" fillId="0" borderId="0" xfId="0" applyFill="1" applyBorder="1" applyAlignment="1"/>
    <xf numFmtId="0" fontId="36" fillId="0" borderId="12" xfId="0" applyFont="1" applyBorder="1" applyAlignment="1">
      <alignment vertical="center"/>
    </xf>
    <xf numFmtId="0" fontId="0" fillId="0" borderId="0" xfId="0"/>
    <xf numFmtId="175" fontId="13" fillId="33" borderId="21" xfId="70" applyNumberFormat="1" applyFont="1" applyFill="1" applyBorder="1" applyAlignment="1">
      <alignment horizontal="center" vertical="center" wrapText="1"/>
    </xf>
    <xf numFmtId="4" fontId="13" fillId="33" borderId="21" xfId="70" applyNumberFormat="1" applyFont="1" applyFill="1" applyBorder="1" applyAlignment="1">
      <alignment horizontal="center" vertical="center" wrapText="1"/>
    </xf>
    <xf numFmtId="4" fontId="25" fillId="31" borderId="21" xfId="71" applyNumberFormat="1" applyFont="1" applyFill="1" applyBorder="1" applyAlignment="1">
      <alignment horizontal="center" vertical="center" wrapText="1"/>
    </xf>
    <xf numFmtId="49" fontId="5" fillId="0" borderId="0" xfId="57" applyNumberFormat="1" applyFont="1" applyFill="1" applyAlignment="1">
      <alignment horizontal="center" vertical="center"/>
    </xf>
    <xf numFmtId="49" fontId="25" fillId="30" borderId="47" xfId="57" applyNumberFormat="1" applyFont="1" applyFill="1" applyBorder="1" applyAlignment="1">
      <alignment horizontal="center" vertical="center" wrapText="1"/>
    </xf>
    <xf numFmtId="0" fontId="25" fillId="0" borderId="0" xfId="57" applyFont="1" applyFill="1" applyAlignment="1">
      <alignment horizontal="center" vertical="center"/>
    </xf>
    <xf numFmtId="169" fontId="25" fillId="0" borderId="0" xfId="57" applyNumberFormat="1" applyFont="1" applyFill="1" applyAlignment="1">
      <alignment horizontal="left" vertical="center" wrapText="1"/>
    </xf>
    <xf numFmtId="4" fontId="5" fillId="0" borderId="0" xfId="117" applyNumberFormat="1" applyFont="1" applyFill="1" applyAlignment="1">
      <alignment horizontal="center" vertical="center"/>
    </xf>
    <xf numFmtId="4" fontId="25" fillId="0" borderId="0" xfId="117" applyNumberFormat="1" applyFont="1" applyFill="1" applyAlignment="1">
      <alignment horizontal="center" vertical="center"/>
    </xf>
    <xf numFmtId="4" fontId="25" fillId="30" borderId="47" xfId="117" applyNumberFormat="1" applyFont="1" applyFill="1" applyBorder="1" applyAlignment="1">
      <alignment horizontal="center" vertical="center" wrapText="1"/>
    </xf>
    <xf numFmtId="4" fontId="25" fillId="31" borderId="48" xfId="117" applyNumberFormat="1" applyFont="1" applyFill="1" applyBorder="1" applyAlignment="1">
      <alignment horizontal="center" vertical="center" wrapText="1"/>
    </xf>
    <xf numFmtId="0" fontId="5" fillId="0" borderId="12" xfId="72" applyFont="1" applyFill="1" applyBorder="1" applyAlignment="1">
      <alignment horizontal="center" vertical="center"/>
    </xf>
    <xf numFmtId="0" fontId="8" fillId="0" borderId="0" xfId="70" applyFont="1" applyFill="1" applyBorder="1" applyAlignment="1">
      <alignment horizontal="center" vertical="center"/>
    </xf>
    <xf numFmtId="0" fontId="8" fillId="0" borderId="0" xfId="57" applyFont="1" applyFill="1" applyAlignment="1">
      <alignment horizontal="center" vertical="center"/>
    </xf>
    <xf numFmtId="0" fontId="13" fillId="0" borderId="0" xfId="0" applyFont="1" applyFill="1" applyBorder="1" applyAlignment="1">
      <alignment horizontal="center" vertical="center"/>
    </xf>
    <xf numFmtId="2" fontId="13" fillId="0" borderId="0" xfId="0" applyNumberFormat="1" applyFont="1" applyFill="1" applyBorder="1" applyAlignment="1">
      <alignment horizontal="center" vertical="center"/>
    </xf>
    <xf numFmtId="0" fontId="0" fillId="0" borderId="0" xfId="0"/>
    <xf numFmtId="4" fontId="5" fillId="0" borderId="0" xfId="70" applyNumberFormat="1" applyFont="1" applyAlignment="1">
      <alignment horizontal="center" vertical="center"/>
    </xf>
    <xf numFmtId="2" fontId="34" fillId="0" borderId="0" xfId="57" applyNumberFormat="1" applyFont="1" applyAlignment="1">
      <alignment horizontal="right"/>
    </xf>
    <xf numFmtId="0" fontId="23" fillId="0" borderId="0" xfId="57" applyFont="1"/>
    <xf numFmtId="0" fontId="25" fillId="0" borderId="0" xfId="70" applyFont="1" applyAlignment="1">
      <alignment vertical="center"/>
    </xf>
    <xf numFmtId="0" fontId="5" fillId="0" borderId="0" xfId="70" applyFont="1" applyAlignment="1">
      <alignment vertical="center"/>
    </xf>
    <xf numFmtId="0" fontId="5" fillId="0" borderId="0" xfId="70" applyFont="1" applyAlignment="1">
      <alignment horizontal="center" vertical="center"/>
    </xf>
    <xf numFmtId="0" fontId="25" fillId="33" borderId="39" xfId="70" applyFont="1" applyFill="1" applyBorder="1" applyAlignment="1">
      <alignment horizontal="center" vertical="center" wrapText="1"/>
    </xf>
    <xf numFmtId="170" fontId="25" fillId="33" borderId="39" xfId="70" applyNumberFormat="1" applyFont="1" applyFill="1" applyBorder="1" applyAlignment="1">
      <alignment horizontal="center" vertical="center" wrapText="1"/>
    </xf>
    <xf numFmtId="0" fontId="8" fillId="0" borderId="12" xfId="70" applyFont="1" applyFill="1" applyBorder="1" applyAlignment="1">
      <alignment vertical="center"/>
    </xf>
    <xf numFmtId="3" fontId="5" fillId="0" borderId="0" xfId="70" applyNumberFormat="1" applyFont="1" applyAlignment="1">
      <alignment horizontal="center" vertical="center"/>
    </xf>
    <xf numFmtId="170" fontId="34" fillId="0" borderId="0" xfId="70" applyNumberFormat="1" applyFont="1" applyAlignment="1">
      <alignment horizontal="center" vertical="center"/>
    </xf>
    <xf numFmtId="0" fontId="8" fillId="0" borderId="0" xfId="70" applyFont="1" applyFill="1" applyBorder="1" applyAlignment="1">
      <alignment vertical="center"/>
    </xf>
    <xf numFmtId="0" fontId="0" fillId="0" borderId="0" xfId="0"/>
    <xf numFmtId="169" fontId="23" fillId="0" borderId="0" xfId="70" applyNumberFormat="1" applyFont="1" applyFill="1" applyAlignment="1">
      <alignment horizontal="left" vertical="center"/>
    </xf>
    <xf numFmtId="14" fontId="23" fillId="0" borderId="0" xfId="70" applyNumberFormat="1" applyFont="1" applyFill="1" applyAlignment="1">
      <alignment horizontal="left" vertical="center"/>
    </xf>
    <xf numFmtId="0" fontId="5" fillId="0" borderId="0" xfId="70" applyFont="1" applyFill="1" applyAlignment="1">
      <alignment vertical="center"/>
    </xf>
    <xf numFmtId="171" fontId="23" fillId="0" borderId="0" xfId="70" applyNumberFormat="1" applyFont="1" applyBorder="1" applyAlignment="1">
      <alignment horizontal="left" vertical="center"/>
    </xf>
    <xf numFmtId="0" fontId="33" fillId="0" borderId="0" xfId="70" applyFont="1" applyFill="1" applyAlignment="1">
      <alignment vertical="center"/>
    </xf>
    <xf numFmtId="3" fontId="33" fillId="0" borderId="0" xfId="70" applyNumberFormat="1" applyFont="1" applyFill="1" applyAlignment="1">
      <alignment horizontal="center" vertical="center"/>
    </xf>
    <xf numFmtId="0" fontId="33" fillId="0" borderId="0" xfId="70" applyFont="1" applyFill="1" applyAlignment="1">
      <alignment horizontal="center" vertical="center"/>
    </xf>
    <xf numFmtId="170" fontId="34" fillId="0" borderId="0" xfId="70" applyNumberFormat="1" applyFont="1" applyFill="1" applyAlignment="1">
      <alignment horizontal="center" vertical="center"/>
    </xf>
    <xf numFmtId="0" fontId="25" fillId="33" borderId="18" xfId="70" applyFont="1" applyFill="1" applyBorder="1" applyAlignment="1">
      <alignment horizontal="center" vertical="center" wrapText="1"/>
    </xf>
    <xf numFmtId="3" fontId="25" fillId="33" borderId="18" xfId="70" applyNumberFormat="1" applyFont="1" applyFill="1" applyBorder="1" applyAlignment="1">
      <alignment horizontal="center" vertical="center" wrapText="1"/>
    </xf>
    <xf numFmtId="170" fontId="25" fillId="33" borderId="18" xfId="70" applyNumberFormat="1" applyFont="1" applyFill="1" applyBorder="1" applyAlignment="1">
      <alignment horizontal="center" vertical="center" wrapText="1"/>
    </xf>
    <xf numFmtId="0" fontId="5" fillId="0" borderId="51" xfId="70" applyFont="1" applyBorder="1" applyAlignment="1">
      <alignment vertical="center"/>
    </xf>
    <xf numFmtId="0" fontId="5" fillId="0" borderId="44" xfId="70" applyFont="1" applyBorder="1" applyAlignment="1">
      <alignment vertical="center"/>
    </xf>
    <xf numFmtId="0" fontId="5" fillId="0" borderId="52" xfId="70" applyFont="1" applyBorder="1" applyAlignment="1">
      <alignment horizontal="center" vertical="center"/>
    </xf>
    <xf numFmtId="0" fontId="5" fillId="0" borderId="0" xfId="70" applyFont="1" applyBorder="1" applyAlignment="1">
      <alignment horizontal="center" vertical="center"/>
    </xf>
    <xf numFmtId="0" fontId="5" fillId="0" borderId="0" xfId="70" applyFont="1" applyBorder="1" applyAlignment="1">
      <alignment horizontal="left" vertical="center"/>
    </xf>
    <xf numFmtId="0" fontId="5" fillId="0" borderId="0" xfId="70" applyFont="1" applyBorder="1" applyAlignment="1">
      <alignment vertical="center"/>
    </xf>
    <xf numFmtId="3" fontId="5" fillId="0" borderId="0" xfId="70" applyNumberFormat="1" applyFont="1" applyBorder="1" applyAlignment="1">
      <alignment horizontal="center" vertical="center"/>
    </xf>
    <xf numFmtId="170" fontId="34" fillId="0" borderId="0" xfId="70" applyNumberFormat="1" applyFont="1" applyBorder="1" applyAlignment="1">
      <alignment horizontal="center" vertical="center"/>
    </xf>
    <xf numFmtId="3" fontId="25" fillId="33" borderId="39" xfId="70" applyNumberFormat="1" applyFont="1" applyFill="1" applyBorder="1" applyAlignment="1">
      <alignment horizontal="center" vertical="center" wrapText="1"/>
    </xf>
    <xf numFmtId="0" fontId="25" fillId="33" borderId="41" xfId="70" applyFont="1" applyFill="1" applyBorder="1" applyAlignment="1">
      <alignment horizontal="center" vertical="center" wrapText="1"/>
    </xf>
    <xf numFmtId="0" fontId="8" fillId="0" borderId="21" xfId="70" applyFont="1" applyFill="1" applyBorder="1" applyAlignment="1">
      <alignment vertical="center"/>
    </xf>
    <xf numFmtId="0" fontId="8" fillId="0" borderId="44" xfId="70" applyFont="1" applyFill="1" applyBorder="1" applyAlignment="1">
      <alignment vertical="center"/>
    </xf>
    <xf numFmtId="0" fontId="23" fillId="0" borderId="44" xfId="70" applyFont="1" applyFill="1" applyBorder="1" applyAlignment="1">
      <alignment vertical="center"/>
    </xf>
    <xf numFmtId="0" fontId="5" fillId="0" borderId="18" xfId="70" applyFont="1" applyBorder="1" applyAlignment="1">
      <alignment horizontal="left" vertical="center"/>
    </xf>
    <xf numFmtId="0" fontId="5" fillId="0" borderId="18" xfId="70" applyFont="1" applyBorder="1" applyAlignment="1">
      <alignment vertical="center"/>
    </xf>
    <xf numFmtId="3" fontId="5" fillId="0" borderId="18" xfId="70" applyNumberFormat="1" applyFont="1" applyBorder="1" applyAlignment="1">
      <alignment horizontal="center" vertical="center"/>
    </xf>
    <xf numFmtId="0" fontId="5" fillId="0" borderId="18" xfId="70" applyFont="1" applyBorder="1" applyAlignment="1">
      <alignment horizontal="center" vertical="center"/>
    </xf>
    <xf numFmtId="170" fontId="29" fillId="0" borderId="18" xfId="70" applyNumberFormat="1" applyFont="1" applyFill="1" applyBorder="1" applyAlignment="1">
      <alignment horizontal="center" vertical="center"/>
    </xf>
    <xf numFmtId="0" fontId="25" fillId="0" borderId="0" xfId="70" applyFont="1" applyBorder="1" applyAlignment="1">
      <alignment horizontal="left" vertical="center"/>
    </xf>
    <xf numFmtId="0" fontId="25" fillId="0" borderId="0" xfId="70" applyFont="1" applyBorder="1" applyAlignment="1">
      <alignment vertical="center"/>
    </xf>
    <xf numFmtId="0" fontId="25" fillId="33" borderId="42" xfId="70" applyFont="1" applyFill="1" applyBorder="1" applyAlignment="1">
      <alignment horizontal="center" vertical="center" wrapText="1"/>
    </xf>
    <xf numFmtId="0" fontId="29" fillId="0" borderId="18" xfId="70" applyFont="1" applyFill="1" applyBorder="1" applyAlignment="1">
      <alignment horizontal="left" vertical="center"/>
    </xf>
    <xf numFmtId="0" fontId="29" fillId="0" borderId="17" xfId="70" applyFont="1" applyBorder="1" applyAlignment="1">
      <alignment horizontal="center" vertical="center"/>
    </xf>
    <xf numFmtId="0" fontId="29" fillId="0" borderId="50" xfId="70" applyFont="1" applyFill="1" applyBorder="1" applyAlignment="1">
      <alignment horizontal="left" vertical="center"/>
    </xf>
    <xf numFmtId="0" fontId="5" fillId="0" borderId="50" xfId="70" applyFont="1" applyBorder="1" applyAlignment="1">
      <alignment vertical="center"/>
    </xf>
    <xf numFmtId="3" fontId="5" fillId="0" borderId="50" xfId="70" applyNumberFormat="1" applyFont="1" applyBorder="1" applyAlignment="1">
      <alignment horizontal="center" vertical="center"/>
    </xf>
    <xf numFmtId="0" fontId="5" fillId="0" borderId="50" xfId="70" applyFont="1" applyBorder="1" applyAlignment="1">
      <alignment horizontal="center" vertical="center"/>
    </xf>
    <xf numFmtId="0" fontId="29" fillId="0" borderId="53" xfId="70" applyFont="1" applyBorder="1" applyAlignment="1">
      <alignment horizontal="center" vertical="center"/>
    </xf>
    <xf numFmtId="170" fontId="29" fillId="0" borderId="50" xfId="70" applyNumberFormat="1" applyFont="1" applyFill="1" applyBorder="1" applyAlignment="1">
      <alignment horizontal="center" vertical="center"/>
    </xf>
    <xf numFmtId="0" fontId="5" fillId="0" borderId="17" xfId="70" applyFont="1" applyBorder="1" applyAlignment="1">
      <alignment horizontal="center" vertical="center"/>
    </xf>
    <xf numFmtId="170" fontId="29" fillId="0" borderId="18" xfId="70" applyNumberFormat="1" applyFont="1" applyBorder="1" applyAlignment="1">
      <alignment horizontal="center" vertical="center"/>
    </xf>
    <xf numFmtId="0" fontId="5" fillId="0" borderId="18" xfId="70" applyFont="1" applyFill="1" applyBorder="1" applyAlignment="1">
      <alignment horizontal="left" vertical="center"/>
    </xf>
    <xf numFmtId="0" fontId="5" fillId="0" borderId="18" xfId="70" applyFont="1" applyFill="1" applyBorder="1" applyAlignment="1">
      <alignment vertical="center"/>
    </xf>
    <xf numFmtId="3" fontId="5" fillId="0" borderId="18" xfId="70" applyNumberFormat="1" applyFont="1" applyFill="1" applyBorder="1" applyAlignment="1">
      <alignment horizontal="center" vertical="center"/>
    </xf>
    <xf numFmtId="0" fontId="5" fillId="0" borderId="18" xfId="70" applyFont="1" applyFill="1" applyBorder="1" applyAlignment="1">
      <alignment horizontal="center" vertical="center"/>
    </xf>
    <xf numFmtId="0" fontId="5" fillId="0" borderId="17" xfId="70" applyFont="1" applyFill="1" applyBorder="1" applyAlignment="1">
      <alignment horizontal="center" vertical="center"/>
    </xf>
    <xf numFmtId="49" fontId="5" fillId="0" borderId="18" xfId="70" applyNumberFormat="1" applyFont="1" applyBorder="1" applyAlignment="1">
      <alignment horizontal="left" vertical="center"/>
    </xf>
    <xf numFmtId="49" fontId="5" fillId="0" borderId="50" xfId="70" applyNumberFormat="1" applyFont="1" applyBorder="1" applyAlignment="1">
      <alignment horizontal="left" vertical="center"/>
    </xf>
    <xf numFmtId="4" fontId="13" fillId="0" borderId="0" xfId="117" applyNumberFormat="1" applyFont="1" applyFill="1" applyBorder="1" applyAlignment="1">
      <alignment horizontal="center" vertical="center"/>
    </xf>
    <xf numFmtId="4" fontId="29" fillId="0" borderId="0" xfId="117" applyNumberFormat="1" applyFont="1" applyFill="1" applyAlignment="1">
      <alignment horizontal="center" vertical="center"/>
    </xf>
    <xf numFmtId="4" fontId="5" fillId="33" borderId="17" xfId="117" applyNumberFormat="1" applyFont="1" applyFill="1" applyBorder="1" applyAlignment="1">
      <alignment horizontal="center" vertical="center"/>
    </xf>
    <xf numFmtId="4" fontId="13" fillId="33" borderId="18" xfId="117" applyNumberFormat="1" applyFont="1" applyFill="1" applyBorder="1" applyAlignment="1">
      <alignment horizontal="center" vertical="center" wrapText="1"/>
    </xf>
    <xf numFmtId="4" fontId="25" fillId="33" borderId="18" xfId="117" applyNumberFormat="1" applyFont="1" applyFill="1" applyBorder="1" applyAlignment="1">
      <alignment horizontal="center" vertical="center" wrapText="1"/>
    </xf>
    <xf numFmtId="4" fontId="5" fillId="29" borderId="18" xfId="117" applyNumberFormat="1" applyFont="1" applyFill="1" applyBorder="1" applyAlignment="1">
      <alignment horizontal="center" vertical="center"/>
    </xf>
    <xf numFmtId="4" fontId="13" fillId="33" borderId="39" xfId="117" applyNumberFormat="1" applyFont="1" applyFill="1" applyBorder="1" applyAlignment="1">
      <alignment horizontal="center" vertical="center" wrapText="1"/>
    </xf>
    <xf numFmtId="4" fontId="25" fillId="33" borderId="39" xfId="117" applyNumberFormat="1" applyFont="1" applyFill="1" applyBorder="1" applyAlignment="1">
      <alignment horizontal="center" vertical="center" wrapText="1"/>
    </xf>
    <xf numFmtId="4" fontId="25" fillId="31" borderId="39" xfId="117" applyNumberFormat="1" applyFont="1" applyFill="1" applyBorder="1" applyAlignment="1">
      <alignment horizontal="center" vertical="center" wrapText="1"/>
    </xf>
    <xf numFmtId="4" fontId="29" fillId="0" borderId="0" xfId="117" applyNumberFormat="1" applyFont="1" applyBorder="1" applyAlignment="1">
      <alignment horizontal="center" vertical="center"/>
    </xf>
    <xf numFmtId="0" fontId="8" fillId="0" borderId="11" xfId="70" applyFont="1" applyFill="1" applyBorder="1" applyAlignment="1">
      <alignment vertical="center"/>
    </xf>
    <xf numFmtId="0" fontId="8" fillId="0" borderId="28" xfId="70" applyFont="1" applyFill="1" applyBorder="1" applyAlignment="1">
      <alignment vertical="center"/>
    </xf>
    <xf numFmtId="0" fontId="8" fillId="0" borderId="0" xfId="71" applyFont="1" applyFill="1" applyAlignment="1">
      <alignment horizontal="center" vertical="center"/>
    </xf>
    <xf numFmtId="0" fontId="5" fillId="0" borderId="56" xfId="71" applyFont="1" applyFill="1" applyBorder="1" applyAlignment="1">
      <alignment horizontal="center" vertical="center"/>
    </xf>
    <xf numFmtId="4" fontId="8" fillId="0" borderId="0" xfId="71" applyNumberFormat="1" applyFont="1" applyFill="1" applyAlignment="1">
      <alignment horizontal="center" vertical="center"/>
    </xf>
    <xf numFmtId="4" fontId="4" fillId="34" borderId="0" xfId="57" applyNumberFormat="1" applyFont="1" applyFill="1" applyAlignment="1">
      <alignment horizontal="center" vertical="center"/>
    </xf>
    <xf numFmtId="0" fontId="0" fillId="0" borderId="0" xfId="0" applyFill="1" applyAlignment="1">
      <alignment horizontal="center" vertical="center" wrapText="1"/>
    </xf>
    <xf numFmtId="0" fontId="36" fillId="0" borderId="0" xfId="0" applyFont="1"/>
    <xf numFmtId="169" fontId="25" fillId="0" borderId="0" xfId="74" applyNumberFormat="1" applyFont="1" applyFill="1" applyAlignment="1">
      <alignment horizontal="left" vertical="center"/>
    </xf>
    <xf numFmtId="0" fontId="25" fillId="0" borderId="0" xfId="74" applyFont="1" applyFill="1" applyAlignment="1">
      <alignment horizontal="center" vertical="center"/>
    </xf>
    <xf numFmtId="0" fontId="5" fillId="0" borderId="0" xfId="75" applyFont="1" applyFill="1" applyAlignment="1">
      <alignment vertical="center"/>
    </xf>
    <xf numFmtId="170" fontId="5" fillId="0" borderId="18" xfId="74" applyNumberFormat="1" applyFont="1" applyFill="1" applyBorder="1" applyAlignment="1">
      <alignment horizontal="center" vertical="center"/>
    </xf>
    <xf numFmtId="49" fontId="5" fillId="0" borderId="21" xfId="74" applyNumberFormat="1" applyFont="1" applyFill="1" applyBorder="1" applyAlignment="1">
      <alignment horizontal="center" vertical="center"/>
    </xf>
    <xf numFmtId="170" fontId="29" fillId="0" borderId="18" xfId="74" applyNumberFormat="1" applyFont="1" applyFill="1" applyBorder="1" applyAlignment="1">
      <alignment horizontal="center" vertical="center"/>
    </xf>
    <xf numFmtId="49" fontId="29" fillId="0" borderId="18" xfId="74" applyNumberFormat="1" applyFont="1" applyFill="1" applyBorder="1" applyAlignment="1">
      <alignment horizontal="center" vertical="center"/>
    </xf>
    <xf numFmtId="0" fontId="4" fillId="29" borderId="0" xfId="57" applyFont="1" applyFill="1"/>
    <xf numFmtId="168" fontId="23" fillId="0" borderId="0" xfId="74" applyNumberFormat="1" applyFont="1" applyFill="1" applyAlignment="1">
      <alignment horizontal="center" vertical="center"/>
    </xf>
    <xf numFmtId="169" fontId="23" fillId="0" borderId="0" xfId="74" applyNumberFormat="1" applyFont="1" applyFill="1" applyAlignment="1">
      <alignment horizontal="left" vertical="center"/>
    </xf>
    <xf numFmtId="169" fontId="25" fillId="0" borderId="0" xfId="71" applyNumberFormat="1" applyFont="1" applyFill="1" applyBorder="1" applyAlignment="1">
      <alignment horizontal="left" vertical="center"/>
    </xf>
    <xf numFmtId="169" fontId="25" fillId="0" borderId="0" xfId="71" applyNumberFormat="1" applyFont="1" applyFill="1" applyAlignment="1">
      <alignment horizontal="left" vertical="center"/>
    </xf>
    <xf numFmtId="3" fontId="25" fillId="0" borderId="0" xfId="71" applyNumberFormat="1" applyFont="1" applyFill="1" applyAlignment="1">
      <alignment vertical="center"/>
    </xf>
    <xf numFmtId="0" fontId="5" fillId="0" borderId="0" xfId="74" applyFont="1" applyFill="1" applyAlignment="1">
      <alignment vertical="center"/>
    </xf>
    <xf numFmtId="49" fontId="5" fillId="0" borderId="0" xfId="74" applyNumberFormat="1" applyFont="1" applyFill="1" applyAlignment="1">
      <alignment vertical="center"/>
    </xf>
    <xf numFmtId="0" fontId="29" fillId="0" borderId="18" xfId="74" applyNumberFormat="1" applyFont="1" applyFill="1" applyBorder="1" applyAlignment="1">
      <alignment horizontal="center" vertical="center"/>
    </xf>
    <xf numFmtId="0" fontId="4" fillId="0" borderId="21" xfId="76" applyFont="1" applyFill="1" applyBorder="1" applyAlignment="1"/>
    <xf numFmtId="0" fontId="8" fillId="0" borderId="0" xfId="74" applyFont="1" applyFill="1" applyBorder="1" applyAlignment="1">
      <alignment horizontal="center" vertical="center"/>
    </xf>
    <xf numFmtId="4" fontId="8" fillId="0" borderId="0" xfId="74" applyNumberFormat="1" applyFont="1" applyFill="1" applyBorder="1" applyAlignment="1">
      <alignment horizontal="center" vertical="center"/>
    </xf>
    <xf numFmtId="0" fontId="25" fillId="33" borderId="21" xfId="69" applyFont="1" applyFill="1" applyBorder="1" applyAlignment="1">
      <alignment horizontal="center" vertical="center" wrapText="1"/>
    </xf>
    <xf numFmtId="169" fontId="23" fillId="0" borderId="0" xfId="57" applyNumberFormat="1" applyFont="1" applyAlignment="1">
      <alignment horizontal="left" vertical="center"/>
    </xf>
    <xf numFmtId="169" fontId="8" fillId="0" borderId="0" xfId="71" applyNumberFormat="1" applyFont="1" applyAlignment="1">
      <alignment horizontal="left" vertical="center"/>
    </xf>
    <xf numFmtId="0" fontId="29" fillId="0" borderId="0" xfId="57" applyFont="1" applyFill="1" applyAlignment="1">
      <alignment horizontal="center" vertical="center"/>
    </xf>
    <xf numFmtId="0" fontId="13" fillId="33" borderId="18" xfId="57" applyNumberFormat="1" applyFont="1" applyFill="1" applyBorder="1" applyAlignment="1">
      <alignment horizontal="center" vertical="center" wrapText="1"/>
    </xf>
    <xf numFmtId="1" fontId="13" fillId="33" borderId="18" xfId="57" applyNumberFormat="1" applyFont="1" applyFill="1" applyBorder="1" applyAlignment="1">
      <alignment horizontal="center" vertical="center" wrapText="1"/>
    </xf>
    <xf numFmtId="3" fontId="13" fillId="33" borderId="39" xfId="57" applyNumberFormat="1" applyFont="1" applyFill="1" applyBorder="1" applyAlignment="1">
      <alignment horizontal="center" vertical="center"/>
    </xf>
    <xf numFmtId="0" fontId="5" fillId="0" borderId="0" xfId="69" applyFont="1" applyFill="1" applyAlignment="1">
      <alignment horizontal="left"/>
    </xf>
    <xf numFmtId="169" fontId="23" fillId="0" borderId="0" xfId="69" applyNumberFormat="1" applyFont="1" applyFill="1" applyBorder="1" applyAlignment="1">
      <alignment horizontal="left" vertical="center"/>
    </xf>
    <xf numFmtId="4" fontId="8" fillId="0" borderId="0" xfId="117" applyNumberFormat="1" applyFont="1" applyFill="1" applyBorder="1" applyAlignment="1">
      <alignment horizontal="center" vertical="center"/>
    </xf>
    <xf numFmtId="4" fontId="5" fillId="0" borderId="0" xfId="117" applyNumberFormat="1" applyFont="1" applyFill="1" applyAlignment="1">
      <alignment horizontal="left"/>
    </xf>
    <xf numFmtId="0" fontId="0" fillId="0" borderId="0" xfId="0" applyBorder="1"/>
    <xf numFmtId="0" fontId="8" fillId="0" borderId="0" xfId="71" applyFont="1" applyFill="1" applyAlignment="1">
      <alignment horizontal="center" vertical="center" wrapText="1"/>
    </xf>
    <xf numFmtId="0" fontId="24" fillId="0" borderId="0" xfId="57" applyFont="1" applyFill="1" applyAlignment="1">
      <alignment wrapText="1"/>
    </xf>
    <xf numFmtId="169" fontId="21" fillId="0" borderId="0" xfId="71" applyNumberFormat="1" applyFont="1" applyFill="1" applyAlignment="1">
      <alignment horizontal="left" vertical="center" wrapText="1"/>
    </xf>
    <xf numFmtId="0" fontId="44" fillId="0" borderId="12" xfId="57" applyFont="1" applyFill="1" applyBorder="1" applyAlignment="1">
      <alignment horizontal="center"/>
    </xf>
    <xf numFmtId="2" fontId="44" fillId="0" borderId="12" xfId="57" applyNumberFormat="1" applyFont="1" applyFill="1" applyBorder="1" applyAlignment="1">
      <alignment horizontal="center"/>
    </xf>
    <xf numFmtId="0" fontId="0" fillId="0" borderId="0" xfId="0" applyFill="1" applyBorder="1"/>
    <xf numFmtId="2" fontId="20" fillId="31" borderId="12" xfId="71" applyNumberFormat="1" applyFont="1" applyFill="1" applyBorder="1" applyAlignment="1">
      <alignment horizontal="center" vertical="center" wrapText="1"/>
    </xf>
    <xf numFmtId="0" fontId="40" fillId="36" borderId="12" xfId="57" applyFont="1" applyFill="1" applyBorder="1" applyAlignment="1">
      <alignment horizontal="center" vertical="center" wrapText="1"/>
    </xf>
    <xf numFmtId="0" fontId="8" fillId="0" borderId="0" xfId="57" applyFont="1" applyFill="1" applyBorder="1" applyAlignment="1">
      <alignment horizontal="center" vertical="center"/>
    </xf>
    <xf numFmtId="0" fontId="8" fillId="0" borderId="0" xfId="57" applyFont="1" applyFill="1" applyBorder="1" applyAlignment="1">
      <alignment horizontal="center" vertical="center" wrapText="1"/>
    </xf>
    <xf numFmtId="0" fontId="13" fillId="27" borderId="12" xfId="0" applyFont="1" applyFill="1" applyBorder="1" applyAlignment="1">
      <alignment horizontal="left" vertical="center"/>
    </xf>
    <xf numFmtId="168" fontId="23" fillId="0" borderId="0" xfId="71" applyNumberFormat="1" applyFont="1" applyFill="1" applyAlignment="1">
      <alignment horizontal="center" vertical="center"/>
    </xf>
    <xf numFmtId="0" fontId="13" fillId="0" borderId="12" xfId="0" applyFont="1" applyFill="1" applyBorder="1" applyAlignment="1">
      <alignment horizontal="center" vertical="center"/>
    </xf>
    <xf numFmtId="4" fontId="54" fillId="0" borderId="0" xfId="117" applyNumberFormat="1" applyFont="1" applyFill="1" applyAlignment="1">
      <alignment horizontal="center" vertical="center"/>
    </xf>
    <xf numFmtId="4" fontId="0" fillId="0" borderId="0" xfId="0" applyNumberFormat="1" applyFill="1" applyAlignment="1">
      <alignment vertical="center"/>
    </xf>
    <xf numFmtId="0" fontId="4" fillId="0" borderId="0" xfId="57" applyFont="1" applyAlignment="1">
      <alignment horizontal="center"/>
    </xf>
    <xf numFmtId="4" fontId="0" fillId="0" borderId="0" xfId="0" applyNumberFormat="1" applyFill="1"/>
    <xf numFmtId="4" fontId="56" fillId="37" borderId="12" xfId="117" applyNumberFormat="1" applyFont="1" applyFill="1" applyBorder="1" applyAlignment="1">
      <alignment horizontal="center" vertical="center" wrapText="1"/>
    </xf>
    <xf numFmtId="0" fontId="4" fillId="0" borderId="0" xfId="57" applyFont="1" applyFill="1" applyAlignment="1">
      <alignment wrapText="1"/>
    </xf>
    <xf numFmtId="0" fontId="4" fillId="0" borderId="0" xfId="57" applyFont="1" applyAlignment="1">
      <alignment horizontal="center" wrapText="1"/>
    </xf>
    <xf numFmtId="4" fontId="0" fillId="0" borderId="0" xfId="0" applyNumberFormat="1"/>
    <xf numFmtId="2" fontId="37" fillId="0" borderId="0" xfId="57" applyNumberFormat="1" applyFont="1" applyAlignment="1">
      <alignment horizontal="right" vertical="center"/>
    </xf>
    <xf numFmtId="2" fontId="37" fillId="0" borderId="0" xfId="57" applyNumberFormat="1" applyFont="1" applyFill="1" applyAlignment="1">
      <alignment horizontal="right" vertical="center"/>
    </xf>
    <xf numFmtId="0" fontId="36" fillId="0" borderId="12" xfId="0" applyNumberFormat="1" applyFont="1" applyFill="1" applyBorder="1" applyAlignment="1">
      <alignment horizontal="left" vertical="top"/>
    </xf>
    <xf numFmtId="0" fontId="49" fillId="0" borderId="12" xfId="0" applyFont="1" applyBorder="1" applyAlignment="1">
      <alignment horizontal="center" vertical="center"/>
    </xf>
    <xf numFmtId="0" fontId="36" fillId="0" borderId="12" xfId="0" applyNumberFormat="1" applyFont="1" applyFill="1" applyBorder="1" applyAlignment="1">
      <alignment horizontal="center" vertical="center"/>
    </xf>
    <xf numFmtId="0" fontId="13" fillId="0" borderId="10" xfId="0" applyFont="1" applyFill="1" applyBorder="1" applyAlignment="1">
      <alignment horizontal="center" vertical="center"/>
    </xf>
    <xf numFmtId="2" fontId="13" fillId="0" borderId="10" xfId="0" applyNumberFormat="1" applyFont="1" applyFill="1" applyBorder="1" applyAlignment="1">
      <alignment horizontal="center" vertical="center"/>
    </xf>
    <xf numFmtId="4" fontId="49" fillId="0" borderId="12" xfId="117" applyNumberFormat="1" applyFont="1" applyBorder="1" applyAlignment="1">
      <alignment horizontal="center" wrapText="1"/>
    </xf>
    <xf numFmtId="4" fontId="49" fillId="0" borderId="12" xfId="0" applyNumberFormat="1" applyFont="1" applyBorder="1" applyAlignment="1">
      <alignment horizontal="center"/>
    </xf>
    <xf numFmtId="0" fontId="0" fillId="0" borderId="0" xfId="0"/>
    <xf numFmtId="0" fontId="0" fillId="0" borderId="0" xfId="0" applyAlignment="1">
      <alignment horizontal="left"/>
    </xf>
    <xf numFmtId="0" fontId="0" fillId="0" borderId="0" xfId="0" applyFill="1"/>
    <xf numFmtId="0" fontId="25" fillId="0" borderId="12" xfId="72" applyFont="1" applyFill="1" applyBorder="1" applyAlignment="1">
      <alignment horizontal="left" vertical="center" wrapText="1"/>
    </xf>
    <xf numFmtId="14" fontId="21" fillId="0" borderId="0" xfId="70" applyNumberFormat="1" applyFont="1" applyFill="1" applyAlignment="1">
      <alignment horizontal="left" vertical="center"/>
    </xf>
    <xf numFmtId="169" fontId="21" fillId="0" borderId="0" xfId="70" applyNumberFormat="1" applyFont="1" applyFill="1" applyAlignment="1">
      <alignment horizontal="left" vertical="center"/>
    </xf>
    <xf numFmtId="0" fontId="22" fillId="0" borderId="0" xfId="70" applyFont="1" applyFill="1" applyBorder="1" applyAlignment="1">
      <alignment vertical="center"/>
    </xf>
    <xf numFmtId="0" fontId="22" fillId="0" borderId="10" xfId="70" applyFont="1" applyFill="1" applyBorder="1" applyAlignment="1">
      <alignment vertical="center"/>
    </xf>
    <xf numFmtId="0" fontId="22" fillId="0" borderId="11" xfId="70" applyFont="1" applyFill="1" applyBorder="1" applyAlignment="1">
      <alignment vertical="center"/>
    </xf>
    <xf numFmtId="0" fontId="22" fillId="0" borderId="28" xfId="70" applyFont="1" applyFill="1" applyBorder="1" applyAlignment="1">
      <alignment vertical="center"/>
    </xf>
    <xf numFmtId="0" fontId="20" fillId="33" borderId="44" xfId="70" applyFont="1" applyFill="1" applyBorder="1" applyAlignment="1">
      <alignment horizontal="center" vertical="center" wrapText="1"/>
    </xf>
    <xf numFmtId="3" fontId="20" fillId="33" borderId="44" xfId="70" applyNumberFormat="1" applyFont="1" applyFill="1" applyBorder="1" applyAlignment="1">
      <alignment horizontal="center" vertical="center" wrapText="1"/>
    </xf>
    <xf numFmtId="170" fontId="20" fillId="33" borderId="44" xfId="70" applyNumberFormat="1" applyFont="1" applyFill="1" applyBorder="1" applyAlignment="1">
      <alignment horizontal="center" vertical="center" wrapText="1"/>
    </xf>
    <xf numFmtId="0" fontId="28" fillId="0" borderId="12" xfId="0" applyFont="1" applyBorder="1" applyAlignment="1">
      <alignment horizontal="center"/>
    </xf>
    <xf numFmtId="0" fontId="7" fillId="0" borderId="12" xfId="70" applyFont="1" applyBorder="1" applyAlignment="1">
      <alignment horizontal="center" vertical="center" wrapText="1"/>
    </xf>
    <xf numFmtId="0" fontId="7" fillId="0" borderId="0" xfId="70" applyFont="1" applyBorder="1" applyAlignment="1">
      <alignment vertical="center" wrapText="1"/>
    </xf>
    <xf numFmtId="0" fontId="28" fillId="0" borderId="12" xfId="0" applyFont="1" applyBorder="1" applyAlignment="1">
      <alignment horizontal="left"/>
    </xf>
    <xf numFmtId="49" fontId="7" fillId="0" borderId="12" xfId="70" applyNumberFormat="1" applyFont="1" applyBorder="1" applyAlignment="1">
      <alignment horizontal="center" vertical="center" wrapText="1"/>
    </xf>
    <xf numFmtId="170" fontId="7" fillId="0" borderId="12" xfId="70" applyNumberFormat="1" applyFont="1" applyBorder="1" applyAlignment="1">
      <alignment horizontal="center" vertical="center" wrapText="1"/>
    </xf>
    <xf numFmtId="0" fontId="7" fillId="0" borderId="0" xfId="70" applyFont="1" applyBorder="1" applyAlignment="1">
      <alignment horizontal="center" vertical="center" wrapText="1"/>
    </xf>
    <xf numFmtId="0" fontId="20" fillId="33" borderId="21" xfId="70" applyFont="1" applyFill="1" applyBorder="1" applyAlignment="1">
      <alignment horizontal="center" vertical="center" wrapText="1"/>
    </xf>
    <xf numFmtId="0" fontId="20" fillId="33" borderId="22" xfId="70" applyFont="1" applyFill="1" applyBorder="1" applyAlignment="1">
      <alignment horizontal="center" vertical="center" wrapText="1"/>
    </xf>
    <xf numFmtId="0" fontId="20" fillId="33" borderId="10" xfId="70" applyFont="1" applyFill="1" applyBorder="1" applyAlignment="1">
      <alignment horizontal="center" vertical="center" wrapText="1"/>
    </xf>
    <xf numFmtId="3" fontId="20" fillId="33" borderId="10" xfId="70" applyNumberFormat="1" applyFont="1" applyFill="1" applyBorder="1" applyAlignment="1">
      <alignment horizontal="center" vertical="center" wrapText="1"/>
    </xf>
    <xf numFmtId="170" fontId="20" fillId="33" borderId="10" xfId="70" applyNumberFormat="1" applyFont="1" applyFill="1" applyBorder="1" applyAlignment="1">
      <alignment horizontal="center" vertical="center" wrapText="1"/>
    </xf>
    <xf numFmtId="4" fontId="0" fillId="0" borderId="0" xfId="0" applyNumberFormat="1" applyFill="1" applyAlignment="1">
      <alignment horizontal="center" vertical="center"/>
    </xf>
    <xf numFmtId="4" fontId="20" fillId="33" borderId="21" xfId="70" applyNumberFormat="1" applyFont="1" applyFill="1" applyBorder="1" applyAlignment="1">
      <alignment horizontal="center" vertical="center" wrapText="1"/>
    </xf>
    <xf numFmtId="4" fontId="20" fillId="31" borderId="21" xfId="70" applyNumberFormat="1" applyFont="1" applyFill="1" applyBorder="1" applyAlignment="1">
      <alignment horizontal="center" vertical="center" wrapText="1"/>
    </xf>
    <xf numFmtId="4" fontId="7" fillId="0" borderId="12" xfId="57" applyNumberFormat="1" applyFont="1" applyBorder="1" applyAlignment="1">
      <alignment horizontal="center" vertical="center"/>
    </xf>
    <xf numFmtId="49" fontId="5" fillId="0" borderId="12" xfId="57" applyNumberFormat="1" applyFont="1" applyFill="1" applyBorder="1" applyAlignment="1">
      <alignment horizontal="left" vertical="center" wrapText="1"/>
    </xf>
    <xf numFmtId="0" fontId="25" fillId="33" borderId="44" xfId="70" applyFont="1" applyFill="1" applyBorder="1" applyAlignment="1">
      <alignment horizontal="center" vertical="center" wrapText="1"/>
    </xf>
    <xf numFmtId="170" fontId="25" fillId="33" borderId="44" xfId="70" applyNumberFormat="1" applyFont="1" applyFill="1" applyBorder="1" applyAlignment="1">
      <alignment horizontal="center" vertical="center" wrapText="1"/>
    </xf>
    <xf numFmtId="0" fontId="8" fillId="0" borderId="66" xfId="70" applyFont="1" applyFill="1" applyBorder="1" applyAlignment="1">
      <alignment vertical="center"/>
    </xf>
    <xf numFmtId="0" fontId="36" fillId="0" borderId="12" xfId="0" applyNumberFormat="1" applyFont="1" applyFill="1" applyBorder="1" applyAlignment="1">
      <alignment vertical="top"/>
    </xf>
    <xf numFmtId="0" fontId="36" fillId="0" borderId="12" xfId="0" applyNumberFormat="1" applyFont="1" applyFill="1" applyBorder="1" applyAlignment="1">
      <alignment vertical="center" wrapText="1"/>
    </xf>
    <xf numFmtId="0" fontId="49" fillId="0" borderId="10" xfId="0" applyFont="1" applyBorder="1" applyAlignment="1">
      <alignment vertical="center"/>
    </xf>
    <xf numFmtId="0" fontId="49" fillId="0" borderId="12" xfId="0" applyFont="1" applyBorder="1" applyAlignment="1">
      <alignment vertical="center"/>
    </xf>
    <xf numFmtId="0" fontId="0" fillId="0" borderId="0" xfId="0" applyAlignment="1">
      <alignment horizontal="center" vertical="center"/>
    </xf>
    <xf numFmtId="3" fontId="5" fillId="0" borderId="12" xfId="72" applyNumberFormat="1" applyFont="1" applyFill="1" applyBorder="1" applyAlignment="1">
      <alignment horizontal="center" vertical="center"/>
    </xf>
    <xf numFmtId="49" fontId="0" fillId="0" borderId="12" xfId="0" applyNumberFormat="1" applyFill="1" applyBorder="1" applyAlignment="1">
      <alignment horizontal="center" vertical="center"/>
    </xf>
    <xf numFmtId="4" fontId="0" fillId="0" borderId="12" xfId="0" applyNumberFormat="1" applyFill="1" applyBorder="1" applyAlignment="1">
      <alignment horizontal="center" vertical="center"/>
    </xf>
    <xf numFmtId="4" fontId="54" fillId="0" borderId="0" xfId="117" applyNumberFormat="1" applyFont="1" applyFill="1" applyAlignment="1">
      <alignment horizontal="center"/>
    </xf>
    <xf numFmtId="0" fontId="0" fillId="0" borderId="12" xfId="0" applyFill="1" applyBorder="1" applyAlignment="1">
      <alignment horizontal="center" vertical="center" wrapText="1"/>
    </xf>
    <xf numFmtId="0" fontId="0" fillId="0" borderId="11" xfId="0" applyBorder="1"/>
    <xf numFmtId="0" fontId="0" fillId="0" borderId="28" xfId="0" applyBorder="1"/>
    <xf numFmtId="0" fontId="0" fillId="0" borderId="54" xfId="0" applyBorder="1"/>
    <xf numFmtId="0" fontId="0" fillId="0" borderId="66" xfId="0" applyBorder="1"/>
    <xf numFmtId="3" fontId="0" fillId="0" borderId="12" xfId="0" applyNumberFormat="1" applyBorder="1" applyAlignment="1">
      <alignment horizontal="center" vertical="center"/>
    </xf>
    <xf numFmtId="3" fontId="0" fillId="0" borderId="0" xfId="0" applyNumberFormat="1"/>
    <xf numFmtId="3" fontId="0" fillId="0" borderId="0" xfId="0" applyNumberFormat="1" applyFill="1" applyAlignment="1">
      <alignment horizontal="center" vertical="center"/>
    </xf>
    <xf numFmtId="3" fontId="5" fillId="0" borderId="12" xfId="70" applyNumberFormat="1" applyFont="1" applyFill="1" applyBorder="1" applyAlignment="1">
      <alignment horizontal="center" vertical="center"/>
    </xf>
    <xf numFmtId="49" fontId="5" fillId="0" borderId="21" xfId="57" applyNumberFormat="1" applyFont="1" applyFill="1" applyBorder="1" applyAlignment="1">
      <alignment horizontal="center" vertical="center" wrapText="1"/>
    </xf>
    <xf numFmtId="0" fontId="5" fillId="0" borderId="21" xfId="57" applyNumberFormat="1" applyFont="1" applyFill="1" applyBorder="1" applyAlignment="1">
      <alignment horizontal="center" vertical="center"/>
    </xf>
    <xf numFmtId="4" fontId="29" fillId="0" borderId="0" xfId="116" applyNumberFormat="1" applyFont="1" applyFill="1" applyAlignment="1">
      <alignment horizontal="center" vertical="center" wrapText="1"/>
    </xf>
    <xf numFmtId="0" fontId="29" fillId="0" borderId="0" xfId="0" applyNumberFormat="1" applyFont="1" applyBorder="1"/>
    <xf numFmtId="0" fontId="29" fillId="0" borderId="0" xfId="0" applyNumberFormat="1" applyFont="1" applyFill="1" applyAlignment="1">
      <alignment horizontal="center" vertical="center"/>
    </xf>
    <xf numFmtId="4" fontId="29" fillId="0" borderId="0" xfId="116" applyNumberFormat="1" applyFont="1" applyFill="1" applyAlignment="1">
      <alignment horizontal="center" vertical="center"/>
    </xf>
    <xf numFmtId="171" fontId="13" fillId="0" borderId="0" xfId="73" applyNumberFormat="1" applyFont="1" applyFill="1" applyBorder="1" applyAlignment="1">
      <alignment horizontal="left"/>
    </xf>
    <xf numFmtId="0" fontId="29" fillId="0" borderId="0" xfId="73" applyFont="1" applyFill="1"/>
    <xf numFmtId="170" fontId="0" fillId="0" borderId="0" xfId="0" applyNumberFormat="1"/>
    <xf numFmtId="170" fontId="10" fillId="0" borderId="0" xfId="0" applyNumberFormat="1" applyFont="1" applyAlignment="1">
      <alignment vertical="center"/>
    </xf>
    <xf numFmtId="0" fontId="71" fillId="0" borderId="0" xfId="74" applyFont="1" applyFill="1" applyAlignment="1">
      <alignment vertical="center"/>
    </xf>
    <xf numFmtId="0" fontId="72" fillId="0" borderId="0" xfId="74" applyFont="1" applyFill="1" applyAlignment="1">
      <alignment horizontal="center" vertical="center"/>
    </xf>
    <xf numFmtId="49" fontId="72" fillId="0" borderId="0" xfId="74" applyNumberFormat="1" applyFont="1" applyFill="1" applyAlignment="1">
      <alignment horizontal="center" vertical="center"/>
    </xf>
    <xf numFmtId="4" fontId="71" fillId="0" borderId="0" xfId="117" applyNumberFormat="1" applyFont="1" applyFill="1" applyAlignment="1">
      <alignment vertical="center"/>
    </xf>
    <xf numFmtId="0" fontId="71" fillId="0" borderId="12" xfId="57" applyFont="1" applyFill="1" applyBorder="1" applyAlignment="1">
      <alignment horizontal="center" vertical="center" wrapText="1"/>
    </xf>
    <xf numFmtId="4" fontId="75" fillId="0" borderId="12" xfId="117" applyNumberFormat="1" applyFont="1" applyFill="1" applyBorder="1" applyAlignment="1">
      <alignment horizontal="center" vertical="center"/>
    </xf>
    <xf numFmtId="0" fontId="75" fillId="0" borderId="12" xfId="74" applyFont="1" applyFill="1" applyBorder="1" applyAlignment="1">
      <alignment horizontal="center" vertical="center"/>
    </xf>
    <xf numFmtId="0" fontId="71" fillId="0" borderId="12" xfId="74" applyFont="1" applyFill="1" applyBorder="1" applyAlignment="1">
      <alignment horizontal="center" vertical="center"/>
    </xf>
    <xf numFmtId="49" fontId="71" fillId="0" borderId="12" xfId="115" applyNumberFormat="1" applyFont="1" applyFill="1" applyBorder="1" applyAlignment="1" applyProtection="1">
      <alignment horizontal="center" vertical="center"/>
    </xf>
    <xf numFmtId="49" fontId="71" fillId="0" borderId="12" xfId="74" applyNumberFormat="1" applyFont="1" applyFill="1" applyBorder="1" applyAlignment="1">
      <alignment horizontal="center" vertical="center"/>
    </xf>
    <xf numFmtId="0" fontId="71" fillId="0" borderId="12" xfId="74" applyNumberFormat="1" applyFont="1" applyFill="1" applyBorder="1" applyAlignment="1">
      <alignment horizontal="center" vertical="center"/>
    </xf>
    <xf numFmtId="0" fontId="71" fillId="0" borderId="12" xfId="74" applyFont="1" applyFill="1" applyBorder="1" applyAlignment="1">
      <alignment vertical="center"/>
    </xf>
    <xf numFmtId="0" fontId="71" fillId="0" borderId="12" xfId="115" applyNumberFormat="1" applyFont="1" applyFill="1" applyBorder="1" applyAlignment="1" applyProtection="1">
      <alignment horizontal="center" vertical="center"/>
    </xf>
    <xf numFmtId="169" fontId="76" fillId="0" borderId="12" xfId="71" applyNumberFormat="1" applyFont="1" applyFill="1" applyBorder="1" applyAlignment="1">
      <alignment vertical="center" wrapText="1"/>
    </xf>
    <xf numFmtId="0" fontId="75" fillId="0" borderId="12" xfId="0" applyFont="1" applyFill="1" applyBorder="1" applyAlignment="1">
      <alignment horizontal="center" vertical="center"/>
    </xf>
    <xf numFmtId="0" fontId="74" fillId="0" borderId="12" xfId="74" applyFont="1" applyFill="1" applyBorder="1" applyAlignment="1">
      <alignment vertical="center" wrapText="1"/>
    </xf>
    <xf numFmtId="0" fontId="71" fillId="0" borderId="0" xfId="0" applyNumberFormat="1" applyFont="1" applyFill="1" applyBorder="1" applyAlignment="1" applyProtection="1">
      <alignment vertical="center"/>
    </xf>
    <xf numFmtId="49" fontId="71" fillId="0" borderId="0" xfId="115" applyNumberFormat="1" applyFont="1" applyFill="1" applyBorder="1" applyAlignment="1" applyProtection="1">
      <alignment horizontal="center" vertical="center"/>
    </xf>
    <xf numFmtId="4" fontId="71" fillId="0" borderId="0" xfId="117" applyNumberFormat="1" applyFont="1" applyFill="1" applyAlignment="1">
      <alignment horizontal="center" vertical="center"/>
    </xf>
    <xf numFmtId="0" fontId="74" fillId="0" borderId="21" xfId="74" applyFont="1" applyFill="1" applyBorder="1" applyAlignment="1">
      <alignment vertical="center" wrapText="1"/>
    </xf>
    <xf numFmtId="0" fontId="75" fillId="0" borderId="42" xfId="74" applyFont="1" applyFill="1" applyBorder="1" applyAlignment="1">
      <alignment vertical="center"/>
    </xf>
    <xf numFmtId="0" fontId="75" fillId="0" borderId="16" xfId="74" applyFont="1" applyFill="1" applyBorder="1" applyAlignment="1">
      <alignment vertical="center"/>
    </xf>
    <xf numFmtId="0" fontId="75" fillId="0" borderId="70" xfId="74" applyFont="1" applyFill="1" applyBorder="1" applyAlignment="1">
      <alignment vertical="center"/>
    </xf>
    <xf numFmtId="0" fontId="75" fillId="0" borderId="18" xfId="74" applyFont="1" applyFill="1" applyBorder="1" applyAlignment="1">
      <alignment horizontal="center" vertical="center"/>
    </xf>
    <xf numFmtId="0" fontId="75" fillId="0" borderId="18" xfId="115" applyNumberFormat="1" applyFont="1" applyFill="1" applyBorder="1" applyAlignment="1" applyProtection="1">
      <alignment horizontal="center" vertical="center"/>
    </xf>
    <xf numFmtId="49" fontId="75" fillId="0" borderId="21" xfId="115" applyNumberFormat="1" applyFont="1" applyFill="1" applyBorder="1" applyAlignment="1" applyProtection="1">
      <alignment vertical="center"/>
    </xf>
    <xf numFmtId="0" fontId="75" fillId="0" borderId="18" xfId="74" applyNumberFormat="1" applyFont="1" applyFill="1" applyBorder="1" applyAlignment="1">
      <alignment horizontal="center" vertical="center"/>
    </xf>
    <xf numFmtId="49" fontId="75" fillId="0" borderId="18" xfId="74" applyNumberFormat="1" applyFont="1" applyFill="1" applyBorder="1" applyAlignment="1">
      <alignment horizontal="center" vertical="center"/>
    </xf>
    <xf numFmtId="49" fontId="75" fillId="0" borderId="44" xfId="115" applyNumberFormat="1" applyFont="1" applyFill="1" applyBorder="1" applyAlignment="1" applyProtection="1">
      <alignment vertical="center"/>
    </xf>
    <xf numFmtId="49" fontId="75" fillId="0" borderId="39" xfId="115" applyNumberFormat="1" applyFont="1" applyFill="1" applyBorder="1" applyAlignment="1" applyProtection="1">
      <alignment vertical="center"/>
    </xf>
    <xf numFmtId="0" fontId="75" fillId="0" borderId="46" xfId="74" applyFont="1" applyFill="1" applyBorder="1" applyAlignment="1">
      <alignment vertical="center" wrapText="1"/>
    </xf>
    <xf numFmtId="0" fontId="75" fillId="0" borderId="56" xfId="74" applyFont="1" applyFill="1" applyBorder="1" applyAlignment="1">
      <alignment vertical="center" wrapText="1"/>
    </xf>
    <xf numFmtId="49" fontId="75" fillId="0" borderId="21" xfId="115" applyNumberFormat="1" applyFont="1" applyFill="1" applyBorder="1" applyAlignment="1" applyProtection="1">
      <alignment vertical="center" wrapText="1"/>
    </xf>
    <xf numFmtId="49" fontId="75" fillId="0" borderId="59" xfId="115" applyNumberFormat="1" applyFont="1" applyFill="1" applyBorder="1" applyAlignment="1" applyProtection="1">
      <alignment vertical="center" wrapText="1"/>
    </xf>
    <xf numFmtId="0" fontId="75" fillId="0" borderId="41" xfId="74" applyFont="1" applyFill="1" applyBorder="1" applyAlignment="1">
      <alignment vertical="center"/>
    </xf>
    <xf numFmtId="0" fontId="75" fillId="0" borderId="37" xfId="74" applyFont="1" applyFill="1" applyBorder="1" applyAlignment="1">
      <alignment vertical="center"/>
    </xf>
    <xf numFmtId="0" fontId="69" fillId="0" borderId="0" xfId="0" applyFont="1" applyFill="1"/>
    <xf numFmtId="167" fontId="44" fillId="0" borderId="12" xfId="117" applyFont="1" applyFill="1" applyBorder="1" applyAlignment="1">
      <alignment horizontal="center" vertical="center"/>
    </xf>
    <xf numFmtId="0" fontId="71" fillId="0" borderId="10" xfId="74" applyFont="1" applyFill="1" applyBorder="1" applyAlignment="1">
      <alignment horizontal="center" vertical="center"/>
    </xf>
    <xf numFmtId="0" fontId="71" fillId="0" borderId="10" xfId="115" applyNumberFormat="1" applyFont="1" applyFill="1" applyBorder="1" applyAlignment="1" applyProtection="1">
      <alignment horizontal="center" vertical="center"/>
    </xf>
    <xf numFmtId="0" fontId="71" fillId="0" borderId="10" xfId="74" applyNumberFormat="1" applyFont="1" applyFill="1" applyBorder="1" applyAlignment="1">
      <alignment horizontal="center" vertical="center"/>
    </xf>
    <xf numFmtId="0" fontId="10" fillId="0" borderId="13" xfId="0" applyFont="1" applyFill="1" applyBorder="1" applyAlignment="1">
      <alignment vertical="center" wrapText="1"/>
    </xf>
    <xf numFmtId="0" fontId="10" fillId="0" borderId="12" xfId="0" applyFont="1" applyFill="1" applyBorder="1" applyAlignment="1">
      <alignment vertical="center" wrapText="1"/>
    </xf>
    <xf numFmtId="0" fontId="68" fillId="0" borderId="0" xfId="0" applyFont="1" applyAlignment="1">
      <alignment vertical="center"/>
    </xf>
    <xf numFmtId="0" fontId="77" fillId="0" borderId="12" xfId="57" applyFont="1" applyFill="1" applyBorder="1" applyAlignment="1">
      <alignment horizontal="center" vertical="center"/>
    </xf>
    <xf numFmtId="169" fontId="76" fillId="0" borderId="12" xfId="71" applyNumberFormat="1" applyFont="1" applyFill="1" applyBorder="1" applyAlignment="1">
      <alignment horizontal="center" vertical="center" wrapText="1"/>
    </xf>
    <xf numFmtId="0" fontId="68" fillId="25" borderId="12" xfId="0" applyFont="1" applyFill="1" applyBorder="1" applyAlignment="1">
      <alignment horizontal="center" vertical="center" wrapText="1"/>
    </xf>
    <xf numFmtId="0" fontId="5" fillId="0" borderId="12" xfId="70" applyFont="1" applyFill="1" applyBorder="1" applyAlignment="1">
      <alignment horizontal="center" vertical="center"/>
    </xf>
    <xf numFmtId="170" fontId="29" fillId="0" borderId="12" xfId="70" applyNumberFormat="1" applyFont="1" applyFill="1" applyBorder="1" applyAlignment="1">
      <alignment horizontal="center" vertical="center"/>
    </xf>
    <xf numFmtId="0" fontId="0" fillId="0" borderId="0" xfId="0" applyAlignment="1">
      <alignment vertical="center" wrapText="1"/>
    </xf>
    <xf numFmtId="0" fontId="8" fillId="0" borderId="0" xfId="57" applyFont="1" applyFill="1" applyAlignment="1">
      <alignment horizontal="center" vertical="center" wrapText="1"/>
    </xf>
    <xf numFmtId="2" fontId="13" fillId="28" borderId="12" xfId="0" applyNumberFormat="1" applyFont="1" applyFill="1" applyBorder="1" applyAlignment="1">
      <alignment horizontal="center" vertical="center" wrapText="1"/>
    </xf>
    <xf numFmtId="2" fontId="13" fillId="0" borderId="0" xfId="0" applyNumberFormat="1" applyFont="1" applyFill="1" applyBorder="1" applyAlignment="1">
      <alignment horizontal="center" vertical="center" wrapText="1"/>
    </xf>
    <xf numFmtId="0" fontId="0" fillId="0" borderId="0" xfId="0" applyAlignment="1">
      <alignment vertical="center"/>
    </xf>
    <xf numFmtId="178" fontId="23" fillId="0" borderId="0" xfId="57" applyNumberFormat="1" applyFont="1" applyFill="1" applyAlignment="1">
      <alignment horizontal="left" vertical="center"/>
    </xf>
    <xf numFmtId="0" fontId="23" fillId="0" borderId="0" xfId="57" applyFont="1" applyFill="1" applyAlignment="1">
      <alignment horizontal="center" vertical="center" wrapText="1"/>
    </xf>
    <xf numFmtId="0" fontId="34" fillId="0" borderId="0" xfId="57" applyFont="1" applyFill="1" applyAlignment="1">
      <alignment horizontal="center" vertical="center"/>
    </xf>
    <xf numFmtId="49" fontId="34" fillId="0" borderId="0" xfId="57" applyNumberFormat="1" applyFont="1" applyFill="1" applyAlignment="1">
      <alignment horizontal="center" vertical="center"/>
    </xf>
    <xf numFmtId="0" fontId="0" fillId="0" borderId="12" xfId="0" applyBorder="1" applyAlignment="1">
      <alignment vertical="center" wrapText="1"/>
    </xf>
    <xf numFmtId="0" fontId="0" fillId="0" borderId="0" xfId="0" applyBorder="1" applyAlignment="1">
      <alignment vertical="center"/>
    </xf>
    <xf numFmtId="0" fontId="0" fillId="0" borderId="0" xfId="0" applyBorder="1" applyAlignment="1">
      <alignment vertical="center" wrapText="1"/>
    </xf>
    <xf numFmtId="0" fontId="34" fillId="0" borderId="0" xfId="57" applyFont="1" applyFill="1" applyAlignment="1">
      <alignment horizontal="center" vertical="center" wrapText="1"/>
    </xf>
    <xf numFmtId="0" fontId="0" fillId="0" borderId="0" xfId="0" applyBorder="1" applyAlignment="1">
      <alignment horizontal="center" vertical="center" wrapText="1"/>
    </xf>
    <xf numFmtId="49" fontId="8" fillId="0" borderId="0" xfId="57" applyNumberFormat="1" applyFont="1" applyFill="1" applyAlignment="1">
      <alignment horizontal="center" vertical="center" wrapText="1"/>
    </xf>
    <xf numFmtId="49" fontId="34" fillId="0" borderId="0" xfId="57" applyNumberFormat="1" applyFont="1" applyFill="1" applyAlignment="1">
      <alignment horizontal="center" vertical="center" wrapText="1"/>
    </xf>
    <xf numFmtId="49" fontId="0" fillId="0" borderId="0" xfId="0" applyNumberFormat="1" applyAlignment="1">
      <alignment horizontal="center" vertical="center" wrapText="1"/>
    </xf>
    <xf numFmtId="49" fontId="0" fillId="0" borderId="12" xfId="0" applyNumberFormat="1" applyBorder="1" applyAlignment="1">
      <alignment horizontal="center" vertical="center" wrapText="1"/>
    </xf>
    <xf numFmtId="49" fontId="0" fillId="0" borderId="0" xfId="0" applyNumberFormat="1" applyBorder="1" applyAlignment="1">
      <alignment horizontal="center" vertical="center" wrapText="1"/>
    </xf>
    <xf numFmtId="4" fontId="25" fillId="30" borderId="12" xfId="117" applyNumberFormat="1" applyFont="1" applyFill="1" applyBorder="1" applyAlignment="1">
      <alignment horizontal="center" vertical="center" wrapText="1"/>
    </xf>
    <xf numFmtId="4" fontId="25" fillId="31" borderId="12" xfId="117" applyNumberFormat="1" applyFont="1" applyFill="1" applyBorder="1" applyAlignment="1">
      <alignment horizontal="center" vertical="center" wrapText="1"/>
    </xf>
    <xf numFmtId="4" fontId="0" fillId="0" borderId="0" xfId="0" applyNumberFormat="1" applyFont="1" applyFill="1" applyAlignment="1">
      <alignment horizontal="center" vertical="center"/>
    </xf>
    <xf numFmtId="4" fontId="0" fillId="0" borderId="0" xfId="0" applyNumberFormat="1" applyAlignment="1">
      <alignment horizontal="center" vertical="center"/>
    </xf>
    <xf numFmtId="0" fontId="0" fillId="0" borderId="0" xfId="0" applyFill="1" applyAlignment="1">
      <alignment vertical="center" wrapText="1"/>
    </xf>
    <xf numFmtId="0" fontId="5" fillId="0" borderId="12" xfId="0" applyFont="1" applyFill="1" applyBorder="1" applyAlignment="1">
      <alignment horizontal="center"/>
    </xf>
    <xf numFmtId="49" fontId="0" fillId="0" borderId="12" xfId="0" applyNumberFormat="1" applyFill="1" applyBorder="1" applyAlignment="1">
      <alignment horizontal="center" vertical="center" wrapText="1"/>
    </xf>
    <xf numFmtId="4" fontId="36" fillId="0" borderId="12" xfId="0" applyNumberFormat="1" applyFont="1" applyFill="1" applyBorder="1" applyAlignment="1">
      <alignment horizontal="center" vertical="center"/>
    </xf>
    <xf numFmtId="0" fontId="77" fillId="0" borderId="13" xfId="57" applyFont="1" applyFill="1" applyBorder="1" applyAlignment="1">
      <alignment horizontal="center" vertical="center"/>
    </xf>
    <xf numFmtId="0" fontId="49" fillId="0" borderId="12" xfId="74" applyFont="1" applyFill="1" applyBorder="1" applyAlignment="1">
      <alignment horizontal="center" vertical="center"/>
    </xf>
    <xf numFmtId="0" fontId="49" fillId="0" borderId="12" xfId="115" applyNumberFormat="1" applyFont="1" applyFill="1" applyBorder="1" applyAlignment="1" applyProtection="1">
      <alignment horizontal="center" vertical="center"/>
    </xf>
    <xf numFmtId="0" fontId="49" fillId="0" borderId="12" xfId="74" applyNumberFormat="1" applyFont="1" applyFill="1" applyBorder="1" applyAlignment="1">
      <alignment horizontal="center" vertical="center"/>
    </xf>
    <xf numFmtId="0" fontId="49" fillId="0" borderId="10" xfId="74" applyFont="1" applyFill="1" applyBorder="1" applyAlignment="1">
      <alignment horizontal="center" vertical="center"/>
    </xf>
    <xf numFmtId="0" fontId="0" fillId="0" borderId="0" xfId="0" applyFill="1" applyAlignment="1">
      <alignment horizontal="center"/>
    </xf>
    <xf numFmtId="0" fontId="25" fillId="0" borderId="12" xfId="70" applyFont="1" applyFill="1" applyBorder="1" applyAlignment="1">
      <alignment horizontal="left" vertical="center" wrapText="1"/>
    </xf>
    <xf numFmtId="170" fontId="5" fillId="0" borderId="12" xfId="70" applyNumberFormat="1" applyFont="1" applyFill="1" applyBorder="1" applyAlignment="1">
      <alignment horizontal="center" vertical="center" wrapText="1"/>
    </xf>
    <xf numFmtId="49" fontId="0" fillId="0" borderId="0" xfId="0" applyNumberFormat="1"/>
    <xf numFmtId="0" fontId="36" fillId="0" borderId="12" xfId="74" applyFont="1" applyFill="1" applyBorder="1" applyAlignment="1">
      <alignment horizontal="left" vertical="center"/>
    </xf>
    <xf numFmtId="0" fontId="36" fillId="0" borderId="12" xfId="74" applyFont="1" applyFill="1" applyBorder="1" applyAlignment="1">
      <alignment vertical="center"/>
    </xf>
    <xf numFmtId="0" fontId="49" fillId="0" borderId="12" xfId="74" applyFont="1" applyFill="1" applyBorder="1" applyAlignment="1">
      <alignment horizontal="left" vertical="center"/>
    </xf>
    <xf numFmtId="0" fontId="49" fillId="0" borderId="12" xfId="74" applyFont="1" applyFill="1" applyBorder="1" applyAlignment="1">
      <alignment vertical="center"/>
    </xf>
    <xf numFmtId="0" fontId="36" fillId="0" borderId="12" xfId="0" applyFont="1" applyFill="1" applyBorder="1"/>
    <xf numFmtId="0" fontId="36" fillId="0" borderId="12" xfId="0" applyFont="1" applyFill="1" applyBorder="1" applyAlignment="1">
      <alignment horizontal="left" vertical="center"/>
    </xf>
    <xf numFmtId="169" fontId="36" fillId="0" borderId="12" xfId="71" applyNumberFormat="1" applyFont="1" applyFill="1" applyBorder="1" applyAlignment="1">
      <alignment horizontal="left" vertical="center" wrapText="1"/>
    </xf>
    <xf numFmtId="0" fontId="36" fillId="0" borderId="17" xfId="74" applyFont="1" applyFill="1" applyBorder="1" applyAlignment="1">
      <alignment horizontal="left" vertical="center"/>
    </xf>
    <xf numFmtId="4" fontId="0" fillId="0" borderId="0" xfId="0" applyNumberFormat="1" applyAlignment="1">
      <alignment horizontal="center"/>
    </xf>
    <xf numFmtId="0" fontId="0" fillId="0" borderId="0" xfId="0" applyFont="1" applyAlignment="1">
      <alignment vertical="center"/>
    </xf>
    <xf numFmtId="2" fontId="0" fillId="0" borderId="0" xfId="0" applyNumberFormat="1" applyFont="1" applyAlignment="1">
      <alignment horizontal="center" vertical="center"/>
    </xf>
    <xf numFmtId="0" fontId="0" fillId="0" borderId="0" xfId="0" applyFont="1" applyFill="1" applyAlignment="1">
      <alignment vertical="center" wrapText="1"/>
    </xf>
    <xf numFmtId="0" fontId="13" fillId="27" borderId="15" xfId="0" applyFont="1" applyFill="1" applyBorder="1" applyAlignment="1">
      <alignment horizontal="center" vertical="center"/>
    </xf>
    <xf numFmtId="49" fontId="49" fillId="0" borderId="12" xfId="74" applyNumberFormat="1" applyFont="1" applyFill="1" applyBorder="1" applyAlignment="1">
      <alignment horizontal="center" vertical="center" wrapText="1"/>
    </xf>
    <xf numFmtId="0" fontId="49" fillId="0" borderId="12" xfId="74" applyFont="1" applyFill="1" applyBorder="1" applyAlignment="1">
      <alignment horizontal="center" vertical="center" wrapText="1"/>
    </xf>
    <xf numFmtId="0" fontId="49" fillId="0" borderId="12" xfId="74" applyNumberFormat="1" applyFont="1" applyFill="1" applyBorder="1" applyAlignment="1">
      <alignment horizontal="center" vertical="center" wrapText="1"/>
    </xf>
    <xf numFmtId="4" fontId="0" fillId="0" borderId="12" xfId="0" applyNumberFormat="1" applyFill="1" applyBorder="1" applyAlignment="1">
      <alignment horizontal="center"/>
    </xf>
    <xf numFmtId="49" fontId="0" fillId="0" borderId="0" xfId="0" applyNumberFormat="1" applyFill="1" applyAlignment="1">
      <alignment horizontal="center" vertical="center" wrapText="1"/>
    </xf>
    <xf numFmtId="0" fontId="0" fillId="0" borderId="0" xfId="0" applyFill="1" applyAlignment="1">
      <alignment horizontal="center" vertical="center"/>
    </xf>
    <xf numFmtId="0" fontId="0" fillId="0" borderId="0" xfId="0" applyFill="1" applyBorder="1" applyAlignment="1">
      <alignment vertical="center"/>
    </xf>
    <xf numFmtId="0" fontId="86" fillId="0" borderId="12" xfId="56" applyNumberFormat="1" applyFont="1" applyFill="1" applyBorder="1" applyAlignment="1">
      <alignment horizontal="left" vertical="center"/>
    </xf>
    <xf numFmtId="4" fontId="87" fillId="0" borderId="12" xfId="117" applyNumberFormat="1" applyFont="1" applyFill="1" applyBorder="1" applyAlignment="1">
      <alignment horizontal="center" vertical="center" wrapText="1"/>
    </xf>
    <xf numFmtId="0" fontId="87" fillId="0" borderId="12" xfId="0" applyNumberFormat="1" applyFont="1" applyFill="1" applyBorder="1" applyAlignment="1">
      <alignment horizontal="left" vertical="center" wrapText="1"/>
    </xf>
    <xf numFmtId="4" fontId="0" fillId="0" borderId="0" xfId="0" applyNumberFormat="1" applyFill="1" applyAlignment="1">
      <alignment horizontal="center"/>
    </xf>
    <xf numFmtId="0" fontId="2" fillId="0" borderId="12" xfId="0" applyFont="1" applyFill="1" applyBorder="1" applyAlignment="1">
      <alignment horizontal="center" vertical="center"/>
    </xf>
    <xf numFmtId="4" fontId="5" fillId="0" borderId="28" xfId="116" applyNumberFormat="1" applyFont="1" applyFill="1" applyBorder="1" applyAlignment="1">
      <alignment horizontal="center" vertical="center"/>
    </xf>
    <xf numFmtId="0" fontId="25" fillId="35" borderId="25" xfId="35" applyFont="1" applyFill="1" applyBorder="1" applyAlignment="1">
      <alignment horizontal="center" vertical="center"/>
    </xf>
    <xf numFmtId="0" fontId="25" fillId="35" borderId="26" xfId="35" applyFont="1" applyFill="1" applyBorder="1" applyAlignment="1">
      <alignment horizontal="center" vertical="center" wrapText="1"/>
    </xf>
    <xf numFmtId="0" fontId="25" fillId="35" borderId="27" xfId="35" applyFont="1" applyFill="1" applyBorder="1" applyAlignment="1">
      <alignment horizontal="center" vertical="center" wrapText="1"/>
    </xf>
    <xf numFmtId="4" fontId="49" fillId="0" borderId="12" xfId="117" applyNumberFormat="1" applyFont="1" applyFill="1" applyBorder="1" applyAlignment="1">
      <alignment horizontal="center" wrapText="1"/>
    </xf>
    <xf numFmtId="4" fontId="49" fillId="0" borderId="12" xfId="0" applyNumberFormat="1" applyFont="1" applyFill="1" applyBorder="1" applyAlignment="1">
      <alignment horizontal="center"/>
    </xf>
    <xf numFmtId="0" fontId="0" fillId="26" borderId="12" xfId="0" applyFill="1" applyBorder="1" applyAlignment="1">
      <alignment vertical="center"/>
    </xf>
    <xf numFmtId="49" fontId="5" fillId="0" borderId="0" xfId="57" applyNumberFormat="1" applyFont="1" applyBorder="1" applyAlignment="1">
      <alignment horizontal="center" vertical="center"/>
    </xf>
    <xf numFmtId="1" fontId="5" fillId="0" borderId="0" xfId="57" applyNumberFormat="1" applyFont="1" applyFill="1" applyBorder="1" applyAlignment="1">
      <alignment horizontal="center" vertical="center"/>
    </xf>
    <xf numFmtId="0" fontId="15" fillId="0" borderId="0" xfId="0" applyFont="1" applyFill="1" applyBorder="1" applyAlignment="1">
      <alignment vertical="center" wrapText="1"/>
    </xf>
    <xf numFmtId="49" fontId="5" fillId="0" borderId="0" xfId="57" applyNumberFormat="1" applyFont="1" applyFill="1" applyBorder="1" applyAlignment="1">
      <alignment horizontal="center" vertical="center"/>
    </xf>
    <xf numFmtId="0" fontId="15" fillId="0" borderId="12" xfId="0" applyFont="1" applyFill="1" applyBorder="1" applyAlignment="1">
      <alignment vertical="center" wrapText="1"/>
    </xf>
    <xf numFmtId="49" fontId="5" fillId="29" borderId="42" xfId="57" applyNumberFormat="1" applyFont="1" applyFill="1" applyBorder="1" applyAlignment="1">
      <alignment horizontal="center" vertical="center"/>
    </xf>
    <xf numFmtId="49" fontId="5" fillId="29" borderId="42" xfId="57" applyNumberFormat="1" applyFont="1" applyFill="1" applyBorder="1" applyAlignment="1">
      <alignment horizontal="center" vertical="center" wrapText="1"/>
    </xf>
    <xf numFmtId="0" fontId="5" fillId="29" borderId="18" xfId="57" applyNumberFormat="1" applyFont="1" applyFill="1" applyBorder="1" applyAlignment="1">
      <alignment horizontal="center" vertical="center"/>
    </xf>
    <xf numFmtId="0" fontId="0" fillId="0" borderId="0" xfId="0" applyFont="1" applyFill="1" applyAlignment="1">
      <alignment vertical="center"/>
    </xf>
    <xf numFmtId="4" fontId="25" fillId="0" borderId="0" xfId="116" applyNumberFormat="1" applyFont="1" applyFill="1" applyAlignment="1">
      <alignment horizontal="center" vertical="center"/>
    </xf>
    <xf numFmtId="4" fontId="25" fillId="0" borderId="38" xfId="116" applyNumberFormat="1" applyFont="1" applyFill="1" applyBorder="1" applyAlignment="1">
      <alignment horizontal="center" vertical="center"/>
    </xf>
    <xf numFmtId="4" fontId="5" fillId="0" borderId="0" xfId="116" applyNumberFormat="1" applyFont="1" applyFill="1" applyBorder="1" applyAlignment="1">
      <alignment vertical="center"/>
    </xf>
    <xf numFmtId="4" fontId="25" fillId="0" borderId="0" xfId="116" applyNumberFormat="1" applyFont="1" applyFill="1" applyBorder="1" applyAlignment="1">
      <alignment horizontal="left" vertical="center" wrapText="1"/>
    </xf>
    <xf numFmtId="4" fontId="0" fillId="0" borderId="0" xfId="0" applyNumberFormat="1" applyFill="1" applyBorder="1" applyAlignment="1">
      <alignment horizontal="center" vertical="center"/>
    </xf>
    <xf numFmtId="0" fontId="0" fillId="0" borderId="12" xfId="0" applyFont="1" applyFill="1" applyBorder="1"/>
    <xf numFmtId="0" fontId="0" fillId="0" borderId="0" xfId="0"/>
    <xf numFmtId="0" fontId="5" fillId="0" borderId="0" xfId="57" applyFont="1" applyFill="1" applyBorder="1" applyAlignment="1">
      <alignment horizontal="center" vertical="center"/>
    </xf>
    <xf numFmtId="0" fontId="3" fillId="0" borderId="0" xfId="0" applyFont="1" applyAlignment="1">
      <alignment vertical="center"/>
    </xf>
    <xf numFmtId="0" fontId="28" fillId="0" borderId="12" xfId="0" applyFont="1" applyFill="1" applyBorder="1" applyAlignment="1">
      <alignment horizontal="center"/>
    </xf>
    <xf numFmtId="49" fontId="49" fillId="0" borderId="12" xfId="74" applyNumberFormat="1" applyFont="1" applyFill="1" applyBorder="1" applyAlignment="1">
      <alignment horizontal="center" vertical="center"/>
    </xf>
    <xf numFmtId="49" fontId="5" fillId="0" borderId="18" xfId="57" applyNumberFormat="1" applyFont="1" applyFill="1" applyBorder="1" applyAlignment="1">
      <alignment vertical="center" wrapText="1"/>
    </xf>
    <xf numFmtId="49" fontId="25" fillId="0" borderId="18" xfId="57" applyNumberFormat="1" applyFont="1" applyFill="1" applyBorder="1" applyAlignment="1">
      <alignment horizontal="center" vertical="center" wrapText="1"/>
    </xf>
    <xf numFmtId="1" fontId="25" fillId="0" borderId="18" xfId="57" applyNumberFormat="1" applyFont="1" applyFill="1" applyBorder="1" applyAlignment="1">
      <alignment horizontal="center" vertical="center" wrapText="1"/>
    </xf>
    <xf numFmtId="4" fontId="24" fillId="0" borderId="72" xfId="116" applyNumberFormat="1" applyFont="1" applyFill="1" applyBorder="1" applyAlignment="1">
      <alignment horizontal="center"/>
    </xf>
    <xf numFmtId="4" fontId="24" fillId="0" borderId="73" xfId="116" applyNumberFormat="1" applyFont="1" applyFill="1" applyBorder="1" applyAlignment="1">
      <alignment horizontal="center"/>
    </xf>
    <xf numFmtId="4" fontId="24" fillId="0" borderId="74" xfId="116" applyNumberFormat="1" applyFont="1" applyFill="1" applyBorder="1" applyAlignment="1">
      <alignment horizontal="center"/>
    </xf>
    <xf numFmtId="3" fontId="0" fillId="0" borderId="12" xfId="0" applyNumberFormat="1" applyFill="1" applyBorder="1" applyAlignment="1">
      <alignment horizontal="center"/>
    </xf>
    <xf numFmtId="2" fontId="0" fillId="0" borderId="12" xfId="0" applyNumberFormat="1" applyFont="1" applyFill="1" applyBorder="1" applyAlignment="1">
      <alignment horizontal="center" vertical="center"/>
    </xf>
    <xf numFmtId="0" fontId="0" fillId="0" borderId="12" xfId="0" applyFont="1" applyFill="1" applyBorder="1" applyAlignment="1">
      <alignment horizontal="left" vertical="top" wrapText="1"/>
    </xf>
    <xf numFmtId="0" fontId="36" fillId="0" borderId="12" xfId="0" applyNumberFormat="1" applyFont="1" applyFill="1" applyBorder="1" applyAlignment="1">
      <alignment horizontal="left" vertical="center" wrapText="1"/>
    </xf>
    <xf numFmtId="3" fontId="10" fillId="0" borderId="12" xfId="116" applyNumberFormat="1" applyFont="1" applyFill="1" applyBorder="1" applyAlignment="1">
      <alignment horizontal="center" vertical="center"/>
    </xf>
    <xf numFmtId="3" fontId="0" fillId="0" borderId="12" xfId="0" applyNumberFormat="1" applyFill="1" applyBorder="1" applyAlignment="1">
      <alignment horizontal="center" vertical="center"/>
    </xf>
    <xf numFmtId="0" fontId="0" fillId="0" borderId="0" xfId="0" applyFont="1" applyFill="1"/>
    <xf numFmtId="0" fontId="89" fillId="0" borderId="0" xfId="0" applyFont="1" applyFill="1" applyAlignment="1">
      <alignment vertical="center"/>
    </xf>
    <xf numFmtId="2" fontId="0" fillId="0" borderId="12" xfId="0" applyNumberFormat="1" applyFill="1" applyBorder="1" applyAlignment="1">
      <alignment horizontal="center" vertical="center"/>
    </xf>
    <xf numFmtId="49" fontId="25" fillId="0" borderId="0" xfId="57" applyNumberFormat="1" applyFont="1" applyFill="1" applyBorder="1" applyAlignment="1">
      <alignment vertical="center"/>
    </xf>
    <xf numFmtId="1" fontId="25" fillId="0" borderId="0" xfId="57" applyNumberFormat="1" applyFont="1" applyFill="1" applyBorder="1" applyAlignment="1">
      <alignment horizontal="center" vertical="center"/>
    </xf>
    <xf numFmtId="49" fontId="25" fillId="0" borderId="0" xfId="57" applyNumberFormat="1" applyFont="1" applyFill="1" applyBorder="1" applyAlignment="1">
      <alignment vertical="center" wrapText="1"/>
    </xf>
    <xf numFmtId="0" fontId="4" fillId="0" borderId="0" xfId="57" applyFont="1" applyFill="1" applyBorder="1" applyAlignment="1">
      <alignment vertical="center"/>
    </xf>
    <xf numFmtId="0" fontId="0" fillId="0" borderId="0" xfId="0" applyFont="1"/>
    <xf numFmtId="0" fontId="91" fillId="27" borderId="10" xfId="0" applyFont="1" applyFill="1" applyBorder="1" applyAlignment="1">
      <alignment horizontal="center" vertical="center"/>
    </xf>
    <xf numFmtId="2" fontId="91" fillId="28" borderId="10" xfId="0" applyNumberFormat="1" applyFont="1" applyFill="1" applyBorder="1" applyAlignment="1">
      <alignment horizontal="center" vertical="center"/>
    </xf>
    <xf numFmtId="0" fontId="92" fillId="25" borderId="12" xfId="0" applyFont="1" applyFill="1" applyBorder="1" applyAlignment="1">
      <alignment horizontal="center" vertical="center" wrapText="1"/>
    </xf>
    <xf numFmtId="4" fontId="92" fillId="25" borderId="12" xfId="0" applyNumberFormat="1" applyFont="1" applyFill="1" applyBorder="1" applyAlignment="1">
      <alignment horizontal="center" vertical="center" wrapText="1"/>
    </xf>
    <xf numFmtId="0" fontId="93" fillId="0" borderId="0" xfId="0" applyFont="1" applyBorder="1" applyAlignment="1">
      <alignment horizontal="center" vertical="center"/>
    </xf>
    <xf numFmtId="0" fontId="93" fillId="0" borderId="0" xfId="0" applyFont="1" applyBorder="1" applyAlignment="1">
      <alignment vertical="center" wrapText="1"/>
    </xf>
    <xf numFmtId="3" fontId="93" fillId="0" borderId="0" xfId="0" applyNumberFormat="1" applyFont="1" applyBorder="1" applyAlignment="1">
      <alignment horizontal="center" vertical="center"/>
    </xf>
    <xf numFmtId="3" fontId="93" fillId="0" borderId="0" xfId="0" applyNumberFormat="1" applyFont="1" applyFill="1" applyBorder="1" applyAlignment="1">
      <alignment horizontal="center" vertical="center"/>
    </xf>
    <xf numFmtId="0" fontId="93" fillId="0" borderId="0" xfId="0" applyNumberFormat="1" applyFont="1" applyBorder="1" applyAlignment="1">
      <alignment horizontal="center" vertical="center"/>
    </xf>
    <xf numFmtId="4" fontId="93" fillId="0" borderId="0" xfId="116" applyNumberFormat="1" applyFont="1" applyBorder="1" applyAlignment="1">
      <alignment horizontal="center" vertical="center"/>
    </xf>
    <xf numFmtId="4" fontId="94" fillId="0" borderId="0" xfId="116" applyNumberFormat="1" applyFont="1" applyBorder="1" applyAlignment="1">
      <alignment horizontal="center" vertical="center"/>
    </xf>
    <xf numFmtId="0" fontId="95" fillId="26" borderId="12" xfId="0" applyFont="1" applyFill="1" applyBorder="1" applyAlignment="1">
      <alignment horizontal="right" vertical="center" wrapText="1"/>
    </xf>
    <xf numFmtId="0" fontId="95" fillId="25" borderId="61" xfId="0" applyFont="1" applyFill="1" applyBorder="1" applyAlignment="1">
      <alignment horizontal="center" vertical="center" wrapText="1"/>
    </xf>
    <xf numFmtId="0" fontId="95" fillId="26" borderId="10" xfId="0" applyFont="1" applyFill="1" applyBorder="1" applyAlignment="1">
      <alignment horizontal="center" vertical="center" wrapText="1"/>
    </xf>
    <xf numFmtId="0" fontId="95" fillId="26" borderId="11" xfId="0" applyFont="1" applyFill="1" applyBorder="1" applyAlignment="1">
      <alignment vertical="center" wrapText="1"/>
    </xf>
    <xf numFmtId="0" fontId="95" fillId="25" borderId="0" xfId="0" applyFont="1" applyFill="1" applyBorder="1" applyAlignment="1">
      <alignment vertical="center" wrapText="1"/>
    </xf>
    <xf numFmtId="0" fontId="95" fillId="25" borderId="62" xfId="0" applyFont="1" applyFill="1" applyBorder="1" applyAlignment="1">
      <alignment vertical="center" wrapText="1"/>
    </xf>
    <xf numFmtId="0" fontId="95" fillId="26" borderId="11" xfId="0" applyFont="1" applyFill="1" applyBorder="1" applyAlignment="1">
      <alignment horizontal="center" vertical="center" wrapText="1"/>
    </xf>
    <xf numFmtId="0" fontId="95" fillId="25" borderId="11" xfId="0" applyFont="1" applyFill="1" applyBorder="1" applyAlignment="1">
      <alignment horizontal="center" vertical="center" wrapText="1"/>
    </xf>
    <xf numFmtId="0" fontId="95" fillId="25" borderId="11" xfId="0" applyFont="1" applyFill="1" applyBorder="1" applyAlignment="1">
      <alignment vertical="center" wrapText="1"/>
    </xf>
    <xf numFmtId="0" fontId="3" fillId="0" borderId="12" xfId="0" applyFont="1" applyFill="1" applyBorder="1" applyAlignment="1">
      <alignment horizontal="center" vertical="center"/>
    </xf>
    <xf numFmtId="2" fontId="0" fillId="0" borderId="12" xfId="0" applyNumberFormat="1" applyFill="1" applyBorder="1" applyAlignment="1">
      <alignment horizontal="center"/>
    </xf>
    <xf numFmtId="0" fontId="24" fillId="0" borderId="18" xfId="57" applyFont="1" applyFill="1" applyBorder="1" applyAlignment="1">
      <alignment horizontal="center"/>
    </xf>
    <xf numFmtId="0" fontId="36" fillId="0" borderId="12" xfId="0" applyFont="1" applyFill="1" applyBorder="1" applyAlignment="1">
      <alignment horizontal="left" vertical="center" wrapText="1"/>
    </xf>
    <xf numFmtId="175" fontId="13" fillId="33" borderId="12" xfId="70" applyNumberFormat="1" applyFont="1" applyFill="1" applyBorder="1" applyAlignment="1">
      <alignment horizontal="center" vertical="center" wrapText="1"/>
    </xf>
    <xf numFmtId="0" fontId="0" fillId="0" borderId="12" xfId="0" applyFill="1" applyBorder="1" applyAlignment="1">
      <alignment horizontal="center" vertical="center"/>
    </xf>
    <xf numFmtId="0" fontId="4" fillId="0" borderId="12" xfId="57" applyFont="1" applyFill="1" applyBorder="1" applyAlignment="1">
      <alignment vertical="center"/>
    </xf>
    <xf numFmtId="0" fontId="0" fillId="0" borderId="0" xfId="0" applyFill="1" applyBorder="1" applyAlignment="1">
      <alignment vertical="center" wrapText="1"/>
    </xf>
    <xf numFmtId="0" fontId="0" fillId="0" borderId="0" xfId="0" applyFill="1" applyBorder="1" applyAlignment="1">
      <alignment horizontal="center" vertical="center" wrapText="1"/>
    </xf>
    <xf numFmtId="49" fontId="0" fillId="0" borderId="0" xfId="0" applyNumberFormat="1" applyFill="1" applyBorder="1" applyAlignment="1">
      <alignment horizontal="center" vertical="center" wrapText="1"/>
    </xf>
    <xf numFmtId="0" fontId="0" fillId="0" borderId="0" xfId="0" applyFill="1" applyBorder="1" applyAlignment="1">
      <alignment horizontal="center" vertical="center"/>
    </xf>
    <xf numFmtId="0" fontId="36" fillId="0" borderId="12" xfId="0" applyFont="1" applyFill="1" applyBorder="1" applyAlignment="1">
      <alignment horizontal="center" vertical="center"/>
    </xf>
    <xf numFmtId="49" fontId="5" fillId="0" borderId="0" xfId="57" applyNumberFormat="1" applyFont="1" applyFill="1" applyBorder="1" applyAlignment="1">
      <alignment vertical="center" wrapText="1"/>
    </xf>
    <xf numFmtId="1" fontId="25" fillId="0" borderId="0" xfId="57" applyNumberFormat="1" applyFont="1" applyFill="1" applyBorder="1" applyAlignment="1">
      <alignment horizontal="center" vertical="center" wrapText="1"/>
    </xf>
    <xf numFmtId="0" fontId="86" fillId="0" borderId="28" xfId="56" applyNumberFormat="1" applyFont="1" applyFill="1" applyBorder="1" applyAlignment="1">
      <alignment horizontal="left" vertical="center"/>
    </xf>
    <xf numFmtId="0" fontId="0" fillId="0" borderId="12" xfId="0" applyFill="1" applyBorder="1" applyAlignment="1">
      <alignment vertical="center" wrapText="1"/>
    </xf>
    <xf numFmtId="0" fontId="49" fillId="0" borderId="12" xfId="62" applyNumberFormat="1" applyFont="1" applyFill="1" applyBorder="1" applyAlignment="1">
      <alignment horizontal="left" vertical="center"/>
    </xf>
    <xf numFmtId="0" fontId="49" fillId="0" borderId="12" xfId="62" applyNumberFormat="1" applyFont="1" applyFill="1" applyBorder="1" applyAlignment="1">
      <alignment horizontal="left" vertical="center" wrapText="1"/>
    </xf>
    <xf numFmtId="0" fontId="3" fillId="0" borderId="0" xfId="0" applyFont="1" applyFill="1" applyAlignment="1">
      <alignment vertical="center"/>
    </xf>
    <xf numFmtId="0" fontId="68" fillId="0" borderId="0" xfId="0" applyFont="1" applyFill="1" applyAlignment="1">
      <alignment vertical="center"/>
    </xf>
    <xf numFmtId="0" fontId="124" fillId="0" borderId="0" xfId="0" applyFont="1" applyFill="1" applyAlignment="1">
      <alignment vertical="center"/>
    </xf>
    <xf numFmtId="0" fontId="10" fillId="0" borderId="12" xfId="0" applyFont="1" applyFill="1" applyBorder="1" applyAlignment="1">
      <alignment horizontal="center" vertical="center"/>
    </xf>
    <xf numFmtId="4" fontId="5" fillId="0" borderId="18" xfId="117" applyNumberFormat="1" applyFont="1" applyFill="1" applyBorder="1" applyAlignment="1">
      <alignment horizontal="center" vertical="center"/>
    </xf>
    <xf numFmtId="4" fontId="24" fillId="0" borderId="75" xfId="116" applyNumberFormat="1" applyFont="1" applyFill="1" applyBorder="1" applyAlignment="1">
      <alignment horizontal="center"/>
    </xf>
    <xf numFmtId="4" fontId="24" fillId="0" borderId="42" xfId="116" applyNumberFormat="1" applyFont="1" applyFill="1" applyBorder="1" applyAlignment="1">
      <alignment horizontal="center"/>
    </xf>
    <xf numFmtId="4" fontId="24" fillId="0" borderId="76" xfId="116" applyNumberFormat="1" applyFont="1" applyFill="1" applyBorder="1" applyAlignment="1">
      <alignment horizontal="center"/>
    </xf>
    <xf numFmtId="0" fontId="3" fillId="0" borderId="0" xfId="0" applyFont="1" applyFill="1"/>
    <xf numFmtId="0" fontId="0" fillId="0" borderId="0" xfId="0" applyAlignment="1">
      <alignment horizontal="center"/>
    </xf>
    <xf numFmtId="4" fontId="126" fillId="0" borderId="12" xfId="116" applyNumberFormat="1" applyFont="1" applyFill="1" applyBorder="1" applyAlignment="1">
      <alignment horizontal="center" vertical="center" wrapText="1"/>
    </xf>
    <xf numFmtId="0" fontId="0" fillId="0" borderId="0" xfId="0" applyFont="1" applyAlignment="1">
      <alignment horizontal="center" vertical="center"/>
    </xf>
    <xf numFmtId="0" fontId="0" fillId="40" borderId="0" xfId="0" applyFill="1"/>
    <xf numFmtId="49" fontId="5" fillId="0" borderId="41" xfId="57" applyNumberFormat="1" applyFont="1" applyFill="1" applyBorder="1" applyAlignment="1">
      <alignment horizontal="center" vertical="center"/>
    </xf>
    <xf numFmtId="0" fontId="0" fillId="0" borderId="28" xfId="0" applyFill="1" applyBorder="1" applyAlignment="1">
      <alignment vertical="center"/>
    </xf>
    <xf numFmtId="0" fontId="5" fillId="0" borderId="28" xfId="70" applyFont="1" applyFill="1" applyBorder="1" applyAlignment="1">
      <alignment vertical="center"/>
    </xf>
    <xf numFmtId="0" fontId="0" fillId="0" borderId="12" xfId="0" applyFont="1" applyFill="1" applyBorder="1" applyAlignment="1">
      <alignment vertical="center" wrapText="1"/>
    </xf>
    <xf numFmtId="0" fontId="0" fillId="0" borderId="0" xfId="0" applyFill="1" applyAlignment="1">
      <alignment vertical="center"/>
    </xf>
    <xf numFmtId="0" fontId="0" fillId="0" borderId="0" xfId="0" applyAlignment="1">
      <alignment vertical="center"/>
    </xf>
    <xf numFmtId="0" fontId="128" fillId="0" borderId="0" xfId="0" applyFont="1" applyFill="1" applyAlignment="1">
      <alignment vertical="center"/>
    </xf>
    <xf numFmtId="0" fontId="128" fillId="0" borderId="0" xfId="0" applyFont="1" applyFill="1" applyBorder="1" applyAlignment="1">
      <alignment vertical="center" wrapText="1"/>
    </xf>
    <xf numFmtId="0" fontId="0" fillId="0" borderId="0" xfId="0" applyAlignment="1">
      <alignment vertical="center"/>
    </xf>
    <xf numFmtId="0" fontId="0" fillId="0" borderId="10" xfId="0" applyFill="1" applyBorder="1"/>
    <xf numFmtId="0" fontId="134" fillId="0" borderId="0" xfId="0" applyFont="1" applyFill="1"/>
    <xf numFmtId="0" fontId="15" fillId="0" borderId="0" xfId="0" applyFont="1" applyFill="1" applyAlignment="1">
      <alignment vertical="center"/>
    </xf>
    <xf numFmtId="0" fontId="0" fillId="0" borderId="0" xfId="0" applyFill="1" applyAlignment="1">
      <alignment vertical="center"/>
    </xf>
    <xf numFmtId="0" fontId="0" fillId="0" borderId="10" xfId="0" applyFill="1" applyBorder="1" applyAlignment="1">
      <alignment vertical="center"/>
    </xf>
    <xf numFmtId="0" fontId="0" fillId="0" borderId="13" xfId="0" applyFill="1" applyBorder="1" applyAlignment="1">
      <alignment vertical="center" wrapText="1"/>
    </xf>
    <xf numFmtId="0" fontId="0" fillId="0" borderId="12" xfId="0" applyFill="1" applyBorder="1" applyAlignment="1">
      <alignment horizontal="center" vertical="top" wrapText="1"/>
    </xf>
    <xf numFmtId="0" fontId="0" fillId="0" borderId="15" xfId="0" applyFill="1" applyBorder="1" applyAlignment="1">
      <alignment horizontal="center" vertical="center" wrapText="1"/>
    </xf>
    <xf numFmtId="0" fontId="135" fillId="0" borderId="0" xfId="0" applyFont="1" applyFill="1" applyAlignment="1">
      <alignment vertical="center"/>
    </xf>
    <xf numFmtId="0" fontId="0" fillId="0" borderId="12" xfId="0" applyFill="1" applyBorder="1" applyAlignment="1">
      <alignment vertical="top" wrapText="1"/>
    </xf>
    <xf numFmtId="12" fontId="0" fillId="0" borderId="12" xfId="0" applyNumberFormat="1" applyFill="1" applyBorder="1" applyAlignment="1">
      <alignment horizontal="center"/>
    </xf>
    <xf numFmtId="0" fontId="68" fillId="0" borderId="0" xfId="0" applyFont="1" applyFill="1" applyAlignment="1">
      <alignment horizontal="center" vertical="center"/>
    </xf>
    <xf numFmtId="0" fontId="0" fillId="0" borderId="0" xfId="0" applyAlignment="1">
      <alignment vertical="center"/>
    </xf>
    <xf numFmtId="0" fontId="0" fillId="0" borderId="0" xfId="0" applyFill="1" applyAlignment="1">
      <alignment vertical="center"/>
    </xf>
    <xf numFmtId="0" fontId="0" fillId="0" borderId="13" xfId="0" applyFill="1" applyBorder="1" applyAlignment="1">
      <alignment vertical="top" wrapText="1"/>
    </xf>
    <xf numFmtId="0" fontId="0" fillId="0" borderId="12" xfId="0" applyFill="1" applyBorder="1" applyAlignment="1">
      <alignment horizontal="left" vertical="top" wrapText="1"/>
    </xf>
    <xf numFmtId="0" fontId="0" fillId="0" borderId="13" xfId="0" applyFill="1" applyBorder="1" applyAlignment="1">
      <alignment horizontal="justify" vertical="top" wrapText="1"/>
    </xf>
    <xf numFmtId="0" fontId="134" fillId="0" borderId="12" xfId="0" applyFont="1" applyFill="1" applyBorder="1" applyAlignment="1">
      <alignment vertical="center" wrapText="1"/>
    </xf>
    <xf numFmtId="0" fontId="134" fillId="0" borderId="12" xfId="0" applyFont="1" applyFill="1" applyBorder="1" applyAlignment="1">
      <alignment vertical="center"/>
    </xf>
    <xf numFmtId="0" fontId="134" fillId="0" borderId="12" xfId="0" applyFont="1" applyFill="1" applyBorder="1" applyAlignment="1">
      <alignment horizontal="center" vertical="center" wrapText="1"/>
    </xf>
    <xf numFmtId="49" fontId="134" fillId="0" borderId="12" xfId="0" applyNumberFormat="1" applyFont="1" applyFill="1" applyBorder="1" applyAlignment="1">
      <alignment horizontal="center" vertical="center" wrapText="1"/>
    </xf>
    <xf numFmtId="0" fontId="134" fillId="0" borderId="12" xfId="0" applyFont="1" applyFill="1" applyBorder="1" applyAlignment="1">
      <alignment horizontal="center" vertical="center"/>
    </xf>
    <xf numFmtId="4" fontId="134" fillId="0" borderId="12" xfId="0" applyNumberFormat="1" applyFont="1" applyFill="1" applyBorder="1" applyAlignment="1">
      <alignment horizontal="center" vertical="center"/>
    </xf>
    <xf numFmtId="0" fontId="134" fillId="0" borderId="12" xfId="0" applyFont="1" applyFill="1" applyBorder="1" applyAlignment="1">
      <alignment horizontal="left" vertical="center"/>
    </xf>
    <xf numFmtId="0" fontId="0" fillId="0" borderId="13" xfId="0" applyFill="1" applyBorder="1" applyAlignment="1">
      <alignment vertical="center"/>
    </xf>
    <xf numFmtId="0" fontId="134" fillId="0" borderId="13" xfId="0" applyFont="1" applyFill="1" applyBorder="1" applyAlignment="1">
      <alignment vertical="top" wrapText="1"/>
    </xf>
    <xf numFmtId="0" fontId="134" fillId="0" borderId="12" xfId="0" applyFont="1" applyFill="1" applyBorder="1" applyAlignment="1">
      <alignment horizontal="left" vertical="top" wrapText="1"/>
    </xf>
    <xf numFmtId="0" fontId="134" fillId="0" borderId="12" xfId="0" applyFont="1" applyFill="1" applyBorder="1" applyAlignment="1">
      <alignment vertical="top" wrapText="1"/>
    </xf>
    <xf numFmtId="0" fontId="0" fillId="0" borderId="0" xfId="0" applyAlignment="1">
      <alignment vertical="center"/>
    </xf>
    <xf numFmtId="0" fontId="0" fillId="0" borderId="0" xfId="0" applyFill="1" applyAlignment="1">
      <alignment wrapText="1"/>
    </xf>
    <xf numFmtId="0" fontId="0" fillId="0" borderId="11" xfId="0" applyFill="1" applyBorder="1" applyAlignment="1">
      <alignment horizontal="center" vertical="center" wrapText="1"/>
    </xf>
    <xf numFmtId="12" fontId="0" fillId="0" borderId="12" xfId="0" applyNumberFormat="1" applyFill="1" applyBorder="1" applyAlignment="1">
      <alignment horizontal="center" vertical="center"/>
    </xf>
    <xf numFmtId="0" fontId="0" fillId="0" borderId="12" xfId="0" applyFill="1" applyBorder="1" applyAlignment="1">
      <alignment vertical="top"/>
    </xf>
    <xf numFmtId="0" fontId="137" fillId="0" borderId="12" xfId="0" applyFont="1" applyFill="1" applyBorder="1" applyAlignment="1">
      <alignment vertical="top" wrapText="1"/>
    </xf>
    <xf numFmtId="0" fontId="0" fillId="0" borderId="0" xfId="0" applyFill="1"/>
    <xf numFmtId="0" fontId="0" fillId="0" borderId="0" xfId="0" applyAlignment="1">
      <alignment vertical="center"/>
    </xf>
    <xf numFmtId="0" fontId="0" fillId="0" borderId="0" xfId="0" applyFill="1"/>
    <xf numFmtId="0" fontId="4" fillId="0" borderId="18" xfId="76" applyFont="1" applyFill="1" applyBorder="1" applyAlignment="1"/>
    <xf numFmtId="1" fontId="0" fillId="0" borderId="0" xfId="0" applyNumberFormat="1" applyFont="1" applyFill="1" applyAlignment="1">
      <alignment horizontal="center" vertical="center" wrapText="1"/>
    </xf>
    <xf numFmtId="1" fontId="0" fillId="0" borderId="0" xfId="0" applyNumberFormat="1" applyAlignment="1">
      <alignment horizontal="center" vertical="center"/>
    </xf>
    <xf numFmtId="0" fontId="0" fillId="0" borderId="28" xfId="0" applyBorder="1" applyAlignment="1">
      <alignment horizontal="center"/>
    </xf>
    <xf numFmtId="0" fontId="0" fillId="0" borderId="108" xfId="0" applyBorder="1"/>
    <xf numFmtId="0" fontId="0" fillId="0" borderId="108" xfId="0" applyBorder="1" applyAlignment="1">
      <alignment horizontal="center"/>
    </xf>
    <xf numFmtId="0" fontId="134" fillId="0" borderId="12" xfId="0" applyFont="1" applyFill="1" applyBorder="1" applyAlignment="1">
      <alignment horizontal="center"/>
    </xf>
    <xf numFmtId="0" fontId="0" fillId="0" borderId="0" xfId="0" applyAlignment="1">
      <alignment vertical="center"/>
    </xf>
    <xf numFmtId="0" fontId="135" fillId="0" borderId="0" xfId="0" applyFont="1" applyFill="1"/>
    <xf numFmtId="0" fontId="0" fillId="0" borderId="10" xfId="0" applyFill="1" applyBorder="1" applyAlignment="1">
      <alignment vertical="center" wrapText="1"/>
    </xf>
    <xf numFmtId="0" fontId="0" fillId="0" borderId="0" xfId="0"/>
    <xf numFmtId="0" fontId="0" fillId="0" borderId="0" xfId="0" applyAlignment="1">
      <alignment horizontal="left" vertical="center"/>
    </xf>
    <xf numFmtId="0" fontId="135" fillId="0" borderId="0" xfId="0" applyFont="1" applyAlignment="1">
      <alignment horizontal="center" wrapText="1"/>
    </xf>
    <xf numFmtId="0" fontId="135" fillId="0" borderId="71" xfId="0" applyFont="1" applyBorder="1" applyAlignment="1">
      <alignment horizontal="center" vertical="center" wrapText="1"/>
    </xf>
    <xf numFmtId="0" fontId="135" fillId="48" borderId="12" xfId="0" applyFont="1" applyFill="1" applyBorder="1" applyAlignment="1">
      <alignment horizontal="center" vertical="center" wrapText="1"/>
    </xf>
    <xf numFmtId="4" fontId="151" fillId="48" borderId="12" xfId="116" applyNumberFormat="1" applyFont="1" applyFill="1" applyBorder="1" applyAlignment="1">
      <alignment horizontal="center" vertical="center" wrapText="1"/>
    </xf>
    <xf numFmtId="0" fontId="135" fillId="0" borderId="0" xfId="0" applyFont="1"/>
    <xf numFmtId="0" fontId="0" fillId="0" borderId="12" xfId="0" applyFont="1" applyBorder="1" applyAlignment="1">
      <alignment horizontal="center" vertical="center"/>
    </xf>
    <xf numFmtId="0" fontId="134" fillId="0" borderId="0" xfId="0" applyFont="1"/>
    <xf numFmtId="0" fontId="0" fillId="0" borderId="0" xfId="0"/>
    <xf numFmtId="0" fontId="0" fillId="0" borderId="0" xfId="0" applyFill="1"/>
    <xf numFmtId="0" fontId="0" fillId="0" borderId="12" xfId="0" applyFill="1" applyBorder="1" applyAlignment="1">
      <alignment horizontal="center"/>
    </xf>
    <xf numFmtId="0" fontId="0" fillId="0" borderId="12" xfId="0" applyFill="1" applyBorder="1"/>
    <xf numFmtId="2" fontId="10" fillId="0" borderId="12" xfId="116" applyNumberFormat="1" applyFont="1" applyFill="1" applyBorder="1" applyAlignment="1">
      <alignment horizontal="center" vertical="center"/>
    </xf>
    <xf numFmtId="2" fontId="0" fillId="0" borderId="0" xfId="0" applyNumberFormat="1" applyFill="1"/>
    <xf numFmtId="0" fontId="158" fillId="50" borderId="12" xfId="0" applyFont="1" applyFill="1" applyBorder="1" applyAlignment="1">
      <alignment wrapText="1"/>
    </xf>
    <xf numFmtId="0" fontId="10" fillId="0" borderId="12" xfId="0" applyFont="1" applyFill="1" applyBorder="1" applyAlignment="1">
      <alignment vertical="center"/>
    </xf>
    <xf numFmtId="0" fontId="10" fillId="0" borderId="12" xfId="0" applyNumberFormat="1" applyFont="1" applyFill="1" applyBorder="1" applyAlignment="1">
      <alignment horizontal="center" vertical="center"/>
    </xf>
    <xf numFmtId="0" fontId="157" fillId="0" borderId="28" xfId="0" applyFont="1" applyFill="1" applyBorder="1" applyAlignment="1">
      <alignment horizontal="center"/>
    </xf>
    <xf numFmtId="3" fontId="10" fillId="0" borderId="28" xfId="116" applyNumberFormat="1" applyFont="1" applyFill="1" applyBorder="1" applyAlignment="1">
      <alignment horizontal="center" vertical="center"/>
    </xf>
    <xf numFmtId="0" fontId="157" fillId="0" borderId="12" xfId="0" applyFont="1" applyFill="1" applyBorder="1" applyAlignment="1">
      <alignment horizontal="center"/>
    </xf>
    <xf numFmtId="0" fontId="159" fillId="0" borderId="0" xfId="0" applyFont="1" applyFill="1"/>
    <xf numFmtId="0" fontId="157" fillId="0" borderId="0" xfId="0" applyFont="1" applyFill="1"/>
    <xf numFmtId="0" fontId="0" fillId="0" borderId="67" xfId="0" applyFill="1" applyBorder="1"/>
    <xf numFmtId="0" fontId="157" fillId="0" borderId="28" xfId="0" applyFont="1" applyFill="1" applyBorder="1" applyAlignment="1">
      <alignment horizontal="center" vertical="center"/>
    </xf>
    <xf numFmtId="0" fontId="0" fillId="0" borderId="62" xfId="0" applyFill="1" applyBorder="1"/>
    <xf numFmtId="0" fontId="159" fillId="0" borderId="62" xfId="0" applyFont="1" applyFill="1" applyBorder="1"/>
    <xf numFmtId="0" fontId="157" fillId="0" borderId="62" xfId="0" applyFont="1" applyFill="1" applyBorder="1"/>
    <xf numFmtId="4" fontId="0" fillId="0" borderId="12" xfId="0" applyNumberFormat="1" applyFont="1" applyFill="1" applyBorder="1" applyAlignment="1">
      <alignment horizontal="center" vertical="center"/>
    </xf>
    <xf numFmtId="0" fontId="0" fillId="0" borderId="0" xfId="0"/>
    <xf numFmtId="0" fontId="11" fillId="25" borderId="10" xfId="0" applyFont="1" applyFill="1" applyBorder="1" applyAlignment="1">
      <alignment vertical="center"/>
    </xf>
    <xf numFmtId="0" fontId="11" fillId="0" borderId="0" xfId="0" applyFont="1" applyFill="1" applyBorder="1" applyAlignment="1">
      <alignment vertical="center"/>
    </xf>
    <xf numFmtId="0" fontId="0" fillId="0" borderId="12" xfId="0" applyFill="1" applyBorder="1" applyAlignment="1">
      <alignment horizontal="center" vertical="center"/>
    </xf>
    <xf numFmtId="0" fontId="135" fillId="0" borderId="12" xfId="0" applyFont="1" applyFill="1" applyBorder="1" applyAlignment="1">
      <alignment horizontal="center" vertical="center"/>
    </xf>
    <xf numFmtId="0" fontId="137" fillId="0" borderId="0" xfId="0" applyFont="1"/>
    <xf numFmtId="0" fontId="160" fillId="0" borderId="0" xfId="0" applyFont="1"/>
    <xf numFmtId="0" fontId="0" fillId="0" borderId="12" xfId="0" applyBorder="1" applyAlignment="1">
      <alignment horizontal="center"/>
    </xf>
    <xf numFmtId="0" fontId="0" fillId="0" borderId="0" xfId="0" applyFill="1"/>
    <xf numFmtId="0" fontId="0" fillId="0" borderId="0" xfId="0"/>
    <xf numFmtId="0" fontId="5" fillId="0" borderId="12" xfId="0" applyFont="1" applyFill="1" applyBorder="1" applyAlignment="1">
      <alignment horizontal="center" wrapText="1"/>
    </xf>
    <xf numFmtId="0" fontId="161" fillId="47" borderId="28" xfId="0" applyFont="1" applyFill="1" applyBorder="1" applyAlignment="1">
      <alignment horizontal="center" vertical="center" wrapText="1"/>
    </xf>
    <xf numFmtId="0" fontId="161" fillId="47" borderId="12" xfId="0" applyFont="1" applyFill="1" applyBorder="1" applyAlignment="1">
      <alignment horizontal="center" vertical="center" wrapText="1"/>
    </xf>
    <xf numFmtId="0" fontId="13" fillId="0" borderId="0" xfId="57" applyFont="1" applyFill="1" applyBorder="1" applyAlignment="1">
      <alignment horizontal="center" vertical="center"/>
    </xf>
    <xf numFmtId="0" fontId="5" fillId="47" borderId="15" xfId="0" applyFont="1" applyFill="1" applyBorder="1" applyAlignment="1">
      <alignment horizontal="center"/>
    </xf>
    <xf numFmtId="0" fontId="5" fillId="0" borderId="0" xfId="0" applyFont="1" applyFill="1" applyBorder="1" applyAlignment="1">
      <alignment horizontal="center" wrapText="1"/>
    </xf>
    <xf numFmtId="0" fontId="161" fillId="47" borderId="108" xfId="0" applyFont="1" applyFill="1" applyBorder="1" applyAlignment="1">
      <alignment horizontal="center" vertical="center" wrapText="1"/>
    </xf>
    <xf numFmtId="0" fontId="0" fillId="0" borderId="108" xfId="0" applyFill="1" applyBorder="1" applyAlignment="1">
      <alignment horizontal="center"/>
    </xf>
    <xf numFmtId="0" fontId="5" fillId="47" borderId="125" xfId="0" applyFont="1" applyFill="1" applyBorder="1" applyAlignment="1">
      <alignment horizontal="center"/>
    </xf>
    <xf numFmtId="4" fontId="5" fillId="0" borderId="107" xfId="57" applyNumberFormat="1" applyFont="1" applyFill="1" applyBorder="1" applyAlignment="1">
      <alignment horizontal="center" vertical="center"/>
    </xf>
    <xf numFmtId="0" fontId="5" fillId="47" borderId="68" xfId="0" applyFont="1" applyFill="1" applyBorder="1" applyAlignment="1">
      <alignment horizontal="center"/>
    </xf>
    <xf numFmtId="0" fontId="5" fillId="0" borderId="28" xfId="0" applyFont="1" applyFill="1" applyBorder="1" applyAlignment="1">
      <alignment horizontal="center" wrapText="1"/>
    </xf>
    <xf numFmtId="49" fontId="13" fillId="0" borderId="132" xfId="57" applyNumberFormat="1" applyFont="1" applyFill="1" applyBorder="1" applyAlignment="1">
      <alignment horizontal="center" vertical="center" wrapText="1"/>
    </xf>
    <xf numFmtId="3" fontId="13" fillId="0" borderId="25" xfId="57" applyNumberFormat="1" applyFont="1" applyFill="1" applyBorder="1" applyAlignment="1">
      <alignment horizontal="center" vertical="center"/>
    </xf>
    <xf numFmtId="3" fontId="13" fillId="0" borderId="108" xfId="57" applyNumberFormat="1" applyFont="1" applyFill="1" applyBorder="1" applyAlignment="1">
      <alignment horizontal="center" vertical="center"/>
    </xf>
    <xf numFmtId="49" fontId="13" fillId="0" borderId="10" xfId="57" applyNumberFormat="1" applyFont="1" applyFill="1" applyBorder="1" applyAlignment="1">
      <alignment horizontal="center" vertical="center" wrapText="1"/>
    </xf>
    <xf numFmtId="3" fontId="13" fillId="0" borderId="10" xfId="57" applyNumberFormat="1" applyFont="1" applyFill="1" applyBorder="1" applyAlignment="1">
      <alignment horizontal="center" vertical="center"/>
    </xf>
    <xf numFmtId="0" fontId="13" fillId="0" borderId="108" xfId="57" applyFont="1" applyFill="1" applyBorder="1" applyAlignment="1">
      <alignment horizontal="center" vertical="center" wrapText="1"/>
    </xf>
    <xf numFmtId="0" fontId="0" fillId="0" borderId="146" xfId="0" applyBorder="1" applyAlignment="1">
      <alignment horizontal="center"/>
    </xf>
    <xf numFmtId="0" fontId="0" fillId="0" borderId="0" xfId="0" applyBorder="1" applyAlignment="1"/>
    <xf numFmtId="0" fontId="0" fillId="0" borderId="120" xfId="0" applyBorder="1" applyAlignment="1">
      <alignment horizontal="center"/>
    </xf>
    <xf numFmtId="0" fontId="0" fillId="0" borderId="120" xfId="0" applyFill="1" applyBorder="1" applyAlignment="1">
      <alignment horizontal="center"/>
    </xf>
    <xf numFmtId="0" fontId="0" fillId="47" borderId="12" xfId="0" applyFill="1" applyBorder="1" applyAlignment="1">
      <alignment horizontal="center" vertical="center"/>
    </xf>
    <xf numFmtId="0" fontId="0" fillId="47" borderId="120" xfId="0" applyFill="1" applyBorder="1" applyAlignment="1">
      <alignment horizontal="center" vertical="center"/>
    </xf>
    <xf numFmtId="0" fontId="0" fillId="47" borderId="108" xfId="0" applyFill="1" applyBorder="1" applyAlignment="1">
      <alignment horizontal="center" vertical="center"/>
    </xf>
    <xf numFmtId="3" fontId="51" fillId="0" borderId="108" xfId="57" applyNumberFormat="1" applyFont="1" applyFill="1" applyBorder="1" applyAlignment="1">
      <alignment horizontal="center" vertical="center"/>
    </xf>
    <xf numFmtId="0" fontId="5" fillId="47" borderId="0" xfId="0" applyFont="1" applyFill="1" applyBorder="1" applyAlignment="1">
      <alignment horizontal="center"/>
    </xf>
    <xf numFmtId="0" fontId="161" fillId="47" borderId="0" xfId="0" applyFont="1" applyFill="1" applyBorder="1" applyAlignment="1">
      <alignment horizontal="center" vertical="center" wrapText="1"/>
    </xf>
    <xf numFmtId="4" fontId="5" fillId="0" borderId="109" xfId="57" applyNumberFormat="1" applyFont="1" applyFill="1" applyBorder="1" applyAlignment="1">
      <alignment horizontal="center" vertical="center"/>
    </xf>
    <xf numFmtId="0" fontId="13" fillId="0" borderId="120" xfId="57" applyFont="1" applyFill="1" applyBorder="1" applyAlignment="1">
      <alignment horizontal="center" vertical="center" wrapText="1"/>
    </xf>
    <xf numFmtId="4" fontId="5" fillId="0" borderId="0" xfId="57" applyNumberFormat="1" applyFont="1" applyFill="1" applyBorder="1" applyAlignment="1">
      <alignment horizontal="center" vertical="center"/>
    </xf>
    <xf numFmtId="0" fontId="0" fillId="0" borderId="0" xfId="0"/>
    <xf numFmtId="0" fontId="0" fillId="47" borderId="0" xfId="0" applyFill="1"/>
    <xf numFmtId="0" fontId="0" fillId="0" borderId="0" xfId="0"/>
    <xf numFmtId="0" fontId="0" fillId="0" borderId="0" xfId="0" applyAlignment="1">
      <alignment vertical="center"/>
    </xf>
    <xf numFmtId="0" fontId="164" fillId="0" borderId="0" xfId="0" applyFont="1" applyAlignment="1">
      <alignment vertical="center"/>
    </xf>
    <xf numFmtId="0" fontId="165" fillId="0" borderId="0" xfId="0" applyFont="1" applyBorder="1" applyAlignment="1">
      <alignment horizontal="left" vertical="center"/>
    </xf>
    <xf numFmtId="0" fontId="165" fillId="0" borderId="0" xfId="0" applyFont="1" applyBorder="1" applyAlignment="1">
      <alignment horizontal="left" vertical="center" wrapText="1"/>
    </xf>
    <xf numFmtId="0" fontId="166" fillId="24" borderId="119" xfId="0" applyFont="1" applyFill="1" applyBorder="1" applyAlignment="1">
      <alignment horizontal="center" vertical="center"/>
    </xf>
    <xf numFmtId="0" fontId="166" fillId="24" borderId="120" xfId="0" applyFont="1" applyFill="1" applyBorder="1" applyAlignment="1">
      <alignment horizontal="center" vertical="center"/>
    </xf>
    <xf numFmtId="0" fontId="164" fillId="0" borderId="150" xfId="0" applyFont="1" applyBorder="1" applyAlignment="1">
      <alignment horizontal="center" vertical="center"/>
    </xf>
    <xf numFmtId="0" fontId="167" fillId="0" borderId="12" xfId="0" applyFont="1" applyBorder="1" applyAlignment="1">
      <alignment horizontal="center" vertical="center"/>
    </xf>
    <xf numFmtId="0" fontId="168" fillId="0" borderId="12" xfId="0" applyFont="1" applyFill="1" applyBorder="1" applyAlignment="1">
      <alignment horizontal="center" vertical="center"/>
    </xf>
    <xf numFmtId="0" fontId="164" fillId="0" borderId="13" xfId="0" applyFont="1" applyFill="1" applyBorder="1" applyAlignment="1">
      <alignment horizontal="center" vertical="center"/>
    </xf>
    <xf numFmtId="0" fontId="168" fillId="0" borderId="12" xfId="0" applyFont="1" applyBorder="1" applyAlignment="1">
      <alignment horizontal="center" vertical="center"/>
    </xf>
    <xf numFmtId="0" fontId="164" fillId="0" borderId="13" xfId="0" applyFont="1" applyBorder="1" applyAlignment="1">
      <alignment horizontal="center" vertical="center"/>
    </xf>
    <xf numFmtId="0" fontId="167" fillId="0" borderId="13" xfId="0" applyFont="1" applyBorder="1" applyAlignment="1">
      <alignment horizontal="center" vertical="center"/>
    </xf>
    <xf numFmtId="0" fontId="167" fillId="0" borderId="12" xfId="0" applyFont="1" applyBorder="1" applyAlignment="1">
      <alignment horizontal="center" vertical="center" wrapText="1"/>
    </xf>
    <xf numFmtId="0" fontId="170" fillId="0" borderId="13" xfId="0" applyFont="1" applyBorder="1" applyAlignment="1">
      <alignment vertical="center"/>
    </xf>
    <xf numFmtId="0" fontId="164" fillId="0" borderId="66" xfId="0" applyFont="1" applyBorder="1" applyAlignment="1">
      <alignment horizontal="center" vertical="center"/>
    </xf>
    <xf numFmtId="0" fontId="164" fillId="0" borderId="71" xfId="0" applyFont="1" applyBorder="1" applyAlignment="1">
      <alignment horizontal="center" vertical="center"/>
    </xf>
    <xf numFmtId="0" fontId="164" fillId="51" borderId="150" xfId="0" applyFont="1" applyFill="1" applyBorder="1" applyAlignment="1">
      <alignment horizontal="center" vertical="center"/>
    </xf>
    <xf numFmtId="0" fontId="164" fillId="0" borderId="112" xfId="0" applyFont="1" applyBorder="1" applyAlignment="1">
      <alignment horizontal="center" vertical="center"/>
    </xf>
    <xf numFmtId="0" fontId="167" fillId="0" borderId="108" xfId="0" applyFont="1" applyBorder="1" applyAlignment="1">
      <alignment horizontal="center" vertical="center"/>
    </xf>
    <xf numFmtId="0" fontId="164" fillId="0" borderId="114" xfId="0" applyFont="1" applyBorder="1" applyAlignment="1">
      <alignment horizontal="center" vertical="center"/>
    </xf>
    <xf numFmtId="183" fontId="164" fillId="0" borderId="0" xfId="0" applyNumberFormat="1" applyFont="1" applyAlignment="1">
      <alignment vertical="center"/>
    </xf>
    <xf numFmtId="0" fontId="164" fillId="0" borderId="12" xfId="0" applyFont="1" applyBorder="1" applyAlignment="1">
      <alignment vertical="center"/>
    </xf>
    <xf numFmtId="0" fontId="166" fillId="24" borderId="140" xfId="0" applyFont="1" applyFill="1" applyBorder="1" applyAlignment="1">
      <alignment horizontal="center" vertical="center"/>
    </xf>
    <xf numFmtId="0" fontId="168" fillId="0" borderId="150" xfId="0" applyFont="1" applyFill="1" applyBorder="1" applyAlignment="1">
      <alignment horizontal="center" vertical="center"/>
    </xf>
    <xf numFmtId="0" fontId="168" fillId="0" borderId="12" xfId="0" applyFont="1" applyBorder="1" applyAlignment="1">
      <alignment horizontal="center" vertical="center" wrapText="1"/>
    </xf>
    <xf numFmtId="0" fontId="168" fillId="0" borderId="12" xfId="0" applyFont="1" applyFill="1" applyBorder="1" applyAlignment="1">
      <alignment horizontal="center" vertical="center" wrapText="1"/>
    </xf>
    <xf numFmtId="0" fontId="168" fillId="51" borderId="150" xfId="0" applyFont="1" applyFill="1" applyBorder="1" applyAlignment="1">
      <alignment horizontal="center" vertical="center"/>
    </xf>
    <xf numFmtId="0" fontId="168" fillId="0" borderId="112" xfId="0" applyFont="1" applyFill="1" applyBorder="1" applyAlignment="1">
      <alignment horizontal="center" vertical="center"/>
    </xf>
    <xf numFmtId="0" fontId="168" fillId="0" borderId="108" xfId="0" applyFont="1" applyBorder="1" applyAlignment="1">
      <alignment horizontal="center" vertical="center"/>
    </xf>
    <xf numFmtId="0" fontId="93" fillId="47" borderId="12" xfId="0" applyNumberFormat="1" applyFont="1" applyFill="1" applyBorder="1" applyAlignment="1">
      <alignment horizontal="center" vertical="center"/>
    </xf>
    <xf numFmtId="3" fontId="93" fillId="47" borderId="13" xfId="0" applyNumberFormat="1" applyFont="1" applyFill="1" applyBorder="1" applyAlignment="1">
      <alignment vertical="center"/>
    </xf>
    <xf numFmtId="3" fontId="93" fillId="47" borderId="15" xfId="0" applyNumberFormat="1" applyFont="1" applyFill="1" applyBorder="1" applyAlignment="1">
      <alignment vertical="center"/>
    </xf>
    <xf numFmtId="0" fontId="95" fillId="47" borderId="10" xfId="0" applyFont="1" applyFill="1" applyBorder="1" applyAlignment="1">
      <alignment horizontal="center" vertical="center" wrapText="1"/>
    </xf>
    <xf numFmtId="0" fontId="95" fillId="47" borderId="11" xfId="0" applyFont="1" applyFill="1" applyBorder="1" applyAlignment="1">
      <alignment vertical="center" wrapText="1"/>
    </xf>
    <xf numFmtId="4" fontId="0" fillId="47" borderId="12" xfId="0" applyNumberFormat="1" applyFill="1" applyBorder="1" applyAlignment="1">
      <alignment horizontal="center" vertical="center"/>
    </xf>
    <xf numFmtId="3" fontId="5" fillId="47" borderId="12" xfId="70" applyNumberFormat="1" applyFont="1" applyFill="1" applyBorder="1" applyAlignment="1">
      <alignment horizontal="center" vertical="center"/>
    </xf>
    <xf numFmtId="0" fontId="0" fillId="0" borderId="0" xfId="0"/>
    <xf numFmtId="0" fontId="0" fillId="0" borderId="0" xfId="0" applyFill="1"/>
    <xf numFmtId="0" fontId="0" fillId="0" borderId="0" xfId="0" applyAlignment="1">
      <alignment wrapText="1"/>
    </xf>
    <xf numFmtId="0" fontId="150" fillId="33" borderId="12" xfId="70" applyFont="1" applyFill="1" applyBorder="1" applyAlignment="1">
      <alignment horizontal="center" vertical="center" wrapText="1"/>
    </xf>
    <xf numFmtId="3" fontId="150" fillId="33" borderId="12" xfId="70" applyNumberFormat="1" applyFont="1" applyFill="1" applyBorder="1" applyAlignment="1">
      <alignment horizontal="center" vertical="center" wrapText="1"/>
    </xf>
    <xf numFmtId="170" fontId="150" fillId="33" borderId="12" xfId="70" applyNumberFormat="1" applyFont="1" applyFill="1" applyBorder="1" applyAlignment="1">
      <alignment horizontal="center" vertical="center" wrapText="1"/>
    </xf>
    <xf numFmtId="49" fontId="129" fillId="0" borderId="12" xfId="0" applyNumberFormat="1" applyFont="1" applyBorder="1" applyAlignment="1">
      <alignment horizontal="center" vertical="center" wrapText="1"/>
    </xf>
    <xf numFmtId="0" fontId="134" fillId="0" borderId="12" xfId="70" applyFont="1" applyFill="1" applyBorder="1" applyAlignment="1">
      <alignment horizontal="center" vertical="center" wrapText="1"/>
    </xf>
    <xf numFmtId="0" fontId="154" fillId="0" borderId="12" xfId="70" applyFont="1" applyFill="1" applyBorder="1" applyAlignment="1">
      <alignment horizontal="center" vertical="center" wrapText="1"/>
    </xf>
    <xf numFmtId="3" fontId="134" fillId="0" borderId="12" xfId="70" applyNumberFormat="1" applyFont="1" applyFill="1" applyBorder="1" applyAlignment="1">
      <alignment horizontal="center" vertical="center" wrapText="1"/>
    </xf>
    <xf numFmtId="176" fontId="154" fillId="0" borderId="12" xfId="70" applyNumberFormat="1" applyFont="1" applyFill="1" applyBorder="1" applyAlignment="1">
      <alignment horizontal="center" vertical="center" wrapText="1"/>
    </xf>
    <xf numFmtId="170" fontId="154" fillId="0" borderId="12" xfId="70" applyNumberFormat="1" applyFont="1" applyFill="1" applyBorder="1" applyAlignment="1">
      <alignment horizontal="center" vertical="center" wrapText="1"/>
    </xf>
    <xf numFmtId="176" fontId="134" fillId="0" borderId="12" xfId="70" applyNumberFormat="1" applyFont="1" applyFill="1" applyBorder="1" applyAlignment="1">
      <alignment horizontal="center" vertical="center" wrapText="1"/>
    </xf>
    <xf numFmtId="4" fontId="154" fillId="0" borderId="12" xfId="116" applyNumberFormat="1" applyFont="1" applyFill="1" applyBorder="1" applyAlignment="1">
      <alignment horizontal="center" vertical="center"/>
    </xf>
    <xf numFmtId="0" fontId="0" fillId="0" borderId="0" xfId="0"/>
    <xf numFmtId="0" fontId="0" fillId="0" borderId="0" xfId="0"/>
    <xf numFmtId="0" fontId="0" fillId="56" borderId="0" xfId="0" applyFill="1"/>
    <xf numFmtId="0" fontId="178" fillId="50" borderId="12" xfId="57" applyFont="1" applyFill="1" applyBorder="1" applyAlignment="1">
      <alignment horizontal="center" vertical="center" wrapText="1"/>
    </xf>
    <xf numFmtId="0" fontId="150" fillId="50" borderId="12" xfId="57" applyFont="1" applyFill="1" applyBorder="1" applyAlignment="1">
      <alignment horizontal="center" vertical="center" wrapText="1"/>
    </xf>
    <xf numFmtId="0" fontId="0" fillId="0" borderId="0" xfId="0" applyAlignment="1">
      <alignment vertical="top"/>
    </xf>
    <xf numFmtId="4" fontId="151" fillId="48" borderId="13" xfId="116" applyNumberFormat="1" applyFont="1" applyFill="1" applyBorder="1" applyAlignment="1">
      <alignment horizontal="center" vertical="center" wrapText="1"/>
    </xf>
    <xf numFmtId="4" fontId="29" fillId="0" borderId="13" xfId="116" applyNumberFormat="1" applyFont="1" applyFill="1" applyBorder="1" applyAlignment="1">
      <alignment horizontal="center" vertical="center"/>
    </xf>
    <xf numFmtId="0" fontId="0" fillId="0" borderId="0" xfId="0"/>
    <xf numFmtId="0" fontId="0" fillId="0" borderId="0" xfId="0"/>
    <xf numFmtId="0" fontId="0" fillId="0" borderId="0" xfId="0" applyFont="1" applyFill="1" applyAlignment="1">
      <alignment horizontal="center" vertical="center" wrapText="1"/>
    </xf>
    <xf numFmtId="49" fontId="0" fillId="0" borderId="0" xfId="0" applyNumberFormat="1" applyFont="1" applyFill="1" applyAlignment="1">
      <alignment horizontal="center" vertical="center" wrapText="1"/>
    </xf>
    <xf numFmtId="10" fontId="135" fillId="0" borderId="0" xfId="0" applyNumberFormat="1" applyFont="1" applyFill="1" applyAlignment="1">
      <alignment horizontal="center" vertical="center"/>
    </xf>
    <xf numFmtId="0" fontId="13" fillId="27" borderId="10" xfId="0" applyFont="1" applyFill="1" applyBorder="1" applyAlignment="1">
      <alignment horizontal="center" vertical="center"/>
    </xf>
    <xf numFmtId="2" fontId="13" fillId="28" borderId="10" xfId="0" applyNumberFormat="1" applyFont="1" applyFill="1" applyBorder="1" applyAlignment="1">
      <alignment horizontal="center" vertical="center"/>
    </xf>
    <xf numFmtId="0" fontId="0" fillId="0" borderId="0" xfId="0"/>
    <xf numFmtId="0" fontId="0" fillId="0" borderId="0" xfId="0" applyAlignment="1">
      <alignment horizontal="center" vertical="center" wrapText="1"/>
    </xf>
    <xf numFmtId="0" fontId="0" fillId="0" borderId="0" xfId="0" applyAlignment="1">
      <alignment vertical="center"/>
    </xf>
    <xf numFmtId="0" fontId="135" fillId="48" borderId="13" xfId="0" applyFont="1" applyFill="1" applyBorder="1" applyAlignment="1">
      <alignment horizontal="center" vertical="center" wrapText="1"/>
    </xf>
    <xf numFmtId="0" fontId="178" fillId="56" borderId="0" xfId="57" applyFont="1" applyFill="1" applyBorder="1" applyAlignment="1">
      <alignment horizontal="center" vertical="center" wrapText="1"/>
    </xf>
    <xf numFmtId="0" fontId="0" fillId="0" borderId="0" xfId="0"/>
    <xf numFmtId="0" fontId="0" fillId="0" borderId="0" xfId="0" applyFill="1" applyAlignment="1">
      <alignment vertical="center"/>
    </xf>
    <xf numFmtId="0" fontId="0" fillId="0" borderId="0" xfId="0" applyAlignment="1">
      <alignment vertical="center"/>
    </xf>
    <xf numFmtId="0" fontId="0" fillId="0" borderId="0" xfId="0" applyFill="1"/>
    <xf numFmtId="49" fontId="34" fillId="0" borderId="0" xfId="57" applyNumberFormat="1" applyFont="1" applyFill="1" applyBorder="1" applyAlignment="1">
      <alignment horizontal="center" vertical="center" wrapText="1"/>
    </xf>
    <xf numFmtId="10" fontId="136" fillId="0" borderId="0" xfId="0" applyNumberFormat="1" applyFont="1" applyAlignment="1">
      <alignment horizontal="center" vertical="center"/>
    </xf>
    <xf numFmtId="49" fontId="138" fillId="0" borderId="12" xfId="0" applyNumberFormat="1" applyFont="1" applyFill="1" applyBorder="1" applyAlignment="1">
      <alignment horizontal="center" vertical="center" wrapText="1"/>
    </xf>
    <xf numFmtId="0" fontId="138" fillId="0" borderId="12" xfId="0" applyFont="1" applyFill="1" applyBorder="1" applyAlignment="1">
      <alignment vertical="center" wrapText="1"/>
    </xf>
    <xf numFmtId="0" fontId="3" fillId="48" borderId="12" xfId="0" applyFont="1" applyFill="1" applyBorder="1" applyAlignment="1">
      <alignment horizontal="center" vertical="center" wrapText="1"/>
    </xf>
    <xf numFmtId="4" fontId="181" fillId="0" borderId="0" xfId="0" applyNumberFormat="1" applyFont="1" applyBorder="1" applyAlignment="1">
      <alignment horizontal="center" vertical="center"/>
    </xf>
    <xf numFmtId="49" fontId="15" fillId="0" borderId="12" xfId="0" applyNumberFormat="1" applyFont="1" applyFill="1" applyBorder="1" applyAlignment="1">
      <alignment horizontal="center" vertical="center" wrapText="1"/>
    </xf>
    <xf numFmtId="10" fontId="3" fillId="48" borderId="12" xfId="0" applyNumberFormat="1" applyFont="1" applyFill="1" applyBorder="1" applyAlignment="1">
      <alignment horizontal="center" vertical="center" wrapText="1"/>
    </xf>
    <xf numFmtId="0" fontId="0" fillId="0" borderId="0" xfId="0" applyFont="1" applyAlignment="1">
      <alignment horizontal="left" vertical="top"/>
    </xf>
    <xf numFmtId="0" fontId="135" fillId="0" borderId="0" xfId="0" applyFont="1" applyAlignment="1">
      <alignment horizontal="left" vertical="top"/>
    </xf>
    <xf numFmtId="0" fontId="0" fillId="0" borderId="12" xfId="0" applyFont="1" applyFill="1" applyBorder="1" applyAlignment="1">
      <alignment horizontal="left" vertical="top"/>
    </xf>
    <xf numFmtId="49" fontId="0" fillId="0" borderId="12" xfId="0" applyNumberFormat="1" applyFont="1" applyFill="1" applyBorder="1" applyAlignment="1">
      <alignment horizontal="left" vertical="top"/>
    </xf>
    <xf numFmtId="0" fontId="0" fillId="0" borderId="0" xfId="0" applyFont="1" applyFill="1" applyAlignment="1">
      <alignment horizontal="left" vertical="top"/>
    </xf>
    <xf numFmtId="0" fontId="134" fillId="0" borderId="0" xfId="0" applyFont="1" applyFill="1" applyBorder="1"/>
    <xf numFmtId="0" fontId="0" fillId="0" borderId="0" xfId="0" applyFont="1" applyFill="1" applyBorder="1"/>
    <xf numFmtId="0" fontId="0" fillId="0" borderId="0" xfId="0" applyFont="1" applyFill="1" applyBorder="1" applyAlignment="1">
      <alignment horizontal="center"/>
    </xf>
    <xf numFmtId="2" fontId="0" fillId="0" borderId="0" xfId="0" applyNumberFormat="1" applyFont="1" applyFill="1" applyBorder="1" applyAlignment="1">
      <alignment horizontal="center"/>
    </xf>
    <xf numFmtId="4" fontId="154" fillId="0" borderId="0" xfId="116" applyNumberFormat="1" applyFont="1" applyFill="1" applyBorder="1" applyAlignment="1">
      <alignment horizontal="center" vertical="center"/>
    </xf>
    <xf numFmtId="2" fontId="154" fillId="0" borderId="12" xfId="116"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150" fillId="48" borderId="12" xfId="0" applyFont="1" applyFill="1" applyBorder="1" applyAlignment="1">
      <alignment horizontal="center" vertical="center" wrapText="1"/>
    </xf>
    <xf numFmtId="4" fontId="135" fillId="48" borderId="12" xfId="0" applyNumberFormat="1" applyFont="1" applyFill="1" applyBorder="1" applyAlignment="1">
      <alignment horizontal="center" vertical="center" wrapText="1"/>
    </xf>
    <xf numFmtId="2" fontId="154" fillId="56" borderId="12" xfId="116" applyNumberFormat="1" applyFont="1" applyFill="1" applyBorder="1" applyAlignment="1">
      <alignment horizontal="center" vertical="center"/>
    </xf>
    <xf numFmtId="0" fontId="5" fillId="47" borderId="12" xfId="57" applyNumberFormat="1" applyFont="1" applyFill="1" applyBorder="1" applyAlignment="1">
      <alignment horizontal="center" vertical="center"/>
    </xf>
    <xf numFmtId="0" fontId="29" fillId="0" borderId="12" xfId="0" applyFont="1" applyFill="1" applyBorder="1" applyAlignment="1">
      <alignment horizontal="center" vertical="top" wrapText="1"/>
    </xf>
    <xf numFmtId="49" fontId="5" fillId="47" borderId="12" xfId="74" applyNumberFormat="1" applyFont="1" applyFill="1" applyBorder="1" applyAlignment="1">
      <alignment horizontal="center" vertical="center"/>
    </xf>
    <xf numFmtId="0" fontId="176" fillId="0" borderId="12" xfId="70" applyFont="1" applyFill="1" applyBorder="1" applyAlignment="1">
      <alignment horizontal="center" vertical="center" wrapText="1"/>
    </xf>
    <xf numFmtId="0" fontId="0" fillId="0" borderId="0" xfId="0"/>
    <xf numFmtId="0" fontId="0" fillId="0" borderId="0" xfId="0" applyFill="1"/>
    <xf numFmtId="49" fontId="0" fillId="47" borderId="12" xfId="0" applyNumberFormat="1" applyFill="1" applyBorder="1" applyAlignment="1">
      <alignment horizontal="center" vertical="center" wrapText="1"/>
    </xf>
    <xf numFmtId="0" fontId="0" fillId="47" borderId="12" xfId="0" applyFill="1" applyBorder="1" applyAlignment="1">
      <alignment horizontal="center" vertical="center" wrapText="1"/>
    </xf>
    <xf numFmtId="0" fontId="134" fillId="47" borderId="12" xfId="70" applyFont="1" applyFill="1" applyBorder="1" applyAlignment="1">
      <alignment horizontal="center" vertical="center" wrapText="1"/>
    </xf>
    <xf numFmtId="4" fontId="154" fillId="47" borderId="12" xfId="116" applyNumberFormat="1" applyFont="1" applyFill="1" applyBorder="1" applyAlignment="1">
      <alignment horizontal="center" vertical="center"/>
    </xf>
    <xf numFmtId="3" fontId="134" fillId="47" borderId="12" xfId="70" applyNumberFormat="1" applyFont="1" applyFill="1" applyBorder="1" applyAlignment="1">
      <alignment horizontal="center" vertical="center" wrapText="1"/>
    </xf>
    <xf numFmtId="176" fontId="154" fillId="47" borderId="12" xfId="70" applyNumberFormat="1" applyFont="1" applyFill="1" applyBorder="1" applyAlignment="1">
      <alignment horizontal="center" vertical="center" wrapText="1"/>
    </xf>
    <xf numFmtId="170" fontId="154" fillId="47" borderId="12" xfId="70" applyNumberFormat="1" applyFont="1" applyFill="1" applyBorder="1" applyAlignment="1">
      <alignment horizontal="center" vertical="center" wrapText="1"/>
    </xf>
    <xf numFmtId="0" fontId="0" fillId="0" borderId="0" xfId="0"/>
    <xf numFmtId="0" fontId="186" fillId="47" borderId="28" xfId="0" applyFont="1" applyFill="1" applyBorder="1" applyAlignment="1">
      <alignment horizontal="left" vertical="center"/>
    </xf>
    <xf numFmtId="0" fontId="186" fillId="47" borderId="28" xfId="0" applyNumberFormat="1" applyFont="1" applyFill="1" applyBorder="1" applyAlignment="1">
      <alignment horizontal="left" vertical="center" wrapText="1"/>
    </xf>
    <xf numFmtId="0" fontId="0" fillId="47" borderId="12" xfId="0" applyFill="1" applyBorder="1" applyAlignment="1">
      <alignment vertical="top"/>
    </xf>
    <xf numFmtId="49" fontId="5" fillId="47" borderId="12" xfId="57" applyNumberFormat="1" applyFont="1" applyFill="1" applyBorder="1" applyAlignment="1">
      <alignment horizontal="center" vertical="center"/>
    </xf>
    <xf numFmtId="0" fontId="0" fillId="47" borderId="12" xfId="0" applyFill="1" applyBorder="1" applyAlignment="1">
      <alignment vertical="center" wrapText="1"/>
    </xf>
    <xf numFmtId="0" fontId="135" fillId="0" borderId="0" xfId="0" applyFont="1" applyFill="1" applyAlignment="1">
      <alignment horizontal="left"/>
    </xf>
    <xf numFmtId="0" fontId="0" fillId="0" borderId="0" xfId="0"/>
    <xf numFmtId="0" fontId="0" fillId="0" borderId="0" xfId="0"/>
    <xf numFmtId="3" fontId="5" fillId="0" borderId="170" xfId="72" applyNumberFormat="1" applyFont="1" applyFill="1" applyBorder="1" applyAlignment="1">
      <alignment horizontal="center" vertical="center"/>
    </xf>
    <xf numFmtId="3" fontId="5" fillId="0" borderId="15" xfId="72" applyNumberFormat="1" applyFont="1" applyFill="1" applyBorder="1" applyAlignment="1">
      <alignment horizontal="center" vertical="center"/>
    </xf>
    <xf numFmtId="0" fontId="5" fillId="0" borderId="0" xfId="72" applyFont="1" applyFill="1" applyBorder="1" applyAlignment="1">
      <alignment horizontal="center" vertical="center"/>
    </xf>
    <xf numFmtId="3" fontId="5" fillId="0" borderId="0" xfId="130" applyNumberFormat="1" applyFont="1" applyFill="1" applyBorder="1" applyAlignment="1" applyProtection="1">
      <alignment horizontal="center" vertical="center" wrapText="1"/>
      <protection hidden="1"/>
    </xf>
    <xf numFmtId="3" fontId="5" fillId="0" borderId="0" xfId="72" applyNumberFormat="1" applyFont="1" applyFill="1" applyBorder="1" applyAlignment="1">
      <alignment horizontal="center" vertical="center"/>
    </xf>
    <xf numFmtId="0" fontId="5" fillId="0" borderId="10" xfId="72" applyFont="1" applyFill="1" applyBorder="1" applyAlignment="1">
      <alignment horizontal="center" vertical="center"/>
    </xf>
    <xf numFmtId="3" fontId="5" fillId="0" borderId="10" xfId="72" applyNumberFormat="1" applyFont="1" applyFill="1" applyBorder="1" applyAlignment="1">
      <alignment horizontal="center" vertical="center"/>
    </xf>
    <xf numFmtId="0" fontId="25" fillId="33" borderId="63" xfId="70" applyFont="1" applyFill="1" applyBorder="1" applyAlignment="1">
      <alignment horizontal="center" vertical="center" wrapText="1"/>
    </xf>
    <xf numFmtId="0" fontId="25" fillId="33" borderId="65" xfId="70" applyFont="1" applyFill="1" applyBorder="1" applyAlignment="1">
      <alignment horizontal="center" vertical="center" wrapText="1"/>
    </xf>
    <xf numFmtId="170" fontId="25" fillId="33" borderId="171" xfId="70" applyNumberFormat="1" applyFont="1" applyFill="1" applyBorder="1" applyAlignment="1">
      <alignment horizontal="center" vertical="center" wrapText="1"/>
    </xf>
    <xf numFmtId="0" fontId="0" fillId="0" borderId="12" xfId="0" applyFill="1" applyBorder="1" applyAlignment="1">
      <alignment horizontal="center"/>
    </xf>
    <xf numFmtId="0" fontId="0" fillId="0" borderId="0" xfId="0" applyFill="1" applyBorder="1" applyAlignment="1">
      <alignment horizontal="center"/>
    </xf>
    <xf numFmtId="0" fontId="0" fillId="0" borderId="28" xfId="0" applyBorder="1"/>
    <xf numFmtId="0" fontId="0" fillId="0" borderId="0" xfId="0" applyBorder="1" applyAlignment="1">
      <alignment horizontal="center"/>
    </xf>
    <xf numFmtId="49" fontId="13" fillId="0" borderId="108" xfId="57" applyNumberFormat="1" applyFont="1" applyFill="1" applyBorder="1" applyAlignment="1">
      <alignment horizontal="center" vertical="center" wrapText="1"/>
    </xf>
    <xf numFmtId="0" fontId="0" fillId="0" borderId="28" xfId="0" applyFill="1" applyBorder="1" applyAlignment="1">
      <alignment horizontal="center"/>
    </xf>
    <xf numFmtId="0" fontId="0" fillId="0" borderId="12" xfId="0" applyBorder="1" applyAlignment="1">
      <alignment horizontal="center"/>
    </xf>
    <xf numFmtId="0" fontId="0" fillId="0" borderId="0" xfId="0"/>
    <xf numFmtId="0" fontId="0" fillId="0" borderId="12" xfId="0" applyBorder="1"/>
    <xf numFmtId="0" fontId="5" fillId="0" borderId="0" xfId="0" applyFont="1" applyFill="1" applyBorder="1" applyAlignment="1">
      <alignment horizontal="center"/>
    </xf>
    <xf numFmtId="0" fontId="161" fillId="0" borderId="0" xfId="0" applyFont="1" applyFill="1" applyBorder="1" applyAlignment="1">
      <alignment horizontal="center" vertical="center" wrapText="1"/>
    </xf>
    <xf numFmtId="0" fontId="0" fillId="0" borderId="12" xfId="0" applyFill="1" applyBorder="1" applyAlignment="1">
      <alignment horizontal="center"/>
    </xf>
    <xf numFmtId="0" fontId="0" fillId="0" borderId="10" xfId="0" applyFill="1" applyBorder="1" applyAlignment="1">
      <alignment horizontal="center"/>
    </xf>
    <xf numFmtId="0" fontId="5" fillId="0" borderId="140" xfId="0" applyFont="1" applyFill="1" applyBorder="1" applyAlignment="1">
      <alignment horizontal="center" vertical="center" wrapText="1"/>
    </xf>
    <xf numFmtId="0" fontId="161" fillId="0" borderId="120" xfId="0" applyFont="1" applyFill="1" applyBorder="1" applyAlignment="1">
      <alignment horizontal="center" vertical="center" wrapText="1"/>
    </xf>
    <xf numFmtId="0" fontId="5" fillId="0" borderId="120" xfId="0" applyFont="1" applyFill="1" applyBorder="1" applyAlignment="1">
      <alignment horizontal="center" wrapText="1"/>
    </xf>
    <xf numFmtId="0" fontId="0" fillId="0" borderId="147" xfId="0" applyFill="1" applyBorder="1" applyAlignment="1">
      <alignment horizontal="center"/>
    </xf>
    <xf numFmtId="0" fontId="5" fillId="0" borderId="15" xfId="0" applyFont="1" applyFill="1" applyBorder="1" applyAlignment="1">
      <alignment horizontal="center" vertical="center" wrapText="1"/>
    </xf>
    <xf numFmtId="0" fontId="161" fillId="0" borderId="12" xfId="0" applyFont="1" applyFill="1" applyBorder="1" applyAlignment="1">
      <alignment horizontal="center" vertical="center" wrapText="1"/>
    </xf>
    <xf numFmtId="0" fontId="5" fillId="0" borderId="125" xfId="0" applyFont="1" applyFill="1" applyBorder="1" applyAlignment="1">
      <alignment horizontal="center" vertical="center" wrapText="1"/>
    </xf>
    <xf numFmtId="0" fontId="161" fillId="0" borderId="108" xfId="0" applyFont="1" applyFill="1" applyBorder="1" applyAlignment="1">
      <alignment horizontal="center" vertical="center" wrapText="1"/>
    </xf>
    <xf numFmtId="0" fontId="0" fillId="0" borderId="146" xfId="0" applyFill="1" applyBorder="1" applyAlignment="1">
      <alignment horizontal="center"/>
    </xf>
    <xf numFmtId="0" fontId="29" fillId="0" borderId="119" xfId="0" applyFont="1" applyFill="1" applyBorder="1" applyAlignment="1">
      <alignment horizontal="center" vertical="top" wrapText="1"/>
    </xf>
    <xf numFmtId="0" fontId="29" fillId="0" borderId="120" xfId="0" applyFont="1" applyFill="1" applyBorder="1" applyAlignment="1">
      <alignment horizontal="center" vertical="top" wrapText="1"/>
    </xf>
    <xf numFmtId="0" fontId="29" fillId="0" borderId="150" xfId="0" applyFont="1" applyFill="1" applyBorder="1" applyAlignment="1">
      <alignment horizontal="center" vertical="top" wrapText="1"/>
    </xf>
    <xf numFmtId="0" fontId="29" fillId="0" borderId="112" xfId="0" applyFont="1" applyFill="1" applyBorder="1" applyAlignment="1">
      <alignment horizontal="center" vertical="top" wrapText="1"/>
    </xf>
    <xf numFmtId="0" fontId="29" fillId="0" borderId="108" xfId="0" applyFont="1" applyFill="1" applyBorder="1" applyAlignment="1">
      <alignment horizontal="center" vertical="top" wrapText="1"/>
    </xf>
    <xf numFmtId="0" fontId="4" fillId="0" borderId="18" xfId="76" applyFont="1" applyFill="1" applyBorder="1" applyAlignment="1">
      <alignment horizontal="left"/>
    </xf>
    <xf numFmtId="49" fontId="27" fillId="0" borderId="18" xfId="76" applyNumberFormat="1" applyFont="1" applyFill="1" applyBorder="1" applyAlignment="1">
      <alignment horizontal="center"/>
    </xf>
    <xf numFmtId="0" fontId="4" fillId="0" borderId="21" xfId="76" applyFont="1" applyFill="1" applyBorder="1" applyAlignment="1">
      <alignment horizontal="left"/>
    </xf>
    <xf numFmtId="49" fontId="4" fillId="0" borderId="39" xfId="76" applyNumberFormat="1" applyFont="1" applyFill="1" applyBorder="1" applyAlignment="1">
      <alignment horizontal="center"/>
    </xf>
    <xf numFmtId="49" fontId="27" fillId="0" borderId="39" xfId="76" applyNumberFormat="1" applyFont="1" applyFill="1" applyBorder="1" applyAlignment="1">
      <alignment horizontal="center"/>
    </xf>
    <xf numFmtId="10" fontId="3" fillId="47" borderId="28" xfId="0" applyNumberFormat="1" applyFont="1" applyFill="1" applyBorder="1" applyAlignment="1">
      <alignment horizontal="center" vertical="center" wrapText="1"/>
    </xf>
    <xf numFmtId="0" fontId="3" fillId="47" borderId="28" xfId="0" applyFont="1" applyFill="1" applyBorder="1" applyAlignment="1">
      <alignment horizontal="center" vertical="center" wrapText="1"/>
    </xf>
    <xf numFmtId="0" fontId="3" fillId="47" borderId="12" xfId="0" applyFont="1" applyFill="1" applyBorder="1" applyAlignment="1">
      <alignment horizontal="center" vertical="center" wrapText="1"/>
    </xf>
    <xf numFmtId="4" fontId="151" fillId="47" borderId="12" xfId="116" applyNumberFormat="1" applyFont="1" applyFill="1" applyBorder="1" applyAlignment="1">
      <alignment horizontal="center" vertical="center" wrapText="1"/>
    </xf>
    <xf numFmtId="10" fontId="151" fillId="52" borderId="12" xfId="0" applyNumberFormat="1" applyFont="1" applyFill="1" applyBorder="1" applyAlignment="1">
      <alignment horizontal="center" vertical="center"/>
    </xf>
    <xf numFmtId="0" fontId="151" fillId="52" borderId="12" xfId="0" applyFont="1" applyFill="1" applyBorder="1" applyAlignment="1">
      <alignment horizontal="center" vertical="center"/>
    </xf>
    <xf numFmtId="4" fontId="151" fillId="52" borderId="12" xfId="116" applyNumberFormat="1" applyFont="1" applyFill="1" applyBorder="1" applyAlignment="1">
      <alignment horizontal="center" vertical="center" wrapText="1"/>
    </xf>
    <xf numFmtId="0" fontId="0" fillId="47" borderId="12" xfId="0" applyFill="1" applyBorder="1" applyAlignment="1">
      <alignment horizontal="left"/>
    </xf>
    <xf numFmtId="0" fontId="0" fillId="47" borderId="12" xfId="0" applyFill="1" applyBorder="1" applyAlignment="1">
      <alignment vertical="top" wrapText="1"/>
    </xf>
    <xf numFmtId="0" fontId="0" fillId="47" borderId="0" xfId="0" applyFill="1" applyAlignment="1">
      <alignment horizontal="center"/>
    </xf>
    <xf numFmtId="172" fontId="25" fillId="59" borderId="12" xfId="57" applyNumberFormat="1" applyFont="1" applyFill="1" applyBorder="1" applyAlignment="1">
      <alignment horizontal="center" vertical="center" wrapText="1"/>
    </xf>
    <xf numFmtId="49" fontId="25" fillId="59" borderId="12" xfId="57" applyNumberFormat="1" applyFont="1" applyFill="1" applyBorder="1" applyAlignment="1">
      <alignment horizontal="center" vertical="center" wrapText="1"/>
    </xf>
    <xf numFmtId="4" fontId="13" fillId="47" borderId="12" xfId="116" applyNumberFormat="1" applyFont="1" applyFill="1" applyBorder="1" applyAlignment="1">
      <alignment horizontal="center" vertical="center" wrapText="1"/>
    </xf>
    <xf numFmtId="14" fontId="143" fillId="47" borderId="12" xfId="0" applyNumberFormat="1" applyFont="1" applyFill="1" applyBorder="1" applyAlignment="1">
      <alignment horizontal="center" vertical="top"/>
    </xf>
    <xf numFmtId="4" fontId="151" fillId="50" borderId="12" xfId="116" applyNumberFormat="1" applyFont="1" applyFill="1" applyBorder="1" applyAlignment="1">
      <alignment horizontal="center" vertical="center" wrapText="1"/>
    </xf>
    <xf numFmtId="49" fontId="75" fillId="0" borderId="42" xfId="74" applyNumberFormat="1" applyFont="1" applyFill="1" applyBorder="1" applyAlignment="1">
      <alignment horizontal="center" vertical="center"/>
    </xf>
    <xf numFmtId="0" fontId="0" fillId="0" borderId="0" xfId="0"/>
    <xf numFmtId="0" fontId="176" fillId="0" borderId="12" xfId="70" applyFont="1" applyFill="1" applyBorder="1" applyAlignment="1">
      <alignment horizontal="center" vertical="center" wrapText="1"/>
    </xf>
    <xf numFmtId="0" fontId="134" fillId="0" borderId="12" xfId="70" applyFont="1" applyFill="1" applyBorder="1" applyAlignment="1">
      <alignment horizontal="center" vertical="center" wrapText="1"/>
    </xf>
    <xf numFmtId="49" fontId="0" fillId="0" borderId="12" xfId="0" applyNumberFormat="1" applyFont="1" applyBorder="1" applyAlignment="1">
      <alignment horizontal="center" vertical="center" wrapText="1"/>
    </xf>
    <xf numFmtId="2" fontId="154" fillId="0" borderId="12" xfId="70" applyNumberFormat="1" applyFont="1" applyFill="1" applyBorder="1" applyAlignment="1">
      <alignment horizontal="center" vertical="center" wrapText="1"/>
    </xf>
    <xf numFmtId="49" fontId="129" fillId="0" borderId="12" xfId="0" applyNumberFormat="1" applyFont="1" applyFill="1" applyBorder="1" applyAlignment="1">
      <alignment horizontal="center" vertical="center" wrapText="1"/>
    </xf>
    <xf numFmtId="0" fontId="129" fillId="0" borderId="12" xfId="0" applyFont="1" applyFill="1" applyBorder="1" applyAlignment="1">
      <alignment horizontal="center" wrapText="1"/>
    </xf>
    <xf numFmtId="0" fontId="150" fillId="0" borderId="66" xfId="70" applyFont="1" applyFill="1" applyBorder="1" applyAlignment="1">
      <alignment horizontal="center" vertical="center" wrapText="1"/>
    </xf>
    <xf numFmtId="49" fontId="0" fillId="0" borderId="12" xfId="0" applyNumberFormat="1" applyFill="1" applyBorder="1" applyAlignment="1">
      <alignment horizontal="left" vertical="top"/>
    </xf>
    <xf numFmtId="2" fontId="13" fillId="28" borderId="0" xfId="0" applyNumberFormat="1" applyFont="1" applyFill="1" applyBorder="1" applyAlignment="1">
      <alignment horizontal="center" vertical="center"/>
    </xf>
    <xf numFmtId="0" fontId="0" fillId="0" borderId="0" xfId="0"/>
    <xf numFmtId="0" fontId="140" fillId="0" borderId="0" xfId="0" applyFont="1" applyFill="1" applyAlignment="1">
      <alignment horizontal="center" vertical="center" wrapText="1"/>
    </xf>
    <xf numFmtId="2" fontId="154" fillId="0" borderId="0" xfId="116" applyNumberFormat="1" applyFont="1" applyFill="1" applyBorder="1" applyAlignment="1">
      <alignment horizontal="center" vertical="center"/>
    </xf>
    <xf numFmtId="0" fontId="0" fillId="0" borderId="0" xfId="0" applyNumberFormat="1"/>
    <xf numFmtId="0" fontId="0" fillId="47" borderId="12" xfId="0" applyFont="1" applyFill="1" applyBorder="1" applyAlignment="1">
      <alignment horizontal="center" vertical="center"/>
    </xf>
    <xf numFmtId="0" fontId="0" fillId="0" borderId="12" xfId="0" applyBorder="1" applyAlignment="1">
      <alignment horizontal="center" vertical="center"/>
    </xf>
    <xf numFmtId="0" fontId="0" fillId="0" borderId="12" xfId="0" applyBorder="1" applyAlignment="1"/>
    <xf numFmtId="0" fontId="0" fillId="0" borderId="0" xfId="0"/>
    <xf numFmtId="0" fontId="0" fillId="0" borderId="12" xfId="0" applyBorder="1"/>
    <xf numFmtId="4" fontId="191" fillId="0" borderId="12" xfId="168" applyNumberFormat="1" applyFont="1" applyFill="1" applyBorder="1" applyAlignment="1">
      <alignment horizontal="center" vertical="center"/>
    </xf>
    <xf numFmtId="0" fontId="191" fillId="0" borderId="12" xfId="168" quotePrefix="1" applyNumberFormat="1" applyFont="1" applyFill="1" applyBorder="1">
      <alignment horizontal="left" vertical="center" indent="1"/>
    </xf>
    <xf numFmtId="0" fontId="192" fillId="0" borderId="12" xfId="169" applyBorder="1"/>
    <xf numFmtId="4" fontId="193" fillId="64" borderId="12" xfId="168" applyNumberFormat="1" applyFont="1" applyFill="1" applyBorder="1" applyAlignment="1">
      <alignment horizontal="center" vertical="center" wrapText="1"/>
    </xf>
    <xf numFmtId="0" fontId="193" fillId="64" borderId="12" xfId="168" applyNumberFormat="1" applyFont="1" applyFill="1" applyBorder="1" applyAlignment="1">
      <alignment horizontal="center" vertical="center" wrapText="1"/>
    </xf>
    <xf numFmtId="0" fontId="0" fillId="0" borderId="12" xfId="0" applyFont="1" applyBorder="1"/>
    <xf numFmtId="0" fontId="193" fillId="65" borderId="12" xfId="168" applyNumberFormat="1" applyFont="1" applyFill="1" applyBorder="1" applyAlignment="1">
      <alignment horizontal="center" vertical="center" wrapText="1"/>
    </xf>
    <xf numFmtId="4" fontId="193" fillId="65" borderId="12" xfId="168" applyNumberFormat="1" applyFont="1" applyFill="1" applyBorder="1" applyAlignment="1">
      <alignment horizontal="center" vertical="center" wrapText="1"/>
    </xf>
    <xf numFmtId="0" fontId="194" fillId="0" borderId="12" xfId="0" applyFont="1" applyBorder="1" applyAlignment="1">
      <alignment horizontal="center" vertical="center"/>
    </xf>
    <xf numFmtId="4" fontId="0" fillId="0" borderId="12" xfId="0" applyNumberFormat="1" applyFont="1" applyBorder="1" applyAlignment="1">
      <alignment horizontal="center" vertical="center"/>
    </xf>
    <xf numFmtId="4" fontId="191" fillId="0" borderId="12" xfId="168" quotePrefix="1" applyNumberFormat="1" applyFont="1" applyFill="1" applyBorder="1" applyAlignment="1">
      <alignment horizontal="center" vertical="center"/>
    </xf>
    <xf numFmtId="0" fontId="193" fillId="67" borderId="12" xfId="168" applyNumberFormat="1" applyFont="1" applyFill="1" applyBorder="1" applyAlignment="1">
      <alignment horizontal="center" vertical="center" wrapText="1"/>
    </xf>
    <xf numFmtId="4" fontId="193" fillId="67" borderId="12" xfId="168" applyNumberFormat="1" applyFont="1" applyFill="1" applyBorder="1" applyAlignment="1">
      <alignment horizontal="center" vertical="center" wrapText="1"/>
    </xf>
    <xf numFmtId="0" fontId="192" fillId="0" borderId="12" xfId="169" applyFill="1" applyBorder="1"/>
    <xf numFmtId="0" fontId="188" fillId="64" borderId="12" xfId="168" quotePrefix="1" applyNumberFormat="1" applyFont="1" applyFill="1" applyBorder="1" applyAlignment="1">
      <alignment horizontal="center" vertical="center"/>
    </xf>
    <xf numFmtId="4" fontId="188" fillId="64" borderId="12" xfId="168" quotePrefix="1" applyNumberFormat="1" applyFont="1" applyFill="1" applyBorder="1" applyAlignment="1">
      <alignment horizontal="center" vertical="center"/>
    </xf>
    <xf numFmtId="0" fontId="191" fillId="0" borderId="12" xfId="168" quotePrefix="1" applyNumberFormat="1" applyFont="1" applyFill="1" applyBorder="1" applyAlignment="1">
      <alignment horizontal="center" vertical="center"/>
    </xf>
    <xf numFmtId="0" fontId="191" fillId="0" borderId="12" xfId="168" applyNumberFormat="1" applyFont="1" applyFill="1" applyBorder="1">
      <alignment horizontal="left" vertical="center" indent="1"/>
    </xf>
    <xf numFmtId="4" fontId="191" fillId="47" borderId="12" xfId="168" quotePrefix="1" applyNumberFormat="1" applyFont="1" applyFill="1" applyBorder="1" applyAlignment="1">
      <alignment horizontal="center" vertical="center"/>
    </xf>
    <xf numFmtId="0" fontId="191" fillId="47" borderId="12" xfId="168" quotePrefix="1" applyNumberFormat="1" applyFont="1" applyFill="1" applyBorder="1">
      <alignment horizontal="left" vertical="center" indent="1"/>
    </xf>
    <xf numFmtId="4" fontId="195" fillId="0" borderId="12" xfId="168" quotePrefix="1" applyNumberFormat="1" applyFont="1" applyFill="1" applyBorder="1" applyAlignment="1">
      <alignment horizontal="center" vertical="center"/>
    </xf>
    <xf numFmtId="0" fontId="195" fillId="0" borderId="12" xfId="168" quotePrefix="1" applyNumberFormat="1" applyFont="1" applyFill="1" applyBorder="1">
      <alignment horizontal="left" vertical="center" indent="1"/>
    </xf>
    <xf numFmtId="4" fontId="195" fillId="47" borderId="12" xfId="168" quotePrefix="1" applyNumberFormat="1" applyFont="1" applyFill="1" applyBorder="1" applyAlignment="1">
      <alignment horizontal="center" vertical="center"/>
    </xf>
    <xf numFmtId="0" fontId="195" fillId="47" borderId="12" xfId="168" quotePrefix="1" applyNumberFormat="1" applyFont="1" applyFill="1" applyBorder="1">
      <alignment horizontal="left" vertical="center" indent="1"/>
    </xf>
    <xf numFmtId="0" fontId="0" fillId="0" borderId="0" xfId="0" applyFill="1" applyAlignment="1">
      <alignment vertical="center"/>
    </xf>
    <xf numFmtId="0" fontId="0" fillId="0" borderId="0" xfId="0"/>
    <xf numFmtId="0" fontId="0" fillId="0" borderId="0" xfId="0" applyFill="1"/>
    <xf numFmtId="0" fontId="71" fillId="0" borderId="13" xfId="74" applyFont="1" applyFill="1" applyBorder="1" applyAlignment="1">
      <alignment horizontal="center" vertical="center"/>
    </xf>
    <xf numFmtId="0" fontId="5" fillId="0" borderId="12" xfId="69" applyFont="1" applyFill="1" applyBorder="1" applyAlignment="1">
      <alignment vertical="center" wrapText="1"/>
    </xf>
    <xf numFmtId="0" fontId="5" fillId="0" borderId="12" xfId="69" applyFont="1" applyFill="1" applyBorder="1" applyAlignment="1">
      <alignment horizontal="center" vertical="center" wrapText="1"/>
    </xf>
    <xf numFmtId="170" fontId="5" fillId="0" borderId="12" xfId="69" applyNumberFormat="1" applyFont="1" applyFill="1" applyBorder="1" applyAlignment="1">
      <alignment horizontal="center" vertical="center" wrapText="1"/>
    </xf>
    <xf numFmtId="4" fontId="5" fillId="0" borderId="12" xfId="117" applyNumberFormat="1" applyFont="1" applyFill="1" applyBorder="1" applyAlignment="1">
      <alignment horizontal="center"/>
    </xf>
    <xf numFmtId="0" fontId="0" fillId="0" borderId="28" xfId="0" applyFill="1" applyBorder="1"/>
    <xf numFmtId="0" fontId="0" fillId="0" borderId="0" xfId="0"/>
    <xf numFmtId="0" fontId="0" fillId="0" borderId="0" xfId="0" applyFill="1"/>
    <xf numFmtId="0" fontId="5" fillId="0" borderId="11" xfId="70" applyFont="1" applyFill="1" applyBorder="1" applyAlignment="1">
      <alignment vertical="center"/>
    </xf>
    <xf numFmtId="0" fontId="25" fillId="0" borderId="15" xfId="70" applyFont="1" applyFill="1" applyBorder="1" applyAlignment="1">
      <alignment horizontal="left" vertical="center" wrapText="1"/>
    </xf>
    <xf numFmtId="0" fontId="25" fillId="0" borderId="15" xfId="72" applyFont="1" applyFill="1" applyBorder="1" applyAlignment="1">
      <alignment horizontal="left" vertical="center"/>
    </xf>
    <xf numFmtId="0" fontId="25" fillId="0" borderId="10" xfId="70" applyFont="1" applyFill="1" applyBorder="1" applyAlignment="1">
      <alignment horizontal="center" vertical="center" wrapText="1"/>
    </xf>
    <xf numFmtId="0" fontId="0" fillId="0" borderId="0" xfId="0" applyFill="1"/>
    <xf numFmtId="49" fontId="27" fillId="0" borderId="0" xfId="57" applyNumberFormat="1" applyFont="1" applyFill="1" applyBorder="1" applyAlignment="1">
      <alignment horizontal="left"/>
    </xf>
    <xf numFmtId="49" fontId="29" fillId="0" borderId="0" xfId="75" applyNumberFormat="1" applyFont="1" applyFill="1" applyBorder="1" applyAlignment="1">
      <alignment horizontal="left" vertical="center" wrapText="1" readingOrder="1"/>
    </xf>
    <xf numFmtId="0" fontId="0" fillId="0" borderId="0" xfId="0" applyAlignment="1">
      <alignment vertical="center"/>
    </xf>
    <xf numFmtId="0" fontId="0" fillId="0" borderId="12" xfId="0" applyBorder="1" applyAlignment="1">
      <alignment horizontal="center" vertical="center"/>
    </xf>
    <xf numFmtId="0" fontId="0" fillId="0" borderId="0" xfId="0"/>
    <xf numFmtId="0" fontId="0" fillId="0" borderId="12" xfId="0" applyBorder="1"/>
    <xf numFmtId="0" fontId="0" fillId="0" borderId="0" xfId="0" applyFill="1" applyAlignment="1">
      <alignment vertical="center"/>
    </xf>
    <xf numFmtId="3" fontId="0" fillId="0" borderId="0" xfId="0" applyNumberFormat="1" applyAlignment="1">
      <alignment horizontal="center" vertical="center"/>
    </xf>
    <xf numFmtId="0" fontId="135" fillId="0" borderId="0" xfId="0" applyFont="1" applyAlignment="1">
      <alignment horizontal="center" vertical="center" wrapText="1"/>
    </xf>
    <xf numFmtId="3" fontId="135" fillId="0" borderId="12" xfId="0" applyNumberFormat="1" applyFont="1" applyBorder="1" applyAlignment="1">
      <alignment horizontal="center" vertical="center" wrapText="1"/>
    </xf>
    <xf numFmtId="0" fontId="135" fillId="0" borderId="12" xfId="0" applyFont="1" applyBorder="1" applyAlignment="1">
      <alignment horizontal="center" vertical="center" wrapText="1"/>
    </xf>
    <xf numFmtId="49" fontId="199" fillId="0" borderId="12" xfId="0" applyNumberFormat="1" applyFont="1" applyFill="1" applyBorder="1" applyAlignment="1">
      <alignment horizontal="center"/>
    </xf>
    <xf numFmtId="0" fontId="135" fillId="0" borderId="0" xfId="0" applyFont="1" applyAlignment="1">
      <alignment horizontal="center" vertical="center"/>
    </xf>
    <xf numFmtId="49" fontId="198" fillId="0" borderId="12" xfId="0" applyNumberFormat="1" applyFont="1" applyFill="1" applyBorder="1" applyAlignment="1">
      <alignment horizontal="left"/>
    </xf>
    <xf numFmtId="49" fontId="44" fillId="0" borderId="12" xfId="57" applyNumberFormat="1" applyFont="1" applyFill="1" applyBorder="1" applyAlignment="1">
      <alignment horizontal="center"/>
    </xf>
    <xf numFmtId="0" fontId="0" fillId="57" borderId="0" xfId="0" applyFill="1"/>
    <xf numFmtId="0" fontId="0" fillId="0" borderId="12" xfId="0" applyBorder="1" applyAlignment="1">
      <alignment horizontal="center"/>
    </xf>
    <xf numFmtId="0" fontId="0" fillId="0" borderId="0" xfId="0"/>
    <xf numFmtId="0" fontId="0" fillId="0" borderId="12" xfId="0" applyBorder="1"/>
    <xf numFmtId="49" fontId="0" fillId="0" borderId="12" xfId="0" applyNumberFormat="1" applyBorder="1"/>
    <xf numFmtId="0" fontId="0" fillId="0" borderId="12" xfId="0" applyBorder="1" applyAlignment="1">
      <alignment horizontal="left"/>
    </xf>
    <xf numFmtId="0" fontId="0" fillId="0" borderId="12" xfId="0" applyFill="1" applyBorder="1" applyAlignment="1">
      <alignment horizontal="left" vertical="top"/>
    </xf>
    <xf numFmtId="49" fontId="0" fillId="0" borderId="66" xfId="0" applyNumberFormat="1" applyFont="1" applyFill="1" applyBorder="1" applyAlignment="1">
      <alignment horizontal="left" vertical="top" wrapText="1"/>
    </xf>
    <xf numFmtId="2" fontId="154" fillId="0" borderId="28" xfId="116" applyNumberFormat="1" applyFont="1" applyFill="1" applyBorder="1" applyAlignment="1">
      <alignment horizontal="center" vertical="center"/>
    </xf>
    <xf numFmtId="0" fontId="135" fillId="0" borderId="0" xfId="0" applyFont="1" applyAlignment="1">
      <alignment horizontal="left" vertical="top" wrapText="1"/>
    </xf>
    <xf numFmtId="0" fontId="0" fillId="0" borderId="0" xfId="0"/>
    <xf numFmtId="0" fontId="0" fillId="0" borderId="0" xfId="0" applyFill="1"/>
    <xf numFmtId="14" fontId="143" fillId="0" borderId="12" xfId="0" applyNumberFormat="1" applyFont="1" applyFill="1" applyBorder="1" applyAlignment="1">
      <alignment horizontal="center" vertical="top"/>
    </xf>
    <xf numFmtId="0" fontId="0" fillId="0" borderId="120" xfId="0" applyFill="1" applyBorder="1"/>
    <xf numFmtId="0" fontId="0" fillId="0" borderId="108" xfId="0" applyFill="1" applyBorder="1"/>
    <xf numFmtId="0" fontId="0" fillId="0" borderId="49" xfId="0" applyFont="1" applyFill="1" applyBorder="1" applyAlignment="1"/>
    <xf numFmtId="0" fontId="0" fillId="0" borderId="28" xfId="0" applyFont="1" applyFill="1" applyBorder="1" applyAlignment="1"/>
    <xf numFmtId="0" fontId="134" fillId="0" borderId="12" xfId="70" applyFont="1" applyFill="1" applyBorder="1" applyAlignment="1">
      <alignment horizontal="center" vertical="center" wrapText="1"/>
    </xf>
    <xf numFmtId="0" fontId="0" fillId="0" borderId="12" xfId="0" applyBorder="1" applyAlignment="1">
      <alignment horizontal="center" vertical="center" wrapText="1"/>
    </xf>
    <xf numFmtId="49" fontId="0" fillId="0" borderId="12" xfId="0" applyNumberFormat="1" applyFont="1" applyFill="1" applyBorder="1" applyAlignment="1">
      <alignment horizontal="center" vertical="center" wrapText="1"/>
    </xf>
    <xf numFmtId="2" fontId="154" fillId="0" borderId="12" xfId="116" applyNumberFormat="1" applyFont="1" applyFill="1" applyBorder="1" applyAlignment="1">
      <alignment horizontal="center" vertical="center" wrapText="1"/>
    </xf>
    <xf numFmtId="0" fontId="0" fillId="47" borderId="12" xfId="0" applyFill="1" applyBorder="1" applyAlignment="1">
      <alignment horizontal="center" vertical="center"/>
    </xf>
    <xf numFmtId="0" fontId="150" fillId="0" borderId="12" xfId="0" applyFont="1" applyFill="1" applyBorder="1" applyAlignment="1">
      <alignment horizontal="center" vertical="center"/>
    </xf>
    <xf numFmtId="0" fontId="0" fillId="68" borderId="0" xfId="0" applyFill="1"/>
    <xf numFmtId="0" fontId="78" fillId="68" borderId="0" xfId="0" applyFont="1" applyFill="1" applyAlignment="1">
      <alignment horizontal="center"/>
    </xf>
    <xf numFmtId="0" fontId="8" fillId="68" borderId="0" xfId="57" applyFont="1" applyFill="1" applyBorder="1" applyAlignment="1">
      <alignment horizontal="center" vertical="center"/>
    </xf>
    <xf numFmtId="0" fontId="13" fillId="68" borderId="12" xfId="0" applyFont="1" applyFill="1" applyBorder="1" applyAlignment="1">
      <alignment horizontal="center" vertical="center"/>
    </xf>
    <xf numFmtId="2" fontId="13" fillId="68" borderId="12" xfId="0" applyNumberFormat="1" applyFont="1" applyFill="1" applyBorder="1" applyAlignment="1">
      <alignment horizontal="center" vertical="center"/>
    </xf>
    <xf numFmtId="0" fontId="76" fillId="68" borderId="0" xfId="74" applyFont="1" applyFill="1" applyBorder="1" applyAlignment="1">
      <alignment horizontal="center" vertical="center" wrapText="1"/>
    </xf>
    <xf numFmtId="0" fontId="0" fillId="68" borderId="0" xfId="0" applyFill="1" applyBorder="1"/>
    <xf numFmtId="0" fontId="74" fillId="70" borderId="44" xfId="74" applyFont="1" applyFill="1" applyBorder="1" applyAlignment="1">
      <alignment vertical="center" wrapText="1"/>
    </xf>
    <xf numFmtId="49" fontId="74" fillId="70" borderId="18" xfId="74" applyNumberFormat="1" applyFont="1" applyFill="1" applyBorder="1" applyAlignment="1">
      <alignment horizontal="center" vertical="center" wrapText="1"/>
    </xf>
    <xf numFmtId="0" fontId="74" fillId="70" borderId="18" xfId="74" applyFont="1" applyFill="1" applyBorder="1" applyAlignment="1">
      <alignment horizontal="center" vertical="center" wrapText="1"/>
    </xf>
    <xf numFmtId="0" fontId="74" fillId="70" borderId="39" xfId="74" applyFont="1" applyFill="1" applyBorder="1" applyAlignment="1">
      <alignment vertical="center" wrapText="1"/>
    </xf>
    <xf numFmtId="0" fontId="71" fillId="68" borderId="12" xfId="74" applyFont="1" applyFill="1" applyBorder="1" applyAlignment="1">
      <alignment vertical="center"/>
    </xf>
    <xf numFmtId="0" fontId="71" fillId="68" borderId="12" xfId="74" applyFont="1" applyFill="1" applyBorder="1" applyAlignment="1">
      <alignment horizontal="left" vertical="center"/>
    </xf>
    <xf numFmtId="0" fontId="69" fillId="68" borderId="12" xfId="0" applyFont="1" applyFill="1" applyBorder="1" applyAlignment="1">
      <alignment vertical="center"/>
    </xf>
    <xf numFmtId="0" fontId="71" fillId="68" borderId="17" xfId="74" applyFont="1" applyFill="1" applyBorder="1" applyAlignment="1">
      <alignment horizontal="center" vertical="center"/>
    </xf>
    <xf numFmtId="0" fontId="71" fillId="68" borderId="18" xfId="74" applyNumberFormat="1" applyFont="1" applyFill="1" applyBorder="1" applyAlignment="1">
      <alignment horizontal="center" vertical="center"/>
    </xf>
    <xf numFmtId="0" fontId="71" fillId="68" borderId="18" xfId="74" applyFont="1" applyFill="1" applyBorder="1" applyAlignment="1">
      <alignment horizontal="center" vertical="center"/>
    </xf>
    <xf numFmtId="167" fontId="71" fillId="68" borderId="18" xfId="113" applyFont="1" applyFill="1" applyBorder="1" applyAlignment="1">
      <alignment horizontal="center" vertical="center"/>
    </xf>
    <xf numFmtId="4" fontId="71" fillId="68" borderId="18" xfId="117" applyNumberFormat="1" applyFont="1" applyFill="1" applyBorder="1" applyAlignment="1">
      <alignment horizontal="center" vertical="center"/>
    </xf>
    <xf numFmtId="4" fontId="75" fillId="68" borderId="18" xfId="117" applyNumberFormat="1" applyFont="1" applyFill="1" applyBorder="1" applyAlignment="1">
      <alignment horizontal="center" vertical="center"/>
    </xf>
    <xf numFmtId="0" fontId="49" fillId="0" borderId="61" xfId="74" applyFont="1" applyFill="1" applyBorder="1" applyAlignment="1">
      <alignment horizontal="center" vertical="center"/>
    </xf>
    <xf numFmtId="0" fontId="71" fillId="0" borderId="61" xfId="74" applyFont="1" applyFill="1" applyBorder="1" applyAlignment="1">
      <alignment horizontal="center" vertical="center"/>
    </xf>
    <xf numFmtId="0" fontId="49" fillId="68" borderId="12" xfId="74" applyFont="1" applyFill="1" applyBorder="1" applyAlignment="1">
      <alignment horizontal="left" vertical="center"/>
    </xf>
    <xf numFmtId="0" fontId="25" fillId="0" borderId="63" xfId="70" applyFont="1" applyFill="1" applyBorder="1" applyAlignment="1">
      <alignment horizontal="center" vertical="center" wrapText="1"/>
    </xf>
    <xf numFmtId="0" fontId="25" fillId="0" borderId="65" xfId="70" applyFont="1" applyFill="1" applyBorder="1" applyAlignment="1">
      <alignment horizontal="center" vertical="center" wrapText="1"/>
    </xf>
    <xf numFmtId="170" fontId="25" fillId="0" borderId="65" xfId="70" applyNumberFormat="1" applyFont="1" applyFill="1" applyBorder="1" applyAlignment="1">
      <alignment horizontal="center" vertical="center" wrapText="1"/>
    </xf>
    <xf numFmtId="4" fontId="13" fillId="0" borderId="64" xfId="70" applyNumberFormat="1" applyFont="1" applyFill="1" applyBorder="1" applyAlignment="1">
      <alignment horizontal="center" vertical="center" wrapText="1"/>
    </xf>
    <xf numFmtId="4" fontId="25" fillId="0" borderId="171" xfId="71" applyNumberFormat="1" applyFont="1" applyFill="1" applyBorder="1" applyAlignment="1">
      <alignment horizontal="center" vertical="center" wrapText="1"/>
    </xf>
    <xf numFmtId="3" fontId="5" fillId="0" borderId="28" xfId="72" applyNumberFormat="1" applyFont="1" applyFill="1" applyBorder="1" applyAlignment="1">
      <alignment horizontal="center" vertical="center"/>
    </xf>
    <xf numFmtId="1" fontId="0" fillId="0" borderId="0" xfId="0" applyNumberFormat="1"/>
    <xf numFmtId="4" fontId="58" fillId="0" borderId="12" xfId="113" applyNumberFormat="1" applyFont="1" applyFill="1" applyBorder="1" applyAlignment="1">
      <alignment horizontal="center" vertical="center"/>
    </xf>
    <xf numFmtId="167" fontId="58" fillId="0" borderId="12" xfId="113" applyFont="1" applyFill="1" applyBorder="1" applyAlignment="1">
      <alignment horizontal="center" vertical="center"/>
    </xf>
    <xf numFmtId="0" fontId="0" fillId="0" borderId="0" xfId="0"/>
    <xf numFmtId="0" fontId="203" fillId="0" borderId="0" xfId="0" applyFont="1" applyFill="1" applyAlignment="1">
      <alignment horizontal="center"/>
    </xf>
    <xf numFmtId="0" fontId="0" fillId="68" borderId="12" xfId="0" applyFill="1" applyBorder="1" applyAlignment="1">
      <alignment horizontal="center"/>
    </xf>
    <xf numFmtId="9" fontId="0" fillId="57" borderId="12" xfId="0" applyNumberFormat="1" applyFill="1" applyBorder="1" applyAlignment="1">
      <alignment horizontal="center"/>
    </xf>
    <xf numFmtId="0" fontId="135" fillId="0" borderId="0" xfId="0" applyFont="1" applyAlignment="1">
      <alignment horizontal="left"/>
    </xf>
    <xf numFmtId="0" fontId="0" fillId="0" borderId="28" xfId="0" applyFont="1" applyFill="1" applyBorder="1" applyAlignment="1">
      <alignment horizontal="center" vertical="center"/>
    </xf>
    <xf numFmtId="0" fontId="0" fillId="0" borderId="0" xfId="0" applyFill="1"/>
    <xf numFmtId="3" fontId="36" fillId="0" borderId="0" xfId="0" applyNumberFormat="1" applyFont="1" applyFill="1" applyAlignment="1">
      <alignment horizontal="center"/>
    </xf>
    <xf numFmtId="3" fontId="205" fillId="0" borderId="0" xfId="117" applyNumberFormat="1" applyFont="1" applyFill="1" applyAlignment="1">
      <alignment horizontal="center"/>
    </xf>
    <xf numFmtId="3" fontId="49" fillId="0" borderId="0" xfId="117" applyNumberFormat="1" applyFont="1" applyFill="1" applyBorder="1" applyAlignment="1">
      <alignment horizontal="center"/>
    </xf>
    <xf numFmtId="3" fontId="33" fillId="0" borderId="0" xfId="117" applyNumberFormat="1" applyFont="1" applyFill="1" applyBorder="1" applyAlignment="1">
      <alignment horizontal="center" vertical="center"/>
    </xf>
    <xf numFmtId="3" fontId="0" fillId="0" borderId="0" xfId="0" applyNumberFormat="1" applyFont="1" applyFill="1" applyAlignment="1">
      <alignment horizontal="center" vertical="center"/>
    </xf>
    <xf numFmtId="0" fontId="0" fillId="0" borderId="0" xfId="0"/>
    <xf numFmtId="0" fontId="0" fillId="0" borderId="0" xfId="0"/>
    <xf numFmtId="0" fontId="0" fillId="0" borderId="68" xfId="0" applyFill="1" applyBorder="1" applyAlignment="1">
      <alignment horizontal="center"/>
    </xf>
    <xf numFmtId="49" fontId="150" fillId="48" borderId="12" xfId="57" applyNumberFormat="1" applyFont="1" applyFill="1" applyBorder="1" applyAlignment="1">
      <alignment horizontal="center" vertical="center" wrapText="1"/>
    </xf>
    <xf numFmtId="0" fontId="0" fillId="0" borderId="0" xfId="0"/>
    <xf numFmtId="0" fontId="151" fillId="25" borderId="12" xfId="0" applyFont="1" applyFill="1" applyBorder="1" applyAlignment="1">
      <alignment horizontal="center" vertical="center" wrapText="1"/>
    </xf>
    <xf numFmtId="49" fontId="198" fillId="26" borderId="12" xfId="180" applyNumberFormat="1" applyFont="1" applyFill="1" applyBorder="1" applyAlignment="1">
      <alignment horizontal="center" vertical="center"/>
    </xf>
    <xf numFmtId="3" fontId="198" fillId="26" borderId="12" xfId="180" applyNumberFormat="1" applyFont="1" applyFill="1" applyBorder="1" applyAlignment="1">
      <alignment horizontal="center" vertical="center"/>
    </xf>
    <xf numFmtId="0" fontId="0" fillId="0" borderId="0" xfId="0" applyFill="1"/>
    <xf numFmtId="2" fontId="0" fillId="0" borderId="0" xfId="0" applyNumberFormat="1" applyFill="1" applyBorder="1" applyAlignment="1">
      <alignment horizontal="center" vertical="center"/>
    </xf>
    <xf numFmtId="0" fontId="0" fillId="0" borderId="115" xfId="0" applyFill="1" applyBorder="1"/>
    <xf numFmtId="0" fontId="18" fillId="0" borderId="0" xfId="0" applyFont="1" applyAlignment="1">
      <alignment horizontal="right" wrapText="1"/>
    </xf>
    <xf numFmtId="180" fontId="18" fillId="0" borderId="0" xfId="0" applyNumberFormat="1" applyFont="1" applyAlignment="1">
      <alignment horizontal="center" vertical="center"/>
    </xf>
    <xf numFmtId="1" fontId="0" fillId="0" borderId="12" xfId="0" applyNumberFormat="1" applyFill="1" applyBorder="1" applyAlignment="1">
      <alignment horizontal="center" vertical="center"/>
    </xf>
    <xf numFmtId="0" fontId="0" fillId="0" borderId="0" xfId="0"/>
    <xf numFmtId="0" fontId="0" fillId="0" borderId="0" xfId="0" applyFill="1"/>
    <xf numFmtId="0" fontId="0" fillId="0" borderId="11" xfId="0" applyFill="1" applyBorder="1" applyAlignment="1">
      <alignment vertical="center"/>
    </xf>
    <xf numFmtId="0" fontId="25" fillId="0" borderId="11" xfId="70" applyFont="1" applyFill="1" applyBorder="1" applyAlignment="1">
      <alignment horizontal="center" vertical="center" wrapText="1"/>
    </xf>
    <xf numFmtId="0" fontId="0" fillId="0" borderId="11" xfId="0" applyFill="1" applyBorder="1"/>
    <xf numFmtId="0" fontId="0" fillId="0" borderId="0" xfId="0"/>
    <xf numFmtId="0" fontId="5" fillId="0" borderId="12" xfId="70" applyFont="1" applyFill="1" applyBorder="1" applyAlignment="1">
      <alignment horizontal="center" vertical="center" wrapText="1"/>
    </xf>
    <xf numFmtId="2" fontId="5" fillId="0" borderId="12" xfId="70" applyNumberFormat="1" applyFont="1" applyFill="1" applyBorder="1" applyAlignment="1">
      <alignment horizontal="center" vertical="center" wrapText="1"/>
    </xf>
    <xf numFmtId="0" fontId="25" fillId="0" borderId="12" xfId="70" applyFont="1" applyFill="1" applyBorder="1" applyAlignment="1">
      <alignment vertical="center"/>
    </xf>
    <xf numFmtId="49" fontId="5" fillId="0" borderId="42" xfId="57" applyNumberFormat="1" applyFont="1" applyFill="1" applyBorder="1" applyAlignment="1">
      <alignment horizontal="center" vertical="center" wrapText="1"/>
    </xf>
    <xf numFmtId="49" fontId="5" fillId="0" borderId="22" xfId="57" applyNumberFormat="1" applyFont="1" applyFill="1" applyBorder="1" applyAlignment="1">
      <alignment horizontal="center" vertical="center"/>
    </xf>
    <xf numFmtId="0" fontId="135" fillId="0" borderId="11" xfId="0" applyFont="1" applyFill="1" applyBorder="1" applyAlignment="1">
      <alignment horizontal="center" vertical="center"/>
    </xf>
    <xf numFmtId="49" fontId="5" fillId="0" borderId="17" xfId="57" applyNumberFormat="1" applyFont="1" applyFill="1" applyBorder="1" applyAlignment="1">
      <alignment vertical="center" wrapText="1"/>
    </xf>
    <xf numFmtId="49" fontId="5" fillId="0" borderId="12" xfId="57" applyNumberFormat="1" applyFont="1" applyBorder="1" applyAlignment="1">
      <alignment horizontal="center" vertical="center" wrapText="1"/>
    </xf>
    <xf numFmtId="49" fontId="5" fillId="0" borderId="12" xfId="57" applyNumberFormat="1" applyFont="1" applyFill="1" applyBorder="1" applyAlignment="1">
      <alignment horizontal="center" vertical="center" wrapText="1"/>
    </xf>
    <xf numFmtId="1" fontId="8" fillId="0" borderId="0" xfId="57" applyNumberFormat="1" applyFont="1" applyFill="1" applyAlignment="1">
      <alignment horizontal="center" vertical="center" wrapText="1"/>
    </xf>
    <xf numFmtId="49" fontId="8" fillId="0" borderId="0" xfId="57" applyNumberFormat="1" applyFont="1" applyFill="1" applyBorder="1" applyAlignment="1">
      <alignment horizontal="center" vertical="center" wrapText="1"/>
    </xf>
    <xf numFmtId="49" fontId="25" fillId="30" borderId="21" xfId="57" applyNumberFormat="1" applyFont="1" applyFill="1" applyBorder="1" applyAlignment="1">
      <alignment horizontal="center" vertical="center" wrapText="1"/>
    </xf>
    <xf numFmtId="49" fontId="25" fillId="0" borderId="38" xfId="57" applyNumberFormat="1" applyFont="1" applyBorder="1" applyAlignment="1">
      <alignment horizontal="center" vertical="center" wrapText="1"/>
    </xf>
    <xf numFmtId="49" fontId="5" fillId="29" borderId="21" xfId="57" applyNumberFormat="1" applyFont="1" applyFill="1" applyBorder="1" applyAlignment="1">
      <alignment horizontal="center" vertical="center" wrapText="1"/>
    </xf>
    <xf numFmtId="49" fontId="5" fillId="29" borderId="12" xfId="57" applyNumberFormat="1" applyFont="1" applyFill="1" applyBorder="1" applyAlignment="1">
      <alignment horizontal="center" vertical="center" wrapText="1"/>
    </xf>
    <xf numFmtId="49" fontId="25" fillId="0" borderId="0" xfId="57" applyNumberFormat="1" applyFont="1" applyBorder="1" applyAlignment="1">
      <alignment horizontal="center" vertical="center" wrapText="1"/>
    </xf>
    <xf numFmtId="49" fontId="29" fillId="0" borderId="12" xfId="57" applyNumberFormat="1" applyFont="1" applyFill="1" applyBorder="1" applyAlignment="1">
      <alignment horizontal="center" vertical="center" wrapText="1"/>
    </xf>
    <xf numFmtId="49" fontId="25" fillId="0" borderId="0" xfId="57" applyNumberFormat="1" applyFont="1" applyFill="1" applyBorder="1" applyAlignment="1">
      <alignment horizontal="left" vertical="center" wrapText="1"/>
    </xf>
    <xf numFmtId="49" fontId="25" fillId="0" borderId="12" xfId="57" applyNumberFormat="1" applyFont="1" applyBorder="1" applyAlignment="1">
      <alignment horizontal="center" vertical="center" wrapText="1"/>
    </xf>
    <xf numFmtId="0" fontId="5" fillId="0" borderId="0" xfId="57" applyFont="1" applyBorder="1" applyAlignment="1">
      <alignment horizontal="center" vertical="center" wrapText="1"/>
    </xf>
    <xf numFmtId="0" fontId="5" fillId="29" borderId="12" xfId="57" applyFont="1" applyFill="1" applyBorder="1" applyAlignment="1">
      <alignment horizontal="center" vertical="center" wrapText="1"/>
    </xf>
    <xf numFmtId="4" fontId="5" fillId="29" borderId="12" xfId="57" applyNumberFormat="1" applyFont="1" applyFill="1" applyBorder="1" applyAlignment="1">
      <alignment horizontal="center" vertical="center" wrapText="1"/>
    </xf>
    <xf numFmtId="49" fontId="5" fillId="0" borderId="0" xfId="57" applyNumberFormat="1" applyFont="1" applyAlignment="1">
      <alignment horizontal="center" vertical="center" wrapText="1"/>
    </xf>
    <xf numFmtId="0" fontId="34" fillId="0" borderId="0" xfId="57" applyFont="1" applyFill="1" applyBorder="1" applyAlignment="1">
      <alignment vertical="center" wrapText="1"/>
    </xf>
    <xf numFmtId="49" fontId="5" fillId="29" borderId="18" xfId="57" applyNumberFormat="1" applyFont="1" applyFill="1" applyBorder="1" applyAlignment="1">
      <alignment horizontal="center" vertical="center" wrapText="1"/>
    </xf>
    <xf numFmtId="49" fontId="5" fillId="29" borderId="0" xfId="57" applyNumberFormat="1" applyFont="1" applyFill="1" applyBorder="1" applyAlignment="1">
      <alignment horizontal="center" vertical="center" wrapText="1"/>
    </xf>
    <xf numFmtId="49" fontId="5" fillId="29" borderId="0" xfId="57" applyNumberFormat="1" applyFont="1" applyFill="1" applyAlignment="1">
      <alignment horizontal="center" vertical="center" wrapText="1"/>
    </xf>
    <xf numFmtId="4" fontId="5" fillId="0" borderId="12" xfId="116" applyNumberFormat="1" applyFont="1" applyFill="1" applyBorder="1" applyAlignment="1">
      <alignment horizontal="center" vertical="center"/>
    </xf>
    <xf numFmtId="4" fontId="5" fillId="29" borderId="0" xfId="116" applyNumberFormat="1" applyFont="1" applyFill="1" applyBorder="1" applyAlignment="1">
      <alignment horizontal="center" vertical="center"/>
    </xf>
    <xf numFmtId="0" fontId="4" fillId="0" borderId="0" xfId="57" applyFont="1" applyAlignment="1">
      <alignment vertical="center" wrapText="1"/>
    </xf>
    <xf numFmtId="0" fontId="4" fillId="0" borderId="0" xfId="57" applyFont="1" applyFill="1" applyAlignment="1">
      <alignment vertical="center" wrapText="1"/>
    </xf>
    <xf numFmtId="0" fontId="4" fillId="29" borderId="0" xfId="57" applyFont="1" applyFill="1" applyAlignment="1">
      <alignment vertical="center" wrapText="1"/>
    </xf>
    <xf numFmtId="49" fontId="5" fillId="0" borderId="0" xfId="57" applyNumberFormat="1" applyFont="1" applyBorder="1" applyAlignment="1">
      <alignment horizontal="center" vertical="center" wrapText="1"/>
    </xf>
    <xf numFmtId="49" fontId="5" fillId="0" borderId="18" xfId="57" applyNumberFormat="1" applyFont="1" applyFill="1" applyBorder="1" applyAlignment="1">
      <alignment horizontal="center" vertical="center" wrapText="1"/>
    </xf>
    <xf numFmtId="49" fontId="25" fillId="0" borderId="0" xfId="57" applyNumberFormat="1" applyFont="1" applyFill="1" applyBorder="1" applyAlignment="1">
      <alignment horizontal="center" vertical="center" wrapText="1"/>
    </xf>
    <xf numFmtId="49" fontId="5" fillId="0" borderId="0" xfId="57" applyNumberFormat="1" applyFont="1" applyFill="1" applyBorder="1" applyAlignment="1">
      <alignment horizontal="center" vertical="center" wrapText="1"/>
    </xf>
    <xf numFmtId="2" fontId="8" fillId="0" borderId="0" xfId="117" applyNumberFormat="1" applyFont="1" applyFill="1" applyAlignment="1">
      <alignment horizontal="center" vertical="center"/>
    </xf>
    <xf numFmtId="2" fontId="34" fillId="0" borderId="0" xfId="117" applyNumberFormat="1" applyFont="1" applyFill="1" applyAlignment="1">
      <alignment horizontal="center" vertical="center"/>
    </xf>
    <xf numFmtId="2" fontId="25" fillId="30" borderId="12" xfId="117" applyNumberFormat="1" applyFont="1" applyFill="1" applyBorder="1" applyAlignment="1">
      <alignment horizontal="center" vertical="center" wrapText="1"/>
    </xf>
    <xf numFmtId="2" fontId="0" fillId="0" borderId="0" xfId="0" applyNumberFormat="1" applyFill="1" applyAlignment="1">
      <alignment horizontal="center" vertical="center"/>
    </xf>
    <xf numFmtId="2" fontId="68" fillId="0" borderId="0" xfId="0" applyNumberFormat="1" applyFont="1" applyFill="1" applyAlignment="1">
      <alignment horizontal="center" vertical="center"/>
    </xf>
    <xf numFmtId="4" fontId="15" fillId="0" borderId="0" xfId="0" applyNumberFormat="1" applyFont="1" applyFill="1"/>
    <xf numFmtId="0" fontId="0" fillId="0" borderId="0" xfId="0"/>
    <xf numFmtId="0" fontId="203" fillId="47" borderId="12" xfId="0" applyFont="1" applyFill="1" applyBorder="1"/>
    <xf numFmtId="4" fontId="203" fillId="47" borderId="12" xfId="0" applyNumberFormat="1" applyFont="1" applyFill="1" applyBorder="1" applyAlignment="1">
      <alignment horizontal="center" vertical="center"/>
    </xf>
    <xf numFmtId="0" fontId="213" fillId="47" borderId="12" xfId="169" applyFont="1" applyFill="1" applyBorder="1"/>
    <xf numFmtId="0" fontId="203" fillId="47" borderId="12" xfId="0" applyFont="1" applyFill="1" applyBorder="1" applyAlignment="1">
      <alignment horizontal="center" vertical="center"/>
    </xf>
    <xf numFmtId="0" fontId="0" fillId="0" borderId="12" xfId="0" applyFont="1" applyFill="1" applyBorder="1" applyAlignment="1">
      <alignment horizontal="left" vertical="center"/>
    </xf>
    <xf numFmtId="1" fontId="0" fillId="0" borderId="0" xfId="0" applyNumberFormat="1" applyFont="1" applyFill="1" applyBorder="1" applyAlignment="1">
      <alignment horizontal="center" vertical="center" wrapText="1"/>
    </xf>
    <xf numFmtId="2" fontId="154" fillId="0" borderId="15" xfId="116" applyNumberFormat="1" applyFont="1" applyFill="1" applyBorder="1" applyAlignment="1">
      <alignment horizontal="center" vertical="center"/>
    </xf>
    <xf numFmtId="0" fontId="193" fillId="65" borderId="13" xfId="168" applyNumberFormat="1" applyFont="1" applyFill="1" applyBorder="1" applyAlignment="1">
      <alignment horizontal="center" vertical="center" wrapText="1"/>
    </xf>
    <xf numFmtId="0" fontId="193" fillId="64" borderId="13" xfId="168" applyNumberFormat="1" applyFont="1" applyFill="1" applyBorder="1" applyAlignment="1">
      <alignment horizontal="center" vertical="center" wrapText="1"/>
    </xf>
    <xf numFmtId="0" fontId="191" fillId="0" borderId="13" xfId="168" applyNumberFormat="1" applyFont="1" applyFill="1" applyBorder="1" applyAlignment="1">
      <alignment horizontal="center" vertical="center"/>
    </xf>
    <xf numFmtId="0" fontId="188" fillId="64" borderId="13" xfId="168" quotePrefix="1" applyNumberFormat="1" applyFont="1" applyFill="1" applyBorder="1" applyAlignment="1">
      <alignment horizontal="center" vertical="center"/>
    </xf>
    <xf numFmtId="0" fontId="191" fillId="47" borderId="13" xfId="168" applyNumberFormat="1" applyFont="1" applyFill="1" applyBorder="1" applyAlignment="1">
      <alignment horizontal="center" vertical="center"/>
    </xf>
    <xf numFmtId="0" fontId="195" fillId="47" borderId="13" xfId="168" applyNumberFormat="1" applyFont="1" applyFill="1" applyBorder="1" applyAlignment="1">
      <alignment horizontal="center" vertical="center"/>
    </xf>
    <xf numFmtId="0" fontId="195" fillId="0" borderId="13" xfId="168" applyNumberFormat="1" applyFont="1" applyFill="1" applyBorder="1" applyAlignment="1">
      <alignment horizontal="center" vertical="center"/>
    </xf>
    <xf numFmtId="0" fontId="191" fillId="0" borderId="13" xfId="168" quotePrefix="1" applyNumberFormat="1" applyFont="1" applyFill="1" applyBorder="1" applyAlignment="1">
      <alignment horizontal="center" vertical="center"/>
    </xf>
    <xf numFmtId="0" fontId="0" fillId="0" borderId="13" xfId="0" applyBorder="1" applyAlignment="1">
      <alignment horizontal="center" vertical="center"/>
    </xf>
    <xf numFmtId="0" fontId="193" fillId="67" borderId="13" xfId="168" applyNumberFormat="1" applyFont="1" applyFill="1" applyBorder="1" applyAlignment="1">
      <alignment horizontal="center" vertical="center" wrapText="1"/>
    </xf>
    <xf numFmtId="0" fontId="203" fillId="47" borderId="13" xfId="0" applyFont="1" applyFill="1" applyBorder="1" applyAlignment="1">
      <alignment horizontal="center" vertical="center"/>
    </xf>
    <xf numFmtId="49" fontId="0" fillId="0" borderId="13" xfId="0" applyNumberFormat="1" applyFill="1" applyBorder="1" applyAlignment="1">
      <alignment horizontal="center" vertical="center"/>
    </xf>
    <xf numFmtId="175" fontId="191" fillId="0" borderId="13" xfId="168" quotePrefix="1" applyNumberFormat="1" applyFont="1" applyFill="1" applyBorder="1" applyAlignment="1">
      <alignment horizontal="center" vertical="center"/>
    </xf>
    <xf numFmtId="0" fontId="0" fillId="0" borderId="12" xfId="0" applyFont="1" applyFill="1" applyBorder="1" applyAlignment="1">
      <alignment horizontal="center" vertical="center"/>
    </xf>
    <xf numFmtId="0" fontId="0" fillId="0" borderId="12" xfId="0" applyFill="1" applyBorder="1" applyAlignment="1"/>
    <xf numFmtId="0" fontId="0" fillId="0" borderId="13" xfId="0" applyFill="1" applyBorder="1" applyAlignment="1">
      <alignment horizontal="center" vertical="center"/>
    </xf>
    <xf numFmtId="0" fontId="0" fillId="0" borderId="0" xfId="0"/>
    <xf numFmtId="0" fontId="0" fillId="0" borderId="0" xfId="0" applyFill="1"/>
    <xf numFmtId="0" fontId="131" fillId="0" borderId="12" xfId="0" applyFont="1" applyFill="1" applyBorder="1" applyAlignment="1">
      <alignment horizontal="center"/>
    </xf>
    <xf numFmtId="0" fontId="154" fillId="0" borderId="12" xfId="0" applyFont="1" applyBorder="1" applyAlignment="1">
      <alignment vertical="top"/>
    </xf>
    <xf numFmtId="0" fontId="135" fillId="0" borderId="13" xfId="0" applyFont="1" applyFill="1" applyBorder="1" applyAlignment="1"/>
    <xf numFmtId="0" fontId="135" fillId="0" borderId="14" xfId="0" applyFont="1" applyFill="1" applyBorder="1" applyAlignment="1"/>
    <xf numFmtId="0" fontId="135" fillId="0" borderId="15" xfId="0" applyFont="1" applyFill="1" applyBorder="1" applyAlignment="1"/>
    <xf numFmtId="0" fontId="151" fillId="0" borderId="12" xfId="0" applyFont="1" applyBorder="1" applyAlignment="1">
      <alignment vertical="top"/>
    </xf>
    <xf numFmtId="0" fontId="154" fillId="0" borderId="12" xfId="0" applyFont="1" applyFill="1" applyBorder="1" applyAlignment="1">
      <alignment vertical="top"/>
    </xf>
    <xf numFmtId="0" fontId="154" fillId="0" borderId="12" xfId="0" applyFont="1" applyBorder="1" applyAlignment="1">
      <alignment horizontal="center" vertical="top"/>
    </xf>
    <xf numFmtId="0" fontId="134" fillId="0" borderId="12" xfId="0" applyNumberFormat="1" applyFont="1" applyFill="1" applyBorder="1" applyAlignment="1" applyProtection="1">
      <alignment horizontal="center"/>
    </xf>
    <xf numFmtId="0" fontId="215" fillId="0" borderId="0" xfId="0" applyFont="1"/>
    <xf numFmtId="3" fontId="0" fillId="0" borderId="0" xfId="0" applyNumberFormat="1" applyFill="1" applyBorder="1" applyAlignment="1">
      <alignment horizontal="center"/>
    </xf>
    <xf numFmtId="9" fontId="0" fillId="0" borderId="12" xfId="77" applyFont="1" applyFill="1" applyBorder="1"/>
    <xf numFmtId="9" fontId="0" fillId="0" borderId="12" xfId="77" applyFont="1" applyFill="1" applyBorder="1" applyAlignment="1">
      <alignment horizontal="center"/>
    </xf>
    <xf numFmtId="0" fontId="0" fillId="0" borderId="0" xfId="0"/>
    <xf numFmtId="0" fontId="0" fillId="0" borderId="12" xfId="0" applyFont="1" applyFill="1" applyBorder="1" applyAlignment="1">
      <alignment horizontal="center"/>
    </xf>
    <xf numFmtId="9" fontId="135" fillId="0" borderId="13" xfId="77" applyFont="1" applyFill="1" applyBorder="1" applyAlignment="1"/>
    <xf numFmtId="9" fontId="135" fillId="0" borderId="14" xfId="77" applyFont="1" applyFill="1" applyBorder="1" applyAlignment="1"/>
    <xf numFmtId="9" fontId="135" fillId="0" borderId="15" xfId="77" applyFont="1" applyFill="1" applyBorder="1" applyAlignment="1"/>
    <xf numFmtId="0" fontId="137" fillId="0" borderId="12" xfId="0" applyFont="1" applyFill="1" applyBorder="1" applyAlignment="1">
      <alignment horizontal="center" vertical="center" wrapText="1"/>
    </xf>
    <xf numFmtId="0" fontId="151" fillId="0" borderId="12" xfId="0" applyFont="1" applyFill="1" applyBorder="1" applyAlignment="1">
      <alignment vertical="top"/>
    </xf>
    <xf numFmtId="0" fontId="0" fillId="0" borderId="0" xfId="0"/>
    <xf numFmtId="49" fontId="29" fillId="0" borderId="21" xfId="74" applyNumberFormat="1" applyFont="1" applyFill="1" applyBorder="1" applyAlignment="1">
      <alignment horizontal="center" vertical="center"/>
    </xf>
    <xf numFmtId="0" fontId="0" fillId="0" borderId="0" xfId="0" applyFill="1" applyBorder="1" applyAlignment="1">
      <alignment horizontal="center"/>
    </xf>
    <xf numFmtId="0" fontId="0" fillId="0" borderId="0" xfId="0" applyBorder="1" applyAlignment="1">
      <alignment horizontal="center"/>
    </xf>
    <xf numFmtId="0" fontId="0" fillId="0" borderId="0" xfId="0"/>
    <xf numFmtId="49" fontId="13" fillId="0" borderId="21" xfId="57" applyNumberFormat="1" applyFont="1" applyFill="1" applyBorder="1" applyAlignment="1">
      <alignment horizontal="center" vertical="center" wrapText="1"/>
    </xf>
    <xf numFmtId="3" fontId="13" fillId="0" borderId="44" xfId="57" applyNumberFormat="1" applyFont="1" applyFill="1" applyBorder="1" applyAlignment="1">
      <alignment horizontal="center" vertical="center"/>
    </xf>
    <xf numFmtId="4" fontId="5" fillId="0" borderId="121" xfId="57" applyNumberFormat="1" applyFont="1" applyFill="1" applyBorder="1" applyAlignment="1">
      <alignment horizontal="center" vertical="center"/>
    </xf>
    <xf numFmtId="1" fontId="67" fillId="0" borderId="119" xfId="186" applyNumberFormat="1" applyFont="1" applyFill="1" applyBorder="1" applyAlignment="1">
      <alignment horizontal="center" vertical="center"/>
    </xf>
    <xf numFmtId="0" fontId="5" fillId="0" borderId="120" xfId="0" applyFont="1" applyFill="1" applyBorder="1" applyAlignment="1">
      <alignment horizontal="center" vertical="center" wrapText="1"/>
    </xf>
    <xf numFmtId="0" fontId="5" fillId="0" borderId="120" xfId="57" applyNumberFormat="1" applyFont="1" applyFill="1" applyBorder="1" applyAlignment="1">
      <alignment horizontal="center" vertical="center"/>
    </xf>
    <xf numFmtId="0" fontId="134" fillId="0" borderId="120" xfId="0" applyFont="1" applyFill="1" applyBorder="1" applyAlignment="1">
      <alignment horizontal="center"/>
    </xf>
    <xf numFmtId="0" fontId="5" fillId="0" borderId="147" xfId="0" applyFont="1" applyFill="1" applyBorder="1" applyAlignment="1">
      <alignment horizontal="center" wrapText="1"/>
    </xf>
    <xf numFmtId="1" fontId="67" fillId="0" borderId="150" xfId="186" applyNumberFormat="1" applyFont="1" applyFill="1" applyBorder="1" applyAlignment="1">
      <alignment horizontal="center" vertical="center"/>
    </xf>
    <xf numFmtId="0" fontId="5" fillId="0" borderId="12" xfId="0" applyFont="1" applyFill="1" applyBorder="1" applyAlignment="1">
      <alignment horizontal="center" vertical="center" wrapText="1"/>
    </xf>
    <xf numFmtId="1" fontId="67" fillId="0" borderId="112" xfId="186" applyNumberFormat="1" applyFont="1" applyFill="1" applyBorder="1" applyAlignment="1">
      <alignment horizontal="center" vertical="center"/>
    </xf>
    <xf numFmtId="0" fontId="5" fillId="0" borderId="108" xfId="0" applyFont="1" applyFill="1" applyBorder="1" applyAlignment="1">
      <alignment horizontal="center" vertical="center" wrapText="1"/>
    </xf>
    <xf numFmtId="0" fontId="5" fillId="0" borderId="108" xfId="0" applyFont="1" applyFill="1" applyBorder="1" applyAlignment="1">
      <alignment horizontal="center" wrapText="1"/>
    </xf>
    <xf numFmtId="0" fontId="5" fillId="0" borderId="108" xfId="57" applyNumberFormat="1" applyFont="1" applyFill="1" applyBorder="1" applyAlignment="1">
      <alignment horizontal="center" vertical="center"/>
    </xf>
    <xf numFmtId="0" fontId="134" fillId="0" borderId="108" xfId="0" applyFont="1" applyFill="1" applyBorder="1" applyAlignment="1">
      <alignment horizontal="center"/>
    </xf>
    <xf numFmtId="0" fontId="0" fillId="0" borderId="108" xfId="0" applyFill="1" applyBorder="1" applyAlignment="1">
      <alignment horizontal="center" vertical="center"/>
    </xf>
    <xf numFmtId="0" fontId="0" fillId="0" borderId="108" xfId="0" applyFont="1" applyFill="1" applyBorder="1" applyAlignment="1">
      <alignment vertical="top" wrapText="1"/>
    </xf>
    <xf numFmtId="0" fontId="13" fillId="0" borderId="117" xfId="57" applyFont="1" applyFill="1" applyBorder="1" applyAlignment="1">
      <alignment vertical="center" wrapText="1"/>
    </xf>
    <xf numFmtId="0" fontId="13" fillId="0" borderId="118" xfId="57" applyFont="1" applyFill="1" applyBorder="1" applyAlignment="1">
      <alignment vertical="center" wrapText="1"/>
    </xf>
    <xf numFmtId="0" fontId="13" fillId="0" borderId="118" xfId="57" applyFont="1" applyFill="1" applyBorder="1" applyAlignment="1">
      <alignment horizontal="center" vertical="center" wrapText="1"/>
    </xf>
    <xf numFmtId="0" fontId="0" fillId="0" borderId="28" xfId="0" applyFill="1" applyBorder="1" applyAlignment="1">
      <alignment horizontal="left"/>
    </xf>
    <xf numFmtId="0" fontId="0" fillId="0" borderId="108" xfId="0" applyFill="1" applyBorder="1" applyAlignment="1">
      <alignment horizontal="left"/>
    </xf>
    <xf numFmtId="0" fontId="129" fillId="0" borderId="0" xfId="0" applyFont="1"/>
    <xf numFmtId="0" fontId="195" fillId="0" borderId="11" xfId="70" applyFont="1" applyFill="1" applyBorder="1" applyAlignment="1">
      <alignment vertical="center"/>
    </xf>
    <xf numFmtId="0" fontId="5" fillId="0" borderId="12" xfId="130" applyFont="1" applyFill="1" applyBorder="1" applyAlignment="1" applyProtection="1">
      <alignment horizontal="center" vertical="center" wrapText="1"/>
      <protection hidden="1"/>
    </xf>
    <xf numFmtId="0" fontId="195" fillId="0" borderId="12" xfId="70" applyFont="1" applyFill="1" applyBorder="1" applyAlignment="1">
      <alignment vertical="center"/>
    </xf>
    <xf numFmtId="0" fontId="5" fillId="0" borderId="12" xfId="72" applyFont="1" applyFill="1" applyBorder="1" applyAlignment="1">
      <alignment horizontal="center" vertical="center" wrapText="1"/>
    </xf>
    <xf numFmtId="0" fontId="0" fillId="0" borderId="0" xfId="0"/>
    <xf numFmtId="0" fontId="0" fillId="0" borderId="0" xfId="0"/>
    <xf numFmtId="0" fontId="11" fillId="25" borderId="12" xfId="0" applyFont="1" applyFill="1" applyBorder="1" applyAlignment="1">
      <alignment horizontal="center" vertical="center" wrapText="1"/>
    </xf>
    <xf numFmtId="0" fontId="0" fillId="0" borderId="0" xfId="0"/>
    <xf numFmtId="0" fontId="0" fillId="0" borderId="0" xfId="0" applyFill="1"/>
    <xf numFmtId="0" fontId="135" fillId="0" borderId="0" xfId="0" applyFont="1" applyFill="1" applyAlignment="1">
      <alignment horizontal="center" wrapText="1"/>
    </xf>
    <xf numFmtId="3" fontId="0" fillId="0" borderId="0" xfId="0" applyNumberFormat="1" applyFill="1"/>
    <xf numFmtId="2" fontId="36" fillId="0" borderId="12" xfId="117" applyNumberFormat="1" applyFont="1" applyFill="1" applyBorder="1" applyAlignment="1">
      <alignment horizontal="center" vertical="center" wrapText="1"/>
    </xf>
    <xf numFmtId="49" fontId="5" fillId="0" borderId="13" xfId="57" applyNumberFormat="1" applyFont="1" applyFill="1" applyBorder="1" applyAlignment="1">
      <alignment horizontal="center" vertical="center"/>
    </xf>
    <xf numFmtId="0" fontId="0" fillId="0" borderId="0" xfId="0"/>
    <xf numFmtId="0" fontId="0" fillId="0" borderId="0" xfId="0" applyFill="1" applyBorder="1" applyAlignment="1">
      <alignment horizontal="left" vertical="center"/>
    </xf>
    <xf numFmtId="4" fontId="0" fillId="0" borderId="0" xfId="0" applyNumberFormat="1" applyFill="1" applyBorder="1" applyAlignment="1">
      <alignment horizontal="center"/>
    </xf>
    <xf numFmtId="0" fontId="5" fillId="0" borderId="13" xfId="0" applyFont="1" applyFill="1" applyBorder="1" applyAlignment="1">
      <alignment vertical="center" wrapText="1"/>
    </xf>
    <xf numFmtId="0" fontId="36" fillId="0" borderId="0" xfId="0" applyFont="1" applyFill="1"/>
    <xf numFmtId="0" fontId="148" fillId="0" borderId="0" xfId="0" applyFont="1" applyFill="1" applyAlignment="1">
      <alignment vertical="center"/>
    </xf>
    <xf numFmtId="0" fontId="148" fillId="0" borderId="0" xfId="0" applyFont="1"/>
    <xf numFmtId="0" fontId="143" fillId="0" borderId="0" xfId="0" applyFont="1"/>
    <xf numFmtId="0" fontId="186" fillId="0" borderId="12" xfId="57" applyFont="1" applyFill="1" applyBorder="1" applyAlignment="1"/>
    <xf numFmtId="0" fontId="186" fillId="0" borderId="12" xfId="57" applyFont="1" applyFill="1" applyBorder="1" applyAlignment="1">
      <alignment horizontal="center"/>
    </xf>
    <xf numFmtId="0" fontId="144" fillId="0" borderId="12" xfId="0" applyFont="1" applyBorder="1" applyAlignment="1">
      <alignment horizontal="center"/>
    </xf>
    <xf numFmtId="0" fontId="144" fillId="0" borderId="12" xfId="0" applyFont="1" applyBorder="1"/>
    <xf numFmtId="0" fontId="148" fillId="48" borderId="12" xfId="0" applyFont="1" applyFill="1" applyBorder="1" applyAlignment="1">
      <alignment horizontal="center" vertical="center" wrapText="1"/>
    </xf>
    <xf numFmtId="0" fontId="0" fillId="0" borderId="0" xfId="0" applyFont="1" applyFill="1" applyBorder="1" applyAlignment="1">
      <alignment vertical="center"/>
    </xf>
    <xf numFmtId="0" fontId="74" fillId="0" borderId="13" xfId="74" applyFont="1" applyFill="1" applyBorder="1" applyAlignment="1">
      <alignment vertical="center" wrapText="1"/>
    </xf>
    <xf numFmtId="0" fontId="77" fillId="0" borderId="13" xfId="57" applyFont="1" applyFill="1" applyBorder="1" applyAlignment="1">
      <alignment vertical="center"/>
    </xf>
    <xf numFmtId="0" fontId="71" fillId="0" borderId="13" xfId="74" applyFont="1" applyFill="1" applyBorder="1" applyAlignment="1">
      <alignment vertical="center"/>
    </xf>
    <xf numFmtId="0" fontId="74" fillId="0" borderId="22" xfId="74" applyFont="1" applyFill="1" applyBorder="1" applyAlignment="1">
      <alignment vertical="center" wrapText="1"/>
    </xf>
    <xf numFmtId="0" fontId="74" fillId="0" borderId="43" xfId="74" applyFont="1" applyFill="1" applyBorder="1" applyAlignment="1">
      <alignment vertical="center" wrapText="1"/>
    </xf>
    <xf numFmtId="0" fontId="71" fillId="0" borderId="71" xfId="74" applyFont="1" applyFill="1" applyBorder="1" applyAlignment="1">
      <alignment vertical="center"/>
    </xf>
    <xf numFmtId="0" fontId="71" fillId="0" borderId="54" xfId="74" applyFont="1" applyFill="1" applyBorder="1" applyAlignment="1">
      <alignment vertical="center"/>
    </xf>
    <xf numFmtId="0" fontId="71" fillId="0" borderId="66" xfId="74" applyFont="1" applyFill="1" applyBorder="1" applyAlignment="1">
      <alignment vertical="center"/>
    </xf>
    <xf numFmtId="0" fontId="220" fillId="0" borderId="14" xfId="174" applyNumberFormat="1" applyFont="1" applyFill="1" applyBorder="1" applyAlignment="1">
      <alignment vertical="center"/>
    </xf>
    <xf numFmtId="0" fontId="74" fillId="0" borderId="0" xfId="74" applyFont="1" applyFill="1" applyBorder="1" applyAlignment="1">
      <alignment vertical="center" wrapText="1"/>
    </xf>
    <xf numFmtId="0" fontId="36" fillId="0" borderId="184" xfId="74" applyFont="1" applyFill="1" applyBorder="1" applyAlignment="1">
      <alignment horizontal="left" vertical="center"/>
    </xf>
    <xf numFmtId="49" fontId="75" fillId="0" borderId="185" xfId="115" applyNumberFormat="1" applyFont="1" applyFill="1" applyBorder="1" applyAlignment="1" applyProtection="1">
      <alignment vertical="center" wrapText="1"/>
    </xf>
    <xf numFmtId="0" fontId="36" fillId="0" borderId="186" xfId="74" applyFont="1" applyFill="1" applyBorder="1" applyAlignment="1">
      <alignment horizontal="left" vertical="center"/>
    </xf>
    <xf numFmtId="0" fontId="36" fillId="0" borderId="174" xfId="74" applyFont="1" applyFill="1" applyBorder="1" applyAlignment="1">
      <alignment horizontal="left" vertical="center"/>
    </xf>
    <xf numFmtId="0" fontId="75" fillId="0" borderId="78" xfId="74" applyFont="1" applyFill="1" applyBorder="1" applyAlignment="1">
      <alignment vertical="center"/>
    </xf>
    <xf numFmtId="0" fontId="75" fillId="0" borderId="79" xfId="74" applyFont="1" applyFill="1" applyBorder="1" applyAlignment="1">
      <alignment vertical="center"/>
    </xf>
    <xf numFmtId="0" fontId="48" fillId="0" borderId="71" xfId="69" applyFont="1" applyFill="1" applyBorder="1" applyAlignment="1">
      <alignment horizontal="center" vertical="center"/>
    </xf>
    <xf numFmtId="0" fontId="48" fillId="0" borderId="0" xfId="69" applyFont="1" applyFill="1" applyBorder="1" applyAlignment="1">
      <alignment horizontal="left" vertical="center"/>
    </xf>
    <xf numFmtId="0" fontId="221" fillId="0" borderId="0" xfId="0" applyFont="1" applyFill="1" applyBorder="1"/>
    <xf numFmtId="0" fontId="48" fillId="0" borderId="0" xfId="69" applyFont="1" applyFill="1" applyBorder="1" applyAlignment="1">
      <alignment horizontal="center" vertical="center" wrapText="1"/>
    </xf>
    <xf numFmtId="49" fontId="48" fillId="0" borderId="0" xfId="69" applyNumberFormat="1" applyFont="1" applyFill="1" applyBorder="1" applyAlignment="1">
      <alignment horizontal="center" vertical="center" wrapText="1"/>
    </xf>
    <xf numFmtId="4" fontId="48" fillId="0" borderId="0" xfId="117" applyNumberFormat="1" applyFont="1" applyFill="1" applyBorder="1" applyAlignment="1">
      <alignment horizontal="center" vertical="center" wrapText="1"/>
    </xf>
    <xf numFmtId="4" fontId="48" fillId="0" borderId="62" xfId="117" applyNumberFormat="1" applyFont="1" applyFill="1" applyBorder="1" applyAlignment="1">
      <alignment horizontal="center" vertical="center" wrapText="1"/>
    </xf>
    <xf numFmtId="0" fontId="49" fillId="0" borderId="15" xfId="0" applyNumberFormat="1" applyFont="1" applyFill="1" applyBorder="1" applyAlignment="1">
      <alignment vertical="center"/>
    </xf>
    <xf numFmtId="0" fontId="221" fillId="0" borderId="12" xfId="0" applyFont="1" applyFill="1" applyBorder="1" applyAlignment="1">
      <alignment horizontal="center" vertical="center"/>
    </xf>
    <xf numFmtId="0" fontId="222" fillId="0" borderId="12" xfId="0" applyFont="1" applyFill="1" applyBorder="1" applyAlignment="1">
      <alignment horizontal="center" vertical="center" wrapText="1"/>
    </xf>
    <xf numFmtId="0" fontId="49" fillId="0" borderId="15" xfId="0" applyFont="1" applyFill="1" applyBorder="1" applyAlignment="1">
      <alignment vertical="center"/>
    </xf>
    <xf numFmtId="0" fontId="49" fillId="0" borderId="0" xfId="0" applyFont="1" applyFill="1" applyBorder="1" applyAlignment="1">
      <alignment vertical="center"/>
    </xf>
    <xf numFmtId="0" fontId="221" fillId="0" borderId="0" xfId="0" applyFont="1" applyFill="1" applyBorder="1" applyAlignment="1">
      <alignment horizontal="center" vertical="center"/>
    </xf>
    <xf numFmtId="0" fontId="221" fillId="0" borderId="62" xfId="0" applyFont="1" applyFill="1" applyBorder="1"/>
    <xf numFmtId="0" fontId="223" fillId="0" borderId="71" xfId="0" applyFont="1" applyFill="1" applyBorder="1"/>
    <xf numFmtId="0" fontId="223" fillId="0" borderId="61" xfId="0" applyFont="1" applyFill="1" applyBorder="1"/>
    <xf numFmtId="0" fontId="221" fillId="0" borderId="61" xfId="0" applyFont="1" applyFill="1" applyBorder="1"/>
    <xf numFmtId="0" fontId="221" fillId="0" borderId="15" xfId="0" applyFont="1" applyFill="1" applyBorder="1"/>
    <xf numFmtId="0" fontId="138" fillId="0" borderId="14" xfId="0" applyFont="1" applyFill="1" applyBorder="1"/>
    <xf numFmtId="0" fontId="138" fillId="0" borderId="15" xfId="0" applyFont="1" applyFill="1" applyBorder="1"/>
    <xf numFmtId="0" fontId="138" fillId="0" borderId="49" xfId="0" applyFont="1" applyFill="1" applyBorder="1"/>
    <xf numFmtId="0" fontId="138" fillId="0" borderId="68" xfId="0" applyFont="1" applyFill="1" applyBorder="1"/>
    <xf numFmtId="0" fontId="46" fillId="0" borderId="66" xfId="0" applyFont="1" applyFill="1" applyBorder="1" applyAlignment="1">
      <alignment vertical="center"/>
    </xf>
    <xf numFmtId="0" fontId="46" fillId="0" borderId="13" xfId="0" applyFont="1" applyFill="1" applyBorder="1" applyAlignment="1">
      <alignment vertical="center"/>
    </xf>
    <xf numFmtId="0" fontId="221" fillId="0" borderId="12" xfId="0" applyFont="1" applyFill="1" applyBorder="1" applyAlignment="1">
      <alignment horizontal="center"/>
    </xf>
    <xf numFmtId="0" fontId="143" fillId="0" borderId="0" xfId="0" applyFont="1" applyBorder="1"/>
    <xf numFmtId="0" fontId="201" fillId="0" borderId="0" xfId="0" applyFont="1" applyBorder="1"/>
    <xf numFmtId="0" fontId="0" fillId="0" borderId="0" xfId="0" applyFill="1" applyAlignment="1">
      <alignment vertical="center"/>
    </xf>
    <xf numFmtId="0" fontId="198" fillId="0" borderId="12" xfId="174" applyFont="1" applyFill="1" applyBorder="1" applyAlignment="1">
      <alignment horizontal="left" vertical="center"/>
    </xf>
    <xf numFmtId="0" fontId="201" fillId="0" borderId="12" xfId="174" applyFont="1" applyFill="1" applyBorder="1" applyAlignment="1">
      <alignment horizontal="left" vertical="center"/>
    </xf>
    <xf numFmtId="0" fontId="201" fillId="0" borderId="12" xfId="174" applyFont="1" applyFill="1" applyBorder="1" applyAlignment="1">
      <alignment horizontal="left" vertical="center" wrapText="1"/>
    </xf>
    <xf numFmtId="0" fontId="77" fillId="0" borderId="12" xfId="57" applyFont="1" applyFill="1" applyBorder="1" applyAlignment="1">
      <alignment vertical="center"/>
    </xf>
    <xf numFmtId="0" fontId="198" fillId="0" borderId="12" xfId="174" applyFont="1" applyFill="1" applyBorder="1" applyAlignment="1">
      <alignment horizontal="left" vertical="center" wrapText="1"/>
    </xf>
    <xf numFmtId="0" fontId="69" fillId="0" borderId="12" xfId="0" applyFont="1" applyFill="1" applyBorder="1"/>
    <xf numFmtId="0" fontId="77" fillId="0" borderId="66" xfId="57" applyFont="1" applyFill="1" applyBorder="1" applyAlignment="1">
      <alignment horizontal="center" vertical="center"/>
    </xf>
    <xf numFmtId="0" fontId="71" fillId="0" borderId="0" xfId="74" applyFont="1" applyFill="1" applyBorder="1" applyAlignment="1">
      <alignment horizontal="center" vertical="center"/>
    </xf>
    <xf numFmtId="49" fontId="71" fillId="0" borderId="0" xfId="74" applyNumberFormat="1" applyFont="1" applyFill="1" applyBorder="1" applyAlignment="1">
      <alignment horizontal="center" vertical="center"/>
    </xf>
    <xf numFmtId="0" fontId="36" fillId="0" borderId="16" xfId="74" applyFont="1" applyFill="1" applyBorder="1" applyAlignment="1">
      <alignment vertical="center"/>
    </xf>
    <xf numFmtId="0" fontId="217" fillId="0" borderId="0" xfId="174" applyNumberFormat="1" applyFont="1" applyFill="1" applyBorder="1" applyAlignment="1">
      <alignment vertical="center"/>
    </xf>
    <xf numFmtId="0" fontId="75" fillId="0" borderId="17" xfId="74" applyFont="1" applyFill="1" applyBorder="1" applyAlignment="1">
      <alignment vertical="center"/>
    </xf>
    <xf numFmtId="0" fontId="36" fillId="0" borderId="80" xfId="74" applyFont="1" applyFill="1" applyBorder="1" applyAlignment="1">
      <alignment vertical="center"/>
    </xf>
    <xf numFmtId="0" fontId="69" fillId="0" borderId="79" xfId="0" applyFont="1" applyFill="1" applyBorder="1"/>
    <xf numFmtId="0" fontId="75" fillId="0" borderId="49" xfId="74" applyFont="1" applyFill="1" applyBorder="1" applyAlignment="1">
      <alignment vertical="center"/>
    </xf>
    <xf numFmtId="0" fontId="75" fillId="0" borderId="68" xfId="74" applyFont="1" applyFill="1" applyBorder="1" applyAlignment="1">
      <alignment vertical="center"/>
    </xf>
    <xf numFmtId="0" fontId="48" fillId="0" borderId="0" xfId="69" applyFont="1" applyFill="1" applyBorder="1" applyAlignment="1">
      <alignment horizontal="center" vertical="center"/>
    </xf>
    <xf numFmtId="0" fontId="49" fillId="0" borderId="12" xfId="174" applyFont="1" applyFill="1" applyBorder="1" applyAlignment="1">
      <alignment horizontal="left" vertical="center"/>
    </xf>
    <xf numFmtId="0" fontId="46" fillId="0" borderId="12" xfId="0" applyFont="1" applyFill="1" applyBorder="1" applyAlignment="1">
      <alignment horizontal="left" vertical="center"/>
    </xf>
    <xf numFmtId="0" fontId="49" fillId="0" borderId="18" xfId="57" applyFont="1" applyFill="1" applyBorder="1" applyAlignment="1">
      <alignment horizontal="left" vertical="center" wrapText="1"/>
    </xf>
    <xf numFmtId="0" fontId="134" fillId="0" borderId="12" xfId="0" applyFont="1" applyFill="1" applyBorder="1" applyAlignment="1">
      <alignment horizontal="left" vertical="center" wrapText="1"/>
    </xf>
    <xf numFmtId="4" fontId="0" fillId="0" borderId="12" xfId="0" applyNumberFormat="1" applyFill="1" applyBorder="1" applyAlignment="1">
      <alignment horizontal="left" vertical="center"/>
    </xf>
    <xf numFmtId="0" fontId="68" fillId="0" borderId="10" xfId="0" applyFont="1" applyFill="1" applyBorder="1" applyAlignment="1">
      <alignment vertical="center"/>
    </xf>
    <xf numFmtId="0" fontId="0" fillId="0" borderId="0" xfId="0" applyFill="1"/>
    <xf numFmtId="0" fontId="0" fillId="0" borderId="0" xfId="0" applyFill="1" applyAlignment="1">
      <alignment vertical="center"/>
    </xf>
    <xf numFmtId="0" fontId="0" fillId="0" borderId="0" xfId="0" applyFill="1"/>
    <xf numFmtId="0" fontId="0" fillId="0" borderId="0" xfId="0" applyFill="1"/>
    <xf numFmtId="0" fontId="0" fillId="0" borderId="0" xfId="0" applyFill="1"/>
    <xf numFmtId="0" fontId="49" fillId="0" borderId="12" xfId="56" applyNumberFormat="1" applyFont="1" applyFill="1" applyBorder="1" applyAlignment="1">
      <alignment horizontal="left" vertical="center"/>
    </xf>
    <xf numFmtId="0" fontId="86" fillId="0" borderId="12" xfId="62" applyNumberFormat="1" applyFont="1" applyFill="1" applyBorder="1" applyAlignment="1">
      <alignment horizontal="left" vertical="center" wrapText="1"/>
    </xf>
    <xf numFmtId="0" fontId="49" fillId="0" borderId="12" xfId="56" applyNumberFormat="1" applyFont="1" applyFill="1" applyBorder="1" applyAlignment="1">
      <alignment horizontal="left" vertical="center" wrapText="1"/>
    </xf>
    <xf numFmtId="0" fontId="0" fillId="0" borderId="0" xfId="0"/>
    <xf numFmtId="0" fontId="0" fillId="0" borderId="0" xfId="0" applyFill="1"/>
    <xf numFmtId="0" fontId="0" fillId="0" borderId="0" xfId="0"/>
    <xf numFmtId="0" fontId="36" fillId="0" borderId="12" xfId="0" applyFont="1" applyFill="1" applyBorder="1" applyAlignment="1">
      <alignment horizontal="center" vertical="center" wrapText="1"/>
    </xf>
    <xf numFmtId="2" fontId="0" fillId="0" borderId="0" xfId="0" applyNumberFormat="1"/>
    <xf numFmtId="4" fontId="151" fillId="49" borderId="10" xfId="116" applyNumberFormat="1" applyFont="1" applyFill="1" applyBorder="1" applyAlignment="1">
      <alignment horizontal="center" vertical="center" wrapText="1"/>
    </xf>
    <xf numFmtId="0" fontId="0" fillId="0" borderId="0" xfId="0"/>
    <xf numFmtId="0" fontId="11" fillId="50" borderId="12" xfId="0" applyFont="1" applyFill="1" applyBorder="1" applyAlignment="1">
      <alignment horizontal="center" vertical="center" wrapText="1"/>
    </xf>
    <xf numFmtId="1" fontId="0" fillId="0" borderId="0" xfId="0" applyNumberFormat="1" applyFont="1" applyFill="1" applyBorder="1" applyAlignment="1">
      <alignment horizontal="left" vertical="center" wrapText="1"/>
    </xf>
    <xf numFmtId="0" fontId="198" fillId="0" borderId="10" xfId="174" applyFont="1" applyFill="1" applyBorder="1" applyAlignment="1">
      <alignment horizontal="left" vertical="center"/>
    </xf>
    <xf numFmtId="0" fontId="198" fillId="0" borderId="28" xfId="174" applyFont="1" applyFill="1" applyBorder="1" applyAlignment="1">
      <alignment horizontal="left" vertical="center"/>
    </xf>
    <xf numFmtId="0" fontId="49" fillId="0" borderId="39" xfId="57" applyFont="1" applyFill="1" applyBorder="1" applyAlignment="1">
      <alignment horizontal="left" vertical="center" wrapText="1"/>
    </xf>
    <xf numFmtId="0" fontId="25" fillId="33" borderId="18" xfId="69" applyFont="1" applyFill="1" applyBorder="1" applyAlignment="1">
      <alignment horizontal="center" vertical="center"/>
    </xf>
    <xf numFmtId="0" fontId="25" fillId="33" borderId="21" xfId="69" applyFont="1" applyFill="1" applyBorder="1" applyAlignment="1">
      <alignment horizontal="center" vertical="center"/>
    </xf>
    <xf numFmtId="0" fontId="0" fillId="0" borderId="0" xfId="0"/>
    <xf numFmtId="0" fontId="71" fillId="0" borderId="66" xfId="74" applyFont="1" applyFill="1" applyBorder="1" applyAlignment="1">
      <alignment horizontal="center" vertical="center"/>
    </xf>
    <xf numFmtId="0" fontId="200" fillId="0" borderId="13" xfId="174" applyFont="1" applyFill="1" applyBorder="1" applyAlignment="1">
      <alignment horizontal="left" vertical="center"/>
    </xf>
    <xf numFmtId="0" fontId="198" fillId="0" borderId="13" xfId="174" applyFont="1" applyFill="1" applyBorder="1" applyAlignment="1">
      <alignment horizontal="left" vertical="center"/>
    </xf>
    <xf numFmtId="0" fontId="5" fillId="0" borderId="12" xfId="174" applyFont="1" applyFill="1" applyBorder="1" applyAlignment="1">
      <alignment horizontal="left" vertical="center"/>
    </xf>
    <xf numFmtId="0" fontId="25" fillId="0" borderId="0" xfId="174" applyNumberFormat="1" applyFont="1" applyFill="1" applyBorder="1" applyAlignment="1">
      <alignment vertical="center"/>
    </xf>
    <xf numFmtId="0" fontId="0" fillId="47" borderId="13" xfId="0" applyFill="1" applyBorder="1"/>
    <xf numFmtId="0" fontId="5" fillId="0" borderId="15" xfId="69" applyFont="1" applyFill="1" applyBorder="1" applyAlignment="1">
      <alignment vertical="center" wrapText="1"/>
    </xf>
    <xf numFmtId="0" fontId="5" fillId="0" borderId="0" xfId="174" applyFont="1" applyFill="1" applyBorder="1" applyAlignment="1">
      <alignment horizontal="left" vertical="center"/>
    </xf>
    <xf numFmtId="0" fontId="0" fillId="0" borderId="0" xfId="0"/>
    <xf numFmtId="0" fontId="5" fillId="0" borderId="12" xfId="69" applyFont="1" applyFill="1" applyBorder="1" applyAlignment="1">
      <alignment horizontal="center"/>
    </xf>
    <xf numFmtId="4" fontId="5" fillId="0" borderId="10" xfId="117" applyNumberFormat="1" applyFont="1" applyFill="1" applyBorder="1" applyAlignment="1">
      <alignment horizontal="center"/>
    </xf>
    <xf numFmtId="0" fontId="0" fillId="0" borderId="0" xfId="0"/>
    <xf numFmtId="0" fontId="0" fillId="0" borderId="0" xfId="0" applyFill="1"/>
    <xf numFmtId="0" fontId="0" fillId="0" borderId="0" xfId="0" applyAlignment="1">
      <alignment vertical="center"/>
    </xf>
    <xf numFmtId="0" fontId="0" fillId="0" borderId="12" xfId="0" applyFill="1" applyBorder="1" applyAlignment="1">
      <alignment horizontal="center"/>
    </xf>
    <xf numFmtId="0" fontId="0" fillId="0" borderId="12" xfId="0" applyFill="1" applyBorder="1" applyAlignment="1">
      <alignment horizontal="center" vertical="center"/>
    </xf>
    <xf numFmtId="0" fontId="4" fillId="0" borderId="12" xfId="57" applyFont="1" applyFill="1" applyBorder="1" applyAlignment="1">
      <alignment horizontal="center" vertical="center"/>
    </xf>
    <xf numFmtId="0" fontId="0" fillId="0" borderId="12" xfId="0" applyFill="1" applyBorder="1"/>
    <xf numFmtId="0" fontId="0" fillId="0" borderId="28" xfId="0" applyFill="1" applyBorder="1" applyAlignment="1">
      <alignment horizontal="center" vertical="center" wrapText="1"/>
    </xf>
    <xf numFmtId="0" fontId="0" fillId="0" borderId="0" xfId="0"/>
    <xf numFmtId="49" fontId="5" fillId="0" borderId="28" xfId="57" applyNumberFormat="1" applyFont="1" applyFill="1" applyBorder="1" applyAlignment="1">
      <alignment horizontal="left" vertical="center" wrapText="1"/>
    </xf>
    <xf numFmtId="0" fontId="0" fillId="0" borderId="0" xfId="0" applyFill="1"/>
    <xf numFmtId="0" fontId="228" fillId="0" borderId="12" xfId="70" applyFont="1" applyFill="1" applyBorder="1" applyAlignment="1">
      <alignment horizontal="center" vertical="center" wrapText="1"/>
    </xf>
    <xf numFmtId="0" fontId="228" fillId="0" borderId="0" xfId="70" applyFont="1" applyFill="1" applyBorder="1" applyAlignment="1">
      <alignment horizontal="center" vertical="center" wrapText="1"/>
    </xf>
    <xf numFmtId="0" fontId="228" fillId="0" borderId="12" xfId="70" applyFont="1" applyFill="1" applyBorder="1" applyAlignment="1">
      <alignment horizontal="left" vertical="center"/>
    </xf>
    <xf numFmtId="4" fontId="15" fillId="0" borderId="0" xfId="0" applyNumberFormat="1" applyFont="1" applyFill="1" applyBorder="1" applyAlignment="1">
      <alignment horizontal="center" vertical="center"/>
    </xf>
    <xf numFmtId="49" fontId="13" fillId="0" borderId="12" xfId="57" applyNumberFormat="1" applyFont="1" applyFill="1" applyBorder="1" applyAlignment="1">
      <alignment horizontal="center" vertical="center" wrapText="1"/>
    </xf>
    <xf numFmtId="49" fontId="5" fillId="0" borderId="170" xfId="57" applyNumberFormat="1" applyFont="1" applyFill="1" applyBorder="1" applyAlignment="1">
      <alignment horizontal="center" vertical="center" wrapText="1"/>
    </xf>
    <xf numFmtId="0" fontId="0" fillId="0" borderId="0" xfId="0"/>
    <xf numFmtId="0" fontId="0" fillId="0" borderId="12" xfId="0" applyBorder="1"/>
    <xf numFmtId="49" fontId="0" fillId="0" borderId="12" xfId="0" applyNumberFormat="1" applyFont="1" applyFill="1" applyBorder="1" applyAlignment="1">
      <alignment horizontal="center" vertical="center"/>
    </xf>
    <xf numFmtId="0" fontId="0" fillId="0" borderId="0" xfId="0"/>
    <xf numFmtId="0" fontId="0" fillId="0" borderId="0" xfId="0"/>
    <xf numFmtId="0" fontId="0" fillId="0" borderId="0" xfId="0" applyFill="1"/>
    <xf numFmtId="49" fontId="13" fillId="0" borderId="190" xfId="57" applyNumberFormat="1" applyFont="1" applyFill="1" applyBorder="1" applyAlignment="1">
      <alignment horizontal="center" vertical="center" wrapText="1"/>
    </xf>
    <xf numFmtId="49" fontId="13" fillId="0" borderId="191" xfId="57" applyNumberFormat="1" applyFont="1" applyFill="1" applyBorder="1" applyAlignment="1">
      <alignment horizontal="center" vertical="center" wrapText="1"/>
    </xf>
    <xf numFmtId="49" fontId="13" fillId="0" borderId="192" xfId="57" applyNumberFormat="1" applyFont="1" applyFill="1" applyBorder="1" applyAlignment="1">
      <alignment horizontal="center" vertical="center" wrapText="1"/>
    </xf>
    <xf numFmtId="0" fontId="226" fillId="0" borderId="12" xfId="0" applyFont="1" applyFill="1" applyBorder="1" applyAlignment="1">
      <alignment horizontal="left" vertical="center" wrapText="1"/>
    </xf>
    <xf numFmtId="0" fontId="226" fillId="0" borderId="12" xfId="0" applyFont="1" applyFill="1" applyBorder="1" applyAlignment="1">
      <alignment wrapText="1"/>
    </xf>
    <xf numFmtId="0" fontId="143" fillId="0" borderId="12" xfId="0" applyFont="1" applyFill="1" applyBorder="1" applyAlignment="1">
      <alignment horizontal="left" vertical="top" wrapText="1"/>
    </xf>
    <xf numFmtId="0" fontId="143" fillId="0" borderId="12" xfId="0" applyFont="1" applyFill="1" applyBorder="1" applyAlignment="1">
      <alignment wrapText="1"/>
    </xf>
    <xf numFmtId="0" fontId="143" fillId="0" borderId="12" xfId="0" applyFont="1" applyFill="1" applyBorder="1" applyAlignment="1">
      <alignment horizontal="left" vertical="center"/>
    </xf>
    <xf numFmtId="0" fontId="143" fillId="0" borderId="12" xfId="0" applyFont="1" applyFill="1" applyBorder="1" applyAlignment="1">
      <alignment vertical="center"/>
    </xf>
    <xf numFmtId="0" fontId="0" fillId="0" borderId="0" xfId="0"/>
    <xf numFmtId="0" fontId="0" fillId="56" borderId="28" xfId="0" applyFill="1" applyBorder="1"/>
    <xf numFmtId="0" fontId="0" fillId="0" borderId="12" xfId="0" applyFill="1" applyBorder="1" applyAlignment="1">
      <alignment horizontal="center"/>
    </xf>
    <xf numFmtId="0" fontId="0" fillId="0" borderId="54" xfId="0" applyFill="1" applyBorder="1"/>
    <xf numFmtId="0" fontId="0" fillId="0" borderId="0" xfId="0" applyFill="1" applyBorder="1" applyAlignment="1">
      <alignment horizontal="left"/>
    </xf>
    <xf numFmtId="4" fontId="0" fillId="0" borderId="0" xfId="0" applyNumberFormat="1" applyBorder="1" applyAlignment="1">
      <alignment horizontal="center"/>
    </xf>
    <xf numFmtId="0" fontId="29" fillId="0" borderId="56" xfId="71" applyFont="1" applyBorder="1" applyAlignment="1">
      <alignment horizontal="center" vertical="center"/>
    </xf>
    <xf numFmtId="0" fontId="0" fillId="0" borderId="0" xfId="0"/>
    <xf numFmtId="4" fontId="10" fillId="0" borderId="12" xfId="116" applyNumberFormat="1" applyFont="1" applyFill="1" applyBorder="1" applyAlignment="1">
      <alignment horizontal="center" vertical="center"/>
    </xf>
    <xf numFmtId="0" fontId="0" fillId="0" borderId="0" xfId="0"/>
    <xf numFmtId="0" fontId="49" fillId="47" borderId="0" xfId="58" applyFont="1" applyFill="1" applyAlignment="1">
      <alignment vertical="center"/>
    </xf>
    <xf numFmtId="0" fontId="49" fillId="47" borderId="0" xfId="58" applyFont="1" applyFill="1" applyBorder="1" applyAlignment="1">
      <alignment vertical="center"/>
    </xf>
    <xf numFmtId="0" fontId="49" fillId="47" borderId="0" xfId="58" applyFont="1" applyFill="1" applyAlignment="1">
      <alignment vertical="center" wrapText="1"/>
    </xf>
    <xf numFmtId="0" fontId="49" fillId="47" borderId="0" xfId="58" applyFont="1" applyFill="1" applyAlignment="1">
      <alignment horizontal="center" vertical="center"/>
    </xf>
    <xf numFmtId="0" fontId="157" fillId="0" borderId="67" xfId="0" applyFont="1" applyFill="1" applyBorder="1"/>
    <xf numFmtId="0" fontId="157" fillId="0" borderId="68" xfId="0" applyFont="1" applyFill="1" applyBorder="1"/>
    <xf numFmtId="0" fontId="0" fillId="0" borderId="0" xfId="0"/>
    <xf numFmtId="0" fontId="0" fillId="0" borderId="12" xfId="0" applyFont="1" applyFill="1" applyBorder="1" applyAlignment="1">
      <alignment horizontal="left"/>
    </xf>
    <xf numFmtId="0" fontId="0" fillId="0" borderId="15" xfId="0" applyFont="1" applyFill="1" applyBorder="1" applyAlignment="1">
      <alignment vertical="center"/>
    </xf>
    <xf numFmtId="0" fontId="0" fillId="0" borderId="10" xfId="0" applyFont="1" applyFill="1" applyBorder="1"/>
    <xf numFmtId="0" fontId="15" fillId="0" borderId="0" xfId="0" applyFont="1" applyFill="1" applyBorder="1" applyAlignment="1">
      <alignment vertical="center"/>
    </xf>
    <xf numFmtId="0" fontId="0" fillId="0" borderId="12" xfId="0" applyFont="1" applyFill="1" applyBorder="1" applyAlignment="1">
      <alignment horizontal="center" vertical="top" wrapText="1"/>
    </xf>
    <xf numFmtId="0" fontId="0" fillId="47" borderId="12" xfId="0" applyFont="1" applyFill="1" applyBorder="1" applyAlignment="1">
      <alignment horizontal="left" vertical="center"/>
    </xf>
    <xf numFmtId="2" fontId="0" fillId="0" borderId="0" xfId="0" applyNumberFormat="1" applyFont="1" applyFill="1"/>
    <xf numFmtId="0" fontId="0" fillId="0" borderId="0" xfId="0"/>
    <xf numFmtId="172" fontId="25" fillId="0" borderId="12" xfId="57" applyNumberFormat="1" applyFont="1" applyFill="1" applyBorder="1" applyAlignment="1">
      <alignment horizontal="center" vertical="center" wrapText="1"/>
    </xf>
    <xf numFmtId="4" fontId="25" fillId="0" borderId="12" xfId="117" applyNumberFormat="1" applyFont="1" applyFill="1" applyBorder="1" applyAlignment="1">
      <alignment horizontal="center" vertical="center" wrapText="1"/>
    </xf>
    <xf numFmtId="2" fontId="0" fillId="0" borderId="0" xfId="0" applyNumberFormat="1" applyFill="1" applyAlignment="1">
      <alignment vertical="center"/>
    </xf>
    <xf numFmtId="0" fontId="0" fillId="0" borderId="0" xfId="0"/>
    <xf numFmtId="10" fontId="138" fillId="0" borderId="12" xfId="0" applyNumberFormat="1" applyFont="1" applyFill="1" applyBorder="1" applyAlignment="1">
      <alignment horizontal="center" vertical="center"/>
    </xf>
    <xf numFmtId="0" fontId="138" fillId="0" borderId="12" xfId="0" applyFont="1" applyFill="1" applyBorder="1" applyAlignment="1">
      <alignment horizontal="center" vertical="center" wrapText="1"/>
    </xf>
    <xf numFmtId="0" fontId="138" fillId="0" borderId="12" xfId="0" applyFont="1" applyFill="1" applyBorder="1" applyAlignment="1">
      <alignment wrapText="1"/>
    </xf>
    <xf numFmtId="10" fontId="0" fillId="0" borderId="12" xfId="0" applyNumberFormat="1" applyFont="1" applyFill="1" applyBorder="1" applyAlignment="1">
      <alignment horizontal="center" vertical="center"/>
    </xf>
    <xf numFmtId="0" fontId="0" fillId="0" borderId="0" xfId="0" applyFill="1"/>
    <xf numFmtId="0" fontId="0" fillId="0" borderId="0" xfId="0" applyFill="1"/>
    <xf numFmtId="0" fontId="0" fillId="0" borderId="0" xfId="0"/>
    <xf numFmtId="9" fontId="135" fillId="0" borderId="14" xfId="78" applyFont="1" applyFill="1" applyBorder="1" applyAlignment="1"/>
    <xf numFmtId="0" fontId="0" fillId="0" borderId="0" xfId="0"/>
    <xf numFmtId="0" fontId="230" fillId="0" borderId="0" xfId="73" applyFont="1"/>
    <xf numFmtId="0" fontId="25" fillId="0" borderId="0" xfId="73" applyFont="1" applyFill="1" applyBorder="1" applyAlignment="1"/>
    <xf numFmtId="0" fontId="154" fillId="0" borderId="12" xfId="0" applyFont="1" applyFill="1" applyBorder="1" applyAlignment="1">
      <alignment horizontal="center" vertical="top"/>
    </xf>
    <xf numFmtId="4" fontId="140" fillId="0" borderId="0" xfId="0" applyNumberFormat="1" applyFont="1" applyFill="1" applyAlignment="1">
      <alignment horizontal="center" vertical="center" wrapText="1"/>
    </xf>
    <xf numFmtId="0" fontId="0" fillId="0" borderId="0" xfId="0"/>
    <xf numFmtId="0" fontId="0" fillId="0" borderId="0" xfId="0"/>
    <xf numFmtId="49" fontId="231" fillId="0" borderId="12" xfId="160" applyNumberFormat="1" applyFont="1" applyFill="1" applyBorder="1" applyAlignment="1">
      <alignment horizontal="center" vertical="center" wrapText="1"/>
    </xf>
    <xf numFmtId="172" fontId="25" fillId="0" borderId="12" xfId="57" applyNumberFormat="1" applyFont="1" applyFill="1" applyBorder="1" applyAlignment="1">
      <alignment horizontal="center" vertical="center" wrapText="1"/>
    </xf>
    <xf numFmtId="0" fontId="0" fillId="0" borderId="0" xfId="0" applyAlignment="1">
      <alignment vertical="center"/>
    </xf>
    <xf numFmtId="0" fontId="0" fillId="0" borderId="0" xfId="0"/>
    <xf numFmtId="0" fontId="3" fillId="25" borderId="12" xfId="0" applyFont="1" applyFill="1" applyBorder="1" applyAlignment="1">
      <alignment horizontal="center" vertical="center" wrapText="1"/>
    </xf>
    <xf numFmtId="0" fontId="0" fillId="0" borderId="12" xfId="0" applyFill="1" applyBorder="1" applyAlignment="1">
      <alignment horizontal="center"/>
    </xf>
    <xf numFmtId="0" fontId="0" fillId="0" borderId="12" xfId="0" applyFill="1" applyBorder="1"/>
    <xf numFmtId="1" fontId="0" fillId="0" borderId="0" xfId="0" applyNumberFormat="1" applyFill="1" applyBorder="1" applyAlignment="1">
      <alignment horizontal="center" vertical="center"/>
    </xf>
    <xf numFmtId="3" fontId="201" fillId="0" borderId="0" xfId="0" applyNumberFormat="1" applyFont="1" applyBorder="1"/>
    <xf numFmtId="0" fontId="0" fillId="0" borderId="0" xfId="0"/>
    <xf numFmtId="0" fontId="97" fillId="0" borderId="0" xfId="0" applyFont="1" applyFill="1" applyBorder="1" applyAlignment="1">
      <alignment horizontal="center"/>
    </xf>
    <xf numFmtId="0" fontId="0" fillId="0" borderId="0" xfId="0"/>
    <xf numFmtId="0" fontId="0" fillId="0" borderId="0" xfId="0"/>
    <xf numFmtId="4" fontId="4" fillId="0" borderId="195" xfId="57" applyNumberFormat="1" applyFill="1" applyBorder="1" applyAlignment="1">
      <alignment horizontal="center" vertical="center"/>
    </xf>
    <xf numFmtId="0" fontId="0" fillId="0" borderId="109" xfId="0" applyFill="1" applyBorder="1" applyAlignment="1">
      <alignment horizontal="center" vertical="center"/>
    </xf>
    <xf numFmtId="0" fontId="0" fillId="0" borderId="0" xfId="0"/>
    <xf numFmtId="0" fontId="0" fillId="0" borderId="0" xfId="0" applyFill="1"/>
    <xf numFmtId="0" fontId="0" fillId="0" borderId="0" xfId="0"/>
    <xf numFmtId="0" fontId="0" fillId="0" borderId="0" xfId="0" applyFill="1"/>
    <xf numFmtId="0" fontId="135" fillId="0" borderId="0" xfId="0" applyFont="1" applyFill="1" applyAlignment="1">
      <alignment horizontal="center" vertical="center"/>
    </xf>
    <xf numFmtId="0" fontId="135" fillId="48" borderId="195" xfId="0" applyFont="1" applyFill="1" applyBorder="1" applyAlignment="1">
      <alignment horizontal="center" vertical="center" wrapText="1"/>
    </xf>
    <xf numFmtId="0" fontId="0" fillId="0" borderId="195" xfId="0" applyFill="1" applyBorder="1" applyAlignment="1">
      <alignment horizontal="center"/>
    </xf>
    <xf numFmtId="0" fontId="135" fillId="0" borderId="202" xfId="0" applyFont="1" applyFill="1" applyBorder="1" applyAlignment="1">
      <alignment horizontal="center" vertical="center" wrapText="1"/>
    </xf>
    <xf numFmtId="4" fontId="151" fillId="0" borderId="202" xfId="116" applyNumberFormat="1" applyFont="1" applyFill="1" applyBorder="1" applyAlignment="1">
      <alignment horizontal="center" vertical="center" wrapText="1"/>
    </xf>
    <xf numFmtId="0" fontId="0" fillId="0" borderId="195" xfId="0" applyFill="1" applyBorder="1"/>
    <xf numFmtId="0" fontId="0" fillId="0" borderId="195" xfId="0" applyFont="1" applyFill="1" applyBorder="1" applyAlignment="1">
      <alignment horizontal="center" wrapText="1"/>
    </xf>
    <xf numFmtId="0" fontId="0" fillId="0" borderId="199" xfId="0" applyFont="1" applyFill="1" applyBorder="1" applyAlignment="1">
      <alignment horizontal="center" wrapText="1"/>
    </xf>
    <xf numFmtId="0" fontId="0" fillId="0" borderId="0" xfId="0"/>
    <xf numFmtId="49" fontId="150" fillId="48" borderId="197" xfId="57" applyNumberFormat="1" applyFont="1" applyFill="1" applyBorder="1" applyAlignment="1">
      <alignment horizontal="center" vertical="center" wrapText="1"/>
    </xf>
    <xf numFmtId="0" fontId="0" fillId="0" borderId="195" xfId="0" applyFill="1" applyBorder="1" applyAlignment="1">
      <alignment horizontal="center" vertical="center"/>
    </xf>
    <xf numFmtId="49" fontId="0" fillId="0" borderId="0" xfId="0" applyNumberFormat="1" applyAlignment="1">
      <alignment horizontal="center"/>
    </xf>
    <xf numFmtId="17" fontId="131" fillId="0" borderId="12" xfId="0" applyNumberFormat="1" applyFont="1" applyFill="1" applyBorder="1" applyAlignment="1">
      <alignment horizontal="center"/>
    </xf>
    <xf numFmtId="0" fontId="0" fillId="0" borderId="0" xfId="0"/>
    <xf numFmtId="0" fontId="0" fillId="0" borderId="12" xfId="0" applyFont="1" applyFill="1" applyBorder="1" applyAlignment="1">
      <alignment horizontal="center" vertical="center"/>
    </xf>
    <xf numFmtId="0" fontId="0" fillId="0" borderId="12" xfId="0" applyFill="1" applyBorder="1" applyAlignment="1">
      <alignment horizontal="center"/>
    </xf>
    <xf numFmtId="0" fontId="0" fillId="0" borderId="0" xfId="0" applyFill="1"/>
    <xf numFmtId="0" fontId="206" fillId="0" borderId="0" xfId="0" applyFont="1" applyFill="1" applyAlignment="1">
      <alignment horizontal="left" vertical="center" indent="5"/>
    </xf>
    <xf numFmtId="0" fontId="0" fillId="0" borderId="0" xfId="0" applyFill="1" applyAlignment="1">
      <alignment vertical="center"/>
    </xf>
    <xf numFmtId="0" fontId="0" fillId="0" borderId="0" xfId="0"/>
    <xf numFmtId="0" fontId="0" fillId="0" borderId="0" xfId="0" applyFill="1"/>
    <xf numFmtId="0" fontId="4" fillId="0" borderId="62" xfId="57" applyFont="1" applyFill="1" applyBorder="1" applyAlignment="1">
      <alignment vertical="center"/>
    </xf>
    <xf numFmtId="0" fontId="4" fillId="0" borderId="49" xfId="57" applyFont="1" applyFill="1" applyBorder="1" applyAlignment="1">
      <alignment vertical="center"/>
    </xf>
    <xf numFmtId="0" fontId="4" fillId="0" borderId="68" xfId="57" applyFont="1" applyFill="1" applyBorder="1" applyAlignment="1">
      <alignment vertical="center"/>
    </xf>
    <xf numFmtId="4" fontId="4" fillId="0" borderId="0" xfId="57" applyNumberFormat="1" applyFont="1" applyFill="1" applyBorder="1" applyAlignment="1">
      <alignment horizontal="center" vertical="center"/>
    </xf>
    <xf numFmtId="4" fontId="4" fillId="0" borderId="49" xfId="57" applyNumberFormat="1" applyFont="1" applyFill="1" applyBorder="1" applyAlignment="1">
      <alignment horizontal="center" vertical="center"/>
    </xf>
    <xf numFmtId="0" fontId="4" fillId="0" borderId="0" xfId="57" applyFont="1" applyFill="1" applyBorder="1" applyAlignment="1">
      <alignment horizontal="center" vertical="center"/>
    </xf>
    <xf numFmtId="0" fontId="4" fillId="0" borderId="49" xfId="57" applyFont="1" applyFill="1" applyBorder="1" applyAlignment="1">
      <alignment horizontal="center" vertical="center"/>
    </xf>
    <xf numFmtId="0" fontId="36" fillId="0" borderId="197" xfId="0" applyFont="1" applyFill="1" applyBorder="1" applyAlignment="1">
      <alignment horizontal="left" vertical="center" wrapText="1"/>
    </xf>
    <xf numFmtId="4" fontId="87" fillId="0" borderId="197" xfId="117" applyNumberFormat="1" applyFont="1" applyFill="1" applyBorder="1" applyAlignment="1">
      <alignment horizontal="center" vertical="center" wrapText="1"/>
    </xf>
    <xf numFmtId="0" fontId="0" fillId="0" borderId="0" xfId="0"/>
    <xf numFmtId="49" fontId="150" fillId="48" borderId="195" xfId="57" applyNumberFormat="1" applyFont="1" applyFill="1" applyBorder="1" applyAlignment="1">
      <alignment horizontal="center" vertical="center" wrapText="1"/>
    </xf>
    <xf numFmtId="49" fontId="150" fillId="48" borderId="197" xfId="57" applyNumberFormat="1" applyFont="1" applyFill="1" applyBorder="1" applyAlignment="1">
      <alignment horizontal="center" vertical="center" wrapText="1"/>
    </xf>
    <xf numFmtId="0" fontId="0" fillId="0" borderId="0" xfId="0" applyFill="1"/>
    <xf numFmtId="10" fontId="0" fillId="0" borderId="195" xfId="0" applyNumberFormat="1" applyFont="1" applyFill="1" applyBorder="1" applyAlignment="1">
      <alignment horizontal="center" vertical="center"/>
    </xf>
    <xf numFmtId="0" fontId="0" fillId="0" borderId="195" xfId="0" applyFont="1" applyFill="1" applyBorder="1" applyAlignment="1">
      <alignment vertical="center" wrapText="1"/>
    </xf>
    <xf numFmtId="49" fontId="138" fillId="0" borderId="195" xfId="0" applyNumberFormat="1" applyFont="1" applyFill="1" applyBorder="1" applyAlignment="1">
      <alignment horizontal="center" vertical="center" wrapText="1"/>
    </xf>
    <xf numFmtId="0" fontId="134" fillId="0" borderId="195" xfId="0" applyFont="1" applyFill="1" applyBorder="1" applyAlignment="1">
      <alignment vertical="center"/>
    </xf>
    <xf numFmtId="0" fontId="134" fillId="0" borderId="195" xfId="0" applyFont="1" applyFill="1" applyBorder="1" applyAlignment="1">
      <alignment vertical="center" wrapText="1"/>
    </xf>
    <xf numFmtId="0" fontId="134" fillId="0" borderId="195" xfId="0" applyFont="1" applyFill="1" applyBorder="1" applyAlignment="1">
      <alignment horizontal="left" vertical="center"/>
    </xf>
    <xf numFmtId="0" fontId="134" fillId="0" borderId="195" xfId="0" applyFont="1" applyFill="1" applyBorder="1" applyAlignment="1">
      <alignment horizontal="center" vertical="center" wrapText="1"/>
    </xf>
    <xf numFmtId="49" fontId="134" fillId="0" borderId="195" xfId="0" applyNumberFormat="1" applyFont="1" applyFill="1" applyBorder="1" applyAlignment="1">
      <alignment horizontal="center" vertical="center" wrapText="1"/>
    </xf>
    <xf numFmtId="0" fontId="134" fillId="0" borderId="195" xfId="0" applyFont="1" applyFill="1" applyBorder="1" applyAlignment="1">
      <alignment horizontal="center" vertical="center"/>
    </xf>
    <xf numFmtId="4" fontId="134" fillId="0" borderId="195" xfId="0" applyNumberFormat="1" applyFont="1" applyFill="1" applyBorder="1" applyAlignment="1">
      <alignment horizontal="center" vertical="center"/>
    </xf>
    <xf numFmtId="0" fontId="36" fillId="0" borderId="195" xfId="0" applyFont="1" applyFill="1" applyBorder="1" applyAlignment="1">
      <alignment horizontal="center" vertical="center"/>
    </xf>
    <xf numFmtId="0" fontId="36" fillId="0" borderId="195" xfId="0" applyFont="1" applyFill="1" applyBorder="1" applyAlignment="1">
      <alignment horizontal="left" vertical="center" wrapText="1"/>
    </xf>
    <xf numFmtId="0" fontId="0" fillId="0" borderId="195" xfId="0" applyFill="1" applyBorder="1" applyAlignment="1">
      <alignment horizontal="center" vertical="center" wrapText="1"/>
    </xf>
    <xf numFmtId="0" fontId="143" fillId="0" borderId="195" xfId="0" applyFont="1" applyFill="1" applyBorder="1" applyAlignment="1">
      <alignment horizontal="left" vertical="center"/>
    </xf>
    <xf numFmtId="0" fontId="143" fillId="0" borderId="195" xfId="0" applyFont="1" applyFill="1" applyBorder="1" applyAlignment="1">
      <alignment wrapText="1"/>
    </xf>
    <xf numFmtId="0" fontId="143" fillId="0" borderId="195" xfId="0" applyFont="1" applyFill="1" applyBorder="1" applyAlignment="1">
      <alignment vertical="center"/>
    </xf>
    <xf numFmtId="0" fontId="143" fillId="0" borderId="195" xfId="0" applyFont="1" applyFill="1" applyBorder="1" applyAlignment="1">
      <alignment vertical="center" wrapText="1"/>
    </xf>
    <xf numFmtId="175" fontId="13" fillId="60" borderId="21" xfId="70" applyNumberFormat="1" applyFont="1" applyFill="1" applyBorder="1" applyAlignment="1">
      <alignment horizontal="center" vertical="center" wrapText="1"/>
    </xf>
    <xf numFmtId="4" fontId="56" fillId="75" borderId="12" xfId="117" applyNumberFormat="1" applyFont="1" applyFill="1" applyBorder="1" applyAlignment="1">
      <alignment horizontal="center" vertical="center" wrapText="1"/>
    </xf>
    <xf numFmtId="4" fontId="32" fillId="75" borderId="12" xfId="117" applyNumberFormat="1" applyFont="1" applyFill="1" applyBorder="1" applyAlignment="1">
      <alignment horizontal="center" vertical="center" wrapText="1"/>
    </xf>
    <xf numFmtId="4" fontId="25" fillId="75" borderId="12" xfId="117" applyNumberFormat="1" applyFont="1" applyFill="1" applyBorder="1" applyAlignment="1">
      <alignment horizontal="center" vertical="center" wrapText="1"/>
    </xf>
    <xf numFmtId="0" fontId="4" fillId="0" borderId="195" xfId="57" applyFont="1" applyFill="1" applyBorder="1" applyAlignment="1">
      <alignment vertical="center"/>
    </xf>
    <xf numFmtId="0" fontId="202" fillId="0" borderId="195" xfId="0" applyFont="1" applyFill="1" applyBorder="1" applyAlignment="1">
      <alignment vertical="center" wrapText="1"/>
    </xf>
    <xf numFmtId="4" fontId="157" fillId="0" borderId="195" xfId="0" applyNumberFormat="1" applyFont="1" applyFill="1" applyBorder="1" applyAlignment="1">
      <alignment horizontal="center" vertical="center"/>
    </xf>
    <xf numFmtId="0" fontId="157" fillId="0" borderId="195" xfId="0" applyFont="1" applyFill="1" applyBorder="1" applyAlignment="1">
      <alignment vertical="center" wrapText="1"/>
    </xf>
    <xf numFmtId="0" fontId="10" fillId="0" borderId="195" xfId="0" applyFont="1" applyFill="1" applyBorder="1" applyAlignment="1">
      <alignment horizontal="center" vertical="center"/>
    </xf>
    <xf numFmtId="2" fontId="154" fillId="0" borderId="195" xfId="116" applyNumberFormat="1" applyFont="1" applyFill="1" applyBorder="1" applyAlignment="1">
      <alignment horizontal="center" vertical="center"/>
    </xf>
    <xf numFmtId="0" fontId="0" fillId="0" borderId="0" xfId="0" applyFill="1" applyAlignment="1">
      <alignment horizontal="left" vertical="center"/>
    </xf>
    <xf numFmtId="4" fontId="29" fillId="0" borderId="195" xfId="116" applyNumberFormat="1" applyFont="1" applyFill="1" applyBorder="1" applyAlignment="1">
      <alignment horizontal="center" vertical="center"/>
    </xf>
    <xf numFmtId="0" fontId="134" fillId="0" borderId="12" xfId="70" applyFont="1" applyFill="1" applyBorder="1" applyAlignment="1">
      <alignment horizontal="center" vertical="center" wrapText="1"/>
    </xf>
    <xf numFmtId="0" fontId="0" fillId="0" borderId="0" xfId="0" applyFill="1"/>
    <xf numFmtId="0" fontId="0" fillId="0" borderId="195" xfId="0" applyNumberFormat="1" applyFill="1" applyBorder="1"/>
    <xf numFmtId="0" fontId="0" fillId="0" borderId="195" xfId="0" applyFill="1" applyBorder="1" applyAlignment="1">
      <alignment vertical="top"/>
    </xf>
    <xf numFmtId="0" fontId="0" fillId="0" borderId="195" xfId="0" applyFill="1" applyBorder="1" applyAlignment="1">
      <alignment vertical="top" wrapText="1"/>
    </xf>
    <xf numFmtId="0" fontId="0" fillId="0" borderId="0" xfId="0" applyFill="1" applyAlignment="1">
      <alignment vertical="top"/>
    </xf>
    <xf numFmtId="4" fontId="4" fillId="0" borderId="148" xfId="57" applyNumberFormat="1" applyFill="1" applyBorder="1" applyAlignment="1">
      <alignment vertical="center"/>
    </xf>
    <xf numFmtId="2" fontId="0" fillId="0" borderId="0" xfId="0" applyNumberFormat="1" applyFill="1" applyBorder="1" applyAlignment="1">
      <alignment horizontal="center"/>
    </xf>
    <xf numFmtId="4" fontId="4" fillId="0" borderId="0" xfId="57" applyNumberFormat="1" applyFill="1" applyBorder="1" applyAlignment="1">
      <alignment horizontal="center" vertical="center"/>
    </xf>
    <xf numFmtId="0" fontId="0" fillId="0" borderId="0" xfId="0" applyFill="1"/>
    <xf numFmtId="0" fontId="0" fillId="0" borderId="206" xfId="0" applyFill="1" applyBorder="1"/>
    <xf numFmtId="0" fontId="0" fillId="0" borderId="199" xfId="0" applyFill="1" applyBorder="1"/>
    <xf numFmtId="0" fontId="0" fillId="0" borderId="204" xfId="0" applyFill="1" applyBorder="1"/>
    <xf numFmtId="0" fontId="0" fillId="0" borderId="205" xfId="0" applyFill="1" applyBorder="1"/>
    <xf numFmtId="0" fontId="0" fillId="0" borderId="203" xfId="0" applyFill="1" applyBorder="1"/>
    <xf numFmtId="0" fontId="140" fillId="0" borderId="203" xfId="0" applyFont="1" applyFill="1" applyBorder="1" applyAlignment="1">
      <alignment vertical="center" wrapText="1"/>
    </xf>
    <xf numFmtId="0" fontId="140" fillId="0" borderId="205" xfId="0" applyFont="1" applyFill="1" applyBorder="1" applyAlignment="1">
      <alignment vertical="center"/>
    </xf>
    <xf numFmtId="0" fontId="224" fillId="52" borderId="12" xfId="0" applyFont="1" applyFill="1" applyBorder="1" applyAlignment="1">
      <alignment horizontal="center" vertical="center" wrapText="1"/>
    </xf>
    <xf numFmtId="0" fontId="0" fillId="52" borderId="0" xfId="0" applyFill="1"/>
    <xf numFmtId="0" fontId="150" fillId="52" borderId="195" xfId="0" applyFont="1" applyFill="1" applyBorder="1"/>
    <xf numFmtId="0" fontId="224" fillId="52" borderId="206" xfId="0" applyFont="1" applyFill="1" applyBorder="1" applyAlignment="1">
      <alignment horizontal="center" vertical="center" wrapText="1"/>
    </xf>
    <xf numFmtId="0" fontId="0" fillId="0" borderId="0" xfId="0"/>
    <xf numFmtId="0" fontId="13" fillId="0" borderId="0" xfId="0" applyNumberFormat="1" applyFont="1" applyFill="1"/>
    <xf numFmtId="0" fontId="13" fillId="50" borderId="12" xfId="0" applyNumberFormat="1" applyFont="1" applyFill="1" applyBorder="1" applyAlignment="1">
      <alignment horizontal="center" vertical="center"/>
    </xf>
    <xf numFmtId="4" fontId="13" fillId="50" borderId="12" xfId="116" applyNumberFormat="1" applyFont="1" applyFill="1" applyBorder="1" applyAlignment="1">
      <alignment horizontal="center" vertical="center" wrapText="1"/>
    </xf>
    <xf numFmtId="4" fontId="10" fillId="0" borderId="0" xfId="116" applyNumberFormat="1" applyFont="1" applyFill="1" applyBorder="1" applyAlignment="1">
      <alignment horizontal="center" vertical="center"/>
    </xf>
    <xf numFmtId="49" fontId="25" fillId="58" borderId="21" xfId="74" applyNumberFormat="1" applyFont="1" applyFill="1" applyBorder="1" applyAlignment="1">
      <alignment horizontal="center" vertical="center"/>
    </xf>
    <xf numFmtId="0" fontId="29" fillId="27" borderId="12" xfId="0" applyFont="1" applyFill="1" applyBorder="1" applyAlignment="1">
      <alignment horizontal="center" vertical="center"/>
    </xf>
    <xf numFmtId="2" fontId="0" fillId="0" borderId="195" xfId="0" applyNumberFormat="1" applyFont="1" applyFill="1" applyBorder="1" applyAlignment="1">
      <alignment horizontal="center" vertical="center"/>
    </xf>
    <xf numFmtId="167" fontId="4" fillId="0" borderId="195" xfId="57" applyNumberFormat="1" applyFont="1" applyFill="1" applyBorder="1" applyAlignment="1">
      <alignment horizontal="center" vertical="center"/>
    </xf>
    <xf numFmtId="165" fontId="4" fillId="0" borderId="195" xfId="57" applyNumberFormat="1" applyFont="1" applyFill="1" applyBorder="1" applyAlignment="1">
      <alignment vertical="center"/>
    </xf>
    <xf numFmtId="9" fontId="0" fillId="0" borderId="0" xfId="0" applyNumberFormat="1" applyFont="1" applyAlignment="1">
      <alignment vertical="center"/>
    </xf>
    <xf numFmtId="0" fontId="0" fillId="0" borderId="0" xfId="0"/>
    <xf numFmtId="0" fontId="238" fillId="0" borderId="0" xfId="0" applyFont="1"/>
    <xf numFmtId="0" fontId="238" fillId="0" borderId="0" xfId="0" applyFont="1" applyFill="1"/>
    <xf numFmtId="9" fontId="0" fillId="0" borderId="0" xfId="0" applyNumberFormat="1"/>
    <xf numFmtId="0" fontId="134" fillId="0" borderId="12" xfId="70" applyFont="1" applyFill="1" applyBorder="1" applyAlignment="1">
      <alignment horizontal="center" vertical="center" wrapText="1"/>
    </xf>
    <xf numFmtId="0" fontId="0" fillId="0" borderId="12" xfId="0" applyFill="1" applyBorder="1" applyAlignment="1">
      <alignment horizontal="center"/>
    </xf>
    <xf numFmtId="0" fontId="0" fillId="0" borderId="12" xfId="0" applyFill="1" applyBorder="1"/>
    <xf numFmtId="0" fontId="0" fillId="0" borderId="220" xfId="0" applyFill="1" applyBorder="1" applyAlignment="1">
      <alignment horizontal="center"/>
    </xf>
    <xf numFmtId="0" fontId="0" fillId="0" borderId="0" xfId="0" applyFill="1" applyAlignment="1">
      <alignment horizontal="left"/>
    </xf>
    <xf numFmtId="0" fontId="0" fillId="0" borderId="0" xfId="0" applyFill="1"/>
    <xf numFmtId="0" fontId="0" fillId="0" borderId="220" xfId="0" applyFill="1" applyBorder="1" applyAlignment="1">
      <alignment horizontal="center" wrapText="1"/>
    </xf>
    <xf numFmtId="0" fontId="0" fillId="0" borderId="222" xfId="0" applyFill="1" applyBorder="1" applyAlignment="1">
      <alignment horizontal="center"/>
    </xf>
    <xf numFmtId="0" fontId="0" fillId="0" borderId="222" xfId="0" applyFont="1" applyFill="1" applyBorder="1" applyAlignment="1">
      <alignment horizontal="center" wrapText="1"/>
    </xf>
    <xf numFmtId="0" fontId="0" fillId="0" borderId="0" xfId="0" applyFill="1"/>
    <xf numFmtId="49" fontId="0" fillId="0" borderId="12" xfId="0" applyNumberFormat="1" applyFill="1" applyBorder="1" applyAlignment="1">
      <alignment horizontal="center"/>
    </xf>
    <xf numFmtId="0" fontId="15" fillId="0" borderId="0" xfId="54" applyFont="1" applyFill="1" applyBorder="1" applyAlignment="1" applyProtection="1"/>
    <xf numFmtId="0" fontId="15" fillId="49" borderId="0" xfId="54" applyFont="1" applyFill="1" applyBorder="1" applyAlignment="1" applyProtection="1"/>
    <xf numFmtId="0" fontId="0" fillId="0" borderId="0" xfId="0"/>
    <xf numFmtId="9" fontId="10" fillId="0" borderId="0" xfId="0" applyNumberFormat="1" applyFont="1" applyAlignment="1">
      <alignment vertical="center"/>
    </xf>
    <xf numFmtId="0" fontId="0" fillId="0" borderId="0" xfId="0"/>
    <xf numFmtId="0" fontId="0" fillId="0" borderId="0" xfId="0" applyFill="1"/>
    <xf numFmtId="0" fontId="0" fillId="0" borderId="224" xfId="0" applyBorder="1" applyAlignment="1">
      <alignment vertical="center" wrapText="1"/>
    </xf>
    <xf numFmtId="0" fontId="0" fillId="0" borderId="224" xfId="0" applyFill="1" applyBorder="1" applyAlignment="1">
      <alignment horizontal="center" vertical="center" wrapText="1"/>
    </xf>
    <xf numFmtId="0" fontId="0" fillId="0" borderId="224" xfId="0" applyBorder="1" applyAlignment="1">
      <alignment horizontal="center" vertical="center"/>
    </xf>
    <xf numFmtId="2" fontId="0" fillId="0" borderId="224" xfId="0" applyNumberFormat="1" applyFill="1" applyBorder="1" applyAlignment="1">
      <alignment horizontal="center" vertical="center"/>
    </xf>
    <xf numFmtId="0" fontId="0" fillId="0" borderId="0" xfId="0"/>
    <xf numFmtId="4" fontId="157" fillId="0" borderId="195" xfId="0" applyNumberFormat="1" applyFont="1" applyFill="1" applyBorder="1" applyAlignment="1">
      <alignment horizontal="center"/>
    </xf>
    <xf numFmtId="0" fontId="135" fillId="0" borderId="229" xfId="0" applyFont="1" applyFill="1" applyBorder="1" applyAlignment="1"/>
    <xf numFmtId="0" fontId="135" fillId="0" borderId="231" xfId="0" applyFont="1" applyFill="1" applyBorder="1" applyAlignment="1"/>
    <xf numFmtId="0" fontId="135" fillId="0" borderId="203" xfId="0" applyFont="1" applyFill="1" applyBorder="1" applyAlignment="1"/>
    <xf numFmtId="0" fontId="0" fillId="0" borderId="0" xfId="0"/>
    <xf numFmtId="0" fontId="0" fillId="0" borderId="0" xfId="0" applyFill="1"/>
    <xf numFmtId="0" fontId="0" fillId="0" borderId="0" xfId="0"/>
    <xf numFmtId="9" fontId="0" fillId="0" borderId="0" xfId="0" applyNumberFormat="1" applyFont="1"/>
    <xf numFmtId="0" fontId="0" fillId="0" borderId="0" xfId="0" applyFill="1" applyAlignment="1">
      <alignment horizontal="center"/>
    </xf>
    <xf numFmtId="0" fontId="0" fillId="0" borderId="12" xfId="0" applyFont="1" applyFill="1" applyBorder="1" applyAlignment="1"/>
    <xf numFmtId="0" fontId="0" fillId="0" borderId="12" xfId="0" applyFill="1" applyBorder="1" applyAlignment="1">
      <alignment horizontal="center"/>
    </xf>
    <xf numFmtId="0" fontId="0" fillId="0" borderId="12" xfId="0" applyFill="1" applyBorder="1" applyAlignment="1">
      <alignment horizontal="center" vertical="center"/>
    </xf>
    <xf numFmtId="0" fontId="36" fillId="0" borderId="28" xfId="0" applyFont="1" applyFill="1" applyBorder="1" applyAlignment="1">
      <alignment horizontal="left" vertical="center" wrapText="1"/>
    </xf>
    <xf numFmtId="0" fontId="0" fillId="0" borderId="12" xfId="0" applyFill="1" applyBorder="1"/>
    <xf numFmtId="0" fontId="0" fillId="0" borderId="0" xfId="0" applyFill="1" applyAlignment="1">
      <alignment vertical="center"/>
    </xf>
    <xf numFmtId="0" fontId="0" fillId="0" borderId="0" xfId="0" applyFill="1"/>
    <xf numFmtId="10" fontId="136" fillId="0" borderId="0" xfId="0" applyNumberFormat="1" applyFont="1" applyFill="1" applyAlignment="1">
      <alignment horizontal="center" vertical="center"/>
    </xf>
    <xf numFmtId="1" fontId="0" fillId="0" borderId="0" xfId="0" applyNumberFormat="1" applyFill="1" applyAlignment="1">
      <alignment horizontal="center" vertical="center"/>
    </xf>
    <xf numFmtId="2" fontId="154" fillId="0" borderId="224" xfId="116" applyNumberFormat="1" applyFont="1" applyFill="1" applyBorder="1" applyAlignment="1">
      <alignment horizontal="center" vertical="center"/>
    </xf>
    <xf numFmtId="4" fontId="154" fillId="0" borderId="224" xfId="116" applyNumberFormat="1" applyFont="1" applyFill="1" applyBorder="1" applyAlignment="1">
      <alignment horizontal="center" vertical="center"/>
    </xf>
    <xf numFmtId="170" fontId="10" fillId="0" borderId="0" xfId="0" applyNumberFormat="1" applyFont="1" applyFill="1" applyAlignment="1">
      <alignment vertical="center"/>
    </xf>
    <xf numFmtId="1" fontId="0" fillId="0" borderId="12" xfId="0" applyNumberFormat="1" applyFill="1" applyBorder="1" applyAlignment="1">
      <alignment horizontal="center"/>
    </xf>
    <xf numFmtId="0" fontId="215" fillId="0" borderId="0" xfId="0" applyFont="1" applyFill="1"/>
    <xf numFmtId="183" fontId="164" fillId="0" borderId="12" xfId="129" applyNumberFormat="1" applyFont="1" applyFill="1" applyBorder="1" applyAlignment="1">
      <alignment vertical="center"/>
    </xf>
    <xf numFmtId="2" fontId="168" fillId="0" borderId="12" xfId="0" applyNumberFormat="1" applyFont="1" applyFill="1" applyBorder="1" applyAlignment="1">
      <alignment horizontal="center" vertical="center"/>
    </xf>
    <xf numFmtId="0" fontId="143" fillId="0" borderId="0" xfId="0" applyFont="1" applyFill="1"/>
    <xf numFmtId="0" fontId="5" fillId="0" borderId="0" xfId="35" applyFont="1" applyFill="1" applyBorder="1" applyAlignment="1">
      <alignment horizontal="center"/>
    </xf>
    <xf numFmtId="173" fontId="5" fillId="0" borderId="0" xfId="35" applyNumberFormat="1" applyFont="1" applyFill="1" applyBorder="1"/>
    <xf numFmtId="173" fontId="5" fillId="0" borderId="0" xfId="35" applyNumberFormat="1" applyFont="1" applyFill="1" applyBorder="1" applyAlignment="1">
      <alignment horizontal="center"/>
    </xf>
    <xf numFmtId="0" fontId="0" fillId="0" borderId="0" xfId="0"/>
    <xf numFmtId="0" fontId="0" fillId="0" borderId="0" xfId="0"/>
    <xf numFmtId="0" fontId="0" fillId="0" borderId="0" xfId="0" applyFill="1"/>
    <xf numFmtId="0" fontId="0" fillId="0" borderId="12" xfId="0" applyFont="1" applyFill="1" applyBorder="1" applyAlignment="1">
      <alignment vertical="center"/>
    </xf>
    <xf numFmtId="0" fontId="5" fillId="0" borderId="224" xfId="57" applyFont="1" applyFill="1" applyBorder="1" applyAlignment="1">
      <alignment horizontal="center" vertical="center"/>
    </xf>
    <xf numFmtId="0" fontId="5" fillId="0" borderId="224" xfId="57" applyNumberFormat="1" applyFont="1" applyBorder="1" applyAlignment="1">
      <alignment horizontal="center" vertical="center"/>
    </xf>
    <xf numFmtId="49" fontId="5" fillId="0" borderId="224" xfId="57" applyNumberFormat="1" applyFont="1" applyBorder="1" applyAlignment="1">
      <alignment horizontal="center" vertical="center"/>
    </xf>
    <xf numFmtId="0" fontId="5" fillId="0" borderId="224" xfId="57" applyFont="1" applyBorder="1" applyAlignment="1">
      <alignment horizontal="center" vertical="center"/>
    </xf>
    <xf numFmtId="3" fontId="5" fillId="0" borderId="224" xfId="57" applyNumberFormat="1" applyFont="1" applyBorder="1" applyAlignment="1">
      <alignment horizontal="center" vertical="center"/>
    </xf>
    <xf numFmtId="1" fontId="5" fillId="0" borderId="224" xfId="57" applyNumberFormat="1" applyFont="1" applyBorder="1" applyAlignment="1">
      <alignment horizontal="center" vertical="center"/>
    </xf>
    <xf numFmtId="0" fontId="5" fillId="0" borderId="0" xfId="57" applyNumberFormat="1" applyFont="1" applyBorder="1" applyAlignment="1">
      <alignment horizontal="center" vertical="center"/>
    </xf>
    <xf numFmtId="3" fontId="5" fillId="0" borderId="0" xfId="57" applyNumberFormat="1" applyFont="1" applyBorder="1" applyAlignment="1">
      <alignment horizontal="center" vertical="center"/>
    </xf>
    <xf numFmtId="0" fontId="0" fillId="0" borderId="0" xfId="0"/>
    <xf numFmtId="0" fontId="0" fillId="0" borderId="0" xfId="0"/>
    <xf numFmtId="0" fontId="0" fillId="0" borderId="0" xfId="0"/>
    <xf numFmtId="0" fontId="0" fillId="0" borderId="229" xfId="0" applyFont="1" applyFill="1" applyBorder="1" applyAlignment="1">
      <alignment horizontal="left" vertical="top"/>
    </xf>
    <xf numFmtId="49" fontId="0" fillId="0" borderId="231" xfId="0" applyNumberFormat="1" applyFont="1" applyFill="1" applyBorder="1" applyAlignment="1">
      <alignment horizontal="left" vertical="top"/>
    </xf>
    <xf numFmtId="4" fontId="154" fillId="0" borderId="231" xfId="116" applyNumberFormat="1" applyFont="1" applyFill="1" applyBorder="1" applyAlignment="1">
      <alignment horizontal="center" vertical="center"/>
    </xf>
    <xf numFmtId="0" fontId="0" fillId="0" borderId="231" xfId="0" applyBorder="1" applyAlignment="1"/>
    <xf numFmtId="1" fontId="0" fillId="0" borderId="0" xfId="0" applyNumberFormat="1" applyFill="1" applyBorder="1" applyAlignment="1">
      <alignment horizontal="center" vertical="center" wrapText="1"/>
    </xf>
    <xf numFmtId="167" fontId="0" fillId="0" borderId="0" xfId="0" applyNumberFormat="1" applyFill="1" applyBorder="1" applyAlignment="1">
      <alignment horizontal="center"/>
    </xf>
    <xf numFmtId="0" fontId="0" fillId="0" borderId="224" xfId="0" applyBorder="1" applyAlignment="1">
      <alignment vertical="center"/>
    </xf>
    <xf numFmtId="0" fontId="135" fillId="0" borderId="224" xfId="0" applyFont="1" applyBorder="1" applyAlignment="1">
      <alignment horizontal="center" vertical="center"/>
    </xf>
    <xf numFmtId="0" fontId="135" fillId="0" borderId="224" xfId="0" applyFont="1" applyBorder="1" applyAlignment="1">
      <alignment vertical="center"/>
    </xf>
    <xf numFmtId="4" fontId="135" fillId="0" borderId="224" xfId="0" applyNumberFormat="1" applyFont="1" applyBorder="1" applyAlignment="1">
      <alignment horizontal="center" vertical="center"/>
    </xf>
    <xf numFmtId="4" fontId="0" fillId="0" borderId="224" xfId="0" applyNumberFormat="1" applyBorder="1" applyAlignment="1">
      <alignment horizontal="center" vertical="center"/>
    </xf>
    <xf numFmtId="0" fontId="0" fillId="0" borderId="224" xfId="0" applyBorder="1" applyAlignment="1">
      <alignment horizontal="left" vertical="center"/>
    </xf>
    <xf numFmtId="0" fontId="246" fillId="0" borderId="224" xfId="0" applyNumberFormat="1" applyFont="1" applyFill="1" applyBorder="1" applyAlignment="1">
      <alignment horizontal="center" vertical="center" wrapText="1"/>
    </xf>
    <xf numFmtId="0" fontId="246" fillId="0" borderId="224" xfId="0" applyNumberFormat="1" applyFont="1" applyFill="1" applyBorder="1" applyAlignment="1">
      <alignment horizontal="left" vertical="center" wrapText="1"/>
    </xf>
    <xf numFmtId="0" fontId="17" fillId="0" borderId="224" xfId="0" applyNumberFormat="1" applyFont="1" applyFill="1" applyBorder="1" applyAlignment="1">
      <alignment horizontal="center" vertical="center" wrapText="1"/>
    </xf>
    <xf numFmtId="0" fontId="17" fillId="0" borderId="224" xfId="0" applyNumberFormat="1" applyFont="1" applyFill="1" applyBorder="1" applyAlignment="1">
      <alignment horizontal="left" vertical="center" wrapText="1"/>
    </xf>
    <xf numFmtId="0" fontId="151" fillId="0" borderId="224" xfId="0" applyNumberFormat="1" applyFont="1" applyFill="1" applyBorder="1" applyAlignment="1">
      <alignment vertical="center" wrapText="1"/>
    </xf>
    <xf numFmtId="0" fontId="154" fillId="0" borderId="224" xfId="0" applyNumberFormat="1" applyFont="1" applyFill="1" applyBorder="1" applyAlignment="1">
      <alignment horizontal="left" vertical="center" wrapText="1"/>
    </xf>
    <xf numFmtId="0" fontId="0" fillId="0" borderId="0" xfId="0" applyAlignment="1">
      <alignment vertical="center"/>
    </xf>
    <xf numFmtId="0" fontId="0" fillId="0" borderId="0" xfId="0"/>
    <xf numFmtId="0" fontId="0" fillId="0" borderId="0" xfId="0"/>
    <xf numFmtId="0" fontId="0" fillId="0" borderId="0" xfId="0" applyFill="1"/>
    <xf numFmtId="0" fontId="0" fillId="0" borderId="224" xfId="0" applyBorder="1" applyAlignment="1">
      <alignment horizontal="left" vertical="center" wrapText="1"/>
    </xf>
    <xf numFmtId="1" fontId="0" fillId="0" borderId="224" xfId="0" applyNumberFormat="1" applyBorder="1" applyAlignment="1">
      <alignment horizontal="center" vertical="top"/>
    </xf>
    <xf numFmtId="0" fontId="0" fillId="0" borderId="0" xfId="0" applyAlignment="1">
      <alignment horizontal="left" vertical="top"/>
    </xf>
    <xf numFmtId="0" fontId="0" fillId="79" borderId="0" xfId="0" applyFill="1"/>
    <xf numFmtId="0" fontId="202" fillId="79" borderId="0" xfId="0" applyFont="1" applyFill="1"/>
    <xf numFmtId="0" fontId="0" fillId="0" borderId="0" xfId="0"/>
    <xf numFmtId="0" fontId="0" fillId="0" borderId="12" xfId="0" applyFill="1" applyBorder="1" applyAlignment="1">
      <alignment horizontal="center"/>
    </xf>
    <xf numFmtId="0" fontId="0" fillId="0" borderId="0" xfId="0" applyFill="1" applyBorder="1" applyAlignment="1">
      <alignment horizontal="center"/>
    </xf>
    <xf numFmtId="0" fontId="0" fillId="0" borderId="0" xfId="0"/>
    <xf numFmtId="0" fontId="0" fillId="0" borderId="224" xfId="0" applyFont="1" applyFill="1" applyBorder="1" applyAlignment="1">
      <alignment horizontal="center" vertical="center"/>
    </xf>
    <xf numFmtId="49" fontId="0" fillId="0" borderId="224" xfId="0" applyNumberFormat="1" applyFont="1" applyFill="1" applyBorder="1" applyAlignment="1">
      <alignment horizontal="center" vertical="center" wrapText="1"/>
    </xf>
    <xf numFmtId="0" fontId="0" fillId="0" borderId="224" xfId="0" applyFont="1" applyFill="1" applyBorder="1" applyAlignment="1">
      <alignment vertical="center"/>
    </xf>
    <xf numFmtId="2" fontId="34" fillId="0" borderId="0" xfId="57" applyNumberFormat="1" applyFont="1" applyAlignment="1">
      <alignment horizontal="center"/>
    </xf>
    <xf numFmtId="0" fontId="5" fillId="47" borderId="12" xfId="72" applyFont="1" applyFill="1" applyBorder="1" applyAlignment="1">
      <alignment horizontal="center" vertical="center" wrapText="1"/>
    </xf>
    <xf numFmtId="0" fontId="25" fillId="0" borderId="0" xfId="70" applyFont="1" applyAlignment="1">
      <alignment horizontal="center" vertical="center"/>
    </xf>
    <xf numFmtId="0" fontId="5" fillId="0" borderId="15" xfId="70" applyFont="1" applyFill="1" applyBorder="1" applyAlignment="1">
      <alignment horizontal="center" vertical="center" wrapText="1"/>
    </xf>
    <xf numFmtId="0" fontId="5" fillId="0" borderId="15" xfId="72" applyFont="1" applyFill="1" applyBorder="1" applyAlignment="1">
      <alignment horizontal="center" vertical="center"/>
    </xf>
    <xf numFmtId="0" fontId="0" fillId="0" borderId="0" xfId="0"/>
    <xf numFmtId="0" fontId="0" fillId="0" borderId="12" xfId="0" applyFill="1" applyBorder="1" applyAlignment="1">
      <alignment horizontal="center"/>
    </xf>
    <xf numFmtId="0" fontId="0" fillId="0" borderId="0" xfId="0" applyFill="1"/>
    <xf numFmtId="0" fontId="146" fillId="0" borderId="224" xfId="0" applyFont="1" applyFill="1" applyBorder="1" applyAlignment="1">
      <alignment vertical="center"/>
    </xf>
    <xf numFmtId="0" fontId="0" fillId="0" borderId="224" xfId="0" applyFill="1" applyBorder="1" applyAlignment="1">
      <alignment horizontal="left"/>
    </xf>
    <xf numFmtId="0" fontId="238" fillId="0" borderId="14" xfId="0" applyFont="1" applyFill="1" applyBorder="1" applyAlignment="1"/>
    <xf numFmtId="0" fontId="5" fillId="0" borderId="0" xfId="0" applyFont="1" applyFill="1" applyAlignment="1">
      <alignment vertical="center" wrapText="1"/>
    </xf>
    <xf numFmtId="0" fontId="143" fillId="0" borderId="0" xfId="0" applyFont="1" applyAlignment="1">
      <alignment horizontal="center"/>
    </xf>
    <xf numFmtId="0" fontId="143" fillId="0" borderId="0" xfId="0" applyFont="1" applyFill="1" applyAlignment="1">
      <alignment horizontal="center"/>
    </xf>
    <xf numFmtId="0" fontId="143" fillId="0" borderId="14" xfId="0" applyFont="1" applyFill="1" applyBorder="1" applyAlignment="1">
      <alignment horizontal="center"/>
    </xf>
    <xf numFmtId="0" fontId="0" fillId="0" borderId="224" xfId="0" applyFill="1" applyBorder="1" applyAlignment="1">
      <alignment horizontal="center" vertical="center"/>
    </xf>
    <xf numFmtId="0" fontId="244" fillId="0" borderId="224" xfId="0" applyFont="1" applyFill="1" applyBorder="1" applyAlignment="1">
      <alignment vertical="center"/>
    </xf>
    <xf numFmtId="2" fontId="154" fillId="0" borderId="203" xfId="116" applyNumberFormat="1" applyFont="1" applyFill="1" applyBorder="1" applyAlignment="1">
      <alignment horizontal="center" vertical="center"/>
    </xf>
    <xf numFmtId="0" fontId="244" fillId="0" borderId="199" xfId="0" applyFont="1" applyFill="1" applyBorder="1" applyAlignment="1">
      <alignment vertical="center"/>
    </xf>
    <xf numFmtId="4" fontId="93" fillId="0" borderId="12" xfId="116" applyNumberFormat="1" applyFont="1" applyFill="1" applyBorder="1" applyAlignment="1">
      <alignment horizontal="center" vertical="center"/>
    </xf>
    <xf numFmtId="0" fontId="0" fillId="0" borderId="229" xfId="0" applyFill="1" applyBorder="1"/>
    <xf numFmtId="0" fontId="134" fillId="0" borderId="224" xfId="0" applyFont="1" applyFill="1" applyBorder="1" applyAlignment="1">
      <alignment horizontal="center" vertical="center"/>
    </xf>
    <xf numFmtId="0" fontId="217" fillId="0" borderId="238" xfId="174" applyNumberFormat="1" applyFont="1" applyFill="1" applyBorder="1" applyAlignment="1">
      <alignment vertical="center"/>
    </xf>
    <xf numFmtId="0" fontId="217" fillId="0" borderId="239" xfId="174" applyNumberFormat="1" applyFont="1" applyFill="1" applyBorder="1" applyAlignment="1">
      <alignment vertical="center"/>
    </xf>
    <xf numFmtId="49" fontId="150" fillId="54" borderId="224" xfId="57" applyNumberFormat="1" applyFont="1" applyFill="1" applyBorder="1" applyAlignment="1">
      <alignment horizontal="center" vertical="center" wrapText="1"/>
    </xf>
    <xf numFmtId="49" fontId="150" fillId="48" borderId="224" xfId="57" applyNumberFormat="1" applyFont="1" applyFill="1" applyBorder="1" applyAlignment="1">
      <alignment horizontal="center" vertical="center" wrapText="1"/>
    </xf>
    <xf numFmtId="4" fontId="150" fillId="54" borderId="224" xfId="116" applyNumberFormat="1" applyFont="1" applyFill="1" applyBorder="1" applyAlignment="1">
      <alignment horizontal="center" vertical="center" wrapText="1"/>
    </xf>
    <xf numFmtId="3" fontId="150" fillId="55" borderId="224" xfId="70" applyNumberFormat="1" applyFont="1" applyFill="1" applyBorder="1" applyAlignment="1">
      <alignment horizontal="center" vertical="center" wrapText="1"/>
    </xf>
    <xf numFmtId="0" fontId="134" fillId="47" borderId="224" xfId="57" applyNumberFormat="1" applyFont="1" applyFill="1" applyBorder="1" applyAlignment="1">
      <alignment horizontal="center" vertical="center" wrapText="1"/>
    </xf>
    <xf numFmtId="0" fontId="0" fillId="47" borderId="224" xfId="0" applyFill="1" applyBorder="1" applyAlignment="1">
      <alignment vertical="center" wrapText="1"/>
    </xf>
    <xf numFmtId="4" fontId="154" fillId="47" borderId="224" xfId="116" applyNumberFormat="1" applyFont="1" applyFill="1" applyBorder="1" applyAlignment="1">
      <alignment horizontal="center" vertical="center"/>
    </xf>
    <xf numFmtId="0" fontId="134" fillId="0" borderId="224" xfId="57" applyNumberFormat="1" applyFont="1" applyFill="1" applyBorder="1" applyAlignment="1">
      <alignment horizontal="center" vertical="center" wrapText="1"/>
    </xf>
    <xf numFmtId="0" fontId="0" fillId="0" borderId="224" xfId="0" applyFill="1" applyBorder="1"/>
    <xf numFmtId="0" fontId="0" fillId="47" borderId="224" xfId="0" applyFill="1" applyBorder="1" applyAlignment="1">
      <alignment horizontal="center"/>
    </xf>
    <xf numFmtId="0" fontId="0" fillId="0" borderId="0" xfId="0" applyFill="1" applyAlignment="1">
      <alignment horizontal="center"/>
    </xf>
    <xf numFmtId="0" fontId="0" fillId="0" borderId="224" xfId="0" applyFill="1" applyBorder="1" applyAlignment="1">
      <alignment horizontal="center"/>
    </xf>
    <xf numFmtId="0" fontId="0" fillId="0" borderId="0" xfId="0"/>
    <xf numFmtId="0" fontId="0" fillId="0" borderId="0" xfId="0" applyFill="1"/>
    <xf numFmtId="49" fontId="27" fillId="0" borderId="18" xfId="57" applyNumberFormat="1" applyFont="1" applyFill="1" applyBorder="1" applyAlignment="1"/>
    <xf numFmtId="49" fontId="27" fillId="0" borderId="241" xfId="57" applyNumberFormat="1" applyFont="1" applyFill="1" applyBorder="1" applyAlignment="1">
      <alignment horizontal="left"/>
    </xf>
    <xf numFmtId="49" fontId="29" fillId="0" borderId="231" xfId="57" applyNumberFormat="1" applyFont="1" applyFill="1" applyBorder="1" applyAlignment="1">
      <alignment horizontal="left"/>
    </xf>
    <xf numFmtId="0" fontId="202" fillId="0" borderId="0" xfId="0" applyFont="1" applyFill="1"/>
    <xf numFmtId="49" fontId="27" fillId="0" borderId="39" xfId="57" applyNumberFormat="1" applyFont="1" applyFill="1" applyBorder="1" applyAlignment="1">
      <alignment horizontal="left"/>
    </xf>
    <xf numFmtId="0" fontId="27" fillId="0" borderId="42" xfId="57" applyFont="1" applyFill="1" applyBorder="1" applyAlignment="1">
      <alignment horizontal="left"/>
    </xf>
    <xf numFmtId="0" fontId="27" fillId="0" borderId="16" xfId="57" applyFont="1" applyFill="1" applyBorder="1" applyAlignment="1">
      <alignment horizontal="left"/>
    </xf>
    <xf numFmtId="0" fontId="27" fillId="0" borderId="17" xfId="57" applyFont="1" applyFill="1" applyBorder="1" applyAlignment="1">
      <alignment horizontal="left"/>
    </xf>
    <xf numFmtId="0" fontId="238" fillId="0" borderId="224" xfId="0" applyFont="1" applyFill="1" applyBorder="1" applyAlignment="1">
      <alignment vertical="center"/>
    </xf>
    <xf numFmtId="0" fontId="143" fillId="0" borderId="224" xfId="0" applyFont="1" applyFill="1" applyBorder="1" applyAlignment="1">
      <alignment horizontal="center" vertical="center"/>
    </xf>
    <xf numFmtId="0" fontId="25" fillId="0" borderId="243" xfId="70" applyFont="1" applyFill="1" applyBorder="1" applyAlignment="1">
      <alignment horizontal="center" vertical="center" wrapText="1"/>
    </xf>
    <xf numFmtId="0" fontId="195" fillId="0" borderId="223" xfId="70" applyFont="1" applyFill="1" applyBorder="1" applyAlignment="1">
      <alignment vertical="center"/>
    </xf>
    <xf numFmtId="0" fontId="202" fillId="0" borderId="224" xfId="0" applyFont="1" applyFill="1" applyBorder="1" applyAlignment="1">
      <alignment vertical="center" wrapText="1"/>
    </xf>
    <xf numFmtId="0" fontId="5" fillId="0" borderId="224" xfId="130" applyFont="1" applyFill="1" applyBorder="1" applyAlignment="1" applyProtection="1">
      <alignment horizontal="center" vertical="center" wrapText="1"/>
      <protection hidden="1"/>
    </xf>
    <xf numFmtId="0" fontId="0" fillId="0" borderId="216" xfId="0" applyFill="1" applyBorder="1"/>
    <xf numFmtId="0" fontId="5" fillId="0" borderId="224" xfId="0" applyFont="1" applyFill="1" applyBorder="1" applyAlignment="1">
      <alignment horizontal="center" vertical="center"/>
    </xf>
    <xf numFmtId="0" fontId="0" fillId="0" borderId="201" xfId="0" applyFill="1" applyBorder="1"/>
    <xf numFmtId="0" fontId="129" fillId="0" borderId="0" xfId="0" applyFont="1" applyFill="1"/>
    <xf numFmtId="0" fontId="238" fillId="0" borderId="205" xfId="0" applyFont="1" applyFill="1" applyBorder="1" applyAlignment="1"/>
    <xf numFmtId="0" fontId="143" fillId="0" borderId="205" xfId="0" applyFont="1" applyFill="1" applyBorder="1" applyAlignment="1">
      <alignment horizontal="center"/>
    </xf>
    <xf numFmtId="0" fontId="0" fillId="0" borderId="205" xfId="0" applyFill="1" applyBorder="1" applyAlignment="1"/>
    <xf numFmtId="0" fontId="0" fillId="0" borderId="203" xfId="0" applyFill="1" applyBorder="1" applyAlignment="1"/>
    <xf numFmtId="3" fontId="5" fillId="0" borderId="203" xfId="72" applyNumberFormat="1" applyFont="1" applyFill="1" applyBorder="1" applyAlignment="1">
      <alignment horizontal="center" vertical="center"/>
    </xf>
    <xf numFmtId="0" fontId="0" fillId="0" borderId="0" xfId="0" applyFill="1"/>
    <xf numFmtId="0" fontId="0" fillId="0" borderId="0" xfId="0"/>
    <xf numFmtId="0" fontId="0" fillId="0" borderId="0" xfId="0" applyFill="1"/>
    <xf numFmtId="0" fontId="0" fillId="0" borderId="12" xfId="0" applyFill="1" applyBorder="1" applyAlignment="1">
      <alignment horizontal="center"/>
    </xf>
    <xf numFmtId="0" fontId="0" fillId="0" borderId="0" xfId="0" applyFill="1" applyBorder="1" applyAlignment="1">
      <alignment horizontal="center"/>
    </xf>
    <xf numFmtId="0" fontId="29" fillId="0" borderId="224" xfId="0" applyFont="1" applyFill="1" applyBorder="1" applyAlignment="1">
      <alignment horizontal="center" vertical="center" wrapText="1"/>
    </xf>
    <xf numFmtId="0" fontId="0" fillId="0" borderId="28" xfId="0" applyFill="1" applyBorder="1" applyAlignment="1">
      <alignment horizontal="center"/>
    </xf>
    <xf numFmtId="0" fontId="0" fillId="0" borderId="12" xfId="0" applyFill="1" applyBorder="1" applyAlignment="1">
      <alignment horizontal="left"/>
    </xf>
    <xf numFmtId="0" fontId="0" fillId="0" borderId="12" xfId="0" applyFill="1" applyBorder="1"/>
    <xf numFmtId="0" fontId="0" fillId="0" borderId="10" xfId="0" applyFill="1" applyBorder="1" applyAlignment="1">
      <alignment horizontal="center"/>
    </xf>
    <xf numFmtId="0" fontId="0" fillId="0" borderId="0" xfId="0"/>
    <xf numFmtId="0" fontId="0" fillId="0" borderId="0" xfId="0" applyFill="1"/>
    <xf numFmtId="0" fontId="5" fillId="0" borderId="10" xfId="57" applyNumberFormat="1" applyFont="1" applyFill="1" applyBorder="1" applyAlignment="1">
      <alignment horizontal="center" vertical="center"/>
    </xf>
    <xf numFmtId="0" fontId="29" fillId="47" borderId="224" xfId="0" applyFont="1" applyFill="1" applyBorder="1" applyAlignment="1">
      <alignment horizontal="center" wrapText="1"/>
    </xf>
    <xf numFmtId="0" fontId="5" fillId="0" borderId="139" xfId="0" applyFont="1" applyFill="1" applyBorder="1" applyAlignment="1">
      <alignment horizontal="center" wrapText="1"/>
    </xf>
    <xf numFmtId="0" fontId="5" fillId="0" borderId="178" xfId="0" applyFont="1" applyFill="1" applyBorder="1" applyAlignment="1">
      <alignment horizontal="center" wrapText="1"/>
    </xf>
    <xf numFmtId="0" fontId="5" fillId="0" borderId="10" xfId="0" applyFont="1" applyFill="1" applyBorder="1" applyAlignment="1">
      <alignment horizontal="center" wrapText="1"/>
    </xf>
    <xf numFmtId="0" fontId="0" fillId="0" borderId="71" xfId="0" applyFill="1" applyBorder="1" applyAlignment="1">
      <alignment horizontal="center"/>
    </xf>
    <xf numFmtId="0" fontId="29" fillId="0" borderId="224" xfId="0" applyFont="1" applyFill="1" applyBorder="1" applyAlignment="1">
      <alignment horizontal="center" wrapText="1"/>
    </xf>
    <xf numFmtId="0" fontId="5" fillId="0" borderId="120" xfId="0" applyFont="1" applyFill="1" applyBorder="1" applyAlignment="1">
      <alignment horizontal="center"/>
    </xf>
    <xf numFmtId="0" fontId="0" fillId="0" borderId="0" xfId="0" applyFill="1"/>
    <xf numFmtId="0" fontId="0" fillId="0" borderId="0" xfId="0"/>
    <xf numFmtId="0" fontId="0" fillId="0" borderId="0" xfId="0" applyFill="1"/>
    <xf numFmtId="0" fontId="0" fillId="0" borderId="0" xfId="0" applyFill="1"/>
    <xf numFmtId="10" fontId="13" fillId="28" borderId="12" xfId="0" applyNumberFormat="1" applyFont="1" applyFill="1" applyBorder="1" applyAlignment="1">
      <alignment horizontal="center" vertical="center"/>
    </xf>
    <xf numFmtId="0" fontId="0" fillId="0" borderId="0" xfId="0"/>
    <xf numFmtId="0" fontId="0" fillId="0" borderId="0" xfId="0"/>
    <xf numFmtId="0" fontId="0" fillId="0" borderId="0" xfId="0" applyFill="1"/>
    <xf numFmtId="0" fontId="13" fillId="50" borderId="224" xfId="0" applyNumberFormat="1" applyFont="1" applyFill="1" applyBorder="1" applyAlignment="1">
      <alignment horizontal="center" vertical="center" wrapText="1"/>
    </xf>
    <xf numFmtId="0" fontId="0" fillId="0" borderId="0" xfId="0" applyFill="1" applyAlignment="1">
      <alignment vertical="center"/>
    </xf>
    <xf numFmtId="0" fontId="0" fillId="0" borderId="0" xfId="0" applyFill="1"/>
    <xf numFmtId="0" fontId="0" fillId="0" borderId="12" xfId="0" applyFill="1" applyBorder="1" applyAlignment="1">
      <alignment horizontal="center"/>
    </xf>
    <xf numFmtId="0" fontId="49" fillId="0" borderId="0" xfId="58" applyFont="1" applyFill="1" applyAlignment="1">
      <alignment vertical="center"/>
    </xf>
    <xf numFmtId="0" fontId="0" fillId="0" borderId="224" xfId="0" applyFont="1" applyFill="1" applyBorder="1" applyAlignment="1">
      <alignment horizontal="left" vertical="top"/>
    </xf>
    <xf numFmtId="49" fontId="0" fillId="0" borderId="224" xfId="0" applyNumberFormat="1" applyFill="1" applyBorder="1" applyAlignment="1">
      <alignment horizontal="left" vertical="top"/>
    </xf>
    <xf numFmtId="0" fontId="0" fillId="0" borderId="0" xfId="0"/>
    <xf numFmtId="0" fontId="0" fillId="0" borderId="0" xfId="0"/>
    <xf numFmtId="191" fontId="0" fillId="0" borderId="0" xfId="0" applyNumberFormat="1"/>
    <xf numFmtId="0" fontId="0" fillId="0" borderId="0" xfId="0"/>
    <xf numFmtId="0" fontId="253" fillId="0" borderId="193" xfId="0" applyFont="1" applyBorder="1" applyAlignment="1">
      <alignment horizontal="center" vertical="center"/>
    </xf>
    <xf numFmtId="0" fontId="253" fillId="0" borderId="194" xfId="0" applyFont="1" applyBorder="1" applyAlignment="1">
      <alignment horizontal="center" vertical="center"/>
    </xf>
    <xf numFmtId="0" fontId="225" fillId="0" borderId="194" xfId="0" applyFont="1" applyBorder="1" applyAlignment="1">
      <alignment horizontal="center" vertical="center"/>
    </xf>
    <xf numFmtId="0" fontId="251" fillId="0" borderId="0" xfId="0" applyFont="1" applyAlignment="1">
      <alignment vertical="center" wrapText="1"/>
    </xf>
    <xf numFmtId="0" fontId="221" fillId="0" borderId="194" xfId="0" applyFont="1" applyBorder="1" applyAlignment="1">
      <alignment horizontal="center" vertical="center"/>
    </xf>
    <xf numFmtId="0" fontId="254" fillId="0" borderId="194" xfId="0" applyFont="1" applyBorder="1" applyAlignment="1">
      <alignment vertical="center"/>
    </xf>
    <xf numFmtId="0" fontId="202" fillId="0" borderId="145" xfId="0" applyFont="1" applyBorder="1" applyAlignment="1">
      <alignment horizontal="center" vertical="center"/>
    </xf>
    <xf numFmtId="0" fontId="254" fillId="0" borderId="194" xfId="0" applyFont="1" applyBorder="1" applyAlignment="1">
      <alignment horizontal="center" vertical="center"/>
    </xf>
    <xf numFmtId="0" fontId="0" fillId="0" borderId="0" xfId="0" applyFill="1"/>
    <xf numFmtId="0" fontId="49" fillId="0" borderId="0" xfId="58" applyFont="1" applyFill="1" applyAlignment="1">
      <alignment vertical="center" wrapText="1"/>
    </xf>
    <xf numFmtId="0" fontId="49" fillId="0" borderId="0" xfId="58" applyFont="1" applyFill="1" applyAlignment="1">
      <alignment horizontal="center" vertical="center"/>
    </xf>
    <xf numFmtId="0" fontId="254" fillId="0" borderId="194" xfId="0" applyFont="1" applyFill="1" applyBorder="1" applyAlignment="1">
      <alignment horizontal="center" vertical="center"/>
    </xf>
    <xf numFmtId="0" fontId="182" fillId="0" borderId="194" xfId="0" applyFont="1" applyFill="1" applyBorder="1" applyAlignment="1">
      <alignment vertical="center"/>
    </xf>
    <xf numFmtId="0" fontId="138" fillId="0" borderId="194" xfId="0" applyFont="1" applyFill="1" applyBorder="1" applyAlignment="1">
      <alignment horizontal="center" vertical="center"/>
    </xf>
    <xf numFmtId="0" fontId="0" fillId="0" borderId="0" xfId="0"/>
    <xf numFmtId="0" fontId="0" fillId="0" borderId="0" xfId="0" applyFill="1"/>
    <xf numFmtId="0" fontId="135" fillId="0" borderId="0" xfId="0" applyFont="1" applyFill="1" applyBorder="1"/>
    <xf numFmtId="0" fontId="25" fillId="0" borderId="0" xfId="73" applyFont="1" applyFill="1"/>
    <xf numFmtId="0" fontId="5" fillId="0" borderId="0" xfId="73" applyFont="1" applyFill="1" applyAlignment="1">
      <alignment horizontal="center"/>
    </xf>
    <xf numFmtId="0" fontId="0" fillId="0" borderId="0" xfId="0"/>
    <xf numFmtId="0" fontId="0" fillId="0" borderId="0" xfId="0" applyFill="1"/>
    <xf numFmtId="0" fontId="0" fillId="0" borderId="257" xfId="0" applyFill="1" applyBorder="1"/>
    <xf numFmtId="2" fontId="0" fillId="0" borderId="257" xfId="0" applyNumberFormat="1" applyFont="1" applyFill="1" applyBorder="1" applyAlignment="1">
      <alignment horizontal="center"/>
    </xf>
    <xf numFmtId="2" fontId="154" fillId="0" borderId="257" xfId="116" applyNumberFormat="1" applyFont="1" applyFill="1" applyBorder="1" applyAlignment="1">
      <alignment horizontal="center" vertical="center"/>
    </xf>
    <xf numFmtId="4" fontId="154" fillId="0" borderId="257" xfId="116" applyNumberFormat="1" applyFont="1" applyFill="1" applyBorder="1" applyAlignment="1">
      <alignment horizontal="center" vertical="center"/>
    </xf>
    <xf numFmtId="0" fontId="0" fillId="0" borderId="257" xfId="0" applyFont="1" applyFill="1" applyBorder="1"/>
    <xf numFmtId="0" fontId="154" fillId="0" borderId="257" xfId="0" applyFont="1" applyFill="1" applyBorder="1" applyAlignment="1">
      <alignment vertical="top"/>
    </xf>
    <xf numFmtId="49" fontId="131" fillId="0" borderId="12" xfId="0" applyNumberFormat="1" applyFont="1" applyFill="1" applyBorder="1" applyAlignment="1">
      <alignment horizontal="center"/>
    </xf>
    <xf numFmtId="0" fontId="151" fillId="0" borderId="257" xfId="0" applyFont="1" applyFill="1" applyBorder="1" applyAlignment="1">
      <alignment vertical="top"/>
    </xf>
    <xf numFmtId="0" fontId="0" fillId="0" borderId="257" xfId="0" applyFill="1" applyBorder="1" applyAlignment="1">
      <alignment horizontal="center"/>
    </xf>
    <xf numFmtId="0" fontId="131" fillId="0" borderId="257" xfId="0" applyFont="1" applyFill="1" applyBorder="1" applyAlignment="1">
      <alignment horizontal="center"/>
    </xf>
    <xf numFmtId="0" fontId="13" fillId="27" borderId="265" xfId="0" applyFont="1" applyFill="1" applyBorder="1" applyAlignment="1">
      <alignment horizontal="center" vertical="center"/>
    </xf>
    <xf numFmtId="2" fontId="13" fillId="28" borderId="265" xfId="0" applyNumberFormat="1" applyFont="1" applyFill="1" applyBorder="1" applyAlignment="1">
      <alignment horizontal="center" vertical="center"/>
    </xf>
    <xf numFmtId="0" fontId="0" fillId="0" borderId="0" xfId="0"/>
    <xf numFmtId="0" fontId="0" fillId="0" borderId="261" xfId="0" applyNumberFormat="1" applyFill="1" applyBorder="1" applyAlignment="1">
      <alignment horizontal="left"/>
    </xf>
    <xf numFmtId="0" fontId="0" fillId="0" borderId="0" xfId="0"/>
    <xf numFmtId="0" fontId="0" fillId="0" borderId="0" xfId="0" applyFill="1"/>
    <xf numFmtId="2" fontId="20" fillId="0" borderId="270" xfId="71" applyNumberFormat="1" applyFont="1" applyFill="1" applyBorder="1" applyAlignment="1">
      <alignment horizontal="center" vertical="center" wrapText="1"/>
    </xf>
    <xf numFmtId="0" fontId="40" fillId="0" borderId="271" xfId="57" applyFont="1" applyFill="1" applyBorder="1" applyAlignment="1">
      <alignment horizontal="center" vertical="center" wrapText="1"/>
    </xf>
    <xf numFmtId="49" fontId="0" fillId="0" borderId="12" xfId="0" applyNumberFormat="1" applyFont="1" applyFill="1" applyBorder="1" applyAlignment="1">
      <alignment horizontal="left" vertical="top" wrapText="1"/>
    </xf>
    <xf numFmtId="4" fontId="134" fillId="0" borderId="257" xfId="0" applyNumberFormat="1" applyFont="1" applyFill="1" applyBorder="1" applyAlignment="1">
      <alignment horizontal="center" vertical="center"/>
    </xf>
    <xf numFmtId="2" fontId="0" fillId="0" borderId="257" xfId="0" applyNumberFormat="1" applyFont="1" applyFill="1" applyBorder="1" applyAlignment="1">
      <alignment horizontal="center" vertical="center"/>
    </xf>
    <xf numFmtId="0" fontId="0" fillId="0" borderId="257" xfId="0" applyFont="1" applyFill="1" applyBorder="1" applyAlignment="1">
      <alignment horizontal="left" vertical="center"/>
    </xf>
    <xf numFmtId="0" fontId="0" fillId="0" borderId="257" xfId="0" applyFill="1" applyBorder="1" applyAlignment="1">
      <alignment horizontal="left" vertical="center"/>
    </xf>
    <xf numFmtId="0" fontId="0" fillId="0" borderId="257" xfId="0" applyFont="1" applyFill="1" applyBorder="1" applyAlignment="1">
      <alignment vertical="center" wrapText="1"/>
    </xf>
    <xf numFmtId="0" fontId="137" fillId="0" borderId="257" xfId="0" applyFont="1" applyFill="1" applyBorder="1" applyAlignment="1">
      <alignment vertical="center"/>
    </xf>
    <xf numFmtId="4" fontId="151" fillId="0" borderId="257" xfId="116" applyNumberFormat="1" applyFont="1" applyFill="1" applyBorder="1" applyAlignment="1">
      <alignment horizontal="center" vertical="center" wrapText="1"/>
    </xf>
    <xf numFmtId="0" fontId="135" fillId="0" borderId="257" xfId="0" applyFont="1" applyFill="1" applyBorder="1" applyAlignment="1">
      <alignment horizontal="center" vertical="center" wrapText="1"/>
    </xf>
    <xf numFmtId="2" fontId="13" fillId="28" borderId="257" xfId="0" applyNumberFormat="1" applyFont="1" applyFill="1" applyBorder="1" applyAlignment="1">
      <alignment horizontal="center" vertical="center"/>
    </xf>
    <xf numFmtId="4" fontId="5" fillId="0" borderId="257" xfId="116" applyNumberFormat="1" applyFont="1" applyFill="1" applyBorder="1" applyAlignment="1">
      <alignment horizontal="center" vertical="center"/>
    </xf>
    <xf numFmtId="4" fontId="5" fillId="0" borderId="265" xfId="116" applyNumberFormat="1" applyFont="1" applyBorder="1" applyAlignment="1">
      <alignment horizontal="center" vertical="center"/>
    </xf>
    <xf numFmtId="4" fontId="5" fillId="0" borderId="199" xfId="116" applyNumberFormat="1" applyFont="1" applyBorder="1" applyAlignment="1">
      <alignment horizontal="center" vertical="center"/>
    </xf>
    <xf numFmtId="4" fontId="5" fillId="0" borderId="257" xfId="116" applyNumberFormat="1" applyFont="1" applyBorder="1" applyAlignment="1">
      <alignment horizontal="center" vertical="center"/>
    </xf>
    <xf numFmtId="0" fontId="25" fillId="0" borderId="201" xfId="69" applyFont="1" applyFill="1" applyBorder="1" applyAlignment="1">
      <alignment horizontal="left" vertical="center"/>
    </xf>
    <xf numFmtId="0" fontId="36" fillId="0" borderId="257" xfId="0" applyFont="1" applyFill="1" applyBorder="1"/>
    <xf numFmtId="0" fontId="49" fillId="0" borderId="247" xfId="57" applyFont="1" applyFill="1" applyBorder="1" applyAlignment="1">
      <alignment horizontal="left" vertical="center" wrapText="1"/>
    </xf>
    <xf numFmtId="0" fontId="49" fillId="0" borderId="278" xfId="57" applyFont="1" applyFill="1" applyBorder="1" applyAlignment="1">
      <alignment horizontal="left" vertical="center" wrapText="1"/>
    </xf>
    <xf numFmtId="0" fontId="217" fillId="0" borderId="279" xfId="174" applyNumberFormat="1" applyFont="1" applyFill="1" applyBorder="1" applyAlignment="1">
      <alignment vertical="center"/>
    </xf>
    <xf numFmtId="0" fontId="0" fillId="0" borderId="0" xfId="0" applyFill="1"/>
    <xf numFmtId="2" fontId="13" fillId="28" borderId="257" xfId="0" applyNumberFormat="1" applyFont="1" applyFill="1" applyBorder="1" applyAlignment="1">
      <alignment horizontal="left" vertical="center"/>
    </xf>
    <xf numFmtId="4" fontId="188" fillId="30" borderId="257" xfId="117" applyNumberFormat="1" applyFont="1" applyFill="1" applyBorder="1" applyAlignment="1">
      <alignment horizontal="center" vertical="center" wrapText="1"/>
    </xf>
    <xf numFmtId="49" fontId="188" fillId="30" borderId="257" xfId="117" applyNumberFormat="1" applyFont="1" applyFill="1" applyBorder="1" applyAlignment="1">
      <alignment horizontal="center" vertical="center" wrapText="1"/>
    </xf>
    <xf numFmtId="0" fontId="135" fillId="49" borderId="257" xfId="0" applyFont="1" applyFill="1" applyBorder="1" applyAlignment="1">
      <alignment horizontal="center" vertical="center" wrapText="1"/>
    </xf>
    <xf numFmtId="4" fontId="101" fillId="25" borderId="257" xfId="116" applyNumberFormat="1" applyFont="1" applyFill="1" applyBorder="1" applyAlignment="1">
      <alignment horizontal="center" vertical="center" wrapText="1"/>
    </xf>
    <xf numFmtId="1" fontId="0" fillId="0" borderId="257" xfId="0" applyNumberFormat="1" applyFill="1" applyBorder="1" applyAlignment="1">
      <alignment horizontal="center" vertical="center" wrapText="1"/>
    </xf>
    <xf numFmtId="0" fontId="0" fillId="0" borderId="0" xfId="0"/>
    <xf numFmtId="0" fontId="0" fillId="0" borderId="0" xfId="0"/>
    <xf numFmtId="0" fontId="13" fillId="27" borderId="257" xfId="0" applyFont="1" applyFill="1" applyBorder="1" applyAlignment="1">
      <alignment horizontal="center" vertical="center"/>
    </xf>
    <xf numFmtId="0" fontId="0" fillId="0" borderId="257" xfId="0" applyBorder="1" applyAlignment="1">
      <alignment horizontal="center" vertical="center"/>
    </xf>
    <xf numFmtId="49" fontId="0" fillId="0" borderId="257" xfId="0" applyNumberFormat="1" applyFill="1" applyBorder="1" applyAlignment="1">
      <alignment horizontal="center"/>
    </xf>
    <xf numFmtId="49" fontId="0" fillId="0" borderId="257" xfId="0" applyNumberFormat="1" applyFill="1" applyBorder="1" applyAlignment="1">
      <alignment horizontal="center" vertical="center"/>
    </xf>
    <xf numFmtId="2" fontId="0" fillId="0" borderId="257" xfId="0" applyNumberFormat="1" applyFill="1" applyBorder="1" applyAlignment="1">
      <alignment horizontal="center" vertical="center"/>
    </xf>
    <xf numFmtId="2" fontId="0" fillId="0" borderId="257" xfId="0" applyNumberFormat="1" applyFill="1" applyBorder="1" applyAlignment="1">
      <alignment horizontal="center"/>
    </xf>
    <xf numFmtId="0" fontId="0" fillId="0" borderId="257" xfId="0" applyFill="1" applyBorder="1" applyAlignment="1">
      <alignment horizontal="left" vertical="center" wrapText="1"/>
    </xf>
    <xf numFmtId="49" fontId="0" fillId="0" borderId="257" xfId="0" applyNumberFormat="1" applyFill="1" applyBorder="1" applyAlignment="1">
      <alignment horizontal="center"/>
    </xf>
    <xf numFmtId="1" fontId="135" fillId="49" borderId="257" xfId="0" applyNumberFormat="1" applyFont="1" applyFill="1" applyBorder="1" applyAlignment="1">
      <alignment horizontal="center" vertical="center" wrapText="1"/>
    </xf>
    <xf numFmtId="4" fontId="150" fillId="49" borderId="257" xfId="0" applyNumberFormat="1" applyFont="1" applyFill="1" applyBorder="1" applyAlignment="1">
      <alignment horizontal="center" vertical="center" wrapText="1"/>
    </xf>
    <xf numFmtId="4" fontId="151" fillId="49" borderId="257" xfId="116" applyNumberFormat="1" applyFont="1" applyFill="1" applyBorder="1" applyAlignment="1">
      <alignment horizontal="center" vertical="center" wrapText="1"/>
    </xf>
    <xf numFmtId="167" fontId="151" fillId="49" borderId="257" xfId="116" applyNumberFormat="1" applyFont="1" applyFill="1" applyBorder="1" applyAlignment="1">
      <alignment horizontal="center" vertical="center" wrapText="1"/>
    </xf>
    <xf numFmtId="4" fontId="0" fillId="0" borderId="257" xfId="0" applyNumberFormat="1" applyFont="1" applyFill="1" applyBorder="1" applyAlignment="1">
      <alignment horizontal="center" vertical="center"/>
    </xf>
    <xf numFmtId="167" fontId="154" fillId="0" borderId="257" xfId="116" applyNumberFormat="1" applyFont="1" applyFill="1" applyBorder="1" applyAlignment="1">
      <alignment horizontal="center" vertical="center"/>
    </xf>
    <xf numFmtId="4" fontId="0" fillId="0" borderId="257" xfId="0" applyNumberFormat="1" applyFill="1" applyBorder="1" applyAlignment="1">
      <alignment horizontal="center" vertical="center"/>
    </xf>
    <xf numFmtId="49" fontId="143" fillId="0" borderId="257" xfId="0" applyNumberFormat="1" applyFont="1" applyFill="1" applyBorder="1" applyAlignment="1">
      <alignment horizontal="center" vertical="center"/>
    </xf>
    <xf numFmtId="167" fontId="0" fillId="0" borderId="257" xfId="0" applyNumberFormat="1" applyFill="1" applyBorder="1" applyAlignment="1">
      <alignment horizontal="center" vertical="center"/>
    </xf>
    <xf numFmtId="49" fontId="0" fillId="0" borderId="257" xfId="0" applyNumberFormat="1" applyFont="1" applyFill="1" applyBorder="1" applyAlignment="1">
      <alignment horizontal="center" vertical="center"/>
    </xf>
    <xf numFmtId="167" fontId="0" fillId="0" borderId="257" xfId="0" applyNumberFormat="1" applyFont="1" applyFill="1" applyBorder="1" applyAlignment="1">
      <alignment horizontal="center" vertical="center"/>
    </xf>
    <xf numFmtId="0" fontId="0" fillId="0" borderId="257" xfId="0" applyFont="1" applyFill="1" applyBorder="1" applyAlignment="1">
      <alignment vertical="center"/>
    </xf>
    <xf numFmtId="167" fontId="0" fillId="0" borderId="0" xfId="0" applyNumberFormat="1" applyFill="1" applyAlignment="1">
      <alignment horizontal="center"/>
    </xf>
    <xf numFmtId="167" fontId="0" fillId="0" borderId="257" xfId="0" applyNumberFormat="1" applyFill="1" applyBorder="1" applyAlignment="1">
      <alignment horizontal="center"/>
    </xf>
    <xf numFmtId="174" fontId="5" fillId="0" borderId="0" xfId="35" applyNumberFormat="1" applyFont="1" applyFill="1" applyBorder="1" applyAlignment="1">
      <alignment horizontal="left"/>
    </xf>
    <xf numFmtId="0" fontId="0" fillId="0" borderId="0" xfId="0"/>
    <xf numFmtId="0" fontId="0" fillId="0" borderId="0" xfId="0" applyFill="1"/>
    <xf numFmtId="0" fontId="0" fillId="0" borderId="257" xfId="0" applyFont="1" applyFill="1" applyBorder="1" applyAlignment="1">
      <alignment horizontal="center"/>
    </xf>
    <xf numFmtId="0" fontId="0" fillId="0" borderId="0" xfId="0"/>
    <xf numFmtId="0" fontId="0" fillId="0" borderId="0" xfId="0" applyFill="1"/>
    <xf numFmtId="0" fontId="0" fillId="0" borderId="257" xfId="0" applyBorder="1" applyAlignment="1">
      <alignment horizontal="center"/>
    </xf>
    <xf numFmtId="1" fontId="0" fillId="0" borderId="257" xfId="0" applyNumberFormat="1" applyFill="1" applyBorder="1" applyAlignment="1">
      <alignment horizontal="center"/>
    </xf>
    <xf numFmtId="0" fontId="0" fillId="0" borderId="0" xfId="0" applyFont="1" applyFill="1" applyAlignment="1">
      <alignment horizontal="center"/>
    </xf>
    <xf numFmtId="0" fontId="48" fillId="0" borderId="284" xfId="74" applyFont="1" applyFill="1" applyBorder="1" applyAlignment="1">
      <alignment vertical="center" wrapText="1"/>
    </xf>
    <xf numFmtId="0" fontId="237" fillId="0" borderId="284" xfId="74" applyFont="1" applyFill="1" applyBorder="1" applyAlignment="1">
      <alignment horizontal="center" vertical="center" wrapText="1"/>
    </xf>
    <xf numFmtId="0" fontId="198" fillId="0" borderId="257" xfId="174" applyFont="1" applyFill="1" applyBorder="1" applyAlignment="1">
      <alignment horizontal="left" vertical="center"/>
    </xf>
    <xf numFmtId="0" fontId="201" fillId="0" borderId="257" xfId="174" applyFont="1" applyFill="1" applyBorder="1" applyAlignment="1">
      <alignment horizontal="left" vertical="center"/>
    </xf>
    <xf numFmtId="4" fontId="0" fillId="0" borderId="257" xfId="0" applyNumberFormat="1" applyFill="1" applyBorder="1" applyAlignment="1">
      <alignment horizontal="center"/>
    </xf>
    <xf numFmtId="0" fontId="0" fillId="0" borderId="0" xfId="0" applyFill="1"/>
    <xf numFmtId="0" fontId="0" fillId="0" borderId="0" xfId="0" applyFont="1" applyFill="1" applyAlignment="1">
      <alignment horizontal="left" vertical="center"/>
    </xf>
    <xf numFmtId="0" fontId="0" fillId="0" borderId="0" xfId="0"/>
    <xf numFmtId="0" fontId="0" fillId="0" borderId="0" xfId="0" applyFill="1"/>
    <xf numFmtId="0" fontId="0" fillId="0" borderId="0" xfId="0"/>
    <xf numFmtId="0" fontId="134" fillId="0" borderId="0" xfId="0" applyFont="1" applyFill="1" applyAlignment="1">
      <alignment horizontal="center"/>
    </xf>
    <xf numFmtId="49" fontId="0" fillId="0" borderId="0" xfId="0" applyNumberFormat="1" applyFill="1" applyAlignment="1">
      <alignment horizontal="center"/>
    </xf>
    <xf numFmtId="49" fontId="135" fillId="0" borderId="0" xfId="0" applyNumberFormat="1" applyFont="1" applyFill="1" applyAlignment="1">
      <alignment horizontal="center"/>
    </xf>
    <xf numFmtId="4" fontId="48" fillId="0" borderId="235" xfId="117" applyNumberFormat="1" applyFont="1" applyFill="1" applyBorder="1" applyAlignment="1">
      <alignment horizontal="center" vertical="center" wrapText="1"/>
    </xf>
    <xf numFmtId="0" fontId="0" fillId="0" borderId="0" xfId="0" applyFill="1"/>
    <xf numFmtId="0" fontId="25" fillId="50" borderId="25" xfId="35" applyFont="1" applyFill="1" applyBorder="1" applyAlignment="1">
      <alignment horizontal="center" vertical="center"/>
    </xf>
    <xf numFmtId="0" fontId="25" fillId="50" borderId="26" xfId="35" applyFont="1" applyFill="1" applyBorder="1" applyAlignment="1">
      <alignment horizontal="center" vertical="center" wrapText="1"/>
    </xf>
    <xf numFmtId="0" fontId="25" fillId="50" borderId="27" xfId="35" applyFont="1" applyFill="1" applyBorder="1" applyAlignment="1">
      <alignment horizontal="center" vertical="center" wrapText="1"/>
    </xf>
    <xf numFmtId="0" fontId="0" fillId="0" borderId="293" xfId="0" applyFill="1" applyBorder="1"/>
    <xf numFmtId="0" fontId="0" fillId="0" borderId="0" xfId="0"/>
    <xf numFmtId="0" fontId="0" fillId="0" borderId="0" xfId="0" applyFill="1"/>
    <xf numFmtId="0" fontId="5" fillId="0" borderId="257" xfId="69" applyFont="1" applyFill="1" applyBorder="1" applyAlignment="1">
      <alignment vertical="center" wrapText="1"/>
    </xf>
    <xf numFmtId="0" fontId="0" fillId="0" borderId="284" xfId="0" applyFill="1" applyBorder="1"/>
    <xf numFmtId="0" fontId="0" fillId="0" borderId="291" xfId="0" applyFill="1" applyBorder="1"/>
    <xf numFmtId="0" fontId="49" fillId="0" borderId="235" xfId="57" applyFont="1" applyFill="1" applyBorder="1" applyAlignment="1">
      <alignment horizontal="left" vertical="center" wrapText="1"/>
    </xf>
    <xf numFmtId="2" fontId="49" fillId="0" borderId="43" xfId="57" applyNumberFormat="1" applyFont="1" applyFill="1" applyBorder="1" applyAlignment="1">
      <alignment horizontal="left" vertical="center"/>
    </xf>
    <xf numFmtId="0" fontId="0" fillId="0" borderId="257" xfId="0" applyFont="1" applyFill="1" applyBorder="1" applyAlignment="1">
      <alignment horizontal="left" vertical="top"/>
    </xf>
    <xf numFmtId="0" fontId="0" fillId="0" borderId="257" xfId="0" applyFill="1" applyBorder="1" applyAlignment="1"/>
    <xf numFmtId="3" fontId="0" fillId="0" borderId="12" xfId="0" applyNumberFormat="1" applyFill="1" applyBorder="1" applyAlignment="1">
      <alignment horizontal="center" vertical="center" wrapText="1"/>
    </xf>
    <xf numFmtId="49" fontId="0" fillId="0" borderId="13" xfId="0" applyNumberFormat="1" applyFont="1" applyFill="1" applyBorder="1" applyAlignment="1">
      <alignment horizontal="left" vertical="top" wrapText="1"/>
    </xf>
    <xf numFmtId="0" fontId="49" fillId="0" borderId="299" xfId="57" applyFont="1" applyFill="1" applyBorder="1" applyAlignment="1">
      <alignment horizontal="left" vertical="center" wrapText="1"/>
    </xf>
    <xf numFmtId="2" fontId="49" fillId="0" borderId="300" xfId="57" applyNumberFormat="1" applyFont="1" applyFill="1" applyBorder="1" applyAlignment="1">
      <alignment horizontal="left" vertical="center"/>
    </xf>
    <xf numFmtId="2" fontId="71" fillId="0" borderId="277" xfId="57" applyNumberFormat="1" applyFont="1" applyFill="1" applyBorder="1" applyAlignment="1">
      <alignment horizontal="left" vertical="center"/>
    </xf>
    <xf numFmtId="49" fontId="29" fillId="0" borderId="257" xfId="57" applyNumberFormat="1" applyFont="1" applyFill="1" applyBorder="1" applyAlignment="1"/>
    <xf numFmtId="49" fontId="29" fillId="0" borderId="257" xfId="57" applyNumberFormat="1" applyFont="1" applyFill="1" applyBorder="1" applyAlignment="1">
      <alignment horizontal="left"/>
    </xf>
    <xf numFmtId="49" fontId="27" fillId="0" borderId="18" xfId="57" applyNumberFormat="1" applyFont="1" applyFill="1" applyBorder="1" applyAlignment="1">
      <alignment horizontal="center"/>
    </xf>
    <xf numFmtId="49" fontId="29" fillId="0" borderId="257" xfId="57" applyNumberFormat="1" applyFont="1" applyFill="1" applyBorder="1" applyAlignment="1">
      <alignment horizontal="center"/>
    </xf>
    <xf numFmtId="49" fontId="202" fillId="0" borderId="257" xfId="0" applyNumberFormat="1" applyFont="1" applyFill="1" applyBorder="1" applyAlignment="1">
      <alignment horizontal="center" vertical="center"/>
    </xf>
    <xf numFmtId="49" fontId="202" fillId="0" borderId="240" xfId="0" applyNumberFormat="1" applyFont="1" applyFill="1" applyBorder="1" applyAlignment="1">
      <alignment horizontal="center" vertical="center"/>
    </xf>
    <xf numFmtId="0" fontId="0" fillId="0" borderId="0" xfId="0"/>
    <xf numFmtId="0" fontId="0" fillId="0" borderId="0" xfId="0" applyAlignment="1">
      <alignment horizontal="center" vertical="center" wrapText="1"/>
    </xf>
    <xf numFmtId="0" fontId="0" fillId="0" borderId="0" xfId="0" applyFill="1"/>
    <xf numFmtId="0" fontId="0" fillId="0" borderId="12" xfId="0" applyFont="1" applyFill="1" applyBorder="1" applyAlignment="1">
      <alignment horizontal="center" vertical="center"/>
    </xf>
    <xf numFmtId="0" fontId="0" fillId="0" borderId="0" xfId="0" applyFill="1"/>
    <xf numFmtId="0" fontId="173" fillId="0" borderId="0" xfId="0" applyFont="1"/>
    <xf numFmtId="0" fontId="263" fillId="0" borderId="0" xfId="0" applyFont="1"/>
    <xf numFmtId="0" fontId="263" fillId="0" borderId="0" xfId="0" applyFont="1" applyFill="1"/>
    <xf numFmtId="4" fontId="173" fillId="0" borderId="0" xfId="0" applyNumberFormat="1" applyFont="1" applyAlignment="1">
      <alignment horizontal="center"/>
    </xf>
    <xf numFmtId="0" fontId="173" fillId="0" borderId="0" xfId="0" applyFont="1" applyAlignment="1">
      <alignment horizontal="left"/>
    </xf>
    <xf numFmtId="0" fontId="28" fillId="0" borderId="12" xfId="0" applyFont="1" applyFill="1" applyBorder="1" applyAlignment="1">
      <alignment horizontal="left"/>
    </xf>
    <xf numFmtId="0" fontId="7" fillId="0" borderId="12" xfId="70" applyFont="1" applyFill="1" applyBorder="1" applyAlignment="1">
      <alignment horizontal="center" vertical="center" wrapText="1"/>
    </xf>
    <xf numFmtId="49" fontId="7" fillId="0" borderId="12" xfId="70" applyNumberFormat="1" applyFont="1" applyFill="1" applyBorder="1" applyAlignment="1">
      <alignment horizontal="center" vertical="center" wrapText="1"/>
    </xf>
    <xf numFmtId="170" fontId="7" fillId="0" borderId="12" xfId="70" applyNumberFormat="1" applyFont="1" applyFill="1" applyBorder="1" applyAlignment="1">
      <alignment horizontal="center" vertical="center" wrapText="1"/>
    </xf>
    <xf numFmtId="4" fontId="7" fillId="0" borderId="12" xfId="57" applyNumberFormat="1" applyFont="1" applyFill="1" applyBorder="1" applyAlignment="1">
      <alignment horizontal="center" vertical="center"/>
    </xf>
    <xf numFmtId="0" fontId="0" fillId="0" borderId="0" xfId="0" applyFill="1" applyBorder="1" applyAlignment="1">
      <alignment horizontal="center"/>
    </xf>
    <xf numFmtId="0" fontId="0" fillId="0" borderId="0" xfId="0"/>
    <xf numFmtId="0" fontId="0" fillId="0" borderId="12" xfId="0" applyFill="1" applyBorder="1" applyAlignment="1">
      <alignment horizontal="center"/>
    </xf>
    <xf numFmtId="0" fontId="0" fillId="0" borderId="12" xfId="0" applyFont="1" applyFill="1" applyBorder="1" applyAlignment="1">
      <alignment horizontal="center" vertical="center"/>
    </xf>
    <xf numFmtId="49" fontId="150" fillId="48" borderId="12" xfId="57" applyNumberFormat="1" applyFont="1" applyFill="1" applyBorder="1" applyAlignment="1">
      <alignment horizontal="center" vertical="center" wrapText="1"/>
    </xf>
    <xf numFmtId="0" fontId="0" fillId="0" borderId="0" xfId="0" applyFill="1" applyBorder="1" applyAlignment="1">
      <alignment horizontal="center"/>
    </xf>
    <xf numFmtId="0" fontId="0" fillId="0" borderId="0" xfId="0" applyFill="1"/>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70" fontId="0" fillId="0" borderId="0" xfId="0" applyNumberFormat="1" applyFont="1" applyFill="1" applyBorder="1" applyAlignment="1">
      <alignment horizontal="center" vertical="center"/>
    </xf>
    <xf numFmtId="0" fontId="134" fillId="0" borderId="257" xfId="0" applyFont="1" applyFill="1" applyBorder="1" applyAlignment="1">
      <alignment horizontal="center" vertical="center"/>
    </xf>
    <xf numFmtId="0" fontId="0" fillId="0" borderId="257" xfId="0" applyFill="1" applyBorder="1" applyAlignment="1">
      <alignment wrapText="1"/>
    </xf>
    <xf numFmtId="1" fontId="0" fillId="0" borderId="0" xfId="0" applyNumberFormat="1" applyFill="1"/>
    <xf numFmtId="3" fontId="147" fillId="0" borderId="12" xfId="0" applyNumberFormat="1" applyFont="1" applyFill="1" applyBorder="1" applyAlignment="1">
      <alignment horizontal="center"/>
    </xf>
    <xf numFmtId="3" fontId="49" fillId="0" borderId="0" xfId="117" applyNumberFormat="1" applyFont="1" applyFill="1" applyBorder="1" applyAlignment="1">
      <alignment horizontal="center" vertical="center" wrapText="1"/>
    </xf>
    <xf numFmtId="3" fontId="69" fillId="0" borderId="0" xfId="0" applyNumberFormat="1" applyFont="1" applyFill="1"/>
    <xf numFmtId="49" fontId="0" fillId="0" borderId="257" xfId="0" applyNumberFormat="1" applyFill="1" applyBorder="1" applyAlignment="1">
      <alignment horizontal="left" vertical="top"/>
    </xf>
    <xf numFmtId="0" fontId="270" fillId="0" borderId="0" xfId="0" applyFont="1" applyFill="1"/>
    <xf numFmtId="1" fontId="188" fillId="0" borderId="0" xfId="57" applyNumberFormat="1" applyFont="1" applyFill="1" applyBorder="1" applyAlignment="1">
      <alignment horizontal="center" vertical="center"/>
    </xf>
    <xf numFmtId="1" fontId="149" fillId="0" borderId="0" xfId="57" applyNumberFormat="1" applyFont="1" applyFill="1" applyBorder="1" applyAlignment="1">
      <alignment horizontal="center" vertical="center"/>
    </xf>
    <xf numFmtId="0" fontId="5" fillId="0" borderId="257" xfId="57" applyFont="1" applyFill="1" applyBorder="1" applyAlignment="1">
      <alignment horizontal="center" vertical="center"/>
    </xf>
    <xf numFmtId="0" fontId="10" fillId="26" borderId="257" xfId="0" applyFont="1" applyFill="1" applyBorder="1" applyAlignment="1">
      <alignment horizontal="center" vertical="center"/>
    </xf>
    <xf numFmtId="0" fontId="10" fillId="0" borderId="280" xfId="0" applyFont="1" applyFill="1" applyBorder="1" applyAlignment="1">
      <alignment vertical="center" wrapText="1"/>
    </xf>
    <xf numFmtId="2" fontId="10" fillId="26" borderId="280" xfId="116" applyNumberFormat="1" applyFont="1" applyFill="1" applyBorder="1" applyAlignment="1">
      <alignment horizontal="center" vertical="center"/>
    </xf>
    <xf numFmtId="0" fontId="0" fillId="0" borderId="0" xfId="0" applyFill="1"/>
    <xf numFmtId="0" fontId="150" fillId="0" borderId="306" xfId="0" applyFont="1" applyFill="1" applyBorder="1" applyAlignment="1">
      <alignment horizontal="center"/>
    </xf>
    <xf numFmtId="0" fontId="150" fillId="0" borderId="306" xfId="0" applyFont="1" applyFill="1" applyBorder="1" applyAlignment="1">
      <alignment horizontal="center" vertical="center"/>
    </xf>
    <xf numFmtId="0" fontId="150" fillId="0" borderId="0" xfId="0" applyFont="1" applyFill="1"/>
    <xf numFmtId="0" fontId="134" fillId="0" borderId="306" xfId="0" applyFont="1" applyFill="1" applyBorder="1" applyAlignment="1">
      <alignment horizontal="center"/>
    </xf>
    <xf numFmtId="0" fontId="134" fillId="0" borderId="306" xfId="0" applyFont="1" applyFill="1" applyBorder="1" applyAlignment="1">
      <alignment horizontal="center" vertical="center"/>
    </xf>
    <xf numFmtId="0" fontId="134" fillId="0" borderId="306" xfId="0" applyFont="1" applyFill="1" applyBorder="1" applyAlignment="1">
      <alignment vertical="center"/>
    </xf>
    <xf numFmtId="0" fontId="134" fillId="0" borderId="306" xfId="0" applyFont="1" applyFill="1" applyBorder="1"/>
    <xf numFmtId="0" fontId="134" fillId="0" borderId="306" xfId="0" applyFont="1" applyFill="1" applyBorder="1" applyAlignment="1">
      <alignment horizontal="left" vertical="center"/>
    </xf>
    <xf numFmtId="0" fontId="134" fillId="0" borderId="230" xfId="0" applyFont="1" applyFill="1" applyBorder="1"/>
    <xf numFmtId="0" fontId="134" fillId="0" borderId="230" xfId="0" applyFont="1" applyFill="1" applyBorder="1" applyAlignment="1">
      <alignment horizontal="center" vertical="center"/>
    </xf>
    <xf numFmtId="4" fontId="134" fillId="0" borderId="0" xfId="0" applyNumberFormat="1" applyFont="1" applyFill="1" applyAlignment="1">
      <alignment horizontal="center"/>
    </xf>
    <xf numFmtId="0" fontId="134" fillId="0" borderId="230" xfId="0" applyFont="1" applyFill="1" applyBorder="1" applyAlignment="1">
      <alignment horizontal="left" vertical="center"/>
    </xf>
    <xf numFmtId="0" fontId="134" fillId="0" borderId="0" xfId="0" applyFont="1" applyFill="1" applyAlignment="1">
      <alignment horizontal="center" vertical="center"/>
    </xf>
    <xf numFmtId="0" fontId="134" fillId="0" borderId="0" xfId="0" applyFont="1" applyFill="1" applyAlignment="1">
      <alignment horizontal="left" vertical="center"/>
    </xf>
    <xf numFmtId="0" fontId="134" fillId="0" borderId="0" xfId="0" applyFont="1" applyFill="1" applyAlignment="1">
      <alignment vertical="center"/>
    </xf>
    <xf numFmtId="49" fontId="0" fillId="0" borderId="257" xfId="0" applyNumberFormat="1" applyFill="1" applyBorder="1"/>
    <xf numFmtId="0" fontId="0" fillId="0" borderId="0" xfId="0"/>
    <xf numFmtId="0" fontId="0" fillId="0" borderId="0" xfId="0" applyFill="1"/>
    <xf numFmtId="0" fontId="11" fillId="25" borderId="257" xfId="0" applyFont="1" applyFill="1" applyBorder="1" applyAlignment="1">
      <alignment horizontal="center" vertical="center" wrapText="1"/>
    </xf>
    <xf numFmtId="0" fontId="10" fillId="26" borderId="257" xfId="0" applyFont="1" applyFill="1" applyBorder="1" applyAlignment="1">
      <alignment vertical="center"/>
    </xf>
    <xf numFmtId="0" fontId="10" fillId="0" borderId="284" xfId="0" applyFont="1" applyFill="1" applyBorder="1" applyAlignment="1">
      <alignment vertical="center"/>
    </xf>
    <xf numFmtId="0" fontId="157" fillId="0" borderId="257" xfId="0" applyFont="1" applyBorder="1" applyAlignment="1">
      <alignment horizontal="center"/>
    </xf>
    <xf numFmtId="0" fontId="10" fillId="26" borderId="311" xfId="0" applyFont="1" applyFill="1" applyBorder="1" applyAlignment="1">
      <alignment horizontal="center" vertical="center"/>
    </xf>
    <xf numFmtId="0" fontId="10" fillId="0" borderId="0" xfId="0" applyFont="1" applyFill="1" applyBorder="1" applyAlignment="1">
      <alignment vertical="center"/>
    </xf>
    <xf numFmtId="0" fontId="10" fillId="0" borderId="0" xfId="0" applyFont="1" applyFill="1" applyBorder="1" applyAlignment="1">
      <alignment horizontal="center" vertical="center"/>
    </xf>
    <xf numFmtId="2" fontId="10" fillId="0" borderId="0" xfId="116" applyNumberFormat="1" applyFont="1" applyFill="1" applyBorder="1" applyAlignment="1">
      <alignment horizontal="center" vertical="center"/>
    </xf>
    <xf numFmtId="2" fontId="10" fillId="0" borderId="0" xfId="0" applyNumberFormat="1" applyFont="1" applyFill="1" applyBorder="1" applyAlignment="1">
      <alignment horizontal="center" vertical="center"/>
    </xf>
    <xf numFmtId="0" fontId="0" fillId="0" borderId="0" xfId="0" applyFill="1" applyAlignment="1">
      <alignment horizontal="center"/>
    </xf>
    <xf numFmtId="0" fontId="0" fillId="0" borderId="257" xfId="0" applyFill="1" applyBorder="1" applyAlignment="1">
      <alignment horizontal="center"/>
    </xf>
    <xf numFmtId="0" fontId="0" fillId="0" borderId="0" xfId="0" applyFill="1"/>
    <xf numFmtId="1" fontId="135" fillId="0" borderId="0" xfId="0" applyNumberFormat="1" applyFont="1" applyFill="1" applyAlignment="1">
      <alignment horizontal="left" vertical="center"/>
    </xf>
    <xf numFmtId="0" fontId="3" fillId="0" borderId="257" xfId="0" applyFont="1" applyFill="1" applyBorder="1" applyAlignment="1">
      <alignment horizontal="center" vertical="center" wrapText="1"/>
    </xf>
    <xf numFmtId="4" fontId="150" fillId="0" borderId="257" xfId="0" applyNumberFormat="1" applyFont="1" applyFill="1" applyBorder="1" applyAlignment="1">
      <alignment horizontal="center" vertical="center" wrapText="1"/>
    </xf>
    <xf numFmtId="10" fontId="3" fillId="0" borderId="257" xfId="0" applyNumberFormat="1" applyFont="1" applyFill="1" applyBorder="1" applyAlignment="1">
      <alignment horizontal="left" vertical="center"/>
    </xf>
    <xf numFmtId="49" fontId="0" fillId="0" borderId="257" xfId="0" applyNumberFormat="1" applyFill="1" applyBorder="1" applyAlignment="1">
      <alignment horizontal="left" vertical="top" wrapText="1"/>
    </xf>
    <xf numFmtId="10" fontId="0" fillId="0" borderId="257" xfId="0" applyNumberFormat="1" applyFont="1" applyFill="1" applyBorder="1" applyAlignment="1">
      <alignment horizontal="center" vertical="center"/>
    </xf>
    <xf numFmtId="10" fontId="0" fillId="0" borderId="284" xfId="0" applyNumberFormat="1" applyFont="1" applyFill="1" applyBorder="1" applyAlignment="1">
      <alignment horizontal="center" vertical="center"/>
    </xf>
    <xf numFmtId="4" fontId="154" fillId="0" borderId="301" xfId="116" applyNumberFormat="1" applyFont="1" applyFill="1" applyBorder="1" applyAlignment="1">
      <alignment horizontal="center" vertical="center"/>
    </xf>
    <xf numFmtId="4" fontId="154" fillId="0" borderId="291" xfId="116" applyNumberFormat="1" applyFont="1" applyFill="1" applyBorder="1" applyAlignment="1">
      <alignment horizontal="center" vertical="center"/>
    </xf>
    <xf numFmtId="0" fontId="10" fillId="0" borderId="257" xfId="0" applyFont="1" applyFill="1" applyBorder="1" applyAlignment="1">
      <alignment vertical="center"/>
    </xf>
    <xf numFmtId="0" fontId="10" fillId="0" borderId="257" xfId="0" applyFont="1" applyFill="1" applyBorder="1" applyAlignment="1">
      <alignment horizontal="center" vertical="center"/>
    </xf>
    <xf numFmtId="2" fontId="10" fillId="0" borderId="257" xfId="0" applyNumberFormat="1" applyFont="1" applyFill="1" applyBorder="1" applyAlignment="1">
      <alignment horizontal="center" vertical="center"/>
    </xf>
    <xf numFmtId="0" fontId="11" fillId="50" borderId="257" xfId="0" applyFont="1" applyFill="1" applyBorder="1" applyAlignment="1">
      <alignment horizontal="center" vertical="center" wrapText="1"/>
    </xf>
    <xf numFmtId="2" fontId="10" fillId="0" borderId="12" xfId="0" applyNumberFormat="1" applyFont="1" applyFill="1" applyBorder="1" applyAlignment="1">
      <alignment horizontal="center" vertical="center"/>
    </xf>
    <xf numFmtId="170" fontId="0" fillId="0" borderId="0" xfId="0" applyNumberFormat="1" applyFill="1"/>
    <xf numFmtId="0" fontId="0" fillId="0" borderId="0" xfId="0" applyFill="1"/>
    <xf numFmtId="0" fontId="4" fillId="0" borderId="117" xfId="57" applyFont="1" applyFill="1" applyBorder="1" applyAlignment="1">
      <alignment horizontal="center" vertical="center"/>
    </xf>
    <xf numFmtId="0" fontId="49" fillId="0" borderId="280" xfId="62" applyNumberFormat="1" applyFont="1" applyFill="1" applyBorder="1" applyAlignment="1">
      <alignment horizontal="left" vertical="center"/>
    </xf>
    <xf numFmtId="0" fontId="4" fillId="0" borderId="119" xfId="57" applyFont="1" applyFill="1" applyBorder="1" applyAlignment="1">
      <alignment horizontal="center" vertical="center"/>
    </xf>
    <xf numFmtId="0" fontId="49" fillId="0" borderId="268" xfId="62" applyNumberFormat="1" applyFont="1" applyFill="1" applyBorder="1" applyAlignment="1">
      <alignment horizontal="left" vertical="center" wrapText="1"/>
    </xf>
    <xf numFmtId="0" fontId="49" fillId="0" borderId="257" xfId="62" applyNumberFormat="1" applyFont="1" applyFill="1" applyBorder="1" applyAlignment="1">
      <alignment horizontal="left" vertical="center" wrapText="1"/>
    </xf>
    <xf numFmtId="0" fontId="4" fillId="0" borderId="180" xfId="57" applyFont="1" applyFill="1" applyBorder="1" applyAlignment="1">
      <alignment horizontal="center" vertical="center"/>
    </xf>
    <xf numFmtId="0" fontId="49" fillId="0" borderId="258" xfId="68" applyNumberFormat="1" applyFont="1" applyFill="1" applyBorder="1" applyAlignment="1">
      <alignment horizontal="left" vertical="center" wrapText="1"/>
    </xf>
    <xf numFmtId="0" fontId="49" fillId="0" borderId="118" xfId="62" applyNumberFormat="1" applyFont="1" applyFill="1" applyBorder="1" applyAlignment="1">
      <alignment horizontal="left" vertical="center" wrapText="1"/>
    </xf>
    <xf numFmtId="0" fontId="49" fillId="0" borderId="118" xfId="68" applyNumberFormat="1" applyFont="1" applyFill="1" applyBorder="1" applyAlignment="1">
      <alignment horizontal="left" vertical="center" wrapText="1"/>
    </xf>
    <xf numFmtId="0" fontId="49" fillId="0" borderId="268" xfId="68" applyNumberFormat="1" applyFont="1" applyFill="1" applyBorder="1" applyAlignment="1">
      <alignment horizontal="left" vertical="center" wrapText="1"/>
    </xf>
    <xf numFmtId="0" fontId="49" fillId="0" borderId="257" xfId="68" applyNumberFormat="1" applyFont="1" applyFill="1" applyBorder="1" applyAlignment="1">
      <alignment horizontal="left" vertical="center" wrapText="1"/>
    </xf>
    <xf numFmtId="0" fontId="4" fillId="0" borderId="112" xfId="57" applyFont="1" applyFill="1" applyBorder="1" applyAlignment="1">
      <alignment horizontal="center" vertical="center"/>
    </xf>
    <xf numFmtId="0" fontId="49" fillId="0" borderId="311" xfId="56" applyNumberFormat="1" applyFont="1" applyFill="1" applyBorder="1" applyAlignment="1">
      <alignment horizontal="left" vertical="center"/>
    </xf>
    <xf numFmtId="2" fontId="0" fillId="0" borderId="311" xfId="0" applyNumberFormat="1" applyFill="1" applyBorder="1" applyAlignment="1">
      <alignment horizontal="center"/>
    </xf>
    <xf numFmtId="0" fontId="4" fillId="0" borderId="119" xfId="57" applyFont="1" applyFill="1" applyBorder="1" applyAlignment="1">
      <alignment vertical="center"/>
    </xf>
    <xf numFmtId="0" fontId="4" fillId="0" borderId="261" xfId="57" applyFont="1" applyFill="1" applyBorder="1" applyAlignment="1">
      <alignment vertical="center"/>
    </xf>
    <xf numFmtId="0" fontId="86" fillId="0" borderId="257" xfId="68" applyNumberFormat="1" applyFont="1" applyFill="1" applyBorder="1" applyAlignment="1">
      <alignment horizontal="left" vertical="center" wrapText="1"/>
    </xf>
    <xf numFmtId="0" fontId="4" fillId="0" borderId="112" xfId="57" applyFont="1" applyFill="1" applyBorder="1" applyAlignment="1">
      <alignment vertical="center"/>
    </xf>
    <xf numFmtId="0" fontId="4" fillId="0" borderId="261" xfId="57" applyFont="1" applyFill="1" applyBorder="1" applyAlignment="1">
      <alignment horizontal="center" vertical="center"/>
    </xf>
    <xf numFmtId="0" fontId="49" fillId="0" borderId="118" xfId="62" applyNumberFormat="1" applyFont="1" applyFill="1" applyBorder="1" applyAlignment="1">
      <alignment horizontal="left" vertical="center"/>
    </xf>
    <xf numFmtId="0" fontId="49" fillId="0" borderId="268" xfId="62" applyNumberFormat="1" applyFont="1" applyFill="1" applyBorder="1" applyAlignment="1">
      <alignment horizontal="left" vertical="center"/>
    </xf>
    <xf numFmtId="0" fontId="49" fillId="0" borderId="257" xfId="62" applyNumberFormat="1" applyFont="1" applyFill="1" applyBorder="1" applyAlignment="1">
      <alignment horizontal="left" vertical="center"/>
    </xf>
    <xf numFmtId="0" fontId="49" fillId="0" borderId="118" xfId="68" applyNumberFormat="1" applyFont="1" applyFill="1" applyBorder="1" applyAlignment="1">
      <alignment horizontal="left" vertical="center"/>
    </xf>
    <xf numFmtId="0" fontId="49" fillId="0" borderId="258" xfId="68" applyNumberFormat="1" applyFont="1" applyFill="1" applyBorder="1" applyAlignment="1">
      <alignment horizontal="left" vertical="center"/>
    </xf>
    <xf numFmtId="0" fontId="49" fillId="0" borderId="268" xfId="68" applyNumberFormat="1" applyFont="1" applyFill="1" applyBorder="1" applyAlignment="1">
      <alignment horizontal="left" vertical="center"/>
    </xf>
    <xf numFmtId="0" fontId="49" fillId="0" borderId="257" xfId="68" applyNumberFormat="1" applyFont="1" applyFill="1" applyBorder="1" applyAlignment="1">
      <alignment horizontal="left" vertical="center"/>
    </xf>
    <xf numFmtId="0" fontId="157" fillId="0" borderId="195" xfId="0" applyFont="1" applyFill="1" applyBorder="1" applyAlignment="1">
      <alignment horizontal="center" vertical="center"/>
    </xf>
    <xf numFmtId="0" fontId="0" fillId="0" borderId="0" xfId="0"/>
    <xf numFmtId="0" fontId="0" fillId="0" borderId="0" xfId="0" applyFill="1"/>
    <xf numFmtId="2" fontId="10" fillId="0" borderId="280" xfId="116" applyNumberFormat="1" applyFont="1" applyFill="1" applyBorder="1" applyAlignment="1">
      <alignment horizontal="center" vertical="center"/>
    </xf>
    <xf numFmtId="0" fontId="49" fillId="0" borderId="0" xfId="0" applyFont="1" applyFill="1" applyBorder="1" applyAlignment="1"/>
    <xf numFmtId="3" fontId="49" fillId="0" borderId="0" xfId="0" applyNumberFormat="1" applyFont="1" applyFill="1" applyBorder="1" applyAlignment="1"/>
    <xf numFmtId="0" fontId="140" fillId="0" borderId="0" xfId="0" applyFont="1" applyFill="1"/>
    <xf numFmtId="0" fontId="257" fillId="0" borderId="257" xfId="0" applyFont="1" applyFill="1" applyBorder="1" applyAlignment="1">
      <alignment vertical="center" wrapText="1"/>
    </xf>
    <xf numFmtId="0" fontId="238" fillId="0" borderId="257" xfId="0" applyFont="1" applyFill="1" applyBorder="1" applyAlignment="1">
      <alignment horizontal="center" vertical="center"/>
    </xf>
    <xf numFmtId="3" fontId="5" fillId="0" borderId="291" xfId="72" applyNumberFormat="1" applyFont="1" applyFill="1" applyBorder="1" applyAlignment="1">
      <alignment horizontal="center" vertical="center"/>
    </xf>
    <xf numFmtId="0" fontId="137" fillId="0" borderId="280" xfId="0" applyFont="1" applyFill="1" applyBorder="1" applyAlignment="1">
      <alignment vertical="center"/>
    </xf>
    <xf numFmtId="0" fontId="257" fillId="0" borderId="280" xfId="0" applyFont="1" applyFill="1" applyBorder="1" applyAlignment="1">
      <alignment vertical="center" wrapText="1"/>
    </xf>
    <xf numFmtId="0" fontId="238" fillId="0" borderId="280" xfId="0" applyFont="1" applyFill="1" applyBorder="1" applyAlignment="1">
      <alignment horizontal="center" vertical="center"/>
    </xf>
    <xf numFmtId="0" fontId="274" fillId="0" borderId="20" xfId="0" applyFont="1" applyFill="1" applyBorder="1" applyAlignment="1">
      <alignment vertical="center"/>
    </xf>
    <xf numFmtId="0" fontId="238" fillId="0" borderId="0" xfId="0" applyFont="1" applyFill="1" applyBorder="1" applyAlignment="1"/>
    <xf numFmtId="0" fontId="272" fillId="0" borderId="20" xfId="0" applyFont="1" applyFill="1" applyBorder="1" applyAlignment="1">
      <alignment vertical="center"/>
    </xf>
    <xf numFmtId="0" fontId="195" fillId="0" borderId="0" xfId="0" applyFont="1" applyFill="1" applyBorder="1"/>
    <xf numFmtId="0" fontId="147" fillId="0" borderId="0" xfId="0" applyFont="1" applyFill="1" applyBorder="1" applyAlignment="1">
      <alignment horizontal="center"/>
    </xf>
    <xf numFmtId="0" fontId="189" fillId="0" borderId="0" xfId="0" applyFont="1" applyFill="1" applyBorder="1"/>
    <xf numFmtId="0" fontId="277" fillId="0" borderId="257" xfId="0" applyFont="1" applyFill="1" applyBorder="1" applyAlignment="1">
      <alignment horizontal="center" vertical="center" wrapText="1"/>
    </xf>
    <xf numFmtId="0" fontId="202" fillId="0" borderId="257" xfId="0" applyFont="1" applyFill="1" applyBorder="1"/>
    <xf numFmtId="0" fontId="139" fillId="0" borderId="257" xfId="0" applyFont="1" applyFill="1" applyBorder="1" applyAlignment="1">
      <alignment vertical="center" wrapText="1"/>
    </xf>
    <xf numFmtId="0" fontId="250" fillId="0" borderId="257" xfId="0" applyFont="1" applyFill="1" applyBorder="1" applyAlignment="1">
      <alignment horizontal="center" vertical="center" wrapText="1"/>
    </xf>
    <xf numFmtId="0" fontId="272" fillId="0" borderId="0" xfId="0" applyFont="1" applyFill="1" applyAlignment="1">
      <alignment vertical="center"/>
    </xf>
    <xf numFmtId="0" fontId="195" fillId="0" borderId="0" xfId="0" applyFont="1" applyFill="1"/>
    <xf numFmtId="0" fontId="147" fillId="0" borderId="0" xfId="0" applyFont="1" applyFill="1" applyAlignment="1">
      <alignment horizontal="center"/>
    </xf>
    <xf numFmtId="0" fontId="189" fillId="0" borderId="0" xfId="0" applyFont="1" applyFill="1"/>
    <xf numFmtId="0" fontId="276" fillId="0" borderId="0" xfId="0" applyFont="1" applyFill="1" applyAlignment="1">
      <alignment vertical="center"/>
    </xf>
    <xf numFmtId="0" fontId="276" fillId="0" borderId="257" xfId="0" applyFont="1" applyFill="1" applyBorder="1" applyAlignment="1">
      <alignment horizontal="center" vertical="center" wrapText="1"/>
    </xf>
    <xf numFmtId="0" fontId="203" fillId="56" borderId="0" xfId="0" applyFont="1" applyFill="1" applyAlignment="1">
      <alignment horizontal="center"/>
    </xf>
    <xf numFmtId="0" fontId="150" fillId="0" borderId="308" xfId="0" applyFont="1" applyFill="1" applyBorder="1" applyAlignment="1">
      <alignment horizontal="center"/>
    </xf>
    <xf numFmtId="0" fontId="0" fillId="0" borderId="0" xfId="0"/>
    <xf numFmtId="0" fontId="0" fillId="0" borderId="0" xfId="0" applyFill="1"/>
    <xf numFmtId="4" fontId="150" fillId="0" borderId="307" xfId="0" applyNumberFormat="1" applyFont="1" applyFill="1" applyBorder="1" applyAlignment="1">
      <alignment horizontal="center"/>
    </xf>
    <xf numFmtId="4" fontId="134" fillId="0" borderId="307" xfId="0" applyNumberFormat="1" applyFont="1" applyFill="1" applyBorder="1" applyAlignment="1">
      <alignment horizontal="center"/>
    </xf>
    <xf numFmtId="0" fontId="134" fillId="0" borderId="257" xfId="0" applyFont="1" applyFill="1" applyBorder="1"/>
    <xf numFmtId="4" fontId="151" fillId="0" borderId="12" xfId="116" applyNumberFormat="1" applyFont="1" applyFill="1" applyBorder="1" applyAlignment="1">
      <alignment horizontal="center" vertical="center" wrapText="1"/>
    </xf>
    <xf numFmtId="0" fontId="0" fillId="0" borderId="257" xfId="0" applyFill="1" applyBorder="1" applyAlignment="1">
      <alignment horizontal="center"/>
    </xf>
    <xf numFmtId="0" fontId="0" fillId="0" borderId="0" xfId="0" applyFill="1"/>
    <xf numFmtId="0" fontId="0" fillId="0" borderId="0" xfId="0"/>
    <xf numFmtId="4" fontId="157" fillId="0" borderId="0" xfId="0" applyNumberFormat="1" applyFont="1" applyAlignment="1">
      <alignment horizontal="center" vertical="center"/>
    </xf>
    <xf numFmtId="4" fontId="157" fillId="0" borderId="0" xfId="0" applyNumberFormat="1" applyFont="1" applyFill="1" applyAlignment="1">
      <alignment horizontal="center" vertical="center"/>
    </xf>
    <xf numFmtId="4" fontId="11" fillId="33" borderId="21" xfId="70" applyNumberFormat="1" applyFont="1" applyFill="1" applyBorder="1" applyAlignment="1">
      <alignment horizontal="center" vertical="center" wrapText="1"/>
    </xf>
    <xf numFmtId="4" fontId="7" fillId="26" borderId="0" xfId="70" applyNumberFormat="1" applyFont="1" applyFill="1" applyAlignment="1">
      <alignment horizontal="center" vertical="center"/>
    </xf>
    <xf numFmtId="4" fontId="0" fillId="0" borderId="257" xfId="0" applyNumberFormat="1" applyBorder="1" applyAlignment="1">
      <alignment horizontal="center"/>
    </xf>
    <xf numFmtId="0" fontId="260" fillId="0" borderId="257" xfId="0" applyFont="1" applyFill="1" applyBorder="1" applyAlignment="1">
      <alignment horizontal="center" vertical="center"/>
    </xf>
    <xf numFmtId="2" fontId="42" fillId="0" borderId="257" xfId="71" applyNumberFormat="1" applyFont="1" applyFill="1" applyBorder="1" applyAlignment="1">
      <alignment horizontal="center" vertical="center" wrapText="1"/>
    </xf>
    <xf numFmtId="2" fontId="20" fillId="0" borderId="257" xfId="71" applyNumberFormat="1" applyFont="1" applyFill="1" applyBorder="1" applyAlignment="1">
      <alignment horizontal="center" vertical="center" wrapText="1"/>
    </xf>
    <xf numFmtId="10" fontId="0" fillId="0" borderId="0" xfId="77" applyNumberFormat="1" applyFont="1"/>
    <xf numFmtId="2" fontId="10" fillId="26" borderId="291" xfId="116" applyNumberFormat="1" applyFont="1" applyFill="1" applyBorder="1" applyAlignment="1">
      <alignment horizontal="center" vertical="center"/>
    </xf>
    <xf numFmtId="2" fontId="10" fillId="0" borderId="291" xfId="116" applyNumberFormat="1" applyFont="1" applyFill="1" applyBorder="1" applyAlignment="1">
      <alignment horizontal="center" vertical="center"/>
    </xf>
    <xf numFmtId="2" fontId="157" fillId="0" borderId="291" xfId="0" applyNumberFormat="1" applyFont="1" applyBorder="1" applyAlignment="1">
      <alignment horizontal="center"/>
    </xf>
    <xf numFmtId="2" fontId="10" fillId="26" borderId="207" xfId="116" applyNumberFormat="1" applyFont="1" applyFill="1" applyBorder="1" applyAlignment="1">
      <alignment horizontal="center" vertical="center"/>
    </xf>
    <xf numFmtId="0" fontId="10" fillId="0" borderId="0" xfId="0" applyFont="1" applyFill="1" applyAlignment="1">
      <alignment horizontal="center" vertical="center"/>
    </xf>
    <xf numFmtId="0" fontId="10" fillId="0" borderId="0" xfId="0" applyFont="1" applyFill="1" applyAlignment="1">
      <alignment horizontal="center" vertical="center" wrapText="1"/>
    </xf>
    <xf numFmtId="4" fontId="203" fillId="0" borderId="0" xfId="0" applyNumberFormat="1" applyFont="1" applyFill="1" applyAlignment="1">
      <alignment horizontal="center"/>
    </xf>
    <xf numFmtId="4" fontId="135" fillId="0" borderId="0" xfId="0" applyNumberFormat="1" applyFont="1" applyAlignment="1">
      <alignment horizontal="left"/>
    </xf>
    <xf numFmtId="4" fontId="135" fillId="0" borderId="0" xfId="0" applyNumberFormat="1" applyFont="1" applyFill="1"/>
    <xf numFmtId="0" fontId="0" fillId="0" borderId="0" xfId="0" applyFont="1" applyBorder="1"/>
    <xf numFmtId="4" fontId="94" fillId="0" borderId="0" xfId="116" applyNumberFormat="1" applyFont="1" applyFill="1" applyBorder="1" applyAlignment="1">
      <alignment horizontal="center" vertical="center"/>
    </xf>
    <xf numFmtId="9" fontId="0" fillId="0" borderId="0" xfId="77" applyFont="1"/>
    <xf numFmtId="0" fontId="0" fillId="0" borderId="0" xfId="0" applyFill="1"/>
    <xf numFmtId="3" fontId="5" fillId="0" borderId="12" xfId="130" applyNumberFormat="1" applyFont="1" applyFill="1" applyBorder="1" applyAlignment="1" applyProtection="1">
      <alignment horizontal="center" vertical="center" wrapText="1"/>
      <protection hidden="1"/>
    </xf>
    <xf numFmtId="0" fontId="194" fillId="0" borderId="264" xfId="0" applyFont="1" applyFill="1" applyBorder="1" applyAlignment="1"/>
    <xf numFmtId="0" fontId="194" fillId="0" borderId="231" xfId="0" applyFont="1" applyFill="1" applyBorder="1" applyAlignment="1"/>
    <xf numFmtId="0" fontId="194" fillId="0" borderId="232" xfId="0" applyFont="1" applyFill="1" applyBorder="1" applyAlignment="1"/>
    <xf numFmtId="0" fontId="5" fillId="0" borderId="216" xfId="70" applyFont="1" applyFill="1" applyBorder="1" applyAlignment="1">
      <alignment vertical="center"/>
    </xf>
    <xf numFmtId="0" fontId="5" fillId="0" borderId="257" xfId="70" applyFont="1" applyFill="1" applyBorder="1" applyAlignment="1">
      <alignment horizontal="center" vertical="center" wrapText="1"/>
    </xf>
    <xf numFmtId="3" fontId="5" fillId="0" borderId="257" xfId="70" applyNumberFormat="1" applyFont="1" applyFill="1" applyBorder="1" applyAlignment="1">
      <alignment horizontal="center" vertical="center"/>
    </xf>
    <xf numFmtId="0" fontId="5" fillId="0" borderId="257" xfId="70" applyFont="1" applyFill="1" applyBorder="1" applyAlignment="1">
      <alignment horizontal="center" vertical="center"/>
    </xf>
    <xf numFmtId="170" fontId="29" fillId="0" borderId="257" xfId="70" applyNumberFormat="1" applyFont="1" applyFill="1" applyBorder="1" applyAlignment="1">
      <alignment horizontal="center" vertical="center"/>
    </xf>
    <xf numFmtId="3" fontId="5" fillId="0" borderId="257" xfId="72" applyNumberFormat="1" applyFont="1" applyFill="1" applyBorder="1" applyAlignment="1">
      <alignment horizontal="center" vertical="center"/>
    </xf>
    <xf numFmtId="3" fontId="238" fillId="0" borderId="257" xfId="0" applyNumberFormat="1" applyFont="1" applyFill="1" applyBorder="1" applyAlignment="1">
      <alignment horizontal="center" vertical="center" wrapText="1"/>
    </xf>
    <xf numFmtId="3" fontId="238" fillId="0" borderId="257" xfId="0" applyNumberFormat="1" applyFont="1" applyFill="1" applyBorder="1" applyAlignment="1">
      <alignment horizontal="center" vertical="center"/>
    </xf>
    <xf numFmtId="0" fontId="195" fillId="0" borderId="257" xfId="70" applyFont="1" applyFill="1" applyBorder="1" applyAlignment="1">
      <alignment vertical="center"/>
    </xf>
    <xf numFmtId="0" fontId="5" fillId="0" borderId="284" xfId="0" applyFont="1" applyFill="1" applyBorder="1" applyAlignment="1">
      <alignment vertical="center" wrapText="1"/>
    </xf>
    <xf numFmtId="0" fontId="5" fillId="0" borderId="257" xfId="130" applyFont="1" applyFill="1" applyBorder="1" applyAlignment="1" applyProtection="1">
      <alignment horizontal="center" vertical="center" wrapText="1"/>
      <protection hidden="1"/>
    </xf>
    <xf numFmtId="0" fontId="5" fillId="0" borderId="257" xfId="72" applyFont="1" applyFill="1" applyBorder="1" applyAlignment="1">
      <alignment horizontal="center" vertical="center" wrapText="1"/>
    </xf>
    <xf numFmtId="3" fontId="5" fillId="0" borderId="311" xfId="72" applyNumberFormat="1" applyFont="1" applyFill="1" applyBorder="1" applyAlignment="1">
      <alignment horizontal="center" vertical="center"/>
    </xf>
    <xf numFmtId="3" fontId="13" fillId="33" borderId="46" xfId="70" applyNumberFormat="1" applyFont="1" applyFill="1" applyBorder="1" applyAlignment="1">
      <alignment horizontal="center" vertical="center" wrapText="1"/>
    </xf>
    <xf numFmtId="3" fontId="13" fillId="33" borderId="22" xfId="70" applyNumberFormat="1" applyFont="1" applyFill="1" applyBorder="1" applyAlignment="1">
      <alignment horizontal="center" vertical="center" wrapText="1"/>
    </xf>
    <xf numFmtId="3" fontId="194" fillId="0" borderId="231" xfId="0" applyNumberFormat="1" applyFont="1" applyFill="1" applyBorder="1" applyAlignment="1"/>
    <xf numFmtId="3" fontId="238" fillId="0" borderId="0" xfId="0" applyNumberFormat="1" applyFont="1" applyFill="1" applyBorder="1" applyAlignment="1"/>
    <xf numFmtId="3" fontId="189" fillId="0" borderId="0" xfId="0" applyNumberFormat="1" applyFont="1" applyFill="1" applyBorder="1"/>
    <xf numFmtId="3" fontId="277" fillId="0" borderId="257" xfId="0" applyNumberFormat="1" applyFont="1" applyFill="1" applyBorder="1" applyAlignment="1">
      <alignment horizontal="center" vertical="center" wrapText="1"/>
    </xf>
    <xf numFmtId="3" fontId="189" fillId="0" borderId="0" xfId="0" applyNumberFormat="1" applyFont="1" applyFill="1"/>
    <xf numFmtId="3" fontId="13" fillId="0" borderId="64" xfId="70" applyNumberFormat="1" applyFont="1" applyFill="1" applyBorder="1" applyAlignment="1">
      <alignment horizontal="center" vertical="center" wrapText="1"/>
    </xf>
    <xf numFmtId="0" fontId="0" fillId="0" borderId="0" xfId="0" applyFill="1"/>
    <xf numFmtId="0" fontId="0" fillId="0" borderId="257" xfId="0" applyFill="1" applyBorder="1" applyAlignment="1">
      <alignment horizontal="center"/>
    </xf>
    <xf numFmtId="0" fontId="0" fillId="0" borderId="257" xfId="0" applyFont="1" applyFill="1" applyBorder="1" applyAlignment="1">
      <alignment horizontal="center" vertical="center"/>
    </xf>
    <xf numFmtId="49" fontId="150" fillId="48" borderId="257" xfId="57" applyNumberFormat="1" applyFont="1" applyFill="1" applyBorder="1" applyAlignment="1">
      <alignment horizontal="center" vertical="center" wrapText="1"/>
    </xf>
    <xf numFmtId="0" fontId="0" fillId="0" borderId="10" xfId="0" applyFill="1" applyBorder="1" applyAlignment="1">
      <alignment horizontal="center"/>
    </xf>
    <xf numFmtId="0" fontId="0" fillId="0" borderId="0" xfId="0"/>
    <xf numFmtId="0" fontId="0" fillId="0" borderId="0" xfId="0" applyFill="1"/>
    <xf numFmtId="0" fontId="143" fillId="0" borderId="320" xfId="0" applyFont="1" applyBorder="1" applyAlignment="1">
      <alignment horizontal="center"/>
    </xf>
    <xf numFmtId="0" fontId="0" fillId="0" borderId="0" xfId="0" applyFill="1"/>
    <xf numFmtId="4" fontId="143" fillId="0" borderId="320" xfId="0" applyNumberFormat="1" applyFont="1" applyFill="1" applyBorder="1" applyAlignment="1">
      <alignment horizontal="center"/>
    </xf>
    <xf numFmtId="0" fontId="11" fillId="50" borderId="257" xfId="0" applyFont="1" applyFill="1" applyBorder="1" applyAlignment="1">
      <alignment horizontal="center" vertical="center" wrapText="1"/>
    </xf>
    <xf numFmtId="0" fontId="10" fillId="0" borderId="257" xfId="0" applyFont="1" applyFill="1" applyBorder="1" applyAlignment="1">
      <alignment horizontal="center" vertical="center"/>
    </xf>
    <xf numFmtId="0" fontId="10" fillId="0" borderId="320" xfId="0" applyFont="1" applyFill="1" applyBorder="1" applyAlignment="1">
      <alignment vertical="center"/>
    </xf>
    <xf numFmtId="0" fontId="10" fillId="0" borderId="320" xfId="0" applyFont="1" applyFill="1" applyBorder="1" applyAlignment="1">
      <alignment horizontal="center" vertical="center"/>
    </xf>
    <xf numFmtId="2" fontId="10" fillId="0" borderId="323" xfId="116" applyNumberFormat="1" applyFont="1" applyFill="1" applyBorder="1" applyAlignment="1">
      <alignment horizontal="center" vertical="center"/>
    </xf>
    <xf numFmtId="2" fontId="10" fillId="0" borderId="320" xfId="0" applyNumberFormat="1" applyFont="1" applyFill="1" applyBorder="1" applyAlignment="1">
      <alignment horizontal="center" vertical="center"/>
    </xf>
    <xf numFmtId="0" fontId="134" fillId="0" borderId="224" xfId="0" applyFont="1" applyFill="1" applyBorder="1" applyAlignment="1">
      <alignment wrapText="1"/>
    </xf>
    <xf numFmtId="0" fontId="29" fillId="0" borderId="12" xfId="0" applyNumberFormat="1" applyFont="1" applyFill="1" applyBorder="1"/>
    <xf numFmtId="4" fontId="151" fillId="49" borderId="280" xfId="117" applyNumberFormat="1" applyFont="1" applyFill="1" applyBorder="1" applyAlignment="1">
      <alignment horizontal="center" vertical="center" wrapText="1"/>
    </xf>
    <xf numFmtId="2" fontId="20" fillId="0" borderId="320" xfId="71" applyNumberFormat="1" applyFont="1" applyFill="1" applyBorder="1" applyAlignment="1">
      <alignment horizontal="center" vertical="center" wrapText="1"/>
    </xf>
    <xf numFmtId="0" fontId="0" fillId="0" borderId="320" xfId="0" applyBorder="1" applyAlignment="1">
      <alignment vertical="center"/>
    </xf>
    <xf numFmtId="0" fontId="143" fillId="0" borderId="320" xfId="0" applyFont="1" applyBorder="1" applyAlignment="1">
      <alignment horizontal="center" vertical="center"/>
    </xf>
    <xf numFmtId="0" fontId="0" fillId="0" borderId="320" xfId="0" applyBorder="1" applyAlignment="1">
      <alignment horizontal="center" vertical="center"/>
    </xf>
    <xf numFmtId="0" fontId="143" fillId="0" borderId="320" xfId="0" applyFont="1" applyFill="1" applyBorder="1" applyAlignment="1">
      <alignment horizontal="center" vertical="center"/>
    </xf>
    <xf numFmtId="0" fontId="0" fillId="0" borderId="320" xfId="0" applyBorder="1"/>
    <xf numFmtId="0" fontId="143" fillId="0" borderId="320" xfId="0" applyFont="1" applyFill="1" applyBorder="1" applyAlignment="1">
      <alignment horizontal="center"/>
    </xf>
    <xf numFmtId="0" fontId="0" fillId="0" borderId="320" xfId="0" applyBorder="1" applyAlignment="1">
      <alignment vertical="center" wrapText="1"/>
    </xf>
    <xf numFmtId="0" fontId="0" fillId="0" borderId="0" xfId="0" applyAlignment="1">
      <alignment vertical="center"/>
    </xf>
    <xf numFmtId="0" fontId="0" fillId="0" borderId="0" xfId="0" applyFill="1" applyAlignment="1">
      <alignment vertical="center"/>
    </xf>
    <xf numFmtId="10" fontId="138" fillId="0" borderId="321" xfId="0" applyNumberFormat="1" applyFont="1" applyFill="1" applyBorder="1" applyAlignment="1">
      <alignment horizontal="center" vertical="center"/>
    </xf>
    <xf numFmtId="0" fontId="138" fillId="0" borderId="322" xfId="0" applyFont="1" applyFill="1" applyBorder="1" applyAlignment="1">
      <alignment horizontal="center" vertical="center" wrapText="1"/>
    </xf>
    <xf numFmtId="49" fontId="138" fillId="0" borderId="322" xfId="0" applyNumberFormat="1" applyFont="1" applyFill="1" applyBorder="1" applyAlignment="1">
      <alignment horizontal="center" vertical="center" wrapText="1"/>
    </xf>
    <xf numFmtId="4" fontId="0" fillId="0" borderId="322" xfId="0" applyNumberFormat="1" applyFill="1" applyBorder="1" applyAlignment="1">
      <alignment horizontal="center" vertical="center"/>
    </xf>
    <xf numFmtId="2" fontId="154" fillId="0" borderId="322" xfId="116" applyNumberFormat="1" applyFont="1" applyFill="1" applyBorder="1" applyAlignment="1">
      <alignment horizontal="center" vertical="center"/>
    </xf>
    <xf numFmtId="4" fontId="154" fillId="0" borderId="322" xfId="116" applyNumberFormat="1" applyFont="1" applyFill="1" applyBorder="1" applyAlignment="1">
      <alignment horizontal="center" vertical="center"/>
    </xf>
    <xf numFmtId="4" fontId="154" fillId="0" borderId="323" xfId="116" applyNumberFormat="1" applyFont="1" applyFill="1" applyBorder="1" applyAlignment="1">
      <alignment horizontal="center" vertical="center"/>
    </xf>
    <xf numFmtId="0" fontId="135" fillId="0" borderId="322" xfId="0" applyFont="1" applyFill="1" applyBorder="1"/>
    <xf numFmtId="0" fontId="0" fillId="0" borderId="320" xfId="0" applyFill="1" applyBorder="1" applyAlignment="1">
      <alignment vertical="center"/>
    </xf>
    <xf numFmtId="0" fontId="0" fillId="0" borderId="321" xfId="0" applyFont="1" applyFill="1" applyBorder="1" applyAlignment="1">
      <alignment horizontal="center"/>
    </xf>
    <xf numFmtId="0" fontId="0" fillId="0" borderId="322" xfId="0" applyFont="1" applyFill="1" applyBorder="1"/>
    <xf numFmtId="179" fontId="0" fillId="0" borderId="322" xfId="0" applyNumberFormat="1" applyFill="1" applyBorder="1" applyAlignment="1">
      <alignment horizontal="center"/>
    </xf>
    <xf numFmtId="2" fontId="154" fillId="0" borderId="319" xfId="116" applyNumberFormat="1" applyFont="1" applyFill="1" applyBorder="1" applyAlignment="1">
      <alignment horizontal="center" vertical="center"/>
    </xf>
    <xf numFmtId="4" fontId="154" fillId="0" borderId="319" xfId="116" applyNumberFormat="1" applyFont="1" applyFill="1" applyBorder="1" applyAlignment="1">
      <alignment horizontal="center" vertical="center"/>
    </xf>
    <xf numFmtId="0" fontId="0" fillId="0" borderId="0" xfId="0" applyFill="1"/>
    <xf numFmtId="0" fontId="0" fillId="0" borderId="0" xfId="0" applyFill="1"/>
    <xf numFmtId="3" fontId="5" fillId="47" borderId="0" xfId="57" applyNumberFormat="1" applyFont="1" applyFill="1" applyBorder="1" applyAlignment="1">
      <alignment horizontal="center" vertical="center"/>
    </xf>
    <xf numFmtId="3" fontId="8" fillId="0" borderId="0" xfId="71" applyNumberFormat="1" applyFont="1" applyFill="1" applyAlignment="1">
      <alignment horizontal="center" vertical="center"/>
    </xf>
    <xf numFmtId="49" fontId="278" fillId="0" borderId="320" xfId="0" applyNumberFormat="1" applyFont="1" applyFill="1" applyBorder="1" applyAlignment="1">
      <alignment vertical="center"/>
    </xf>
    <xf numFmtId="0" fontId="0" fillId="0" borderId="320" xfId="0" applyFont="1" applyFill="1" applyBorder="1" applyAlignment="1">
      <alignment horizontal="center"/>
    </xf>
    <xf numFmtId="0" fontId="0" fillId="0" borderId="320" xfId="0" applyFont="1" applyFill="1" applyBorder="1"/>
    <xf numFmtId="0" fontId="138" fillId="0" borderId="320" xfId="0" applyFont="1" applyFill="1" applyBorder="1" applyAlignment="1">
      <alignment horizontal="center" vertical="center" wrapText="1"/>
    </xf>
    <xf numFmtId="0" fontId="0" fillId="0" borderId="216" xfId="0" applyFont="1" applyFill="1" applyBorder="1" applyAlignment="1">
      <alignment horizontal="center"/>
    </xf>
    <xf numFmtId="0" fontId="0" fillId="0" borderId="320" xfId="0" applyFont="1" applyFill="1" applyBorder="1" applyAlignment="1">
      <alignment vertical="center"/>
    </xf>
    <xf numFmtId="0" fontId="0" fillId="0" borderId="320" xfId="0" applyFont="1" applyFill="1" applyBorder="1" applyAlignment="1">
      <alignment horizontal="center" vertical="center" wrapText="1"/>
    </xf>
    <xf numFmtId="0" fontId="0" fillId="0" borderId="320" xfId="0" applyFill="1" applyBorder="1" applyAlignment="1">
      <alignment vertical="center" wrapText="1"/>
    </xf>
    <xf numFmtId="0" fontId="0" fillId="0" borderId="320" xfId="0" applyFill="1" applyBorder="1" applyAlignment="1">
      <alignment horizontal="center" vertical="center" wrapText="1"/>
    </xf>
    <xf numFmtId="49" fontId="0" fillId="0" borderId="320" xfId="0" applyNumberFormat="1" applyFill="1" applyBorder="1" applyAlignment="1">
      <alignment horizontal="center" vertical="center" wrapText="1"/>
    </xf>
    <xf numFmtId="2" fontId="154" fillId="0" borderId="320" xfId="116" applyNumberFormat="1" applyFont="1" applyFill="1" applyBorder="1" applyAlignment="1">
      <alignment horizontal="center" vertical="center"/>
    </xf>
    <xf numFmtId="4" fontId="154" fillId="0" borderId="320" xfId="116" applyNumberFormat="1" applyFont="1" applyFill="1" applyBorder="1" applyAlignment="1">
      <alignment horizontal="center" vertical="center"/>
    </xf>
    <xf numFmtId="2" fontId="0" fillId="0" borderId="320" xfId="0" applyNumberFormat="1" applyFill="1" applyBorder="1" applyAlignment="1">
      <alignment horizontal="center" vertical="center"/>
    </xf>
    <xf numFmtId="4" fontId="150" fillId="0" borderId="12" xfId="168" applyNumberFormat="1" applyFont="1" applyFill="1" applyBorder="1" applyAlignment="1">
      <alignment horizontal="center" vertical="center" wrapText="1"/>
    </xf>
    <xf numFmtId="0" fontId="0" fillId="0" borderId="0" xfId="0" applyFill="1"/>
    <xf numFmtId="49" fontId="27" fillId="0" borderId="299" xfId="57" applyNumberFormat="1" applyFont="1" applyFill="1" applyBorder="1" applyAlignment="1"/>
    <xf numFmtId="0" fontId="27" fillId="0" borderId="325" xfId="57" applyFont="1" applyFill="1" applyBorder="1" applyAlignment="1">
      <alignment horizontal="left"/>
    </xf>
    <xf numFmtId="0" fontId="27" fillId="0" borderId="326" xfId="57" applyFont="1" applyFill="1" applyBorder="1" applyAlignment="1">
      <alignment horizontal="left"/>
    </xf>
    <xf numFmtId="0" fontId="27" fillId="0" borderId="327" xfId="57" applyFont="1" applyFill="1" applyBorder="1" applyAlignment="1">
      <alignment horizontal="left"/>
    </xf>
    <xf numFmtId="0" fontId="0" fillId="0" borderId="0" xfId="0"/>
    <xf numFmtId="0" fontId="0" fillId="0" borderId="0" xfId="0" applyFill="1"/>
    <xf numFmtId="0" fontId="144" fillId="0" borderId="12" xfId="0" applyFont="1" applyFill="1" applyBorder="1" applyAlignment="1">
      <alignment horizontal="center"/>
    </xf>
    <xf numFmtId="0" fontId="148" fillId="0" borderId="320" xfId="0" applyFont="1" applyFill="1" applyBorder="1"/>
    <xf numFmtId="0" fontId="0" fillId="0" borderId="320" xfId="0" applyFill="1" applyBorder="1"/>
    <xf numFmtId="0" fontId="148" fillId="50" borderId="320" xfId="0" applyFont="1" applyFill="1" applyBorder="1" applyAlignment="1">
      <alignment horizontal="center" vertical="center" wrapText="1"/>
    </xf>
    <xf numFmtId="4" fontId="5" fillId="0" borderId="321" xfId="57" applyNumberFormat="1" applyFont="1" applyFill="1" applyBorder="1" applyAlignment="1">
      <alignment horizontal="center" vertical="center"/>
    </xf>
    <xf numFmtId="4" fontId="5" fillId="0" borderId="329" xfId="57" applyNumberFormat="1" applyFont="1" applyFill="1" applyBorder="1" applyAlignment="1">
      <alignment horizontal="center" vertical="center"/>
    </xf>
    <xf numFmtId="3" fontId="0" fillId="0" borderId="28" xfId="0" applyNumberFormat="1" applyFill="1" applyBorder="1" applyAlignment="1">
      <alignment horizontal="center"/>
    </xf>
    <xf numFmtId="3" fontId="0" fillId="0" borderId="28" xfId="0" applyNumberFormat="1" applyBorder="1" applyAlignment="1">
      <alignment horizontal="center"/>
    </xf>
    <xf numFmtId="3" fontId="0" fillId="0" borderId="146" xfId="0" applyNumberFormat="1" applyBorder="1" applyAlignment="1">
      <alignment horizontal="center"/>
    </xf>
    <xf numFmtId="3" fontId="161" fillId="0" borderId="0" xfId="0" applyNumberFormat="1" applyFont="1" applyFill="1" applyBorder="1" applyAlignment="1">
      <alignment horizontal="center" vertical="center" wrapText="1"/>
    </xf>
    <xf numFmtId="3" fontId="0" fillId="0" borderId="320" xfId="0" applyNumberFormat="1" applyFill="1" applyBorder="1" applyAlignment="1">
      <alignment horizontal="center" vertical="center"/>
    </xf>
    <xf numFmtId="0" fontId="0" fillId="0" borderId="0" xfId="0"/>
    <xf numFmtId="0" fontId="247" fillId="49" borderId="224" xfId="0" applyFont="1" applyFill="1" applyBorder="1" applyAlignment="1">
      <alignment horizontal="center" vertical="center"/>
    </xf>
    <xf numFmtId="0" fontId="7" fillId="49" borderId="224" xfId="0" applyFont="1" applyFill="1" applyBorder="1" applyAlignment="1">
      <alignment horizontal="center" vertical="center" wrapText="1"/>
    </xf>
    <xf numFmtId="4" fontId="154" fillId="0" borderId="187" xfId="116" applyNumberFormat="1" applyFont="1" applyFill="1" applyBorder="1" applyAlignment="1">
      <alignment horizontal="center" vertical="center"/>
    </xf>
    <xf numFmtId="0" fontId="0" fillId="0" borderId="320" xfId="0" applyFont="1" applyFill="1" applyBorder="1" applyAlignment="1">
      <alignment vertical="center" wrapText="1"/>
    </xf>
    <xf numFmtId="10" fontId="0" fillId="0" borderId="320" xfId="0" applyNumberFormat="1" applyFont="1" applyFill="1" applyBorder="1" applyAlignment="1">
      <alignment horizontal="center" vertical="center"/>
    </xf>
    <xf numFmtId="0" fontId="0" fillId="0" borderId="320" xfId="0" applyFill="1" applyBorder="1" applyAlignment="1">
      <alignment horizontal="center"/>
    </xf>
    <xf numFmtId="0" fontId="0" fillId="0" borderId="113" xfId="0" applyBorder="1" applyAlignment="1">
      <alignment horizontal="center" vertical="center"/>
    </xf>
    <xf numFmtId="0" fontId="0" fillId="0" borderId="0" xfId="0"/>
    <xf numFmtId="0" fontId="0" fillId="0" borderId="0" xfId="0" applyFill="1"/>
    <xf numFmtId="0" fontId="0" fillId="0" borderId="12" xfId="0" applyFill="1" applyBorder="1" applyAlignment="1">
      <alignment horizontal="center"/>
    </xf>
    <xf numFmtId="0" fontId="0" fillId="0" borderId="0" xfId="0" applyFill="1" applyBorder="1" applyAlignment="1">
      <alignment horizontal="center"/>
    </xf>
    <xf numFmtId="0" fontId="49" fillId="0" borderId="330" xfId="174" applyFont="1" applyFill="1" applyBorder="1" applyAlignment="1">
      <alignment horizontal="left" vertical="center"/>
    </xf>
    <xf numFmtId="0" fontId="217" fillId="0" borderId="289" xfId="174" applyNumberFormat="1" applyFont="1" applyFill="1" applyBorder="1" applyAlignment="1">
      <alignment vertical="center"/>
    </xf>
    <xf numFmtId="2" fontId="49" fillId="0" borderId="326" xfId="174" applyNumberFormat="1" applyFont="1" applyFill="1" applyBorder="1" applyAlignment="1">
      <alignment horizontal="left" vertical="center"/>
    </xf>
    <xf numFmtId="2" fontId="49" fillId="0" borderId="327" xfId="174" applyNumberFormat="1" applyFont="1" applyFill="1" applyBorder="1" applyAlignment="1">
      <alignment horizontal="left" vertical="center"/>
    </xf>
    <xf numFmtId="0" fontId="0" fillId="0" borderId="0" xfId="0"/>
    <xf numFmtId="49" fontId="150" fillId="48" borderId="257" xfId="57" applyNumberFormat="1" applyFont="1" applyFill="1" applyBorder="1" applyAlignment="1">
      <alignment vertical="center" wrapText="1"/>
    </xf>
    <xf numFmtId="0" fontId="0" fillId="0" borderId="257" xfId="0" applyFill="1" applyBorder="1" applyAlignment="1">
      <alignment horizontal="center"/>
    </xf>
    <xf numFmtId="0" fontId="0" fillId="0" borderId="0" xfId="0" applyFill="1"/>
    <xf numFmtId="9" fontId="0" fillId="0" borderId="0" xfId="0" applyNumberFormat="1" applyFont="1" applyFill="1" applyAlignment="1">
      <alignment vertical="center" wrapText="1"/>
    </xf>
    <xf numFmtId="2" fontId="0" fillId="0" borderId="0" xfId="0" applyNumberFormat="1" applyFont="1" applyAlignment="1">
      <alignment vertical="center"/>
    </xf>
    <xf numFmtId="10" fontId="0" fillId="0" borderId="0" xfId="77" applyNumberFormat="1" applyFont="1" applyAlignment="1">
      <alignment vertical="center"/>
    </xf>
    <xf numFmtId="49" fontId="150" fillId="50" borderId="257" xfId="57" applyNumberFormat="1" applyFont="1" applyFill="1" applyBorder="1" applyAlignment="1">
      <alignment horizontal="center" vertical="center" wrapText="1"/>
    </xf>
    <xf numFmtId="0" fontId="146" fillId="0" borderId="0" xfId="0" applyFont="1" applyFill="1" applyBorder="1" applyAlignment="1">
      <alignment horizontal="left" vertical="center"/>
    </xf>
    <xf numFmtId="0" fontId="0" fillId="0" borderId="0" xfId="0" applyFill="1"/>
    <xf numFmtId="0" fontId="0" fillId="0" borderId="0" xfId="0" applyFill="1"/>
    <xf numFmtId="0" fontId="0" fillId="0" borderId="0" xfId="0" applyFill="1"/>
    <xf numFmtId="0" fontId="49" fillId="0" borderId="320" xfId="62" applyNumberFormat="1" applyFont="1" applyFill="1" applyBorder="1" applyAlignment="1">
      <alignment horizontal="left" vertical="center"/>
    </xf>
    <xf numFmtId="0" fontId="86" fillId="0" borderId="280" xfId="62" applyNumberFormat="1" applyFont="1" applyFill="1" applyBorder="1" applyAlignment="1">
      <alignment horizontal="left" vertical="center" wrapText="1"/>
    </xf>
    <xf numFmtId="0" fontId="86" fillId="0" borderId="118" xfId="62" applyNumberFormat="1" applyFont="1" applyFill="1" applyBorder="1" applyAlignment="1">
      <alignment horizontal="left" vertical="center" wrapText="1"/>
    </xf>
    <xf numFmtId="0" fontId="49" fillId="0" borderId="311" xfId="68" applyNumberFormat="1" applyFont="1" applyFill="1" applyBorder="1" applyAlignment="1">
      <alignment horizontal="left" vertical="center"/>
    </xf>
    <xf numFmtId="0" fontId="49" fillId="0" borderId="311" xfId="68" applyNumberFormat="1" applyFont="1" applyFill="1" applyBorder="1" applyAlignment="1">
      <alignment horizontal="left" vertical="center" wrapText="1"/>
    </xf>
    <xf numFmtId="0" fontId="49" fillId="0" borderId="12" xfId="68" applyNumberFormat="1" applyFont="1" applyFill="1" applyBorder="1" applyAlignment="1">
      <alignment horizontal="left" vertical="center"/>
    </xf>
    <xf numFmtId="0" fontId="49" fillId="0" borderId="12" xfId="68" applyNumberFormat="1" applyFont="1" applyFill="1" applyBorder="1" applyAlignment="1">
      <alignment horizontal="left" vertical="center" wrapText="1"/>
    </xf>
    <xf numFmtId="0" fontId="0" fillId="0" borderId="12" xfId="0" applyFont="1" applyFill="1" applyBorder="1" applyAlignment="1">
      <alignment horizontal="center" vertical="center"/>
    </xf>
    <xf numFmtId="0" fontId="0" fillId="0" borderId="12" xfId="0" applyFont="1" applyFill="1" applyBorder="1" applyAlignment="1">
      <alignment horizontal="center" vertical="center"/>
    </xf>
    <xf numFmtId="0" fontId="0" fillId="0" borderId="12" xfId="0" applyFill="1" applyBorder="1" applyAlignment="1">
      <alignment horizontal="center" vertical="center"/>
    </xf>
    <xf numFmtId="0" fontId="0" fillId="0" borderId="12" xfId="0" applyFill="1" applyBorder="1" applyAlignment="1">
      <alignment horizontal="left" vertical="center"/>
    </xf>
    <xf numFmtId="0" fontId="0" fillId="0" borderId="12" xfId="0" applyFill="1" applyBorder="1"/>
    <xf numFmtId="175" fontId="0" fillId="0" borderId="13" xfId="0" applyNumberFormat="1" applyFont="1" applyFill="1" applyBorder="1" applyAlignment="1">
      <alignment horizontal="center" vertical="center"/>
    </xf>
    <xf numFmtId="0" fontId="193" fillId="0" borderId="12" xfId="168" applyNumberFormat="1" applyFont="1" applyFill="1" applyBorder="1" applyAlignment="1">
      <alignment horizontal="center" vertical="center" wrapText="1"/>
    </xf>
    <xf numFmtId="4" fontId="193" fillId="0" borderId="12" xfId="168" applyNumberFormat="1" applyFont="1" applyFill="1" applyBorder="1" applyAlignment="1">
      <alignment horizontal="center" vertical="center" wrapText="1"/>
    </xf>
    <xf numFmtId="175" fontId="193" fillId="0" borderId="13" xfId="168" applyNumberFormat="1" applyFont="1" applyFill="1" applyBorder="1" applyAlignment="1">
      <alignment horizontal="center" vertical="center" wrapText="1"/>
    </xf>
    <xf numFmtId="0" fontId="135" fillId="0" borderId="12" xfId="0" quotePrefix="1" applyFont="1" applyFill="1" applyBorder="1" applyAlignment="1">
      <alignment horizontal="center" vertical="center"/>
    </xf>
    <xf numFmtId="0" fontId="135" fillId="0" borderId="12" xfId="0" quotePrefix="1" applyFont="1" applyFill="1" applyBorder="1" applyAlignment="1">
      <alignment horizontal="center"/>
    </xf>
    <xf numFmtId="4" fontId="135" fillId="0" borderId="12" xfId="0" quotePrefix="1" applyNumberFormat="1" applyFont="1" applyFill="1" applyBorder="1" applyAlignment="1">
      <alignment horizontal="center" vertical="center"/>
    </xf>
    <xf numFmtId="175" fontId="135" fillId="0" borderId="13" xfId="0" quotePrefix="1" applyNumberFormat="1" applyFont="1" applyFill="1" applyBorder="1" applyAlignment="1">
      <alignment horizontal="center" vertical="center"/>
    </xf>
    <xf numFmtId="0" fontId="0" fillId="0" borderId="306" xfId="0" applyFill="1" applyBorder="1" applyAlignment="1">
      <alignment horizontal="center"/>
    </xf>
    <xf numFmtId="0" fontId="0" fillId="0" borderId="0" xfId="0"/>
    <xf numFmtId="0" fontId="0" fillId="0" borderId="0" xfId="0" applyFill="1"/>
    <xf numFmtId="0" fontId="279" fillId="0" borderId="135" xfId="0" applyFont="1" applyBorder="1" applyAlignment="1">
      <alignment horizontal="center" vertical="center" wrapText="1"/>
    </xf>
    <xf numFmtId="0" fontId="280" fillId="0" borderId="188" xfId="0" applyFont="1" applyFill="1" applyBorder="1" applyAlignment="1">
      <alignment horizontal="center"/>
    </xf>
    <xf numFmtId="0" fontId="280" fillId="0" borderId="188" xfId="0" applyNumberFormat="1" applyFont="1" applyFill="1" applyBorder="1" applyAlignment="1">
      <alignment horizontal="left" vertical="top" wrapText="1"/>
    </xf>
    <xf numFmtId="0" fontId="280" fillId="0" borderId="188" xfId="0" applyNumberFormat="1" applyFont="1" applyFill="1" applyBorder="1" applyAlignment="1">
      <alignment horizontal="center" vertical="top" wrapText="1"/>
    </xf>
    <xf numFmtId="0" fontId="280" fillId="0" borderId="188" xfId="0" applyNumberFormat="1" applyFont="1" applyFill="1" applyBorder="1" applyAlignment="1">
      <alignment horizontal="center" vertical="center" wrapText="1"/>
    </xf>
    <xf numFmtId="0" fontId="280" fillId="0" borderId="332" xfId="0" applyFont="1" applyFill="1" applyBorder="1" applyAlignment="1">
      <alignment horizontal="center"/>
    </xf>
    <xf numFmtId="0" fontId="280" fillId="0" borderId="332" xfId="0" applyNumberFormat="1" applyFont="1" applyFill="1" applyBorder="1" applyAlignment="1">
      <alignment horizontal="left" vertical="top" wrapText="1"/>
    </xf>
    <xf numFmtId="0" fontId="280" fillId="0" borderId="332" xfId="0" applyNumberFormat="1" applyFont="1" applyFill="1" applyBorder="1" applyAlignment="1">
      <alignment horizontal="center" vertical="top" wrapText="1"/>
    </xf>
    <xf numFmtId="0" fontId="280" fillId="0" borderId="332" xfId="0" applyNumberFormat="1" applyFont="1" applyFill="1" applyBorder="1" applyAlignment="1">
      <alignment horizontal="center" vertical="center" wrapText="1"/>
    </xf>
    <xf numFmtId="0" fontId="280" fillId="0" borderId="335" xfId="0" applyFont="1" applyFill="1" applyBorder="1" applyAlignment="1">
      <alignment horizontal="center"/>
    </xf>
    <xf numFmtId="0" fontId="280" fillId="0" borderId="335" xfId="0" applyNumberFormat="1" applyFont="1" applyFill="1" applyBorder="1" applyAlignment="1">
      <alignment horizontal="left" vertical="top" wrapText="1"/>
    </xf>
    <xf numFmtId="0" fontId="280" fillId="0" borderId="335" xfId="0" applyNumberFormat="1" applyFont="1" applyFill="1" applyBorder="1" applyAlignment="1">
      <alignment horizontal="center" vertical="top" wrapText="1"/>
    </xf>
    <xf numFmtId="0" fontId="280" fillId="0" borderId="335" xfId="0" applyNumberFormat="1" applyFont="1" applyFill="1" applyBorder="1" applyAlignment="1">
      <alignment horizontal="center" vertical="center" wrapText="1"/>
    </xf>
    <xf numFmtId="190" fontId="244" fillId="0" borderId="297" xfId="0" applyNumberFormat="1" applyFont="1" applyFill="1" applyBorder="1" applyAlignment="1">
      <alignment horizontal="left" vertical="top" wrapText="1"/>
    </xf>
    <xf numFmtId="190" fontId="244" fillId="0" borderId="332" xfId="0" applyNumberFormat="1" applyFont="1" applyFill="1" applyBorder="1" applyAlignment="1">
      <alignment horizontal="left" vertical="top"/>
    </xf>
    <xf numFmtId="0" fontId="280" fillId="0" borderId="332" xfId="0" applyFont="1" applyBorder="1" applyAlignment="1">
      <alignment horizontal="left"/>
    </xf>
    <xf numFmtId="0" fontId="280" fillId="0" borderId="335" xfId="0" applyFont="1" applyBorder="1" applyAlignment="1">
      <alignment horizontal="left"/>
    </xf>
    <xf numFmtId="0" fontId="280" fillId="0" borderId="20" xfId="0" applyFont="1" applyBorder="1"/>
    <xf numFmtId="0" fontId="280" fillId="0" borderId="0" xfId="0" applyFont="1" applyBorder="1"/>
    <xf numFmtId="1" fontId="0" fillId="52" borderId="334" xfId="0" applyNumberFormat="1" applyFill="1" applyBorder="1" applyAlignment="1">
      <alignment horizontal="center"/>
    </xf>
    <xf numFmtId="1" fontId="0" fillId="52" borderId="74" xfId="0" applyNumberFormat="1" applyFill="1" applyBorder="1" applyAlignment="1">
      <alignment horizontal="center"/>
    </xf>
    <xf numFmtId="1" fontId="0" fillId="52" borderId="144" xfId="0" applyNumberFormat="1" applyFill="1" applyBorder="1" applyAlignment="1">
      <alignment horizontal="center"/>
    </xf>
    <xf numFmtId="1" fontId="0" fillId="52" borderId="339" xfId="0" applyNumberFormat="1" applyFill="1" applyBorder="1" applyAlignment="1">
      <alignment horizontal="center"/>
    </xf>
    <xf numFmtId="1" fontId="0" fillId="52" borderId="149" xfId="0" applyNumberFormat="1" applyFill="1" applyBorder="1" applyAlignment="1">
      <alignment horizontal="center"/>
    </xf>
    <xf numFmtId="0" fontId="3" fillId="52" borderId="165" xfId="0" applyFont="1" applyFill="1" applyBorder="1" applyAlignment="1">
      <alignment horizontal="center" vertical="center" wrapText="1"/>
    </xf>
    <xf numFmtId="0" fontId="0" fillId="0" borderId="257" xfId="0" applyFill="1" applyBorder="1" applyAlignment="1">
      <alignment horizontal="center" vertical="center"/>
    </xf>
    <xf numFmtId="0" fontId="0" fillId="0" borderId="0" xfId="0" applyFill="1"/>
    <xf numFmtId="0" fontId="0" fillId="0" borderId="14" xfId="0" applyFill="1" applyBorder="1" applyAlignment="1"/>
    <xf numFmtId="0" fontId="0" fillId="0" borderId="15" xfId="0" applyFill="1" applyBorder="1" applyAlignment="1"/>
    <xf numFmtId="0" fontId="135" fillId="0" borderId="231" xfId="0" applyFont="1" applyFill="1" applyBorder="1" applyAlignment="1">
      <alignment vertical="top"/>
    </xf>
    <xf numFmtId="0" fontId="135" fillId="0" borderId="203" xfId="0" applyFont="1" applyFill="1" applyBorder="1" applyAlignment="1">
      <alignment vertical="top"/>
    </xf>
    <xf numFmtId="49" fontId="135" fillId="0" borderId="14" xfId="0" applyNumberFormat="1" applyFont="1" applyFill="1" applyBorder="1" applyAlignment="1">
      <alignment vertical="top" wrapText="1"/>
    </xf>
    <xf numFmtId="49" fontId="135" fillId="0" borderId="15" xfId="0" applyNumberFormat="1" applyFont="1" applyFill="1" applyBorder="1" applyAlignment="1">
      <alignment vertical="top" wrapText="1"/>
    </xf>
    <xf numFmtId="0" fontId="0" fillId="0" borderId="306" xfId="0" applyFill="1" applyBorder="1" applyAlignment="1">
      <alignment horizontal="left" vertical="center"/>
    </xf>
    <xf numFmtId="4" fontId="0" fillId="0" borderId="306" xfId="0" applyNumberFormat="1" applyFill="1" applyBorder="1" applyAlignment="1">
      <alignment horizontal="center"/>
    </xf>
    <xf numFmtId="0" fontId="0" fillId="0" borderId="0" xfId="0"/>
    <xf numFmtId="49" fontId="135" fillId="0" borderId="12" xfId="0" applyNumberFormat="1" applyFont="1" applyFill="1" applyBorder="1" applyAlignment="1">
      <alignment horizontal="center" vertical="center"/>
    </xf>
    <xf numFmtId="0" fontId="0" fillId="0" borderId="306" xfId="0" applyFont="1" applyFill="1" applyBorder="1"/>
    <xf numFmtId="176" fontId="154" fillId="0" borderId="306" xfId="34" applyNumberFormat="1" applyFont="1" applyFill="1" applyBorder="1" applyAlignment="1">
      <alignment horizontal="left"/>
    </xf>
    <xf numFmtId="0" fontId="154" fillId="0" borderId="306" xfId="34" applyFont="1" applyFill="1" applyBorder="1" applyAlignment="1">
      <alignment horizontal="left"/>
    </xf>
    <xf numFmtId="0" fontId="0" fillId="0" borderId="306" xfId="0" applyFont="1" applyFill="1" applyBorder="1" applyAlignment="1">
      <alignment vertical="center"/>
    </xf>
    <xf numFmtId="0" fontId="0" fillId="0" borderId="306" xfId="0" applyFont="1" applyFill="1" applyBorder="1" applyAlignment="1">
      <alignment horizontal="left"/>
    </xf>
    <xf numFmtId="0" fontId="150" fillId="0" borderId="306" xfId="0" applyFont="1" applyFill="1" applyBorder="1" applyAlignment="1">
      <alignment horizontal="left" vertical="center"/>
    </xf>
    <xf numFmtId="0" fontId="0" fillId="0" borderId="0" xfId="0"/>
    <xf numFmtId="0" fontId="0" fillId="0" borderId="0" xfId="0" applyFill="1"/>
    <xf numFmtId="0" fontId="0" fillId="0" borderId="0" xfId="0"/>
    <xf numFmtId="2" fontId="0" fillId="0" borderId="306" xfId="0" applyNumberFormat="1" applyFont="1" applyFill="1" applyBorder="1" applyAlignment="1">
      <alignment vertical="center"/>
    </xf>
    <xf numFmtId="0" fontId="135" fillId="48" borderId="320" xfId="0" applyFont="1" applyFill="1" applyBorder="1" applyAlignment="1">
      <alignment horizontal="center" vertical="center" wrapText="1"/>
    </xf>
    <xf numFmtId="0" fontId="13" fillId="27" borderId="320" xfId="0" applyFont="1" applyFill="1" applyBorder="1" applyAlignment="1">
      <alignment horizontal="center" vertical="center"/>
    </xf>
    <xf numFmtId="9" fontId="13" fillId="28" borderId="320" xfId="0" applyNumberFormat="1" applyFont="1" applyFill="1" applyBorder="1" applyAlignment="1">
      <alignment horizontal="center" vertical="center"/>
    </xf>
    <xf numFmtId="0" fontId="262" fillId="0" borderId="320" xfId="0" applyFont="1" applyFill="1" applyBorder="1" applyAlignment="1">
      <alignment horizontal="center"/>
    </xf>
    <xf numFmtId="0" fontId="262" fillId="0" borderId="320" xfId="0" applyFont="1" applyFill="1" applyBorder="1" applyAlignment="1">
      <alignment horizontal="center" vertical="center" wrapText="1"/>
    </xf>
    <xf numFmtId="2" fontId="0" fillId="0" borderId="320" xfId="0" applyNumberFormat="1" applyFill="1" applyBorder="1"/>
    <xf numFmtId="0" fontId="0" fillId="0" borderId="14" xfId="0" applyBorder="1" applyAlignment="1"/>
    <xf numFmtId="0" fontId="0" fillId="0" borderId="15" xfId="0" applyBorder="1" applyAlignment="1"/>
    <xf numFmtId="0" fontId="0" fillId="0" borderId="14" xfId="0" applyFont="1" applyFill="1" applyBorder="1" applyAlignment="1"/>
    <xf numFmtId="0" fontId="0" fillId="0" borderId="15" xfId="0" applyFont="1" applyFill="1" applyBorder="1" applyAlignment="1"/>
    <xf numFmtId="0" fontId="0" fillId="0" borderId="0" xfId="0"/>
    <xf numFmtId="0" fontId="0" fillId="0" borderId="0" xfId="0" applyFill="1"/>
    <xf numFmtId="0" fontId="0" fillId="0" borderId="0" xfId="0"/>
    <xf numFmtId="0" fontId="281" fillId="0" borderId="321" xfId="0" applyFont="1" applyBorder="1" applyAlignment="1"/>
    <xf numFmtId="0" fontId="200" fillId="0" borderId="320" xfId="0" applyFont="1" applyFill="1" applyBorder="1" applyAlignment="1">
      <alignment horizontal="center" vertical="center" wrapText="1"/>
    </xf>
    <xf numFmtId="49" fontId="200" fillId="0" borderId="320" xfId="0" applyNumberFormat="1" applyFont="1" applyFill="1" applyBorder="1" applyAlignment="1">
      <alignment horizontal="center" vertical="center" wrapText="1"/>
    </xf>
    <xf numFmtId="0" fontId="200" fillId="0" borderId="0" xfId="0" applyFont="1" applyAlignment="1">
      <alignment horizontal="left" wrapText="1"/>
    </xf>
    <xf numFmtId="0" fontId="283" fillId="0" borderId="320" xfId="0" applyNumberFormat="1" applyFont="1" applyBorder="1" applyAlignment="1">
      <alignment horizontal="center" vertical="center" wrapText="1"/>
    </xf>
    <xf numFmtId="0" fontId="283" fillId="0" borderId="320" xfId="0" applyFont="1" applyBorder="1" applyAlignment="1">
      <alignment horizontal="center" vertical="center" wrapText="1"/>
    </xf>
    <xf numFmtId="0" fontId="283" fillId="0" borderId="320" xfId="0" applyFont="1" applyBorder="1" applyAlignment="1">
      <alignment horizontal="center" vertical="center"/>
    </xf>
    <xf numFmtId="4" fontId="283" fillId="0" borderId="320" xfId="0" applyNumberFormat="1" applyFont="1" applyBorder="1" applyAlignment="1">
      <alignment horizontal="center"/>
    </xf>
    <xf numFmtId="0" fontId="283" fillId="0" borderId="0" xfId="0" applyFont="1" applyAlignment="1">
      <alignment horizontal="left"/>
    </xf>
    <xf numFmtId="0" fontId="283" fillId="0" borderId="320" xfId="0" applyNumberFormat="1" applyFont="1" applyFill="1" applyBorder="1" applyAlignment="1">
      <alignment horizontal="center" vertical="center" wrapText="1"/>
    </xf>
    <xf numFmtId="0" fontId="283" fillId="0" borderId="320" xfId="0" applyFont="1" applyFill="1" applyBorder="1" applyAlignment="1">
      <alignment horizontal="center" vertical="center" wrapText="1"/>
    </xf>
    <xf numFmtId="0" fontId="283" fillId="0" borderId="320" xfId="0" applyFont="1" applyFill="1" applyBorder="1" applyAlignment="1">
      <alignment horizontal="center" vertical="center"/>
    </xf>
    <xf numFmtId="0" fontId="283" fillId="0" borderId="320" xfId="0" applyFont="1" applyBorder="1" applyAlignment="1">
      <alignment horizontal="left" wrapText="1"/>
    </xf>
    <xf numFmtId="0" fontId="281" fillId="0" borderId="0" xfId="0" applyFont="1" applyAlignment="1">
      <alignment horizontal="left"/>
    </xf>
    <xf numFmtId="49" fontId="281" fillId="0" borderId="0" xfId="0" applyNumberFormat="1" applyFont="1" applyAlignment="1">
      <alignment horizontal="center" vertical="center"/>
    </xf>
    <xf numFmtId="0" fontId="281" fillId="0" borderId="0" xfId="0" applyFont="1" applyAlignment="1">
      <alignment horizontal="center" vertical="center"/>
    </xf>
    <xf numFmtId="0" fontId="134" fillId="0" borderId="13" xfId="0" applyFont="1" applyBorder="1" applyAlignment="1">
      <alignment vertical="center"/>
    </xf>
    <xf numFmtId="4" fontId="154" fillId="0" borderId="13" xfId="116" applyNumberFormat="1" applyFont="1" applyFill="1" applyBorder="1" applyAlignment="1">
      <alignment vertical="center"/>
    </xf>
    <xf numFmtId="0" fontId="134" fillId="0" borderId="13" xfId="0" applyFont="1" applyFill="1" applyBorder="1" applyAlignment="1">
      <alignment vertical="center"/>
    </xf>
    <xf numFmtId="4" fontId="13" fillId="50" borderId="320" xfId="0" applyNumberFormat="1" applyFont="1" applyFill="1" applyBorder="1" applyAlignment="1">
      <alignment horizontal="center" vertical="center" wrapText="1"/>
    </xf>
    <xf numFmtId="0" fontId="2" fillId="0" borderId="0" xfId="0" applyFont="1" applyFill="1" applyBorder="1" applyAlignment="1">
      <alignment horizontal="center" vertical="center"/>
    </xf>
    <xf numFmtId="49" fontId="5" fillId="29" borderId="326" xfId="57" applyNumberFormat="1" applyFont="1" applyFill="1" applyBorder="1" applyAlignment="1">
      <alignment horizontal="left" vertical="center"/>
    </xf>
    <xf numFmtId="49" fontId="25" fillId="29" borderId="326" xfId="57" applyNumberFormat="1" applyFont="1" applyFill="1" applyBorder="1" applyAlignment="1">
      <alignment horizontal="left" vertical="center" wrapText="1"/>
    </xf>
    <xf numFmtId="4" fontId="5" fillId="0" borderId="320" xfId="116" applyNumberFormat="1" applyFont="1" applyBorder="1" applyAlignment="1">
      <alignment horizontal="center" vertical="center"/>
    </xf>
    <xf numFmtId="0" fontId="0" fillId="0" borderId="320" xfId="0" applyNumberFormat="1" applyFill="1" applyBorder="1" applyAlignment="1">
      <alignment horizontal="left"/>
    </xf>
    <xf numFmtId="0" fontId="135" fillId="0" borderId="0" xfId="0" applyNumberFormat="1" applyFont="1" applyFill="1" applyBorder="1" applyAlignment="1">
      <alignment horizontal="left"/>
    </xf>
    <xf numFmtId="0" fontId="0" fillId="0" borderId="0" xfId="0" applyNumberFormat="1" applyFill="1" applyBorder="1" applyAlignment="1">
      <alignment horizontal="left"/>
    </xf>
    <xf numFmtId="0" fontId="135" fillId="49" borderId="320" xfId="0" applyFont="1" applyFill="1" applyBorder="1" applyAlignment="1">
      <alignment horizontal="center" vertical="center" wrapText="1"/>
    </xf>
    <xf numFmtId="49" fontId="5" fillId="0" borderId="11" xfId="57" applyNumberFormat="1" applyFont="1" applyFill="1" applyBorder="1" applyAlignment="1">
      <alignment horizontal="left" vertical="center" wrapText="1"/>
    </xf>
    <xf numFmtId="49" fontId="25" fillId="0" borderId="11" xfId="57" applyNumberFormat="1" applyFont="1" applyFill="1" applyBorder="1" applyAlignment="1">
      <alignment horizontal="center" vertical="center" wrapText="1"/>
    </xf>
    <xf numFmtId="0" fontId="0" fillId="0" borderId="0" xfId="0" applyFill="1"/>
    <xf numFmtId="10" fontId="0" fillId="0" borderId="0" xfId="0" applyNumberFormat="1"/>
    <xf numFmtId="49" fontId="25" fillId="54" borderId="21" xfId="57" applyNumberFormat="1" applyFont="1" applyFill="1" applyBorder="1" applyAlignment="1">
      <alignment horizontal="center" vertical="center" wrapText="1"/>
    </xf>
    <xf numFmtId="0" fontId="4" fillId="0" borderId="306" xfId="57" applyFont="1" applyFill="1" applyBorder="1" applyAlignment="1">
      <alignment vertical="center"/>
    </xf>
    <xf numFmtId="49" fontId="25" fillId="0" borderId="306" xfId="57" applyNumberFormat="1" applyFont="1" applyFill="1" applyBorder="1" applyAlignment="1">
      <alignment horizontal="center" vertical="center"/>
    </xf>
    <xf numFmtId="0" fontId="4" fillId="0" borderId="344" xfId="57" applyFont="1" applyFill="1" applyBorder="1" applyAlignment="1">
      <alignment vertical="center"/>
    </xf>
    <xf numFmtId="49" fontId="25" fillId="0" borderId="344" xfId="57" applyNumberFormat="1" applyFont="1" applyFill="1" applyBorder="1" applyAlignment="1">
      <alignment horizontal="center" vertical="center"/>
    </xf>
    <xf numFmtId="0" fontId="32" fillId="0" borderId="0" xfId="57" applyFont="1" applyFill="1" applyBorder="1" applyAlignment="1">
      <alignment horizontal="center" vertical="center"/>
    </xf>
    <xf numFmtId="4" fontId="32" fillId="0" borderId="0" xfId="116" applyNumberFormat="1" applyFont="1" applyFill="1" applyBorder="1" applyAlignment="1">
      <alignment horizontal="center" vertical="center"/>
    </xf>
    <xf numFmtId="0" fontId="32" fillId="0" borderId="54" xfId="57" applyFont="1" applyFill="1" applyBorder="1" applyAlignment="1">
      <alignment horizontal="left" vertical="center"/>
    </xf>
    <xf numFmtId="4" fontId="32" fillId="0" borderId="62" xfId="116" applyNumberFormat="1" applyFont="1" applyFill="1" applyBorder="1" applyAlignment="1">
      <alignment horizontal="center" vertical="center"/>
    </xf>
    <xf numFmtId="49" fontId="25" fillId="0" borderId="345" xfId="57" applyNumberFormat="1" applyFont="1" applyFill="1" applyBorder="1" applyAlignment="1">
      <alignment vertical="center"/>
    </xf>
    <xf numFmtId="0" fontId="32" fillId="0" borderId="346" xfId="57" applyFont="1" applyFill="1" applyBorder="1" applyAlignment="1">
      <alignment vertical="center" wrapText="1"/>
    </xf>
    <xf numFmtId="0" fontId="32" fillId="0" borderId="346" xfId="57" applyFont="1" applyFill="1" applyBorder="1" applyAlignment="1">
      <alignment vertical="center"/>
    </xf>
    <xf numFmtId="4" fontId="32" fillId="0" borderId="346" xfId="116" applyNumberFormat="1" applyFont="1" applyFill="1" applyBorder="1" applyAlignment="1">
      <alignment vertical="center"/>
    </xf>
    <xf numFmtId="4" fontId="32" fillId="0" borderId="347" xfId="116" applyNumberFormat="1" applyFont="1" applyFill="1" applyBorder="1" applyAlignment="1">
      <alignment vertical="center"/>
    </xf>
    <xf numFmtId="49" fontId="25" fillId="0" borderId="312" xfId="57" applyNumberFormat="1" applyFont="1" applyFill="1" applyBorder="1" applyAlignment="1">
      <alignment horizontal="left" vertical="center"/>
    </xf>
    <xf numFmtId="0" fontId="4" fillId="0" borderId="309" xfId="57" applyFont="1" applyFill="1" applyBorder="1" applyAlignment="1">
      <alignment vertical="center" wrapText="1"/>
    </xf>
    <xf numFmtId="0" fontId="4" fillId="0" borderId="309" xfId="57" applyFont="1" applyFill="1" applyBorder="1" applyAlignment="1">
      <alignment vertical="center"/>
    </xf>
    <xf numFmtId="4" fontId="4" fillId="0" borderId="309" xfId="116" applyNumberFormat="1" applyFont="1" applyFill="1" applyBorder="1" applyAlignment="1">
      <alignment vertical="center"/>
    </xf>
    <xf numFmtId="4" fontId="5" fillId="0" borderId="309" xfId="116" applyNumberFormat="1" applyFont="1" applyFill="1" applyBorder="1" applyAlignment="1">
      <alignment horizontal="center" vertical="center"/>
    </xf>
    <xf numFmtId="0" fontId="0" fillId="0" borderId="309" xfId="0" applyFill="1" applyBorder="1"/>
    <xf numFmtId="4" fontId="0" fillId="0" borderId="309" xfId="0" applyNumberFormat="1" applyFill="1" applyBorder="1"/>
    <xf numFmtId="49" fontId="25" fillId="0" borderId="345" xfId="57" applyNumberFormat="1" applyFont="1" applyFill="1" applyBorder="1" applyAlignment="1">
      <alignment horizontal="left" vertical="center"/>
    </xf>
    <xf numFmtId="0" fontId="4" fillId="0" borderId="346" xfId="57" applyFont="1" applyFill="1" applyBorder="1" applyAlignment="1">
      <alignment vertical="center" wrapText="1"/>
    </xf>
    <xf numFmtId="0" fontId="4" fillId="0" borderId="346" xfId="57" applyFont="1" applyFill="1" applyBorder="1" applyAlignment="1">
      <alignment vertical="center"/>
    </xf>
    <xf numFmtId="4" fontId="4" fillId="0" borderId="346" xfId="116" applyNumberFormat="1" applyFont="1" applyFill="1" applyBorder="1" applyAlignment="1">
      <alignment vertical="center"/>
    </xf>
    <xf numFmtId="4" fontId="5" fillId="0" borderId="346" xfId="116" applyNumberFormat="1" applyFont="1" applyFill="1" applyBorder="1" applyAlignment="1">
      <alignment horizontal="center" vertical="center"/>
    </xf>
    <xf numFmtId="0" fontId="0" fillId="0" borderId="346" xfId="0" applyFill="1" applyBorder="1"/>
    <xf numFmtId="4" fontId="0" fillId="0" borderId="346" xfId="0" applyNumberFormat="1" applyFill="1" applyBorder="1"/>
    <xf numFmtId="49" fontId="25" fillId="0" borderId="346" xfId="57" applyNumberFormat="1" applyFont="1" applyFill="1" applyBorder="1" applyAlignment="1">
      <alignment vertical="center" wrapText="1"/>
    </xf>
    <xf numFmtId="49" fontId="25" fillId="0" borderId="346" xfId="57" applyNumberFormat="1" applyFont="1" applyFill="1" applyBorder="1" applyAlignment="1">
      <alignment horizontal="center" vertical="center" wrapText="1"/>
    </xf>
    <xf numFmtId="49" fontId="25" fillId="0" borderId="346" xfId="57" applyNumberFormat="1" applyFont="1" applyFill="1" applyBorder="1" applyAlignment="1">
      <alignment horizontal="center" vertical="center"/>
    </xf>
    <xf numFmtId="4" fontId="25" fillId="0" borderId="346" xfId="116" applyNumberFormat="1" applyFont="1" applyFill="1" applyBorder="1" applyAlignment="1">
      <alignment horizontal="center" vertical="center"/>
    </xf>
    <xf numFmtId="0" fontId="0" fillId="0" borderId="347" xfId="0" applyFill="1" applyBorder="1"/>
    <xf numFmtId="49" fontId="25" fillId="0" borderId="309" xfId="57" applyNumberFormat="1" applyFont="1" applyFill="1" applyBorder="1" applyAlignment="1">
      <alignment horizontal="left" vertical="center" wrapText="1"/>
    </xf>
    <xf numFmtId="49" fontId="25" fillId="0" borderId="309" xfId="57" applyNumberFormat="1" applyFont="1" applyFill="1" applyBorder="1" applyAlignment="1">
      <alignment horizontal="left" vertical="center"/>
    </xf>
    <xf numFmtId="4" fontId="25" fillId="0" borderId="309" xfId="116" applyNumberFormat="1" applyFont="1" applyFill="1" applyBorder="1" applyAlignment="1">
      <alignment horizontal="center" vertical="center"/>
    </xf>
    <xf numFmtId="49" fontId="195" fillId="0" borderId="0" xfId="57" applyNumberFormat="1" applyFont="1" applyFill="1" applyBorder="1" applyAlignment="1">
      <alignment horizontal="center" vertical="center"/>
    </xf>
    <xf numFmtId="0" fontId="4" fillId="0" borderId="312" xfId="57" applyFont="1" applyFill="1" applyBorder="1" applyAlignment="1">
      <alignment horizontal="left" vertical="center"/>
    </xf>
    <xf numFmtId="0" fontId="4" fillId="0" borderId="309" xfId="57" applyFont="1" applyFill="1" applyBorder="1" applyAlignment="1">
      <alignment horizontal="center" vertical="center"/>
    </xf>
    <xf numFmtId="4" fontId="4" fillId="0" borderId="309" xfId="116" applyNumberFormat="1" applyFont="1" applyFill="1" applyBorder="1" applyAlignment="1">
      <alignment horizontal="center" vertical="center"/>
    </xf>
    <xf numFmtId="0" fontId="4" fillId="0" borderId="54" xfId="57" applyFont="1" applyFill="1" applyBorder="1" applyAlignment="1">
      <alignment vertical="center"/>
    </xf>
    <xf numFmtId="0" fontId="4" fillId="0" borderId="0" xfId="57" applyFont="1" applyFill="1" applyBorder="1" applyAlignment="1">
      <alignment vertical="center" wrapText="1"/>
    </xf>
    <xf numFmtId="4" fontId="4" fillId="0" borderId="0" xfId="116" applyNumberFormat="1" applyFont="1" applyFill="1" applyBorder="1" applyAlignment="1">
      <alignment vertical="center"/>
    </xf>
    <xf numFmtId="4" fontId="0" fillId="0" borderId="0" xfId="0" applyNumberFormat="1" applyFill="1" applyBorder="1"/>
    <xf numFmtId="49" fontId="25" fillId="0" borderId="307" xfId="57" applyNumberFormat="1" applyFont="1" applyFill="1" applyBorder="1" applyAlignment="1">
      <alignment vertical="center"/>
    </xf>
    <xf numFmtId="49" fontId="25" fillId="0" borderId="308" xfId="57" applyNumberFormat="1" applyFont="1" applyFill="1" applyBorder="1" applyAlignment="1">
      <alignment vertical="center" wrapText="1"/>
    </xf>
    <xf numFmtId="49" fontId="25" fillId="0" borderId="308" xfId="57" applyNumberFormat="1" applyFont="1" applyFill="1" applyBorder="1" applyAlignment="1">
      <alignment horizontal="center" vertical="center" wrapText="1"/>
    </xf>
    <xf numFmtId="49" fontId="25" fillId="0" borderId="308" xfId="57" applyNumberFormat="1" applyFont="1" applyFill="1" applyBorder="1" applyAlignment="1">
      <alignment horizontal="center" vertical="center"/>
    </xf>
    <xf numFmtId="4" fontId="5" fillId="0" borderId="308" xfId="116" applyNumberFormat="1" applyFont="1" applyFill="1" applyBorder="1" applyAlignment="1">
      <alignment horizontal="center" vertical="center"/>
    </xf>
    <xf numFmtId="0" fontId="0" fillId="0" borderId="308" xfId="0" applyBorder="1"/>
    <xf numFmtId="4" fontId="0" fillId="0" borderId="308" xfId="0" applyNumberFormat="1" applyBorder="1"/>
    <xf numFmtId="49" fontId="29" fillId="0" borderId="12" xfId="57" applyNumberFormat="1" applyFont="1" applyFill="1" applyBorder="1" applyAlignment="1">
      <alignment vertical="center" wrapText="1"/>
    </xf>
    <xf numFmtId="0" fontId="32" fillId="0" borderId="0" xfId="57" applyFont="1" applyFill="1" applyAlignment="1">
      <alignment vertical="center"/>
    </xf>
    <xf numFmtId="0" fontId="32" fillId="0" borderId="312" xfId="57" applyFont="1" applyFill="1" applyBorder="1" applyAlignment="1">
      <alignment vertical="center"/>
    </xf>
    <xf numFmtId="1" fontId="25" fillId="0" borderId="312" xfId="57" applyNumberFormat="1" applyFont="1" applyFill="1" applyBorder="1" applyAlignment="1">
      <alignment horizontal="left" vertical="center"/>
    </xf>
    <xf numFmtId="49" fontId="5" fillId="0" borderId="309" xfId="57" applyNumberFormat="1" applyFont="1" applyFill="1" applyBorder="1" applyAlignment="1">
      <alignment vertical="center" wrapText="1"/>
    </xf>
    <xf numFmtId="49" fontId="25" fillId="0" borderId="309" xfId="57" applyNumberFormat="1" applyFont="1" applyFill="1" applyBorder="1" applyAlignment="1">
      <alignment horizontal="center" vertical="center" wrapText="1"/>
    </xf>
    <xf numFmtId="0" fontId="5" fillId="0" borderId="309" xfId="57" applyFont="1" applyFill="1" applyBorder="1" applyAlignment="1">
      <alignment horizontal="center" vertical="center" wrapText="1"/>
    </xf>
    <xf numFmtId="0" fontId="5" fillId="0" borderId="309" xfId="57" applyFont="1" applyFill="1" applyBorder="1" applyAlignment="1">
      <alignment horizontal="center" vertical="center"/>
    </xf>
    <xf numFmtId="49" fontId="5" fillId="0" borderId="346" xfId="57" applyNumberFormat="1" applyFont="1" applyFill="1" applyBorder="1" applyAlignment="1">
      <alignment vertical="center" wrapText="1"/>
    </xf>
    <xf numFmtId="0" fontId="5" fillId="0" borderId="346" xfId="57" applyFont="1" applyFill="1" applyBorder="1" applyAlignment="1">
      <alignment horizontal="center" vertical="center" wrapText="1"/>
    </xf>
    <xf numFmtId="0" fontId="5" fillId="0" borderId="346" xfId="57" applyFont="1" applyFill="1" applyBorder="1" applyAlignment="1">
      <alignment horizontal="center" vertical="center"/>
    </xf>
    <xf numFmtId="0" fontId="29" fillId="0" borderId="12" xfId="0" applyFont="1" applyFill="1" applyBorder="1" applyAlignment="1">
      <alignment wrapText="1"/>
    </xf>
    <xf numFmtId="49" fontId="25" fillId="0" borderId="37" xfId="57" applyNumberFormat="1" applyFont="1" applyFill="1" applyBorder="1" applyAlignment="1">
      <alignment horizontal="left" vertical="center" wrapText="1"/>
    </xf>
    <xf numFmtId="0" fontId="32" fillId="0" borderId="0" xfId="57" applyFont="1" applyFill="1" applyAlignment="1">
      <alignment vertical="center" wrapText="1"/>
    </xf>
    <xf numFmtId="4" fontId="32" fillId="0" borderId="0" xfId="116" applyNumberFormat="1" applyFont="1" applyFill="1" applyAlignment="1">
      <alignment vertical="center"/>
    </xf>
    <xf numFmtId="49" fontId="25" fillId="0" borderId="0" xfId="57" applyNumberFormat="1" applyFont="1" applyFill="1" applyAlignment="1">
      <alignment horizontal="center" vertical="center" wrapText="1"/>
    </xf>
    <xf numFmtId="49" fontId="25" fillId="0" borderId="0" xfId="57" applyNumberFormat="1" applyFont="1" applyFill="1" applyAlignment="1">
      <alignment horizontal="center" vertical="center"/>
    </xf>
    <xf numFmtId="1" fontId="134" fillId="0" borderId="0" xfId="0" applyNumberFormat="1" applyFont="1" applyFill="1" applyBorder="1" applyAlignment="1">
      <alignment horizontal="center"/>
    </xf>
    <xf numFmtId="49" fontId="134" fillId="0" borderId="0" xfId="0" applyNumberFormat="1" applyFont="1" applyFill="1" applyBorder="1" applyAlignment="1">
      <alignment horizontal="center"/>
    </xf>
    <xf numFmtId="4" fontId="4" fillId="0" borderId="0" xfId="57" applyNumberFormat="1" applyFill="1" applyBorder="1" applyAlignment="1">
      <alignment vertical="center"/>
    </xf>
    <xf numFmtId="0" fontId="0" fillId="0" borderId="313" xfId="0" applyFill="1" applyBorder="1" applyAlignment="1">
      <alignment horizontal="center" vertical="center"/>
    </xf>
    <xf numFmtId="0" fontId="0" fillId="0" borderId="348" xfId="0" applyFill="1" applyBorder="1" applyAlignment="1">
      <alignment horizontal="center" vertical="center"/>
    </xf>
    <xf numFmtId="0" fontId="0" fillId="0" borderId="0" xfId="0"/>
    <xf numFmtId="4" fontId="154" fillId="0" borderId="349" xfId="116" applyNumberFormat="1" applyFont="1" applyFill="1" applyBorder="1" applyAlignment="1">
      <alignment horizontal="center" vertical="center"/>
    </xf>
    <xf numFmtId="0" fontId="148" fillId="0" borderId="195" xfId="0" applyFont="1" applyFill="1" applyBorder="1" applyAlignment="1">
      <alignment horizontal="center" vertical="center"/>
    </xf>
    <xf numFmtId="4" fontId="11" fillId="0" borderId="195" xfId="0" applyNumberFormat="1" applyFont="1" applyFill="1" applyBorder="1" applyAlignment="1">
      <alignment horizontal="center" vertical="center" wrapText="1"/>
    </xf>
    <xf numFmtId="4" fontId="11" fillId="0" borderId="343" xfId="0" applyNumberFormat="1" applyFont="1" applyFill="1" applyBorder="1" applyAlignment="1">
      <alignment horizontal="center" vertical="center" wrapText="1"/>
    </xf>
    <xf numFmtId="49" fontId="134" fillId="0" borderId="349" xfId="160" applyNumberFormat="1" applyFont="1" applyFill="1" applyBorder="1" applyAlignment="1">
      <alignment horizontal="center" vertical="center" wrapText="1"/>
    </xf>
    <xf numFmtId="0" fontId="134" fillId="0" borderId="349" xfId="160" applyFont="1" applyFill="1" applyBorder="1" applyAlignment="1">
      <alignment horizontal="center" vertical="center" wrapText="1"/>
    </xf>
    <xf numFmtId="0" fontId="0" fillId="0" borderId="349" xfId="0" applyFill="1" applyBorder="1" applyAlignment="1">
      <alignment horizontal="center"/>
    </xf>
    <xf numFmtId="49" fontId="0" fillId="0" borderId="349" xfId="0" applyNumberFormat="1" applyFill="1" applyBorder="1" applyAlignment="1">
      <alignment horizontal="center"/>
    </xf>
    <xf numFmtId="10" fontId="0" fillId="0" borderId="0" xfId="0" applyNumberFormat="1" applyFont="1"/>
    <xf numFmtId="49" fontId="231" fillId="0" borderId="349" xfId="160" applyNumberFormat="1" applyFont="1" applyFill="1" applyBorder="1" applyAlignment="1">
      <alignment horizontal="center" vertical="center" wrapText="1"/>
    </xf>
    <xf numFmtId="49" fontId="5" fillId="0" borderId="349" xfId="57" applyNumberFormat="1" applyFont="1" applyFill="1" applyBorder="1" applyAlignment="1">
      <alignment horizontal="center" vertical="center"/>
    </xf>
    <xf numFmtId="0" fontId="0" fillId="0" borderId="349" xfId="0" applyFont="1" applyFill="1" applyBorder="1" applyAlignment="1">
      <alignment horizontal="center" vertical="center"/>
    </xf>
    <xf numFmtId="49" fontId="134" fillId="0" borderId="349" xfId="160" applyNumberFormat="1" applyFont="1" applyFill="1" applyBorder="1" applyAlignment="1">
      <alignment horizontal="center" vertical="center"/>
    </xf>
    <xf numFmtId="49" fontId="134" fillId="0" borderId="358" xfId="160" applyNumberFormat="1" applyFont="1" applyFill="1" applyBorder="1" applyAlignment="1">
      <alignment horizontal="center" vertical="center"/>
    </xf>
    <xf numFmtId="0" fontId="134" fillId="0" borderId="358" xfId="160" applyFont="1" applyFill="1" applyBorder="1" applyAlignment="1">
      <alignment horizontal="center" vertical="center"/>
    </xf>
    <xf numFmtId="49" fontId="0" fillId="0" borderId="358" xfId="0" applyNumberFormat="1" applyFill="1" applyBorder="1" applyAlignment="1">
      <alignment horizontal="center"/>
    </xf>
    <xf numFmtId="4" fontId="154" fillId="0" borderId="358" xfId="116" applyNumberFormat="1" applyFont="1" applyFill="1" applyBorder="1" applyAlignment="1">
      <alignment horizontal="center" vertical="center"/>
    </xf>
    <xf numFmtId="0" fontId="0" fillId="0" borderId="358" xfId="0" applyFill="1" applyBorder="1" applyAlignment="1">
      <alignment horizontal="center"/>
    </xf>
    <xf numFmtId="49" fontId="189" fillId="0" borderId="358" xfId="160" applyNumberFormat="1" applyFont="1" applyFill="1" applyBorder="1" applyAlignment="1">
      <alignment horizontal="center" vertical="center"/>
    </xf>
    <xf numFmtId="0" fontId="189" fillId="0" borderId="358" xfId="160" applyFont="1" applyFill="1" applyBorder="1" applyAlignment="1">
      <alignment horizontal="center" vertical="center"/>
    </xf>
    <xf numFmtId="0" fontId="0" fillId="0" borderId="358" xfId="0" applyFill="1" applyBorder="1" applyAlignment="1">
      <alignment horizontal="center" vertical="center"/>
    </xf>
    <xf numFmtId="172" fontId="25" fillId="50" borderId="349" xfId="57" applyNumberFormat="1" applyFont="1" applyFill="1" applyBorder="1" applyAlignment="1">
      <alignment horizontal="center" vertical="center" wrapText="1"/>
    </xf>
    <xf numFmtId="0" fontId="0" fillId="0" borderId="0" xfId="0" applyFill="1"/>
    <xf numFmtId="0" fontId="5" fillId="0" borderId="257" xfId="57" applyFont="1" applyBorder="1" applyAlignment="1">
      <alignment horizontal="center" vertical="center"/>
    </xf>
    <xf numFmtId="3" fontId="135" fillId="0" borderId="0" xfId="0" applyNumberFormat="1" applyFont="1" applyBorder="1" applyAlignment="1">
      <alignment horizontal="center"/>
    </xf>
    <xf numFmtId="0" fontId="13" fillId="33" borderId="299" xfId="57" applyNumberFormat="1" applyFont="1" applyFill="1" applyBorder="1" applyAlignment="1">
      <alignment horizontal="center" vertical="center" wrapText="1"/>
    </xf>
    <xf numFmtId="1" fontId="13" fillId="33" borderId="299" xfId="57" applyNumberFormat="1" applyFont="1" applyFill="1" applyBorder="1" applyAlignment="1">
      <alignment horizontal="center" vertical="center" wrapText="1"/>
    </xf>
    <xf numFmtId="3" fontId="13" fillId="33" borderId="359" xfId="57" applyNumberFormat="1" applyFont="1" applyFill="1" applyBorder="1" applyAlignment="1">
      <alignment horizontal="center" vertical="center"/>
    </xf>
    <xf numFmtId="0" fontId="5" fillId="0" borderId="257" xfId="57" applyNumberFormat="1" applyFont="1" applyBorder="1" applyAlignment="1">
      <alignment horizontal="center" vertical="center"/>
    </xf>
    <xf numFmtId="49" fontId="5" fillId="0" borderId="257" xfId="57" applyNumberFormat="1" applyFont="1" applyBorder="1" applyAlignment="1">
      <alignment horizontal="center" vertical="center"/>
    </xf>
    <xf numFmtId="3" fontId="5" fillId="0" borderId="257" xfId="57" applyNumberFormat="1" applyFont="1" applyBorder="1" applyAlignment="1">
      <alignment horizontal="center" vertical="center"/>
    </xf>
    <xf numFmtId="1" fontId="5" fillId="0" borderId="257" xfId="57" applyNumberFormat="1" applyFont="1" applyBorder="1" applyAlignment="1">
      <alignment horizontal="center" vertical="center"/>
    </xf>
    <xf numFmtId="0" fontId="0" fillId="0" borderId="258" xfId="0" applyFill="1" applyBorder="1" applyAlignment="1">
      <alignment horizontal="center"/>
    </xf>
    <xf numFmtId="0" fontId="0" fillId="0" borderId="286" xfId="0" applyFill="1" applyBorder="1"/>
    <xf numFmtId="0" fontId="0" fillId="0" borderId="257" xfId="0" applyFill="1" applyBorder="1" applyAlignment="1">
      <alignment horizontal="center" vertical="center" wrapText="1"/>
    </xf>
    <xf numFmtId="0" fontId="134" fillId="0" borderId="257" xfId="0" applyFont="1" applyFill="1" applyBorder="1" applyAlignment="1">
      <alignment horizontal="center" vertical="center" wrapText="1"/>
    </xf>
    <xf numFmtId="3" fontId="148" fillId="48" borderId="12" xfId="0" applyNumberFormat="1" applyFont="1" applyFill="1" applyBorder="1" applyAlignment="1">
      <alignment horizontal="center" vertical="center" wrapText="1"/>
    </xf>
    <xf numFmtId="0" fontId="134" fillId="0" borderId="12" xfId="0" applyNumberFormat="1" applyFont="1" applyFill="1" applyBorder="1" applyAlignment="1">
      <alignment horizontal="center" vertical="center"/>
    </xf>
    <xf numFmtId="2" fontId="0" fillId="48" borderId="257" xfId="0" applyNumberFormat="1" applyFont="1" applyFill="1" applyBorder="1" applyAlignment="1">
      <alignment horizontal="center"/>
    </xf>
    <xf numFmtId="2" fontId="154" fillId="0" borderId="328" xfId="116" applyNumberFormat="1" applyFont="1" applyFill="1" applyBorder="1" applyAlignment="1">
      <alignment horizontal="center" vertical="center"/>
    </xf>
    <xf numFmtId="4" fontId="154" fillId="0" borderId="328" xfId="116" applyNumberFormat="1" applyFont="1" applyFill="1" applyBorder="1" applyAlignment="1">
      <alignment horizontal="center" vertical="center"/>
    </xf>
    <xf numFmtId="0" fontId="0" fillId="0" borderId="308" xfId="0" applyFont="1" applyFill="1" applyBorder="1" applyAlignment="1">
      <alignment horizontal="center"/>
    </xf>
    <xf numFmtId="2" fontId="0" fillId="0" borderId="308" xfId="0" applyNumberFormat="1" applyFont="1" applyFill="1" applyBorder="1" applyAlignment="1">
      <alignment horizontal="center"/>
    </xf>
    <xf numFmtId="0" fontId="0" fillId="0" borderId="0" xfId="0"/>
    <xf numFmtId="0" fontId="0" fillId="0" borderId="0" xfId="0" applyFill="1" applyBorder="1" applyAlignment="1">
      <alignment horizontal="center"/>
    </xf>
    <xf numFmtId="0" fontId="0" fillId="0" borderId="0" xfId="0" applyNumberFormat="1" applyFill="1" applyAlignment="1">
      <alignment horizontal="center"/>
    </xf>
    <xf numFmtId="0" fontId="0" fillId="0" borderId="0" xfId="0"/>
    <xf numFmtId="181" fontId="144" fillId="0" borderId="0" xfId="0" applyNumberFormat="1" applyFont="1" applyFill="1" applyBorder="1"/>
    <xf numFmtId="181" fontId="144" fillId="0" borderId="12" xfId="0" applyNumberFormat="1" applyFont="1" applyFill="1" applyBorder="1"/>
    <xf numFmtId="49" fontId="0" fillId="0" borderId="257" xfId="0" applyNumberFormat="1" applyFont="1" applyFill="1" applyBorder="1" applyAlignment="1">
      <alignment horizontal="left" vertical="top" wrapText="1"/>
    </xf>
    <xf numFmtId="0" fontId="0" fillId="0" borderId="0" xfId="0"/>
    <xf numFmtId="0" fontId="0" fillId="0" borderId="0" xfId="0" applyFill="1"/>
    <xf numFmtId="167" fontId="154" fillId="0" borderId="328" xfId="116" applyNumberFormat="1" applyFont="1" applyFill="1" applyBorder="1" applyAlignment="1">
      <alignment horizontal="center" vertical="center"/>
    </xf>
    <xf numFmtId="4" fontId="0" fillId="0" borderId="0" xfId="0" applyNumberFormat="1" applyAlignment="1">
      <alignment wrapText="1"/>
    </xf>
    <xf numFmtId="49" fontId="0" fillId="0" borderId="257" xfId="0" applyNumberFormat="1" applyFont="1" applyFill="1" applyBorder="1" applyAlignment="1">
      <alignment horizontal="left" vertical="center" wrapText="1"/>
    </xf>
    <xf numFmtId="0" fontId="0" fillId="0" borderId="12" xfId="0" applyFill="1" applyBorder="1" applyAlignment="1">
      <alignment horizontal="center" vertical="center"/>
    </xf>
    <xf numFmtId="0" fontId="0" fillId="0" borderId="257" xfId="0" applyFill="1" applyBorder="1" applyAlignment="1">
      <alignment horizontal="center" vertical="center"/>
    </xf>
    <xf numFmtId="0" fontId="0" fillId="0" borderId="0" xfId="0" applyFill="1"/>
    <xf numFmtId="0" fontId="0" fillId="0" borderId="257" xfId="0" applyFill="1" applyBorder="1" applyAlignment="1">
      <alignment horizontal="center" vertical="center"/>
    </xf>
    <xf numFmtId="0" fontId="0" fillId="0" borderId="0" xfId="0" applyFill="1"/>
    <xf numFmtId="4" fontId="141" fillId="0" borderId="0" xfId="0" applyNumberFormat="1" applyFont="1" applyFill="1" applyAlignment="1">
      <alignment horizontal="center" vertical="center" wrapText="1"/>
    </xf>
    <xf numFmtId="0" fontId="0" fillId="0" borderId="0" xfId="0" applyFill="1" applyAlignment="1">
      <alignment vertical="center"/>
    </xf>
    <xf numFmtId="0" fontId="154" fillId="0" borderId="257" xfId="126" applyFont="1" applyFill="1" applyBorder="1" applyAlignment="1" applyProtection="1">
      <alignment horizontal="center" wrapText="1"/>
    </xf>
    <xf numFmtId="0" fontId="176" fillId="0" borderId="0" xfId="57" applyFont="1" applyFill="1" applyBorder="1" applyAlignment="1">
      <alignment horizontal="center" vertical="center"/>
    </xf>
    <xf numFmtId="4" fontId="129" fillId="0" borderId="0" xfId="0" applyNumberFormat="1" applyFont="1" applyBorder="1" applyAlignment="1">
      <alignment horizontal="center" vertical="center"/>
    </xf>
    <xf numFmtId="4" fontId="129" fillId="0" borderId="0" xfId="0" applyNumberFormat="1" applyFont="1" applyFill="1" applyAlignment="1">
      <alignment horizontal="center" vertical="center"/>
    </xf>
    <xf numFmtId="4" fontId="129" fillId="0" borderId="0" xfId="0" applyNumberFormat="1" applyFont="1" applyAlignment="1">
      <alignment horizontal="center" vertical="center"/>
    </xf>
    <xf numFmtId="0" fontId="0" fillId="0" borderId="0" xfId="0"/>
    <xf numFmtId="0" fontId="0" fillId="0" borderId="0" xfId="0" applyFill="1"/>
    <xf numFmtId="4" fontId="20" fillId="0" borderId="320" xfId="71" applyNumberFormat="1" applyFont="1" applyFill="1" applyBorder="1" applyAlignment="1">
      <alignment horizontal="center" vertical="center" wrapText="1"/>
    </xf>
    <xf numFmtId="0" fontId="0" fillId="0" borderId="0" xfId="0" applyFill="1" applyAlignment="1">
      <alignment vertical="center"/>
    </xf>
    <xf numFmtId="0" fontId="0" fillId="0" borderId="0" xfId="0" applyAlignment="1">
      <alignment vertical="center"/>
    </xf>
    <xf numFmtId="4" fontId="129" fillId="0" borderId="12" xfId="0" applyNumberFormat="1" applyFont="1" applyFill="1" applyBorder="1" applyAlignment="1">
      <alignment horizontal="center" vertical="center"/>
    </xf>
    <xf numFmtId="0" fontId="0" fillId="0" borderId="257" xfId="0" applyFill="1" applyBorder="1" applyAlignment="1">
      <alignment vertical="center" wrapText="1"/>
    </xf>
    <xf numFmtId="49" fontId="0" fillId="0" borderId="257" xfId="0" applyNumberFormat="1" applyFill="1" applyBorder="1" applyAlignment="1">
      <alignment horizontal="center" vertical="center" wrapText="1"/>
    </xf>
    <xf numFmtId="0" fontId="29" fillId="0" borderId="0" xfId="0" applyNumberFormat="1" applyFont="1" applyFill="1" applyBorder="1" applyAlignment="1">
      <alignment horizontal="center" wrapText="1"/>
    </xf>
    <xf numFmtId="4" fontId="5" fillId="0" borderId="0" xfId="35" applyNumberFormat="1" applyFont="1" applyFill="1" applyBorder="1" applyAlignment="1">
      <alignment horizontal="center"/>
    </xf>
    <xf numFmtId="4" fontId="5" fillId="0" borderId="0" xfId="117" applyNumberFormat="1" applyFont="1" applyFill="1" applyBorder="1" applyAlignment="1">
      <alignment horizontal="center"/>
    </xf>
    <xf numFmtId="0" fontId="25" fillId="30" borderId="135" xfId="35" applyFont="1" applyFill="1" applyBorder="1" applyAlignment="1">
      <alignment horizontal="center" vertical="center"/>
    </xf>
    <xf numFmtId="0" fontId="25" fillId="30" borderId="191" xfId="35" applyFont="1" applyFill="1" applyBorder="1" applyAlignment="1">
      <alignment horizontal="center" vertical="center"/>
    </xf>
    <xf numFmtId="0" fontId="25" fillId="31" borderId="260" xfId="35" applyFont="1" applyFill="1" applyBorder="1" applyAlignment="1">
      <alignment horizontal="center" vertical="center" wrapText="1"/>
    </xf>
    <xf numFmtId="0" fontId="25" fillId="30" borderId="190" xfId="35" applyFont="1" applyFill="1" applyBorder="1" applyAlignment="1">
      <alignment horizontal="center" vertical="center"/>
    </xf>
    <xf numFmtId="0" fontId="25" fillId="31" borderId="192" xfId="35" applyFont="1" applyFill="1" applyBorder="1" applyAlignment="1">
      <alignment horizontal="center" vertical="center" wrapText="1"/>
    </xf>
    <xf numFmtId="0" fontId="25" fillId="30" borderId="372" xfId="35" applyFont="1" applyFill="1" applyBorder="1" applyAlignment="1">
      <alignment horizontal="center" vertical="center"/>
    </xf>
    <xf numFmtId="4" fontId="5" fillId="0" borderId="328" xfId="117" applyNumberFormat="1" applyFont="1" applyFill="1" applyBorder="1" applyAlignment="1">
      <alignment horizontal="center"/>
    </xf>
    <xf numFmtId="4" fontId="5" fillId="0" borderId="314" xfId="117" applyNumberFormat="1" applyFont="1" applyFill="1" applyBorder="1" applyAlignment="1">
      <alignment horizontal="center"/>
    </xf>
    <xf numFmtId="4" fontId="5" fillId="0" borderId="328" xfId="35" applyNumberFormat="1" applyFont="1" applyFill="1" applyBorder="1" applyAlignment="1">
      <alignment horizontal="center"/>
    </xf>
    <xf numFmtId="4" fontId="5" fillId="0" borderId="257" xfId="35" applyNumberFormat="1" applyFont="1" applyFill="1" applyBorder="1" applyAlignment="1">
      <alignment horizontal="center"/>
    </xf>
    <xf numFmtId="4" fontId="5" fillId="0" borderId="258" xfId="35" applyNumberFormat="1" applyFont="1" applyFill="1" applyBorder="1" applyAlignment="1">
      <alignment horizontal="center"/>
    </xf>
    <xf numFmtId="4" fontId="5" fillId="0" borderId="109" xfId="117" applyNumberFormat="1" applyFont="1" applyFill="1" applyBorder="1" applyAlignment="1">
      <alignment horizontal="center"/>
    </xf>
    <xf numFmtId="0" fontId="25" fillId="30" borderId="274" xfId="35" applyFont="1" applyFill="1" applyBorder="1" applyAlignment="1">
      <alignment horizontal="center"/>
    </xf>
    <xf numFmtId="0" fontId="5" fillId="0" borderId="188" xfId="35" applyFont="1" applyFill="1" applyBorder="1" applyAlignment="1">
      <alignment horizontal="center"/>
    </xf>
    <xf numFmtId="0" fontId="5" fillId="0" borderId="163" xfId="35" applyFont="1" applyFill="1" applyBorder="1" applyAlignment="1">
      <alignment horizontal="center"/>
    </xf>
    <xf numFmtId="0" fontId="5" fillId="0" borderId="183" xfId="35" applyFont="1" applyFill="1" applyBorder="1" applyAlignment="1">
      <alignment horizontal="center"/>
    </xf>
    <xf numFmtId="0" fontId="25" fillId="30" borderId="373" xfId="35" applyFont="1" applyFill="1" applyBorder="1" applyAlignment="1">
      <alignment horizontal="center"/>
    </xf>
    <xf numFmtId="0" fontId="25" fillId="30" borderId="317" xfId="35" applyFont="1" applyFill="1" applyBorder="1" applyAlignment="1">
      <alignment horizontal="center"/>
    </xf>
    <xf numFmtId="0" fontId="25" fillId="31" borderId="374" xfId="35" applyFont="1" applyFill="1" applyBorder="1" applyAlignment="1">
      <alignment horizontal="center"/>
    </xf>
    <xf numFmtId="0" fontId="29" fillId="0" borderId="188" xfId="0" applyNumberFormat="1" applyFont="1" applyFill="1" applyBorder="1" applyAlignment="1">
      <alignment horizontal="center" vertical="top" wrapText="1"/>
    </xf>
    <xf numFmtId="0" fontId="29" fillId="0" borderId="163" xfId="0" applyNumberFormat="1" applyFont="1" applyFill="1" applyBorder="1" applyAlignment="1">
      <alignment horizontal="center" vertical="top" wrapText="1"/>
    </xf>
    <xf numFmtId="0" fontId="29" fillId="0" borderId="261" xfId="0" applyNumberFormat="1" applyFont="1" applyFill="1" applyBorder="1" applyAlignment="1">
      <alignment horizontal="center" wrapText="1"/>
    </xf>
    <xf numFmtId="4" fontId="5" fillId="0" borderId="221" xfId="35" applyNumberFormat="1" applyFont="1" applyFill="1" applyBorder="1" applyAlignment="1">
      <alignment horizontal="center"/>
    </xf>
    <xf numFmtId="0" fontId="29" fillId="0" borderId="112" xfId="0" applyNumberFormat="1" applyFont="1" applyFill="1" applyBorder="1" applyAlignment="1">
      <alignment horizontal="center" wrapText="1"/>
    </xf>
    <xf numFmtId="4" fontId="5" fillId="0" borderId="109" xfId="35" applyNumberFormat="1" applyFont="1" applyFill="1" applyBorder="1" applyAlignment="1">
      <alignment horizontal="center"/>
    </xf>
    <xf numFmtId="4" fontId="5" fillId="0" borderId="193" xfId="117" applyNumberFormat="1" applyFont="1" applyFill="1" applyBorder="1" applyAlignment="1">
      <alignment horizontal="center"/>
    </xf>
    <xf numFmtId="0" fontId="29" fillId="0" borderId="347" xfId="0" applyNumberFormat="1" applyFont="1" applyFill="1" applyBorder="1" applyAlignment="1">
      <alignment horizontal="center" wrapText="1"/>
    </xf>
    <xf numFmtId="4" fontId="5" fillId="0" borderId="194" xfId="117" applyNumberFormat="1" applyFont="1" applyFill="1" applyBorder="1" applyAlignment="1">
      <alignment horizontal="center"/>
    </xf>
    <xf numFmtId="0" fontId="25" fillId="35" borderId="381" xfId="35" applyFont="1" applyFill="1" applyBorder="1" applyAlignment="1">
      <alignment horizontal="center"/>
    </xf>
    <xf numFmtId="0" fontId="25" fillId="35" borderId="376" xfId="35" applyFont="1" applyFill="1" applyBorder="1" applyAlignment="1">
      <alignment horizontal="center"/>
    </xf>
    <xf numFmtId="0" fontId="25" fillId="35" borderId="379" xfId="35" applyFont="1" applyFill="1" applyBorder="1" applyAlignment="1">
      <alignment horizontal="center"/>
    </xf>
    <xf numFmtId="0" fontId="29" fillId="0" borderId="347" xfId="0" applyNumberFormat="1" applyFont="1" applyFill="1" applyBorder="1" applyAlignment="1">
      <alignment horizontal="center" vertical="top" wrapText="1"/>
    </xf>
    <xf numFmtId="0" fontId="29" fillId="0" borderId="387" xfId="0" applyNumberFormat="1" applyFont="1" applyFill="1" applyBorder="1" applyAlignment="1">
      <alignment horizontal="center" vertical="top" wrapText="1"/>
    </xf>
    <xf numFmtId="0" fontId="98" fillId="0" borderId="384" xfId="0" applyFont="1" applyFill="1" applyBorder="1" applyAlignment="1">
      <alignment horizontal="center"/>
    </xf>
    <xf numFmtId="0" fontId="98" fillId="0" borderId="258" xfId="0" applyFont="1" applyFill="1" applyBorder="1" applyAlignment="1">
      <alignment horizontal="center"/>
    </xf>
    <xf numFmtId="4" fontId="5" fillId="0" borderId="258" xfId="117" applyNumberFormat="1" applyFont="1" applyFill="1" applyBorder="1" applyAlignment="1">
      <alignment horizontal="center"/>
    </xf>
    <xf numFmtId="0" fontId="5" fillId="0" borderId="380" xfId="35" applyFont="1" applyFill="1" applyBorder="1" applyAlignment="1">
      <alignment horizontal="center"/>
    </xf>
    <xf numFmtId="0" fontId="29" fillId="0" borderId="380" xfId="35" applyFont="1" applyFill="1" applyBorder="1" applyAlignment="1">
      <alignment horizontal="center"/>
    </xf>
    <xf numFmtId="0" fontId="25" fillId="35" borderId="377" xfId="35" applyFont="1" applyFill="1" applyBorder="1" applyAlignment="1">
      <alignment horizontal="center"/>
    </xf>
    <xf numFmtId="0" fontId="25" fillId="35" borderId="167" xfId="35" applyFont="1" applyFill="1" applyBorder="1" applyAlignment="1">
      <alignment horizontal="center" vertical="center"/>
    </xf>
    <xf numFmtId="0" fontId="29" fillId="0" borderId="390" xfId="0" applyNumberFormat="1" applyFont="1" applyFill="1" applyBorder="1" applyAlignment="1">
      <alignment horizontal="center" vertical="top" wrapText="1"/>
    </xf>
    <xf numFmtId="0" fontId="25" fillId="35" borderId="378" xfId="35" applyFont="1" applyFill="1" applyBorder="1" applyAlignment="1">
      <alignment horizontal="center"/>
    </xf>
    <xf numFmtId="0" fontId="25" fillId="35" borderId="169" xfId="35" applyFont="1" applyFill="1" applyBorder="1" applyAlignment="1">
      <alignment horizontal="center" vertical="center"/>
    </xf>
    <xf numFmtId="0" fontId="29" fillId="0" borderId="188" xfId="0" applyNumberFormat="1" applyFont="1" applyFill="1" applyBorder="1" applyAlignment="1">
      <alignment horizontal="center" wrapText="1"/>
    </xf>
    <xf numFmtId="0" fontId="29" fillId="0" borderId="380" xfId="0" applyNumberFormat="1" applyFont="1" applyFill="1" applyBorder="1" applyAlignment="1">
      <alignment horizontal="center" wrapText="1"/>
    </xf>
    <xf numFmtId="0" fontId="29" fillId="0" borderId="383" xfId="0" applyNumberFormat="1" applyFont="1" applyFill="1" applyBorder="1" applyAlignment="1">
      <alignment horizontal="center" wrapText="1"/>
    </xf>
    <xf numFmtId="0" fontId="98" fillId="0" borderId="385" xfId="0" applyFont="1" applyFill="1" applyBorder="1" applyAlignment="1">
      <alignment horizontal="center"/>
    </xf>
    <xf numFmtId="0" fontId="98" fillId="0" borderId="109" xfId="0" applyFont="1" applyFill="1" applyBorder="1" applyAlignment="1">
      <alignment horizontal="center"/>
    </xf>
    <xf numFmtId="4" fontId="5" fillId="0" borderId="292" xfId="117" applyNumberFormat="1" applyFont="1" applyFill="1" applyBorder="1" applyAlignment="1">
      <alignment horizontal="center"/>
    </xf>
    <xf numFmtId="0" fontId="29" fillId="0" borderId="110" xfId="0" applyNumberFormat="1" applyFont="1" applyFill="1" applyBorder="1" applyAlignment="1">
      <alignment horizontal="center" wrapText="1"/>
    </xf>
    <xf numFmtId="186" fontId="29" fillId="0" borderId="328" xfId="0" applyNumberFormat="1" applyFont="1" applyFill="1" applyBorder="1" applyAlignment="1">
      <alignment horizontal="center" wrapText="1"/>
    </xf>
    <xf numFmtId="0" fontId="25" fillId="50" borderId="169" xfId="35" applyFont="1" applyFill="1" applyBorder="1" applyAlignment="1">
      <alignment horizontal="center" vertical="center"/>
    </xf>
    <xf numFmtId="0" fontId="25" fillId="50" borderId="331" xfId="35" applyFont="1" applyFill="1" applyBorder="1" applyAlignment="1">
      <alignment horizontal="center" vertical="center"/>
    </xf>
    <xf numFmtId="0" fontId="25" fillId="50" borderId="324" xfId="73" applyFont="1" applyFill="1" applyBorder="1" applyAlignment="1">
      <alignment horizontal="center" vertical="center" wrapText="1"/>
    </xf>
    <xf numFmtId="0" fontId="25" fillId="50" borderId="313" xfId="73" applyFont="1" applyFill="1" applyBorder="1" applyAlignment="1">
      <alignment horizontal="center" vertical="center" wrapText="1"/>
    </xf>
    <xf numFmtId="0" fontId="161" fillId="0" borderId="383" xfId="0" applyFont="1" applyFill="1" applyBorder="1" applyAlignment="1">
      <alignment wrapText="1"/>
    </xf>
    <xf numFmtId="0" fontId="5" fillId="0" borderId="384" xfId="35" applyFont="1" applyFill="1" applyBorder="1" applyAlignment="1">
      <alignment horizontal="center" vertical="center"/>
    </xf>
    <xf numFmtId="186" fontId="29" fillId="0" borderId="385" xfId="0" applyNumberFormat="1" applyFont="1" applyFill="1" applyBorder="1" applyAlignment="1">
      <alignment horizontal="center" vertical="center" wrapText="1"/>
    </xf>
    <xf numFmtId="0" fontId="161" fillId="0" borderId="112" xfId="0" applyFont="1" applyFill="1" applyBorder="1" applyAlignment="1">
      <alignment wrapText="1"/>
    </xf>
    <xf numFmtId="0" fontId="5" fillId="0" borderId="258" xfId="35" applyFont="1" applyFill="1" applyBorder="1" applyAlignment="1">
      <alignment horizontal="center" vertical="center"/>
    </xf>
    <xf numFmtId="186" fontId="29" fillId="0" borderId="109" xfId="0" applyNumberFormat="1" applyFont="1" applyFill="1" applyBorder="1" applyAlignment="1">
      <alignment horizontal="center" vertical="center" wrapText="1"/>
    </xf>
    <xf numFmtId="0" fontId="25" fillId="50" borderId="324" xfId="35" applyFont="1" applyFill="1" applyBorder="1" applyAlignment="1">
      <alignment horizontal="center" vertical="center" wrapText="1"/>
    </xf>
    <xf numFmtId="49" fontId="25" fillId="50" borderId="331" xfId="73" applyNumberFormat="1" applyFont="1" applyFill="1" applyBorder="1" applyAlignment="1">
      <alignment horizontal="center" vertical="center" wrapText="1"/>
    </xf>
    <xf numFmtId="49" fontId="25" fillId="50" borderId="324" xfId="73" applyNumberFormat="1" applyFont="1" applyFill="1" applyBorder="1" applyAlignment="1">
      <alignment horizontal="center" vertical="center" wrapText="1"/>
    </xf>
    <xf numFmtId="49" fontId="5" fillId="0" borderId="384" xfId="73" applyNumberFormat="1" applyFont="1" applyFill="1" applyBorder="1" applyAlignment="1">
      <alignment horizontal="center" wrapText="1"/>
    </xf>
    <xf numFmtId="49" fontId="25" fillId="41" borderId="324" xfId="73" applyNumberFormat="1" applyFont="1" applyFill="1" applyBorder="1" applyAlignment="1">
      <alignment horizontal="center" vertical="center" wrapText="1"/>
    </xf>
    <xf numFmtId="0" fontId="0" fillId="0" borderId="384" xfId="0" applyFill="1" applyBorder="1" applyAlignment="1">
      <alignment horizontal="center"/>
    </xf>
    <xf numFmtId="49" fontId="25" fillId="48" borderId="324" xfId="73" applyNumberFormat="1" applyFont="1" applyFill="1" applyBorder="1" applyAlignment="1">
      <alignment horizontal="center" vertical="center" wrapText="1"/>
    </xf>
    <xf numFmtId="49" fontId="25" fillId="48" borderId="313" xfId="73" applyNumberFormat="1" applyFont="1" applyFill="1" applyBorder="1" applyAlignment="1">
      <alignment horizontal="center" vertical="center" wrapText="1"/>
    </xf>
    <xf numFmtId="4" fontId="5" fillId="0" borderId="386" xfId="117" applyNumberFormat="1" applyFont="1" applyFill="1" applyBorder="1" applyAlignment="1">
      <alignment horizontal="center"/>
    </xf>
    <xf numFmtId="4" fontId="5" fillId="0" borderId="345" xfId="117" applyNumberFormat="1" applyFont="1" applyFill="1" applyBorder="1" applyAlignment="1">
      <alignment horizontal="center"/>
    </xf>
    <xf numFmtId="4" fontId="5" fillId="0" borderId="375" xfId="117" applyNumberFormat="1" applyFont="1" applyFill="1" applyBorder="1" applyAlignment="1">
      <alignment horizontal="center"/>
    </xf>
    <xf numFmtId="4" fontId="5" fillId="0" borderId="263" xfId="117" applyNumberFormat="1" applyFont="1" applyFill="1" applyBorder="1" applyAlignment="1">
      <alignment horizontal="center"/>
    </xf>
    <xf numFmtId="2" fontId="5" fillId="0" borderId="0" xfId="73" applyNumberFormat="1" applyFont="1" applyFill="1" applyBorder="1" applyAlignment="1"/>
    <xf numFmtId="4" fontId="5" fillId="0" borderId="385" xfId="117" applyNumberFormat="1" applyFont="1" applyFill="1" applyBorder="1" applyAlignment="1">
      <alignment horizontal="center"/>
    </xf>
    <xf numFmtId="186" fontId="29" fillId="0" borderId="146" xfId="0" applyNumberFormat="1" applyFont="1" applyFill="1" applyBorder="1" applyAlignment="1">
      <alignment horizontal="center" wrapText="1"/>
    </xf>
    <xf numFmtId="186" fontId="29" fillId="0" borderId="328" xfId="0" applyNumberFormat="1" applyFont="1" applyFill="1" applyBorder="1" applyAlignment="1">
      <alignment horizontal="center" vertical="center" wrapText="1"/>
    </xf>
    <xf numFmtId="186" fontId="29" fillId="0" borderId="384" xfId="0" applyNumberFormat="1" applyFont="1" applyFill="1" applyBorder="1" applyAlignment="1">
      <alignment horizontal="center" vertical="center" wrapText="1"/>
    </xf>
    <xf numFmtId="186" fontId="29" fillId="0" borderId="258" xfId="0" applyNumberFormat="1" applyFont="1" applyFill="1" applyBorder="1" applyAlignment="1">
      <alignment horizontal="center" vertical="center" wrapText="1"/>
    </xf>
    <xf numFmtId="4" fontId="5" fillId="0" borderId="384" xfId="117" applyNumberFormat="1" applyFont="1" applyFill="1" applyBorder="1" applyAlignment="1">
      <alignment horizontal="center"/>
    </xf>
    <xf numFmtId="0" fontId="29" fillId="0" borderId="387" xfId="0" applyNumberFormat="1" applyFont="1" applyFill="1" applyBorder="1" applyAlignment="1">
      <alignment horizontal="center" wrapText="1"/>
    </xf>
    <xf numFmtId="186" fontId="29" fillId="0" borderId="384" xfId="0" applyNumberFormat="1" applyFont="1" applyFill="1" applyBorder="1" applyAlignment="1">
      <alignment horizontal="center" wrapText="1"/>
    </xf>
    <xf numFmtId="0" fontId="29" fillId="0" borderId="388" xfId="0" applyNumberFormat="1" applyFont="1" applyFill="1" applyBorder="1" applyAlignment="1">
      <alignment horizontal="center" wrapText="1"/>
    </xf>
    <xf numFmtId="0" fontId="29" fillId="0" borderId="183" xfId="0" applyNumberFormat="1" applyFont="1" applyFill="1" applyBorder="1" applyAlignment="1">
      <alignment horizontal="center" wrapText="1"/>
    </xf>
    <xf numFmtId="0" fontId="29" fillId="0" borderId="389" xfId="0" applyNumberFormat="1" applyFont="1" applyFill="1" applyBorder="1" applyAlignment="1">
      <alignment horizontal="center" wrapText="1"/>
    </xf>
    <xf numFmtId="186" fontId="29" fillId="0" borderId="314" xfId="0" applyNumberFormat="1" applyFont="1" applyFill="1" applyBorder="1" applyAlignment="1">
      <alignment horizontal="center" vertical="center" wrapText="1"/>
    </xf>
    <xf numFmtId="0" fontId="0" fillId="0" borderId="314" xfId="0" applyFill="1" applyBorder="1" applyAlignment="1">
      <alignment horizontal="center"/>
    </xf>
    <xf numFmtId="0" fontId="0" fillId="0" borderId="385" xfId="0" applyFill="1" applyBorder="1" applyAlignment="1">
      <alignment horizontal="center"/>
    </xf>
    <xf numFmtId="2" fontId="0" fillId="0" borderId="384" xfId="0" applyNumberFormat="1" applyFill="1" applyBorder="1" applyAlignment="1">
      <alignment horizontal="center"/>
    </xf>
    <xf numFmtId="0" fontId="25" fillId="85" borderId="378" xfId="35" applyFont="1" applyFill="1" applyBorder="1" applyAlignment="1">
      <alignment horizontal="center"/>
    </xf>
    <xf numFmtId="0" fontId="25" fillId="85" borderId="381" xfId="35" applyFont="1" applyFill="1" applyBorder="1" applyAlignment="1">
      <alignment horizontal="center"/>
    </xf>
    <xf numFmtId="0" fontId="25" fillId="86" borderId="376" xfId="35" applyFont="1" applyFill="1" applyBorder="1" applyAlignment="1">
      <alignment horizontal="center"/>
    </xf>
    <xf numFmtId="0" fontId="25" fillId="86" borderId="382" xfId="35" applyFont="1" applyFill="1" applyBorder="1" applyAlignment="1">
      <alignment horizontal="center"/>
    </xf>
    <xf numFmtId="0" fontId="25" fillId="85" borderId="377" xfId="35" applyFont="1" applyFill="1" applyBorder="1" applyAlignment="1">
      <alignment horizontal="center"/>
    </xf>
    <xf numFmtId="0" fontId="25" fillId="49" borderId="382" xfId="35" applyFont="1" applyFill="1" applyBorder="1" applyAlignment="1">
      <alignment horizontal="center"/>
    </xf>
    <xf numFmtId="0" fontId="25" fillId="85" borderId="169" xfId="35" applyFont="1" applyFill="1" applyBorder="1" applyAlignment="1">
      <alignment horizontal="center" vertical="center"/>
    </xf>
    <xf numFmtId="0" fontId="25" fillId="85" borderId="25" xfId="35" applyFont="1" applyFill="1" applyBorder="1" applyAlignment="1">
      <alignment horizontal="center" vertical="center"/>
    </xf>
    <xf numFmtId="0" fontId="25" fillId="86" borderId="26" xfId="35" applyFont="1" applyFill="1" applyBorder="1" applyAlignment="1">
      <alignment horizontal="center" vertical="center" wrapText="1"/>
    </xf>
    <xf numFmtId="0" fontId="25" fillId="86" borderId="27" xfId="35" applyFont="1" applyFill="1" applyBorder="1" applyAlignment="1">
      <alignment horizontal="center" vertical="center" wrapText="1"/>
    </xf>
    <xf numFmtId="0" fontId="25" fillId="85" borderId="167" xfId="35" applyFont="1" applyFill="1" applyBorder="1" applyAlignment="1">
      <alignment horizontal="center" vertical="center"/>
    </xf>
    <xf numFmtId="0" fontId="25" fillId="49" borderId="27" xfId="35" applyFont="1" applyFill="1" applyBorder="1" applyAlignment="1">
      <alignment horizontal="center" vertical="center" wrapText="1"/>
    </xf>
    <xf numFmtId="0" fontId="25" fillId="73" borderId="25" xfId="35" applyFont="1" applyFill="1" applyBorder="1" applyAlignment="1">
      <alignment horizontal="center" vertical="center"/>
    </xf>
    <xf numFmtId="0" fontId="25" fillId="73" borderId="117" xfId="35" applyFont="1" applyFill="1" applyBorder="1" applyAlignment="1">
      <alignment horizontal="center" vertical="center"/>
    </xf>
    <xf numFmtId="186" fontId="13" fillId="73" borderId="118" xfId="0" applyNumberFormat="1" applyFont="1" applyFill="1" applyBorder="1" applyAlignment="1">
      <alignment horizontal="center" vertical="center" wrapText="1"/>
    </xf>
    <xf numFmtId="0" fontId="25" fillId="73" borderId="118" xfId="35" applyFont="1" applyFill="1" applyBorder="1" applyAlignment="1">
      <alignment horizontal="center" vertical="center"/>
    </xf>
    <xf numFmtId="0" fontId="25" fillId="73" borderId="118" xfId="73" applyFont="1" applyFill="1" applyBorder="1" applyAlignment="1">
      <alignment horizontal="center" vertical="center" wrapText="1"/>
    </xf>
    <xf numFmtId="0" fontId="25" fillId="73" borderId="134" xfId="73" applyFont="1" applyFill="1" applyBorder="1" applyAlignment="1">
      <alignment horizontal="center" vertical="center" wrapText="1"/>
    </xf>
    <xf numFmtId="0" fontId="25" fillId="73" borderId="117" xfId="0" applyFont="1" applyFill="1" applyBorder="1" applyAlignment="1">
      <alignment horizontal="center" vertical="center" wrapText="1"/>
    </xf>
    <xf numFmtId="0" fontId="25" fillId="73" borderId="118" xfId="0" applyFont="1" applyFill="1" applyBorder="1" applyAlignment="1">
      <alignment horizontal="center" vertical="center" wrapText="1"/>
    </xf>
    <xf numFmtId="0" fontId="0" fillId="0" borderId="0" xfId="0" applyFill="1" applyAlignment="1">
      <alignment horizontal="center"/>
    </xf>
    <xf numFmtId="0" fontId="0" fillId="0" borderId="0" xfId="0"/>
    <xf numFmtId="0" fontId="0" fillId="0" borderId="0" xfId="0" applyFill="1"/>
    <xf numFmtId="1" fontId="0" fillId="0" borderId="391" xfId="0" applyNumberFormat="1" applyFont="1" applyFill="1" applyBorder="1" applyAlignment="1">
      <alignment horizontal="center" vertical="center" wrapText="1"/>
    </xf>
    <xf numFmtId="0" fontId="0" fillId="0" borderId="391" xfId="0" applyBorder="1"/>
    <xf numFmtId="0" fontId="0" fillId="0" borderId="391" xfId="0" applyBorder="1" applyAlignment="1">
      <alignment horizontal="center"/>
    </xf>
    <xf numFmtId="0" fontId="0" fillId="0" borderId="0" xfId="0" applyFill="1"/>
    <xf numFmtId="4" fontId="157" fillId="0" borderId="28" xfId="0" applyNumberFormat="1" applyFont="1" applyFill="1" applyBorder="1" applyAlignment="1">
      <alignment horizontal="center" vertical="center"/>
    </xf>
    <xf numFmtId="4" fontId="157" fillId="0" borderId="12" xfId="0" applyNumberFormat="1" applyFont="1" applyFill="1" applyBorder="1" applyAlignment="1">
      <alignment horizontal="center" vertical="center"/>
    </xf>
    <xf numFmtId="0" fontId="0" fillId="0" borderId="0" xfId="0"/>
    <xf numFmtId="0" fontId="0" fillId="0" borderId="328" xfId="0" applyFont="1" applyFill="1" applyBorder="1" applyAlignment="1">
      <alignment horizontal="center" vertical="center"/>
    </xf>
    <xf numFmtId="0" fontId="0" fillId="0" borderId="391" xfId="0" applyFont="1" applyFill="1" applyBorder="1" applyAlignment="1">
      <alignment horizontal="center" vertical="center"/>
    </xf>
    <xf numFmtId="4" fontId="154" fillId="0" borderId="391" xfId="116" applyNumberFormat="1" applyFont="1" applyFill="1" applyBorder="1" applyAlignment="1">
      <alignment horizontal="center" vertical="center"/>
    </xf>
    <xf numFmtId="0" fontId="0" fillId="0" borderId="391" xfId="0" applyFill="1" applyBorder="1" applyAlignment="1">
      <alignment horizontal="center"/>
    </xf>
    <xf numFmtId="0" fontId="25" fillId="30" borderId="393" xfId="35" applyFont="1" applyFill="1" applyBorder="1" applyAlignment="1">
      <alignment horizontal="center" vertical="center"/>
    </xf>
    <xf numFmtId="4" fontId="11" fillId="25" borderId="12" xfId="0" applyNumberFormat="1" applyFont="1" applyFill="1" applyBorder="1" applyAlignment="1">
      <alignment horizontal="center" vertical="center" wrapText="1"/>
    </xf>
    <xf numFmtId="0" fontId="0" fillId="0" borderId="0" xfId="0" applyFill="1"/>
    <xf numFmtId="0" fontId="25" fillId="49" borderId="274" xfId="35" applyFont="1" applyFill="1" applyBorder="1" applyAlignment="1">
      <alignment horizontal="center"/>
    </xf>
    <xf numFmtId="0" fontId="25" fillId="49" borderId="20" xfId="35" applyFont="1" applyFill="1" applyBorder="1" applyAlignment="1">
      <alignment horizontal="center"/>
    </xf>
    <xf numFmtId="0" fontId="25" fillId="49" borderId="135" xfId="35" applyFont="1" applyFill="1" applyBorder="1" applyAlignment="1">
      <alignment horizontal="center" vertical="center"/>
    </xf>
    <xf numFmtId="0" fontId="0" fillId="0" borderId="14" xfId="0" applyFill="1" applyBorder="1" applyAlignment="1"/>
    <xf numFmtId="0" fontId="0" fillId="0" borderId="15" xfId="0" applyFill="1" applyBorder="1" applyAlignment="1"/>
    <xf numFmtId="0" fontId="135" fillId="0" borderId="301" xfId="0" applyFont="1" applyFill="1" applyBorder="1" applyAlignment="1">
      <alignment horizontal="left" vertical="top"/>
    </xf>
    <xf numFmtId="0" fontId="135" fillId="0" borderId="291" xfId="0" applyFont="1" applyFill="1" applyBorder="1" applyAlignment="1">
      <alignment horizontal="left" vertical="top"/>
    </xf>
    <xf numFmtId="49" fontId="135" fillId="0" borderId="284" xfId="0" applyNumberFormat="1" applyFont="1" applyFill="1" applyBorder="1" applyAlignment="1">
      <alignment vertical="top" wrapText="1"/>
    </xf>
    <xf numFmtId="49" fontId="135" fillId="0" borderId="308" xfId="0" applyNumberFormat="1" applyFont="1" applyFill="1" applyBorder="1" applyAlignment="1">
      <alignment vertical="top" wrapText="1"/>
    </xf>
    <xf numFmtId="49" fontId="0" fillId="0" borderId="257" xfId="0" applyNumberFormat="1" applyFont="1" applyFill="1" applyBorder="1" applyAlignment="1">
      <alignment horizontal="left" vertical="top"/>
    </xf>
    <xf numFmtId="2" fontId="0" fillId="0" borderId="0" xfId="0" applyNumberFormat="1" applyAlignment="1">
      <alignment vertical="top"/>
    </xf>
    <xf numFmtId="2" fontId="0" fillId="0" borderId="0" xfId="0" applyNumberFormat="1" applyFill="1" applyAlignment="1">
      <alignment vertical="top"/>
    </xf>
    <xf numFmtId="4" fontId="0" fillId="0" borderId="406" xfId="0" applyNumberFormat="1" applyFill="1" applyBorder="1" applyAlignment="1">
      <alignment horizontal="center"/>
    </xf>
    <xf numFmtId="0" fontId="135" fillId="48" borderId="406" xfId="0" applyNumberFormat="1" applyFont="1" applyFill="1" applyBorder="1" applyAlignment="1">
      <alignment horizontal="center" vertical="center" wrapText="1"/>
    </xf>
    <xf numFmtId="0" fontId="135" fillId="48" borderId="406" xfId="0" applyFont="1" applyFill="1" applyBorder="1" applyAlignment="1">
      <alignment horizontal="center" vertical="center" wrapText="1"/>
    </xf>
    <xf numFmtId="4" fontId="151" fillId="48" borderId="406" xfId="116" applyNumberFormat="1" applyFont="1" applyFill="1" applyBorder="1" applyAlignment="1">
      <alignment horizontal="center" vertical="center" wrapText="1"/>
    </xf>
    <xf numFmtId="0" fontId="135" fillId="0" borderId="408" xfId="0" applyNumberFormat="1" applyFont="1" applyFill="1" applyBorder="1" applyAlignment="1">
      <alignment vertical="center" wrapText="1"/>
    </xf>
    <xf numFmtId="0" fontId="0" fillId="0" borderId="406" xfId="0" applyFill="1" applyBorder="1" applyAlignment="1">
      <alignment horizontal="center"/>
    </xf>
    <xf numFmtId="17" fontId="0" fillId="0" borderId="406" xfId="0" applyNumberFormat="1" applyFill="1" applyBorder="1" applyAlignment="1">
      <alignment horizontal="center"/>
    </xf>
    <xf numFmtId="0" fontId="0" fillId="0" borderId="406" xfId="0" applyFill="1" applyBorder="1" applyAlignment="1">
      <alignment horizontal="left"/>
    </xf>
    <xf numFmtId="49" fontId="0" fillId="0" borderId="406" xfId="0" applyNumberFormat="1" applyFill="1" applyBorder="1" applyAlignment="1">
      <alignment horizontal="center"/>
    </xf>
    <xf numFmtId="0" fontId="0" fillId="0" borderId="406" xfId="0" applyNumberFormat="1" applyFill="1" applyBorder="1" applyAlignment="1">
      <alignment horizontal="center"/>
    </xf>
    <xf numFmtId="0" fontId="0" fillId="0" borderId="406" xfId="0" applyFill="1" applyBorder="1" applyAlignment="1">
      <alignment horizontal="center" vertical="center"/>
    </xf>
    <xf numFmtId="0" fontId="135" fillId="0" borderId="406" xfId="0" applyFont="1" applyFill="1" applyBorder="1" applyAlignment="1">
      <alignment horizontal="left"/>
    </xf>
    <xf numFmtId="0" fontId="0" fillId="0" borderId="406" xfId="0" applyFill="1" applyBorder="1" applyAlignment="1">
      <alignment horizontal="center" vertical="top" wrapText="1"/>
    </xf>
    <xf numFmtId="0" fontId="0" fillId="0" borderId="408" xfId="0" applyFill="1" applyBorder="1" applyAlignment="1">
      <alignment horizontal="center" vertical="center"/>
    </xf>
    <xf numFmtId="0" fontId="0" fillId="0" borderId="408" xfId="0" applyFill="1" applyBorder="1" applyAlignment="1">
      <alignment horizontal="center"/>
    </xf>
    <xf numFmtId="0" fontId="137" fillId="0" borderId="406" xfId="0" applyFont="1" applyFill="1" applyBorder="1" applyAlignment="1">
      <alignment horizontal="center"/>
    </xf>
    <xf numFmtId="0" fontId="135" fillId="0" borderId="408" xfId="0" applyFont="1" applyFill="1" applyBorder="1" applyAlignment="1">
      <alignment horizontal="left"/>
    </xf>
    <xf numFmtId="0" fontId="140" fillId="48" borderId="408" xfId="0" applyFont="1" applyFill="1" applyBorder="1" applyAlignment="1"/>
    <xf numFmtId="0" fontId="0" fillId="0" borderId="406" xfId="0" applyNumberFormat="1" applyFill="1" applyBorder="1" applyAlignment="1">
      <alignment horizontal="center" vertical="center"/>
    </xf>
    <xf numFmtId="49" fontId="135" fillId="0" borderId="406" xfId="0" applyNumberFormat="1" applyFont="1" applyFill="1" applyBorder="1" applyAlignment="1">
      <alignment vertical="center"/>
    </xf>
    <xf numFmtId="0" fontId="135" fillId="50" borderId="406" xfId="0" applyFont="1" applyFill="1" applyBorder="1" applyAlignment="1">
      <alignment horizontal="left"/>
    </xf>
    <xf numFmtId="17" fontId="0" fillId="50" borderId="406" xfId="0" applyNumberFormat="1" applyFill="1" applyBorder="1" applyAlignment="1">
      <alignment horizontal="center"/>
    </xf>
    <xf numFmtId="0" fontId="135" fillId="0" borderId="406" xfId="0" applyFont="1" applyFill="1" applyBorder="1" applyAlignment="1">
      <alignment horizontal="center"/>
    </xf>
    <xf numFmtId="49" fontId="189" fillId="0" borderId="406" xfId="0" applyNumberFormat="1" applyFont="1" applyFill="1" applyBorder="1" applyAlignment="1">
      <alignment horizontal="center"/>
    </xf>
    <xf numFmtId="49" fontId="135" fillId="48" borderId="406" xfId="0" applyNumberFormat="1" applyFont="1" applyFill="1" applyBorder="1" applyAlignment="1">
      <alignment horizontal="center" vertical="center" wrapText="1"/>
    </xf>
    <xf numFmtId="0" fontId="0" fillId="0" borderId="406" xfId="0" applyBorder="1" applyAlignment="1">
      <alignment horizontal="center" vertical="center" wrapText="1"/>
    </xf>
    <xf numFmtId="49" fontId="0" fillId="0" borderId="406" xfId="0" applyNumberFormat="1" applyBorder="1"/>
    <xf numFmtId="0" fontId="0" fillId="0" borderId="406" xfId="0" applyBorder="1" applyAlignment="1">
      <alignment horizontal="center" vertical="center"/>
    </xf>
    <xf numFmtId="0" fontId="0" fillId="0" borderId="410" xfId="0" applyBorder="1" applyAlignment="1">
      <alignment horizontal="center" vertical="center"/>
    </xf>
    <xf numFmtId="0" fontId="135" fillId="0" borderId="406" xfId="0" applyFont="1" applyBorder="1"/>
    <xf numFmtId="0" fontId="0" fillId="0" borderId="406" xfId="0" applyBorder="1"/>
    <xf numFmtId="0" fontId="0" fillId="0" borderId="406" xfId="0" applyFill="1" applyBorder="1" applyAlignment="1">
      <alignment horizontal="left" vertical="top"/>
    </xf>
    <xf numFmtId="0" fontId="0" fillId="0" borderId="406" xfId="0" applyBorder="1" applyAlignment="1">
      <alignment horizontal="left" vertical="top"/>
    </xf>
    <xf numFmtId="0" fontId="135" fillId="0" borderId="406" xfId="0" applyFont="1" applyFill="1" applyBorder="1" applyAlignment="1">
      <alignment horizontal="left" vertical="top"/>
    </xf>
    <xf numFmtId="0" fontId="135" fillId="0" borderId="406" xfId="0" applyFont="1" applyBorder="1" applyAlignment="1">
      <alignment horizontal="left" vertical="top"/>
    </xf>
    <xf numFmtId="49" fontId="135" fillId="0" borderId="406" xfId="0" applyNumberFormat="1" applyFont="1" applyBorder="1"/>
    <xf numFmtId="4" fontId="150" fillId="64" borderId="12" xfId="168" applyNumberFormat="1" applyFont="1" applyFill="1" applyBorder="1" applyAlignment="1">
      <alignment horizontal="center" vertical="center" wrapText="1"/>
    </xf>
    <xf numFmtId="4" fontId="0" fillId="0" borderId="406" xfId="0" applyNumberFormat="1" applyFont="1" applyFill="1" applyBorder="1" applyAlignment="1">
      <alignment horizontal="center" vertical="center" wrapText="1"/>
    </xf>
    <xf numFmtId="4" fontId="134" fillId="0" borderId="12" xfId="168" quotePrefix="1" applyNumberFormat="1" applyFont="1" applyFill="1" applyBorder="1" applyAlignment="1">
      <alignment horizontal="center" vertical="center"/>
    </xf>
    <xf numFmtId="4" fontId="129" fillId="0" borderId="12" xfId="0" applyNumberFormat="1" applyFont="1" applyBorder="1" applyAlignment="1">
      <alignment horizontal="center" vertical="center"/>
    </xf>
    <xf numFmtId="4" fontId="150" fillId="64" borderId="12" xfId="168" quotePrefix="1" applyNumberFormat="1" applyFont="1" applyFill="1" applyBorder="1" applyAlignment="1">
      <alignment horizontal="center" vertical="center"/>
    </xf>
    <xf numFmtId="4" fontId="150" fillId="67" borderId="12" xfId="168" applyNumberFormat="1" applyFont="1" applyFill="1" applyBorder="1" applyAlignment="1">
      <alignment horizontal="center" vertical="center" wrapText="1"/>
    </xf>
    <xf numFmtId="4" fontId="203" fillId="47" borderId="12" xfId="168" quotePrefix="1" applyNumberFormat="1" applyFont="1" applyFill="1" applyBorder="1" applyAlignment="1">
      <alignment horizontal="center" vertical="center"/>
    </xf>
    <xf numFmtId="4" fontId="129" fillId="0" borderId="0" xfId="0" applyNumberFormat="1" applyFont="1" applyFill="1" applyBorder="1" applyAlignment="1">
      <alignment horizontal="center" vertical="center"/>
    </xf>
    <xf numFmtId="0" fontId="0" fillId="0" borderId="408" xfId="0" applyBorder="1" applyAlignment="1"/>
    <xf numFmtId="0" fontId="0" fillId="0" borderId="231" xfId="0" applyFill="1" applyBorder="1" applyAlignment="1">
      <alignment horizontal="center" vertical="center"/>
    </xf>
    <xf numFmtId="3" fontId="5" fillId="0" borderId="170" xfId="130" applyNumberFormat="1" applyFont="1" applyFill="1" applyBorder="1" applyAlignment="1" applyProtection="1">
      <alignment horizontal="center" vertical="center" wrapText="1"/>
      <protection hidden="1"/>
    </xf>
    <xf numFmtId="2" fontId="0" fillId="0" borderId="0" xfId="0" applyNumberFormat="1" applyAlignment="1">
      <alignment vertical="center"/>
    </xf>
    <xf numFmtId="4" fontId="135" fillId="0" borderId="0" xfId="0" applyNumberFormat="1" applyFont="1" applyFill="1" applyAlignment="1">
      <alignment horizontal="center"/>
    </xf>
    <xf numFmtId="4" fontId="135" fillId="0" borderId="0" xfId="0" applyNumberFormat="1" applyFont="1" applyAlignment="1">
      <alignment horizontal="center"/>
    </xf>
    <xf numFmtId="0" fontId="0" fillId="0" borderId="0" xfId="0" applyFill="1"/>
    <xf numFmtId="4" fontId="188" fillId="50" borderId="257" xfId="117" applyNumberFormat="1" applyFont="1" applyFill="1" applyBorder="1" applyAlignment="1">
      <alignment horizontal="center" vertical="center" wrapText="1"/>
    </xf>
    <xf numFmtId="0" fontId="0" fillId="0" borderId="257" xfId="0" applyFill="1" applyBorder="1" applyAlignment="1">
      <alignment horizontal="center"/>
    </xf>
    <xf numFmtId="0" fontId="0" fillId="0" borderId="257" xfId="0" applyFont="1" applyFill="1" applyBorder="1" applyAlignment="1">
      <alignment horizontal="center" vertical="center"/>
    </xf>
    <xf numFmtId="0" fontId="0" fillId="0" borderId="328" xfId="0" applyFont="1" applyFill="1" applyBorder="1" applyAlignment="1">
      <alignment horizontal="center" vertical="center"/>
    </xf>
    <xf numFmtId="0" fontId="0" fillId="0" borderId="0" xfId="0"/>
    <xf numFmtId="0" fontId="13" fillId="27" borderId="412" xfId="0" applyFont="1" applyFill="1" applyBorder="1" applyAlignment="1">
      <alignment horizontal="center" vertical="center"/>
    </xf>
    <xf numFmtId="2" fontId="13" fillId="28" borderId="412" xfId="0" applyNumberFormat="1" applyFont="1" applyFill="1" applyBorder="1" applyAlignment="1">
      <alignment horizontal="center" vertical="center"/>
    </xf>
    <xf numFmtId="0" fontId="0" fillId="0" borderId="187" xfId="0" applyFill="1" applyBorder="1" applyAlignment="1">
      <alignment horizontal="center"/>
    </xf>
    <xf numFmtId="0" fontId="0" fillId="0" borderId="0" xfId="0"/>
    <xf numFmtId="0" fontId="0" fillId="0" borderId="0" xfId="0" applyNumberFormat="1" applyFill="1"/>
    <xf numFmtId="49" fontId="0" fillId="0" borderId="320" xfId="0" applyNumberFormat="1" applyFill="1" applyBorder="1"/>
    <xf numFmtId="0" fontId="0" fillId="0" borderId="0" xfId="0"/>
    <xf numFmtId="4" fontId="5" fillId="0" borderId="412" xfId="117" applyNumberFormat="1" applyFont="1" applyFill="1" applyBorder="1" applyAlignment="1">
      <alignment horizontal="center" vertical="center"/>
    </xf>
    <xf numFmtId="0" fontId="55" fillId="37" borderId="413" xfId="57" applyFont="1" applyFill="1" applyBorder="1" applyAlignment="1">
      <alignment horizontal="center" vertical="center"/>
    </xf>
    <xf numFmtId="0" fontId="55" fillId="37" borderId="412" xfId="57" applyFont="1" applyFill="1" applyBorder="1" applyAlignment="1">
      <alignment horizontal="center" vertical="center"/>
    </xf>
    <xf numFmtId="4" fontId="32" fillId="37" borderId="412" xfId="117" applyNumberFormat="1" applyFont="1" applyFill="1" applyBorder="1" applyAlignment="1">
      <alignment horizontal="center" vertical="center" wrapText="1"/>
    </xf>
    <xf numFmtId="4" fontId="25" fillId="37" borderId="412" xfId="117" applyNumberFormat="1" applyFont="1" applyFill="1" applyBorder="1" applyAlignment="1">
      <alignment horizontal="center" vertical="center" wrapText="1"/>
    </xf>
    <xf numFmtId="0" fontId="48" fillId="0" borderId="330" xfId="42" applyNumberFormat="1" applyFont="1" applyFill="1" applyBorder="1" applyAlignment="1">
      <alignment horizontal="center" vertical="center"/>
    </xf>
    <xf numFmtId="0" fontId="49" fillId="0" borderId="330" xfId="42" applyFont="1" applyFill="1" applyBorder="1" applyAlignment="1" applyProtection="1">
      <alignment horizontal="left" vertical="center" wrapText="1"/>
    </xf>
    <xf numFmtId="0" fontId="61" fillId="0" borderId="330" xfId="42" applyFont="1" applyFill="1" applyBorder="1" applyAlignment="1">
      <alignment horizontal="center" vertical="center"/>
    </xf>
    <xf numFmtId="0" fontId="49" fillId="0" borderId="330" xfId="42" applyFont="1" applyFill="1" applyBorder="1" applyAlignment="1" applyProtection="1">
      <alignment horizontal="center" vertical="center"/>
    </xf>
    <xf numFmtId="179" fontId="49" fillId="0" borderId="330" xfId="114" applyNumberFormat="1" applyFont="1" applyFill="1" applyBorder="1" applyAlignment="1">
      <alignment horizontal="center" vertical="center"/>
    </xf>
    <xf numFmtId="0" fontId="62" fillId="0" borderId="330" xfId="42" applyFont="1" applyFill="1" applyBorder="1" applyAlignment="1">
      <alignment horizontal="center" vertical="center"/>
    </xf>
    <xf numFmtId="0" fontId="49" fillId="0" borderId="412" xfId="57" applyFont="1" applyFill="1" applyBorder="1" applyAlignment="1">
      <alignment horizontal="center" vertical="center"/>
    </xf>
    <xf numFmtId="179" fontId="49" fillId="0" borderId="359" xfId="114" applyNumberFormat="1" applyFont="1" applyFill="1" applyBorder="1" applyAlignment="1">
      <alignment horizontal="center" vertical="center"/>
    </xf>
    <xf numFmtId="0" fontId="49" fillId="0" borderId="359" xfId="42" applyFont="1" applyFill="1" applyBorder="1" applyAlignment="1" applyProtection="1">
      <alignment horizontal="center" vertical="center"/>
    </xf>
    <xf numFmtId="3" fontId="147" fillId="0" borderId="257" xfId="0" applyNumberFormat="1" applyFont="1" applyFill="1" applyBorder="1" applyAlignment="1">
      <alignment horizontal="center"/>
    </xf>
    <xf numFmtId="0" fontId="49" fillId="0" borderId="12" xfId="74" applyFont="1" applyFill="1" applyBorder="1" applyAlignment="1">
      <alignment vertical="center" wrapText="1"/>
    </xf>
    <xf numFmtId="3" fontId="150" fillId="0" borderId="412" xfId="70" applyNumberFormat="1" applyFont="1" applyFill="1" applyBorder="1" applyAlignment="1">
      <alignment horizontal="center" vertical="center" wrapText="1"/>
    </xf>
    <xf numFmtId="0" fontId="290" fillId="0" borderId="412" xfId="0" applyFont="1" applyFill="1" applyBorder="1" applyAlignment="1">
      <alignment horizontal="center" vertical="top" wrapText="1"/>
    </xf>
    <xf numFmtId="3" fontId="0" fillId="0" borderId="412" xfId="0" applyNumberFormat="1" applyFill="1" applyBorder="1" applyAlignment="1">
      <alignment horizontal="center"/>
    </xf>
    <xf numFmtId="0" fontId="291" fillId="0" borderId="412" xfId="0" applyFont="1" applyFill="1" applyBorder="1" applyAlignment="1">
      <alignment horizontal="center" vertical="center" wrapText="1"/>
    </xf>
    <xf numFmtId="0" fontId="157" fillId="0" borderId="12" xfId="0" applyFont="1" applyFill="1" applyBorder="1" applyAlignment="1">
      <alignment horizontal="center" vertical="center"/>
    </xf>
    <xf numFmtId="2" fontId="200" fillId="0" borderId="0" xfId="0" applyNumberFormat="1" applyFont="1" applyAlignment="1">
      <alignment horizontal="left" wrapText="1"/>
    </xf>
    <xf numFmtId="2" fontId="283" fillId="0" borderId="0" xfId="0" applyNumberFormat="1" applyFont="1" applyAlignment="1">
      <alignment horizontal="left"/>
    </xf>
    <xf numFmtId="3" fontId="67" fillId="0" borderId="412" xfId="130" applyNumberFormat="1" applyFont="1" applyFill="1" applyBorder="1" applyAlignment="1" applyProtection="1">
      <alignment horizontal="center" vertical="center" wrapText="1"/>
      <protection hidden="1"/>
    </xf>
    <xf numFmtId="3" fontId="279" fillId="0" borderId="135" xfId="0" applyNumberFormat="1" applyFont="1" applyBorder="1" applyAlignment="1">
      <alignment horizontal="center" vertical="center" wrapText="1"/>
    </xf>
    <xf numFmtId="0" fontId="25" fillId="35" borderId="382" xfId="35" applyFont="1" applyFill="1" applyBorder="1" applyAlignment="1">
      <alignment horizontal="center"/>
    </xf>
    <xf numFmtId="0" fontId="25" fillId="35" borderId="421" xfId="35" applyFont="1" applyFill="1" applyBorder="1" applyAlignment="1">
      <alignment horizontal="center"/>
    </xf>
    <xf numFmtId="0" fontId="25" fillId="35" borderId="422" xfId="35" applyFont="1" applyFill="1" applyBorder="1" applyAlignment="1">
      <alignment horizontal="center"/>
    </xf>
    <xf numFmtId="0" fontId="25" fillId="35" borderId="423" xfId="35" applyFont="1" applyFill="1" applyBorder="1" applyAlignment="1">
      <alignment horizontal="center"/>
    </xf>
    <xf numFmtId="2" fontId="0" fillId="0" borderId="0" xfId="0" applyNumberFormat="1" applyFill="1" applyBorder="1"/>
    <xf numFmtId="0" fontId="0" fillId="0" borderId="426" xfId="0" applyFill="1" applyBorder="1"/>
    <xf numFmtId="0" fontId="0" fillId="0" borderId="426" xfId="0" applyFill="1" applyBorder="1" applyAlignment="1">
      <alignment horizontal="center" vertical="center"/>
    </xf>
    <xf numFmtId="4" fontId="5" fillId="0" borderId="411" xfId="117" applyNumberFormat="1" applyFont="1" applyFill="1" applyBorder="1" applyAlignment="1">
      <alignment horizontal="center"/>
    </xf>
    <xf numFmtId="0" fontId="29" fillId="0" borderId="188" xfId="35" applyFont="1" applyFill="1" applyBorder="1" applyAlignment="1">
      <alignment horizontal="center"/>
    </xf>
    <xf numFmtId="186" fontId="29" fillId="0" borderId="199" xfId="0" applyNumberFormat="1" applyFont="1" applyFill="1" applyBorder="1" applyAlignment="1">
      <alignment horizontal="center" wrapText="1"/>
    </xf>
    <xf numFmtId="4" fontId="29" fillId="0" borderId="199" xfId="0" applyNumberFormat="1" applyFont="1" applyFill="1" applyBorder="1" applyAlignment="1">
      <alignment horizontal="center" wrapText="1"/>
    </xf>
    <xf numFmtId="4" fontId="5" fillId="0" borderId="413" xfId="117" applyNumberFormat="1" applyFont="1" applyFill="1" applyBorder="1" applyAlignment="1">
      <alignment horizontal="center"/>
    </xf>
    <xf numFmtId="0" fontId="29" fillId="0" borderId="183" xfId="35" applyFont="1" applyFill="1" applyBorder="1" applyAlignment="1">
      <alignment horizontal="center"/>
    </xf>
    <xf numFmtId="0" fontId="29" fillId="0" borderId="24" xfId="0" applyNumberFormat="1" applyFont="1" applyFill="1" applyBorder="1" applyAlignment="1">
      <alignment horizontal="center" wrapText="1"/>
    </xf>
    <xf numFmtId="4" fontId="5" fillId="0" borderId="424" xfId="117" applyNumberFormat="1" applyFont="1" applyFill="1" applyBorder="1" applyAlignment="1">
      <alignment horizontal="center"/>
    </xf>
    <xf numFmtId="4" fontId="5" fillId="0" borderId="425" xfId="117" applyNumberFormat="1" applyFont="1" applyFill="1" applyBorder="1" applyAlignment="1">
      <alignment horizontal="center"/>
    </xf>
    <xf numFmtId="4" fontId="0" fillId="0" borderId="222" xfId="0" applyNumberFormat="1" applyFill="1" applyBorder="1" applyAlignment="1">
      <alignment horizontal="center"/>
    </xf>
    <xf numFmtId="2" fontId="135" fillId="0" borderId="0" xfId="0" applyNumberFormat="1" applyFont="1" applyAlignment="1">
      <alignment horizontal="center" wrapText="1"/>
    </xf>
    <xf numFmtId="0" fontId="269" fillId="0" borderId="0" xfId="0" applyFont="1" applyFill="1" applyBorder="1" applyAlignment="1">
      <alignment horizontal="center" vertical="center"/>
    </xf>
    <xf numFmtId="0" fontId="269" fillId="0" borderId="0" xfId="0" applyFont="1" applyFill="1" applyBorder="1" applyAlignment="1">
      <alignment horizontal="center" vertical="center" wrapText="1"/>
    </xf>
    <xf numFmtId="4" fontId="160" fillId="0" borderId="0" xfId="0" applyNumberFormat="1" applyFont="1" applyFill="1" applyBorder="1" applyAlignment="1">
      <alignment horizontal="center"/>
    </xf>
    <xf numFmtId="2" fontId="0" fillId="0" borderId="0" xfId="0" applyNumberFormat="1" applyFont="1" applyAlignment="1">
      <alignment horizontal="left" vertical="top"/>
    </xf>
    <xf numFmtId="2" fontId="135" fillId="0" borderId="0" xfId="0" applyNumberFormat="1" applyFont="1" applyAlignment="1">
      <alignment horizontal="center" vertical="center"/>
    </xf>
    <xf numFmtId="0" fontId="0" fillId="0" borderId="426" xfId="0" applyFill="1" applyBorder="1" applyAlignment="1">
      <alignment horizontal="center"/>
    </xf>
    <xf numFmtId="4" fontId="0" fillId="0" borderId="426" xfId="0" applyNumberFormat="1" applyFill="1" applyBorder="1"/>
    <xf numFmtId="0" fontId="0" fillId="0" borderId="0" xfId="0"/>
    <xf numFmtId="0" fontId="0" fillId="0" borderId="426" xfId="0" applyFont="1" applyFill="1" applyBorder="1" applyAlignment="1">
      <alignment horizontal="left" vertical="center"/>
    </xf>
    <xf numFmtId="0" fontId="0" fillId="0" borderId="426" xfId="0" applyFont="1" applyFill="1" applyBorder="1" applyAlignment="1">
      <alignment horizontal="center"/>
    </xf>
    <xf numFmtId="2" fontId="0" fillId="0" borderId="426" xfId="0" applyNumberFormat="1" applyFont="1" applyFill="1" applyBorder="1" applyAlignment="1">
      <alignment horizontal="center"/>
    </xf>
    <xf numFmtId="2" fontId="0" fillId="0" borderId="426" xfId="0" applyNumberFormat="1" applyFill="1" applyBorder="1" applyAlignment="1">
      <alignment horizontal="center" vertical="center"/>
    </xf>
    <xf numFmtId="0" fontId="0" fillId="0" borderId="12" xfId="0" applyFill="1" applyBorder="1" applyAlignment="1">
      <alignment horizontal="center"/>
    </xf>
    <xf numFmtId="0" fontId="13" fillId="0" borderId="120" xfId="57" applyFont="1" applyFill="1" applyBorder="1" applyAlignment="1">
      <alignment horizontal="center" vertical="center" wrapText="1"/>
    </xf>
    <xf numFmtId="0" fontId="13" fillId="0" borderId="108" xfId="57" applyFont="1" applyFill="1" applyBorder="1" applyAlignment="1">
      <alignment horizontal="center" vertical="center" wrapText="1"/>
    </xf>
    <xf numFmtId="0" fontId="0" fillId="0" borderId="13" xfId="0" applyFill="1" applyBorder="1" applyAlignment="1">
      <alignment horizontal="center"/>
    </xf>
    <xf numFmtId="0" fontId="0" fillId="0" borderId="28" xfId="0" applyFill="1" applyBorder="1" applyAlignment="1">
      <alignment horizontal="center"/>
    </xf>
    <xf numFmtId="0" fontId="0" fillId="0" borderId="0" xfId="0" applyFill="1" applyAlignment="1">
      <alignment vertical="center"/>
    </xf>
    <xf numFmtId="0" fontId="0" fillId="0" borderId="0" xfId="0" applyFill="1"/>
    <xf numFmtId="0" fontId="135" fillId="48" borderId="424" xfId="0" applyFont="1" applyFill="1" applyBorder="1" applyAlignment="1"/>
    <xf numFmtId="0" fontId="135" fillId="48" borderId="428" xfId="0" applyFont="1" applyFill="1" applyBorder="1" applyAlignment="1"/>
    <xf numFmtId="0" fontId="135" fillId="50" borderId="424" xfId="0" applyFont="1" applyFill="1" applyBorder="1" applyAlignment="1"/>
    <xf numFmtId="0" fontId="135" fillId="50" borderId="428" xfId="0" applyFont="1" applyFill="1" applyBorder="1" applyAlignment="1"/>
    <xf numFmtId="0" fontId="0" fillId="0" borderId="426" xfId="0" applyFont="1" applyFill="1" applyBorder="1"/>
    <xf numFmtId="0" fontId="221" fillId="0" borderId="194" xfId="0" applyFont="1" applyFill="1" applyBorder="1" applyAlignment="1">
      <alignment horizontal="center" vertical="center"/>
    </xf>
    <xf numFmtId="0" fontId="0" fillId="0" borderId="0" xfId="0"/>
    <xf numFmtId="4" fontId="0" fillId="0" borderId="428" xfId="0" applyNumberFormat="1" applyFill="1" applyBorder="1" applyAlignment="1">
      <alignment horizontal="center" vertical="center" wrapText="1"/>
    </xf>
    <xf numFmtId="4" fontId="154" fillId="0" borderId="428" xfId="116" applyNumberFormat="1" applyFont="1" applyFill="1" applyBorder="1" applyAlignment="1">
      <alignment horizontal="center" vertical="center"/>
    </xf>
    <xf numFmtId="4" fontId="154" fillId="0" borderId="427" xfId="116" applyNumberFormat="1" applyFont="1" applyFill="1" applyBorder="1" applyAlignment="1">
      <alignment horizontal="center" vertical="center"/>
    </xf>
    <xf numFmtId="0" fontId="0" fillId="0" borderId="0" xfId="0"/>
    <xf numFmtId="1" fontId="11" fillId="25" borderId="12" xfId="0" applyNumberFormat="1" applyFont="1" applyFill="1" applyBorder="1" applyAlignment="1">
      <alignment horizontal="center" vertical="center" wrapText="1"/>
    </xf>
    <xf numFmtId="1" fontId="0" fillId="0" borderId="426" xfId="0" applyNumberFormat="1" applyFont="1" applyFill="1" applyBorder="1" applyAlignment="1">
      <alignment horizontal="center" vertical="center" wrapText="1"/>
    </xf>
    <xf numFmtId="1" fontId="0" fillId="0" borderId="426" xfId="0" applyNumberFormat="1" applyFont="1" applyFill="1" applyBorder="1" applyAlignment="1">
      <alignment horizontal="left" vertical="center" wrapText="1"/>
    </xf>
    <xf numFmtId="2" fontId="154" fillId="0" borderId="426" xfId="116" applyNumberFormat="1" applyFont="1" applyFill="1" applyBorder="1" applyAlignment="1">
      <alignment horizontal="center" vertical="center"/>
    </xf>
    <xf numFmtId="167" fontId="154" fillId="0" borderId="426" xfId="116" applyNumberFormat="1" applyFont="1" applyFill="1" applyBorder="1" applyAlignment="1">
      <alignment horizontal="center" vertical="center"/>
    </xf>
    <xf numFmtId="2" fontId="0" fillId="0" borderId="426" xfId="0" applyNumberFormat="1" applyFont="1" applyFill="1" applyBorder="1" applyAlignment="1">
      <alignment horizontal="center" vertical="center" wrapText="1"/>
    </xf>
    <xf numFmtId="0" fontId="140" fillId="48" borderId="428" xfId="0" applyFont="1" applyFill="1" applyBorder="1" applyAlignment="1"/>
    <xf numFmtId="0" fontId="0" fillId="0" borderId="0" xfId="0"/>
    <xf numFmtId="0" fontId="0" fillId="0" borderId="12" xfId="0" applyFill="1" applyBorder="1" applyAlignment="1">
      <alignment horizontal="center"/>
    </xf>
    <xf numFmtId="49" fontId="0" fillId="0" borderId="12" xfId="0" applyNumberFormat="1" applyFont="1" applyBorder="1" applyAlignment="1">
      <alignment horizontal="center" vertical="center"/>
    </xf>
    <xf numFmtId="0" fontId="0" fillId="0" borderId="0" xfId="0" applyFill="1" applyAlignment="1">
      <alignment vertical="justify"/>
    </xf>
    <xf numFmtId="1" fontId="0" fillId="0" borderId="410" xfId="0" applyNumberFormat="1" applyFill="1" applyBorder="1" applyAlignment="1">
      <alignment vertical="justify" wrapText="1"/>
    </xf>
    <xf numFmtId="4" fontId="141" fillId="0" borderId="0" xfId="0" applyNumberFormat="1" applyFont="1" applyFill="1" applyAlignment="1">
      <alignment vertical="justify" wrapText="1"/>
    </xf>
    <xf numFmtId="1" fontId="0" fillId="0" borderId="257" xfId="0" applyNumberFormat="1" applyFill="1" applyBorder="1" applyAlignment="1">
      <alignment vertical="justify" wrapText="1"/>
    </xf>
    <xf numFmtId="1" fontId="0" fillId="0" borderId="257" xfId="0" applyNumberFormat="1" applyFont="1" applyFill="1" applyBorder="1" applyAlignment="1">
      <alignment vertical="justify" wrapText="1"/>
    </xf>
    <xf numFmtId="0" fontId="0" fillId="0" borderId="0" xfId="0" applyFill="1"/>
    <xf numFmtId="0" fontId="201" fillId="0" borderId="0" xfId="0" applyFont="1" applyFill="1" applyBorder="1"/>
    <xf numFmtId="3" fontId="13" fillId="27" borderId="266" xfId="0" applyNumberFormat="1" applyFont="1" applyFill="1" applyBorder="1" applyAlignment="1">
      <alignment horizontal="center" vertical="center"/>
    </xf>
    <xf numFmtId="2" fontId="13" fillId="28" borderId="306" xfId="0" applyNumberFormat="1" applyFont="1" applyFill="1" applyBorder="1" applyAlignment="1">
      <alignment horizontal="center" vertical="center"/>
    </xf>
    <xf numFmtId="2" fontId="154" fillId="0" borderId="391" xfId="116" applyNumberFormat="1" applyFont="1" applyFill="1" applyBorder="1" applyAlignment="1">
      <alignment horizontal="center" vertical="center"/>
    </xf>
    <xf numFmtId="167" fontId="154" fillId="0" borderId="391" xfId="116" applyNumberFormat="1" applyFont="1" applyFill="1" applyBorder="1" applyAlignment="1">
      <alignment horizontal="center" vertical="center"/>
    </xf>
    <xf numFmtId="0" fontId="0" fillId="0" borderId="0" xfId="0" applyFill="1"/>
    <xf numFmtId="2" fontId="154" fillId="0" borderId="412" xfId="116" applyNumberFormat="1" applyFont="1" applyFill="1" applyBorder="1" applyAlignment="1">
      <alignment horizontal="center" vertical="center"/>
    </xf>
    <xf numFmtId="0" fontId="0" fillId="0" borderId="0" xfId="0" applyFill="1" applyAlignment="1">
      <alignment horizontal="center"/>
    </xf>
    <xf numFmtId="0" fontId="0" fillId="0" borderId="0" xfId="0"/>
    <xf numFmtId="0" fontId="0" fillId="0" borderId="0" xfId="0" applyFill="1"/>
    <xf numFmtId="0" fontId="25" fillId="0" borderId="0" xfId="73" applyFont="1" applyFill="1" applyBorder="1" applyAlignment="1">
      <alignment horizontal="left"/>
    </xf>
    <xf numFmtId="4" fontId="0" fillId="0" borderId="426" xfId="0" applyNumberFormat="1" applyFill="1" applyBorder="1" applyAlignment="1">
      <alignment horizontal="center"/>
    </xf>
    <xf numFmtId="4" fontId="0" fillId="0" borderId="408" xfId="0" applyNumberFormat="1" applyFill="1" applyBorder="1" applyAlignment="1">
      <alignment horizontal="center"/>
    </xf>
    <xf numFmtId="4" fontId="140" fillId="48" borderId="408" xfId="0" applyNumberFormat="1" applyFont="1" applyFill="1" applyBorder="1" applyAlignment="1"/>
    <xf numFmtId="4" fontId="0" fillId="50" borderId="406" xfId="0" applyNumberFormat="1" applyFill="1" applyBorder="1" applyAlignment="1">
      <alignment horizontal="center"/>
    </xf>
    <xf numFmtId="4" fontId="135" fillId="0" borderId="407" xfId="0" applyNumberFormat="1" applyFont="1" applyFill="1" applyBorder="1" applyAlignment="1">
      <alignment vertical="center" wrapText="1"/>
    </xf>
    <xf numFmtId="4" fontId="0" fillId="0" borderId="407" xfId="0" applyNumberFormat="1" applyBorder="1" applyAlignment="1"/>
    <xf numFmtId="0" fontId="293" fillId="0" borderId="383" xfId="0" applyFont="1" applyFill="1" applyBorder="1" applyAlignment="1">
      <alignment horizontal="left"/>
    </xf>
    <xf numFmtId="0" fontId="134" fillId="0" borderId="426" xfId="0" applyFont="1" applyFill="1" applyBorder="1" applyAlignment="1">
      <alignment horizontal="center" vertical="center"/>
    </xf>
    <xf numFmtId="0" fontId="36" fillId="0" borderId="426" xfId="0" applyNumberFormat="1" applyFont="1" applyFill="1" applyBorder="1" applyAlignment="1">
      <alignment horizontal="left" vertical="top"/>
    </xf>
    <xf numFmtId="4" fontId="36" fillId="0" borderId="426" xfId="0" applyNumberFormat="1" applyFont="1" applyFill="1" applyBorder="1" applyAlignment="1">
      <alignment horizontal="center" vertical="top"/>
    </xf>
    <xf numFmtId="4" fontId="36" fillId="0" borderId="12" xfId="0" applyNumberFormat="1" applyFont="1" applyFill="1" applyBorder="1" applyAlignment="1">
      <alignment horizontal="center" vertical="top"/>
    </xf>
    <xf numFmtId="4" fontId="49" fillId="0" borderId="12" xfId="0" applyNumberFormat="1" applyFont="1" applyFill="1" applyBorder="1" applyAlignment="1">
      <alignment horizontal="center" vertical="center"/>
    </xf>
    <xf numFmtId="2" fontId="36" fillId="0" borderId="320" xfId="117" applyNumberFormat="1" applyFont="1" applyFill="1" applyBorder="1" applyAlignment="1">
      <alignment horizontal="center" vertical="center" wrapText="1"/>
    </xf>
    <xf numFmtId="0" fontId="0" fillId="0" borderId="426" xfId="0" applyNumberFormat="1" applyFont="1" applyFill="1" applyBorder="1" applyAlignment="1">
      <alignment horizontal="left" vertical="top" wrapText="1"/>
    </xf>
    <xf numFmtId="0" fontId="49" fillId="0" borderId="28" xfId="56" applyNumberFormat="1" applyFont="1" applyFill="1" applyBorder="1" applyAlignment="1">
      <alignment horizontal="left" vertical="center"/>
    </xf>
    <xf numFmtId="0" fontId="0" fillId="0" borderId="0" xfId="0"/>
    <xf numFmtId="0" fontId="22" fillId="0" borderId="216" xfId="70" applyFont="1" applyFill="1" applyBorder="1" applyAlignment="1">
      <alignment vertical="center"/>
    </xf>
    <xf numFmtId="0" fontId="28" fillId="0" borderId="426" xfId="0" applyFont="1" applyFill="1" applyBorder="1" applyAlignment="1">
      <alignment horizontal="center"/>
    </xf>
    <xf numFmtId="0" fontId="28" fillId="0" borderId="426" xfId="0" applyFont="1" applyFill="1" applyBorder="1" applyAlignment="1">
      <alignment horizontal="left"/>
    </xf>
    <xf numFmtId="0" fontId="7" fillId="0" borderId="426" xfId="70" applyFont="1" applyFill="1" applyBorder="1" applyAlignment="1">
      <alignment horizontal="center" vertical="center" wrapText="1"/>
    </xf>
    <xf numFmtId="170" fontId="7" fillId="0" borderId="426" xfId="70" applyNumberFormat="1" applyFont="1" applyFill="1" applyBorder="1" applyAlignment="1">
      <alignment horizontal="center" vertical="center" wrapText="1"/>
    </xf>
    <xf numFmtId="4" fontId="7" fillId="0" borderId="426" xfId="57" applyNumberFormat="1" applyFont="1" applyFill="1" applyBorder="1" applyAlignment="1">
      <alignment horizontal="center" vertical="center"/>
    </xf>
    <xf numFmtId="2" fontId="0" fillId="0" borderId="0" xfId="0" applyNumberFormat="1" applyFont="1" applyFill="1" applyAlignment="1">
      <alignment vertical="center"/>
    </xf>
    <xf numFmtId="0" fontId="0" fillId="0" borderId="14" xfId="0" applyFill="1" applyBorder="1" applyAlignment="1">
      <alignment vertical="center"/>
    </xf>
    <xf numFmtId="0" fontId="3" fillId="0" borderId="13" xfId="0" applyFont="1" applyFill="1" applyBorder="1" applyAlignment="1">
      <alignment vertical="center"/>
    </xf>
    <xf numFmtId="0" fontId="8" fillId="34" borderId="0" xfId="57" applyFont="1" applyFill="1" applyBorder="1" applyAlignment="1">
      <alignment horizontal="center" vertical="center"/>
    </xf>
    <xf numFmtId="0" fontId="0" fillId="0" borderId="0" xfId="0" applyAlignment="1">
      <alignment vertical="center"/>
    </xf>
    <xf numFmtId="10" fontId="135" fillId="0" borderId="0" xfId="0" applyNumberFormat="1" applyFont="1" applyFill="1" applyAlignment="1">
      <alignment horizontal="left" vertical="center"/>
    </xf>
    <xf numFmtId="0" fontId="182" fillId="0" borderId="13" xfId="0" applyFont="1" applyFill="1" applyBorder="1" applyAlignment="1">
      <alignment vertical="center"/>
    </xf>
    <xf numFmtId="0" fontId="8" fillId="34" borderId="62" xfId="57" applyFont="1" applyFill="1" applyBorder="1" applyAlignment="1">
      <alignment horizontal="center" vertical="center"/>
    </xf>
    <xf numFmtId="0" fontId="0" fillId="0" borderId="14" xfId="0" applyBorder="1" applyAlignment="1">
      <alignment vertical="center"/>
    </xf>
    <xf numFmtId="0" fontId="0" fillId="0" borderId="0" xfId="0" applyFill="1" applyAlignment="1">
      <alignment vertical="center"/>
    </xf>
    <xf numFmtId="16" fontId="0" fillId="0" borderId="0" xfId="0" applyNumberFormat="1" applyFill="1"/>
    <xf numFmtId="0" fontId="3" fillId="0" borderId="424" xfId="0" applyFont="1" applyFill="1" applyBorder="1" applyAlignment="1">
      <alignment vertical="center"/>
    </xf>
    <xf numFmtId="0" fontId="0" fillId="0" borderId="428" xfId="0" applyFill="1" applyBorder="1" applyAlignment="1">
      <alignment vertical="center"/>
    </xf>
    <xf numFmtId="0" fontId="0" fillId="0" borderId="427" xfId="0" applyFill="1" applyBorder="1" applyAlignment="1">
      <alignment vertical="center"/>
    </xf>
    <xf numFmtId="0" fontId="182" fillId="0" borderId="424" xfId="0" applyFont="1" applyFill="1" applyBorder="1" applyAlignment="1">
      <alignment vertical="center"/>
    </xf>
    <xf numFmtId="4" fontId="0" fillId="0" borderId="428" xfId="0" applyNumberFormat="1" applyFill="1" applyBorder="1" applyAlignment="1">
      <alignment vertical="center"/>
    </xf>
    <xf numFmtId="4" fontId="0" fillId="0" borderId="14" xfId="0" applyNumberFormat="1" applyFill="1" applyBorder="1" applyAlignment="1">
      <alignment vertical="center"/>
    </xf>
    <xf numFmtId="4" fontId="129" fillId="0" borderId="257" xfId="0" applyNumberFormat="1" applyFont="1" applyFill="1" applyBorder="1" applyAlignment="1">
      <alignment horizontal="center" vertical="center"/>
    </xf>
    <xf numFmtId="4" fontId="129" fillId="0" borderId="195" xfId="0" applyNumberFormat="1" applyFont="1" applyFill="1" applyBorder="1" applyAlignment="1">
      <alignment horizontal="center" vertical="center"/>
    </xf>
    <xf numFmtId="0" fontId="3" fillId="0" borderId="0" xfId="0" applyFont="1" applyFill="1" applyAlignment="1">
      <alignment horizontal="left" vertical="center"/>
    </xf>
    <xf numFmtId="0" fontId="3" fillId="0" borderId="0" xfId="0" applyFont="1" applyAlignment="1">
      <alignment horizontal="left" vertical="center"/>
    </xf>
    <xf numFmtId="0" fontId="3" fillId="0" borderId="0" xfId="0" applyFont="1" applyBorder="1" applyAlignment="1">
      <alignment horizontal="left" vertical="center"/>
    </xf>
    <xf numFmtId="0" fontId="3" fillId="0" borderId="0" xfId="0" applyFont="1" applyFill="1" applyBorder="1" applyAlignment="1">
      <alignment horizontal="left" vertical="center"/>
    </xf>
    <xf numFmtId="0" fontId="0" fillId="0" borderId="0" xfId="0" applyFill="1"/>
    <xf numFmtId="0" fontId="202" fillId="0" borderId="0" xfId="0" applyFont="1"/>
    <xf numFmtId="0" fontId="295" fillId="0" borderId="426" xfId="0" applyFont="1" applyBorder="1" applyAlignment="1">
      <alignment horizontal="center" vertical="center" wrapText="1"/>
    </xf>
    <xf numFmtId="3" fontId="295" fillId="0" borderId="426" xfId="0" applyNumberFormat="1" applyFont="1" applyBorder="1" applyAlignment="1">
      <alignment horizontal="center" vertical="center" wrapText="1"/>
    </xf>
    <xf numFmtId="0" fontId="173" fillId="0" borderId="426" xfId="0" applyFont="1" applyFill="1" applyBorder="1"/>
    <xf numFmtId="0" fontId="296" fillId="0" borderId="0" xfId="70" applyFont="1" applyFill="1" applyBorder="1" applyAlignment="1">
      <alignment horizontal="center" vertical="center"/>
    </xf>
    <xf numFmtId="4" fontId="296" fillId="0" borderId="0" xfId="70" applyNumberFormat="1" applyFont="1" applyFill="1" applyBorder="1" applyAlignment="1">
      <alignment horizontal="center" vertical="center"/>
    </xf>
    <xf numFmtId="0" fontId="268" fillId="27" borderId="12" xfId="0" applyFont="1" applyFill="1" applyBorder="1" applyAlignment="1">
      <alignment horizontal="right" vertical="center"/>
    </xf>
    <xf numFmtId="4" fontId="268" fillId="28" borderId="12" xfId="0" applyNumberFormat="1" applyFont="1" applyFill="1" applyBorder="1" applyAlignment="1">
      <alignment horizontal="center" vertical="center"/>
    </xf>
    <xf numFmtId="0" fontId="265" fillId="0" borderId="0" xfId="70" applyFont="1" applyFill="1" applyBorder="1" applyAlignment="1">
      <alignment horizontal="center" vertical="center" wrapText="1"/>
    </xf>
    <xf numFmtId="4" fontId="268" fillId="0" borderId="0" xfId="70" applyNumberFormat="1" applyFont="1" applyFill="1" applyBorder="1" applyAlignment="1">
      <alignment horizontal="center" vertical="center" wrapText="1"/>
    </xf>
    <xf numFmtId="0" fontId="296" fillId="0" borderId="49" xfId="70" applyFont="1" applyFill="1" applyBorder="1" applyAlignment="1">
      <alignment horizontal="center" vertical="center"/>
    </xf>
    <xf numFmtId="4" fontId="296" fillId="0" borderId="49" xfId="70" applyNumberFormat="1" applyFont="1" applyFill="1" applyBorder="1" applyAlignment="1">
      <alignment horizontal="center" vertical="center"/>
    </xf>
    <xf numFmtId="0" fontId="265" fillId="42" borderId="12" xfId="70" applyFont="1" applyFill="1" applyBorder="1" applyAlignment="1">
      <alignment horizontal="center" vertical="center" wrapText="1"/>
    </xf>
    <xf numFmtId="4" fontId="268" fillId="42" borderId="12" xfId="70" applyNumberFormat="1" applyFont="1" applyFill="1" applyBorder="1" applyAlignment="1">
      <alignment horizontal="center" vertical="center" wrapText="1"/>
    </xf>
    <xf numFmtId="0" fontId="199" fillId="0" borderId="426" xfId="72" applyFont="1" applyFill="1" applyBorder="1" applyAlignment="1">
      <alignment horizontal="left" vertical="center"/>
    </xf>
    <xf numFmtId="0" fontId="199" fillId="0" borderId="426" xfId="72" applyFont="1" applyFill="1" applyBorder="1" applyAlignment="1">
      <alignment horizontal="center" vertical="center"/>
    </xf>
    <xf numFmtId="0" fontId="199" fillId="0" borderId="426" xfId="70" applyFont="1" applyFill="1" applyBorder="1" applyAlignment="1">
      <alignment horizontal="center" vertical="center"/>
    </xf>
    <xf numFmtId="0" fontId="265" fillId="35" borderId="216" xfId="0" applyFont="1" applyFill="1" applyBorder="1" applyAlignment="1">
      <alignment horizontal="center" vertical="center"/>
    </xf>
    <xf numFmtId="0" fontId="265" fillId="35" borderId="195" xfId="0" applyFont="1" applyFill="1" applyBorder="1" applyAlignment="1">
      <alignment horizontal="center" vertical="center" wrapText="1"/>
    </xf>
    <xf numFmtId="4" fontId="268" fillId="35" borderId="195" xfId="0" applyNumberFormat="1" applyFont="1" applyFill="1" applyBorder="1" applyAlignment="1">
      <alignment horizontal="center" vertical="center" wrapText="1"/>
    </xf>
    <xf numFmtId="0" fontId="296" fillId="34" borderId="43" xfId="0" applyFont="1" applyFill="1" applyBorder="1" applyAlignment="1">
      <alignment horizontal="left" vertical="center"/>
    </xf>
    <xf numFmtId="0" fontId="296" fillId="34" borderId="0" xfId="0" applyFont="1" applyFill="1" applyAlignment="1">
      <alignment horizontal="center" vertical="center"/>
    </xf>
    <xf numFmtId="0" fontId="173" fillId="0" borderId="204" xfId="0" applyFont="1" applyFill="1" applyBorder="1" applyAlignment="1">
      <alignment wrapText="1"/>
    </xf>
    <xf numFmtId="0" fontId="173" fillId="0" borderId="195" xfId="0" applyFont="1" applyFill="1" applyBorder="1" applyAlignment="1">
      <alignment horizontal="center" vertical="center"/>
    </xf>
    <xf numFmtId="0" fontId="173" fillId="0" borderId="217" xfId="0" applyFont="1" applyFill="1" applyBorder="1" applyAlignment="1">
      <alignment horizontal="center" vertical="center"/>
    </xf>
    <xf numFmtId="0" fontId="296" fillId="34" borderId="43" xfId="0" applyFont="1" applyFill="1" applyBorder="1" applyAlignment="1">
      <alignment horizontal="left" vertical="center" wrapText="1"/>
    </xf>
    <xf numFmtId="0" fontId="173" fillId="0" borderId="220" xfId="0" applyFont="1" applyFill="1" applyBorder="1" applyAlignment="1">
      <alignment vertical="top" wrapText="1"/>
    </xf>
    <xf numFmtId="0" fontId="173" fillId="0" borderId="220" xfId="0" applyFont="1" applyFill="1" applyBorder="1" applyAlignment="1">
      <alignment horizontal="center" vertical="center"/>
    </xf>
    <xf numFmtId="0" fontId="296" fillId="34" borderId="0" xfId="0" applyFont="1" applyFill="1" applyBorder="1" applyAlignment="1">
      <alignment horizontal="center" vertical="center"/>
    </xf>
    <xf numFmtId="0" fontId="173" fillId="0" borderId="217" xfId="0" applyFont="1" applyFill="1" applyBorder="1"/>
    <xf numFmtId="0" fontId="173" fillId="0" borderId="220" xfId="0" applyFont="1" applyFill="1" applyBorder="1"/>
    <xf numFmtId="0" fontId="237" fillId="0" borderId="451" xfId="74" applyFont="1" applyFill="1" applyBorder="1" applyAlignment="1">
      <alignment horizontal="center" vertical="center" wrapText="1"/>
    </xf>
    <xf numFmtId="0" fontId="77" fillId="0" borderId="451" xfId="57" applyFont="1" applyFill="1" applyBorder="1" applyAlignment="1">
      <alignment horizontal="center" vertical="center"/>
    </xf>
    <xf numFmtId="0" fontId="0" fillId="0" borderId="0" xfId="0"/>
    <xf numFmtId="0" fontId="200" fillId="0" borderId="426" xfId="0" applyNumberFormat="1" applyFont="1" applyFill="1" applyBorder="1" applyAlignment="1">
      <alignment horizontal="center" vertical="center" wrapText="1"/>
    </xf>
    <xf numFmtId="49" fontId="200" fillId="0" borderId="426" xfId="0" applyNumberFormat="1" applyFont="1" applyFill="1" applyBorder="1" applyAlignment="1">
      <alignment horizontal="center" vertical="center" wrapText="1"/>
    </xf>
    <xf numFmtId="167" fontId="200" fillId="0" borderId="426" xfId="114" applyFont="1" applyFill="1" applyBorder="1" applyAlignment="1">
      <alignment horizontal="center" vertical="center" wrapText="1"/>
    </xf>
    <xf numFmtId="0" fontId="297" fillId="47" borderId="426" xfId="0" applyFont="1" applyFill="1" applyBorder="1" applyAlignment="1">
      <alignment horizontal="left"/>
    </xf>
    <xf numFmtId="0" fontId="297" fillId="47" borderId="426" xfId="0" applyFont="1" applyFill="1" applyBorder="1" applyAlignment="1"/>
    <xf numFmtId="0" fontId="297" fillId="0" borderId="426" xfId="0" applyFont="1" applyFill="1" applyBorder="1" applyAlignment="1">
      <alignment horizontal="center" vertical="center"/>
    </xf>
    <xf numFmtId="167" fontId="297" fillId="47" borderId="426" xfId="114" applyFont="1" applyFill="1" applyBorder="1" applyAlignment="1">
      <alignment horizontal="center" vertical="center"/>
    </xf>
    <xf numFmtId="0" fontId="198" fillId="0" borderId="426" xfId="0" applyFont="1" applyFill="1" applyBorder="1" applyAlignment="1">
      <alignment horizontal="center" vertical="center"/>
    </xf>
    <xf numFmtId="0" fontId="200" fillId="0" borderId="426" xfId="0" applyFont="1" applyFill="1" applyBorder="1" applyAlignment="1">
      <alignment horizontal="center" vertical="center"/>
    </xf>
    <xf numFmtId="0" fontId="198" fillId="0" borderId="426" xfId="0" applyFont="1" applyFill="1" applyBorder="1" applyAlignment="1">
      <alignment vertical="center"/>
    </xf>
    <xf numFmtId="49" fontId="198" fillId="0" borderId="426" xfId="0" applyNumberFormat="1" applyFont="1" applyFill="1" applyBorder="1" applyAlignment="1">
      <alignment horizontal="center" vertical="center" wrapText="1"/>
    </xf>
    <xf numFmtId="0" fontId="198" fillId="0" borderId="426" xfId="0" applyFont="1" applyFill="1" applyBorder="1" applyAlignment="1">
      <alignment horizontal="left" vertical="top" wrapText="1"/>
    </xf>
    <xf numFmtId="0" fontId="198" fillId="0" borderId="426" xfId="0" applyFont="1" applyFill="1" applyBorder="1" applyAlignment="1">
      <alignment horizontal="left" vertical="center" wrapText="1"/>
    </xf>
    <xf numFmtId="0" fontId="0" fillId="0" borderId="0" xfId="0" applyFill="1" applyAlignment="1">
      <alignment horizontal="center"/>
    </xf>
    <xf numFmtId="0" fontId="0" fillId="0" borderId="257" xfId="0" applyFont="1" applyFill="1" applyBorder="1" applyAlignment="1">
      <alignment horizontal="center" vertical="center"/>
    </xf>
    <xf numFmtId="0" fontId="0" fillId="0" borderId="257" xfId="0" applyFill="1" applyBorder="1" applyAlignment="1">
      <alignment horizontal="center"/>
    </xf>
    <xf numFmtId="0" fontId="0" fillId="0" borderId="257" xfId="0" applyFill="1" applyBorder="1" applyAlignment="1">
      <alignment horizontal="center" vertical="center"/>
    </xf>
    <xf numFmtId="1" fontId="0" fillId="0" borderId="257" xfId="0" applyNumberFormat="1" applyFont="1" applyFill="1" applyBorder="1" applyAlignment="1">
      <alignment horizontal="center" vertical="center" wrapText="1"/>
    </xf>
    <xf numFmtId="1" fontId="135" fillId="0" borderId="0" xfId="0" applyNumberFormat="1" applyFont="1" applyFill="1" applyAlignment="1">
      <alignment horizontal="center" vertical="center" wrapText="1"/>
    </xf>
    <xf numFmtId="1" fontId="0" fillId="0" borderId="257" xfId="0" applyNumberFormat="1" applyFont="1" applyFill="1" applyBorder="1" applyAlignment="1">
      <alignment horizontal="left" vertical="center" wrapText="1"/>
    </xf>
    <xf numFmtId="0" fontId="0" fillId="0" borderId="0" xfId="0" applyFill="1" applyAlignment="1"/>
    <xf numFmtId="0" fontId="145" fillId="0" borderId="0" xfId="0" applyFont="1" applyFill="1" applyBorder="1" applyAlignment="1">
      <alignment horizontal="right" vertical="center"/>
    </xf>
    <xf numFmtId="0" fontId="145" fillId="0" borderId="0" xfId="0" applyFont="1" applyFill="1" applyBorder="1" applyAlignment="1">
      <alignment horizontal="left" vertical="center"/>
    </xf>
    <xf numFmtId="0" fontId="145" fillId="0" borderId="0" xfId="0" applyFont="1" applyFill="1" applyBorder="1" applyAlignment="1">
      <alignment vertical="center"/>
    </xf>
    <xf numFmtId="0" fontId="145" fillId="0" borderId="0" xfId="0" applyFont="1" applyFill="1" applyBorder="1" applyAlignment="1">
      <alignment horizontal="right" vertical="center" wrapText="1"/>
    </xf>
    <xf numFmtId="2" fontId="49" fillId="0" borderId="236" xfId="57" applyNumberFormat="1" applyFont="1" applyFill="1" applyBorder="1" applyAlignment="1">
      <alignment horizontal="left" vertical="center" wrapText="1"/>
    </xf>
    <xf numFmtId="2" fontId="49" fillId="0" borderId="237" xfId="57" applyNumberFormat="1" applyFont="1" applyFill="1" applyBorder="1" applyAlignment="1">
      <alignment horizontal="left" vertical="center" wrapText="1"/>
    </xf>
    <xf numFmtId="0" fontId="0" fillId="0" borderId="0" xfId="0"/>
    <xf numFmtId="4" fontId="0" fillId="0" borderId="0" xfId="0" applyNumberFormat="1" applyFont="1" applyFill="1"/>
    <xf numFmtId="1" fontId="135" fillId="0" borderId="257" xfId="0" applyNumberFormat="1" applyFont="1" applyFill="1" applyBorder="1" applyAlignment="1">
      <alignment horizontal="center" vertical="center" wrapText="1"/>
    </xf>
    <xf numFmtId="167" fontId="151" fillId="0" borderId="257" xfId="116" applyNumberFormat="1" applyFont="1" applyFill="1" applyBorder="1" applyAlignment="1">
      <alignment horizontal="center" vertical="center" wrapText="1"/>
    </xf>
    <xf numFmtId="4" fontId="29" fillId="0" borderId="232" xfId="0" applyNumberFormat="1" applyFont="1" applyFill="1" applyBorder="1" applyAlignment="1">
      <alignment horizontal="center" vertical="center"/>
    </xf>
    <xf numFmtId="2" fontId="13" fillId="0" borderId="257" xfId="0" applyNumberFormat="1" applyFont="1" applyFill="1" applyBorder="1" applyAlignment="1">
      <alignment horizontal="center" vertical="center"/>
    </xf>
    <xf numFmtId="10" fontId="3" fillId="0" borderId="257" xfId="0" applyNumberFormat="1" applyFont="1" applyFill="1" applyBorder="1" applyAlignment="1">
      <alignment horizontal="center" vertical="center" wrapText="1"/>
    </xf>
    <xf numFmtId="167" fontId="135" fillId="0" borderId="257" xfId="0" applyNumberFormat="1" applyFont="1" applyFill="1" applyBorder="1" applyAlignment="1">
      <alignment horizontal="center" vertical="center" wrapText="1"/>
    </xf>
    <xf numFmtId="0" fontId="13" fillId="0" borderId="195" xfId="0" applyFont="1" applyFill="1" applyBorder="1" applyAlignment="1">
      <alignment horizontal="center" vertical="center"/>
    </xf>
    <xf numFmtId="9" fontId="13" fillId="0" borderId="195" xfId="200" applyFont="1" applyFill="1" applyBorder="1" applyAlignment="1">
      <alignment horizontal="center" vertical="center"/>
    </xf>
    <xf numFmtId="0" fontId="11" fillId="0" borderId="112" xfId="0" applyFont="1" applyFill="1" applyBorder="1" applyAlignment="1">
      <alignment horizontal="center" vertical="center" wrapText="1"/>
    </xf>
    <xf numFmtId="0" fontId="11" fillId="0" borderId="109" xfId="0" applyFont="1" applyFill="1" applyBorder="1" applyAlignment="1">
      <alignment horizontal="center" vertical="center" wrapText="1"/>
    </xf>
    <xf numFmtId="4" fontId="11" fillId="0" borderId="112" xfId="0" applyNumberFormat="1" applyFont="1" applyFill="1" applyBorder="1" applyAlignment="1">
      <alignment horizontal="center" vertical="center" wrapText="1"/>
    </xf>
    <xf numFmtId="4" fontId="11" fillId="0" borderId="109" xfId="0" applyNumberFormat="1" applyFont="1" applyFill="1" applyBorder="1" applyAlignment="1">
      <alignment horizontal="center" vertical="center" wrapText="1"/>
    </xf>
    <xf numFmtId="0" fontId="0" fillId="0" borderId="0" xfId="0" applyFill="1" applyBorder="1" applyAlignment="1">
      <alignment horizontal="center" vertical="top" wrapText="1"/>
    </xf>
    <xf numFmtId="169" fontId="70" fillId="0" borderId="0" xfId="71" applyNumberFormat="1" applyFont="1" applyFill="1" applyAlignment="1">
      <alignment horizontal="left" vertical="center"/>
    </xf>
    <xf numFmtId="14" fontId="73" fillId="0" borderId="0" xfId="71" applyNumberFormat="1" applyFont="1" applyFill="1" applyAlignment="1">
      <alignment horizontal="left" vertical="center"/>
    </xf>
    <xf numFmtId="0" fontId="48" fillId="0" borderId="21" xfId="74" applyFont="1" applyFill="1" applyBorder="1" applyAlignment="1">
      <alignment vertical="center" wrapText="1"/>
    </xf>
    <xf numFmtId="0" fontId="74" fillId="0" borderId="44" xfId="74" applyFont="1" applyFill="1" applyBorder="1" applyAlignment="1">
      <alignment vertical="center" wrapText="1"/>
    </xf>
    <xf numFmtId="49" fontId="74" fillId="0" borderId="21" xfId="74" applyNumberFormat="1" applyFont="1" applyFill="1" applyBorder="1" applyAlignment="1">
      <alignment horizontal="center" vertical="center" wrapText="1"/>
    </xf>
    <xf numFmtId="0" fontId="74" fillId="0" borderId="21" xfId="74" applyFont="1" applyFill="1" applyBorder="1" applyAlignment="1">
      <alignment horizontal="center" vertical="center" wrapText="1"/>
    </xf>
    <xf numFmtId="0" fontId="198" fillId="0" borderId="188" xfId="174" applyFont="1" applyFill="1" applyBorder="1" applyAlignment="1">
      <alignment horizontal="left" vertical="center"/>
    </xf>
    <xf numFmtId="0" fontId="49" fillId="0" borderId="428" xfId="74" applyFont="1" applyFill="1" applyBorder="1" applyAlignment="1">
      <alignment horizontal="center" vertical="center"/>
    </xf>
    <xf numFmtId="0" fontId="49" fillId="0" borderId="426" xfId="74" applyFont="1" applyFill="1" applyBorder="1" applyAlignment="1">
      <alignment horizontal="center" vertical="center"/>
    </xf>
    <xf numFmtId="0" fontId="49" fillId="0" borderId="426" xfId="115" applyNumberFormat="1" applyFont="1" applyFill="1" applyBorder="1" applyAlignment="1" applyProtection="1">
      <alignment horizontal="center" vertical="center"/>
    </xf>
    <xf numFmtId="0" fontId="49" fillId="0" borderId="426" xfId="74" applyNumberFormat="1" applyFont="1" applyFill="1" applyBorder="1" applyAlignment="1">
      <alignment horizontal="center" vertical="center"/>
    </xf>
    <xf numFmtId="49" fontId="74" fillId="0" borderId="12" xfId="74" applyNumberFormat="1" applyFont="1" applyFill="1" applyBorder="1" applyAlignment="1">
      <alignment horizontal="center" vertical="center" wrapText="1"/>
    </xf>
    <xf numFmtId="0" fontId="74" fillId="0" borderId="12" xfId="74" applyFont="1" applyFill="1" applyBorder="1" applyAlignment="1">
      <alignment horizontal="center" vertical="center" wrapText="1"/>
    </xf>
    <xf numFmtId="0" fontId="36" fillId="0" borderId="12" xfId="0" applyNumberFormat="1" applyFont="1" applyFill="1" applyBorder="1" applyAlignment="1" applyProtection="1">
      <alignment horizontal="left" vertical="center"/>
    </xf>
    <xf numFmtId="0" fontId="49" fillId="0" borderId="12" xfId="0" applyNumberFormat="1" applyFont="1" applyFill="1" applyBorder="1" applyAlignment="1" applyProtection="1">
      <alignment horizontal="left" vertical="center"/>
    </xf>
    <xf numFmtId="49" fontId="74" fillId="0" borderId="18" xfId="74" applyNumberFormat="1" applyFont="1" applyFill="1" applyBorder="1" applyAlignment="1">
      <alignment horizontal="center" vertical="center" wrapText="1"/>
    </xf>
    <xf numFmtId="0" fontId="74" fillId="0" borderId="18" xfId="74" applyFont="1" applyFill="1" applyBorder="1" applyAlignment="1">
      <alignment horizontal="center" vertical="center" wrapText="1"/>
    </xf>
    <xf numFmtId="0" fontId="48" fillId="0" borderId="13" xfId="69" applyFont="1" applyFill="1" applyBorder="1" applyAlignment="1">
      <alignment horizontal="left" vertical="center"/>
    </xf>
    <xf numFmtId="0" fontId="48" fillId="0" borderId="14" xfId="69" applyFont="1" applyFill="1" applyBorder="1" applyAlignment="1">
      <alignment horizontal="left" vertical="center"/>
    </xf>
    <xf numFmtId="0" fontId="48" fillId="0" borderId="66" xfId="69" applyFont="1" applyFill="1" applyBorder="1" applyAlignment="1">
      <alignment horizontal="left" vertical="center"/>
    </xf>
    <xf numFmtId="0" fontId="182" fillId="0" borderId="66" xfId="0" applyFont="1" applyFill="1" applyBorder="1"/>
    <xf numFmtId="0" fontId="74" fillId="0" borderId="18" xfId="57" applyFont="1" applyFill="1" applyBorder="1" applyAlignment="1">
      <alignment horizontal="center" vertical="center"/>
    </xf>
    <xf numFmtId="0" fontId="25" fillId="0" borderId="66" xfId="69" applyFont="1" applyFill="1" applyBorder="1" applyAlignment="1">
      <alignment horizontal="left" vertical="center"/>
    </xf>
    <xf numFmtId="3" fontId="49" fillId="0" borderId="18" xfId="117" applyNumberFormat="1" applyFont="1" applyFill="1" applyBorder="1" applyAlignment="1">
      <alignment horizontal="center" wrapText="1"/>
    </xf>
    <xf numFmtId="4" fontId="74" fillId="0" borderId="18" xfId="117" applyNumberFormat="1" applyFont="1" applyFill="1" applyBorder="1" applyAlignment="1">
      <alignment horizontal="center" vertical="center" wrapText="1"/>
    </xf>
    <xf numFmtId="3" fontId="285" fillId="0" borderId="426" xfId="0" applyNumberFormat="1" applyFont="1" applyFill="1" applyBorder="1" applyAlignment="1">
      <alignment horizontal="center" vertical="center"/>
    </xf>
    <xf numFmtId="0" fontId="5" fillId="0" borderId="426" xfId="57" applyNumberFormat="1" applyFont="1" applyFill="1" applyBorder="1" applyAlignment="1">
      <alignment horizontal="center" vertical="center"/>
    </xf>
    <xf numFmtId="0" fontId="29" fillId="0" borderId="178" xfId="0" applyNumberFormat="1" applyFont="1" applyFill="1" applyBorder="1" applyAlignment="1" applyProtection="1">
      <alignment horizontal="center" vertical="top"/>
    </xf>
    <xf numFmtId="49" fontId="5" fillId="0" borderId="178" xfId="0" applyNumberFormat="1" applyFont="1" applyFill="1" applyBorder="1" applyAlignment="1" applyProtection="1">
      <alignment horizontal="center" vertical="top"/>
    </xf>
    <xf numFmtId="0" fontId="5" fillId="0" borderId="178" xfId="0" applyNumberFormat="1" applyFont="1" applyFill="1" applyBorder="1" applyAlignment="1" applyProtection="1">
      <alignment horizontal="center" vertical="top"/>
    </xf>
    <xf numFmtId="0" fontId="5" fillId="0" borderId="178" xfId="0" applyNumberFormat="1" applyFont="1" applyFill="1" applyBorder="1" applyAlignment="1" applyProtection="1">
      <alignment horizontal="center" vertical="center"/>
    </xf>
    <xf numFmtId="0" fontId="173" fillId="0" borderId="195" xfId="0" applyFont="1" applyFill="1" applyBorder="1" applyAlignment="1">
      <alignment vertical="top" wrapText="1"/>
    </xf>
    <xf numFmtId="0" fontId="265" fillId="62" borderId="195" xfId="0" applyFont="1" applyFill="1" applyBorder="1" applyAlignment="1">
      <alignment horizontal="center" vertical="center" wrapText="1"/>
    </xf>
    <xf numFmtId="0" fontId="199" fillId="0" borderId="426" xfId="70" applyFont="1" applyFill="1" applyBorder="1" applyAlignment="1">
      <alignment horizontal="left" vertical="center" wrapText="1"/>
    </xf>
    <xf numFmtId="0" fontId="199" fillId="0" borderId="426" xfId="70" applyFont="1" applyFill="1" applyBorder="1" applyAlignment="1">
      <alignment horizontal="left" vertical="center"/>
    </xf>
    <xf numFmtId="0" fontId="265" fillId="62" borderId="12" xfId="70" applyFont="1" applyFill="1" applyBorder="1" applyAlignment="1">
      <alignment horizontal="center" vertical="center" wrapText="1"/>
    </xf>
    <xf numFmtId="0" fontId="130" fillId="0" borderId="62" xfId="54" applyFill="1" applyBorder="1" applyAlignment="1" applyProtection="1"/>
    <xf numFmtId="0" fontId="15" fillId="47" borderId="451" xfId="54" applyFont="1" applyFill="1" applyBorder="1" applyAlignment="1" applyProtection="1">
      <alignment horizontal="center" vertical="center"/>
    </xf>
    <xf numFmtId="0" fontId="15" fillId="0" borderId="451" xfId="54" applyFont="1" applyFill="1" applyBorder="1" applyAlignment="1" applyProtection="1">
      <alignment horizontal="center" vertical="center"/>
    </xf>
    <xf numFmtId="0" fontId="15" fillId="47" borderId="451" xfId="54" applyFont="1" applyFill="1" applyBorder="1" applyAlignment="1" applyProtection="1">
      <alignment horizontal="center"/>
    </xf>
    <xf numFmtId="0" fontId="15" fillId="0" borderId="451" xfId="54" applyFont="1" applyFill="1" applyBorder="1" applyAlignment="1" applyProtection="1">
      <alignment horizontal="center"/>
    </xf>
    <xf numFmtId="0" fontId="138" fillId="0" borderId="424" xfId="54" applyFont="1" applyFill="1" applyBorder="1" applyAlignment="1" applyProtection="1">
      <alignment horizontal="center" vertical="center"/>
    </xf>
    <xf numFmtId="0" fontId="15" fillId="0" borderId="424" xfId="54" applyFont="1" applyFill="1" applyBorder="1" applyAlignment="1" applyProtection="1">
      <alignment horizontal="center" vertical="center"/>
    </xf>
    <xf numFmtId="0" fontId="255" fillId="0" borderId="424" xfId="54" applyFont="1" applyFill="1" applyBorder="1" applyAlignment="1" applyProtection="1">
      <alignment horizontal="center" vertical="center"/>
    </xf>
    <xf numFmtId="0" fontId="0" fillId="0" borderId="424" xfId="0" applyFill="1" applyBorder="1" applyAlignment="1">
      <alignment horizontal="center"/>
    </xf>
    <xf numFmtId="4" fontId="0" fillId="0" borderId="0" xfId="0" applyNumberFormat="1" applyFont="1" applyAlignment="1">
      <alignment horizontal="center"/>
    </xf>
    <xf numFmtId="49" fontId="150" fillId="50" borderId="257" xfId="57" applyNumberFormat="1" applyFont="1" applyFill="1" applyBorder="1" applyAlignment="1">
      <alignment horizontal="center" vertical="center" wrapText="1"/>
    </xf>
    <xf numFmtId="0" fontId="0" fillId="0" borderId="257" xfId="0" applyFont="1" applyFill="1" applyBorder="1" applyAlignment="1">
      <alignment horizontal="center" vertical="center"/>
    </xf>
    <xf numFmtId="0" fontId="0" fillId="0" borderId="257" xfId="0" applyFill="1" applyBorder="1" applyAlignment="1">
      <alignment horizontal="center"/>
    </xf>
    <xf numFmtId="0" fontId="4" fillId="0" borderId="455" xfId="76" applyFont="1" applyFill="1" applyBorder="1" applyAlignment="1">
      <alignment horizontal="left"/>
    </xf>
    <xf numFmtId="0" fontId="4" fillId="0" borderId="426" xfId="76" applyFont="1" applyFill="1" applyBorder="1" applyAlignment="1"/>
    <xf numFmtId="49" fontId="4" fillId="0" borderId="426" xfId="76" applyNumberFormat="1" applyFont="1" applyFill="1" applyBorder="1" applyAlignment="1">
      <alignment horizontal="center"/>
    </xf>
    <xf numFmtId="0" fontId="139" fillId="0" borderId="426" xfId="0" applyFont="1" applyFill="1" applyBorder="1" applyAlignment="1">
      <alignment horizontal="center" vertical="center" readingOrder="1"/>
    </xf>
    <xf numFmtId="49" fontId="5" fillId="0" borderId="426" xfId="74" applyNumberFormat="1" applyFont="1" applyFill="1" applyBorder="1" applyAlignment="1">
      <alignment horizontal="center" vertical="center"/>
    </xf>
    <xf numFmtId="2" fontId="0" fillId="0" borderId="0" xfId="0" applyNumberFormat="1" applyAlignment="1">
      <alignment horizontal="center" vertical="center"/>
    </xf>
    <xf numFmtId="2" fontId="13" fillId="25" borderId="12" xfId="116" applyNumberFormat="1" applyFont="1" applyFill="1" applyBorder="1" applyAlignment="1">
      <alignment horizontal="center" vertical="center" wrapText="1"/>
    </xf>
    <xf numFmtId="0" fontId="0" fillId="47" borderId="12" xfId="0" applyFont="1" applyFill="1" applyBorder="1" applyAlignment="1">
      <alignment horizontal="center" vertical="center"/>
    </xf>
    <xf numFmtId="0" fontId="0" fillId="0" borderId="12" xfId="0" applyFill="1" applyBorder="1" applyAlignment="1">
      <alignment horizontal="center"/>
    </xf>
    <xf numFmtId="0" fontId="0" fillId="0" borderId="15" xfId="0" applyFill="1" applyBorder="1" applyAlignment="1">
      <alignment horizontal="center"/>
    </xf>
    <xf numFmtId="0" fontId="0" fillId="0" borderId="12" xfId="0" applyBorder="1" applyAlignment="1">
      <alignment horizontal="center"/>
    </xf>
    <xf numFmtId="0" fontId="135" fillId="48" borderId="456" xfId="0" applyFont="1" applyFill="1" applyBorder="1" applyAlignment="1"/>
    <xf numFmtId="2" fontId="129" fillId="0" borderId="12" xfId="0" applyNumberFormat="1" applyFont="1" applyFill="1" applyBorder="1" applyAlignment="1">
      <alignment horizontal="center" vertical="center"/>
    </xf>
    <xf numFmtId="3" fontId="0" fillId="0" borderId="0" xfId="0" applyNumberFormat="1" applyAlignment="1">
      <alignment horizontal="center"/>
    </xf>
    <xf numFmtId="0" fontId="0" fillId="0" borderId="0" xfId="0"/>
    <xf numFmtId="0" fontId="134" fillId="0" borderId="284" xfId="57" applyNumberFormat="1" applyFont="1" applyFill="1" applyBorder="1" applyAlignment="1">
      <alignment horizontal="left" vertical="center"/>
    </xf>
    <xf numFmtId="0" fontId="134" fillId="0" borderId="257" xfId="57" applyNumberFormat="1" applyFont="1" applyFill="1" applyBorder="1" applyAlignment="1">
      <alignment horizontal="left" vertical="center"/>
    </xf>
    <xf numFmtId="0" fontId="129" fillId="0" borderId="257" xfId="0" applyFont="1" applyFill="1" applyBorder="1" applyAlignment="1">
      <alignment horizontal="center" vertical="center"/>
    </xf>
    <xf numFmtId="49" fontId="129" fillId="0" borderId="257" xfId="0" applyNumberFormat="1" applyFont="1" applyFill="1" applyBorder="1" applyAlignment="1">
      <alignment horizontal="center" vertical="center"/>
    </xf>
    <xf numFmtId="0" fontId="129" fillId="0" borderId="0" xfId="0" applyFont="1" applyAlignment="1">
      <alignment horizontal="left"/>
    </xf>
    <xf numFmtId="0" fontId="129" fillId="0" borderId="0" xfId="0" applyFont="1" applyFill="1" applyAlignment="1">
      <alignment horizontal="center"/>
    </xf>
    <xf numFmtId="169" fontId="300" fillId="0" borderId="0" xfId="71" applyNumberFormat="1" applyFont="1" applyFill="1" applyBorder="1" applyAlignment="1">
      <alignment horizontal="left" vertical="center"/>
    </xf>
    <xf numFmtId="0" fontId="176" fillId="0" borderId="0" xfId="71" applyFont="1" applyFill="1" applyBorder="1" applyAlignment="1">
      <alignment horizontal="center" vertical="center"/>
    </xf>
    <xf numFmtId="0" fontId="134" fillId="0" borderId="0" xfId="57" applyFont="1" applyBorder="1" applyAlignment="1">
      <alignment horizontal="center" vertical="center"/>
    </xf>
    <xf numFmtId="4" fontId="134" fillId="0" borderId="0" xfId="117" applyNumberFormat="1" applyFont="1" applyFill="1" applyBorder="1" applyAlignment="1">
      <alignment horizontal="center" vertical="center"/>
    </xf>
    <xf numFmtId="4" fontId="134" fillId="0" borderId="0" xfId="117" applyNumberFormat="1" applyFont="1" applyBorder="1" applyAlignment="1">
      <alignment horizontal="center" vertical="center"/>
    </xf>
    <xf numFmtId="0" fontId="176" fillId="0" borderId="0" xfId="71" applyFont="1" applyFill="1" applyBorder="1" applyAlignment="1">
      <alignment horizontal="left" vertical="center"/>
    </xf>
    <xf numFmtId="0" fontId="151" fillId="27" borderId="257" xfId="0" applyFont="1" applyFill="1" applyBorder="1" applyAlignment="1">
      <alignment horizontal="left" vertical="center"/>
    </xf>
    <xf numFmtId="2" fontId="151" fillId="28" borderId="257" xfId="0" applyNumberFormat="1" applyFont="1" applyFill="1" applyBorder="1" applyAlignment="1">
      <alignment horizontal="center" vertical="center"/>
    </xf>
    <xf numFmtId="0" fontId="134" fillId="0" borderId="0" xfId="57" applyFont="1" applyFill="1" applyBorder="1" applyAlignment="1">
      <alignment horizontal="left"/>
    </xf>
    <xf numFmtId="0" fontId="176" fillId="0" borderId="0" xfId="57" applyFont="1" applyFill="1" applyBorder="1" applyAlignment="1">
      <alignment horizontal="center" vertical="center" wrapText="1"/>
    </xf>
    <xf numFmtId="0" fontId="134" fillId="0" borderId="0" xfId="57" applyFont="1" applyBorder="1" applyAlignment="1">
      <alignment horizontal="center" vertical="center" wrapText="1"/>
    </xf>
    <xf numFmtId="0" fontId="150" fillId="37" borderId="284" xfId="57" applyFont="1" applyFill="1" applyBorder="1" applyAlignment="1">
      <alignment horizontal="left" vertical="center"/>
    </xf>
    <xf numFmtId="0" fontId="150" fillId="37" borderId="257" xfId="57" applyFont="1" applyFill="1" applyBorder="1" applyAlignment="1">
      <alignment horizontal="center" vertical="center"/>
    </xf>
    <xf numFmtId="4" fontId="150" fillId="37" borderId="257" xfId="117" applyNumberFormat="1" applyFont="1" applyFill="1" applyBorder="1" applyAlignment="1">
      <alignment horizontal="center" vertical="center" wrapText="1"/>
    </xf>
    <xf numFmtId="4" fontId="150" fillId="37" borderId="391" xfId="117" applyNumberFormat="1" applyFont="1" applyFill="1" applyBorder="1" applyAlignment="1">
      <alignment horizontal="center" vertical="center" wrapText="1"/>
    </xf>
    <xf numFmtId="0" fontId="150" fillId="39" borderId="413" xfId="57" applyFont="1" applyFill="1" applyBorder="1" applyAlignment="1">
      <alignment horizontal="left" vertical="center"/>
    </xf>
    <xf numFmtId="0" fontId="150" fillId="39" borderId="388" xfId="57" applyFont="1" applyFill="1" applyBorder="1" applyAlignment="1">
      <alignment vertical="center"/>
    </xf>
    <xf numFmtId="0" fontId="134" fillId="0" borderId="257" xfId="57" applyFont="1" applyFill="1" applyBorder="1" applyAlignment="1">
      <alignment vertical="top"/>
    </xf>
    <xf numFmtId="0" fontId="134" fillId="0" borderId="257" xfId="57" applyFont="1" applyFill="1" applyBorder="1" applyAlignment="1">
      <alignment horizontal="center" vertical="center"/>
    </xf>
    <xf numFmtId="4" fontId="134" fillId="0" borderId="257" xfId="117" applyNumberFormat="1" applyFont="1" applyFill="1" applyBorder="1" applyAlignment="1">
      <alignment horizontal="center" vertical="center"/>
    </xf>
    <xf numFmtId="0" fontId="150" fillId="49" borderId="413" xfId="57" applyFont="1" applyFill="1" applyBorder="1" applyAlignment="1">
      <alignment horizontal="left" vertical="center"/>
    </xf>
    <xf numFmtId="0" fontId="150" fillId="49" borderId="388" xfId="57" applyFont="1" applyFill="1" applyBorder="1" applyAlignment="1">
      <alignment vertical="center"/>
    </xf>
    <xf numFmtId="0" fontId="150" fillId="49" borderId="416" xfId="57" applyFont="1" applyFill="1" applyBorder="1" applyAlignment="1">
      <alignment vertical="center"/>
    </xf>
    <xf numFmtId="0" fontId="134" fillId="0" borderId="320" xfId="42" applyNumberFormat="1" applyFont="1" applyFill="1" applyBorder="1" applyAlignment="1">
      <alignment horizontal="left" vertical="center"/>
    </xf>
    <xf numFmtId="0" fontId="134" fillId="0" borderId="320" xfId="57" applyFont="1" applyFill="1" applyBorder="1" applyAlignment="1">
      <alignment vertical="top"/>
    </xf>
    <xf numFmtId="0" fontId="134" fillId="0" borderId="257" xfId="42" applyNumberFormat="1" applyFont="1" applyFill="1" applyBorder="1" applyAlignment="1">
      <alignment horizontal="left" vertical="center"/>
    </xf>
    <xf numFmtId="0" fontId="150" fillId="84" borderId="413" xfId="57" applyFont="1" applyFill="1" applyBorder="1" applyAlignment="1">
      <alignment horizontal="left" vertical="center"/>
    </xf>
    <xf numFmtId="0" fontId="150" fillId="84" borderId="388" xfId="57" applyFont="1" applyFill="1" applyBorder="1" applyAlignment="1">
      <alignment vertical="center"/>
    </xf>
    <xf numFmtId="0" fontId="150" fillId="84" borderId="416" xfId="57" applyFont="1" applyFill="1" applyBorder="1" applyAlignment="1">
      <alignment vertical="center"/>
    </xf>
    <xf numFmtId="0" fontId="134" fillId="0" borderId="257" xfId="57" applyFont="1" applyFill="1" applyBorder="1" applyAlignment="1">
      <alignment horizontal="center" vertical="center" wrapText="1"/>
    </xf>
    <xf numFmtId="0" fontId="134" fillId="0" borderId="257" xfId="57" applyFont="1" applyFill="1" applyBorder="1" applyAlignment="1">
      <alignment horizontal="left" vertical="top"/>
    </xf>
    <xf numFmtId="0" fontId="134" fillId="0" borderId="257" xfId="57" applyFont="1" applyFill="1" applyBorder="1" applyAlignment="1">
      <alignment vertical="top" wrapText="1"/>
    </xf>
    <xf numFmtId="0" fontId="150" fillId="84" borderId="457" xfId="57" applyFont="1" applyFill="1" applyBorder="1" applyAlignment="1">
      <alignment vertical="center"/>
    </xf>
    <xf numFmtId="0" fontId="150" fillId="84" borderId="458" xfId="57" applyFont="1" applyFill="1" applyBorder="1" applyAlignment="1">
      <alignment vertical="center"/>
    </xf>
    <xf numFmtId="0" fontId="134" fillId="0" borderId="257" xfId="0" applyFont="1" applyFill="1" applyBorder="1" applyAlignment="1">
      <alignment wrapText="1"/>
    </xf>
    <xf numFmtId="0" fontId="134" fillId="0" borderId="257" xfId="0" applyFont="1" applyFill="1" applyBorder="1" applyAlignment="1">
      <alignment horizontal="left"/>
    </xf>
    <xf numFmtId="0" fontId="134" fillId="0" borderId="257" xfId="42" applyFont="1" applyFill="1" applyBorder="1" applyAlignment="1" applyProtection="1">
      <alignment vertical="center" wrapText="1"/>
    </xf>
    <xf numFmtId="0" fontId="134" fillId="0" borderId="303" xfId="57" applyFont="1" applyFill="1" applyBorder="1" applyAlignment="1">
      <alignment horizontal="center" vertical="center"/>
    </xf>
    <xf numFmtId="0" fontId="134" fillId="0" borderId="257" xfId="57" applyFont="1" applyFill="1" applyBorder="1" applyAlignment="1">
      <alignment horizontal="left" vertical="center"/>
    </xf>
    <xf numFmtId="0" fontId="154" fillId="0" borderId="299" xfId="42" applyFont="1" applyFill="1" applyBorder="1" applyAlignment="1" applyProtection="1">
      <alignment vertical="top" wrapText="1"/>
    </xf>
    <xf numFmtId="0" fontId="150" fillId="84" borderId="388" xfId="57" applyFont="1" applyFill="1" applyBorder="1" applyAlignment="1">
      <alignment vertical="center" wrapText="1"/>
    </xf>
    <xf numFmtId="0" fontId="150" fillId="84" borderId="416" xfId="57" applyFont="1" applyFill="1" applyBorder="1" applyAlignment="1">
      <alignment vertical="center" wrapText="1"/>
    </xf>
    <xf numFmtId="0" fontId="134" fillId="0" borderId="257" xfId="57" applyFont="1" applyFill="1" applyBorder="1" applyAlignment="1">
      <alignment horizontal="left" vertical="center" wrapText="1"/>
    </xf>
    <xf numFmtId="49" fontId="134" fillId="0" borderId="257" xfId="42" applyNumberFormat="1" applyFont="1" applyFill="1" applyBorder="1" applyAlignment="1" applyProtection="1">
      <alignment horizontal="left" vertical="center"/>
    </xf>
    <xf numFmtId="0" fontId="151" fillId="84" borderId="457" xfId="57" applyFont="1" applyFill="1" applyBorder="1" applyAlignment="1">
      <alignment vertical="center"/>
    </xf>
    <xf numFmtId="0" fontId="151" fillId="84" borderId="458" xfId="57" applyFont="1" applyFill="1" applyBorder="1" applyAlignment="1">
      <alignment vertical="center"/>
    </xf>
    <xf numFmtId="0" fontId="151" fillId="84" borderId="388" xfId="57" applyFont="1" applyFill="1" applyBorder="1" applyAlignment="1">
      <alignment vertical="center" wrapText="1"/>
    </xf>
    <xf numFmtId="0" fontId="151" fillId="84" borderId="416" xfId="57" applyFont="1" applyFill="1" applyBorder="1" applyAlignment="1">
      <alignment vertical="center" wrapText="1"/>
    </xf>
    <xf numFmtId="0" fontId="150" fillId="49" borderId="413" xfId="42" applyNumberFormat="1" applyFont="1" applyFill="1" applyBorder="1" applyAlignment="1">
      <alignment horizontal="left" vertical="center"/>
    </xf>
    <xf numFmtId="0" fontId="150" fillId="49" borderId="388" xfId="42" applyNumberFormat="1" applyFont="1" applyFill="1" applyBorder="1" applyAlignment="1">
      <alignment vertical="center"/>
    </xf>
    <xf numFmtId="0" fontId="150" fillId="49" borderId="416" xfId="42" applyNumberFormat="1" applyFont="1" applyFill="1" applyBorder="1" applyAlignment="1">
      <alignment vertical="center"/>
    </xf>
    <xf numFmtId="0" fontId="134" fillId="0" borderId="257" xfId="42" applyFont="1" applyFill="1" applyBorder="1" applyAlignment="1" applyProtection="1">
      <alignment horizontal="center" vertical="center" wrapText="1"/>
    </xf>
    <xf numFmtId="0" fontId="150" fillId="49" borderId="457" xfId="57" applyFont="1" applyFill="1" applyBorder="1" applyAlignment="1">
      <alignment vertical="center"/>
    </xf>
    <xf numFmtId="0" fontId="150" fillId="49" borderId="458" xfId="57" applyFont="1" applyFill="1" applyBorder="1" applyAlignment="1">
      <alignment vertical="center"/>
    </xf>
    <xf numFmtId="0" fontId="150" fillId="49" borderId="388" xfId="57" applyFont="1" applyFill="1" applyBorder="1" applyAlignment="1">
      <alignment vertical="center" wrapText="1"/>
    </xf>
    <xf numFmtId="0" fontId="150" fillId="49" borderId="416" xfId="57" applyFont="1" applyFill="1" applyBorder="1" applyAlignment="1">
      <alignment vertical="center" wrapText="1"/>
    </xf>
    <xf numFmtId="0" fontId="154" fillId="0" borderId="304" xfId="42" applyFont="1" applyFill="1" applyBorder="1" applyAlignment="1" applyProtection="1">
      <alignment vertical="top" wrapText="1"/>
    </xf>
    <xf numFmtId="0" fontId="154" fillId="0" borderId="257" xfId="42" applyFont="1" applyFill="1" applyBorder="1" applyAlignment="1" applyProtection="1">
      <alignment vertical="top" wrapText="1"/>
    </xf>
    <xf numFmtId="0" fontId="154" fillId="0" borderId="257" xfId="42" applyFont="1" applyFill="1" applyBorder="1" applyAlignment="1" applyProtection="1">
      <alignment horizontal="left" vertical="center" wrapText="1"/>
    </xf>
    <xf numFmtId="0" fontId="154" fillId="0" borderId="257" xfId="42" applyFont="1" applyFill="1" applyBorder="1" applyAlignment="1" applyProtection="1">
      <alignment horizontal="left" vertical="center"/>
    </xf>
    <xf numFmtId="0" fontId="134" fillId="0" borderId="257" xfId="57" applyFont="1" applyFill="1" applyBorder="1" applyAlignment="1">
      <alignment vertical="center"/>
    </xf>
    <xf numFmtId="0" fontId="150" fillId="49" borderId="413" xfId="57" applyNumberFormat="1" applyFont="1" applyFill="1" applyBorder="1" applyAlignment="1">
      <alignment horizontal="left" vertical="center"/>
    </xf>
    <xf numFmtId="0" fontId="150" fillId="49" borderId="388" xfId="57" applyNumberFormat="1" applyFont="1" applyFill="1" applyBorder="1" applyAlignment="1">
      <alignment vertical="center"/>
    </xf>
    <xf numFmtId="0" fontId="150" fillId="49" borderId="416" xfId="57" applyNumberFormat="1" applyFont="1" applyFill="1" applyBorder="1" applyAlignment="1">
      <alignment vertical="center"/>
    </xf>
    <xf numFmtId="0" fontId="134" fillId="0" borderId="257" xfId="42" applyFont="1" applyFill="1" applyBorder="1" applyAlignment="1">
      <alignment vertical="center" wrapText="1"/>
    </xf>
    <xf numFmtId="0" fontId="134" fillId="0" borderId="257" xfId="42" applyNumberFormat="1" applyFont="1" applyFill="1" applyBorder="1" applyAlignment="1" applyProtection="1">
      <alignment horizontal="left" vertical="center"/>
    </xf>
    <xf numFmtId="0" fontId="134" fillId="0" borderId="257" xfId="57" applyNumberFormat="1" applyFont="1" applyFill="1" applyBorder="1" applyAlignment="1">
      <alignment horizontal="left" vertical="center" wrapText="1"/>
    </xf>
    <xf numFmtId="0" fontId="134" fillId="0" borderId="284" xfId="57" applyNumberFormat="1" applyFont="1" applyFill="1" applyBorder="1" applyAlignment="1">
      <alignment horizontal="left" vertical="center" wrapText="1"/>
    </xf>
    <xf numFmtId="0" fontId="134" fillId="0" borderId="284" xfId="57" applyFont="1" applyFill="1" applyBorder="1" applyAlignment="1">
      <alignment horizontal="left" vertical="center" wrapText="1"/>
    </xf>
    <xf numFmtId="0" fontId="129" fillId="0" borderId="257" xfId="0" applyFont="1" applyFill="1" applyBorder="1" applyAlignment="1">
      <alignment horizontal="left" wrapText="1"/>
    </xf>
    <xf numFmtId="0" fontId="134" fillId="0" borderId="257" xfId="42" applyNumberFormat="1" applyFont="1" applyFill="1" applyBorder="1" applyAlignment="1">
      <alignment horizontal="left" vertical="center" wrapText="1"/>
    </xf>
    <xf numFmtId="0" fontId="134" fillId="0" borderId="257" xfId="57" applyFont="1" applyFill="1" applyBorder="1" applyAlignment="1">
      <alignment horizontal="left" vertical="top" wrapText="1"/>
    </xf>
    <xf numFmtId="0" fontId="134" fillId="49" borderId="388" xfId="57" applyNumberFormat="1" applyFont="1" applyFill="1" applyBorder="1" applyAlignment="1">
      <alignment vertical="center"/>
    </xf>
    <xf numFmtId="0" fontId="134" fillId="49" borderId="416" xfId="57" applyNumberFormat="1" applyFont="1" applyFill="1" applyBorder="1" applyAlignment="1">
      <alignment vertical="center"/>
    </xf>
    <xf numFmtId="0" fontId="134" fillId="0" borderId="449" xfId="57" applyFont="1" applyFill="1" applyBorder="1" applyAlignment="1">
      <alignment vertical="top" wrapText="1"/>
    </xf>
    <xf numFmtId="0" fontId="134" fillId="0" borderId="449" xfId="57" applyFont="1" applyFill="1" applyBorder="1" applyAlignment="1">
      <alignment horizontal="center" vertical="center"/>
    </xf>
    <xf numFmtId="4" fontId="134" fillId="0" borderId="449" xfId="117" applyNumberFormat="1" applyFont="1" applyFill="1" applyBorder="1" applyAlignment="1">
      <alignment horizontal="center" vertical="center"/>
    </xf>
    <xf numFmtId="0" fontId="150" fillId="84" borderId="424" xfId="57" applyFont="1" applyFill="1" applyBorder="1" applyAlignment="1">
      <alignment vertical="center"/>
    </xf>
    <xf numFmtId="0" fontId="150" fillId="84" borderId="456" xfId="57" applyFont="1" applyFill="1" applyBorder="1" applyAlignment="1">
      <alignment vertical="center"/>
    </xf>
    <xf numFmtId="0" fontId="150" fillId="84" borderId="456" xfId="57" applyFont="1" applyFill="1" applyBorder="1" applyAlignment="1">
      <alignment vertical="center" wrapText="1"/>
    </xf>
    <xf numFmtId="0" fontId="150" fillId="84" borderId="427" xfId="57" applyFont="1" applyFill="1" applyBorder="1" applyAlignment="1">
      <alignment vertical="center" wrapText="1"/>
    </xf>
    <xf numFmtId="0" fontId="135" fillId="49" borderId="424" xfId="0" applyFont="1" applyFill="1" applyBorder="1" applyAlignment="1">
      <alignment horizontal="left"/>
    </xf>
    <xf numFmtId="0" fontId="129" fillId="49" borderId="456" xfId="0" applyFont="1" applyFill="1" applyBorder="1" applyAlignment="1"/>
    <xf numFmtId="0" fontId="129" fillId="49" borderId="427" xfId="0" applyFont="1" applyFill="1" applyBorder="1" applyAlignment="1"/>
    <xf numFmtId="0" fontId="134" fillId="0" borderId="449" xfId="57" applyFont="1" applyFill="1" applyBorder="1" applyAlignment="1">
      <alignment horizontal="left" vertical="center" wrapText="1"/>
    </xf>
    <xf numFmtId="0" fontId="154" fillId="0" borderId="461" xfId="42" applyFont="1" applyFill="1" applyBorder="1" applyAlignment="1" applyProtection="1">
      <alignment vertical="top" wrapText="1"/>
    </xf>
    <xf numFmtId="0" fontId="150" fillId="49" borderId="424" xfId="57" applyFont="1" applyFill="1" applyBorder="1" applyAlignment="1">
      <alignment vertical="center"/>
    </xf>
    <xf numFmtId="0" fontId="150" fillId="49" borderId="456" xfId="57" applyFont="1" applyFill="1" applyBorder="1" applyAlignment="1">
      <alignment vertical="center"/>
    </xf>
    <xf numFmtId="0" fontId="150" fillId="49" borderId="456" xfId="57" applyFont="1" applyFill="1" applyBorder="1" applyAlignment="1">
      <alignment vertical="center" wrapText="1"/>
    </xf>
    <xf numFmtId="0" fontId="150" fillId="49" borderId="427" xfId="57" applyFont="1" applyFill="1" applyBorder="1" applyAlignment="1">
      <alignment vertical="center" wrapText="1"/>
    </xf>
    <xf numFmtId="0" fontId="134" fillId="0" borderId="410" xfId="57" applyFont="1" applyFill="1" applyBorder="1" applyAlignment="1">
      <alignment horizontal="left" vertical="center" wrapText="1"/>
    </xf>
    <xf numFmtId="0" fontId="154" fillId="0" borderId="462" xfId="42" applyFont="1" applyFill="1" applyBorder="1" applyAlignment="1" applyProtection="1">
      <alignment vertical="top" wrapText="1"/>
    </xf>
    <xf numFmtId="0" fontId="134" fillId="0" borderId="410" xfId="57" applyFont="1" applyFill="1" applyBorder="1" applyAlignment="1">
      <alignment horizontal="center" vertical="center"/>
    </xf>
    <xf numFmtId="4" fontId="134" fillId="0" borderId="410" xfId="117" applyNumberFormat="1" applyFont="1" applyFill="1" applyBorder="1" applyAlignment="1">
      <alignment horizontal="center" vertical="center"/>
    </xf>
    <xf numFmtId="0" fontId="150" fillId="49" borderId="424" xfId="57" applyNumberFormat="1" applyFont="1" applyFill="1" applyBorder="1" applyAlignment="1">
      <alignment horizontal="left" vertical="center"/>
    </xf>
    <xf numFmtId="0" fontId="150" fillId="49" borderId="456" xfId="57" applyNumberFormat="1" applyFont="1" applyFill="1" applyBorder="1" applyAlignment="1">
      <alignment vertical="center"/>
    </xf>
    <xf numFmtId="0" fontId="150" fillId="49" borderId="427" xfId="57" applyNumberFormat="1" applyFont="1" applyFill="1" applyBorder="1" applyAlignment="1">
      <alignment vertical="center"/>
    </xf>
    <xf numFmtId="0" fontId="176" fillId="0" borderId="0" xfId="71" applyFont="1" applyFill="1" applyAlignment="1">
      <alignment horizontal="center" vertical="center"/>
    </xf>
    <xf numFmtId="2" fontId="151" fillId="28" borderId="12" xfId="0" applyNumberFormat="1" applyFont="1" applyFill="1" applyBorder="1" applyAlignment="1">
      <alignment horizontal="center" vertical="center"/>
    </xf>
    <xf numFmtId="0" fontId="150" fillId="87" borderId="12" xfId="57" applyFont="1" applyFill="1" applyBorder="1" applyAlignment="1">
      <alignment horizontal="center" vertical="center"/>
    </xf>
    <xf numFmtId="4" fontId="150" fillId="48" borderId="12" xfId="117" applyNumberFormat="1" applyFont="1" applyFill="1" applyBorder="1" applyAlignment="1">
      <alignment horizontal="center" vertical="center" wrapText="1"/>
    </xf>
    <xf numFmtId="4" fontId="150" fillId="87" borderId="12" xfId="117" applyNumberFormat="1" applyFont="1" applyFill="1" applyBorder="1" applyAlignment="1">
      <alignment horizontal="center" vertical="center" wrapText="1"/>
    </xf>
    <xf numFmtId="4" fontId="134" fillId="0" borderId="12" xfId="117" applyNumberFormat="1" applyFont="1" applyFill="1" applyBorder="1" applyAlignment="1">
      <alignment horizontal="center" vertical="center"/>
    </xf>
    <xf numFmtId="0" fontId="151" fillId="39" borderId="388" xfId="57" applyFont="1" applyFill="1" applyBorder="1" applyAlignment="1">
      <alignment vertical="center"/>
    </xf>
    <xf numFmtId="0" fontId="134" fillId="0" borderId="12" xfId="57" applyFont="1" applyFill="1" applyBorder="1" applyAlignment="1">
      <alignment vertical="center"/>
    </xf>
    <xf numFmtId="0" fontId="134" fillId="0" borderId="12" xfId="57" applyFont="1" applyFill="1" applyBorder="1" applyAlignment="1">
      <alignment horizontal="center" vertical="center"/>
    </xf>
    <xf numFmtId="0" fontId="134" fillId="0" borderId="12" xfId="57" applyFont="1" applyFill="1" applyBorder="1" applyAlignment="1">
      <alignment vertical="center" wrapText="1"/>
    </xf>
    <xf numFmtId="0" fontId="176" fillId="0" borderId="0" xfId="71" applyFont="1" applyFill="1" applyAlignment="1">
      <alignment horizontal="left" vertical="center" wrapText="1"/>
    </xf>
    <xf numFmtId="0" fontId="151" fillId="27" borderId="12" xfId="0" applyFont="1" applyFill="1" applyBorder="1" applyAlignment="1">
      <alignment horizontal="left" vertical="center"/>
    </xf>
    <xf numFmtId="0" fontId="150" fillId="87" borderId="12" xfId="57" applyFont="1" applyFill="1" applyBorder="1" applyAlignment="1">
      <alignment horizontal="left" vertical="center"/>
    </xf>
    <xf numFmtId="0" fontId="134" fillId="0" borderId="15" xfId="57" applyNumberFormat="1" applyFont="1" applyFill="1" applyBorder="1" applyAlignment="1">
      <alignment horizontal="left" vertical="center"/>
    </xf>
    <xf numFmtId="0" fontId="151" fillId="39" borderId="413" xfId="57" applyFont="1" applyFill="1" applyBorder="1" applyAlignment="1">
      <alignment horizontal="left" vertical="center"/>
    </xf>
    <xf numFmtId="0" fontId="129" fillId="0" borderId="0" xfId="0" applyFont="1" applyAlignment="1">
      <alignment vertical="center"/>
    </xf>
    <xf numFmtId="0" fontId="134" fillId="0" borderId="0" xfId="57" applyFont="1" applyAlignment="1">
      <alignment horizontal="center" vertical="center"/>
    </xf>
    <xf numFmtId="4" fontId="134" fillId="0" borderId="0" xfId="117" applyNumberFormat="1" applyFont="1" applyFill="1" applyAlignment="1">
      <alignment horizontal="center" vertical="center"/>
    </xf>
    <xf numFmtId="0" fontId="134" fillId="0" borderId="0" xfId="57" applyFont="1" applyFill="1" applyAlignment="1">
      <alignment horizontal="left" vertical="center" wrapText="1"/>
    </xf>
    <xf numFmtId="0" fontId="134" fillId="0" borderId="0" xfId="57" applyFont="1" applyAlignment="1">
      <alignment horizontal="center" vertical="center" wrapText="1"/>
    </xf>
    <xf numFmtId="49" fontId="134" fillId="0" borderId="12" xfId="57" applyNumberFormat="1" applyFont="1" applyFill="1" applyBorder="1" applyAlignment="1">
      <alignment horizontal="center" vertical="center"/>
    </xf>
    <xf numFmtId="0" fontId="129" fillId="0" borderId="0" xfId="0" applyFont="1" applyAlignment="1">
      <alignment horizontal="left" vertical="center"/>
    </xf>
    <xf numFmtId="0" fontId="129" fillId="0" borderId="0" xfId="0" applyFont="1" applyAlignment="1">
      <alignment horizontal="center" vertical="center"/>
    </xf>
    <xf numFmtId="0" fontId="150" fillId="39" borderId="388" xfId="57" applyFont="1" applyFill="1" applyBorder="1" applyAlignment="1">
      <alignment horizontal="center" vertical="center"/>
    </xf>
    <xf numFmtId="0" fontId="150" fillId="39" borderId="416" xfId="57" applyFont="1" applyFill="1" applyBorder="1" applyAlignment="1">
      <alignment horizontal="center" vertical="center"/>
    </xf>
    <xf numFmtId="0" fontId="151" fillId="39" borderId="388" xfId="57" applyFont="1" applyFill="1" applyBorder="1" applyAlignment="1">
      <alignment horizontal="center" vertical="center"/>
    </xf>
    <xf numFmtId="0" fontId="151" fillId="39" borderId="416" xfId="57" applyFont="1" applyFill="1" applyBorder="1" applyAlignment="1">
      <alignment horizontal="center" vertical="center"/>
    </xf>
    <xf numFmtId="0" fontId="150" fillId="49" borderId="388" xfId="57" applyFont="1" applyFill="1" applyBorder="1" applyAlignment="1">
      <alignment horizontal="center" vertical="center"/>
    </xf>
    <xf numFmtId="0" fontId="150" fillId="49" borderId="416" xfId="57" applyFont="1" applyFill="1" applyBorder="1" applyAlignment="1">
      <alignment horizontal="center" vertical="center"/>
    </xf>
    <xf numFmtId="2" fontId="36" fillId="0" borderId="224" xfId="117" applyNumberFormat="1" applyFont="1" applyFill="1" applyBorder="1" applyAlignment="1">
      <alignment horizontal="center" vertical="center" wrapText="1"/>
    </xf>
    <xf numFmtId="0" fontId="10" fillId="0" borderId="257" xfId="0" applyFont="1" applyFill="1" applyBorder="1" applyAlignment="1">
      <alignment horizontal="center" vertical="center"/>
    </xf>
    <xf numFmtId="0" fontId="11" fillId="48" borderId="257" xfId="0" applyFont="1" applyFill="1" applyBorder="1" applyAlignment="1">
      <alignment horizontal="center" vertical="center" wrapText="1"/>
    </xf>
    <xf numFmtId="2" fontId="154" fillId="0" borderId="449" xfId="116" applyNumberFormat="1" applyFont="1" applyFill="1" applyBorder="1" applyAlignment="1">
      <alignment horizontal="center" vertical="center"/>
    </xf>
    <xf numFmtId="0" fontId="134" fillId="0" borderId="424" xfId="0" applyFont="1" applyFill="1" applyBorder="1" applyAlignment="1">
      <alignment horizontal="left" vertical="top"/>
    </xf>
    <xf numFmtId="0" fontId="15" fillId="0" borderId="426" xfId="0" applyFont="1" applyFill="1" applyBorder="1" applyAlignment="1">
      <alignment vertical="center"/>
    </xf>
    <xf numFmtId="0" fontId="15" fillId="0" borderId="426" xfId="0" applyFont="1" applyFill="1" applyBorder="1" applyAlignment="1">
      <alignment horizontal="center" vertical="center"/>
    </xf>
    <xf numFmtId="4" fontId="154" fillId="0" borderId="426" xfId="116" applyNumberFormat="1" applyFont="1" applyFill="1" applyBorder="1" applyAlignment="1">
      <alignment horizontal="center" vertical="center"/>
    </xf>
    <xf numFmtId="0" fontId="135" fillId="0" borderId="0" xfId="0" applyFont="1" applyFill="1" applyAlignment="1">
      <alignment horizontal="left" vertical="top"/>
    </xf>
    <xf numFmtId="0" fontId="135" fillId="0" borderId="424" xfId="0" applyNumberFormat="1" applyFont="1" applyFill="1" applyBorder="1" applyAlignment="1">
      <alignment vertical="center" wrapText="1"/>
    </xf>
    <xf numFmtId="1" fontId="0" fillId="0" borderId="426" xfId="0" applyNumberFormat="1" applyFill="1" applyBorder="1" applyAlignment="1">
      <alignment horizontal="left"/>
    </xf>
    <xf numFmtId="49" fontId="135" fillId="0" borderId="426" xfId="0" applyNumberFormat="1" applyFont="1" applyFill="1" applyBorder="1"/>
    <xf numFmtId="0" fontId="0" fillId="0" borderId="426" xfId="0" applyFill="1" applyBorder="1" applyAlignment="1">
      <alignment horizontal="left"/>
    </xf>
    <xf numFmtId="0" fontId="5" fillId="0" borderId="426" xfId="42" applyNumberFormat="1" applyFont="1" applyFill="1" applyBorder="1" applyAlignment="1" applyProtection="1">
      <alignment horizontal="center" vertical="center"/>
    </xf>
    <xf numFmtId="0" fontId="5" fillId="0" borderId="426" xfId="0" applyFont="1" applyFill="1" applyBorder="1" applyAlignment="1" applyProtection="1">
      <alignment vertical="center" wrapText="1"/>
    </xf>
    <xf numFmtId="0" fontId="134" fillId="0" borderId="426" xfId="57" applyFont="1" applyFill="1" applyBorder="1" applyAlignment="1">
      <alignment horizontal="center" vertical="center"/>
    </xf>
    <xf numFmtId="0" fontId="129" fillId="0" borderId="0" xfId="0" applyFont="1" applyFill="1" applyAlignment="1">
      <alignment vertical="center"/>
    </xf>
    <xf numFmtId="0" fontId="129" fillId="0" borderId="12" xfId="0" applyFont="1" applyFill="1" applyBorder="1" applyAlignment="1">
      <alignment horizontal="left" vertical="center"/>
    </xf>
    <xf numFmtId="0" fontId="129" fillId="0" borderId="12" xfId="0" applyFont="1" applyFill="1" applyBorder="1" applyAlignment="1">
      <alignment vertical="center" wrapText="1"/>
    </xf>
    <xf numFmtId="0" fontId="129" fillId="0" borderId="12" xfId="0" applyFont="1" applyFill="1" applyBorder="1" applyAlignment="1">
      <alignment horizontal="center" vertical="center"/>
    </xf>
    <xf numFmtId="0" fontId="129" fillId="0" borderId="0" xfId="0" applyNumberFormat="1" applyFont="1" applyFill="1"/>
    <xf numFmtId="0" fontId="134" fillId="0" borderId="426" xfId="42" applyNumberFormat="1" applyFont="1" applyFill="1" applyBorder="1" applyAlignment="1" applyProtection="1">
      <alignment horizontal="left" vertical="center" wrapText="1"/>
    </xf>
    <xf numFmtId="0" fontId="134" fillId="0" borderId="426" xfId="42" applyFont="1" applyFill="1" applyBorder="1" applyAlignment="1" applyProtection="1">
      <alignment vertical="center" wrapText="1"/>
    </xf>
    <xf numFmtId="0" fontId="134" fillId="0" borderId="410" xfId="42" applyNumberFormat="1" applyFont="1" applyFill="1" applyBorder="1" applyAlignment="1" applyProtection="1">
      <alignment horizontal="left" vertical="center" wrapText="1"/>
    </xf>
    <xf numFmtId="0" fontId="134" fillId="0" borderId="410" xfId="42" applyFont="1" applyFill="1" applyBorder="1" applyAlignment="1" applyProtection="1">
      <alignment vertical="center" wrapText="1"/>
    </xf>
    <xf numFmtId="0" fontId="135" fillId="49" borderId="424" xfId="0" applyFont="1" applyFill="1" applyBorder="1" applyAlignment="1"/>
    <xf numFmtId="0" fontId="129" fillId="49" borderId="456" xfId="0" applyFont="1" applyFill="1" applyBorder="1" applyAlignment="1">
      <alignment wrapText="1"/>
    </xf>
    <xf numFmtId="0" fontId="129" fillId="49" borderId="427" xfId="0" applyFont="1" applyFill="1" applyBorder="1" applyAlignment="1">
      <alignment wrapText="1"/>
    </xf>
    <xf numFmtId="0" fontId="134" fillId="0" borderId="424" xfId="57" applyNumberFormat="1" applyFont="1" applyFill="1" applyBorder="1" applyAlignment="1">
      <alignment horizontal="left" vertical="center" wrapText="1"/>
    </xf>
    <xf numFmtId="0" fontId="134" fillId="0" borderId="426" xfId="42" applyNumberFormat="1" applyFont="1" applyFill="1" applyBorder="1" applyAlignment="1" applyProtection="1">
      <alignment horizontal="left" vertical="center"/>
    </xf>
    <xf numFmtId="0" fontId="134" fillId="0" borderId="426" xfId="42" applyFont="1" applyFill="1" applyBorder="1" applyAlignment="1">
      <alignment vertical="center" wrapText="1"/>
    </xf>
    <xf numFmtId="4" fontId="134" fillId="0" borderId="426" xfId="117" applyNumberFormat="1" applyFont="1" applyFill="1" applyBorder="1" applyAlignment="1">
      <alignment horizontal="center" vertical="center"/>
    </xf>
    <xf numFmtId="0" fontId="150" fillId="49" borderId="424" xfId="0" applyFont="1" applyFill="1" applyBorder="1" applyAlignment="1">
      <alignment horizontal="left"/>
    </xf>
    <xf numFmtId="0" fontId="150" fillId="49" borderId="456" xfId="42" applyFont="1" applyFill="1" applyBorder="1" applyAlignment="1">
      <alignment vertical="center" wrapText="1"/>
    </xf>
    <xf numFmtId="0" fontId="150" fillId="49" borderId="456" xfId="57" applyFont="1" applyFill="1" applyBorder="1" applyAlignment="1">
      <alignment horizontal="center" vertical="center"/>
    </xf>
    <xf numFmtId="4" fontId="150" fillId="49" borderId="456" xfId="0" applyNumberFormat="1" applyFont="1" applyFill="1" applyBorder="1" applyAlignment="1">
      <alignment horizontal="center" vertical="center"/>
    </xf>
    <xf numFmtId="4" fontId="150" fillId="49" borderId="456" xfId="117" applyNumberFormat="1" applyFont="1" applyFill="1" applyBorder="1" applyAlignment="1">
      <alignment horizontal="center" vertical="center"/>
    </xf>
    <xf numFmtId="4" fontId="150" fillId="49" borderId="427" xfId="117" applyNumberFormat="1" applyFont="1" applyFill="1" applyBorder="1" applyAlignment="1">
      <alignment horizontal="center" vertical="center"/>
    </xf>
    <xf numFmtId="0" fontId="135" fillId="49" borderId="426" xfId="0" applyFont="1" applyFill="1" applyBorder="1" applyAlignment="1">
      <alignment horizontal="left"/>
    </xf>
    <xf numFmtId="0" fontId="129" fillId="49" borderId="426" xfId="0" applyFont="1" applyFill="1" applyBorder="1"/>
    <xf numFmtId="0" fontId="129" fillId="49" borderId="426" xfId="0" applyFont="1" applyFill="1" applyBorder="1" applyAlignment="1">
      <alignment horizontal="center"/>
    </xf>
    <xf numFmtId="0" fontId="135" fillId="49" borderId="0" xfId="0" applyFont="1" applyFill="1" applyAlignment="1">
      <alignment horizontal="left"/>
    </xf>
    <xf numFmtId="0" fontId="135" fillId="49" borderId="0" xfId="0" applyFont="1" applyFill="1"/>
    <xf numFmtId="0" fontId="135" fillId="49" borderId="0" xfId="0" applyFont="1" applyFill="1" applyAlignment="1">
      <alignment horizontal="center"/>
    </xf>
    <xf numFmtId="0" fontId="129" fillId="0" borderId="426" xfId="0" applyFont="1" applyFill="1" applyBorder="1" applyAlignment="1">
      <alignment horizontal="center"/>
    </xf>
    <xf numFmtId="0" fontId="129" fillId="0" borderId="426" xfId="0" applyFont="1" applyFill="1" applyBorder="1"/>
    <xf numFmtId="0" fontId="48" fillId="0" borderId="257" xfId="74" applyFont="1" applyFill="1" applyBorder="1" applyAlignment="1">
      <alignment vertical="center"/>
    </xf>
    <xf numFmtId="49" fontId="49" fillId="0" borderId="257" xfId="74" applyNumberFormat="1" applyFont="1" applyFill="1" applyBorder="1" applyAlignment="1">
      <alignment horizontal="center" vertical="center"/>
    </xf>
    <xf numFmtId="0" fontId="49" fillId="0" borderId="257" xfId="57" applyFont="1" applyFill="1" applyBorder="1" applyAlignment="1">
      <alignment horizontal="center" vertical="center"/>
    </xf>
    <xf numFmtId="0" fontId="49" fillId="0" borderId="257" xfId="74" applyFont="1" applyFill="1" applyBorder="1" applyAlignment="1">
      <alignment horizontal="center" vertical="center"/>
    </xf>
    <xf numFmtId="49" fontId="49" fillId="0" borderId="428" xfId="74" applyNumberFormat="1" applyFont="1" applyFill="1" applyBorder="1" applyAlignment="1">
      <alignment horizontal="center" vertical="center"/>
    </xf>
    <xf numFmtId="49" fontId="49" fillId="0" borderId="426" xfId="74" applyNumberFormat="1" applyFont="1" applyFill="1" applyBorder="1" applyAlignment="1">
      <alignment horizontal="center" vertical="center"/>
    </xf>
    <xf numFmtId="0" fontId="36" fillId="0" borderId="284" xfId="57" applyFont="1" applyFill="1" applyBorder="1" applyAlignment="1">
      <alignment vertical="center"/>
    </xf>
    <xf numFmtId="0" fontId="36" fillId="0" borderId="286" xfId="57" applyFont="1" applyFill="1" applyBorder="1" applyAlignment="1">
      <alignment vertical="center"/>
    </xf>
    <xf numFmtId="0" fontId="36" fillId="0" borderId="285" xfId="57" applyFont="1" applyFill="1" applyBorder="1" applyAlignment="1">
      <alignment vertical="center"/>
    </xf>
    <xf numFmtId="0" fontId="130" fillId="49" borderId="62" xfId="54" applyFill="1" applyBorder="1" applyAlignment="1" applyProtection="1"/>
    <xf numFmtId="0" fontId="0" fillId="0" borderId="0" xfId="0"/>
    <xf numFmtId="2" fontId="0" fillId="0" borderId="426" xfId="0" applyNumberFormat="1" applyFill="1" applyBorder="1" applyAlignment="1">
      <alignment horizontal="center"/>
    </xf>
    <xf numFmtId="0" fontId="202" fillId="0" borderId="0" xfId="0" applyFont="1" applyAlignment="1">
      <alignment horizontal="center" vertical="center"/>
    </xf>
    <xf numFmtId="0" fontId="202" fillId="0" borderId="0" xfId="0" applyFont="1" applyFill="1" applyAlignment="1">
      <alignment horizontal="center" vertical="center"/>
    </xf>
    <xf numFmtId="4" fontId="134" fillId="0" borderId="426" xfId="116" applyNumberFormat="1" applyFont="1" applyFill="1" applyBorder="1" applyAlignment="1">
      <alignment horizontal="center" vertical="center"/>
    </xf>
    <xf numFmtId="0" fontId="0" fillId="0" borderId="0" xfId="0"/>
    <xf numFmtId="0" fontId="131" fillId="0" borderId="426" xfId="0" applyFont="1" applyFill="1" applyBorder="1" applyAlignment="1">
      <alignment horizontal="center"/>
    </xf>
    <xf numFmtId="0" fontId="0" fillId="0" borderId="0" xfId="0"/>
    <xf numFmtId="0" fontId="0" fillId="0" borderId="0" xfId="0"/>
    <xf numFmtId="0" fontId="0" fillId="0" borderId="12" xfId="0" applyFont="1" applyFill="1" applyBorder="1" applyAlignment="1">
      <alignment horizontal="center" vertical="center"/>
    </xf>
    <xf numFmtId="0" fontId="151" fillId="25" borderId="12" xfId="0" applyFont="1" applyFill="1" applyBorder="1" applyAlignment="1">
      <alignment horizontal="center" vertical="center" wrapText="1"/>
    </xf>
    <xf numFmtId="167" fontId="0" fillId="0" borderId="426" xfId="0" applyNumberFormat="1" applyFont="1" applyFill="1" applyBorder="1" applyAlignment="1">
      <alignment horizontal="center" vertical="center"/>
    </xf>
    <xf numFmtId="167" fontId="0" fillId="0" borderId="426" xfId="0" applyNumberFormat="1" applyFill="1" applyBorder="1" applyAlignment="1">
      <alignment horizontal="center" vertical="center"/>
    </xf>
    <xf numFmtId="0" fontId="154" fillId="0" borderId="0" xfId="0" applyFont="1"/>
    <xf numFmtId="2" fontId="154" fillId="0" borderId="0" xfId="0" applyNumberFormat="1" applyFont="1"/>
    <xf numFmtId="4" fontId="154" fillId="0" borderId="195" xfId="116" applyNumberFormat="1" applyFont="1" applyFill="1" applyBorder="1" applyAlignment="1">
      <alignment horizontal="center" vertical="center"/>
    </xf>
    <xf numFmtId="4" fontId="154" fillId="0" borderId="12" xfId="116" applyNumberFormat="1" applyFont="1" applyBorder="1" applyAlignment="1">
      <alignment horizontal="center" vertical="center"/>
    </xf>
    <xf numFmtId="49" fontId="0" fillId="0" borderId="0" xfId="0" applyNumberFormat="1" applyFont="1" applyFill="1" applyAlignment="1">
      <alignment horizontal="center"/>
    </xf>
    <xf numFmtId="4" fontId="151" fillId="25" borderId="12" xfId="116" applyNumberFormat="1" applyFont="1" applyFill="1" applyBorder="1" applyAlignment="1">
      <alignment horizontal="center" vertical="center" wrapText="1"/>
    </xf>
    <xf numFmtId="0" fontId="151" fillId="0" borderId="350" xfId="0" applyNumberFormat="1" applyFont="1" applyFill="1" applyBorder="1" applyAlignment="1">
      <alignment vertical="center"/>
    </xf>
    <xf numFmtId="0" fontId="154" fillId="0" borderId="0" xfId="0" applyNumberFormat="1" applyFont="1" applyFill="1" applyBorder="1" applyAlignment="1">
      <alignment horizontal="center" vertical="center"/>
    </xf>
    <xf numFmtId="49" fontId="154" fillId="0" borderId="0" xfId="0" applyNumberFormat="1" applyFont="1" applyFill="1" applyBorder="1" applyAlignment="1">
      <alignment horizontal="center" vertical="center"/>
    </xf>
    <xf numFmtId="4" fontId="154" fillId="0" borderId="0" xfId="117" applyNumberFormat="1" applyFont="1" applyFill="1" applyBorder="1" applyAlignment="1">
      <alignment horizontal="center" vertical="center"/>
    </xf>
    <xf numFmtId="0" fontId="154" fillId="0" borderId="350" xfId="0" applyNumberFormat="1" applyFont="1" applyFill="1" applyBorder="1" applyAlignment="1">
      <alignment vertical="center"/>
    </xf>
    <xf numFmtId="0" fontId="0" fillId="0" borderId="0" xfId="0" applyFont="1" applyFill="1" applyAlignment="1">
      <alignment horizontal="center" vertical="center"/>
    </xf>
    <xf numFmtId="4" fontId="151" fillId="25" borderId="426" xfId="116" applyNumberFormat="1" applyFont="1" applyFill="1" applyBorder="1" applyAlignment="1">
      <alignment horizontal="center" vertical="center" wrapText="1"/>
    </xf>
    <xf numFmtId="4" fontId="154" fillId="0" borderId="308" xfId="117" applyNumberFormat="1" applyFont="1" applyFill="1" applyBorder="1" applyAlignment="1">
      <alignment horizontal="center" vertical="center"/>
    </xf>
    <xf numFmtId="0" fontId="151" fillId="0" borderId="350" xfId="0" applyFont="1" applyFill="1" applyBorder="1" applyAlignment="1">
      <alignment vertical="center"/>
    </xf>
    <xf numFmtId="0" fontId="151" fillId="25" borderId="426" xfId="0" applyFont="1" applyFill="1" applyBorder="1" applyAlignment="1">
      <alignment horizontal="center" vertical="center" wrapText="1"/>
    </xf>
    <xf numFmtId="49" fontId="151" fillId="25" borderId="426" xfId="0" applyNumberFormat="1" applyFont="1" applyFill="1" applyBorder="1" applyAlignment="1">
      <alignment horizontal="center" vertical="center" wrapText="1"/>
    </xf>
    <xf numFmtId="4" fontId="151" fillId="50" borderId="426" xfId="116" applyNumberFormat="1" applyFont="1" applyFill="1" applyBorder="1" applyAlignment="1">
      <alignment horizontal="center" vertical="center" wrapText="1"/>
    </xf>
    <xf numFmtId="0" fontId="154" fillId="0" borderId="426" xfId="0" applyFont="1" applyFill="1" applyBorder="1" applyAlignment="1">
      <alignment horizontal="center" vertical="center"/>
    </xf>
    <xf numFmtId="49" fontId="154" fillId="0" borderId="426" xfId="0" applyNumberFormat="1" applyFont="1" applyFill="1" applyBorder="1" applyAlignment="1">
      <alignment horizontal="center" vertical="center"/>
    </xf>
    <xf numFmtId="0" fontId="154" fillId="0" borderId="426" xfId="0" applyFont="1" applyBorder="1" applyAlignment="1">
      <alignment vertical="center"/>
    </xf>
    <xf numFmtId="0" fontId="154" fillId="0" borderId="426" xfId="0" applyNumberFormat="1" applyFont="1" applyBorder="1" applyAlignment="1">
      <alignment horizontal="center" vertical="center"/>
    </xf>
    <xf numFmtId="49" fontId="154" fillId="0" borderId="426" xfId="0" applyNumberFormat="1" applyFont="1" applyBorder="1" applyAlignment="1">
      <alignment horizontal="center" vertical="center"/>
    </xf>
    <xf numFmtId="4" fontId="154" fillId="0" borderId="426" xfId="116" applyNumberFormat="1" applyFont="1" applyBorder="1" applyAlignment="1">
      <alignment horizontal="center" vertical="center"/>
    </xf>
    <xf numFmtId="0" fontId="154" fillId="0" borderId="426" xfId="0" applyFont="1" applyFill="1" applyBorder="1" applyAlignment="1">
      <alignment vertical="center"/>
    </xf>
    <xf numFmtId="0" fontId="154" fillId="0" borderId="426" xfId="0" applyNumberFormat="1" applyFont="1" applyFill="1" applyBorder="1" applyAlignment="1">
      <alignment horizontal="center" vertical="center"/>
    </xf>
    <xf numFmtId="0" fontId="154" fillId="0" borderId="426" xfId="0" applyNumberFormat="1" applyFont="1" applyFill="1" applyBorder="1" applyAlignment="1">
      <alignment vertical="center"/>
    </xf>
    <xf numFmtId="0" fontId="0" fillId="0" borderId="470" xfId="0" applyFont="1" applyBorder="1"/>
    <xf numFmtId="49" fontId="154" fillId="0" borderId="0" xfId="0" applyNumberFormat="1" applyFont="1" applyBorder="1" applyAlignment="1">
      <alignment horizontal="center" vertical="center"/>
    </xf>
    <xf numFmtId="4" fontId="154" fillId="0" borderId="0" xfId="116" applyNumberFormat="1" applyFont="1" applyBorder="1" applyAlignment="1">
      <alignment horizontal="center" vertical="center"/>
    </xf>
    <xf numFmtId="4" fontId="154" fillId="0" borderId="62" xfId="116" applyNumberFormat="1" applyFont="1" applyBorder="1" applyAlignment="1">
      <alignment horizontal="center" vertical="center"/>
    </xf>
    <xf numFmtId="0" fontId="151" fillId="0" borderId="312" xfId="0" applyFont="1" applyFill="1" applyBorder="1" applyAlignment="1">
      <alignment vertical="center"/>
    </xf>
    <xf numFmtId="0" fontId="151" fillId="0" borderId="310" xfId="0" applyFont="1" applyFill="1" applyBorder="1" applyAlignment="1">
      <alignment vertical="center"/>
    </xf>
    <xf numFmtId="0" fontId="151" fillId="0" borderId="312" xfId="0" applyNumberFormat="1" applyFont="1" applyFill="1" applyBorder="1" applyAlignment="1">
      <alignment vertical="center"/>
    </xf>
    <xf numFmtId="0" fontId="151" fillId="0" borderId="310" xfId="0" applyNumberFormat="1" applyFont="1" applyFill="1" applyBorder="1" applyAlignment="1">
      <alignment vertical="center"/>
    </xf>
    <xf numFmtId="0" fontId="0" fillId="0" borderId="471" xfId="0" applyNumberFormat="1" applyFont="1" applyFill="1" applyBorder="1" applyAlignment="1">
      <alignment vertical="center"/>
    </xf>
    <xf numFmtId="0" fontId="0" fillId="0" borderId="0" xfId="0" applyNumberFormat="1" applyFont="1" applyFill="1" applyBorder="1" applyAlignment="1">
      <alignment horizontal="center" vertical="center"/>
    </xf>
    <xf numFmtId="4" fontId="154" fillId="0" borderId="62" xfId="116" applyNumberFormat="1" applyFont="1" applyFill="1" applyBorder="1" applyAlignment="1">
      <alignment horizontal="center" vertical="center"/>
    </xf>
    <xf numFmtId="0" fontId="154" fillId="0" borderId="471" xfId="0" applyNumberFormat="1" applyFont="1" applyFill="1" applyBorder="1" applyAlignment="1">
      <alignment vertical="center"/>
    </xf>
    <xf numFmtId="4" fontId="154" fillId="0" borderId="62" xfId="117" applyNumberFormat="1" applyFont="1" applyFill="1" applyBorder="1" applyAlignment="1">
      <alignment horizontal="center" vertical="center"/>
    </xf>
    <xf numFmtId="0" fontId="151" fillId="0" borderId="471" xfId="0" applyNumberFormat="1" applyFont="1" applyFill="1" applyBorder="1" applyAlignment="1">
      <alignment vertical="center"/>
    </xf>
    <xf numFmtId="0" fontId="154" fillId="0" borderId="310" xfId="0" applyNumberFormat="1" applyFont="1" applyFill="1" applyBorder="1" applyAlignment="1">
      <alignment vertical="center"/>
    </xf>
    <xf numFmtId="0" fontId="154" fillId="0" borderId="307" xfId="0" applyNumberFormat="1" applyFont="1" applyFill="1" applyBorder="1" applyAlignment="1">
      <alignment vertical="center"/>
    </xf>
    <xf numFmtId="0" fontId="154" fillId="0" borderId="308" xfId="0" applyNumberFormat="1" applyFont="1" applyFill="1" applyBorder="1" applyAlignment="1">
      <alignment horizontal="center" vertical="center"/>
    </xf>
    <xf numFmtId="49" fontId="154" fillId="0" borderId="308" xfId="0" applyNumberFormat="1" applyFont="1" applyFill="1" applyBorder="1" applyAlignment="1">
      <alignment horizontal="center" vertical="center"/>
    </xf>
    <xf numFmtId="4" fontId="154" fillId="0" borderId="308" xfId="117" applyNumberFormat="1" applyFont="1" applyBorder="1" applyAlignment="1">
      <alignment horizontal="center" vertical="center"/>
    </xf>
    <xf numFmtId="4" fontId="154" fillId="0" borderId="469" xfId="117" applyNumberFormat="1" applyFont="1" applyBorder="1" applyAlignment="1">
      <alignment horizontal="center" vertical="center"/>
    </xf>
    <xf numFmtId="0" fontId="135" fillId="50" borderId="426" xfId="0" applyFont="1" applyFill="1" applyBorder="1" applyAlignment="1">
      <alignment horizontal="center" vertical="center"/>
    </xf>
    <xf numFmtId="0" fontId="135" fillId="50" borderId="426" xfId="0" applyFont="1" applyFill="1" applyBorder="1" applyAlignment="1">
      <alignment horizontal="center" vertical="center" wrapText="1"/>
    </xf>
    <xf numFmtId="0" fontId="135" fillId="52" borderId="426" xfId="0" applyFont="1" applyFill="1" applyBorder="1" applyAlignment="1"/>
    <xf numFmtId="4" fontId="135" fillId="52" borderId="426" xfId="0" applyNumberFormat="1" applyFont="1" applyFill="1" applyBorder="1" applyAlignment="1"/>
    <xf numFmtId="0" fontId="135" fillId="52" borderId="426" xfId="0" applyFont="1" applyFill="1" applyBorder="1" applyAlignment="1">
      <alignment horizontal="center" vertical="center"/>
    </xf>
    <xf numFmtId="0" fontId="135" fillId="52" borderId="426" xfId="0" applyFont="1" applyFill="1" applyBorder="1" applyAlignment="1">
      <alignment horizontal="center" vertical="center" wrapText="1"/>
    </xf>
    <xf numFmtId="0" fontId="135" fillId="52" borderId="426" xfId="0" applyFont="1" applyFill="1" applyBorder="1" applyAlignment="1">
      <alignment horizontal="left"/>
    </xf>
    <xf numFmtId="4" fontId="0" fillId="52" borderId="426" xfId="0" applyNumberFormat="1" applyFont="1" applyFill="1" applyBorder="1" applyAlignment="1">
      <alignment horizontal="center"/>
    </xf>
    <xf numFmtId="4" fontId="0" fillId="0" borderId="0" xfId="0" applyNumberFormat="1" applyFont="1" applyFill="1" applyAlignment="1">
      <alignment horizontal="center"/>
    </xf>
    <xf numFmtId="4" fontId="0" fillId="0" borderId="426" xfId="0" applyNumberFormat="1" applyFont="1" applyFill="1" applyBorder="1" applyAlignment="1">
      <alignment horizontal="center"/>
    </xf>
    <xf numFmtId="4" fontId="0" fillId="52" borderId="426" xfId="0" applyNumberFormat="1" applyFont="1" applyFill="1" applyBorder="1"/>
    <xf numFmtId="0" fontId="0" fillId="52" borderId="426" xfId="0" applyFont="1" applyFill="1" applyBorder="1" applyAlignment="1">
      <alignment horizontal="center"/>
    </xf>
    <xf numFmtId="0" fontId="151" fillId="27" borderId="426" xfId="0" applyFont="1" applyFill="1" applyBorder="1" applyAlignment="1">
      <alignment horizontal="center" vertical="center"/>
    </xf>
    <xf numFmtId="9" fontId="151" fillId="28" borderId="426" xfId="206" applyFont="1" applyFill="1" applyBorder="1" applyAlignment="1">
      <alignment horizontal="center" vertical="center"/>
    </xf>
    <xf numFmtId="0" fontId="135" fillId="73" borderId="426" xfId="0" applyFont="1" applyFill="1" applyBorder="1" applyAlignment="1"/>
    <xf numFmtId="4" fontId="135" fillId="73" borderId="426" xfId="0" applyNumberFormat="1" applyFont="1" applyFill="1" applyBorder="1" applyAlignment="1"/>
    <xf numFmtId="0" fontId="0" fillId="0" borderId="0" xfId="0" applyFont="1" applyAlignment="1">
      <alignment horizontal="center"/>
    </xf>
    <xf numFmtId="0" fontId="0" fillId="0" borderId="0" xfId="0" applyFont="1" applyAlignment="1">
      <alignment horizontal="left"/>
    </xf>
    <xf numFmtId="2" fontId="137" fillId="0" borderId="412" xfId="0" applyNumberFormat="1" applyFont="1" applyFill="1" applyBorder="1" applyAlignment="1">
      <alignment horizontal="center" vertical="center"/>
    </xf>
    <xf numFmtId="0" fontId="150" fillId="0" borderId="0" xfId="0" applyFont="1" applyFill="1" applyAlignment="1">
      <alignment horizontal="center" vertical="center"/>
    </xf>
    <xf numFmtId="0" fontId="151" fillId="27" borderId="12" xfId="0" applyFont="1" applyFill="1" applyBorder="1" applyAlignment="1">
      <alignment horizontal="center" vertical="center"/>
    </xf>
    <xf numFmtId="0" fontId="154" fillId="0" borderId="412" xfId="0" applyFont="1" applyBorder="1" applyAlignment="1">
      <alignment horizontal="center"/>
    </xf>
    <xf numFmtId="49" fontId="134" fillId="0" borderId="412" xfId="13309" applyNumberFormat="1" applyFont="1" applyBorder="1" applyAlignment="1">
      <alignment horizontal="center" vertical="top" wrapText="1"/>
    </xf>
    <xf numFmtId="4" fontId="154" fillId="0" borderId="412" xfId="116" applyNumberFormat="1" applyFont="1" applyBorder="1" applyAlignment="1">
      <alignment horizontal="center" vertical="center"/>
    </xf>
    <xf numFmtId="49" fontId="0" fillId="0" borderId="0" xfId="0" applyNumberFormat="1" applyFont="1" applyAlignment="1">
      <alignment horizontal="center"/>
    </xf>
    <xf numFmtId="2" fontId="0" fillId="0" borderId="0" xfId="0" applyNumberFormat="1" applyFont="1"/>
    <xf numFmtId="0" fontId="0" fillId="47" borderId="0" xfId="0" applyFont="1" applyFill="1"/>
    <xf numFmtId="49" fontId="0" fillId="0" borderId="0" xfId="0" applyNumberFormat="1" applyFont="1" applyFill="1"/>
    <xf numFmtId="49" fontId="0" fillId="0" borderId="0" xfId="0" applyNumberFormat="1" applyFont="1"/>
    <xf numFmtId="0" fontId="300" fillId="0" borderId="0" xfId="0" applyFont="1" applyAlignment="1">
      <alignment wrapText="1"/>
    </xf>
    <xf numFmtId="0" fontId="150" fillId="47" borderId="12" xfId="0" applyFont="1" applyFill="1" applyBorder="1" applyAlignment="1">
      <alignment horizontal="center" vertical="center"/>
    </xf>
    <xf numFmtId="4" fontId="154" fillId="0" borderId="12" xfId="116" applyNumberFormat="1" applyFont="1" applyFill="1" applyBorder="1" applyAlignment="1">
      <alignment horizontal="center" vertical="center" wrapText="1"/>
    </xf>
    <xf numFmtId="0" fontId="151" fillId="0" borderId="306" xfId="34" applyFont="1" applyFill="1" applyBorder="1" applyAlignment="1">
      <alignment horizontal="left"/>
    </xf>
    <xf numFmtId="49" fontId="150" fillId="0" borderId="12" xfId="0" applyNumberFormat="1" applyFont="1" applyFill="1" applyBorder="1" applyAlignment="1">
      <alignment horizontal="center" vertical="center"/>
    </xf>
    <xf numFmtId="0" fontId="150" fillId="0" borderId="306" xfId="0" applyFont="1" applyFill="1" applyBorder="1" applyAlignment="1">
      <alignment vertical="center"/>
    </xf>
    <xf numFmtId="0" fontId="151" fillId="0" borderId="306" xfId="0" applyFont="1" applyFill="1" applyBorder="1"/>
    <xf numFmtId="0" fontId="154" fillId="0" borderId="306" xfId="0" applyFont="1" applyFill="1" applyBorder="1"/>
    <xf numFmtId="176" fontId="134" fillId="0" borderId="306" xfId="34" applyNumberFormat="1" applyFont="1" applyFill="1" applyBorder="1" applyAlignment="1">
      <alignment horizontal="left"/>
    </xf>
    <xf numFmtId="0" fontId="154" fillId="0" borderId="306" xfId="0" applyFont="1" applyFill="1" applyBorder="1" applyAlignment="1">
      <alignment vertical="center"/>
    </xf>
    <xf numFmtId="176" fontId="154" fillId="0" borderId="306" xfId="34" applyNumberFormat="1" applyFont="1" applyFill="1" applyBorder="1" applyAlignment="1">
      <alignment horizontal="left" vertical="center"/>
    </xf>
    <xf numFmtId="0" fontId="151" fillId="0" borderId="12" xfId="0" applyFont="1" applyFill="1" applyBorder="1" applyAlignment="1">
      <alignment horizontal="center" vertical="center"/>
    </xf>
    <xf numFmtId="49" fontId="151" fillId="0" borderId="12" xfId="0" applyNumberFormat="1" applyFont="1" applyFill="1" applyBorder="1" applyAlignment="1">
      <alignment horizontal="center" vertical="center"/>
    </xf>
    <xf numFmtId="0" fontId="150" fillId="0" borderId="306" xfId="0" applyFont="1" applyFill="1" applyBorder="1"/>
    <xf numFmtId="0" fontId="151" fillId="0" borderId="306" xfId="0" applyFont="1" applyFill="1" applyBorder="1" applyAlignment="1">
      <alignment vertical="center"/>
    </xf>
    <xf numFmtId="0" fontId="154" fillId="0" borderId="306" xfId="33" applyFont="1" applyFill="1" applyBorder="1" applyAlignment="1">
      <alignment horizontal="left"/>
    </xf>
    <xf numFmtId="0" fontId="151" fillId="27" borderId="15" xfId="0" applyFont="1" applyFill="1" applyBorder="1" applyAlignment="1">
      <alignment horizontal="center" vertical="center"/>
    </xf>
    <xf numFmtId="2" fontId="269" fillId="0" borderId="0" xfId="0" applyNumberFormat="1" applyFont="1" applyAlignment="1">
      <alignment horizontal="center" vertical="center" wrapText="1"/>
    </xf>
    <xf numFmtId="2" fontId="151" fillId="0" borderId="0" xfId="0" applyNumberFormat="1" applyFont="1" applyFill="1" applyBorder="1" applyAlignment="1">
      <alignment horizontal="left" vertical="center" indent="2"/>
    </xf>
    <xf numFmtId="2" fontId="151" fillId="0" borderId="0" xfId="0" applyNumberFormat="1" applyFont="1" applyFill="1" applyBorder="1" applyAlignment="1">
      <alignment horizontal="center" vertical="center"/>
    </xf>
    <xf numFmtId="176" fontId="0" fillId="0" borderId="306" xfId="34" applyNumberFormat="1" applyFont="1" applyFill="1" applyBorder="1" applyAlignment="1">
      <alignment horizontal="left"/>
    </xf>
    <xf numFmtId="176" fontId="0" fillId="0" borderId="306" xfId="33" applyNumberFormat="1" applyFont="1" applyFill="1" applyBorder="1" applyAlignment="1">
      <alignment horizontal="left"/>
    </xf>
    <xf numFmtId="176" fontId="0" fillId="0" borderId="306" xfId="0" applyNumberFormat="1" applyFont="1" applyFill="1" applyBorder="1" applyAlignment="1">
      <alignment horizontal="left"/>
    </xf>
    <xf numFmtId="176" fontId="135" fillId="0" borderId="306" xfId="0" applyNumberFormat="1" applyFont="1" applyFill="1" applyBorder="1" applyAlignment="1">
      <alignment horizontal="left"/>
    </xf>
    <xf numFmtId="0" fontId="135" fillId="0" borderId="306" xfId="0" applyFont="1" applyFill="1" applyBorder="1"/>
    <xf numFmtId="3" fontId="0" fillId="0" borderId="306" xfId="33" applyNumberFormat="1" applyFont="1" applyFill="1" applyBorder="1" applyAlignment="1">
      <alignment horizontal="left"/>
    </xf>
    <xf numFmtId="176" fontId="135" fillId="0" borderId="306" xfId="34" applyNumberFormat="1" applyFont="1" applyFill="1" applyBorder="1" applyAlignment="1">
      <alignment horizontal="left"/>
    </xf>
    <xf numFmtId="3" fontId="135" fillId="0" borderId="306" xfId="33" applyNumberFormat="1" applyFont="1" applyFill="1" applyBorder="1" applyAlignment="1">
      <alignment horizontal="left"/>
    </xf>
    <xf numFmtId="3" fontId="0" fillId="0" borderId="306" xfId="0" applyNumberFormat="1" applyFont="1" applyFill="1" applyBorder="1"/>
    <xf numFmtId="0" fontId="214" fillId="0" borderId="0" xfId="0" applyFont="1" applyFill="1" applyAlignment="1">
      <alignment horizontal="center" vertical="center"/>
    </xf>
    <xf numFmtId="2" fontId="129" fillId="0" borderId="0" xfId="0" applyNumberFormat="1" applyFont="1"/>
    <xf numFmtId="0" fontId="129" fillId="0" borderId="426" xfId="0" applyNumberFormat="1" applyFont="1" applyFill="1" applyBorder="1" applyAlignment="1">
      <alignment horizontal="center"/>
    </xf>
    <xf numFmtId="49" fontId="129" fillId="0" borderId="426" xfId="0" applyNumberFormat="1" applyFont="1" applyFill="1" applyBorder="1" applyAlignment="1">
      <alignment horizontal="center"/>
    </xf>
    <xf numFmtId="49" fontId="129" fillId="0" borderId="0" xfId="0" applyNumberFormat="1" applyFont="1"/>
    <xf numFmtId="4" fontId="129" fillId="0" borderId="0" xfId="0" applyNumberFormat="1" applyFont="1" applyFill="1"/>
    <xf numFmtId="1" fontId="176" fillId="0" borderId="0" xfId="57" applyNumberFormat="1" applyFont="1" applyFill="1" applyAlignment="1">
      <alignment horizontal="center" vertical="center"/>
    </xf>
    <xf numFmtId="49" fontId="176" fillId="0" borderId="0" xfId="57" applyNumberFormat="1" applyFont="1" applyFill="1" applyAlignment="1">
      <alignment horizontal="center" vertical="center"/>
    </xf>
    <xf numFmtId="4" fontId="176" fillId="0" borderId="0" xfId="116" applyNumberFormat="1" applyFont="1" applyFill="1" applyAlignment="1">
      <alignment horizontal="center" vertical="center" wrapText="1"/>
    </xf>
    <xf numFmtId="4" fontId="150" fillId="0" borderId="0" xfId="116" applyNumberFormat="1" applyFont="1" applyFill="1" applyBorder="1" applyAlignment="1">
      <alignment horizontal="center" vertical="center" wrapText="1"/>
    </xf>
    <xf numFmtId="0" fontId="151" fillId="27" borderId="426" xfId="0" applyFont="1" applyFill="1" applyBorder="1" applyAlignment="1">
      <alignment horizontal="left" vertical="center"/>
    </xf>
    <xf numFmtId="2" fontId="151" fillId="28" borderId="426" xfId="0" applyNumberFormat="1" applyFont="1" applyFill="1" applyBorder="1" applyAlignment="1">
      <alignment horizontal="center" vertical="center"/>
    </xf>
    <xf numFmtId="49" fontId="176" fillId="0" borderId="0" xfId="57" applyNumberFormat="1" applyFont="1" applyFill="1" applyBorder="1" applyAlignment="1">
      <alignment horizontal="center" vertical="center"/>
    </xf>
    <xf numFmtId="49" fontId="150" fillId="0" borderId="0" xfId="57" applyNumberFormat="1" applyFont="1" applyFill="1" applyBorder="1" applyAlignment="1">
      <alignment horizontal="center" vertical="center"/>
    </xf>
    <xf numFmtId="1" fontId="300" fillId="0" borderId="0" xfId="57" applyNumberFormat="1" applyFont="1" applyFill="1" applyAlignment="1">
      <alignment horizontal="left" vertical="center" wrapText="1"/>
    </xf>
    <xf numFmtId="168" fontId="300" fillId="0" borderId="0" xfId="57" applyNumberFormat="1" applyFont="1" applyFill="1" applyAlignment="1">
      <alignment horizontal="center" vertical="center"/>
    </xf>
    <xf numFmtId="0" fontId="134" fillId="0" borderId="426" xfId="57" applyNumberFormat="1" applyFont="1" applyFill="1" applyBorder="1" applyAlignment="1">
      <alignment horizontal="center"/>
    </xf>
    <xf numFmtId="0" fontId="134" fillId="0" borderId="426" xfId="57" applyFont="1" applyBorder="1" applyAlignment="1">
      <alignment horizontal="center" vertical="center"/>
    </xf>
    <xf numFmtId="49" fontId="134" fillId="0" borderId="426" xfId="57" applyNumberFormat="1" applyFont="1" applyFill="1" applyBorder="1" applyAlignment="1">
      <alignment horizontal="center" vertical="center"/>
    </xf>
    <xf numFmtId="0" fontId="134" fillId="0" borderId="426" xfId="57" applyNumberFormat="1" applyFont="1" applyFill="1" applyBorder="1" applyAlignment="1">
      <alignment horizontal="center" vertical="center"/>
    </xf>
    <xf numFmtId="0" fontId="154" fillId="0" borderId="426" xfId="57" applyNumberFormat="1" applyFont="1" applyFill="1" applyBorder="1" applyAlignment="1">
      <alignment horizontal="center" vertical="center"/>
    </xf>
    <xf numFmtId="49" fontId="154" fillId="0" borderId="426" xfId="57" applyNumberFormat="1" applyFont="1" applyFill="1" applyBorder="1" applyAlignment="1">
      <alignment horizontal="center" vertical="center"/>
    </xf>
    <xf numFmtId="0" fontId="134" fillId="0" borderId="426" xfId="57" applyFont="1" applyFill="1" applyBorder="1" applyAlignment="1">
      <alignment horizontal="center"/>
    </xf>
    <xf numFmtId="49" fontId="134" fillId="0" borderId="426" xfId="57" applyNumberFormat="1" applyFont="1" applyFill="1" applyBorder="1" applyAlignment="1">
      <alignment horizontal="center"/>
    </xf>
    <xf numFmtId="49" fontId="150" fillId="38" borderId="426" xfId="57" applyNumberFormat="1" applyFont="1" applyFill="1" applyBorder="1" applyAlignment="1">
      <alignment horizontal="center" vertical="center" wrapText="1"/>
    </xf>
    <xf numFmtId="4" fontId="150" fillId="38" borderId="426" xfId="116" applyNumberFormat="1" applyFont="1" applyFill="1" applyBorder="1" applyAlignment="1">
      <alignment horizontal="center" vertical="center" wrapText="1"/>
    </xf>
    <xf numFmtId="4" fontId="134" fillId="0" borderId="426" xfId="116" applyNumberFormat="1" applyFont="1" applyBorder="1" applyAlignment="1">
      <alignment horizontal="center" vertical="center" wrapText="1"/>
    </xf>
    <xf numFmtId="4" fontId="134" fillId="0" borderId="426" xfId="116" applyNumberFormat="1" applyFont="1" applyFill="1" applyBorder="1" applyAlignment="1">
      <alignment horizontal="center" vertical="center" wrapText="1"/>
    </xf>
    <xf numFmtId="0" fontId="0" fillId="0" borderId="12" xfId="0" applyFont="1" applyFill="1" applyBorder="1" applyAlignment="1">
      <alignment horizontal="center"/>
    </xf>
    <xf numFmtId="2" fontId="0" fillId="0" borderId="473" xfId="0" applyNumberFormat="1" applyFill="1" applyBorder="1" applyAlignment="1">
      <alignment horizontal="center" vertical="center"/>
    </xf>
    <xf numFmtId="2" fontId="0" fillId="0" borderId="346" xfId="0" applyNumberFormat="1" applyFill="1" applyBorder="1" applyAlignment="1">
      <alignment horizontal="center" vertical="center"/>
    </xf>
    <xf numFmtId="2" fontId="0" fillId="0" borderId="474" xfId="0" applyNumberFormat="1" applyFill="1" applyBorder="1" applyAlignment="1">
      <alignment horizontal="center" vertical="center"/>
    </xf>
    <xf numFmtId="1" fontId="300" fillId="0" borderId="0" xfId="57" applyNumberFormat="1" applyFont="1" applyFill="1" applyAlignment="1">
      <alignment horizontal="left" vertical="center"/>
    </xf>
    <xf numFmtId="49" fontId="150" fillId="38" borderId="426" xfId="57" applyNumberFormat="1" applyFont="1" applyFill="1" applyBorder="1" applyAlignment="1">
      <alignment horizontal="center" vertical="center"/>
    </xf>
    <xf numFmtId="0" fontId="129" fillId="0" borderId="0" xfId="0" applyFont="1" applyAlignment="1"/>
    <xf numFmtId="0" fontId="134" fillId="0" borderId="472" xfId="57" applyNumberFormat="1" applyFont="1" applyFill="1" applyBorder="1" applyAlignment="1">
      <alignment horizontal="center"/>
    </xf>
    <xf numFmtId="0" fontId="134" fillId="0" borderId="472" xfId="57" applyFont="1" applyBorder="1" applyAlignment="1">
      <alignment horizontal="center" vertical="center"/>
    </xf>
    <xf numFmtId="49" fontId="134" fillId="0" borderId="472" xfId="57" applyNumberFormat="1" applyFont="1" applyFill="1" applyBorder="1" applyAlignment="1">
      <alignment horizontal="center" vertical="center"/>
    </xf>
    <xf numFmtId="4" fontId="154" fillId="0" borderId="472" xfId="116" applyNumberFormat="1" applyFont="1" applyBorder="1" applyAlignment="1">
      <alignment horizontal="center" vertical="center"/>
    </xf>
    <xf numFmtId="4" fontId="134" fillId="0" borderId="472" xfId="116" applyNumberFormat="1" applyFont="1" applyBorder="1" applyAlignment="1">
      <alignment horizontal="center" vertical="center" wrapText="1"/>
    </xf>
    <xf numFmtId="0" fontId="134" fillId="0" borderId="472" xfId="57" applyFont="1" applyFill="1" applyBorder="1" applyAlignment="1">
      <alignment horizontal="center" vertical="center"/>
    </xf>
    <xf numFmtId="4" fontId="134" fillId="0" borderId="472" xfId="116" applyNumberFormat="1" applyFont="1" applyFill="1" applyBorder="1" applyAlignment="1">
      <alignment horizontal="center" vertical="center" wrapText="1"/>
    </xf>
    <xf numFmtId="0" fontId="134" fillId="0" borderId="472" xfId="57" applyNumberFormat="1" applyFont="1" applyFill="1" applyBorder="1" applyAlignment="1">
      <alignment horizontal="center" vertical="center"/>
    </xf>
    <xf numFmtId="0" fontId="134" fillId="0" borderId="328" xfId="57" applyNumberFormat="1" applyFont="1" applyFill="1" applyBorder="1" applyAlignment="1">
      <alignment horizontal="center"/>
    </xf>
    <xf numFmtId="0" fontId="134" fillId="0" borderId="328" xfId="57" applyFont="1" applyFill="1" applyBorder="1" applyAlignment="1">
      <alignment horizontal="center" vertical="center"/>
    </xf>
    <xf numFmtId="49" fontId="134" fillId="0" borderId="328" xfId="57" applyNumberFormat="1" applyFont="1" applyFill="1" applyBorder="1" applyAlignment="1">
      <alignment horizontal="center" vertical="center"/>
    </xf>
    <xf numFmtId="4" fontId="154" fillId="0" borderId="328" xfId="116" applyNumberFormat="1" applyFont="1" applyBorder="1" applyAlignment="1">
      <alignment horizontal="center" vertical="center"/>
    </xf>
    <xf numFmtId="4" fontId="134" fillId="0" borderId="328" xfId="116" applyNumberFormat="1" applyFont="1" applyFill="1" applyBorder="1" applyAlignment="1">
      <alignment horizontal="center" vertical="center" wrapText="1"/>
    </xf>
    <xf numFmtId="4" fontId="134" fillId="0" borderId="328" xfId="116" applyNumberFormat="1" applyFont="1" applyBorder="1" applyAlignment="1">
      <alignment horizontal="center" vertical="center" wrapText="1"/>
    </xf>
    <xf numFmtId="0" fontId="134" fillId="0" borderId="328" xfId="57" applyFont="1" applyBorder="1" applyAlignment="1">
      <alignment horizontal="center" vertical="center"/>
    </xf>
    <xf numFmtId="0" fontId="134" fillId="29" borderId="328" xfId="57" applyFont="1" applyFill="1" applyBorder="1" applyAlignment="1">
      <alignment horizontal="center" vertical="center"/>
    </xf>
    <xf numFmtId="49" fontId="134" fillId="29" borderId="328" xfId="57" applyNumberFormat="1" applyFont="1" applyFill="1" applyBorder="1" applyAlignment="1">
      <alignment horizontal="center" vertical="center"/>
    </xf>
    <xf numFmtId="0" fontId="134" fillId="0" borderId="475" xfId="57" applyNumberFormat="1" applyFont="1" applyFill="1" applyBorder="1" applyAlignment="1">
      <alignment horizontal="center" vertical="center"/>
    </xf>
    <xf numFmtId="0" fontId="134" fillId="0" borderId="475" xfId="57" applyFont="1" applyBorder="1" applyAlignment="1">
      <alignment horizontal="center" vertical="center"/>
    </xf>
    <xf numFmtId="49" fontId="134" fillId="0" borderId="475" xfId="57" applyNumberFormat="1" applyFont="1" applyFill="1" applyBorder="1" applyAlignment="1">
      <alignment horizontal="center" vertical="center"/>
    </xf>
    <xf numFmtId="4" fontId="154" fillId="0" borderId="475" xfId="116" applyNumberFormat="1" applyFont="1" applyBorder="1" applyAlignment="1">
      <alignment horizontal="center" vertical="center"/>
    </xf>
    <xf numFmtId="4" fontId="134" fillId="0" borderId="475" xfId="116" applyNumberFormat="1" applyFont="1" applyBorder="1" applyAlignment="1">
      <alignment horizontal="center" vertical="center" wrapText="1"/>
    </xf>
    <xf numFmtId="0" fontId="151" fillId="88" borderId="472" xfId="57" applyFont="1" applyFill="1" applyBorder="1" applyAlignment="1">
      <alignment vertical="center"/>
    </xf>
    <xf numFmtId="0" fontId="151" fillId="88" borderId="472" xfId="57" applyFont="1" applyFill="1" applyBorder="1" applyAlignment="1">
      <alignment vertical="center" wrapText="1"/>
    </xf>
    <xf numFmtId="4" fontId="154" fillId="48" borderId="472" xfId="116" applyNumberFormat="1" applyFont="1" applyFill="1" applyBorder="1" applyAlignment="1">
      <alignment horizontal="center" vertical="center"/>
    </xf>
    <xf numFmtId="0" fontId="150" fillId="48" borderId="472" xfId="57" applyFont="1" applyFill="1" applyBorder="1" applyAlignment="1">
      <alignment vertical="center"/>
    </xf>
    <xf numFmtId="0" fontId="150" fillId="48" borderId="472" xfId="57" applyFont="1" applyFill="1" applyBorder="1" applyAlignment="1">
      <alignment vertical="center" wrapText="1"/>
    </xf>
    <xf numFmtId="0" fontId="134" fillId="0" borderId="328" xfId="57" applyNumberFormat="1" applyFont="1" applyFill="1" applyBorder="1" applyAlignment="1">
      <alignment horizontal="center" vertical="center"/>
    </xf>
    <xf numFmtId="0" fontId="129" fillId="0" borderId="328" xfId="0" applyNumberFormat="1" applyFont="1" applyFill="1" applyBorder="1" applyAlignment="1">
      <alignment horizontal="center" vertical="center"/>
    </xf>
    <xf numFmtId="169" fontId="150" fillId="48" borderId="472" xfId="74" applyNumberFormat="1" applyFont="1" applyFill="1" applyBorder="1" applyAlignment="1">
      <alignment vertical="center"/>
    </xf>
    <xf numFmtId="0" fontId="154" fillId="0" borderId="472" xfId="57" applyNumberFormat="1" applyFont="1" applyFill="1" applyBorder="1" applyAlignment="1">
      <alignment horizontal="center" vertical="center"/>
    </xf>
    <xf numFmtId="0" fontId="134" fillId="0" borderId="472" xfId="57" applyFont="1" applyFill="1" applyBorder="1" applyAlignment="1">
      <alignment horizontal="center"/>
    </xf>
    <xf numFmtId="49" fontId="134" fillId="0" borderId="472" xfId="57" applyNumberFormat="1" applyFont="1" applyFill="1" applyBorder="1" applyAlignment="1">
      <alignment horizontal="center"/>
    </xf>
    <xf numFmtId="0" fontId="129" fillId="0" borderId="472" xfId="0" applyNumberFormat="1" applyFont="1" applyFill="1" applyBorder="1" applyAlignment="1">
      <alignment horizontal="center"/>
    </xf>
    <xf numFmtId="49" fontId="129" fillId="0" borderId="472" xfId="0" applyNumberFormat="1" applyFont="1" applyFill="1" applyBorder="1" applyAlignment="1">
      <alignment horizontal="center"/>
    </xf>
    <xf numFmtId="0" fontId="154" fillId="0" borderId="328" xfId="57" applyNumberFormat="1" applyFont="1" applyFill="1" applyBorder="1" applyAlignment="1">
      <alignment horizontal="center" vertical="center"/>
    </xf>
    <xf numFmtId="0" fontId="134" fillId="0" borderId="328" xfId="57" applyFont="1" applyFill="1" applyBorder="1" applyAlignment="1">
      <alignment horizontal="center"/>
    </xf>
    <xf numFmtId="49" fontId="134" fillId="0" borderId="328" xfId="57" applyNumberFormat="1" applyFont="1" applyFill="1" applyBorder="1" applyAlignment="1">
      <alignment horizontal="center"/>
    </xf>
    <xf numFmtId="4" fontId="134" fillId="0" borderId="475" xfId="116" applyNumberFormat="1" applyFont="1" applyFill="1" applyBorder="1" applyAlignment="1">
      <alignment horizontal="center" vertical="center" wrapText="1"/>
    </xf>
    <xf numFmtId="0" fontId="129" fillId="0" borderId="328" xfId="0" applyNumberFormat="1" applyFont="1" applyFill="1" applyBorder="1" applyAlignment="1">
      <alignment horizontal="center"/>
    </xf>
    <xf numFmtId="49" fontId="129" fillId="0" borderId="328" xfId="0" applyNumberFormat="1" applyFont="1" applyFill="1" applyBorder="1" applyAlignment="1">
      <alignment horizontal="center"/>
    </xf>
    <xf numFmtId="0" fontId="134" fillId="0" borderId="475" xfId="57" applyNumberFormat="1" applyFont="1" applyFill="1" applyBorder="1" applyAlignment="1">
      <alignment horizontal="center"/>
    </xf>
    <xf numFmtId="0" fontId="129" fillId="0" borderId="475" xfId="0" applyFont="1" applyFill="1" applyBorder="1" applyAlignment="1">
      <alignment horizontal="center"/>
    </xf>
    <xf numFmtId="49" fontId="134" fillId="0" borderId="475" xfId="57" applyNumberFormat="1" applyFont="1" applyFill="1" applyBorder="1" applyAlignment="1">
      <alignment horizontal="center"/>
    </xf>
    <xf numFmtId="0" fontId="129" fillId="0" borderId="328" xfId="0" applyFont="1" applyFill="1" applyBorder="1" applyAlignment="1">
      <alignment horizontal="center"/>
    </xf>
    <xf numFmtId="0" fontId="150" fillId="0" borderId="467" xfId="57" applyFont="1" applyFill="1" applyBorder="1" applyAlignment="1">
      <alignment horizontal="left" vertical="center"/>
    </xf>
    <xf numFmtId="0" fontId="134" fillId="0" borderId="474" xfId="57" applyFont="1" applyBorder="1" applyAlignment="1">
      <alignment horizontal="center" vertical="center"/>
    </xf>
    <xf numFmtId="49" fontId="134" fillId="0" borderId="474" xfId="57" applyNumberFormat="1" applyFont="1" applyFill="1" applyBorder="1" applyAlignment="1">
      <alignment horizontal="center" vertical="center"/>
    </xf>
    <xf numFmtId="2" fontId="129" fillId="0" borderId="474" xfId="0" applyNumberFormat="1" applyFont="1" applyFill="1" applyBorder="1" applyAlignment="1">
      <alignment horizontal="center"/>
    </xf>
    <xf numFmtId="4" fontId="154" fillId="0" borderId="474" xfId="116" applyNumberFormat="1" applyFont="1" applyBorder="1" applyAlignment="1">
      <alignment horizontal="center" vertical="center"/>
    </xf>
    <xf numFmtId="4" fontId="134" fillId="0" borderId="469" xfId="116" applyNumberFormat="1" applyFont="1" applyBorder="1" applyAlignment="1">
      <alignment horizontal="center" vertical="center" wrapText="1"/>
    </xf>
    <xf numFmtId="0" fontId="150" fillId="0" borderId="467" xfId="57" applyFont="1" applyBorder="1" applyAlignment="1">
      <alignment horizontal="left" vertical="center"/>
    </xf>
    <xf numFmtId="0" fontId="134" fillId="0" borderId="474" xfId="57" applyFont="1" applyFill="1" applyBorder="1" applyAlignment="1">
      <alignment horizontal="center" vertical="center"/>
    </xf>
    <xf numFmtId="4" fontId="134" fillId="0" borderId="469" xfId="116" applyNumberFormat="1" applyFont="1" applyFill="1" applyBorder="1" applyAlignment="1">
      <alignment horizontal="center" vertical="center" wrapText="1"/>
    </xf>
    <xf numFmtId="0" fontId="150" fillId="0" borderId="467" xfId="57" applyFont="1" applyBorder="1" applyAlignment="1">
      <alignment horizontal="left"/>
    </xf>
    <xf numFmtId="49" fontId="151" fillId="0" borderId="467" xfId="0" applyNumberFormat="1" applyFont="1" applyFill="1" applyBorder="1" applyAlignment="1">
      <alignment horizontal="left" vertical="top"/>
    </xf>
    <xf numFmtId="0" fontId="150" fillId="0" borderId="345" xfId="57" applyFont="1" applyFill="1" applyBorder="1" applyAlignment="1">
      <alignment horizontal="left" vertical="center"/>
    </xf>
    <xf numFmtId="1" fontId="176" fillId="0" borderId="346" xfId="57" applyNumberFormat="1" applyFont="1" applyFill="1" applyBorder="1" applyAlignment="1">
      <alignment horizontal="center" vertical="center"/>
    </xf>
    <xf numFmtId="49" fontId="176" fillId="0" borderId="346" xfId="57" applyNumberFormat="1" applyFont="1" applyFill="1" applyBorder="1" applyAlignment="1">
      <alignment horizontal="center" vertical="center"/>
    </xf>
    <xf numFmtId="2" fontId="129" fillId="0" borderId="346" xfId="0" applyNumberFormat="1" applyFont="1" applyFill="1" applyBorder="1" applyAlignment="1">
      <alignment horizontal="center"/>
    </xf>
    <xf numFmtId="4" fontId="154" fillId="0" borderId="346" xfId="116" applyNumberFormat="1" applyFont="1" applyBorder="1" applyAlignment="1">
      <alignment horizontal="center" vertical="center"/>
    </xf>
    <xf numFmtId="4" fontId="176" fillId="0" borderId="465" xfId="116" applyNumberFormat="1" applyFont="1" applyFill="1" applyBorder="1" applyAlignment="1">
      <alignment horizontal="center" vertical="center" wrapText="1"/>
    </xf>
    <xf numFmtId="49" fontId="150" fillId="0" borderId="467" xfId="57" applyNumberFormat="1" applyFont="1" applyFill="1" applyBorder="1" applyAlignment="1">
      <alignment horizontal="left" vertical="center"/>
    </xf>
    <xf numFmtId="0" fontId="134" fillId="0" borderId="474" xfId="57" applyFont="1" applyFill="1" applyBorder="1" applyAlignment="1">
      <alignment horizontal="center"/>
    </xf>
    <xf numFmtId="49" fontId="134" fillId="0" borderId="474" xfId="57" applyNumberFormat="1" applyFont="1" applyFill="1" applyBorder="1" applyAlignment="1">
      <alignment horizontal="center"/>
    </xf>
    <xf numFmtId="0" fontId="135" fillId="0" borderId="467" xfId="0" applyFont="1" applyFill="1" applyBorder="1" applyAlignment="1">
      <alignment horizontal="left"/>
    </xf>
    <xf numFmtId="49" fontId="129" fillId="0" borderId="474" xfId="0" applyNumberFormat="1" applyFont="1" applyFill="1" applyBorder="1" applyAlignment="1">
      <alignment horizontal="center"/>
    </xf>
    <xf numFmtId="0" fontId="129" fillId="0" borderId="474" xfId="0" applyFont="1" applyFill="1" applyBorder="1" applyAlignment="1">
      <alignment horizontal="center"/>
    </xf>
    <xf numFmtId="0" fontId="151" fillId="48" borderId="475" xfId="57" applyFont="1" applyFill="1" applyBorder="1" applyAlignment="1">
      <alignment horizontal="left"/>
    </xf>
    <xf numFmtId="0" fontId="151" fillId="48" borderId="475" xfId="57" applyFont="1" applyFill="1" applyBorder="1" applyAlignment="1"/>
    <xf numFmtId="49" fontId="151" fillId="48" borderId="475" xfId="57" applyNumberFormat="1" applyFont="1" applyFill="1" applyBorder="1" applyAlignment="1"/>
    <xf numFmtId="4" fontId="151" fillId="48" borderId="475" xfId="116" applyNumberFormat="1" applyFont="1" applyFill="1" applyBorder="1" applyAlignment="1">
      <alignment wrapText="1"/>
    </xf>
    <xf numFmtId="0" fontId="151" fillId="0" borderId="474" xfId="57" applyFont="1" applyFill="1" applyBorder="1" applyAlignment="1"/>
    <xf numFmtId="49" fontId="151" fillId="0" borderId="474" xfId="57" applyNumberFormat="1" applyFont="1" applyFill="1" applyBorder="1" applyAlignment="1"/>
    <xf numFmtId="4" fontId="151" fillId="0" borderId="474" xfId="116" applyNumberFormat="1" applyFont="1" applyFill="1" applyBorder="1" applyAlignment="1">
      <alignment wrapText="1"/>
    </xf>
    <xf numFmtId="4" fontId="151" fillId="0" borderId="469" xfId="116" applyNumberFormat="1" applyFont="1" applyFill="1" applyBorder="1" applyAlignment="1">
      <alignment wrapText="1"/>
    </xf>
    <xf numFmtId="0" fontId="0" fillId="0" borderId="0" xfId="0" applyFont="1" applyAlignment="1">
      <alignment wrapText="1"/>
    </xf>
    <xf numFmtId="0" fontId="0" fillId="48" borderId="257" xfId="0" applyFont="1" applyFill="1" applyBorder="1" applyAlignment="1">
      <alignment wrapText="1"/>
    </xf>
    <xf numFmtId="0" fontId="0" fillId="48" borderId="257" xfId="0" applyFont="1" applyFill="1" applyBorder="1"/>
    <xf numFmtId="0" fontId="0" fillId="48" borderId="257" xfId="0" applyFont="1" applyFill="1" applyBorder="1" applyAlignment="1">
      <alignment horizontal="center"/>
    </xf>
    <xf numFmtId="0" fontId="0" fillId="0" borderId="257" xfId="0" applyFont="1" applyFill="1" applyBorder="1" applyAlignment="1">
      <alignment wrapText="1"/>
    </xf>
    <xf numFmtId="0" fontId="150" fillId="75" borderId="71" xfId="57" applyFont="1" applyFill="1" applyBorder="1" applyAlignment="1">
      <alignment horizontal="left" vertical="center"/>
    </xf>
    <xf numFmtId="0" fontId="150" fillId="75" borderId="10" xfId="57" applyFont="1" applyFill="1" applyBorder="1" applyAlignment="1">
      <alignment horizontal="center" vertical="center" wrapText="1"/>
    </xf>
    <xf numFmtId="0" fontId="150" fillId="75" borderId="10" xfId="57" applyFont="1" applyFill="1" applyBorder="1" applyAlignment="1">
      <alignment horizontal="center" vertical="center"/>
    </xf>
    <xf numFmtId="4" fontId="150" fillId="75" borderId="10" xfId="117" applyNumberFormat="1" applyFont="1" applyFill="1" applyBorder="1" applyAlignment="1">
      <alignment horizontal="center" vertical="center" wrapText="1"/>
    </xf>
    <xf numFmtId="49" fontId="150" fillId="49" borderId="13" xfId="0" applyNumberFormat="1" applyFont="1" applyFill="1" applyBorder="1" applyAlignment="1">
      <alignment horizontal="left" vertical="center"/>
    </xf>
    <xf numFmtId="49" fontId="150" fillId="49" borderId="14" xfId="0" applyNumberFormat="1" applyFont="1" applyFill="1" applyBorder="1" applyAlignment="1">
      <alignment horizontal="center" vertical="center" wrapText="1"/>
    </xf>
    <xf numFmtId="49" fontId="150" fillId="49" borderId="14" xfId="0" applyNumberFormat="1" applyFont="1" applyFill="1" applyBorder="1" applyAlignment="1">
      <alignment horizontal="center" vertical="center"/>
    </xf>
    <xf numFmtId="4" fontId="150" fillId="49" borderId="231" xfId="0" applyNumberFormat="1" applyFont="1" applyFill="1" applyBorder="1" applyAlignment="1">
      <alignment horizontal="center" vertical="center"/>
    </xf>
    <xf numFmtId="4" fontId="134" fillId="49" borderId="15" xfId="117" applyNumberFormat="1" applyFont="1" applyFill="1" applyBorder="1" applyAlignment="1">
      <alignment horizontal="center" vertical="center"/>
    </xf>
    <xf numFmtId="0" fontId="0" fillId="0" borderId="28" xfId="0" applyNumberFormat="1" applyFont="1" applyFill="1" applyBorder="1" applyAlignment="1">
      <alignment horizontal="left" vertical="center"/>
    </xf>
    <xf numFmtId="0" fontId="154" fillId="0" borderId="28" xfId="0" applyNumberFormat="1" applyFont="1" applyFill="1" applyBorder="1" applyAlignment="1">
      <alignment vertical="center" wrapText="1"/>
    </xf>
    <xf numFmtId="0" fontId="154" fillId="0" borderId="28" xfId="0" applyNumberFormat="1" applyFont="1" applyFill="1" applyBorder="1" applyAlignment="1">
      <alignment horizontal="center" vertical="center"/>
    </xf>
    <xf numFmtId="176" fontId="154" fillId="0" borderId="28" xfId="0" applyNumberFormat="1" applyFont="1" applyFill="1" applyBorder="1" applyAlignment="1">
      <alignment horizontal="center" vertical="center"/>
    </xf>
    <xf numFmtId="4" fontId="154" fillId="0" borderId="199" xfId="0" applyNumberFormat="1" applyFont="1" applyFill="1" applyBorder="1" applyAlignment="1">
      <alignment horizontal="center" vertical="center"/>
    </xf>
    <xf numFmtId="4" fontId="134" fillId="0" borderId="28" xfId="117"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54" fillId="0" borderId="12" xfId="0" applyNumberFormat="1" applyFont="1" applyFill="1" applyBorder="1" applyAlignment="1">
      <alignment vertical="center" wrapText="1"/>
    </xf>
    <xf numFmtId="0" fontId="154" fillId="0" borderId="12" xfId="0" applyNumberFormat="1" applyFont="1" applyFill="1" applyBorder="1" applyAlignment="1">
      <alignment horizontal="center" vertical="center"/>
    </xf>
    <xf numFmtId="176" fontId="154"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54" fillId="0" borderId="10" xfId="0" applyNumberFormat="1" applyFont="1" applyFill="1" applyBorder="1" applyAlignment="1">
      <alignment vertical="center" wrapText="1"/>
    </xf>
    <xf numFmtId="0" fontId="154" fillId="0" borderId="10" xfId="0" applyNumberFormat="1" applyFont="1" applyFill="1" applyBorder="1" applyAlignment="1">
      <alignment horizontal="center" vertical="center"/>
    </xf>
    <xf numFmtId="176" fontId="154" fillId="0" borderId="10" xfId="0" applyNumberFormat="1" applyFont="1" applyFill="1" applyBorder="1" applyAlignment="1">
      <alignment horizontal="center" vertical="center"/>
    </xf>
    <xf numFmtId="4" fontId="134" fillId="0" borderId="10" xfId="117" applyNumberFormat="1" applyFont="1" applyFill="1" applyBorder="1" applyAlignment="1">
      <alignment horizontal="center" vertical="center"/>
    </xf>
    <xf numFmtId="0" fontId="154" fillId="49" borderId="14" xfId="0" applyNumberFormat="1" applyFont="1" applyFill="1" applyBorder="1" applyAlignment="1">
      <alignment vertical="center" wrapText="1"/>
    </xf>
    <xf numFmtId="0" fontId="154" fillId="49" borderId="14" xfId="0" applyNumberFormat="1" applyFont="1" applyFill="1" applyBorder="1" applyAlignment="1">
      <alignment horizontal="center" vertical="center"/>
    </xf>
    <xf numFmtId="176" fontId="154" fillId="49" borderId="14" xfId="0" applyNumberFormat="1" applyFont="1" applyFill="1" applyBorder="1" applyAlignment="1">
      <alignment horizontal="center" vertical="center"/>
    </xf>
    <xf numFmtId="4" fontId="154" fillId="49" borderId="231" xfId="0" applyNumberFormat="1" applyFont="1" applyFill="1" applyBorder="1" applyAlignment="1">
      <alignment horizontal="center" vertical="center"/>
    </xf>
    <xf numFmtId="49" fontId="0" fillId="0" borderId="28"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54" fillId="0" borderId="10" xfId="0" applyNumberFormat="1" applyFont="1" applyFill="1" applyBorder="1" applyAlignment="1">
      <alignment horizontal="left" vertical="center"/>
    </xf>
    <xf numFmtId="49" fontId="154" fillId="0" borderId="28" xfId="0" applyNumberFormat="1" applyFont="1" applyFill="1" applyBorder="1" applyAlignment="1">
      <alignment horizontal="left" vertical="center"/>
    </xf>
    <xf numFmtId="0" fontId="134" fillId="0" borderId="28" xfId="0" applyFont="1" applyFill="1" applyBorder="1" applyAlignment="1">
      <alignment vertical="center" wrapText="1"/>
    </xf>
    <xf numFmtId="0" fontId="134" fillId="0" borderId="28" xfId="0" applyFont="1" applyFill="1" applyBorder="1" applyAlignment="1">
      <alignment horizontal="center" vertical="center"/>
    </xf>
    <xf numFmtId="49" fontId="154" fillId="0" borderId="12" xfId="0" applyNumberFormat="1" applyFont="1" applyFill="1" applyBorder="1" applyAlignment="1">
      <alignment horizontal="left" vertical="center"/>
    </xf>
    <xf numFmtId="0" fontId="154" fillId="0" borderId="12" xfId="0" applyFont="1" applyFill="1" applyBorder="1" applyAlignment="1">
      <alignment horizontal="center" vertical="center"/>
    </xf>
    <xf numFmtId="0" fontId="134" fillId="0" borderId="10" xfId="0" applyFont="1" applyFill="1" applyBorder="1" applyAlignment="1">
      <alignment vertical="center" wrapText="1"/>
    </xf>
    <xf numFmtId="49" fontId="135" fillId="49" borderId="13" xfId="0" applyNumberFormat="1" applyFont="1" applyFill="1" applyBorder="1" applyAlignment="1">
      <alignment horizontal="left" vertical="center"/>
    </xf>
    <xf numFmtId="49" fontId="0" fillId="0" borderId="28" xfId="0" applyNumberFormat="1" applyFont="1" applyFill="1" applyBorder="1" applyAlignment="1">
      <alignment horizontal="left" vertical="center" wrapText="1"/>
    </xf>
    <xf numFmtId="176" fontId="154" fillId="0" borderId="328"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6" fontId="154" fillId="0" borderId="257" xfId="0" applyNumberFormat="1" applyFont="1" applyFill="1" applyBorder="1" applyAlignment="1">
      <alignment horizontal="center" vertical="center"/>
    </xf>
    <xf numFmtId="49" fontId="0" fillId="0" borderId="257" xfId="0" applyNumberFormat="1" applyFont="1" applyFill="1" applyBorder="1" applyAlignment="1">
      <alignment horizontal="left" vertical="center"/>
    </xf>
    <xf numFmtId="0" fontId="154" fillId="0" borderId="257" xfId="0" applyNumberFormat="1" applyFont="1" applyFill="1" applyBorder="1" applyAlignment="1">
      <alignment horizontal="center" vertical="center"/>
    </xf>
    <xf numFmtId="4" fontId="154" fillId="0" borderId="257" xfId="0" applyNumberFormat="1" applyFont="1" applyFill="1" applyBorder="1" applyAlignment="1">
      <alignment horizontal="center" vertical="center"/>
    </xf>
    <xf numFmtId="49" fontId="0" fillId="0" borderId="360" xfId="0" applyNumberFormat="1" applyFont="1" applyFill="1" applyBorder="1" applyAlignment="1">
      <alignment horizontal="left" vertical="center"/>
    </xf>
    <xf numFmtId="49" fontId="0" fillId="0" borderId="360" xfId="0" applyNumberFormat="1" applyFont="1" applyFill="1" applyBorder="1" applyAlignment="1">
      <alignment horizontal="left" vertical="center" wrapText="1"/>
    </xf>
    <xf numFmtId="0" fontId="154" fillId="0" borderId="360" xfId="0" applyNumberFormat="1" applyFont="1" applyFill="1" applyBorder="1" applyAlignment="1">
      <alignment horizontal="center" vertical="center"/>
    </xf>
    <xf numFmtId="176" fontId="154" fillId="0" borderId="360" xfId="0" applyNumberFormat="1" applyFont="1" applyFill="1" applyBorder="1" applyAlignment="1">
      <alignment horizontal="center" vertical="center"/>
    </xf>
    <xf numFmtId="4" fontId="134" fillId="0" borderId="360" xfId="117" applyNumberFormat="1" applyFont="1" applyFill="1" applyBorder="1" applyAlignment="1">
      <alignment horizontal="center" vertical="center"/>
    </xf>
    <xf numFmtId="0" fontId="154" fillId="0" borderId="0" xfId="0" applyFont="1" applyFill="1" applyBorder="1" applyAlignment="1">
      <alignment horizontal="center" vertical="center"/>
    </xf>
    <xf numFmtId="49" fontId="135" fillId="49" borderId="284" xfId="0" applyNumberFormat="1" applyFont="1" applyFill="1" applyBorder="1" applyAlignment="1">
      <alignment horizontal="left" vertical="center"/>
    </xf>
    <xf numFmtId="49" fontId="0" fillId="49" borderId="301" xfId="0" applyNumberFormat="1" applyFont="1" applyFill="1" applyBorder="1" applyAlignment="1">
      <alignment horizontal="left" vertical="center" wrapText="1"/>
    </xf>
    <xf numFmtId="0" fontId="154" fillId="49" borderId="301" xfId="0" applyNumberFormat="1" applyFont="1" applyFill="1" applyBorder="1" applyAlignment="1">
      <alignment horizontal="center" vertical="center"/>
    </xf>
    <xf numFmtId="176" fontId="154" fillId="49" borderId="301" xfId="0" applyNumberFormat="1" applyFont="1" applyFill="1" applyBorder="1" applyAlignment="1">
      <alignment horizontal="center" vertical="center"/>
    </xf>
    <xf numFmtId="4" fontId="154" fillId="49" borderId="301" xfId="0" applyNumberFormat="1" applyFont="1" applyFill="1" applyBorder="1" applyAlignment="1">
      <alignment horizontal="center" vertical="center"/>
    </xf>
    <xf numFmtId="4" fontId="134" fillId="49" borderId="291" xfId="117" applyNumberFormat="1" applyFont="1" applyFill="1" applyBorder="1" applyAlignment="1">
      <alignment horizontal="center" vertical="center"/>
    </xf>
    <xf numFmtId="0" fontId="0" fillId="0" borderId="328" xfId="0" applyNumberFormat="1" applyFont="1" applyFill="1" applyBorder="1" applyAlignment="1">
      <alignment horizontal="left" vertical="center"/>
    </xf>
    <xf numFmtId="49" fontId="0" fillId="0" borderId="328" xfId="0" applyNumberFormat="1" applyFont="1" applyFill="1" applyBorder="1" applyAlignment="1">
      <alignment horizontal="left" vertical="center" wrapText="1"/>
    </xf>
    <xf numFmtId="0" fontId="154" fillId="0" borderId="328" xfId="0" applyNumberFormat="1" applyFont="1" applyFill="1" applyBorder="1" applyAlignment="1">
      <alignment horizontal="center" vertical="center"/>
    </xf>
    <xf numFmtId="0" fontId="154" fillId="0" borderId="328" xfId="0" applyFont="1" applyFill="1" applyBorder="1" applyAlignment="1">
      <alignment horizontal="center" vertical="center"/>
    </xf>
    <xf numFmtId="0" fontId="0" fillId="0" borderId="257" xfId="0" applyNumberFormat="1" applyFont="1" applyFill="1" applyBorder="1" applyAlignment="1">
      <alignment horizontal="left" vertical="center"/>
    </xf>
    <xf numFmtId="0" fontId="154" fillId="0" borderId="257" xfId="0" applyFont="1" applyFill="1" applyBorder="1" applyAlignment="1">
      <alignment horizontal="center" vertical="center"/>
    </xf>
    <xf numFmtId="0" fontId="0" fillId="0" borderId="360" xfId="0" applyNumberFormat="1" applyFont="1" applyFill="1" applyBorder="1" applyAlignment="1">
      <alignment horizontal="left" vertical="center"/>
    </xf>
    <xf numFmtId="0" fontId="154" fillId="0" borderId="360" xfId="0" applyFont="1" applyFill="1" applyBorder="1" applyAlignment="1">
      <alignment horizontal="center" vertical="center"/>
    </xf>
    <xf numFmtId="49" fontId="151" fillId="49" borderId="284" xfId="0" applyNumberFormat="1" applyFont="1" applyFill="1" applyBorder="1" applyAlignment="1">
      <alignment horizontal="left" vertical="center"/>
    </xf>
    <xf numFmtId="0" fontId="154" fillId="49" borderId="301" xfId="0" applyNumberFormat="1" applyFont="1" applyFill="1" applyBorder="1" applyAlignment="1">
      <alignment vertical="center" wrapText="1"/>
    </xf>
    <xf numFmtId="49" fontId="0" fillId="0" borderId="328" xfId="0" applyNumberFormat="1" applyFont="1" applyFill="1" applyBorder="1" applyAlignment="1">
      <alignment horizontal="left" vertical="center"/>
    </xf>
    <xf numFmtId="0" fontId="154" fillId="0" borderId="328" xfId="0" applyNumberFormat="1" applyFont="1" applyFill="1" applyBorder="1" applyAlignment="1">
      <alignment vertical="center" wrapText="1"/>
    </xf>
    <xf numFmtId="4" fontId="154" fillId="0" borderId="328" xfId="0" applyNumberFormat="1" applyFont="1" applyFill="1" applyBorder="1" applyAlignment="1">
      <alignment horizontal="center" vertical="center"/>
    </xf>
    <xf numFmtId="4" fontId="134" fillId="0" borderId="328" xfId="117" applyNumberFormat="1" applyFont="1" applyFill="1" applyBorder="1" applyAlignment="1">
      <alignment horizontal="center" vertical="center"/>
    </xf>
    <xf numFmtId="0" fontId="154" fillId="0" borderId="257" xfId="0" applyNumberFormat="1" applyFont="1" applyFill="1" applyBorder="1" applyAlignment="1">
      <alignment vertical="center" wrapText="1"/>
    </xf>
    <xf numFmtId="49" fontId="151" fillId="49" borderId="13" xfId="0" applyNumberFormat="1" applyFont="1" applyFill="1" applyBorder="1" applyAlignment="1">
      <alignment horizontal="left" vertical="center"/>
    </xf>
    <xf numFmtId="49" fontId="154" fillId="0" borderId="11" xfId="0" applyNumberFormat="1" applyFont="1" applyFill="1" applyBorder="1" applyAlignment="1">
      <alignment horizontal="left" vertical="center"/>
    </xf>
    <xf numFmtId="0" fontId="154" fillId="0" borderId="11" xfId="0" applyNumberFormat="1" applyFont="1" applyFill="1" applyBorder="1" applyAlignment="1">
      <alignment vertical="center" wrapText="1"/>
    </xf>
    <xf numFmtId="0" fontId="154" fillId="0" borderId="11" xfId="0" applyNumberFormat="1" applyFont="1" applyFill="1" applyBorder="1" applyAlignment="1">
      <alignment horizontal="center" vertical="center"/>
    </xf>
    <xf numFmtId="176" fontId="154" fillId="0" borderId="11" xfId="0" applyNumberFormat="1" applyFont="1" applyFill="1" applyBorder="1" applyAlignment="1">
      <alignment horizontal="center" vertical="center"/>
    </xf>
    <xf numFmtId="4" fontId="134" fillId="0" borderId="11" xfId="117" applyNumberFormat="1" applyFont="1" applyFill="1" applyBorder="1" applyAlignment="1">
      <alignment horizontal="center" vertical="center"/>
    </xf>
    <xf numFmtId="0" fontId="134" fillId="49" borderId="14" xfId="0" applyNumberFormat="1" applyFont="1" applyFill="1" applyBorder="1" applyAlignment="1">
      <alignment vertical="center" wrapText="1"/>
    </xf>
    <xf numFmtId="0" fontId="134" fillId="49" borderId="14" xfId="0" applyNumberFormat="1" applyFont="1" applyFill="1" applyBorder="1" applyAlignment="1">
      <alignment horizontal="center" vertical="center"/>
    </xf>
    <xf numFmtId="0" fontId="134" fillId="0" borderId="10" xfId="0" applyNumberFormat="1" applyFont="1" applyFill="1" applyBorder="1" applyAlignment="1">
      <alignment horizontal="center" vertical="center"/>
    </xf>
    <xf numFmtId="0" fontId="154" fillId="0" borderId="28" xfId="0" applyFont="1" applyFill="1" applyBorder="1" applyAlignment="1">
      <alignment vertical="center" wrapText="1"/>
    </xf>
    <xf numFmtId="0" fontId="154" fillId="0" borderId="28" xfId="0" applyFont="1" applyFill="1" applyBorder="1" applyAlignment="1">
      <alignment horizontal="center" vertical="center"/>
    </xf>
    <xf numFmtId="0" fontId="154" fillId="0" borderId="12" xfId="0" applyFont="1" applyFill="1" applyBorder="1" applyAlignment="1">
      <alignment vertical="center" wrapText="1"/>
    </xf>
    <xf numFmtId="0" fontId="154" fillId="0" borderId="10" xfId="0" applyFont="1" applyFill="1" applyBorder="1" applyAlignment="1">
      <alignment vertical="center" wrapText="1"/>
    </xf>
    <xf numFmtId="0" fontId="134" fillId="0" borderId="28" xfId="0" applyNumberFormat="1" applyFont="1" applyFill="1" applyBorder="1" applyAlignment="1">
      <alignment vertical="center" wrapText="1"/>
    </xf>
    <xf numFmtId="0" fontId="134" fillId="0" borderId="28" xfId="0" applyNumberFormat="1" applyFont="1" applyFill="1" applyBorder="1" applyAlignment="1">
      <alignment horizontal="center" vertical="center"/>
    </xf>
    <xf numFmtId="0" fontId="134" fillId="0" borderId="12" xfId="0" applyNumberFormat="1" applyFont="1" applyFill="1" applyBorder="1" applyAlignment="1">
      <alignment vertical="center" wrapText="1"/>
    </xf>
    <xf numFmtId="0" fontId="134"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134" fillId="0" borderId="11" xfId="0" applyNumberFormat="1" applyFont="1" applyFill="1" applyBorder="1" applyAlignment="1">
      <alignment vertical="center" wrapText="1"/>
    </xf>
    <xf numFmtId="0" fontId="134" fillId="0" borderId="11" xfId="0" applyNumberFormat="1" applyFont="1" applyFill="1" applyBorder="1" applyAlignment="1">
      <alignment horizontal="center" vertical="center"/>
    </xf>
    <xf numFmtId="0" fontId="134" fillId="0" borderId="11" xfId="0" applyNumberFormat="1" applyFont="1" applyFill="1" applyBorder="1" applyAlignment="1">
      <alignment vertical="justify" wrapText="1"/>
    </xf>
    <xf numFmtId="0" fontId="134" fillId="49" borderId="14" xfId="0" applyNumberFormat="1" applyFont="1" applyFill="1" applyBorder="1" applyAlignment="1">
      <alignment vertical="justify" wrapText="1"/>
    </xf>
    <xf numFmtId="0" fontId="154" fillId="0" borderId="11" xfId="0" applyNumberFormat="1" applyFont="1" applyFill="1" applyBorder="1" applyAlignment="1">
      <alignment vertical="justify" wrapText="1"/>
    </xf>
    <xf numFmtId="0" fontId="154" fillId="49" borderId="14" xfId="0" applyNumberFormat="1" applyFont="1" applyFill="1" applyBorder="1" applyAlignment="1">
      <alignment vertical="justify" wrapText="1"/>
    </xf>
    <xf numFmtId="0" fontId="154" fillId="0" borderId="28" xfId="0" applyNumberFormat="1" applyFont="1" applyFill="1" applyBorder="1" applyAlignment="1">
      <alignment vertical="justify" wrapText="1"/>
    </xf>
    <xf numFmtId="0" fontId="154" fillId="0" borderId="12" xfId="0" applyNumberFormat="1" applyFont="1" applyFill="1" applyBorder="1" applyAlignment="1">
      <alignment vertical="justify" wrapText="1"/>
    </xf>
    <xf numFmtId="0" fontId="154" fillId="0" borderId="10" xfId="0" applyNumberFormat="1" applyFont="1" applyFill="1" applyBorder="1" applyAlignment="1">
      <alignment vertical="justify" wrapText="1"/>
    </xf>
    <xf numFmtId="0" fontId="0" fillId="0" borderId="220" xfId="0" applyNumberFormat="1" applyFont="1" applyFill="1" applyBorder="1" applyAlignment="1">
      <alignment horizontal="left" vertical="center"/>
    </xf>
    <xf numFmtId="0" fontId="154" fillId="0" borderId="220" xfId="0" applyNumberFormat="1" applyFont="1" applyFill="1" applyBorder="1" applyAlignment="1">
      <alignment vertical="center" wrapText="1"/>
    </xf>
    <xf numFmtId="0" fontId="134" fillId="0" borderId="220" xfId="0" applyNumberFormat="1" applyFont="1" applyFill="1" applyBorder="1" applyAlignment="1">
      <alignment horizontal="center" vertical="center"/>
    </xf>
    <xf numFmtId="0" fontId="154" fillId="0" borderId="220" xfId="0" applyNumberFormat="1" applyFont="1" applyFill="1" applyBorder="1" applyAlignment="1">
      <alignment horizontal="center" vertical="center"/>
    </xf>
    <xf numFmtId="176" fontId="154" fillId="0" borderId="220" xfId="0" applyNumberFormat="1" applyFont="1" applyFill="1" applyBorder="1" applyAlignment="1">
      <alignment horizontal="center" vertical="center"/>
    </xf>
    <xf numFmtId="4" fontId="134" fillId="0" borderId="220" xfId="117" applyNumberFormat="1" applyFont="1" applyFill="1" applyBorder="1" applyAlignment="1">
      <alignment horizontal="center" vertical="center"/>
    </xf>
    <xf numFmtId="49" fontId="134" fillId="0" borderId="11" xfId="0" applyNumberFormat="1" applyFont="1" applyFill="1" applyBorder="1" applyAlignment="1">
      <alignment horizontal="left" vertical="center"/>
    </xf>
    <xf numFmtId="0" fontId="154" fillId="0" borderId="28" xfId="0" applyFont="1" applyFill="1" applyBorder="1" applyAlignment="1">
      <alignment horizontal="left" vertical="justify" wrapText="1"/>
    </xf>
    <xf numFmtId="0" fontId="154" fillId="0" borderId="12" xfId="0" applyFont="1" applyFill="1" applyBorder="1" applyAlignment="1">
      <alignment horizontal="left" vertical="justify" wrapText="1"/>
    </xf>
    <xf numFmtId="0" fontId="154" fillId="0" borderId="10" xfId="0" applyFont="1" applyFill="1" applyBorder="1" applyAlignment="1">
      <alignment horizontal="left" vertical="justify" wrapText="1"/>
    </xf>
    <xf numFmtId="0" fontId="154" fillId="0" borderId="10" xfId="0" applyFont="1" applyFill="1" applyBorder="1" applyAlignment="1">
      <alignment horizontal="center" vertical="center"/>
    </xf>
    <xf numFmtId="0" fontId="137" fillId="0" borderId="28" xfId="0" applyFont="1" applyFill="1" applyBorder="1" applyAlignment="1">
      <alignment horizontal="left" vertical="center"/>
    </xf>
    <xf numFmtId="0" fontId="154" fillId="0" borderId="28" xfId="0" applyNumberFormat="1" applyFont="1" applyFill="1" applyBorder="1" applyAlignment="1">
      <alignment vertical="justify"/>
    </xf>
    <xf numFmtId="0" fontId="0" fillId="0" borderId="28" xfId="0" applyFont="1" applyFill="1" applyBorder="1" applyAlignment="1">
      <alignment horizontal="center"/>
    </xf>
    <xf numFmtId="176" fontId="134" fillId="0" borderId="12" xfId="0" applyNumberFormat="1" applyFont="1" applyFill="1" applyBorder="1" applyAlignment="1">
      <alignment horizontal="center" vertical="center"/>
    </xf>
    <xf numFmtId="0" fontId="0" fillId="0" borderId="257" xfId="189" applyNumberFormat="1" applyFont="1" applyFill="1" applyBorder="1" applyAlignment="1">
      <alignment horizontal="left" vertical="center"/>
    </xf>
    <xf numFmtId="2" fontId="154" fillId="0" borderId="257" xfId="0" applyNumberFormat="1" applyFont="1" applyFill="1" applyBorder="1" applyAlignment="1">
      <alignment horizontal="center" vertical="center"/>
    </xf>
    <xf numFmtId="0" fontId="0" fillId="0" borderId="306" xfId="189" applyNumberFormat="1" applyFont="1" applyFill="1" applyBorder="1" applyAlignment="1">
      <alignment horizontal="left" vertical="center"/>
    </xf>
    <xf numFmtId="4" fontId="154" fillId="0" borderId="426" xfId="0" applyNumberFormat="1" applyFont="1" applyFill="1" applyBorder="1" applyAlignment="1">
      <alignment horizontal="center" vertical="center"/>
    </xf>
    <xf numFmtId="0" fontId="0" fillId="0" borderId="426" xfId="189" applyNumberFormat="1" applyFont="1" applyFill="1" applyBorder="1" applyAlignment="1">
      <alignment horizontal="left" vertical="center"/>
    </xf>
    <xf numFmtId="49" fontId="150" fillId="48" borderId="257" xfId="0" applyNumberFormat="1" applyFont="1" applyFill="1" applyBorder="1" applyAlignment="1">
      <alignment horizontal="left" vertical="center"/>
    </xf>
    <xf numFmtId="4" fontId="154" fillId="48" borderId="257" xfId="0" applyNumberFormat="1" applyFont="1" applyFill="1" applyBorder="1" applyAlignment="1">
      <alignment horizontal="center" vertical="center"/>
    </xf>
    <xf numFmtId="4" fontId="0" fillId="0" borderId="0" xfId="189" applyNumberFormat="1" applyFont="1" applyFill="1" applyBorder="1" applyAlignment="1">
      <alignment horizontal="right" vertical="center"/>
    </xf>
    <xf numFmtId="0" fontId="129" fillId="0" borderId="426" xfId="0" applyFont="1" applyFill="1" applyBorder="1" applyAlignment="1">
      <alignment horizontal="center" vertical="center"/>
    </xf>
    <xf numFmtId="169" fontId="23" fillId="0" borderId="0" xfId="71" applyNumberFormat="1" applyFont="1" applyFill="1" applyAlignment="1">
      <alignment horizontal="left" wrapText="1"/>
    </xf>
    <xf numFmtId="0" fontId="8" fillId="0" borderId="0" xfId="71" applyFont="1" applyFill="1" applyAlignment="1">
      <alignment horizontal="left" wrapText="1"/>
    </xf>
    <xf numFmtId="0" fontId="13" fillId="27" borderId="12" xfId="0" applyFont="1" applyFill="1" applyBorder="1" applyAlignment="1">
      <alignment horizontal="left"/>
    </xf>
    <xf numFmtId="0" fontId="13" fillId="0" borderId="12" xfId="0" applyFont="1" applyFill="1" applyBorder="1" applyAlignment="1">
      <alignment horizontal="left"/>
    </xf>
    <xf numFmtId="0" fontId="4" fillId="0" borderId="0" xfId="57" applyFont="1" applyFill="1" applyAlignment="1">
      <alignment horizontal="center"/>
    </xf>
    <xf numFmtId="4" fontId="135" fillId="52" borderId="474" xfId="0" applyNumberFormat="1" applyFont="1" applyFill="1" applyBorder="1" applyAlignment="1">
      <alignment horizontal="center"/>
    </xf>
    <xf numFmtId="4" fontId="150" fillId="48" borderId="472" xfId="117" applyNumberFormat="1" applyFont="1" applyFill="1" applyBorder="1" applyAlignment="1">
      <alignment horizontal="center" vertical="center" wrapText="1"/>
    </xf>
    <xf numFmtId="0" fontId="150" fillId="89" borderId="467" xfId="57" applyFont="1" applyFill="1" applyBorder="1" applyAlignment="1">
      <alignment horizontal="left"/>
    </xf>
    <xf numFmtId="0" fontId="150" fillId="89" borderId="474" xfId="57" applyFont="1" applyFill="1" applyBorder="1" applyAlignment="1">
      <alignment vertical="center"/>
    </xf>
    <xf numFmtId="0" fontId="150" fillId="52" borderId="474" xfId="57" applyFont="1" applyFill="1" applyBorder="1" applyAlignment="1">
      <alignment vertical="center"/>
    </xf>
    <xf numFmtId="0" fontId="150" fillId="89" borderId="469" xfId="57" applyFont="1" applyFill="1" applyBorder="1" applyAlignment="1">
      <alignment vertical="center"/>
    </xf>
    <xf numFmtId="0" fontId="150" fillId="52" borderId="469" xfId="57" applyFont="1" applyFill="1" applyBorder="1" applyAlignment="1">
      <alignment vertical="center"/>
    </xf>
    <xf numFmtId="0" fontId="150" fillId="52" borderId="467" xfId="57" applyFont="1" applyFill="1" applyBorder="1" applyAlignment="1">
      <alignment vertical="top"/>
    </xf>
    <xf numFmtId="0" fontId="150" fillId="52" borderId="467" xfId="57" applyFont="1" applyFill="1" applyBorder="1" applyAlignment="1"/>
    <xf numFmtId="0" fontId="150" fillId="52" borderId="474" xfId="57" applyFont="1" applyFill="1" applyBorder="1" applyAlignment="1">
      <alignment horizontal="center"/>
    </xf>
    <xf numFmtId="49" fontId="150" fillId="52" borderId="474" xfId="57" applyNumberFormat="1" applyFont="1" applyFill="1" applyBorder="1" applyAlignment="1">
      <alignment horizontal="center"/>
    </xf>
    <xf numFmtId="4" fontId="150" fillId="52" borderId="474" xfId="117" applyNumberFormat="1" applyFont="1" applyFill="1" applyBorder="1" applyAlignment="1">
      <alignment horizontal="center" vertical="center"/>
    </xf>
    <xf numFmtId="4" fontId="150" fillId="52" borderId="469" xfId="117" applyNumberFormat="1" applyFont="1" applyFill="1" applyBorder="1" applyAlignment="1">
      <alignment horizontal="center" vertical="center"/>
    </xf>
    <xf numFmtId="0" fontId="150" fillId="87" borderId="472" xfId="57" applyFont="1" applyFill="1" applyBorder="1" applyAlignment="1">
      <alignment horizontal="center" vertical="center"/>
    </xf>
    <xf numFmtId="49" fontId="150" fillId="87" borderId="472" xfId="57" applyNumberFormat="1" applyFont="1" applyFill="1" applyBorder="1" applyAlignment="1">
      <alignment horizontal="center" vertical="center"/>
    </xf>
    <xf numFmtId="4" fontId="150" fillId="87" borderId="472" xfId="117" applyNumberFormat="1" applyFont="1" applyFill="1" applyBorder="1" applyAlignment="1">
      <alignment horizontal="center" vertical="center" wrapText="1"/>
    </xf>
    <xf numFmtId="4" fontId="129" fillId="0" borderId="0" xfId="0" applyNumberFormat="1" applyFont="1" applyFill="1" applyAlignment="1">
      <alignment vertical="center"/>
    </xf>
    <xf numFmtId="0" fontId="129" fillId="0" borderId="12" xfId="0" applyNumberFormat="1" applyFont="1" applyFill="1" applyBorder="1" applyAlignment="1">
      <alignment horizontal="right" vertical="center"/>
    </xf>
    <xf numFmtId="0" fontId="129" fillId="0" borderId="12" xfId="0" applyFont="1" applyFill="1" applyBorder="1" applyAlignment="1">
      <alignment horizontal="right" vertical="center"/>
    </xf>
    <xf numFmtId="0" fontId="129" fillId="0" borderId="12" xfId="0" applyFont="1" applyFill="1" applyBorder="1" applyAlignment="1">
      <alignment wrapText="1"/>
    </xf>
    <xf numFmtId="0" fontId="129" fillId="0" borderId="12" xfId="0" applyFont="1" applyFill="1" applyBorder="1" applyAlignment="1">
      <alignment horizontal="center" vertical="center" wrapText="1"/>
    </xf>
    <xf numFmtId="0" fontId="129" fillId="0" borderId="12" xfId="0" applyFont="1" applyFill="1" applyBorder="1" applyAlignment="1">
      <alignment vertical="center"/>
    </xf>
    <xf numFmtId="0" fontId="129" fillId="0" borderId="0" xfId="0" applyFont="1" applyFill="1" applyAlignment="1">
      <alignment horizontal="center" vertical="center"/>
    </xf>
    <xf numFmtId="0" fontId="134" fillId="0" borderId="12" xfId="57" applyFont="1" applyFill="1" applyBorder="1" applyAlignment="1">
      <alignment horizontal="right" vertical="center"/>
    </xf>
    <xf numFmtId="0" fontId="134" fillId="0" borderId="12" xfId="57" applyFont="1" applyFill="1" applyBorder="1" applyAlignment="1">
      <alignment horizontal="left" vertical="center" wrapText="1"/>
    </xf>
    <xf numFmtId="0" fontId="154" fillId="0" borderId="12" xfId="57" applyFont="1" applyFill="1" applyBorder="1" applyAlignment="1">
      <alignment horizontal="center" vertical="center"/>
    </xf>
    <xf numFmtId="0" fontId="154" fillId="0" borderId="12" xfId="57" applyFont="1" applyFill="1" applyBorder="1" applyAlignment="1">
      <alignment vertical="center" wrapText="1"/>
    </xf>
    <xf numFmtId="0" fontId="154" fillId="0" borderId="12" xfId="57" applyFont="1" applyFill="1" applyBorder="1" applyAlignment="1">
      <alignment horizontal="center" vertical="center" wrapText="1"/>
    </xf>
    <xf numFmtId="169" fontId="300" fillId="0" borderId="0" xfId="71" applyNumberFormat="1" applyFont="1" applyFill="1" applyAlignment="1">
      <alignment horizontal="left" vertical="center" wrapText="1"/>
    </xf>
    <xf numFmtId="4" fontId="134" fillId="0" borderId="0" xfId="57" applyNumberFormat="1" applyFont="1" applyFill="1" applyAlignment="1">
      <alignment horizontal="center" vertical="center"/>
    </xf>
    <xf numFmtId="0" fontId="176" fillId="0" borderId="0" xfId="71" applyFont="1" applyFill="1" applyAlignment="1">
      <alignment horizontal="center" vertical="center" wrapText="1"/>
    </xf>
    <xf numFmtId="168" fontId="300" fillId="0" borderId="0" xfId="71" applyNumberFormat="1" applyFont="1" applyFill="1" applyAlignment="1">
      <alignment horizontal="center" vertical="center"/>
    </xf>
    <xf numFmtId="0" fontId="134" fillId="0" borderId="0" xfId="57" applyFont="1" applyFill="1" applyAlignment="1">
      <alignment horizontal="center" vertical="center"/>
    </xf>
    <xf numFmtId="0" fontId="150" fillId="37" borderId="12" xfId="57" applyFont="1" applyFill="1" applyBorder="1" applyAlignment="1">
      <alignment horizontal="center" vertical="center"/>
    </xf>
    <xf numFmtId="4" fontId="150" fillId="37" borderId="12" xfId="57" applyNumberFormat="1" applyFont="1" applyFill="1" applyBorder="1" applyAlignment="1">
      <alignment horizontal="center" vertical="center" wrapText="1"/>
    </xf>
    <xf numFmtId="0" fontId="134" fillId="0" borderId="18" xfId="41" applyFont="1" applyFill="1" applyBorder="1"/>
    <xf numFmtId="0" fontId="129" fillId="0" borderId="0" xfId="0" applyFont="1" applyFill="1" applyAlignment="1">
      <alignment horizontal="left"/>
    </xf>
    <xf numFmtId="49" fontId="129" fillId="0" borderId="0" xfId="0" applyNumberFormat="1" applyFont="1" applyFill="1"/>
    <xf numFmtId="14" fontId="300" fillId="0" borderId="0" xfId="57" applyNumberFormat="1" applyFont="1" applyFill="1" applyAlignment="1">
      <alignment horizontal="left" vertical="center" wrapText="1"/>
    </xf>
    <xf numFmtId="4" fontId="176" fillId="0" borderId="0" xfId="117" applyNumberFormat="1" applyFont="1" applyFill="1" applyAlignment="1">
      <alignment horizontal="center" vertical="center"/>
    </xf>
    <xf numFmtId="4" fontId="150" fillId="0" borderId="0" xfId="117" applyNumberFormat="1" applyFont="1" applyFill="1" applyBorder="1" applyAlignment="1">
      <alignment horizontal="center" vertical="center"/>
    </xf>
    <xf numFmtId="169" fontId="300" fillId="0" borderId="0" xfId="57" applyNumberFormat="1" applyFont="1" applyFill="1" applyAlignment="1">
      <alignment horizontal="left" vertical="center" wrapText="1"/>
    </xf>
    <xf numFmtId="0" fontId="137" fillId="0" borderId="426" xfId="0" applyNumberFormat="1" applyFont="1" applyFill="1" applyBorder="1" applyAlignment="1">
      <alignment horizontal="center" vertical="center"/>
    </xf>
    <xf numFmtId="4" fontId="134" fillId="0" borderId="472" xfId="116" applyNumberFormat="1" applyFont="1" applyFill="1" applyBorder="1" applyAlignment="1">
      <alignment horizontal="center" vertical="center"/>
    </xf>
    <xf numFmtId="0" fontId="134" fillId="52" borderId="474" xfId="57" applyFont="1" applyFill="1" applyBorder="1" applyAlignment="1">
      <alignment horizontal="center" vertical="center"/>
    </xf>
    <xf numFmtId="49" fontId="134" fillId="52" borderId="474" xfId="57" applyNumberFormat="1" applyFont="1" applyFill="1" applyBorder="1" applyAlignment="1">
      <alignment horizontal="center" vertical="center"/>
    </xf>
    <xf numFmtId="4" fontId="134" fillId="0" borderId="328" xfId="116" applyNumberFormat="1" applyFont="1" applyFill="1" applyBorder="1" applyAlignment="1">
      <alignment horizontal="center" vertical="center"/>
    </xf>
    <xf numFmtId="0" fontId="154" fillId="0" borderId="472" xfId="57" applyFont="1" applyFill="1" applyBorder="1" applyAlignment="1">
      <alignment horizontal="center" vertical="center"/>
    </xf>
    <xf numFmtId="49" fontId="154" fillId="0" borderId="472" xfId="57" applyNumberFormat="1" applyFont="1" applyFill="1" applyBorder="1" applyAlignment="1">
      <alignment horizontal="center" vertical="center"/>
    </xf>
    <xf numFmtId="0" fontId="154" fillId="0" borderId="426" xfId="57" applyFont="1" applyFill="1" applyBorder="1" applyAlignment="1">
      <alignment horizontal="center" vertical="center"/>
    </xf>
    <xf numFmtId="0" fontId="134" fillId="52" borderId="346" xfId="57" applyFont="1" applyFill="1" applyBorder="1" applyAlignment="1">
      <alignment horizontal="center" vertical="center"/>
    </xf>
    <xf numFmtId="49" fontId="134" fillId="52" borderId="346" xfId="57" applyNumberFormat="1" applyFont="1" applyFill="1" applyBorder="1" applyAlignment="1">
      <alignment horizontal="center" vertical="center"/>
    </xf>
    <xf numFmtId="4" fontId="134" fillId="52" borderId="346" xfId="117" applyNumberFormat="1" applyFont="1" applyFill="1" applyBorder="1" applyAlignment="1">
      <alignment horizontal="center" vertical="center"/>
    </xf>
    <xf numFmtId="4" fontId="134" fillId="52" borderId="465" xfId="117" applyNumberFormat="1" applyFont="1" applyFill="1" applyBorder="1" applyAlignment="1">
      <alignment horizontal="center" vertical="center"/>
    </xf>
    <xf numFmtId="49" fontId="150" fillId="49" borderId="477" xfId="57" applyNumberFormat="1" applyFont="1" applyFill="1" applyBorder="1" applyAlignment="1">
      <alignment horizontal="center" vertical="center" wrapText="1"/>
    </xf>
    <xf numFmtId="4" fontId="150" fillId="49" borderId="477" xfId="117" applyNumberFormat="1" applyFont="1" applyFill="1" applyBorder="1" applyAlignment="1">
      <alignment horizontal="center" vertical="center" wrapText="1"/>
    </xf>
    <xf numFmtId="4" fontId="129" fillId="0" borderId="472" xfId="0" applyNumberFormat="1" applyFont="1" applyFill="1" applyBorder="1" applyAlignment="1">
      <alignment horizontal="center" vertical="center"/>
    </xf>
    <xf numFmtId="0" fontId="137" fillId="0" borderId="472" xfId="0" applyNumberFormat="1" applyFont="1" applyFill="1" applyBorder="1" applyAlignment="1">
      <alignment horizontal="center" vertical="center"/>
    </xf>
    <xf numFmtId="4" fontId="129" fillId="0" borderId="328" xfId="0" applyNumberFormat="1" applyFont="1" applyFill="1" applyBorder="1" applyAlignment="1">
      <alignment horizontal="center" vertical="center"/>
    </xf>
    <xf numFmtId="0" fontId="137" fillId="0" borderId="328" xfId="0" applyNumberFormat="1" applyFont="1" applyFill="1" applyBorder="1" applyAlignment="1">
      <alignment horizontal="center" vertical="center"/>
    </xf>
    <xf numFmtId="0" fontId="154" fillId="0" borderId="475" xfId="57" applyNumberFormat="1" applyFont="1" applyFill="1" applyBorder="1" applyAlignment="1">
      <alignment horizontal="center" vertical="center"/>
    </xf>
    <xf numFmtId="0" fontId="154" fillId="0" borderId="475" xfId="57" applyFont="1" applyFill="1" applyBorder="1" applyAlignment="1">
      <alignment horizontal="center" vertical="center"/>
    </xf>
    <xf numFmtId="49" fontId="154" fillId="0" borderId="475" xfId="57" applyNumberFormat="1" applyFont="1" applyFill="1" applyBorder="1" applyAlignment="1">
      <alignment horizontal="center" vertical="center"/>
    </xf>
    <xf numFmtId="4" fontId="129" fillId="0" borderId="475" xfId="0" applyNumberFormat="1" applyFont="1" applyFill="1" applyBorder="1" applyAlignment="1">
      <alignment horizontal="center" vertical="center"/>
    </xf>
    <xf numFmtId="4" fontId="134" fillId="0" borderId="475" xfId="116" applyNumberFormat="1" applyFont="1" applyFill="1" applyBorder="1" applyAlignment="1">
      <alignment horizontal="center" vertical="center"/>
    </xf>
    <xf numFmtId="0" fontId="154" fillId="0" borderId="328" xfId="57" applyFont="1" applyFill="1" applyBorder="1" applyAlignment="1">
      <alignment horizontal="center" vertical="center"/>
    </xf>
    <xf numFmtId="49" fontId="154" fillId="0" borderId="328" xfId="57" applyNumberFormat="1" applyFont="1" applyFill="1" applyBorder="1" applyAlignment="1">
      <alignment horizontal="center" vertical="center"/>
    </xf>
    <xf numFmtId="0" fontId="129" fillId="0" borderId="328" xfId="0" applyFont="1" applyFill="1" applyBorder="1" applyAlignment="1">
      <alignment horizontal="center" vertical="center"/>
    </xf>
    <xf numFmtId="49" fontId="129" fillId="0" borderId="328" xfId="0" applyNumberFormat="1" applyFont="1" applyFill="1" applyBorder="1" applyAlignment="1">
      <alignment horizontal="center" vertical="center"/>
    </xf>
    <xf numFmtId="0" fontId="134" fillId="52" borderId="467" xfId="57" applyFont="1" applyFill="1" applyBorder="1" applyAlignment="1">
      <alignment vertical="center"/>
    </xf>
    <xf numFmtId="49" fontId="150" fillId="52" borderId="474" xfId="57" applyNumberFormat="1" applyFont="1" applyFill="1" applyBorder="1" applyAlignment="1">
      <alignment horizontal="center" vertical="center" wrapText="1"/>
    </xf>
    <xf numFmtId="4" fontId="150" fillId="52" borderId="474" xfId="117" applyNumberFormat="1" applyFont="1" applyFill="1" applyBorder="1" applyAlignment="1">
      <alignment horizontal="center" vertical="center" wrapText="1"/>
    </xf>
    <xf numFmtId="4" fontId="150" fillId="52" borderId="469" xfId="117" applyNumberFormat="1" applyFont="1" applyFill="1" applyBorder="1" applyAlignment="1">
      <alignment horizontal="center" vertical="center" wrapText="1"/>
    </xf>
    <xf numFmtId="2" fontId="129" fillId="52" borderId="474" xfId="0" applyNumberFormat="1" applyFont="1" applyFill="1" applyBorder="1" applyAlignment="1">
      <alignment horizontal="center" vertical="center"/>
    </xf>
    <xf numFmtId="4" fontId="129" fillId="52" borderId="474" xfId="0" applyNumberFormat="1" applyFont="1" applyFill="1" applyBorder="1" applyAlignment="1">
      <alignment horizontal="center" vertical="center"/>
    </xf>
    <xf numFmtId="4" fontId="134" fillId="52" borderId="469" xfId="116" applyNumberFormat="1" applyFont="1" applyFill="1" applyBorder="1" applyAlignment="1">
      <alignment horizontal="center" vertical="center"/>
    </xf>
    <xf numFmtId="0" fontId="134" fillId="52" borderId="467" xfId="57" applyFont="1" applyFill="1" applyBorder="1" applyAlignment="1">
      <alignment horizontal="left" vertical="center"/>
    </xf>
    <xf numFmtId="0" fontId="150" fillId="52" borderId="478" xfId="57" applyFont="1" applyFill="1" applyBorder="1" applyAlignment="1">
      <alignment horizontal="left"/>
    </xf>
    <xf numFmtId="0" fontId="134" fillId="52" borderId="473" xfId="57" applyFont="1" applyFill="1" applyBorder="1" applyAlignment="1">
      <alignment horizontal="center" vertical="center"/>
    </xf>
    <xf numFmtId="49" fontId="134" fillId="52" borderId="473" xfId="57" applyNumberFormat="1" applyFont="1" applyFill="1" applyBorder="1" applyAlignment="1">
      <alignment horizontal="center" vertical="center"/>
    </xf>
    <xf numFmtId="4" fontId="134" fillId="52" borderId="473" xfId="117" applyNumberFormat="1" applyFont="1" applyFill="1" applyBorder="1" applyAlignment="1">
      <alignment horizontal="center" vertical="center"/>
    </xf>
    <xf numFmtId="4" fontId="129" fillId="52" borderId="473" xfId="0" applyNumberFormat="1" applyFont="1" applyFill="1" applyBorder="1" applyAlignment="1">
      <alignment horizontal="center" vertical="center"/>
    </xf>
    <xf numFmtId="4" fontId="134" fillId="52" borderId="476" xfId="117" applyNumberFormat="1" applyFont="1" applyFill="1" applyBorder="1" applyAlignment="1">
      <alignment horizontal="center" vertical="center"/>
    </xf>
    <xf numFmtId="0" fontId="134" fillId="52" borderId="345" xfId="57" applyFont="1" applyFill="1" applyBorder="1" applyAlignment="1">
      <alignment horizontal="left" vertical="center"/>
    </xf>
    <xf numFmtId="4" fontId="129" fillId="52" borderId="346" xfId="0" applyNumberFormat="1" applyFont="1" applyFill="1" applyBorder="1" applyAlignment="1">
      <alignment horizontal="center" vertical="center"/>
    </xf>
    <xf numFmtId="0" fontId="154" fillId="52" borderId="467" xfId="57" applyFont="1" applyFill="1" applyBorder="1" applyAlignment="1">
      <alignment vertical="center"/>
    </xf>
    <xf numFmtId="49" fontId="154" fillId="52" borderId="474" xfId="57" applyNumberFormat="1" applyFont="1" applyFill="1" applyBorder="1" applyAlignment="1">
      <alignment horizontal="center" vertical="center"/>
    </xf>
    <xf numFmtId="0" fontId="154" fillId="52" borderId="467" xfId="57" applyFont="1" applyFill="1" applyBorder="1" applyAlignment="1">
      <alignment horizontal="left"/>
    </xf>
    <xf numFmtId="0" fontId="154" fillId="52" borderId="474" xfId="57" applyFont="1" applyFill="1" applyBorder="1" applyAlignment="1">
      <alignment horizontal="center" vertical="center"/>
    </xf>
    <xf numFmtId="0" fontId="129" fillId="52" borderId="467" xfId="0" applyFont="1" applyFill="1" applyBorder="1" applyAlignment="1">
      <alignment horizontal="left"/>
    </xf>
    <xf numFmtId="2" fontId="151" fillId="57" borderId="426" xfId="0" applyNumberFormat="1" applyFont="1" applyFill="1" applyBorder="1" applyAlignment="1">
      <alignment horizontal="center" vertical="center"/>
    </xf>
    <xf numFmtId="49" fontId="129" fillId="0" borderId="12" xfId="0" applyNumberFormat="1" applyFont="1" applyFill="1" applyBorder="1" applyAlignment="1">
      <alignment horizontal="center" vertical="center"/>
    </xf>
    <xf numFmtId="4" fontId="129" fillId="0" borderId="0" xfId="0" applyNumberFormat="1" applyFont="1"/>
    <xf numFmtId="49" fontId="150" fillId="50" borderId="21" xfId="57" applyNumberFormat="1" applyFont="1" applyFill="1" applyBorder="1" applyAlignment="1">
      <alignment horizontal="center" vertical="center" wrapText="1"/>
    </xf>
    <xf numFmtId="4" fontId="150" fillId="50" borderId="21" xfId="57" applyNumberFormat="1" applyFont="1" applyFill="1" applyBorder="1" applyAlignment="1">
      <alignment horizontal="center" vertical="center" wrapText="1"/>
    </xf>
    <xf numFmtId="4" fontId="150" fillId="50" borderId="21" xfId="117" applyNumberFormat="1" applyFont="1" applyFill="1" applyBorder="1" applyAlignment="1">
      <alignment horizontal="center" vertical="center" wrapText="1"/>
    </xf>
    <xf numFmtId="0" fontId="0" fillId="0" borderId="0" xfId="0"/>
    <xf numFmtId="1" fontId="0" fillId="0" borderId="426" xfId="0" applyNumberFormat="1" applyFill="1" applyBorder="1" applyAlignment="1">
      <alignment horizontal="left" vertical="top"/>
    </xf>
    <xf numFmtId="1" fontId="135" fillId="0" borderId="426" xfId="0" applyNumberFormat="1" applyFont="1" applyFill="1" applyBorder="1" applyAlignment="1">
      <alignment horizontal="left" vertical="top"/>
    </xf>
    <xf numFmtId="0" fontId="135" fillId="0" borderId="426" xfId="0" applyFont="1" applyFill="1" applyBorder="1" applyAlignment="1">
      <alignment horizontal="left" vertical="top"/>
    </xf>
    <xf numFmtId="2" fontId="135" fillId="0" borderId="426" xfId="0" applyNumberFormat="1" applyFont="1" applyFill="1" applyBorder="1" applyAlignment="1">
      <alignment horizontal="center"/>
    </xf>
    <xf numFmtId="0" fontId="305" fillId="0" borderId="426" xfId="0" applyFont="1" applyFill="1" applyBorder="1" applyAlignment="1">
      <alignment horizontal="center" vertical="center" wrapText="1"/>
    </xf>
    <xf numFmtId="0" fontId="198" fillId="0" borderId="426" xfId="0" applyFont="1" applyFill="1" applyBorder="1" applyAlignment="1">
      <alignment horizontal="center" vertical="center" wrapText="1"/>
    </xf>
    <xf numFmtId="0" fontId="201" fillId="0" borderId="426" xfId="0" applyFont="1" applyFill="1" applyBorder="1"/>
    <xf numFmtId="0" fontId="0" fillId="0" borderId="0" xfId="0"/>
    <xf numFmtId="0" fontId="0" fillId="0" borderId="0" xfId="0"/>
    <xf numFmtId="0" fontId="305" fillId="0" borderId="426" xfId="0" applyFont="1" applyFill="1" applyBorder="1" applyAlignment="1">
      <alignment horizontal="left" vertical="center" wrapText="1"/>
    </xf>
    <xf numFmtId="0" fontId="224" fillId="0" borderId="426" xfId="0" applyFont="1" applyBorder="1" applyAlignment="1">
      <alignment horizontal="center" vertical="center" wrapText="1"/>
    </xf>
    <xf numFmtId="3" fontId="201" fillId="0" borderId="0" xfId="0" applyNumberFormat="1" applyFont="1" applyBorder="1" applyAlignment="1">
      <alignment horizontal="center"/>
    </xf>
    <xf numFmtId="0" fontId="201" fillId="0" borderId="0" xfId="0" applyFont="1" applyBorder="1" applyAlignment="1">
      <alignment horizontal="center"/>
    </xf>
    <xf numFmtId="0" fontId="198" fillId="0" borderId="562" xfId="0" applyFont="1" applyFill="1" applyBorder="1" applyAlignment="1">
      <alignment horizontal="center" vertical="center"/>
    </xf>
    <xf numFmtId="0" fontId="198" fillId="0" borderId="562" xfId="0" applyFont="1" applyFill="1" applyBorder="1" applyAlignment="1">
      <alignment horizontal="center" vertical="center" wrapText="1"/>
    </xf>
    <xf numFmtId="0" fontId="201" fillId="0" borderId="0" xfId="0" applyFont="1" applyAlignment="1">
      <alignment horizontal="center" vertical="center"/>
    </xf>
    <xf numFmtId="0" fontId="297" fillId="47" borderId="426" xfId="0" applyFont="1" applyFill="1" applyBorder="1" applyAlignment="1">
      <alignment horizontal="left" vertical="top"/>
    </xf>
    <xf numFmtId="0" fontId="0" fillId="0" borderId="0" xfId="0"/>
    <xf numFmtId="0" fontId="0" fillId="0" borderId="0" xfId="0" applyAlignment="1">
      <alignment horizontal="center" vertical="center"/>
    </xf>
    <xf numFmtId="4" fontId="0" fillId="0" borderId="0" xfId="0" applyNumberFormat="1" applyAlignment="1">
      <alignment horizontal="center" vertical="center"/>
    </xf>
    <xf numFmtId="0" fontId="173" fillId="0" borderId="0" xfId="0" applyFont="1" applyAlignment="1">
      <alignment horizontal="center" vertical="center"/>
    </xf>
    <xf numFmtId="0" fontId="0" fillId="0" borderId="0" xfId="0"/>
    <xf numFmtId="0" fontId="0" fillId="0" borderId="0" xfId="0"/>
    <xf numFmtId="4" fontId="134" fillId="0" borderId="562" xfId="117" applyNumberFormat="1" applyFont="1" applyFill="1" applyBorder="1" applyAlignment="1">
      <alignment horizontal="center" vertical="center"/>
    </xf>
    <xf numFmtId="0" fontId="150" fillId="89" borderId="566" xfId="57" applyFont="1" applyFill="1" applyBorder="1" applyAlignment="1">
      <alignment vertical="center"/>
    </xf>
    <xf numFmtId="0" fontId="150" fillId="89" borderId="562" xfId="57" applyFont="1" applyFill="1" applyBorder="1" applyAlignment="1">
      <alignment horizontal="left"/>
    </xf>
    <xf numFmtId="0" fontId="150" fillId="52" borderId="562" xfId="57" applyFont="1" applyFill="1" applyBorder="1" applyAlignment="1">
      <alignment vertical="top"/>
    </xf>
    <xf numFmtId="0" fontId="134" fillId="0" borderId="562" xfId="57" applyFont="1" applyFill="1" applyBorder="1" applyAlignment="1">
      <alignment horizontal="center"/>
    </xf>
    <xf numFmtId="0" fontId="134" fillId="0" borderId="562" xfId="57" applyFont="1" applyFill="1" applyBorder="1" applyAlignment="1">
      <alignment horizontal="center" vertical="center"/>
    </xf>
    <xf numFmtId="49" fontId="134" fillId="0" borderId="562" xfId="57" applyNumberFormat="1" applyFont="1" applyFill="1" applyBorder="1" applyAlignment="1">
      <alignment horizontal="center"/>
    </xf>
    <xf numFmtId="0" fontId="0" fillId="0" borderId="257" xfId="0" applyFill="1" applyBorder="1" applyAlignment="1">
      <alignment horizontal="center" vertical="center"/>
    </xf>
    <xf numFmtId="0" fontId="0" fillId="0" borderId="257" xfId="0" applyFont="1" applyFill="1" applyBorder="1" applyAlignment="1">
      <alignment horizontal="center" vertical="center"/>
    </xf>
    <xf numFmtId="1" fontId="135" fillId="0" borderId="0" xfId="0" applyNumberFormat="1" applyFont="1" applyFill="1" applyAlignment="1">
      <alignment horizontal="center" vertical="center" wrapText="1"/>
    </xf>
    <xf numFmtId="1" fontId="0" fillId="0" borderId="257" xfId="0" applyNumberFormat="1" applyFont="1" applyFill="1" applyBorder="1" applyAlignment="1">
      <alignment horizontal="center" vertical="center" wrapText="1"/>
    </xf>
    <xf numFmtId="0" fontId="0" fillId="0" borderId="0" xfId="0"/>
    <xf numFmtId="0" fontId="0" fillId="0" borderId="12" xfId="0" applyFont="1" applyFill="1" applyBorder="1" applyAlignment="1">
      <alignment horizontal="center" vertical="center" wrapText="1"/>
    </xf>
    <xf numFmtId="14" fontId="1" fillId="0" borderId="426" xfId="0" applyNumberFormat="1" applyFont="1" applyFill="1" applyBorder="1" applyAlignment="1">
      <alignment horizontal="center" vertical="top"/>
    </xf>
    <xf numFmtId="0" fontId="135" fillId="0" borderId="426" xfId="0" applyFont="1" applyFill="1" applyBorder="1" applyAlignment="1">
      <alignment horizontal="center"/>
    </xf>
    <xf numFmtId="49" fontId="5" fillId="0" borderId="426" xfId="57" applyNumberFormat="1" applyFont="1" applyFill="1" applyBorder="1" applyAlignment="1">
      <alignment horizontal="center" vertical="center"/>
    </xf>
    <xf numFmtId="0" fontId="137" fillId="0" borderId="426" xfId="0" applyFont="1" applyFill="1" applyBorder="1" applyAlignment="1">
      <alignment vertical="center"/>
    </xf>
    <xf numFmtId="0" fontId="0" fillId="0" borderId="426" xfId="0" applyFill="1" applyBorder="1" applyAlignment="1">
      <alignment wrapText="1"/>
    </xf>
    <xf numFmtId="49" fontId="1" fillId="0" borderId="426" xfId="0" applyNumberFormat="1" applyFont="1" applyFill="1" applyBorder="1" applyAlignment="1">
      <alignment horizontal="center" vertical="center"/>
    </xf>
    <xf numFmtId="0" fontId="0" fillId="0" borderId="410" xfId="0" applyFill="1" applyBorder="1" applyAlignment="1">
      <alignment horizontal="center" vertical="justify"/>
    </xf>
    <xf numFmtId="0" fontId="0" fillId="0" borderId="426" xfId="0" applyFill="1" applyBorder="1" applyAlignment="1">
      <alignment horizontal="center" vertical="justify"/>
    </xf>
    <xf numFmtId="4" fontId="0" fillId="0" borderId="257" xfId="0" applyNumberFormat="1" applyFont="1" applyFill="1" applyBorder="1" applyAlignment="1">
      <alignment horizontal="center"/>
    </xf>
    <xf numFmtId="1" fontId="266" fillId="0" borderId="220" xfId="0" applyNumberFormat="1" applyFont="1" applyFill="1" applyBorder="1" applyAlignment="1">
      <alignment horizontal="center" vertical="center"/>
    </xf>
    <xf numFmtId="1" fontId="296" fillId="34" borderId="0" xfId="0" applyNumberFormat="1" applyFont="1" applyFill="1" applyAlignment="1">
      <alignment horizontal="center" vertical="center"/>
    </xf>
    <xf numFmtId="1" fontId="268" fillId="35" borderId="195" xfId="0" applyNumberFormat="1" applyFont="1" applyFill="1" applyBorder="1" applyAlignment="1">
      <alignment horizontal="center" vertical="center" wrapText="1"/>
    </xf>
    <xf numFmtId="1" fontId="266" fillId="0" borderId="426" xfId="72" applyNumberFormat="1" applyFont="1" applyFill="1" applyBorder="1" applyAlignment="1">
      <alignment horizontal="center" vertical="center"/>
    </xf>
    <xf numFmtId="3" fontId="266" fillId="0" borderId="220" xfId="0" applyNumberFormat="1" applyFont="1" applyFill="1" applyBorder="1" applyAlignment="1">
      <alignment horizontal="center" vertical="center"/>
    </xf>
    <xf numFmtId="0" fontId="0" fillId="0" borderId="12" xfId="0" applyFont="1" applyFill="1" applyBorder="1" applyAlignment="1">
      <alignment horizontal="center"/>
    </xf>
    <xf numFmtId="0" fontId="0" fillId="0" borderId="0" xfId="0"/>
    <xf numFmtId="2" fontId="0" fillId="0" borderId="472" xfId="0" applyNumberFormat="1" applyFill="1" applyBorder="1" applyAlignment="1">
      <alignment horizontal="center" vertical="center"/>
    </xf>
    <xf numFmtId="2" fontId="0" fillId="0" borderId="328" xfId="0" applyNumberFormat="1" applyFill="1" applyBorder="1" applyAlignment="1">
      <alignment horizontal="center" vertical="center"/>
    </xf>
    <xf numFmtId="2" fontId="0" fillId="0" borderId="258" xfId="0" applyNumberFormat="1" applyFill="1" applyBorder="1" applyAlignment="1">
      <alignment horizontal="center"/>
    </xf>
    <xf numFmtId="0" fontId="5" fillId="0" borderId="50" xfId="70" applyFont="1" applyFill="1" applyBorder="1" applyAlignment="1">
      <alignment horizontal="left" vertical="center"/>
    </xf>
    <xf numFmtId="0" fontId="5" fillId="0" borderId="50" xfId="70" applyFont="1" applyFill="1" applyBorder="1" applyAlignment="1">
      <alignment vertical="center"/>
    </xf>
    <xf numFmtId="3" fontId="5" fillId="0" borderId="50" xfId="70" applyNumberFormat="1" applyFont="1" applyFill="1" applyBorder="1" applyAlignment="1">
      <alignment horizontal="center" vertical="center"/>
    </xf>
    <xf numFmtId="0" fontId="5" fillId="0" borderId="50" xfId="70" applyFont="1" applyFill="1" applyBorder="1" applyAlignment="1">
      <alignment horizontal="center" vertical="center"/>
    </xf>
    <xf numFmtId="4" fontId="29" fillId="0" borderId="50" xfId="117" applyNumberFormat="1" applyFont="1" applyFill="1" applyBorder="1" applyAlignment="1">
      <alignment horizontal="center" vertical="center"/>
    </xf>
    <xf numFmtId="170" fontId="29" fillId="0" borderId="39" xfId="70" applyNumberFormat="1" applyFont="1" applyFill="1" applyBorder="1" applyAlignment="1">
      <alignment horizontal="center" vertical="center"/>
    </xf>
    <xf numFmtId="0" fontId="5" fillId="0" borderId="21" xfId="70" applyFont="1" applyFill="1" applyBorder="1" applyAlignment="1">
      <alignment horizontal="left" vertical="center"/>
    </xf>
    <xf numFmtId="0" fontId="5" fillId="0" borderId="21" xfId="70" applyFont="1" applyFill="1" applyBorder="1" applyAlignment="1">
      <alignment vertical="center"/>
    </xf>
    <xf numFmtId="3" fontId="5" fillId="0" borderId="21" xfId="70" applyNumberFormat="1" applyFont="1" applyFill="1" applyBorder="1" applyAlignment="1">
      <alignment horizontal="center" vertical="center"/>
    </xf>
    <xf numFmtId="0" fontId="5" fillId="0" borderId="21" xfId="70" applyFont="1" applyFill="1" applyBorder="1" applyAlignment="1">
      <alignment horizontal="center" vertical="center"/>
    </xf>
    <xf numFmtId="170" fontId="29" fillId="0" borderId="21" xfId="70" applyNumberFormat="1" applyFont="1" applyFill="1" applyBorder="1" applyAlignment="1">
      <alignment horizontal="center" vertical="center"/>
    </xf>
    <xf numFmtId="0" fontId="5" fillId="0" borderId="18" xfId="70" applyFont="1" applyFill="1" applyBorder="1" applyAlignment="1">
      <alignment horizontal="left" vertical="center" wrapText="1"/>
    </xf>
    <xf numFmtId="0" fontId="5" fillId="0" borderId="18" xfId="70" applyFont="1" applyFill="1" applyBorder="1" applyAlignment="1">
      <alignment horizontal="center" vertical="center" wrapText="1"/>
    </xf>
    <xf numFmtId="0" fontId="29" fillId="0" borderId="18" xfId="70" applyFont="1" applyFill="1" applyBorder="1" applyAlignment="1">
      <alignment horizontal="center" vertical="center" wrapText="1"/>
    </xf>
    <xf numFmtId="0" fontId="29" fillId="0" borderId="18" xfId="70" applyFont="1" applyFill="1" applyBorder="1" applyAlignment="1">
      <alignment horizontal="center" vertical="center"/>
    </xf>
    <xf numFmtId="0" fontId="5" fillId="0" borderId="39" xfId="70" applyFont="1" applyFill="1" applyBorder="1" applyAlignment="1">
      <alignment horizontal="left" vertical="center"/>
    </xf>
    <xf numFmtId="0" fontId="5" fillId="0" borderId="39" xfId="70" applyFont="1" applyFill="1" applyBorder="1" applyAlignment="1">
      <alignment vertical="center"/>
    </xf>
    <xf numFmtId="3" fontId="5" fillId="0" borderId="39" xfId="70" applyNumberFormat="1" applyFont="1" applyFill="1" applyBorder="1" applyAlignment="1">
      <alignment horizontal="center" vertical="center"/>
    </xf>
    <xf numFmtId="0" fontId="5" fillId="0" borderId="39" xfId="70" applyFont="1" applyFill="1" applyBorder="1" applyAlignment="1">
      <alignment horizontal="center" vertical="center"/>
    </xf>
    <xf numFmtId="0" fontId="5" fillId="0" borderId="18" xfId="57" applyFont="1" applyFill="1" applyBorder="1" applyAlignment="1">
      <alignment horizontal="center"/>
    </xf>
    <xf numFmtId="0" fontId="154" fillId="0" borderId="12" xfId="0" applyFont="1" applyFill="1" applyBorder="1"/>
    <xf numFmtId="0" fontId="154" fillId="0" borderId="12" xfId="0" applyFont="1" applyFill="1" applyBorder="1" applyAlignment="1">
      <alignment horizontal="center"/>
    </xf>
    <xf numFmtId="0" fontId="0" fillId="0" borderId="426" xfId="0" applyFont="1" applyFill="1" applyBorder="1" applyAlignment="1">
      <alignment horizontal="left"/>
    </xf>
    <xf numFmtId="2" fontId="129" fillId="0" borderId="472" xfId="0" applyNumberFormat="1" applyFont="1" applyFill="1" applyBorder="1" applyAlignment="1">
      <alignment horizontal="center"/>
    </xf>
    <xf numFmtId="0" fontId="0" fillId="0" borderId="12" xfId="0" applyFill="1" applyBorder="1" applyAlignment="1">
      <alignment horizontal="center"/>
    </xf>
    <xf numFmtId="0" fontId="0" fillId="0" borderId="12" xfId="0" applyFill="1" applyBorder="1" applyAlignment="1">
      <alignment horizontal="center" vertical="center"/>
    </xf>
    <xf numFmtId="0" fontId="0" fillId="0" borderId="224" xfId="0" applyFill="1" applyBorder="1" applyAlignment="1">
      <alignment horizontal="center" vertical="center"/>
    </xf>
    <xf numFmtId="0" fontId="173" fillId="0" borderId="0" xfId="0" applyFont="1" applyFill="1"/>
    <xf numFmtId="0" fontId="13" fillId="0" borderId="424" xfId="0" applyNumberFormat="1" applyFont="1" applyFill="1" applyBorder="1" applyAlignment="1">
      <alignment horizontal="left" vertical="center" wrapText="1"/>
    </xf>
    <xf numFmtId="0" fontId="13" fillId="0" borderId="428" xfId="0" applyNumberFormat="1" applyFont="1" applyFill="1" applyBorder="1" applyAlignment="1">
      <alignment horizontal="left" vertical="center" wrapText="1"/>
    </xf>
    <xf numFmtId="0" fontId="13" fillId="0" borderId="427" xfId="0" applyNumberFormat="1" applyFont="1" applyFill="1" applyBorder="1" applyAlignment="1">
      <alignment horizontal="left" vertical="center" wrapText="1"/>
    </xf>
    <xf numFmtId="1" fontId="0" fillId="0" borderId="12" xfId="0" applyNumberFormat="1" applyFont="1" applyFill="1" applyBorder="1" applyAlignment="1">
      <alignment horizontal="center" vertical="center" wrapText="1"/>
    </xf>
    <xf numFmtId="0" fontId="134" fillId="0" borderId="562" xfId="42" applyNumberFormat="1" applyFont="1" applyFill="1" applyBorder="1" applyAlignment="1" applyProtection="1">
      <alignment horizontal="center" vertical="center" wrapText="1"/>
    </xf>
    <xf numFmtId="0" fontId="134" fillId="0" borderId="562" xfId="0" applyFont="1" applyFill="1" applyBorder="1" applyAlignment="1" applyProtection="1">
      <alignment vertical="center" wrapText="1"/>
    </xf>
    <xf numFmtId="0" fontId="134" fillId="0" borderId="562" xfId="42" applyNumberFormat="1" applyFont="1" applyFill="1" applyBorder="1" applyAlignment="1" applyProtection="1">
      <alignment horizontal="center" vertical="center"/>
    </xf>
    <xf numFmtId="0" fontId="134" fillId="0" borderId="562" xfId="0" applyNumberFormat="1" applyFont="1" applyFill="1" applyBorder="1" applyAlignment="1">
      <alignment horizontal="left"/>
    </xf>
    <xf numFmtId="0" fontId="134" fillId="0" borderId="562" xfId="42" applyNumberFormat="1" applyFont="1" applyFill="1" applyBorder="1" applyAlignment="1" applyProtection="1">
      <alignment horizontal="left" vertical="center"/>
    </xf>
    <xf numFmtId="0" fontId="134" fillId="0" borderId="562" xfId="57" applyNumberFormat="1" applyFont="1" applyFill="1" applyBorder="1" applyAlignment="1">
      <alignment horizontal="left" wrapText="1"/>
    </xf>
    <xf numFmtId="0" fontId="0" fillId="0" borderId="0" xfId="0" applyNumberFormat="1" applyFill="1" applyAlignment="1">
      <alignment horizontal="left"/>
    </xf>
    <xf numFmtId="0" fontId="0" fillId="0" borderId="562" xfId="0" applyNumberFormat="1" applyFill="1" applyBorder="1" applyAlignment="1">
      <alignment horizontal="left"/>
    </xf>
    <xf numFmtId="0" fontId="5" fillId="0" borderId="562" xfId="41" applyFont="1" applyFill="1" applyBorder="1" applyAlignment="1" applyProtection="1">
      <alignment vertical="center" wrapText="1"/>
    </xf>
    <xf numFmtId="0" fontId="154" fillId="0" borderId="562" xfId="57" applyFont="1" applyFill="1" applyBorder="1" applyAlignment="1">
      <alignment horizontal="center" vertical="center"/>
    </xf>
    <xf numFmtId="0" fontId="5" fillId="0" borderId="562" xfId="0" applyFont="1" applyFill="1" applyBorder="1" applyAlignment="1" applyProtection="1">
      <alignment vertical="center" wrapText="1"/>
    </xf>
    <xf numFmtId="0" fontId="49" fillId="0" borderId="330" xfId="42" applyFont="1" applyFill="1" applyBorder="1" applyAlignment="1">
      <alignment horizontal="center" vertical="center"/>
    </xf>
    <xf numFmtId="0" fontId="49" fillId="0" borderId="359" xfId="42" applyFont="1" applyFill="1" applyBorder="1" applyAlignment="1">
      <alignment horizontal="center" vertical="center"/>
    </xf>
    <xf numFmtId="0" fontId="0" fillId="0" borderId="426" xfId="0" applyNumberFormat="1" applyFill="1" applyBorder="1" applyAlignment="1">
      <alignment horizontal="left" vertical="center"/>
    </xf>
    <xf numFmtId="49" fontId="0" fillId="0" borderId="426" xfId="0" applyNumberFormat="1" applyFill="1" applyBorder="1"/>
    <xf numFmtId="1" fontId="131" fillId="0" borderId="426" xfId="209" applyNumberFormat="1" applyFill="1" applyBorder="1" applyAlignment="1">
      <alignment horizontal="left"/>
    </xf>
    <xf numFmtId="0" fontId="0" fillId="0" borderId="426" xfId="0" applyFill="1" applyBorder="1" applyAlignment="1">
      <alignment horizontal="left" vertical="top"/>
    </xf>
    <xf numFmtId="49" fontId="131" fillId="0" borderId="426" xfId="209" applyNumberFormat="1" applyFill="1" applyBorder="1"/>
    <xf numFmtId="0" fontId="5" fillId="0" borderId="21" xfId="57" applyFont="1" applyFill="1" applyBorder="1" applyAlignment="1">
      <alignment horizontal="center" vertical="center"/>
    </xf>
    <xf numFmtId="0" fontId="5" fillId="0" borderId="39" xfId="57" applyFont="1" applyFill="1" applyBorder="1" applyAlignment="1">
      <alignment horizontal="center" vertical="center"/>
    </xf>
    <xf numFmtId="0" fontId="25" fillId="0" borderId="21" xfId="57" applyFont="1" applyFill="1" applyBorder="1" applyAlignment="1">
      <alignment horizontal="center" vertical="center" wrapText="1"/>
    </xf>
    <xf numFmtId="4" fontId="15" fillId="0" borderId="12" xfId="0" applyNumberFormat="1" applyFont="1" applyFill="1" applyBorder="1" applyAlignment="1">
      <alignment horizontal="center" vertical="center"/>
    </xf>
    <xf numFmtId="0" fontId="5" fillId="0" borderId="40" xfId="57" applyFont="1" applyFill="1" applyBorder="1" applyAlignment="1">
      <alignment horizontal="center" vertical="center"/>
    </xf>
    <xf numFmtId="0" fontId="25" fillId="0" borderId="12" xfId="57" applyFont="1" applyFill="1" applyBorder="1" applyAlignment="1">
      <alignment horizontal="center" vertical="center" wrapText="1"/>
    </xf>
    <xf numFmtId="4" fontId="5" fillId="0" borderId="38" xfId="116" applyNumberFormat="1" applyFont="1" applyFill="1" applyBorder="1" applyAlignment="1">
      <alignment horizontal="center" vertical="center"/>
    </xf>
    <xf numFmtId="4" fontId="0" fillId="0" borderId="224" xfId="0" applyNumberFormat="1" applyFill="1" applyBorder="1" applyAlignment="1">
      <alignment horizontal="center" vertical="center" wrapText="1"/>
    </xf>
    <xf numFmtId="0" fontId="134" fillId="0" borderId="426" xfId="0" applyFont="1" applyFill="1" applyBorder="1" applyAlignment="1">
      <alignment wrapText="1"/>
    </xf>
    <xf numFmtId="0" fontId="0" fillId="0" borderId="224" xfId="0" applyFill="1" applyBorder="1" applyAlignment="1">
      <alignment wrapText="1"/>
    </xf>
    <xf numFmtId="0" fontId="0" fillId="0" borderId="424" xfId="0" applyFill="1" applyBorder="1" applyAlignment="1">
      <alignment horizontal="center" vertical="center"/>
    </xf>
    <xf numFmtId="0" fontId="0" fillId="0" borderId="428" xfId="0" applyFill="1" applyBorder="1" applyAlignment="1">
      <alignment wrapText="1"/>
    </xf>
    <xf numFmtId="0" fontId="0" fillId="0" borderId="428" xfId="0" applyFill="1" applyBorder="1" applyAlignment="1">
      <alignment horizontal="center" vertical="center"/>
    </xf>
    <xf numFmtId="186" fontId="29" fillId="0" borderId="257" xfId="0" applyNumberFormat="1" applyFont="1" applyFill="1" applyBorder="1" applyAlignment="1">
      <alignment horizontal="center" wrapText="1"/>
    </xf>
    <xf numFmtId="2" fontId="29" fillId="0" borderId="328" xfId="0" applyNumberFormat="1" applyFont="1" applyFill="1" applyBorder="1" applyAlignment="1">
      <alignment horizontal="center" vertical="center" wrapText="1"/>
    </xf>
    <xf numFmtId="2" fontId="0" fillId="0" borderId="328" xfId="0" applyNumberFormat="1" applyFill="1" applyBorder="1" applyAlignment="1">
      <alignment horizontal="center"/>
    </xf>
    <xf numFmtId="2" fontId="29" fillId="0" borderId="384" xfId="0" applyNumberFormat="1" applyFont="1" applyFill="1" applyBorder="1" applyAlignment="1">
      <alignment horizontal="center" vertical="center" wrapText="1"/>
    </xf>
    <xf numFmtId="0" fontId="29" fillId="0" borderId="384" xfId="0" applyNumberFormat="1" applyFont="1" applyFill="1" applyBorder="1" applyAlignment="1">
      <alignment horizontal="center" vertical="center" wrapText="1"/>
    </xf>
    <xf numFmtId="0" fontId="29" fillId="0" borderId="258" xfId="0" applyNumberFormat="1" applyFont="1" applyFill="1" applyBorder="1" applyAlignment="1">
      <alignment horizontal="center" vertical="center" wrapText="1"/>
    </xf>
    <xf numFmtId="1" fontId="173" fillId="0" borderId="562" xfId="0" applyNumberFormat="1" applyFont="1" applyFill="1" applyBorder="1" applyAlignment="1">
      <alignment horizontal="center" vertical="center"/>
    </xf>
    <xf numFmtId="3" fontId="5" fillId="0" borderId="66" xfId="72" applyNumberFormat="1" applyFont="1" applyFill="1" applyBorder="1" applyAlignment="1">
      <alignment horizontal="center" vertical="center"/>
    </xf>
    <xf numFmtId="0" fontId="201" fillId="0" borderId="426" xfId="0" applyFont="1" applyFill="1" applyBorder="1" applyAlignment="1">
      <alignment horizontal="center" vertical="center"/>
    </xf>
    <xf numFmtId="3" fontId="201" fillId="0" borderId="426" xfId="0" applyNumberFormat="1" applyFont="1" applyFill="1" applyBorder="1" applyAlignment="1">
      <alignment horizontal="center" vertical="center"/>
    </xf>
    <xf numFmtId="0" fontId="295" fillId="0" borderId="426" xfId="0" applyFont="1" applyFill="1" applyBorder="1" applyAlignment="1">
      <alignment horizontal="center" vertical="center" wrapText="1"/>
    </xf>
    <xf numFmtId="0" fontId="305" fillId="0" borderId="475" xfId="0" applyFont="1" applyFill="1" applyBorder="1" applyAlignment="1">
      <alignment vertical="center" wrapText="1"/>
    </xf>
    <xf numFmtId="0" fontId="305" fillId="0" borderId="426" xfId="0" applyFont="1" applyFill="1" applyBorder="1" applyAlignment="1">
      <alignment horizontal="left" vertical="top" wrapText="1"/>
    </xf>
    <xf numFmtId="0" fontId="305" fillId="0" borderId="426" xfId="0" applyFont="1" applyFill="1" applyBorder="1" applyAlignment="1">
      <alignment vertical="center" wrapText="1"/>
    </xf>
    <xf numFmtId="0" fontId="198" fillId="0" borderId="500" xfId="58" applyFont="1" applyFill="1" applyBorder="1" applyAlignment="1">
      <alignment horizontal="center" vertical="center"/>
    </xf>
    <xf numFmtId="0" fontId="198" fillId="0" borderId="500" xfId="58" applyFont="1" applyFill="1" applyBorder="1" applyAlignment="1">
      <alignment horizontal="center" vertical="center" wrapText="1"/>
    </xf>
    <xf numFmtId="0" fontId="297" fillId="0" borderId="426" xfId="0" applyFont="1" applyFill="1" applyBorder="1" applyAlignment="1"/>
    <xf numFmtId="0" fontId="297" fillId="0" borderId="426" xfId="0" applyFont="1" applyFill="1" applyBorder="1" applyAlignment="1">
      <alignment horizontal="left"/>
    </xf>
    <xf numFmtId="0" fontId="198" fillId="0" borderId="426" xfId="0" applyFont="1" applyFill="1" applyBorder="1"/>
    <xf numFmtId="0" fontId="198" fillId="0" borderId="426" xfId="0" applyFont="1" applyFill="1" applyBorder="1" applyAlignment="1">
      <alignment horizontal="left"/>
    </xf>
    <xf numFmtId="0" fontId="200" fillId="0" borderId="426" xfId="0" applyFont="1" applyFill="1" applyBorder="1" applyAlignment="1">
      <alignment vertical="center"/>
    </xf>
    <xf numFmtId="0" fontId="200" fillId="0" borderId="426" xfId="0" applyFont="1" applyFill="1" applyBorder="1" applyAlignment="1">
      <alignment horizontal="left" vertical="center"/>
    </xf>
    <xf numFmtId="0" fontId="198" fillId="0" borderId="426" xfId="0" applyFont="1" applyFill="1" applyBorder="1" applyAlignment="1">
      <alignment horizontal="left" vertical="center"/>
    </xf>
    <xf numFmtId="0" fontId="198" fillId="0" borderId="560" xfId="58" applyFont="1" applyFill="1" applyBorder="1" applyAlignment="1">
      <alignment horizontal="center" vertical="center"/>
    </xf>
    <xf numFmtId="0" fontId="198" fillId="0" borderId="560" xfId="0" applyFont="1" applyFill="1" applyBorder="1" applyAlignment="1">
      <alignment horizontal="left" vertical="center"/>
    </xf>
    <xf numFmtId="49" fontId="198" fillId="0" borderId="552" xfId="58" applyNumberFormat="1" applyFont="1" applyFill="1" applyBorder="1" applyAlignment="1">
      <alignment horizontal="center" vertical="center" wrapText="1"/>
    </xf>
    <xf numFmtId="0" fontId="122" fillId="0" borderId="563" xfId="58" applyFont="1" applyFill="1" applyBorder="1" applyAlignment="1">
      <alignment horizontal="left" vertical="top" wrapText="1"/>
    </xf>
    <xf numFmtId="0" fontId="198" fillId="0" borderId="562" xfId="0" applyNumberFormat="1" applyFont="1" applyFill="1" applyBorder="1" applyAlignment="1">
      <alignment horizontal="center" vertical="center"/>
    </xf>
    <xf numFmtId="0" fontId="198" fillId="0" borderId="562" xfId="58" applyFont="1" applyFill="1" applyBorder="1" applyAlignment="1">
      <alignment horizontal="center" vertical="center"/>
    </xf>
    <xf numFmtId="0" fontId="198" fillId="0" borderId="562" xfId="0" applyFont="1" applyFill="1" applyBorder="1" applyAlignment="1">
      <alignment horizontal="left" vertical="center"/>
    </xf>
    <xf numFmtId="0" fontId="198" fillId="0" borderId="562" xfId="0" applyFont="1" applyFill="1" applyBorder="1" applyAlignment="1">
      <alignment horizontal="left" vertical="top" wrapText="1"/>
    </xf>
    <xf numFmtId="0" fontId="200" fillId="0" borderId="0" xfId="58" applyFont="1" applyFill="1" applyBorder="1" applyAlignment="1">
      <alignment horizontal="center" vertical="center"/>
    </xf>
    <xf numFmtId="0" fontId="201" fillId="0" borderId="0" xfId="0" applyFont="1" applyFill="1" applyAlignment="1">
      <alignment horizontal="center" vertical="center"/>
    </xf>
    <xf numFmtId="49" fontId="220" fillId="48" borderId="565" xfId="57" applyNumberFormat="1" applyFont="1" applyFill="1" applyBorder="1" applyAlignment="1">
      <alignment horizontal="center" vertical="center" wrapText="1"/>
    </xf>
    <xf numFmtId="49" fontId="198" fillId="0" borderId="12" xfId="180" applyNumberFormat="1" applyFont="1" applyFill="1" applyBorder="1" applyAlignment="1">
      <alignment horizontal="center" vertical="center"/>
    </xf>
    <xf numFmtId="1" fontId="69" fillId="0" borderId="562" xfId="0" applyNumberFormat="1" applyFont="1" applyFill="1" applyBorder="1" applyAlignment="1">
      <alignment horizontal="center"/>
    </xf>
    <xf numFmtId="2" fontId="134" fillId="0" borderId="0" xfId="0" applyNumberFormat="1" applyFont="1" applyFill="1" applyBorder="1" applyAlignment="1">
      <alignment horizontal="center"/>
    </xf>
    <xf numFmtId="0" fontId="0" fillId="0" borderId="12" xfId="0" applyFill="1" applyBorder="1" applyAlignment="1">
      <alignment horizontal="center" vertical="center"/>
    </xf>
    <xf numFmtId="0" fontId="0" fillId="0" borderId="12" xfId="0" applyFill="1" applyBorder="1"/>
    <xf numFmtId="3" fontId="5" fillId="0" borderId="107" xfId="57" applyNumberFormat="1" applyFont="1" applyFill="1" applyBorder="1" applyAlignment="1">
      <alignment horizontal="center" vertical="center"/>
    </xf>
    <xf numFmtId="3" fontId="5" fillId="0" borderId="121" xfId="57" applyNumberFormat="1" applyFont="1" applyFill="1" applyBorder="1" applyAlignment="1">
      <alignment horizontal="center" vertical="center"/>
    </xf>
    <xf numFmtId="3" fontId="5" fillId="0" borderId="138" xfId="57" applyNumberFormat="1" applyFont="1" applyFill="1" applyBorder="1" applyAlignment="1">
      <alignment horizontal="center" vertical="center"/>
    </xf>
    <xf numFmtId="3" fontId="5" fillId="0" borderId="0" xfId="57" applyNumberFormat="1" applyFont="1" applyFill="1" applyBorder="1" applyAlignment="1">
      <alignment horizontal="center" vertical="center"/>
    </xf>
    <xf numFmtId="3" fontId="5" fillId="0" borderId="172" xfId="57" applyNumberFormat="1" applyFont="1" applyFill="1" applyBorder="1" applyAlignment="1">
      <alignment horizontal="center" vertical="center"/>
    </xf>
    <xf numFmtId="3" fontId="5" fillId="0" borderId="109" xfId="57" applyNumberFormat="1" applyFont="1" applyFill="1" applyBorder="1" applyAlignment="1">
      <alignment horizontal="center" vertical="center"/>
    </xf>
    <xf numFmtId="0" fontId="135" fillId="0" borderId="135" xfId="0" applyFont="1" applyFill="1" applyBorder="1" applyAlignment="1"/>
    <xf numFmtId="0" fontId="135" fillId="0" borderId="136" xfId="0" applyFont="1" applyFill="1" applyBorder="1" applyAlignment="1"/>
    <xf numFmtId="3" fontId="135" fillId="0" borderId="137" xfId="0" applyNumberFormat="1" applyFont="1" applyFill="1" applyBorder="1" applyAlignment="1"/>
    <xf numFmtId="3" fontId="201" fillId="0" borderId="562" xfId="0" applyNumberFormat="1" applyFont="1" applyFill="1" applyBorder="1"/>
    <xf numFmtId="4" fontId="5" fillId="0" borderId="562" xfId="0" applyNumberFormat="1" applyFont="1" applyFill="1" applyBorder="1" applyAlignment="1">
      <alignment horizontal="center" vertical="center" wrapText="1"/>
    </xf>
    <xf numFmtId="4" fontId="202" fillId="0" borderId="562" xfId="0" applyNumberFormat="1" applyFont="1" applyFill="1" applyBorder="1" applyAlignment="1">
      <alignment horizontal="center" vertical="center" wrapText="1"/>
    </xf>
    <xf numFmtId="4" fontId="154" fillId="0" borderId="360" xfId="0" applyNumberFormat="1" applyFont="1" applyFill="1" applyBorder="1" applyAlignment="1">
      <alignment horizontal="center" vertical="center"/>
    </xf>
    <xf numFmtId="0" fontId="0" fillId="0" borderId="0" xfId="0"/>
    <xf numFmtId="0" fontId="43" fillId="36" borderId="12" xfId="57" applyFont="1" applyFill="1" applyBorder="1" applyAlignment="1">
      <alignment vertical="center" wrapText="1"/>
    </xf>
    <xf numFmtId="0" fontId="13" fillId="0" borderId="270" xfId="57" applyFont="1" applyFill="1" applyBorder="1" applyAlignment="1">
      <alignment vertical="center" wrapText="1"/>
    </xf>
    <xf numFmtId="0" fontId="0" fillId="0" borderId="0" xfId="0"/>
    <xf numFmtId="0" fontId="0" fillId="0" borderId="224" xfId="0" applyFill="1" applyBorder="1" applyAlignment="1">
      <alignment horizontal="center" vertical="center"/>
    </xf>
    <xf numFmtId="0" fontId="273" fillId="0" borderId="257" xfId="0" applyFont="1" applyFill="1" applyBorder="1" applyAlignment="1">
      <alignment vertical="center"/>
    </xf>
    <xf numFmtId="0" fontId="25" fillId="0" borderId="64" xfId="70" applyFont="1" applyFill="1" applyBorder="1" applyAlignment="1">
      <alignment vertical="center" wrapText="1"/>
    </xf>
    <xf numFmtId="0" fontId="25" fillId="0" borderId="83" xfId="70" applyFont="1" applyFill="1" applyBorder="1" applyAlignment="1">
      <alignment vertical="center" wrapText="1"/>
    </xf>
    <xf numFmtId="0" fontId="8" fillId="34" borderId="41" xfId="70" applyFont="1" applyFill="1" applyBorder="1" applyAlignment="1">
      <alignment vertical="center"/>
    </xf>
    <xf numFmtId="0" fontId="8" fillId="34" borderId="37" xfId="70" applyFont="1" applyFill="1" applyBorder="1" applyAlignment="1">
      <alignment vertical="center"/>
    </xf>
    <xf numFmtId="0" fontId="36" fillId="0" borderId="15" xfId="0" applyFont="1" applyFill="1" applyBorder="1" applyAlignment="1">
      <alignment wrapText="1"/>
    </xf>
    <xf numFmtId="0" fontId="90" fillId="0" borderId="15" xfId="0" applyFont="1" applyFill="1" applyBorder="1" applyAlignment="1">
      <alignment wrapText="1"/>
    </xf>
    <xf numFmtId="0" fontId="90" fillId="0" borderId="12" xfId="0" applyFont="1" applyFill="1" applyBorder="1" applyAlignment="1">
      <alignment wrapText="1"/>
    </xf>
    <xf numFmtId="0" fontId="272" fillId="0" borderId="135" xfId="0" applyFont="1" applyFill="1" applyBorder="1" applyAlignment="1">
      <alignment vertical="center"/>
    </xf>
    <xf numFmtId="0" fontId="272" fillId="0" borderId="136" xfId="0" applyFont="1" applyFill="1" applyBorder="1" applyAlignment="1">
      <alignment vertical="center"/>
    </xf>
    <xf numFmtId="0" fontId="272" fillId="0" borderId="137" xfId="0" applyFont="1" applyFill="1" applyBorder="1" applyAlignment="1">
      <alignment vertical="center"/>
    </xf>
    <xf numFmtId="0" fontId="275" fillId="0" borderId="0" xfId="0" applyFont="1" applyFill="1" applyAlignment="1">
      <alignment vertical="center" wrapText="1"/>
    </xf>
    <xf numFmtId="0" fontId="216" fillId="0" borderId="12" xfId="130" applyNumberFormat="1" applyFont="1" applyFill="1" applyBorder="1" applyAlignment="1" applyProtection="1">
      <alignment vertical="center" wrapText="1"/>
      <protection locked="0"/>
    </xf>
    <xf numFmtId="0" fontId="216" fillId="0" borderId="284" xfId="130" applyNumberFormat="1" applyFont="1" applyFill="1" applyBorder="1" applyAlignment="1" applyProtection="1">
      <alignment vertical="center" wrapText="1"/>
      <protection locked="0"/>
    </xf>
    <xf numFmtId="0" fontId="216" fillId="0" borderId="291" xfId="130" applyNumberFormat="1" applyFont="1" applyFill="1" applyBorder="1" applyAlignment="1" applyProtection="1">
      <alignment vertical="center" wrapText="1"/>
      <protection locked="0"/>
    </xf>
    <xf numFmtId="0" fontId="249" fillId="0" borderId="229" xfId="0" applyFont="1" applyFill="1" applyBorder="1" applyAlignment="1">
      <alignment wrapText="1"/>
    </xf>
    <xf numFmtId="0" fontId="249" fillId="0" borderId="203" xfId="0" applyFont="1" applyFill="1" applyBorder="1" applyAlignment="1">
      <alignment wrapText="1"/>
    </xf>
    <xf numFmtId="0" fontId="216" fillId="0" borderId="224" xfId="130" applyNumberFormat="1" applyFont="1" applyFill="1" applyBorder="1" applyAlignment="1" applyProtection="1">
      <alignment vertical="center" wrapText="1"/>
      <protection locked="0"/>
    </xf>
    <xf numFmtId="0" fontId="216" fillId="0" borderId="229" xfId="130" applyNumberFormat="1" applyFont="1" applyFill="1" applyBorder="1" applyAlignment="1" applyProtection="1">
      <alignment vertical="center" wrapText="1"/>
      <protection locked="0"/>
    </xf>
    <xf numFmtId="0" fontId="216" fillId="0" borderId="205" xfId="130" applyNumberFormat="1" applyFont="1" applyFill="1" applyBorder="1" applyAlignment="1" applyProtection="1">
      <alignment vertical="center" wrapText="1"/>
      <protection locked="0"/>
    </xf>
    <xf numFmtId="3" fontId="4" fillId="0" borderId="42" xfId="130" applyNumberFormat="1" applyFont="1" applyFill="1" applyBorder="1" applyAlignment="1" applyProtection="1">
      <alignment horizontal="center" vertical="center" wrapText="1"/>
      <protection hidden="1"/>
    </xf>
    <xf numFmtId="1" fontId="8" fillId="0" borderId="0" xfId="71" applyNumberFormat="1" applyFont="1" applyFill="1" applyAlignment="1">
      <alignment horizontal="center" vertical="center"/>
    </xf>
    <xf numFmtId="1" fontId="42" fillId="0" borderId="257" xfId="71" applyNumberFormat="1" applyFont="1" applyFill="1" applyBorder="1" applyAlignment="1">
      <alignment horizontal="center" vertical="center" wrapText="1"/>
    </xf>
    <xf numFmtId="0" fontId="5" fillId="0" borderId="140" xfId="0" applyFont="1" applyFill="1" applyBorder="1" applyAlignment="1">
      <alignment horizontal="center"/>
    </xf>
    <xf numFmtId="0" fontId="5" fillId="0" borderId="15" xfId="0" applyFont="1" applyFill="1" applyBorder="1" applyAlignment="1">
      <alignment horizontal="center"/>
    </xf>
    <xf numFmtId="0" fontId="5" fillId="0" borderId="125" xfId="0" applyFont="1" applyFill="1" applyBorder="1" applyAlignment="1">
      <alignment horizontal="center"/>
    </xf>
    <xf numFmtId="3" fontId="0" fillId="0" borderId="561" xfId="0" applyNumberFormat="1" applyFill="1" applyBorder="1" applyAlignment="1">
      <alignment horizontal="center" vertical="center"/>
    </xf>
    <xf numFmtId="3" fontId="5" fillId="0" borderId="339" xfId="57" applyNumberFormat="1" applyFont="1" applyFill="1" applyBorder="1" applyAlignment="1">
      <alignment horizontal="center" vertical="center"/>
    </xf>
    <xf numFmtId="3" fontId="5" fillId="0" borderId="392" xfId="57" applyNumberFormat="1" applyFont="1" applyFill="1" applyBorder="1" applyAlignment="1">
      <alignment horizontal="center" vertical="center"/>
    </xf>
    <xf numFmtId="3" fontId="5" fillId="0" borderId="74" xfId="57" applyNumberFormat="1" applyFont="1" applyFill="1" applyBorder="1" applyAlignment="1">
      <alignment horizontal="center" vertical="center"/>
    </xf>
    <xf numFmtId="3" fontId="5" fillId="0" borderId="111" xfId="57" applyNumberFormat="1" applyFont="1" applyFill="1" applyBorder="1" applyAlignment="1">
      <alignment horizontal="center" vertical="center"/>
    </xf>
    <xf numFmtId="0" fontId="0" fillId="0" borderId="0" xfId="0" applyFill="1"/>
    <xf numFmtId="4" fontId="150" fillId="50" borderId="257" xfId="57" applyNumberFormat="1" applyFont="1" applyFill="1" applyBorder="1" applyAlignment="1">
      <alignment horizontal="center" vertical="center" wrapText="1"/>
    </xf>
    <xf numFmtId="3" fontId="245" fillId="0" borderId="320" xfId="0" applyNumberFormat="1" applyFont="1" applyFill="1" applyBorder="1" applyAlignment="1">
      <alignment horizontal="center" vertical="center"/>
    </xf>
    <xf numFmtId="3" fontId="245" fillId="0" borderId="257" xfId="0" applyNumberFormat="1" applyFont="1" applyFill="1" applyBorder="1" applyAlignment="1">
      <alignment horizontal="center" vertical="center"/>
    </xf>
    <xf numFmtId="3" fontId="285" fillId="0" borderId="426" xfId="0" applyNumberFormat="1" applyFont="1" applyFill="1" applyBorder="1" applyAlignment="1">
      <alignment horizontal="center" vertical="center" wrapText="1"/>
    </xf>
    <xf numFmtId="4" fontId="47" fillId="50" borderId="12" xfId="0" applyNumberFormat="1" applyFont="1" applyFill="1" applyBorder="1" applyAlignment="1">
      <alignment horizontal="center" vertical="center" wrapText="1"/>
    </xf>
    <xf numFmtId="4" fontId="94" fillId="0" borderId="12" xfId="116" applyNumberFormat="1" applyFont="1" applyFill="1" applyBorder="1" applyAlignment="1">
      <alignment horizontal="center" vertical="center"/>
    </xf>
    <xf numFmtId="4" fontId="0" fillId="0" borderId="603" xfId="0" applyNumberFormat="1" applyFill="1" applyBorder="1" applyAlignment="1">
      <alignment horizontal="center"/>
    </xf>
    <xf numFmtId="4" fontId="14" fillId="0" borderId="0" xfId="0" applyNumberFormat="1" applyFont="1" applyAlignment="1">
      <alignment horizontal="center" vertical="center"/>
    </xf>
    <xf numFmtId="4" fontId="10" fillId="0" borderId="0" xfId="0" applyNumberFormat="1" applyFont="1" applyAlignment="1">
      <alignment horizontal="center" vertical="center"/>
    </xf>
    <xf numFmtId="4" fontId="158" fillId="50" borderId="12" xfId="0" applyNumberFormat="1" applyFont="1" applyFill="1" applyBorder="1" applyAlignment="1">
      <alignment horizontal="center" wrapText="1"/>
    </xf>
    <xf numFmtId="0" fontId="0" fillId="0" borderId="0" xfId="0"/>
    <xf numFmtId="4" fontId="0" fillId="0" borderId="603" xfId="0" applyNumberFormat="1" applyFill="1" applyBorder="1" applyAlignment="1">
      <alignment horizontal="center" vertical="center"/>
    </xf>
    <xf numFmtId="3" fontId="288" fillId="0" borderId="404" xfId="0" applyNumberFormat="1" applyFont="1" applyFill="1" applyBorder="1"/>
    <xf numFmtId="0" fontId="131" fillId="0" borderId="0" xfId="209"/>
    <xf numFmtId="0" fontId="330" fillId="0" borderId="0" xfId="209" applyFont="1" applyAlignment="1">
      <alignment horizontal="center" vertical="center"/>
    </xf>
    <xf numFmtId="0" fontId="144" fillId="0" borderId="611" xfId="209" applyFont="1" applyBorder="1" applyAlignment="1">
      <alignment horizontal="center" vertical="center"/>
    </xf>
    <xf numFmtId="0" fontId="144" fillId="0" borderId="603" xfId="209" applyFont="1" applyBorder="1" applyAlignment="1">
      <alignment horizontal="center" vertical="center"/>
    </xf>
    <xf numFmtId="0" fontId="186" fillId="0" borderId="611" xfId="18879" applyFont="1" applyFill="1" applyBorder="1" applyAlignment="1">
      <alignment horizontal="center" vertical="center"/>
    </xf>
    <xf numFmtId="0" fontId="186" fillId="47" borderId="603" xfId="18879" applyFont="1" applyFill="1" applyBorder="1" applyAlignment="1">
      <alignment horizontal="center" vertical="center"/>
    </xf>
    <xf numFmtId="0" fontId="333" fillId="47" borderId="603" xfId="18880" applyFont="1" applyFill="1" applyBorder="1" applyAlignment="1">
      <alignment horizontal="center" vertical="center"/>
    </xf>
    <xf numFmtId="0" fontId="333" fillId="47" borderId="603" xfId="18880" applyFont="1" applyFill="1" applyBorder="1" applyAlignment="1">
      <alignment horizontal="center"/>
    </xf>
    <xf numFmtId="0" fontId="144" fillId="0" borderId="603" xfId="209" applyFont="1" applyBorder="1" applyAlignment="1">
      <alignment horizontal="center"/>
    </xf>
    <xf numFmtId="0" fontId="330" fillId="0" borderId="603" xfId="209" applyFont="1" applyBorder="1" applyAlignment="1">
      <alignment horizontal="center" vertical="center"/>
    </xf>
    <xf numFmtId="0" fontId="131" fillId="0" borderId="603" xfId="209" applyBorder="1" applyAlignment="1">
      <alignment horizontal="center" vertical="center"/>
    </xf>
    <xf numFmtId="0" fontId="186" fillId="0" borderId="603" xfId="209" applyFont="1" applyBorder="1" applyAlignment="1">
      <alignment horizontal="center" vertical="center"/>
    </xf>
    <xf numFmtId="0" fontId="186" fillId="0" borderId="603" xfId="209" applyFont="1" applyFill="1" applyBorder="1" applyAlignment="1">
      <alignment horizontal="center" vertical="center"/>
    </xf>
    <xf numFmtId="0" fontId="131" fillId="68" borderId="0" xfId="209" applyFill="1"/>
    <xf numFmtId="9" fontId="330" fillId="57" borderId="0" xfId="209" applyNumberFormat="1" applyFont="1" applyFill="1" applyAlignment="1">
      <alignment horizontal="center" vertical="center" wrapText="1"/>
    </xf>
    <xf numFmtId="2" fontId="144" fillId="0" borderId="603" xfId="209" applyNumberFormat="1" applyFont="1" applyBorder="1" applyAlignment="1">
      <alignment horizontal="right"/>
    </xf>
    <xf numFmtId="2" fontId="330" fillId="0" borderId="603" xfId="209" applyNumberFormat="1" applyFont="1" applyBorder="1" applyAlignment="1">
      <alignment horizontal="right"/>
    </xf>
    <xf numFmtId="2" fontId="330" fillId="0" borderId="603" xfId="209" applyNumberFormat="1" applyFont="1" applyBorder="1" applyAlignment="1">
      <alignment horizontal="right" vertical="center"/>
    </xf>
    <xf numFmtId="2" fontId="144" fillId="0" borderId="603" xfId="209" applyNumberFormat="1" applyFont="1" applyBorder="1" applyAlignment="1">
      <alignment horizontal="right" vertical="center"/>
    </xf>
    <xf numFmtId="0" fontId="144" fillId="48" borderId="603" xfId="209" applyFont="1" applyFill="1" applyBorder="1" applyAlignment="1">
      <alignment horizontal="center" vertical="center" wrapText="1"/>
    </xf>
    <xf numFmtId="0" fontId="330" fillId="48" borderId="603" xfId="209" applyFont="1" applyFill="1" applyBorder="1" applyAlignment="1">
      <alignment horizontal="center" vertical="center"/>
    </xf>
    <xf numFmtId="0" fontId="330" fillId="48" borderId="603" xfId="209" applyFont="1" applyFill="1" applyBorder="1" applyAlignment="1">
      <alignment horizontal="center" vertical="center" wrapText="1"/>
    </xf>
    <xf numFmtId="0" fontId="186" fillId="47" borderId="603" xfId="18879" applyFont="1" applyFill="1" applyBorder="1" applyAlignment="1">
      <alignment horizontal="left" vertical="center"/>
    </xf>
    <xf numFmtId="0" fontId="186" fillId="47" borderId="615" xfId="18879" applyFont="1" applyFill="1" applyBorder="1" applyAlignment="1">
      <alignment horizontal="left" vertical="center"/>
    </xf>
    <xf numFmtId="0" fontId="186" fillId="47" borderId="603" xfId="18879" applyFont="1" applyFill="1" applyBorder="1" applyAlignment="1">
      <alignment horizontal="left" vertical="center" wrapText="1"/>
    </xf>
    <xf numFmtId="0" fontId="186" fillId="47" borderId="603" xfId="18879" applyFont="1" applyFill="1" applyBorder="1" applyAlignment="1">
      <alignment vertical="center"/>
    </xf>
    <xf numFmtId="0" fontId="186" fillId="47" borderId="603" xfId="18879" applyFont="1" applyFill="1" applyBorder="1" applyAlignment="1">
      <alignment horizontal="left"/>
    </xf>
    <xf numFmtId="0" fontId="186" fillId="47" borderId="603" xfId="18879" applyFont="1" applyFill="1" applyBorder="1" applyAlignment="1">
      <alignment vertical="center" wrapText="1"/>
    </xf>
    <xf numFmtId="0" fontId="144" fillId="0" borderId="603" xfId="58" applyFont="1" applyFill="1" applyBorder="1" applyAlignment="1">
      <alignment horizontal="left" vertical="center" wrapText="1"/>
    </xf>
    <xf numFmtId="0" fontId="15" fillId="0" borderId="603" xfId="54" applyFont="1" applyFill="1" applyBorder="1" applyAlignment="1" applyProtection="1">
      <alignment horizontal="center" vertical="center"/>
    </xf>
    <xf numFmtId="4" fontId="0" fillId="0" borderId="257" xfId="0" applyNumberFormat="1" applyFill="1" applyBorder="1"/>
    <xf numFmtId="197" fontId="0" fillId="0" borderId="0" xfId="0" applyNumberFormat="1" applyFill="1"/>
    <xf numFmtId="197" fontId="140" fillId="0" borderId="0" xfId="0" applyNumberFormat="1" applyFont="1" applyFill="1" applyAlignment="1">
      <alignment horizontal="center" vertical="center" wrapText="1"/>
    </xf>
    <xf numFmtId="0" fontId="0" fillId="0" borderId="531" xfId="0" applyFont="1" applyFill="1" applyBorder="1" applyAlignment="1">
      <alignment horizontal="center" vertical="center"/>
    </xf>
    <xf numFmtId="4" fontId="134" fillId="47" borderId="531" xfId="57" applyNumberFormat="1" applyFont="1" applyFill="1" applyBorder="1" applyAlignment="1">
      <alignment horizontal="center" vertical="center"/>
    </xf>
    <xf numFmtId="49" fontId="134" fillId="47" borderId="531" xfId="57" applyNumberFormat="1" applyFont="1" applyFill="1" applyBorder="1" applyAlignment="1">
      <alignment horizontal="center" vertical="center"/>
    </xf>
    <xf numFmtId="4" fontId="5" fillId="0" borderId="531" xfId="116" applyNumberFormat="1" applyFont="1" applyFill="1" applyBorder="1" applyAlignment="1">
      <alignment horizontal="center" vertical="center"/>
    </xf>
    <xf numFmtId="49" fontId="5" fillId="0" borderId="531" xfId="57" applyNumberFormat="1" applyFont="1" applyFill="1" applyBorder="1" applyAlignment="1" applyProtection="1">
      <alignment horizontal="center" vertical="center"/>
    </xf>
    <xf numFmtId="49" fontId="5" fillId="0" borderId="461" xfId="57" applyNumberFormat="1" applyFont="1" applyFill="1" applyBorder="1" applyAlignment="1">
      <alignment horizontal="center" vertical="center"/>
    </xf>
    <xf numFmtId="49" fontId="5" fillId="0" borderId="621" xfId="57" applyNumberFormat="1" applyFont="1" applyFill="1" applyBorder="1" applyAlignment="1">
      <alignment horizontal="center" vertical="center"/>
    </xf>
    <xf numFmtId="49" fontId="5" fillId="0" borderId="622" xfId="57" applyNumberFormat="1" applyFont="1" applyFill="1" applyBorder="1" applyAlignment="1">
      <alignment horizontal="center" vertical="center"/>
    </xf>
    <xf numFmtId="49" fontId="5" fillId="0" borderId="623" xfId="57" applyNumberFormat="1" applyFont="1" applyFill="1" applyBorder="1" applyAlignment="1">
      <alignment horizontal="center" vertical="center"/>
    </xf>
    <xf numFmtId="49" fontId="5" fillId="0" borderId="624" xfId="57" applyNumberFormat="1" applyFont="1" applyFill="1" applyBorder="1" applyAlignment="1">
      <alignment horizontal="center" vertical="center"/>
    </xf>
    <xf numFmtId="49" fontId="5" fillId="0" borderId="625" xfId="57" applyNumberFormat="1" applyFont="1" applyFill="1" applyBorder="1" applyAlignment="1">
      <alignment horizontal="center" vertical="center"/>
    </xf>
    <xf numFmtId="0" fontId="0" fillId="0" borderId="0" xfId="0"/>
    <xf numFmtId="0" fontId="13" fillId="27" borderId="603" xfId="0" applyFont="1" applyFill="1" applyBorder="1" applyAlignment="1">
      <alignment horizontal="center" vertical="center"/>
    </xf>
    <xf numFmtId="2" fontId="13" fillId="28" borderId="603" xfId="0" applyNumberFormat="1" applyFont="1" applyFill="1" applyBorder="1" applyAlignment="1">
      <alignment horizontal="center" vertical="center"/>
    </xf>
    <xf numFmtId="172" fontId="25" fillId="52" borderId="603" xfId="57" applyNumberFormat="1" applyFont="1" applyFill="1" applyBorder="1" applyAlignment="1">
      <alignment horizontal="center" vertical="center" wrapText="1"/>
    </xf>
    <xf numFmtId="49" fontId="25" fillId="52" borderId="603" xfId="57" applyNumberFormat="1" applyFont="1" applyFill="1" applyBorder="1" applyAlignment="1">
      <alignment horizontal="center" vertical="center" wrapText="1"/>
    </xf>
    <xf numFmtId="4" fontId="25" fillId="52" borderId="603" xfId="117" applyNumberFormat="1" applyFont="1" applyFill="1" applyBorder="1" applyAlignment="1">
      <alignment horizontal="center" vertical="center" wrapText="1"/>
    </xf>
    <xf numFmtId="4" fontId="13" fillId="52" borderId="603" xfId="116" applyNumberFormat="1" applyFont="1" applyFill="1" applyBorder="1" applyAlignment="1">
      <alignment horizontal="center" vertical="center" wrapText="1"/>
    </xf>
    <xf numFmtId="1" fontId="0" fillId="0" borderId="603" xfId="0" applyNumberFormat="1" applyFont="1" applyFill="1" applyBorder="1" applyAlignment="1">
      <alignment horizontal="center" vertical="center" wrapText="1"/>
    </xf>
    <xf numFmtId="0" fontId="0" fillId="0" borderId="603" xfId="0" applyFill="1" applyBorder="1" applyAlignment="1">
      <alignment horizontal="center" vertical="center"/>
    </xf>
    <xf numFmtId="49" fontId="134" fillId="0" borderId="603" xfId="57" applyNumberFormat="1" applyFont="1" applyFill="1" applyBorder="1" applyAlignment="1">
      <alignment horizontal="center" vertical="center"/>
    </xf>
    <xf numFmtId="4" fontId="154" fillId="0" borderId="603" xfId="116" applyNumberFormat="1" applyFont="1" applyFill="1" applyBorder="1" applyAlignment="1">
      <alignment horizontal="center" vertical="center"/>
    </xf>
    <xf numFmtId="172" fontId="25" fillId="52" borderId="586" xfId="57" applyNumberFormat="1" applyFont="1" applyFill="1" applyBorder="1" applyAlignment="1">
      <alignment horizontal="center" vertical="center" wrapText="1"/>
    </xf>
    <xf numFmtId="49" fontId="25" fillId="52" borderId="586" xfId="57" applyNumberFormat="1" applyFont="1" applyFill="1" applyBorder="1" applyAlignment="1">
      <alignment horizontal="center" vertical="center" wrapText="1"/>
    </xf>
    <xf numFmtId="4" fontId="25" fillId="52" borderId="586" xfId="117" applyNumberFormat="1" applyFont="1" applyFill="1" applyBorder="1" applyAlignment="1">
      <alignment horizontal="center" vertical="center" wrapText="1"/>
    </xf>
    <xf numFmtId="4" fontId="13" fillId="52" borderId="586" xfId="116" applyNumberFormat="1" applyFont="1" applyFill="1" applyBorder="1" applyAlignment="1">
      <alignment horizontal="center" vertical="center" wrapText="1"/>
    </xf>
    <xf numFmtId="0" fontId="0" fillId="0" borderId="586" xfId="0" applyFill="1" applyBorder="1" applyAlignment="1">
      <alignment vertical="center"/>
    </xf>
    <xf numFmtId="0" fontId="0" fillId="0" borderId="586" xfId="0" applyFill="1" applyBorder="1" applyAlignment="1">
      <alignment horizontal="center" vertical="center"/>
    </xf>
    <xf numFmtId="4" fontId="154" fillId="0" borderId="586" xfId="116" applyNumberFormat="1" applyFont="1" applyFill="1" applyBorder="1" applyAlignment="1">
      <alignment horizontal="center" vertical="center"/>
    </xf>
    <xf numFmtId="49" fontId="134" fillId="0" borderId="586" xfId="57" applyNumberFormat="1" applyFont="1" applyFill="1" applyBorder="1" applyAlignment="1">
      <alignment horizontal="center" vertical="center"/>
    </xf>
    <xf numFmtId="172" fontId="25" fillId="30" borderId="586" xfId="57" applyNumberFormat="1" applyFont="1" applyFill="1" applyBorder="1" applyAlignment="1">
      <alignment horizontal="center" vertical="center" wrapText="1"/>
    </xf>
    <xf numFmtId="49" fontId="25" fillId="30" borderId="586" xfId="57" applyNumberFormat="1" applyFont="1" applyFill="1" applyBorder="1" applyAlignment="1">
      <alignment horizontal="center" vertical="center" wrapText="1"/>
    </xf>
    <xf numFmtId="4" fontId="25" fillId="30" borderId="586" xfId="57" applyNumberFormat="1" applyFont="1" applyFill="1" applyBorder="1" applyAlignment="1">
      <alignment horizontal="center" vertical="center" wrapText="1"/>
    </xf>
    <xf numFmtId="4" fontId="25" fillId="30" borderId="586" xfId="117" applyNumberFormat="1" applyFont="1" applyFill="1" applyBorder="1" applyAlignment="1">
      <alignment horizontal="center" vertical="center" wrapText="1"/>
    </xf>
    <xf numFmtId="4" fontId="25" fillId="31" borderId="586" xfId="117" applyNumberFormat="1" applyFont="1" applyFill="1" applyBorder="1" applyAlignment="1">
      <alignment horizontal="center" vertical="center" wrapText="1"/>
    </xf>
    <xf numFmtId="0" fontId="0" fillId="0" borderId="586" xfId="0" applyBorder="1" applyAlignment="1">
      <alignment horizontal="center"/>
    </xf>
    <xf numFmtId="4" fontId="0" fillId="0" borderId="586" xfId="0" applyNumberFormat="1" applyFont="1" applyFill="1" applyBorder="1" applyAlignment="1">
      <alignment horizontal="center"/>
    </xf>
    <xf numFmtId="49" fontId="134" fillId="47" borderId="586" xfId="57" applyNumberFormat="1" applyFont="1" applyFill="1" applyBorder="1" applyAlignment="1">
      <alignment horizontal="center" vertical="center"/>
    </xf>
    <xf numFmtId="0" fontId="0" fillId="0" borderId="586" xfId="0" applyFont="1" applyFill="1" applyBorder="1" applyAlignment="1">
      <alignment horizontal="center" vertical="center"/>
    </xf>
    <xf numFmtId="4" fontId="134" fillId="47" borderId="586" xfId="57" applyNumberFormat="1" applyFont="1" applyFill="1" applyBorder="1" applyAlignment="1">
      <alignment horizontal="center" vertical="center"/>
    </xf>
    <xf numFmtId="49" fontId="134" fillId="47" borderId="586" xfId="57" applyNumberFormat="1" applyFont="1" applyFill="1" applyBorder="1" applyAlignment="1" applyProtection="1">
      <alignment horizontal="center" vertical="center"/>
    </xf>
    <xf numFmtId="0" fontId="0" fillId="47" borderId="586" xfId="0" applyFont="1" applyFill="1" applyBorder="1" applyAlignment="1">
      <alignment horizontal="center" vertical="center"/>
    </xf>
    <xf numFmtId="0" fontId="0" fillId="0" borderId="586" xfId="0" applyFont="1" applyFill="1" applyBorder="1" applyAlignment="1">
      <alignment horizontal="center"/>
    </xf>
    <xf numFmtId="49" fontId="5" fillId="0" borderId="586" xfId="57" applyNumberFormat="1" applyFont="1" applyFill="1" applyBorder="1" applyAlignment="1" applyProtection="1">
      <alignment horizontal="center" vertical="center"/>
    </xf>
    <xf numFmtId="0" fontId="0" fillId="0" borderId="586" xfId="0" applyFill="1" applyBorder="1" applyAlignment="1">
      <alignment horizontal="left" vertical="center"/>
    </xf>
    <xf numFmtId="0" fontId="131" fillId="0" borderId="586" xfId="0" applyFont="1" applyFill="1" applyBorder="1" applyAlignment="1">
      <alignment horizontal="center"/>
    </xf>
    <xf numFmtId="0" fontId="0" fillId="0" borderId="0" xfId="0"/>
    <xf numFmtId="49" fontId="5" fillId="0" borderId="531" xfId="57" applyNumberFormat="1" applyFont="1" applyFill="1" applyBorder="1" applyAlignment="1">
      <alignment horizontal="center" vertical="center"/>
    </xf>
    <xf numFmtId="49" fontId="5" fillId="0" borderId="475" xfId="57" applyNumberFormat="1" applyFont="1" applyFill="1" applyBorder="1" applyAlignment="1">
      <alignment horizontal="center" vertical="center"/>
    </xf>
    <xf numFmtId="172" fontId="25" fillId="30" borderId="603" xfId="57" applyNumberFormat="1" applyFont="1" applyFill="1" applyBorder="1" applyAlignment="1">
      <alignment horizontal="center" vertical="center" wrapText="1"/>
    </xf>
    <xf numFmtId="0" fontId="0" fillId="0" borderId="603" xfId="0" applyNumberFormat="1" applyFill="1" applyBorder="1" applyAlignment="1">
      <alignment horizontal="center"/>
    </xf>
    <xf numFmtId="49" fontId="5" fillId="0" borderId="603" xfId="57" applyNumberFormat="1" applyFont="1" applyFill="1" applyBorder="1" applyAlignment="1">
      <alignment horizontal="center" vertical="center"/>
    </xf>
    <xf numFmtId="0" fontId="5" fillId="0" borderId="603" xfId="57" applyNumberFormat="1" applyFont="1" applyFill="1" applyBorder="1" applyAlignment="1">
      <alignment horizontal="center" vertical="center"/>
    </xf>
    <xf numFmtId="12" fontId="5" fillId="0" borderId="603" xfId="57" applyNumberFormat="1" applyFont="1" applyFill="1" applyBorder="1" applyAlignment="1">
      <alignment horizontal="center" vertical="center"/>
    </xf>
    <xf numFmtId="0" fontId="5" fillId="0" borderId="603" xfId="57" applyNumberFormat="1" applyFont="1" applyFill="1" applyBorder="1" applyAlignment="1">
      <alignment horizontal="center" vertical="center" wrapText="1"/>
    </xf>
    <xf numFmtId="49" fontId="5" fillId="0" borderId="603" xfId="57" applyNumberFormat="1" applyFont="1" applyFill="1" applyBorder="1" applyAlignment="1" applyProtection="1">
      <alignment horizontal="center" vertical="center"/>
    </xf>
    <xf numFmtId="49" fontId="5" fillId="0" borderId="603" xfId="57" applyNumberFormat="1" applyFont="1" applyFill="1" applyBorder="1" applyAlignment="1">
      <alignment vertical="center"/>
    </xf>
    <xf numFmtId="0" fontId="5" fillId="0" borderId="603" xfId="57" applyFont="1" applyFill="1" applyBorder="1" applyAlignment="1">
      <alignment horizontal="center" vertical="center"/>
    </xf>
    <xf numFmtId="0" fontId="5" fillId="0" borderId="603" xfId="57" applyFont="1" applyFill="1" applyBorder="1" applyAlignment="1">
      <alignment horizontal="center" vertical="center" wrapText="1"/>
    </xf>
    <xf numFmtId="0" fontId="5" fillId="0" borderId="603" xfId="57" applyFont="1" applyFill="1" applyBorder="1" applyAlignment="1">
      <alignment horizontal="left" vertical="center" wrapText="1"/>
    </xf>
    <xf numFmtId="0" fontId="0" fillId="0" borderId="603" xfId="0" applyFill="1" applyBorder="1" applyAlignment="1">
      <alignment horizontal="center"/>
    </xf>
    <xf numFmtId="0" fontId="29" fillId="0" borderId="603" xfId="57" applyNumberFormat="1" applyFont="1" applyFill="1" applyBorder="1" applyAlignment="1">
      <alignment horizontal="center" vertical="center"/>
    </xf>
    <xf numFmtId="49" fontId="29" fillId="0" borderId="603" xfId="57" applyNumberFormat="1" applyFont="1" applyFill="1" applyBorder="1" applyAlignment="1">
      <alignment horizontal="center" vertical="center"/>
    </xf>
    <xf numFmtId="49" fontId="29" fillId="0" borderId="603" xfId="57" applyNumberFormat="1" applyFont="1" applyFill="1" applyBorder="1" applyAlignment="1" applyProtection="1">
      <alignment horizontal="center" vertical="center"/>
    </xf>
    <xf numFmtId="3" fontId="5" fillId="0" borderId="603" xfId="57" applyNumberFormat="1" applyFont="1" applyFill="1" applyBorder="1" applyAlignment="1">
      <alignment horizontal="left" vertical="center" wrapText="1"/>
    </xf>
    <xf numFmtId="49" fontId="5" fillId="0" borderId="603" xfId="57" applyNumberFormat="1" applyFont="1" applyFill="1" applyBorder="1" applyAlignment="1">
      <alignment horizontal="center" vertical="center" wrapText="1"/>
    </xf>
    <xf numFmtId="0" fontId="5" fillId="0" borderId="630" xfId="57" applyNumberFormat="1" applyFont="1" applyFill="1" applyBorder="1" applyAlignment="1">
      <alignment horizontal="center" vertical="center"/>
    </xf>
    <xf numFmtId="49" fontId="5" fillId="0" borderId="630" xfId="57" applyNumberFormat="1" applyFont="1" applyFill="1" applyBorder="1" applyAlignment="1">
      <alignment horizontal="center" vertical="center"/>
    </xf>
    <xf numFmtId="49" fontId="5" fillId="0" borderId="630" xfId="57" applyNumberFormat="1" applyFont="1" applyFill="1" applyBorder="1" applyAlignment="1" applyProtection="1">
      <alignment horizontal="center" vertical="center"/>
    </xf>
    <xf numFmtId="1" fontId="0" fillId="0" borderId="603" xfId="0" applyNumberFormat="1" applyFill="1" applyBorder="1" applyAlignment="1">
      <alignment horizontal="left" vertical="center" wrapText="1"/>
    </xf>
    <xf numFmtId="0" fontId="5" fillId="0" borderId="603" xfId="57" applyFont="1" applyFill="1" applyBorder="1" applyAlignment="1">
      <alignment vertical="center" wrapText="1"/>
    </xf>
    <xf numFmtId="49" fontId="5" fillId="0" borderId="299" xfId="57" applyNumberFormat="1" applyFont="1" applyFill="1" applyBorder="1" applyAlignment="1">
      <alignment horizontal="center" vertical="center"/>
    </xf>
    <xf numFmtId="49" fontId="5" fillId="0" borderId="631" xfId="57" applyNumberFormat="1" applyFont="1" applyFill="1" applyBorder="1" applyAlignment="1">
      <alignment horizontal="center" vertical="center"/>
    </xf>
    <xf numFmtId="2" fontId="129" fillId="0" borderId="0" xfId="0" applyNumberFormat="1" applyFont="1" applyFill="1"/>
    <xf numFmtId="2" fontId="129" fillId="0" borderId="328" xfId="0" applyNumberFormat="1" applyFont="1" applyFill="1" applyBorder="1" applyAlignment="1">
      <alignment horizontal="center"/>
    </xf>
    <xf numFmtId="2" fontId="129" fillId="0" borderId="426" xfId="0" applyNumberFormat="1" applyFont="1" applyFill="1" applyBorder="1" applyAlignment="1">
      <alignment horizontal="center"/>
    </xf>
    <xf numFmtId="2" fontId="129" fillId="0" borderId="475" xfId="0" applyNumberFormat="1" applyFont="1" applyFill="1" applyBorder="1" applyAlignment="1">
      <alignment horizontal="center"/>
    </xf>
    <xf numFmtId="2" fontId="129" fillId="0" borderId="328" xfId="0" applyNumberFormat="1" applyFont="1" applyFill="1" applyBorder="1" applyAlignment="1">
      <alignment horizontal="center" vertical="center"/>
    </xf>
    <xf numFmtId="2" fontId="129" fillId="0" borderId="426" xfId="0" applyNumberFormat="1" applyFont="1" applyFill="1" applyBorder="1" applyAlignment="1">
      <alignment horizontal="center" vertical="center"/>
    </xf>
    <xf numFmtId="2" fontId="129" fillId="0" borderId="472" xfId="0" applyNumberFormat="1" applyFont="1" applyFill="1" applyBorder="1" applyAlignment="1">
      <alignment horizontal="center" vertical="center"/>
    </xf>
    <xf numFmtId="2" fontId="129" fillId="0" borderId="475" xfId="0" applyNumberFormat="1" applyFont="1" applyFill="1" applyBorder="1" applyAlignment="1">
      <alignment horizontal="center" vertical="center"/>
    </xf>
    <xf numFmtId="2" fontId="202" fillId="0" borderId="603" xfId="0" applyNumberFormat="1" applyFont="1" applyFill="1" applyBorder="1" applyAlignment="1">
      <alignment horizontal="center" vertical="center" wrapText="1"/>
    </xf>
    <xf numFmtId="4" fontId="29" fillId="0" borderId="146" xfId="0" applyNumberFormat="1" applyFont="1" applyFill="1" applyBorder="1" applyAlignment="1">
      <alignment horizontal="center" wrapText="1"/>
    </xf>
    <xf numFmtId="0" fontId="173" fillId="0" borderId="603" xfId="0" applyFont="1" applyFill="1" applyBorder="1" applyAlignment="1">
      <alignment horizontal="center" vertical="center"/>
    </xf>
    <xf numFmtId="49" fontId="198" fillId="0" borderId="603" xfId="0" applyNumberFormat="1" applyFont="1" applyFill="1" applyBorder="1" applyAlignment="1">
      <alignment horizontal="left"/>
    </xf>
    <xf numFmtId="0" fontId="330" fillId="0" borderId="603" xfId="209" applyFont="1" applyFill="1" applyBorder="1" applyAlignment="1">
      <alignment horizontal="center" vertical="center"/>
    </xf>
    <xf numFmtId="0" fontId="330" fillId="0" borderId="603" xfId="209" applyFont="1" applyFill="1" applyBorder="1" applyAlignment="1">
      <alignment horizontal="left" vertical="center"/>
    </xf>
    <xf numFmtId="0" fontId="330" fillId="0" borderId="603" xfId="209" applyFont="1" applyFill="1" applyBorder="1" applyAlignment="1">
      <alignment horizontal="center" vertical="center" wrapText="1"/>
    </xf>
    <xf numFmtId="2" fontId="330" fillId="0" borderId="603" xfId="209" applyNumberFormat="1" applyFont="1" applyFill="1" applyBorder="1" applyAlignment="1">
      <alignment horizontal="right" vertical="center" wrapText="1"/>
    </xf>
    <xf numFmtId="0" fontId="186" fillId="0" borderId="603" xfId="0" applyFont="1" applyFill="1" applyBorder="1" applyAlignment="1">
      <alignment horizontal="center" vertical="center"/>
    </xf>
    <xf numFmtId="2" fontId="330" fillId="0" borderId="603" xfId="209" applyNumberFormat="1" applyFont="1" applyFill="1" applyBorder="1" applyAlignment="1">
      <alignment horizontal="right" vertical="center"/>
    </xf>
    <xf numFmtId="0" fontId="330" fillId="0" borderId="630" xfId="209" applyFont="1" applyFill="1" applyBorder="1" applyAlignment="1">
      <alignment horizontal="left" vertical="center"/>
    </xf>
    <xf numFmtId="0" fontId="131" fillId="0" borderId="603" xfId="209" applyFill="1" applyBorder="1"/>
    <xf numFmtId="0" fontId="330" fillId="0" borderId="610" xfId="209" applyFont="1" applyFill="1" applyBorder="1" applyAlignment="1">
      <alignment horizontal="center" vertical="center"/>
    </xf>
    <xf numFmtId="0" fontId="330" fillId="0" borderId="610" xfId="209" applyFont="1" applyFill="1" applyBorder="1" applyAlignment="1">
      <alignment horizontal="left" vertical="center" wrapText="1"/>
    </xf>
    <xf numFmtId="0" fontId="0" fillId="0" borderId="0" xfId="0"/>
    <xf numFmtId="0" fontId="262" fillId="0" borderId="0" xfId="0" applyFont="1" applyFill="1" applyBorder="1" applyAlignment="1">
      <alignment horizontal="center"/>
    </xf>
    <xf numFmtId="0" fontId="262" fillId="0" borderId="0" xfId="0" applyFont="1" applyFill="1" applyBorder="1" applyAlignment="1">
      <alignment horizontal="center" vertical="center" wrapText="1"/>
    </xf>
    <xf numFmtId="49" fontId="0" fillId="0" borderId="0" xfId="0" applyNumberFormat="1" applyFill="1" applyBorder="1" applyAlignment="1">
      <alignment horizontal="center"/>
    </xf>
    <xf numFmtId="0" fontId="0" fillId="0" borderId="0" xfId="0"/>
    <xf numFmtId="4" fontId="5" fillId="0" borderId="385" xfId="117" applyNumberFormat="1" applyFont="1" applyFill="1" applyBorder="1" applyAlignment="1">
      <alignment horizontal="center" vertical="center" wrapText="1"/>
    </xf>
    <xf numFmtId="4" fontId="5" fillId="0" borderId="384" xfId="117" applyNumberFormat="1" applyFont="1" applyFill="1" applyBorder="1" applyAlignment="1">
      <alignment horizontal="center" vertical="center" wrapText="1"/>
    </xf>
    <xf numFmtId="4" fontId="5" fillId="0" borderId="258" xfId="117" applyNumberFormat="1" applyFont="1" applyFill="1" applyBorder="1" applyAlignment="1">
      <alignment horizontal="center" vertical="center" wrapText="1"/>
    </xf>
    <xf numFmtId="49" fontId="25" fillId="48" borderId="464" xfId="73" applyNumberFormat="1" applyFont="1" applyFill="1" applyBorder="1" applyAlignment="1">
      <alignment horizontal="center" vertical="center" wrapText="1"/>
    </xf>
    <xf numFmtId="49" fontId="25" fillId="48" borderId="602" xfId="73" applyNumberFormat="1" applyFont="1" applyFill="1" applyBorder="1" applyAlignment="1">
      <alignment horizontal="center" vertical="center" wrapText="1"/>
    </xf>
    <xf numFmtId="49" fontId="25" fillId="50" borderId="602" xfId="73" applyNumberFormat="1" applyFont="1" applyFill="1" applyBorder="1" applyAlignment="1">
      <alignment horizontal="center" vertical="center" wrapText="1"/>
    </xf>
    <xf numFmtId="49" fontId="25" fillId="50" borderId="637" xfId="73" applyNumberFormat="1" applyFont="1" applyFill="1" applyBorder="1" applyAlignment="1">
      <alignment horizontal="center" vertical="center" wrapText="1"/>
    </xf>
    <xf numFmtId="0" fontId="0" fillId="0" borderId="0" xfId="0"/>
    <xf numFmtId="0" fontId="0" fillId="0" borderId="603" xfId="0" applyFill="1" applyBorder="1"/>
    <xf numFmtId="49" fontId="5" fillId="0" borderId="603" xfId="73" applyNumberFormat="1" applyFont="1" applyFill="1" applyBorder="1" applyAlignment="1">
      <alignment horizontal="center" wrapText="1"/>
    </xf>
    <xf numFmtId="4" fontId="202" fillId="0" borderId="603" xfId="0" applyNumberFormat="1" applyFont="1" applyFill="1" applyBorder="1" applyAlignment="1">
      <alignment horizontal="center" vertical="center" wrapText="1"/>
    </xf>
    <xf numFmtId="4" fontId="5" fillId="0" borderId="603" xfId="117" applyNumberFormat="1" applyFont="1" applyFill="1" applyBorder="1" applyAlignment="1">
      <alignment horizontal="center" vertical="center" wrapText="1"/>
    </xf>
    <xf numFmtId="49" fontId="5" fillId="0" borderId="258" xfId="73" applyNumberFormat="1" applyFont="1" applyFill="1" applyBorder="1" applyAlignment="1">
      <alignment horizontal="center" wrapText="1"/>
    </xf>
    <xf numFmtId="4" fontId="5" fillId="0" borderId="109" xfId="117" applyNumberFormat="1" applyFont="1" applyFill="1" applyBorder="1" applyAlignment="1">
      <alignment horizontal="center" vertical="center" wrapText="1"/>
    </xf>
    <xf numFmtId="0" fontId="0" fillId="0" borderId="638" xfId="0" applyFill="1" applyBorder="1"/>
    <xf numFmtId="0" fontId="0" fillId="0" borderId="586" xfId="0" applyFill="1" applyBorder="1"/>
    <xf numFmtId="4" fontId="0" fillId="0" borderId="586" xfId="0" applyNumberFormat="1" applyFill="1" applyBorder="1"/>
    <xf numFmtId="0" fontId="0" fillId="0" borderId="640" xfId="0" applyFill="1" applyBorder="1"/>
    <xf numFmtId="0" fontId="0" fillId="0" borderId="641" xfId="0" applyFill="1" applyBorder="1"/>
    <xf numFmtId="4" fontId="0" fillId="0" borderId="641" xfId="0" applyNumberFormat="1" applyFill="1" applyBorder="1"/>
    <xf numFmtId="2" fontId="0" fillId="0" borderId="639" xfId="0" applyNumberFormat="1" applyFill="1" applyBorder="1"/>
    <xf numFmtId="2" fontId="0" fillId="0" borderId="642" xfId="0" applyNumberFormat="1" applyFill="1" applyBorder="1"/>
    <xf numFmtId="0" fontId="0" fillId="0" borderId="603" xfId="0" applyFill="1" applyBorder="1"/>
    <xf numFmtId="49" fontId="0" fillId="0" borderId="603" xfId="0" applyNumberFormat="1" applyFill="1" applyBorder="1" applyAlignment="1">
      <alignment horizontal="center"/>
    </xf>
    <xf numFmtId="2" fontId="0" fillId="0" borderId="603" xfId="0" applyNumberFormat="1" applyFill="1" applyBorder="1"/>
    <xf numFmtId="49" fontId="0" fillId="0" borderId="320" xfId="0" applyNumberFormat="1" applyFill="1" applyBorder="1" applyAlignment="1">
      <alignment horizontal="center"/>
    </xf>
    <xf numFmtId="0" fontId="262" fillId="0" borderId="603" xfId="0" applyFont="1" applyFill="1" applyBorder="1" applyAlignment="1">
      <alignment horizontal="center"/>
    </xf>
    <xf numFmtId="0" fontId="262" fillId="0" borderId="603" xfId="0" applyFont="1" applyFill="1" applyBorder="1" applyAlignment="1">
      <alignment horizontal="center" vertical="center" wrapText="1"/>
    </xf>
    <xf numFmtId="4" fontId="134" fillId="0" borderId="257" xfId="57" applyNumberFormat="1" applyFont="1" applyFill="1" applyBorder="1" applyAlignment="1">
      <alignment horizontal="center" vertical="center" wrapText="1"/>
    </xf>
    <xf numFmtId="1" fontId="135" fillId="0" borderId="0" xfId="0" applyNumberFormat="1" applyFont="1" applyFill="1" applyAlignment="1">
      <alignment horizontal="center" vertical="center" wrapText="1"/>
    </xf>
    <xf numFmtId="2" fontId="0" fillId="0" borderId="426" xfId="0" applyNumberFormat="1" applyFont="1" applyFill="1" applyBorder="1" applyAlignment="1">
      <alignment horizontal="center" vertical="center"/>
    </xf>
    <xf numFmtId="0" fontId="135" fillId="0" borderId="627" xfId="0" applyFont="1" applyFill="1" applyBorder="1" applyAlignment="1"/>
    <xf numFmtId="0" fontId="135" fillId="0" borderId="628" xfId="0" applyFont="1" applyFill="1" applyBorder="1" applyAlignment="1"/>
    <xf numFmtId="0" fontId="135" fillId="0" borderId="629" xfId="0" applyFont="1" applyFill="1" applyBorder="1" applyAlignment="1"/>
    <xf numFmtId="4" fontId="0" fillId="0" borderId="586" xfId="0" applyNumberFormat="1" applyFill="1" applyBorder="1" applyAlignment="1">
      <alignment horizontal="center" vertical="center"/>
    </xf>
    <xf numFmtId="2" fontId="0" fillId="0" borderId="257" xfId="0" applyNumberFormat="1" applyFont="1" applyFill="1" applyBorder="1" applyAlignment="1">
      <alignment horizontal="center" vertical="center" wrapText="1"/>
    </xf>
    <xf numFmtId="4" fontId="0" fillId="0" borderId="12" xfId="0" applyNumberFormat="1" applyFont="1" applyFill="1" applyBorder="1" applyAlignment="1">
      <alignment horizontal="center"/>
    </xf>
    <xf numFmtId="4" fontId="0" fillId="0" borderId="301" xfId="0" applyNumberFormat="1" applyFont="1" applyFill="1" applyBorder="1" applyAlignment="1">
      <alignment horizontal="center"/>
    </xf>
    <xf numFmtId="0" fontId="0" fillId="0" borderId="12" xfId="0" applyFill="1" applyBorder="1" applyAlignment="1">
      <alignment horizontal="center" vertical="center"/>
    </xf>
    <xf numFmtId="4" fontId="15" fillId="0" borderId="12" xfId="0" applyNumberFormat="1" applyFont="1" applyFill="1" applyBorder="1" applyAlignment="1">
      <alignment horizontal="center"/>
    </xf>
    <xf numFmtId="4" fontId="15" fillId="0" borderId="257" xfId="0" applyNumberFormat="1" applyFont="1" applyFill="1" applyBorder="1" applyAlignment="1">
      <alignment horizontal="center"/>
    </xf>
    <xf numFmtId="4" fontId="15" fillId="0" borderId="257" xfId="0" applyNumberFormat="1" applyFont="1" applyFill="1" applyBorder="1" applyAlignment="1">
      <alignment horizontal="center" vertical="center"/>
    </xf>
    <xf numFmtId="2" fontId="15" fillId="0" borderId="12" xfId="0" applyNumberFormat="1" applyFont="1" applyFill="1" applyBorder="1" applyAlignment="1">
      <alignment horizontal="center" vertical="center"/>
    </xf>
    <xf numFmtId="2" fontId="0" fillId="0" borderId="349" xfId="0" applyNumberFormat="1" applyFill="1" applyBorder="1" applyAlignment="1">
      <alignment horizontal="center" vertical="center"/>
    </xf>
    <xf numFmtId="2" fontId="0" fillId="0" borderId="603" xfId="0" applyNumberFormat="1" applyFill="1" applyBorder="1" applyAlignment="1">
      <alignment horizontal="center" vertical="center"/>
    </xf>
    <xf numFmtId="2" fontId="0" fillId="0" borderId="358" xfId="0" applyNumberFormat="1" applyFill="1" applyBorder="1" applyAlignment="1">
      <alignment horizontal="center" vertical="center"/>
    </xf>
    <xf numFmtId="0" fontId="0" fillId="0" borderId="0" xfId="0"/>
    <xf numFmtId="0" fontId="202" fillId="40" borderId="0" xfId="0" applyFont="1" applyFill="1" applyAlignment="1">
      <alignment horizontal="center" vertical="center"/>
    </xf>
    <xf numFmtId="4" fontId="5" fillId="34" borderId="0" xfId="57" applyNumberFormat="1" applyFont="1" applyFill="1" applyAlignment="1">
      <alignment horizontal="center" vertical="center"/>
    </xf>
    <xf numFmtId="0" fontId="202" fillId="0" borderId="0" xfId="209" applyFont="1" applyAlignment="1">
      <alignment horizontal="center" vertical="center"/>
    </xf>
    <xf numFmtId="0" fontId="202" fillId="68" borderId="0" xfId="209" applyFont="1" applyFill="1" applyAlignment="1">
      <alignment horizontal="center" vertical="center"/>
    </xf>
    <xf numFmtId="0" fontId="202" fillId="48" borderId="603" xfId="209" applyFont="1" applyFill="1" applyBorder="1" applyAlignment="1">
      <alignment horizontal="center" vertical="center" wrapText="1"/>
    </xf>
    <xf numFmtId="0" fontId="202" fillId="48" borderId="603" xfId="209" applyFont="1" applyFill="1" applyBorder="1" applyAlignment="1">
      <alignment horizontal="left" vertical="center" wrapText="1"/>
    </xf>
    <xf numFmtId="9" fontId="202" fillId="57" borderId="0" xfId="209" applyNumberFormat="1" applyFont="1" applyFill="1" applyAlignment="1">
      <alignment horizontal="center" vertical="center" wrapText="1"/>
    </xf>
    <xf numFmtId="0" fontId="202" fillId="0" borderId="611" xfId="209" applyFont="1" applyBorder="1" applyAlignment="1">
      <alignment horizontal="center" vertical="center"/>
    </xf>
    <xf numFmtId="0" fontId="202" fillId="0" borderId="603" xfId="58" applyFont="1" applyFill="1" applyBorder="1" applyAlignment="1">
      <alignment horizontal="left" vertical="center"/>
    </xf>
    <xf numFmtId="0" fontId="202" fillId="0" borderId="603" xfId="209" applyFont="1" applyBorder="1" applyAlignment="1">
      <alignment horizontal="center" vertical="center"/>
    </xf>
    <xf numFmtId="2" fontId="202" fillId="0" borderId="603" xfId="209" applyNumberFormat="1" applyFont="1" applyBorder="1" applyAlignment="1">
      <alignment horizontal="center" vertical="center"/>
    </xf>
    <xf numFmtId="0" fontId="5" fillId="0" borderId="611" xfId="18879" applyFont="1" applyFill="1" applyBorder="1" applyAlignment="1">
      <alignment horizontal="center" vertical="center"/>
    </xf>
    <xf numFmtId="0" fontId="5" fillId="47" borderId="603" xfId="18879" applyFont="1" applyFill="1" applyBorder="1" applyAlignment="1">
      <alignment horizontal="center" vertical="center"/>
    </xf>
    <xf numFmtId="0" fontId="5" fillId="47" borderId="603" xfId="18879" applyFont="1" applyFill="1" applyBorder="1" applyAlignment="1">
      <alignment horizontal="left" vertical="center" wrapText="1"/>
    </xf>
    <xf numFmtId="1" fontId="5" fillId="0" borderId="603" xfId="0" applyNumberFormat="1" applyFont="1" applyBorder="1" applyAlignment="1">
      <alignment horizontal="center" vertical="center"/>
    </xf>
    <xf numFmtId="0" fontId="5" fillId="0" borderId="603" xfId="0" applyNumberFormat="1" applyFont="1" applyBorder="1" applyAlignment="1">
      <alignment horizontal="left" vertical="center"/>
    </xf>
    <xf numFmtId="0" fontId="29" fillId="47" borderId="628" xfId="18880" applyFont="1" applyFill="1" applyBorder="1" applyAlignment="1">
      <alignment horizontal="center" vertical="center"/>
    </xf>
    <xf numFmtId="0" fontId="5" fillId="0" borderId="603" xfId="0" applyNumberFormat="1" applyFont="1" applyBorder="1" applyAlignment="1">
      <alignment horizontal="center" vertical="center"/>
    </xf>
    <xf numFmtId="12" fontId="202" fillId="0" borderId="603" xfId="209" applyNumberFormat="1" applyFont="1" applyBorder="1" applyAlignment="1">
      <alignment horizontal="center" vertical="center"/>
    </xf>
    <xf numFmtId="0" fontId="5" fillId="0" borderId="603" xfId="209" applyFont="1" applyBorder="1" applyAlignment="1">
      <alignment horizontal="center" vertical="center"/>
    </xf>
    <xf numFmtId="0" fontId="202" fillId="0" borderId="0" xfId="209" applyFont="1" applyAlignment="1">
      <alignment horizontal="left" vertical="center"/>
    </xf>
    <xf numFmtId="0" fontId="5" fillId="0" borderId="629" xfId="0" applyNumberFormat="1" applyFont="1" applyBorder="1" applyAlignment="1">
      <alignment horizontal="center" vertical="center"/>
    </xf>
    <xf numFmtId="4" fontId="13" fillId="0" borderId="670" xfId="71" applyNumberFormat="1" applyFont="1" applyFill="1" applyBorder="1" applyAlignment="1">
      <alignment horizontal="center" vertical="center"/>
    </xf>
    <xf numFmtId="0" fontId="5" fillId="0" borderId="671" xfId="71" applyFont="1" applyFill="1" applyBorder="1" applyAlignment="1">
      <alignment horizontal="center" vertical="center"/>
    </xf>
    <xf numFmtId="1" fontId="5" fillId="0" borderId="603" xfId="71" applyNumberFormat="1" applyFont="1" applyFill="1" applyBorder="1" applyAlignment="1">
      <alignment horizontal="center" vertical="center"/>
    </xf>
    <xf numFmtId="170" fontId="5" fillId="0" borderId="603" xfId="71" applyNumberFormat="1" applyFont="1" applyFill="1" applyBorder="1" applyAlignment="1">
      <alignment horizontal="center" vertical="center"/>
    </xf>
    <xf numFmtId="0" fontId="5" fillId="0" borderId="603" xfId="71" applyFont="1" applyFill="1" applyBorder="1" applyAlignment="1">
      <alignment horizontal="center" vertical="center" wrapText="1"/>
    </xf>
    <xf numFmtId="0" fontId="5" fillId="0" borderId="603" xfId="71" applyNumberFormat="1" applyFont="1" applyFill="1" applyBorder="1" applyAlignment="1">
      <alignment horizontal="center" vertical="center"/>
    </xf>
    <xf numFmtId="170" fontId="29" fillId="0" borderId="674" xfId="71" applyNumberFormat="1" applyFont="1" applyFill="1" applyBorder="1" applyAlignment="1">
      <alignment horizontal="center" vertical="center"/>
    </xf>
    <xf numFmtId="4" fontId="154" fillId="0" borderId="682" xfId="116" applyNumberFormat="1" applyFont="1" applyFill="1" applyBorder="1" applyAlignment="1">
      <alignment horizontal="center" vertical="center"/>
    </xf>
    <xf numFmtId="2" fontId="134" fillId="0" borderId="603" xfId="0" applyNumberFormat="1" applyFont="1" applyFill="1" applyBorder="1" applyAlignment="1">
      <alignment horizontal="center"/>
    </xf>
    <xf numFmtId="2" fontId="0" fillId="0" borderId="603" xfId="0" applyNumberFormat="1" applyFont="1" applyFill="1" applyBorder="1" applyAlignment="1">
      <alignment horizontal="center"/>
    </xf>
    <xf numFmtId="4" fontId="150" fillId="65" borderId="12" xfId="168" applyNumberFormat="1" applyFont="1" applyFill="1" applyBorder="1" applyAlignment="1">
      <alignment horizontal="center" vertical="center" wrapText="1"/>
    </xf>
    <xf numFmtId="0" fontId="0" fillId="0" borderId="0" xfId="0"/>
    <xf numFmtId="2" fontId="0" fillId="0" borderId="562" xfId="0" applyNumberFormat="1" applyFill="1" applyBorder="1"/>
    <xf numFmtId="4" fontId="134" fillId="0" borderId="257" xfId="0" applyNumberFormat="1" applyFont="1" applyFill="1" applyBorder="1" applyAlignment="1">
      <alignment horizontal="center"/>
    </xf>
    <xf numFmtId="0" fontId="10" fillId="0" borderId="682" xfId="0" applyFont="1" applyFill="1" applyBorder="1" applyAlignment="1">
      <alignment vertical="center" wrapText="1"/>
    </xf>
    <xf numFmtId="2" fontId="10" fillId="0" borderId="682" xfId="116" applyNumberFormat="1" applyFont="1" applyFill="1" applyBorder="1" applyAlignment="1">
      <alignment horizontal="center" vertical="center"/>
    </xf>
    <xf numFmtId="0" fontId="0" fillId="0" borderId="257" xfId="0" applyFont="1" applyFill="1" applyBorder="1" applyAlignment="1">
      <alignment horizontal="center" vertical="center"/>
    </xf>
    <xf numFmtId="0" fontId="0" fillId="0" borderId="257" xfId="0" applyFill="1" applyBorder="1" applyAlignment="1">
      <alignment horizontal="center"/>
    </xf>
    <xf numFmtId="0" fontId="0" fillId="0" borderId="471" xfId="0" applyFill="1" applyBorder="1" applyAlignment="1">
      <alignment horizontal="center"/>
    </xf>
    <xf numFmtId="0" fontId="0" fillId="0" borderId="0" xfId="0" applyFill="1" applyBorder="1" applyAlignment="1">
      <alignment horizontal="center"/>
    </xf>
    <xf numFmtId="0" fontId="0" fillId="0" borderId="0" xfId="0"/>
    <xf numFmtId="0" fontId="0" fillId="0" borderId="603" xfId="0" applyFont="1" applyFill="1" applyBorder="1" applyAlignment="1">
      <alignment horizontal="center" vertical="center"/>
    </xf>
    <xf numFmtId="0" fontId="0" fillId="0" borderId="452" xfId="0" applyFill="1" applyBorder="1" applyAlignment="1">
      <alignment horizontal="center"/>
    </xf>
    <xf numFmtId="4" fontId="0" fillId="0" borderId="682" xfId="0" applyNumberFormat="1" applyFill="1" applyBorder="1" applyAlignment="1">
      <alignment horizontal="center"/>
    </xf>
    <xf numFmtId="0" fontId="151" fillId="48" borderId="678" xfId="0" applyFont="1" applyFill="1" applyBorder="1" applyAlignment="1">
      <alignment horizontal="center" vertical="center" wrapText="1"/>
    </xf>
    <xf numFmtId="4" fontId="141" fillId="0" borderId="602" xfId="0" applyNumberFormat="1" applyFont="1" applyFill="1" applyBorder="1" applyAlignment="1">
      <alignment horizontal="center" vertical="center"/>
    </xf>
    <xf numFmtId="4" fontId="141" fillId="0" borderId="641" xfId="0" applyNumberFormat="1" applyFont="1" applyFill="1" applyBorder="1" applyAlignment="1">
      <alignment horizontal="center" vertical="center"/>
    </xf>
    <xf numFmtId="4" fontId="141" fillId="0" borderId="531" xfId="0" applyNumberFormat="1" applyFont="1" applyFill="1" applyBorder="1" applyAlignment="1">
      <alignment horizontal="center" vertical="center"/>
    </xf>
    <xf numFmtId="0" fontId="0" fillId="0" borderId="257" xfId="0" applyFont="1" applyFill="1" applyBorder="1" applyAlignment="1">
      <alignment horizontal="left" wrapText="1"/>
    </xf>
    <xf numFmtId="0" fontId="150" fillId="84" borderId="459" xfId="57" applyFont="1" applyFill="1" applyBorder="1" applyAlignment="1">
      <alignment vertical="center"/>
    </xf>
    <xf numFmtId="0" fontId="150" fillId="84" borderId="460" xfId="57" applyFont="1" applyFill="1" applyBorder="1" applyAlignment="1">
      <alignment vertical="center"/>
    </xf>
    <xf numFmtId="0" fontId="150" fillId="84" borderId="370" xfId="57" applyFont="1" applyFill="1" applyBorder="1" applyAlignment="1">
      <alignment vertical="center" wrapText="1"/>
    </xf>
    <xf numFmtId="0" fontId="150" fillId="84" borderId="417" xfId="57" applyFont="1" applyFill="1" applyBorder="1" applyAlignment="1">
      <alignment vertical="center" wrapText="1"/>
    </xf>
    <xf numFmtId="0" fontId="0" fillId="0" borderId="0" xfId="0"/>
    <xf numFmtId="0" fontId="10" fillId="0" borderId="257" xfId="0" applyFont="1" applyFill="1" applyBorder="1" applyAlignment="1">
      <alignment horizontal="center" vertical="center"/>
    </xf>
    <xf numFmtId="0" fontId="157" fillId="0" borderId="257" xfId="0" applyFont="1" applyFill="1" applyBorder="1" applyAlignment="1">
      <alignment horizontal="center"/>
    </xf>
    <xf numFmtId="0" fontId="10" fillId="0" borderId="311" xfId="0" applyFont="1" applyFill="1" applyBorder="1" applyAlignment="1">
      <alignment horizontal="center" vertical="center"/>
    </xf>
    <xf numFmtId="0" fontId="0" fillId="0" borderId="603" xfId="0" applyBorder="1" applyAlignment="1">
      <alignment horizontal="center"/>
    </xf>
    <xf numFmtId="0" fontId="0" fillId="0" borderId="0" xfId="0"/>
    <xf numFmtId="0" fontId="0" fillId="0" borderId="603" xfId="0" applyBorder="1" applyAlignment="1"/>
    <xf numFmtId="0" fontId="0" fillId="0" borderId="0" xfId="0" applyFill="1" applyBorder="1" applyAlignment="1">
      <alignment horizontal="center"/>
    </xf>
    <xf numFmtId="0" fontId="3" fillId="25" borderId="603" xfId="0" applyFont="1" applyFill="1" applyBorder="1" applyAlignment="1">
      <alignment horizontal="center" vertical="center"/>
    </xf>
    <xf numFmtId="0" fontId="3" fillId="25" borderId="603" xfId="0" applyFont="1" applyFill="1" applyBorder="1" applyAlignment="1">
      <alignment horizontal="center" vertical="center" wrapText="1"/>
    </xf>
    <xf numFmtId="0" fontId="3" fillId="0" borderId="0" xfId="0" applyFont="1" applyFill="1" applyBorder="1" applyAlignment="1">
      <alignment horizontal="center" vertical="center"/>
    </xf>
    <xf numFmtId="0" fontId="3" fillId="0" borderId="0" xfId="0" applyFont="1" applyFill="1" applyBorder="1" applyAlignment="1">
      <alignment horizontal="center" vertical="center" wrapText="1"/>
    </xf>
    <xf numFmtId="0" fontId="151" fillId="50" borderId="603" xfId="0" applyFont="1" applyFill="1" applyBorder="1" applyAlignment="1">
      <alignment horizontal="center" vertical="center"/>
    </xf>
    <xf numFmtId="0" fontId="0" fillId="0" borderId="603" xfId="0" applyBorder="1" applyAlignment="1">
      <alignment horizontal="center" vertical="center"/>
    </xf>
    <xf numFmtId="2" fontId="129" fillId="50" borderId="472" xfId="0" applyNumberFormat="1" applyFont="1" applyFill="1" applyBorder="1" applyAlignment="1">
      <alignment horizontal="center"/>
    </xf>
    <xf numFmtId="0" fontId="0" fillId="0" borderId="0" xfId="0"/>
    <xf numFmtId="0" fontId="0" fillId="0" borderId="449" xfId="0" applyFont="1" applyFill="1" applyBorder="1" applyAlignment="1">
      <alignment horizontal="left" wrapText="1"/>
    </xf>
    <xf numFmtId="0" fontId="0" fillId="0" borderId="257" xfId="0" applyFont="1" applyBorder="1" applyAlignment="1">
      <alignment horizontal="left" wrapText="1"/>
    </xf>
    <xf numFmtId="49" fontId="150" fillId="48" borderId="197" xfId="57" applyNumberFormat="1" applyFont="1" applyFill="1" applyBorder="1" applyAlignment="1">
      <alignment horizontal="center" vertical="center" wrapText="1"/>
    </xf>
    <xf numFmtId="0" fontId="0" fillId="0" borderId="0" xfId="0"/>
    <xf numFmtId="0" fontId="141" fillId="0" borderId="531" xfId="0" applyFont="1" applyFill="1" applyBorder="1" applyAlignment="1">
      <alignment vertical="center"/>
    </xf>
    <xf numFmtId="0" fontId="141" fillId="0" borderId="603" xfId="0" applyFont="1" applyFill="1" applyBorder="1" applyAlignment="1">
      <alignment vertical="center"/>
    </xf>
    <xf numFmtId="0" fontId="141" fillId="0" borderId="603" xfId="0" applyFont="1" applyFill="1" applyBorder="1" applyAlignment="1">
      <alignment horizontal="center" vertical="center"/>
    </xf>
    <xf numFmtId="1" fontId="141" fillId="0" borderId="603" xfId="0" applyNumberFormat="1" applyFont="1" applyFill="1" applyBorder="1" applyAlignment="1">
      <alignment horizontal="center" vertical="center"/>
    </xf>
    <xf numFmtId="4" fontId="141" fillId="0" borderId="603" xfId="0" applyNumberFormat="1" applyFont="1" applyFill="1" applyBorder="1" applyAlignment="1">
      <alignment horizontal="center" vertical="center"/>
    </xf>
    <xf numFmtId="0" fontId="141" fillId="0" borderId="531" xfId="0" applyFont="1" applyFill="1" applyBorder="1" applyAlignment="1">
      <alignment horizontal="center" vertical="center"/>
    </xf>
    <xf numFmtId="1" fontId="141" fillId="0" borderId="531" xfId="0" applyNumberFormat="1" applyFont="1" applyFill="1" applyBorder="1" applyAlignment="1">
      <alignment horizontal="center" vertical="center"/>
    </xf>
    <xf numFmtId="0" fontId="141" fillId="0" borderId="602" xfId="0" applyFont="1" applyFill="1" applyBorder="1" applyAlignment="1">
      <alignment vertical="center"/>
    </xf>
    <xf numFmtId="0" fontId="141" fillId="0" borderId="602" xfId="0" applyFont="1" applyFill="1" applyBorder="1" applyAlignment="1">
      <alignment horizontal="center" vertical="center"/>
    </xf>
    <xf numFmtId="1" fontId="141" fillId="0" borderId="602" xfId="0" applyNumberFormat="1" applyFont="1" applyFill="1" applyBorder="1" applyAlignment="1">
      <alignment horizontal="center" vertical="center"/>
    </xf>
    <xf numFmtId="4" fontId="141" fillId="0" borderId="637" xfId="0" applyNumberFormat="1" applyFont="1" applyFill="1" applyBorder="1" applyAlignment="1">
      <alignment horizontal="center" vertical="center"/>
    </xf>
    <xf numFmtId="4" fontId="141" fillId="0" borderId="639" xfId="0" applyNumberFormat="1" applyFont="1" applyFill="1" applyBorder="1" applyAlignment="1">
      <alignment horizontal="center" vertical="center"/>
    </xf>
    <xf numFmtId="0" fontId="141" fillId="0" borderId="641" xfId="0" applyFont="1" applyFill="1" applyBorder="1" applyAlignment="1">
      <alignment vertical="center"/>
    </xf>
    <xf numFmtId="0" fontId="141" fillId="0" borderId="641" xfId="0" applyFont="1" applyFill="1" applyBorder="1" applyAlignment="1">
      <alignment horizontal="center" vertical="center"/>
    </xf>
    <xf numFmtId="1" fontId="141" fillId="0" borderId="641" xfId="0" applyNumberFormat="1" applyFont="1" applyFill="1" applyBorder="1" applyAlignment="1">
      <alignment horizontal="center" vertical="center"/>
    </xf>
    <xf numFmtId="4" fontId="141" fillId="0" borderId="642" xfId="0" applyNumberFormat="1" applyFont="1" applyFill="1" applyBorder="1" applyAlignment="1">
      <alignment horizontal="center" vertical="center"/>
    </xf>
    <xf numFmtId="0" fontId="141" fillId="0" borderId="685" xfId="0" applyFont="1" applyFill="1" applyBorder="1" applyAlignment="1">
      <alignment vertical="center"/>
    </xf>
    <xf numFmtId="0" fontId="141" fillId="0" borderId="685" xfId="0" applyFont="1" applyFill="1" applyBorder="1" applyAlignment="1">
      <alignment horizontal="center" vertical="center"/>
    </xf>
    <xf numFmtId="1" fontId="141" fillId="0" borderId="685" xfId="0" applyNumberFormat="1" applyFont="1" applyFill="1" applyBorder="1" applyAlignment="1">
      <alignment horizontal="center" vertical="center"/>
    </xf>
    <xf numFmtId="4" fontId="141" fillId="0" borderId="686" xfId="0" applyNumberFormat="1" applyFont="1" applyFill="1" applyBorder="1" applyAlignment="1">
      <alignment horizontal="center" vertical="center"/>
    </xf>
    <xf numFmtId="49" fontId="150" fillId="48" borderId="195" xfId="57" applyNumberFormat="1" applyFont="1" applyFill="1" applyBorder="1" applyAlignment="1">
      <alignment vertical="center" wrapText="1"/>
    </xf>
    <xf numFmtId="49" fontId="150" fillId="50" borderId="257" xfId="57" applyNumberFormat="1" applyFont="1" applyFill="1" applyBorder="1" applyAlignment="1">
      <alignment vertical="center" wrapText="1"/>
    </xf>
    <xf numFmtId="49" fontId="150" fillId="48" borderId="197" xfId="57" applyNumberFormat="1" applyFont="1" applyFill="1" applyBorder="1" applyAlignment="1">
      <alignment vertical="center" wrapText="1"/>
    </xf>
    <xf numFmtId="0" fontId="136" fillId="0" borderId="434" xfId="0" applyFont="1" applyBorder="1" applyAlignment="1">
      <alignment vertical="center"/>
    </xf>
    <xf numFmtId="0" fontId="136" fillId="0" borderId="435" xfId="0" applyFont="1" applyBorder="1" applyAlignment="1">
      <alignment vertical="center"/>
    </xf>
    <xf numFmtId="0" fontId="141" fillId="0" borderId="676" xfId="0" applyFont="1" applyBorder="1" applyAlignment="1">
      <alignment horizontal="left" vertical="top" wrapText="1"/>
    </xf>
    <xf numFmtId="2" fontId="49" fillId="0" borderId="330" xfId="114" applyNumberFormat="1" applyFont="1" applyFill="1" applyBorder="1" applyAlignment="1">
      <alignment horizontal="center" vertical="center"/>
    </xf>
    <xf numFmtId="4" fontId="129" fillId="0" borderId="391" xfId="0" applyNumberFormat="1" applyFont="1" applyFill="1" applyBorder="1" applyAlignment="1">
      <alignment horizontal="center" vertical="center"/>
    </xf>
    <xf numFmtId="0" fontId="134" fillId="0" borderId="562" xfId="0" applyFont="1" applyFill="1" applyBorder="1" applyAlignment="1" applyProtection="1">
      <alignment horizontal="center" vertical="center"/>
    </xf>
    <xf numFmtId="4" fontId="134" fillId="0" borderId="562" xfId="57" applyNumberFormat="1" applyFont="1" applyFill="1" applyBorder="1" applyAlignment="1">
      <alignment horizontal="center" vertical="center"/>
    </xf>
    <xf numFmtId="4" fontId="129" fillId="0" borderId="562" xfId="0" applyNumberFormat="1" applyFont="1" applyFill="1" applyBorder="1" applyAlignment="1">
      <alignment horizontal="center" vertical="center"/>
    </xf>
    <xf numFmtId="3" fontId="0" fillId="0" borderId="603" xfId="0" applyNumberFormat="1" applyFill="1" applyBorder="1" applyAlignment="1">
      <alignment horizontal="center" vertical="center"/>
    </xf>
    <xf numFmtId="4" fontId="151" fillId="25" borderId="603" xfId="116" applyNumberFormat="1" applyFont="1" applyFill="1" applyBorder="1" applyAlignment="1">
      <alignment horizontal="center" vertical="center" wrapText="1"/>
    </xf>
    <xf numFmtId="0" fontId="151" fillId="0" borderId="635" xfId="0" applyFont="1" applyFill="1" applyBorder="1" applyAlignment="1">
      <alignment vertical="center"/>
    </xf>
    <xf numFmtId="0" fontId="151" fillId="0" borderId="635" xfId="0" applyNumberFormat="1" applyFont="1" applyFill="1" applyBorder="1" applyAlignment="1">
      <alignment vertical="center"/>
    </xf>
    <xf numFmtId="0" fontId="154" fillId="0" borderId="635" xfId="0" applyNumberFormat="1" applyFont="1" applyFill="1" applyBorder="1" applyAlignment="1">
      <alignment vertical="center"/>
    </xf>
    <xf numFmtId="4" fontId="154" fillId="0" borderId="676" xfId="117" applyNumberFormat="1" applyFont="1" applyFill="1" applyBorder="1" applyAlignment="1">
      <alignment horizontal="center" vertical="center"/>
    </xf>
    <xf numFmtId="2" fontId="134" fillId="47" borderId="603" xfId="0" applyNumberFormat="1" applyFont="1" applyFill="1" applyBorder="1" applyAlignment="1">
      <alignment horizontal="center"/>
    </xf>
    <xf numFmtId="4" fontId="5" fillId="47" borderId="0" xfId="75" applyNumberFormat="1" applyFont="1" applyFill="1" applyBorder="1" applyAlignment="1">
      <alignment horizontal="center" vertical="center"/>
    </xf>
    <xf numFmtId="14" fontId="0" fillId="0" borderId="0" xfId="0" applyNumberFormat="1"/>
    <xf numFmtId="2" fontId="0" fillId="0" borderId="224" xfId="0" applyNumberFormat="1" applyFill="1" applyBorder="1" applyAlignment="1">
      <alignment horizontal="center"/>
    </xf>
    <xf numFmtId="2" fontId="0" fillId="0" borderId="603" xfId="0" applyNumberFormat="1" applyFill="1" applyBorder="1" applyAlignment="1">
      <alignment horizontal="center"/>
    </xf>
    <xf numFmtId="0" fontId="135" fillId="0" borderId="284" xfId="0" applyFont="1" applyFill="1" applyBorder="1" applyAlignment="1">
      <alignment horizontal="center" vertical="center" wrapText="1"/>
    </xf>
    <xf numFmtId="0" fontId="0" fillId="0" borderId="0" xfId="0"/>
    <xf numFmtId="0" fontId="142" fillId="49" borderId="0" xfId="0" applyFont="1" applyFill="1" applyBorder="1" applyAlignment="1">
      <alignment vertical="center"/>
    </xf>
    <xf numFmtId="4" fontId="129" fillId="0" borderId="0" xfId="0" applyNumberFormat="1" applyFont="1" applyAlignment="1">
      <alignment horizontal="center"/>
    </xf>
    <xf numFmtId="1" fontId="129" fillId="0" borderId="0" xfId="0" applyNumberFormat="1" applyFont="1" applyFill="1" applyAlignment="1">
      <alignment horizontal="center" vertical="center" wrapText="1"/>
    </xf>
    <xf numFmtId="1" fontId="129" fillId="0" borderId="0" xfId="0" applyNumberFormat="1" applyFont="1" applyAlignment="1">
      <alignment horizontal="center" vertical="center"/>
    </xf>
    <xf numFmtId="180" fontId="300" fillId="0" borderId="0" xfId="0" applyNumberFormat="1" applyFont="1" applyAlignment="1">
      <alignment horizontal="center" vertical="center"/>
    </xf>
    <xf numFmtId="0" fontId="151" fillId="27" borderId="257" xfId="0" applyFont="1" applyFill="1" applyBorder="1" applyAlignment="1">
      <alignment horizontal="center" vertical="center"/>
    </xf>
    <xf numFmtId="0" fontId="129" fillId="0" borderId="603" xfId="0" applyFont="1" applyBorder="1" applyAlignment="1">
      <alignment horizontal="center" vertical="center"/>
    </xf>
    <xf numFmtId="0" fontId="0" fillId="0" borderId="603" xfId="0" applyFont="1" applyBorder="1" applyAlignment="1">
      <alignment horizontal="left" vertical="center"/>
    </xf>
    <xf numFmtId="0" fontId="0" fillId="0" borderId="0" xfId="0"/>
    <xf numFmtId="0" fontId="15" fillId="49" borderId="475" xfId="54" applyFont="1" applyFill="1" applyBorder="1" applyAlignment="1" applyProtection="1"/>
    <xf numFmtId="0" fontId="15" fillId="0" borderId="475" xfId="54" applyFont="1" applyFill="1" applyBorder="1" applyAlignment="1" applyProtection="1"/>
    <xf numFmtId="0" fontId="0" fillId="49" borderId="475" xfId="0" applyFill="1" applyBorder="1"/>
    <xf numFmtId="4" fontId="200" fillId="48" borderId="320" xfId="0" applyNumberFormat="1" applyFont="1" applyFill="1" applyBorder="1" applyAlignment="1">
      <alignment horizontal="center" vertical="center" wrapText="1"/>
    </xf>
    <xf numFmtId="2" fontId="186" fillId="0" borderId="603" xfId="18879" applyNumberFormat="1" applyFont="1" applyFill="1" applyBorder="1" applyAlignment="1">
      <alignment horizontal="right" vertical="center"/>
    </xf>
    <xf numFmtId="2" fontId="186" fillId="0" borderId="603" xfId="18879" applyNumberFormat="1" applyFont="1" applyFill="1" applyBorder="1" applyAlignment="1">
      <alignment horizontal="right"/>
    </xf>
    <xf numFmtId="2" fontId="186" fillId="0" borderId="630" xfId="18879" applyNumberFormat="1" applyFont="1" applyFill="1" applyBorder="1" applyAlignment="1">
      <alignment horizontal="right" vertical="center"/>
    </xf>
    <xf numFmtId="2" fontId="186" fillId="0" borderId="610" xfId="18879" applyNumberFormat="1" applyFont="1" applyFill="1" applyBorder="1" applyAlignment="1">
      <alignment horizontal="right" vertical="center"/>
    </xf>
    <xf numFmtId="4" fontId="5" fillId="0" borderId="299" xfId="116" applyNumberFormat="1" applyFont="1" applyFill="1" applyBorder="1" applyAlignment="1">
      <alignment horizontal="center" vertical="center"/>
    </xf>
    <xf numFmtId="4" fontId="29" fillId="0" borderId="0" xfId="116" applyNumberFormat="1" applyFont="1" applyFill="1" applyBorder="1" applyAlignment="1">
      <alignment horizontal="center" vertical="center"/>
    </xf>
    <xf numFmtId="4" fontId="29" fillId="0" borderId="0" xfId="116" applyNumberFormat="1" applyFont="1" applyFill="1" applyBorder="1" applyAlignment="1">
      <alignment horizontal="center" vertical="center" wrapText="1"/>
    </xf>
    <xf numFmtId="0" fontId="0" fillId="0" borderId="0" xfId="0"/>
    <xf numFmtId="2" fontId="0" fillId="0" borderId="257" xfId="77" applyNumberFormat="1" applyFont="1" applyFill="1" applyBorder="1" applyAlignment="1">
      <alignment horizontal="center"/>
    </xf>
    <xf numFmtId="0" fontId="0" fillId="0" borderId="0" xfId="0" applyAlignment="1">
      <alignment vertical="center"/>
    </xf>
    <xf numFmtId="0" fontId="151" fillId="50" borderId="603" xfId="0" applyFont="1" applyFill="1" applyBorder="1" applyAlignment="1">
      <alignment horizontal="center" vertical="center" wrapText="1"/>
    </xf>
    <xf numFmtId="0" fontId="134" fillId="0" borderId="531" xfId="0" applyFont="1" applyFill="1" applyBorder="1" applyAlignment="1" applyProtection="1">
      <alignment horizontal="center" vertical="center" wrapText="1"/>
      <protection hidden="1"/>
    </xf>
    <xf numFmtId="0" fontId="0" fillId="0" borderId="603" xfId="0" applyBorder="1"/>
    <xf numFmtId="0" fontId="0" fillId="0" borderId="0" xfId="0"/>
    <xf numFmtId="0" fontId="337" fillId="0" borderId="603" xfId="0" applyFont="1" applyFill="1" applyBorder="1" applyAlignment="1">
      <alignment horizontal="center" vertical="center" wrapText="1"/>
    </xf>
    <xf numFmtId="0" fontId="338" fillId="0" borderId="603" xfId="0" applyFont="1" applyFill="1" applyBorder="1" applyAlignment="1">
      <alignment horizontal="center" vertical="center" wrapText="1"/>
    </xf>
    <xf numFmtId="2" fontId="338" fillId="0" borderId="603" xfId="0" applyNumberFormat="1" applyFont="1" applyFill="1" applyBorder="1" applyAlignment="1">
      <alignment horizontal="center" vertical="center" wrapText="1"/>
    </xf>
    <xf numFmtId="0" fontId="146" fillId="0" borderId="603" xfId="0" applyFont="1" applyFill="1" applyBorder="1" applyAlignment="1">
      <alignment horizontal="center" vertical="center" wrapText="1"/>
    </xf>
    <xf numFmtId="49" fontId="338" fillId="0" borderId="603" xfId="0" applyNumberFormat="1" applyFont="1" applyFill="1" applyBorder="1" applyAlignment="1">
      <alignment horizontal="center" vertical="center" wrapText="1"/>
    </xf>
    <xf numFmtId="0" fontId="146" fillId="49" borderId="603" xfId="0" applyFont="1" applyFill="1" applyBorder="1" applyAlignment="1">
      <alignment horizontal="center" vertical="center" wrapText="1"/>
    </xf>
    <xf numFmtId="0" fontId="146" fillId="49" borderId="627" xfId="0" applyFont="1" applyFill="1" applyBorder="1" applyAlignment="1">
      <alignment horizontal="center" vertical="center" wrapText="1"/>
    </xf>
    <xf numFmtId="0" fontId="25" fillId="49" borderId="603" xfId="0" applyFont="1" applyFill="1" applyBorder="1" applyAlignment="1">
      <alignment horizontal="center" vertical="center" wrapText="1"/>
    </xf>
    <xf numFmtId="0" fontId="146" fillId="0" borderId="675" xfId="0" applyFont="1" applyFill="1" applyBorder="1" applyAlignment="1">
      <alignment horizontal="center" vertical="center" wrapText="1"/>
    </xf>
    <xf numFmtId="0" fontId="338" fillId="0" borderId="0" xfId="0" applyFont="1" applyFill="1" applyBorder="1" applyAlignment="1">
      <alignment horizontal="center" vertical="center" wrapText="1"/>
    </xf>
    <xf numFmtId="2" fontId="338" fillId="0" borderId="0" xfId="0" applyNumberFormat="1" applyFont="1" applyFill="1" applyBorder="1" applyAlignment="1">
      <alignment horizontal="center" vertical="center" wrapText="1"/>
    </xf>
    <xf numFmtId="49" fontId="338" fillId="0" borderId="0" xfId="0" applyNumberFormat="1" applyFont="1" applyFill="1" applyBorder="1" applyAlignment="1">
      <alignment horizontal="center" vertical="center" wrapText="1"/>
    </xf>
    <xf numFmtId="2" fontId="340" fillId="0" borderId="603" xfId="0" applyNumberFormat="1" applyFont="1" applyFill="1" applyBorder="1" applyAlignment="1">
      <alignment vertical="center"/>
    </xf>
    <xf numFmtId="2" fontId="280" fillId="0" borderId="603" xfId="0" applyNumberFormat="1" applyFont="1" applyBorder="1" applyAlignment="1">
      <alignment vertical="center"/>
    </xf>
    <xf numFmtId="2" fontId="340" fillId="0" borderId="603" xfId="0" applyNumberFormat="1" applyFont="1" applyFill="1" applyBorder="1" applyAlignment="1">
      <alignment horizontal="right" vertical="center"/>
    </xf>
    <xf numFmtId="2" fontId="280" fillId="0" borderId="603" xfId="0" applyNumberFormat="1" applyFont="1" applyBorder="1" applyAlignment="1">
      <alignment horizontal="right" vertical="center"/>
    </xf>
    <xf numFmtId="0" fontId="142" fillId="49" borderId="0" xfId="0" applyFont="1" applyFill="1" applyBorder="1" applyAlignment="1">
      <alignment horizontal="center" vertical="center"/>
    </xf>
    <xf numFmtId="0" fontId="15" fillId="0" borderId="224" xfId="54" applyFont="1" applyFill="1" applyBorder="1" applyAlignment="1" applyProtection="1">
      <alignment horizontal="center" vertical="center"/>
    </xf>
    <xf numFmtId="0" fontId="239" fillId="78" borderId="224" xfId="0" applyFont="1" applyFill="1" applyBorder="1" applyAlignment="1">
      <alignment horizontal="center" vertical="center" wrapText="1"/>
    </xf>
    <xf numFmtId="0" fontId="0" fillId="0" borderId="0" xfId="0" applyFill="1" applyAlignment="1">
      <alignment horizontal="center"/>
    </xf>
    <xf numFmtId="0" fontId="0" fillId="0" borderId="0" xfId="0"/>
    <xf numFmtId="0" fontId="0" fillId="0" borderId="603" xfId="0" applyFill="1" applyBorder="1" applyAlignment="1">
      <alignment vertical="center"/>
    </xf>
    <xf numFmtId="0" fontId="239" fillId="0" borderId="680" xfId="0" applyFont="1" applyFill="1" applyBorder="1" applyAlignment="1">
      <alignment vertical="top"/>
    </xf>
    <xf numFmtId="0" fontId="242" fillId="0" borderId="680" xfId="0" applyFont="1" applyFill="1" applyBorder="1" applyAlignment="1"/>
    <xf numFmtId="0" fontId="0" fillId="0" borderId="680" xfId="0" applyFill="1" applyBorder="1" applyAlignment="1"/>
    <xf numFmtId="0" fontId="239" fillId="0" borderId="680" xfId="0" applyFont="1" applyFill="1" applyBorder="1" applyAlignment="1"/>
    <xf numFmtId="0" fontId="239" fillId="0" borderId="676" xfId="0" applyFont="1" applyFill="1" applyBorder="1" applyAlignment="1">
      <alignment vertical="top"/>
    </xf>
    <xf numFmtId="0" fontId="0" fillId="0" borderId="676" xfId="0" applyFill="1" applyBorder="1" applyAlignment="1"/>
    <xf numFmtId="0" fontId="239" fillId="0" borderId="676" xfId="0" applyFont="1" applyFill="1" applyBorder="1" applyAlignment="1"/>
    <xf numFmtId="0" fontId="0" fillId="0" borderId="0" xfId="0"/>
    <xf numFmtId="0" fontId="280" fillId="0" borderId="603" xfId="0" applyFont="1" applyFill="1" applyBorder="1" applyAlignment="1">
      <alignment vertical="center" wrapText="1"/>
    </xf>
    <xf numFmtId="0" fontId="280" fillId="0" borderId="688" xfId="0" applyFont="1" applyFill="1" applyBorder="1" applyAlignment="1">
      <alignment wrapText="1"/>
    </xf>
    <xf numFmtId="0" fontId="0" fillId="0" borderId="0" xfId="0" applyAlignment="1">
      <alignment vertical="center"/>
    </xf>
    <xf numFmtId="2" fontId="137" fillId="0" borderId="426" xfId="0" applyNumberFormat="1" applyFont="1" applyFill="1" applyBorder="1" applyAlignment="1">
      <alignment horizontal="center" vertical="center" wrapText="1"/>
    </xf>
    <xf numFmtId="2" fontId="0" fillId="0" borderId="427" xfId="0" applyNumberFormat="1" applyFont="1" applyFill="1" applyBorder="1" applyAlignment="1">
      <alignment vertical="center"/>
    </xf>
    <xf numFmtId="0" fontId="0" fillId="0" borderId="0" xfId="0"/>
    <xf numFmtId="0" fontId="0" fillId="0" borderId="603" xfId="0" applyFont="1" applyFill="1" applyBorder="1" applyAlignment="1">
      <alignment vertical="center"/>
    </xf>
    <xf numFmtId="49" fontId="0" fillId="0" borderId="603" xfId="0" applyNumberFormat="1" applyFont="1" applyFill="1" applyBorder="1" applyAlignment="1">
      <alignment horizontal="center" vertical="center" wrapText="1"/>
    </xf>
    <xf numFmtId="10" fontId="0" fillId="0" borderId="603" xfId="0" applyNumberFormat="1" applyFont="1" applyFill="1" applyBorder="1" applyAlignment="1">
      <alignment horizontal="center" vertical="center"/>
    </xf>
    <xf numFmtId="0" fontId="0" fillId="0" borderId="603" xfId="0" applyFont="1" applyFill="1" applyBorder="1" applyAlignment="1">
      <alignment vertical="center" wrapText="1"/>
    </xf>
    <xf numFmtId="0" fontId="5" fillId="0" borderId="0" xfId="69" applyFont="1" applyFill="1" applyBorder="1" applyAlignment="1">
      <alignment vertical="top" wrapText="1"/>
    </xf>
    <xf numFmtId="0" fontId="5" fillId="0" borderId="62" xfId="69" applyFont="1" applyFill="1" applyBorder="1" applyAlignment="1">
      <alignment vertical="top" wrapText="1"/>
    </xf>
    <xf numFmtId="0" fontId="75" fillId="0" borderId="684" xfId="74" applyFont="1" applyFill="1" applyBorder="1" applyAlignment="1">
      <alignment vertical="center" wrapText="1"/>
    </xf>
    <xf numFmtId="0" fontId="75" fillId="0" borderId="0" xfId="74" applyFont="1" applyFill="1" applyBorder="1" applyAlignment="1">
      <alignment vertical="center" wrapText="1"/>
    </xf>
    <xf numFmtId="0" fontId="29" fillId="0" borderId="673" xfId="71" applyFont="1" applyFill="1" applyBorder="1" applyAlignment="1">
      <alignment horizontal="center" vertical="center"/>
    </xf>
    <xf numFmtId="0" fontId="29" fillId="0" borderId="461" xfId="71" applyFont="1" applyFill="1" applyBorder="1" applyAlignment="1">
      <alignment horizontal="center" vertical="center"/>
    </xf>
    <xf numFmtId="0" fontId="0" fillId="0" borderId="0" xfId="0"/>
    <xf numFmtId="0" fontId="5" fillId="0" borderId="603" xfId="71" applyFont="1" applyFill="1" applyBorder="1" applyAlignment="1">
      <alignment horizontal="center" vertical="center"/>
    </xf>
    <xf numFmtId="0" fontId="15" fillId="49" borderId="603" xfId="54" applyFont="1" applyFill="1" applyBorder="1" applyAlignment="1" applyProtection="1"/>
    <xf numFmtId="0" fontId="130" fillId="49" borderId="603" xfId="54" applyFill="1" applyBorder="1" applyAlignment="1" applyProtection="1"/>
    <xf numFmtId="0" fontId="15" fillId="0" borderId="603" xfId="54" applyFont="1" applyFill="1" applyBorder="1" applyAlignment="1" applyProtection="1"/>
    <xf numFmtId="0" fontId="130" fillId="0" borderId="603" xfId="54" applyFill="1" applyBorder="1" applyAlignment="1" applyProtection="1"/>
    <xf numFmtId="1" fontId="5" fillId="26" borderId="603" xfId="71" applyNumberFormat="1" applyFont="1" applyFill="1" applyBorder="1" applyAlignment="1">
      <alignment horizontal="center" vertical="center"/>
    </xf>
    <xf numFmtId="4" fontId="0" fillId="0" borderId="603" xfId="0" applyNumberFormat="1" applyBorder="1" applyAlignment="1">
      <alignment horizontal="center"/>
    </xf>
    <xf numFmtId="3" fontId="5" fillId="0" borderId="603" xfId="71" applyNumberFormat="1" applyFont="1" applyFill="1" applyBorder="1" applyAlignment="1">
      <alignment horizontal="center" vertical="center"/>
    </xf>
    <xf numFmtId="175" fontId="5" fillId="0" borderId="603" xfId="71" applyNumberFormat="1" applyFont="1" applyFill="1" applyBorder="1" applyAlignment="1">
      <alignment horizontal="center" vertical="center"/>
    </xf>
    <xf numFmtId="1" fontId="5" fillId="0" borderId="603" xfId="71" applyNumberFormat="1" applyFont="1" applyFill="1" applyBorder="1" applyAlignment="1">
      <alignment horizontal="center" vertical="center" wrapText="1"/>
    </xf>
    <xf numFmtId="0" fontId="202" fillId="0" borderId="603" xfId="0" applyFont="1" applyBorder="1" applyAlignment="1">
      <alignment horizontal="center" vertical="center"/>
    </xf>
    <xf numFmtId="1" fontId="202" fillId="0" borderId="603" xfId="0" applyNumberFormat="1" applyFont="1" applyBorder="1" applyAlignment="1">
      <alignment horizontal="center" vertical="center"/>
    </xf>
    <xf numFmtId="0" fontId="238" fillId="47" borderId="603" xfId="0" applyFont="1" applyFill="1" applyBorder="1"/>
    <xf numFmtId="0" fontId="238" fillId="47" borderId="603" xfId="0" applyFont="1" applyFill="1" applyBorder="1" applyAlignment="1">
      <alignment wrapText="1"/>
    </xf>
    <xf numFmtId="0" fontId="25" fillId="0" borderId="603" xfId="0" applyFont="1" applyBorder="1" applyAlignment="1">
      <alignment horizontal="left" vertical="center" wrapText="1"/>
    </xf>
    <xf numFmtId="0" fontId="25" fillId="0" borderId="603" xfId="0" applyFont="1" applyBorder="1" applyAlignment="1">
      <alignment horizontal="left" vertical="center"/>
    </xf>
    <xf numFmtId="3" fontId="25" fillId="60" borderId="687" xfId="71" applyNumberFormat="1" applyFont="1" applyFill="1" applyBorder="1" applyAlignment="1">
      <alignment horizontal="center" vertical="center" wrapText="1"/>
    </xf>
    <xf numFmtId="0" fontId="25" fillId="60" borderId="687" xfId="71" applyFont="1" applyFill="1" applyBorder="1" applyAlignment="1">
      <alignment horizontal="center" vertical="center"/>
    </xf>
    <xf numFmtId="0" fontId="25" fillId="60" borderId="687" xfId="71" applyFont="1" applyFill="1" applyBorder="1" applyAlignment="1">
      <alignment horizontal="center" vertical="center" wrapText="1"/>
    </xf>
    <xf numFmtId="49" fontId="25" fillId="60" borderId="687" xfId="71" applyNumberFormat="1" applyFont="1" applyFill="1" applyBorder="1" applyAlignment="1">
      <alignment horizontal="center" vertical="center" wrapText="1"/>
    </xf>
    <xf numFmtId="0" fontId="25" fillId="60" borderId="695" xfId="71" applyFont="1" applyFill="1" applyBorder="1" applyAlignment="1">
      <alignment horizontal="center" vertical="center" wrapText="1"/>
    </xf>
    <xf numFmtId="4" fontId="13" fillId="49" borderId="693" xfId="0" applyNumberFormat="1" applyFont="1" applyFill="1" applyBorder="1" applyAlignment="1">
      <alignment horizontal="center" vertical="center" wrapText="1"/>
    </xf>
    <xf numFmtId="0" fontId="127" fillId="49" borderId="693" xfId="0" applyFont="1" applyFill="1" applyBorder="1" applyAlignment="1">
      <alignment horizontal="center" vertical="center" wrapText="1"/>
    </xf>
    <xf numFmtId="2" fontId="5" fillId="0" borderId="603" xfId="0" applyNumberFormat="1" applyFont="1" applyBorder="1" applyAlignment="1">
      <alignment horizontal="center" vertical="center"/>
    </xf>
    <xf numFmtId="0" fontId="155" fillId="68" borderId="603" xfId="0" applyFont="1" applyFill="1" applyBorder="1" applyAlignment="1">
      <alignment horizontal="center" vertical="center"/>
    </xf>
    <xf numFmtId="189" fontId="155" fillId="57" borderId="603" xfId="0" applyNumberFormat="1" applyFont="1" applyFill="1" applyBorder="1"/>
    <xf numFmtId="1" fontId="29" fillId="0" borderId="697" xfId="71" applyNumberFormat="1" applyFont="1" applyFill="1" applyBorder="1" applyAlignment="1">
      <alignment horizontal="center" vertical="center"/>
    </xf>
    <xf numFmtId="0" fontId="29" fillId="0" borderId="687" xfId="71" applyFont="1" applyFill="1" applyBorder="1" applyAlignment="1">
      <alignment horizontal="center" vertical="center"/>
    </xf>
    <xf numFmtId="0" fontId="29" fillId="0" borderId="698" xfId="71" applyFont="1" applyFill="1" applyBorder="1" applyAlignment="1">
      <alignment horizontal="center" vertical="center"/>
    </xf>
    <xf numFmtId="0" fontId="29" fillId="0" borderId="697" xfId="71" applyFont="1" applyBorder="1" applyAlignment="1">
      <alignment horizontal="center" vertical="center"/>
    </xf>
    <xf numFmtId="49" fontId="29" fillId="0" borderId="687" xfId="71" applyNumberFormat="1" applyFont="1" applyBorder="1" applyAlignment="1">
      <alignment horizontal="center" vertical="center" wrapText="1"/>
    </xf>
    <xf numFmtId="170" fontId="29" fillId="0" borderId="697" xfId="71" applyNumberFormat="1" applyFont="1" applyBorder="1" applyAlignment="1">
      <alignment horizontal="center" vertical="center"/>
    </xf>
    <xf numFmtId="0" fontId="29" fillId="0" borderId="687" xfId="71" applyFont="1" applyBorder="1" applyAlignment="1">
      <alignment horizontal="center" vertical="center"/>
    </xf>
    <xf numFmtId="4" fontId="13" fillId="0" borderId="689" xfId="71" applyNumberFormat="1" applyFont="1" applyFill="1" applyBorder="1" applyAlignment="1">
      <alignment horizontal="center" vertical="center"/>
    </xf>
    <xf numFmtId="4" fontId="4" fillId="0" borderId="687" xfId="116" applyNumberFormat="1" applyFont="1" applyFill="1" applyBorder="1" applyAlignment="1">
      <alignment horizontal="center" vertical="center"/>
    </xf>
    <xf numFmtId="4" fontId="13" fillId="0" borderId="699" xfId="71" applyNumberFormat="1" applyFont="1" applyFill="1" applyBorder="1" applyAlignment="1">
      <alignment horizontal="center" vertical="center"/>
    </xf>
    <xf numFmtId="4" fontId="29" fillId="0" borderId="671" xfId="71" applyNumberFormat="1" applyFont="1" applyFill="1" applyBorder="1" applyAlignment="1">
      <alignment horizontal="center" vertical="center"/>
    </xf>
    <xf numFmtId="0" fontId="29" fillId="29" borderId="479" xfId="71" applyFont="1" applyFill="1" applyBorder="1" applyAlignment="1">
      <alignment horizontal="center" vertical="center"/>
    </xf>
    <xf numFmtId="49" fontId="29" fillId="0" borderId="671" xfId="71" applyNumberFormat="1" applyFont="1" applyBorder="1" applyAlignment="1">
      <alignment horizontal="center" vertical="center"/>
    </xf>
    <xf numFmtId="0" fontId="29" fillId="29" borderId="56" xfId="71" applyFont="1" applyFill="1" applyBorder="1" applyAlignment="1">
      <alignment horizontal="center" vertical="center"/>
    </xf>
    <xf numFmtId="0" fontId="5" fillId="0" borderId="693" xfId="0" applyNumberFormat="1" applyFont="1" applyBorder="1" applyAlignment="1">
      <alignment horizontal="center" vertical="center"/>
    </xf>
    <xf numFmtId="0" fontId="5" fillId="0" borderId="531" xfId="0" applyNumberFormat="1" applyFont="1" applyBorder="1" applyAlignment="1">
      <alignment horizontal="center" vertical="center"/>
    </xf>
    <xf numFmtId="0" fontId="13" fillId="0" borderId="671" xfId="71" applyFont="1" applyBorder="1" applyAlignment="1">
      <alignment horizontal="left" vertical="center"/>
    </xf>
    <xf numFmtId="0" fontId="29" fillId="0" borderId="669" xfId="71" applyFont="1" applyBorder="1" applyAlignment="1">
      <alignment horizontal="center" vertical="center"/>
    </xf>
    <xf numFmtId="0" fontId="0" fillId="0" borderId="603" xfId="0" applyNumberFormat="1" applyBorder="1" applyAlignment="1">
      <alignment horizontal="center" vertical="center" wrapText="1"/>
    </xf>
    <xf numFmtId="0" fontId="29" fillId="0" borderId="479" xfId="71" applyFont="1" applyFill="1" applyBorder="1" applyAlignment="1">
      <alignment vertical="center"/>
    </xf>
    <xf numFmtId="0" fontId="29" fillId="0" borderId="697" xfId="71" applyFont="1" applyFill="1" applyBorder="1" applyAlignment="1">
      <alignment vertical="center"/>
    </xf>
    <xf numFmtId="0" fontId="0" fillId="0" borderId="603" xfId="0" applyFont="1" applyBorder="1" applyAlignment="1">
      <alignment vertical="center" wrapText="1"/>
    </xf>
    <xf numFmtId="0" fontId="29" fillId="0" borderId="627" xfId="71" applyFont="1" applyFill="1" applyBorder="1" applyAlignment="1">
      <alignment horizontal="center" vertical="center"/>
    </xf>
    <xf numFmtId="0" fontId="29" fillId="0" borderId="475" xfId="71" applyFont="1" applyBorder="1" applyAlignment="1">
      <alignment horizontal="center" vertical="center"/>
    </xf>
    <xf numFmtId="49" fontId="29" fillId="0" borderId="603" xfId="71" applyNumberFormat="1" applyFont="1" applyBorder="1" applyAlignment="1">
      <alignment horizontal="center" vertical="center"/>
    </xf>
    <xf numFmtId="0" fontId="29" fillId="29" borderId="603" xfId="71" applyFont="1" applyFill="1" applyBorder="1" applyAlignment="1">
      <alignment horizontal="center" vertical="center"/>
    </xf>
    <xf numFmtId="0" fontId="29" fillId="29" borderId="479" xfId="71" applyNumberFormat="1" applyFont="1" applyFill="1" applyBorder="1" applyAlignment="1">
      <alignment horizontal="center" vertical="center"/>
    </xf>
    <xf numFmtId="0" fontId="29" fillId="0" borderId="674" xfId="71" applyNumberFormat="1" applyFont="1" applyFill="1" applyBorder="1" applyAlignment="1">
      <alignment horizontal="center" vertical="center"/>
    </xf>
    <xf numFmtId="0" fontId="29" fillId="0" borderId="697" xfId="71" applyNumberFormat="1" applyFont="1" applyFill="1" applyBorder="1" applyAlignment="1">
      <alignment horizontal="center" vertical="center"/>
    </xf>
    <xf numFmtId="0" fontId="202" fillId="0" borderId="0" xfId="209" applyFont="1" applyBorder="1" applyAlignment="1">
      <alignment horizontal="center" vertical="center"/>
    </xf>
    <xf numFmtId="0" fontId="5" fillId="0" borderId="0" xfId="0" applyNumberFormat="1" applyFont="1" applyBorder="1" applyAlignment="1">
      <alignment horizontal="center" vertical="center"/>
    </xf>
    <xf numFmtId="0" fontId="5" fillId="0" borderId="0" xfId="0" applyNumberFormat="1" applyFont="1" applyBorder="1" applyAlignment="1">
      <alignment horizontal="left" vertical="center"/>
    </xf>
    <xf numFmtId="0" fontId="202" fillId="0" borderId="0" xfId="209" applyFont="1" applyBorder="1" applyAlignment="1">
      <alignment horizontal="left" vertical="center" wrapText="1"/>
    </xf>
    <xf numFmtId="0" fontId="5" fillId="0" borderId="0" xfId="209" applyFont="1" applyBorder="1" applyAlignment="1">
      <alignment horizontal="center" vertical="center"/>
    </xf>
    <xf numFmtId="2" fontId="5" fillId="47" borderId="0" xfId="18879" applyNumberFormat="1" applyFont="1" applyFill="1" applyBorder="1" applyAlignment="1">
      <alignment horizontal="center" vertical="center"/>
    </xf>
    <xf numFmtId="2" fontId="202" fillId="0" borderId="0" xfId="209" applyNumberFormat="1" applyFont="1" applyBorder="1" applyAlignment="1">
      <alignment horizontal="center" vertical="center"/>
    </xf>
    <xf numFmtId="0" fontId="0" fillId="0" borderId="603" xfId="0" applyNumberFormat="1" applyBorder="1" applyAlignment="1">
      <alignment horizontal="center" vertical="top" wrapText="1"/>
    </xf>
    <xf numFmtId="0" fontId="0" fillId="0" borderId="603" xfId="0" applyBorder="1" applyAlignment="1">
      <alignment horizontal="left" vertical="top" wrapText="1"/>
    </xf>
    <xf numFmtId="0" fontId="5" fillId="0" borderId="669" xfId="71" applyFont="1" applyFill="1" applyBorder="1" applyAlignment="1">
      <alignment horizontal="center" vertical="center"/>
    </xf>
    <xf numFmtId="3" fontId="25" fillId="55" borderId="377" xfId="71" applyNumberFormat="1" applyFont="1" applyFill="1" applyBorder="1" applyAlignment="1">
      <alignment horizontal="center" vertical="center" wrapText="1"/>
    </xf>
    <xf numFmtId="0" fontId="25" fillId="55" borderId="687" xfId="71" applyFont="1" applyFill="1" applyBorder="1" applyAlignment="1">
      <alignment horizontal="center" vertical="center"/>
    </xf>
    <xf numFmtId="0" fontId="25" fillId="55" borderId="687" xfId="71" applyFont="1" applyFill="1" applyBorder="1" applyAlignment="1">
      <alignment horizontal="center" vertical="center" wrapText="1"/>
    </xf>
    <xf numFmtId="49" fontId="25" fillId="55" borderId="687" xfId="71" applyNumberFormat="1" applyFont="1" applyFill="1" applyBorder="1" applyAlignment="1">
      <alignment horizontal="center" vertical="center" wrapText="1"/>
    </xf>
    <xf numFmtId="0" fontId="25" fillId="55" borderId="695" xfId="71" applyFont="1" applyFill="1" applyBorder="1" applyAlignment="1">
      <alignment horizontal="center" vertical="center" wrapText="1"/>
    </xf>
    <xf numFmtId="0" fontId="127" fillId="48" borderId="693" xfId="0" applyFont="1" applyFill="1" applyBorder="1" applyAlignment="1">
      <alignment horizontal="center" vertical="center" wrapText="1"/>
    </xf>
    <xf numFmtId="4" fontId="0" fillId="0" borderId="0" xfId="0" applyNumberFormat="1" applyBorder="1" applyAlignment="1">
      <alignment horizontal="center" vertical="center"/>
    </xf>
    <xf numFmtId="0" fontId="0" fillId="0" borderId="603" xfId="0" applyFill="1" applyBorder="1" applyAlignment="1">
      <alignment horizontal="center"/>
    </xf>
    <xf numFmtId="0" fontId="202" fillId="0" borderId="0" xfId="209" applyFont="1" applyFill="1" applyAlignment="1">
      <alignment horizontal="center" vertical="center"/>
    </xf>
    <xf numFmtId="0" fontId="0" fillId="0" borderId="603" xfId="0" applyFill="1" applyBorder="1" applyAlignment="1">
      <alignment horizontal="left" wrapText="1"/>
    </xf>
    <xf numFmtId="0" fontId="0" fillId="0" borderId="0" xfId="0" applyAlignment="1">
      <alignment vertical="center"/>
    </xf>
    <xf numFmtId="0" fontId="0" fillId="0" borderId="0" xfId="0" applyFill="1" applyAlignment="1">
      <alignment vertical="center"/>
    </xf>
    <xf numFmtId="0" fontId="0" fillId="0" borderId="0" xfId="0"/>
    <xf numFmtId="2" fontId="0" fillId="0" borderId="603" xfId="0" applyNumberFormat="1" applyBorder="1"/>
    <xf numFmtId="0" fontId="0" fillId="0" borderId="0" xfId="0"/>
    <xf numFmtId="1" fontId="0" fillId="0" borderId="603" xfId="0" applyNumberFormat="1" applyFill="1" applyBorder="1" applyAlignment="1">
      <alignment horizontal="center" vertical="center"/>
    </xf>
    <xf numFmtId="0" fontId="0" fillId="0" borderId="0" xfId="0" applyBorder="1" applyAlignment="1">
      <alignment horizontal="left" vertical="center"/>
    </xf>
    <xf numFmtId="0" fontId="0" fillId="47" borderId="603" xfId="0" applyFill="1" applyBorder="1" applyAlignment="1">
      <alignment vertical="center"/>
    </xf>
    <xf numFmtId="0" fontId="49" fillId="0" borderId="603" xfId="0" applyFont="1" applyBorder="1" applyAlignment="1">
      <alignment horizontal="center" vertical="center"/>
    </xf>
    <xf numFmtId="198" fontId="49" fillId="0" borderId="603" xfId="0" applyNumberFormat="1" applyFont="1" applyBorder="1" applyAlignment="1">
      <alignment horizontal="center" vertical="center"/>
    </xf>
    <xf numFmtId="198" fontId="49" fillId="0" borderId="699" xfId="0" applyNumberFormat="1" applyFont="1" applyBorder="1" applyAlignment="1">
      <alignment horizontal="center" vertical="center"/>
    </xf>
    <xf numFmtId="198" fontId="49" fillId="0" borderId="475" xfId="0" applyNumberFormat="1" applyFont="1" applyBorder="1" applyAlignment="1">
      <alignment horizontal="center" vertical="center"/>
    </xf>
    <xf numFmtId="1" fontId="49" fillId="0" borderId="603" xfId="0" applyNumberFormat="1" applyFont="1" applyBorder="1" applyAlignment="1">
      <alignment horizontal="center" vertical="center"/>
    </xf>
    <xf numFmtId="0" fontId="0" fillId="0" borderId="0" xfId="0"/>
    <xf numFmtId="0" fontId="0" fillId="0" borderId="0" xfId="0" applyAlignment="1"/>
    <xf numFmtId="0" fontId="0" fillId="0" borderId="0" xfId="0" applyAlignment="1">
      <alignment vertical="center"/>
    </xf>
    <xf numFmtId="0" fontId="0" fillId="0" borderId="0" xfId="0"/>
    <xf numFmtId="0" fontId="0" fillId="0" borderId="0" xfId="0" applyFill="1" applyAlignment="1">
      <alignment vertical="center"/>
    </xf>
    <xf numFmtId="4" fontId="0" fillId="0" borderId="531" xfId="0" applyNumberFormat="1" applyFill="1" applyBorder="1" applyAlignment="1">
      <alignment horizontal="center" vertical="center"/>
    </xf>
    <xf numFmtId="3" fontId="147" fillId="0" borderId="603" xfId="0" applyNumberFormat="1" applyFont="1" applyBorder="1" applyAlignment="1">
      <alignment horizontal="left" vertical="center"/>
    </xf>
    <xf numFmtId="3" fontId="147" fillId="0" borderId="630" xfId="0" applyNumberFormat="1" applyFont="1" applyBorder="1" applyAlignment="1">
      <alignment horizontal="left" vertical="center"/>
    </xf>
    <xf numFmtId="0" fontId="3" fillId="47" borderId="627" xfId="0" applyFont="1" applyFill="1" applyBorder="1" applyAlignment="1">
      <alignment vertical="center"/>
    </xf>
    <xf numFmtId="0" fontId="3" fillId="47" borderId="628" xfId="0" applyFont="1" applyFill="1" applyBorder="1" applyAlignment="1">
      <alignment vertical="center"/>
    </xf>
    <xf numFmtId="198" fontId="49" fillId="0" borderId="531" xfId="0" applyNumberFormat="1" applyFont="1" applyBorder="1" applyAlignment="1">
      <alignment horizontal="center" vertical="center"/>
    </xf>
    <xf numFmtId="0" fontId="0" fillId="47" borderId="629" xfId="0" applyFill="1" applyBorder="1" applyAlignment="1">
      <alignment vertical="center"/>
    </xf>
    <xf numFmtId="0" fontId="3" fillId="47" borderId="694" xfId="0" applyFont="1" applyFill="1" applyBorder="1" applyAlignment="1">
      <alignment vertical="center"/>
    </xf>
    <xf numFmtId="0" fontId="3" fillId="47" borderId="704" xfId="0" applyFont="1" applyFill="1" applyBorder="1" applyAlignment="1">
      <alignment vertical="center"/>
    </xf>
    <xf numFmtId="0" fontId="0" fillId="47" borderId="692" xfId="0" applyFill="1" applyBorder="1" applyAlignment="1">
      <alignment vertical="center"/>
    </xf>
    <xf numFmtId="0" fontId="3" fillId="25" borderId="531" xfId="0" applyFont="1" applyFill="1" applyBorder="1" applyAlignment="1">
      <alignment horizontal="center" vertical="center" wrapText="1"/>
    </xf>
    <xf numFmtId="0" fontId="3" fillId="50" borderId="603" xfId="0" applyFont="1" applyFill="1" applyBorder="1" applyAlignment="1">
      <alignment horizontal="center" vertical="center" wrapText="1"/>
    </xf>
    <xf numFmtId="0" fontId="150" fillId="50" borderId="603" xfId="0" applyFont="1" applyFill="1" applyBorder="1" applyAlignment="1">
      <alignment horizontal="center" vertical="center" wrapText="1"/>
    </xf>
    <xf numFmtId="4" fontId="150" fillId="50" borderId="603" xfId="0" applyNumberFormat="1" applyFont="1" applyFill="1" applyBorder="1" applyAlignment="1">
      <alignment horizontal="center" vertical="center" wrapText="1"/>
    </xf>
    <xf numFmtId="3" fontId="3" fillId="50" borderId="603" xfId="0" applyNumberFormat="1" applyFont="1" applyFill="1" applyBorder="1" applyAlignment="1">
      <alignment horizontal="center" vertical="center" wrapText="1"/>
    </xf>
    <xf numFmtId="0" fontId="150" fillId="50" borderId="630" xfId="0" applyFont="1" applyFill="1" applyBorder="1" applyAlignment="1">
      <alignment horizontal="center" vertical="center" wrapText="1"/>
    </xf>
    <xf numFmtId="3" fontId="3" fillId="50" borderId="630" xfId="0" applyNumberFormat="1" applyFont="1" applyFill="1" applyBorder="1" applyAlignment="1">
      <alignment horizontal="center" vertical="center" wrapText="1"/>
    </xf>
    <xf numFmtId="0" fontId="150" fillId="50" borderId="475" xfId="0" applyFont="1" applyFill="1" applyBorder="1" applyAlignment="1">
      <alignment horizontal="center" vertical="center" wrapText="1"/>
    </xf>
    <xf numFmtId="3" fontId="3" fillId="50" borderId="475" xfId="0" applyNumberFormat="1" applyFont="1" applyFill="1" applyBorder="1" applyAlignment="1">
      <alignment horizontal="center" vertical="center" wrapText="1"/>
    </xf>
    <xf numFmtId="0" fontId="0" fillId="0" borderId="0" xfId="0" applyAlignment="1"/>
    <xf numFmtId="0" fontId="0" fillId="0" borderId="0" xfId="0"/>
    <xf numFmtId="0" fontId="0" fillId="0" borderId="726" xfId="0" applyFill="1" applyBorder="1" applyAlignment="1">
      <alignment horizontal="center"/>
    </xf>
    <xf numFmtId="0" fontId="40" fillId="0" borderId="443" xfId="57" applyFont="1" applyFill="1" applyBorder="1" applyAlignment="1">
      <alignment horizontal="center" vertical="center" wrapText="1"/>
    </xf>
    <xf numFmtId="2" fontId="42" fillId="0" borderId="272" xfId="71" applyNumberFormat="1" applyFont="1" applyFill="1" applyBorder="1" applyAlignment="1">
      <alignment horizontal="center" vertical="center" wrapText="1"/>
    </xf>
    <xf numFmtId="0" fontId="0" fillId="0" borderId="0" xfId="0" applyAlignment="1">
      <alignment vertical="center"/>
    </xf>
    <xf numFmtId="0" fontId="0" fillId="0" borderId="0" xfId="0"/>
    <xf numFmtId="0" fontId="13" fillId="27" borderId="726" xfId="0" applyFont="1" applyFill="1" applyBorder="1" applyAlignment="1">
      <alignment horizontal="center" vertical="center"/>
    </xf>
    <xf numFmtId="2" fontId="13" fillId="28" borderId="726" xfId="0" applyNumberFormat="1" applyFont="1" applyFill="1" applyBorder="1" applyAlignment="1">
      <alignment horizontal="center" vertical="center"/>
    </xf>
    <xf numFmtId="175" fontId="13" fillId="33" borderId="726" xfId="70" applyNumberFormat="1" applyFont="1" applyFill="1" applyBorder="1" applyAlignment="1">
      <alignment horizontal="center" vertical="center" wrapText="1"/>
    </xf>
    <xf numFmtId="175" fontId="13" fillId="48" borderId="726" xfId="70" applyNumberFormat="1" applyFont="1" applyFill="1" applyBorder="1" applyAlignment="1">
      <alignment horizontal="center" vertical="center" wrapText="1"/>
    </xf>
    <xf numFmtId="4" fontId="56" fillId="37" borderId="726" xfId="117" applyNumberFormat="1" applyFont="1" applyFill="1" applyBorder="1" applyAlignment="1">
      <alignment horizontal="center" vertical="center" wrapText="1"/>
    </xf>
    <xf numFmtId="0" fontId="0" fillId="0" borderId="726" xfId="0" applyFont="1" applyFill="1" applyBorder="1"/>
    <xf numFmtId="0" fontId="0" fillId="0" borderId="726" xfId="0" applyFill="1" applyBorder="1"/>
    <xf numFmtId="49" fontId="36" fillId="0" borderId="726" xfId="0" applyNumberFormat="1" applyFont="1" applyFill="1" applyBorder="1" applyAlignment="1">
      <alignment horizontal="left" vertical="top" wrapText="1"/>
    </xf>
    <xf numFmtId="49" fontId="36" fillId="0" borderId="726" xfId="0" applyNumberFormat="1" applyFont="1" applyFill="1" applyBorder="1" applyAlignment="1">
      <alignment horizontal="center" vertical="top" wrapText="1"/>
    </xf>
    <xf numFmtId="3" fontId="36" fillId="0" borderId="726" xfId="0" applyNumberFormat="1" applyFont="1" applyFill="1" applyBorder="1" applyAlignment="1">
      <alignment horizontal="center"/>
    </xf>
    <xf numFmtId="4" fontId="36" fillId="0" borderId="726" xfId="0" applyNumberFormat="1" applyFont="1" applyFill="1" applyBorder="1" applyAlignment="1">
      <alignment horizontal="center"/>
    </xf>
    <xf numFmtId="0" fontId="0" fillId="47" borderId="726" xfId="0" applyFont="1" applyFill="1" applyBorder="1"/>
    <xf numFmtId="49" fontId="36" fillId="47" borderId="726" xfId="0" applyNumberFormat="1" applyFont="1" applyFill="1" applyBorder="1" applyAlignment="1">
      <alignment horizontal="left" vertical="top" wrapText="1"/>
    </xf>
    <xf numFmtId="49" fontId="36" fillId="47" borderId="726" xfId="0" applyNumberFormat="1" applyFont="1" applyFill="1" applyBorder="1" applyAlignment="1">
      <alignment horizontal="center" vertical="top" wrapText="1"/>
    </xf>
    <xf numFmtId="4" fontId="36" fillId="47" borderId="726" xfId="0" applyNumberFormat="1" applyFont="1" applyFill="1" applyBorder="1" applyAlignment="1">
      <alignment horizontal="center"/>
    </xf>
    <xf numFmtId="0" fontId="0" fillId="0" borderId="714" xfId="0" applyFont="1" applyFill="1" applyBorder="1"/>
    <xf numFmtId="49" fontId="36" fillId="0" borderId="714" xfId="0" applyNumberFormat="1" applyFont="1" applyFill="1" applyBorder="1" applyAlignment="1">
      <alignment horizontal="left" vertical="top" wrapText="1"/>
    </xf>
    <xf numFmtId="49" fontId="36" fillId="0" borderId="741" xfId="0" applyNumberFormat="1" applyFont="1" applyFill="1" applyBorder="1" applyAlignment="1">
      <alignment horizontal="left" vertical="top" wrapText="1"/>
    </xf>
    <xf numFmtId="49" fontId="36" fillId="0" borderId="714" xfId="0" applyNumberFormat="1" applyFont="1" applyFill="1" applyBorder="1" applyAlignment="1">
      <alignment horizontal="center" vertical="top" wrapText="1"/>
    </xf>
    <xf numFmtId="3" fontId="36" fillId="0" borderId="714" xfId="0" applyNumberFormat="1" applyFont="1" applyFill="1" applyBorder="1" applyAlignment="1">
      <alignment horizontal="center"/>
    </xf>
    <xf numFmtId="4" fontId="36" fillId="0" borderId="714" xfId="0" applyNumberFormat="1" applyFont="1" applyFill="1" applyBorder="1" applyAlignment="1">
      <alignment horizontal="center"/>
    </xf>
    <xf numFmtId="3" fontId="46" fillId="47" borderId="165" xfId="0" applyNumberFormat="1" applyFont="1" applyFill="1" applyBorder="1" applyAlignment="1">
      <alignment horizontal="center" vertical="center" wrapText="1"/>
    </xf>
    <xf numFmtId="0" fontId="46" fillId="47" borderId="733" xfId="0" applyFont="1" applyFill="1" applyBorder="1" applyAlignment="1">
      <alignment horizontal="center" vertical="center"/>
    </xf>
    <xf numFmtId="0" fontId="46" fillId="47" borderId="733" xfId="0" applyFont="1" applyFill="1" applyBorder="1" applyAlignment="1">
      <alignment horizontal="center" vertical="center" wrapText="1"/>
    </xf>
    <xf numFmtId="0" fontId="0" fillId="0" borderId="640" xfId="0" applyBorder="1"/>
    <xf numFmtId="3" fontId="46" fillId="47" borderId="730" xfId="0" applyNumberFormat="1" applyFont="1" applyFill="1" applyBorder="1" applyAlignment="1">
      <alignment horizontal="center" vertical="center" wrapText="1"/>
    </xf>
    <xf numFmtId="0" fontId="46" fillId="47" borderId="602" xfId="0" applyFont="1" applyFill="1" applyBorder="1" applyAlignment="1">
      <alignment horizontal="center" vertical="center"/>
    </xf>
    <xf numFmtId="0" fontId="46" fillId="47" borderId="602" xfId="0" applyFont="1" applyFill="1" applyBorder="1" applyAlignment="1">
      <alignment horizontal="center" vertical="center" wrapText="1"/>
    </xf>
    <xf numFmtId="0" fontId="0" fillId="0" borderId="729" xfId="0" applyBorder="1"/>
    <xf numFmtId="3" fontId="45" fillId="52" borderId="734" xfId="58" applyNumberFormat="1" applyFont="1" applyFill="1" applyBorder="1" applyAlignment="1">
      <alignment horizontal="center" vertical="center" wrapText="1"/>
    </xf>
    <xf numFmtId="0" fontId="45" fillId="52" borderId="733" xfId="58" applyFont="1" applyFill="1" applyBorder="1" applyAlignment="1">
      <alignment horizontal="center" vertical="center" wrapText="1"/>
    </xf>
    <xf numFmtId="0" fontId="0" fillId="52" borderId="640" xfId="0" applyFill="1" applyBorder="1"/>
    <xf numFmtId="0" fontId="140" fillId="57" borderId="726" xfId="0" applyFont="1" applyFill="1" applyBorder="1" applyAlignment="1">
      <alignment horizontal="center" vertical="center"/>
    </xf>
    <xf numFmtId="3" fontId="45" fillId="52" borderId="736" xfId="58" applyNumberFormat="1" applyFont="1" applyFill="1" applyBorder="1" applyAlignment="1">
      <alignment horizontal="center" vertical="center" wrapText="1"/>
    </xf>
    <xf numFmtId="0" fontId="135" fillId="68" borderId="726" xfId="0" applyFont="1" applyFill="1" applyBorder="1"/>
    <xf numFmtId="0" fontId="15" fillId="0" borderId="726" xfId="54" applyFont="1" applyFill="1" applyBorder="1" applyAlignment="1" applyProtection="1">
      <alignment horizontal="center"/>
    </xf>
    <xf numFmtId="0" fontId="15" fillId="0" borderId="726" xfId="54" applyFont="1" applyFill="1" applyBorder="1" applyAlignment="1" applyProtection="1">
      <alignment horizontal="center" vertical="center"/>
    </xf>
    <xf numFmtId="0" fontId="242" fillId="0" borderId="453" xfId="0" applyFont="1" applyFill="1" applyBorder="1" applyAlignment="1"/>
    <xf numFmtId="0" fontId="0" fillId="0" borderId="0" xfId="0"/>
    <xf numFmtId="2" fontId="269" fillId="0" borderId="726" xfId="0" applyNumberFormat="1" applyFont="1" applyBorder="1" applyAlignment="1">
      <alignment horizontal="center" vertical="center" wrapText="1"/>
    </xf>
    <xf numFmtId="2" fontId="0" fillId="0" borderId="726" xfId="0" applyNumberFormat="1" applyFont="1" applyBorder="1" applyAlignment="1">
      <alignment horizontal="center" vertical="center"/>
    </xf>
    <xf numFmtId="0" fontId="0" fillId="0" borderId="0" xfId="0"/>
    <xf numFmtId="0" fontId="3" fillId="0" borderId="726" xfId="0" applyFont="1" applyFill="1" applyBorder="1" applyAlignment="1"/>
    <xf numFmtId="0" fontId="0" fillId="0" borderId="0" xfId="0"/>
    <xf numFmtId="0" fontId="0" fillId="0" borderId="0" xfId="0"/>
    <xf numFmtId="0" fontId="5" fillId="0" borderId="716" xfId="0" applyFont="1" applyFill="1" applyBorder="1" applyAlignment="1">
      <alignment horizontal="center" wrapText="1"/>
    </xf>
    <xf numFmtId="0" fontId="0" fillId="0" borderId="710" xfId="0" applyFill="1" applyBorder="1" applyAlignment="1">
      <alignment horizontal="center"/>
    </xf>
    <xf numFmtId="0" fontId="5" fillId="0" borderId="719" xfId="0" applyFont="1" applyFill="1" applyBorder="1" applyAlignment="1">
      <alignment horizontal="center" wrapText="1"/>
    </xf>
    <xf numFmtId="3" fontId="5" fillId="0" borderId="720" xfId="57" applyNumberFormat="1" applyFont="1" applyFill="1" applyBorder="1" applyAlignment="1">
      <alignment horizontal="center" vertical="center"/>
    </xf>
    <xf numFmtId="0" fontId="5" fillId="0" borderId="722" xfId="0" applyFont="1" applyFill="1" applyBorder="1" applyAlignment="1">
      <alignment horizontal="center" wrapText="1"/>
    </xf>
    <xf numFmtId="1" fontId="183" fillId="0" borderId="257" xfId="0" applyNumberFormat="1" applyFont="1" applyFill="1" applyBorder="1" applyAlignment="1">
      <alignment horizontal="center" vertical="center"/>
    </xf>
    <xf numFmtId="0" fontId="0" fillId="0" borderId="726" xfId="0" applyFont="1" applyFill="1" applyBorder="1" applyAlignment="1"/>
    <xf numFmtId="0" fontId="0" fillId="0" borderId="726" xfId="0" applyFont="1" applyFill="1" applyBorder="1" applyAlignment="1">
      <alignment vertical="center" wrapText="1"/>
    </xf>
    <xf numFmtId="2" fontId="1" fillId="0" borderId="726" xfId="0" applyNumberFormat="1" applyFont="1" applyFill="1" applyBorder="1" applyAlignment="1">
      <alignment horizontal="center" vertical="center"/>
    </xf>
    <xf numFmtId="49" fontId="36" fillId="0" borderId="726" xfId="0" applyNumberFormat="1" applyFont="1" applyFill="1" applyBorder="1" applyAlignment="1">
      <alignment vertical="center" wrapText="1"/>
    </xf>
    <xf numFmtId="2" fontId="36" fillId="0" borderId="726" xfId="0" applyNumberFormat="1" applyFont="1" applyFill="1" applyBorder="1" applyAlignment="1">
      <alignment horizontal="center" vertical="center"/>
    </xf>
    <xf numFmtId="0" fontId="0" fillId="0" borderId="0" xfId="0"/>
    <xf numFmtId="0" fontId="0" fillId="0" borderId="0" xfId="0"/>
    <xf numFmtId="0" fontId="0" fillId="0" borderId="726" xfId="0" applyFill="1" applyBorder="1" applyAlignment="1">
      <alignment horizontal="center" vertical="center"/>
    </xf>
    <xf numFmtId="0" fontId="0" fillId="0" borderId="726" xfId="0" applyFill="1" applyBorder="1" applyAlignment="1">
      <alignment wrapText="1"/>
    </xf>
    <xf numFmtId="2" fontId="154" fillId="0" borderId="726" xfId="116" applyNumberFormat="1" applyFont="1" applyFill="1" applyBorder="1" applyAlignment="1">
      <alignment horizontal="center" vertical="center"/>
    </xf>
    <xf numFmtId="0" fontId="135" fillId="0" borderId="677" xfId="0" applyFont="1" applyFill="1" applyBorder="1" applyAlignment="1">
      <alignment horizontal="left" vertical="center"/>
    </xf>
    <xf numFmtId="0" fontId="135" fillId="0" borderId="0" xfId="0" applyFont="1" applyFill="1" applyBorder="1" applyAlignment="1">
      <alignment horizontal="left" vertical="center"/>
    </xf>
    <xf numFmtId="0" fontId="135" fillId="0" borderId="742" xfId="0" applyFont="1" applyFill="1" applyBorder="1" applyAlignment="1">
      <alignment horizontal="left" vertical="center"/>
    </xf>
    <xf numFmtId="0" fontId="135" fillId="0" borderId="705" xfId="0" applyFont="1" applyFill="1" applyBorder="1" applyAlignment="1">
      <alignment horizontal="left" vertical="center"/>
    </xf>
    <xf numFmtId="4" fontId="56" fillId="0" borderId="0" xfId="117" applyNumberFormat="1" applyFont="1" applyFill="1" applyBorder="1" applyAlignment="1">
      <alignment horizontal="center" vertical="center" wrapText="1"/>
    </xf>
    <xf numFmtId="0" fontId="0" fillId="0" borderId="0" xfId="0"/>
    <xf numFmtId="0" fontId="0" fillId="0" borderId="0" xfId="0"/>
    <xf numFmtId="0" fontId="130" fillId="0" borderId="603" xfId="54" applyFill="1" applyBorder="1" applyAlignment="1" applyProtection="1">
      <alignment horizontal="center"/>
    </xf>
    <xf numFmtId="0" fontId="0" fillId="0" borderId="0" xfId="0"/>
    <xf numFmtId="4" fontId="0" fillId="0" borderId="602" xfId="0" applyNumberFormat="1" applyFill="1" applyBorder="1" applyAlignment="1">
      <alignment horizontal="center"/>
    </xf>
    <xf numFmtId="4" fontId="138" fillId="0" borderId="602" xfId="0" applyNumberFormat="1" applyFont="1" applyFill="1" applyBorder="1" applyAlignment="1">
      <alignment horizontal="center" vertical="center"/>
    </xf>
    <xf numFmtId="4" fontId="0" fillId="0" borderId="726" xfId="0" applyNumberFormat="1" applyFill="1" applyBorder="1" applyAlignment="1">
      <alignment horizontal="center"/>
    </xf>
    <xf numFmtId="4" fontId="134" fillId="0" borderId="726" xfId="0" applyNumberFormat="1" applyFont="1" applyFill="1" applyBorder="1" applyAlignment="1">
      <alignment horizontal="center"/>
    </xf>
    <xf numFmtId="4" fontId="138" fillId="0" borderId="726" xfId="0" applyNumberFormat="1" applyFont="1" applyFill="1" applyBorder="1" applyAlignment="1">
      <alignment horizontal="center" vertical="center"/>
    </xf>
    <xf numFmtId="4" fontId="138" fillId="0" borderId="733" xfId="0" applyNumberFormat="1" applyFont="1" applyFill="1" applyBorder="1" applyAlignment="1">
      <alignment horizontal="center" vertical="center"/>
    </xf>
    <xf numFmtId="0" fontId="0" fillId="0" borderId="0" xfId="0" applyAlignment="1">
      <alignment vertical="center"/>
    </xf>
    <xf numFmtId="0" fontId="0" fillId="0" borderId="0" xfId="0" applyBorder="1" applyAlignment="1">
      <alignment horizontal="center"/>
    </xf>
    <xf numFmtId="0" fontId="0" fillId="0" borderId="0" xfId="0"/>
    <xf numFmtId="0" fontId="0" fillId="0" borderId="714" xfId="0" applyFill="1" applyBorder="1" applyAlignment="1">
      <alignment horizontal="center" vertical="center"/>
    </xf>
    <xf numFmtId="0" fontId="0" fillId="0" borderId="531" xfId="0" applyFill="1" applyBorder="1" applyAlignment="1">
      <alignment horizontal="center" vertical="center"/>
    </xf>
    <xf numFmtId="0" fontId="151" fillId="50" borderId="726" xfId="0" applyFont="1" applyFill="1" applyBorder="1" applyAlignment="1">
      <alignment horizontal="center" vertical="center"/>
    </xf>
    <xf numFmtId="0" fontId="151" fillId="50" borderId="726" xfId="0" applyFont="1" applyFill="1" applyBorder="1" applyAlignment="1">
      <alignment horizontal="center" vertical="center" wrapText="1"/>
    </xf>
    <xf numFmtId="2" fontId="0" fillId="0" borderId="726" xfId="0" applyNumberFormat="1" applyFill="1" applyBorder="1" applyAlignment="1">
      <alignment horizontal="center"/>
    </xf>
    <xf numFmtId="2" fontId="0" fillId="0" borderId="726" xfId="0" applyNumberFormat="1" applyFill="1" applyBorder="1" applyAlignment="1">
      <alignment horizontal="center" vertical="center"/>
    </xf>
    <xf numFmtId="0" fontId="0" fillId="0" borderId="726" xfId="0" applyFill="1" applyBorder="1" applyAlignment="1" applyProtection="1">
      <alignment horizontal="center"/>
      <protection hidden="1"/>
    </xf>
    <xf numFmtId="0" fontId="0" fillId="0" borderId="726" xfId="0" applyFont="1" applyFill="1" applyBorder="1" applyAlignment="1" applyProtection="1">
      <alignment horizontal="center"/>
      <protection hidden="1"/>
    </xf>
    <xf numFmtId="0" fontId="15" fillId="0" borderId="743" xfId="0" applyFont="1" applyFill="1" applyBorder="1" applyAlignment="1" applyProtection="1">
      <alignment horizontal="center" vertical="center" wrapText="1"/>
      <protection hidden="1"/>
    </xf>
    <xf numFmtId="0" fontId="335" fillId="29" borderId="744" xfId="0" applyFont="1" applyFill="1" applyBorder="1" applyAlignment="1" applyProtection="1">
      <alignment vertical="center"/>
      <protection hidden="1"/>
    </xf>
    <xf numFmtId="0" fontId="15" fillId="0" borderId="726" xfId="0" applyFont="1" applyFill="1" applyBorder="1" applyAlignment="1" applyProtection="1">
      <alignment horizontal="center" vertical="center" wrapText="1"/>
      <protection hidden="1"/>
    </xf>
    <xf numFmtId="0" fontId="154" fillId="0" borderId="726" xfId="0" applyFont="1" applyFill="1" applyBorder="1" applyAlignment="1" applyProtection="1">
      <alignment horizontal="center" vertical="center" wrapText="1"/>
      <protection hidden="1"/>
    </xf>
    <xf numFmtId="0" fontId="134" fillId="0" borderId="726" xfId="0" applyFont="1" applyFill="1" applyBorder="1" applyAlignment="1" applyProtection="1">
      <alignment horizontal="center" vertical="center" wrapText="1"/>
      <protection hidden="1"/>
    </xf>
    <xf numFmtId="0" fontId="3" fillId="0" borderId="738" xfId="0" applyFont="1" applyFill="1" applyBorder="1" applyAlignment="1">
      <alignment horizontal="left" vertical="center"/>
    </xf>
    <xf numFmtId="0" fontId="3" fillId="0" borderId="739" xfId="0" applyFont="1" applyFill="1" applyBorder="1" applyAlignment="1">
      <alignment vertical="center"/>
    </xf>
    <xf numFmtId="0" fontId="3" fillId="25" borderId="726" xfId="0" applyFont="1" applyFill="1" applyBorder="1" applyAlignment="1">
      <alignment horizontal="center" vertical="center"/>
    </xf>
    <xf numFmtId="0" fontId="154" fillId="0" borderId="726" xfId="0" applyFont="1" applyFill="1" applyBorder="1" applyAlignment="1" applyProtection="1">
      <alignment horizontal="center" vertical="center"/>
      <protection hidden="1"/>
    </xf>
    <xf numFmtId="0" fontId="134" fillId="0" borderId="726" xfId="0" applyFont="1" applyFill="1" applyBorder="1" applyAlignment="1" applyProtection="1">
      <alignment horizontal="center" vertical="center"/>
      <protection hidden="1"/>
    </xf>
    <xf numFmtId="0" fontId="0" fillId="0" borderId="726" xfId="0" applyFill="1" applyBorder="1" applyAlignment="1">
      <alignment vertical="center"/>
    </xf>
    <xf numFmtId="0" fontId="3" fillId="73" borderId="726" xfId="0" applyFont="1" applyFill="1" applyBorder="1" applyAlignment="1">
      <alignment horizontal="center" vertical="center"/>
    </xf>
    <xf numFmtId="0" fontId="151" fillId="73" borderId="726" xfId="0" applyFont="1" applyFill="1" applyBorder="1" applyAlignment="1">
      <alignment horizontal="center" vertical="center"/>
    </xf>
    <xf numFmtId="0" fontId="151" fillId="73" borderId="726" xfId="0" applyFont="1" applyFill="1" applyBorder="1" applyAlignment="1">
      <alignment horizontal="center" vertical="center" wrapText="1"/>
    </xf>
    <xf numFmtId="49" fontId="0" fillId="0" borderId="0" xfId="0" applyNumberFormat="1" applyFont="1" applyFill="1" applyBorder="1" applyAlignment="1">
      <alignment horizontal="center"/>
    </xf>
    <xf numFmtId="0" fontId="0" fillId="0" borderId="0" xfId="0"/>
    <xf numFmtId="4" fontId="5" fillId="0" borderId="726" xfId="42" applyNumberFormat="1" applyFont="1" applyFill="1" applyBorder="1" applyAlignment="1" applyProtection="1">
      <alignment horizontal="center" vertical="center"/>
    </xf>
    <xf numFmtId="0" fontId="135" fillId="48" borderId="726" xfId="0" applyFont="1" applyFill="1" applyBorder="1" applyAlignment="1">
      <alignment horizontal="center" vertical="center" wrapText="1"/>
    </xf>
    <xf numFmtId="4" fontId="151" fillId="48" borderId="726" xfId="116" applyNumberFormat="1" applyFont="1" applyFill="1" applyBorder="1" applyAlignment="1">
      <alignment horizontal="center" vertical="center" wrapText="1"/>
    </xf>
    <xf numFmtId="0" fontId="135" fillId="0" borderId="738" xfId="0" applyFont="1" applyFill="1" applyBorder="1" applyAlignment="1"/>
    <xf numFmtId="0" fontId="135" fillId="0" borderId="739" xfId="0" applyFont="1" applyFill="1" applyBorder="1" applyAlignment="1"/>
    <xf numFmtId="0" fontId="135" fillId="0" borderId="739" xfId="0" applyFont="1" applyFill="1" applyBorder="1" applyAlignment="1">
      <alignment horizontal="center"/>
    </xf>
    <xf numFmtId="0" fontId="135" fillId="0" borderId="740" xfId="0" applyFont="1" applyFill="1" applyBorder="1" applyAlignment="1"/>
    <xf numFmtId="0" fontId="131" fillId="0" borderId="726" xfId="0" applyFont="1" applyFill="1" applyBorder="1"/>
    <xf numFmtId="0" fontId="131" fillId="0" borderId="726" xfId="0" applyFont="1" applyFill="1" applyBorder="1" applyAlignment="1">
      <alignment horizontal="center"/>
    </xf>
    <xf numFmtId="2" fontId="154" fillId="0" borderId="740" xfId="116" applyNumberFormat="1" applyFont="1" applyFill="1" applyBorder="1" applyAlignment="1">
      <alignment horizontal="center" vertical="center"/>
    </xf>
    <xf numFmtId="4" fontId="154" fillId="0" borderId="726" xfId="116" applyNumberFormat="1" applyFont="1" applyFill="1" applyBorder="1" applyAlignment="1">
      <alignment horizontal="center" vertical="center"/>
    </xf>
    <xf numFmtId="0" fontId="191" fillId="0" borderId="726" xfId="0" applyFont="1" applyFill="1" applyBorder="1"/>
    <xf numFmtId="0" fontId="131" fillId="47" borderId="726" xfId="0" applyFont="1" applyFill="1" applyBorder="1"/>
    <xf numFmtId="0" fontId="189" fillId="0" borderId="726" xfId="0" applyFont="1" applyFill="1" applyBorder="1"/>
    <xf numFmtId="0" fontId="135" fillId="0" borderId="738" xfId="0" applyFont="1" applyFill="1" applyBorder="1" applyAlignment="1">
      <alignment horizontal="left"/>
    </xf>
    <xf numFmtId="0" fontId="0" fillId="0" borderId="726" xfId="0" applyFont="1" applyFill="1" applyBorder="1" applyAlignment="1">
      <alignment horizontal="center"/>
    </xf>
    <xf numFmtId="3" fontId="0" fillId="0" borderId="726" xfId="0" applyNumberFormat="1" applyFont="1" applyFill="1" applyBorder="1" applyAlignment="1">
      <alignment horizontal="center"/>
    </xf>
    <xf numFmtId="0" fontId="131" fillId="0" borderId="739" xfId="0" applyFont="1" applyFill="1" applyBorder="1"/>
    <xf numFmtId="3" fontId="0" fillId="0" borderId="739" xfId="0" applyNumberFormat="1" applyFont="1" applyFill="1" applyBorder="1" applyAlignment="1">
      <alignment horizontal="center"/>
    </xf>
    <xf numFmtId="2" fontId="154" fillId="0" borderId="739" xfId="116" applyNumberFormat="1" applyFont="1" applyFill="1" applyBorder="1" applyAlignment="1">
      <alignment horizontal="center" vertical="center"/>
    </xf>
    <xf numFmtId="4" fontId="154" fillId="0" borderId="739" xfId="116" applyNumberFormat="1" applyFont="1" applyFill="1" applyBorder="1" applyAlignment="1">
      <alignment horizontal="center" vertical="center"/>
    </xf>
    <xf numFmtId="4" fontId="154" fillId="0" borderId="740" xfId="116" applyNumberFormat="1" applyFont="1" applyFill="1" applyBorder="1" applyAlignment="1">
      <alignment horizontal="center" vertical="center"/>
    </xf>
    <xf numFmtId="0" fontId="131" fillId="0" borderId="739" xfId="0" applyFont="1" applyFill="1" applyBorder="1" applyAlignment="1">
      <alignment horizontal="center"/>
    </xf>
    <xf numFmtId="0" fontId="189" fillId="0" borderId="741" xfId="0" applyFont="1" applyFill="1" applyBorder="1"/>
    <xf numFmtId="2" fontId="0" fillId="0" borderId="726" xfId="0" applyNumberFormat="1" applyFont="1" applyFill="1" applyBorder="1" applyAlignment="1">
      <alignment horizontal="center" vertical="center"/>
    </xf>
    <xf numFmtId="0" fontId="0" fillId="0" borderId="739" xfId="0" applyFont="1" applyFill="1" applyBorder="1"/>
    <xf numFmtId="0" fontId="135" fillId="48" borderId="739" xfId="0" applyFont="1" applyFill="1" applyBorder="1" applyAlignment="1"/>
    <xf numFmtId="0" fontId="0" fillId="0" borderId="738" xfId="0" applyFont="1" applyFill="1" applyBorder="1"/>
    <xf numFmtId="0" fontId="0" fillId="0" borderId="739" xfId="0" applyFont="1" applyFill="1" applyBorder="1" applyAlignment="1">
      <alignment horizontal="center"/>
    </xf>
    <xf numFmtId="0" fontId="0" fillId="0" borderId="626" xfId="0" applyFont="1" applyFill="1" applyBorder="1" applyAlignment="1">
      <alignment horizontal="center"/>
    </xf>
    <xf numFmtId="0" fontId="134" fillId="0" borderId="726" xfId="0" applyFont="1" applyFill="1" applyBorder="1"/>
    <xf numFmtId="49" fontId="0" fillId="0" borderId="739" xfId="0" applyNumberFormat="1" applyFont="1" applyFill="1" applyBorder="1" applyAlignment="1">
      <alignment horizontal="center"/>
    </xf>
    <xf numFmtId="49" fontId="150" fillId="48" borderId="726" xfId="57" applyNumberFormat="1" applyFont="1" applyFill="1" applyBorder="1" applyAlignment="1">
      <alignment horizontal="center" vertical="center" wrapText="1"/>
    </xf>
    <xf numFmtId="0" fontId="0" fillId="0" borderId="705" xfId="0" applyBorder="1"/>
    <xf numFmtId="0" fontId="154" fillId="0" borderId="453" xfId="0" applyFont="1" applyFill="1" applyBorder="1" applyAlignment="1">
      <alignment horizontal="center"/>
    </xf>
    <xf numFmtId="49" fontId="0" fillId="0" borderId="453" xfId="0" applyNumberFormat="1" applyFont="1" applyFill="1" applyBorder="1" applyAlignment="1">
      <alignment horizontal="center"/>
    </xf>
    <xf numFmtId="2" fontId="154" fillId="0" borderId="453" xfId="116" applyNumberFormat="1" applyFont="1" applyFill="1" applyBorder="1" applyAlignment="1">
      <alignment horizontal="center" vertical="center"/>
    </xf>
    <xf numFmtId="4" fontId="154" fillId="0" borderId="453" xfId="116" applyNumberFormat="1" applyFont="1" applyFill="1" applyBorder="1" applyAlignment="1">
      <alignment horizontal="center" vertical="center"/>
    </xf>
    <xf numFmtId="4" fontId="154" fillId="0" borderId="745" xfId="116" applyNumberFormat="1" applyFont="1" applyFill="1" applyBorder="1" applyAlignment="1">
      <alignment horizontal="center" vertical="center"/>
    </xf>
    <xf numFmtId="0" fontId="0" fillId="0" borderId="726" xfId="0" applyFill="1" applyBorder="1" applyAlignment="1">
      <alignment horizontal="left" vertical="center"/>
    </xf>
    <xf numFmtId="0" fontId="0" fillId="0" borderId="726" xfId="0" applyFont="1" applyFill="1" applyBorder="1" applyAlignment="1">
      <alignment horizontal="left" vertical="center"/>
    </xf>
    <xf numFmtId="0" fontId="0" fillId="0" borderId="677" xfId="0" applyFill="1" applyBorder="1"/>
    <xf numFmtId="0" fontId="0" fillId="0" borderId="626" xfId="0" applyFill="1" applyBorder="1" applyAlignment="1">
      <alignment horizontal="center"/>
    </xf>
    <xf numFmtId="2" fontId="141" fillId="0" borderId="626" xfId="0" applyNumberFormat="1" applyFont="1" applyFill="1" applyBorder="1" applyAlignment="1">
      <alignment horizontal="center" vertical="center"/>
    </xf>
    <xf numFmtId="4" fontId="29" fillId="0" borderId="626" xfId="116" applyNumberFormat="1" applyFont="1" applyFill="1" applyBorder="1" applyAlignment="1">
      <alignment horizontal="center" vertical="center"/>
    </xf>
    <xf numFmtId="4" fontId="134" fillId="0" borderId="726" xfId="0" applyNumberFormat="1" applyFont="1" applyFill="1" applyBorder="1" applyAlignment="1">
      <alignment horizontal="center" vertical="center"/>
    </xf>
    <xf numFmtId="0" fontId="0" fillId="0" borderId="726" xfId="0" applyFill="1" applyBorder="1" applyAlignment="1">
      <alignment horizontal="left"/>
    </xf>
    <xf numFmtId="0" fontId="0" fillId="0" borderId="0" xfId="0"/>
    <xf numFmtId="0" fontId="15" fillId="47" borderId="743" xfId="0" applyFont="1" applyFill="1" applyBorder="1" applyAlignment="1" applyProtection="1">
      <alignment horizontal="center" vertical="center" wrapText="1"/>
      <protection hidden="1"/>
    </xf>
    <xf numFmtId="0" fontId="0" fillId="0" borderId="475" xfId="0" applyFill="1" applyBorder="1"/>
    <xf numFmtId="4" fontId="4" fillId="0" borderId="726" xfId="116" applyNumberFormat="1" applyFont="1" applyFill="1" applyBorder="1" applyAlignment="1">
      <alignment horizontal="center" vertical="center"/>
    </xf>
    <xf numFmtId="0" fontId="5" fillId="0" borderId="740" xfId="71" applyFont="1" applyFill="1" applyBorder="1" applyAlignment="1">
      <alignment horizontal="center" vertical="center"/>
    </xf>
    <xf numFmtId="0" fontId="8" fillId="0" borderId="0" xfId="0" applyFont="1" applyFill="1" applyAlignment="1">
      <alignment horizontal="center" vertical="center"/>
    </xf>
    <xf numFmtId="0" fontId="5" fillId="0" borderId="603" xfId="71" applyFont="1" applyFill="1" applyBorder="1" applyAlignment="1">
      <alignment horizontal="center" vertical="center"/>
    </xf>
    <xf numFmtId="0" fontId="5" fillId="0" borderId="629" xfId="71" applyFont="1" applyFill="1" applyBorder="1" applyAlignment="1">
      <alignment horizontal="center" vertical="center"/>
    </xf>
    <xf numFmtId="0" fontId="0" fillId="0" borderId="602" xfId="0" applyBorder="1" applyAlignment="1">
      <alignment horizontal="center" vertical="top"/>
    </xf>
    <xf numFmtId="0" fontId="0" fillId="0" borderId="726" xfId="0" applyBorder="1" applyAlignment="1">
      <alignment horizontal="center" vertical="top"/>
    </xf>
    <xf numFmtId="0" fontId="0" fillId="0" borderId="745" xfId="0" applyBorder="1" applyAlignment="1">
      <alignment horizontal="center" vertical="top"/>
    </xf>
    <xf numFmtId="0" fontId="0" fillId="0" borderId="740" xfId="0" applyBorder="1" applyAlignment="1">
      <alignment horizontal="center" vertical="top"/>
    </xf>
    <xf numFmtId="0" fontId="0" fillId="0" borderId="199" xfId="0" applyBorder="1" applyAlignment="1">
      <alignment horizontal="center" vertical="top"/>
    </xf>
    <xf numFmtId="0" fontId="11" fillId="0" borderId="441" xfId="0" applyFont="1" applyFill="1" applyBorder="1" applyAlignment="1">
      <alignment horizontal="center" vertical="center" wrapText="1"/>
    </xf>
    <xf numFmtId="4" fontId="135" fillId="0" borderId="729" xfId="0" applyNumberFormat="1" applyFont="1" applyBorder="1" applyAlignment="1">
      <alignment horizontal="center" vertical="top"/>
    </xf>
    <xf numFmtId="4" fontId="135" fillId="0" borderId="730" xfId="0" applyNumberFormat="1" applyFont="1" applyBorder="1" applyAlignment="1">
      <alignment horizontal="center" vertical="top"/>
    </xf>
    <xf numFmtId="4" fontId="135" fillId="0" borderId="731" xfId="0" applyNumberFormat="1" applyFont="1" applyBorder="1" applyAlignment="1">
      <alignment horizontal="center" vertical="top"/>
    </xf>
    <xf numFmtId="4" fontId="135" fillId="0" borderId="732" xfId="0" applyNumberFormat="1" applyFont="1" applyBorder="1" applyAlignment="1">
      <alignment horizontal="center" vertical="top"/>
    </xf>
    <xf numFmtId="4" fontId="135" fillId="0" borderId="640" xfId="0" applyNumberFormat="1" applyFont="1" applyBorder="1" applyAlignment="1">
      <alignment horizontal="center" vertical="top"/>
    </xf>
    <xf numFmtId="4" fontId="135" fillId="0" borderId="734" xfId="0" applyNumberFormat="1" applyFont="1" applyBorder="1" applyAlignment="1">
      <alignment horizontal="center" vertical="top"/>
    </xf>
    <xf numFmtId="0" fontId="11" fillId="0" borderId="640" xfId="0" applyFont="1" applyFill="1" applyBorder="1" applyAlignment="1">
      <alignment horizontal="center" vertical="center" wrapText="1"/>
    </xf>
    <xf numFmtId="0" fontId="11" fillId="0" borderId="734" xfId="0" applyFont="1" applyFill="1" applyBorder="1" applyAlignment="1">
      <alignment horizontal="center" vertical="center" wrapText="1"/>
    </xf>
    <xf numFmtId="0" fontId="0" fillId="0" borderId="729" xfId="0" applyBorder="1" applyAlignment="1">
      <alignment horizontal="left" vertical="top"/>
    </xf>
    <xf numFmtId="0" fontId="0" fillId="0" borderId="730" xfId="0" applyBorder="1" applyAlignment="1">
      <alignment horizontal="left" vertical="top"/>
    </xf>
    <xf numFmtId="0" fontId="0" fillId="0" borderId="731" xfId="0" applyBorder="1" applyAlignment="1">
      <alignment horizontal="left" vertical="top"/>
    </xf>
    <xf numFmtId="0" fontId="0" fillId="0" borderId="732" xfId="0" applyBorder="1" applyAlignment="1">
      <alignment horizontal="left" vertical="top"/>
    </xf>
    <xf numFmtId="0" fontId="0" fillId="0" borderId="640" xfId="0" applyBorder="1" applyAlignment="1">
      <alignment horizontal="left" vertical="top"/>
    </xf>
    <xf numFmtId="0" fontId="0" fillId="0" borderId="734" xfId="0" applyBorder="1" applyAlignment="1">
      <alignment horizontal="left" vertical="top"/>
    </xf>
    <xf numFmtId="0" fontId="0" fillId="0" borderId="418" xfId="0" applyBorder="1" applyAlignment="1">
      <alignment horizontal="center" vertical="top"/>
    </xf>
    <xf numFmtId="0" fontId="0" fillId="0" borderId="441" xfId="0" applyBorder="1" applyAlignment="1">
      <alignment horizontal="center" vertical="top"/>
    </xf>
    <xf numFmtId="0" fontId="0" fillId="0" borderId="738" xfId="0" applyBorder="1" applyAlignment="1">
      <alignment horizontal="center" vertical="top"/>
    </xf>
    <xf numFmtId="0" fontId="0" fillId="0" borderId="737" xfId="0" applyBorder="1" applyAlignment="1">
      <alignment horizontal="center" vertical="top"/>
    </xf>
    <xf numFmtId="0" fontId="0" fillId="0" borderId="733" xfId="0" applyBorder="1" applyAlignment="1">
      <alignment horizontal="center" vertical="top"/>
    </xf>
    <xf numFmtId="0" fontId="0" fillId="0" borderId="736" xfId="0" applyBorder="1" applyAlignment="1">
      <alignment horizontal="center" vertical="top"/>
    </xf>
    <xf numFmtId="4" fontId="11" fillId="0" borderId="737" xfId="0" applyNumberFormat="1" applyFont="1" applyFill="1" applyBorder="1" applyAlignment="1">
      <alignment horizontal="center" vertical="center" wrapText="1"/>
    </xf>
    <xf numFmtId="0" fontId="0" fillId="0" borderId="705" xfId="0" applyBorder="1" applyAlignment="1">
      <alignment horizontal="center" vertical="top"/>
    </xf>
    <xf numFmtId="0" fontId="11" fillId="0" borderId="736" xfId="0" applyFont="1" applyFill="1" applyBorder="1" applyAlignment="1">
      <alignment horizontal="center" vertical="center" wrapText="1"/>
    </xf>
    <xf numFmtId="0" fontId="11" fillId="0" borderId="730" xfId="0" applyFont="1" applyFill="1" applyBorder="1" applyAlignment="1">
      <alignment horizontal="center" vertical="center" wrapText="1"/>
    </xf>
    <xf numFmtId="0" fontId="11" fillId="0" borderId="733" xfId="0" applyFont="1" applyFill="1" applyBorder="1" applyAlignment="1">
      <alignment horizontal="center" vertical="center" wrapText="1"/>
    </xf>
    <xf numFmtId="0" fontId="11" fillId="0" borderId="439" xfId="0" applyFont="1" applyFill="1" applyBorder="1" applyAlignment="1">
      <alignment horizontal="center" vertical="center" wrapText="1"/>
    </xf>
    <xf numFmtId="0" fontId="11" fillId="0" borderId="747" xfId="0" applyFont="1" applyFill="1" applyBorder="1" applyAlignment="1">
      <alignment horizontal="center" vertical="center" wrapText="1"/>
    </xf>
    <xf numFmtId="0" fontId="11" fillId="0" borderId="729" xfId="0" applyFont="1" applyFill="1" applyBorder="1" applyAlignment="1">
      <alignment horizontal="center" vertical="center" wrapText="1"/>
    </xf>
    <xf numFmtId="0" fontId="11" fillId="0" borderId="602" xfId="0" applyFont="1" applyFill="1" applyBorder="1" applyAlignment="1">
      <alignment horizontal="center" vertical="center" wrapText="1"/>
    </xf>
    <xf numFmtId="0" fontId="5" fillId="0" borderId="0" xfId="71" applyNumberFormat="1" applyFont="1" applyFill="1" applyBorder="1" applyAlignment="1">
      <alignment horizontal="center" vertical="center" wrapText="1"/>
    </xf>
    <xf numFmtId="1" fontId="5" fillId="0" borderId="726" xfId="71" applyNumberFormat="1" applyFont="1" applyFill="1" applyBorder="1" applyAlignment="1">
      <alignment horizontal="center" vertical="center"/>
    </xf>
    <xf numFmtId="0" fontId="5" fillId="0" borderId="739" xfId="71" applyNumberFormat="1" applyFont="1" applyFill="1" applyBorder="1" applyAlignment="1">
      <alignment horizontal="center" vertical="center" wrapText="1"/>
    </xf>
    <xf numFmtId="0" fontId="5" fillId="0" borderId="738" xfId="71" applyNumberFormat="1" applyFont="1" applyFill="1" applyBorder="1" applyAlignment="1">
      <alignment horizontal="center" vertical="center" wrapText="1"/>
    </xf>
    <xf numFmtId="12" fontId="5" fillId="0" borderId="603" xfId="71" applyNumberFormat="1" applyFont="1" applyFill="1" applyBorder="1" applyAlignment="1">
      <alignment horizontal="center" vertical="center"/>
    </xf>
    <xf numFmtId="0" fontId="134" fillId="0" borderId="603" xfId="71" applyFont="1" applyFill="1" applyBorder="1" applyAlignment="1">
      <alignment horizontal="left" vertical="center"/>
    </xf>
    <xf numFmtId="0" fontId="0" fillId="0" borderId="0" xfId="0" applyAlignment="1">
      <alignment vertical="center"/>
    </xf>
    <xf numFmtId="0" fontId="0" fillId="0" borderId="0" xfId="0"/>
    <xf numFmtId="0" fontId="0" fillId="0" borderId="0" xfId="0" applyAlignment="1">
      <alignment vertical="center"/>
    </xf>
    <xf numFmtId="0" fontId="3" fillId="47" borderId="13" xfId="0" applyFont="1" applyFill="1" applyBorder="1" applyAlignment="1">
      <alignment vertical="center"/>
    </xf>
    <xf numFmtId="0" fontId="0" fillId="47" borderId="14" xfId="0" applyFill="1" applyBorder="1" applyAlignment="1">
      <alignment vertical="center"/>
    </xf>
    <xf numFmtId="0" fontId="0" fillId="0" borderId="0" xfId="0" applyFill="1" applyAlignment="1">
      <alignment vertical="center"/>
    </xf>
    <xf numFmtId="4" fontId="151" fillId="25" borderId="726" xfId="116" applyNumberFormat="1" applyFont="1" applyFill="1" applyBorder="1" applyAlignment="1">
      <alignment horizontal="center" vertical="center" wrapText="1"/>
    </xf>
    <xf numFmtId="0" fontId="0" fillId="0" borderId="0" xfId="0" applyFill="1" applyAlignment="1">
      <alignment vertical="center"/>
    </xf>
    <xf numFmtId="0" fontId="0" fillId="0" borderId="714" xfId="0" applyFill="1" applyBorder="1" applyAlignment="1">
      <alignment horizontal="center" vertical="center"/>
    </xf>
    <xf numFmtId="0" fontId="0" fillId="0" borderId="531" xfId="0" applyFill="1" applyBorder="1" applyAlignment="1">
      <alignment horizontal="center" vertical="center"/>
    </xf>
    <xf numFmtId="0" fontId="0" fillId="0" borderId="0" xfId="0" applyFill="1" applyBorder="1" applyAlignment="1">
      <alignment horizontal="center"/>
    </xf>
    <xf numFmtId="0" fontId="0" fillId="0" borderId="726" xfId="0" applyBorder="1" applyAlignment="1">
      <alignment vertical="center"/>
    </xf>
    <xf numFmtId="10" fontId="3" fillId="47" borderId="726" xfId="0" applyNumberFormat="1" applyFont="1" applyFill="1" applyBorder="1" applyAlignment="1">
      <alignment horizontal="center" vertical="center" wrapText="1"/>
    </xf>
    <xf numFmtId="0" fontId="3" fillId="47" borderId="726" xfId="0" applyFont="1" applyFill="1" applyBorder="1" applyAlignment="1">
      <alignment horizontal="center" vertical="center" wrapText="1"/>
    </xf>
    <xf numFmtId="49" fontId="202" fillId="0" borderId="178" xfId="0" applyNumberFormat="1" applyFont="1" applyBorder="1" applyAlignment="1">
      <alignment horizontal="left" vertical="top" wrapText="1"/>
    </xf>
    <xf numFmtId="49" fontId="202" fillId="0" borderId="0" xfId="0" applyNumberFormat="1" applyFont="1" applyBorder="1" applyAlignment="1">
      <alignment horizontal="left" vertical="top" wrapText="1"/>
    </xf>
    <xf numFmtId="49" fontId="138" fillId="0" borderId="739" xfId="0" applyNumberFormat="1" applyFont="1" applyFill="1" applyBorder="1" applyAlignment="1">
      <alignment horizontal="center" vertical="center" wrapText="1"/>
    </xf>
    <xf numFmtId="0" fontId="0" fillId="0" borderId="0" xfId="0" applyFont="1" applyFill="1" applyBorder="1" applyAlignment="1">
      <alignment horizontal="center" vertical="center" wrapText="1"/>
    </xf>
    <xf numFmtId="49" fontId="138" fillId="0" borderId="0" xfId="0" applyNumberFormat="1" applyFont="1" applyFill="1" applyBorder="1" applyAlignment="1">
      <alignment horizontal="center" vertical="center" wrapText="1"/>
    </xf>
    <xf numFmtId="49" fontId="138" fillId="0" borderId="738" xfId="0" applyNumberFormat="1" applyFont="1" applyFill="1" applyBorder="1" applyAlignment="1">
      <alignment horizontal="center" vertical="center" wrapText="1"/>
    </xf>
    <xf numFmtId="199" fontId="137" fillId="0" borderId="726" xfId="0" applyNumberFormat="1" applyFont="1" applyFill="1" applyBorder="1" applyAlignment="1">
      <alignment horizontal="center" vertical="center" wrapText="1"/>
    </xf>
    <xf numFmtId="49" fontId="202" fillId="0" borderId="748" xfId="0" applyNumberFormat="1" applyFont="1" applyBorder="1" applyAlignment="1">
      <alignment horizontal="left" vertical="top" wrapText="1"/>
    </xf>
    <xf numFmtId="49" fontId="202" fillId="0" borderId="726" xfId="0" applyNumberFormat="1" applyFont="1" applyBorder="1" applyAlignment="1">
      <alignment horizontal="left" vertical="top" wrapText="1"/>
    </xf>
    <xf numFmtId="2" fontId="0" fillId="47" borderId="0" xfId="0" applyNumberFormat="1" applyFill="1" applyAlignment="1">
      <alignment vertical="center"/>
    </xf>
    <xf numFmtId="0" fontId="15" fillId="0" borderId="726" xfId="62" applyFont="1" applyFill="1" applyBorder="1" applyAlignment="1" applyProtection="1">
      <alignment horizontal="center" vertical="center"/>
      <protection hidden="1"/>
    </xf>
    <xf numFmtId="0" fontId="15" fillId="0" borderId="743" xfId="62" applyFont="1" applyFill="1" applyBorder="1" applyAlignment="1" applyProtection="1">
      <alignment horizontal="center" vertical="center"/>
      <protection hidden="1"/>
    </xf>
    <xf numFmtId="0" fontId="15" fillId="0" borderId="726" xfId="0" applyFont="1" applyFill="1" applyBorder="1" applyAlignment="1" applyProtection="1">
      <alignment horizontal="center" vertical="center"/>
      <protection hidden="1"/>
    </xf>
    <xf numFmtId="0" fontId="0" fillId="0" borderId="0" xfId="0" applyAlignment="1">
      <alignment vertical="center"/>
    </xf>
    <xf numFmtId="0" fontId="0" fillId="0" borderId="0" xfId="0"/>
    <xf numFmtId="10" fontId="13" fillId="28" borderId="726" xfId="0" applyNumberFormat="1" applyFont="1" applyFill="1" applyBorder="1" applyAlignment="1">
      <alignment horizontal="center" vertical="center"/>
    </xf>
    <xf numFmtId="0" fontId="3" fillId="50" borderId="726" xfId="0" applyFont="1" applyFill="1" applyBorder="1" applyAlignment="1">
      <alignment horizontal="center" vertical="center"/>
    </xf>
    <xf numFmtId="0" fontId="3" fillId="50" borderId="726" xfId="0" applyFont="1" applyFill="1" applyBorder="1" applyAlignment="1">
      <alignment horizontal="center" vertical="center" wrapText="1"/>
    </xf>
    <xf numFmtId="0" fontId="3" fillId="25" borderId="726" xfId="0" applyFont="1" applyFill="1" applyBorder="1" applyAlignment="1">
      <alignment horizontal="center" vertical="center" wrapText="1"/>
    </xf>
    <xf numFmtId="0" fontId="15" fillId="0" borderId="726" xfId="0" applyFont="1" applyBorder="1" applyAlignment="1">
      <alignment horizontal="center" vertical="center"/>
    </xf>
    <xf numFmtId="0" fontId="0" fillId="0" borderId="726" xfId="0" applyBorder="1" applyAlignment="1">
      <alignment horizontal="center" vertical="center"/>
    </xf>
    <xf numFmtId="3" fontId="15" fillId="0" borderId="726" xfId="0" applyNumberFormat="1" applyFont="1" applyBorder="1" applyAlignment="1">
      <alignment vertical="center" wrapText="1"/>
    </xf>
    <xf numFmtId="0" fontId="15" fillId="0" borderId="726" xfId="0" applyFont="1" applyBorder="1" applyAlignment="1">
      <alignment horizontal="center" vertical="center" wrapText="1"/>
    </xf>
    <xf numFmtId="0" fontId="0" fillId="0" borderId="726" xfId="0" applyBorder="1" applyAlignment="1">
      <alignment horizontal="left" vertical="center" wrapText="1"/>
    </xf>
    <xf numFmtId="0" fontId="138" fillId="0" borderId="0" xfId="0" applyFont="1" applyAlignment="1">
      <alignment vertical="center"/>
    </xf>
    <xf numFmtId="0" fontId="138" fillId="0" borderId="0" xfId="0" applyFont="1" applyAlignment="1">
      <alignment horizontal="center" vertical="center"/>
    </xf>
    <xf numFmtId="0" fontId="0" fillId="0" borderId="726" xfId="0" applyBorder="1" applyAlignment="1">
      <alignment horizontal="left" vertical="center"/>
    </xf>
    <xf numFmtId="0" fontId="3" fillId="50" borderId="749" xfId="0" applyFont="1" applyFill="1" applyBorder="1" applyAlignment="1">
      <alignment horizontal="center" vertical="center"/>
    </xf>
    <xf numFmtId="0" fontId="3" fillId="50" borderId="749" xfId="0" applyFont="1" applyFill="1" applyBorder="1" applyAlignment="1">
      <alignment horizontal="center" vertical="center" wrapText="1"/>
    </xf>
    <xf numFmtId="0" fontId="3" fillId="25" borderId="749" xfId="0" applyFont="1" applyFill="1" applyBorder="1" applyAlignment="1">
      <alignment horizontal="center" vertical="center" wrapText="1"/>
    </xf>
    <xf numFmtId="0" fontId="280" fillId="0" borderId="726" xfId="0" applyFont="1" applyBorder="1" applyAlignment="1">
      <alignment horizontal="left" vertical="center" wrapText="1"/>
    </xf>
    <xf numFmtId="0" fontId="1" fillId="0" borderId="726" xfId="0" applyFont="1" applyBorder="1" applyAlignment="1">
      <alignment horizontal="left" vertical="center" wrapText="1"/>
    </xf>
    <xf numFmtId="0" fontId="183" fillId="0" borderId="726" xfId="0" applyFont="1" applyFill="1" applyBorder="1" applyAlignment="1">
      <alignment vertical="center"/>
    </xf>
    <xf numFmtId="0" fontId="0" fillId="0" borderId="0" xfId="0"/>
    <xf numFmtId="0" fontId="0" fillId="0" borderId="0" xfId="0"/>
    <xf numFmtId="2" fontId="280" fillId="0" borderId="726" xfId="0" applyNumberFormat="1" applyFont="1" applyBorder="1" applyAlignment="1">
      <alignment horizontal="right" vertical="center"/>
    </xf>
    <xf numFmtId="2" fontId="340" fillId="0" borderId="726" xfId="0" applyNumberFormat="1" applyFont="1" applyFill="1" applyBorder="1" applyAlignment="1">
      <alignment horizontal="right" vertical="center"/>
    </xf>
    <xf numFmtId="0" fontId="338" fillId="0" borderId="726" xfId="0" applyFont="1" applyFill="1" applyBorder="1" applyAlignment="1">
      <alignment horizontal="center" vertical="center" wrapText="1"/>
    </xf>
    <xf numFmtId="0" fontId="338" fillId="0" borderId="726" xfId="0" applyNumberFormat="1" applyFont="1" applyFill="1" applyBorder="1" applyAlignment="1">
      <alignment horizontal="center" vertical="center" wrapText="1"/>
    </xf>
    <xf numFmtId="2" fontId="338" fillId="0" borderId="726" xfId="0" applyNumberFormat="1" applyFont="1" applyFill="1" applyBorder="1" applyAlignment="1">
      <alignment horizontal="center" vertical="center" wrapText="1"/>
    </xf>
    <xf numFmtId="0" fontId="280" fillId="0" borderId="726" xfId="0" applyFont="1" applyFill="1" applyBorder="1" applyAlignment="1">
      <alignment vertical="center" wrapText="1"/>
    </xf>
    <xf numFmtId="0" fontId="146" fillId="0" borderId="726" xfId="0" applyFont="1" applyFill="1" applyBorder="1" applyAlignment="1">
      <alignment horizontal="center" vertical="center" wrapText="1"/>
    </xf>
    <xf numFmtId="0" fontId="146" fillId="49" borderId="726" xfId="0" applyFont="1" applyFill="1" applyBorder="1" applyAlignment="1">
      <alignment horizontal="center" vertical="center" wrapText="1"/>
    </xf>
    <xf numFmtId="0" fontId="146" fillId="0" borderId="626" xfId="0" applyFont="1" applyFill="1" applyBorder="1" applyAlignment="1">
      <alignment horizontal="center" vertical="center" wrapText="1"/>
    </xf>
    <xf numFmtId="2" fontId="280" fillId="0" borderId="726" xfId="0" applyNumberFormat="1" applyFont="1" applyBorder="1" applyAlignment="1">
      <alignment vertical="center"/>
    </xf>
    <xf numFmtId="2" fontId="340" fillId="0" borderId="726" xfId="0" applyNumberFormat="1" applyFont="1" applyFill="1" applyBorder="1" applyAlignment="1">
      <alignment vertical="center"/>
    </xf>
    <xf numFmtId="0" fontId="337" fillId="0" borderId="726" xfId="0" applyFont="1" applyFill="1" applyBorder="1" applyAlignment="1">
      <alignment horizontal="center" vertical="center" wrapText="1"/>
    </xf>
    <xf numFmtId="0" fontId="0" fillId="0" borderId="749" xfId="0" applyBorder="1" applyAlignment="1"/>
    <xf numFmtId="0" fontId="25" fillId="49" borderId="726" xfId="0" applyFont="1" applyFill="1" applyBorder="1" applyAlignment="1">
      <alignment horizontal="center" vertical="center" wrapText="1"/>
    </xf>
    <xf numFmtId="0" fontId="146" fillId="49" borderId="738" xfId="0" applyFont="1" applyFill="1" applyBorder="1" applyAlignment="1">
      <alignment horizontal="center" vertical="center" wrapText="1"/>
    </xf>
    <xf numFmtId="4" fontId="134" fillId="0" borderId="749" xfId="117" applyNumberFormat="1" applyFont="1" applyFill="1" applyBorder="1" applyAlignment="1">
      <alignment horizontal="center" vertical="center"/>
    </xf>
    <xf numFmtId="0" fontId="129" fillId="0" borderId="749" xfId="0" applyFont="1" applyFill="1" applyBorder="1"/>
    <xf numFmtId="0" fontId="129" fillId="0" borderId="749" xfId="0" applyFont="1" applyFill="1" applyBorder="1" applyAlignment="1">
      <alignment horizontal="left" wrapText="1"/>
    </xf>
    <xf numFmtId="0" fontId="134" fillId="0" borderId="749" xfId="57" applyFont="1" applyFill="1" applyBorder="1" applyAlignment="1">
      <alignment horizontal="center" vertical="center"/>
    </xf>
    <xf numFmtId="4" fontId="129" fillId="0" borderId="749" xfId="0" applyNumberFormat="1" applyFont="1" applyFill="1" applyBorder="1" applyAlignment="1">
      <alignment horizontal="center" vertical="center"/>
    </xf>
    <xf numFmtId="0" fontId="135" fillId="49" borderId="726" xfId="0" applyFont="1" applyFill="1" applyBorder="1" applyAlignment="1">
      <alignment horizontal="left"/>
    </xf>
    <xf numFmtId="0" fontId="0" fillId="0" borderId="0" xfId="0"/>
    <xf numFmtId="49" fontId="27" fillId="0" borderId="39" xfId="57" applyNumberFormat="1" applyFont="1" applyFill="1" applyBorder="1" applyAlignment="1"/>
    <xf numFmtId="0" fontId="173" fillId="0" borderId="0" xfId="0" applyFont="1" applyFill="1" applyAlignment="1">
      <alignment horizontal="left"/>
    </xf>
    <xf numFmtId="0" fontId="82" fillId="0" borderId="602" xfId="0" applyFont="1" applyFill="1" applyBorder="1" applyAlignment="1">
      <alignment horizontal="center" vertical="center" wrapText="1"/>
    </xf>
    <xf numFmtId="0" fontId="82" fillId="0" borderId="733" xfId="0" applyFont="1" applyFill="1" applyBorder="1" applyAlignment="1">
      <alignment horizontal="center" vertical="center" wrapText="1"/>
    </xf>
    <xf numFmtId="0" fontId="49" fillId="0" borderId="602" xfId="0" applyFont="1" applyFill="1" applyBorder="1" applyAlignment="1">
      <alignment horizontal="center" vertical="center" wrapText="1"/>
    </xf>
    <xf numFmtId="0" fontId="49" fillId="0" borderId="733" xfId="0" applyFont="1" applyFill="1" applyBorder="1" applyAlignment="1">
      <alignment horizontal="center" vertical="center" wrapText="1"/>
    </xf>
    <xf numFmtId="0" fontId="0" fillId="0" borderId="0" xfId="0"/>
    <xf numFmtId="4" fontId="134" fillId="0" borderId="726" xfId="117" applyNumberFormat="1" applyFont="1" applyFill="1" applyBorder="1" applyAlignment="1">
      <alignment horizontal="center" vertical="center"/>
    </xf>
    <xf numFmtId="0" fontId="0" fillId="0" borderId="0" xfId="0" applyAlignment="1">
      <alignment vertical="center"/>
    </xf>
    <xf numFmtId="0" fontId="0" fillId="0" borderId="0" xfId="0"/>
    <xf numFmtId="0" fontId="135" fillId="0" borderId="0" xfId="0" applyFont="1" applyFill="1" applyAlignment="1">
      <alignment horizontal="center"/>
    </xf>
    <xf numFmtId="0" fontId="0" fillId="0" borderId="0" xfId="0"/>
    <xf numFmtId="0" fontId="135" fillId="0" borderId="409" xfId="0" applyNumberFormat="1" applyFont="1" applyFill="1" applyBorder="1" applyAlignment="1">
      <alignment horizontal="left" vertical="center" wrapText="1"/>
    </xf>
    <xf numFmtId="0" fontId="135" fillId="0" borderId="408" xfId="0" applyNumberFormat="1" applyFont="1" applyFill="1" applyBorder="1" applyAlignment="1">
      <alignment horizontal="left" vertical="center" wrapText="1"/>
    </xf>
    <xf numFmtId="0" fontId="135" fillId="0" borderId="407" xfId="0" applyNumberFormat="1" applyFont="1" applyFill="1" applyBorder="1" applyAlignment="1">
      <alignment horizontal="left" vertical="center" wrapText="1"/>
    </xf>
    <xf numFmtId="0" fontId="140" fillId="48" borderId="408" xfId="0" applyFont="1" applyFill="1" applyBorder="1" applyAlignment="1">
      <alignment horizontal="left"/>
    </xf>
    <xf numFmtId="0" fontId="140" fillId="0" borderId="426" xfId="0" applyFont="1" applyFill="1" applyBorder="1" applyAlignment="1">
      <alignment horizontal="left"/>
    </xf>
    <xf numFmtId="0" fontId="140" fillId="48" borderId="426" xfId="0" applyFont="1" applyFill="1" applyBorder="1" applyAlignment="1">
      <alignment horizontal="left"/>
    </xf>
    <xf numFmtId="0" fontId="135" fillId="0" borderId="426" xfId="0" applyNumberFormat="1" applyFont="1" applyFill="1" applyBorder="1" applyAlignment="1">
      <alignment horizontal="left" vertical="center" wrapText="1"/>
    </xf>
    <xf numFmtId="9" fontId="13" fillId="28" borderId="12" xfId="77" applyFont="1" applyFill="1" applyBorder="1" applyAlignment="1">
      <alignment horizontal="center" vertical="center"/>
    </xf>
    <xf numFmtId="0" fontId="0" fillId="0" borderId="739" xfId="0" applyBorder="1" applyAlignment="1">
      <alignment horizontal="center"/>
    </xf>
    <xf numFmtId="0" fontId="173" fillId="0" borderId="739" xfId="0" applyFont="1" applyFill="1" applyBorder="1" applyAlignment="1">
      <alignment horizontal="center" vertical="center"/>
    </xf>
    <xf numFmtId="49" fontId="198" fillId="0" borderId="739" xfId="0" applyNumberFormat="1" applyFont="1" applyFill="1" applyBorder="1" applyAlignment="1">
      <alignment horizontal="left"/>
    </xf>
    <xf numFmtId="4" fontId="0" fillId="0" borderId="739" xfId="0" applyNumberFormat="1" applyFill="1" applyBorder="1" applyAlignment="1">
      <alignment horizontal="center" vertical="center"/>
    </xf>
    <xf numFmtId="0" fontId="135" fillId="0" borderId="426" xfId="0" applyNumberFormat="1" applyFont="1" applyFill="1" applyBorder="1" applyAlignment="1">
      <alignment horizontal="left" vertical="center"/>
    </xf>
    <xf numFmtId="0" fontId="0" fillId="0" borderId="0" xfId="0" applyAlignment="1">
      <alignment vertical="center"/>
    </xf>
    <xf numFmtId="185" fontId="144" fillId="0" borderId="12" xfId="0" applyNumberFormat="1" applyFont="1" applyFill="1" applyBorder="1"/>
    <xf numFmtId="185" fontId="144" fillId="0" borderId="565" xfId="0" applyNumberFormat="1" applyFont="1" applyFill="1" applyBorder="1" applyAlignment="1">
      <alignment horizontal="center" vertical="center"/>
    </xf>
    <xf numFmtId="185" fontId="144" fillId="0" borderId="531" xfId="0" applyNumberFormat="1" applyFont="1" applyFill="1" applyBorder="1" applyAlignment="1">
      <alignment horizontal="center" vertical="center"/>
    </xf>
    <xf numFmtId="185" fontId="144" fillId="0" borderId="749" xfId="0" applyNumberFormat="1" applyFont="1" applyFill="1" applyBorder="1" applyAlignment="1">
      <alignment horizontal="center" vertical="center"/>
    </xf>
    <xf numFmtId="185" fontId="144" fillId="0" borderId="199" xfId="0" applyNumberFormat="1" applyFont="1" applyFill="1" applyBorder="1" applyAlignment="1">
      <alignment horizontal="center" vertical="center"/>
    </xf>
    <xf numFmtId="3" fontId="186" fillId="0" borderId="12" xfId="0" applyNumberFormat="1" applyFont="1" applyFill="1" applyBorder="1" applyAlignment="1">
      <alignment horizontal="center" vertical="center"/>
    </xf>
    <xf numFmtId="0" fontId="135" fillId="48" borderId="739" xfId="0" applyNumberFormat="1" applyFont="1" applyFill="1" applyBorder="1" applyAlignment="1">
      <alignment vertical="center" wrapText="1"/>
    </xf>
    <xf numFmtId="0" fontId="135" fillId="48" borderId="738" xfId="0" applyNumberFormat="1" applyFont="1" applyFill="1" applyBorder="1" applyAlignment="1">
      <alignment vertical="center" wrapText="1"/>
    </xf>
    <xf numFmtId="0" fontId="135" fillId="48" borderId="740" xfId="0" applyNumberFormat="1" applyFont="1" applyFill="1" applyBorder="1" applyAlignment="1">
      <alignment vertical="center" wrapText="1"/>
    </xf>
    <xf numFmtId="0" fontId="140" fillId="50" borderId="428" xfId="0" applyFont="1" applyFill="1" applyBorder="1" applyAlignment="1"/>
    <xf numFmtId="0" fontId="0" fillId="0" borderId="0" xfId="0"/>
    <xf numFmtId="4" fontId="135" fillId="0" borderId="408" xfId="0" applyNumberFormat="1" applyFont="1" applyFill="1" applyBorder="1" applyAlignment="1">
      <alignment vertical="center" wrapText="1"/>
    </xf>
    <xf numFmtId="0" fontId="13" fillId="0" borderId="424" xfId="0" applyNumberFormat="1" applyFont="1" applyFill="1" applyBorder="1" applyAlignment="1">
      <alignment horizontal="left" vertical="center" wrapText="1"/>
    </xf>
    <xf numFmtId="0" fontId="13" fillId="0" borderId="428" xfId="0" applyNumberFormat="1" applyFont="1" applyFill="1" applyBorder="1" applyAlignment="1">
      <alignment horizontal="left" vertical="center" wrapText="1"/>
    </xf>
    <xf numFmtId="0" fontId="13" fillId="0" borderId="427" xfId="0" applyNumberFormat="1" applyFont="1" applyFill="1" applyBorder="1" applyAlignment="1">
      <alignment horizontal="left" vertical="center" wrapText="1"/>
    </xf>
    <xf numFmtId="3" fontId="48" fillId="0" borderId="671" xfId="117" applyNumberFormat="1" applyFont="1" applyFill="1" applyBorder="1" applyAlignment="1">
      <alignment horizontal="center" vertical="center" wrapText="1"/>
    </xf>
    <xf numFmtId="0" fontId="0" fillId="0" borderId="0" xfId="0"/>
    <xf numFmtId="0" fontId="0" fillId="0" borderId="0" xfId="0"/>
    <xf numFmtId="4" fontId="0" fillId="0" borderId="726" xfId="0" applyNumberFormat="1" applyFill="1" applyBorder="1" applyAlignment="1">
      <alignment horizontal="center" vertical="center" wrapText="1"/>
    </xf>
    <xf numFmtId="0" fontId="4" fillId="0" borderId="110" xfId="57" applyFont="1" applyFill="1" applyBorder="1" applyAlignment="1">
      <alignment horizontal="center" vertical="center"/>
    </xf>
    <xf numFmtId="0" fontId="4" fillId="0" borderId="10" xfId="57" applyFont="1" applyFill="1" applyBorder="1" applyAlignment="1">
      <alignment horizontal="center" vertical="center"/>
    </xf>
    <xf numFmtId="0" fontId="4" fillId="0" borderId="11" xfId="57" applyFont="1" applyFill="1" applyBorder="1" applyAlignment="1">
      <alignment horizontal="center" vertical="center"/>
    </xf>
    <xf numFmtId="0" fontId="4" fillId="0" borderId="12" xfId="57" applyFont="1" applyFill="1" applyBorder="1" applyAlignment="1">
      <alignment horizontal="center" vertical="center"/>
    </xf>
    <xf numFmtId="0" fontId="4" fillId="0" borderId="311" xfId="57" applyFont="1" applyFill="1" applyBorder="1" applyAlignment="1">
      <alignment horizontal="center" vertical="center"/>
    </xf>
    <xf numFmtId="0" fontId="4" fillId="0" borderId="28" xfId="57" applyFont="1" applyFill="1" applyBorder="1" applyAlignment="1">
      <alignment horizontal="center" vertical="center"/>
    </xf>
    <xf numFmtId="0" fontId="0" fillId="0" borderId="12" xfId="0" applyFill="1" applyBorder="1" applyAlignment="1"/>
    <xf numFmtId="0" fontId="0" fillId="0" borderId="0" xfId="0"/>
    <xf numFmtId="4" fontId="154" fillId="0" borderId="738" xfId="116" applyNumberFormat="1" applyFont="1" applyFill="1" applyBorder="1" applyAlignment="1">
      <alignment horizontal="center" vertical="center"/>
    </xf>
    <xf numFmtId="4" fontId="13" fillId="47" borderId="738" xfId="116" applyNumberFormat="1" applyFont="1" applyFill="1" applyBorder="1" applyAlignment="1">
      <alignment horizontal="center" vertical="center" wrapText="1"/>
    </xf>
    <xf numFmtId="4" fontId="154" fillId="47" borderId="738" xfId="116" applyNumberFormat="1" applyFont="1" applyFill="1" applyBorder="1" applyAlignment="1">
      <alignment horizontal="center" vertical="center"/>
    </xf>
    <xf numFmtId="172" fontId="25" fillId="59" borderId="738" xfId="57" applyNumberFormat="1" applyFont="1" applyFill="1" applyBorder="1" applyAlignment="1">
      <alignment horizontal="center" vertical="center" wrapText="1"/>
    </xf>
    <xf numFmtId="4" fontId="5" fillId="0" borderId="705" xfId="116" applyNumberFormat="1" applyFont="1" applyFill="1" applyBorder="1" applyAlignment="1">
      <alignment horizontal="center" vertical="center"/>
    </xf>
    <xf numFmtId="4" fontId="5" fillId="0" borderId="742" xfId="116" applyNumberFormat="1" applyFont="1" applyFill="1" applyBorder="1" applyAlignment="1">
      <alignment horizontal="center" vertical="center"/>
    </xf>
    <xf numFmtId="4" fontId="5" fillId="0" borderId="738" xfId="116" applyNumberFormat="1" applyFont="1" applyFill="1" applyBorder="1" applyAlignment="1">
      <alignment horizontal="center" vertical="center"/>
    </xf>
    <xf numFmtId="2" fontId="0" fillId="0" borderId="726" xfId="0" applyNumberFormat="1" applyFill="1" applyBorder="1"/>
    <xf numFmtId="0" fontId="25" fillId="68" borderId="603" xfId="0" applyFont="1" applyFill="1" applyBorder="1" applyAlignment="1">
      <alignment horizontal="center" vertical="center"/>
    </xf>
    <xf numFmtId="2" fontId="25" fillId="68" borderId="603" xfId="0" applyNumberFormat="1" applyFont="1" applyFill="1" applyBorder="1" applyAlignment="1">
      <alignment horizontal="center" vertical="center"/>
    </xf>
    <xf numFmtId="0" fontId="32" fillId="50" borderId="13" xfId="57" applyFont="1" applyFill="1" applyBorder="1" applyAlignment="1">
      <alignment vertical="center"/>
    </xf>
    <xf numFmtId="0" fontId="32" fillId="50" borderId="14" xfId="57" applyFont="1" applyFill="1" applyBorder="1" applyAlignment="1">
      <alignment vertical="center"/>
    </xf>
    <xf numFmtId="0" fontId="4" fillId="0" borderId="10" xfId="57" applyFont="1" applyFill="1" applyBorder="1" applyAlignment="1">
      <alignment vertical="center"/>
    </xf>
    <xf numFmtId="0" fontId="4" fillId="0" borderId="28" xfId="57" applyFont="1" applyFill="1" applyBorder="1" applyAlignment="1">
      <alignment vertical="center"/>
    </xf>
    <xf numFmtId="0" fontId="32" fillId="48" borderId="13" xfId="57" applyFont="1" applyFill="1" applyBorder="1" applyAlignment="1">
      <alignment vertical="center"/>
    </xf>
    <xf numFmtId="0" fontId="32" fillId="48" borderId="14" xfId="57" applyFont="1" applyFill="1" applyBorder="1" applyAlignment="1">
      <alignment vertical="center"/>
    </xf>
    <xf numFmtId="0" fontId="4" fillId="0" borderId="11" xfId="57" applyFont="1" applyFill="1" applyBorder="1" applyAlignment="1">
      <alignment vertical="center"/>
    </xf>
    <xf numFmtId="0" fontId="39" fillId="50" borderId="13" xfId="57" applyFont="1" applyFill="1" applyBorder="1" applyAlignment="1">
      <alignment vertical="center"/>
    </xf>
    <xf numFmtId="0" fontId="39" fillId="50" borderId="14" xfId="57" applyFont="1" applyFill="1" applyBorder="1" applyAlignment="1">
      <alignment vertical="center"/>
    </xf>
    <xf numFmtId="0" fontId="4" fillId="0" borderId="320" xfId="57" applyFont="1" applyFill="1" applyBorder="1" applyAlignment="1">
      <alignment vertical="center"/>
    </xf>
    <xf numFmtId="0" fontId="4" fillId="0" borderId="319" xfId="57" applyFont="1" applyFill="1" applyBorder="1" applyAlignment="1">
      <alignment vertical="center"/>
    </xf>
    <xf numFmtId="0" fontId="4" fillId="0" borderId="216" xfId="57" applyFont="1" applyFill="1" applyBorder="1" applyAlignment="1">
      <alignment vertical="center"/>
    </xf>
    <xf numFmtId="0" fontId="4" fillId="0" borderId="328" xfId="57" applyFont="1" applyFill="1" applyBorder="1" applyAlignment="1">
      <alignment vertical="center"/>
    </xf>
    <xf numFmtId="0" fontId="4" fillId="0" borderId="280" xfId="57" applyFont="1" applyFill="1" applyBorder="1" applyAlignment="1">
      <alignment vertical="center"/>
    </xf>
    <xf numFmtId="0" fontId="4" fillId="0" borderId="311" xfId="57" applyFont="1" applyFill="1" applyBorder="1" applyAlignment="1">
      <alignment vertical="center"/>
    </xf>
    <xf numFmtId="0" fontId="0" fillId="0" borderId="0" xfId="0"/>
    <xf numFmtId="0" fontId="0" fillId="0" borderId="0" xfId="0" applyAlignment="1">
      <alignment vertical="center"/>
    </xf>
    <xf numFmtId="0" fontId="0" fillId="0" borderId="726" xfId="0" applyBorder="1" applyAlignment="1">
      <alignment horizontal="center" vertical="center"/>
    </xf>
    <xf numFmtId="0" fontId="0" fillId="0" borderId="0" xfId="0" applyFill="1" applyAlignment="1">
      <alignment vertical="center"/>
    </xf>
    <xf numFmtId="4" fontId="0" fillId="0" borderId="726" xfId="0" applyNumberFormat="1" applyFill="1" applyBorder="1" applyAlignment="1">
      <alignment horizontal="center" vertical="center"/>
    </xf>
    <xf numFmtId="49" fontId="200" fillId="48" borderId="12" xfId="0" applyNumberFormat="1" applyFont="1" applyFill="1" applyBorder="1" applyAlignment="1">
      <alignment horizontal="center" vertical="center"/>
    </xf>
    <xf numFmtId="4" fontId="200" fillId="48" borderId="12" xfId="0" applyNumberFormat="1" applyFont="1" applyFill="1" applyBorder="1" applyAlignment="1">
      <alignment horizontal="center" vertical="center" wrapText="1"/>
    </xf>
    <xf numFmtId="9" fontId="202" fillId="0" borderId="0" xfId="209" applyNumberFormat="1" applyFont="1" applyFill="1" applyAlignment="1">
      <alignment horizontal="center" vertical="center" wrapText="1"/>
    </xf>
    <xf numFmtId="3" fontId="25" fillId="48" borderId="749" xfId="71" applyNumberFormat="1" applyFont="1" applyFill="1" applyBorder="1" applyAlignment="1">
      <alignment horizontal="center" vertical="center" wrapText="1"/>
    </xf>
    <xf numFmtId="0" fontId="25" fillId="48" borderId="749" xfId="71" applyFont="1" applyFill="1" applyBorder="1" applyAlignment="1">
      <alignment horizontal="center" vertical="center"/>
    </xf>
    <xf numFmtId="0" fontId="25" fillId="48" borderId="697" xfId="71" applyFont="1" applyFill="1" applyBorder="1" applyAlignment="1">
      <alignment horizontal="center" vertical="center" wrapText="1"/>
    </xf>
    <xf numFmtId="0" fontId="25" fillId="48" borderId="687" xfId="71" applyFont="1" applyFill="1" applyBorder="1" applyAlignment="1">
      <alignment horizontal="center" vertical="center" wrapText="1"/>
    </xf>
    <xf numFmtId="49" fontId="25" fillId="48" borderId="687" xfId="71" applyNumberFormat="1" applyFont="1" applyFill="1" applyBorder="1" applyAlignment="1">
      <alignment horizontal="center" vertical="center" wrapText="1"/>
    </xf>
    <xf numFmtId="0" fontId="25" fillId="48" borderId="695" xfId="71" applyFont="1" applyFill="1" applyBorder="1" applyAlignment="1">
      <alignment horizontal="center" vertical="center" wrapText="1"/>
    </xf>
    <xf numFmtId="0" fontId="127" fillId="48" borderId="749" xfId="0" applyFont="1" applyFill="1" applyBorder="1" applyAlignment="1">
      <alignment horizontal="center" vertical="center" wrapText="1"/>
    </xf>
    <xf numFmtId="0" fontId="0" fillId="0" borderId="726" xfId="0" applyBorder="1" applyAlignment="1">
      <alignment horizontal="center"/>
    </xf>
    <xf numFmtId="0" fontId="0" fillId="0" borderId="0" xfId="0"/>
    <xf numFmtId="188" fontId="0" fillId="0" borderId="726" xfId="0" applyNumberFormat="1" applyFill="1" applyBorder="1"/>
    <xf numFmtId="0" fontId="0" fillId="0" borderId="726" xfId="0" applyBorder="1"/>
    <xf numFmtId="0" fontId="3" fillId="0" borderId="738" xfId="0" applyFont="1" applyFill="1" applyBorder="1" applyAlignment="1">
      <alignment vertical="center" wrapText="1"/>
    </xf>
    <xf numFmtId="0" fontId="0" fillId="0" borderId="726" xfId="0" applyFill="1" applyBorder="1" applyAlignment="1">
      <alignment horizontal="left" vertical="center" wrapText="1"/>
    </xf>
    <xf numFmtId="3" fontId="15" fillId="0" borderId="726" xfId="0" applyNumberFormat="1" applyFont="1" applyFill="1" applyBorder="1" applyAlignment="1">
      <alignment vertical="center" wrapText="1"/>
    </xf>
    <xf numFmtId="0" fontId="202" fillId="0" borderId="726" xfId="209" applyFont="1" applyFill="1" applyBorder="1" applyAlignment="1">
      <alignment horizontal="center" vertical="center" wrapText="1"/>
    </xf>
    <xf numFmtId="0" fontId="202" fillId="0" borderId="726" xfId="209" applyFont="1" applyFill="1" applyBorder="1" applyAlignment="1">
      <alignment horizontal="left" vertical="center" wrapText="1"/>
    </xf>
    <xf numFmtId="0" fontId="202" fillId="0" borderId="726" xfId="209" applyFont="1" applyFill="1" applyBorder="1" applyAlignment="1">
      <alignment horizontal="center" vertical="center"/>
    </xf>
    <xf numFmtId="16" fontId="202" fillId="0" borderId="726" xfId="209" applyNumberFormat="1" applyFont="1" applyFill="1" applyBorder="1" applyAlignment="1">
      <alignment horizontal="center" vertical="center"/>
    </xf>
    <xf numFmtId="2" fontId="202" fillId="0" borderId="726" xfId="209" applyNumberFormat="1" applyFont="1" applyFill="1" applyBorder="1" applyAlignment="1">
      <alignment horizontal="center" vertical="center"/>
    </xf>
    <xf numFmtId="0" fontId="202" fillId="0" borderId="726" xfId="209" applyFont="1" applyFill="1" applyBorder="1" applyAlignment="1">
      <alignment horizontal="left" vertical="center"/>
    </xf>
    <xf numFmtId="0" fontId="0" fillId="0" borderId="726" xfId="0" applyNumberFormat="1" applyFill="1" applyBorder="1" applyAlignment="1">
      <alignment horizontal="center" vertical="center" wrapText="1"/>
    </xf>
    <xf numFmtId="0" fontId="29" fillId="0" borderId="726" xfId="71" applyFont="1" applyFill="1" applyBorder="1" applyAlignment="1">
      <alignment horizontal="center" vertical="center"/>
    </xf>
    <xf numFmtId="0" fontId="29" fillId="0" borderId="726" xfId="71" applyNumberFormat="1" applyFont="1" applyFill="1" applyBorder="1" applyAlignment="1">
      <alignment horizontal="center" vertical="center"/>
    </xf>
    <xf numFmtId="0" fontId="5" fillId="0" borderId="726" xfId="71" applyFont="1" applyFill="1" applyBorder="1" applyAlignment="1">
      <alignment horizontal="center" vertical="center"/>
    </xf>
    <xf numFmtId="1" fontId="29" fillId="0" borderId="726" xfId="71" applyNumberFormat="1" applyFont="1" applyFill="1" applyBorder="1" applyAlignment="1">
      <alignment horizontal="center" vertical="center"/>
    </xf>
    <xf numFmtId="4" fontId="13" fillId="0" borderId="726" xfId="71" applyNumberFormat="1" applyFont="1" applyFill="1" applyBorder="1" applyAlignment="1">
      <alignment horizontal="center" vertical="center"/>
    </xf>
    <xf numFmtId="0" fontId="5" fillId="0" borderId="726" xfId="0" applyNumberFormat="1" applyFont="1" applyFill="1" applyBorder="1" applyAlignment="1">
      <alignment horizontal="center" vertical="center"/>
    </xf>
    <xf numFmtId="0" fontId="154" fillId="0" borderId="726" xfId="71" applyFont="1" applyFill="1" applyBorder="1" applyAlignment="1">
      <alignment vertical="center" wrapText="1"/>
    </xf>
    <xf numFmtId="3" fontId="147" fillId="0" borderId="603" xfId="0" applyNumberFormat="1" applyFont="1" applyFill="1" applyBorder="1" applyAlignment="1">
      <alignment horizontal="left" vertical="center"/>
    </xf>
    <xf numFmtId="194" fontId="0" fillId="0" borderId="726" xfId="0" applyNumberFormat="1" applyFill="1" applyBorder="1"/>
    <xf numFmtId="0" fontId="0" fillId="0" borderId="738" xfId="0" applyFont="1" applyFill="1" applyBorder="1" applyAlignment="1">
      <alignment horizontal="left" vertical="top"/>
    </xf>
    <xf numFmtId="49" fontId="0" fillId="0" borderId="739" xfId="0" applyNumberFormat="1" applyFont="1" applyFill="1" applyBorder="1" applyAlignment="1">
      <alignment horizontal="left" vertical="top"/>
    </xf>
    <xf numFmtId="9" fontId="13" fillId="28" borderId="726" xfId="77" applyFont="1" applyFill="1" applyBorder="1" applyAlignment="1">
      <alignment horizontal="center" vertical="center"/>
    </xf>
    <xf numFmtId="0" fontId="0" fillId="0" borderId="0" xfId="0"/>
    <xf numFmtId="2" fontId="280" fillId="0" borderId="726" xfId="0" applyNumberFormat="1" applyFont="1" applyFill="1" applyBorder="1" applyAlignment="1">
      <alignment vertical="center"/>
    </xf>
    <xf numFmtId="0" fontId="198" fillId="0" borderId="726" xfId="174" applyFont="1" applyFill="1" applyBorder="1" applyAlignment="1">
      <alignment horizontal="left" vertical="center"/>
    </xf>
    <xf numFmtId="0" fontId="74" fillId="0" borderId="705" xfId="74" applyFont="1" applyFill="1" applyBorder="1" applyAlignment="1">
      <alignment vertical="center" wrapText="1"/>
    </xf>
    <xf numFmtId="0" fontId="49" fillId="0" borderId="705" xfId="74" applyFont="1" applyFill="1" applyBorder="1" applyAlignment="1">
      <alignment vertical="center" wrapText="1"/>
    </xf>
    <xf numFmtId="49" fontId="49" fillId="0" borderId="346" xfId="74" applyNumberFormat="1" applyFont="1" applyFill="1" applyBorder="1" applyAlignment="1">
      <alignment horizontal="center" vertical="center" wrapText="1"/>
    </xf>
    <xf numFmtId="0" fontId="71" fillId="0" borderId="346" xfId="57" applyFont="1" applyFill="1" applyBorder="1" applyAlignment="1">
      <alignment horizontal="center" vertical="center" wrapText="1"/>
    </xf>
    <xf numFmtId="0" fontId="49" fillId="0" borderId="346" xfId="74" applyFont="1" applyFill="1" applyBorder="1" applyAlignment="1">
      <alignment horizontal="center" vertical="center" wrapText="1"/>
    </xf>
    <xf numFmtId="1" fontId="69" fillId="0" borderId="346" xfId="0" applyNumberFormat="1" applyFont="1" applyFill="1" applyBorder="1" applyAlignment="1">
      <alignment horizontal="center"/>
    </xf>
    <xf numFmtId="4" fontId="75" fillId="0" borderId="553" xfId="117" applyNumberFormat="1" applyFont="1" applyFill="1" applyBorder="1" applyAlignment="1">
      <alignment horizontal="center" vertical="center"/>
    </xf>
    <xf numFmtId="0" fontId="74" fillId="0" borderId="345" xfId="74" applyFont="1" applyFill="1" applyBorder="1" applyAlignment="1">
      <alignment vertical="center" wrapText="1"/>
    </xf>
    <xf numFmtId="0" fontId="0" fillId="0" borderId="0" xfId="0"/>
    <xf numFmtId="0" fontId="144" fillId="0" borderId="0" xfId="0" applyFont="1"/>
    <xf numFmtId="0" fontId="144" fillId="0" borderId="0" xfId="0" applyFont="1" applyAlignment="1">
      <alignment horizontal="right" indent="3"/>
    </xf>
    <xf numFmtId="0" fontId="215" fillId="0" borderId="0" xfId="0" applyFont="1" applyAlignment="1">
      <alignment horizontal="center" vertical="center"/>
    </xf>
    <xf numFmtId="0" fontId="215" fillId="0" borderId="0" xfId="0" applyFont="1" applyAlignment="1">
      <alignment horizontal="center"/>
    </xf>
    <xf numFmtId="0" fontId="215" fillId="0" borderId="0" xfId="0" applyFont="1" applyAlignment="1">
      <alignment horizontal="right" indent="1"/>
    </xf>
    <xf numFmtId="0" fontId="11" fillId="52" borderId="726" xfId="0" applyFont="1" applyFill="1" applyBorder="1" applyAlignment="1">
      <alignment horizontal="center" vertical="top"/>
    </xf>
    <xf numFmtId="0" fontId="347" fillId="52" borderId="726" xfId="0" applyFont="1" applyFill="1" applyBorder="1" applyAlignment="1">
      <alignment horizontal="center" vertical="top"/>
    </xf>
    <xf numFmtId="49" fontId="10" fillId="122" borderId="726" xfId="0" applyNumberFormat="1" applyFont="1" applyFill="1" applyBorder="1" applyAlignment="1">
      <alignment horizontal="center" vertical="center"/>
    </xf>
    <xf numFmtId="49" fontId="10" fillId="122" borderId="726" xfId="0" applyNumberFormat="1" applyFont="1" applyFill="1" applyBorder="1" applyAlignment="1">
      <alignment wrapText="1"/>
    </xf>
    <xf numFmtId="0" fontId="157" fillId="0" borderId="726" xfId="0" applyFont="1" applyBorder="1" applyAlignment="1">
      <alignment horizontal="center"/>
    </xf>
    <xf numFmtId="3" fontId="157" fillId="0" borderId="726" xfId="0" applyNumberFormat="1" applyFont="1" applyBorder="1"/>
    <xf numFmtId="0" fontId="157" fillId="0" borderId="726" xfId="0" applyFont="1" applyFill="1" applyBorder="1" applyAlignment="1">
      <alignment horizontal="center"/>
    </xf>
    <xf numFmtId="0" fontId="7" fillId="0" borderId="726" xfId="0" applyFont="1" applyBorder="1" applyAlignment="1">
      <alignment horizontal="center" vertical="center"/>
    </xf>
    <xf numFmtId="49" fontId="10" fillId="47" borderId="726" xfId="0" applyNumberFormat="1" applyFont="1" applyFill="1" applyBorder="1" applyAlignment="1">
      <alignment horizontal="center" vertical="center" wrapText="1"/>
    </xf>
    <xf numFmtId="49" fontId="10" fillId="47" borderId="726" xfId="0" applyNumberFormat="1" applyFont="1" applyFill="1" applyBorder="1" applyAlignment="1">
      <alignment wrapText="1"/>
    </xf>
    <xf numFmtId="0" fontId="157" fillId="47" borderId="726" xfId="0" applyFont="1" applyFill="1" applyBorder="1" applyAlignment="1">
      <alignment horizontal="center"/>
    </xf>
    <xf numFmtId="49" fontId="10" fillId="122" borderId="726" xfId="0" applyNumberFormat="1" applyFont="1" applyFill="1" applyBorder="1" applyAlignment="1">
      <alignment vertical="center"/>
    </xf>
    <xf numFmtId="0" fontId="215" fillId="0" borderId="726" xfId="0" applyFont="1" applyBorder="1"/>
    <xf numFmtId="49" fontId="10" fillId="122" borderId="726" xfId="0" applyNumberFormat="1" applyFont="1" applyFill="1" applyBorder="1"/>
    <xf numFmtId="0" fontId="348" fillId="0" borderId="726" xfId="0" applyFont="1" applyBorder="1" applyAlignment="1">
      <alignment horizontal="center"/>
    </xf>
    <xf numFmtId="0" fontId="215" fillId="0" borderId="726" xfId="0" applyFont="1" applyBorder="1" applyAlignment="1">
      <alignment horizontal="center" vertical="center"/>
    </xf>
    <xf numFmtId="0" fontId="215" fillId="0" borderId="726" xfId="0" applyFont="1" applyBorder="1" applyAlignment="1">
      <alignment horizontal="center"/>
    </xf>
    <xf numFmtId="0" fontId="144" fillId="47" borderId="726" xfId="0" applyFont="1" applyFill="1" applyBorder="1"/>
    <xf numFmtId="0" fontId="144" fillId="47" borderId="726" xfId="0" applyFont="1" applyFill="1" applyBorder="1" applyAlignment="1">
      <alignment horizontal="center"/>
    </xf>
    <xf numFmtId="1" fontId="144" fillId="47" borderId="726" xfId="0" applyNumberFormat="1" applyFont="1" applyFill="1" applyBorder="1" applyAlignment="1">
      <alignment horizontal="right" indent="1"/>
    </xf>
    <xf numFmtId="0" fontId="349" fillId="0" borderId="431" xfId="0" applyFont="1" applyBorder="1" applyAlignment="1">
      <alignment horizontal="center" vertical="center" wrapText="1"/>
    </xf>
    <xf numFmtId="0" fontId="349" fillId="0" borderId="165" xfId="0" applyFont="1" applyBorder="1" applyAlignment="1">
      <alignment vertical="center" wrapText="1"/>
    </xf>
    <xf numFmtId="0" fontId="135" fillId="0" borderId="110" xfId="0" applyFont="1" applyBorder="1"/>
    <xf numFmtId="0" fontId="350" fillId="0" borderId="752" xfId="0" applyFont="1" applyBorder="1" applyAlignment="1">
      <alignment vertical="center" wrapText="1"/>
    </xf>
    <xf numFmtId="0" fontId="350" fillId="0" borderId="753" xfId="0" applyFont="1" applyBorder="1" applyAlignment="1">
      <alignment vertical="center" wrapText="1"/>
    </xf>
    <xf numFmtId="0" fontId="350" fillId="0" borderId="733" xfId="0" applyFont="1" applyBorder="1" applyAlignment="1">
      <alignment horizontal="center" vertical="center"/>
    </xf>
    <xf numFmtId="0" fontId="350" fillId="0" borderId="0" xfId="0" applyFont="1" applyAlignment="1">
      <alignment horizontal="center" vertical="center"/>
    </xf>
    <xf numFmtId="0" fontId="350" fillId="0" borderId="0" xfId="0" applyFont="1"/>
    <xf numFmtId="0" fontId="0" fillId="0" borderId="0" xfId="0"/>
    <xf numFmtId="0" fontId="0" fillId="0" borderId="0" xfId="0"/>
    <xf numFmtId="0" fontId="135" fillId="0" borderId="0" xfId="0" applyFont="1" applyFill="1" applyAlignment="1">
      <alignment horizontal="center"/>
    </xf>
    <xf numFmtId="0" fontId="0" fillId="0" borderId="0" xfId="0"/>
    <xf numFmtId="4" fontId="141" fillId="0" borderId="685" xfId="0" applyNumberFormat="1" applyFont="1" applyFill="1" applyBorder="1" applyAlignment="1">
      <alignment horizontal="center" vertical="center"/>
    </xf>
    <xf numFmtId="3" fontId="143" fillId="0" borderId="715" xfId="0" applyNumberFormat="1" applyFont="1" applyFill="1" applyBorder="1" applyAlignment="1">
      <alignment horizontal="center" vertical="center" wrapText="1"/>
    </xf>
    <xf numFmtId="3" fontId="143" fillId="0" borderId="149" xfId="0" applyNumberFormat="1" applyFont="1" applyFill="1" applyBorder="1" applyAlignment="1">
      <alignment horizontal="center" vertical="center" wrapText="1"/>
    </xf>
    <xf numFmtId="3" fontId="143" fillId="0" borderId="145" xfId="0" applyNumberFormat="1" applyFont="1" applyFill="1" applyBorder="1" applyAlignment="1">
      <alignment horizontal="center" vertical="center" wrapText="1"/>
    </xf>
    <xf numFmtId="3" fontId="143" fillId="0" borderId="20" xfId="0" applyNumberFormat="1" applyFont="1" applyFill="1" applyBorder="1" applyAlignment="1">
      <alignment horizontal="center" vertical="center" wrapText="1"/>
    </xf>
    <xf numFmtId="0" fontId="13" fillId="0" borderId="405" xfId="57" applyFont="1" applyFill="1" applyBorder="1" applyAlignment="1">
      <alignment horizontal="center" vertical="center" wrapText="1"/>
    </xf>
    <xf numFmtId="0" fontId="96" fillId="40" borderId="0" xfId="0" applyFont="1" applyFill="1" applyBorder="1" applyAlignment="1">
      <alignment horizontal="center" vertical="center"/>
    </xf>
    <xf numFmtId="0" fontId="0" fillId="0" borderId="0" xfId="0"/>
    <xf numFmtId="0" fontId="151" fillId="27" borderId="726" xfId="0" applyFont="1" applyFill="1" applyBorder="1" applyAlignment="1">
      <alignment horizontal="center" vertical="center"/>
    </xf>
    <xf numFmtId="2" fontId="151" fillId="28" borderId="726" xfId="0" applyNumberFormat="1" applyFont="1" applyFill="1" applyBorder="1" applyAlignment="1">
      <alignment horizontal="left" vertical="center"/>
    </xf>
    <xf numFmtId="0" fontId="351" fillId="47" borderId="726" xfId="176" applyFont="1" applyFill="1" applyBorder="1" applyAlignment="1">
      <alignment horizontal="left" vertical="center" wrapText="1"/>
    </xf>
    <xf numFmtId="0" fontId="351" fillId="47" borderId="726" xfId="176" applyFont="1" applyFill="1" applyBorder="1" applyAlignment="1">
      <alignment horizontal="center" vertical="center" wrapText="1"/>
    </xf>
    <xf numFmtId="0" fontId="352" fillId="0" borderId="0" xfId="176" applyFont="1" applyFill="1" applyAlignment="1">
      <alignment horizontal="left"/>
    </xf>
    <xf numFmtId="0" fontId="352" fillId="0" borderId="0" xfId="176" applyFont="1" applyFill="1"/>
    <xf numFmtId="0" fontId="154" fillId="27" borderId="726" xfId="0" applyFont="1" applyFill="1" applyBorder="1" applyAlignment="1">
      <alignment horizontal="center" vertical="center" wrapText="1"/>
    </xf>
    <xf numFmtId="2" fontId="151" fillId="28" borderId="726" xfId="0" applyNumberFormat="1" applyFont="1" applyFill="1" applyBorder="1" applyAlignment="1">
      <alignment horizontal="center" vertical="center" wrapText="1"/>
    </xf>
    <xf numFmtId="0" fontId="353" fillId="81" borderId="726" xfId="59" applyFont="1" applyFill="1" applyBorder="1" applyAlignment="1">
      <alignment horizontal="center" vertical="center" wrapText="1"/>
    </xf>
    <xf numFmtId="0" fontId="150" fillId="81" borderId="726" xfId="59" applyFont="1" applyFill="1" applyBorder="1" applyAlignment="1">
      <alignment horizontal="center" vertical="center" wrapText="1"/>
    </xf>
    <xf numFmtId="3" fontId="150" fillId="81" borderId="726" xfId="59" applyNumberFormat="1" applyFont="1" applyFill="1" applyBorder="1" applyAlignment="1">
      <alignment horizontal="center" vertical="center" wrapText="1"/>
    </xf>
    <xf numFmtId="0" fontId="353" fillId="81" borderId="531" xfId="59" applyFont="1" applyFill="1" applyBorder="1" applyAlignment="1">
      <alignment horizontal="left" vertical="top" wrapText="1"/>
    </xf>
    <xf numFmtId="0" fontId="0" fillId="0" borderId="0" xfId="0" applyFont="1" applyFill="1" applyAlignment="1">
      <alignment wrapText="1"/>
    </xf>
    <xf numFmtId="0" fontId="135" fillId="52" borderId="726" xfId="0" applyFont="1" applyFill="1" applyBorder="1" applyAlignment="1">
      <alignment horizontal="center" vertical="center" wrapText="1"/>
    </xf>
    <xf numFmtId="3" fontId="353" fillId="81" borderId="726" xfId="59" applyNumberFormat="1" applyFont="1" applyFill="1" applyBorder="1" applyAlignment="1">
      <alignment horizontal="center" vertical="center" wrapText="1"/>
    </xf>
    <xf numFmtId="0" fontId="0" fillId="0" borderId="726" xfId="0" applyFont="1" applyBorder="1" applyAlignment="1">
      <alignment wrapText="1"/>
    </xf>
    <xf numFmtId="0" fontId="0" fillId="0" borderId="726" xfId="0" applyFont="1" applyFill="1" applyBorder="1" applyAlignment="1">
      <alignment horizontal="center" vertical="center" wrapText="1"/>
    </xf>
    <xf numFmtId="0" fontId="0" fillId="0" borderId="726" xfId="0" applyFont="1" applyBorder="1" applyAlignment="1">
      <alignment horizontal="center" wrapText="1"/>
    </xf>
    <xf numFmtId="0" fontId="0" fillId="0" borderId="726" xfId="0" applyFont="1" applyFill="1" applyBorder="1" applyAlignment="1">
      <alignment horizontal="center" wrapText="1"/>
    </xf>
    <xf numFmtId="0" fontId="140" fillId="123" borderId="0" xfId="0" applyFont="1" applyFill="1" applyBorder="1" applyAlignment="1">
      <alignment horizontal="left" vertical="top"/>
    </xf>
    <xf numFmtId="0" fontId="0" fillId="0" borderId="0" xfId="0" applyFont="1" applyAlignment="1">
      <alignment horizontal="center" wrapText="1"/>
    </xf>
    <xf numFmtId="0" fontId="353" fillId="81" borderId="531" xfId="59"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353" fillId="52" borderId="726" xfId="59" applyFont="1" applyFill="1" applyBorder="1" applyAlignment="1">
      <alignment horizontal="center" vertical="center" wrapText="1"/>
    </xf>
    <xf numFmtId="1" fontId="0" fillId="0" borderId="726" xfId="0" applyNumberFormat="1" applyFont="1" applyFill="1" applyBorder="1" applyAlignment="1">
      <alignment horizontal="center" vertical="center"/>
    </xf>
    <xf numFmtId="0" fontId="0" fillId="0" borderId="726" xfId="0" applyFont="1" applyFill="1" applyBorder="1" applyAlignment="1">
      <alignment horizontal="center" vertical="center"/>
    </xf>
    <xf numFmtId="49" fontId="0" fillId="0" borderId="726" xfId="0" applyNumberFormat="1" applyFont="1" applyFill="1" applyBorder="1" applyAlignment="1">
      <alignment horizontal="center" vertical="center"/>
    </xf>
    <xf numFmtId="0" fontId="353" fillId="57" borderId="739" xfId="59" applyFont="1" applyFill="1" applyBorder="1" applyAlignment="1">
      <alignment horizontal="left" vertical="center"/>
    </xf>
    <xf numFmtId="49" fontId="0" fillId="0" borderId="738" xfId="0" applyNumberFormat="1" applyFont="1" applyFill="1" applyBorder="1" applyAlignment="1">
      <alignment horizontal="center" vertical="center"/>
    </xf>
    <xf numFmtId="0" fontId="0" fillId="79" borderId="726" xfId="0" applyFont="1" applyFill="1" applyBorder="1" applyAlignment="1">
      <alignment horizontal="center" vertical="center"/>
    </xf>
    <xf numFmtId="0" fontId="353" fillId="57" borderId="739" xfId="59" applyFont="1" applyFill="1" applyBorder="1" applyAlignment="1">
      <alignment horizontal="center" vertical="center" wrapText="1"/>
    </xf>
    <xf numFmtId="0" fontId="353" fillId="57" borderId="740" xfId="59" applyFont="1" applyFill="1" applyBorder="1" applyAlignment="1">
      <alignment horizontal="center" vertical="center" wrapText="1"/>
    </xf>
    <xf numFmtId="1" fontId="0" fillId="0" borderId="531" xfId="0" applyNumberFormat="1" applyFont="1" applyFill="1" applyBorder="1" applyAlignment="1">
      <alignment horizontal="center" vertical="center"/>
    </xf>
    <xf numFmtId="49" fontId="0" fillId="0" borderId="531"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54" fillId="27" borderId="726" xfId="0" applyFont="1" applyFill="1" applyBorder="1" applyAlignment="1">
      <alignment horizontal="left" vertical="center"/>
    </xf>
    <xf numFmtId="2" fontId="151" fillId="28" borderId="726" xfId="0" applyNumberFormat="1" applyFont="1" applyFill="1" applyBorder="1" applyAlignment="1">
      <alignment horizontal="center" vertical="center"/>
    </xf>
    <xf numFmtId="0" fontId="0" fillId="0" borderId="292" xfId="0" applyFont="1" applyBorder="1" applyAlignment="1">
      <alignment horizontal="center" vertical="center"/>
    </xf>
    <xf numFmtId="2" fontId="0" fillId="0" borderId="292" xfId="0" applyNumberFormat="1" applyFont="1" applyBorder="1" applyAlignment="1">
      <alignment horizontal="center" vertical="center"/>
    </xf>
    <xf numFmtId="0" fontId="353" fillId="81" borderId="752" xfId="59" applyFont="1" applyFill="1" applyBorder="1" applyAlignment="1">
      <alignment horizontal="center" vertical="center" wrapText="1"/>
    </xf>
    <xf numFmtId="3" fontId="150" fillId="52" borderId="745" xfId="59" applyNumberFormat="1" applyFont="1" applyFill="1" applyBorder="1" applyAlignment="1">
      <alignment horizontal="center" vertical="center" wrapText="1"/>
    </xf>
    <xf numFmtId="0" fontId="353" fillId="81" borderId="739" xfId="59" applyFont="1" applyFill="1" applyBorder="1" applyAlignment="1">
      <alignment horizontal="left" vertical="center"/>
    </xf>
    <xf numFmtId="0" fontId="353" fillId="81" borderId="739" xfId="59" applyFont="1" applyFill="1" applyBorder="1" applyAlignment="1">
      <alignment horizontal="center" vertical="center" wrapText="1"/>
    </xf>
    <xf numFmtId="0" fontId="353" fillId="81" borderId="740" xfId="59" applyFont="1" applyFill="1" applyBorder="1" applyAlignment="1">
      <alignment horizontal="center" vertical="center" wrapText="1"/>
    </xf>
    <xf numFmtId="49" fontId="0" fillId="0" borderId="752" xfId="0" applyNumberFormat="1" applyFont="1" applyFill="1" applyBorder="1" applyAlignment="1">
      <alignment horizontal="center" vertical="center"/>
    </xf>
    <xf numFmtId="0" fontId="353" fillId="49" borderId="739" xfId="59" applyFont="1" applyFill="1" applyBorder="1" applyAlignment="1">
      <alignment horizontal="left" vertical="center"/>
    </xf>
    <xf numFmtId="0" fontId="353" fillId="49" borderId="739" xfId="59" applyFont="1" applyFill="1" applyBorder="1" applyAlignment="1">
      <alignment horizontal="center" vertical="center" wrapText="1"/>
    </xf>
    <xf numFmtId="0" fontId="353" fillId="49" borderId="740" xfId="59" applyFont="1" applyFill="1" applyBorder="1" applyAlignment="1">
      <alignment horizontal="center" vertical="center" wrapText="1"/>
    </xf>
    <xf numFmtId="0" fontId="353" fillId="49" borderId="726" xfId="59" applyFont="1" applyFill="1" applyBorder="1" applyAlignment="1">
      <alignment horizontal="left" vertical="center"/>
    </xf>
    <xf numFmtId="1" fontId="0" fillId="49" borderId="726" xfId="0" applyNumberFormat="1" applyFont="1" applyFill="1" applyBorder="1" applyAlignment="1">
      <alignment horizontal="center" vertical="center"/>
    </xf>
    <xf numFmtId="0" fontId="0" fillId="49" borderId="726" xfId="0" applyFont="1" applyFill="1" applyBorder="1" applyAlignment="1">
      <alignment horizontal="center" vertical="center"/>
    </xf>
    <xf numFmtId="2" fontId="150" fillId="49" borderId="726" xfId="209" applyNumberFormat="1" applyFont="1" applyFill="1" applyBorder="1" applyAlignment="1">
      <alignment horizontal="center" vertical="center"/>
    </xf>
    <xf numFmtId="4" fontId="154" fillId="49" borderId="726" xfId="116" applyNumberFormat="1" applyFont="1" applyFill="1" applyBorder="1" applyAlignment="1">
      <alignment horizontal="center" vertical="center"/>
    </xf>
    <xf numFmtId="1" fontId="0" fillId="0" borderId="749" xfId="0" applyNumberFormat="1" applyFont="1" applyFill="1" applyBorder="1" applyAlignment="1">
      <alignment horizontal="center" vertical="center"/>
    </xf>
    <xf numFmtId="0" fontId="0" fillId="0" borderId="749" xfId="0" applyFont="1" applyFill="1" applyBorder="1" applyAlignment="1">
      <alignment horizontal="center" vertical="center"/>
    </xf>
    <xf numFmtId="49" fontId="0" fillId="0" borderId="728" xfId="0" applyNumberFormat="1" applyFont="1" applyFill="1" applyBorder="1" applyAlignment="1">
      <alignment horizontal="center" vertical="center"/>
    </xf>
    <xf numFmtId="4" fontId="154" fillId="0" borderId="746" xfId="116" applyNumberFormat="1" applyFont="1" applyFill="1" applyBorder="1" applyAlignment="1">
      <alignment horizontal="center" vertical="center"/>
    </xf>
    <xf numFmtId="2" fontId="150" fillId="49" borderId="739" xfId="59" applyNumberFormat="1" applyFont="1" applyFill="1" applyBorder="1" applyAlignment="1">
      <alignment horizontal="center" vertical="center" wrapText="1"/>
    </xf>
    <xf numFmtId="3" fontId="150" fillId="49" borderId="740" xfId="59" applyNumberFormat="1" applyFont="1" applyFill="1" applyBorder="1" applyAlignment="1">
      <alignment horizontal="center" vertical="center" wrapText="1"/>
    </xf>
    <xf numFmtId="1" fontId="0" fillId="0" borderId="740" xfId="0" applyNumberFormat="1" applyFont="1" applyFill="1" applyBorder="1" applyAlignment="1">
      <alignment horizontal="center" vertical="center"/>
    </xf>
    <xf numFmtId="1" fontId="0" fillId="0" borderId="746" xfId="0" applyNumberFormat="1" applyFont="1" applyFill="1" applyBorder="1" applyAlignment="1">
      <alignment horizontal="center" vertical="center"/>
    </xf>
    <xf numFmtId="1" fontId="0" fillId="0" borderId="745" xfId="0" applyNumberFormat="1" applyFont="1" applyFill="1" applyBorder="1" applyAlignment="1">
      <alignment horizontal="center" vertical="center"/>
    </xf>
    <xf numFmtId="0" fontId="353" fillId="49" borderId="726" xfId="59" applyFont="1" applyFill="1" applyBorder="1" applyAlignment="1">
      <alignment horizontal="center" vertical="center" wrapText="1"/>
    </xf>
    <xf numFmtId="0" fontId="353" fillId="49" borderId="738" xfId="59" applyFont="1" applyFill="1" applyBorder="1" applyAlignment="1">
      <alignment horizontal="center" vertical="center" wrapText="1"/>
    </xf>
    <xf numFmtId="2" fontId="150" fillId="49" borderId="726" xfId="59" applyNumberFormat="1" applyFont="1" applyFill="1" applyBorder="1" applyAlignment="1">
      <alignment horizontal="center" vertical="center" wrapText="1"/>
    </xf>
    <xf numFmtId="2" fontId="0" fillId="0" borderId="531" xfId="0" applyNumberFormat="1" applyFont="1" applyBorder="1" applyAlignment="1">
      <alignment horizontal="center" vertical="center"/>
    </xf>
    <xf numFmtId="0" fontId="134" fillId="81" borderId="726" xfId="59" applyFont="1" applyFill="1" applyBorder="1" applyAlignment="1">
      <alignment horizontal="center" vertical="center" wrapText="1"/>
    </xf>
    <xf numFmtId="0" fontId="356" fillId="81" borderId="726" xfId="59" applyFont="1" applyFill="1" applyBorder="1" applyAlignment="1">
      <alignment horizontal="center" vertical="center" wrapText="1"/>
    </xf>
    <xf numFmtId="0" fontId="137" fillId="0" borderId="726" xfId="0" applyFont="1" applyFill="1" applyBorder="1" applyAlignment="1">
      <alignment horizontal="center" vertical="center" wrapText="1"/>
    </xf>
    <xf numFmtId="2" fontId="154" fillId="0" borderId="726" xfId="0" applyNumberFormat="1" applyFont="1" applyFill="1" applyBorder="1" applyAlignment="1">
      <alignment horizontal="center" vertical="center" wrapText="1"/>
    </xf>
    <xf numFmtId="165" fontId="137" fillId="0" borderId="726" xfId="13306" applyFont="1" applyFill="1" applyBorder="1" applyAlignment="1">
      <alignment horizontal="center" vertical="center"/>
    </xf>
    <xf numFmtId="4" fontId="0" fillId="0" borderId="178" xfId="194" applyNumberFormat="1" applyFont="1" applyFill="1" applyBorder="1" applyAlignment="1">
      <alignment horizontal="center" vertical="center" wrapText="1"/>
    </xf>
    <xf numFmtId="4" fontId="0" fillId="0" borderId="178" xfId="0" applyNumberFormat="1" applyFont="1" applyFill="1" applyBorder="1" applyAlignment="1">
      <alignment horizontal="center" vertical="center" wrapText="1"/>
    </xf>
    <xf numFmtId="167" fontId="137" fillId="0" borderId="726" xfId="114" applyFont="1" applyFill="1" applyBorder="1" applyAlignment="1">
      <alignment horizontal="center" vertical="center" wrapText="1"/>
    </xf>
    <xf numFmtId="0" fontId="134" fillId="81" borderId="726" xfId="59" applyFont="1" applyFill="1" applyBorder="1" applyAlignment="1">
      <alignment horizontal="center" vertical="top" wrapText="1"/>
    </xf>
    <xf numFmtId="0" fontId="356" fillId="81" borderId="726" xfId="59" applyFont="1" applyFill="1" applyBorder="1" applyAlignment="1">
      <alignment horizontal="center" vertical="top" wrapText="1"/>
    </xf>
    <xf numFmtId="4" fontId="0" fillId="0" borderId="755" xfId="0" applyNumberFormat="1" applyFont="1" applyFill="1" applyBorder="1" applyAlignment="1">
      <alignment horizontal="center" vertical="center" wrapText="1"/>
    </xf>
    <xf numFmtId="0" fontId="137" fillId="52" borderId="726" xfId="0" applyFont="1" applyFill="1" applyBorder="1" applyAlignment="1">
      <alignment horizontal="center" vertical="center" wrapText="1"/>
    </xf>
    <xf numFmtId="170" fontId="137" fillId="52" borderId="726" xfId="0" applyNumberFormat="1" applyFont="1" applyFill="1" applyBorder="1" applyAlignment="1">
      <alignment horizontal="center" vertical="center" wrapText="1"/>
    </xf>
    <xf numFmtId="0" fontId="150" fillId="82" borderId="292" xfId="0" applyFont="1" applyFill="1" applyBorder="1" applyAlignment="1">
      <alignment horizontal="left" vertical="top"/>
    </xf>
    <xf numFmtId="2" fontId="0" fillId="0" borderId="726" xfId="0" applyNumberFormat="1" applyFont="1" applyFill="1" applyBorder="1" applyAlignment="1">
      <alignment horizontal="center" vertical="center" wrapText="1"/>
    </xf>
    <xf numFmtId="192" fontId="154" fillId="82" borderId="726" xfId="0" applyNumberFormat="1" applyFont="1" applyFill="1" applyBorder="1" applyAlignment="1">
      <alignment horizontal="center" vertical="top" wrapText="1"/>
    </xf>
    <xf numFmtId="170" fontId="154" fillId="0" borderId="726" xfId="0" applyNumberFormat="1" applyFont="1" applyFill="1" applyBorder="1" applyAlignment="1">
      <alignment horizontal="center" vertical="top" wrapText="1"/>
    </xf>
    <xf numFmtId="0" fontId="137" fillId="82" borderId="0" xfId="0" applyFont="1" applyFill="1" applyBorder="1" applyAlignment="1">
      <alignment horizontal="left" vertical="top"/>
    </xf>
    <xf numFmtId="0" fontId="137" fillId="0" borderId="531" xfId="0" applyFont="1" applyFill="1" applyBorder="1" applyAlignment="1">
      <alignment horizontal="center" vertical="top" wrapText="1"/>
    </xf>
    <xf numFmtId="0" fontId="137" fillId="0" borderId="531" xfId="0" applyNumberFormat="1" applyFont="1" applyFill="1" applyBorder="1" applyAlignment="1">
      <alignment horizontal="center" vertical="center"/>
    </xf>
    <xf numFmtId="0" fontId="137" fillId="0" borderId="726" xfId="0" applyFont="1" applyFill="1" applyBorder="1" applyAlignment="1">
      <alignment horizontal="center" vertical="top" wrapText="1"/>
    </xf>
    <xf numFmtId="0" fontId="137" fillId="0" borderId="726" xfId="0" applyNumberFormat="1" applyFont="1" applyFill="1" applyBorder="1" applyAlignment="1">
      <alignment horizontal="center" vertical="center"/>
    </xf>
    <xf numFmtId="0" fontId="134" fillId="0" borderId="726" xfId="0" applyFont="1" applyFill="1" applyBorder="1" applyAlignment="1">
      <alignment horizontal="center" vertical="top" wrapText="1"/>
    </xf>
    <xf numFmtId="0" fontId="134" fillId="0" borderId="726" xfId="0" applyNumberFormat="1" applyFont="1" applyFill="1" applyBorder="1" applyAlignment="1">
      <alignment horizontal="center" vertical="center"/>
    </xf>
    <xf numFmtId="192" fontId="154" fillId="0" borderId="726" xfId="0" applyNumberFormat="1" applyFont="1" applyFill="1" applyBorder="1" applyAlignment="1">
      <alignment horizontal="center" vertical="top" wrapText="1"/>
    </xf>
    <xf numFmtId="0" fontId="137" fillId="0" borderId="726" xfId="0" applyNumberFormat="1" applyFont="1" applyFill="1" applyBorder="1" applyAlignment="1">
      <alignment horizontal="center" vertical="top"/>
    </xf>
    <xf numFmtId="0" fontId="137" fillId="0" borderId="726" xfId="0" applyFont="1" applyFill="1" applyBorder="1" applyAlignment="1">
      <alignment horizontal="center" vertical="top"/>
    </xf>
    <xf numFmtId="0" fontId="0" fillId="0" borderId="726" xfId="0" applyFont="1" applyFill="1" applyBorder="1" applyAlignment="1">
      <alignment horizontal="center" vertical="top" wrapText="1"/>
    </xf>
    <xf numFmtId="0" fontId="0" fillId="0" borderId="726" xfId="0" applyNumberFormat="1" applyFont="1" applyFill="1" applyBorder="1" applyAlignment="1">
      <alignment horizontal="center" vertical="center"/>
    </xf>
    <xf numFmtId="2" fontId="154" fillId="0" borderId="726" xfId="0" applyNumberFormat="1" applyFont="1" applyFill="1" applyBorder="1" applyAlignment="1">
      <alignment horizontal="center" vertical="top" wrapText="1"/>
    </xf>
    <xf numFmtId="1" fontId="134" fillId="0" borderId="726" xfId="0" applyNumberFormat="1" applyFont="1" applyFill="1" applyBorder="1" applyAlignment="1">
      <alignment horizontal="center" vertical="top" wrapText="1"/>
    </xf>
    <xf numFmtId="170" fontId="134" fillId="0" borderId="726" xfId="0" applyNumberFormat="1" applyFont="1" applyFill="1" applyBorder="1" applyAlignment="1">
      <alignment horizontal="center" vertical="center" wrapText="1"/>
    </xf>
    <xf numFmtId="170" fontId="134" fillId="0" borderId="738" xfId="0" applyNumberFormat="1" applyFont="1" applyFill="1" applyBorder="1" applyAlignment="1">
      <alignment horizontal="center" vertical="center" wrapText="1"/>
    </xf>
    <xf numFmtId="3" fontId="134" fillId="52" borderId="726" xfId="0" applyNumberFormat="1" applyFont="1" applyFill="1" applyBorder="1" applyAlignment="1">
      <alignment horizontal="center" vertical="center" wrapText="1"/>
    </xf>
    <xf numFmtId="0" fontId="137" fillId="82" borderId="738" xfId="0" applyFont="1" applyFill="1" applyBorder="1" applyAlignment="1">
      <alignment horizontal="center" vertical="top" wrapText="1"/>
    </xf>
    <xf numFmtId="193" fontId="154" fillId="82" borderId="738" xfId="0" applyNumberFormat="1" applyFont="1" applyFill="1" applyBorder="1" applyAlignment="1">
      <alignment horizontal="center" vertical="top" wrapText="1"/>
    </xf>
    <xf numFmtId="192" fontId="154" fillId="82" borderId="738" xfId="0" applyNumberFormat="1" applyFont="1" applyFill="1" applyBorder="1" applyAlignment="1">
      <alignment horizontal="center" vertical="top" wrapText="1"/>
    </xf>
    <xf numFmtId="0" fontId="137" fillId="52" borderId="757" xfId="0" applyNumberFormat="1" applyFont="1" applyFill="1" applyBorder="1" applyAlignment="1">
      <alignment horizontal="center" vertical="center" wrapText="1"/>
    </xf>
    <xf numFmtId="0" fontId="137" fillId="82" borderId="757" xfId="0" applyNumberFormat="1" applyFont="1" applyFill="1" applyBorder="1" applyAlignment="1">
      <alignment horizontal="center" vertical="center" wrapText="1"/>
    </xf>
    <xf numFmtId="0" fontId="150" fillId="0" borderId="0" xfId="57" applyFont="1" applyFill="1" applyAlignment="1">
      <alignment horizontal="center" vertical="center"/>
    </xf>
    <xf numFmtId="49" fontId="134" fillId="0" borderId="0" xfId="57" applyNumberFormat="1" applyFont="1" applyFill="1" applyAlignment="1">
      <alignment horizontal="center" vertical="center"/>
    </xf>
    <xf numFmtId="4" fontId="134" fillId="0" borderId="0" xfId="57" applyNumberFormat="1" applyFont="1" applyFill="1" applyAlignment="1">
      <alignment horizontal="right" vertical="center"/>
    </xf>
    <xf numFmtId="4" fontId="129" fillId="0" borderId="0" xfId="0" applyNumberFormat="1" applyFont="1" applyFill="1" applyAlignment="1">
      <alignment horizontal="right"/>
    </xf>
    <xf numFmtId="0" fontId="129" fillId="0" borderId="726" xfId="0" applyFont="1" applyBorder="1" applyAlignment="1">
      <alignment horizontal="center"/>
    </xf>
    <xf numFmtId="0" fontId="129" fillId="0" borderId="726" xfId="0" applyFont="1" applyFill="1" applyBorder="1" applyAlignment="1">
      <alignment horizontal="center"/>
    </xf>
    <xf numFmtId="0" fontId="129" fillId="0" borderId="726" xfId="0" applyFont="1" applyFill="1" applyBorder="1" applyAlignment="1">
      <alignment horizontal="center" vertical="center"/>
    </xf>
    <xf numFmtId="0" fontId="135" fillId="48" borderId="746" xfId="0" applyFont="1" applyFill="1" applyBorder="1" applyAlignment="1"/>
    <xf numFmtId="4" fontId="129" fillId="57" borderId="0" xfId="0" applyNumberFormat="1" applyFont="1" applyFill="1" applyAlignment="1">
      <alignment horizontal="right"/>
    </xf>
    <xf numFmtId="172" fontId="150" fillId="50" borderId="531" xfId="57" applyNumberFormat="1" applyFont="1" applyFill="1" applyBorder="1" applyAlignment="1">
      <alignment horizontal="center" vertical="center" wrapText="1"/>
    </xf>
    <xf numFmtId="1" fontId="135" fillId="48" borderId="726" xfId="0" applyNumberFormat="1" applyFont="1" applyFill="1" applyBorder="1" applyAlignment="1">
      <alignment horizontal="center" vertical="center" wrapText="1"/>
    </xf>
    <xf numFmtId="4" fontId="135" fillId="48" borderId="726" xfId="0" applyNumberFormat="1" applyFont="1" applyFill="1" applyBorder="1" applyAlignment="1">
      <alignment horizontal="center" vertical="center" wrapText="1"/>
    </xf>
    <xf numFmtId="0" fontId="299" fillId="0" borderId="726" xfId="0" applyFont="1" applyFill="1" applyBorder="1" applyAlignment="1">
      <alignment horizontal="left" vertical="center"/>
    </xf>
    <xf numFmtId="0" fontId="0" fillId="0" borderId="726" xfId="0" applyFont="1" applyBorder="1" applyAlignment="1">
      <alignment horizontal="center"/>
    </xf>
    <xf numFmtId="2" fontId="0" fillId="0" borderId="726" xfId="0" applyNumberFormat="1" applyFont="1" applyBorder="1" applyAlignment="1">
      <alignment horizontal="center"/>
    </xf>
    <xf numFmtId="0" fontId="299" fillId="0" borderId="749" xfId="0" applyFont="1" applyFill="1" applyBorder="1" applyAlignment="1">
      <alignment horizontal="left" vertical="center"/>
    </xf>
    <xf numFmtId="0" fontId="0" fillId="0" borderId="749" xfId="0" applyFont="1" applyBorder="1" applyAlignment="1">
      <alignment horizontal="center"/>
    </xf>
    <xf numFmtId="0" fontId="299" fillId="0" borderId="726" xfId="0" applyFont="1" applyFill="1" applyBorder="1" applyAlignment="1">
      <alignment horizontal="left" vertical="top"/>
    </xf>
    <xf numFmtId="0" fontId="0" fillId="0" borderId="749" xfId="0" applyFont="1" applyFill="1" applyBorder="1" applyAlignment="1">
      <alignment horizontal="center"/>
    </xf>
    <xf numFmtId="0" fontId="299" fillId="47" borderId="726" xfId="0" applyFont="1" applyFill="1" applyBorder="1" applyAlignment="1">
      <alignment horizontal="left" vertical="center"/>
    </xf>
    <xf numFmtId="0" fontId="0" fillId="47" borderId="749" xfId="0" applyFont="1" applyFill="1" applyBorder="1" applyAlignment="1">
      <alignment horizontal="center"/>
    </xf>
    <xf numFmtId="0" fontId="0" fillId="0" borderId="726" xfId="0" applyFont="1" applyBorder="1"/>
    <xf numFmtId="0" fontId="0" fillId="0" borderId="726" xfId="0" applyFont="1" applyFill="1" applyBorder="1" applyAlignment="1"/>
    <xf numFmtId="0" fontId="0" fillId="0" borderId="0" xfId="0"/>
    <xf numFmtId="0" fontId="0" fillId="0" borderId="531" xfId="0" applyFont="1" applyFill="1" applyBorder="1" applyAlignment="1">
      <alignment horizontal="center" vertical="center" wrapText="1"/>
    </xf>
    <xf numFmtId="0" fontId="0" fillId="0" borderId="726" xfId="0" applyFont="1" applyFill="1" applyBorder="1" applyAlignment="1">
      <alignment horizontal="left" vertical="center" wrapText="1"/>
    </xf>
    <xf numFmtId="0" fontId="0" fillId="0" borderId="603" xfId="0" applyFill="1" applyBorder="1"/>
    <xf numFmtId="0" fontId="13" fillId="0" borderId="726" xfId="57" applyFont="1" applyFill="1" applyBorder="1" applyAlignment="1">
      <alignment horizontal="center" vertical="center" wrapText="1"/>
    </xf>
    <xf numFmtId="0" fontId="359" fillId="27" borderId="12" xfId="0" applyFont="1" applyFill="1" applyBorder="1" applyAlignment="1">
      <alignment horizontal="center" vertical="center"/>
    </xf>
    <xf numFmtId="2" fontId="359" fillId="28" borderId="12" xfId="0" applyNumberFormat="1" applyFont="1" applyFill="1" applyBorder="1" applyAlignment="1">
      <alignment horizontal="center" vertical="center"/>
    </xf>
    <xf numFmtId="0" fontId="96" fillId="34" borderId="38" xfId="74" applyFont="1" applyFill="1" applyBorder="1" applyAlignment="1">
      <alignment vertical="center"/>
    </xf>
    <xf numFmtId="0" fontId="130" fillId="0" borderId="706" xfId="54" applyFill="1" applyBorder="1" applyAlignment="1" applyProtection="1"/>
    <xf numFmtId="0" fontId="130" fillId="0" borderId="738" xfId="54" applyFill="1" applyBorder="1" applyAlignment="1" applyProtection="1">
      <alignment horizontal="center"/>
    </xf>
    <xf numFmtId="14" fontId="209" fillId="0" borderId="0" xfId="57" applyNumberFormat="1" applyFont="1" applyFill="1" applyAlignment="1">
      <alignment horizontal="left" vertical="center" wrapText="1"/>
    </xf>
    <xf numFmtId="169" fontId="209" fillId="0" borderId="0" xfId="57" applyNumberFormat="1" applyFont="1" applyFill="1" applyAlignment="1">
      <alignment horizontal="left" vertical="center" wrapText="1"/>
    </xf>
    <xf numFmtId="0" fontId="154" fillId="0" borderId="726" xfId="0" applyFont="1" applyFill="1" applyBorder="1" applyAlignment="1">
      <alignment horizontal="center" vertical="center"/>
    </xf>
    <xf numFmtId="2" fontId="151" fillId="0" borderId="726" xfId="0" applyNumberFormat="1" applyFont="1" applyFill="1" applyBorder="1" applyAlignment="1">
      <alignment horizontal="center" vertical="center"/>
    </xf>
    <xf numFmtId="4" fontId="129" fillId="0" borderId="726" xfId="0" applyNumberFormat="1" applyFont="1" applyFill="1" applyBorder="1" applyAlignment="1">
      <alignment horizontal="center" vertical="center"/>
    </xf>
    <xf numFmtId="0" fontId="150" fillId="0" borderId="0" xfId="0" applyFont="1" applyFill="1" applyAlignment="1">
      <alignment horizontal="left" vertical="center" indent="5"/>
    </xf>
    <xf numFmtId="0" fontId="140" fillId="0" borderId="0" xfId="0" applyFont="1" applyFill="1" applyBorder="1" applyAlignment="1">
      <alignment horizontal="left" vertical="top"/>
    </xf>
    <xf numFmtId="0" fontId="129" fillId="0" borderId="738" xfId="0" applyFont="1" applyFill="1" applyBorder="1" applyAlignment="1">
      <alignment horizontal="center"/>
    </xf>
    <xf numFmtId="4" fontId="129" fillId="0" borderId="531" xfId="0" applyNumberFormat="1" applyFont="1" applyFill="1" applyBorder="1" applyAlignment="1">
      <alignment horizontal="center" vertical="center"/>
    </xf>
    <xf numFmtId="4" fontId="150" fillId="50" borderId="531" xfId="57" applyNumberFormat="1" applyFont="1" applyFill="1" applyBorder="1" applyAlignment="1">
      <alignment horizontal="center" vertical="center" wrapText="1"/>
    </xf>
    <xf numFmtId="172" fontId="150" fillId="50" borderId="749" xfId="57" applyNumberFormat="1" applyFont="1" applyFill="1" applyBorder="1" applyAlignment="1">
      <alignment horizontal="center" vertical="center" wrapText="1"/>
    </xf>
    <xf numFmtId="4" fontId="150" fillId="50" borderId="749" xfId="57" applyNumberFormat="1" applyFont="1" applyFill="1" applyBorder="1" applyAlignment="1">
      <alignment horizontal="center" vertical="center" wrapText="1"/>
    </xf>
    <xf numFmtId="0" fontId="135" fillId="50" borderId="727" xfId="0" applyFont="1" applyFill="1" applyBorder="1" applyAlignment="1"/>
    <xf numFmtId="4" fontId="135" fillId="50" borderId="727" xfId="0" applyNumberFormat="1" applyFont="1" applyFill="1" applyBorder="1" applyAlignment="1"/>
    <xf numFmtId="0" fontId="135" fillId="50" borderId="746" xfId="0" applyFont="1" applyFill="1" applyBorder="1" applyAlignment="1"/>
    <xf numFmtId="0" fontId="135" fillId="50" borderId="728" xfId="0" applyFont="1" applyFill="1" applyBorder="1" applyAlignment="1"/>
    <xf numFmtId="172" fontId="150" fillId="50" borderId="726" xfId="57" applyNumberFormat="1" applyFont="1" applyFill="1" applyBorder="1" applyAlignment="1">
      <alignment horizontal="center" vertical="center" wrapText="1"/>
    </xf>
    <xf numFmtId="172" fontId="150" fillId="124" borderId="726" xfId="57" applyNumberFormat="1" applyFont="1" applyFill="1" applyBorder="1" applyAlignment="1">
      <alignment horizontal="center" vertical="center" wrapText="1"/>
    </xf>
    <xf numFmtId="4" fontId="150" fillId="50" borderId="726" xfId="57" applyNumberFormat="1" applyFont="1" applyFill="1" applyBorder="1" applyAlignment="1">
      <alignment horizontal="center" vertical="center" wrapText="1"/>
    </xf>
    <xf numFmtId="0" fontId="137" fillId="0" borderId="726" xfId="0" applyFont="1" applyFill="1" applyBorder="1" applyAlignment="1">
      <alignment vertical="center" wrapText="1"/>
    </xf>
    <xf numFmtId="0" fontId="134" fillId="0" borderId="432" xfId="13308" applyFont="1" applyFill="1" applyBorder="1" applyAlignment="1">
      <alignment horizontal="left" vertical="top" wrapText="1"/>
    </xf>
    <xf numFmtId="0" fontId="134" fillId="0" borderId="178" xfId="13308" applyFont="1" applyFill="1" applyBorder="1" applyAlignment="1">
      <alignment horizontal="left" vertical="top" wrapText="1"/>
    </xf>
    <xf numFmtId="0" fontId="134" fillId="0" borderId="178" xfId="194" applyFont="1" applyFill="1" applyBorder="1" applyAlignment="1">
      <alignment horizontal="left" vertical="top" wrapText="1"/>
    </xf>
    <xf numFmtId="0" fontId="134" fillId="0" borderId="178" xfId="0" applyFont="1" applyFill="1" applyBorder="1" applyAlignment="1">
      <alignment vertical="top" wrapText="1"/>
    </xf>
    <xf numFmtId="0" fontId="134" fillId="0" borderId="433" xfId="0" applyFont="1" applyFill="1" applyBorder="1" applyAlignment="1">
      <alignment vertical="top" wrapText="1"/>
    </xf>
    <xf numFmtId="0" fontId="134" fillId="0" borderId="755" xfId="0" applyFont="1" applyFill="1" applyBorder="1" applyAlignment="1">
      <alignment vertical="top" wrapText="1"/>
    </xf>
    <xf numFmtId="0" fontId="0" fillId="0" borderId="178" xfId="0" applyFont="1" applyFill="1" applyBorder="1" applyAlignment="1">
      <alignment vertical="top" wrapText="1"/>
    </xf>
    <xf numFmtId="0" fontId="134" fillId="0" borderId="738" xfId="0" applyFont="1" applyFill="1" applyBorder="1" applyAlignment="1">
      <alignment vertical="top" wrapText="1"/>
    </xf>
    <xf numFmtId="0" fontId="134" fillId="0" borderId="726" xfId="0" applyFont="1" applyFill="1" applyBorder="1" applyAlignment="1">
      <alignment vertical="center" wrapText="1"/>
    </xf>
    <xf numFmtId="0" fontId="134" fillId="0" borderId="726" xfId="0" applyFont="1" applyFill="1" applyBorder="1" applyAlignment="1">
      <alignment horizontal="center" vertical="center" wrapText="1"/>
    </xf>
    <xf numFmtId="0" fontId="137" fillId="0" borderId="726" xfId="0" applyFont="1" applyFill="1" applyBorder="1" applyAlignment="1">
      <alignment vertical="top" wrapText="1"/>
    </xf>
    <xf numFmtId="0" fontId="134" fillId="0" borderId="726" xfId="0" applyFont="1" applyFill="1" applyBorder="1" applyAlignment="1">
      <alignment vertical="top" wrapText="1"/>
    </xf>
    <xf numFmtId="0" fontId="137" fillId="0" borderId="531" xfId="0" applyFont="1" applyFill="1" applyBorder="1" applyAlignment="1">
      <alignment vertical="top" wrapText="1"/>
    </xf>
    <xf numFmtId="0" fontId="134" fillId="0" borderId="531" xfId="0" applyFont="1" applyFill="1" applyBorder="1" applyAlignment="1">
      <alignment vertical="top" wrapText="1"/>
    </xf>
    <xf numFmtId="0" fontId="0" fillId="0" borderId="726" xfId="0" applyFont="1" applyFill="1" applyBorder="1" applyAlignment="1">
      <alignment vertical="top" wrapText="1"/>
    </xf>
    <xf numFmtId="0" fontId="137" fillId="0" borderId="738" xfId="0" applyFont="1" applyFill="1" applyBorder="1" applyAlignment="1">
      <alignment vertical="top" wrapText="1"/>
    </xf>
    <xf numFmtId="0" fontId="134" fillId="0" borderId="726" xfId="59" applyFont="1" applyFill="1" applyBorder="1" applyAlignment="1">
      <alignment horizontal="center" vertical="center" wrapText="1"/>
    </xf>
    <xf numFmtId="0" fontId="134" fillId="0" borderId="726" xfId="59" applyFont="1" applyFill="1" applyBorder="1" applyAlignment="1">
      <alignment horizontal="center" vertical="top" wrapText="1"/>
    </xf>
    <xf numFmtId="0" fontId="137" fillId="0" borderId="726" xfId="0" applyFont="1" applyFill="1" applyBorder="1" applyAlignment="1">
      <alignment horizontal="left" vertical="center" wrapText="1"/>
    </xf>
    <xf numFmtId="0" fontId="150" fillId="0" borderId="292" xfId="0" applyFont="1" applyFill="1" applyBorder="1" applyAlignment="1">
      <alignment horizontal="left" vertical="top"/>
    </xf>
    <xf numFmtId="0" fontId="137" fillId="0" borderId="0" xfId="0" applyFont="1" applyFill="1" applyBorder="1" applyAlignment="1">
      <alignment horizontal="left" vertical="top"/>
    </xf>
    <xf numFmtId="0" fontId="137" fillId="0" borderId="756" xfId="0" applyNumberFormat="1" applyFont="1" applyFill="1" applyBorder="1" applyAlignment="1">
      <alignment horizontal="center" vertical="center" wrapText="1"/>
    </xf>
    <xf numFmtId="0" fontId="134" fillId="0" borderId="756" xfId="0" applyNumberFormat="1" applyFont="1" applyFill="1" applyBorder="1" applyAlignment="1">
      <alignment vertical="center" wrapText="1"/>
    </xf>
    <xf numFmtId="0" fontId="134" fillId="0" borderId="738" xfId="59" applyFont="1" applyFill="1" applyBorder="1" applyAlignment="1">
      <alignment horizontal="center" vertical="center" wrapText="1"/>
    </xf>
    <xf numFmtId="0" fontId="150" fillId="0" borderId="292" xfId="0" applyFont="1" applyFill="1" applyBorder="1" applyAlignment="1">
      <alignment horizontal="center" vertical="center"/>
    </xf>
    <xf numFmtId="0" fontId="137" fillId="0" borderId="0" xfId="0" applyFont="1" applyFill="1" applyBorder="1" applyAlignment="1">
      <alignment horizontal="center" vertical="center"/>
    </xf>
    <xf numFmtId="3" fontId="134" fillId="0" borderId="726" xfId="0" applyNumberFormat="1" applyFont="1" applyFill="1" applyBorder="1" applyAlignment="1">
      <alignment horizontal="center" vertical="center" wrapText="1"/>
    </xf>
    <xf numFmtId="0" fontId="137" fillId="0" borderId="749" xfId="0" applyFont="1" applyFill="1" applyBorder="1" applyAlignment="1">
      <alignment horizontal="center" vertical="center" wrapText="1"/>
    </xf>
    <xf numFmtId="0" fontId="0" fillId="0" borderId="741" xfId="0" applyFont="1" applyFill="1" applyBorder="1" applyAlignment="1">
      <alignment horizontal="center" vertical="center" wrapText="1"/>
    </xf>
    <xf numFmtId="1" fontId="0" fillId="0" borderId="531" xfId="0" applyNumberFormat="1" applyFont="1" applyFill="1" applyBorder="1" applyAlignment="1">
      <alignment horizontal="left" vertical="center" wrapText="1"/>
    </xf>
    <xf numFmtId="2" fontId="134" fillId="0" borderId="726" xfId="209" applyNumberFormat="1" applyFont="1" applyFill="1" applyBorder="1" applyAlignment="1">
      <alignment horizontal="center" vertical="center"/>
    </xf>
    <xf numFmtId="1" fontId="0" fillId="0" borderId="726" xfId="0" applyNumberFormat="1" applyFill="1" applyBorder="1" applyAlignment="1">
      <alignment horizontal="center" vertical="center"/>
    </xf>
    <xf numFmtId="1" fontId="0" fillId="0" borderId="531" xfId="0" applyNumberFormat="1" applyFill="1" applyBorder="1" applyAlignment="1">
      <alignment horizontal="center" vertical="center"/>
    </xf>
    <xf numFmtId="1" fontId="0" fillId="0" borderId="749" xfId="0" applyNumberFormat="1" applyFill="1" applyBorder="1" applyAlignment="1">
      <alignment horizontal="center" vertical="center"/>
    </xf>
    <xf numFmtId="0" fontId="134" fillId="0" borderId="726" xfId="209" applyFont="1" applyFill="1" applyBorder="1" applyAlignment="1">
      <alignment horizontal="center" vertical="center"/>
    </xf>
    <xf numFmtId="4" fontId="150" fillId="52" borderId="687" xfId="117" applyNumberFormat="1" applyFont="1" applyFill="1" applyBorder="1" applyAlignment="1">
      <alignment horizontal="center" vertical="center" wrapText="1"/>
    </xf>
    <xf numFmtId="0" fontId="353" fillId="0" borderId="726" xfId="59" applyFont="1" applyFill="1" applyBorder="1" applyAlignment="1">
      <alignment horizontal="center" vertical="center" wrapText="1"/>
    </xf>
    <xf numFmtId="0" fontId="353" fillId="0" borderId="738" xfId="59" applyFont="1" applyFill="1" applyBorder="1" applyAlignment="1">
      <alignment horizontal="left" vertical="center"/>
    </xf>
    <xf numFmtId="0" fontId="353" fillId="0" borderId="726" xfId="59" applyFont="1" applyFill="1" applyBorder="1" applyAlignment="1">
      <alignment horizontal="left" vertical="center"/>
    </xf>
    <xf numFmtId="0" fontId="353" fillId="0" borderId="739" xfId="59" applyFont="1" applyFill="1" applyBorder="1" applyAlignment="1">
      <alignment horizontal="left" vertical="center"/>
    </xf>
    <xf numFmtId="0" fontId="353" fillId="0" borderId="738" xfId="59" applyFont="1" applyFill="1" applyBorder="1" applyAlignment="1">
      <alignment horizontal="center" vertical="center"/>
    </xf>
    <xf numFmtId="0" fontId="353" fillId="52" borderId="738" xfId="59" applyFont="1" applyFill="1" applyBorder="1" applyAlignment="1">
      <alignment horizontal="left" vertical="center"/>
    </xf>
    <xf numFmtId="2" fontId="137" fillId="0" borderId="726" xfId="14953" applyNumberFormat="1" applyFont="1" applyFill="1" applyBorder="1" applyAlignment="1">
      <alignment horizontal="center" vertical="center"/>
    </xf>
    <xf numFmtId="2" fontId="137" fillId="0" borderId="726" xfId="24710" applyNumberFormat="1" applyFont="1" applyFill="1" applyBorder="1" applyAlignment="1">
      <alignment horizontal="center" vertical="center"/>
    </xf>
    <xf numFmtId="4" fontId="137" fillId="0" borderId="726" xfId="14953" applyNumberFormat="1" applyFont="1" applyFill="1" applyBorder="1" applyAlignment="1">
      <alignment horizontal="center" vertical="center"/>
    </xf>
    <xf numFmtId="0" fontId="150" fillId="0" borderId="726" xfId="59" applyFont="1" applyFill="1" applyBorder="1" applyAlignment="1">
      <alignment horizontal="center" vertical="center" wrapText="1"/>
    </xf>
    <xf numFmtId="4" fontId="150" fillId="0" borderId="695" xfId="117" applyNumberFormat="1" applyFont="1" applyFill="1" applyBorder="1" applyAlignment="1">
      <alignment horizontal="center" vertical="center" wrapText="1"/>
    </xf>
    <xf numFmtId="3" fontId="150" fillId="0" borderId="726" xfId="59" applyNumberFormat="1" applyFont="1" applyFill="1" applyBorder="1" applyAlignment="1">
      <alignment horizontal="center" vertical="center" wrapText="1"/>
    </xf>
    <xf numFmtId="0" fontId="353" fillId="0" borderId="740" xfId="59" applyFont="1" applyFill="1" applyBorder="1" applyAlignment="1">
      <alignment horizontal="left" vertical="center" wrapText="1"/>
    </xf>
    <xf numFmtId="4" fontId="150" fillId="0" borderId="726" xfId="59" applyNumberFormat="1" applyFont="1" applyFill="1" applyBorder="1" applyAlignment="1">
      <alignment horizontal="center" vertical="center" wrapText="1"/>
    </xf>
    <xf numFmtId="0" fontId="353" fillId="0" borderId="739" xfId="59" applyFont="1" applyFill="1" applyBorder="1" applyAlignment="1">
      <alignment horizontal="center" vertical="center"/>
    </xf>
    <xf numFmtId="0" fontId="353" fillId="0" borderId="740" xfId="59" applyFont="1" applyFill="1" applyBorder="1" applyAlignment="1">
      <alignment horizontal="center" vertical="center"/>
    </xf>
    <xf numFmtId="0" fontId="0" fillId="0" borderId="739" xfId="0" applyFont="1" applyFill="1" applyBorder="1" applyAlignment="1">
      <alignment horizontal="left" vertical="center"/>
    </xf>
    <xf numFmtId="1" fontId="0" fillId="0" borderId="739" xfId="0" applyNumberFormat="1" applyFont="1" applyFill="1" applyBorder="1" applyAlignment="1">
      <alignment horizontal="center" vertical="center"/>
    </xf>
    <xf numFmtId="0" fontId="0" fillId="0" borderId="739" xfId="0" applyFont="1" applyFill="1" applyBorder="1" applyAlignment="1">
      <alignment horizontal="center" vertical="center"/>
    </xf>
    <xf numFmtId="49" fontId="0" fillId="0" borderId="739" xfId="0" applyNumberFormat="1" applyFont="1" applyFill="1" applyBorder="1" applyAlignment="1">
      <alignment horizontal="center" vertical="center"/>
    </xf>
    <xf numFmtId="4" fontId="137" fillId="0" borderId="739" xfId="14953" applyNumberFormat="1" applyFont="1" applyFill="1" applyBorder="1" applyAlignment="1">
      <alignment horizontal="center" vertical="center"/>
    </xf>
    <xf numFmtId="0" fontId="353" fillId="0" borderId="739" xfId="59" applyFont="1" applyFill="1" applyBorder="1" applyAlignment="1">
      <alignment horizontal="left" vertical="center" wrapText="1"/>
    </xf>
    <xf numFmtId="0" fontId="353" fillId="0" borderId="739" xfId="59" applyFont="1" applyFill="1" applyBorder="1" applyAlignment="1">
      <alignment horizontal="center" vertical="center" wrapText="1"/>
    </xf>
    <xf numFmtId="4" fontId="353" fillId="0" borderId="739" xfId="59" applyNumberFormat="1" applyFont="1" applyFill="1" applyBorder="1" applyAlignment="1">
      <alignment horizontal="center" vertical="center" wrapText="1"/>
    </xf>
    <xf numFmtId="0" fontId="353" fillId="0" borderId="740" xfId="59" applyFont="1" applyFill="1" applyBorder="1" applyAlignment="1">
      <alignment horizontal="center" vertical="center" wrapText="1"/>
    </xf>
    <xf numFmtId="0" fontId="150" fillId="0" borderId="726" xfId="59" applyFont="1" applyFill="1" applyBorder="1" applyAlignment="1">
      <alignment horizontal="left" vertical="center" wrapText="1"/>
    </xf>
    <xf numFmtId="0" fontId="353" fillId="0" borderId="726" xfId="59" applyFont="1" applyFill="1" applyBorder="1" applyAlignment="1">
      <alignment horizontal="left" vertical="center" wrapText="1"/>
    </xf>
    <xf numFmtId="4" fontId="150" fillId="0" borderId="726" xfId="59" applyNumberFormat="1" applyFont="1" applyFill="1" applyBorder="1" applyAlignment="1">
      <alignment horizontal="left" vertical="center" wrapText="1"/>
    </xf>
    <xf numFmtId="3" fontId="150" fillId="0" borderId="726" xfId="59" applyNumberFormat="1" applyFont="1" applyFill="1" applyBorder="1" applyAlignment="1">
      <alignment horizontal="left" vertical="center" wrapText="1"/>
    </xf>
    <xf numFmtId="0" fontId="0" fillId="0" borderId="726" xfId="0" applyNumberFormat="1" applyFill="1" applyBorder="1" applyAlignment="1">
      <alignment horizontal="center" vertical="center"/>
    </xf>
    <xf numFmtId="0" fontId="0" fillId="0" borderId="726" xfId="0" applyFont="1" applyFill="1" applyBorder="1" applyAlignment="1">
      <alignment wrapText="1"/>
    </xf>
    <xf numFmtId="2" fontId="154" fillId="0" borderId="726" xfId="116" applyNumberFormat="1" applyFont="1" applyFill="1" applyBorder="1" applyAlignment="1">
      <alignment horizontal="center" vertical="center" wrapText="1"/>
    </xf>
    <xf numFmtId="0" fontId="129" fillId="0" borderId="726" xfId="176" applyFont="1" applyFill="1" applyBorder="1" applyAlignment="1">
      <alignment horizontal="center" vertical="center"/>
    </xf>
    <xf numFmtId="0" fontId="129" fillId="0" borderId="726" xfId="176" applyFont="1" applyFill="1" applyBorder="1" applyAlignment="1">
      <alignment horizontal="left" vertical="center" wrapText="1"/>
    </xf>
    <xf numFmtId="0" fontId="0" fillId="0" borderId="726" xfId="176" applyFont="1" applyFill="1" applyBorder="1" applyAlignment="1">
      <alignment horizontal="left" vertical="center" wrapText="1"/>
    </xf>
    <xf numFmtId="0" fontId="49" fillId="0" borderId="726" xfId="74" applyFont="1" applyFill="1" applyBorder="1" applyAlignment="1">
      <alignment vertical="center" wrapText="1"/>
    </xf>
    <xf numFmtId="49" fontId="49" fillId="0" borderId="726" xfId="74" applyNumberFormat="1" applyFont="1" applyFill="1" applyBorder="1" applyAlignment="1">
      <alignment horizontal="center" vertical="center" wrapText="1"/>
    </xf>
    <xf numFmtId="0" fontId="71" fillId="0" borderId="726" xfId="57" applyFont="1" applyFill="1" applyBorder="1" applyAlignment="1">
      <alignment horizontal="center" vertical="center" wrapText="1"/>
    </xf>
    <xf numFmtId="0" fontId="49" fillId="0" borderId="726" xfId="74" applyFont="1" applyFill="1" applyBorder="1" applyAlignment="1">
      <alignment horizontal="center" vertical="center" wrapText="1"/>
    </xf>
    <xf numFmtId="1" fontId="69" fillId="0" borderId="726" xfId="0" applyNumberFormat="1" applyFont="1" applyFill="1" applyBorder="1" applyAlignment="1">
      <alignment horizontal="center"/>
    </xf>
    <xf numFmtId="4" fontId="75" fillId="0" borderId="726" xfId="117" applyNumberFormat="1" applyFont="1" applyFill="1" applyBorder="1" applyAlignment="1">
      <alignment horizontal="center" vertical="center"/>
    </xf>
    <xf numFmtId="0" fontId="15" fillId="0" borderId="738" xfId="54" applyFont="1" applyFill="1" applyBorder="1" applyAlignment="1" applyProtection="1">
      <alignment horizontal="center" vertical="center"/>
    </xf>
    <xf numFmtId="0" fontId="130" fillId="49" borderId="706" xfId="54" applyFill="1" applyBorder="1" applyAlignment="1" applyProtection="1"/>
    <xf numFmtId="0" fontId="36" fillId="0" borderId="726" xfId="0" applyFont="1" applyFill="1" applyBorder="1" applyAlignment="1">
      <alignment horizontal="center" vertical="center"/>
    </xf>
    <xf numFmtId="0" fontId="36" fillId="0" borderId="749" xfId="0" applyFont="1" applyFill="1" applyBorder="1" applyAlignment="1">
      <alignment horizontal="center" vertical="center"/>
    </xf>
    <xf numFmtId="0" fontId="0" fillId="0" borderId="0" xfId="0"/>
    <xf numFmtId="0" fontId="0" fillId="47" borderId="603" xfId="0" applyFill="1" applyBorder="1" applyAlignment="1">
      <alignment horizontal="center" vertical="center"/>
    </xf>
    <xf numFmtId="0" fontId="0" fillId="0" borderId="0" xfId="0"/>
    <xf numFmtId="0" fontId="0" fillId="47" borderId="531" xfId="0" applyFill="1" applyBorder="1" applyAlignment="1">
      <alignment horizontal="left" vertical="center"/>
    </xf>
    <xf numFmtId="0" fontId="49" fillId="47" borderId="531" xfId="0" applyFont="1" applyFill="1" applyBorder="1" applyAlignment="1">
      <alignment horizontal="center" vertical="center"/>
    </xf>
    <xf numFmtId="198" fontId="49" fillId="47" borderId="531" xfId="0" applyNumberFormat="1" applyFont="1" applyFill="1" applyBorder="1" applyAlignment="1">
      <alignment horizontal="center" vertical="center"/>
    </xf>
    <xf numFmtId="0" fontId="0" fillId="47" borderId="603" xfId="0" applyFill="1" applyBorder="1" applyAlignment="1">
      <alignment horizontal="left" vertical="center"/>
    </xf>
    <xf numFmtId="0" fontId="49" fillId="47" borderId="699" xfId="0" applyFont="1" applyFill="1" applyBorder="1" applyAlignment="1">
      <alignment horizontal="center" vertical="center"/>
    </xf>
    <xf numFmtId="198" fontId="49" fillId="47" borderId="603" xfId="0" applyNumberFormat="1" applyFont="1" applyFill="1" applyBorder="1" applyAlignment="1">
      <alignment horizontal="center" vertical="center"/>
    </xf>
    <xf numFmtId="0" fontId="49" fillId="47" borderId="603" xfId="0" applyFont="1" applyFill="1" applyBorder="1" applyAlignment="1">
      <alignment horizontal="center" vertical="center"/>
    </xf>
    <xf numFmtId="4" fontId="0" fillId="47" borderId="603" xfId="0" applyNumberFormat="1" applyFill="1" applyBorder="1" applyAlignment="1">
      <alignment horizontal="center" vertical="center"/>
    </xf>
    <xf numFmtId="0" fontId="0" fillId="47" borderId="699" xfId="0" applyFill="1" applyBorder="1" applyAlignment="1">
      <alignment horizontal="left" vertical="center"/>
    </xf>
    <xf numFmtId="0" fontId="49" fillId="47" borderId="475" xfId="0" applyFont="1" applyFill="1" applyBorder="1" applyAlignment="1">
      <alignment horizontal="center" vertical="center"/>
    </xf>
    <xf numFmtId="198" fontId="49" fillId="47" borderId="475" xfId="0" applyNumberFormat="1" applyFont="1" applyFill="1" applyBorder="1" applyAlignment="1">
      <alignment horizontal="center" vertical="center"/>
    </xf>
    <xf numFmtId="0" fontId="49" fillId="47" borderId="603" xfId="0" applyNumberFormat="1" applyFont="1" applyFill="1" applyBorder="1" applyAlignment="1">
      <alignment horizontal="center" vertical="center"/>
    </xf>
    <xf numFmtId="1" fontId="0" fillId="47" borderId="603" xfId="0" applyNumberFormat="1" applyFill="1" applyBorder="1" applyAlignment="1">
      <alignment horizontal="center" vertical="center"/>
    </xf>
    <xf numFmtId="0" fontId="49" fillId="47" borderId="699" xfId="0" applyFont="1" applyFill="1" applyBorder="1" applyAlignment="1">
      <alignment horizontal="left" vertical="center"/>
    </xf>
    <xf numFmtId="198" fontId="49" fillId="47" borderId="699" xfId="0" applyNumberFormat="1" applyFont="1" applyFill="1" applyBorder="1" applyAlignment="1">
      <alignment horizontal="center" vertical="center"/>
    </xf>
    <xf numFmtId="0" fontId="49" fillId="47" borderId="603" xfId="0" applyFont="1" applyFill="1" applyBorder="1" applyAlignment="1">
      <alignment horizontal="left" vertical="center"/>
    </xf>
    <xf numFmtId="0" fontId="49" fillId="47" borderId="62" xfId="0" applyFont="1" applyFill="1" applyBorder="1" applyAlignment="1">
      <alignment horizontal="left" vertical="center"/>
    </xf>
    <xf numFmtId="0" fontId="0" fillId="47" borderId="603" xfId="0" applyNumberFormat="1" applyFill="1" applyBorder="1" applyAlignment="1">
      <alignment horizontal="center" vertical="center"/>
    </xf>
    <xf numFmtId="0" fontId="147" fillId="47" borderId="699" xfId="0" applyFont="1" applyFill="1" applyBorder="1" applyAlignment="1">
      <alignment vertical="center" wrapText="1"/>
    </xf>
    <xf numFmtId="0" fontId="147" fillId="47" borderId="603" xfId="0" applyFont="1" applyFill="1" applyBorder="1" applyAlignment="1">
      <alignment vertical="center" wrapText="1"/>
    </xf>
    <xf numFmtId="49" fontId="147" fillId="47" borderId="603" xfId="0" applyNumberFormat="1" applyFont="1" applyFill="1" applyBorder="1" applyAlignment="1">
      <alignment horizontal="left" vertical="center"/>
    </xf>
    <xf numFmtId="0" fontId="147" fillId="47" borderId="603" xfId="0" applyFont="1" applyFill="1" applyBorder="1" applyAlignment="1">
      <alignment vertical="center"/>
    </xf>
    <xf numFmtId="0" fontId="147" fillId="47" borderId="629" xfId="0" applyFont="1" applyFill="1" applyBorder="1" applyAlignment="1">
      <alignment vertical="center"/>
    </xf>
    <xf numFmtId="0" fontId="0" fillId="0" borderId="0" xfId="0"/>
    <xf numFmtId="49" fontId="10" fillId="0" borderId="726" xfId="0" applyNumberFormat="1" applyFont="1" applyFill="1" applyBorder="1" applyAlignment="1">
      <alignment horizontal="center" vertical="center" wrapText="1"/>
    </xf>
    <xf numFmtId="49" fontId="10" fillId="0" borderId="726" xfId="0" applyNumberFormat="1" applyFont="1" applyFill="1" applyBorder="1" applyAlignment="1">
      <alignment wrapText="1"/>
    </xf>
    <xf numFmtId="3" fontId="157" fillId="0" borderId="726" xfId="0" applyNumberFormat="1" applyFont="1" applyFill="1" applyBorder="1"/>
    <xf numFmtId="0" fontId="2" fillId="0" borderId="726" xfId="54" applyFont="1" applyFill="1" applyBorder="1" applyAlignment="1" applyProtection="1">
      <alignment horizontal="center" vertical="center"/>
    </xf>
    <xf numFmtId="0" fontId="130" fillId="49" borderId="475" xfId="54" applyFill="1" applyBorder="1" applyAlignment="1" applyProtection="1"/>
    <xf numFmtId="0" fontId="130" fillId="0" borderId="475" xfId="54" applyFill="1" applyBorder="1" applyAlignment="1" applyProtection="1"/>
    <xf numFmtId="0" fontId="131" fillId="0" borderId="738" xfId="0" applyFont="1" applyFill="1" applyBorder="1"/>
    <xf numFmtId="0" fontId="135" fillId="0" borderId="726" xfId="0" applyFont="1" applyFill="1" applyBorder="1" applyAlignment="1">
      <alignment horizontal="center"/>
    </xf>
    <xf numFmtId="0" fontId="0" fillId="0" borderId="0" xfId="0"/>
    <xf numFmtId="0" fontId="0" fillId="0" borderId="0" xfId="0"/>
    <xf numFmtId="1" fontId="25" fillId="0" borderId="0" xfId="74" applyNumberFormat="1" applyFont="1" applyFill="1" applyAlignment="1">
      <alignment horizontal="center" vertical="center"/>
    </xf>
    <xf numFmtId="1" fontId="5" fillId="0" borderId="0" xfId="74" applyNumberFormat="1" applyFont="1" applyFill="1" applyAlignment="1">
      <alignment horizontal="center" vertical="center"/>
    </xf>
    <xf numFmtId="1" fontId="29" fillId="0" borderId="0" xfId="75" applyNumberFormat="1" applyFont="1" applyFill="1" applyBorder="1" applyAlignment="1">
      <alignment horizontal="center" vertical="center"/>
    </xf>
    <xf numFmtId="1" fontId="0" fillId="0" borderId="726" xfId="0" applyNumberFormat="1" applyFill="1" applyBorder="1" applyAlignment="1">
      <alignment horizontal="center"/>
    </xf>
    <xf numFmtId="1" fontId="0" fillId="47" borderId="726" xfId="0" applyNumberFormat="1" applyFill="1" applyBorder="1" applyAlignment="1">
      <alignment horizontal="center"/>
    </xf>
    <xf numFmtId="0" fontId="0" fillId="0" borderId="0" xfId="0"/>
    <xf numFmtId="0" fontId="13" fillId="0" borderId="419" xfId="57" applyFont="1" applyFill="1" applyBorder="1" applyAlignment="1">
      <alignment horizontal="center" vertical="center" wrapText="1"/>
    </xf>
    <xf numFmtId="0" fontId="0" fillId="0" borderId="726" xfId="0" applyFill="1" applyBorder="1" applyAlignment="1">
      <alignment horizontal="center"/>
    </xf>
    <xf numFmtId="0" fontId="40" fillId="0" borderId="420" xfId="57" applyFont="1" applyFill="1" applyBorder="1" applyAlignment="1">
      <alignment horizontal="center" vertical="center" wrapText="1"/>
    </xf>
    <xf numFmtId="0" fontId="40" fillId="0" borderId="419" xfId="57" applyFont="1" applyFill="1" applyBorder="1" applyAlignment="1">
      <alignment horizontal="center" vertical="center" wrapText="1"/>
    </xf>
    <xf numFmtId="0" fontId="40" fillId="0" borderId="431" xfId="57" applyFont="1" applyFill="1" applyBorder="1" applyAlignment="1">
      <alignment horizontal="center" vertical="center" wrapText="1"/>
    </xf>
    <xf numFmtId="0" fontId="0" fillId="0" borderId="419" xfId="0" applyFill="1" applyBorder="1"/>
    <xf numFmtId="0" fontId="0" fillId="0" borderId="602" xfId="0" applyFill="1" applyBorder="1"/>
    <xf numFmtId="0" fontId="44" fillId="0" borderId="602" xfId="57" applyFont="1" applyFill="1" applyBorder="1" applyAlignment="1">
      <alignment horizontal="center"/>
    </xf>
    <xf numFmtId="1" fontId="44" fillId="0" borderId="602" xfId="57" applyNumberFormat="1" applyFont="1" applyFill="1" applyBorder="1" applyAlignment="1">
      <alignment horizontal="center"/>
    </xf>
    <xf numFmtId="167" fontId="44" fillId="0" borderId="602" xfId="117" applyFont="1" applyFill="1" applyBorder="1" applyAlignment="1">
      <alignment horizontal="center" vertical="center"/>
    </xf>
    <xf numFmtId="167" fontId="44" fillId="0" borderId="730" xfId="117" applyFont="1" applyFill="1" applyBorder="1" applyAlignment="1">
      <alignment horizontal="center" vertical="center"/>
    </xf>
    <xf numFmtId="0" fontId="0" fillId="0" borderId="144" xfId="0" applyFill="1" applyBorder="1"/>
    <xf numFmtId="0" fontId="44" fillId="0" borderId="726" xfId="57" applyFont="1" applyFill="1" applyBorder="1" applyAlignment="1">
      <alignment horizontal="center"/>
    </xf>
    <xf numFmtId="1" fontId="44" fillId="0" borderId="726" xfId="57" applyNumberFormat="1" applyFont="1" applyFill="1" applyBorder="1" applyAlignment="1">
      <alignment horizontal="center"/>
    </xf>
    <xf numFmtId="167" fontId="44" fillId="0" borderId="726" xfId="117" applyFont="1" applyFill="1" applyBorder="1" applyAlignment="1">
      <alignment horizontal="center" vertical="center"/>
    </xf>
    <xf numFmtId="167" fontId="44" fillId="0" borderId="732" xfId="117" applyFont="1" applyFill="1" applyBorder="1" applyAlignment="1">
      <alignment horizontal="center" vertical="center"/>
    </xf>
    <xf numFmtId="0" fontId="202" fillId="0" borderId="726" xfId="0" applyFont="1" applyFill="1" applyBorder="1" applyAlignment="1">
      <alignment vertical="center" wrapText="1"/>
    </xf>
    <xf numFmtId="0" fontId="0" fillId="0" borderId="145" xfId="0" applyFill="1" applyBorder="1"/>
    <xf numFmtId="0" fontId="202" fillId="0" borderId="733" xfId="0" applyFont="1" applyFill="1" applyBorder="1" applyAlignment="1">
      <alignment vertical="center" wrapText="1"/>
    </xf>
    <xf numFmtId="167" fontId="44" fillId="0" borderId="733" xfId="117" applyFont="1" applyFill="1" applyBorder="1" applyAlignment="1">
      <alignment horizontal="center" vertical="center"/>
    </xf>
    <xf numFmtId="167" fontId="44" fillId="0" borderId="734" xfId="117" applyFont="1" applyFill="1" applyBorder="1" applyAlignment="1">
      <alignment horizontal="center" vertical="center"/>
    </xf>
    <xf numFmtId="0" fontId="0" fillId="50" borderId="419" xfId="0" applyFill="1" applyBorder="1" applyAlignment="1">
      <alignment wrapText="1"/>
    </xf>
    <xf numFmtId="0" fontId="0" fillId="0" borderId="0" xfId="0"/>
    <xf numFmtId="49" fontId="191" fillId="0" borderId="726" xfId="0" applyNumberFormat="1" applyFont="1" applyFill="1" applyBorder="1" applyAlignment="1">
      <alignment horizontal="left" vertical="top" wrapText="1"/>
    </xf>
    <xf numFmtId="2" fontId="134" fillId="0" borderId="257" xfId="0" applyNumberFormat="1" applyFont="1" applyFill="1" applyBorder="1" applyAlignment="1">
      <alignment horizontal="center" wrapText="1"/>
    </xf>
    <xf numFmtId="4" fontId="140" fillId="48" borderId="428" xfId="0" applyNumberFormat="1" applyFont="1" applyFill="1" applyBorder="1" applyAlignment="1"/>
    <xf numFmtId="4" fontId="140" fillId="50" borderId="428" xfId="0" applyNumberFormat="1" applyFont="1" applyFill="1" applyBorder="1" applyAlignment="1"/>
    <xf numFmtId="4" fontId="0" fillId="0" borderId="406" xfId="0" applyNumberFormat="1" applyBorder="1"/>
    <xf numFmtId="4" fontId="135" fillId="0" borderId="406" xfId="0" applyNumberFormat="1" applyFont="1" applyBorder="1"/>
    <xf numFmtId="0" fontId="0" fillId="0" borderId="0" xfId="0" applyAlignment="1">
      <alignment vertical="center"/>
    </xf>
    <xf numFmtId="0" fontId="0" fillId="0" borderId="0" xfId="0"/>
    <xf numFmtId="4" fontId="0" fillId="47" borderId="406" xfId="0" applyNumberFormat="1" applyFill="1" applyBorder="1" applyAlignment="1">
      <alignment horizontal="center"/>
    </xf>
    <xf numFmtId="4" fontId="0" fillId="47" borderId="0" xfId="0" applyNumberFormat="1" applyFill="1" applyAlignment="1">
      <alignment horizontal="center"/>
    </xf>
    <xf numFmtId="0" fontId="160" fillId="50" borderId="406" xfId="0" applyFont="1" applyFill="1" applyBorder="1" applyAlignment="1">
      <alignment horizontal="center" vertical="center"/>
    </xf>
    <xf numFmtId="0" fontId="0" fillId="0" borderId="726" xfId="0" applyFill="1" applyBorder="1" applyAlignment="1">
      <alignment horizontal="center"/>
    </xf>
    <xf numFmtId="0" fontId="0" fillId="0" borderId="0" xfId="0"/>
    <xf numFmtId="0" fontId="0" fillId="0" borderId="759" xfId="0" applyBorder="1"/>
    <xf numFmtId="0" fontId="0" fillId="0" borderId="759" xfId="0" applyBorder="1" applyAlignment="1">
      <alignment horizontal="center" vertical="center" wrapText="1"/>
    </xf>
    <xf numFmtId="0" fontId="0" fillId="0" borderId="759" xfId="0" applyBorder="1" applyAlignment="1">
      <alignment horizontal="left" vertical="center" wrapText="1"/>
    </xf>
    <xf numFmtId="0" fontId="0" fillId="0" borderId="750" xfId="0" applyFill="1" applyBorder="1"/>
    <xf numFmtId="0" fontId="0" fillId="0" borderId="750" xfId="0" applyFill="1" applyBorder="1" applyAlignment="1">
      <alignment horizontal="center"/>
    </xf>
    <xf numFmtId="0" fontId="44" fillId="0" borderId="750" xfId="57" applyFont="1" applyFill="1" applyBorder="1" applyAlignment="1">
      <alignment horizontal="center"/>
    </xf>
    <xf numFmtId="167" fontId="44" fillId="0" borderId="750" xfId="117" applyFont="1" applyFill="1" applyBorder="1" applyAlignment="1">
      <alignment horizontal="center" vertical="center"/>
    </xf>
    <xf numFmtId="167" fontId="44" fillId="0" borderId="198" xfId="117" applyFont="1" applyFill="1" applyBorder="1" applyAlignment="1">
      <alignment horizontal="center" vertical="center"/>
    </xf>
    <xf numFmtId="0" fontId="0" fillId="0" borderId="729" xfId="0" applyFill="1" applyBorder="1"/>
    <xf numFmtId="0" fontId="0" fillId="0" borderId="731" xfId="0" applyFill="1" applyBorder="1"/>
    <xf numFmtId="0" fontId="5" fillId="0" borderId="731" xfId="167" applyFont="1" applyFill="1" applyBorder="1" applyAlignment="1">
      <alignment horizontal="left"/>
    </xf>
    <xf numFmtId="0" fontId="0" fillId="0" borderId="640" xfId="0" applyFill="1" applyBorder="1" applyAlignment="1">
      <alignment horizontal="left"/>
    </xf>
    <xf numFmtId="0" fontId="0" fillId="0" borderId="110" xfId="0" applyFill="1" applyBorder="1"/>
    <xf numFmtId="0" fontId="0" fillId="0" borderId="731" xfId="0" applyFill="1" applyBorder="1" applyAlignment="1">
      <alignment horizontal="left"/>
    </xf>
    <xf numFmtId="0" fontId="283" fillId="0" borderId="320" xfId="0" applyFont="1" applyFill="1" applyBorder="1" applyAlignment="1">
      <alignment horizontal="left" wrapText="1"/>
    </xf>
    <xf numFmtId="4" fontId="283" fillId="0" borderId="320" xfId="0" applyNumberFormat="1" applyFont="1" applyFill="1" applyBorder="1" applyAlignment="1">
      <alignment horizontal="center"/>
    </xf>
    <xf numFmtId="2" fontId="283" fillId="0" borderId="0" xfId="0" applyNumberFormat="1" applyFont="1" applyFill="1" applyAlignment="1">
      <alignment horizontal="left"/>
    </xf>
    <xf numFmtId="0" fontId="283" fillId="0" borderId="0" xfId="0" applyFont="1" applyFill="1" applyAlignment="1">
      <alignment horizontal="left"/>
    </xf>
    <xf numFmtId="0" fontId="13" fillId="47" borderId="135" xfId="57" applyFont="1" applyFill="1" applyBorder="1" applyAlignment="1">
      <alignment horizontal="center" vertical="center" wrapText="1"/>
    </xf>
    <xf numFmtId="0" fontId="40" fillId="47" borderId="420" xfId="57" applyFont="1" applyFill="1" applyBorder="1" applyAlignment="1">
      <alignment horizontal="center" vertical="center" wrapText="1"/>
    </xf>
    <xf numFmtId="0" fontId="40" fillId="47" borderId="419" xfId="57" applyFont="1" applyFill="1" applyBorder="1" applyAlignment="1">
      <alignment horizontal="center" vertical="center" wrapText="1"/>
    </xf>
    <xf numFmtId="0" fontId="40" fillId="47" borderId="272" xfId="57" applyFont="1" applyFill="1" applyBorder="1" applyAlignment="1">
      <alignment horizontal="center" vertical="center" wrapText="1"/>
    </xf>
    <xf numFmtId="0" fontId="40" fillId="47" borderId="271" xfId="57" applyFont="1" applyFill="1" applyBorder="1" applyAlignment="1">
      <alignment horizontal="center" vertical="center" wrapText="1"/>
    </xf>
    <xf numFmtId="0" fontId="40" fillId="47" borderId="443" xfId="57" applyFont="1" applyFill="1" applyBorder="1" applyAlignment="1">
      <alignment horizontal="center" vertical="center" wrapText="1"/>
    </xf>
    <xf numFmtId="0" fontId="0" fillId="47" borderId="729" xfId="0" applyFill="1" applyBorder="1"/>
    <xf numFmtId="0" fontId="0" fillId="47" borderId="730" xfId="0" applyFill="1" applyBorder="1"/>
    <xf numFmtId="0" fontId="44" fillId="47" borderId="418" xfId="57" applyFont="1" applyFill="1" applyBorder="1" applyAlignment="1">
      <alignment horizontal="center"/>
    </xf>
    <xf numFmtId="0" fontId="44" fillId="47" borderId="602" xfId="57" applyFont="1" applyFill="1" applyBorder="1" applyAlignment="1">
      <alignment horizontal="center"/>
    </xf>
    <xf numFmtId="0" fontId="44" fillId="47" borderId="441" xfId="57" applyFont="1" applyFill="1" applyBorder="1" applyAlignment="1">
      <alignment horizontal="center"/>
    </xf>
    <xf numFmtId="0" fontId="0" fillId="47" borderId="731" xfId="0" applyFill="1" applyBorder="1"/>
    <xf numFmtId="0" fontId="0" fillId="47" borderId="732" xfId="0" applyFill="1" applyBorder="1"/>
    <xf numFmtId="0" fontId="44" fillId="47" borderId="740" xfId="57" applyFont="1" applyFill="1" applyBorder="1" applyAlignment="1">
      <alignment horizontal="center"/>
    </xf>
    <xf numFmtId="0" fontId="44" fillId="47" borderId="726" xfId="57" applyFont="1" applyFill="1" applyBorder="1" applyAlignment="1">
      <alignment horizontal="center"/>
    </xf>
    <xf numFmtId="0" fontId="44" fillId="47" borderId="738" xfId="57" applyFont="1" applyFill="1" applyBorder="1" applyAlignment="1">
      <alignment horizontal="center"/>
    </xf>
    <xf numFmtId="0" fontId="0" fillId="47" borderId="640" xfId="0" applyFill="1" applyBorder="1"/>
    <xf numFmtId="0" fontId="0" fillId="47" borderId="734" xfId="0" applyFill="1" applyBorder="1"/>
    <xf numFmtId="0" fontId="44" fillId="47" borderId="737" xfId="57" applyFont="1" applyFill="1" applyBorder="1" applyAlignment="1">
      <alignment horizontal="center"/>
    </xf>
    <xf numFmtId="0" fontId="44" fillId="47" borderId="733" xfId="57" applyFont="1" applyFill="1" applyBorder="1" applyAlignment="1">
      <alignment horizontal="center"/>
    </xf>
    <xf numFmtId="0" fontId="44" fillId="47" borderId="736" xfId="57" applyFont="1" applyFill="1" applyBorder="1" applyAlignment="1">
      <alignment horizontal="center"/>
    </xf>
    <xf numFmtId="0" fontId="0" fillId="47" borderId="110" xfId="0" applyFill="1" applyBorder="1"/>
    <xf numFmtId="0" fontId="0" fillId="47" borderId="198" xfId="0" applyFill="1" applyBorder="1"/>
    <xf numFmtId="0" fontId="0" fillId="47" borderId="640" xfId="0" applyFill="1" applyBorder="1" applyAlignment="1">
      <alignment horizontal="left"/>
    </xf>
    <xf numFmtId="2" fontId="283" fillId="47" borderId="759" xfId="0" applyNumberFormat="1" applyFont="1" applyFill="1" applyBorder="1" applyAlignment="1">
      <alignment horizontal="center"/>
    </xf>
    <xf numFmtId="2" fontId="283" fillId="47" borderId="603" xfId="0" applyNumberFormat="1" applyFont="1" applyFill="1" applyBorder="1" applyAlignment="1">
      <alignment horizontal="center"/>
    </xf>
    <xf numFmtId="0" fontId="0" fillId="0" borderId="733" xfId="0" applyFill="1" applyBorder="1" applyAlignment="1">
      <alignment horizontal="center"/>
    </xf>
    <xf numFmtId="0" fontId="0" fillId="0" borderId="0" xfId="0"/>
    <xf numFmtId="4" fontId="11" fillId="0" borderId="640" xfId="0" applyNumberFormat="1" applyFont="1" applyFill="1" applyBorder="1" applyAlignment="1">
      <alignment horizontal="center" vertical="center" wrapText="1"/>
    </xf>
    <xf numFmtId="4" fontId="11" fillId="0" borderId="734" xfId="0" applyNumberFormat="1" applyFont="1" applyFill="1" applyBorder="1" applyAlignment="1">
      <alignment horizontal="center" vertical="center" wrapText="1"/>
    </xf>
    <xf numFmtId="4" fontId="4" fillId="0" borderId="761" xfId="57" applyNumberFormat="1" applyFill="1" applyBorder="1" applyAlignment="1">
      <alignment vertical="center"/>
    </xf>
    <xf numFmtId="0" fontId="11" fillId="0" borderId="722" xfId="0" applyFont="1" applyFill="1" applyBorder="1" applyAlignment="1">
      <alignment horizontal="center" vertical="center" wrapText="1"/>
    </xf>
    <xf numFmtId="4" fontId="11" fillId="0" borderId="733" xfId="0" applyNumberFormat="1" applyFont="1" applyFill="1" applyBorder="1" applyAlignment="1">
      <alignment horizontal="center" vertical="center" wrapText="1"/>
    </xf>
    <xf numFmtId="4" fontId="11" fillId="0" borderId="736" xfId="0" applyNumberFormat="1" applyFont="1" applyFill="1" applyBorder="1" applyAlignment="1">
      <alignment horizontal="center" vertical="center" wrapText="1"/>
    </xf>
    <xf numFmtId="49" fontId="134" fillId="0" borderId="729" xfId="0" applyNumberFormat="1" applyFont="1" applyFill="1" applyBorder="1" applyAlignment="1">
      <alignment horizontal="center"/>
    </xf>
    <xf numFmtId="0" fontId="0" fillId="0" borderId="710" xfId="0" applyFill="1" applyBorder="1" applyAlignment="1">
      <alignment horizontal="center" vertical="center" wrapText="1"/>
    </xf>
    <xf numFmtId="49" fontId="134" fillId="0" borderId="710" xfId="0" applyNumberFormat="1" applyFont="1" applyFill="1" applyBorder="1" applyAlignment="1">
      <alignment horizontal="center"/>
    </xf>
    <xf numFmtId="4" fontId="4" fillId="0" borderId="729" xfId="57" applyNumberFormat="1" applyFill="1" applyBorder="1" applyAlignment="1">
      <alignment vertical="center"/>
    </xf>
    <xf numFmtId="4" fontId="4" fillId="0" borderId="730" xfId="57" applyNumberFormat="1" applyFill="1" applyBorder="1" applyAlignment="1">
      <alignment vertical="center"/>
    </xf>
    <xf numFmtId="49" fontId="134" fillId="0" borderId="731" xfId="0" applyNumberFormat="1" applyFont="1" applyFill="1" applyBorder="1" applyAlignment="1">
      <alignment horizontal="center"/>
    </xf>
    <xf numFmtId="0" fontId="0" fillId="0" borderId="759" xfId="0" applyFill="1" applyBorder="1" applyAlignment="1">
      <alignment horizontal="center" vertical="center" wrapText="1"/>
    </xf>
    <xf numFmtId="49" fontId="134" fillId="0" borderId="759" xfId="0" applyNumberFormat="1" applyFont="1" applyFill="1" applyBorder="1" applyAlignment="1">
      <alignment horizontal="center"/>
    </xf>
    <xf numFmtId="4" fontId="4" fillId="0" borderId="731" xfId="57" applyNumberFormat="1" applyFill="1" applyBorder="1" applyAlignment="1">
      <alignment vertical="center"/>
    </xf>
    <xf numFmtId="49" fontId="134" fillId="0" borderId="640" xfId="0" applyNumberFormat="1" applyFont="1" applyFill="1" applyBorder="1" applyAlignment="1">
      <alignment horizontal="center"/>
    </xf>
    <xf numFmtId="0" fontId="0" fillId="0" borderId="733" xfId="0" applyFill="1" applyBorder="1" applyAlignment="1">
      <alignment horizontal="center" vertical="center" wrapText="1"/>
    </xf>
    <xf numFmtId="49" fontId="134" fillId="0" borderId="733" xfId="0" applyNumberFormat="1" applyFont="1" applyFill="1" applyBorder="1" applyAlignment="1">
      <alignment horizontal="center"/>
    </xf>
    <xf numFmtId="4" fontId="4" fillId="0" borderId="640" xfId="57" applyNumberFormat="1" applyFill="1" applyBorder="1" applyAlignment="1">
      <alignment vertical="center"/>
    </xf>
    <xf numFmtId="0" fontId="0" fillId="0" borderId="730" xfId="0" applyFont="1" applyFill="1" applyBorder="1" applyAlignment="1">
      <alignment horizontal="center" vertical="center"/>
    </xf>
    <xf numFmtId="3" fontId="0" fillId="0" borderId="729" xfId="0" applyNumberFormat="1" applyFont="1" applyFill="1" applyBorder="1" applyAlignment="1">
      <alignment horizontal="center"/>
    </xf>
    <xf numFmtId="2" fontId="134" fillId="0" borderId="710" xfId="0" applyNumberFormat="1" applyFont="1" applyFill="1" applyBorder="1" applyAlignment="1">
      <alignment horizontal="center" vertical="center" wrapText="1"/>
    </xf>
    <xf numFmtId="0" fontId="0" fillId="0" borderId="761" xfId="0" applyFont="1" applyFill="1" applyBorder="1" applyAlignment="1">
      <alignment horizontal="center" vertical="center"/>
    </xf>
    <xf numFmtId="3" fontId="0" fillId="0" borderId="731" xfId="0" applyNumberFormat="1" applyFont="1" applyFill="1" applyBorder="1" applyAlignment="1">
      <alignment horizontal="center"/>
    </xf>
    <xf numFmtId="2" fontId="134" fillId="0" borderId="759" xfId="0" applyNumberFormat="1" applyFont="1" applyFill="1" applyBorder="1" applyAlignment="1">
      <alignment horizontal="center" vertical="center" wrapText="1"/>
    </xf>
    <xf numFmtId="4" fontId="4" fillId="0" borderId="732" xfId="57" applyNumberFormat="1" applyFill="1" applyBorder="1" applyAlignment="1">
      <alignment vertical="center"/>
    </xf>
    <xf numFmtId="0" fontId="0" fillId="0" borderId="732" xfId="0" applyFont="1" applyFill="1" applyBorder="1" applyAlignment="1">
      <alignment horizontal="center" vertical="center"/>
    </xf>
    <xf numFmtId="0" fontId="0" fillId="0" borderId="734" xfId="0" applyFont="1" applyFill="1" applyBorder="1" applyAlignment="1">
      <alignment horizontal="center" vertical="center"/>
    </xf>
    <xf numFmtId="3" fontId="0" fillId="0" borderId="640" xfId="0" applyNumberFormat="1" applyFont="1" applyFill="1" applyBorder="1" applyAlignment="1">
      <alignment horizontal="center"/>
    </xf>
    <xf numFmtId="2" fontId="134" fillId="0" borderId="733" xfId="0" applyNumberFormat="1" applyFont="1" applyFill="1" applyBorder="1" applyAlignment="1">
      <alignment horizontal="center" vertical="center" wrapText="1"/>
    </xf>
    <xf numFmtId="0" fontId="0" fillId="0" borderId="730" xfId="0" applyFill="1" applyBorder="1" applyAlignment="1">
      <alignment horizontal="center" vertical="center"/>
    </xf>
    <xf numFmtId="1" fontId="134" fillId="0" borderId="729" xfId="0" applyNumberFormat="1" applyFont="1" applyFill="1" applyBorder="1" applyAlignment="1">
      <alignment horizontal="center"/>
    </xf>
    <xf numFmtId="0" fontId="0" fillId="0" borderId="732" xfId="0" applyFill="1" applyBorder="1" applyAlignment="1">
      <alignment horizontal="center" vertical="center"/>
    </xf>
    <xf numFmtId="1" fontId="134" fillId="0" borderId="731" xfId="0" applyNumberFormat="1" applyFont="1" applyFill="1" applyBorder="1" applyAlignment="1">
      <alignment horizontal="center"/>
    </xf>
    <xf numFmtId="0" fontId="0" fillId="0" borderId="734" xfId="0" applyFill="1" applyBorder="1" applyAlignment="1">
      <alignment horizontal="center" vertical="center"/>
    </xf>
    <xf numFmtId="1" fontId="134" fillId="0" borderId="640" xfId="0" applyNumberFormat="1" applyFont="1" applyFill="1" applyBorder="1" applyAlignment="1">
      <alignment horizontal="center"/>
    </xf>
    <xf numFmtId="4" fontId="4" fillId="0" borderId="734" xfId="57" applyNumberFormat="1" applyFill="1" applyBorder="1" applyAlignment="1">
      <alignment vertical="center"/>
    </xf>
    <xf numFmtId="1" fontId="0" fillId="0" borderId="729" xfId="0" applyNumberFormat="1" applyFont="1" applyFill="1" applyBorder="1" applyAlignment="1">
      <alignment horizontal="center" vertical="center"/>
    </xf>
    <xf numFmtId="0" fontId="135" fillId="0" borderId="710" xfId="0" applyFont="1" applyFill="1" applyBorder="1" applyAlignment="1">
      <alignment horizontal="center"/>
    </xf>
    <xf numFmtId="49" fontId="0" fillId="0" borderId="710" xfId="0" applyNumberFormat="1" applyFont="1" applyFill="1" applyBorder="1" applyAlignment="1">
      <alignment horizontal="center" vertical="center"/>
    </xf>
    <xf numFmtId="1" fontId="0" fillId="0" borderId="731" xfId="0" applyNumberFormat="1" applyFont="1" applyFill="1" applyBorder="1" applyAlignment="1">
      <alignment horizontal="center" vertical="center"/>
    </xf>
    <xf numFmtId="0" fontId="135" fillId="0" borderId="759" xfId="0" applyFont="1" applyFill="1" applyBorder="1" applyAlignment="1">
      <alignment horizontal="center"/>
    </xf>
    <xf numFmtId="49" fontId="0" fillId="0" borderId="759" xfId="0" applyNumberFormat="1" applyFont="1" applyFill="1" applyBorder="1" applyAlignment="1">
      <alignment horizontal="center" vertical="center"/>
    </xf>
    <xf numFmtId="1" fontId="0" fillId="0" borderId="640" xfId="0" applyNumberFormat="1" applyFont="1" applyFill="1" applyBorder="1" applyAlignment="1">
      <alignment horizontal="center" vertical="center"/>
    </xf>
    <xf numFmtId="0" fontId="135" fillId="0" borderId="733" xfId="0" applyFont="1" applyFill="1" applyBorder="1" applyAlignment="1">
      <alignment horizontal="center"/>
    </xf>
    <xf numFmtId="49" fontId="0" fillId="0" borderId="733" xfId="0" applyNumberFormat="1" applyFont="1" applyFill="1" applyBorder="1" applyAlignment="1">
      <alignment horizontal="center" vertical="center"/>
    </xf>
    <xf numFmtId="0" fontId="0" fillId="0" borderId="729" xfId="0" applyFill="1" applyBorder="1" applyAlignment="1">
      <alignment horizontal="center" vertical="center"/>
    </xf>
    <xf numFmtId="4" fontId="4" fillId="0" borderId="710" xfId="57" applyNumberFormat="1" applyFill="1" applyBorder="1" applyAlignment="1">
      <alignment horizontal="center" vertical="center"/>
    </xf>
    <xf numFmtId="0" fontId="0" fillId="0" borderId="731" xfId="0" applyFill="1" applyBorder="1" applyAlignment="1">
      <alignment horizontal="center" vertical="center"/>
    </xf>
    <xf numFmtId="4" fontId="4" fillId="0" borderId="759" xfId="57" applyNumberFormat="1" applyFill="1" applyBorder="1" applyAlignment="1">
      <alignment horizontal="center" vertical="center"/>
    </xf>
    <xf numFmtId="0" fontId="0" fillId="0" borderId="640" xfId="0" applyFill="1" applyBorder="1" applyAlignment="1">
      <alignment horizontal="center" vertical="center"/>
    </xf>
    <xf numFmtId="4" fontId="4" fillId="0" borderId="733" xfId="57" applyNumberFormat="1" applyFill="1" applyBorder="1" applyAlignment="1">
      <alignment horizontal="center" vertical="center"/>
    </xf>
    <xf numFmtId="0" fontId="0" fillId="0" borderId="710" xfId="0" applyFont="1" applyFill="1" applyBorder="1" applyAlignment="1">
      <alignment horizontal="center" vertical="center"/>
    </xf>
    <xf numFmtId="3" fontId="0" fillId="0" borderId="710" xfId="0" applyNumberFormat="1" applyFont="1" applyFill="1" applyBorder="1" applyAlignment="1">
      <alignment horizontal="center"/>
    </xf>
    <xf numFmtId="2" fontId="155" fillId="0" borderId="710" xfId="0" applyNumberFormat="1" applyFont="1" applyFill="1" applyBorder="1" applyAlignment="1">
      <alignment horizontal="center" vertical="center"/>
    </xf>
    <xf numFmtId="0" fontId="0" fillId="0" borderId="759" xfId="0" applyFont="1" applyFill="1" applyBorder="1" applyAlignment="1">
      <alignment horizontal="center" vertical="center"/>
    </xf>
    <xf numFmtId="3" fontId="0" fillId="0" borderId="759" xfId="0" applyNumberFormat="1" applyFont="1" applyFill="1" applyBorder="1" applyAlignment="1">
      <alignment horizontal="center"/>
    </xf>
    <xf numFmtId="2" fontId="155" fillId="0" borderId="759" xfId="0" applyNumberFormat="1" applyFont="1" applyFill="1" applyBorder="1" applyAlignment="1">
      <alignment horizontal="center" vertical="center"/>
    </xf>
    <xf numFmtId="0" fontId="0" fillId="0" borderId="733" xfId="0" applyFont="1" applyFill="1" applyBorder="1" applyAlignment="1">
      <alignment horizontal="center" vertical="center"/>
    </xf>
    <xf numFmtId="3" fontId="0" fillId="0" borderId="733" xfId="0" applyNumberFormat="1" applyFont="1" applyFill="1" applyBorder="1" applyAlignment="1">
      <alignment horizontal="center"/>
    </xf>
    <xf numFmtId="2" fontId="155" fillId="0" borderId="733" xfId="0" applyNumberFormat="1" applyFont="1" applyFill="1" applyBorder="1" applyAlignment="1">
      <alignment horizontal="center" vertical="center"/>
    </xf>
    <xf numFmtId="0" fontId="0" fillId="0" borderId="733" xfId="0" applyFill="1" applyBorder="1" applyAlignment="1">
      <alignment horizontal="center" vertical="center"/>
    </xf>
    <xf numFmtId="0" fontId="134" fillId="0" borderId="710" xfId="0" applyFont="1" applyFill="1" applyBorder="1" applyAlignment="1">
      <alignment horizontal="center"/>
    </xf>
    <xf numFmtId="0" fontId="134" fillId="0" borderId="710" xfId="0" applyFont="1" applyFill="1" applyBorder="1" applyAlignment="1">
      <alignment horizontal="center" vertical="center" wrapText="1"/>
    </xf>
    <xf numFmtId="0" fontId="0" fillId="0" borderId="759" xfId="0" applyFill="1" applyBorder="1" applyAlignment="1">
      <alignment horizontal="center"/>
    </xf>
    <xf numFmtId="0" fontId="134" fillId="0" borderId="759" xfId="0" applyFont="1" applyFill="1" applyBorder="1" applyAlignment="1">
      <alignment horizontal="center" vertical="center" wrapText="1"/>
    </xf>
    <xf numFmtId="0" fontId="134" fillId="0" borderId="733" xfId="0" applyFont="1" applyFill="1" applyBorder="1" applyAlignment="1">
      <alignment horizontal="center" vertical="center" wrapText="1"/>
    </xf>
    <xf numFmtId="1" fontId="0" fillId="0" borderId="729" xfId="0" applyNumberFormat="1" applyFont="1" applyFill="1" applyBorder="1" applyAlignment="1">
      <alignment horizontal="center"/>
    </xf>
    <xf numFmtId="2" fontId="155" fillId="0" borderId="730" xfId="0" applyNumberFormat="1" applyFont="1" applyFill="1" applyBorder="1" applyAlignment="1">
      <alignment horizontal="center" vertical="center"/>
    </xf>
    <xf numFmtId="1" fontId="0" fillId="0" borderId="731" xfId="0" applyNumberFormat="1" applyFont="1" applyFill="1" applyBorder="1" applyAlignment="1">
      <alignment horizontal="center"/>
    </xf>
    <xf numFmtId="2" fontId="155" fillId="0" borderId="732" xfId="0" applyNumberFormat="1" applyFont="1" applyFill="1" applyBorder="1" applyAlignment="1">
      <alignment horizontal="center" vertical="center"/>
    </xf>
    <xf numFmtId="1" fontId="0" fillId="0" borderId="640" xfId="0" applyNumberFormat="1" applyFont="1" applyFill="1" applyBorder="1" applyAlignment="1">
      <alignment horizontal="center"/>
    </xf>
    <xf numFmtId="2" fontId="155" fillId="0" borderId="734" xfId="0" applyNumberFormat="1" applyFont="1" applyFill="1" applyBorder="1" applyAlignment="1">
      <alignment horizontal="center" vertical="center"/>
    </xf>
    <xf numFmtId="4" fontId="4" fillId="0" borderId="735" xfId="57" applyNumberFormat="1" applyFill="1" applyBorder="1" applyAlignment="1">
      <alignment vertical="center"/>
    </xf>
    <xf numFmtId="4" fontId="300" fillId="0" borderId="0" xfId="0" applyNumberFormat="1" applyFont="1" applyAlignment="1">
      <alignment horizontal="center" vertical="center"/>
    </xf>
    <xf numFmtId="4" fontId="300" fillId="0" borderId="0" xfId="0" applyNumberFormat="1" applyFont="1" applyAlignment="1">
      <alignment horizontal="center" vertical="center" wrapText="1"/>
    </xf>
    <xf numFmtId="0" fontId="5" fillId="0" borderId="759" xfId="0" applyFont="1" applyFill="1" applyBorder="1" applyAlignment="1">
      <alignment horizontal="center" vertical="center" wrapText="1"/>
    </xf>
    <xf numFmtId="0" fontId="258" fillId="0" borderId="759" xfId="0" applyFont="1" applyFill="1" applyBorder="1" applyAlignment="1">
      <alignment horizontal="center" vertical="center" wrapText="1"/>
    </xf>
    <xf numFmtId="0" fontId="0" fillId="47" borderId="759" xfId="0" applyFill="1" applyBorder="1"/>
    <xf numFmtId="0" fontId="0" fillId="47" borderId="759" xfId="0" applyFill="1" applyBorder="1" applyAlignment="1">
      <alignment horizontal="center" vertical="center"/>
    </xf>
    <xf numFmtId="0" fontId="0" fillId="47" borderId="759" xfId="0" applyFill="1" applyBorder="1" applyAlignment="1">
      <alignment horizontal="center"/>
    </xf>
    <xf numFmtId="167" fontId="198" fillId="47" borderId="426" xfId="114" applyFont="1" applyFill="1" applyBorder="1" applyAlignment="1">
      <alignment horizontal="center" vertical="center"/>
    </xf>
    <xf numFmtId="0" fontId="0" fillId="0" borderId="0" xfId="0"/>
    <xf numFmtId="0" fontId="52" fillId="25" borderId="754" xfId="0" applyFont="1" applyFill="1" applyBorder="1" applyAlignment="1">
      <alignment horizontal="center" vertical="center" wrapText="1"/>
    </xf>
    <xf numFmtId="3" fontId="52" fillId="25" borderId="754" xfId="0" applyNumberFormat="1" applyFont="1" applyFill="1" applyBorder="1" applyAlignment="1">
      <alignment horizontal="center" vertical="center" wrapText="1"/>
    </xf>
    <xf numFmtId="0" fontId="0" fillId="0" borderId="0" xfId="0"/>
    <xf numFmtId="2" fontId="129" fillId="47" borderId="531" xfId="57" applyNumberFormat="1" applyFont="1" applyFill="1" applyBorder="1" applyAlignment="1">
      <alignment horizontal="center" vertical="center"/>
    </xf>
    <xf numFmtId="0" fontId="135" fillId="47" borderId="0" xfId="0" applyFont="1" applyFill="1"/>
    <xf numFmtId="0" fontId="0" fillId="47" borderId="426" xfId="0" applyFill="1" applyBorder="1"/>
    <xf numFmtId="0" fontId="198" fillId="47" borderId="426" xfId="0" applyFont="1" applyFill="1" applyBorder="1" applyAlignment="1">
      <alignment horizontal="center" vertical="center"/>
    </xf>
    <xf numFmtId="0" fontId="200" fillId="47" borderId="426" xfId="0" applyFont="1" applyFill="1" applyBorder="1" applyAlignment="1">
      <alignment horizontal="center" vertical="center"/>
    </xf>
    <xf numFmtId="167" fontId="198" fillId="47" borderId="562" xfId="14642" applyFont="1" applyFill="1" applyBorder="1" applyAlignment="1">
      <alignment horizontal="center" vertical="center"/>
    </xf>
    <xf numFmtId="167" fontId="198" fillId="47" borderId="562" xfId="114" applyFont="1" applyFill="1" applyBorder="1" applyAlignment="1">
      <alignment horizontal="center" vertical="center" wrapText="1"/>
    </xf>
    <xf numFmtId="0" fontId="173" fillId="47" borderId="0" xfId="0" applyFont="1" applyFill="1" applyAlignment="1">
      <alignment horizontal="center" vertical="center"/>
    </xf>
    <xf numFmtId="0" fontId="5" fillId="47" borderId="759" xfId="0" applyFont="1" applyFill="1" applyBorder="1" applyAlignment="1">
      <alignment horizontal="center" vertical="center" wrapText="1"/>
    </xf>
    <xf numFmtId="0" fontId="258" fillId="47" borderId="759" xfId="0" applyFont="1" applyFill="1" applyBorder="1" applyAlignment="1">
      <alignment horizontal="center" vertical="center" wrapText="1"/>
    </xf>
    <xf numFmtId="0" fontId="0" fillId="0" borderId="726" xfId="0" applyFill="1" applyBorder="1" applyAlignment="1">
      <alignment horizontal="center"/>
    </xf>
    <xf numFmtId="0" fontId="134" fillId="47" borderId="759" xfId="70" applyFont="1" applyFill="1" applyBorder="1" applyAlignment="1">
      <alignment horizontal="center" vertical="center" wrapText="1"/>
    </xf>
    <xf numFmtId="0" fontId="154" fillId="47" borderId="12" xfId="70" applyFont="1" applyFill="1" applyBorder="1" applyAlignment="1">
      <alignment horizontal="center" vertical="center" wrapText="1"/>
    </xf>
    <xf numFmtId="0" fontId="3" fillId="47" borderId="12" xfId="0" applyFont="1" applyFill="1" applyBorder="1" applyAlignment="1">
      <alignment vertical="center"/>
    </xf>
    <xf numFmtId="49" fontId="0" fillId="47" borderId="12" xfId="0" applyNumberFormat="1" applyFont="1" applyFill="1" applyBorder="1" applyAlignment="1">
      <alignment horizontal="center" vertical="center"/>
    </xf>
    <xf numFmtId="4" fontId="126" fillId="47" borderId="12" xfId="116" applyNumberFormat="1" applyFont="1" applyFill="1" applyBorder="1" applyAlignment="1">
      <alignment horizontal="center" vertical="center"/>
    </xf>
    <xf numFmtId="4" fontId="126" fillId="47" borderId="12" xfId="116" applyNumberFormat="1" applyFont="1" applyFill="1" applyBorder="1" applyAlignment="1">
      <alignment horizontal="center" vertical="center" wrapText="1"/>
    </xf>
    <xf numFmtId="2" fontId="13" fillId="47" borderId="726" xfId="0" applyNumberFormat="1" applyFont="1" applyFill="1" applyBorder="1" applyAlignment="1">
      <alignment horizontal="left" vertical="center" indent="2"/>
    </xf>
    <xf numFmtId="0" fontId="0" fillId="47" borderId="12" xfId="0" applyFill="1" applyBorder="1" applyAlignment="1">
      <alignment vertical="center"/>
    </xf>
    <xf numFmtId="0" fontId="3" fillId="47" borderId="12" xfId="0" applyFont="1" applyFill="1" applyBorder="1" applyAlignment="1">
      <alignment horizontal="center" vertical="center"/>
    </xf>
    <xf numFmtId="49" fontId="3" fillId="47" borderId="12" xfId="0" applyNumberFormat="1" applyFont="1" applyFill="1" applyBorder="1" applyAlignment="1">
      <alignment horizontal="center" vertical="center"/>
    </xf>
    <xf numFmtId="4" fontId="154" fillId="47" borderId="426" xfId="116" applyNumberFormat="1" applyFont="1" applyFill="1" applyBorder="1" applyAlignment="1">
      <alignment horizontal="center" vertical="center"/>
    </xf>
    <xf numFmtId="0" fontId="0" fillId="47" borderId="726" xfId="0" applyFont="1" applyFill="1" applyBorder="1" applyAlignment="1">
      <alignment vertical="center"/>
    </xf>
    <xf numFmtId="0" fontId="125" fillId="47" borderId="12" xfId="0" applyFont="1" applyFill="1" applyBorder="1" applyAlignment="1">
      <alignment horizontal="center" vertical="center"/>
    </xf>
    <xf numFmtId="0" fontId="2" fillId="47" borderId="12" xfId="0" applyFont="1" applyFill="1" applyBorder="1" applyAlignment="1">
      <alignment horizontal="left"/>
    </xf>
    <xf numFmtId="0" fontId="3" fillId="47" borderId="12" xfId="0" applyFont="1" applyFill="1" applyBorder="1"/>
    <xf numFmtId="49" fontId="135" fillId="47" borderId="12" xfId="0" applyNumberFormat="1" applyFont="1" applyFill="1" applyBorder="1" applyAlignment="1">
      <alignment horizontal="center" vertical="center"/>
    </xf>
    <xf numFmtId="0" fontId="0" fillId="0" borderId="0" xfId="0"/>
    <xf numFmtId="0" fontId="239" fillId="0" borderId="0" xfId="0" applyFont="1" applyFill="1" applyBorder="1" applyAlignment="1">
      <alignment vertical="center" wrapText="1"/>
    </xf>
    <xf numFmtId="0" fontId="15" fillId="0" borderId="767" xfId="54" applyFont="1" applyFill="1" applyBorder="1" applyAlignment="1" applyProtection="1">
      <alignment horizontal="center" vertical="center"/>
    </xf>
    <xf numFmtId="0" fontId="15" fillId="0" borderId="768" xfId="54" applyFont="1" applyFill="1" applyBorder="1" applyAlignment="1" applyProtection="1">
      <alignment horizontal="center" vertical="center"/>
    </xf>
    <xf numFmtId="0" fontId="15" fillId="0" borderId="769" xfId="54" applyFont="1" applyFill="1" applyBorder="1" applyAlignment="1" applyProtection="1">
      <alignment horizontal="center" vertical="center" wrapText="1"/>
    </xf>
    <xf numFmtId="0" fontId="15" fillId="49" borderId="764" xfId="54" applyFont="1" applyFill="1" applyBorder="1" applyAlignment="1" applyProtection="1"/>
    <xf numFmtId="0" fontId="142" fillId="49" borderId="774" xfId="0" applyFont="1" applyFill="1" applyBorder="1" applyAlignment="1">
      <alignment vertical="center"/>
    </xf>
    <xf numFmtId="0" fontId="239" fillId="77" borderId="227" xfId="0" applyFont="1" applyFill="1" applyBorder="1" applyAlignment="1">
      <alignment horizontal="center" vertical="center"/>
    </xf>
    <xf numFmtId="0" fontId="142" fillId="49" borderId="227" xfId="0" applyFont="1" applyFill="1" applyBorder="1" applyAlignment="1">
      <alignment vertical="center"/>
    </xf>
    <xf numFmtId="0" fontId="0" fillId="0" borderId="764" xfId="0" applyFill="1" applyBorder="1"/>
    <xf numFmtId="0" fontId="0" fillId="49" borderId="764" xfId="0" applyFill="1" applyBorder="1"/>
    <xf numFmtId="0" fontId="15" fillId="0" borderId="764" xfId="54" applyFont="1" applyFill="1" applyBorder="1" applyAlignment="1" applyProtection="1"/>
    <xf numFmtId="0" fontId="130" fillId="0" borderId="726" xfId="54" applyFill="1" applyBorder="1" applyAlignment="1" applyProtection="1"/>
    <xf numFmtId="0" fontId="130" fillId="0" borderId="779" xfId="54" applyFill="1" applyBorder="1" applyAlignment="1" applyProtection="1"/>
    <xf numFmtId="0" fontId="130" fillId="49" borderId="779" xfId="54" applyFill="1" applyBorder="1" applyAlignment="1" applyProtection="1"/>
    <xf numFmtId="0" fontId="130" fillId="49" borderId="706" xfId="54" applyFill="1" applyBorder="1" applyAlignment="1" applyProtection="1">
      <alignment horizontal="left"/>
    </xf>
    <xf numFmtId="0" fontId="130" fillId="0" borderId="706" xfId="54" applyFill="1" applyBorder="1" applyAlignment="1" applyProtection="1">
      <alignment horizontal="left"/>
    </xf>
    <xf numFmtId="0" fontId="2" fillId="49" borderId="475" xfId="54" applyFont="1" applyFill="1" applyBorder="1" applyAlignment="1" applyProtection="1"/>
    <xf numFmtId="0" fontId="2" fillId="0" borderId="475" xfId="54" applyFont="1" applyFill="1" applyBorder="1" applyAlignment="1" applyProtection="1"/>
    <xf numFmtId="0" fontId="239" fillId="0" borderId="772" xfId="0" applyFont="1" applyFill="1" applyBorder="1" applyAlignment="1">
      <alignment vertical="center"/>
    </xf>
    <xf numFmtId="0" fontId="130" fillId="49" borderId="726" xfId="54" applyFill="1" applyBorder="1" applyAlignment="1" applyProtection="1"/>
    <xf numFmtId="49" fontId="150" fillId="0" borderId="475" xfId="57" applyNumberFormat="1" applyFont="1" applyFill="1" applyBorder="1" applyAlignment="1">
      <alignment vertical="center"/>
    </xf>
    <xf numFmtId="4" fontId="150" fillId="0" borderId="475" xfId="57" applyNumberFormat="1" applyFont="1" applyFill="1" applyBorder="1" applyAlignment="1">
      <alignment vertical="center"/>
    </xf>
    <xf numFmtId="49" fontId="150" fillId="49" borderId="726" xfId="57" applyNumberFormat="1" applyFont="1" applyFill="1" applyBorder="1" applyAlignment="1">
      <alignment horizontal="center" vertical="center" wrapText="1"/>
    </xf>
    <xf numFmtId="4" fontId="0" fillId="0" borderId="726" xfId="113" applyNumberFormat="1" applyFont="1" applyFill="1" applyBorder="1" applyAlignment="1">
      <alignment horizontal="center"/>
    </xf>
    <xf numFmtId="49" fontId="150" fillId="0" borderId="771" xfId="57" applyNumberFormat="1" applyFont="1" applyFill="1" applyBorder="1" applyAlignment="1">
      <alignment vertical="center"/>
    </xf>
    <xf numFmtId="4" fontId="150" fillId="0" borderId="771" xfId="57" applyNumberFormat="1" applyFont="1" applyFill="1" applyBorder="1" applyAlignment="1">
      <alignment vertical="center"/>
    </xf>
    <xf numFmtId="49" fontId="150" fillId="0" borderId="726" xfId="57" applyNumberFormat="1" applyFont="1" applyFill="1" applyBorder="1" applyAlignment="1">
      <alignment vertical="center"/>
    </xf>
    <xf numFmtId="4" fontId="150" fillId="0" borderId="726" xfId="57" applyNumberFormat="1" applyFont="1" applyFill="1" applyBorder="1" applyAlignment="1">
      <alignment vertical="center"/>
    </xf>
    <xf numFmtId="49" fontId="150" fillId="0" borderId="20" xfId="57" applyNumberFormat="1" applyFont="1" applyFill="1" applyBorder="1" applyAlignment="1">
      <alignment horizontal="center" vertical="center" wrapText="1"/>
    </xf>
    <xf numFmtId="0" fontId="134" fillId="0" borderId="726" xfId="0" applyFont="1" applyFill="1" applyBorder="1" applyAlignment="1">
      <alignment horizontal="center" vertical="center"/>
    </xf>
    <xf numFmtId="0" fontId="134" fillId="0" borderId="726" xfId="0" applyFont="1" applyFill="1" applyBorder="1" applyAlignment="1">
      <alignment vertical="center"/>
    </xf>
    <xf numFmtId="0" fontId="134" fillId="0" borderId="726" xfId="0" applyFont="1" applyFill="1" applyBorder="1" applyAlignment="1">
      <alignment horizontal="left" vertical="center"/>
    </xf>
    <xf numFmtId="4" fontId="134" fillId="0" borderId="634" xfId="0" applyNumberFormat="1" applyFont="1" applyFill="1" applyBorder="1" applyAlignment="1">
      <alignment horizontal="center"/>
    </xf>
    <xf numFmtId="0" fontId="134" fillId="0" borderId="771" xfId="0" applyFont="1" applyFill="1" applyBorder="1"/>
    <xf numFmtId="4" fontId="13" fillId="0" borderId="738" xfId="116" applyNumberFormat="1" applyFont="1" applyFill="1" applyBorder="1" applyAlignment="1">
      <alignment horizontal="center" vertical="center" wrapText="1"/>
    </xf>
    <xf numFmtId="4" fontId="13" fillId="0" borderId="752" xfId="116" applyNumberFormat="1" applyFont="1" applyFill="1" applyBorder="1" applyAlignment="1">
      <alignment horizontal="center" vertical="center" wrapText="1"/>
    </xf>
    <xf numFmtId="2" fontId="0" fillId="0" borderId="410" xfId="0" applyNumberFormat="1" applyFill="1" applyBorder="1" applyAlignment="1">
      <alignment horizontal="center" vertical="justify"/>
    </xf>
    <xf numFmtId="167" fontId="0" fillId="0" borderId="410" xfId="0" applyNumberFormat="1" applyFill="1" applyBorder="1" applyAlignment="1">
      <alignment horizontal="center" vertical="justify"/>
    </xf>
    <xf numFmtId="2" fontId="154" fillId="0" borderId="257" xfId="116" applyNumberFormat="1" applyFont="1" applyFill="1" applyBorder="1" applyAlignment="1">
      <alignment horizontal="center" vertical="justify"/>
    </xf>
    <xf numFmtId="167" fontId="154" fillId="0" borderId="257" xfId="116" applyNumberFormat="1" applyFont="1" applyFill="1" applyBorder="1" applyAlignment="1">
      <alignment horizontal="center" vertical="justify"/>
    </xf>
    <xf numFmtId="0" fontId="134" fillId="0" borderId="257" xfId="0" applyFont="1" applyBorder="1" applyAlignment="1">
      <alignment horizontal="center"/>
    </xf>
    <xf numFmtId="0" fontId="134" fillId="0" borderId="257" xfId="0" applyFont="1" applyBorder="1" applyAlignment="1">
      <alignment horizontal="left"/>
    </xf>
    <xf numFmtId="0" fontId="0" fillId="0" borderId="726" xfId="0" applyFill="1" applyBorder="1" applyAlignment="1">
      <alignment vertical="top"/>
    </xf>
    <xf numFmtId="0" fontId="244" fillId="0" borderId="726" xfId="0" applyNumberFormat="1" applyFont="1" applyFill="1" applyBorder="1" applyAlignment="1">
      <alignment horizontal="left" vertical="center" wrapText="1"/>
    </xf>
    <xf numFmtId="0" fontId="244" fillId="0" borderId="227" xfId="0" applyNumberFormat="1" applyFont="1" applyFill="1" applyBorder="1" applyAlignment="1">
      <alignment horizontal="left" vertical="center" wrapText="1"/>
    </xf>
    <xf numFmtId="0" fontId="244" fillId="0" borderId="772" xfId="0" applyNumberFormat="1" applyFont="1" applyFill="1" applyBorder="1" applyAlignment="1">
      <alignment horizontal="left" vertical="center" wrapText="1"/>
    </xf>
    <xf numFmtId="49" fontId="202" fillId="0" borderId="781" xfId="0" applyNumberFormat="1" applyFont="1" applyBorder="1" applyAlignment="1">
      <alignment horizontal="left" vertical="top" wrapText="1"/>
    </xf>
    <xf numFmtId="49" fontId="150" fillId="48" borderId="531" xfId="57" applyNumberFormat="1" applyFont="1" applyFill="1" applyBorder="1" applyAlignment="1">
      <alignment vertical="center" wrapText="1"/>
    </xf>
    <xf numFmtId="49" fontId="150" fillId="48" borderId="531" xfId="57" applyNumberFormat="1" applyFont="1" applyFill="1" applyBorder="1" applyAlignment="1">
      <alignment horizontal="center" vertical="center" wrapText="1"/>
    </xf>
    <xf numFmtId="49" fontId="150" fillId="50" borderId="531" xfId="57" applyNumberFormat="1" applyFont="1" applyFill="1" applyBorder="1" applyAlignment="1">
      <alignment vertical="center" wrapText="1"/>
    </xf>
    <xf numFmtId="0" fontId="0" fillId="0" borderId="0" xfId="0"/>
    <xf numFmtId="4" fontId="154" fillId="47" borderId="726" xfId="116" applyNumberFormat="1" applyFont="1" applyFill="1" applyBorder="1" applyAlignment="1">
      <alignment horizontal="center" vertical="center"/>
    </xf>
    <xf numFmtId="0" fontId="135" fillId="50" borderId="726" xfId="0" applyFont="1" applyFill="1" applyBorder="1" applyAlignment="1">
      <alignment horizontal="center" vertical="center" wrapText="1"/>
    </xf>
    <xf numFmtId="0" fontId="135" fillId="50" borderId="738" xfId="0" applyFont="1" applyFill="1" applyBorder="1" applyAlignment="1">
      <alignment horizontal="center" vertical="center" wrapText="1"/>
    </xf>
    <xf numFmtId="0" fontId="1" fillId="0" borderId="726" xfId="0" applyFont="1" applyBorder="1" applyAlignment="1">
      <alignment horizontal="center" vertical="center"/>
    </xf>
    <xf numFmtId="0" fontId="1" fillId="0" borderId="726" xfId="0" applyFont="1" applyBorder="1" applyAlignment="1">
      <alignment horizontal="center" vertical="center" wrapText="1"/>
    </xf>
    <xf numFmtId="0" fontId="1" fillId="0" borderId="726" xfId="0" applyFont="1" applyFill="1" applyBorder="1" applyAlignment="1">
      <alignment horizontal="center" vertical="center"/>
    </xf>
    <xf numFmtId="4" fontId="154" fillId="47" borderId="257" xfId="116" applyNumberFormat="1" applyFont="1" applyFill="1" applyBorder="1" applyAlignment="1">
      <alignment horizontal="center" vertical="center"/>
    </xf>
    <xf numFmtId="0" fontId="130" fillId="49" borderId="688" xfId="54" applyFill="1" applyBorder="1" applyAlignment="1" applyProtection="1"/>
    <xf numFmtId="0" fontId="0" fillId="0" borderId="738" xfId="0" applyFill="1" applyBorder="1" applyAlignment="1">
      <alignment horizontal="center"/>
    </xf>
    <xf numFmtId="0" fontId="0" fillId="0" borderId="733" xfId="0" applyFill="1" applyBorder="1" applyAlignment="1">
      <alignment horizontal="center"/>
    </xf>
    <xf numFmtId="0" fontId="0" fillId="0" borderId="0" xfId="0"/>
    <xf numFmtId="3" fontId="183" fillId="47" borderId="715" xfId="0" applyNumberFormat="1" applyFont="1" applyFill="1" applyBorder="1" applyAlignment="1">
      <alignment horizontal="center" vertical="center"/>
    </xf>
    <xf numFmtId="3" fontId="183" fillId="47" borderId="718" xfId="0" applyNumberFormat="1" applyFont="1" applyFill="1" applyBorder="1" applyAlignment="1">
      <alignment horizontal="center" vertical="center"/>
    </xf>
    <xf numFmtId="3" fontId="183" fillId="47" borderId="74" xfId="0" applyNumberFormat="1" applyFont="1" applyFill="1" applyBorder="1" applyAlignment="1">
      <alignment horizontal="center" vertical="center"/>
    </xf>
    <xf numFmtId="0" fontId="13" fillId="27" borderId="754" xfId="0" applyFont="1" applyFill="1" applyBorder="1" applyAlignment="1">
      <alignment horizontal="center" vertical="center"/>
    </xf>
    <xf numFmtId="2" fontId="13" fillId="28" borderId="759" xfId="0" applyNumberFormat="1" applyFont="1" applyFill="1" applyBorder="1" applyAlignment="1">
      <alignment horizontal="center" vertical="center"/>
    </xf>
    <xf numFmtId="0" fontId="0" fillId="0" borderId="759" xfId="0" applyFill="1" applyBorder="1"/>
    <xf numFmtId="0" fontId="0" fillId="0" borderId="759" xfId="0" applyFill="1" applyBorder="1" applyAlignment="1">
      <alignment wrapText="1"/>
    </xf>
    <xf numFmtId="0" fontId="0" fillId="0" borderId="418" xfId="0" applyFill="1" applyBorder="1" applyAlignment="1">
      <alignment horizontal="center"/>
    </xf>
    <xf numFmtId="0" fontId="0" fillId="0" borderId="602" xfId="0" applyFill="1" applyBorder="1" applyAlignment="1">
      <alignment horizontal="center"/>
    </xf>
    <xf numFmtId="0" fontId="0" fillId="0" borderId="441" xfId="0" applyFill="1" applyBorder="1" applyAlignment="1">
      <alignment horizontal="center"/>
    </xf>
    <xf numFmtId="3" fontId="5" fillId="0" borderId="439" xfId="57" applyNumberFormat="1" applyFont="1" applyFill="1" applyBorder="1" applyAlignment="1">
      <alignment horizontal="center" vertical="center"/>
    </xf>
    <xf numFmtId="0" fontId="0" fillId="0" borderId="782" xfId="0" applyFill="1" applyBorder="1" applyAlignment="1">
      <alignment horizontal="center"/>
    </xf>
    <xf numFmtId="0" fontId="0" fillId="0" borderId="737" xfId="0" applyFill="1" applyBorder="1" applyAlignment="1">
      <alignment horizontal="center"/>
    </xf>
    <xf numFmtId="0" fontId="0" fillId="0" borderId="736" xfId="0" applyFill="1" applyBorder="1" applyAlignment="1">
      <alignment horizontal="center"/>
    </xf>
    <xf numFmtId="3" fontId="5" fillId="0" borderId="747" xfId="57" applyNumberFormat="1" applyFont="1" applyFill="1" applyBorder="1" applyAlignment="1">
      <alignment horizontal="center" vertical="center"/>
    </xf>
    <xf numFmtId="2" fontId="359" fillId="79" borderId="12" xfId="0" applyNumberFormat="1" applyFont="1" applyFill="1" applyBorder="1" applyAlignment="1">
      <alignment horizontal="center" vertical="center"/>
    </xf>
    <xf numFmtId="0" fontId="359" fillId="79" borderId="12" xfId="0" applyFont="1" applyFill="1" applyBorder="1" applyAlignment="1">
      <alignment horizontal="center" vertical="center"/>
    </xf>
    <xf numFmtId="49" fontId="25" fillId="58" borderId="22" xfId="74" applyNumberFormat="1" applyFont="1" applyFill="1" applyBorder="1" applyAlignment="1">
      <alignment horizontal="center" vertical="center"/>
    </xf>
    <xf numFmtId="2" fontId="25" fillId="125" borderId="13" xfId="75" applyNumberFormat="1" applyFont="1" applyFill="1" applyBorder="1" applyAlignment="1">
      <alignment vertical="center"/>
    </xf>
    <xf numFmtId="2" fontId="25" fillId="125" borderId="14" xfId="75" applyNumberFormat="1" applyFont="1" applyFill="1" applyBorder="1" applyAlignment="1">
      <alignment vertical="center"/>
    </xf>
    <xf numFmtId="1" fontId="25" fillId="125" borderId="14" xfId="75" applyNumberFormat="1" applyFont="1" applyFill="1" applyBorder="1" applyAlignment="1">
      <alignment horizontal="center" vertical="center"/>
    </xf>
    <xf numFmtId="49" fontId="32" fillId="50" borderId="13" xfId="57" applyNumberFormat="1" applyFont="1" applyFill="1" applyBorder="1" applyAlignment="1"/>
    <xf numFmtId="49" fontId="32" fillId="50" borderId="14" xfId="57" applyNumberFormat="1" applyFont="1" applyFill="1" applyBorder="1" applyAlignment="1"/>
    <xf numFmtId="1" fontId="32" fillId="50" borderId="14" xfId="57" applyNumberFormat="1" applyFont="1" applyFill="1" applyBorder="1" applyAlignment="1">
      <alignment horizontal="center" vertical="center"/>
    </xf>
    <xf numFmtId="1" fontId="134" fillId="47" borderId="0" xfId="0" applyNumberFormat="1" applyFont="1" applyFill="1" applyBorder="1" applyAlignment="1">
      <alignment horizontal="left" vertical="top"/>
    </xf>
    <xf numFmtId="0" fontId="0" fillId="47" borderId="0" xfId="0" applyFill="1" applyBorder="1" applyAlignment="1">
      <alignment horizontal="left" vertical="top"/>
    </xf>
    <xf numFmtId="0" fontId="0" fillId="0" borderId="12" xfId="0" applyFill="1" applyBorder="1"/>
    <xf numFmtId="0" fontId="0" fillId="0" borderId="0" xfId="0"/>
    <xf numFmtId="0" fontId="1" fillId="0" borderId="195" xfId="0" applyFont="1" applyFill="1" applyBorder="1" applyAlignment="1">
      <alignment vertical="center"/>
    </xf>
    <xf numFmtId="2" fontId="202" fillId="47" borderId="603" xfId="209" applyNumberFormat="1" applyFont="1" applyFill="1" applyBorder="1" applyAlignment="1">
      <alignment horizontal="center" vertical="center"/>
    </xf>
    <xf numFmtId="3" fontId="36" fillId="57" borderId="0" xfId="0" applyNumberFormat="1" applyFont="1" applyFill="1" applyAlignment="1">
      <alignment horizontal="center"/>
    </xf>
    <xf numFmtId="49" fontId="75" fillId="0" borderId="756" xfId="74" applyNumberFormat="1" applyFont="1" applyFill="1" applyBorder="1" applyAlignment="1">
      <alignment horizontal="center" vertical="center"/>
    </xf>
    <xf numFmtId="0" fontId="75" fillId="0" borderId="785" xfId="74" applyFont="1" applyFill="1" applyBorder="1" applyAlignment="1">
      <alignment vertical="center"/>
    </xf>
    <xf numFmtId="0" fontId="75" fillId="0" borderId="786" xfId="74" applyFont="1" applyFill="1" applyBorder="1" applyAlignment="1">
      <alignment vertical="center"/>
    </xf>
    <xf numFmtId="0" fontId="0" fillId="0" borderId="0" xfId="0"/>
    <xf numFmtId="0" fontId="69" fillId="47" borderId="726" xfId="0" applyFont="1" applyFill="1" applyBorder="1" applyAlignment="1">
      <alignment horizontal="center"/>
    </xf>
    <xf numFmtId="3" fontId="5" fillId="47" borderId="475" xfId="174" applyNumberFormat="1" applyFill="1" applyBorder="1" applyAlignment="1">
      <alignment horizontal="center"/>
    </xf>
    <xf numFmtId="4" fontId="0" fillId="47" borderId="586" xfId="0" applyNumberFormat="1" applyFill="1" applyBorder="1" applyAlignment="1">
      <alignment horizontal="center" vertical="center"/>
    </xf>
    <xf numFmtId="4" fontId="135" fillId="47" borderId="628" xfId="0" applyNumberFormat="1" applyFont="1" applyFill="1" applyBorder="1" applyAlignment="1"/>
    <xf numFmtId="2" fontId="36" fillId="47" borderId="320" xfId="117" applyNumberFormat="1" applyFont="1" applyFill="1" applyBorder="1" applyAlignment="1">
      <alignment horizontal="center" vertical="center" wrapText="1"/>
    </xf>
    <xf numFmtId="2" fontId="36" fillId="47" borderId="12" xfId="117" applyNumberFormat="1" applyFont="1" applyFill="1" applyBorder="1" applyAlignment="1">
      <alignment horizontal="center" vertical="center" wrapText="1"/>
    </xf>
    <xf numFmtId="4" fontId="0" fillId="47" borderId="426" xfId="0" applyNumberFormat="1" applyFill="1" applyBorder="1" applyAlignment="1">
      <alignment horizontal="left" vertical="center"/>
    </xf>
    <xf numFmtId="4" fontId="4" fillId="47" borderId="426" xfId="57" applyNumberFormat="1" applyFill="1" applyBorder="1" applyAlignment="1">
      <alignment horizontal="center" vertical="center"/>
    </xf>
    <xf numFmtId="0" fontId="0" fillId="47" borderId="726" xfId="0" applyFill="1" applyBorder="1" applyAlignment="1">
      <alignment horizontal="center"/>
    </xf>
    <xf numFmtId="0" fontId="5" fillId="47" borderId="0" xfId="69" applyFont="1" applyFill="1" applyBorder="1" applyAlignment="1">
      <alignment vertical="top" wrapText="1"/>
    </xf>
    <xf numFmtId="0" fontId="0" fillId="0" borderId="0" xfId="0"/>
    <xf numFmtId="0" fontId="147" fillId="0" borderId="789" xfId="0" applyFont="1" applyBorder="1" applyAlignment="1">
      <alignment vertical="center"/>
    </xf>
    <xf numFmtId="2" fontId="154" fillId="0" borderId="789" xfId="116" applyNumberFormat="1" applyFont="1" applyFill="1" applyBorder="1" applyAlignment="1">
      <alignment horizontal="center" vertical="center"/>
    </xf>
    <xf numFmtId="4" fontId="154" fillId="0" borderId="789" xfId="116" applyNumberFormat="1" applyFont="1" applyFill="1" applyBorder="1" applyAlignment="1">
      <alignment horizontal="center" vertical="center"/>
    </xf>
    <xf numFmtId="0" fontId="0" fillId="0" borderId="0" xfId="0"/>
    <xf numFmtId="0" fontId="0" fillId="47" borderId="789" xfId="0" applyFill="1" applyBorder="1" applyAlignment="1">
      <alignment horizontal="center"/>
    </xf>
    <xf numFmtId="0" fontId="348" fillId="47" borderId="726" xfId="0" applyFont="1" applyFill="1" applyBorder="1" applyAlignment="1">
      <alignment horizontal="center"/>
    </xf>
    <xf numFmtId="0" fontId="0" fillId="0" borderId="789" xfId="0" applyFill="1" applyBorder="1" applyAlignment="1">
      <alignment horizontal="center" vertical="center"/>
    </xf>
    <xf numFmtId="0" fontId="0" fillId="0" borderId="0" xfId="0"/>
    <xf numFmtId="1" fontId="138" fillId="126" borderId="790" xfId="0" applyNumberFormat="1" applyFont="1" applyFill="1" applyBorder="1" applyAlignment="1">
      <alignment horizontal="center" vertical="center" wrapText="1"/>
    </xf>
    <xf numFmtId="203" fontId="0" fillId="0" borderId="789" xfId="0" applyNumberFormat="1" applyBorder="1"/>
    <xf numFmtId="1" fontId="138" fillId="127" borderId="790" xfId="0" applyNumberFormat="1" applyFont="1" applyFill="1" applyBorder="1" applyAlignment="1">
      <alignment horizontal="center" vertical="center" wrapText="1"/>
    </xf>
    <xf numFmtId="1" fontId="138" fillId="128" borderId="790" xfId="0" applyNumberFormat="1" applyFont="1" applyFill="1" applyBorder="1" applyAlignment="1">
      <alignment horizontal="center" vertical="center" wrapText="1"/>
    </xf>
    <xf numFmtId="1" fontId="138" fillId="129" borderId="790" xfId="0" applyNumberFormat="1" applyFont="1" applyFill="1" applyBorder="1" applyAlignment="1">
      <alignment horizontal="center" vertical="center" wrapText="1"/>
    </xf>
    <xf numFmtId="202" fontId="183" fillId="130" borderId="790" xfId="0" applyNumberFormat="1" applyFont="1" applyFill="1" applyBorder="1" applyAlignment="1">
      <alignment horizontal="center" vertical="center" wrapText="1"/>
    </xf>
    <xf numFmtId="1" fontId="138" fillId="131" borderId="790" xfId="0" applyNumberFormat="1" applyFont="1" applyFill="1" applyBorder="1" applyAlignment="1">
      <alignment horizontal="center" vertical="center" wrapText="1"/>
    </xf>
    <xf numFmtId="1" fontId="138" fillId="132" borderId="790" xfId="0" applyNumberFormat="1" applyFont="1" applyFill="1" applyBorder="1" applyAlignment="1">
      <alignment horizontal="center" vertical="center" wrapText="1"/>
    </xf>
    <xf numFmtId="1" fontId="138" fillId="132" borderId="640" xfId="0" applyNumberFormat="1" applyFont="1" applyFill="1" applyBorder="1" applyAlignment="1">
      <alignment horizontal="center" vertical="center" wrapText="1"/>
    </xf>
    <xf numFmtId="1" fontId="138" fillId="126" borderId="791" xfId="0" applyNumberFormat="1" applyFont="1" applyFill="1" applyBorder="1" applyAlignment="1">
      <alignment horizontal="center" vertical="center" wrapText="1"/>
    </xf>
    <xf numFmtId="202" fontId="0" fillId="0" borderId="789" xfId="0" applyNumberFormat="1" applyBorder="1" applyAlignment="1">
      <alignment horizontal="center" vertical="center"/>
    </xf>
    <xf numFmtId="1" fontId="138" fillId="126" borderId="722" xfId="0" applyNumberFormat="1" applyFont="1" applyFill="1" applyBorder="1" applyAlignment="1">
      <alignment horizontal="center" vertical="center" wrapText="1"/>
    </xf>
    <xf numFmtId="0" fontId="0" fillId="0" borderId="789" xfId="0" applyBorder="1" applyAlignment="1">
      <alignment vertical="center"/>
    </xf>
    <xf numFmtId="202" fontId="0" fillId="0" borderId="789" xfId="0" applyNumberFormat="1" applyBorder="1" applyAlignment="1">
      <alignment vertical="center"/>
    </xf>
    <xf numFmtId="0" fontId="0" fillId="0" borderId="789" xfId="0" applyFill="1" applyBorder="1" applyAlignment="1">
      <alignment vertical="center"/>
    </xf>
    <xf numFmtId="4" fontId="0" fillId="0" borderId="789" xfId="0" applyNumberFormat="1" applyFill="1" applyBorder="1" applyAlignment="1">
      <alignment horizontal="center" vertical="center"/>
    </xf>
    <xf numFmtId="0" fontId="0" fillId="0" borderId="0" xfId="0"/>
    <xf numFmtId="49" fontId="0" fillId="0" borderId="0" xfId="0" applyNumberFormat="1" applyAlignment="1">
      <alignment vertical="center"/>
    </xf>
    <xf numFmtId="49" fontId="0" fillId="0" borderId="0" xfId="0" applyNumberFormat="1" applyAlignment="1">
      <alignment horizontal="left" vertical="top"/>
    </xf>
    <xf numFmtId="0" fontId="294" fillId="0" borderId="426" xfId="0" applyNumberFormat="1" applyFont="1" applyFill="1" applyBorder="1" applyAlignment="1">
      <alignment horizontal="center" vertical="center"/>
    </xf>
    <xf numFmtId="3" fontId="294" fillId="0" borderId="426" xfId="0" applyNumberFormat="1" applyFont="1" applyFill="1" applyBorder="1" applyAlignment="1">
      <alignment horizontal="center" vertical="center"/>
    </xf>
    <xf numFmtId="0" fontId="173" fillId="0" borderId="789" xfId="0" applyFont="1" applyFill="1" applyBorder="1" applyAlignment="1">
      <alignment horizontal="center" vertical="center"/>
    </xf>
    <xf numFmtId="0" fontId="0" fillId="0" borderId="789" xfId="0" applyFill="1" applyBorder="1"/>
    <xf numFmtId="2" fontId="42" fillId="47" borderId="219" xfId="71" applyNumberFormat="1" applyFont="1" applyFill="1" applyBorder="1" applyAlignment="1">
      <alignment horizontal="center" vertical="center" wrapText="1"/>
    </xf>
    <xf numFmtId="2" fontId="20" fillId="47" borderId="134" xfId="71" applyNumberFormat="1" applyFont="1" applyFill="1" applyBorder="1" applyAlignment="1">
      <alignment horizontal="center" vertical="center" wrapText="1"/>
    </xf>
    <xf numFmtId="4" fontId="42" fillId="0" borderId="420" xfId="71" applyNumberFormat="1" applyFont="1" applyFill="1" applyBorder="1" applyAlignment="1">
      <alignment horizontal="center" vertical="center" wrapText="1"/>
    </xf>
    <xf numFmtId="167" fontId="44" fillId="47" borderId="761" xfId="117" applyFont="1" applyFill="1" applyBorder="1" applyAlignment="1">
      <alignment horizontal="center" vertical="center"/>
    </xf>
    <xf numFmtId="167" fontId="44" fillId="47" borderId="794" xfId="117" applyFont="1" applyFill="1" applyBorder="1" applyAlignment="1">
      <alignment horizontal="center" vertical="center"/>
    </xf>
    <xf numFmtId="167" fontId="44" fillId="47" borderId="640" xfId="117" applyFont="1" applyFill="1" applyBorder="1" applyAlignment="1">
      <alignment horizontal="center" vertical="center"/>
    </xf>
    <xf numFmtId="167" fontId="44" fillId="47" borderId="734" xfId="117" applyFont="1" applyFill="1" applyBorder="1" applyAlignment="1">
      <alignment horizontal="center" vertical="center"/>
    </xf>
    <xf numFmtId="43" fontId="134" fillId="47" borderId="726" xfId="24711" applyFont="1" applyFill="1" applyBorder="1" applyAlignment="1">
      <alignment horizontal="center" vertical="center"/>
    </xf>
    <xf numFmtId="0" fontId="5" fillId="0" borderId="0" xfId="24712"/>
    <xf numFmtId="9" fontId="328" fillId="28" borderId="562" xfId="77" applyFont="1" applyFill="1" applyBorder="1" applyAlignment="1">
      <alignment horizontal="center" vertical="center"/>
    </xf>
    <xf numFmtId="0" fontId="150" fillId="26" borderId="789" xfId="180" applyFont="1" applyFill="1" applyBorder="1" applyAlignment="1">
      <alignment vertical="center"/>
    </xf>
    <xf numFmtId="49" fontId="134" fillId="0" borderId="789" xfId="16206" applyNumberFormat="1" applyFont="1" applyBorder="1" applyAlignment="1">
      <alignment horizontal="center" vertical="center"/>
    </xf>
    <xf numFmtId="3" fontId="15" fillId="47" borderId="726" xfId="0" applyNumberFormat="1" applyFont="1" applyFill="1" applyBorder="1" applyAlignment="1">
      <alignment vertical="center" wrapText="1"/>
    </xf>
    <xf numFmtId="2" fontId="154" fillId="47" borderId="15" xfId="116" applyNumberFormat="1" applyFont="1" applyFill="1" applyBorder="1" applyAlignment="1">
      <alignment horizontal="center" vertical="center"/>
    </xf>
    <xf numFmtId="0" fontId="0" fillId="0" borderId="0" xfId="0" applyAlignment="1">
      <alignment vertical="center"/>
    </xf>
    <xf numFmtId="0" fontId="0" fillId="0" borderId="0" xfId="0"/>
    <xf numFmtId="49" fontId="0" fillId="0" borderId="13" xfId="0" applyNumberFormat="1" applyFont="1" applyFill="1" applyBorder="1" applyAlignment="1">
      <alignment horizontal="left" vertical="center" wrapText="1"/>
    </xf>
    <xf numFmtId="0" fontId="0" fillId="0" borderId="789" xfId="0" applyBorder="1"/>
    <xf numFmtId="0" fontId="0" fillId="0" borderId="0" xfId="0"/>
    <xf numFmtId="0" fontId="135" fillId="52" borderId="789" xfId="0" applyFont="1" applyFill="1" applyBorder="1" applyAlignment="1">
      <alignment horizontal="left"/>
    </xf>
    <xf numFmtId="0" fontId="135" fillId="52" borderId="750" xfId="0" applyFont="1" applyFill="1" applyBorder="1" applyAlignment="1">
      <alignment horizontal="left"/>
    </xf>
    <xf numFmtId="0" fontId="0" fillId="0" borderId="0" xfId="0"/>
    <xf numFmtId="0" fontId="0" fillId="0" borderId="789" xfId="0" applyFont="1" applyFill="1" applyBorder="1"/>
    <xf numFmtId="0" fontId="0" fillId="0" borderId="0" xfId="0"/>
    <xf numFmtId="0" fontId="134" fillId="0" borderId="0" xfId="0" applyFont="1" applyFill="1" applyBorder="1" applyAlignment="1">
      <alignment horizontal="center"/>
    </xf>
    <xf numFmtId="2" fontId="134" fillId="0" borderId="0" xfId="116" applyNumberFormat="1" applyFont="1" applyFill="1" applyBorder="1" applyAlignment="1">
      <alignment horizontal="center" vertical="center"/>
    </xf>
    <xf numFmtId="4" fontId="134" fillId="0" borderId="0" xfId="116" applyNumberFormat="1" applyFont="1" applyFill="1" applyBorder="1" applyAlignment="1">
      <alignment horizontal="center" vertical="center"/>
    </xf>
    <xf numFmtId="2" fontId="134" fillId="0" borderId="586" xfId="57" applyNumberFormat="1" applyFont="1" applyFill="1" applyBorder="1" applyAlignment="1">
      <alignment horizontal="center" vertical="center"/>
    </xf>
    <xf numFmtId="0" fontId="0" fillId="0" borderId="726" xfId="0" applyFill="1" applyBorder="1" applyAlignment="1">
      <alignment horizontal="center" vertical="center"/>
    </xf>
    <xf numFmtId="0" fontId="25" fillId="0" borderId="726" xfId="0" applyNumberFormat="1" applyFont="1" applyFill="1" applyBorder="1" applyAlignment="1">
      <alignment horizontal="left" vertical="center"/>
    </xf>
    <xf numFmtId="0" fontId="283" fillId="0" borderId="0" xfId="0" applyFont="1" applyBorder="1" applyAlignment="1">
      <alignment horizontal="left"/>
    </xf>
    <xf numFmtId="0" fontId="183" fillId="0" borderId="0" xfId="0" applyFont="1" applyBorder="1" applyAlignment="1">
      <alignment vertical="center"/>
    </xf>
    <xf numFmtId="0" fontId="0" fillId="0" borderId="0" xfId="0" applyAlignment="1">
      <alignment vertical="center"/>
    </xf>
    <xf numFmtId="0" fontId="0" fillId="0" borderId="0" xfId="0"/>
    <xf numFmtId="0" fontId="0" fillId="0" borderId="0" xfId="0"/>
    <xf numFmtId="0" fontId="13" fillId="27" borderId="789" xfId="0" applyFont="1" applyFill="1" applyBorder="1" applyAlignment="1">
      <alignment horizontal="center" vertical="center"/>
    </xf>
    <xf numFmtId="10" fontId="13" fillId="28" borderId="789" xfId="0" applyNumberFormat="1" applyFont="1" applyFill="1" applyBorder="1" applyAlignment="1">
      <alignment horizontal="center" vertical="center"/>
    </xf>
    <xf numFmtId="0" fontId="3" fillId="25" borderId="789" xfId="0" applyFont="1" applyFill="1" applyBorder="1" applyAlignment="1">
      <alignment horizontal="center" vertical="center"/>
    </xf>
    <xf numFmtId="0" fontId="151" fillId="50" borderId="789" xfId="0" applyFont="1" applyFill="1" applyBorder="1" applyAlignment="1">
      <alignment horizontal="center" vertical="center" wrapText="1"/>
    </xf>
    <xf numFmtId="0" fontId="142" fillId="49" borderId="800" xfId="0" applyFont="1" applyFill="1" applyBorder="1" applyAlignment="1">
      <alignment horizontal="center" vertical="center"/>
    </xf>
    <xf numFmtId="0" fontId="142" fillId="49" borderId="762" xfId="0" applyFont="1" applyFill="1" applyBorder="1" applyAlignment="1">
      <alignment horizontal="center" vertical="center"/>
    </xf>
    <xf numFmtId="0" fontId="15" fillId="49" borderId="789" xfId="54" applyFont="1" applyFill="1" applyBorder="1" applyAlignment="1" applyProtection="1"/>
    <xf numFmtId="0" fontId="130" fillId="49" borderId="789" xfId="54" applyFill="1" applyBorder="1" applyAlignment="1" applyProtection="1"/>
    <xf numFmtId="0" fontId="15" fillId="0" borderId="789" xfId="54" applyFont="1" applyFill="1" applyBorder="1" applyAlignment="1" applyProtection="1"/>
    <xf numFmtId="0" fontId="130" fillId="0" borderId="789" xfId="54" applyFill="1" applyBorder="1" applyAlignment="1" applyProtection="1"/>
    <xf numFmtId="0" fontId="15" fillId="47" borderId="789" xfId="211" applyFont="1" applyFill="1" applyBorder="1" applyAlignment="1" applyProtection="1"/>
    <xf numFmtId="0" fontId="130" fillId="47" borderId="789" xfId="211" applyFill="1" applyBorder="1" applyAlignment="1" applyProtection="1"/>
    <xf numFmtId="0" fontId="15" fillId="47" borderId="789" xfId="54" applyFont="1" applyFill="1" applyBorder="1" applyAlignment="1" applyProtection="1"/>
    <xf numFmtId="0" fontId="130" fillId="47" borderId="789" xfId="54" applyFill="1" applyBorder="1" applyAlignment="1" applyProtection="1"/>
    <xf numFmtId="0" fontId="0" fillId="0" borderId="0" xfId="0"/>
    <xf numFmtId="2" fontId="0" fillId="0" borderId="789" xfId="0" applyNumberFormat="1" applyFill="1" applyBorder="1" applyAlignment="1">
      <alignment horizontal="center"/>
    </xf>
    <xf numFmtId="2" fontId="0" fillId="0" borderId="789" xfId="0" applyNumberFormat="1" applyFill="1" applyBorder="1" applyAlignment="1">
      <alignment horizontal="center" vertical="center"/>
    </xf>
    <xf numFmtId="0" fontId="239" fillId="78" borderId="0" xfId="0" applyFont="1" applyFill="1" applyBorder="1" applyAlignment="1">
      <alignment horizontal="center" vertical="center"/>
    </xf>
    <xf numFmtId="0" fontId="15" fillId="0" borderId="789" xfId="54" applyFont="1" applyFill="1" applyBorder="1" applyAlignment="1" applyProtection="1">
      <alignment horizontal="center" vertical="center"/>
    </xf>
    <xf numFmtId="0" fontId="5" fillId="0" borderId="789" xfId="0" applyFont="1" applyBorder="1" applyAlignment="1">
      <alignment horizontal="center" vertical="center"/>
    </xf>
    <xf numFmtId="0" fontId="135" fillId="73" borderId="789" xfId="0" applyFont="1" applyFill="1" applyBorder="1"/>
    <xf numFmtId="0" fontId="135" fillId="73" borderId="789" xfId="0" applyFont="1" applyFill="1" applyBorder="1" applyAlignment="1">
      <alignment wrapText="1"/>
    </xf>
    <xf numFmtId="4" fontId="150" fillId="133" borderId="257" xfId="117" applyNumberFormat="1" applyFont="1" applyFill="1" applyBorder="1" applyAlignment="1">
      <alignment horizontal="center" vertical="center" wrapText="1"/>
    </xf>
    <xf numFmtId="4" fontId="195" fillId="0" borderId="0" xfId="75" applyNumberFormat="1" applyFont="1" applyFill="1" applyBorder="1" applyAlignment="1">
      <alignment horizontal="center" vertical="center"/>
    </xf>
    <xf numFmtId="9" fontId="328" fillId="28" borderId="562" xfId="0" applyNumberFormat="1" applyFont="1" applyFill="1" applyBorder="1" applyAlignment="1">
      <alignment horizontal="center" vertical="center"/>
    </xf>
    <xf numFmtId="0" fontId="0" fillId="0" borderId="733" xfId="0" applyFill="1" applyBorder="1" applyAlignment="1">
      <alignment horizontal="center"/>
    </xf>
    <xf numFmtId="0" fontId="0" fillId="0" borderId="0" xfId="0"/>
    <xf numFmtId="0" fontId="25" fillId="30" borderId="804" xfId="35" applyFont="1" applyFill="1" applyBorder="1" applyAlignment="1">
      <alignment horizontal="center"/>
    </xf>
    <xf numFmtId="0" fontId="25" fillId="30" borderId="687" xfId="35" applyFont="1" applyFill="1" applyBorder="1" applyAlignment="1">
      <alignment horizontal="center"/>
    </xf>
    <xf numFmtId="0" fontId="25" fillId="31" borderId="695" xfId="35" applyFont="1" applyFill="1" applyBorder="1" applyAlignment="1">
      <alignment horizontal="center"/>
    </xf>
    <xf numFmtId="0" fontId="25" fillId="31" borderId="805" xfId="35" applyFont="1" applyFill="1" applyBorder="1" applyAlignment="1">
      <alignment horizontal="center"/>
    </xf>
    <xf numFmtId="0" fontId="25" fillId="30" borderId="697" xfId="35" applyFont="1" applyFill="1" applyBorder="1" applyAlignment="1">
      <alignment horizontal="center"/>
    </xf>
    <xf numFmtId="0" fontId="29" fillId="0" borderId="570" xfId="0" applyNumberFormat="1" applyFont="1" applyFill="1" applyBorder="1" applyAlignment="1">
      <alignment horizontal="center" wrapText="1"/>
    </xf>
    <xf numFmtId="4" fontId="5" fillId="0" borderId="800" xfId="117" applyNumberFormat="1" applyFont="1" applyFill="1" applyBorder="1" applyAlignment="1">
      <alignment horizontal="center"/>
    </xf>
    <xf numFmtId="0" fontId="29" fillId="0" borderId="570" xfId="0" applyNumberFormat="1" applyFont="1" applyFill="1" applyBorder="1" applyAlignment="1">
      <alignment horizontal="center" vertical="top" wrapText="1"/>
    </xf>
    <xf numFmtId="4" fontId="5" fillId="0" borderId="806" xfId="117" applyNumberFormat="1" applyFont="1" applyFill="1" applyBorder="1" applyAlignment="1">
      <alignment horizontal="center"/>
    </xf>
    <xf numFmtId="0" fontId="29" fillId="0" borderId="788" xfId="0" applyNumberFormat="1" applyFont="1" applyFill="1" applyBorder="1" applyAlignment="1">
      <alignment horizontal="center" wrapText="1"/>
    </xf>
    <xf numFmtId="4" fontId="5" fillId="0" borderId="699" xfId="117" applyNumberFormat="1" applyFont="1" applyFill="1" applyBorder="1" applyAlignment="1">
      <alignment horizontal="center"/>
    </xf>
    <xf numFmtId="4" fontId="5" fillId="0" borderId="807" xfId="117" applyNumberFormat="1" applyFont="1" applyFill="1" applyBorder="1" applyAlignment="1">
      <alignment horizontal="center"/>
    </xf>
    <xf numFmtId="0" fontId="29" fillId="0" borderId="791" xfId="0" applyNumberFormat="1" applyFont="1" applyFill="1" applyBorder="1" applyAlignment="1">
      <alignment horizontal="center" wrapText="1"/>
    </xf>
    <xf numFmtId="0" fontId="29" fillId="0" borderId="791" xfId="0" applyNumberFormat="1" applyFont="1" applyFill="1" applyBorder="1" applyAlignment="1">
      <alignment horizontal="center" vertical="top" wrapText="1"/>
    </xf>
    <xf numFmtId="0" fontId="29" fillId="0" borderId="796" xfId="0" applyNumberFormat="1" applyFont="1" applyFill="1" applyBorder="1" applyAlignment="1">
      <alignment horizontal="center" wrapText="1"/>
    </xf>
    <xf numFmtId="4" fontId="5" fillId="0" borderId="789" xfId="117" applyNumberFormat="1" applyFont="1" applyFill="1" applyBorder="1" applyAlignment="1">
      <alignment horizontal="center"/>
    </xf>
    <xf numFmtId="4" fontId="5" fillId="0" borderId="794" xfId="117" applyNumberFormat="1" applyFont="1" applyFill="1" applyBorder="1" applyAlignment="1">
      <alignment horizontal="center"/>
    </xf>
    <xf numFmtId="0" fontId="29" fillId="0" borderId="722" xfId="0" applyNumberFormat="1" applyFont="1" applyFill="1" applyBorder="1" applyAlignment="1">
      <alignment horizontal="center" wrapText="1"/>
    </xf>
    <xf numFmtId="0" fontId="29" fillId="0" borderId="722" xfId="0" applyNumberFormat="1" applyFont="1" applyFill="1" applyBorder="1" applyAlignment="1">
      <alignment horizontal="center" vertical="top" wrapText="1"/>
    </xf>
    <xf numFmtId="0" fontId="29" fillId="0" borderId="808" xfId="0" applyNumberFormat="1" applyFont="1" applyFill="1" applyBorder="1" applyAlignment="1">
      <alignment horizontal="center" wrapText="1"/>
    </xf>
    <xf numFmtId="4" fontId="5" fillId="0" borderId="734" xfId="117" applyNumberFormat="1" applyFont="1" applyFill="1" applyBorder="1" applyAlignment="1">
      <alignment horizontal="center"/>
    </xf>
    <xf numFmtId="0" fontId="25" fillId="35" borderId="809" xfId="35" applyFont="1" applyFill="1" applyBorder="1" applyAlignment="1">
      <alignment horizontal="center"/>
    </xf>
    <xf numFmtId="0" fontId="25" fillId="73" borderId="810" xfId="35" applyFont="1" applyFill="1" applyBorder="1" applyAlignment="1">
      <alignment horizontal="center"/>
    </xf>
    <xf numFmtId="0" fontId="25" fillId="35" borderId="811" xfId="35" applyFont="1" applyFill="1" applyBorder="1" applyAlignment="1">
      <alignment horizontal="center"/>
    </xf>
    <xf numFmtId="0" fontId="29" fillId="0" borderId="445" xfId="0" applyNumberFormat="1" applyFont="1" applyFill="1" applyBorder="1" applyAlignment="1">
      <alignment horizontal="center" wrapText="1"/>
    </xf>
    <xf numFmtId="4" fontId="5" fillId="0" borderId="750" xfId="117" applyNumberFormat="1" applyFont="1" applyFill="1" applyBorder="1" applyAlignment="1">
      <alignment horizontal="center"/>
    </xf>
    <xf numFmtId="4" fontId="5" fillId="0" borderId="761" xfId="117" applyNumberFormat="1" applyFont="1" applyFill="1" applyBorder="1" applyAlignment="1">
      <alignment horizontal="center"/>
    </xf>
    <xf numFmtId="0" fontId="29" fillId="0" borderId="790" xfId="0" applyNumberFormat="1" applyFont="1" applyFill="1" applyBorder="1" applyAlignment="1">
      <alignment horizontal="center" wrapText="1"/>
    </xf>
    <xf numFmtId="0" fontId="29" fillId="0" borderId="640" xfId="0" applyNumberFormat="1" applyFont="1" applyFill="1" applyBorder="1" applyAlignment="1">
      <alignment horizontal="center" wrapText="1"/>
    </xf>
    <xf numFmtId="0" fontId="25" fillId="50" borderId="809" xfId="35" applyFont="1" applyFill="1" applyBorder="1" applyAlignment="1">
      <alignment horizontal="center"/>
    </xf>
    <xf numFmtId="0" fontId="25" fillId="50" borderId="810" xfId="35" applyFont="1" applyFill="1" applyBorder="1" applyAlignment="1">
      <alignment horizontal="center"/>
    </xf>
    <xf numFmtId="0" fontId="25" fillId="50" borderId="811" xfId="35" applyFont="1" applyFill="1" applyBorder="1" applyAlignment="1">
      <alignment horizontal="center"/>
    </xf>
    <xf numFmtId="0" fontId="98" fillId="0" borderId="794" xfId="0" applyFont="1" applyFill="1" applyBorder="1" applyAlignment="1">
      <alignment horizontal="center"/>
    </xf>
    <xf numFmtId="0" fontId="98" fillId="0" borderId="734" xfId="0" applyFont="1" applyFill="1" applyBorder="1" applyAlignment="1">
      <alignment horizontal="center"/>
    </xf>
    <xf numFmtId="0" fontId="25" fillId="50" borderId="812" xfId="35" applyFont="1" applyFill="1" applyBorder="1" applyAlignment="1">
      <alignment horizontal="center"/>
    </xf>
    <xf numFmtId="0" fontId="29" fillId="0" borderId="790" xfId="0" applyNumberFormat="1" applyFont="1" applyFill="1" applyBorder="1" applyAlignment="1">
      <alignment horizontal="center" vertical="top" wrapText="1"/>
    </xf>
    <xf numFmtId="186" fontId="29" fillId="0" borderId="750" xfId="0" applyNumberFormat="1" applyFont="1" applyFill="1" applyBorder="1" applyAlignment="1">
      <alignment horizontal="center" wrapText="1"/>
    </xf>
    <xf numFmtId="0" fontId="29" fillId="0" borderId="640" xfId="0" applyNumberFormat="1" applyFont="1" applyFill="1" applyBorder="1" applyAlignment="1">
      <alignment horizontal="center" vertical="top" wrapText="1"/>
    </xf>
    <xf numFmtId="4" fontId="5" fillId="0" borderId="793" xfId="117" applyNumberFormat="1" applyFont="1" applyFill="1" applyBorder="1" applyAlignment="1">
      <alignment horizontal="center"/>
    </xf>
    <xf numFmtId="186" fontId="29" fillId="0" borderId="328" xfId="0" applyNumberFormat="1" applyFont="1" applyFill="1" applyBorder="1" applyAlignment="1">
      <alignment horizontal="center" vertical="center"/>
    </xf>
    <xf numFmtId="186" fontId="29" fillId="0" borderId="384" xfId="0" applyNumberFormat="1" applyFont="1" applyFill="1" applyBorder="1" applyAlignment="1">
      <alignment horizontal="center" vertical="center"/>
    </xf>
    <xf numFmtId="186" fontId="29" fillId="0" borderId="258" xfId="0" applyNumberFormat="1" applyFont="1" applyFill="1" applyBorder="1" applyAlignment="1">
      <alignment horizontal="center" vertical="center"/>
    </xf>
    <xf numFmtId="0" fontId="25" fillId="73" borderId="135" xfId="0" applyFont="1" applyFill="1" applyBorder="1" applyAlignment="1">
      <alignment horizontal="center" vertical="center" wrapText="1"/>
    </xf>
    <xf numFmtId="186" fontId="13" fillId="73" borderId="117" xfId="0" applyNumberFormat="1" applyFont="1" applyFill="1" applyBorder="1" applyAlignment="1">
      <alignment horizontal="center" vertical="center" wrapText="1"/>
    </xf>
    <xf numFmtId="186" fontId="29" fillId="0" borderId="445" xfId="0" applyNumberFormat="1" applyFont="1" applyFill="1" applyBorder="1" applyAlignment="1">
      <alignment horizontal="center" vertical="center" wrapText="1"/>
    </xf>
    <xf numFmtId="186" fontId="29" fillId="0" borderId="750" xfId="0" applyNumberFormat="1" applyFont="1" applyFill="1" applyBorder="1" applyAlignment="1">
      <alignment horizontal="center" vertical="center" wrapText="1"/>
    </xf>
    <xf numFmtId="186" fontId="29" fillId="0" borderId="761" xfId="0" applyNumberFormat="1" applyFont="1" applyFill="1" applyBorder="1" applyAlignment="1">
      <alignment horizontal="center" vertical="center" wrapText="1"/>
    </xf>
    <xf numFmtId="186" fontId="29" fillId="0" borderId="790" xfId="0" applyNumberFormat="1" applyFont="1" applyFill="1" applyBorder="1" applyAlignment="1">
      <alignment horizontal="center" vertical="center" wrapText="1"/>
    </xf>
    <xf numFmtId="0" fontId="0" fillId="0" borderId="789" xfId="0" applyFill="1" applyBorder="1" applyAlignment="1">
      <alignment horizontal="center"/>
    </xf>
    <xf numFmtId="186" fontId="29" fillId="0" borderId="794" xfId="0" applyNumberFormat="1" applyFont="1" applyFill="1" applyBorder="1" applyAlignment="1">
      <alignment horizontal="center" vertical="center" wrapText="1"/>
    </xf>
    <xf numFmtId="186" fontId="29" fillId="0" borderId="789" xfId="0" applyNumberFormat="1" applyFont="1" applyFill="1" applyBorder="1" applyAlignment="1">
      <alignment horizontal="center" vertical="center"/>
    </xf>
    <xf numFmtId="186" fontId="29" fillId="0" borderId="640" xfId="0" applyNumberFormat="1" applyFont="1" applyFill="1" applyBorder="1" applyAlignment="1">
      <alignment horizontal="center" vertical="center" wrapText="1"/>
    </xf>
    <xf numFmtId="186" fontId="29" fillId="0" borderId="733" xfId="0" applyNumberFormat="1" applyFont="1" applyFill="1" applyBorder="1" applyAlignment="1">
      <alignment horizontal="center" vertical="center"/>
    </xf>
    <xf numFmtId="186" fontId="29" fillId="0" borderId="734" xfId="0" applyNumberFormat="1" applyFont="1" applyFill="1" applyBorder="1" applyAlignment="1">
      <alignment horizontal="center" vertical="center" wrapText="1"/>
    </xf>
    <xf numFmtId="186" fontId="29" fillId="0" borderId="789" xfId="0" applyNumberFormat="1" applyFont="1" applyFill="1" applyBorder="1" applyAlignment="1">
      <alignment horizontal="center" vertical="center" wrapText="1"/>
    </xf>
    <xf numFmtId="186" fontId="29" fillId="0" borderId="733" xfId="0" applyNumberFormat="1" applyFont="1" applyFill="1" applyBorder="1" applyAlignment="1">
      <alignment horizontal="center" vertical="center" wrapText="1"/>
    </xf>
    <xf numFmtId="49" fontId="25" fillId="41" borderId="729" xfId="73" applyNumberFormat="1" applyFont="1" applyFill="1" applyBorder="1" applyAlignment="1">
      <alignment horizontal="center" vertical="center" wrapText="1"/>
    </xf>
    <xf numFmtId="49" fontId="25" fillId="41" borderId="602" xfId="73" applyNumberFormat="1" applyFont="1" applyFill="1" applyBorder="1" applyAlignment="1">
      <alignment horizontal="center" vertical="center" wrapText="1"/>
    </xf>
    <xf numFmtId="49" fontId="25" fillId="41" borderId="637" xfId="73" applyNumberFormat="1" applyFont="1" applyFill="1" applyBorder="1" applyAlignment="1">
      <alignment horizontal="center" vertical="center" wrapText="1"/>
    </xf>
    <xf numFmtId="0" fontId="0" fillId="0" borderId="790" xfId="0" applyFill="1" applyBorder="1"/>
    <xf numFmtId="2" fontId="0" fillId="0" borderId="794" xfId="0" applyNumberFormat="1" applyFill="1" applyBorder="1"/>
    <xf numFmtId="0" fontId="0" fillId="0" borderId="733" xfId="0" applyFill="1" applyBorder="1"/>
    <xf numFmtId="2" fontId="0" fillId="0" borderId="734" xfId="0" applyNumberFormat="1" applyFill="1" applyBorder="1"/>
    <xf numFmtId="49" fontId="25" fillId="48" borderId="729" xfId="73" applyNumberFormat="1" applyFont="1" applyFill="1" applyBorder="1" applyAlignment="1">
      <alignment horizontal="center" vertical="center" wrapText="1"/>
    </xf>
    <xf numFmtId="2" fontId="0" fillId="0" borderId="789" xfId="0" applyNumberFormat="1" applyFill="1" applyBorder="1"/>
    <xf numFmtId="4" fontId="202" fillId="0" borderId="789" xfId="0" applyNumberFormat="1" applyFont="1" applyFill="1" applyBorder="1" applyAlignment="1">
      <alignment horizontal="right" vertical="center"/>
    </xf>
    <xf numFmtId="2" fontId="0" fillId="0" borderId="733" xfId="0" applyNumberFormat="1" applyFill="1" applyBorder="1"/>
    <xf numFmtId="4" fontId="202" fillId="0" borderId="789" xfId="0" applyNumberFormat="1" applyFont="1" applyFill="1" applyBorder="1" applyAlignment="1">
      <alignment horizontal="center" vertical="center"/>
    </xf>
    <xf numFmtId="4" fontId="202" fillId="0" borderId="733" xfId="0" applyNumberFormat="1" applyFont="1" applyFill="1" applyBorder="1" applyAlignment="1">
      <alignment horizontal="center" vertical="center"/>
    </xf>
    <xf numFmtId="2" fontId="0" fillId="0" borderId="733" xfId="0" applyNumberFormat="1" applyFill="1" applyBorder="1" applyAlignment="1">
      <alignment horizontal="center"/>
    </xf>
    <xf numFmtId="4" fontId="202" fillId="0" borderId="789" xfId="0" applyNumberFormat="1" applyFont="1" applyFill="1" applyBorder="1" applyAlignment="1">
      <alignment horizontal="center" vertical="center" wrapText="1"/>
    </xf>
    <xf numFmtId="4" fontId="5" fillId="0" borderId="789" xfId="0" applyNumberFormat="1" applyFont="1" applyFill="1" applyBorder="1" applyAlignment="1">
      <alignment horizontal="center" vertical="top" wrapText="1"/>
    </xf>
    <xf numFmtId="4" fontId="5" fillId="0" borderId="733" xfId="0" applyNumberFormat="1" applyFont="1" applyFill="1" applyBorder="1" applyAlignment="1">
      <alignment horizontal="center" vertical="top" wrapText="1"/>
    </xf>
    <xf numFmtId="0" fontId="329" fillId="56" borderId="561" xfId="180" applyFont="1" applyFill="1" applyBorder="1" applyAlignment="1">
      <alignment vertical="center"/>
    </xf>
    <xf numFmtId="0" fontId="329" fillId="56" borderId="566" xfId="180" applyFont="1" applyFill="1" applyBorder="1" applyAlignment="1">
      <alignment vertical="center"/>
    </xf>
    <xf numFmtId="0" fontId="329" fillId="56" borderId="566" xfId="180" applyFont="1" applyFill="1" applyBorder="1" applyAlignment="1">
      <alignment vertical="center" wrapText="1"/>
    </xf>
    <xf numFmtId="0" fontId="0" fillId="0" borderId="0" xfId="0"/>
    <xf numFmtId="4" fontId="129" fillId="0" borderId="0" xfId="0" applyNumberFormat="1" applyFont="1" applyFill="1" applyBorder="1"/>
    <xf numFmtId="4" fontId="0" fillId="0" borderId="815" xfId="0" applyNumberFormat="1" applyFill="1" applyBorder="1" applyAlignment="1">
      <alignment horizontal="center"/>
    </xf>
    <xf numFmtId="0" fontId="0" fillId="0" borderId="0" xfId="0"/>
    <xf numFmtId="0" fontId="0" fillId="0" borderId="815" xfId="0" applyFill="1" applyBorder="1" applyAlignment="1">
      <alignment horizontal="center"/>
    </xf>
    <xf numFmtId="4" fontId="0" fillId="0" borderId="406" xfId="0" applyNumberFormat="1" applyFill="1" applyBorder="1"/>
    <xf numFmtId="0" fontId="0" fillId="0" borderId="0" xfId="0"/>
    <xf numFmtId="0" fontId="0" fillId="0" borderId="0" xfId="0"/>
    <xf numFmtId="0" fontId="15" fillId="47" borderId="816" xfId="54" applyFont="1" applyFill="1" applyBorder="1" applyAlignment="1" applyProtection="1">
      <alignment horizontal="center" vertical="center"/>
    </xf>
    <xf numFmtId="204" fontId="0" fillId="0" borderId="0" xfId="0" applyNumberFormat="1"/>
    <xf numFmtId="175" fontId="13" fillId="33" borderId="219" xfId="70" applyNumberFormat="1" applyFont="1" applyFill="1" applyBorder="1" applyAlignment="1">
      <alignment horizontal="center" vertical="center" wrapText="1"/>
    </xf>
    <xf numFmtId="175" fontId="13" fillId="33" borderId="118" xfId="70" applyNumberFormat="1" applyFont="1" applyFill="1" applyBorder="1" applyAlignment="1">
      <alignment horizontal="center" vertical="center" wrapText="1"/>
    </xf>
    <xf numFmtId="0" fontId="309" fillId="52" borderId="165" xfId="0" applyFont="1" applyFill="1" applyBorder="1" applyAlignment="1">
      <alignment horizontal="center" vertical="center"/>
    </xf>
    <xf numFmtId="4" fontId="56" fillId="37" borderId="165" xfId="117" applyNumberFormat="1" applyFont="1" applyFill="1" applyBorder="1" applyAlignment="1">
      <alignment horizontal="center" vertical="center" wrapText="1"/>
    </xf>
    <xf numFmtId="4" fontId="56" fillId="37" borderId="137" xfId="117" applyNumberFormat="1" applyFont="1" applyFill="1" applyBorder="1" applyAlignment="1">
      <alignment horizontal="center" vertical="center" wrapText="1"/>
    </xf>
    <xf numFmtId="175" fontId="13" fillId="33" borderId="135" xfId="70" applyNumberFormat="1" applyFont="1" applyFill="1" applyBorder="1" applyAlignment="1">
      <alignment horizontal="center" vertical="center" wrapText="1"/>
    </xf>
    <xf numFmtId="175" fontId="13" fillId="33" borderId="165" xfId="70" applyNumberFormat="1" applyFont="1" applyFill="1" applyBorder="1" applyAlignment="1">
      <alignment horizontal="center" vertical="center" wrapText="1"/>
    </xf>
    <xf numFmtId="4" fontId="56" fillId="37" borderId="136" xfId="117" applyNumberFormat="1" applyFont="1" applyFill="1" applyBorder="1" applyAlignment="1">
      <alignment horizontal="center" vertical="center" wrapText="1"/>
    </xf>
    <xf numFmtId="0" fontId="365" fillId="134" borderId="816" xfId="0" applyFont="1" applyFill="1" applyBorder="1" applyAlignment="1">
      <alignment horizontal="center" vertical="center"/>
    </xf>
    <xf numFmtId="0" fontId="365" fillId="0" borderId="816" xfId="0" applyFont="1" applyBorder="1"/>
    <xf numFmtId="0" fontId="365" fillId="134" borderId="787" xfId="0" applyFont="1" applyFill="1" applyBorder="1" applyAlignment="1">
      <alignment horizontal="center" vertical="center"/>
    </xf>
    <xf numFmtId="175" fontId="13" fillId="33" borderId="136" xfId="70" applyNumberFormat="1" applyFont="1" applyFill="1" applyBorder="1" applyAlignment="1">
      <alignment horizontal="center" vertical="center" wrapText="1"/>
    </xf>
    <xf numFmtId="167" fontId="44" fillId="47" borderId="788" xfId="117" applyFont="1" applyFill="1" applyBorder="1" applyAlignment="1">
      <alignment horizontal="center" vertical="center"/>
    </xf>
    <xf numFmtId="167" fontId="44" fillId="47" borderId="824" xfId="117" applyFont="1" applyFill="1" applyBorder="1" applyAlignment="1">
      <alignment horizontal="center" vertical="center"/>
    </xf>
    <xf numFmtId="167" fontId="44" fillId="47" borderId="825" xfId="117" applyFont="1" applyFill="1" applyBorder="1" applyAlignment="1">
      <alignment horizontal="center" vertical="center"/>
    </xf>
    <xf numFmtId="0" fontId="202" fillId="0" borderId="715" xfId="0" applyFont="1" applyFill="1" applyBorder="1" applyAlignment="1">
      <alignment horizontal="center" vertical="center"/>
    </xf>
    <xf numFmtId="0" fontId="202" fillId="0" borderId="715" xfId="0" applyFont="1" applyFill="1" applyBorder="1" applyAlignment="1">
      <alignment horizontal="center" vertical="center" wrapText="1"/>
    </xf>
    <xf numFmtId="0" fontId="202" fillId="0" borderId="715" xfId="0" applyFont="1" applyFill="1" applyBorder="1" applyAlignment="1">
      <alignment horizontal="left" vertical="center" wrapText="1"/>
    </xf>
    <xf numFmtId="0" fontId="202" fillId="0" borderId="716" xfId="0" applyFont="1" applyFill="1" applyBorder="1" applyAlignment="1">
      <alignment horizontal="left" vertical="center" wrapText="1"/>
    </xf>
    <xf numFmtId="204" fontId="0" fillId="0" borderId="715" xfId="0" applyNumberFormat="1" applyFill="1" applyBorder="1" applyAlignment="1">
      <alignment horizontal="center" vertical="center"/>
    </xf>
    <xf numFmtId="205" fontId="0" fillId="0" borderId="820" xfId="0" applyNumberFormat="1" applyFill="1" applyBorder="1" applyAlignment="1">
      <alignment horizontal="center" vertical="center"/>
    </xf>
    <xf numFmtId="0" fontId="202" fillId="0" borderId="817" xfId="0" applyFont="1" applyFill="1" applyBorder="1" applyAlignment="1">
      <alignment horizontal="center" vertical="center"/>
    </xf>
    <xf numFmtId="0" fontId="202" fillId="0" borderId="817" xfId="0" applyFont="1" applyFill="1" applyBorder="1" applyAlignment="1">
      <alignment horizontal="center" vertical="center" wrapText="1"/>
    </xf>
    <xf numFmtId="0" fontId="202" fillId="0" borderId="817" xfId="0" applyFont="1" applyFill="1" applyBorder="1" applyAlignment="1">
      <alignment horizontal="left" vertical="center" wrapText="1"/>
    </xf>
    <xf numFmtId="0" fontId="202" fillId="0" borderId="819" xfId="0" applyFont="1" applyFill="1" applyBorder="1" applyAlignment="1">
      <alignment horizontal="left" vertical="center" wrapText="1"/>
    </xf>
    <xf numFmtId="204" fontId="0" fillId="0" borderId="817" xfId="0" applyNumberFormat="1" applyFill="1" applyBorder="1" applyAlignment="1">
      <alignment horizontal="center" vertical="center"/>
    </xf>
    <xf numFmtId="0" fontId="202" fillId="0" borderId="817" xfId="0" applyFont="1" applyFill="1" applyBorder="1" applyAlignment="1">
      <alignment horizontal="left" vertical="center"/>
    </xf>
    <xf numFmtId="0" fontId="202" fillId="0" borderId="819" xfId="0" applyFont="1" applyFill="1" applyBorder="1" applyAlignment="1">
      <alignment horizontal="left" wrapText="1"/>
    </xf>
    <xf numFmtId="0" fontId="0" fillId="0" borderId="817" xfId="0" applyFill="1" applyBorder="1" applyAlignment="1">
      <alignment horizontal="left" vertical="center" wrapText="1"/>
    </xf>
    <xf numFmtId="0" fontId="139" fillId="0" borderId="817" xfId="0" applyFont="1" applyFill="1" applyBorder="1" applyAlignment="1">
      <alignment horizontal="center" vertical="center" wrapText="1"/>
    </xf>
    <xf numFmtId="0" fontId="202" fillId="0" borderId="817" xfId="0" applyFont="1" applyFill="1" applyBorder="1" applyAlignment="1">
      <alignment vertical="center" wrapText="1"/>
    </xf>
    <xf numFmtId="0" fontId="202" fillId="0" borderId="819" xfId="0" applyFont="1" applyFill="1" applyBorder="1" applyAlignment="1">
      <alignment vertical="center" wrapText="1"/>
    </xf>
    <xf numFmtId="0" fontId="202" fillId="0" borderId="817" xfId="0" applyFont="1" applyFill="1" applyBorder="1" applyAlignment="1">
      <alignment vertical="center"/>
    </xf>
    <xf numFmtId="0" fontId="139" fillId="0" borderId="818" xfId="0" applyFont="1" applyFill="1" applyBorder="1" applyAlignment="1">
      <alignment horizontal="center" vertical="center" wrapText="1"/>
    </xf>
    <xf numFmtId="0" fontId="202" fillId="0" borderId="818" xfId="0" applyFont="1" applyFill="1" applyBorder="1" applyAlignment="1">
      <alignment vertical="center" wrapText="1"/>
    </xf>
    <xf numFmtId="0" fontId="202" fillId="0" borderId="813" xfId="0" applyFont="1" applyFill="1" applyBorder="1" applyAlignment="1">
      <alignment vertical="center" wrapText="1"/>
    </xf>
    <xf numFmtId="0" fontId="202" fillId="0" borderId="819" xfId="0" applyFont="1" applyFill="1" applyBorder="1" applyAlignment="1">
      <alignment vertical="top" wrapText="1"/>
    </xf>
    <xf numFmtId="0" fontId="202" fillId="0" borderId="74" xfId="0" applyFont="1" applyFill="1" applyBorder="1" applyAlignment="1">
      <alignment horizontal="center" vertical="center"/>
    </xf>
    <xf numFmtId="0" fontId="139" fillId="0" borderId="74" xfId="0" applyFont="1" applyFill="1" applyBorder="1" applyAlignment="1">
      <alignment horizontal="center" vertical="center" wrapText="1"/>
    </xf>
    <xf numFmtId="0" fontId="202" fillId="0" borderId="74" xfId="0" applyFont="1" applyFill="1" applyBorder="1" applyAlignment="1">
      <alignment vertical="center" wrapText="1"/>
    </xf>
    <xf numFmtId="0" fontId="202" fillId="0" borderId="722" xfId="0" applyFont="1" applyFill="1" applyBorder="1" applyAlignment="1">
      <alignment vertical="top" wrapText="1"/>
    </xf>
    <xf numFmtId="204" fontId="0" fillId="0" borderId="74" xfId="0" applyNumberFormat="1" applyFill="1" applyBorder="1" applyAlignment="1">
      <alignment horizontal="center" vertical="center"/>
    </xf>
    <xf numFmtId="205" fontId="0" fillId="0" borderId="821" xfId="0" applyNumberFormat="1" applyFill="1" applyBorder="1" applyAlignment="1">
      <alignment horizontal="center" vertical="center"/>
    </xf>
    <xf numFmtId="0" fontId="0" fillId="0" borderId="715" xfId="0" applyFill="1" applyBorder="1"/>
    <xf numFmtId="0" fontId="292" fillId="0" borderId="715" xfId="0" applyFont="1" applyFill="1" applyBorder="1" applyAlignment="1">
      <alignment horizontal="center" vertical="center"/>
    </xf>
    <xf numFmtId="0" fontId="362" fillId="0" borderId="715" xfId="0" applyFont="1" applyFill="1" applyBorder="1" applyAlignment="1">
      <alignment wrapText="1"/>
    </xf>
    <xf numFmtId="0" fontId="292" fillId="0" borderId="438" xfId="0" applyFont="1" applyFill="1" applyBorder="1" applyAlignment="1">
      <alignment horizontal="center" vertical="center"/>
    </xf>
    <xf numFmtId="205" fontId="0" fillId="0" borderId="715" xfId="0" applyNumberFormat="1" applyFill="1" applyBorder="1" applyAlignment="1">
      <alignment horizontal="center" vertical="center"/>
    </xf>
    <xf numFmtId="0" fontId="0" fillId="0" borderId="817" xfId="0" applyFill="1" applyBorder="1"/>
    <xf numFmtId="0" fontId="292" fillId="0" borderId="817" xfId="0" applyFont="1" applyFill="1" applyBorder="1" applyAlignment="1">
      <alignment horizontal="center" vertical="center"/>
    </xf>
    <xf numFmtId="0" fontId="362" fillId="0" borderId="817" xfId="0" applyFont="1" applyFill="1" applyBorder="1" applyAlignment="1">
      <alignment wrapText="1"/>
    </xf>
    <xf numFmtId="0" fontId="292" fillId="0" borderId="822" xfId="0" applyFont="1" applyFill="1" applyBorder="1" applyAlignment="1">
      <alignment horizontal="center" vertical="center"/>
    </xf>
    <xf numFmtId="205" fontId="0" fillId="0" borderId="817" xfId="0" applyNumberFormat="1" applyFill="1" applyBorder="1" applyAlignment="1">
      <alignment horizontal="center" vertical="center"/>
    </xf>
    <xf numFmtId="0" fontId="0" fillId="0" borderId="74" xfId="0" applyFill="1" applyBorder="1"/>
    <xf numFmtId="0" fontId="292" fillId="0" borderId="74" xfId="0" applyFont="1" applyFill="1" applyBorder="1" applyAlignment="1">
      <alignment horizontal="center" vertical="center"/>
    </xf>
    <xf numFmtId="0" fontId="362" fillId="0" borderId="74" xfId="0" applyFont="1" applyFill="1" applyBorder="1" applyAlignment="1">
      <alignment wrapText="1"/>
    </xf>
    <xf numFmtId="0" fontId="292" fillId="0" borderId="823" xfId="0" applyFont="1" applyFill="1" applyBorder="1" applyAlignment="1">
      <alignment horizontal="center" vertical="center"/>
    </xf>
    <xf numFmtId="205" fontId="0" fillId="0" borderId="74" xfId="0" applyNumberFormat="1" applyFill="1" applyBorder="1" applyAlignment="1">
      <alignment horizontal="center" vertical="center"/>
    </xf>
    <xf numFmtId="0" fontId="362" fillId="0" borderId="715" xfId="0" applyFont="1" applyFill="1" applyBorder="1" applyAlignment="1">
      <alignment horizontal="center" vertical="center"/>
    </xf>
    <xf numFmtId="0" fontId="362" fillId="0" borderId="715" xfId="0" applyFont="1" applyFill="1" applyBorder="1"/>
    <xf numFmtId="1" fontId="292" fillId="0" borderId="438" xfId="0" applyNumberFormat="1" applyFont="1" applyFill="1" applyBorder="1" applyAlignment="1">
      <alignment horizontal="center" vertical="center"/>
    </xf>
    <xf numFmtId="0" fontId="292" fillId="0" borderId="817" xfId="0" applyFont="1" applyFill="1" applyBorder="1"/>
    <xf numFmtId="1" fontId="292" fillId="0" borderId="822" xfId="0" applyNumberFormat="1" applyFont="1" applyFill="1" applyBorder="1" applyAlignment="1">
      <alignment horizontal="center" vertical="center"/>
    </xf>
    <xf numFmtId="0" fontId="292" fillId="0" borderId="817" xfId="0" applyFont="1" applyFill="1" applyBorder="1" applyAlignment="1">
      <alignment horizontal="center" vertical="top" wrapText="1"/>
    </xf>
    <xf numFmtId="0" fontId="292" fillId="0" borderId="817" xfId="0" applyFont="1" applyFill="1" applyBorder="1" applyAlignment="1">
      <alignment horizontal="left" vertical="top" wrapText="1"/>
    </xf>
    <xf numFmtId="49" fontId="292" fillId="0" borderId="817" xfId="0" applyNumberFormat="1" applyFont="1" applyFill="1" applyBorder="1" applyAlignment="1">
      <alignment horizontal="left"/>
    </xf>
    <xf numFmtId="0" fontId="292" fillId="0" borderId="74" xfId="0" applyFont="1" applyFill="1" applyBorder="1"/>
    <xf numFmtId="1" fontId="292" fillId="0" borderId="823" xfId="0" applyNumberFormat="1" applyFont="1" applyFill="1" applyBorder="1" applyAlignment="1">
      <alignment horizontal="center" vertical="center"/>
    </xf>
    <xf numFmtId="0" fontId="364" fillId="0" borderId="444" xfId="0" applyFont="1" applyFill="1" applyBorder="1" applyAlignment="1">
      <alignment horizontal="center" vertical="center"/>
    </xf>
    <xf numFmtId="0" fontId="364" fillId="0" borderId="800" xfId="0" applyFont="1" applyFill="1" applyBorder="1" applyAlignment="1">
      <alignment horizontal="left" vertical="center" indent="1"/>
    </xf>
    <xf numFmtId="3" fontId="366" fillId="0" borderId="444" xfId="0" applyNumberFormat="1" applyFont="1" applyFill="1" applyBorder="1" applyAlignment="1">
      <alignment horizontal="center" vertical="center"/>
    </xf>
    <xf numFmtId="0" fontId="364" fillId="0" borderId="817" xfId="0" applyFont="1" applyFill="1" applyBorder="1" applyAlignment="1">
      <alignment horizontal="center" vertical="center"/>
    </xf>
    <xf numFmtId="0" fontId="364" fillId="0" borderId="822" xfId="0" applyFont="1" applyFill="1" applyBorder="1" applyAlignment="1">
      <alignment horizontal="left" vertical="center" indent="1"/>
    </xf>
    <xf numFmtId="3" fontId="366" fillId="0" borderId="817" xfId="0" applyNumberFormat="1" applyFont="1" applyFill="1" applyBorder="1" applyAlignment="1">
      <alignment horizontal="center" vertical="center"/>
    </xf>
    <xf numFmtId="0" fontId="364" fillId="0" borderId="822" xfId="0" applyFont="1" applyFill="1" applyBorder="1" applyAlignment="1">
      <alignment horizontal="left" vertical="center" wrapText="1" indent="1"/>
    </xf>
    <xf numFmtId="0" fontId="364" fillId="0" borderId="74" xfId="0" applyFont="1" applyFill="1" applyBorder="1" applyAlignment="1">
      <alignment horizontal="center" vertical="center"/>
    </xf>
    <xf numFmtId="3" fontId="366" fillId="0" borderId="74" xfId="0" applyNumberFormat="1" applyFont="1" applyFill="1" applyBorder="1" applyAlignment="1">
      <alignment horizontal="center" vertical="center"/>
    </xf>
    <xf numFmtId="0" fontId="0" fillId="0" borderId="0" xfId="0"/>
    <xf numFmtId="0" fontId="129" fillId="57" borderId="0" xfId="0" applyFont="1" applyFill="1"/>
    <xf numFmtId="0" fontId="0" fillId="0" borderId="726" xfId="0" applyFill="1" applyBorder="1" applyAlignment="1">
      <alignment horizontal="center" vertical="center"/>
    </xf>
    <xf numFmtId="0" fontId="0" fillId="0" borderId="603" xfId="0" applyFill="1" applyBorder="1" applyAlignment="1">
      <alignment horizontal="center" vertical="center"/>
    </xf>
    <xf numFmtId="0" fontId="150" fillId="135" borderId="413" xfId="57" applyFont="1" applyFill="1" applyBorder="1" applyAlignment="1">
      <alignment horizontal="left" vertical="center"/>
    </xf>
    <xf numFmtId="0" fontId="150" fillId="135" borderId="388" xfId="57" applyFont="1" applyFill="1" applyBorder="1" applyAlignment="1">
      <alignment vertical="center"/>
    </xf>
    <xf numFmtId="0" fontId="150" fillId="135" borderId="416" xfId="57" applyFont="1" applyFill="1" applyBorder="1" applyAlignment="1">
      <alignment vertical="center"/>
    </xf>
    <xf numFmtId="0" fontId="130" fillId="0" borderId="0" xfId="54" applyFill="1" applyAlignment="1" applyProtection="1"/>
    <xf numFmtId="0" fontId="0" fillId="0" borderId="603" xfId="0" applyFill="1" applyBorder="1" applyAlignment="1"/>
    <xf numFmtId="43" fontId="134" fillId="0" borderId="726" xfId="24711" applyFont="1" applyFill="1" applyBorder="1" applyAlignment="1">
      <alignment horizontal="center" vertical="center"/>
    </xf>
    <xf numFmtId="0" fontId="0" fillId="0" borderId="0" xfId="0" applyAlignment="1">
      <alignment vertical="center"/>
    </xf>
    <xf numFmtId="0" fontId="0" fillId="0" borderId="0" xfId="0"/>
    <xf numFmtId="0" fontId="202" fillId="0" borderId="789" xfId="209" applyFont="1" applyFill="1" applyBorder="1" applyAlignment="1">
      <alignment horizontal="center" vertical="center"/>
    </xf>
    <xf numFmtId="0" fontId="139" fillId="0" borderId="0" xfId="13969" applyFont="1"/>
    <xf numFmtId="0" fontId="139" fillId="0" borderId="0" xfId="13969" applyFont="1" applyAlignment="1">
      <alignment horizontal="left" vertical="center" wrapText="1"/>
    </xf>
    <xf numFmtId="0" fontId="139" fillId="0" borderId="0" xfId="13969" applyFont="1" applyAlignment="1">
      <alignment horizontal="left" vertical="top" wrapText="1"/>
    </xf>
    <xf numFmtId="0" fontId="139" fillId="0" borderId="0" xfId="13969" applyFont="1" applyAlignment="1">
      <alignment horizontal="center" vertical="center" wrapText="1"/>
    </xf>
    <xf numFmtId="0" fontId="139" fillId="0" borderId="0" xfId="13969" applyFont="1" applyAlignment="1">
      <alignment horizontal="center" vertical="center"/>
    </xf>
    <xf numFmtId="49" fontId="367" fillId="0" borderId="0" xfId="13969" applyNumberFormat="1" applyFont="1" applyAlignment="1">
      <alignment horizontal="center" vertical="center"/>
    </xf>
    <xf numFmtId="0" fontId="368" fillId="0" borderId="0" xfId="13969" applyFont="1"/>
    <xf numFmtId="0" fontId="369" fillId="137" borderId="815" xfId="13969" applyFont="1" applyFill="1" applyBorder="1" applyAlignment="1">
      <alignment horizontal="center" vertical="center"/>
    </xf>
    <xf numFmtId="0" fontId="368" fillId="140" borderId="0" xfId="13969" applyFont="1" applyFill="1"/>
    <xf numFmtId="0" fontId="25" fillId="141" borderId="815" xfId="13969" applyFont="1" applyFill="1" applyBorder="1" applyAlignment="1">
      <alignment horizontal="center" vertical="center"/>
    </xf>
    <xf numFmtId="0" fontId="25" fillId="141" borderId="815" xfId="13969" applyFont="1" applyFill="1" applyBorder="1" applyAlignment="1">
      <alignment horizontal="left" vertical="center" wrapText="1"/>
    </xf>
    <xf numFmtId="0" fontId="25" fillId="141" borderId="815" xfId="13969" applyFont="1" applyFill="1" applyBorder="1" applyAlignment="1">
      <alignment horizontal="center" vertical="center" wrapText="1"/>
    </xf>
    <xf numFmtId="0" fontId="139" fillId="140" borderId="815" xfId="13969" applyFont="1" applyFill="1" applyBorder="1" applyAlignment="1">
      <alignment horizontal="center"/>
    </xf>
    <xf numFmtId="0" fontId="309" fillId="140" borderId="815" xfId="13969" applyFont="1" applyFill="1" applyBorder="1" applyAlignment="1">
      <alignment horizontal="left" vertical="center" wrapText="1"/>
    </xf>
    <xf numFmtId="0" fontId="139" fillId="0" borderId="815" xfId="13969" applyFont="1" applyBorder="1" applyAlignment="1">
      <alignment horizontal="center" vertical="center" wrapText="1"/>
    </xf>
    <xf numFmtId="0" fontId="139" fillId="0" borderId="815" xfId="13969" applyFont="1" applyBorder="1" applyAlignment="1">
      <alignment horizontal="left" vertical="center" wrapText="1"/>
    </xf>
    <xf numFmtId="1" fontId="38" fillId="142" borderId="815" xfId="13969" applyNumberFormat="1" applyFont="1" applyFill="1" applyBorder="1" applyAlignment="1">
      <alignment horizontal="center" vertical="center"/>
    </xf>
    <xf numFmtId="0" fontId="5" fillId="140" borderId="815" xfId="13969" applyFont="1" applyFill="1" applyBorder="1" applyAlignment="1">
      <alignment horizontal="center" vertical="center" wrapText="1"/>
    </xf>
    <xf numFmtId="0" fontId="5" fillId="0" borderId="815" xfId="13969" applyFont="1" applyBorder="1" applyAlignment="1">
      <alignment horizontal="center" vertical="center" wrapText="1"/>
    </xf>
    <xf numFmtId="2" fontId="371" fillId="0" borderId="815" xfId="13969" applyNumberFormat="1" applyFont="1" applyBorder="1" applyAlignment="1">
      <alignment horizontal="center" vertical="center"/>
    </xf>
    <xf numFmtId="0" fontId="139" fillId="136" borderId="815" xfId="13969" applyFont="1" applyFill="1" applyBorder="1" applyAlignment="1">
      <alignment horizontal="center" vertical="center" wrapText="1"/>
    </xf>
    <xf numFmtId="0" fontId="5" fillId="136" borderId="815" xfId="13969" applyFont="1" applyFill="1" applyBorder="1" applyAlignment="1">
      <alignment horizontal="center" vertical="center" wrapText="1"/>
    </xf>
    <xf numFmtId="0" fontId="25" fillId="136" borderId="815" xfId="13969" applyFont="1" applyFill="1" applyBorder="1" applyAlignment="1">
      <alignment horizontal="left" vertical="center" wrapText="1"/>
    </xf>
    <xf numFmtId="0" fontId="5" fillId="136" borderId="815" xfId="13969" applyFont="1" applyFill="1" applyBorder="1" applyAlignment="1">
      <alignment horizontal="left" vertical="center" wrapText="1"/>
    </xf>
    <xf numFmtId="1" fontId="5" fillId="136" borderId="815" xfId="13969" applyNumberFormat="1" applyFont="1" applyFill="1" applyBorder="1" applyAlignment="1">
      <alignment horizontal="center" vertical="center"/>
    </xf>
    <xf numFmtId="0" fontId="139" fillId="47" borderId="815" xfId="13969" applyFont="1" applyFill="1" applyBorder="1" applyAlignment="1">
      <alignment horizontal="center" vertical="center" wrapText="1"/>
    </xf>
    <xf numFmtId="0" fontId="139" fillId="0" borderId="815" xfId="13969" applyFont="1" applyBorder="1" applyAlignment="1">
      <alignment horizontal="left" vertical="top" wrapText="1"/>
    </xf>
    <xf numFmtId="0" fontId="309" fillId="0" borderId="815" xfId="13969" applyFont="1" applyBorder="1" applyAlignment="1">
      <alignment horizontal="left" vertical="center" wrapText="1"/>
    </xf>
    <xf numFmtId="1" fontId="5" fillId="0" borderId="815" xfId="13969" applyNumberFormat="1" applyFont="1" applyBorder="1" applyAlignment="1">
      <alignment horizontal="center" vertical="center"/>
    </xf>
    <xf numFmtId="0" fontId="139" fillId="140" borderId="815" xfId="13969" applyFont="1" applyFill="1" applyBorder="1" applyAlignment="1">
      <alignment horizontal="center" vertical="center" wrapText="1"/>
    </xf>
    <xf numFmtId="0" fontId="139" fillId="47" borderId="815" xfId="13969" applyFont="1" applyFill="1" applyBorder="1" applyAlignment="1">
      <alignment horizontal="center" vertical="center"/>
    </xf>
    <xf numFmtId="206" fontId="202" fillId="142" borderId="815" xfId="13969" applyNumberFormat="1" applyFont="1" applyFill="1" applyBorder="1" applyAlignment="1">
      <alignment horizontal="center" vertical="center"/>
    </xf>
    <xf numFmtId="3" fontId="25" fillId="142" borderId="815" xfId="13969" applyNumberFormat="1" applyFont="1" applyFill="1" applyBorder="1" applyAlignment="1">
      <alignment horizontal="center" vertical="center"/>
    </xf>
    <xf numFmtId="0" fontId="5" fillId="0" borderId="815" xfId="13969" applyFont="1" applyBorder="1" applyAlignment="1">
      <alignment horizontal="left" vertical="center" wrapText="1"/>
    </xf>
    <xf numFmtId="0" fontId="5" fillId="0" borderId="815" xfId="13969" applyFont="1" applyBorder="1" applyAlignment="1">
      <alignment horizontal="left" vertical="top" wrapText="1"/>
    </xf>
    <xf numFmtId="0" fontId="139" fillId="0" borderId="815" xfId="13969" applyFont="1" applyBorder="1" applyAlignment="1">
      <alignment horizontal="center" vertical="center"/>
    </xf>
    <xf numFmtId="0" fontId="25" fillId="0" borderId="815" xfId="13969" applyFont="1" applyBorder="1" applyAlignment="1">
      <alignment horizontal="left" vertical="center" wrapText="1"/>
    </xf>
    <xf numFmtId="1" fontId="25" fillId="142" borderId="815" xfId="13969" applyNumberFormat="1" applyFont="1" applyFill="1" applyBorder="1" applyAlignment="1">
      <alignment horizontal="center" vertical="center"/>
    </xf>
    <xf numFmtId="0" fontId="139" fillId="140" borderId="764" xfId="13969" applyFont="1" applyFill="1" applyBorder="1" applyAlignment="1">
      <alignment horizontal="center"/>
    </xf>
    <xf numFmtId="0" fontId="309" fillId="140" borderId="0" xfId="13969" applyFont="1" applyFill="1" applyAlignment="1">
      <alignment horizontal="left" vertical="center" wrapText="1"/>
    </xf>
    <xf numFmtId="0" fontId="309" fillId="140" borderId="0" xfId="13969" applyFont="1" applyFill="1" applyAlignment="1">
      <alignment horizontal="center" vertical="center" wrapText="1"/>
    </xf>
    <xf numFmtId="49" fontId="367" fillId="0" borderId="0" xfId="13969" applyNumberFormat="1" applyFont="1" applyAlignment="1">
      <alignment horizontal="center" vertical="center" wrapText="1"/>
    </xf>
    <xf numFmtId="0" fontId="130" fillId="0" borderId="750" xfId="54" applyFill="1" applyBorder="1" applyAlignment="1" applyProtection="1"/>
    <xf numFmtId="0" fontId="135" fillId="0" borderId="822" xfId="0" applyFont="1" applyFill="1" applyBorder="1" applyAlignment="1">
      <alignment vertical="center" wrapText="1"/>
    </xf>
    <xf numFmtId="0" fontId="135" fillId="0" borderId="824" xfId="0" applyFont="1" applyFill="1" applyBorder="1" applyAlignment="1">
      <alignment vertical="center" wrapText="1"/>
    </xf>
    <xf numFmtId="0" fontId="135" fillId="0" borderId="816" xfId="0" applyFont="1" applyFill="1" applyBorder="1" applyAlignment="1">
      <alignment vertical="center"/>
    </xf>
    <xf numFmtId="0" fontId="0" fillId="0" borderId="792" xfId="0" applyFill="1" applyBorder="1" applyAlignment="1">
      <alignment horizontal="center"/>
    </xf>
    <xf numFmtId="0" fontId="139" fillId="0" borderId="815" xfId="13969" applyFont="1" applyFill="1" applyBorder="1" applyAlignment="1">
      <alignment horizontal="center" vertical="center" wrapText="1"/>
    </xf>
    <xf numFmtId="1" fontId="5" fillId="0" borderId="815" xfId="13969" applyNumberFormat="1" applyFont="1" applyFill="1" applyBorder="1" applyAlignment="1">
      <alignment horizontal="center" vertical="center"/>
    </xf>
    <xf numFmtId="0" fontId="5" fillId="0" borderId="815" xfId="13969" applyFont="1" applyFill="1" applyBorder="1" applyAlignment="1">
      <alignment horizontal="center" vertical="center" wrapText="1"/>
    </xf>
    <xf numFmtId="0" fontId="139" fillId="0" borderId="815" xfId="13969" applyFont="1" applyFill="1" applyBorder="1" applyAlignment="1">
      <alignment horizontal="center" vertical="center"/>
    </xf>
    <xf numFmtId="0" fontId="0" fillId="0" borderId="0" xfId="0" applyAlignment="1">
      <alignment vertical="center"/>
    </xf>
    <xf numFmtId="0" fontId="0" fillId="0" borderId="0" xfId="0" applyFill="1" applyAlignment="1">
      <alignment vertical="center"/>
    </xf>
    <xf numFmtId="10" fontId="3" fillId="0" borderId="816" xfId="0" applyNumberFormat="1" applyFont="1" applyFill="1" applyBorder="1" applyAlignment="1">
      <alignment vertical="center" wrapText="1"/>
    </xf>
    <xf numFmtId="10" fontId="3" fillId="0" borderId="822" xfId="0" applyNumberFormat="1" applyFont="1" applyFill="1" applyBorder="1" applyAlignment="1">
      <alignment vertical="center" wrapText="1"/>
    </xf>
    <xf numFmtId="0" fontId="150" fillId="0" borderId="789" xfId="180" applyFont="1" applyFill="1" applyBorder="1" applyAlignment="1">
      <alignment vertical="center"/>
    </xf>
    <xf numFmtId="49" fontId="134" fillId="0" borderId="789" xfId="16206" applyNumberFormat="1" applyFont="1" applyFill="1" applyBorder="1" applyAlignment="1">
      <alignment horizontal="center" vertical="center"/>
    </xf>
    <xf numFmtId="10" fontId="3" fillId="0" borderId="815" xfId="0" applyNumberFormat="1" applyFont="1" applyFill="1" applyBorder="1" applyAlignment="1">
      <alignment vertical="center" wrapText="1"/>
    </xf>
    <xf numFmtId="10" fontId="3" fillId="0" borderId="815" xfId="0" applyNumberFormat="1" applyFont="1" applyFill="1" applyBorder="1" applyAlignment="1">
      <alignment horizontal="center" vertical="center" wrapText="1"/>
    </xf>
    <xf numFmtId="4" fontId="3" fillId="0" borderId="815" xfId="0" applyNumberFormat="1" applyFont="1" applyFill="1" applyBorder="1" applyAlignment="1">
      <alignment horizontal="center" vertical="center" wrapText="1"/>
    </xf>
    <xf numFmtId="4" fontId="129" fillId="0" borderId="0" xfId="0" applyNumberFormat="1" applyFont="1" applyFill="1" applyBorder="1" applyAlignment="1">
      <alignment horizontal="center"/>
    </xf>
    <xf numFmtId="0" fontId="4" fillId="0" borderId="39" xfId="76" applyFont="1" applyFill="1" applyBorder="1" applyAlignment="1">
      <alignment horizontal="left"/>
    </xf>
    <xf numFmtId="0" fontId="4" fillId="0" borderId="39" xfId="76" applyFont="1" applyFill="1" applyBorder="1" applyAlignment="1"/>
    <xf numFmtId="49" fontId="4" fillId="0" borderId="41" xfId="76" applyNumberFormat="1" applyFont="1" applyFill="1" applyBorder="1" applyAlignment="1">
      <alignment horizontal="center"/>
    </xf>
    <xf numFmtId="49" fontId="29" fillId="0" borderId="12" xfId="75" applyNumberFormat="1" applyFont="1" applyFill="1" applyBorder="1" applyAlignment="1">
      <alignment horizontal="center" vertical="center" wrapText="1" readingOrder="1"/>
    </xf>
    <xf numFmtId="49" fontId="5" fillId="0" borderId="16" xfId="74" applyNumberFormat="1" applyFont="1" applyFill="1" applyBorder="1" applyAlignment="1">
      <alignment horizontal="center" vertical="center"/>
    </xf>
    <xf numFmtId="49" fontId="29" fillId="0" borderId="12" xfId="75" applyNumberFormat="1" applyFont="1" applyFill="1" applyBorder="1" applyAlignment="1">
      <alignment horizontal="left" vertical="center" wrapText="1" readingOrder="1"/>
    </xf>
    <xf numFmtId="49" fontId="4" fillId="0" borderId="22" xfId="76" applyNumberFormat="1" applyFont="1" applyFill="1" applyBorder="1" applyAlignment="1">
      <alignment horizontal="center"/>
    </xf>
    <xf numFmtId="49" fontId="27" fillId="0" borderId="10" xfId="57" applyNumberFormat="1" applyFont="1" applyFill="1" applyBorder="1" applyAlignment="1">
      <alignment horizontal="left"/>
    </xf>
    <xf numFmtId="0" fontId="4" fillId="0" borderId="45" xfId="76" applyFont="1" applyFill="1" applyBorder="1" applyAlignment="1">
      <alignment horizontal="left"/>
    </xf>
    <xf numFmtId="49" fontId="27" fillId="0" borderId="28" xfId="57" applyNumberFormat="1" applyFont="1" applyFill="1" applyBorder="1" applyAlignment="1">
      <alignment horizontal="left"/>
    </xf>
    <xf numFmtId="0" fontId="4" fillId="0" borderId="17" xfId="76" applyFont="1" applyFill="1" applyBorder="1" applyAlignment="1">
      <alignment horizontal="left"/>
    </xf>
    <xf numFmtId="49" fontId="4" fillId="0" borderId="42" xfId="76" applyNumberFormat="1" applyFont="1" applyFill="1" applyBorder="1" applyAlignment="1">
      <alignment horizontal="center"/>
    </xf>
    <xf numFmtId="0" fontId="0" fillId="0" borderId="0" xfId="0" applyFill="1" applyAlignment="1">
      <alignment vertical="center"/>
    </xf>
    <xf numFmtId="0" fontId="0" fillId="0" borderId="815" xfId="0" applyFill="1" applyBorder="1" applyAlignment="1">
      <alignment horizontal="center" vertical="center"/>
    </xf>
    <xf numFmtId="4" fontId="0" fillId="0" borderId="603" xfId="0" applyNumberFormat="1" applyFill="1" applyBorder="1" applyAlignment="1">
      <alignment horizontal="right" vertical="top"/>
    </xf>
    <xf numFmtId="4" fontId="49" fillId="0" borderId="0" xfId="117" applyNumberFormat="1" applyFont="1" applyFill="1" applyAlignment="1">
      <alignment horizontal="center" vertical="center"/>
    </xf>
    <xf numFmtId="0" fontId="36" fillId="0" borderId="828" xfId="57" applyFont="1" applyFill="1" applyBorder="1" applyAlignment="1">
      <alignment horizontal="center" vertical="center"/>
    </xf>
    <xf numFmtId="4" fontId="49" fillId="0" borderId="800" xfId="117" applyNumberFormat="1" applyFont="1" applyFill="1" applyBorder="1" applyAlignment="1">
      <alignment horizontal="center" vertical="center"/>
    </xf>
    <xf numFmtId="169" fontId="51" fillId="0" borderId="829" xfId="71" applyNumberFormat="1" applyFont="1" applyFill="1" applyBorder="1" applyAlignment="1">
      <alignment horizontal="center" vertical="center" wrapText="1"/>
    </xf>
    <xf numFmtId="169" fontId="48" fillId="0" borderId="829" xfId="71" applyNumberFormat="1" applyFont="1" applyFill="1" applyBorder="1" applyAlignment="1">
      <alignment horizontal="center" vertical="center" wrapText="1"/>
    </xf>
    <xf numFmtId="4" fontId="49" fillId="0" borderId="829" xfId="117" applyNumberFormat="1" applyFont="1" applyFill="1" applyBorder="1" applyAlignment="1">
      <alignment horizontal="center" vertical="center"/>
    </xf>
    <xf numFmtId="4" fontId="49" fillId="0" borderId="828" xfId="117" applyNumberFormat="1" applyFont="1" applyFill="1" applyBorder="1" applyAlignment="1">
      <alignment horizontal="center" vertical="center"/>
    </xf>
    <xf numFmtId="4" fontId="48" fillId="0" borderId="828" xfId="117" applyNumberFormat="1" applyFont="1" applyFill="1" applyBorder="1" applyAlignment="1">
      <alignment horizontal="center" vertical="center"/>
    </xf>
    <xf numFmtId="0" fontId="36" fillId="0" borderId="0" xfId="74" applyFont="1" applyFill="1" applyBorder="1" applyAlignment="1">
      <alignment horizontal="center" vertical="center" wrapText="1"/>
    </xf>
    <xf numFmtId="0" fontId="36" fillId="0" borderId="0" xfId="0" applyFont="1" applyFill="1" applyAlignment="1">
      <alignment horizontal="center"/>
    </xf>
    <xf numFmtId="0" fontId="221" fillId="0" borderId="0" xfId="0" applyFont="1" applyFill="1" applyBorder="1" applyAlignment="1">
      <alignment horizontal="center"/>
    </xf>
    <xf numFmtId="0" fontId="221" fillId="0" borderId="828" xfId="0" applyFont="1" applyFill="1" applyBorder="1" applyAlignment="1">
      <alignment horizontal="center"/>
    </xf>
    <xf numFmtId="4" fontId="48" fillId="0" borderId="671" xfId="117" applyNumberFormat="1" applyFont="1" applyFill="1" applyBorder="1" applyAlignment="1">
      <alignment horizontal="center" vertical="center" wrapText="1"/>
    </xf>
    <xf numFmtId="0" fontId="0" fillId="0" borderId="0" xfId="0" applyAlignment="1">
      <alignment vertical="center"/>
    </xf>
    <xf numFmtId="3" fontId="0" fillId="0" borderId="0" xfId="0" applyNumberFormat="1" applyAlignment="1">
      <alignment vertical="center"/>
    </xf>
    <xf numFmtId="2" fontId="36" fillId="0" borderId="829" xfId="0" applyNumberFormat="1" applyFont="1" applyFill="1" applyBorder="1" applyAlignment="1">
      <alignment horizontal="center"/>
    </xf>
    <xf numFmtId="0" fontId="1" fillId="0" borderId="829" xfId="0" applyFont="1" applyFill="1" applyBorder="1" applyAlignment="1">
      <alignment horizontal="center"/>
    </xf>
    <xf numFmtId="3" fontId="36" fillId="0" borderId="38" xfId="74" applyNumberFormat="1" applyFont="1" applyFill="1" applyBorder="1" applyAlignment="1">
      <alignment horizontal="center"/>
    </xf>
    <xf numFmtId="0" fontId="69" fillId="0" borderId="726" xfId="0" applyFont="1" applyFill="1" applyBorder="1" applyAlignment="1">
      <alignment horizontal="center"/>
    </xf>
    <xf numFmtId="169" fontId="74" fillId="0" borderId="12" xfId="71" applyNumberFormat="1" applyFont="1" applyFill="1" applyBorder="1" applyAlignment="1">
      <alignment vertical="center" wrapText="1"/>
    </xf>
    <xf numFmtId="0" fontId="49" fillId="0" borderId="10" xfId="74" applyFont="1" applyFill="1" applyBorder="1" applyAlignment="1">
      <alignment vertical="center"/>
    </xf>
    <xf numFmtId="49" fontId="71" fillId="0" borderId="10" xfId="115" applyNumberFormat="1" applyFont="1" applyFill="1" applyBorder="1" applyAlignment="1" applyProtection="1">
      <alignment horizontal="center" vertical="center"/>
    </xf>
    <xf numFmtId="49" fontId="71" fillId="0" borderId="10" xfId="74" applyNumberFormat="1" applyFont="1" applyFill="1" applyBorder="1" applyAlignment="1">
      <alignment horizontal="center" vertical="center"/>
    </xf>
    <xf numFmtId="0" fontId="5" fillId="0" borderId="14" xfId="174" applyNumberFormat="1" applyFont="1" applyFill="1" applyBorder="1" applyAlignment="1">
      <alignment vertical="center"/>
    </xf>
    <xf numFmtId="0" fontId="48" fillId="0" borderId="14" xfId="74" applyFont="1" applyFill="1" applyBorder="1" applyAlignment="1">
      <alignment horizontal="center" vertical="center"/>
    </xf>
    <xf numFmtId="49" fontId="48" fillId="0" borderId="14" xfId="115" applyNumberFormat="1" applyFont="1" applyFill="1" applyBorder="1" applyAlignment="1" applyProtection="1">
      <alignment horizontal="center" vertical="center"/>
    </xf>
    <xf numFmtId="49" fontId="48" fillId="0" borderId="14" xfId="74" applyNumberFormat="1" applyFont="1" applyFill="1" applyBorder="1" applyAlignment="1">
      <alignment horizontal="center" vertical="center"/>
    </xf>
    <xf numFmtId="3" fontId="146" fillId="0" borderId="14" xfId="0" applyNumberFormat="1" applyFont="1" applyFill="1" applyBorder="1" applyAlignment="1">
      <alignment horizontal="center"/>
    </xf>
    <xf numFmtId="4" fontId="51" fillId="0" borderId="15" xfId="117" applyNumberFormat="1" applyFont="1" applyFill="1" applyBorder="1" applyAlignment="1">
      <alignment horizontal="center" vertical="center"/>
    </xf>
    <xf numFmtId="0" fontId="49" fillId="0" borderId="28" xfId="74" applyFont="1" applyFill="1" applyBorder="1" applyAlignment="1">
      <alignment vertical="center"/>
    </xf>
    <xf numFmtId="0" fontId="71" fillId="0" borderId="28" xfId="74" applyFont="1" applyFill="1" applyBorder="1" applyAlignment="1">
      <alignment horizontal="center" vertical="center"/>
    </xf>
    <xf numFmtId="49" fontId="71" fillId="0" borderId="28" xfId="115" applyNumberFormat="1" applyFont="1" applyFill="1" applyBorder="1" applyAlignment="1" applyProtection="1">
      <alignment horizontal="center" vertical="center"/>
    </xf>
    <xf numFmtId="49" fontId="71" fillId="0" borderId="28" xfId="74" applyNumberFormat="1" applyFont="1" applyFill="1" applyBorder="1" applyAlignment="1">
      <alignment horizontal="center" vertical="center"/>
    </xf>
    <xf numFmtId="0" fontId="71" fillId="0" borderId="14" xfId="74" applyFont="1" applyFill="1" applyBorder="1" applyAlignment="1">
      <alignment horizontal="center" vertical="center"/>
    </xf>
    <xf numFmtId="49" fontId="71" fillId="0" borderId="14" xfId="115" applyNumberFormat="1" applyFont="1" applyFill="1" applyBorder="1" applyAlignment="1" applyProtection="1">
      <alignment horizontal="center" vertical="center"/>
    </xf>
    <xf numFmtId="49" fontId="71" fillId="0" borderId="14" xfId="74" applyNumberFormat="1" applyFont="1" applyFill="1" applyBorder="1" applyAlignment="1">
      <alignment horizontal="center" vertical="center"/>
    </xf>
    <xf numFmtId="3" fontId="147" fillId="0" borderId="14" xfId="0" applyNumberFormat="1" applyFont="1" applyFill="1" applyBorder="1" applyAlignment="1">
      <alignment horizontal="center"/>
    </xf>
    <xf numFmtId="4" fontId="75" fillId="0" borderId="15" xfId="117" applyNumberFormat="1" applyFont="1" applyFill="1" applyBorder="1" applyAlignment="1">
      <alignment horizontal="center" vertical="center"/>
    </xf>
    <xf numFmtId="0" fontId="71" fillId="0" borderId="772" xfId="74" applyFont="1" applyFill="1" applyBorder="1" applyAlignment="1">
      <alignment horizontal="center" vertical="center"/>
    </xf>
    <xf numFmtId="49" fontId="49" fillId="0" borderId="12" xfId="115" applyNumberFormat="1" applyFont="1" applyFill="1" applyBorder="1" applyAlignment="1" applyProtection="1">
      <alignment horizontal="center" vertical="center"/>
    </xf>
    <xf numFmtId="0" fontId="5" fillId="0" borderId="0" xfId="174" applyNumberFormat="1" applyFont="1" applyFill="1" applyBorder="1" applyAlignment="1">
      <alignment vertical="center"/>
    </xf>
    <xf numFmtId="0" fontId="5" fillId="0" borderId="13" xfId="174" applyNumberFormat="1" applyFont="1" applyFill="1" applyBorder="1" applyAlignment="1">
      <alignment vertical="center"/>
    </xf>
    <xf numFmtId="0" fontId="5" fillId="0" borderId="12" xfId="174" applyNumberFormat="1" applyFont="1" applyFill="1" applyBorder="1" applyAlignment="1">
      <alignment vertical="center"/>
    </xf>
    <xf numFmtId="0" fontId="69" fillId="0" borderId="726" xfId="0" applyFont="1" applyFill="1" applyBorder="1" applyAlignment="1">
      <alignment horizontal="center" vertical="center"/>
    </xf>
    <xf numFmtId="0" fontId="69" fillId="0" borderId="0" xfId="0" applyFont="1" applyFill="1" applyAlignment="1">
      <alignment horizontal="center" vertical="center"/>
    </xf>
    <xf numFmtId="1" fontId="69" fillId="0" borderId="726" xfId="0" applyNumberFormat="1" applyFont="1" applyFill="1" applyBorder="1" applyAlignment="1">
      <alignment horizontal="center" vertical="center"/>
    </xf>
    <xf numFmtId="2" fontId="135" fillId="47" borderId="833" xfId="0" applyNumberFormat="1" applyFont="1" applyFill="1" applyBorder="1"/>
    <xf numFmtId="2" fontId="135" fillId="47" borderId="834" xfId="0" applyNumberFormat="1" applyFont="1" applyFill="1" applyBorder="1"/>
    <xf numFmtId="2" fontId="135" fillId="0" borderId="789" xfId="0" applyNumberFormat="1" applyFont="1" applyBorder="1"/>
    <xf numFmtId="2" fontId="135" fillId="47" borderId="734" xfId="0" applyNumberFormat="1" applyFont="1" applyFill="1" applyBorder="1"/>
    <xf numFmtId="0" fontId="0" fillId="0" borderId="829" xfId="0" applyBorder="1"/>
    <xf numFmtId="0" fontId="0" fillId="0" borderId="0" xfId="0"/>
    <xf numFmtId="0" fontId="0" fillId="0" borderId="829" xfId="0" applyFill="1" applyBorder="1" applyAlignment="1">
      <alignment vertical="center"/>
    </xf>
    <xf numFmtId="0" fontId="0" fillId="0" borderId="829" xfId="0" applyFill="1" applyBorder="1" applyAlignment="1">
      <alignment horizontal="right" vertical="center"/>
    </xf>
    <xf numFmtId="0" fontId="0" fillId="0" borderId="829" xfId="0" applyFill="1" applyBorder="1"/>
    <xf numFmtId="0" fontId="145" fillId="0" borderId="0" xfId="0" applyFont="1" applyFill="1" applyBorder="1" applyAlignment="1">
      <alignment horizontal="center" vertical="center"/>
    </xf>
    <xf numFmtId="0" fontId="36" fillId="0" borderId="751" xfId="74" applyFont="1" applyFill="1" applyBorder="1" applyAlignment="1">
      <alignment horizontal="center" vertical="center"/>
    </xf>
    <xf numFmtId="4" fontId="48" fillId="0" borderId="743" xfId="117" applyNumberFormat="1" applyFont="1" applyFill="1" applyBorder="1" applyAlignment="1">
      <alignment horizontal="center" vertical="center" wrapText="1"/>
    </xf>
    <xf numFmtId="4" fontId="0" fillId="0" borderId="829" xfId="0" applyNumberFormat="1" applyFill="1" applyBorder="1" applyAlignment="1">
      <alignment horizontal="center"/>
    </xf>
    <xf numFmtId="0" fontId="0" fillId="0" borderId="0" xfId="0"/>
    <xf numFmtId="4" fontId="0" fillId="0" borderId="829" xfId="0" applyNumberFormat="1" applyFill="1" applyBorder="1" applyAlignment="1">
      <alignment horizontal="right"/>
    </xf>
    <xf numFmtId="0" fontId="141" fillId="0" borderId="829" xfId="0" applyFont="1" applyFill="1" applyBorder="1" applyAlignment="1">
      <alignment vertical="center"/>
    </xf>
    <xf numFmtId="0" fontId="141" fillId="0" borderId="829" xfId="0" applyFont="1" applyFill="1" applyBorder="1" applyAlignment="1">
      <alignment horizontal="center" vertical="center"/>
    </xf>
    <xf numFmtId="1" fontId="141" fillId="0" borderId="829" xfId="0" applyNumberFormat="1" applyFont="1" applyFill="1" applyBorder="1" applyAlignment="1">
      <alignment horizontal="center" vertical="center"/>
    </xf>
    <xf numFmtId="4" fontId="141" fillId="0" borderId="834" xfId="0" applyNumberFormat="1" applyFont="1" applyFill="1" applyBorder="1" applyAlignment="1">
      <alignment horizontal="center" vertical="center"/>
    </xf>
    <xf numFmtId="0" fontId="141" fillId="0" borderId="733" xfId="0" applyFont="1" applyFill="1" applyBorder="1" applyAlignment="1">
      <alignment vertical="center"/>
    </xf>
    <xf numFmtId="0" fontId="141" fillId="0" borderId="733" xfId="0" applyFont="1" applyFill="1" applyBorder="1" applyAlignment="1">
      <alignment horizontal="center" vertical="center"/>
    </xf>
    <xf numFmtId="4" fontId="141" fillId="0" borderId="734" xfId="0" applyNumberFormat="1" applyFont="1" applyFill="1" applyBorder="1" applyAlignment="1">
      <alignment horizontal="center" vertical="center"/>
    </xf>
    <xf numFmtId="4" fontId="141" fillId="0" borderId="833" xfId="0" applyNumberFormat="1" applyFont="1" applyFill="1" applyBorder="1" applyAlignment="1">
      <alignment horizontal="center" vertical="center"/>
    </xf>
    <xf numFmtId="4" fontId="141" fillId="0" borderId="836" xfId="0" applyNumberFormat="1" applyFont="1" applyFill="1" applyBorder="1" applyAlignment="1">
      <alignment horizontal="center" vertical="center"/>
    </xf>
    <xf numFmtId="0" fontId="141" fillId="0" borderId="271" xfId="0" applyFont="1" applyFill="1" applyBorder="1" applyAlignment="1">
      <alignment vertical="center"/>
    </xf>
    <xf numFmtId="0" fontId="141" fillId="0" borderId="830" xfId="0" applyFont="1" applyFill="1" applyBorder="1" applyAlignment="1">
      <alignment vertical="center"/>
    </xf>
    <xf numFmtId="0" fontId="0" fillId="0" borderId="0" xfId="0" applyAlignment="1">
      <alignment vertical="center"/>
    </xf>
    <xf numFmtId="2" fontId="71" fillId="0" borderId="751" xfId="57" applyNumberFormat="1" applyFont="1" applyFill="1" applyBorder="1" applyAlignment="1">
      <alignment horizontal="left" vertical="center"/>
    </xf>
    <xf numFmtId="2" fontId="71" fillId="0" borderId="236" xfId="57" applyNumberFormat="1" applyFont="1" applyFill="1" applyBorder="1" applyAlignment="1">
      <alignment horizontal="left" vertical="center" wrapText="1"/>
    </xf>
    <xf numFmtId="2" fontId="71" fillId="0" borderId="237" xfId="57" applyNumberFormat="1" applyFont="1" applyFill="1" applyBorder="1" applyAlignment="1">
      <alignment horizontal="left" vertical="center" wrapText="1"/>
    </xf>
    <xf numFmtId="0" fontId="48" fillId="0" borderId="54" xfId="69" applyFont="1" applyFill="1" applyBorder="1" applyAlignment="1">
      <alignment horizontal="center" vertical="center"/>
    </xf>
    <xf numFmtId="0" fontId="48" fillId="0" borderId="66" xfId="69" applyFont="1" applyFill="1" applyBorder="1" applyAlignment="1">
      <alignment horizontal="center" vertical="center"/>
    </xf>
    <xf numFmtId="0" fontId="48" fillId="0" borderId="12" xfId="69" applyFont="1" applyFill="1" applyBorder="1" applyAlignment="1">
      <alignment horizontal="center" vertical="center"/>
    </xf>
    <xf numFmtId="169" fontId="76" fillId="0" borderId="13" xfId="71" applyNumberFormat="1" applyFont="1" applyFill="1" applyBorder="1" applyAlignment="1">
      <alignment horizontal="left" vertical="center" wrapText="1"/>
    </xf>
    <xf numFmtId="4" fontId="74" fillId="0" borderId="10" xfId="117" applyNumberFormat="1" applyFont="1" applyFill="1" applyBorder="1" applyAlignment="1">
      <alignment horizontal="center" vertical="center" wrapText="1"/>
    </xf>
    <xf numFmtId="4" fontId="74" fillId="0" borderId="28" xfId="117" applyNumberFormat="1" applyFont="1" applyFill="1" applyBorder="1" applyAlignment="1">
      <alignment horizontal="center" vertical="center" wrapText="1"/>
    </xf>
    <xf numFmtId="0" fontId="74" fillId="0" borderId="10" xfId="74" applyFont="1" applyFill="1" applyBorder="1" applyAlignment="1">
      <alignment horizontal="center" vertical="center" wrapText="1"/>
    </xf>
    <xf numFmtId="0" fontId="74" fillId="0" borderId="28" xfId="74" applyFont="1" applyFill="1" applyBorder="1" applyAlignment="1">
      <alignment horizontal="center" vertical="center" wrapText="1"/>
    </xf>
    <xf numFmtId="0" fontId="74" fillId="0" borderId="21" xfId="74" applyFont="1" applyFill="1" applyBorder="1" applyAlignment="1">
      <alignment horizontal="center" vertical="center" wrapText="1"/>
    </xf>
    <xf numFmtId="49" fontId="74" fillId="0" borderId="21" xfId="74" applyNumberFormat="1" applyFont="1" applyFill="1" applyBorder="1" applyAlignment="1">
      <alignment horizontal="center" vertical="center" wrapText="1"/>
    </xf>
    <xf numFmtId="2" fontId="0" fillId="57" borderId="0" xfId="0" applyNumberFormat="1" applyFill="1" applyAlignment="1">
      <alignment vertical="center"/>
    </xf>
    <xf numFmtId="0" fontId="0" fillId="57" borderId="0" xfId="0" applyFill="1" applyAlignment="1">
      <alignment vertical="center"/>
    </xf>
    <xf numFmtId="0" fontId="5" fillId="57" borderId="829" xfId="24712" applyFill="1" applyBorder="1"/>
    <xf numFmtId="0" fontId="5" fillId="57" borderId="829" xfId="24712" applyFill="1" applyBorder="1" applyAlignment="1">
      <alignment horizontal="center" vertical="center"/>
    </xf>
    <xf numFmtId="2" fontId="5" fillId="57" borderId="829" xfId="24712" applyNumberFormat="1" applyFill="1" applyBorder="1" applyAlignment="1">
      <alignment horizontal="center" vertical="center"/>
    </xf>
    <xf numFmtId="2" fontId="134" fillId="57" borderId="829" xfId="0" applyNumberFormat="1" applyFont="1" applyFill="1" applyBorder="1" applyAlignment="1">
      <alignment horizontal="center" vertical="center"/>
    </xf>
    <xf numFmtId="2" fontId="5" fillId="57" borderId="829" xfId="24712" applyNumberFormat="1" applyFont="1" applyFill="1" applyBorder="1" applyAlignment="1">
      <alignment horizontal="center" vertical="center"/>
    </xf>
    <xf numFmtId="0" fontId="5" fillId="57" borderId="0" xfId="24712" applyFill="1"/>
    <xf numFmtId="4" fontId="141" fillId="0" borderId="829" xfId="0" applyNumberFormat="1" applyFont="1" applyFill="1" applyBorder="1" applyAlignment="1">
      <alignment horizontal="center" vertical="center"/>
    </xf>
    <xf numFmtId="4" fontId="141" fillId="0" borderId="733" xfId="0" applyNumberFormat="1" applyFont="1" applyFill="1" applyBorder="1" applyAlignment="1">
      <alignment horizontal="center" vertical="center"/>
    </xf>
    <xf numFmtId="169" fontId="75" fillId="0" borderId="12" xfId="71" applyNumberFormat="1" applyFont="1" applyFill="1" applyBorder="1" applyAlignment="1">
      <alignment horizontal="center" vertical="center" wrapText="1"/>
    </xf>
    <xf numFmtId="49" fontId="75" fillId="0" borderId="12" xfId="115" applyNumberFormat="1" applyFont="1" applyFill="1" applyBorder="1" applyAlignment="1" applyProtection="1">
      <alignment horizontal="center" vertical="center"/>
    </xf>
    <xf numFmtId="1" fontId="75" fillId="0" borderId="12" xfId="71" applyNumberFormat="1" applyFont="1" applyFill="1" applyBorder="1" applyAlignment="1">
      <alignment horizontal="center" vertical="center" wrapText="1"/>
    </xf>
    <xf numFmtId="0" fontId="75" fillId="0" borderId="12" xfId="74" applyNumberFormat="1" applyFont="1" applyFill="1" applyBorder="1" applyAlignment="1">
      <alignment horizontal="center" vertical="center"/>
    </xf>
    <xf numFmtId="3" fontId="49" fillId="0" borderId="12" xfId="0" applyNumberFormat="1" applyFont="1" applyFill="1" applyBorder="1" applyAlignment="1">
      <alignment horizontal="center" vertical="center"/>
    </xf>
    <xf numFmtId="3" fontId="221" fillId="0" borderId="14" xfId="0" applyNumberFormat="1" applyFont="1" applyFill="1" applyBorder="1" applyAlignment="1">
      <alignment horizontal="center" vertical="center"/>
    </xf>
    <xf numFmtId="2" fontId="71" fillId="0" borderId="42" xfId="57" applyNumberFormat="1" applyFont="1" applyFill="1" applyBorder="1" applyAlignment="1">
      <alignment vertical="center" wrapText="1"/>
    </xf>
    <xf numFmtId="2" fontId="49" fillId="0" borderId="16" xfId="57" applyNumberFormat="1" applyFont="1" applyFill="1" applyBorder="1" applyAlignment="1">
      <alignment vertical="center"/>
    </xf>
    <xf numFmtId="2" fontId="71" fillId="0" borderId="16" xfId="57" applyNumberFormat="1" applyFont="1" applyFill="1" applyBorder="1" applyAlignment="1">
      <alignment vertical="center" wrapText="1"/>
    </xf>
    <xf numFmtId="2" fontId="71" fillId="0" borderId="751" xfId="57" applyNumberFormat="1" applyFont="1" applyFill="1" applyBorder="1" applyAlignment="1">
      <alignment vertical="center" wrapText="1"/>
    </xf>
    <xf numFmtId="2" fontId="49" fillId="0" borderId="42" xfId="57" applyNumberFormat="1" applyFont="1" applyFill="1" applyBorder="1" applyAlignment="1">
      <alignment vertical="center"/>
    </xf>
    <xf numFmtId="2" fontId="71" fillId="0" borderId="16" xfId="57" applyNumberFormat="1" applyFont="1" applyFill="1" applyBorder="1" applyAlignment="1">
      <alignment vertical="center"/>
    </xf>
    <xf numFmtId="2" fontId="71" fillId="0" borderId="751" xfId="57" applyNumberFormat="1" applyFont="1" applyFill="1" applyBorder="1" applyAlignment="1">
      <alignment vertical="center"/>
    </xf>
    <xf numFmtId="2" fontId="71" fillId="0" borderId="42" xfId="57" applyNumberFormat="1" applyFont="1" applyFill="1" applyBorder="1" applyAlignment="1">
      <alignment vertical="center"/>
    </xf>
    <xf numFmtId="2" fontId="71" fillId="0" borderId="70" xfId="57" applyNumberFormat="1" applyFont="1" applyFill="1" applyBorder="1" applyAlignment="1">
      <alignment vertical="center"/>
    </xf>
    <xf numFmtId="0" fontId="49" fillId="0" borderId="21" xfId="57" applyFont="1" applyFill="1" applyBorder="1" applyAlignment="1">
      <alignment horizontal="left" vertical="center" wrapText="1"/>
    </xf>
    <xf numFmtId="3" fontId="5" fillId="0" borderId="240" xfId="174" applyNumberFormat="1" applyFill="1" applyBorder="1" applyAlignment="1">
      <alignment horizontal="center"/>
    </xf>
    <xf numFmtId="3" fontId="5" fillId="0" borderId="749" xfId="174" applyNumberFormat="1" applyFill="1" applyBorder="1" applyAlignment="1">
      <alignment horizontal="center"/>
    </xf>
    <xf numFmtId="3" fontId="157" fillId="0" borderId="726" xfId="0" applyNumberFormat="1" applyFont="1" applyFill="1" applyBorder="1" applyAlignment="1">
      <alignment horizontal="right" indent="1"/>
    </xf>
    <xf numFmtId="3" fontId="157" fillId="0" borderId="726" xfId="0" applyNumberFormat="1" applyFont="1" applyFill="1" applyBorder="1" applyAlignment="1">
      <alignment horizontal="center" vertical="center"/>
    </xf>
    <xf numFmtId="3" fontId="157" fillId="0" borderId="726" xfId="0" applyNumberFormat="1" applyFont="1" applyFill="1" applyBorder="1" applyAlignment="1">
      <alignment horizontal="center"/>
    </xf>
    <xf numFmtId="4" fontId="0" fillId="0" borderId="829" xfId="0" applyNumberFormat="1" applyFill="1" applyBorder="1" applyAlignment="1">
      <alignment horizontal="center" vertical="center"/>
    </xf>
    <xf numFmtId="4" fontId="0" fillId="47" borderId="426" xfId="0" applyNumberFormat="1" applyFont="1" applyFill="1" applyBorder="1" applyAlignment="1">
      <alignment horizontal="center"/>
    </xf>
    <xf numFmtId="4" fontId="0" fillId="73" borderId="426" xfId="0" applyNumberFormat="1" applyFont="1" applyFill="1" applyBorder="1" applyAlignment="1">
      <alignment horizontal="center"/>
    </xf>
    <xf numFmtId="0" fontId="0" fillId="0" borderId="793" xfId="0" applyFill="1" applyBorder="1" applyAlignment="1">
      <alignment horizontal="right"/>
    </xf>
    <xf numFmtId="4" fontId="0" fillId="68" borderId="0" xfId="0" applyNumberFormat="1" applyFont="1" applyFill="1" applyAlignment="1">
      <alignment horizontal="center"/>
    </xf>
    <xf numFmtId="4" fontId="0" fillId="68" borderId="0" xfId="0" applyNumberFormat="1" applyFont="1" applyFill="1"/>
    <xf numFmtId="1" fontId="42" fillId="0" borderId="419" xfId="71" applyNumberFormat="1" applyFont="1" applyFill="1" applyBorder="1" applyAlignment="1">
      <alignment horizontal="center" vertical="center" wrapText="1"/>
    </xf>
    <xf numFmtId="2" fontId="0" fillId="0" borderId="830" xfId="0" applyNumberFormat="1" applyFill="1" applyBorder="1" applyAlignment="1">
      <alignment horizontal="center"/>
    </xf>
    <xf numFmtId="0" fontId="3" fillId="25" borderId="835" xfId="0" applyFont="1" applyFill="1" applyBorder="1" applyAlignment="1">
      <alignment horizontal="center" vertical="center" wrapText="1"/>
    </xf>
    <xf numFmtId="0" fontId="144" fillId="0" borderId="0" xfId="0" applyFont="1" applyAlignment="1">
      <alignment horizontal="center"/>
    </xf>
    <xf numFmtId="0" fontId="1" fillId="0" borderId="0" xfId="0" applyFont="1"/>
    <xf numFmtId="0" fontId="1" fillId="0" borderId="0" xfId="0" applyFont="1" applyAlignment="1">
      <alignment horizontal="center"/>
    </xf>
    <xf numFmtId="0" fontId="1" fillId="0" borderId="829" xfId="0" applyFont="1" applyBorder="1" applyAlignment="1">
      <alignment horizontal="center"/>
    </xf>
    <xf numFmtId="0" fontId="148" fillId="0" borderId="829" xfId="0" applyFont="1" applyBorder="1" applyAlignment="1">
      <alignment horizontal="center"/>
    </xf>
    <xf numFmtId="0" fontId="148" fillId="0" borderId="0" xfId="0" applyFont="1" applyAlignment="1">
      <alignment horizontal="center"/>
    </xf>
    <xf numFmtId="0" fontId="1" fillId="0" borderId="829" xfId="0" applyFont="1" applyBorder="1"/>
    <xf numFmtId="3" fontId="1" fillId="0" borderId="829" xfId="0" applyNumberFormat="1" applyFont="1" applyBorder="1" applyAlignment="1">
      <alignment horizontal="right" indent="1"/>
    </xf>
    <xf numFmtId="0" fontId="376" fillId="0" borderId="829" xfId="0" applyFont="1" applyBorder="1" applyAlignment="1">
      <alignment horizontal="center"/>
    </xf>
    <xf numFmtId="0" fontId="144" fillId="0" borderId="829" xfId="0" applyFont="1" applyBorder="1"/>
    <xf numFmtId="0" fontId="279" fillId="0" borderId="829" xfId="0" applyFont="1" applyBorder="1" applyAlignment="1">
      <alignment horizontal="center"/>
    </xf>
    <xf numFmtId="0" fontId="144" fillId="0" borderId="829" xfId="0" applyFont="1" applyBorder="1" applyAlignment="1">
      <alignment horizontal="right" indent="1"/>
    </xf>
    <xf numFmtId="0" fontId="144" fillId="0" borderId="829" xfId="0" applyFont="1" applyBorder="1" applyAlignment="1">
      <alignment horizontal="left" indent="1"/>
    </xf>
    <xf numFmtId="0" fontId="279" fillId="0" borderId="829" xfId="0" applyFont="1" applyBorder="1" applyAlignment="1">
      <alignment horizontal="left" indent="1"/>
    </xf>
    <xf numFmtId="0" fontId="144" fillId="0" borderId="829" xfId="0" applyFont="1" applyBorder="1" applyAlignment="1">
      <alignment horizontal="center"/>
    </xf>
    <xf numFmtId="4" fontId="144" fillId="0" borderId="829" xfId="0" applyNumberFormat="1" applyFont="1" applyBorder="1" applyAlignment="1">
      <alignment horizontal="left" indent="1"/>
    </xf>
    <xf numFmtId="4" fontId="144" fillId="0" borderId="829" xfId="0" applyNumberFormat="1" applyFont="1" applyBorder="1"/>
    <xf numFmtId="4" fontId="279" fillId="0" borderId="829" xfId="0" applyNumberFormat="1" applyFont="1" applyBorder="1" applyAlignment="1">
      <alignment horizontal="left" indent="1"/>
    </xf>
    <xf numFmtId="3" fontId="144" fillId="0" borderId="829" xfId="0" applyNumberFormat="1" applyFont="1" applyBorder="1" applyAlignment="1">
      <alignment horizontal="center"/>
    </xf>
    <xf numFmtId="4" fontId="144" fillId="0" borderId="829" xfId="0" applyNumberFormat="1" applyFont="1" applyBorder="1" applyAlignment="1">
      <alignment horizontal="center"/>
    </xf>
    <xf numFmtId="0" fontId="144" fillId="0" borderId="829" xfId="0" applyNumberFormat="1" applyFont="1" applyBorder="1" applyAlignment="1">
      <alignment horizontal="left" indent="1"/>
    </xf>
    <xf numFmtId="0" fontId="1" fillId="0" borderId="0" xfId="0" applyFont="1" applyAlignment="1">
      <alignment horizontal="justify" vertical="center"/>
    </xf>
    <xf numFmtId="0" fontId="147" fillId="0" borderId="829" xfId="0" applyFont="1" applyBorder="1" applyAlignment="1">
      <alignment horizontal="center"/>
    </xf>
    <xf numFmtId="0" fontId="15" fillId="0" borderId="835" xfId="54" applyFont="1" applyFill="1" applyBorder="1" applyAlignment="1" applyProtection="1">
      <alignment horizontal="center" vertical="center"/>
    </xf>
    <xf numFmtId="2" fontId="0" fillId="0" borderId="829" xfId="0" applyNumberFormat="1" applyFill="1" applyBorder="1" applyAlignment="1">
      <alignment horizontal="center"/>
    </xf>
    <xf numFmtId="0" fontId="3" fillId="0" borderId="628" xfId="0" applyFont="1" applyFill="1" applyBorder="1" applyAlignment="1">
      <alignment vertical="center"/>
    </xf>
    <xf numFmtId="2" fontId="202" fillId="0" borderId="603" xfId="209" applyNumberFormat="1" applyFont="1" applyFill="1" applyBorder="1" applyAlignment="1">
      <alignment horizontal="center" vertical="center"/>
    </xf>
    <xf numFmtId="4" fontId="49" fillId="47" borderId="0" xfId="58" applyNumberFormat="1" applyFont="1" applyFill="1" applyAlignment="1">
      <alignment horizontal="center" vertical="center"/>
    </xf>
    <xf numFmtId="4" fontId="49" fillId="0" borderId="0" xfId="58" applyNumberFormat="1" applyFont="1" applyFill="1" applyAlignment="1">
      <alignment horizontal="center" vertical="center"/>
    </xf>
    <xf numFmtId="4" fontId="49" fillId="0" borderId="829" xfId="58" applyNumberFormat="1" applyFont="1" applyFill="1" applyBorder="1" applyAlignment="1">
      <alignment horizontal="center" vertical="center"/>
    </xf>
    <xf numFmtId="4" fontId="49" fillId="50" borderId="829" xfId="58" applyNumberFormat="1" applyFont="1" applyFill="1" applyBorder="1" applyAlignment="1">
      <alignment horizontal="center" vertical="center"/>
    </xf>
    <xf numFmtId="4" fontId="195" fillId="0" borderId="829" xfId="75" applyNumberFormat="1" applyFont="1" applyFill="1" applyBorder="1" applyAlignment="1">
      <alignment horizontal="center" vertical="center"/>
    </xf>
    <xf numFmtId="4" fontId="129" fillId="50" borderId="829" xfId="0" applyNumberFormat="1" applyFont="1" applyFill="1" applyBorder="1" applyAlignment="1">
      <alignment horizontal="center"/>
    </xf>
    <xf numFmtId="4" fontId="188" fillId="125" borderId="829" xfId="75" applyNumberFormat="1" applyFont="1" applyFill="1" applyBorder="1" applyAlignment="1">
      <alignment horizontal="center" vertical="center"/>
    </xf>
    <xf numFmtId="4" fontId="129" fillId="0" borderId="829" xfId="0" applyNumberFormat="1" applyFont="1" applyFill="1" applyBorder="1" applyAlignment="1">
      <alignment horizontal="center"/>
    </xf>
    <xf numFmtId="3" fontId="42" fillId="36" borderId="829" xfId="71" applyNumberFormat="1" applyFont="1" applyFill="1" applyBorder="1" applyAlignment="1">
      <alignment horizontal="center" vertical="center" wrapText="1"/>
    </xf>
    <xf numFmtId="0" fontId="43" fillId="36" borderId="829" xfId="57" applyFont="1" applyFill="1" applyBorder="1" applyAlignment="1">
      <alignment vertical="center" wrapText="1"/>
    </xf>
    <xf numFmtId="3" fontId="0" fillId="0" borderId="829" xfId="0" applyNumberFormat="1" applyFill="1" applyBorder="1" applyAlignment="1">
      <alignment horizontal="center"/>
    </xf>
    <xf numFmtId="0" fontId="0" fillId="0" borderId="0" xfId="0"/>
    <xf numFmtId="4" fontId="150" fillId="64" borderId="829" xfId="168" applyNumberFormat="1" applyFont="1" applyFill="1" applyBorder="1" applyAlignment="1">
      <alignment horizontal="center" vertical="center" wrapText="1"/>
    </xf>
    <xf numFmtId="2" fontId="135" fillId="0" borderId="829" xfId="0" applyNumberFormat="1" applyFont="1" applyFill="1" applyBorder="1" applyAlignment="1">
      <alignment horizontal="center"/>
    </xf>
    <xf numFmtId="0" fontId="377" fillId="25" borderId="829" xfId="0" applyFont="1" applyFill="1" applyBorder="1" applyAlignment="1">
      <alignment horizontal="center" vertical="center" wrapText="1"/>
    </xf>
    <xf numFmtId="3" fontId="259" fillId="47" borderId="824" xfId="0" applyNumberFormat="1" applyFont="1" applyFill="1" applyBorder="1" applyAlignment="1">
      <alignment horizontal="center" vertical="center" wrapText="1"/>
    </xf>
    <xf numFmtId="3" fontId="259" fillId="0" borderId="824" xfId="0" applyNumberFormat="1" applyFont="1" applyFill="1" applyBorder="1" applyAlignment="1">
      <alignment horizontal="center" vertical="center" wrapText="1"/>
    </xf>
    <xf numFmtId="3" fontId="259" fillId="0" borderId="829" xfId="0" applyNumberFormat="1" applyFont="1" applyFill="1" applyBorder="1" applyAlignment="1">
      <alignment horizontal="center" vertical="center" wrapText="1"/>
    </xf>
    <xf numFmtId="0" fontId="202" fillId="0" borderId="829" xfId="0" applyFont="1" applyBorder="1" applyAlignment="1">
      <alignment horizontal="center" vertical="center" wrapText="1"/>
    </xf>
    <xf numFmtId="0" fontId="202" fillId="0" borderId="829" xfId="0" applyFont="1" applyBorder="1"/>
    <xf numFmtId="0" fontId="202" fillId="0" borderId="829" xfId="0" applyFont="1" applyBorder="1" applyAlignment="1">
      <alignment horizontal="left" vertical="center" wrapText="1"/>
    </xf>
    <xf numFmtId="0" fontId="202" fillId="0" borderId="829" xfId="0" applyFont="1" applyBorder="1" applyAlignment="1">
      <alignment vertical="center" wrapText="1"/>
    </xf>
    <xf numFmtId="197" fontId="0" fillId="0" borderId="0" xfId="0" applyNumberFormat="1"/>
    <xf numFmtId="4" fontId="202" fillId="47" borderId="829" xfId="0" applyNumberFormat="1" applyFont="1" applyFill="1" applyBorder="1" applyAlignment="1">
      <alignment vertical="center" wrapText="1"/>
    </xf>
    <xf numFmtId="0" fontId="155" fillId="48" borderId="829" xfId="0" applyFont="1" applyFill="1" applyBorder="1" applyAlignment="1">
      <alignment horizontal="center" vertical="center"/>
    </xf>
    <xf numFmtId="0" fontId="155" fillId="48" borderId="829" xfId="0" applyFont="1" applyFill="1" applyBorder="1" applyAlignment="1">
      <alignment horizontal="center" vertical="center" wrapText="1"/>
    </xf>
    <xf numFmtId="0" fontId="0" fillId="0" borderId="0" xfId="0"/>
    <xf numFmtId="0" fontId="11" fillId="0" borderId="441" xfId="0" applyFont="1" applyFill="1" applyBorder="1" applyAlignment="1">
      <alignment horizontal="center" vertical="center" wrapText="1"/>
    </xf>
    <xf numFmtId="0" fontId="11" fillId="0" borderId="793" xfId="0" applyFont="1" applyFill="1" applyBorder="1" applyAlignment="1">
      <alignment horizontal="center" vertical="center" wrapText="1"/>
    </xf>
    <xf numFmtId="4" fontId="4" fillId="0" borderId="441" xfId="57" applyNumberFormat="1" applyFill="1" applyBorder="1" applyAlignment="1">
      <alignment horizontal="center" vertical="center"/>
    </xf>
    <xf numFmtId="4" fontId="4" fillId="0" borderId="835" xfId="57" applyNumberFormat="1" applyFill="1" applyBorder="1" applyAlignment="1">
      <alignment horizontal="center" vertical="center"/>
    </xf>
    <xf numFmtId="4" fontId="4" fillId="0" borderId="793" xfId="57" applyNumberFormat="1" applyFill="1" applyBorder="1" applyAlignment="1">
      <alignment horizontal="center" vertical="center"/>
    </xf>
    <xf numFmtId="49" fontId="134" fillId="0" borderId="441" xfId="0" applyNumberFormat="1" applyFont="1" applyFill="1" applyBorder="1" applyAlignment="1">
      <alignment horizontal="center"/>
    </xf>
    <xf numFmtId="49" fontId="134" fillId="0" borderId="835" xfId="0" applyNumberFormat="1" applyFont="1" applyFill="1" applyBorder="1" applyAlignment="1">
      <alignment horizontal="center"/>
    </xf>
    <xf numFmtId="49" fontId="134" fillId="0" borderId="793" xfId="0" applyNumberFormat="1" applyFont="1" applyFill="1" applyBorder="1" applyAlignment="1">
      <alignment horizontal="center"/>
    </xf>
    <xf numFmtId="49" fontId="0" fillId="0" borderId="441" xfId="0" applyNumberFormat="1" applyFont="1" applyFill="1" applyBorder="1" applyAlignment="1">
      <alignment horizontal="center" vertical="center"/>
    </xf>
    <xf numFmtId="49" fontId="0" fillId="0" borderId="835" xfId="0" applyNumberFormat="1" applyFont="1" applyFill="1" applyBorder="1" applyAlignment="1">
      <alignment horizontal="center" vertical="center"/>
    </xf>
    <xf numFmtId="49" fontId="0" fillId="0" borderId="793" xfId="0" applyNumberFormat="1" applyFont="1" applyFill="1" applyBorder="1" applyAlignment="1">
      <alignment horizontal="center" vertical="center"/>
    </xf>
    <xf numFmtId="4" fontId="25" fillId="0" borderId="826" xfId="0" applyNumberFormat="1" applyFont="1" applyFill="1" applyBorder="1" applyAlignment="1">
      <alignment horizontal="center" vertical="center" wrapText="1"/>
    </xf>
    <xf numFmtId="4" fontId="25" fillId="0" borderId="836" xfId="0" applyNumberFormat="1" applyFont="1" applyFill="1" applyBorder="1" applyAlignment="1">
      <alignment horizontal="center" vertical="center" wrapText="1"/>
    </xf>
    <xf numFmtId="4" fontId="25" fillId="0" borderId="640" xfId="0" applyNumberFormat="1" applyFont="1" applyFill="1" applyBorder="1" applyAlignment="1">
      <alignment horizontal="center" vertical="center" wrapText="1"/>
    </xf>
    <xf numFmtId="4" fontId="25" fillId="0" borderId="734" xfId="0" applyNumberFormat="1" applyFont="1" applyFill="1" applyBorder="1" applyAlignment="1">
      <alignment horizontal="center" vertical="center" wrapText="1"/>
    </xf>
    <xf numFmtId="0" fontId="130" fillId="49" borderId="0" xfId="54" applyFill="1" applyAlignment="1" applyProtection="1"/>
    <xf numFmtId="4" fontId="135" fillId="0" borderId="829" xfId="0" applyNumberFormat="1" applyFont="1" applyFill="1" applyBorder="1" applyAlignment="1">
      <alignment horizontal="center"/>
    </xf>
    <xf numFmtId="4" fontId="378" fillId="0" borderId="829" xfId="0" applyNumberFormat="1" applyFont="1" applyFill="1" applyBorder="1" applyAlignment="1">
      <alignment horizontal="center"/>
    </xf>
    <xf numFmtId="0" fontId="0" fillId="0" borderId="0" xfId="0"/>
    <xf numFmtId="0" fontId="379" fillId="0" borderId="0" xfId="0" applyFont="1"/>
    <xf numFmtId="0" fontId="0" fillId="0" borderId="0" xfId="0" applyAlignment="1">
      <alignment vertical="center"/>
    </xf>
    <xf numFmtId="0" fontId="141" fillId="0" borderId="0" xfId="0" applyFont="1" applyAlignment="1">
      <alignment vertical="center"/>
    </xf>
    <xf numFmtId="0" fontId="0" fillId="0" borderId="0" xfId="0"/>
    <xf numFmtId="0" fontId="13" fillId="26" borderId="837" xfId="0" applyFont="1" applyFill="1" applyBorder="1" applyAlignment="1">
      <alignment horizontal="center" vertical="center"/>
    </xf>
    <xf numFmtId="0" fontId="151" fillId="50" borderId="829" xfId="0" applyFont="1" applyFill="1" applyBorder="1" applyAlignment="1">
      <alignment horizontal="center" vertical="center"/>
    </xf>
    <xf numFmtId="0" fontId="151" fillId="50" borderId="829" xfId="0" applyFont="1" applyFill="1" applyBorder="1" applyAlignment="1">
      <alignment horizontal="center" vertical="center" wrapText="1"/>
    </xf>
    <xf numFmtId="1" fontId="5" fillId="26" borderId="829" xfId="0" applyNumberFormat="1" applyFont="1" applyFill="1" applyBorder="1" applyAlignment="1">
      <alignment horizontal="center" vertical="center"/>
    </xf>
    <xf numFmtId="0" fontId="5" fillId="26" borderId="829" xfId="0" applyFont="1" applyFill="1" applyBorder="1" applyAlignment="1">
      <alignment horizontal="center" vertical="center" wrapText="1"/>
    </xf>
    <xf numFmtId="2" fontId="5" fillId="0" borderId="829" xfId="0" applyNumberFormat="1" applyFont="1" applyBorder="1" applyAlignment="1">
      <alignment horizontal="center" vertical="center"/>
    </xf>
    <xf numFmtId="0" fontId="5" fillId="26" borderId="829" xfId="0" applyNumberFormat="1" applyFont="1" applyFill="1" applyBorder="1" applyAlignment="1">
      <alignment horizontal="center" vertical="center"/>
    </xf>
    <xf numFmtId="2" fontId="5" fillId="26" borderId="829" xfId="0" applyNumberFormat="1" applyFont="1" applyFill="1" applyBorder="1" applyAlignment="1">
      <alignment horizontal="center" vertical="center" wrapText="1"/>
    </xf>
    <xf numFmtId="0" fontId="5" fillId="0" borderId="829" xfId="0" applyNumberFormat="1" applyFont="1" applyFill="1" applyBorder="1" applyAlignment="1">
      <alignment horizontal="center" vertical="center"/>
    </xf>
    <xf numFmtId="2" fontId="5" fillId="0" borderId="829" xfId="0" applyNumberFormat="1" applyFont="1" applyFill="1" applyBorder="1" applyAlignment="1">
      <alignment horizontal="center" vertical="center" wrapText="1"/>
    </xf>
    <xf numFmtId="1" fontId="5" fillId="0" borderId="829" xfId="0" applyNumberFormat="1" applyFont="1" applyFill="1" applyBorder="1" applyAlignment="1">
      <alignment horizontal="center" vertical="center"/>
    </xf>
    <xf numFmtId="2" fontId="5" fillId="0" borderId="829" xfId="0" applyNumberFormat="1" applyFont="1" applyFill="1" applyBorder="1" applyAlignment="1">
      <alignment horizontal="center" vertical="center"/>
    </xf>
    <xf numFmtId="2" fontId="5" fillId="26" borderId="829" xfId="0" applyNumberFormat="1" applyFont="1" applyFill="1" applyBorder="1" applyAlignment="1">
      <alignment horizontal="center" vertical="center"/>
    </xf>
    <xf numFmtId="0" fontId="5" fillId="0" borderId="829" xfId="0" applyFont="1" applyFill="1" applyBorder="1" applyAlignment="1">
      <alignment horizontal="center" vertical="center" wrapText="1"/>
    </xf>
    <xf numFmtId="0" fontId="49" fillId="0" borderId="829" xfId="0" applyNumberFormat="1" applyFont="1" applyFill="1" applyBorder="1" applyAlignment="1" applyProtection="1">
      <alignment vertical="center" wrapText="1"/>
    </xf>
    <xf numFmtId="0" fontId="15" fillId="0" borderId="829" xfId="0" applyNumberFormat="1" applyFont="1" applyFill="1" applyBorder="1" applyAlignment="1" applyProtection="1">
      <alignment horizontal="center" vertical="center"/>
    </xf>
    <xf numFmtId="2" fontId="15" fillId="0" borderId="829" xfId="0" applyNumberFormat="1" applyFont="1" applyFill="1" applyBorder="1" applyAlignment="1" applyProtection="1">
      <alignment horizontal="right" vertical="center"/>
    </xf>
    <xf numFmtId="0" fontId="0" fillId="49" borderId="0" xfId="0" applyFill="1"/>
    <xf numFmtId="0" fontId="130" fillId="0" borderId="688" xfId="54" applyFill="1" applyBorder="1" applyAlignment="1" applyProtection="1"/>
    <xf numFmtId="0" fontId="0" fillId="49" borderId="771" xfId="0" applyFill="1" applyBorder="1"/>
    <xf numFmtId="0" fontId="0" fillId="0" borderId="0" xfId="0"/>
    <xf numFmtId="0" fontId="0" fillId="0" borderId="829" xfId="0" applyBorder="1" applyAlignment="1">
      <alignment horizontal="center"/>
    </xf>
    <xf numFmtId="0" fontId="0" fillId="0" borderId="0" xfId="0"/>
    <xf numFmtId="0" fontId="0" fillId="0" borderId="603" xfId="0" applyFill="1" applyBorder="1"/>
    <xf numFmtId="0" fontId="0" fillId="0" borderId="829" xfId="0" applyFill="1" applyBorder="1" applyAlignment="1">
      <alignment horizontal="center"/>
    </xf>
    <xf numFmtId="0" fontId="0" fillId="0" borderId="0" xfId="0" applyBorder="1" applyAlignment="1">
      <alignment horizontal="center" vertical="center"/>
    </xf>
    <xf numFmtId="0" fontId="0" fillId="0" borderId="0" xfId="0"/>
    <xf numFmtId="0" fontId="0" fillId="0" borderId="0" xfId="0"/>
    <xf numFmtId="0" fontId="134" fillId="0" borderId="835" xfId="0" applyFont="1" applyBorder="1" applyAlignment="1">
      <alignment horizontal="center" vertical="center"/>
    </xf>
    <xf numFmtId="0" fontId="0" fillId="0" borderId="828" xfId="0" applyBorder="1" applyAlignment="1"/>
    <xf numFmtId="4" fontId="0" fillId="0" borderId="828" xfId="0" applyNumberFormat="1" applyBorder="1" applyAlignment="1"/>
    <xf numFmtId="4" fontId="0" fillId="0" borderId="824" xfId="0" applyNumberFormat="1" applyBorder="1" applyAlignment="1"/>
    <xf numFmtId="4" fontId="134" fillId="0" borderId="284" xfId="0" applyNumberFormat="1" applyFont="1" applyFill="1" applyBorder="1" applyAlignment="1">
      <alignment horizontal="center"/>
    </xf>
    <xf numFmtId="49" fontId="0" fillId="0" borderId="829" xfId="0" applyNumberFormat="1" applyFill="1" applyBorder="1" applyAlignment="1">
      <alignment horizontal="center" vertical="center" wrapText="1"/>
    </xf>
    <xf numFmtId="3" fontId="134" fillId="0" borderId="824" xfId="70" applyNumberFormat="1" applyFont="1" applyFill="1" applyBorder="1" applyAlignment="1">
      <alignment horizontal="center" vertical="center" wrapText="1"/>
    </xf>
    <xf numFmtId="4" fontId="129" fillId="0" borderId="0" xfId="0" applyNumberFormat="1" applyFont="1" applyAlignment="1">
      <alignment wrapText="1"/>
    </xf>
    <xf numFmtId="0" fontId="129" fillId="0" borderId="0" xfId="0" applyFont="1" applyAlignment="1">
      <alignment wrapText="1"/>
    </xf>
    <xf numFmtId="0" fontId="0" fillId="0" borderId="0" xfId="0"/>
    <xf numFmtId="0" fontId="15" fillId="0" borderId="754" xfId="54" applyFont="1" applyFill="1" applyBorder="1" applyAlignment="1" applyProtection="1">
      <alignment horizontal="center" vertical="center"/>
    </xf>
    <xf numFmtId="0" fontId="15" fillId="0" borderId="531" xfId="54" applyFont="1" applyFill="1" applyBorder="1" applyAlignment="1" applyProtection="1">
      <alignment horizontal="center" vertical="center"/>
    </xf>
    <xf numFmtId="0" fontId="0" fillId="0" borderId="726" xfId="0" applyFill="1" applyBorder="1" applyAlignment="1">
      <alignment horizontal="center" vertical="center"/>
    </xf>
    <xf numFmtId="0" fontId="134" fillId="0" borderId="12" xfId="70" applyFont="1" applyFill="1" applyBorder="1" applyAlignment="1">
      <alignment horizontal="center" vertical="center" wrapText="1"/>
    </xf>
    <xf numFmtId="0" fontId="150" fillId="0" borderId="28" xfId="70" applyFont="1" applyFill="1" applyBorder="1" applyAlignment="1">
      <alignment horizontal="center" vertical="center" wrapText="1"/>
    </xf>
    <xf numFmtId="0" fontId="176" fillId="0" borderId="12" xfId="70" applyFont="1" applyFill="1" applyBorder="1" applyAlignment="1">
      <alignment horizontal="center" vertical="center" wrapText="1"/>
    </xf>
    <xf numFmtId="0" fontId="176" fillId="0" borderId="835" xfId="70" applyFont="1" applyFill="1" applyBorder="1" applyAlignment="1">
      <alignment horizontal="center" vertical="center" wrapText="1"/>
    </xf>
    <xf numFmtId="0" fontId="129" fillId="0" borderId="829" xfId="0" applyFont="1" applyFill="1" applyBorder="1" applyAlignment="1">
      <alignment vertical="center" wrapText="1"/>
    </xf>
    <xf numFmtId="3" fontId="134" fillId="0" borderId="829" xfId="70" applyNumberFormat="1" applyFont="1" applyFill="1" applyBorder="1" applyAlignment="1">
      <alignment horizontal="center" vertical="center" wrapText="1"/>
    </xf>
    <xf numFmtId="176" fontId="154" fillId="0" borderId="829" xfId="70" applyNumberFormat="1" applyFont="1" applyFill="1" applyBorder="1" applyAlignment="1">
      <alignment horizontal="center" vertical="center" wrapText="1"/>
    </xf>
    <xf numFmtId="170" fontId="154" fillId="0" borderId="829" xfId="70" applyNumberFormat="1" applyFont="1" applyFill="1" applyBorder="1" applyAlignment="1">
      <alignment horizontal="center" vertical="center" wrapText="1"/>
    </xf>
    <xf numFmtId="2" fontId="154" fillId="0" borderId="829" xfId="70" applyNumberFormat="1" applyFont="1" applyFill="1" applyBorder="1" applyAlignment="1">
      <alignment horizontal="center" vertical="center" wrapText="1"/>
    </xf>
    <xf numFmtId="0" fontId="134" fillId="0" borderId="257" xfId="0" applyFont="1" applyFill="1" applyBorder="1" applyAlignment="1">
      <alignment horizontal="center"/>
    </xf>
    <xf numFmtId="2" fontId="134" fillId="0" borderId="284" xfId="0" applyNumberFormat="1" applyFont="1" applyFill="1" applyBorder="1" applyAlignment="1">
      <alignment horizontal="center"/>
    </xf>
    <xf numFmtId="0" fontId="146" fillId="49" borderId="726" xfId="0" applyFont="1" applyFill="1" applyBorder="1" applyAlignment="1">
      <alignment horizontal="center" vertical="center" wrapText="1"/>
    </xf>
    <xf numFmtId="0" fontId="0" fillId="0" borderId="795" xfId="0" applyFill="1" applyBorder="1" applyAlignment="1">
      <alignment vertical="center"/>
    </xf>
    <xf numFmtId="0" fontId="146" fillId="0" borderId="789" xfId="0" applyFont="1" applyFill="1" applyBorder="1" applyAlignment="1">
      <alignment horizontal="center" vertical="center" wrapText="1"/>
    </xf>
    <xf numFmtId="0" fontId="280" fillId="0" borderId="789" xfId="0" applyFont="1" applyFill="1" applyBorder="1" applyAlignment="1">
      <alignment vertical="center" wrapText="1"/>
    </xf>
    <xf numFmtId="0" fontId="338" fillId="0" borderId="789" xfId="0" applyFont="1" applyFill="1" applyBorder="1" applyAlignment="1">
      <alignment horizontal="center" vertical="center" wrapText="1"/>
    </xf>
    <xf numFmtId="2" fontId="338" fillId="0" borderId="789" xfId="0" applyNumberFormat="1" applyFont="1" applyFill="1" applyBorder="1" applyAlignment="1">
      <alignment horizontal="center" vertical="center" wrapText="1"/>
    </xf>
    <xf numFmtId="2" fontId="340" fillId="0" borderId="789" xfId="0" applyNumberFormat="1" applyFont="1" applyFill="1" applyBorder="1" applyAlignment="1">
      <alignment horizontal="right" vertical="center"/>
    </xf>
    <xf numFmtId="2" fontId="280" fillId="0" borderId="789" xfId="0" applyNumberFormat="1" applyFont="1" applyFill="1" applyBorder="1" applyAlignment="1">
      <alignment horizontal="right" vertical="center"/>
    </xf>
    <xf numFmtId="0" fontId="13" fillId="68" borderId="726" xfId="0" applyFont="1" applyFill="1" applyBorder="1" applyAlignment="1">
      <alignment horizontal="center" vertical="center"/>
    </xf>
    <xf numFmtId="9" fontId="13" fillId="57" borderId="726" xfId="77" applyFont="1" applyFill="1" applyBorder="1" applyAlignment="1">
      <alignment horizontal="center" vertical="center"/>
    </xf>
    <xf numFmtId="4" fontId="0" fillId="0" borderId="195" xfId="0" applyNumberFormat="1" applyFill="1" applyBorder="1" applyAlignment="1">
      <alignment horizontal="center"/>
    </xf>
    <xf numFmtId="4" fontId="0" fillId="0" borderId="796" xfId="17965" applyNumberFormat="1" applyFont="1" applyFill="1" applyBorder="1" applyAlignment="1">
      <alignment horizontal="center"/>
    </xf>
    <xf numFmtId="4" fontId="0" fillId="0" borderId="796" xfId="0" applyNumberFormat="1" applyFill="1" applyBorder="1" applyAlignment="1">
      <alignment horizontal="center"/>
    </xf>
    <xf numFmtId="4" fontId="150" fillId="0" borderId="838" xfId="57" applyNumberFormat="1" applyFont="1" applyFill="1" applyBorder="1" applyAlignment="1">
      <alignment vertical="center"/>
    </xf>
    <xf numFmtId="4" fontId="0" fillId="0" borderId="789" xfId="0" applyNumberFormat="1" applyFill="1" applyBorder="1" applyAlignment="1">
      <alignment horizontal="center"/>
    </xf>
    <xf numFmtId="4" fontId="154" fillId="0" borderId="796" xfId="116" applyNumberFormat="1" applyFont="1" applyFill="1" applyBorder="1" applyAlignment="1">
      <alignment horizontal="center" vertical="center"/>
    </xf>
    <xf numFmtId="0" fontId="0" fillId="0" borderId="726" xfId="0" applyFont="1" applyFill="1" applyBorder="1" applyAlignment="1">
      <alignment horizontal="center" vertical="center"/>
    </xf>
    <xf numFmtId="0" fontId="155" fillId="48" borderId="829" xfId="0" applyFont="1" applyFill="1" applyBorder="1" applyAlignment="1">
      <alignment horizontal="center" vertical="center" wrapText="1"/>
    </xf>
    <xf numFmtId="0" fontId="1" fillId="0" borderId="602" xfId="0" applyFont="1" applyBorder="1" applyAlignment="1">
      <alignment horizontal="center" vertical="center"/>
    </xf>
    <xf numFmtId="0" fontId="1" fillId="0" borderId="789" xfId="0" applyFont="1" applyBorder="1" applyAlignment="1">
      <alignment horizontal="center" vertical="center"/>
    </xf>
    <xf numFmtId="0" fontId="1" fillId="0" borderId="733" xfId="0" applyFont="1" applyBorder="1" applyAlignment="1">
      <alignment horizontal="center" vertical="center"/>
    </xf>
    <xf numFmtId="0" fontId="1" fillId="0" borderId="602" xfId="0" applyFont="1" applyBorder="1" applyAlignment="1">
      <alignment horizontal="left" wrapText="1"/>
    </xf>
    <xf numFmtId="0" fontId="1" fillId="0" borderId="789" xfId="0" applyFont="1" applyBorder="1" applyAlignment="1">
      <alignment horizontal="left" wrapText="1"/>
    </xf>
    <xf numFmtId="0" fontId="1" fillId="0" borderId="733" xfId="0" applyFont="1" applyBorder="1" applyAlignment="1">
      <alignment horizontal="left" wrapText="1"/>
    </xf>
    <xf numFmtId="207" fontId="1" fillId="0" borderId="602" xfId="0" applyNumberFormat="1" applyFont="1" applyBorder="1" applyAlignment="1">
      <alignment horizontal="center" vertical="center"/>
    </xf>
    <xf numFmtId="207" fontId="1" fillId="0" borderId="789" xfId="0" applyNumberFormat="1" applyFont="1" applyBorder="1" applyAlignment="1">
      <alignment horizontal="center" vertical="center"/>
    </xf>
    <xf numFmtId="207" fontId="1" fillId="0" borderId="733" xfId="0" applyNumberFormat="1" applyFont="1" applyBorder="1" applyAlignment="1">
      <alignment horizontal="center" vertical="center"/>
    </xf>
    <xf numFmtId="0" fontId="134" fillId="0" borderId="789" xfId="0" applyFont="1" applyBorder="1" applyAlignment="1">
      <alignment vertical="center" wrapText="1"/>
    </xf>
    <xf numFmtId="0" fontId="155" fillId="48" borderId="829" xfId="0" applyFont="1" applyFill="1" applyBorder="1" applyAlignment="1">
      <alignment vertical="center" wrapText="1"/>
    </xf>
    <xf numFmtId="0" fontId="0" fillId="0" borderId="789" xfId="0" applyFont="1" applyBorder="1" applyAlignment="1">
      <alignment horizontal="left" vertical="center" wrapText="1"/>
    </xf>
    <xf numFmtId="0" fontId="0" fillId="0" borderId="789" xfId="0" applyFont="1" applyBorder="1"/>
    <xf numFmtId="0" fontId="0" fillId="0" borderId="796" xfId="0" applyFont="1" applyBorder="1" applyAlignment="1">
      <alignment horizontal="center" vertical="center" wrapText="1"/>
    </xf>
    <xf numFmtId="0" fontId="0" fillId="0" borderId="829" xfId="0" applyFont="1" applyBorder="1" applyAlignment="1">
      <alignment horizontal="center" vertical="center" wrapText="1"/>
    </xf>
    <xf numFmtId="0" fontId="0" fillId="0" borderId="835" xfId="0" applyFont="1" applyBorder="1" applyAlignment="1">
      <alignment horizontal="center" vertical="center" wrapText="1"/>
    </xf>
    <xf numFmtId="0" fontId="0" fillId="0" borderId="789" xfId="0" applyFont="1" applyFill="1" applyBorder="1" applyAlignment="1">
      <alignment horizontal="center" vertical="center" wrapText="1"/>
    </xf>
    <xf numFmtId="0" fontId="0" fillId="0" borderId="789" xfId="0" applyFont="1" applyBorder="1" applyAlignment="1">
      <alignment horizontal="center" vertical="center" wrapText="1"/>
    </xf>
    <xf numFmtId="0" fontId="0" fillId="0" borderId="0" xfId="0" applyAlignment="1">
      <alignment vertical="center"/>
    </xf>
    <xf numFmtId="0" fontId="138" fillId="0" borderId="789" xfId="0" applyFont="1" applyBorder="1"/>
    <xf numFmtId="0" fontId="138" fillId="0" borderId="835" xfId="0" applyFont="1" applyBorder="1"/>
    <xf numFmtId="0" fontId="0" fillId="0" borderId="789" xfId="0" applyBorder="1" applyAlignment="1">
      <alignment horizontal="center" vertical="center"/>
    </xf>
    <xf numFmtId="0" fontId="138" fillId="0" borderId="835" xfId="0" applyFont="1" applyBorder="1" applyAlignment="1">
      <alignment horizontal="center" vertical="center"/>
    </xf>
    <xf numFmtId="0" fontId="138" fillId="0" borderId="835" xfId="0" applyFont="1" applyFill="1" applyBorder="1" applyAlignment="1">
      <alignment horizontal="center" vertical="center"/>
    </xf>
    <xf numFmtId="0" fontId="138" fillId="0" borderId="831" xfId="0" applyFont="1" applyBorder="1"/>
    <xf numFmtId="0" fontId="138" fillId="0" borderId="841" xfId="0" applyFont="1" applyBorder="1"/>
    <xf numFmtId="0" fontId="138" fillId="0" borderId="841" xfId="0" applyFont="1" applyBorder="1" applyAlignment="1">
      <alignment horizontal="center" vertical="center"/>
    </xf>
    <xf numFmtId="0" fontId="0" fillId="0" borderId="831" xfId="0" applyFill="1" applyBorder="1" applyAlignment="1">
      <alignment horizontal="center" vertical="center"/>
    </xf>
    <xf numFmtId="0" fontId="0" fillId="0" borderId="831" xfId="0" applyBorder="1" applyAlignment="1">
      <alignment horizontal="center" vertical="center"/>
    </xf>
    <xf numFmtId="4" fontId="0" fillId="0" borderId="831" xfId="0" applyNumberFormat="1" applyFont="1" applyBorder="1" applyAlignment="1">
      <alignment horizontal="center" vertical="center"/>
    </xf>
    <xf numFmtId="0" fontId="138" fillId="0" borderId="838" xfId="0" applyFont="1" applyBorder="1"/>
    <xf numFmtId="0" fontId="138" fillId="0" borderId="801" xfId="0" applyFont="1" applyBorder="1"/>
    <xf numFmtId="0" fontId="138" fillId="0" borderId="801" xfId="0" applyFont="1" applyBorder="1" applyAlignment="1">
      <alignment horizontal="center" vertical="center"/>
    </xf>
    <xf numFmtId="0" fontId="0" fillId="0" borderId="838" xfId="0" applyFill="1" applyBorder="1" applyAlignment="1">
      <alignment horizontal="center" vertical="center"/>
    </xf>
    <xf numFmtId="0" fontId="0" fillId="0" borderId="838" xfId="0" applyBorder="1" applyAlignment="1">
      <alignment horizontal="center" vertical="center"/>
    </xf>
    <xf numFmtId="0" fontId="138" fillId="0" borderId="841" xfId="0" applyFont="1" applyFill="1" applyBorder="1" applyAlignment="1">
      <alignment horizontal="center" vertical="center"/>
    </xf>
    <xf numFmtId="0" fontId="138" fillId="0" borderId="801" xfId="0" applyFont="1" applyFill="1" applyBorder="1" applyAlignment="1">
      <alignment horizontal="center" vertical="center"/>
    </xf>
    <xf numFmtId="0" fontId="138" fillId="0" borderId="831" xfId="0" applyFont="1" applyFill="1" applyBorder="1" applyAlignment="1">
      <alignment horizontal="center" vertical="center"/>
    </xf>
    <xf numFmtId="10" fontId="135" fillId="57" borderId="134" xfId="0" applyNumberFormat="1" applyFont="1" applyFill="1" applyBorder="1" applyAlignment="1">
      <alignment vertical="center"/>
    </xf>
    <xf numFmtId="0" fontId="135" fillId="68" borderId="117" xfId="0" applyFont="1" applyFill="1" applyBorder="1" applyAlignment="1">
      <alignment vertical="center"/>
    </xf>
    <xf numFmtId="10" fontId="151" fillId="52" borderId="117" xfId="0" applyNumberFormat="1" applyFont="1" applyFill="1" applyBorder="1" applyAlignment="1">
      <alignment horizontal="center" vertical="center"/>
    </xf>
    <xf numFmtId="0" fontId="151" fillId="52" borderId="118" xfId="0" applyFont="1" applyFill="1" applyBorder="1" applyAlignment="1">
      <alignment horizontal="center" vertical="center"/>
    </xf>
    <xf numFmtId="0" fontId="151" fillId="52" borderId="118" xfId="0" applyFont="1" applyFill="1" applyBorder="1" applyAlignment="1">
      <alignment horizontal="center" vertical="center" wrapText="1"/>
    </xf>
    <xf numFmtId="4" fontId="151" fillId="52" borderId="118" xfId="116" applyNumberFormat="1" applyFont="1" applyFill="1" applyBorder="1" applyAlignment="1">
      <alignment horizontal="center" vertical="center" wrapText="1"/>
    </xf>
    <xf numFmtId="4" fontId="151" fillId="52" borderId="134" xfId="116" applyNumberFormat="1" applyFont="1" applyFill="1" applyBorder="1" applyAlignment="1">
      <alignment horizontal="center" vertical="center" wrapText="1"/>
    </xf>
    <xf numFmtId="0" fontId="0" fillId="0" borderId="0" xfId="0" applyFill="1" applyBorder="1" applyAlignment="1">
      <alignment horizontal="center"/>
    </xf>
    <xf numFmtId="0" fontId="0" fillId="0" borderId="0" xfId="0" applyFill="1" applyBorder="1" applyAlignment="1">
      <alignment horizontal="center"/>
    </xf>
    <xf numFmtId="0" fontId="0" fillId="0" borderId="789" xfId="0" applyFill="1" applyBorder="1" applyAlignment="1">
      <alignment horizontal="center"/>
    </xf>
    <xf numFmtId="0" fontId="10" fillId="0" borderId="257" xfId="0" applyFont="1" applyFill="1" applyBorder="1" applyAlignment="1">
      <alignment horizontal="center" vertical="center"/>
    </xf>
    <xf numFmtId="4" fontId="138" fillId="0" borderId="789" xfId="0" applyNumberFormat="1" applyFont="1" applyFill="1" applyBorder="1" applyAlignment="1">
      <alignment horizontal="center" vertical="center"/>
    </xf>
    <xf numFmtId="4" fontId="0" fillId="0" borderId="838" xfId="0" applyNumberFormat="1" applyFill="1" applyBorder="1" applyAlignment="1">
      <alignment horizontal="center"/>
    </xf>
    <xf numFmtId="3" fontId="46" fillId="0" borderId="730" xfId="0" applyNumberFormat="1" applyFont="1" applyFill="1" applyBorder="1" applyAlignment="1">
      <alignment horizontal="center" vertical="center" wrapText="1"/>
    </xf>
    <xf numFmtId="0" fontId="183" fillId="0" borderId="789" xfId="0" applyFont="1" applyFill="1" applyBorder="1" applyAlignment="1">
      <alignment horizontal="center" vertical="center"/>
    </xf>
    <xf numFmtId="0" fontId="15" fillId="0" borderId="840" xfId="54" applyFont="1" applyFill="1" applyBorder="1" applyAlignment="1" applyProtection="1">
      <alignment horizontal="center" vertical="center"/>
    </xf>
    <xf numFmtId="0" fontId="134" fillId="0" borderId="789" xfId="0" applyFont="1" applyFill="1" applyBorder="1"/>
    <xf numFmtId="0" fontId="134" fillId="0" borderId="789" xfId="76" applyNumberFormat="1" applyFont="1" applyFill="1" applyBorder="1" applyAlignment="1">
      <alignment horizontal="left" vertical="top"/>
    </xf>
    <xf numFmtId="0" fontId="134" fillId="0" borderId="789" xfId="0" applyFont="1" applyFill="1" applyBorder="1" applyAlignment="1">
      <alignment vertical="center"/>
    </xf>
    <xf numFmtId="0" fontId="134" fillId="0" borderId="789" xfId="76" applyNumberFormat="1" applyFont="1" applyFill="1" applyBorder="1" applyAlignment="1">
      <alignment vertical="center"/>
    </xf>
    <xf numFmtId="0" fontId="134" fillId="0" borderId="789" xfId="76" applyNumberFormat="1" applyFont="1" applyFill="1" applyBorder="1" applyAlignment="1">
      <alignment horizontal="left" vertical="center"/>
    </xf>
    <xf numFmtId="0" fontId="0" fillId="0" borderId="789" xfId="0" applyFont="1" applyFill="1" applyBorder="1" applyAlignment="1">
      <alignment vertical="center"/>
    </xf>
    <xf numFmtId="0" fontId="134" fillId="0" borderId="789" xfId="0" applyFont="1" applyFill="1" applyBorder="1" applyAlignment="1">
      <alignment horizontal="center"/>
    </xf>
    <xf numFmtId="0" fontId="134" fillId="0" borderId="789" xfId="0" applyFont="1" applyFill="1" applyBorder="1" applyAlignment="1">
      <alignment horizontal="center" vertical="center"/>
    </xf>
    <xf numFmtId="3" fontId="154" fillId="0" borderId="789" xfId="116" applyNumberFormat="1" applyFont="1" applyFill="1" applyBorder="1" applyAlignment="1">
      <alignment horizontal="center" vertical="center" wrapText="1"/>
    </xf>
    <xf numFmtId="49" fontId="154" fillId="0" borderId="789" xfId="116" applyNumberFormat="1" applyFont="1" applyFill="1" applyBorder="1" applyAlignment="1">
      <alignment horizontal="center" vertical="center" wrapText="1"/>
    </xf>
    <xf numFmtId="4" fontId="154" fillId="0" borderId="789" xfId="116" applyNumberFormat="1" applyFont="1" applyFill="1" applyBorder="1" applyAlignment="1">
      <alignment horizontal="center" vertical="center" wrapText="1"/>
    </xf>
    <xf numFmtId="49" fontId="154" fillId="0" borderId="0" xfId="116" applyNumberFormat="1" applyFont="1" applyFill="1" applyBorder="1" applyAlignment="1">
      <alignment horizontal="center" vertical="center" wrapText="1"/>
    </xf>
    <xf numFmtId="0" fontId="135" fillId="0" borderId="0" xfId="0" applyFont="1" applyFill="1" applyBorder="1" applyAlignment="1"/>
    <xf numFmtId="49" fontId="135" fillId="0" borderId="0" xfId="0" applyNumberFormat="1" applyFont="1" applyFill="1" applyBorder="1" applyAlignment="1"/>
    <xf numFmtId="3" fontId="154" fillId="0" borderId="0" xfId="116" applyNumberFormat="1" applyFont="1" applyFill="1" applyBorder="1" applyAlignment="1">
      <alignment horizontal="center" vertical="center" wrapText="1"/>
    </xf>
    <xf numFmtId="4" fontId="154" fillId="0" borderId="706" xfId="116" applyNumberFormat="1" applyFont="1" applyFill="1" applyBorder="1" applyAlignment="1">
      <alignment horizontal="center" vertical="center" wrapText="1"/>
    </xf>
    <xf numFmtId="0" fontId="135" fillId="0" borderId="742" xfId="0" applyFont="1" applyFill="1" applyBorder="1" applyAlignment="1"/>
    <xf numFmtId="0" fontId="135" fillId="0" borderId="706" xfId="0" applyFont="1" applyFill="1" applyBorder="1" applyAlignment="1"/>
    <xf numFmtId="0" fontId="150" fillId="0" borderId="742" xfId="0" applyFont="1" applyFill="1" applyBorder="1" applyAlignment="1">
      <alignment horizontal="left" vertical="center"/>
    </xf>
    <xf numFmtId="0" fontId="135" fillId="48" borderId="789" xfId="0" applyFont="1" applyFill="1" applyBorder="1" applyAlignment="1">
      <alignment horizontal="center" vertical="center" wrapText="1"/>
    </xf>
    <xf numFmtId="49" fontId="135" fillId="48" borderId="789" xfId="0" applyNumberFormat="1" applyFont="1" applyFill="1" applyBorder="1" applyAlignment="1">
      <alignment horizontal="center" vertical="center" wrapText="1"/>
    </xf>
    <xf numFmtId="4" fontId="151" fillId="48" borderId="789" xfId="116" applyNumberFormat="1" applyFont="1" applyFill="1" applyBorder="1" applyAlignment="1">
      <alignment horizontal="center" vertical="center" wrapText="1"/>
    </xf>
    <xf numFmtId="0" fontId="134" fillId="0" borderId="789" xfId="0" applyNumberFormat="1" applyFont="1" applyFill="1" applyBorder="1" applyAlignment="1">
      <alignment horizontal="center"/>
    </xf>
    <xf numFmtId="1" fontId="0" fillId="0" borderId="789" xfId="0" applyNumberFormat="1" applyFont="1" applyFill="1" applyBorder="1" applyAlignment="1">
      <alignment horizontal="center"/>
    </xf>
    <xf numFmtId="0" fontId="134" fillId="0" borderId="789" xfId="171" applyNumberFormat="1" applyFont="1" applyFill="1" applyBorder="1" applyAlignment="1">
      <alignment horizontal="center"/>
    </xf>
    <xf numFmtId="0" fontId="0" fillId="0" borderId="789" xfId="0" applyNumberFormat="1" applyFill="1" applyBorder="1" applyAlignment="1">
      <alignment horizontal="center"/>
    </xf>
    <xf numFmtId="49" fontId="0" fillId="0" borderId="789" xfId="0" applyNumberFormat="1" applyFont="1" applyFill="1" applyBorder="1" applyAlignment="1">
      <alignment horizontal="center"/>
    </xf>
    <xf numFmtId="1" fontId="0" fillId="0" borderId="789" xfId="0" applyNumberFormat="1" applyFill="1" applyBorder="1" applyAlignment="1">
      <alignment horizontal="center" wrapText="1"/>
    </xf>
    <xf numFmtId="1" fontId="0" fillId="0" borderId="789" xfId="0" applyNumberFormat="1" applyFill="1" applyBorder="1" applyAlignment="1">
      <alignment horizontal="center"/>
    </xf>
    <xf numFmtId="2" fontId="0" fillId="0" borderId="0" xfId="77" applyNumberFormat="1" applyFont="1"/>
    <xf numFmtId="2" fontId="154" fillId="0" borderId="0" xfId="200" applyNumberFormat="1" applyFont="1" applyFill="1" applyBorder="1" applyAlignment="1">
      <alignment horizontal="center" vertical="center"/>
    </xf>
    <xf numFmtId="4" fontId="154" fillId="0" borderId="0" xfId="116" applyNumberFormat="1" applyFont="1" applyFill="1" applyBorder="1" applyAlignment="1">
      <alignment horizontal="center" vertical="center" wrapText="1"/>
    </xf>
    <xf numFmtId="0" fontId="134" fillId="0" borderId="0" xfId="0" applyFont="1" applyFill="1" applyBorder="1" applyAlignment="1">
      <alignment horizontal="center" vertical="center"/>
    </xf>
    <xf numFmtId="49" fontId="0" fillId="0" borderId="0" xfId="0" applyNumberFormat="1" applyFont="1" applyFill="1" applyBorder="1"/>
    <xf numFmtId="0" fontId="135" fillId="0" borderId="742" xfId="0" applyFont="1" applyFill="1" applyBorder="1" applyAlignment="1">
      <alignment horizontal="left"/>
    </xf>
    <xf numFmtId="0" fontId="135" fillId="0" borderId="742" xfId="0" applyNumberFormat="1" applyFont="1" applyFill="1" applyBorder="1" applyAlignment="1">
      <alignment horizontal="left" vertical="center"/>
    </xf>
    <xf numFmtId="0" fontId="0" fillId="0" borderId="706" xfId="0" applyFont="1" applyFill="1" applyBorder="1"/>
    <xf numFmtId="0" fontId="0" fillId="0" borderId="706" xfId="0" applyFont="1" applyFill="1" applyBorder="1" applyAlignment="1">
      <alignment horizontal="center"/>
    </xf>
    <xf numFmtId="0" fontId="135" fillId="48" borderId="829" xfId="0" applyFont="1" applyFill="1" applyBorder="1" applyAlignment="1">
      <alignment horizontal="center" vertical="center" wrapText="1"/>
    </xf>
    <xf numFmtId="49" fontId="135" fillId="48" borderId="829" xfId="0" applyNumberFormat="1" applyFont="1" applyFill="1" applyBorder="1" applyAlignment="1">
      <alignment horizontal="center" vertical="center" wrapText="1"/>
    </xf>
    <xf numFmtId="4" fontId="151" fillId="48" borderId="829" xfId="116" applyNumberFormat="1" applyFont="1" applyFill="1" applyBorder="1" applyAlignment="1">
      <alignment horizontal="center" vertical="center" wrapText="1"/>
    </xf>
    <xf numFmtId="0" fontId="0" fillId="0" borderId="829" xfId="0" applyFont="1" applyFill="1" applyBorder="1" applyAlignment="1">
      <alignment horizontal="left"/>
    </xf>
    <xf numFmtId="4" fontId="151" fillId="0" borderId="829" xfId="116" applyNumberFormat="1" applyFont="1" applyFill="1" applyBorder="1" applyAlignment="1">
      <alignment horizontal="center" vertical="center" wrapText="1"/>
    </xf>
    <xf numFmtId="0" fontId="135" fillId="0" borderId="829" xfId="0" applyFont="1" applyFill="1" applyBorder="1" applyAlignment="1">
      <alignment horizontal="center" vertical="center"/>
    </xf>
    <xf numFmtId="4" fontId="154" fillId="0" borderId="829" xfId="116" applyNumberFormat="1" applyFont="1" applyFill="1" applyBorder="1" applyAlignment="1">
      <alignment horizontal="center" vertical="center" wrapText="1"/>
    </xf>
    <xf numFmtId="0" fontId="135" fillId="0" borderId="0" xfId="0" applyFont="1" applyFill="1" applyBorder="1" applyAlignment="1">
      <alignment horizontal="center"/>
    </xf>
    <xf numFmtId="49" fontId="135" fillId="0" borderId="0" xfId="0" applyNumberFormat="1" applyFont="1" applyFill="1" applyBorder="1"/>
    <xf numFmtId="49" fontId="135" fillId="0" borderId="0" xfId="0" applyNumberFormat="1" applyFont="1" applyFill="1" applyBorder="1" applyAlignment="1">
      <alignment horizontal="center"/>
    </xf>
    <xf numFmtId="0" fontId="150" fillId="0" borderId="829" xfId="0" applyFont="1" applyFill="1" applyBorder="1" applyAlignment="1">
      <alignment horizontal="center" vertical="center"/>
    </xf>
    <xf numFmtId="0" fontId="0" fillId="0" borderId="829" xfId="0" applyNumberFormat="1" applyFont="1" applyFill="1" applyBorder="1" applyAlignment="1">
      <alignment horizontal="left" vertical="center" wrapText="1"/>
    </xf>
    <xf numFmtId="0" fontId="0" fillId="0" borderId="829" xfId="0" applyFont="1" applyFill="1" applyBorder="1" applyAlignment="1">
      <alignment horizontal="left" vertical="center"/>
    </xf>
    <xf numFmtId="0" fontId="135" fillId="0" borderId="829" xfId="0" applyFont="1" applyFill="1" applyBorder="1" applyAlignment="1">
      <alignment horizontal="center"/>
    </xf>
    <xf numFmtId="195" fontId="135" fillId="0" borderId="829" xfId="0" applyNumberFormat="1" applyFont="1" applyFill="1" applyBorder="1" applyAlignment="1">
      <alignment horizontal="center" vertical="center" wrapText="1"/>
    </xf>
    <xf numFmtId="0" fontId="134" fillId="0" borderId="829" xfId="0" applyFont="1" applyFill="1" applyBorder="1" applyAlignment="1">
      <alignment horizontal="left" vertical="center" wrapText="1"/>
    </xf>
    <xf numFmtId="195" fontId="150" fillId="0" borderId="829" xfId="0" applyNumberFormat="1" applyFont="1" applyFill="1" applyBorder="1" applyAlignment="1">
      <alignment horizontal="center" vertical="top" wrapText="1"/>
    </xf>
    <xf numFmtId="0" fontId="0" fillId="0" borderId="829" xfId="0" applyFont="1" applyFill="1" applyBorder="1" applyAlignment="1">
      <alignment horizontal="left" vertical="center" wrapText="1"/>
    </xf>
    <xf numFmtId="195" fontId="135" fillId="0" borderId="829" xfId="0" applyNumberFormat="1" applyFont="1" applyFill="1" applyBorder="1" applyAlignment="1">
      <alignment horizontal="center" vertical="top" wrapText="1"/>
    </xf>
    <xf numFmtId="0" fontId="0" fillId="0" borderId="829" xfId="0" applyBorder="1" applyAlignment="1">
      <alignment horizontal="center"/>
    </xf>
    <xf numFmtId="0" fontId="49" fillId="0" borderId="0" xfId="74" applyFont="1" applyFill="1" applyAlignment="1">
      <alignment vertical="center"/>
    </xf>
    <xf numFmtId="14" fontId="50" fillId="0" borderId="0" xfId="71" applyNumberFormat="1" applyFont="1" applyFill="1" applyAlignment="1">
      <alignment horizontal="left" vertical="center"/>
    </xf>
    <xf numFmtId="0" fontId="48" fillId="0" borderId="843" xfId="74" applyFont="1" applyFill="1" applyBorder="1" applyAlignment="1">
      <alignment vertical="center" wrapText="1"/>
    </xf>
    <xf numFmtId="0" fontId="49" fillId="0" borderId="829" xfId="74" applyFont="1" applyFill="1" applyBorder="1" applyAlignment="1">
      <alignment vertical="center"/>
    </xf>
    <xf numFmtId="49" fontId="49" fillId="0" borderId="829" xfId="74" applyNumberFormat="1" applyFont="1" applyFill="1" applyBorder="1" applyAlignment="1">
      <alignment horizontal="center" vertical="center"/>
    </xf>
    <xf numFmtId="0" fontId="49" fillId="0" borderId="829" xfId="57" applyFont="1" applyFill="1" applyBorder="1" applyAlignment="1">
      <alignment horizontal="center" vertical="center"/>
    </xf>
    <xf numFmtId="0" fontId="49" fillId="0" borderId="829" xfId="74" applyFont="1" applyFill="1" applyBorder="1" applyAlignment="1">
      <alignment horizontal="center" vertical="center"/>
    </xf>
    <xf numFmtId="0" fontId="36" fillId="0" borderId="829" xfId="0" applyFont="1" applyFill="1" applyBorder="1" applyAlignment="1">
      <alignment horizontal="center" vertical="center"/>
    </xf>
    <xf numFmtId="49" fontId="49" fillId="0" borderId="829" xfId="74" applyNumberFormat="1" applyFont="1" applyFill="1" applyBorder="1" applyAlignment="1">
      <alignment horizontal="center" vertical="center" wrapText="1"/>
    </xf>
    <xf numFmtId="0" fontId="49" fillId="0" borderId="829" xfId="57" applyFont="1" applyFill="1" applyBorder="1" applyAlignment="1">
      <alignment horizontal="center" vertical="center" wrapText="1"/>
    </xf>
    <xf numFmtId="0" fontId="49" fillId="0" borderId="829" xfId="74" applyFont="1" applyFill="1" applyBorder="1" applyAlignment="1">
      <alignment horizontal="center" vertical="center" wrapText="1"/>
    </xf>
    <xf numFmtId="0" fontId="49" fillId="0" borderId="829" xfId="74" applyNumberFormat="1" applyFont="1" applyFill="1" applyBorder="1" applyAlignment="1">
      <alignment horizontal="center" vertical="center" wrapText="1"/>
    </xf>
    <xf numFmtId="0" fontId="36" fillId="0" borderId="829" xfId="74" applyFont="1" applyFill="1" applyBorder="1" applyAlignment="1">
      <alignment horizontal="center" vertical="center"/>
    </xf>
    <xf numFmtId="49" fontId="49" fillId="0" borderId="829" xfId="115" applyNumberFormat="1" applyFont="1" applyFill="1" applyBorder="1" applyAlignment="1" applyProtection="1">
      <alignment horizontal="center" vertical="center"/>
    </xf>
    <xf numFmtId="0" fontId="49" fillId="0" borderId="829" xfId="74" applyNumberFormat="1" applyFont="1" applyFill="1" applyBorder="1" applyAlignment="1">
      <alignment horizontal="center" vertical="center"/>
    </xf>
    <xf numFmtId="0" fontId="49" fillId="0" borderId="829" xfId="115" applyNumberFormat="1" applyFont="1" applyFill="1" applyBorder="1" applyAlignment="1" applyProtection="1">
      <alignment horizontal="center" vertical="center"/>
    </xf>
    <xf numFmtId="0" fontId="36" fillId="0" borderId="829" xfId="0" applyFont="1" applyFill="1" applyBorder="1"/>
    <xf numFmtId="0" fontId="49" fillId="0" borderId="838" xfId="74" applyFont="1" applyFill="1" applyBorder="1" applyAlignment="1">
      <alignment horizontal="center" vertical="center"/>
    </xf>
    <xf numFmtId="0" fontId="49" fillId="0" borderId="838" xfId="115" applyNumberFormat="1" applyFont="1" applyFill="1" applyBorder="1" applyAlignment="1" applyProtection="1">
      <alignment horizontal="center" vertical="center"/>
    </xf>
    <xf numFmtId="0" fontId="49" fillId="0" borderId="838" xfId="74" applyNumberFormat="1" applyFont="1" applyFill="1" applyBorder="1" applyAlignment="1">
      <alignment horizontal="center" vertical="center"/>
    </xf>
    <xf numFmtId="0" fontId="49" fillId="0" borderId="848" xfId="74" applyFont="1" applyFill="1" applyBorder="1" applyAlignment="1">
      <alignment horizontal="center" vertical="center"/>
    </xf>
    <xf numFmtId="0" fontId="77" fillId="0" borderId="829" xfId="57" applyFont="1" applyFill="1" applyBorder="1" applyAlignment="1">
      <alignment horizontal="center" vertical="center"/>
    </xf>
    <xf numFmtId="0" fontId="49" fillId="0" borderId="850" xfId="74" applyFont="1" applyFill="1" applyBorder="1" applyAlignment="1">
      <alignment vertical="center"/>
    </xf>
    <xf numFmtId="0" fontId="49" fillId="0" borderId="742" xfId="74" applyFont="1" applyFill="1" applyBorder="1" applyAlignment="1">
      <alignment vertical="center"/>
    </xf>
    <xf numFmtId="0" fontId="49" fillId="0" borderId="0" xfId="74" applyFont="1" applyFill="1" applyBorder="1" applyAlignment="1">
      <alignment horizontal="center" vertical="center"/>
    </xf>
    <xf numFmtId="49" fontId="49" fillId="0" borderId="0" xfId="115" applyNumberFormat="1" applyFont="1" applyFill="1" applyBorder="1" applyAlignment="1" applyProtection="1">
      <alignment horizontal="center" vertical="center"/>
    </xf>
    <xf numFmtId="49" fontId="49" fillId="0" borderId="0" xfId="74" applyNumberFormat="1" applyFont="1" applyFill="1" applyBorder="1" applyAlignment="1">
      <alignment horizontal="center" vertical="center"/>
    </xf>
    <xf numFmtId="0" fontId="48" fillId="0" borderId="758" xfId="74" applyFont="1" applyFill="1" applyBorder="1" applyAlignment="1">
      <alignment vertical="center" wrapText="1"/>
    </xf>
    <xf numFmtId="0" fontId="36" fillId="0" borderId="857" xfId="74" applyFont="1" applyFill="1" applyBorder="1" applyAlignment="1">
      <alignment horizontal="center" vertical="center"/>
    </xf>
    <xf numFmtId="0" fontId="36" fillId="0" borderId="857" xfId="115" applyNumberFormat="1" applyFont="1" applyFill="1" applyBorder="1" applyAlignment="1" applyProtection="1">
      <alignment horizontal="center" vertical="center"/>
    </xf>
    <xf numFmtId="0" fontId="36" fillId="0" borderId="857" xfId="74" applyNumberFormat="1" applyFont="1" applyFill="1" applyBorder="1" applyAlignment="1">
      <alignment horizontal="center" vertical="center"/>
    </xf>
    <xf numFmtId="49" fontId="36" fillId="0" borderId="844" xfId="74" applyNumberFormat="1" applyFont="1" applyFill="1" applyBorder="1" applyAlignment="1">
      <alignment horizontal="center" vertical="center"/>
    </xf>
    <xf numFmtId="49" fontId="36" fillId="0" borderId="857" xfId="74" applyNumberFormat="1" applyFont="1" applyFill="1" applyBorder="1" applyAlignment="1">
      <alignment horizontal="center" vertical="center"/>
    </xf>
    <xf numFmtId="0" fontId="48" fillId="0" borderId="0" xfId="74" applyFont="1" applyFill="1" applyBorder="1" applyAlignment="1">
      <alignment vertical="center" wrapText="1"/>
    </xf>
    <xf numFmtId="0" fontId="36" fillId="0" borderId="853" xfId="74" applyFont="1" applyFill="1" applyBorder="1" applyAlignment="1">
      <alignment horizontal="left" vertical="center"/>
    </xf>
    <xf numFmtId="0" fontId="221" fillId="0" borderId="829" xfId="0" applyFont="1" applyFill="1" applyBorder="1" applyAlignment="1">
      <alignment horizontal="center" vertical="center"/>
    </xf>
    <xf numFmtId="0" fontId="222" fillId="0" borderId="829" xfId="0" applyFont="1" applyFill="1" applyBorder="1" applyAlignment="1">
      <alignment horizontal="center" vertical="center" wrapText="1"/>
    </xf>
    <xf numFmtId="0" fontId="221" fillId="0" borderId="829" xfId="0" applyFont="1" applyFill="1" applyBorder="1" applyAlignment="1">
      <alignment horizontal="center"/>
    </xf>
    <xf numFmtId="0" fontId="223" fillId="0" borderId="850" xfId="0" applyFont="1" applyFill="1" applyBorder="1"/>
    <xf numFmtId="0" fontId="46" fillId="0" borderId="829" xfId="0" applyFont="1" applyFill="1" applyBorder="1" applyAlignment="1">
      <alignment horizontal="left" vertical="center"/>
    </xf>
    <xf numFmtId="0" fontId="25" fillId="0" borderId="841" xfId="69" applyFont="1" applyFill="1" applyBorder="1" applyAlignment="1">
      <alignment horizontal="left" vertical="center"/>
    </xf>
    <xf numFmtId="0" fontId="49" fillId="47" borderId="857" xfId="57" applyFont="1" applyFill="1" applyBorder="1" applyAlignment="1">
      <alignment horizontal="left" vertical="center" wrapText="1"/>
    </xf>
    <xf numFmtId="0" fontId="49" fillId="47" borderId="843" xfId="57" applyFont="1" applyFill="1" applyBorder="1" applyAlignment="1">
      <alignment horizontal="left" vertical="center" wrapText="1"/>
    </xf>
    <xf numFmtId="0" fontId="49" fillId="0" borderId="857" xfId="57" applyFont="1" applyFill="1" applyBorder="1" applyAlignment="1">
      <alignment horizontal="left" vertical="center" wrapText="1"/>
    </xf>
    <xf numFmtId="0" fontId="36" fillId="47" borderId="0" xfId="0" applyFont="1" applyFill="1"/>
    <xf numFmtId="0" fontId="0" fillId="0" borderId="835" xfId="0" applyBorder="1"/>
    <xf numFmtId="0" fontId="3" fillId="0" borderId="868" xfId="0" applyFont="1" applyFill="1" applyBorder="1" applyAlignment="1">
      <alignment vertical="center" wrapText="1"/>
    </xf>
    <xf numFmtId="4" fontId="154" fillId="0" borderId="829" xfId="116" applyNumberFormat="1" applyFont="1" applyFill="1" applyBorder="1" applyAlignment="1">
      <alignment horizontal="center" vertical="center"/>
    </xf>
    <xf numFmtId="0" fontId="0" fillId="0" borderId="789" xfId="0" applyFill="1" applyBorder="1" applyAlignment="1">
      <alignment horizontal="center"/>
    </xf>
    <xf numFmtId="0" fontId="0" fillId="0" borderId="0" xfId="0" applyFill="1" applyBorder="1" applyAlignment="1">
      <alignment horizontal="center"/>
    </xf>
    <xf numFmtId="2" fontId="0" fillId="0" borderId="789" xfId="0" applyNumberFormat="1" applyFont="1" applyFill="1" applyBorder="1" applyAlignment="1">
      <alignment horizontal="center"/>
    </xf>
    <xf numFmtId="0" fontId="150" fillId="0" borderId="742" xfId="0" applyNumberFormat="1" applyFont="1" applyFill="1" applyBorder="1" applyAlignment="1">
      <alignment horizontal="left"/>
    </xf>
    <xf numFmtId="49" fontId="0" fillId="0" borderId="789" xfId="0" applyNumberFormat="1" applyFill="1" applyBorder="1" applyAlignment="1">
      <alignment horizontal="center"/>
    </xf>
    <xf numFmtId="0" fontId="150" fillId="0" borderId="742" xfId="0" applyFont="1" applyFill="1" applyBorder="1" applyAlignment="1">
      <alignment horizontal="center" vertical="center"/>
    </xf>
    <xf numFmtId="0" fontId="0" fillId="0" borderId="0" xfId="0"/>
    <xf numFmtId="0" fontId="144" fillId="0" borderId="0" xfId="0" applyFont="1" applyAlignment="1">
      <alignment horizontal="center"/>
    </xf>
    <xf numFmtId="0" fontId="144" fillId="52" borderId="726" xfId="0" applyFont="1" applyFill="1" applyBorder="1" applyAlignment="1">
      <alignment horizontal="center"/>
    </xf>
    <xf numFmtId="0" fontId="144" fillId="0" borderId="0" xfId="0" applyFont="1" applyAlignment="1"/>
    <xf numFmtId="0" fontId="144" fillId="52" borderId="726" xfId="0" applyFont="1" applyFill="1" applyBorder="1" applyAlignment="1"/>
    <xf numFmtId="0" fontId="144" fillId="52" borderId="749" xfId="0" applyFont="1" applyFill="1" applyBorder="1" applyAlignment="1">
      <alignment wrapText="1"/>
    </xf>
    <xf numFmtId="0" fontId="144" fillId="52" borderId="531" xfId="0" applyFont="1" applyFill="1" applyBorder="1" applyAlignment="1">
      <alignment wrapText="1"/>
    </xf>
    <xf numFmtId="0" fontId="279" fillId="47" borderId="739" xfId="0" applyFont="1" applyFill="1" applyBorder="1" applyAlignment="1"/>
    <xf numFmtId="0" fontId="279" fillId="47" borderId="740" xfId="0" applyFont="1" applyFill="1" applyBorder="1" applyAlignment="1"/>
    <xf numFmtId="49" fontId="144" fillId="47" borderId="726" xfId="0" applyNumberFormat="1" applyFont="1" applyFill="1" applyBorder="1"/>
    <xf numFmtId="0" fontId="279" fillId="0" borderId="870" xfId="0" applyFont="1" applyBorder="1" applyAlignment="1"/>
    <xf numFmtId="0" fontId="279" fillId="0" borderId="824" xfId="0" applyFont="1" applyBorder="1" applyAlignment="1"/>
    <xf numFmtId="0" fontId="279" fillId="47" borderId="870" xfId="0" applyFont="1" applyFill="1" applyBorder="1" applyAlignment="1"/>
    <xf numFmtId="0" fontId="279" fillId="47" borderId="824" xfId="0" applyFont="1" applyFill="1" applyBorder="1" applyAlignment="1"/>
    <xf numFmtId="0" fontId="0" fillId="0" borderId="726" xfId="0" applyFill="1" applyBorder="1" applyAlignment="1">
      <alignment horizontal="center" vertical="center"/>
    </xf>
    <xf numFmtId="2" fontId="154" fillId="0" borderId="829" xfId="200" applyNumberFormat="1" applyFont="1" applyFill="1" applyBorder="1" applyAlignment="1">
      <alignment horizontal="center" vertical="center"/>
    </xf>
    <xf numFmtId="0" fontId="130" fillId="0" borderId="741" xfId="54" applyFill="1" applyBorder="1" applyAlignment="1" applyProtection="1"/>
    <xf numFmtId="0" fontId="0" fillId="0" borderId="0" xfId="0" applyAlignment="1">
      <alignment vertical="center"/>
    </xf>
    <xf numFmtId="0" fontId="328" fillId="0" borderId="562" xfId="0" applyFont="1" applyFill="1" applyBorder="1" applyAlignment="1">
      <alignment horizontal="center" vertical="center"/>
    </xf>
    <xf numFmtId="9" fontId="328" fillId="0" borderId="562" xfId="0" applyNumberFormat="1" applyFont="1" applyFill="1" applyBorder="1" applyAlignment="1">
      <alignment horizontal="center" vertical="center"/>
    </xf>
    <xf numFmtId="4" fontId="0" fillId="0" borderId="789" xfId="0" applyNumberFormat="1" applyFont="1" applyFill="1" applyBorder="1" applyAlignment="1">
      <alignment vertical="center" wrapText="1"/>
    </xf>
    <xf numFmtId="169" fontId="36" fillId="0" borderId="829" xfId="71" applyNumberFormat="1" applyFont="1" applyFill="1" applyBorder="1" applyAlignment="1">
      <alignment horizontal="center" vertical="center" wrapText="1"/>
    </xf>
    <xf numFmtId="49" fontId="36" fillId="0" borderId="829" xfId="115" applyNumberFormat="1" applyFont="1" applyFill="1" applyBorder="1" applyAlignment="1" applyProtection="1">
      <alignment horizontal="center" vertical="center"/>
    </xf>
    <xf numFmtId="1" fontId="36" fillId="0" borderId="829" xfId="71" applyNumberFormat="1" applyFont="1" applyFill="1" applyBorder="1" applyAlignment="1">
      <alignment horizontal="center" vertical="center" wrapText="1"/>
    </xf>
    <xf numFmtId="0" fontId="36" fillId="0" borderId="829" xfId="74" applyNumberFormat="1" applyFont="1" applyFill="1" applyBorder="1" applyAlignment="1">
      <alignment horizontal="center" vertical="center"/>
    </xf>
    <xf numFmtId="49" fontId="49" fillId="0" borderId="838" xfId="115" applyNumberFormat="1" applyFont="1" applyFill="1" applyBorder="1" applyAlignment="1" applyProtection="1">
      <alignment horizontal="center" vertical="center"/>
    </xf>
    <xf numFmtId="49" fontId="49" fillId="0" borderId="838" xfId="74" applyNumberFormat="1" applyFont="1" applyFill="1" applyBorder="1" applyAlignment="1">
      <alignment horizontal="center" vertical="center"/>
    </xf>
    <xf numFmtId="0" fontId="49" fillId="0" borderId="831" xfId="74" applyFont="1" applyFill="1" applyBorder="1" applyAlignment="1">
      <alignment horizontal="center" vertical="center"/>
    </xf>
    <xf numFmtId="49" fontId="49" fillId="0" borderId="831" xfId="115" applyNumberFormat="1" applyFont="1" applyFill="1" applyBorder="1" applyAlignment="1" applyProtection="1">
      <alignment horizontal="center" vertical="center"/>
    </xf>
    <xf numFmtId="49" fontId="49" fillId="0" borderId="831" xfId="74" applyNumberFormat="1" applyFont="1" applyFill="1" applyBorder="1" applyAlignment="1">
      <alignment horizontal="center" vertical="center"/>
    </xf>
    <xf numFmtId="0" fontId="48" fillId="48" borderId="843" xfId="74" applyFont="1" applyFill="1" applyBorder="1" applyAlignment="1">
      <alignment vertical="center" wrapText="1"/>
    </xf>
    <xf numFmtId="0" fontId="48" fillId="48" borderId="847" xfId="74" applyFont="1" applyFill="1" applyBorder="1" applyAlignment="1">
      <alignment vertical="center" wrapText="1"/>
    </xf>
    <xf numFmtId="49" fontId="48" fillId="48" borderId="829" xfId="74" applyNumberFormat="1" applyFont="1" applyFill="1" applyBorder="1" applyAlignment="1">
      <alignment horizontal="center" vertical="center" wrapText="1"/>
    </xf>
    <xf numFmtId="0" fontId="48" fillId="48" borderId="829" xfId="74" applyFont="1" applyFill="1" applyBorder="1" applyAlignment="1">
      <alignment horizontal="center" vertical="center" wrapText="1"/>
    </xf>
    <xf numFmtId="49" fontId="48" fillId="48" borderId="857" xfId="74" applyNumberFormat="1" applyFont="1" applyFill="1" applyBorder="1" applyAlignment="1">
      <alignment horizontal="center" vertical="center" wrapText="1"/>
    </xf>
    <xf numFmtId="0" fontId="48" fillId="48" borderId="857" xfId="74" applyFont="1" applyFill="1" applyBorder="1" applyAlignment="1">
      <alignment horizontal="center" vertical="center" wrapText="1"/>
    </xf>
    <xf numFmtId="0" fontId="48" fillId="48" borderId="841" xfId="69" applyFont="1" applyFill="1" applyBorder="1" applyAlignment="1">
      <alignment horizontal="left" vertical="center"/>
    </xf>
    <xf numFmtId="0" fontId="48" fillId="48" borderId="857" xfId="57" applyFont="1" applyFill="1" applyBorder="1" applyAlignment="1">
      <alignment horizontal="center" vertical="center"/>
    </xf>
    <xf numFmtId="4" fontId="0" fillId="50" borderId="0" xfId="0" applyNumberFormat="1" applyFill="1"/>
    <xf numFmtId="4" fontId="134" fillId="47" borderId="796" xfId="0" applyNumberFormat="1" applyFont="1" applyFill="1" applyBorder="1" applyAlignment="1">
      <alignment horizontal="center" vertical="center"/>
    </xf>
    <xf numFmtId="4" fontId="134" fillId="0" borderId="796" xfId="0" applyNumberFormat="1" applyFont="1" applyFill="1" applyBorder="1" applyAlignment="1">
      <alignment horizontal="center" vertical="center"/>
    </xf>
    <xf numFmtId="4" fontId="334" fillId="50" borderId="796" xfId="0" applyNumberFormat="1" applyFont="1" applyFill="1" applyBorder="1"/>
    <xf numFmtId="4" fontId="25" fillId="50" borderId="800" xfId="75" applyNumberFormat="1" applyFont="1" applyFill="1" applyBorder="1" applyAlignment="1">
      <alignment horizontal="center" vertical="center"/>
    </xf>
    <xf numFmtId="4" fontId="134" fillId="47" borderId="0" xfId="0" applyNumberFormat="1" applyFont="1" applyFill="1"/>
    <xf numFmtId="0" fontId="135" fillId="48" borderId="726" xfId="0" applyFont="1" applyFill="1" applyBorder="1" applyAlignment="1">
      <alignment horizontal="center" vertical="center" wrapText="1"/>
    </xf>
    <xf numFmtId="0" fontId="0" fillId="0" borderId="12" xfId="0" applyBorder="1" applyAlignment="1">
      <alignment horizontal="center" vertical="center" wrapText="1"/>
    </xf>
    <xf numFmtId="0" fontId="0" fillId="0" borderId="0" xfId="0" applyAlignment="1">
      <alignment vertical="center"/>
    </xf>
    <xf numFmtId="0" fontId="0" fillId="0" borderId="12" xfId="0" applyFont="1" applyFill="1" applyBorder="1" applyAlignment="1">
      <alignment horizontal="center"/>
    </xf>
    <xf numFmtId="0" fontId="0" fillId="0" borderId="12" xfId="0" applyFont="1" applyFill="1" applyBorder="1" applyAlignment="1">
      <alignment horizontal="center" vertical="center"/>
    </xf>
    <xf numFmtId="0" fontId="0" fillId="0" borderId="12" xfId="0" applyFill="1" applyBorder="1" applyAlignment="1">
      <alignment horizontal="center"/>
    </xf>
    <xf numFmtId="0" fontId="0" fillId="0" borderId="28" xfId="0" applyFill="1" applyBorder="1" applyAlignment="1">
      <alignment horizontal="center" vertical="center"/>
    </xf>
    <xf numFmtId="0" fontId="0" fillId="0" borderId="12" xfId="0" applyBorder="1" applyAlignment="1">
      <alignment horizontal="center" vertical="center"/>
    </xf>
    <xf numFmtId="0" fontId="0" fillId="0" borderId="12" xfId="0" applyFill="1" applyBorder="1" applyAlignment="1">
      <alignment horizontal="center" vertical="center"/>
    </xf>
    <xf numFmtId="0" fontId="0" fillId="0" borderId="12" xfId="0" applyFill="1" applyBorder="1" applyAlignment="1">
      <alignment horizontal="left" vertical="center"/>
    </xf>
    <xf numFmtId="0" fontId="0" fillId="0" borderId="12" xfId="0" applyFill="1" applyBorder="1" applyAlignment="1">
      <alignment vertical="center"/>
    </xf>
    <xf numFmtId="0" fontId="0" fillId="0" borderId="11" xfId="0" applyFill="1" applyBorder="1" applyAlignment="1">
      <alignment horizontal="center" vertical="center"/>
    </xf>
    <xf numFmtId="0" fontId="0" fillId="0" borderId="12" xfId="0" applyFill="1" applyBorder="1" applyAlignment="1">
      <alignment horizontal="left" vertical="center" wrapText="1"/>
    </xf>
    <xf numFmtId="0" fontId="0" fillId="0" borderId="10" xfId="0" applyFill="1" applyBorder="1" applyAlignment="1">
      <alignment horizontal="center" vertical="center"/>
    </xf>
    <xf numFmtId="0" fontId="3" fillId="25" borderId="0" xfId="0" applyFont="1" applyFill="1" applyAlignment="1">
      <alignment horizontal="center" vertical="center"/>
    </xf>
    <xf numFmtId="0" fontId="68" fillId="25" borderId="0" xfId="0" applyFont="1" applyFill="1" applyAlignment="1">
      <alignment horizontal="center" vertical="center"/>
    </xf>
    <xf numFmtId="0" fontId="0" fillId="0" borderId="10" xfId="0" applyFill="1" applyBorder="1" applyAlignment="1">
      <alignment horizontal="center" vertical="center" wrapText="1"/>
    </xf>
    <xf numFmtId="0" fontId="0" fillId="0" borderId="28" xfId="0" applyFill="1" applyBorder="1" applyAlignment="1">
      <alignment horizontal="center" vertical="center" wrapText="1"/>
    </xf>
    <xf numFmtId="0" fontId="0" fillId="0" borderId="12" xfId="0" applyFill="1" applyBorder="1"/>
    <xf numFmtId="0" fontId="0" fillId="0" borderId="12" xfId="0" applyFill="1" applyBorder="1" applyAlignment="1">
      <alignment horizontal="left"/>
    </xf>
    <xf numFmtId="0" fontId="0" fillId="0" borderId="726" xfId="0" applyBorder="1" applyAlignment="1">
      <alignment horizontal="center" vertical="center"/>
    </xf>
    <xf numFmtId="0" fontId="0" fillId="0" borderId="0" xfId="0" applyFill="1" applyBorder="1" applyAlignment="1">
      <alignment horizontal="center"/>
    </xf>
    <xf numFmtId="4" fontId="135" fillId="0" borderId="464" xfId="0" applyNumberFormat="1" applyFont="1" applyFill="1" applyBorder="1" applyAlignment="1">
      <alignment horizontal="center" vertical="top"/>
    </xf>
    <xf numFmtId="4" fontId="135" fillId="0" borderId="637" xfId="0" applyNumberFormat="1" applyFont="1" applyFill="1" applyBorder="1" applyAlignment="1">
      <alignment horizontal="center" vertical="top"/>
    </xf>
    <xf numFmtId="4" fontId="135" fillId="0" borderId="790" xfId="0" applyNumberFormat="1" applyFont="1" applyFill="1" applyBorder="1" applyAlignment="1">
      <alignment horizontal="center" vertical="top"/>
    </xf>
    <xf numFmtId="4" fontId="135" fillId="0" borderId="834" xfId="0" applyNumberFormat="1" applyFont="1" applyFill="1" applyBorder="1" applyAlignment="1">
      <alignment horizontal="center" vertical="top"/>
    </xf>
    <xf numFmtId="4" fontId="135" fillId="0" borderId="640" xfId="0" applyNumberFormat="1" applyFont="1" applyFill="1" applyBorder="1" applyAlignment="1">
      <alignment horizontal="center" vertical="top"/>
    </xf>
    <xf numFmtId="4" fontId="135" fillId="0" borderId="734" xfId="0" applyNumberFormat="1" applyFont="1" applyFill="1" applyBorder="1" applyAlignment="1">
      <alignment horizontal="center" vertical="top"/>
    </xf>
    <xf numFmtId="0" fontId="0" fillId="0" borderId="829" xfId="0" applyFill="1" applyBorder="1" applyAlignment="1">
      <alignment horizontal="left" vertical="center" wrapText="1"/>
    </xf>
    <xf numFmtId="0" fontId="0" fillId="47" borderId="829" xfId="0" applyFont="1" applyFill="1" applyBorder="1" applyAlignment="1">
      <alignment horizontal="left" vertical="center"/>
    </xf>
    <xf numFmtId="0" fontId="0" fillId="0" borderId="829" xfId="0" applyFont="1" applyFill="1" applyBorder="1" applyAlignment="1">
      <alignment horizontal="left" vertical="top" wrapText="1"/>
    </xf>
    <xf numFmtId="0" fontId="0" fillId="0" borderId="829" xfId="0" applyFill="1" applyBorder="1" applyAlignment="1">
      <alignment horizontal="left" vertical="center"/>
    </xf>
    <xf numFmtId="0" fontId="134" fillId="0" borderId="829" xfId="0" applyFont="1" applyFill="1" applyBorder="1" applyAlignment="1">
      <alignment horizontal="left" vertical="center"/>
    </xf>
    <xf numFmtId="0" fontId="0" fillId="0" borderId="829" xfId="0" applyFill="1" applyBorder="1" applyAlignment="1">
      <alignment horizontal="left" vertical="top" wrapText="1"/>
    </xf>
    <xf numFmtId="0" fontId="134" fillId="0" borderId="829" xfId="0" applyFont="1" applyFill="1" applyBorder="1" applyAlignment="1">
      <alignment horizontal="left" vertical="top" wrapText="1"/>
    </xf>
    <xf numFmtId="0" fontId="8" fillId="0" borderId="0" xfId="57" applyFont="1" applyFill="1" applyAlignment="1">
      <alignment horizontal="left" vertical="center"/>
    </xf>
    <xf numFmtId="0" fontId="34" fillId="0" borderId="0" xfId="57" applyFont="1" applyFill="1" applyAlignment="1">
      <alignment horizontal="left" vertical="center"/>
    </xf>
    <xf numFmtId="0" fontId="3" fillId="25" borderId="829" xfId="0" applyFont="1" applyFill="1" applyBorder="1" applyAlignment="1">
      <alignment horizontal="left" vertical="center" wrapText="1"/>
    </xf>
    <xf numFmtId="0" fontId="0" fillId="0" borderId="0" xfId="0" applyFont="1" applyFill="1" applyBorder="1" applyAlignment="1">
      <alignment horizontal="left" vertical="center"/>
    </xf>
    <xf numFmtId="0" fontId="0" fillId="0" borderId="824" xfId="0" applyFont="1" applyFill="1" applyBorder="1" applyAlignment="1">
      <alignment horizontal="left" vertical="center"/>
    </xf>
    <xf numFmtId="0" fontId="0" fillId="0" borderId="838" xfId="0" applyFont="1" applyFill="1" applyBorder="1" applyAlignment="1">
      <alignment horizontal="left"/>
    </xf>
    <xf numFmtId="0" fontId="15" fillId="0" borderId="0" xfId="0" applyFont="1" applyFill="1" applyBorder="1" applyAlignment="1">
      <alignment horizontal="left" vertical="center"/>
    </xf>
    <xf numFmtId="0" fontId="0" fillId="0" borderId="0" xfId="0" applyFont="1" applyFill="1" applyBorder="1" applyAlignment="1">
      <alignment horizontal="left"/>
    </xf>
    <xf numFmtId="0" fontId="3" fillId="25" borderId="0" xfId="0" applyFont="1" applyFill="1" applyAlignment="1">
      <alignment horizontal="left" vertical="center"/>
    </xf>
    <xf numFmtId="0" fontId="0" fillId="26" borderId="829" xfId="0" applyFill="1" applyBorder="1" applyAlignment="1">
      <alignment horizontal="left" vertical="center"/>
    </xf>
    <xf numFmtId="0" fontId="0" fillId="0" borderId="838" xfId="0" applyFill="1" applyBorder="1" applyAlignment="1">
      <alignment horizontal="left" vertical="center"/>
    </xf>
    <xf numFmtId="0" fontId="13" fillId="0" borderId="871" xfId="0" applyNumberFormat="1" applyFont="1" applyFill="1" applyBorder="1" applyAlignment="1">
      <alignment vertical="center" wrapText="1"/>
    </xf>
    <xf numFmtId="0" fontId="13" fillId="0" borderId="824" xfId="0" applyNumberFormat="1" applyFont="1" applyFill="1" applyBorder="1" applyAlignment="1">
      <alignment vertical="center" wrapText="1"/>
    </xf>
    <xf numFmtId="0" fontId="13" fillId="0" borderId="824" xfId="0" applyNumberFormat="1" applyFont="1" applyFill="1" applyBorder="1" applyAlignment="1">
      <alignment vertical="center"/>
    </xf>
    <xf numFmtId="4" fontId="0" fillId="0" borderId="815" xfId="0" applyNumberFormat="1" applyFill="1" applyBorder="1" applyAlignment="1">
      <alignment horizontal="center" vertical="center"/>
    </xf>
    <xf numFmtId="4" fontId="134" fillId="0" borderId="426" xfId="0" applyNumberFormat="1" applyFont="1" applyFill="1" applyBorder="1" applyAlignment="1">
      <alignment horizontal="center" vertical="center"/>
    </xf>
    <xf numFmtId="2" fontId="154" fillId="0" borderId="603" xfId="116" applyNumberFormat="1" applyFont="1" applyFill="1" applyBorder="1" applyAlignment="1">
      <alignment horizontal="center" vertical="center"/>
    </xf>
    <xf numFmtId="0" fontId="190" fillId="0" borderId="0" xfId="0" applyFont="1" applyFill="1" applyAlignment="1">
      <alignment horizontal="left"/>
    </xf>
    <xf numFmtId="0" fontId="0" fillId="0" borderId="835" xfId="0" applyFont="1" applyFill="1" applyBorder="1"/>
    <xf numFmtId="0" fontId="134" fillId="0" borderId="831" xfId="0" applyFont="1" applyFill="1" applyBorder="1" applyAlignment="1">
      <alignment horizontal="center"/>
    </xf>
    <xf numFmtId="0" fontId="134" fillId="0" borderId="831" xfId="0" applyFont="1" applyFill="1" applyBorder="1" applyAlignment="1">
      <alignment horizontal="center"/>
    </xf>
    <xf numFmtId="0" fontId="134" fillId="0" borderId="829" xfId="0" applyFont="1" applyFill="1" applyBorder="1"/>
    <xf numFmtId="0" fontId="134" fillId="0" borderId="829" xfId="76" applyNumberFormat="1" applyFont="1" applyFill="1" applyBorder="1" applyAlignment="1">
      <alignment horizontal="left" vertical="top"/>
    </xf>
    <xf numFmtId="0" fontId="0" fillId="0" borderId="829" xfId="0" applyFont="1" applyFill="1" applyBorder="1"/>
    <xf numFmtId="49" fontId="134" fillId="0" borderId="829" xfId="0" applyNumberFormat="1" applyFont="1" applyFill="1" applyBorder="1" applyAlignment="1">
      <alignment horizontal="center"/>
    </xf>
    <xf numFmtId="0" fontId="129" fillId="0" borderId="829" xfId="0" applyFont="1" applyFill="1" applyBorder="1" applyAlignment="1">
      <alignment horizontal="left" vertical="center"/>
    </xf>
    <xf numFmtId="49" fontId="150" fillId="0" borderId="831" xfId="0" applyNumberFormat="1" applyFont="1" applyFill="1" applyBorder="1" applyAlignment="1">
      <alignment horizontal="center"/>
    </xf>
    <xf numFmtId="0" fontId="129" fillId="0" borderId="829" xfId="0" applyFont="1" applyFill="1" applyBorder="1" applyAlignment="1">
      <alignment horizontal="center" vertical="center"/>
    </xf>
    <xf numFmtId="0" fontId="129" fillId="0" borderId="829" xfId="0" applyFont="1" applyFill="1" applyBorder="1" applyAlignment="1">
      <alignment vertical="center"/>
    </xf>
    <xf numFmtId="0" fontId="134" fillId="0" borderId="829" xfId="0" applyFont="1" applyFill="1" applyBorder="1" applyAlignment="1">
      <alignment vertical="center"/>
    </xf>
    <xf numFmtId="0" fontId="134" fillId="0" borderId="829" xfId="76" applyNumberFormat="1" applyFont="1" applyFill="1" applyBorder="1" applyAlignment="1">
      <alignment vertical="center"/>
    </xf>
    <xf numFmtId="0" fontId="134" fillId="0" borderId="829" xfId="76" applyNumberFormat="1" applyFont="1" applyFill="1" applyBorder="1" applyAlignment="1">
      <alignment horizontal="left" vertical="center"/>
    </xf>
    <xf numFmtId="0" fontId="0" fillId="0" borderId="0" xfId="0" applyBorder="1" applyAlignment="1">
      <alignment horizontal="center"/>
    </xf>
    <xf numFmtId="4" fontId="137" fillId="0" borderId="829" xfId="0" applyNumberFormat="1" applyFont="1" applyFill="1" applyBorder="1" applyAlignment="1">
      <alignment horizontal="center"/>
    </xf>
    <xf numFmtId="4" fontId="3" fillId="0" borderId="0" xfId="0" applyNumberFormat="1" applyFont="1" applyFill="1" applyBorder="1" applyAlignment="1">
      <alignment horizontal="center" vertical="center" wrapText="1"/>
    </xf>
    <xf numFmtId="0" fontId="0" fillId="0" borderId="0" xfId="0" applyFill="1" applyBorder="1" applyAlignment="1">
      <alignment horizontal="center"/>
    </xf>
    <xf numFmtId="0" fontId="0" fillId="0" borderId="829" xfId="0" applyFill="1" applyBorder="1" applyAlignment="1">
      <alignment horizontal="center" vertical="center"/>
    </xf>
    <xf numFmtId="0" fontId="134" fillId="0" borderId="829" xfId="0" applyFont="1" applyFill="1" applyBorder="1" applyAlignment="1">
      <alignment horizontal="center"/>
    </xf>
    <xf numFmtId="0" fontId="3" fillId="52" borderId="292" xfId="0" applyFont="1" applyFill="1" applyBorder="1" applyAlignment="1">
      <alignment vertical="center" wrapText="1"/>
    </xf>
    <xf numFmtId="0" fontId="3" fillId="52" borderId="788" xfId="0" applyFont="1" applyFill="1" applyBorder="1" applyAlignment="1">
      <alignment vertical="center" wrapText="1"/>
    </xf>
    <xf numFmtId="49" fontId="135" fillId="0" borderId="798" xfId="0" applyNumberFormat="1" applyFont="1" applyFill="1" applyBorder="1" applyAlignment="1">
      <alignment vertical="top" wrapText="1"/>
    </xf>
    <xf numFmtId="49" fontId="135" fillId="0" borderId="799" xfId="0" applyNumberFormat="1" applyFont="1" applyFill="1" applyBorder="1" applyAlignment="1">
      <alignment vertical="top" wrapText="1"/>
    </xf>
    <xf numFmtId="0" fontId="135" fillId="49" borderId="135" xfId="0" applyFont="1" applyFill="1" applyBorder="1" applyAlignment="1">
      <alignment vertical="center"/>
    </xf>
    <xf numFmtId="0" fontId="135" fillId="49" borderId="136" xfId="0" applyFont="1" applyFill="1" applyBorder="1" applyAlignment="1">
      <alignment vertical="center"/>
    </xf>
    <xf numFmtId="0" fontId="135" fillId="49" borderId="137" xfId="0" applyFont="1" applyFill="1" applyBorder="1" applyAlignment="1">
      <alignment vertical="center"/>
    </xf>
    <xf numFmtId="0" fontId="135" fillId="48" borderId="875" xfId="0" applyFont="1" applyFill="1" applyBorder="1" applyAlignment="1"/>
    <xf numFmtId="0" fontId="135" fillId="0" borderId="875" xfId="0" applyFont="1" applyFill="1" applyBorder="1" applyAlignment="1"/>
    <xf numFmtId="4" fontId="154" fillId="0" borderId="875" xfId="116" applyNumberFormat="1" applyFont="1" applyFill="1" applyBorder="1" applyAlignment="1">
      <alignment horizontal="center" vertical="center"/>
    </xf>
    <xf numFmtId="4" fontId="154" fillId="0" borderId="800" xfId="116" applyNumberFormat="1" applyFont="1" applyFill="1" applyBorder="1" applyAlignment="1">
      <alignment horizontal="center" vertical="center"/>
    </xf>
    <xf numFmtId="2" fontId="0" fillId="0" borderId="739" xfId="0" applyNumberFormat="1" applyFont="1" applyFill="1" applyBorder="1"/>
    <xf numFmtId="49" fontId="150" fillId="48" borderId="829" xfId="57" applyNumberFormat="1" applyFont="1" applyFill="1" applyBorder="1" applyAlignment="1">
      <alignment horizontal="center" vertical="center" wrapText="1"/>
    </xf>
    <xf numFmtId="2" fontId="150" fillId="48" borderId="829" xfId="116" applyNumberFormat="1" applyFont="1" applyFill="1" applyBorder="1" applyAlignment="1">
      <alignment horizontal="center" vertical="center" wrapText="1"/>
    </xf>
    <xf numFmtId="4" fontId="150" fillId="48" borderId="829" xfId="116" applyNumberFormat="1" applyFont="1" applyFill="1" applyBorder="1" applyAlignment="1">
      <alignment horizontal="center" vertical="center" wrapText="1"/>
    </xf>
    <xf numFmtId="49" fontId="134" fillId="0" borderId="829" xfId="57" applyNumberFormat="1" applyFont="1" applyFill="1" applyBorder="1" applyAlignment="1">
      <alignment horizontal="center" vertical="center" wrapText="1"/>
    </xf>
    <xf numFmtId="2" fontId="0" fillId="47" borderId="829" xfId="0" applyNumberFormat="1" applyFont="1" applyFill="1" applyBorder="1" applyAlignment="1">
      <alignment horizontal="center" vertical="center"/>
    </xf>
    <xf numFmtId="2" fontId="154" fillId="0" borderId="829" xfId="116" applyNumberFormat="1" applyFont="1" applyFill="1" applyBorder="1" applyAlignment="1">
      <alignment horizontal="center" vertical="center"/>
    </xf>
    <xf numFmtId="4" fontId="154" fillId="47" borderId="829" xfId="116" applyNumberFormat="1" applyFont="1" applyFill="1" applyBorder="1" applyAlignment="1">
      <alignment horizontal="center" vertical="center"/>
    </xf>
    <xf numFmtId="1" fontId="134" fillId="0" borderId="829" xfId="57" applyNumberFormat="1" applyFont="1" applyFill="1" applyBorder="1" applyAlignment="1">
      <alignment horizontal="left" vertical="center"/>
    </xf>
    <xf numFmtId="1" fontId="134" fillId="47" borderId="829" xfId="57" applyNumberFormat="1" applyFont="1" applyFill="1" applyBorder="1" applyAlignment="1">
      <alignment horizontal="left" vertical="center"/>
    </xf>
    <xf numFmtId="49" fontId="134" fillId="47" borderId="829" xfId="57" applyNumberFormat="1" applyFont="1" applyFill="1" applyBorder="1" applyAlignment="1">
      <alignment horizontal="center" vertical="center" wrapText="1"/>
    </xf>
    <xf numFmtId="2" fontId="154" fillId="47" borderId="829" xfId="116" applyNumberFormat="1" applyFont="1" applyFill="1" applyBorder="1" applyAlignment="1">
      <alignment horizontal="center" vertical="center"/>
    </xf>
    <xf numFmtId="0" fontId="0" fillId="47" borderId="829" xfId="0" applyFill="1" applyBorder="1"/>
    <xf numFmtId="0" fontId="154" fillId="0" borderId="829" xfId="0" applyFont="1" applyFill="1" applyBorder="1" applyAlignment="1">
      <alignment horizontal="center"/>
    </xf>
    <xf numFmtId="2" fontId="0" fillId="47" borderId="829" xfId="177" applyNumberFormat="1" applyFont="1" applyFill="1" applyBorder="1" applyAlignment="1">
      <alignment horizontal="center"/>
    </xf>
    <xf numFmtId="2" fontId="154" fillId="0" borderId="824" xfId="116" applyNumberFormat="1" applyFont="1" applyFill="1" applyBorder="1" applyAlignment="1">
      <alignment horizontal="center" vertical="center"/>
    </xf>
    <xf numFmtId="0" fontId="137" fillId="0" borderId="829" xfId="0" applyFont="1" applyFill="1" applyBorder="1" applyAlignment="1">
      <alignment horizontal="left"/>
    </xf>
    <xf numFmtId="2" fontId="151" fillId="48" borderId="829" xfId="116" applyNumberFormat="1" applyFont="1" applyFill="1" applyBorder="1" applyAlignment="1">
      <alignment horizontal="center" vertical="center" wrapText="1"/>
    </xf>
    <xf numFmtId="2" fontId="134" fillId="0" borderId="829" xfId="0" applyNumberFormat="1" applyFont="1" applyFill="1" applyBorder="1" applyAlignment="1">
      <alignment horizontal="center"/>
    </xf>
    <xf numFmtId="2" fontId="134" fillId="0" borderId="829" xfId="116" applyNumberFormat="1" applyFont="1" applyFill="1" applyBorder="1" applyAlignment="1">
      <alignment horizontal="center" vertical="center"/>
    </xf>
    <xf numFmtId="0" fontId="0" fillId="0" borderId="829" xfId="0" applyFont="1" applyFill="1" applyBorder="1" applyAlignment="1">
      <alignment horizontal="center"/>
    </xf>
    <xf numFmtId="2" fontId="0" fillId="0" borderId="829" xfId="0" applyNumberFormat="1" applyFont="1" applyFill="1" applyBorder="1" applyAlignment="1">
      <alignment horizontal="center"/>
    </xf>
    <xf numFmtId="0" fontId="135" fillId="0" borderId="835" xfId="0" applyFont="1" applyFill="1" applyBorder="1" applyAlignment="1"/>
    <xf numFmtId="2" fontId="135" fillId="0" borderId="875" xfId="0" applyNumberFormat="1" applyFont="1" applyFill="1" applyBorder="1" applyAlignment="1"/>
    <xf numFmtId="0" fontId="135" fillId="0" borderId="824" xfId="0" applyFont="1" applyFill="1" applyBorder="1" applyAlignment="1"/>
    <xf numFmtId="0" fontId="183" fillId="0" borderId="148" xfId="0" applyFont="1" applyFill="1" applyBorder="1" applyAlignment="1">
      <alignment vertical="center"/>
    </xf>
    <xf numFmtId="2" fontId="0" fillId="0" borderId="829" xfId="0" applyNumberFormat="1" applyFont="1" applyFill="1" applyBorder="1"/>
    <xf numFmtId="0" fontId="183" fillId="0" borderId="742" xfId="0" applyFont="1" applyFill="1" applyBorder="1" applyAlignment="1">
      <alignment vertical="center"/>
    </xf>
    <xf numFmtId="0" fontId="135" fillId="48" borderId="835" xfId="0" applyFont="1" applyFill="1" applyBorder="1" applyAlignment="1"/>
    <xf numFmtId="2" fontId="135" fillId="48" borderId="875" xfId="0" applyNumberFormat="1" applyFont="1" applyFill="1" applyBorder="1" applyAlignment="1"/>
    <xf numFmtId="0" fontId="135" fillId="48" borderId="824" xfId="0" applyFont="1" applyFill="1" applyBorder="1" applyAlignment="1"/>
    <xf numFmtId="0" fontId="137" fillId="0" borderId="829" xfId="0" applyFont="1" applyFill="1" applyBorder="1" applyAlignment="1">
      <alignment vertical="center"/>
    </xf>
    <xf numFmtId="0" fontId="0" fillId="0" borderId="875" xfId="0" applyFont="1" applyFill="1" applyBorder="1" applyAlignment="1">
      <alignment horizontal="center"/>
    </xf>
    <xf numFmtId="0" fontId="0" fillId="0" borderId="876" xfId="0" applyFont="1" applyFill="1" applyBorder="1"/>
    <xf numFmtId="2" fontId="154" fillId="0" borderId="876" xfId="116" applyNumberFormat="1" applyFont="1" applyFill="1" applyBorder="1" applyAlignment="1">
      <alignment horizontal="center" vertical="center"/>
    </xf>
    <xf numFmtId="4" fontId="154" fillId="0" borderId="876" xfId="116" applyNumberFormat="1" applyFont="1" applyFill="1" applyBorder="1" applyAlignment="1">
      <alignment horizontal="center" vertical="center"/>
    </xf>
    <xf numFmtId="0" fontId="0" fillId="0" borderId="877" xfId="0" applyFont="1" applyFill="1" applyBorder="1"/>
    <xf numFmtId="0" fontId="135" fillId="48" borderId="874" xfId="0" applyFont="1" applyFill="1" applyBorder="1" applyAlignment="1"/>
    <xf numFmtId="0" fontId="135" fillId="48" borderId="871" xfId="0" applyFont="1" applyFill="1" applyBorder="1" applyAlignment="1"/>
    <xf numFmtId="2" fontId="135" fillId="48" borderId="871" xfId="0" applyNumberFormat="1" applyFont="1" applyFill="1" applyBorder="1" applyAlignment="1"/>
    <xf numFmtId="0" fontId="135" fillId="48" borderId="849" xfId="0" applyFont="1" applyFill="1" applyBorder="1" applyAlignment="1"/>
    <xf numFmtId="0" fontId="0" fillId="0" borderId="831" xfId="0" applyFont="1" applyFill="1" applyBorder="1"/>
    <xf numFmtId="0" fontId="0" fillId="0" borderId="831" xfId="0" applyFont="1" applyFill="1" applyBorder="1" applyAlignment="1">
      <alignment horizontal="center"/>
    </xf>
    <xf numFmtId="2" fontId="154" fillId="0" borderId="831" xfId="116" applyNumberFormat="1" applyFont="1" applyFill="1" applyBorder="1" applyAlignment="1">
      <alignment horizontal="center" vertical="center"/>
    </xf>
    <xf numFmtId="4" fontId="154" fillId="0" borderId="831" xfId="116" applyNumberFormat="1" applyFont="1" applyFill="1" applyBorder="1" applyAlignment="1">
      <alignment horizontal="center" vertical="center"/>
    </xf>
    <xf numFmtId="0" fontId="135" fillId="50" borderId="874" xfId="0" applyFont="1" applyFill="1" applyBorder="1" applyAlignment="1"/>
    <xf numFmtId="0" fontId="135" fillId="50" borderId="871" xfId="0" applyFont="1" applyFill="1" applyBorder="1" applyAlignment="1"/>
    <xf numFmtId="2" fontId="135" fillId="50" borderId="871" xfId="0" applyNumberFormat="1" applyFont="1" applyFill="1" applyBorder="1" applyAlignment="1"/>
    <xf numFmtId="0" fontId="135" fillId="50" borderId="849" xfId="0" applyFont="1" applyFill="1" applyBorder="1" applyAlignment="1"/>
    <xf numFmtId="2" fontId="0" fillId="0" borderId="829" xfId="0" applyNumberFormat="1" applyFill="1" applyBorder="1" applyAlignment="1">
      <alignment horizontal="center" vertical="center"/>
    </xf>
    <xf numFmtId="4" fontId="137" fillId="0" borderId="829" xfId="0" applyNumberFormat="1" applyFont="1" applyFill="1" applyBorder="1" applyAlignment="1">
      <alignment horizontal="center" vertical="center"/>
    </xf>
    <xf numFmtId="16" fontId="0" fillId="0" borderId="829" xfId="0" applyNumberFormat="1" applyFill="1" applyBorder="1" applyAlignment="1">
      <alignment horizontal="center"/>
    </xf>
    <xf numFmtId="0" fontId="150" fillId="50" borderId="874" xfId="0" applyFont="1" applyFill="1" applyBorder="1" applyAlignment="1"/>
    <xf numFmtId="0" fontId="150" fillId="50" borderId="871" xfId="0" applyFont="1" applyFill="1" applyBorder="1" applyAlignment="1"/>
    <xf numFmtId="2" fontId="150" fillId="50" borderId="871" xfId="0" applyNumberFormat="1" applyFont="1" applyFill="1" applyBorder="1" applyAlignment="1"/>
    <xf numFmtId="0" fontId="150" fillId="50" borderId="849" xfId="0" applyFont="1" applyFill="1" applyBorder="1" applyAlignment="1"/>
    <xf numFmtId="4" fontId="134" fillId="0" borderId="829" xfId="116" applyNumberFormat="1" applyFont="1" applyFill="1" applyBorder="1" applyAlignment="1">
      <alignment horizontal="center" vertical="center"/>
    </xf>
    <xf numFmtId="0" fontId="150" fillId="48" borderId="874" xfId="0" applyFont="1" applyFill="1" applyBorder="1" applyAlignment="1"/>
    <xf numFmtId="0" fontId="150" fillId="48" borderId="871" xfId="0" applyFont="1" applyFill="1" applyBorder="1" applyAlignment="1"/>
    <xf numFmtId="2" fontId="150" fillId="48" borderId="871" xfId="0" applyNumberFormat="1" applyFont="1" applyFill="1" applyBorder="1" applyAlignment="1"/>
    <xf numFmtId="0" fontId="150" fillId="48" borderId="849" xfId="0" applyFont="1" applyFill="1" applyBorder="1" applyAlignment="1"/>
    <xf numFmtId="2" fontId="134" fillId="0" borderId="829" xfId="0" applyNumberFormat="1" applyFont="1" applyFill="1" applyBorder="1" applyAlignment="1">
      <alignment horizontal="center" vertical="center"/>
    </xf>
    <xf numFmtId="0" fontId="183" fillId="0" borderId="829" xfId="0" applyFont="1" applyFill="1" applyBorder="1" applyAlignment="1">
      <alignment horizontal="center" vertical="center"/>
    </xf>
    <xf numFmtId="4" fontId="154" fillId="0" borderId="849" xfId="116" applyNumberFormat="1" applyFont="1" applyFill="1" applyBorder="1" applyAlignment="1">
      <alignment horizontal="center" vertical="center"/>
    </xf>
    <xf numFmtId="0" fontId="0" fillId="0" borderId="829" xfId="0" applyFill="1" applyBorder="1" applyAlignment="1">
      <alignment horizontal="left"/>
    </xf>
    <xf numFmtId="0" fontId="134" fillId="0" borderId="874" xfId="0" applyFont="1" applyFill="1" applyBorder="1"/>
    <xf numFmtId="0" fontId="155" fillId="48" borderId="829" xfId="0" applyFont="1" applyFill="1" applyBorder="1" applyAlignment="1">
      <alignment horizontal="center" vertical="center" wrapText="1"/>
    </xf>
    <xf numFmtId="2" fontId="129" fillId="0" borderId="829" xfId="200" applyNumberFormat="1" applyFont="1" applyFill="1" applyBorder="1" applyAlignment="1">
      <alignment horizontal="center"/>
    </xf>
    <xf numFmtId="0" fontId="0" fillId="0" borderId="824" xfId="0" applyFill="1" applyBorder="1" applyAlignment="1">
      <alignment horizontal="center" wrapText="1"/>
    </xf>
    <xf numFmtId="4" fontId="0" fillId="0" borderId="831" xfId="0" applyNumberFormat="1" applyFont="1" applyFill="1" applyBorder="1" applyAlignment="1">
      <alignment horizontal="center" vertical="center"/>
    </xf>
    <xf numFmtId="2" fontId="13" fillId="28" borderId="829" xfId="0" applyNumberFormat="1" applyFont="1" applyFill="1" applyBorder="1" applyAlignment="1">
      <alignment horizontal="center" vertical="center"/>
    </xf>
    <xf numFmtId="0" fontId="220" fillId="0" borderId="0" xfId="0" applyFont="1" applyFill="1" applyAlignment="1">
      <alignment horizontal="right" vertical="center" wrapText="1"/>
    </xf>
    <xf numFmtId="199" fontId="154" fillId="0" borderId="789" xfId="0" applyNumberFormat="1" applyFont="1" applyFill="1" applyBorder="1" applyAlignment="1" applyProtection="1">
      <alignment horizontal="center" vertical="center" wrapText="1"/>
    </xf>
    <xf numFmtId="199" fontId="154" fillId="0" borderId="789" xfId="0" applyNumberFormat="1" applyFont="1" applyFill="1" applyBorder="1" applyAlignment="1" applyProtection="1">
      <alignment horizontal="center" vertical="top" wrapText="1"/>
    </xf>
    <xf numFmtId="2" fontId="202" fillId="0" borderId="829" xfId="0" applyNumberFormat="1" applyFont="1" applyFill="1" applyBorder="1" applyAlignment="1">
      <alignment horizontal="center" vertical="center" wrapText="1"/>
    </xf>
    <xf numFmtId="2" fontId="0" fillId="0" borderId="829" xfId="0" applyNumberFormat="1" applyFill="1" applyBorder="1"/>
    <xf numFmtId="0" fontId="0" fillId="0" borderId="874" xfId="0" applyFont="1" applyFill="1" applyBorder="1"/>
    <xf numFmtId="2" fontId="0" fillId="0" borderId="829" xfId="0" applyNumberFormat="1" applyFont="1" applyFill="1" applyBorder="1" applyAlignment="1">
      <alignment horizontal="center" vertical="center"/>
    </xf>
    <xf numFmtId="49" fontId="0" fillId="0" borderId="829" xfId="0" applyNumberFormat="1" applyFill="1" applyBorder="1" applyAlignment="1">
      <alignment horizontal="center"/>
    </xf>
    <xf numFmtId="49" fontId="134" fillId="0" borderId="829" xfId="0" applyNumberFormat="1" applyFont="1" applyFill="1" applyBorder="1" applyAlignment="1">
      <alignment horizontal="center"/>
    </xf>
    <xf numFmtId="0" fontId="135" fillId="48" borderId="829" xfId="0" applyFont="1" applyFill="1" applyBorder="1" applyAlignment="1">
      <alignment horizontal="center" vertical="center" wrapText="1"/>
    </xf>
    <xf numFmtId="0" fontId="0" fillId="0" borderId="0" xfId="0" applyAlignment="1">
      <alignment vertical="center"/>
    </xf>
    <xf numFmtId="0" fontId="135" fillId="0" borderId="0" xfId="0" applyFont="1" applyFill="1" applyAlignment="1">
      <alignment horizontal="center"/>
    </xf>
    <xf numFmtId="0" fontId="0" fillId="0" borderId="0" xfId="0" applyBorder="1" applyAlignment="1">
      <alignment horizontal="center"/>
    </xf>
    <xf numFmtId="0" fontId="0" fillId="0" borderId="829" xfId="0" applyBorder="1" applyAlignment="1">
      <alignment horizontal="center"/>
    </xf>
    <xf numFmtId="0" fontId="135" fillId="48" borderId="829" xfId="0" applyFont="1" applyFill="1" applyBorder="1" applyAlignment="1">
      <alignment horizontal="center" vertical="center" wrapText="1"/>
    </xf>
    <xf numFmtId="0" fontId="130" fillId="0" borderId="878" xfId="54" applyFill="1" applyBorder="1" applyAlignment="1" applyProtection="1"/>
    <xf numFmtId="0" fontId="3" fillId="25" borderId="829" xfId="0" applyFont="1" applyFill="1" applyBorder="1" applyAlignment="1">
      <alignment horizontal="center" vertical="center" wrapText="1"/>
    </xf>
    <xf numFmtId="0" fontId="3" fillId="25" borderId="829" xfId="0" applyFont="1" applyFill="1" applyBorder="1" applyAlignment="1">
      <alignment horizontal="center" vertical="center"/>
    </xf>
    <xf numFmtId="0" fontId="3" fillId="48" borderId="829" xfId="0" applyFont="1" applyFill="1" applyBorder="1" applyAlignment="1">
      <alignment horizontal="center" vertical="center"/>
    </xf>
    <xf numFmtId="0" fontId="3" fillId="0" borderId="849" xfId="0" applyFont="1" applyBorder="1" applyAlignment="1">
      <alignment vertical="center" wrapText="1"/>
    </xf>
    <xf numFmtId="0" fontId="0" fillId="0" borderId="829" xfId="0" applyFill="1" applyBorder="1" applyAlignment="1">
      <alignment horizontal="center" vertical="center" wrapText="1"/>
    </xf>
    <xf numFmtId="0" fontId="0" fillId="145" borderId="0" xfId="0" applyFill="1" applyAlignment="1">
      <alignment horizontal="left" vertical="center" wrapText="1"/>
    </xf>
    <xf numFmtId="0" fontId="135" fillId="0" borderId="0" xfId="0" applyFont="1" applyAlignment="1">
      <alignment vertical="center"/>
    </xf>
    <xf numFmtId="0" fontId="150" fillId="0" borderId="0" xfId="0" applyFont="1" applyAlignment="1">
      <alignment vertical="center"/>
    </xf>
    <xf numFmtId="4" fontId="134" fillId="0" borderId="829" xfId="127" applyNumberFormat="1" applyFont="1" applyFill="1" applyBorder="1" applyAlignment="1">
      <alignment horizontal="center" vertical="center"/>
    </xf>
    <xf numFmtId="0" fontId="134" fillId="0" borderId="829" xfId="0" applyFont="1" applyFill="1" applyBorder="1" applyAlignment="1">
      <alignment horizontal="center" vertical="center"/>
    </xf>
    <xf numFmtId="17" fontId="134" fillId="0" borderId="829" xfId="0" applyNumberFormat="1" applyFont="1" applyFill="1" applyBorder="1" applyAlignment="1">
      <alignment horizontal="center" vertical="center"/>
    </xf>
    <xf numFmtId="1" fontId="134" fillId="0" borderId="829" xfId="0" applyNumberFormat="1" applyFont="1" applyFill="1" applyBorder="1" applyAlignment="1">
      <alignment horizontal="center"/>
    </xf>
    <xf numFmtId="49" fontId="150" fillId="0" borderId="829" xfId="0" applyNumberFormat="1" applyFont="1" applyFill="1" applyBorder="1" applyAlignment="1">
      <alignment horizontal="left"/>
    </xf>
    <xf numFmtId="4" fontId="150" fillId="0" borderId="829" xfId="127" applyNumberFormat="1" applyFont="1" applyFill="1" applyBorder="1" applyAlignment="1">
      <alignment horizontal="center" vertical="center"/>
    </xf>
    <xf numFmtId="0" fontId="134" fillId="0" borderId="0" xfId="0" applyFont="1" applyAlignment="1">
      <alignment vertical="center"/>
    </xf>
    <xf numFmtId="0" fontId="150" fillId="48" borderId="829" xfId="0" applyFont="1" applyFill="1" applyBorder="1" applyAlignment="1">
      <alignment horizontal="center" vertical="center" wrapText="1"/>
    </xf>
    <xf numFmtId="4" fontId="134" fillId="0" borderId="0" xfId="127" applyNumberFormat="1" applyFont="1" applyFill="1" applyBorder="1" applyAlignment="1">
      <alignment horizontal="center" vertical="center"/>
    </xf>
    <xf numFmtId="4" fontId="129" fillId="0" borderId="829" xfId="127" applyNumberFormat="1" applyFont="1" applyFill="1" applyBorder="1" applyAlignment="1">
      <alignment horizontal="center" vertical="center"/>
    </xf>
    <xf numFmtId="0" fontId="81" fillId="0" borderId="875" xfId="0" applyFont="1" applyFill="1" applyBorder="1" applyAlignment="1">
      <alignment vertical="center"/>
    </xf>
    <xf numFmtId="49" fontId="150" fillId="0" borderId="829" xfId="0" applyNumberFormat="1" applyFont="1" applyFill="1" applyBorder="1" applyAlignment="1">
      <alignment horizontal="left" vertical="center"/>
    </xf>
    <xf numFmtId="0" fontId="134" fillId="0" borderId="829" xfId="63" applyFont="1" applyFill="1" applyBorder="1" applyAlignment="1">
      <alignment horizontal="center"/>
    </xf>
    <xf numFmtId="0" fontId="3" fillId="0" borderId="875" xfId="0" applyFont="1" applyFill="1" applyBorder="1" applyAlignment="1">
      <alignment horizontal="center" vertical="center"/>
    </xf>
    <xf numFmtId="0" fontId="3" fillId="0" borderId="875" xfId="0" applyFont="1" applyFill="1" applyBorder="1" applyAlignment="1">
      <alignment horizontal="left" vertical="center"/>
    </xf>
    <xf numFmtId="0" fontId="80" fillId="0" borderId="0" xfId="0" applyFont="1" applyFill="1" applyAlignment="1">
      <alignment horizontal="center" vertical="center"/>
    </xf>
    <xf numFmtId="2" fontId="261" fillId="0" borderId="829" xfId="97" applyNumberFormat="1" applyFont="1" applyFill="1" applyBorder="1" applyAlignment="1">
      <alignment horizontal="center" vertical="center"/>
    </xf>
    <xf numFmtId="0" fontId="382" fillId="0" borderId="829" xfId="101" applyFont="1" applyFill="1" applyBorder="1" applyAlignment="1">
      <alignment horizontal="left" vertical="center" indent="1"/>
    </xf>
    <xf numFmtId="0" fontId="0" fillId="0" borderId="829" xfId="0" applyNumberFormat="1" applyFont="1" applyFill="1" applyBorder="1" applyAlignment="1">
      <alignment horizontal="left" vertical="top" wrapText="1"/>
    </xf>
    <xf numFmtId="49" fontId="0" fillId="0" borderId="829" xfId="0" applyNumberFormat="1" applyFont="1" applyBorder="1" applyAlignment="1">
      <alignment horizontal="left" vertical="top" wrapText="1"/>
    </xf>
    <xf numFmtId="0" fontId="0" fillId="0" borderId="829" xfId="0" applyNumberFormat="1" applyFont="1" applyBorder="1" applyAlignment="1">
      <alignment horizontal="left" vertical="top" wrapText="1"/>
    </xf>
    <xf numFmtId="49" fontId="0" fillId="0" borderId="829" xfId="0" applyNumberFormat="1" applyBorder="1" applyAlignment="1">
      <alignment horizontal="left" vertical="top" wrapText="1"/>
    </xf>
    <xf numFmtId="0" fontId="0" fillId="0" borderId="829" xfId="0" applyNumberFormat="1" applyBorder="1" applyAlignment="1">
      <alignment horizontal="left" vertical="top" wrapText="1"/>
    </xf>
    <xf numFmtId="49" fontId="135" fillId="0" borderId="849" xfId="0" applyNumberFormat="1" applyFont="1" applyBorder="1" applyAlignment="1">
      <alignment vertical="top" wrapText="1"/>
    </xf>
    <xf numFmtId="49" fontId="135" fillId="0" borderId="874" xfId="0" applyNumberFormat="1" applyFont="1" applyBorder="1" applyAlignment="1">
      <alignment vertical="top" wrapText="1"/>
    </xf>
    <xf numFmtId="49" fontId="0" fillId="0" borderId="829" xfId="0" applyNumberFormat="1" applyFont="1" applyFill="1" applyBorder="1" applyAlignment="1">
      <alignment horizontal="left" vertical="top" wrapText="1"/>
    </xf>
    <xf numFmtId="0" fontId="3" fillId="0" borderId="829" xfId="0" applyFont="1" applyFill="1" applyBorder="1" applyAlignment="1">
      <alignment vertical="center"/>
    </xf>
    <xf numFmtId="2" fontId="3" fillId="25" borderId="829" xfId="0" applyNumberFormat="1" applyFont="1" applyFill="1" applyBorder="1" applyAlignment="1">
      <alignment horizontal="center" vertical="center" wrapText="1"/>
    </xf>
    <xf numFmtId="2" fontId="0" fillId="47" borderId="829" xfId="0" applyNumberFormat="1" applyFill="1" applyBorder="1" applyAlignment="1">
      <alignment horizontal="center" vertical="center"/>
    </xf>
    <xf numFmtId="0" fontId="0" fillId="0" borderId="829" xfId="0" applyBorder="1" applyAlignment="1">
      <alignment horizontal="center" vertical="center"/>
    </xf>
    <xf numFmtId="0" fontId="17" fillId="0" borderId="829" xfId="57" applyNumberFormat="1" applyFont="1" applyBorder="1" applyAlignment="1">
      <alignment horizontal="left" vertical="center" wrapText="1"/>
    </xf>
    <xf numFmtId="1" fontId="17" fillId="0" borderId="829" xfId="57" applyNumberFormat="1" applyFont="1" applyBorder="1" applyAlignment="1">
      <alignment horizontal="left" vertical="center"/>
    </xf>
    <xf numFmtId="0" fontId="0" fillId="0" borderId="829" xfId="0" applyBorder="1" applyAlignment="1">
      <alignment vertical="center" wrapText="1"/>
    </xf>
    <xf numFmtId="0" fontId="0" fillId="0" borderId="829" xfId="0" applyBorder="1" applyAlignment="1">
      <alignment vertical="center"/>
    </xf>
    <xf numFmtId="0" fontId="0" fillId="0" borderId="829" xfId="0" applyBorder="1" applyAlignment="1">
      <alignment wrapText="1"/>
    </xf>
    <xf numFmtId="2" fontId="135" fillId="48" borderId="838" xfId="0" applyNumberFormat="1" applyFont="1" applyFill="1" applyBorder="1" applyAlignment="1">
      <alignment horizontal="center" vertical="center" wrapText="1"/>
    </xf>
    <xf numFmtId="1" fontId="135" fillId="48" borderId="829" xfId="0" applyNumberFormat="1" applyFont="1" applyFill="1" applyBorder="1" applyAlignment="1">
      <alignment horizontal="center" vertical="center" wrapText="1"/>
    </xf>
    <xf numFmtId="0" fontId="135" fillId="0" borderId="800" xfId="0" applyFont="1" applyBorder="1" applyAlignment="1"/>
    <xf numFmtId="2" fontId="1" fillId="0" borderId="0" xfId="0" applyNumberFormat="1" applyFont="1" applyFill="1" applyBorder="1" applyAlignment="1">
      <alignment horizontal="center" vertical="center"/>
    </xf>
    <xf numFmtId="1" fontId="0" fillId="0" borderId="829" xfId="0" applyNumberFormat="1" applyFont="1" applyBorder="1" applyAlignment="1">
      <alignment horizontal="center" vertical="center" wrapText="1"/>
    </xf>
    <xf numFmtId="0" fontId="17" fillId="0" borderId="874" xfId="57" applyNumberFormat="1" applyFont="1" applyBorder="1" applyAlignment="1">
      <alignment horizontal="left" vertical="center" wrapText="1"/>
    </xf>
    <xf numFmtId="2" fontId="135" fillId="0" borderId="800" xfId="0" applyNumberFormat="1" applyFont="1" applyBorder="1" applyAlignment="1"/>
    <xf numFmtId="2" fontId="0" fillId="47" borderId="733" xfId="0" applyNumberFormat="1" applyFill="1" applyBorder="1" applyAlignment="1">
      <alignment horizontal="center" vertical="center"/>
    </xf>
    <xf numFmtId="49" fontId="0" fillId="0" borderId="733" xfId="0" applyNumberFormat="1" applyBorder="1" applyAlignment="1">
      <alignment horizontal="center" vertical="center"/>
    </xf>
    <xf numFmtId="0" fontId="0" fillId="0" borderId="733" xfId="0" applyBorder="1" applyAlignment="1">
      <alignment horizontal="center" vertical="center"/>
    </xf>
    <xf numFmtId="0" fontId="17" fillId="0" borderId="640" xfId="57" applyNumberFormat="1" applyFont="1" applyBorder="1" applyAlignment="1">
      <alignment horizontal="left" vertical="center" wrapText="1"/>
    </xf>
    <xf numFmtId="1" fontId="17" fillId="0" borderId="722" xfId="57" applyNumberFormat="1" applyFont="1" applyBorder="1" applyAlignment="1">
      <alignment horizontal="left" vertical="center"/>
    </xf>
    <xf numFmtId="49" fontId="0" fillId="0" borderId="829" xfId="0" applyNumberFormat="1" applyBorder="1" applyAlignment="1">
      <alignment horizontal="center" vertical="center"/>
    </xf>
    <xf numFmtId="0" fontId="17" fillId="0" borderId="879" xfId="57" applyNumberFormat="1" applyFont="1" applyBorder="1" applyAlignment="1">
      <alignment horizontal="left" vertical="center" wrapText="1"/>
    </xf>
    <xf numFmtId="1" fontId="17" fillId="0" borderId="819" xfId="57" applyNumberFormat="1" applyFont="1" applyBorder="1" applyAlignment="1">
      <alignment horizontal="left" vertical="center"/>
    </xf>
    <xf numFmtId="2" fontId="0" fillId="47" borderId="602" xfId="0" applyNumberFormat="1" applyFill="1" applyBorder="1" applyAlignment="1">
      <alignment horizontal="center" vertical="center"/>
    </xf>
    <xf numFmtId="49" fontId="0" fillId="0" borderId="602" xfId="0" applyNumberFormat="1" applyBorder="1" applyAlignment="1">
      <alignment horizontal="center" vertical="center"/>
    </xf>
    <xf numFmtId="0" fontId="0" fillId="0" borderId="602" xfId="0" applyBorder="1" applyAlignment="1">
      <alignment horizontal="center" vertical="center"/>
    </xf>
    <xf numFmtId="0" fontId="17" fillId="0" borderId="464" xfId="57" applyNumberFormat="1" applyFont="1" applyBorder="1" applyAlignment="1">
      <alignment horizontal="left" vertical="center" wrapText="1"/>
    </xf>
    <xf numFmtId="1" fontId="17" fillId="0" borderId="437" xfId="57" applyNumberFormat="1" applyFont="1" applyBorder="1" applyAlignment="1">
      <alignment horizontal="left" vertical="center"/>
    </xf>
    <xf numFmtId="0" fontId="17" fillId="0" borderId="733" xfId="57" applyNumberFormat="1" applyFont="1" applyBorder="1" applyAlignment="1">
      <alignment horizontal="left" vertical="center" wrapText="1"/>
    </xf>
    <xf numFmtId="1" fontId="17" fillId="0" borderId="640" xfId="57" applyNumberFormat="1" applyFont="1" applyBorder="1" applyAlignment="1">
      <alignment horizontal="left" vertical="center"/>
    </xf>
    <xf numFmtId="1" fontId="17" fillId="0" borderId="879" xfId="57" applyNumberFormat="1" applyFont="1" applyBorder="1" applyAlignment="1">
      <alignment horizontal="left" vertical="center"/>
    </xf>
    <xf numFmtId="0" fontId="17" fillId="0" borderId="602" xfId="57" applyNumberFormat="1" applyFont="1" applyBorder="1" applyAlignment="1">
      <alignment horizontal="left" vertical="center" wrapText="1"/>
    </xf>
    <xf numFmtId="1" fontId="17" fillId="0" borderId="464" xfId="57" applyNumberFormat="1" applyFont="1" applyBorder="1" applyAlignment="1">
      <alignment horizontal="left" vertical="center"/>
    </xf>
    <xf numFmtId="0" fontId="135" fillId="0" borderId="0" xfId="0" applyFont="1" applyFill="1" applyBorder="1" applyAlignment="1">
      <alignment horizontal="center" vertical="center" wrapText="1"/>
    </xf>
    <xf numFmtId="0" fontId="135" fillId="0" borderId="849" xfId="0" applyFont="1" applyBorder="1" applyAlignment="1"/>
    <xf numFmtId="0" fontId="135" fillId="0" borderId="875" xfId="0" applyFont="1" applyBorder="1" applyAlignment="1"/>
    <xf numFmtId="0" fontId="135" fillId="0" borderId="874" xfId="0" applyFont="1" applyBorder="1" applyAlignment="1"/>
    <xf numFmtId="0" fontId="0" fillId="0" borderId="829" xfId="0" applyNumberFormat="1" applyFill="1" applyBorder="1" applyAlignment="1">
      <alignment horizontal="center" vertical="center"/>
    </xf>
    <xf numFmtId="49" fontId="0" fillId="0" borderId="829" xfId="0" applyNumberFormat="1" applyFill="1" applyBorder="1" applyAlignment="1">
      <alignment horizontal="center" vertical="center"/>
    </xf>
    <xf numFmtId="0" fontId="0" fillId="0" borderId="829" xfId="0" applyNumberFormat="1" applyFill="1" applyBorder="1" applyAlignment="1">
      <alignment vertical="center"/>
    </xf>
    <xf numFmtId="3" fontId="0" fillId="0" borderId="829" xfId="0" applyNumberFormat="1" applyFill="1" applyBorder="1" applyAlignment="1">
      <alignment horizontal="center" vertical="center"/>
    </xf>
    <xf numFmtId="0" fontId="3" fillId="147" borderId="829" xfId="0" applyFont="1" applyFill="1" applyBorder="1" applyAlignment="1">
      <alignment horizontal="center" vertical="center" wrapText="1"/>
    </xf>
    <xf numFmtId="49" fontId="3" fillId="25" borderId="829" xfId="0" applyNumberFormat="1" applyFont="1" applyFill="1" applyBorder="1" applyAlignment="1">
      <alignment horizontal="center" vertical="center" wrapText="1"/>
    </xf>
    <xf numFmtId="4" fontId="0" fillId="0" borderId="0" xfId="0" applyNumberFormat="1" applyAlignment="1">
      <alignment vertical="center"/>
    </xf>
    <xf numFmtId="4" fontId="0" fillId="47" borderId="829" xfId="0" applyNumberFormat="1" applyFill="1" applyBorder="1" applyAlignment="1">
      <alignment horizontal="center" vertical="center"/>
    </xf>
    <xf numFmtId="4" fontId="0" fillId="47" borderId="829" xfId="0" applyNumberFormat="1" applyFill="1" applyBorder="1" applyAlignment="1">
      <alignment vertical="center"/>
    </xf>
    <xf numFmtId="4" fontId="0" fillId="47" borderId="0" xfId="0" applyNumberFormat="1" applyFill="1" applyAlignment="1">
      <alignment vertical="center"/>
    </xf>
    <xf numFmtId="4" fontId="0" fillId="47" borderId="0" xfId="0" applyNumberFormat="1" applyFill="1" applyAlignment="1">
      <alignment horizontal="center" vertical="center"/>
    </xf>
    <xf numFmtId="4" fontId="3" fillId="49" borderId="829" xfId="0" applyNumberFormat="1" applyFont="1" applyFill="1" applyBorder="1" applyAlignment="1">
      <alignment horizontal="center" vertical="center" wrapText="1"/>
    </xf>
    <xf numFmtId="0" fontId="0" fillId="0" borderId="829" xfId="0" applyBorder="1" applyAlignment="1">
      <alignment horizontal="left" vertical="center"/>
    </xf>
    <xf numFmtId="0" fontId="0" fillId="0" borderId="0" xfId="0" applyAlignment="1">
      <alignment horizontal="left" vertical="center" wrapText="1"/>
    </xf>
    <xf numFmtId="3" fontId="0" fillId="47" borderId="829" xfId="0" applyNumberFormat="1" applyFill="1" applyBorder="1" applyAlignment="1">
      <alignment horizontal="center" vertical="center"/>
    </xf>
    <xf numFmtId="0" fontId="5" fillId="0" borderId="829" xfId="13967" applyNumberFormat="1" applyFont="1" applyFill="1" applyBorder="1" applyAlignment="1">
      <alignment horizontal="center" vertical="center"/>
    </xf>
    <xf numFmtId="49" fontId="7" fillId="0" borderId="829" xfId="60" applyNumberFormat="1" applyFont="1" applyBorder="1" applyAlignment="1">
      <alignment horizontal="left" vertical="center" wrapText="1"/>
    </xf>
    <xf numFmtId="1" fontId="383" fillId="0" borderId="829" xfId="62" applyNumberFormat="1" applyFont="1" applyBorder="1" applyAlignment="1">
      <alignment horizontal="center" vertical="top"/>
    </xf>
    <xf numFmtId="1" fontId="383" fillId="0" borderId="829" xfId="62" applyNumberFormat="1" applyFont="1" applyBorder="1" applyAlignment="1">
      <alignment horizontal="center" vertical="center"/>
    </xf>
    <xf numFmtId="0" fontId="148" fillId="49" borderId="829" xfId="0" applyFont="1" applyFill="1" applyBorder="1" applyAlignment="1">
      <alignment horizontal="center" vertical="center" wrapText="1"/>
    </xf>
    <xf numFmtId="3" fontId="5" fillId="0" borderId="829" xfId="13967" applyNumberFormat="1" applyFont="1" applyFill="1" applyBorder="1" applyAlignment="1">
      <alignment horizontal="center" vertical="center"/>
    </xf>
    <xf numFmtId="49" fontId="7" fillId="0" borderId="829" xfId="60" applyNumberFormat="1" applyFont="1" applyBorder="1" applyAlignment="1">
      <alignment horizontal="center" vertical="center" wrapText="1"/>
    </xf>
    <xf numFmtId="49" fontId="7" fillId="0" borderId="829" xfId="60" applyNumberFormat="1" applyFont="1" applyFill="1" applyBorder="1" applyAlignment="1">
      <alignment horizontal="left" vertical="center" wrapText="1"/>
    </xf>
    <xf numFmtId="0" fontId="7" fillId="0" borderId="829" xfId="60" applyFont="1" applyBorder="1" applyAlignment="1">
      <alignment horizontal="center" vertical="center" wrapText="1"/>
    </xf>
    <xf numFmtId="0" fontId="7" fillId="0" borderId="829" xfId="60" applyFont="1" applyBorder="1" applyAlignment="1">
      <alignment horizontal="center" vertical="center"/>
    </xf>
    <xf numFmtId="164" fontId="144" fillId="0" borderId="829" xfId="0" applyNumberFormat="1" applyFont="1" applyFill="1" applyBorder="1"/>
    <xf numFmtId="0" fontId="7" fillId="0" borderId="829" xfId="58" applyNumberFormat="1" applyFont="1" applyBorder="1" applyAlignment="1">
      <alignment horizontal="center" vertical="center" wrapText="1"/>
    </xf>
    <xf numFmtId="0" fontId="7" fillId="0" borderId="829" xfId="58" applyFont="1" applyBorder="1" applyAlignment="1">
      <alignment horizontal="center" vertical="center"/>
    </xf>
    <xf numFmtId="0" fontId="7" fillId="0" borderId="829" xfId="60" applyFont="1" applyBorder="1" applyAlignment="1">
      <alignment horizontal="center"/>
    </xf>
    <xf numFmtId="49" fontId="20" fillId="0" borderId="829" xfId="60" applyNumberFormat="1" applyFont="1" applyBorder="1" applyAlignment="1">
      <alignment horizontal="left" vertical="center"/>
    </xf>
    <xf numFmtId="49" fontId="7" fillId="0" borderId="829" xfId="58" applyNumberFormat="1" applyFont="1" applyBorder="1" applyAlignment="1">
      <alignment horizontal="center" vertical="center" wrapText="1"/>
    </xf>
    <xf numFmtId="49" fontId="7" fillId="0" borderId="829" xfId="60" applyNumberFormat="1" applyFont="1" applyBorder="1" applyAlignment="1">
      <alignment vertical="center" wrapText="1"/>
    </xf>
    <xf numFmtId="49" fontId="7" fillId="0" borderId="829" xfId="60" applyNumberFormat="1" applyFont="1" applyBorder="1" applyAlignment="1">
      <alignment vertical="center"/>
    </xf>
    <xf numFmtId="49" fontId="20" fillId="0" borderId="829" xfId="60" applyNumberFormat="1" applyFont="1" applyBorder="1" applyAlignment="1">
      <alignment vertical="center"/>
    </xf>
    <xf numFmtId="49" fontId="7" fillId="0" borderId="829" xfId="60" applyNumberFormat="1" applyFont="1" applyBorder="1" applyAlignment="1">
      <alignment horizontal="left" vertical="center"/>
    </xf>
    <xf numFmtId="0" fontId="7" fillId="0" borderId="829" xfId="0" applyFont="1" applyFill="1" applyBorder="1" applyAlignment="1">
      <alignment horizontal="center"/>
    </xf>
    <xf numFmtId="0" fontId="7" fillId="0" borderId="829" xfId="58" applyNumberFormat="1" applyFont="1" applyBorder="1" applyAlignment="1">
      <alignment horizontal="center" wrapText="1"/>
    </xf>
    <xf numFmtId="0" fontId="7" fillId="0" borderId="829" xfId="58" applyFont="1" applyBorder="1" applyAlignment="1">
      <alignment horizontal="center"/>
    </xf>
    <xf numFmtId="0" fontId="148" fillId="0" borderId="829" xfId="0" applyFont="1" applyFill="1" applyBorder="1" applyAlignment="1">
      <alignment horizontal="center" vertical="center" wrapText="1"/>
    </xf>
    <xf numFmtId="0" fontId="7" fillId="0" borderId="874" xfId="58" applyNumberFormat="1" applyFont="1" applyBorder="1" applyAlignment="1">
      <alignment horizontal="center" vertical="center" wrapText="1"/>
    </xf>
    <xf numFmtId="0" fontId="7" fillId="0" borderId="849" xfId="58" applyNumberFormat="1" applyFont="1" applyBorder="1" applyAlignment="1">
      <alignment horizontal="center" vertical="center" wrapText="1"/>
    </xf>
    <xf numFmtId="0" fontId="7" fillId="0" borderId="829" xfId="60" applyFont="1" applyBorder="1" applyAlignment="1"/>
    <xf numFmtId="0" fontId="7" fillId="0" borderId="829" xfId="60" applyNumberFormat="1" applyFont="1" applyBorder="1" applyAlignment="1">
      <alignment horizontal="center"/>
    </xf>
    <xf numFmtId="0" fontId="7" fillId="0" borderId="874" xfId="58" applyFont="1" applyBorder="1" applyAlignment="1">
      <alignment horizontal="center" vertical="center"/>
    </xf>
    <xf numFmtId="0" fontId="7" fillId="0" borderId="849" xfId="58" applyFont="1" applyBorder="1" applyAlignment="1">
      <alignment horizontal="center" vertical="center"/>
    </xf>
    <xf numFmtId="0" fontId="7" fillId="0" borderId="838" xfId="60" applyFont="1" applyBorder="1" applyAlignment="1"/>
    <xf numFmtId="0" fontId="20" fillId="0" borderId="829" xfId="60" applyFont="1" applyBorder="1" applyAlignment="1"/>
    <xf numFmtId="0" fontId="7" fillId="0" borderId="829" xfId="60" applyFont="1" applyBorder="1" applyAlignment="1">
      <alignment vertical="center"/>
    </xf>
    <xf numFmtId="0" fontId="20" fillId="0" borderId="829" xfId="60" applyFont="1" applyBorder="1" applyAlignment="1">
      <alignment vertical="center"/>
    </xf>
    <xf numFmtId="0" fontId="7" fillId="0" borderId="874" xfId="60" applyNumberFormat="1" applyFont="1" applyBorder="1" applyAlignment="1">
      <alignment horizontal="center"/>
    </xf>
    <xf numFmtId="0" fontId="0" fillId="0" borderId="838" xfId="0" applyBorder="1"/>
    <xf numFmtId="49" fontId="20" fillId="0" borderId="874" xfId="60" applyNumberFormat="1" applyFont="1" applyBorder="1" applyAlignment="1">
      <alignment horizontal="left" vertical="center"/>
    </xf>
    <xf numFmtId="0" fontId="7" fillId="0" borderId="829" xfId="60" applyFont="1" applyBorder="1" applyAlignment="1">
      <alignment horizontal="left" vertical="center"/>
    </xf>
    <xf numFmtId="0" fontId="7" fillId="0" borderId="838" xfId="60" applyNumberFormat="1" applyFont="1" applyBorder="1" applyAlignment="1">
      <alignment horizontal="center"/>
    </xf>
    <xf numFmtId="0" fontId="20" fillId="0" borderId="829" xfId="60" applyFont="1" applyBorder="1" applyAlignment="1">
      <alignment horizontal="left" vertical="center"/>
    </xf>
    <xf numFmtId="0" fontId="7" fillId="0" borderId="874" xfId="58" applyNumberFormat="1" applyFont="1" applyBorder="1" applyAlignment="1">
      <alignment horizontal="center" wrapText="1"/>
    </xf>
    <xf numFmtId="0" fontId="7" fillId="0" borderId="829" xfId="60" applyFont="1" applyFill="1" applyBorder="1" applyAlignment="1">
      <alignment vertical="center"/>
    </xf>
    <xf numFmtId="0" fontId="7" fillId="0" borderId="829" xfId="58" applyFont="1" applyFill="1" applyBorder="1" applyAlignment="1">
      <alignment horizontal="center" vertical="center"/>
    </xf>
    <xf numFmtId="0" fontId="7" fillId="0" borderId="849" xfId="58" applyFont="1" applyFill="1" applyBorder="1" applyAlignment="1">
      <alignment horizontal="center"/>
    </xf>
    <xf numFmtId="0" fontId="7" fillId="0" borderId="829" xfId="58" applyFont="1" applyBorder="1" applyAlignment="1">
      <alignment vertical="center"/>
    </xf>
    <xf numFmtId="49" fontId="7" fillId="0" borderId="829" xfId="58" applyNumberFormat="1" applyFont="1" applyFill="1" applyBorder="1" applyAlignment="1">
      <alignment horizontal="center" wrapText="1"/>
    </xf>
    <xf numFmtId="0" fontId="7" fillId="0" borderId="829" xfId="58" applyFont="1" applyFill="1" applyBorder="1" applyAlignment="1">
      <alignment horizontal="center"/>
    </xf>
    <xf numFmtId="0" fontId="7" fillId="0" borderId="829" xfId="65" applyNumberFormat="1" applyFont="1" applyBorder="1" applyAlignment="1">
      <alignment horizontal="center"/>
    </xf>
    <xf numFmtId="49" fontId="7" fillId="0" borderId="849" xfId="58" applyNumberFormat="1" applyFont="1" applyFill="1" applyBorder="1" applyAlignment="1">
      <alignment horizontal="center" vertical="center" wrapText="1"/>
    </xf>
    <xf numFmtId="0" fontId="20" fillId="0" borderId="831" xfId="60" applyFont="1" applyBorder="1" applyAlignment="1">
      <alignment vertical="center"/>
    </xf>
    <xf numFmtId="4" fontId="0" fillId="0" borderId="829" xfId="0" applyNumberFormat="1" applyFill="1" applyBorder="1" applyAlignment="1">
      <alignment vertical="center"/>
    </xf>
    <xf numFmtId="4" fontId="3" fillId="25" borderId="829" xfId="0" applyNumberFormat="1" applyFont="1" applyFill="1" applyBorder="1" applyAlignment="1">
      <alignment horizontal="center" vertical="center" wrapText="1"/>
    </xf>
    <xf numFmtId="4" fontId="279" fillId="0" borderId="829" xfId="0" applyNumberFormat="1" applyFont="1" applyFill="1" applyBorder="1" applyAlignment="1">
      <alignment horizontal="center" vertical="center"/>
    </xf>
    <xf numFmtId="0" fontId="5" fillId="0" borderId="0" xfId="59" applyNumberFormat="1" applyFont="1" applyFill="1" applyBorder="1" applyAlignment="1">
      <alignment horizontal="center"/>
    </xf>
    <xf numFmtId="2" fontId="0" fillId="0" borderId="829" xfId="0" applyNumberFormat="1" applyFont="1" applyBorder="1" applyAlignment="1">
      <alignment vertical="top"/>
    </xf>
    <xf numFmtId="0" fontId="134" fillId="52" borderId="829" xfId="57" applyFont="1" applyFill="1" applyBorder="1" applyAlignment="1">
      <alignment vertical="center"/>
    </xf>
    <xf numFmtId="0" fontId="134" fillId="52" borderId="829" xfId="57" applyFont="1" applyFill="1" applyBorder="1" applyAlignment="1">
      <alignment horizontal="center" vertical="center"/>
    </xf>
    <xf numFmtId="0" fontId="129" fillId="83" borderId="829" xfId="57" applyFont="1" applyFill="1" applyBorder="1" applyAlignment="1">
      <alignment vertical="center"/>
    </xf>
    <xf numFmtId="0" fontId="129" fillId="83" borderId="829" xfId="57" applyFont="1" applyFill="1" applyBorder="1" applyAlignment="1">
      <alignment horizontal="center" vertical="center"/>
    </xf>
    <xf numFmtId="2" fontId="0" fillId="0" borderId="874" xfId="0" applyNumberFormat="1" applyFont="1" applyBorder="1" applyAlignment="1">
      <alignment vertical="top"/>
    </xf>
    <xf numFmtId="0" fontId="134" fillId="83" borderId="829" xfId="57" applyFont="1" applyFill="1" applyBorder="1" applyAlignment="1">
      <alignment vertical="center"/>
    </xf>
    <xf numFmtId="0" fontId="134" fillId="83" borderId="829" xfId="57" applyFont="1" applyFill="1" applyBorder="1" applyAlignment="1">
      <alignment horizontal="center" vertical="center"/>
    </xf>
    <xf numFmtId="0" fontId="134" fillId="148" borderId="831" xfId="57" applyFont="1" applyFill="1" applyBorder="1" applyAlignment="1">
      <alignment horizontal="center"/>
    </xf>
    <xf numFmtId="0" fontId="134" fillId="148" borderId="829" xfId="57" applyFont="1" applyFill="1" applyBorder="1" applyAlignment="1">
      <alignment horizontal="center"/>
    </xf>
    <xf numFmtId="0" fontId="150" fillId="148" borderId="829" xfId="57" applyFont="1" applyFill="1" applyBorder="1" applyAlignment="1">
      <alignment horizontal="center" vertical="center"/>
    </xf>
    <xf numFmtId="3" fontId="5" fillId="0" borderId="0" xfId="59" applyNumberFormat="1" applyFont="1" applyFill="1" applyBorder="1" applyAlignment="1">
      <alignment horizontal="center"/>
    </xf>
    <xf numFmtId="2" fontId="0" fillId="0" borderId="0" xfId="0" applyNumberFormat="1" applyFont="1" applyBorder="1" applyAlignment="1">
      <alignment vertical="top"/>
    </xf>
    <xf numFmtId="0" fontId="150" fillId="0" borderId="0" xfId="0" applyFont="1" applyBorder="1" applyAlignment="1">
      <alignment vertical="center" wrapText="1"/>
    </xf>
    <xf numFmtId="0" fontId="134" fillId="0" borderId="829" xfId="59" applyNumberFormat="1" applyFont="1" applyFill="1" applyBorder="1" applyAlignment="1">
      <alignment horizontal="left"/>
    </xf>
    <xf numFmtId="0" fontId="134" fillId="0" borderId="875" xfId="59" applyNumberFormat="1" applyFont="1" applyFill="1" applyBorder="1" applyAlignment="1">
      <alignment horizontal="left"/>
    </xf>
    <xf numFmtId="0" fontId="384" fillId="0" borderId="874" xfId="59" applyNumberFormat="1" applyFont="1" applyFill="1" applyBorder="1" applyAlignment="1">
      <alignment horizontal="left"/>
    </xf>
    <xf numFmtId="0" fontId="134" fillId="83" borderId="874" xfId="57" applyFont="1" applyFill="1" applyBorder="1" applyAlignment="1">
      <alignment vertical="center"/>
    </xf>
    <xf numFmtId="0" fontId="134" fillId="52" borderId="874" xfId="57" applyFont="1" applyFill="1" applyBorder="1" applyAlignment="1">
      <alignment vertical="center"/>
    </xf>
    <xf numFmtId="0" fontId="134" fillId="148" borderId="829" xfId="57" applyFont="1" applyFill="1" applyBorder="1" applyAlignment="1">
      <alignment horizontal="center" vertical="center"/>
    </xf>
    <xf numFmtId="0" fontId="0" fillId="0" borderId="726" xfId="0" applyFill="1" applyBorder="1" applyAlignment="1">
      <alignment horizontal="center"/>
    </xf>
    <xf numFmtId="0" fontId="0" fillId="0" borderId="829" xfId="0" applyFill="1" applyBorder="1" applyAlignment="1">
      <alignment horizontal="center" vertical="center"/>
    </xf>
    <xf numFmtId="1" fontId="17" fillId="0" borderId="880" xfId="57" applyNumberFormat="1" applyFont="1" applyBorder="1" applyAlignment="1">
      <alignment horizontal="left" vertical="center"/>
    </xf>
    <xf numFmtId="0" fontId="17" fillId="0" borderId="881" xfId="57" applyNumberFormat="1" applyFont="1" applyBorder="1" applyAlignment="1">
      <alignment horizontal="left" vertical="center" wrapText="1"/>
    </xf>
    <xf numFmtId="0" fontId="0" fillId="0" borderId="881" xfId="0" applyBorder="1" applyAlignment="1">
      <alignment horizontal="center" vertical="center"/>
    </xf>
    <xf numFmtId="49" fontId="0" fillId="0" borderId="881" xfId="0" applyNumberFormat="1" applyBorder="1" applyAlignment="1">
      <alignment horizontal="center" vertical="center"/>
    </xf>
    <xf numFmtId="2" fontId="0" fillId="47" borderId="881" xfId="0" applyNumberFormat="1" applyFill="1" applyBorder="1" applyAlignment="1">
      <alignment horizontal="center" vertical="center"/>
    </xf>
    <xf numFmtId="2" fontId="135" fillId="48" borderId="829" xfId="0" applyNumberFormat="1" applyFont="1" applyFill="1" applyBorder="1" applyAlignment="1">
      <alignment horizontal="center" vertical="center" wrapText="1"/>
    </xf>
    <xf numFmtId="0" fontId="15" fillId="0" borderId="829" xfId="54" applyFont="1" applyFill="1" applyBorder="1" applyAlignment="1" applyProtection="1">
      <alignment horizontal="center" vertical="center"/>
    </xf>
    <xf numFmtId="0" fontId="0" fillId="49" borderId="829" xfId="0" applyFill="1" applyBorder="1"/>
    <xf numFmtId="0" fontId="130" fillId="49" borderId="741" xfId="54" applyFill="1" applyBorder="1" applyAlignment="1" applyProtection="1"/>
    <xf numFmtId="0" fontId="0" fillId="0" borderId="874" xfId="0" applyFill="1" applyBorder="1" applyAlignment="1">
      <alignment horizontal="center"/>
    </xf>
    <xf numFmtId="0" fontId="130" fillId="49" borderId="878" xfId="54" applyFill="1" applyBorder="1" applyAlignment="1" applyProtection="1"/>
    <xf numFmtId="0" fontId="154" fillId="0" borderId="829" xfId="0" applyFont="1" applyFill="1" applyBorder="1" applyAlignment="1">
      <alignment horizontal="center" vertical="center"/>
    </xf>
    <xf numFmtId="10" fontId="151" fillId="0" borderId="829" xfId="0" applyNumberFormat="1" applyFont="1" applyFill="1" applyBorder="1" applyAlignment="1">
      <alignment horizontal="center" vertical="center"/>
    </xf>
    <xf numFmtId="4" fontId="266" fillId="0" borderId="829" xfId="116" applyNumberFormat="1" applyFont="1" applyFill="1" applyBorder="1" applyAlignment="1">
      <alignment horizontal="center" vertical="center"/>
    </xf>
    <xf numFmtId="2" fontId="173" fillId="0" borderId="829" xfId="0" applyNumberFormat="1" applyFont="1" applyFill="1" applyBorder="1"/>
    <xf numFmtId="0" fontId="199" fillId="0" borderId="829" xfId="180" applyFont="1" applyBorder="1" applyAlignment="1">
      <alignment horizontal="center" vertical="center"/>
    </xf>
    <xf numFmtId="1" fontId="199" fillId="0" borderId="829" xfId="180" applyNumberFormat="1" applyFont="1" applyBorder="1" applyAlignment="1">
      <alignment horizontal="center" vertical="center"/>
    </xf>
    <xf numFmtId="0" fontId="199" fillId="0" borderId="829" xfId="180" applyFont="1" applyBorder="1"/>
    <xf numFmtId="0" fontId="173" fillId="56" borderId="829" xfId="0" applyFont="1" applyFill="1" applyBorder="1"/>
    <xf numFmtId="0" fontId="267" fillId="56" borderId="874" xfId="70" applyFont="1" applyFill="1" applyBorder="1" applyAlignment="1">
      <alignment horizontal="center" vertical="center"/>
    </xf>
    <xf numFmtId="0" fontId="267" fillId="56" borderId="829" xfId="70" applyFont="1" applyFill="1" applyBorder="1" applyAlignment="1">
      <alignment vertical="center"/>
    </xf>
    <xf numFmtId="0" fontId="267" fillId="76" borderId="874" xfId="70" applyFont="1" applyFill="1" applyBorder="1" applyAlignment="1">
      <alignment horizontal="center" vertical="center"/>
    </xf>
    <xf numFmtId="49" fontId="265" fillId="48" borderId="838" xfId="57" applyNumberFormat="1" applyFont="1" applyFill="1" applyBorder="1" applyAlignment="1">
      <alignment horizontal="center" vertical="center" wrapText="1"/>
    </xf>
    <xf numFmtId="2" fontId="268" fillId="28" borderId="829" xfId="0" applyNumberFormat="1" applyFont="1" applyFill="1" applyBorder="1" applyAlignment="1">
      <alignment horizontal="center" vertical="center"/>
    </xf>
    <xf numFmtId="0" fontId="268" fillId="27" borderId="829" xfId="0" applyFont="1" applyFill="1" applyBorder="1" applyAlignment="1">
      <alignment horizontal="center" vertical="center"/>
    </xf>
    <xf numFmtId="4" fontId="264" fillId="0" borderId="0" xfId="0" applyNumberFormat="1" applyFont="1" applyFill="1" applyAlignment="1">
      <alignment horizontal="center" vertical="center"/>
    </xf>
    <xf numFmtId="167" fontId="154" fillId="0" borderId="829" xfId="116" applyNumberFormat="1" applyFont="1" applyFill="1" applyBorder="1" applyAlignment="1">
      <alignment horizontal="center" vertical="center"/>
    </xf>
    <xf numFmtId="2" fontId="154" fillId="0" borderId="829" xfId="116" applyNumberFormat="1" applyFont="1" applyFill="1" applyBorder="1" applyAlignment="1">
      <alignment horizontal="right" vertical="center"/>
    </xf>
    <xf numFmtId="2" fontId="0" fillId="0" borderId="829" xfId="0" applyNumberFormat="1" applyFill="1" applyBorder="1" applyAlignment="1">
      <alignment horizontal="right"/>
    </xf>
    <xf numFmtId="0" fontId="0" fillId="0" borderId="829" xfId="0" applyFont="1" applyFill="1" applyBorder="1" applyAlignment="1">
      <alignment horizontal="center" vertical="center"/>
    </xf>
    <xf numFmtId="0" fontId="49" fillId="0" borderId="829" xfId="58" applyFont="1" applyFill="1" applyBorder="1" applyAlignment="1">
      <alignment vertical="center" wrapText="1"/>
    </xf>
    <xf numFmtId="167" fontId="151" fillId="50" borderId="829" xfId="116" applyNumberFormat="1" applyFont="1" applyFill="1" applyBorder="1" applyAlignment="1">
      <alignment horizontal="center" vertical="center" wrapText="1"/>
    </xf>
    <xf numFmtId="4" fontId="151" fillId="50" borderId="829" xfId="116" applyNumberFormat="1" applyFont="1" applyFill="1" applyBorder="1" applyAlignment="1">
      <alignment horizontal="center" vertical="center" wrapText="1"/>
    </xf>
    <xf numFmtId="4" fontId="150" fillId="50" borderId="829" xfId="0" applyNumberFormat="1" applyFont="1" applyFill="1" applyBorder="1" applyAlignment="1">
      <alignment horizontal="center" vertical="center" wrapText="1"/>
    </xf>
    <xf numFmtId="0" fontId="135" fillId="50" borderId="829" xfId="0" applyFont="1" applyFill="1" applyBorder="1" applyAlignment="1">
      <alignment horizontal="center" vertical="center" wrapText="1"/>
    </xf>
    <xf numFmtId="0" fontId="3" fillId="50" borderId="829" xfId="0" applyFont="1" applyFill="1" applyBorder="1" applyAlignment="1">
      <alignment horizontal="center" vertical="center" wrapText="1"/>
    </xf>
    <xf numFmtId="10" fontId="3" fillId="50" borderId="829" xfId="0" applyNumberFormat="1" applyFont="1" applyFill="1" applyBorder="1" applyAlignment="1">
      <alignment horizontal="center" vertical="center" wrapText="1"/>
    </xf>
    <xf numFmtId="1" fontId="0" fillId="0" borderId="829" xfId="0" applyNumberFormat="1" applyFont="1" applyFill="1" applyBorder="1" applyAlignment="1">
      <alignment horizontal="center" vertical="center" wrapText="1"/>
    </xf>
    <xf numFmtId="0" fontId="264" fillId="0" borderId="0" xfId="0" applyFont="1" applyAlignment="1">
      <alignment wrapText="1"/>
    </xf>
    <xf numFmtId="4" fontId="264" fillId="0" borderId="829" xfId="0" applyNumberFormat="1" applyFont="1" applyFill="1" applyBorder="1" applyAlignment="1">
      <alignment horizontal="center" vertical="center"/>
    </xf>
    <xf numFmtId="1" fontId="135" fillId="50" borderId="829" xfId="0" applyNumberFormat="1" applyFont="1" applyFill="1" applyBorder="1" applyAlignment="1">
      <alignment horizontal="center" vertical="center" wrapText="1"/>
    </xf>
    <xf numFmtId="3" fontId="49" fillId="0" borderId="829" xfId="58" applyNumberFormat="1" applyFont="1" applyFill="1" applyBorder="1" applyAlignment="1">
      <alignment horizontal="center" vertical="center"/>
    </xf>
    <xf numFmtId="0" fontId="49" fillId="0" borderId="829" xfId="58" applyFont="1" applyFill="1" applyBorder="1" applyAlignment="1">
      <alignment horizontal="center" vertical="center"/>
    </xf>
    <xf numFmtId="0" fontId="49" fillId="0" borderId="829" xfId="58" applyFont="1" applyFill="1" applyBorder="1" applyAlignment="1">
      <alignment vertical="center"/>
    </xf>
    <xf numFmtId="0" fontId="46" fillId="0" borderId="829" xfId="22" applyFont="1" applyFill="1" applyBorder="1" applyAlignment="1">
      <alignment horizontal="center" vertical="center" wrapText="1"/>
    </xf>
    <xf numFmtId="0" fontId="49" fillId="0" borderId="829" xfId="0" applyFont="1" applyFill="1" applyBorder="1" applyAlignment="1">
      <alignment horizontal="center" vertical="center"/>
    </xf>
    <xf numFmtId="0" fontId="49" fillId="0" borderId="829" xfId="0" applyFont="1" applyFill="1" applyBorder="1" applyAlignment="1">
      <alignment horizontal="center" vertical="center" wrapText="1"/>
    </xf>
    <xf numFmtId="0" fontId="82" fillId="0" borderId="829" xfId="0" applyFont="1" applyFill="1" applyBorder="1" applyAlignment="1">
      <alignment horizontal="center" vertical="center" wrapText="1"/>
    </xf>
    <xf numFmtId="0" fontId="46" fillId="0" borderId="829" xfId="0" applyFont="1" applyFill="1" applyBorder="1" applyAlignment="1">
      <alignment horizontal="center" vertical="center"/>
    </xf>
    <xf numFmtId="0" fontId="49" fillId="0" borderId="829" xfId="0" applyFont="1" applyFill="1" applyBorder="1" applyAlignment="1">
      <alignment vertical="center"/>
    </xf>
    <xf numFmtId="0" fontId="49" fillId="0" borderId="829" xfId="0" applyFont="1" applyFill="1" applyBorder="1" applyAlignment="1">
      <alignment vertical="center" wrapText="1"/>
    </xf>
    <xf numFmtId="0" fontId="46" fillId="0" borderId="829" xfId="0" applyFont="1" applyFill="1" applyBorder="1" applyAlignment="1">
      <alignment horizontal="center" vertical="center" wrapText="1"/>
    </xf>
    <xf numFmtId="0" fontId="49" fillId="47" borderId="829" xfId="0" applyFont="1" applyFill="1" applyBorder="1" applyAlignment="1">
      <alignment vertical="center"/>
    </xf>
    <xf numFmtId="3" fontId="197" fillId="50" borderId="829" xfId="0" applyNumberFormat="1" applyFont="1" applyFill="1" applyBorder="1" applyAlignment="1">
      <alignment horizontal="center" vertical="center" wrapText="1"/>
    </xf>
    <xf numFmtId="3" fontId="197" fillId="48" borderId="829" xfId="0" applyNumberFormat="1" applyFont="1" applyFill="1" applyBorder="1" applyAlignment="1">
      <alignment horizontal="center" vertical="center" wrapText="1"/>
    </xf>
    <xf numFmtId="0" fontId="197" fillId="50" borderId="829" xfId="0" applyFont="1" applyFill="1" applyBorder="1" applyAlignment="1">
      <alignment horizontal="center" vertical="center" wrapText="1"/>
    </xf>
    <xf numFmtId="2" fontId="13" fillId="47" borderId="829" xfId="0" applyNumberFormat="1" applyFont="1" applyFill="1" applyBorder="1" applyAlignment="1">
      <alignment horizontal="center" vertical="center"/>
    </xf>
    <xf numFmtId="0" fontId="13" fillId="47" borderId="829" xfId="0" applyFont="1" applyFill="1" applyBorder="1" applyAlignment="1">
      <alignment horizontal="center" vertical="center"/>
    </xf>
    <xf numFmtId="0" fontId="199" fillId="0" borderId="829" xfId="72" applyFont="1" applyFill="1" applyBorder="1" applyAlignment="1">
      <alignment horizontal="center" vertical="center"/>
    </xf>
    <xf numFmtId="4" fontId="134" fillId="0" borderId="789" xfId="0" applyNumberFormat="1" applyFont="1" applyFill="1" applyBorder="1" applyAlignment="1">
      <alignment horizontal="center" vertical="center"/>
    </xf>
    <xf numFmtId="4" fontId="188" fillId="58" borderId="881" xfId="74" applyNumberFormat="1" applyFont="1" applyFill="1" applyBorder="1" applyAlignment="1">
      <alignment horizontal="center" vertical="center"/>
    </xf>
    <xf numFmtId="0" fontId="155" fillId="48" borderId="829" xfId="0" applyFont="1" applyFill="1" applyBorder="1" applyAlignment="1">
      <alignment horizontal="center" vertical="center" wrapText="1"/>
    </xf>
    <xf numFmtId="0" fontId="0" fillId="0" borderId="829" xfId="0" applyBorder="1" applyAlignment="1">
      <alignment horizontal="center" vertical="center"/>
    </xf>
    <xf numFmtId="0" fontId="48" fillId="0" borderId="874" xfId="74" applyFont="1" applyFill="1" applyBorder="1" applyAlignment="1">
      <alignment vertical="center" wrapText="1"/>
    </xf>
    <xf numFmtId="0" fontId="237" fillId="0" borderId="874" xfId="74" applyFont="1" applyFill="1" applyBorder="1" applyAlignment="1">
      <alignment horizontal="center" vertical="center" wrapText="1"/>
    </xf>
    <xf numFmtId="49" fontId="49" fillId="0" borderId="875" xfId="74" applyNumberFormat="1" applyFont="1" applyFill="1" applyBorder="1" applyAlignment="1">
      <alignment horizontal="center" vertical="center"/>
    </xf>
    <xf numFmtId="0" fontId="48" fillId="0" borderId="752" xfId="74" applyFont="1" applyFill="1" applyBorder="1" applyAlignment="1">
      <alignment vertical="center" wrapText="1"/>
    </xf>
    <xf numFmtId="49" fontId="49" fillId="0" borderId="292" xfId="74" applyNumberFormat="1" applyFont="1" applyFill="1" applyBorder="1" applyAlignment="1">
      <alignment horizontal="center" vertical="center" wrapText="1"/>
    </xf>
    <xf numFmtId="0" fontId="49" fillId="0" borderId="292" xfId="57" applyFont="1" applyFill="1" applyBorder="1" applyAlignment="1">
      <alignment horizontal="center" vertical="center" wrapText="1"/>
    </xf>
    <xf numFmtId="0" fontId="49" fillId="0" borderId="292" xfId="74" applyFont="1" applyFill="1" applyBorder="1" applyAlignment="1">
      <alignment horizontal="center" vertical="center" wrapText="1"/>
    </xf>
    <xf numFmtId="0" fontId="49" fillId="0" borderId="752" xfId="74" applyFont="1" applyFill="1" applyBorder="1" applyAlignment="1">
      <alignment horizontal="center" vertical="center"/>
    </xf>
    <xf numFmtId="0" fontId="49" fillId="0" borderId="874" xfId="74" applyFont="1" applyFill="1" applyBorder="1" applyAlignment="1">
      <alignment horizontal="center" vertical="center"/>
    </xf>
    <xf numFmtId="0" fontId="49" fillId="0" borderId="874" xfId="74" applyFont="1" applyFill="1" applyBorder="1" applyAlignment="1">
      <alignment vertical="center"/>
    </xf>
    <xf numFmtId="0" fontId="77" fillId="0" borderId="874" xfId="57" applyFont="1" applyFill="1" applyBorder="1" applyAlignment="1">
      <alignment vertical="center"/>
    </xf>
    <xf numFmtId="0" fontId="0" fillId="0" borderId="874" xfId="0" applyFill="1" applyBorder="1" applyAlignment="1">
      <alignment horizontal="center" vertical="center"/>
    </xf>
    <xf numFmtId="0" fontId="77" fillId="0" borderId="874" xfId="57" applyFont="1" applyFill="1" applyBorder="1" applyAlignment="1">
      <alignment horizontal="center" vertical="center"/>
    </xf>
    <xf numFmtId="0" fontId="49" fillId="0" borderId="875" xfId="74" applyFont="1" applyFill="1" applyBorder="1" applyAlignment="1">
      <alignment horizontal="center" vertical="center"/>
    </xf>
    <xf numFmtId="0" fontId="48" fillId="0" borderId="875" xfId="74" applyFont="1" applyFill="1" applyBorder="1" applyAlignment="1">
      <alignment horizontal="center" vertical="center"/>
    </xf>
    <xf numFmtId="49" fontId="48" fillId="0" borderId="875" xfId="115" applyNumberFormat="1" applyFont="1" applyFill="1" applyBorder="1" applyAlignment="1" applyProtection="1">
      <alignment horizontal="center" vertical="center"/>
    </xf>
    <xf numFmtId="49" fontId="48" fillId="0" borderId="875" xfId="74" applyNumberFormat="1" applyFont="1" applyFill="1" applyBorder="1" applyAlignment="1">
      <alignment horizontal="center" vertical="center"/>
    </xf>
    <xf numFmtId="49" fontId="49" fillId="0" borderId="875" xfId="115" applyNumberFormat="1" applyFont="1" applyFill="1" applyBorder="1" applyAlignment="1" applyProtection="1">
      <alignment horizontal="center" vertical="center"/>
    </xf>
    <xf numFmtId="0" fontId="49" fillId="0" borderId="752" xfId="74" applyFont="1" applyFill="1" applyBorder="1" applyAlignment="1">
      <alignment vertical="center"/>
    </xf>
    <xf numFmtId="0" fontId="49" fillId="47" borderId="829" xfId="74" applyFont="1" applyFill="1" applyBorder="1" applyAlignment="1">
      <alignment horizontal="center" vertical="center"/>
    </xf>
    <xf numFmtId="49" fontId="49" fillId="47" borderId="829" xfId="115" applyNumberFormat="1" applyFont="1" applyFill="1" applyBorder="1" applyAlignment="1" applyProtection="1">
      <alignment horizontal="center" vertical="center"/>
    </xf>
    <xf numFmtId="49" fontId="49" fillId="47" borderId="829" xfId="74" applyNumberFormat="1" applyFont="1" applyFill="1" applyBorder="1" applyAlignment="1">
      <alignment horizontal="center" vertical="center"/>
    </xf>
    <xf numFmtId="169" fontId="51" fillId="0" borderId="874" xfId="71" applyNumberFormat="1" applyFont="1" applyFill="1" applyBorder="1" applyAlignment="1">
      <alignment horizontal="left" vertical="center" wrapText="1"/>
    </xf>
    <xf numFmtId="0" fontId="48" fillId="48" borderId="874" xfId="69" applyFont="1" applyFill="1" applyBorder="1" applyAlignment="1">
      <alignment horizontal="left" vertical="center"/>
    </xf>
    <xf numFmtId="169" fontId="51" fillId="0" borderId="875" xfId="71" applyNumberFormat="1" applyFont="1" applyFill="1" applyBorder="1" applyAlignment="1">
      <alignment horizontal="left" vertical="center" wrapText="1"/>
    </xf>
    <xf numFmtId="0" fontId="155" fillId="48" borderId="475" xfId="0" applyFont="1" applyFill="1" applyBorder="1" applyAlignment="1">
      <alignment horizontal="center" vertical="center" wrapText="1"/>
    </xf>
    <xf numFmtId="0" fontId="155" fillId="48" borderId="877" xfId="0" applyFont="1" applyFill="1" applyBorder="1" applyAlignment="1">
      <alignment horizontal="center" vertical="center" wrapText="1"/>
    </xf>
    <xf numFmtId="0" fontId="202" fillId="0" borderId="829" xfId="0" applyFont="1" applyFill="1" applyBorder="1" applyAlignment="1">
      <alignment horizontal="center" vertical="center" wrapText="1"/>
    </xf>
    <xf numFmtId="0" fontId="130" fillId="0" borderId="553" xfId="54" applyFill="1" applyBorder="1" applyAlignment="1" applyProtection="1"/>
    <xf numFmtId="0" fontId="15" fillId="49" borderId="839" xfId="54" applyFont="1" applyFill="1" applyBorder="1" applyAlignment="1" applyProtection="1"/>
    <xf numFmtId="0" fontId="15" fillId="49" borderId="531" xfId="54" applyFont="1" applyFill="1" applyBorder="1" applyAlignment="1" applyProtection="1"/>
    <xf numFmtId="3" fontId="0" fillId="0" borderId="829" xfId="0" applyNumberFormat="1" applyFill="1" applyBorder="1" applyAlignment="1">
      <alignment horizontal="right" indent="1"/>
    </xf>
    <xf numFmtId="0" fontId="0" fillId="0" borderId="292" xfId="0" applyFill="1" applyBorder="1" applyAlignment="1">
      <alignment horizontal="center"/>
    </xf>
    <xf numFmtId="4" fontId="150" fillId="0" borderId="829" xfId="57" applyNumberFormat="1" applyFont="1" applyFill="1" applyBorder="1" applyAlignment="1">
      <alignment vertical="center"/>
    </xf>
    <xf numFmtId="0" fontId="0" fillId="0" borderId="877" xfId="0" applyFill="1" applyBorder="1" applyAlignment="1">
      <alignment horizontal="center"/>
    </xf>
    <xf numFmtId="0" fontId="145" fillId="0" borderId="0" xfId="0" applyFont="1" applyFill="1" applyBorder="1" applyAlignment="1">
      <alignment horizontal="center" vertical="center"/>
    </xf>
    <xf numFmtId="0" fontId="36" fillId="0" borderId="846" xfId="74" applyFont="1" applyFill="1" applyBorder="1" applyAlignment="1">
      <alignment horizontal="center" vertical="center"/>
    </xf>
    <xf numFmtId="0" fontId="48" fillId="48" borderId="843" xfId="74" applyFont="1" applyFill="1" applyBorder="1" applyAlignment="1">
      <alignment horizontal="center" vertical="center" wrapText="1"/>
    </xf>
    <xf numFmtId="0" fontId="48" fillId="48" borderId="847" xfId="74" applyFont="1" applyFill="1" applyBorder="1" applyAlignment="1">
      <alignment horizontal="center" vertical="center" wrapText="1"/>
    </xf>
    <xf numFmtId="49" fontId="48" fillId="48" borderId="843" xfId="74" applyNumberFormat="1" applyFont="1" applyFill="1" applyBorder="1" applyAlignment="1">
      <alignment horizontal="center" vertical="center" wrapText="1"/>
    </xf>
    <xf numFmtId="169" fontId="70" fillId="0" borderId="0" xfId="71" applyNumberFormat="1" applyFont="1" applyFill="1" applyAlignment="1">
      <alignment horizontal="left" vertical="center" indent="1"/>
    </xf>
    <xf numFmtId="0" fontId="49" fillId="0" borderId="0" xfId="74" applyFont="1" applyFill="1" applyAlignment="1">
      <alignment horizontal="left" vertical="center" indent="1"/>
    </xf>
    <xf numFmtId="14" fontId="50" fillId="0" borderId="0" xfId="71" applyNumberFormat="1" applyFont="1" applyFill="1" applyAlignment="1">
      <alignment horizontal="left" vertical="center" indent="1"/>
    </xf>
    <xf numFmtId="0" fontId="359" fillId="27" borderId="829" xfId="0" applyFont="1" applyFill="1" applyBorder="1" applyAlignment="1">
      <alignment horizontal="left" vertical="center" indent="1"/>
    </xf>
    <xf numFmtId="2" fontId="359" fillId="28" borderId="829" xfId="0" applyNumberFormat="1" applyFont="1" applyFill="1" applyBorder="1" applyAlignment="1">
      <alignment horizontal="left" vertical="center" indent="1"/>
    </xf>
    <xf numFmtId="0" fontId="48" fillId="48" borderId="843" xfId="74" applyFont="1" applyFill="1" applyBorder="1" applyAlignment="1">
      <alignment horizontal="left" vertical="center" wrapText="1" indent="1"/>
    </xf>
    <xf numFmtId="0" fontId="48" fillId="48" borderId="847" xfId="74" applyFont="1" applyFill="1" applyBorder="1" applyAlignment="1">
      <alignment horizontal="left" vertical="center" wrapText="1" indent="1"/>
    </xf>
    <xf numFmtId="0" fontId="48" fillId="0" borderId="829" xfId="74" applyFont="1" applyFill="1" applyBorder="1" applyAlignment="1">
      <alignment horizontal="left" vertical="center" indent="1"/>
    </xf>
    <xf numFmtId="0" fontId="198" fillId="0" borderId="829" xfId="174" applyFont="1" applyFill="1" applyBorder="1" applyAlignment="1">
      <alignment horizontal="left" vertical="center" indent="1"/>
    </xf>
    <xf numFmtId="0" fontId="49" fillId="0" borderId="829" xfId="74" applyFont="1" applyFill="1" applyBorder="1" applyAlignment="1">
      <alignment horizontal="left" vertical="center" indent="1"/>
    </xf>
    <xf numFmtId="0" fontId="198" fillId="0" borderId="570" xfId="174" applyFont="1" applyFill="1" applyBorder="1" applyAlignment="1">
      <alignment horizontal="left" vertical="center" indent="1"/>
    </xf>
    <xf numFmtId="0" fontId="49" fillId="0" borderId="829" xfId="74" applyFont="1" applyFill="1" applyBorder="1" applyAlignment="1">
      <alignment horizontal="left" vertical="center" wrapText="1" indent="1"/>
    </xf>
    <xf numFmtId="0" fontId="49" fillId="0" borderId="829" xfId="57" applyFont="1" applyFill="1" applyBorder="1" applyAlignment="1">
      <alignment horizontal="left" vertical="center" wrapText="1" indent="1"/>
    </xf>
    <xf numFmtId="0" fontId="198" fillId="0" borderId="874" xfId="174" applyFont="1" applyFill="1" applyBorder="1" applyAlignment="1">
      <alignment horizontal="left" vertical="center" indent="1"/>
    </xf>
    <xf numFmtId="0" fontId="36" fillId="0" borderId="0" xfId="0" applyFont="1" applyFill="1" applyAlignment="1">
      <alignment horizontal="left" indent="1"/>
    </xf>
    <xf numFmtId="0" fontId="36" fillId="0" borderId="829" xfId="0" applyFont="1" applyFill="1" applyBorder="1" applyAlignment="1">
      <alignment horizontal="left" vertical="center" indent="1"/>
    </xf>
    <xf numFmtId="0" fontId="49" fillId="0" borderId="752" xfId="74" applyFont="1" applyFill="1" applyBorder="1" applyAlignment="1">
      <alignment horizontal="left" vertical="center" wrapText="1" indent="1"/>
    </xf>
    <xf numFmtId="0" fontId="201" fillId="0" borderId="829" xfId="174" applyFont="1" applyFill="1" applyBorder="1" applyAlignment="1">
      <alignment horizontal="left" vertical="center" indent="1"/>
    </xf>
    <xf numFmtId="0" fontId="36" fillId="0" borderId="829" xfId="74" applyFont="1" applyFill="1" applyBorder="1" applyAlignment="1">
      <alignment horizontal="left" vertical="center" indent="1"/>
    </xf>
    <xf numFmtId="0" fontId="201" fillId="0" borderId="829" xfId="174" applyFont="1" applyFill="1" applyBorder="1" applyAlignment="1">
      <alignment horizontal="left" vertical="center" wrapText="1" indent="1"/>
    </xf>
    <xf numFmtId="0" fontId="49" fillId="0" borderId="874" xfId="74" applyFont="1" applyFill="1" applyBorder="1" applyAlignment="1">
      <alignment horizontal="left" vertical="center" indent="1"/>
    </xf>
    <xf numFmtId="0" fontId="77" fillId="0" borderId="829" xfId="57" applyFont="1" applyFill="1" applyBorder="1" applyAlignment="1">
      <alignment horizontal="left" vertical="center" indent="1"/>
    </xf>
    <xf numFmtId="0" fontId="198" fillId="0" borderId="829" xfId="174" applyFont="1" applyFill="1" applyBorder="1" applyAlignment="1">
      <alignment horizontal="left" vertical="center" wrapText="1" indent="1"/>
    </xf>
    <xf numFmtId="0" fontId="36" fillId="0" borderId="829" xfId="0" applyFont="1" applyFill="1" applyBorder="1" applyAlignment="1">
      <alignment horizontal="left" indent="1"/>
    </xf>
    <xf numFmtId="0" fontId="49" fillId="0" borderId="838" xfId="74" applyFont="1" applyFill="1" applyBorder="1" applyAlignment="1">
      <alignment horizontal="left" vertical="center" indent="1"/>
    </xf>
    <xf numFmtId="0" fontId="77" fillId="0" borderId="874" xfId="57" applyFont="1" applyFill="1" applyBorder="1" applyAlignment="1">
      <alignment horizontal="left" vertical="center" indent="1"/>
    </xf>
    <xf numFmtId="0" fontId="77" fillId="0" borderId="752" xfId="57" applyFont="1" applyFill="1" applyBorder="1" applyAlignment="1">
      <alignment horizontal="left" vertical="center" indent="1"/>
    </xf>
    <xf numFmtId="0" fontId="48" fillId="48" borderId="838" xfId="74" applyFont="1" applyFill="1" applyBorder="1" applyAlignment="1">
      <alignment horizontal="left" vertical="center" wrapText="1" indent="1"/>
    </xf>
    <xf numFmtId="0" fontId="48" fillId="48" borderId="831" xfId="74" applyFont="1" applyFill="1" applyBorder="1" applyAlignment="1">
      <alignment horizontal="left" vertical="center" wrapText="1" indent="1"/>
    </xf>
    <xf numFmtId="169" fontId="36" fillId="0" borderId="829" xfId="71" applyNumberFormat="1" applyFont="1" applyFill="1" applyBorder="1" applyAlignment="1">
      <alignment horizontal="left" vertical="center" wrapText="1" indent="1"/>
    </xf>
    <xf numFmtId="0" fontId="198" fillId="0" borderId="838" xfId="174" applyFont="1" applyFill="1" applyBorder="1" applyAlignment="1">
      <alignment horizontal="left" vertical="center" indent="1"/>
    </xf>
    <xf numFmtId="0" fontId="200" fillId="0" borderId="874" xfId="174" applyFont="1" applyFill="1" applyBorder="1" applyAlignment="1">
      <alignment horizontal="left" vertical="center" indent="1"/>
    </xf>
    <xf numFmtId="0" fontId="5" fillId="0" borderId="875" xfId="174" applyNumberFormat="1" applyFont="1" applyFill="1" applyBorder="1" applyAlignment="1">
      <alignment horizontal="left" vertical="center" indent="1"/>
    </xf>
    <xf numFmtId="0" fontId="198" fillId="0" borderId="831" xfId="174" applyFont="1" applyFill="1" applyBorder="1" applyAlignment="1">
      <alignment horizontal="left" vertical="center" indent="1"/>
    </xf>
    <xf numFmtId="0" fontId="49" fillId="0" borderId="831" xfId="74" applyFont="1" applyFill="1" applyBorder="1" applyAlignment="1">
      <alignment horizontal="left" vertical="center" indent="1"/>
    </xf>
    <xf numFmtId="0" fontId="5" fillId="0" borderId="829" xfId="174" applyFont="1" applyFill="1" applyBorder="1" applyAlignment="1">
      <alignment horizontal="left" vertical="center" indent="1"/>
    </xf>
    <xf numFmtId="0" fontId="49" fillId="0" borderId="752" xfId="74" applyFont="1" applyFill="1" applyBorder="1" applyAlignment="1">
      <alignment horizontal="left" vertical="center" indent="1"/>
    </xf>
    <xf numFmtId="0" fontId="5" fillId="0" borderId="0" xfId="174" applyNumberFormat="1" applyFont="1" applyFill="1" applyBorder="1" applyAlignment="1">
      <alignment horizontal="left" vertical="center" indent="1"/>
    </xf>
    <xf numFmtId="0" fontId="5" fillId="47" borderId="0" xfId="174" applyNumberFormat="1" applyFont="1" applyFill="1" applyBorder="1" applyAlignment="1">
      <alignment horizontal="left" vertical="center" indent="1"/>
    </xf>
    <xf numFmtId="0" fontId="5" fillId="0" borderId="874" xfId="174" applyNumberFormat="1" applyFont="1" applyFill="1" applyBorder="1" applyAlignment="1">
      <alignment horizontal="left" vertical="center" indent="1"/>
    </xf>
    <xf numFmtId="0" fontId="5" fillId="0" borderId="829" xfId="174" applyNumberFormat="1" applyFont="1" applyFill="1" applyBorder="1" applyAlignment="1">
      <alignment horizontal="left" vertical="center" indent="1"/>
    </xf>
    <xf numFmtId="4" fontId="48" fillId="48" borderId="838" xfId="117" applyNumberFormat="1" applyFont="1" applyFill="1" applyBorder="1" applyAlignment="1">
      <alignment horizontal="left" vertical="center" wrapText="1" indent="1"/>
    </xf>
    <xf numFmtId="4" fontId="48" fillId="48" borderId="831" xfId="117" applyNumberFormat="1" applyFont="1" applyFill="1" applyBorder="1" applyAlignment="1">
      <alignment horizontal="left" vertical="center" wrapText="1" indent="1"/>
    </xf>
    <xf numFmtId="0" fontId="36" fillId="0" borderId="829" xfId="0" applyNumberFormat="1" applyFont="1" applyFill="1" applyBorder="1" applyAlignment="1" applyProtection="1">
      <alignment horizontal="left" vertical="center" indent="1"/>
    </xf>
    <xf numFmtId="0" fontId="49" fillId="0" borderId="829" xfId="0" applyNumberFormat="1" applyFont="1" applyFill="1" applyBorder="1" applyAlignment="1" applyProtection="1">
      <alignment horizontal="left" vertical="center" indent="1"/>
    </xf>
    <xf numFmtId="0" fontId="49" fillId="0" borderId="0" xfId="0" applyNumberFormat="1" applyFont="1" applyFill="1" applyBorder="1" applyAlignment="1" applyProtection="1">
      <alignment horizontal="left" vertical="center" indent="1"/>
    </xf>
    <xf numFmtId="0" fontId="48" fillId="0" borderId="858" xfId="74" applyFont="1" applyFill="1" applyBorder="1" applyAlignment="1">
      <alignment horizontal="left" vertical="center" wrapText="1" indent="1"/>
    </xf>
    <xf numFmtId="0" fontId="36" fillId="0" borderId="844" xfId="74" applyFont="1" applyFill="1" applyBorder="1" applyAlignment="1">
      <alignment horizontal="left" vertical="center" indent="1"/>
    </xf>
    <xf numFmtId="0" fontId="36" fillId="0" borderId="845" xfId="74" applyFont="1" applyFill="1" applyBorder="1" applyAlignment="1">
      <alignment horizontal="left" vertical="center" indent="1"/>
    </xf>
    <xf numFmtId="0" fontId="36" fillId="0" borderId="846" xfId="74" applyFont="1" applyFill="1" applyBorder="1" applyAlignment="1">
      <alignment horizontal="left" vertical="center" indent="1"/>
    </xf>
    <xf numFmtId="0" fontId="48" fillId="0" borderId="829" xfId="74" applyFont="1" applyFill="1" applyBorder="1" applyAlignment="1">
      <alignment horizontal="left" vertical="center" wrapText="1" indent="1"/>
    </xf>
    <xf numFmtId="0" fontId="36" fillId="0" borderId="742" xfId="74" applyFont="1" applyFill="1" applyBorder="1" applyAlignment="1">
      <alignment horizontal="left" vertical="center" wrapText="1" indent="1"/>
    </xf>
    <xf numFmtId="0" fontId="36" fillId="0" borderId="862" xfId="74" applyFont="1" applyFill="1" applyBorder="1" applyAlignment="1">
      <alignment horizontal="left" vertical="center" indent="1"/>
    </xf>
    <xf numFmtId="0" fontId="36" fillId="0" borderId="863" xfId="74" applyFont="1" applyFill="1" applyBorder="1" applyAlignment="1">
      <alignment horizontal="left" vertical="center" indent="1"/>
    </xf>
    <xf numFmtId="0" fontId="36" fillId="0" borderId="884" xfId="74" applyFont="1" applyFill="1" applyBorder="1" applyAlignment="1">
      <alignment horizontal="left" vertical="center" indent="1"/>
    </xf>
    <xf numFmtId="0" fontId="48" fillId="48" borderId="829" xfId="69" applyFont="1" applyFill="1" applyBorder="1" applyAlignment="1">
      <alignment horizontal="left" vertical="center" indent="1"/>
    </xf>
    <xf numFmtId="0" fontId="48" fillId="0" borderId="850" xfId="69" applyFont="1" applyFill="1" applyBorder="1" applyAlignment="1">
      <alignment horizontal="left" vertical="center" indent="1"/>
    </xf>
    <xf numFmtId="0" fontId="48" fillId="0" borderId="742" xfId="69" applyFont="1" applyFill="1" applyBorder="1" applyAlignment="1">
      <alignment horizontal="left" vertical="center" indent="1"/>
    </xf>
    <xf numFmtId="0" fontId="48" fillId="0" borderId="841" xfId="69" applyFont="1" applyFill="1" applyBorder="1" applyAlignment="1">
      <alignment horizontal="left" vertical="center" indent="1"/>
    </xf>
    <xf numFmtId="0" fontId="48" fillId="0" borderId="0" xfId="69" applyFont="1" applyFill="1" applyBorder="1" applyAlignment="1">
      <alignment horizontal="left" vertical="center" indent="1"/>
    </xf>
    <xf numFmtId="0" fontId="49" fillId="0" borderId="829" xfId="174" applyFont="1" applyFill="1" applyBorder="1" applyAlignment="1">
      <alignment horizontal="left" vertical="center" indent="1"/>
    </xf>
    <xf numFmtId="0" fontId="49" fillId="0" borderId="890" xfId="0" applyNumberFormat="1" applyFont="1" applyFill="1" applyBorder="1" applyAlignment="1">
      <alignment horizontal="left" vertical="center" indent="1"/>
    </xf>
    <xf numFmtId="0" fontId="49" fillId="0" borderId="890" xfId="0" applyFont="1" applyFill="1" applyBorder="1" applyAlignment="1">
      <alignment horizontal="left" vertical="center" indent="1"/>
    </xf>
    <xf numFmtId="0" fontId="223" fillId="0" borderId="848" xfId="0" applyFont="1" applyFill="1" applyBorder="1" applyAlignment="1">
      <alignment horizontal="left" indent="1"/>
    </xf>
    <xf numFmtId="0" fontId="221" fillId="0" borderId="848" xfId="0" applyFont="1" applyFill="1" applyBorder="1" applyAlignment="1">
      <alignment horizontal="left" indent="1"/>
    </xf>
    <xf numFmtId="0" fontId="48" fillId="48" borderId="875" xfId="69" applyFont="1" applyFill="1" applyBorder="1" applyAlignment="1">
      <alignment horizontal="left" vertical="center" indent="1"/>
    </xf>
    <xf numFmtId="0" fontId="138" fillId="48" borderId="875" xfId="0" applyFont="1" applyFill="1" applyBorder="1" applyAlignment="1">
      <alignment horizontal="left" indent="1"/>
    </xf>
    <xf numFmtId="0" fontId="48" fillId="48" borderId="841" xfId="69" applyFont="1" applyFill="1" applyBorder="1" applyAlignment="1">
      <alignment horizontal="left" vertical="center" indent="1"/>
    </xf>
    <xf numFmtId="0" fontId="25" fillId="48" borderId="841" xfId="69" applyFont="1" applyFill="1" applyBorder="1" applyAlignment="1">
      <alignment horizontal="left" vertical="center" indent="1"/>
    </xf>
    <xf numFmtId="0" fontId="49" fillId="0" borderId="857" xfId="57" applyFont="1" applyFill="1" applyBorder="1" applyAlignment="1">
      <alignment horizontal="left" vertical="center" wrapText="1" indent="1"/>
    </xf>
    <xf numFmtId="2" fontId="49" fillId="0" borderId="844" xfId="57" applyNumberFormat="1" applyFont="1" applyFill="1" applyBorder="1" applyAlignment="1">
      <alignment horizontal="left" vertical="center" wrapText="1" indent="1"/>
    </xf>
    <xf numFmtId="2" fontId="49" fillId="0" borderId="844" xfId="57" applyNumberFormat="1" applyFont="1" applyFill="1" applyBorder="1" applyAlignment="1">
      <alignment horizontal="left" vertical="center" indent="1"/>
    </xf>
    <xf numFmtId="0" fontId="49" fillId="47" borderId="857" xfId="57" applyFont="1" applyFill="1" applyBorder="1" applyAlignment="1">
      <alignment horizontal="left" vertical="center" wrapText="1" indent="1"/>
    </xf>
    <xf numFmtId="0" fontId="49" fillId="47" borderId="843" xfId="57" applyFont="1" applyFill="1" applyBorder="1" applyAlignment="1">
      <alignment horizontal="left" vertical="center" wrapText="1" indent="1"/>
    </xf>
    <xf numFmtId="0" fontId="49" fillId="0" borderId="860" xfId="57" applyFont="1" applyFill="1" applyBorder="1" applyAlignment="1">
      <alignment horizontal="left" vertical="center" wrapText="1" indent="1"/>
    </xf>
    <xf numFmtId="0" fontId="49" fillId="0" borderId="857" xfId="174" applyFont="1" applyFill="1" applyBorder="1" applyAlignment="1">
      <alignment horizontal="left" vertical="center" indent="1"/>
    </xf>
    <xf numFmtId="0" fontId="25" fillId="0" borderId="841" xfId="69" applyFont="1" applyFill="1" applyBorder="1" applyAlignment="1">
      <alignment horizontal="left" vertical="center" indent="1"/>
    </xf>
    <xf numFmtId="0" fontId="49" fillId="0" borderId="867" xfId="57" applyFont="1" applyFill="1" applyBorder="1" applyAlignment="1">
      <alignment horizontal="left" vertical="center" wrapText="1" indent="1"/>
    </xf>
    <xf numFmtId="0" fontId="145" fillId="0" borderId="0" xfId="0" applyFont="1" applyFill="1" applyBorder="1" applyAlignment="1">
      <alignment horizontal="left" vertical="center" indent="1"/>
    </xf>
    <xf numFmtId="0" fontId="49" fillId="0" borderId="0" xfId="0" applyFont="1" applyFill="1" applyBorder="1" applyAlignment="1">
      <alignment horizontal="left" indent="1"/>
    </xf>
    <xf numFmtId="0" fontId="0" fillId="0" borderId="0" xfId="0" applyAlignment="1">
      <alignment horizontal="left" indent="1"/>
    </xf>
    <xf numFmtId="3" fontId="96" fillId="40" borderId="0" xfId="0" applyNumberFormat="1" applyFont="1" applyFill="1" applyBorder="1" applyAlignment="1">
      <alignment horizontal="right" vertical="center" indent="1"/>
    </xf>
    <xf numFmtId="3" fontId="205" fillId="0" borderId="0" xfId="117" applyNumberFormat="1" applyFont="1" applyFill="1" applyAlignment="1">
      <alignment horizontal="right" indent="1"/>
    </xf>
    <xf numFmtId="3" fontId="49" fillId="0" borderId="0" xfId="117" applyNumberFormat="1" applyFont="1" applyFill="1" applyAlignment="1">
      <alignment horizontal="right" vertical="center" indent="1"/>
    </xf>
    <xf numFmtId="3" fontId="36" fillId="0" borderId="829" xfId="0" applyNumberFormat="1" applyFont="1" applyFill="1" applyBorder="1" applyAlignment="1">
      <alignment horizontal="right" indent="1"/>
    </xf>
    <xf numFmtId="3" fontId="36" fillId="0" borderId="829" xfId="117" applyNumberFormat="1" applyFont="1" applyFill="1" applyBorder="1" applyAlignment="1">
      <alignment horizontal="right" vertical="center" indent="1"/>
    </xf>
    <xf numFmtId="3" fontId="36" fillId="0" borderId="849" xfId="117" applyNumberFormat="1" applyFont="1" applyFill="1" applyBorder="1" applyAlignment="1">
      <alignment horizontal="right" vertical="center" indent="1"/>
    </xf>
    <xf numFmtId="3" fontId="36" fillId="0" borderId="0" xfId="0" applyNumberFormat="1" applyFont="1" applyFill="1" applyAlignment="1">
      <alignment horizontal="right" vertical="center" indent="1"/>
    </xf>
    <xf numFmtId="3" fontId="36" fillId="0" borderId="829" xfId="0" applyNumberFormat="1" applyFont="1" applyFill="1" applyBorder="1" applyAlignment="1">
      <alignment horizontal="right" vertical="center" indent="1"/>
    </xf>
    <xf numFmtId="3" fontId="36" fillId="0" borderId="292" xfId="0" applyNumberFormat="1" applyFont="1" applyFill="1" applyBorder="1" applyAlignment="1">
      <alignment horizontal="right" indent="1"/>
    </xf>
    <xf numFmtId="3" fontId="49" fillId="0" borderId="292" xfId="117" applyNumberFormat="1" applyFont="1" applyFill="1" applyBorder="1" applyAlignment="1">
      <alignment horizontal="right" vertical="center" indent="1"/>
    </xf>
    <xf numFmtId="3" fontId="36" fillId="0" borderId="745" xfId="117" applyNumberFormat="1" applyFont="1" applyFill="1" applyBorder="1" applyAlignment="1">
      <alignment horizontal="right" vertical="center" indent="1"/>
    </xf>
    <xf numFmtId="3" fontId="51" fillId="0" borderId="829" xfId="71" applyNumberFormat="1" applyFont="1" applyFill="1" applyBorder="1" applyAlignment="1">
      <alignment horizontal="right" vertical="center" wrapText="1" indent="1"/>
    </xf>
    <xf numFmtId="3" fontId="48" fillId="0" borderId="829" xfId="71" applyNumberFormat="1" applyFont="1" applyFill="1" applyBorder="1" applyAlignment="1">
      <alignment horizontal="right" vertical="center" wrapText="1" indent="1"/>
    </xf>
    <xf numFmtId="3" fontId="146" fillId="0" borderId="875" xfId="0" applyNumberFormat="1" applyFont="1" applyFill="1" applyBorder="1" applyAlignment="1">
      <alignment horizontal="right" indent="1"/>
    </xf>
    <xf numFmtId="3" fontId="48" fillId="0" borderId="875" xfId="117" applyNumberFormat="1" applyFont="1" applyFill="1" applyBorder="1" applyAlignment="1">
      <alignment horizontal="right" vertical="center" indent="1"/>
    </xf>
    <xf numFmtId="3" fontId="51" fillId="0" borderId="849" xfId="117" applyNumberFormat="1" applyFont="1" applyFill="1" applyBorder="1" applyAlignment="1">
      <alignment horizontal="right" vertical="center" indent="1"/>
    </xf>
    <xf numFmtId="3" fontId="147" fillId="0" borderId="829" xfId="0" applyNumberFormat="1" applyFont="1" applyFill="1" applyBorder="1" applyAlignment="1">
      <alignment horizontal="right" indent="1"/>
    </xf>
    <xf numFmtId="3" fontId="49" fillId="0" borderId="829" xfId="117" applyNumberFormat="1" applyFont="1" applyFill="1" applyBorder="1" applyAlignment="1">
      <alignment horizontal="right" vertical="center" indent="1"/>
    </xf>
    <xf numFmtId="3" fontId="147" fillId="0" borderId="875" xfId="0" applyNumberFormat="1" applyFont="1" applyFill="1" applyBorder="1" applyAlignment="1">
      <alignment horizontal="right" indent="1"/>
    </xf>
    <xf numFmtId="3" fontId="49" fillId="0" borderId="875" xfId="117" applyNumberFormat="1" applyFont="1" applyFill="1" applyBorder="1" applyAlignment="1">
      <alignment horizontal="right" vertical="center" indent="1"/>
    </xf>
    <xf numFmtId="3" fontId="147" fillId="47" borderId="829" xfId="0" applyNumberFormat="1" applyFont="1" applyFill="1" applyBorder="1" applyAlignment="1">
      <alignment horizontal="right" indent="1"/>
    </xf>
    <xf numFmtId="3" fontId="36" fillId="47" borderId="829" xfId="117" applyNumberFormat="1" applyFont="1" applyFill="1" applyBorder="1" applyAlignment="1">
      <alignment horizontal="right" vertical="center" indent="1"/>
    </xf>
    <xf numFmtId="3" fontId="49" fillId="0" borderId="846" xfId="117" applyNumberFormat="1" applyFont="1" applyFill="1" applyBorder="1" applyAlignment="1">
      <alignment horizontal="right" vertical="center" indent="1"/>
    </xf>
    <xf numFmtId="3" fontId="49" fillId="0" borderId="0" xfId="117" applyNumberFormat="1" applyFont="1" applyFill="1" applyBorder="1" applyAlignment="1">
      <alignment horizontal="right" indent="1"/>
    </xf>
    <xf numFmtId="3" fontId="36" fillId="0" borderId="859" xfId="74" applyNumberFormat="1" applyFont="1" applyFill="1" applyBorder="1" applyAlignment="1">
      <alignment horizontal="right" indent="1"/>
    </xf>
    <xf numFmtId="3" fontId="36" fillId="0" borderId="845" xfId="74" applyNumberFormat="1" applyFont="1" applyFill="1" applyBorder="1" applyAlignment="1">
      <alignment horizontal="right" vertical="center" indent="1"/>
    </xf>
    <xf numFmtId="3" fontId="36" fillId="0" borderId="852" xfId="74" applyNumberFormat="1" applyFont="1" applyFill="1" applyBorder="1" applyAlignment="1">
      <alignment horizontal="right" vertical="center" indent="1"/>
    </xf>
    <xf numFmtId="3" fontId="36" fillId="0" borderId="0" xfId="74" applyNumberFormat="1" applyFont="1" applyFill="1" applyBorder="1" applyAlignment="1">
      <alignment horizontal="right" vertical="center" wrapText="1" indent="1"/>
    </xf>
    <xf numFmtId="3" fontId="36" fillId="0" borderId="861" xfId="74" applyNumberFormat="1" applyFont="1" applyFill="1" applyBorder="1" applyAlignment="1">
      <alignment horizontal="right" vertical="center" wrapText="1" indent="1"/>
    </xf>
    <xf numFmtId="3" fontId="36" fillId="0" borderId="56" xfId="74" applyNumberFormat="1" applyFont="1" applyFill="1" applyBorder="1" applyAlignment="1">
      <alignment horizontal="right" vertical="center" wrapText="1" indent="1"/>
    </xf>
    <xf numFmtId="3" fontId="36" fillId="0" borderId="0" xfId="0" applyNumberFormat="1" applyFont="1" applyFill="1" applyAlignment="1">
      <alignment horizontal="right" indent="1"/>
    </xf>
    <xf numFmtId="3" fontId="49" fillId="0" borderId="0" xfId="117" applyNumberFormat="1" applyFont="1" applyFill="1" applyBorder="1" applyAlignment="1">
      <alignment horizontal="right" vertical="center" wrapText="1" indent="1"/>
    </xf>
    <xf numFmtId="3" fontId="48" fillId="0" borderId="0" xfId="117" applyNumberFormat="1" applyFont="1" applyFill="1" applyBorder="1" applyAlignment="1">
      <alignment horizontal="right" vertical="center" wrapText="1" indent="1"/>
    </xf>
    <xf numFmtId="3" fontId="48" fillId="0" borderId="62" xfId="117" applyNumberFormat="1" applyFont="1" applyFill="1" applyBorder="1" applyAlignment="1">
      <alignment horizontal="right" vertical="center" wrapText="1" indent="1"/>
    </xf>
    <xf numFmtId="3" fontId="49" fillId="0" borderId="829" xfId="0" applyNumberFormat="1" applyFont="1" applyFill="1" applyBorder="1" applyAlignment="1">
      <alignment horizontal="right" vertical="center" indent="1"/>
    </xf>
    <xf numFmtId="3" fontId="221" fillId="0" borderId="0" xfId="0" applyNumberFormat="1" applyFont="1" applyFill="1" applyBorder="1" applyAlignment="1">
      <alignment horizontal="right" indent="1"/>
    </xf>
    <xf numFmtId="3" fontId="221" fillId="0" borderId="62" xfId="0" applyNumberFormat="1" applyFont="1" applyFill="1" applyBorder="1" applyAlignment="1">
      <alignment horizontal="right" indent="1"/>
    </xf>
    <xf numFmtId="3" fontId="221" fillId="47" borderId="875" xfId="0" applyNumberFormat="1" applyFont="1" applyFill="1" applyBorder="1" applyAlignment="1">
      <alignment horizontal="right" vertical="center" indent="1"/>
    </xf>
    <xf numFmtId="3" fontId="221" fillId="0" borderId="875" xfId="0" applyNumberFormat="1" applyFont="1" applyFill="1" applyBorder="1" applyAlignment="1">
      <alignment horizontal="right" indent="1"/>
    </xf>
    <xf numFmtId="3" fontId="221" fillId="0" borderId="890" xfId="0" applyNumberFormat="1" applyFont="1" applyFill="1" applyBorder="1" applyAlignment="1">
      <alignment horizontal="right" indent="1"/>
    </xf>
    <xf numFmtId="3" fontId="36" fillId="47" borderId="829" xfId="0" applyNumberFormat="1" applyFont="1" applyFill="1" applyBorder="1" applyAlignment="1">
      <alignment horizontal="right" indent="1"/>
    </xf>
    <xf numFmtId="3" fontId="49" fillId="48" borderId="857" xfId="117" applyNumberFormat="1" applyFont="1" applyFill="1" applyBorder="1" applyAlignment="1">
      <alignment horizontal="right" wrapText="1" indent="1"/>
    </xf>
    <xf numFmtId="3" fontId="48" fillId="48" borderId="857" xfId="117" applyNumberFormat="1" applyFont="1" applyFill="1" applyBorder="1" applyAlignment="1">
      <alignment horizontal="right" vertical="center" wrapText="1" indent="1"/>
    </xf>
    <xf numFmtId="3" fontId="48" fillId="0" borderId="671" xfId="117" applyNumberFormat="1" applyFont="1" applyFill="1" applyBorder="1" applyAlignment="1">
      <alignment horizontal="right" vertical="center" wrapText="1" indent="1"/>
    </xf>
    <xf numFmtId="3" fontId="48" fillId="0" borderId="860" xfId="117" applyNumberFormat="1" applyFont="1" applyFill="1" applyBorder="1" applyAlignment="1">
      <alignment horizontal="right" vertical="center" wrapText="1" indent="1"/>
    </xf>
    <xf numFmtId="3" fontId="49" fillId="0" borderId="0" xfId="0" applyNumberFormat="1" applyFont="1" applyFill="1" applyBorder="1" applyAlignment="1">
      <alignment horizontal="right" indent="1"/>
    </xf>
    <xf numFmtId="3" fontId="145" fillId="0" borderId="0" xfId="0" applyNumberFormat="1" applyFont="1" applyFill="1" applyBorder="1" applyAlignment="1">
      <alignment horizontal="right" vertical="center" indent="1"/>
    </xf>
    <xf numFmtId="3" fontId="0" fillId="0" borderId="0" xfId="0" applyNumberFormat="1" applyAlignment="1">
      <alignment horizontal="right" indent="1"/>
    </xf>
    <xf numFmtId="0" fontId="36" fillId="0" borderId="845" xfId="74" applyFont="1" applyFill="1" applyBorder="1" applyAlignment="1">
      <alignment horizontal="center" vertical="center"/>
    </xf>
    <xf numFmtId="49" fontId="36" fillId="0" borderId="843" xfId="115" applyNumberFormat="1" applyFont="1" applyFill="1" applyBorder="1" applyAlignment="1" applyProtection="1">
      <alignment horizontal="center" vertical="center"/>
    </xf>
    <xf numFmtId="49" fontId="36" fillId="0" borderId="847" xfId="115" applyNumberFormat="1" applyFont="1" applyFill="1" applyBorder="1" applyAlignment="1" applyProtection="1">
      <alignment horizontal="center" vertical="center"/>
    </xf>
    <xf numFmtId="49" fontId="36" fillId="0" borderId="860" xfId="115" applyNumberFormat="1" applyFont="1" applyFill="1" applyBorder="1" applyAlignment="1" applyProtection="1">
      <alignment horizontal="center" vertical="center"/>
    </xf>
    <xf numFmtId="0" fontId="217" fillId="0" borderId="0" xfId="174" applyNumberFormat="1" applyFont="1" applyFill="1" applyBorder="1" applyAlignment="1">
      <alignment horizontal="center" vertical="center"/>
    </xf>
    <xf numFmtId="49" fontId="36" fillId="0" borderId="843" xfId="115" applyNumberFormat="1" applyFont="1" applyFill="1" applyBorder="1" applyAlignment="1" applyProtection="1">
      <alignment horizontal="center" vertical="center" wrapText="1"/>
    </xf>
    <xf numFmtId="49" fontId="36" fillId="0" borderId="889" xfId="115" applyNumberFormat="1" applyFont="1" applyFill="1" applyBorder="1" applyAlignment="1" applyProtection="1">
      <alignment horizontal="center" vertical="center" wrapText="1"/>
    </xf>
    <xf numFmtId="0" fontId="36" fillId="0" borderId="842" xfId="74" applyFont="1" applyFill="1" applyBorder="1" applyAlignment="1">
      <alignment horizontal="center" vertical="center"/>
    </xf>
    <xf numFmtId="0" fontId="36" fillId="0" borderId="785" xfId="74" applyFont="1" applyFill="1" applyBorder="1" applyAlignment="1">
      <alignment horizontal="center" vertical="center"/>
    </xf>
    <xf numFmtId="0" fontId="36" fillId="0" borderId="854" xfId="74" applyFont="1" applyFill="1" applyBorder="1" applyAlignment="1">
      <alignment horizontal="center" vertical="center"/>
    </xf>
    <xf numFmtId="0" fontId="36" fillId="0" borderId="855" xfId="74" applyFont="1" applyFill="1" applyBorder="1" applyAlignment="1">
      <alignment horizontal="center" vertical="center"/>
    </xf>
    <xf numFmtId="49" fontId="36" fillId="0" borderId="59" xfId="115" applyNumberFormat="1" applyFont="1" applyFill="1" applyBorder="1" applyAlignment="1" applyProtection="1">
      <alignment horizontal="center" vertical="center" wrapText="1"/>
    </xf>
    <xf numFmtId="0" fontId="36" fillId="0" borderId="855" xfId="0" applyFont="1" applyFill="1" applyBorder="1" applyAlignment="1">
      <alignment horizontal="center"/>
    </xf>
    <xf numFmtId="0" fontId="36" fillId="0" borderId="800" xfId="74" applyFont="1" applyFill="1" applyBorder="1" applyAlignment="1">
      <alignment horizontal="center" vertical="center"/>
    </xf>
    <xf numFmtId="0" fontId="36" fillId="0" borderId="788" xfId="74" applyFont="1" applyFill="1" applyBorder="1" applyAlignment="1">
      <alignment horizontal="center" vertical="center"/>
    </xf>
    <xf numFmtId="0" fontId="49" fillId="0" borderId="0" xfId="0" applyFont="1" applyFill="1" applyBorder="1" applyAlignment="1">
      <alignment horizontal="center" vertical="center"/>
    </xf>
    <xf numFmtId="0" fontId="221" fillId="0" borderId="848" xfId="0" applyFont="1" applyFill="1" applyBorder="1" applyAlignment="1">
      <alignment horizontal="center"/>
    </xf>
    <xf numFmtId="0" fontId="138" fillId="48" borderId="875" xfId="0" applyFont="1" applyFill="1" applyBorder="1" applyAlignment="1">
      <alignment horizontal="center"/>
    </xf>
    <xf numFmtId="0" fontId="138" fillId="48" borderId="890" xfId="0" applyFont="1" applyFill="1" applyBorder="1" applyAlignment="1">
      <alignment horizontal="center"/>
    </xf>
    <xf numFmtId="0" fontId="138" fillId="48" borderId="292" xfId="0" applyFont="1" applyFill="1" applyBorder="1" applyAlignment="1">
      <alignment horizontal="center"/>
    </xf>
    <xf numFmtId="0" fontId="182" fillId="48" borderId="841" xfId="0" applyFont="1" applyFill="1" applyBorder="1" applyAlignment="1">
      <alignment horizontal="center"/>
    </xf>
    <xf numFmtId="0" fontId="138" fillId="48" borderId="788" xfId="0" applyFont="1" applyFill="1" applyBorder="1" applyAlignment="1">
      <alignment horizontal="center"/>
    </xf>
    <xf numFmtId="0" fontId="46" fillId="0" borderId="841" xfId="0" applyFont="1" applyFill="1" applyBorder="1" applyAlignment="1">
      <alignment horizontal="center" vertical="center"/>
    </xf>
    <xf numFmtId="0" fontId="138" fillId="0" borderId="292" xfId="0" applyFont="1" applyFill="1" applyBorder="1" applyAlignment="1">
      <alignment horizontal="center"/>
    </xf>
    <xf numFmtId="0" fontId="138" fillId="0" borderId="788" xfId="0" applyFont="1" applyFill="1" applyBorder="1" applyAlignment="1">
      <alignment horizontal="center"/>
    </xf>
    <xf numFmtId="0" fontId="46" fillId="0" borderId="874" xfId="0" applyFont="1" applyFill="1" applyBorder="1" applyAlignment="1">
      <alignment horizontal="center" vertical="center"/>
    </xf>
    <xf numFmtId="0" fontId="138" fillId="0" borderId="875" xfId="0" applyFont="1" applyFill="1" applyBorder="1" applyAlignment="1">
      <alignment horizontal="center"/>
    </xf>
    <xf numFmtId="0" fontId="138" fillId="0" borderId="890" xfId="0" applyFont="1" applyFill="1" applyBorder="1" applyAlignment="1">
      <alignment horizontal="center"/>
    </xf>
    <xf numFmtId="2" fontId="49" fillId="0" borderId="845" xfId="57" applyNumberFormat="1" applyFont="1" applyFill="1" applyBorder="1" applyAlignment="1">
      <alignment horizontal="center" vertical="center"/>
    </xf>
    <xf numFmtId="2" fontId="49" fillId="0" borderId="845" xfId="57" applyNumberFormat="1" applyFont="1" applyFill="1" applyBorder="1" applyAlignment="1">
      <alignment horizontal="center" vertical="center" wrapText="1"/>
    </xf>
    <xf numFmtId="2" fontId="49" fillId="0" borderId="852" xfId="57" applyNumberFormat="1" applyFont="1" applyFill="1" applyBorder="1" applyAlignment="1">
      <alignment horizontal="center" vertical="center"/>
    </xf>
    <xf numFmtId="0" fontId="49" fillId="0" borderId="0" xfId="0" applyFont="1" applyFill="1" applyBorder="1" applyAlignment="1">
      <alignment horizontal="center"/>
    </xf>
    <xf numFmtId="0" fontId="145" fillId="0" borderId="0" xfId="0" applyFont="1" applyFill="1" applyBorder="1" applyAlignment="1">
      <alignment horizontal="center" vertical="center" wrapText="1"/>
    </xf>
    <xf numFmtId="0" fontId="49" fillId="0" borderId="829" xfId="74" applyFont="1" applyFill="1" applyBorder="1" applyAlignment="1">
      <alignment horizontal="left" vertical="center" wrapText="1" indent="2"/>
    </xf>
    <xf numFmtId="0" fontId="49" fillId="0" borderId="844" xfId="57" applyFont="1" applyFill="1" applyBorder="1" applyAlignment="1">
      <alignment horizontal="left" vertical="center" wrapText="1"/>
    </xf>
    <xf numFmtId="3" fontId="36" fillId="0" borderId="893" xfId="117" applyNumberFormat="1" applyFont="1" applyFill="1" applyBorder="1" applyAlignment="1">
      <alignment horizontal="right" vertical="center" indent="1"/>
    </xf>
    <xf numFmtId="0" fontId="217" fillId="0" borderId="829" xfId="174" applyNumberFormat="1" applyFont="1" applyFill="1" applyBorder="1" applyAlignment="1">
      <alignment horizontal="left" vertical="center" indent="1"/>
    </xf>
    <xf numFmtId="2" fontId="49" fillId="0" borderId="829" xfId="57" applyNumberFormat="1" applyFont="1" applyFill="1" applyBorder="1" applyAlignment="1">
      <alignment horizontal="center" vertical="center" wrapText="1"/>
    </xf>
    <xf numFmtId="2" fontId="49" fillId="0" borderId="829" xfId="174" applyNumberFormat="1" applyFont="1" applyFill="1" applyBorder="1" applyAlignment="1">
      <alignment horizontal="center" vertical="center"/>
    </xf>
    <xf numFmtId="0" fontId="201" fillId="0" borderId="875" xfId="174" applyFont="1" applyFill="1" applyBorder="1" applyAlignment="1">
      <alignment horizontal="left" vertical="center" indent="1"/>
    </xf>
    <xf numFmtId="0" fontId="130" fillId="0" borderId="0" xfId="54" applyAlignment="1" applyProtection="1"/>
    <xf numFmtId="169" fontId="51" fillId="0" borderId="875" xfId="71" applyNumberFormat="1" applyFont="1" applyFill="1" applyBorder="1" applyAlignment="1">
      <alignment horizontal="left" vertical="center" wrapText="1" indent="1"/>
    </xf>
    <xf numFmtId="4" fontId="36" fillId="0" borderId="829" xfId="0" applyNumberFormat="1" applyFont="1" applyFill="1" applyBorder="1" applyAlignment="1">
      <alignment horizontal="left" indent="1"/>
    </xf>
    <xf numFmtId="4" fontId="36" fillId="0" borderId="829" xfId="0" applyNumberFormat="1" applyFont="1" applyFill="1" applyBorder="1" applyAlignment="1">
      <alignment horizontal="center"/>
    </xf>
    <xf numFmtId="169" fontId="51" fillId="0" borderId="829" xfId="71" applyNumberFormat="1" applyFont="1" applyFill="1" applyBorder="1" applyAlignment="1">
      <alignment horizontal="left" vertical="center" wrapText="1" indent="1"/>
    </xf>
    <xf numFmtId="3" fontId="36" fillId="0" borderId="829" xfId="0" applyNumberFormat="1" applyFont="1" applyFill="1" applyBorder="1" applyAlignment="1">
      <alignment horizontal="center"/>
    </xf>
    <xf numFmtId="0" fontId="36" fillId="50" borderId="0" xfId="0" applyFont="1" applyFill="1"/>
    <xf numFmtId="0" fontId="36" fillId="50" borderId="0" xfId="0" applyFont="1" applyFill="1" applyAlignment="1">
      <alignment horizontal="left" indent="1"/>
    </xf>
    <xf numFmtId="169" fontId="36" fillId="50" borderId="875" xfId="71" applyNumberFormat="1" applyFont="1" applyFill="1" applyBorder="1" applyAlignment="1">
      <alignment horizontal="center" vertical="center" wrapText="1"/>
    </xf>
    <xf numFmtId="0" fontId="49" fillId="50" borderId="875" xfId="74" applyFont="1" applyFill="1" applyBorder="1" applyAlignment="1">
      <alignment horizontal="center" vertical="center"/>
    </xf>
    <xf numFmtId="0" fontId="48" fillId="50" borderId="875" xfId="74" applyFont="1" applyFill="1" applyBorder="1" applyAlignment="1">
      <alignment horizontal="center" vertical="center"/>
    </xf>
    <xf numFmtId="169" fontId="51" fillId="50" borderId="875" xfId="71" applyNumberFormat="1" applyFont="1" applyFill="1" applyBorder="1" applyAlignment="1">
      <alignment horizontal="center" vertical="center" wrapText="1"/>
    </xf>
    <xf numFmtId="3" fontId="36" fillId="50" borderId="875" xfId="0" applyNumberFormat="1" applyFont="1" applyFill="1" applyBorder="1" applyAlignment="1">
      <alignment horizontal="right" indent="1"/>
    </xf>
    <xf numFmtId="3" fontId="36" fillId="50" borderId="875" xfId="117" applyNumberFormat="1" applyFont="1" applyFill="1" applyBorder="1" applyAlignment="1">
      <alignment horizontal="right" vertical="center" indent="1"/>
    </xf>
    <xf numFmtId="0" fontId="198" fillId="0" borderId="875" xfId="174" applyFont="1" applyFill="1" applyBorder="1" applyAlignment="1">
      <alignment horizontal="left" vertical="center" indent="1"/>
    </xf>
    <xf numFmtId="49" fontId="36" fillId="0" borderId="829" xfId="71" applyNumberFormat="1" applyFont="1" applyFill="1" applyBorder="1" applyAlignment="1">
      <alignment horizontal="center" vertical="center" wrapText="1"/>
    </xf>
    <xf numFmtId="169" fontId="51" fillId="0" borderId="892" xfId="71" applyNumberFormat="1" applyFont="1" applyFill="1" applyBorder="1" applyAlignment="1">
      <alignment horizontal="left" vertical="center" wrapText="1" indent="1"/>
    </xf>
    <xf numFmtId="0" fontId="198" fillId="0" borderId="892" xfId="174" applyFont="1" applyFill="1" applyBorder="1" applyAlignment="1">
      <alignment horizontal="left" vertical="center" indent="1"/>
    </xf>
    <xf numFmtId="0" fontId="48" fillId="0" borderId="0" xfId="74" applyFont="1" applyFill="1" applyBorder="1" applyAlignment="1">
      <alignment horizontal="center" vertical="center" wrapText="1"/>
    </xf>
    <xf numFmtId="3" fontId="48" fillId="0" borderId="829" xfId="74" applyNumberFormat="1" applyFont="1" applyFill="1" applyBorder="1" applyAlignment="1">
      <alignment horizontal="right" vertical="center" wrapText="1" indent="1"/>
    </xf>
    <xf numFmtId="3" fontId="48" fillId="0" borderId="745" xfId="74" applyNumberFormat="1" applyFont="1" applyFill="1" applyBorder="1" applyAlignment="1">
      <alignment horizontal="right" vertical="center" wrapText="1" indent="1"/>
    </xf>
    <xf numFmtId="0" fontId="217" fillId="0" borderId="829" xfId="174" quotePrefix="1" applyFont="1" applyFill="1" applyBorder="1" applyAlignment="1">
      <alignment horizontal="left" vertical="center" wrapText="1" indent="1"/>
    </xf>
    <xf numFmtId="0" fontId="48" fillId="0" borderId="829" xfId="74" applyFont="1" applyFill="1" applyBorder="1" applyAlignment="1">
      <alignment horizontal="center" vertical="center" wrapText="1"/>
    </xf>
    <xf numFmtId="0" fontId="49" fillId="0" borderId="895" xfId="57" applyFont="1" applyFill="1" applyBorder="1" applyAlignment="1">
      <alignment horizontal="left" vertical="center" wrapText="1" indent="1"/>
    </xf>
    <xf numFmtId="0" fontId="49" fillId="0" borderId="846" xfId="57" applyFont="1" applyFill="1" applyBorder="1" applyAlignment="1">
      <alignment horizontal="left" vertical="center" wrapText="1" indent="1"/>
    </xf>
    <xf numFmtId="0" fontId="217" fillId="0" borderId="854" xfId="174" applyNumberFormat="1" applyFont="1" applyFill="1" applyBorder="1" applyAlignment="1">
      <alignment horizontal="left" vertical="center" indent="1"/>
    </xf>
    <xf numFmtId="2" fontId="49" fillId="0" borderId="785" xfId="57" applyNumberFormat="1" applyFont="1" applyFill="1" applyBorder="1" applyAlignment="1">
      <alignment horizontal="center" vertical="center" wrapText="1"/>
    </xf>
    <xf numFmtId="2" fontId="49" fillId="0" borderId="866" xfId="57" applyNumberFormat="1" applyFont="1" applyFill="1" applyBorder="1" applyAlignment="1">
      <alignment horizontal="center" vertical="center" wrapText="1"/>
    </xf>
    <xf numFmtId="0" fontId="0" fillId="0" borderId="0" xfId="0" applyAlignment="1">
      <alignment horizontal="right" indent="1"/>
    </xf>
    <xf numFmtId="4" fontId="0" fillId="0" borderId="0" xfId="0" applyNumberFormat="1" applyAlignment="1">
      <alignment horizontal="right" indent="1"/>
    </xf>
    <xf numFmtId="1" fontId="0" fillId="0" borderId="901" xfId="0" applyNumberFormat="1" applyFill="1" applyBorder="1" applyAlignment="1">
      <alignment horizontal="center"/>
    </xf>
    <xf numFmtId="4" fontId="0" fillId="0" borderId="901" xfId="0" applyNumberFormat="1" applyFill="1" applyBorder="1" applyAlignment="1">
      <alignment horizontal="center"/>
    </xf>
    <xf numFmtId="4" fontId="134" fillId="0" borderId="903" xfId="0" applyNumberFormat="1" applyFont="1" applyFill="1" applyBorder="1" applyAlignment="1">
      <alignment horizontal="center" vertical="center"/>
    </xf>
    <xf numFmtId="49" fontId="27" fillId="0" borderId="898" xfId="76" applyNumberFormat="1" applyFont="1" applyFill="1" applyBorder="1" applyAlignment="1">
      <alignment horizontal="center"/>
    </xf>
    <xf numFmtId="49" fontId="27" fillId="0" borderId="858" xfId="76" applyNumberFormat="1" applyFont="1" applyFill="1" applyBorder="1" applyAlignment="1">
      <alignment horizontal="center"/>
    </xf>
    <xf numFmtId="49" fontId="29" fillId="0" borderId="901" xfId="74" applyNumberFormat="1" applyFont="1" applyFill="1" applyBorder="1" applyAlignment="1">
      <alignment horizontal="center" vertical="center"/>
    </xf>
    <xf numFmtId="4" fontId="134" fillId="0" borderId="901" xfId="0" applyNumberFormat="1" applyFont="1" applyFill="1" applyBorder="1" applyAlignment="1">
      <alignment horizontal="center" vertical="center"/>
    </xf>
    <xf numFmtId="2" fontId="359" fillId="79" borderId="0" xfId="0" applyNumberFormat="1" applyFont="1" applyFill="1" applyBorder="1" applyAlignment="1">
      <alignment horizontal="center" vertical="center"/>
    </xf>
    <xf numFmtId="49" fontId="5" fillId="0" borderId="0" xfId="74" applyNumberFormat="1" applyFont="1" applyFill="1" applyBorder="1" applyAlignment="1">
      <alignment horizontal="center" vertical="center"/>
    </xf>
    <xf numFmtId="49" fontId="32" fillId="50" borderId="892" xfId="57" applyNumberFormat="1" applyFont="1" applyFill="1" applyBorder="1" applyAlignment="1"/>
    <xf numFmtId="0" fontId="27" fillId="0" borderId="845" xfId="57" applyFont="1" applyFill="1" applyBorder="1" applyAlignment="1">
      <alignment horizontal="left"/>
    </xf>
    <xf numFmtId="2" fontId="25" fillId="125" borderId="892" xfId="75" applyNumberFormat="1" applyFont="1" applyFill="1" applyBorder="1" applyAlignment="1">
      <alignment vertical="center"/>
    </xf>
    <xf numFmtId="0" fontId="27" fillId="0" borderId="896" xfId="57" applyFont="1" applyFill="1" applyBorder="1" applyAlignment="1">
      <alignment horizontal="left"/>
    </xf>
    <xf numFmtId="0" fontId="27" fillId="0" borderId="846" xfId="57" applyFont="1" applyFill="1" applyBorder="1" applyAlignment="1">
      <alignment horizontal="left"/>
    </xf>
    <xf numFmtId="0" fontId="27" fillId="0" borderId="859" xfId="57" applyFont="1" applyFill="1" applyBorder="1" applyAlignment="1">
      <alignment horizontal="left"/>
    </xf>
    <xf numFmtId="0" fontId="27" fillId="0" borderId="861" xfId="57" applyFont="1" applyFill="1" applyBorder="1" applyAlignment="1">
      <alignment horizontal="left"/>
    </xf>
    <xf numFmtId="0" fontId="27" fillId="0" borderId="901" xfId="57" applyFont="1" applyFill="1" applyBorder="1" applyAlignment="1">
      <alignment horizontal="left"/>
    </xf>
    <xf numFmtId="49" fontId="29" fillId="0" borderId="901" xfId="57" applyNumberFormat="1" applyFont="1" applyFill="1" applyBorder="1" applyAlignment="1">
      <alignment horizontal="left"/>
    </xf>
    <xf numFmtId="1" fontId="0" fillId="0" borderId="907" xfId="0" applyNumberFormat="1" applyFill="1" applyBorder="1" applyAlignment="1">
      <alignment horizontal="center"/>
    </xf>
    <xf numFmtId="0" fontId="27" fillId="0" borderId="852" xfId="57" applyFont="1" applyFill="1" applyBorder="1" applyAlignment="1">
      <alignment horizontal="left"/>
    </xf>
    <xf numFmtId="3" fontId="25" fillId="121" borderId="838" xfId="74" applyNumberFormat="1" applyFont="1" applyFill="1" applyBorder="1" applyAlignment="1">
      <alignment horizontal="center" vertical="center"/>
    </xf>
    <xf numFmtId="3" fontId="25" fillId="121" borderId="891" xfId="74" applyNumberFormat="1" applyFont="1" applyFill="1" applyBorder="1" applyAlignment="1">
      <alignment horizontal="center" vertical="center"/>
    </xf>
    <xf numFmtId="49" fontId="25" fillId="121" borderId="12" xfId="74" applyNumberFormat="1" applyFont="1" applyFill="1" applyBorder="1" applyAlignment="1">
      <alignment horizontal="center" vertical="center"/>
    </xf>
    <xf numFmtId="0" fontId="5" fillId="47" borderId="240" xfId="62" applyNumberFormat="1" applyFont="1" applyFill="1" applyBorder="1" applyAlignment="1">
      <alignment horizontal="left"/>
    </xf>
    <xf numFmtId="49" fontId="5" fillId="47" borderId="240" xfId="62" applyNumberFormat="1" applyFont="1" applyFill="1" applyBorder="1" applyAlignment="1">
      <alignment horizontal="center"/>
    </xf>
    <xf numFmtId="49" fontId="4" fillId="47" borderId="13" xfId="57" applyNumberFormat="1" applyFont="1" applyFill="1" applyBorder="1" applyAlignment="1">
      <alignment horizontal="center"/>
    </xf>
    <xf numFmtId="49" fontId="4" fillId="47" borderId="12" xfId="57" applyNumberFormat="1" applyFont="1" applyFill="1" applyBorder="1" applyAlignment="1">
      <alignment horizontal="left"/>
    </xf>
    <xf numFmtId="49" fontId="4" fillId="47" borderId="906" xfId="57" applyNumberFormat="1" applyFont="1" applyFill="1" applyBorder="1" applyAlignment="1">
      <alignment horizontal="left"/>
    </xf>
    <xf numFmtId="49" fontId="5" fillId="47" borderId="15" xfId="74" applyNumberFormat="1" applyFont="1" applyFill="1" applyBorder="1" applyAlignment="1">
      <alignment horizontal="center" vertical="center"/>
    </xf>
    <xf numFmtId="4" fontId="0" fillId="47" borderId="829" xfId="0" applyNumberFormat="1" applyFill="1" applyBorder="1" applyAlignment="1">
      <alignment horizontal="center"/>
    </xf>
    <xf numFmtId="49" fontId="4" fillId="47" borderId="54" xfId="57" applyNumberFormat="1" applyFont="1" applyFill="1" applyBorder="1" applyAlignment="1">
      <alignment horizontal="center"/>
    </xf>
    <xf numFmtId="49" fontId="4" fillId="47" borderId="11" xfId="57" applyNumberFormat="1" applyFont="1" applyFill="1" applyBorder="1" applyAlignment="1">
      <alignment horizontal="left"/>
    </xf>
    <xf numFmtId="49" fontId="4" fillId="47" borderId="706" xfId="57" applyNumberFormat="1" applyFont="1" applyFill="1" applyBorder="1" applyAlignment="1">
      <alignment horizontal="left"/>
    </xf>
    <xf numFmtId="49" fontId="4" fillId="47" borderId="12" xfId="57" applyNumberFormat="1" applyFont="1" applyFill="1" applyBorder="1" applyAlignment="1">
      <alignment horizontal="center"/>
    </xf>
    <xf numFmtId="49" fontId="4" fillId="47" borderId="906" xfId="57" applyNumberFormat="1" applyFont="1" applyFill="1" applyBorder="1" applyAlignment="1">
      <alignment horizontal="center"/>
    </xf>
    <xf numFmtId="49" fontId="4" fillId="47" borderId="11" xfId="57" applyNumberFormat="1" applyFont="1" applyFill="1" applyBorder="1" applyAlignment="1">
      <alignment horizontal="center"/>
    </xf>
    <xf numFmtId="49" fontId="4" fillId="47" borderId="706" xfId="57" applyNumberFormat="1" applyFont="1" applyFill="1" applyBorder="1" applyAlignment="1">
      <alignment horizontal="center"/>
    </xf>
    <xf numFmtId="49" fontId="4" fillId="47" borderId="66" xfId="57" applyNumberFormat="1" applyFont="1" applyFill="1" applyBorder="1" applyAlignment="1">
      <alignment horizontal="center"/>
    </xf>
    <xf numFmtId="0" fontId="27" fillId="0" borderId="42" xfId="57" applyFont="1" applyFill="1" applyBorder="1" applyAlignment="1"/>
    <xf numFmtId="0" fontId="0" fillId="0" borderId="829" xfId="0" applyFill="1" applyBorder="1" applyAlignment="1">
      <alignment horizontal="right" indent="1"/>
    </xf>
    <xf numFmtId="4" fontId="0" fillId="0" borderId="829" xfId="0" applyNumberFormat="1" applyFill="1" applyBorder="1" applyAlignment="1">
      <alignment horizontal="right" indent="1"/>
    </xf>
    <xf numFmtId="0" fontId="0" fillId="73" borderId="829" xfId="0" applyFill="1" applyBorder="1" applyAlignment="1">
      <alignment horizontal="right" indent="1"/>
    </xf>
    <xf numFmtId="0" fontId="0" fillId="48" borderId="829" xfId="0" applyFill="1" applyBorder="1" applyAlignment="1">
      <alignment horizontal="right" indent="1"/>
    </xf>
    <xf numFmtId="0" fontId="0" fillId="48" borderId="829" xfId="0" applyFill="1" applyBorder="1"/>
    <xf numFmtId="0" fontId="0" fillId="52" borderId="829" xfId="0" applyFill="1" applyBorder="1"/>
    <xf numFmtId="4" fontId="0" fillId="0" borderId="829" xfId="0" applyNumberFormat="1" applyFill="1" applyBorder="1" applyAlignment="1">
      <alignment horizontal="right" indent="2"/>
    </xf>
    <xf numFmtId="0" fontId="135" fillId="52" borderId="829" xfId="0" applyFont="1" applyFill="1" applyBorder="1"/>
    <xf numFmtId="0" fontId="0" fillId="52" borderId="829" xfId="0" applyFill="1" applyBorder="1" applyAlignment="1">
      <alignment horizontal="right" indent="1"/>
    </xf>
    <xf numFmtId="4" fontId="0" fillId="52" borderId="829" xfId="0" applyNumberFormat="1" applyFill="1" applyBorder="1" applyAlignment="1">
      <alignment horizontal="right" indent="1"/>
    </xf>
    <xf numFmtId="0" fontId="135" fillId="52" borderId="829" xfId="0" applyFont="1" applyFill="1" applyBorder="1" applyAlignment="1">
      <alignment horizontal="left"/>
    </xf>
    <xf numFmtId="0" fontId="0" fillId="52" borderId="829" xfId="0" applyFill="1" applyBorder="1" applyAlignment="1">
      <alignment horizontal="left"/>
    </xf>
    <xf numFmtId="4" fontId="0" fillId="52" borderId="829" xfId="0" applyNumberFormat="1" applyFill="1" applyBorder="1" applyAlignment="1">
      <alignment horizontal="right" indent="2"/>
    </xf>
    <xf numFmtId="0" fontId="27" fillId="0" borderId="845" xfId="57" applyFont="1" applyFill="1" applyBorder="1" applyAlignment="1">
      <alignment horizontal="left"/>
    </xf>
    <xf numFmtId="0" fontId="13" fillId="0" borderId="901" xfId="74" applyFont="1" applyFill="1" applyBorder="1" applyAlignment="1">
      <alignment horizontal="center" vertical="center"/>
    </xf>
    <xf numFmtId="49" fontId="29" fillId="0" borderId="901" xfId="0" applyNumberFormat="1" applyFont="1" applyFill="1" applyBorder="1" applyAlignment="1" applyProtection="1">
      <alignment horizontal="left" vertical="top" wrapText="1"/>
    </xf>
    <xf numFmtId="49" fontId="29" fillId="0" borderId="901" xfId="0" applyNumberFormat="1" applyFont="1" applyFill="1" applyBorder="1" applyAlignment="1" applyProtection="1">
      <alignment vertical="top" wrapText="1"/>
    </xf>
    <xf numFmtId="199" fontId="59" fillId="0" borderId="901" xfId="0" applyNumberFormat="1" applyFont="1" applyFill="1" applyBorder="1" applyAlignment="1" applyProtection="1">
      <alignment horizontal="right" vertical="center" wrapText="1"/>
    </xf>
    <xf numFmtId="199" fontId="59" fillId="0" borderId="901" xfId="0" applyNumberFormat="1" applyFont="1" applyFill="1" applyBorder="1" applyAlignment="1" applyProtection="1">
      <alignment horizontal="right" vertical="top" wrapText="1"/>
    </xf>
    <xf numFmtId="49" fontId="13" fillId="49" borderId="901" xfId="0" applyNumberFormat="1" applyFont="1" applyFill="1" applyBorder="1" applyAlignment="1" applyProtection="1">
      <alignment horizontal="center" vertical="center" wrapText="1"/>
    </xf>
    <xf numFmtId="49" fontId="359" fillId="49" borderId="901" xfId="0" applyNumberFormat="1" applyFont="1" applyFill="1" applyBorder="1" applyAlignment="1" applyProtection="1">
      <alignment horizontal="center" vertical="center" wrapText="1"/>
    </xf>
    <xf numFmtId="49" fontId="359" fillId="49" borderId="901" xfId="0" applyNumberFormat="1" applyFont="1" applyFill="1" applyBorder="1" applyAlignment="1" applyProtection="1">
      <alignment horizontal="left" vertical="center" wrapText="1"/>
    </xf>
    <xf numFmtId="0" fontId="5" fillId="0" borderId="0" xfId="24712" applyAlignment="1">
      <alignment horizontal="left"/>
    </xf>
    <xf numFmtId="0" fontId="135" fillId="68" borderId="901" xfId="0" applyFont="1" applyFill="1" applyBorder="1" applyAlignment="1">
      <alignment horizontal="center" vertical="center"/>
    </xf>
    <xf numFmtId="9" fontId="135" fillId="57" borderId="901" xfId="0" applyNumberFormat="1" applyFont="1" applyFill="1" applyBorder="1" applyAlignment="1">
      <alignment horizontal="center" vertical="center"/>
    </xf>
    <xf numFmtId="170" fontId="29" fillId="0" borderId="901" xfId="74" applyNumberFormat="1" applyFont="1" applyFill="1" applyBorder="1" applyAlignment="1">
      <alignment horizontal="center" vertical="center"/>
    </xf>
    <xf numFmtId="49" fontId="29" fillId="0" borderId="857" xfId="74" applyNumberFormat="1" applyFont="1" applyFill="1" applyBorder="1" applyAlignment="1">
      <alignment horizontal="center" vertical="center"/>
    </xf>
    <xf numFmtId="49" fontId="29" fillId="0" borderId="843" xfId="74" applyNumberFormat="1" applyFont="1" applyFill="1" applyBorder="1" applyAlignment="1">
      <alignment horizontal="center" vertical="center"/>
    </xf>
    <xf numFmtId="49" fontId="5" fillId="0" borderId="843" xfId="74" applyNumberFormat="1" applyFont="1" applyFill="1" applyBorder="1" applyAlignment="1">
      <alignment horizontal="center" vertical="center"/>
    </xf>
    <xf numFmtId="49" fontId="5" fillId="0" borderId="22" xfId="74" applyNumberFormat="1" applyFont="1" applyFill="1" applyBorder="1" applyAlignment="1">
      <alignment horizontal="center" vertical="center"/>
    </xf>
    <xf numFmtId="49" fontId="5" fillId="0" borderId="18" xfId="74" applyNumberFormat="1" applyFont="1" applyFill="1" applyBorder="1" applyAlignment="1">
      <alignment horizontal="center" vertical="center"/>
    </xf>
    <xf numFmtId="49" fontId="5" fillId="0" borderId="857" xfId="74" applyNumberFormat="1" applyFont="1" applyFill="1" applyBorder="1" applyAlignment="1">
      <alignment horizontal="center" vertical="center"/>
    </xf>
    <xf numFmtId="49" fontId="5" fillId="0" borderId="901" xfId="74" applyNumberFormat="1" applyFont="1" applyFill="1" applyBorder="1" applyAlignment="1">
      <alignment horizontal="center" vertical="center"/>
    </xf>
    <xf numFmtId="49" fontId="27" fillId="0" borderId="902" xfId="57" applyNumberFormat="1" applyFont="1" applyFill="1" applyBorder="1" applyAlignment="1">
      <alignment horizontal="left"/>
    </xf>
    <xf numFmtId="0" fontId="27" fillId="0" borderId="844" xfId="57" applyFont="1" applyFill="1" applyBorder="1" applyAlignment="1">
      <alignment horizontal="left"/>
    </xf>
    <xf numFmtId="49" fontId="27" fillId="0" borderId="279" xfId="57" applyNumberFormat="1" applyFont="1" applyFill="1" applyBorder="1" applyAlignment="1"/>
    <xf numFmtId="49" fontId="27" fillId="0" borderId="288" xfId="57" applyNumberFormat="1" applyFont="1" applyFill="1" applyBorder="1" applyAlignment="1"/>
    <xf numFmtId="49" fontId="27" fillId="0" borderId="847" xfId="57" applyNumberFormat="1" applyFont="1" applyFill="1" applyBorder="1" applyAlignment="1">
      <alignment horizontal="left"/>
    </xf>
    <xf numFmtId="0" fontId="27" fillId="0" borderId="858" xfId="57" applyFont="1" applyFill="1" applyBorder="1" applyAlignment="1">
      <alignment horizontal="left"/>
    </xf>
    <xf numFmtId="49" fontId="27" fillId="0" borderId="901" xfId="57" applyNumberFormat="1" applyFont="1" applyFill="1" applyBorder="1" applyAlignment="1">
      <alignment horizontal="left"/>
    </xf>
    <xf numFmtId="0" fontId="0" fillId="0" borderId="901" xfId="0" applyFill="1" applyBorder="1"/>
    <xf numFmtId="0" fontId="0" fillId="0" borderId="908" xfId="0" applyFill="1" applyBorder="1"/>
    <xf numFmtId="0" fontId="0" fillId="0" borderId="907" xfId="0" applyFill="1" applyBorder="1"/>
    <xf numFmtId="4" fontId="134" fillId="0" borderId="906" xfId="0" applyNumberFormat="1" applyFont="1" applyFill="1" applyBorder="1" applyAlignment="1">
      <alignment horizontal="center" vertical="center"/>
    </xf>
    <xf numFmtId="0" fontId="0" fillId="50" borderId="0" xfId="0" applyFill="1" applyBorder="1" applyAlignment="1"/>
    <xf numFmtId="0" fontId="0" fillId="50" borderId="62" xfId="0" applyFill="1" applyBorder="1" applyAlignment="1"/>
    <xf numFmtId="4" fontId="0" fillId="50" borderId="829" xfId="0" applyNumberFormat="1" applyFill="1" applyBorder="1" applyAlignment="1">
      <alignment horizontal="center"/>
    </xf>
    <xf numFmtId="49" fontId="29" fillId="0" borderId="901" xfId="57" applyNumberFormat="1" applyFont="1" applyFill="1" applyBorder="1" applyAlignment="1">
      <alignment horizontal="center"/>
    </xf>
    <xf numFmtId="49" fontId="29" fillId="0" borderId="901" xfId="57" applyNumberFormat="1" applyFont="1" applyFill="1" applyBorder="1" applyAlignment="1"/>
    <xf numFmtId="49" fontId="202" fillId="0" borderId="901" xfId="0" applyNumberFormat="1" applyFont="1" applyFill="1" applyBorder="1" applyAlignment="1">
      <alignment horizontal="center" vertical="center"/>
    </xf>
    <xf numFmtId="49" fontId="27" fillId="0" borderId="902" xfId="57" applyNumberFormat="1" applyFont="1" applyFill="1" applyBorder="1" applyAlignment="1"/>
    <xf numFmtId="49" fontId="27" fillId="0" borderId="857" xfId="57" applyNumberFormat="1" applyFont="1" applyFill="1" applyBorder="1" applyAlignment="1"/>
    <xf numFmtId="49" fontId="27" fillId="0" borderId="857" xfId="57" applyNumberFormat="1" applyFont="1" applyFill="1" applyBorder="1" applyAlignment="1">
      <alignment horizontal="left"/>
    </xf>
    <xf numFmtId="49" fontId="27" fillId="0" borderId="857" xfId="57" applyNumberFormat="1" applyFont="1" applyFill="1" applyBorder="1" applyAlignment="1">
      <alignment horizontal="center"/>
    </xf>
    <xf numFmtId="0" fontId="27" fillId="0" borderId="844" xfId="57" applyFont="1" applyFill="1" applyBorder="1" applyAlignment="1"/>
    <xf numFmtId="0" fontId="27" fillId="0" borderId="845" xfId="57" applyFont="1" applyFill="1" applyBorder="1" applyAlignment="1"/>
    <xf numFmtId="0" fontId="27" fillId="0" borderId="852" xfId="57" applyFont="1" applyFill="1" applyBorder="1" applyAlignment="1"/>
    <xf numFmtId="0" fontId="25" fillId="0" borderId="877" xfId="75" applyFont="1" applyFill="1" applyBorder="1" applyAlignment="1">
      <alignment vertical="center"/>
    </xf>
    <xf numFmtId="49" fontId="66" fillId="0" borderId="901" xfId="57" applyNumberFormat="1" applyFont="1" applyFill="1" applyBorder="1" applyAlignment="1">
      <alignment horizontal="left"/>
    </xf>
    <xf numFmtId="0" fontId="27" fillId="0" borderId="908" xfId="57" applyFont="1" applyFill="1" applyBorder="1" applyAlignment="1">
      <alignment horizontal="left"/>
    </xf>
    <xf numFmtId="0" fontId="27" fillId="0" borderId="907" xfId="57" applyFont="1" applyFill="1" applyBorder="1" applyAlignment="1">
      <alignment horizontal="left"/>
    </xf>
    <xf numFmtId="0" fontId="27" fillId="0" borderId="906" xfId="57" applyFont="1" applyFill="1" applyBorder="1" applyAlignment="1">
      <alignment horizontal="left"/>
    </xf>
    <xf numFmtId="1" fontId="0" fillId="0" borderId="0" xfId="0" applyNumberFormat="1" applyFill="1" applyAlignment="1">
      <alignment horizontal="center"/>
    </xf>
    <xf numFmtId="1" fontId="0" fillId="0" borderId="901" xfId="0" applyNumberFormat="1" applyFill="1" applyBorder="1" applyAlignment="1">
      <alignment horizontal="center" vertical="center"/>
    </xf>
    <xf numFmtId="4" fontId="129" fillId="0" borderId="901" xfId="0" applyNumberFormat="1" applyFont="1" applyFill="1" applyBorder="1" applyAlignment="1">
      <alignment horizontal="center"/>
    </xf>
    <xf numFmtId="4" fontId="134" fillId="0" borderId="901" xfId="0" applyNumberFormat="1" applyFont="1" applyFill="1" applyBorder="1"/>
    <xf numFmtId="3" fontId="129" fillId="0" borderId="901" xfId="0" applyNumberFormat="1" applyFont="1" applyFill="1" applyBorder="1" applyAlignment="1">
      <alignment horizontal="center"/>
    </xf>
    <xf numFmtId="4" fontId="134" fillId="0" borderId="0" xfId="0" applyNumberFormat="1" applyFont="1" applyFill="1"/>
    <xf numFmtId="49" fontId="134" fillId="0" borderId="901" xfId="16206" applyNumberFormat="1" applyFont="1" applyFill="1" applyBorder="1" applyAlignment="1">
      <alignment horizontal="center" vertical="center"/>
    </xf>
    <xf numFmtId="0" fontId="15" fillId="0" borderId="901" xfId="54" applyFont="1" applyFill="1" applyBorder="1" applyAlignment="1" applyProtection="1">
      <alignment horizontal="center" vertical="center"/>
    </xf>
    <xf numFmtId="0" fontId="190" fillId="56" borderId="0" xfId="0" applyFont="1" applyFill="1" applyAlignment="1">
      <alignment horizontal="center"/>
    </xf>
    <xf numFmtId="0" fontId="135" fillId="0" borderId="110" xfId="0" applyFont="1" applyBorder="1" applyAlignment="1">
      <alignment horizontal="center"/>
    </xf>
    <xf numFmtId="0" fontId="349" fillId="0" borderId="0" xfId="0" applyFont="1" applyAlignment="1">
      <alignment horizontal="center" vertical="center" wrapText="1"/>
    </xf>
    <xf numFmtId="0" fontId="349" fillId="0" borderId="219" xfId="0" applyFont="1" applyBorder="1" applyAlignment="1">
      <alignment horizontal="center" vertical="center" wrapText="1"/>
    </xf>
    <xf numFmtId="0" fontId="349" fillId="0" borderId="134" xfId="0" applyFont="1" applyBorder="1" applyAlignment="1">
      <alignment horizontal="center" vertical="center" wrapText="1"/>
    </xf>
    <xf numFmtId="0" fontId="144" fillId="0" borderId="0" xfId="0" applyFont="1" applyFill="1"/>
    <xf numFmtId="0" fontId="144" fillId="0" borderId="901" xfId="0" applyFont="1" applyFill="1" applyBorder="1"/>
    <xf numFmtId="0" fontId="144" fillId="0" borderId="901" xfId="0" applyFont="1" applyFill="1" applyBorder="1" applyAlignment="1">
      <alignment horizontal="center"/>
    </xf>
    <xf numFmtId="1" fontId="144" fillId="0" borderId="901" xfId="0" applyNumberFormat="1" applyFont="1" applyFill="1" applyBorder="1" applyAlignment="1">
      <alignment horizontal="right" indent="1"/>
    </xf>
    <xf numFmtId="0" fontId="215" fillId="0" borderId="901" xfId="0" applyFont="1" applyFill="1" applyBorder="1" applyAlignment="1">
      <alignment horizontal="center" vertical="center"/>
    </xf>
    <xf numFmtId="0" fontId="215" fillId="0" borderId="901" xfId="0" applyFont="1" applyFill="1" applyBorder="1"/>
    <xf numFmtId="0" fontId="215" fillId="0" borderId="901" xfId="0" applyFont="1" applyFill="1" applyBorder="1" applyAlignment="1">
      <alignment horizontal="center"/>
    </xf>
    <xf numFmtId="0" fontId="215" fillId="0" borderId="726" xfId="0" applyFont="1" applyFill="1" applyBorder="1" applyAlignment="1">
      <alignment horizontal="center"/>
    </xf>
    <xf numFmtId="3" fontId="157" fillId="0" borderId="901" xfId="0" applyNumberFormat="1" applyFont="1" applyFill="1" applyBorder="1" applyAlignment="1">
      <alignment horizontal="right" indent="1"/>
    </xf>
    <xf numFmtId="0" fontId="215" fillId="0" borderId="0" xfId="0" applyFont="1" applyFill="1" applyAlignment="1">
      <alignment horizontal="right" indent="1"/>
    </xf>
    <xf numFmtId="3" fontId="0" fillId="0" borderId="0" xfId="0" applyNumberFormat="1" applyFill="1" applyAlignment="1">
      <alignment horizontal="left" indent="2"/>
    </xf>
    <xf numFmtId="3" fontId="0" fillId="0" borderId="0" xfId="0" applyNumberFormat="1" applyFill="1" applyAlignment="1">
      <alignment horizontal="right" indent="1"/>
    </xf>
    <xf numFmtId="17" fontId="0" fillId="0" borderId="0" xfId="0" applyNumberFormat="1" applyFill="1" applyAlignment="1">
      <alignment horizontal="center"/>
    </xf>
    <xf numFmtId="0" fontId="0" fillId="48" borderId="0" xfId="0" applyFill="1"/>
    <xf numFmtId="0" fontId="135" fillId="48" borderId="0" xfId="0" applyFont="1" applyFill="1"/>
    <xf numFmtId="0" fontId="0" fillId="48" borderId="0" xfId="0" applyFill="1" applyAlignment="1">
      <alignment horizontal="center"/>
    </xf>
    <xf numFmtId="0" fontId="0" fillId="49" borderId="0" xfId="0" applyFill="1" applyAlignment="1">
      <alignment horizontal="center"/>
    </xf>
    <xf numFmtId="3" fontId="0" fillId="49" borderId="0" xfId="0" applyNumberFormat="1" applyFill="1" applyAlignment="1">
      <alignment horizontal="left" indent="2"/>
    </xf>
    <xf numFmtId="3" fontId="0" fillId="49" borderId="0" xfId="0" applyNumberFormat="1" applyFill="1" applyAlignment="1">
      <alignment horizontal="right" indent="1"/>
    </xf>
    <xf numFmtId="3" fontId="0" fillId="48" borderId="0" xfId="0" applyNumberFormat="1" applyFill="1" applyAlignment="1">
      <alignment horizontal="left" indent="2"/>
    </xf>
    <xf numFmtId="3" fontId="0" fillId="48" borderId="0" xfId="0" applyNumberFormat="1" applyFill="1" applyAlignment="1">
      <alignment horizontal="right" indent="1"/>
    </xf>
    <xf numFmtId="0" fontId="349" fillId="0" borderId="435" xfId="0" applyFont="1" applyBorder="1" applyAlignment="1">
      <alignment horizontal="center" vertical="center" wrapText="1"/>
    </xf>
    <xf numFmtId="0" fontId="135" fillId="0" borderId="729" xfId="0" applyFont="1" applyBorder="1"/>
    <xf numFmtId="0" fontId="350" fillId="0" borderId="602" xfId="0" applyFont="1" applyBorder="1" applyAlignment="1">
      <alignment horizontal="center" vertical="center"/>
    </xf>
    <xf numFmtId="0" fontId="350" fillId="0" borderId="441" xfId="0" applyFont="1" applyBorder="1" applyAlignment="1">
      <alignment vertical="center" wrapText="1"/>
    </xf>
    <xf numFmtId="0" fontId="135" fillId="0" borderId="879" xfId="0" applyFont="1" applyBorder="1"/>
    <xf numFmtId="0" fontId="350" fillId="0" borderId="901" xfId="0" applyFont="1" applyBorder="1" applyAlignment="1">
      <alignment horizontal="center" vertical="center"/>
    </xf>
    <xf numFmtId="0" fontId="350" fillId="0" borderId="908" xfId="0" applyFont="1" applyBorder="1" applyAlignment="1">
      <alignment vertical="center" wrapText="1"/>
    </xf>
    <xf numFmtId="0" fontId="135" fillId="0" borderId="879" xfId="0" applyFont="1" applyBorder="1" applyAlignment="1">
      <alignment horizontal="center"/>
    </xf>
    <xf numFmtId="0" fontId="0" fillId="0" borderId="879" xfId="0" applyBorder="1" applyAlignment="1" applyProtection="1">
      <protection locked="0"/>
    </xf>
    <xf numFmtId="0" fontId="0" fillId="0" borderId="879" xfId="0" applyBorder="1" applyProtection="1">
      <protection locked="0"/>
    </xf>
    <xf numFmtId="0" fontId="0" fillId="0" borderId="909" xfId="0" applyBorder="1" applyProtection="1">
      <protection locked="0"/>
    </xf>
    <xf numFmtId="0" fontId="350" fillId="0" borderId="877" xfId="0" applyFont="1" applyBorder="1" applyAlignment="1">
      <alignment horizontal="center" vertical="center"/>
    </xf>
    <xf numFmtId="0" fontId="350" fillId="0" borderId="831" xfId="0" applyFont="1" applyBorder="1" applyAlignment="1">
      <alignment horizontal="center" vertical="center"/>
    </xf>
    <xf numFmtId="0" fontId="135" fillId="0" borderId="909" xfId="0" applyFont="1" applyBorder="1"/>
    <xf numFmtId="0" fontId="135" fillId="0" borderId="909" xfId="0" applyFont="1" applyBorder="1" applyAlignment="1">
      <alignment horizontal="center"/>
    </xf>
    <xf numFmtId="0" fontId="0" fillId="0" borderId="879" xfId="0" applyBorder="1" applyAlignment="1">
      <alignment horizontal="center"/>
    </xf>
    <xf numFmtId="0" fontId="0" fillId="0" borderId="910" xfId="0" applyBorder="1" applyAlignment="1">
      <alignment horizontal="center"/>
    </xf>
    <xf numFmtId="0" fontId="350" fillId="0" borderId="793" xfId="0" applyFont="1" applyBorder="1" applyAlignment="1">
      <alignment vertical="center" wrapText="1"/>
    </xf>
    <xf numFmtId="4" fontId="0" fillId="0" borderId="829" xfId="13985" applyNumberFormat="1" applyFont="1" applyFill="1" applyBorder="1" applyAlignment="1">
      <alignment horizontal="center"/>
    </xf>
    <xf numFmtId="2" fontId="350" fillId="0" borderId="637" xfId="0" applyNumberFormat="1" applyFont="1" applyFill="1" applyBorder="1" applyAlignment="1">
      <alignment horizontal="center" vertical="center"/>
    </xf>
    <xf numFmtId="2" fontId="350" fillId="0" borderId="834" xfId="0" applyNumberFormat="1" applyFont="1" applyFill="1" applyBorder="1" applyAlignment="1">
      <alignment horizontal="center" vertical="center"/>
    </xf>
    <xf numFmtId="2" fontId="350" fillId="0" borderId="734" xfId="0" applyNumberFormat="1" applyFont="1" applyFill="1" applyBorder="1" applyAlignment="1">
      <alignment horizontal="center" vertical="center"/>
    </xf>
    <xf numFmtId="0" fontId="264" fillId="0" borderId="0" xfId="0" applyFont="1" applyAlignment="1">
      <alignment horizontal="left" wrapText="1"/>
    </xf>
    <xf numFmtId="0" fontId="267" fillId="76" borderId="874" xfId="70" applyFont="1" applyFill="1" applyBorder="1" applyAlignment="1">
      <alignment horizontal="center" vertical="center"/>
    </xf>
    <xf numFmtId="0" fontId="268" fillId="27" borderId="901" xfId="0" applyFont="1" applyFill="1" applyBorder="1" applyAlignment="1">
      <alignment horizontal="center" vertical="center"/>
    </xf>
    <xf numFmtId="2" fontId="0" fillId="0" borderId="815" xfId="0" applyNumberFormat="1" applyFill="1" applyBorder="1" applyAlignment="1">
      <alignment horizontal="right"/>
    </xf>
    <xf numFmtId="4" fontId="0" fillId="0" borderId="759" xfId="0" applyNumberFormat="1" applyFill="1" applyBorder="1" applyAlignment="1">
      <alignment horizontal="center" vertical="center"/>
    </xf>
    <xf numFmtId="3" fontId="1" fillId="0" borderId="829" xfId="0" applyNumberFormat="1" applyFont="1" applyBorder="1"/>
    <xf numFmtId="3" fontId="144" fillId="0" borderId="829" xfId="0" applyNumberFormat="1" applyFont="1" applyFill="1" applyBorder="1" applyAlignment="1">
      <alignment horizontal="right" indent="1"/>
    </xf>
    <xf numFmtId="3" fontId="1" fillId="0" borderId="829" xfId="0" applyNumberFormat="1" applyFont="1" applyFill="1" applyBorder="1" applyAlignment="1">
      <alignment horizontal="right" indent="1"/>
    </xf>
    <xf numFmtId="49" fontId="10" fillId="0" borderId="901" xfId="0" applyNumberFormat="1" applyFont="1" applyFill="1" applyBorder="1" applyAlignment="1">
      <alignment horizontal="center" vertical="center"/>
    </xf>
    <xf numFmtId="49" fontId="10" fillId="0" borderId="901" xfId="0" applyNumberFormat="1" applyFont="1" applyFill="1" applyBorder="1"/>
    <xf numFmtId="0" fontId="157" fillId="0" borderId="901" xfId="0" applyFont="1" applyFill="1" applyBorder="1" applyAlignment="1">
      <alignment horizontal="center"/>
    </xf>
    <xf numFmtId="3" fontId="157" fillId="0" borderId="901" xfId="0" applyNumberFormat="1" applyFont="1" applyFill="1" applyBorder="1"/>
    <xf numFmtId="0" fontId="13" fillId="47" borderId="901" xfId="0" applyFont="1" applyFill="1" applyBorder="1" applyAlignment="1">
      <alignment horizontal="center" vertical="center"/>
    </xf>
    <xf numFmtId="2" fontId="13" fillId="47" borderId="901" xfId="0" applyNumberFormat="1" applyFont="1" applyFill="1" applyBorder="1" applyAlignment="1">
      <alignment horizontal="center" vertical="center"/>
    </xf>
    <xf numFmtId="10" fontId="3" fillId="50" borderId="901" xfId="0" applyNumberFormat="1" applyFont="1" applyFill="1" applyBorder="1" applyAlignment="1">
      <alignment horizontal="center" vertical="center" wrapText="1"/>
    </xf>
    <xf numFmtId="0" fontId="3" fillId="50" borderId="901" xfId="0" applyFont="1" applyFill="1" applyBorder="1" applyAlignment="1">
      <alignment horizontal="center" vertical="center" wrapText="1"/>
    </xf>
    <xf numFmtId="4" fontId="151" fillId="50" borderId="901" xfId="116" applyNumberFormat="1" applyFont="1" applyFill="1" applyBorder="1" applyAlignment="1">
      <alignment horizontal="center" vertical="center" wrapText="1"/>
    </xf>
    <xf numFmtId="167" fontId="151" fillId="50" borderId="901" xfId="116" applyNumberFormat="1" applyFont="1" applyFill="1" applyBorder="1" applyAlignment="1">
      <alignment horizontal="center" vertical="center" wrapText="1"/>
    </xf>
    <xf numFmtId="0" fontId="0" fillId="0" borderId="901" xfId="0" applyFill="1" applyBorder="1" applyAlignment="1">
      <alignment vertical="center"/>
    </xf>
    <xf numFmtId="0" fontId="49" fillId="0" borderId="901" xfId="58" applyFont="1" applyFill="1" applyBorder="1" applyAlignment="1">
      <alignment vertical="center" wrapText="1"/>
    </xf>
    <xf numFmtId="49" fontId="0" fillId="0" borderId="901" xfId="0" applyNumberFormat="1" applyFill="1" applyBorder="1" applyAlignment="1">
      <alignment horizontal="center" vertical="center"/>
    </xf>
    <xf numFmtId="167" fontId="154" fillId="0" borderId="901" xfId="116" applyNumberFormat="1" applyFont="1" applyFill="1" applyBorder="1" applyAlignment="1">
      <alignment horizontal="center" vertical="center"/>
    </xf>
    <xf numFmtId="0" fontId="49" fillId="0" borderId="901" xfId="0" applyNumberFormat="1" applyFont="1" applyFill="1" applyBorder="1" applyAlignment="1" applyProtection="1">
      <alignment vertical="center" wrapText="1"/>
    </xf>
    <xf numFmtId="0" fontId="15" fillId="0" borderId="774" xfId="54" applyFont="1" applyFill="1" applyBorder="1" applyAlignment="1" applyProtection="1"/>
    <xf numFmtId="0" fontId="130" fillId="0" borderId="778" xfId="54" applyFill="1" applyBorder="1" applyAlignment="1" applyProtection="1"/>
    <xf numFmtId="0" fontId="15" fillId="0" borderId="776" xfId="54" applyFont="1" applyFill="1" applyBorder="1" applyAlignment="1" applyProtection="1"/>
    <xf numFmtId="0" fontId="15" fillId="0" borderId="777" xfId="54" applyFont="1" applyFill="1" applyBorder="1" applyAlignment="1" applyProtection="1">
      <alignment vertical="center"/>
    </xf>
    <xf numFmtId="0" fontId="130" fillId="0" borderId="780" xfId="54" applyFill="1" applyBorder="1" applyAlignment="1" applyProtection="1"/>
    <xf numFmtId="0" fontId="15" fillId="0" borderId="475" xfId="54" applyFont="1" applyFill="1" applyBorder="1" applyAlignment="1" applyProtection="1">
      <alignment horizontal="left"/>
    </xf>
    <xf numFmtId="0" fontId="130" fillId="0" borderId="466" xfId="54" applyFill="1" applyBorder="1" applyAlignment="1" applyProtection="1"/>
    <xf numFmtId="0" fontId="15" fillId="0" borderId="228" xfId="54" applyFont="1" applyFill="1" applyBorder="1" applyAlignment="1" applyProtection="1">
      <alignment vertical="center"/>
    </xf>
    <xf numFmtId="0" fontId="130" fillId="0" borderId="463" xfId="54" applyFill="1" applyBorder="1" applyAlignment="1" applyProtection="1">
      <alignment vertical="center"/>
    </xf>
    <xf numFmtId="0" fontId="15" fillId="0" borderId="643" xfId="54" applyFont="1" applyFill="1" applyBorder="1" applyAlignment="1" applyProtection="1"/>
    <xf numFmtId="0" fontId="130" fillId="0" borderId="690" xfId="54" applyFill="1" applyBorder="1" applyAlignment="1" applyProtection="1"/>
    <xf numFmtId="0" fontId="0" fillId="0" borderId="754" xfId="0" applyFill="1" applyBorder="1"/>
    <xf numFmtId="0" fontId="130" fillId="0" borderId="754" xfId="54" applyFill="1" applyBorder="1" applyAlignment="1" applyProtection="1"/>
    <xf numFmtId="0" fontId="0" fillId="0" borderId="531" xfId="0" applyFill="1" applyBorder="1"/>
    <xf numFmtId="0" fontId="130" fillId="0" borderId="531" xfId="54" applyFill="1" applyBorder="1" applyAlignment="1" applyProtection="1"/>
    <xf numFmtId="0" fontId="15" fillId="0" borderId="773" xfId="54" applyFont="1" applyFill="1" applyBorder="1" applyAlignment="1" applyProtection="1"/>
    <xf numFmtId="0" fontId="15" fillId="0" borderId="764" xfId="54" applyFont="1" applyFill="1" applyBorder="1" applyAlignment="1" applyProtection="1">
      <alignment vertical="center" wrapText="1"/>
    </xf>
    <xf numFmtId="0" fontId="130" fillId="0" borderId="779" xfId="54" applyFill="1" applyBorder="1" applyAlignment="1" applyProtection="1">
      <alignment vertical="center"/>
    </xf>
    <xf numFmtId="0" fontId="130" fillId="0" borderId="738" xfId="54" applyFill="1" applyBorder="1" applyAlignment="1" applyProtection="1"/>
    <xf numFmtId="0" fontId="138" fillId="0" borderId="764" xfId="54" applyFont="1" applyFill="1" applyBorder="1" applyAlignment="1" applyProtection="1"/>
    <xf numFmtId="0" fontId="0" fillId="49" borderId="839" xfId="0" applyFill="1" applyBorder="1"/>
    <xf numFmtId="0" fontId="15" fillId="49" borderId="775" xfId="54" applyFont="1" applyFill="1" applyBorder="1" applyAlignment="1" applyProtection="1"/>
    <xf numFmtId="0" fontId="15" fillId="49" borderId="771" xfId="54" applyFont="1" applyFill="1" applyBorder="1" applyAlignment="1" applyProtection="1"/>
    <xf numFmtId="0" fontId="130" fillId="49" borderId="770" xfId="54" applyFill="1" applyBorder="1" applyAlignment="1" applyProtection="1"/>
    <xf numFmtId="0" fontId="130" fillId="49" borderId="691" xfId="54" applyFill="1" applyBorder="1" applyAlignment="1" applyProtection="1"/>
    <xf numFmtId="0" fontId="15" fillId="49" borderId="225" xfId="54" applyFont="1" applyFill="1" applyBorder="1" applyAlignment="1" applyProtection="1"/>
    <xf numFmtId="0" fontId="130" fillId="49" borderId="609" xfId="54" applyFill="1" applyBorder="1" applyAlignment="1" applyProtection="1"/>
    <xf numFmtId="0" fontId="15" fillId="49" borderId="644" xfId="54" applyFont="1" applyFill="1" applyBorder="1" applyAlignment="1" applyProtection="1"/>
    <xf numFmtId="0" fontId="130" fillId="49" borderId="645" xfId="54" applyFill="1" applyBorder="1" applyAlignment="1" applyProtection="1"/>
    <xf numFmtId="0" fontId="0" fillId="49" borderId="789" xfId="0" applyFill="1" applyBorder="1"/>
    <xf numFmtId="0" fontId="130" fillId="49" borderId="780" xfId="54" applyFill="1" applyBorder="1" applyAlignment="1" applyProtection="1">
      <alignment vertical="center"/>
    </xf>
    <xf numFmtId="0" fontId="138" fillId="49" borderId="773" xfId="54" applyFont="1" applyFill="1" applyBorder="1" applyAlignment="1" applyProtection="1"/>
    <xf numFmtId="0" fontId="130" fillId="49" borderId="771" xfId="54" applyFill="1" applyBorder="1" applyAlignment="1" applyProtection="1"/>
    <xf numFmtId="0" fontId="130" fillId="49" borderId="764" xfId="54" applyFill="1" applyBorder="1" applyAlignment="1" applyProtection="1"/>
    <xf numFmtId="0" fontId="255" fillId="49" borderId="475" xfId="54" applyFont="1" applyFill="1" applyBorder="1" applyAlignment="1" applyProtection="1"/>
    <xf numFmtId="0" fontId="138" fillId="49" borderId="424" xfId="54" applyFont="1" applyFill="1" applyBorder="1" applyAlignment="1" applyProtection="1">
      <alignment horizontal="left" vertical="center"/>
    </xf>
    <xf numFmtId="0" fontId="0" fillId="49" borderId="787" xfId="0" applyFill="1" applyBorder="1"/>
    <xf numFmtId="0" fontId="130" fillId="49" borderId="750" xfId="54" applyFill="1" applyBorder="1" applyAlignment="1" applyProtection="1"/>
    <xf numFmtId="0" fontId="0" fillId="47" borderId="901" xfId="0" applyFill="1" applyBorder="1" applyAlignment="1">
      <alignment vertical="center"/>
    </xf>
    <xf numFmtId="0" fontId="49" fillId="47" borderId="901" xfId="58" applyFont="1" applyFill="1" applyBorder="1" applyAlignment="1">
      <alignment vertical="center" wrapText="1"/>
    </xf>
    <xf numFmtId="49" fontId="0" fillId="47" borderId="901" xfId="0" applyNumberFormat="1" applyFill="1" applyBorder="1" applyAlignment="1">
      <alignment horizontal="center" vertical="center"/>
    </xf>
    <xf numFmtId="167" fontId="154" fillId="47" borderId="901" xfId="116" applyNumberFormat="1" applyFont="1" applyFill="1" applyBorder="1" applyAlignment="1">
      <alignment horizontal="center" vertical="center"/>
    </xf>
    <xf numFmtId="0" fontId="239" fillId="78" borderId="864" xfId="0" applyFont="1" applyFill="1" applyBorder="1" applyAlignment="1">
      <alignment horizontal="center" vertical="center"/>
    </xf>
    <xf numFmtId="0" fontId="239" fillId="78" borderId="706" xfId="0" applyFont="1" applyFill="1" applyBorder="1" applyAlignment="1">
      <alignment horizontal="center" vertical="center"/>
    </xf>
    <xf numFmtId="0" fontId="239" fillId="78" borderId="706" xfId="0" applyFont="1" applyFill="1" applyBorder="1" applyAlignment="1">
      <alignment horizontal="center" vertical="center" wrapText="1"/>
    </xf>
    <xf numFmtId="0" fontId="239" fillId="78" borderId="745" xfId="0" applyFont="1" applyFill="1" applyBorder="1" applyAlignment="1">
      <alignment horizontal="center" vertical="center" wrapText="1"/>
    </xf>
    <xf numFmtId="0" fontId="239" fillId="78" borderId="475" xfId="0" applyFont="1" applyFill="1" applyBorder="1" applyAlignment="1">
      <alignment horizontal="center" vertical="center" wrapText="1"/>
    </xf>
    <xf numFmtId="0" fontId="239" fillId="78" borderId="741" xfId="0" applyFont="1" applyFill="1" applyBorder="1" applyAlignment="1">
      <alignment horizontal="center" vertical="center" wrapText="1"/>
    </xf>
    <xf numFmtId="0" fontId="239" fillId="78" borderId="531" xfId="0" applyFont="1" applyFill="1" applyBorder="1" applyAlignment="1">
      <alignment horizontal="center" vertical="center" wrapText="1"/>
    </xf>
    <xf numFmtId="0" fontId="0" fillId="0" borderId="754" xfId="0" applyFill="1" applyBorder="1" applyAlignment="1">
      <alignment horizontal="center" vertical="center"/>
    </xf>
    <xf numFmtId="0" fontId="0" fillId="0" borderId="475" xfId="0" applyFill="1" applyBorder="1" applyAlignment="1">
      <alignment horizontal="center" vertical="center"/>
    </xf>
    <xf numFmtId="0" fontId="0" fillId="0" borderId="531" xfId="0" applyFill="1" applyBorder="1" applyAlignment="1">
      <alignment horizontal="center" vertical="center"/>
    </xf>
    <xf numFmtId="0" fontId="239" fillId="78" borderId="877" xfId="0" applyFont="1" applyFill="1" applyBorder="1" applyAlignment="1">
      <alignment horizontal="center" vertical="center"/>
    </xf>
    <xf numFmtId="0" fontId="239" fillId="78" borderId="741" xfId="0" applyFont="1" applyFill="1" applyBorder="1" applyAlignment="1">
      <alignment horizontal="center" vertical="center"/>
    </xf>
    <xf numFmtId="0" fontId="15" fillId="0" borderId="754" xfId="54" applyFont="1" applyFill="1" applyBorder="1" applyAlignment="1" applyProtection="1">
      <alignment horizontal="center" vertical="center"/>
    </xf>
    <xf numFmtId="0" fontId="15" fillId="0" borderId="475" xfId="54" applyFont="1" applyFill="1" applyBorder="1" applyAlignment="1" applyProtection="1">
      <alignment horizontal="center" vertical="center"/>
    </xf>
    <xf numFmtId="0" fontId="15" fillId="0" borderId="531" xfId="54" applyFont="1" applyFill="1" applyBorder="1" applyAlignment="1" applyProtection="1">
      <alignment horizontal="center" vertical="center"/>
    </xf>
    <xf numFmtId="0" fontId="15" fillId="0" borderId="830" xfId="54" applyFont="1" applyFill="1" applyBorder="1" applyAlignment="1" applyProtection="1">
      <alignment horizontal="center" vertical="center"/>
    </xf>
    <xf numFmtId="0" fontId="15" fillId="0" borderId="831" xfId="54" applyFont="1" applyFill="1" applyBorder="1" applyAlignment="1" applyProtection="1">
      <alignment horizontal="center" vertical="center"/>
    </xf>
    <xf numFmtId="0" fontId="239" fillId="78" borderId="754" xfId="0" applyFont="1" applyFill="1" applyBorder="1" applyAlignment="1">
      <alignment horizontal="center" vertical="center"/>
    </xf>
    <xf numFmtId="0" fontId="239" fillId="78" borderId="531" xfId="0" applyFont="1" applyFill="1" applyBorder="1" applyAlignment="1">
      <alignment horizontal="center" vertical="center"/>
    </xf>
    <xf numFmtId="0" fontId="239" fillId="77" borderId="773" xfId="0" applyFont="1" applyFill="1" applyBorder="1" applyAlignment="1">
      <alignment horizontal="center" vertical="center"/>
    </xf>
    <xf numFmtId="0" fontId="239" fillId="77" borderId="764" xfId="0" applyFont="1" applyFill="1" applyBorder="1" applyAlignment="1">
      <alignment horizontal="center" vertical="center"/>
    </xf>
    <xf numFmtId="0" fontId="19" fillId="0" borderId="0" xfId="0" applyFont="1" applyAlignment="1">
      <alignment horizontal="center"/>
    </xf>
    <xf numFmtId="0" fontId="15" fillId="0" borderId="693" xfId="54" applyFont="1" applyFill="1" applyBorder="1" applyAlignment="1" applyProtection="1">
      <alignment horizontal="center" vertical="center"/>
    </xf>
    <xf numFmtId="0" fontId="239" fillId="78" borderId="693" xfId="0" applyFont="1" applyFill="1" applyBorder="1" applyAlignment="1">
      <alignment horizontal="center" vertical="center" wrapText="1"/>
    </xf>
    <xf numFmtId="0" fontId="239" fillId="78" borderId="688" xfId="0" applyFont="1" applyFill="1" applyBorder="1" applyAlignment="1">
      <alignment horizontal="center" vertical="center" wrapText="1"/>
    </xf>
    <xf numFmtId="0" fontId="210" fillId="74" borderId="783" xfId="0" applyFont="1" applyFill="1" applyBorder="1" applyAlignment="1">
      <alignment horizontal="center" vertical="center"/>
    </xf>
    <xf numFmtId="0" fontId="210" fillId="74" borderId="764" xfId="0" applyFont="1" applyFill="1" applyBorder="1" applyAlignment="1">
      <alignment horizontal="center" vertical="center"/>
    </xf>
    <xf numFmtId="0" fontId="210" fillId="74" borderId="787" xfId="0" applyFont="1" applyFill="1" applyBorder="1" applyAlignment="1">
      <alignment horizontal="center" vertical="center"/>
    </xf>
    <xf numFmtId="49" fontId="198" fillId="0" borderId="682" xfId="180" applyNumberFormat="1" applyFont="1" applyFill="1" applyBorder="1" applyAlignment="1">
      <alignment horizontal="center" vertical="center"/>
    </xf>
    <xf numFmtId="0" fontId="151" fillId="48" borderId="683" xfId="0" applyFont="1" applyFill="1" applyBorder="1" applyAlignment="1">
      <alignment horizontal="center" vertical="center" wrapText="1"/>
    </xf>
    <xf numFmtId="0" fontId="151" fillId="48" borderId="681" xfId="0" applyFont="1" applyFill="1" applyBorder="1" applyAlignment="1">
      <alignment horizontal="center" vertical="center" wrapText="1"/>
    </xf>
    <xf numFmtId="4" fontId="0" fillId="0" borderId="683" xfId="0" applyNumberFormat="1" applyFill="1" applyBorder="1" applyAlignment="1">
      <alignment horizontal="center" vertical="center"/>
    </xf>
    <xf numFmtId="4" fontId="0" fillId="0" borderId="681" xfId="0" applyNumberFormat="1" applyFill="1" applyBorder="1" applyAlignment="1">
      <alignment horizontal="center" vertical="center"/>
    </xf>
    <xf numFmtId="0" fontId="151" fillId="48" borderId="677" xfId="0" applyFont="1" applyFill="1" applyBorder="1" applyAlignment="1">
      <alignment horizontal="center" vertical="center"/>
    </xf>
    <xf numFmtId="0" fontId="151" fillId="48" borderId="675" xfId="0" applyFont="1" applyFill="1" applyBorder="1" applyAlignment="1">
      <alignment horizontal="center" vertical="center"/>
    </xf>
    <xf numFmtId="0" fontId="151" fillId="48" borderId="679" xfId="0" applyFont="1" applyFill="1" applyBorder="1" applyAlignment="1">
      <alignment horizontal="center" vertical="center"/>
    </xf>
    <xf numFmtId="0" fontId="134" fillId="0" borderId="682" xfId="180" applyFont="1" applyFill="1" applyBorder="1" applyAlignment="1">
      <alignment horizontal="left" vertical="center" wrapText="1"/>
    </xf>
    <xf numFmtId="0" fontId="151" fillId="48" borderId="682" xfId="0" applyFont="1" applyFill="1" applyBorder="1" applyAlignment="1">
      <alignment horizontal="center" vertical="center" wrapText="1"/>
    </xf>
    <xf numFmtId="0" fontId="0" fillId="0" borderId="678" xfId="0" applyFont="1" applyFill="1" applyBorder="1" applyAlignment="1">
      <alignment horizontal="center" vertical="center"/>
    </xf>
    <xf numFmtId="0" fontId="0" fillId="0" borderId="475" xfId="0" applyFont="1" applyFill="1" applyBorder="1" applyAlignment="1">
      <alignment horizontal="center" vertical="center"/>
    </xf>
    <xf numFmtId="0" fontId="0" fillId="0" borderId="449" xfId="0" applyFont="1" applyFill="1" applyBorder="1" applyAlignment="1">
      <alignment horizontal="center" vertical="center"/>
    </xf>
    <xf numFmtId="1" fontId="0" fillId="0" borderId="678" xfId="0" applyNumberFormat="1" applyFont="1" applyFill="1" applyBorder="1" applyAlignment="1">
      <alignment horizontal="center" vertical="center"/>
    </xf>
    <xf numFmtId="1" fontId="0" fillId="0" borderId="475" xfId="0" applyNumberFormat="1" applyFont="1" applyFill="1" applyBorder="1" applyAlignment="1">
      <alignment horizontal="center" vertical="center"/>
    </xf>
    <xf numFmtId="1" fontId="0" fillId="0" borderId="449" xfId="0" applyNumberFormat="1" applyFont="1" applyFill="1" applyBorder="1" applyAlignment="1">
      <alignment horizontal="center" vertical="center"/>
    </xf>
    <xf numFmtId="0" fontId="0" fillId="0" borderId="771" xfId="0" applyFont="1" applyFill="1" applyBorder="1" applyAlignment="1">
      <alignment horizontal="center" vertical="center"/>
    </xf>
    <xf numFmtId="0" fontId="0" fillId="0" borderId="531" xfId="0" applyFont="1" applyFill="1" applyBorder="1" applyAlignment="1">
      <alignment horizontal="center" vertical="center"/>
    </xf>
    <xf numFmtId="1" fontId="0" fillId="0" borderId="771" xfId="0" applyNumberFormat="1" applyFont="1" applyFill="1" applyBorder="1" applyAlignment="1">
      <alignment horizontal="center" vertical="center"/>
    </xf>
    <xf numFmtId="1" fontId="0" fillId="0" borderId="531" xfId="0" applyNumberFormat="1" applyFont="1" applyFill="1" applyBorder="1" applyAlignment="1">
      <alignment horizontal="center" vertical="center"/>
    </xf>
    <xf numFmtId="49" fontId="150" fillId="50" borderId="319" xfId="57" applyNumberFormat="1" applyFont="1" applyFill="1" applyBorder="1" applyAlignment="1">
      <alignment horizontal="center" vertical="center" wrapText="1"/>
    </xf>
    <xf numFmtId="49" fontId="150" fillId="50" borderId="311" xfId="57" applyNumberFormat="1" applyFont="1" applyFill="1" applyBorder="1" applyAlignment="1">
      <alignment horizontal="center" vertical="center" wrapText="1"/>
    </xf>
    <xf numFmtId="49" fontId="150" fillId="50" borderId="257" xfId="57" applyNumberFormat="1" applyFont="1" applyFill="1" applyBorder="1" applyAlignment="1">
      <alignment horizontal="center" vertical="center" wrapText="1"/>
    </xf>
    <xf numFmtId="49" fontId="150" fillId="50" borderId="839" xfId="57" applyNumberFormat="1" applyFont="1" applyFill="1" applyBorder="1" applyAlignment="1">
      <alignment horizontal="center" vertical="center" wrapText="1"/>
    </xf>
    <xf numFmtId="4" fontId="150" fillId="50" borderId="319" xfId="57" applyNumberFormat="1" applyFont="1" applyFill="1" applyBorder="1" applyAlignment="1">
      <alignment horizontal="center" vertical="center" wrapText="1"/>
    </xf>
    <xf numFmtId="4" fontId="150" fillId="50" borderId="311" xfId="57" applyNumberFormat="1" applyFont="1" applyFill="1" applyBorder="1" applyAlignment="1">
      <alignment horizontal="center" vertical="center" wrapText="1"/>
    </xf>
    <xf numFmtId="0" fontId="0" fillId="0" borderId="678" xfId="0" applyFill="1" applyBorder="1" applyAlignment="1">
      <alignment horizontal="center"/>
    </xf>
    <xf numFmtId="0" fontId="0" fillId="0" borderId="475" xfId="0" applyFill="1" applyBorder="1" applyAlignment="1">
      <alignment horizontal="center"/>
    </xf>
    <xf numFmtId="0" fontId="0" fillId="0" borderId="449" xfId="0" applyFill="1" applyBorder="1" applyAlignment="1">
      <alignment horizontal="center"/>
    </xf>
    <xf numFmtId="49" fontId="150" fillId="50" borderId="321" xfId="57" applyNumberFormat="1" applyFont="1" applyFill="1" applyBorder="1" applyAlignment="1">
      <alignment horizontal="center" vertical="center" wrapText="1"/>
    </xf>
    <xf numFmtId="49" fontId="150" fillId="50" borderId="322" xfId="57" applyNumberFormat="1" applyFont="1" applyFill="1" applyBorder="1" applyAlignment="1">
      <alignment horizontal="center" vertical="center" wrapText="1"/>
    </xf>
    <xf numFmtId="49" fontId="150" fillId="50" borderId="323" xfId="57" applyNumberFormat="1" applyFont="1" applyFill="1" applyBorder="1" applyAlignment="1">
      <alignment horizontal="center" vertical="center" wrapText="1"/>
    </xf>
    <xf numFmtId="0" fontId="0" fillId="0" borderId="319" xfId="0" applyFill="1" applyBorder="1" applyAlignment="1">
      <alignment horizontal="center"/>
    </xf>
    <xf numFmtId="0" fontId="0" fillId="0" borderId="216" xfId="0" applyFill="1" applyBorder="1" applyAlignment="1">
      <alignment horizontal="center"/>
    </xf>
    <xf numFmtId="0" fontId="0" fillId="0" borderId="311" xfId="0" applyFill="1" applyBorder="1" applyAlignment="1">
      <alignment horizontal="center"/>
    </xf>
    <xf numFmtId="0" fontId="0" fillId="0" borderId="319" xfId="0" applyFont="1" applyFill="1" applyBorder="1" applyAlignment="1">
      <alignment horizontal="center" vertical="center"/>
    </xf>
    <xf numFmtId="0" fontId="0" fillId="0" borderId="216" xfId="0" applyFont="1" applyFill="1" applyBorder="1" applyAlignment="1">
      <alignment horizontal="center" vertical="center"/>
    </xf>
    <xf numFmtId="0" fontId="0" fillId="0" borderId="311" xfId="0" applyFont="1" applyFill="1" applyBorder="1" applyAlignment="1">
      <alignment horizontal="center" vertical="center"/>
    </xf>
    <xf numFmtId="1" fontId="0" fillId="0" borderId="319" xfId="0" applyNumberFormat="1" applyFont="1" applyFill="1" applyBorder="1" applyAlignment="1">
      <alignment horizontal="center" vertical="center"/>
    </xf>
    <xf numFmtId="1" fontId="0" fillId="0" borderId="216" xfId="0" applyNumberFormat="1" applyFont="1" applyFill="1" applyBorder="1" applyAlignment="1">
      <alignment horizontal="center" vertical="center"/>
    </xf>
    <xf numFmtId="1" fontId="0" fillId="0" borderId="311" xfId="0" applyNumberFormat="1" applyFont="1" applyFill="1" applyBorder="1" applyAlignment="1">
      <alignment horizontal="center" vertical="center"/>
    </xf>
    <xf numFmtId="0" fontId="0" fillId="0" borderId="726" xfId="0" applyFill="1" applyBorder="1" applyAlignment="1">
      <alignment horizontal="center" vertical="center"/>
    </xf>
    <xf numFmtId="1" fontId="0" fillId="0" borderId="726" xfId="0" applyNumberFormat="1" applyFont="1" applyFill="1" applyBorder="1" applyAlignment="1">
      <alignment horizontal="center" vertical="center"/>
    </xf>
    <xf numFmtId="0" fontId="0" fillId="0" borderId="179" xfId="0" applyFont="1" applyFill="1" applyBorder="1" applyAlignment="1">
      <alignment horizontal="center"/>
    </xf>
    <xf numFmtId="0" fontId="0" fillId="0" borderId="445" xfId="0" applyFont="1" applyFill="1" applyBorder="1" applyAlignment="1">
      <alignment horizontal="center"/>
    </xf>
    <xf numFmtId="0" fontId="0" fillId="0" borderId="726" xfId="0" applyFont="1" applyFill="1" applyBorder="1" applyAlignment="1">
      <alignment horizontal="center" vertical="center"/>
    </xf>
    <xf numFmtId="49" fontId="150" fillId="48" borderId="319" xfId="57" applyNumberFormat="1" applyFont="1" applyFill="1" applyBorder="1" applyAlignment="1">
      <alignment horizontal="center" vertical="center" wrapText="1"/>
    </xf>
    <xf numFmtId="49" fontId="150" fillId="48" borderId="311" xfId="57" applyNumberFormat="1" applyFont="1" applyFill="1" applyBorder="1" applyAlignment="1">
      <alignment horizontal="center" vertical="center" wrapText="1"/>
    </xf>
    <xf numFmtId="49" fontId="150" fillId="49" borderId="726" xfId="57" applyNumberFormat="1" applyFont="1" applyFill="1" applyBorder="1" applyAlignment="1">
      <alignment horizontal="center" vertical="center" wrapText="1"/>
    </xf>
    <xf numFmtId="0" fontId="179" fillId="56" borderId="0" xfId="0" applyFont="1" applyFill="1" applyAlignment="1">
      <alignment horizontal="center"/>
    </xf>
    <xf numFmtId="49" fontId="150" fillId="48" borderId="726" xfId="57" applyNumberFormat="1" applyFont="1" applyFill="1" applyBorder="1" applyAlignment="1">
      <alignment horizontal="center" vertical="center" wrapText="1"/>
    </xf>
    <xf numFmtId="4" fontId="150" fillId="48" borderId="726" xfId="57" applyNumberFormat="1" applyFont="1" applyFill="1" applyBorder="1" applyAlignment="1">
      <alignment horizontal="center" vertical="center" wrapText="1"/>
    </xf>
    <xf numFmtId="0" fontId="0" fillId="0" borderId="280" xfId="0" applyFill="1" applyBorder="1" applyAlignment="1">
      <alignment horizontal="center"/>
    </xf>
    <xf numFmtId="0" fontId="0" fillId="0" borderId="199" xfId="0" applyFill="1" applyBorder="1" applyAlignment="1">
      <alignment horizontal="center"/>
    </xf>
    <xf numFmtId="49" fontId="150" fillId="48" borderId="257" xfId="57" applyNumberFormat="1" applyFont="1" applyFill="1" applyBorder="1" applyAlignment="1">
      <alignment horizontal="center" vertical="center" wrapText="1"/>
    </xf>
    <xf numFmtId="4" fontId="150" fillId="48" borderId="319" xfId="57" applyNumberFormat="1" applyFont="1" applyFill="1" applyBorder="1" applyAlignment="1">
      <alignment horizontal="center" vertical="center" wrapText="1"/>
    </xf>
    <xf numFmtId="4" fontId="150" fillId="48" borderId="311" xfId="57" applyNumberFormat="1" applyFont="1" applyFill="1" applyBorder="1" applyAlignment="1">
      <alignment horizontal="center" vertical="center" wrapText="1"/>
    </xf>
    <xf numFmtId="49" fontId="150" fillId="48" borderId="321" xfId="57" applyNumberFormat="1" applyFont="1" applyFill="1" applyBorder="1" applyAlignment="1">
      <alignment horizontal="center" vertical="center" wrapText="1"/>
    </xf>
    <xf numFmtId="49" fontId="150" fillId="48" borderId="322" xfId="57" applyNumberFormat="1" applyFont="1" applyFill="1" applyBorder="1" applyAlignment="1">
      <alignment horizontal="center" vertical="center" wrapText="1"/>
    </xf>
    <xf numFmtId="49" fontId="150" fillId="48" borderId="323" xfId="57" applyNumberFormat="1" applyFont="1" applyFill="1" applyBorder="1" applyAlignment="1">
      <alignment horizontal="center" vertical="center" wrapText="1"/>
    </xf>
    <xf numFmtId="0" fontId="0" fillId="0" borderId="726" xfId="0" applyFill="1" applyBorder="1" applyAlignment="1">
      <alignment horizontal="center"/>
    </xf>
    <xf numFmtId="4" fontId="150" fillId="50" borderId="257" xfId="57" applyNumberFormat="1" applyFont="1" applyFill="1" applyBorder="1" applyAlignment="1">
      <alignment horizontal="center" vertical="center" wrapText="1"/>
    </xf>
    <xf numFmtId="0" fontId="148" fillId="0" borderId="726" xfId="0" applyFont="1" applyFill="1" applyBorder="1" applyAlignment="1">
      <alignment horizontal="center" vertical="center"/>
    </xf>
    <xf numFmtId="4" fontId="150" fillId="49" borderId="726" xfId="57" applyNumberFormat="1" applyFont="1" applyFill="1" applyBorder="1" applyAlignment="1">
      <alignment horizontal="center" vertical="center" wrapText="1"/>
    </xf>
    <xf numFmtId="0" fontId="141" fillId="0" borderId="602" xfId="0" applyFont="1" applyFill="1" applyBorder="1" applyAlignment="1">
      <alignment horizontal="center" vertical="center"/>
    </xf>
    <xf numFmtId="0" fontId="141" fillId="0" borderId="829" xfId="0" applyFont="1" applyFill="1" applyBorder="1" applyAlignment="1">
      <alignment horizontal="center" vertical="center"/>
    </xf>
    <xf numFmtId="0" fontId="141" fillId="0" borderId="733" xfId="0" applyFont="1" applyFill="1" applyBorder="1" applyAlignment="1">
      <alignment horizontal="center" vertical="center"/>
    </xf>
    <xf numFmtId="0" fontId="181" fillId="0" borderId="431" xfId="0" applyFont="1" applyFill="1" applyBorder="1" applyAlignment="1">
      <alignment horizontal="center" vertical="top" wrapText="1"/>
    </xf>
    <xf numFmtId="0" fontId="181" fillId="0" borderId="179" xfId="0" applyFont="1" applyFill="1" applyBorder="1" applyAlignment="1">
      <alignment horizontal="center" vertical="top" wrapText="1"/>
    </xf>
    <xf numFmtId="0" fontId="181" fillId="0" borderId="180" xfId="0" applyFont="1" applyFill="1" applyBorder="1" applyAlignment="1">
      <alignment horizontal="center" vertical="top" wrapText="1"/>
    </xf>
    <xf numFmtId="0" fontId="136" fillId="0" borderId="20" xfId="0" applyFont="1" applyFill="1" applyBorder="1" applyAlignment="1">
      <alignment horizontal="center" vertical="center"/>
    </xf>
    <xf numFmtId="0" fontId="136" fillId="0" borderId="0" xfId="0" applyFont="1" applyFill="1" applyBorder="1" applyAlignment="1">
      <alignment horizontal="center" vertical="center"/>
    </xf>
    <xf numFmtId="0" fontId="136" fillId="0" borderId="166" xfId="0" applyFont="1" applyFill="1" applyBorder="1" applyAlignment="1">
      <alignment horizontal="center" vertical="center"/>
    </xf>
    <xf numFmtId="0" fontId="141" fillId="0" borderId="271" xfId="0" applyFont="1" applyFill="1" applyBorder="1" applyAlignment="1">
      <alignment horizontal="center" vertical="center"/>
    </xf>
    <xf numFmtId="0" fontId="141" fillId="0" borderId="475" xfId="0" applyFont="1" applyFill="1" applyBorder="1" applyAlignment="1">
      <alignment horizontal="center" vertical="center"/>
    </xf>
    <xf numFmtId="0" fontId="141" fillId="0" borderId="146" xfId="0" applyFont="1" applyFill="1" applyBorder="1" applyAlignment="1">
      <alignment horizontal="center" vertical="center"/>
    </xf>
    <xf numFmtId="0" fontId="136" fillId="0" borderId="431" xfId="0" applyFont="1" applyFill="1" applyBorder="1" applyAlignment="1">
      <alignment horizontal="center" vertical="top" wrapText="1"/>
    </xf>
    <xf numFmtId="0" fontId="0" fillId="0" borderId="179" xfId="0" applyFill="1" applyBorder="1" applyAlignment="1">
      <alignment horizontal="center" vertical="top"/>
    </xf>
    <xf numFmtId="0" fontId="0" fillId="0" borderId="180" xfId="0" applyFill="1" applyBorder="1" applyAlignment="1">
      <alignment horizontal="center" vertical="top"/>
    </xf>
    <xf numFmtId="0" fontId="0" fillId="0" borderId="431" xfId="0" applyFont="1" applyFill="1" applyBorder="1" applyAlignment="1">
      <alignment horizontal="center" vertical="top" wrapText="1"/>
    </xf>
    <xf numFmtId="0" fontId="0" fillId="0" borderId="179" xfId="0" applyFont="1" applyFill="1" applyBorder="1" applyAlignment="1">
      <alignment horizontal="center" vertical="top" wrapText="1"/>
    </xf>
    <xf numFmtId="0" fontId="0" fillId="0" borderId="180" xfId="0" applyFont="1" applyFill="1" applyBorder="1" applyAlignment="1">
      <alignment horizontal="center" vertical="top" wrapText="1"/>
    </xf>
    <xf numFmtId="0" fontId="141" fillId="0" borderId="200" xfId="0" applyFont="1" applyFill="1" applyBorder="1" applyAlignment="1">
      <alignment horizontal="left" vertical="top" wrapText="1"/>
    </xf>
    <xf numFmtId="0" fontId="0" fillId="0" borderId="202" xfId="0" applyFill="1" applyBorder="1" applyAlignment="1">
      <alignment horizontal="left" vertical="top" wrapText="1"/>
    </xf>
    <xf numFmtId="0" fontId="141" fillId="0" borderId="200" xfId="0" applyFont="1" applyBorder="1" applyAlignment="1">
      <alignment horizontal="left" vertical="top" wrapText="1"/>
    </xf>
    <xf numFmtId="0" fontId="141" fillId="0" borderId="202" xfId="0" applyFont="1" applyBorder="1" applyAlignment="1">
      <alignment horizontal="left" vertical="top" wrapText="1"/>
    </xf>
    <xf numFmtId="0" fontId="141" fillId="0" borderId="196" xfId="0" applyFont="1" applyBorder="1" applyAlignment="1">
      <alignment horizontal="left" vertical="top" wrapText="1"/>
    </xf>
    <xf numFmtId="49" fontId="150" fillId="48" borderId="200" xfId="57" applyNumberFormat="1" applyFont="1" applyFill="1" applyBorder="1" applyAlignment="1">
      <alignment horizontal="center" vertical="center" wrapText="1"/>
    </xf>
    <xf numFmtId="49" fontId="150" fillId="48" borderId="202" xfId="57" applyNumberFormat="1" applyFont="1" applyFill="1" applyBorder="1" applyAlignment="1">
      <alignment horizontal="center" vertical="center" wrapText="1"/>
    </xf>
    <xf numFmtId="49" fontId="150" fillId="48" borderId="196" xfId="57" applyNumberFormat="1" applyFont="1" applyFill="1" applyBorder="1" applyAlignment="1">
      <alignment horizontal="center" vertical="center" wrapText="1"/>
    </xf>
    <xf numFmtId="0" fontId="0" fillId="0" borderId="431" xfId="0" applyFill="1" applyBorder="1" applyAlignment="1">
      <alignment horizontal="center" vertical="top" wrapText="1"/>
    </xf>
    <xf numFmtId="0" fontId="0" fillId="0" borderId="420" xfId="0" applyFill="1" applyBorder="1" applyAlignment="1">
      <alignment horizontal="center" vertical="top" wrapText="1"/>
    </xf>
    <xf numFmtId="0" fontId="0" fillId="0" borderId="20" xfId="0" applyFill="1" applyBorder="1" applyAlignment="1">
      <alignment horizontal="center" vertical="top"/>
    </xf>
    <xf numFmtId="0" fontId="0" fillId="0" borderId="24" xfId="0" applyFill="1" applyBorder="1" applyAlignment="1">
      <alignment horizontal="center" vertical="top"/>
    </xf>
    <xf numFmtId="0" fontId="136" fillId="0" borderId="420" xfId="0" applyFont="1" applyBorder="1" applyAlignment="1">
      <alignment horizontal="center" vertical="center"/>
    </xf>
    <xf numFmtId="0" fontId="136" fillId="0" borderId="434" xfId="0" applyFont="1" applyBorder="1" applyAlignment="1">
      <alignment horizontal="center" vertical="center"/>
    </xf>
    <xf numFmtId="0" fontId="136" fillId="0" borderId="435" xfId="0" applyFont="1" applyBorder="1" applyAlignment="1">
      <alignment horizontal="center" vertical="center"/>
    </xf>
    <xf numFmtId="49" fontId="150" fillId="48" borderId="195" xfId="57" applyNumberFormat="1" applyFont="1" applyFill="1" applyBorder="1" applyAlignment="1">
      <alignment horizontal="center" vertical="center" wrapText="1"/>
    </xf>
    <xf numFmtId="49" fontId="150" fillId="48" borderId="197" xfId="57" applyNumberFormat="1" applyFont="1" applyFill="1" applyBorder="1" applyAlignment="1">
      <alignment horizontal="center" vertical="center" wrapText="1"/>
    </xf>
    <xf numFmtId="49" fontId="0" fillId="0" borderId="835" xfId="0" applyNumberFormat="1" applyFont="1" applyFill="1" applyBorder="1" applyAlignment="1">
      <alignment horizontal="center"/>
    </xf>
    <xf numFmtId="49" fontId="0" fillId="0" borderId="824" xfId="0" applyNumberFormat="1" applyFont="1" applyFill="1" applyBorder="1" applyAlignment="1">
      <alignment horizontal="center"/>
    </xf>
    <xf numFmtId="0" fontId="0" fillId="0" borderId="835" xfId="0" applyFont="1" applyFill="1" applyBorder="1" applyAlignment="1">
      <alignment horizontal="center"/>
    </xf>
    <xf numFmtId="0" fontId="0" fillId="0" borderId="824" xfId="0" applyFont="1" applyFill="1" applyBorder="1" applyAlignment="1">
      <alignment horizontal="center"/>
    </xf>
    <xf numFmtId="49" fontId="0" fillId="0" borderId="874" xfId="0" applyNumberFormat="1" applyFill="1" applyBorder="1" applyAlignment="1">
      <alignment horizontal="center"/>
    </xf>
    <xf numFmtId="49" fontId="0" fillId="0" borderId="849" xfId="0" applyNumberFormat="1" applyFill="1" applyBorder="1" applyAlignment="1">
      <alignment horizontal="center"/>
    </xf>
    <xf numFmtId="49" fontId="0" fillId="0" borderId="849" xfId="0" applyNumberFormat="1" applyFont="1" applyFill="1" applyBorder="1" applyAlignment="1">
      <alignment horizontal="center"/>
    </xf>
    <xf numFmtId="49" fontId="0" fillId="0" borderId="753" xfId="0" applyNumberFormat="1" applyFont="1" applyFill="1" applyBorder="1" applyAlignment="1">
      <alignment horizontal="center"/>
    </xf>
    <xf numFmtId="49" fontId="0" fillId="0" borderId="763" xfId="0" applyNumberFormat="1" applyFont="1" applyFill="1" applyBorder="1" applyAlignment="1">
      <alignment horizontal="center"/>
    </xf>
    <xf numFmtId="0" fontId="0" fillId="0" borderId="835" xfId="0" applyFill="1" applyBorder="1" applyAlignment="1">
      <alignment horizontal="center"/>
    </xf>
    <xf numFmtId="0" fontId="0" fillId="0" borderId="874" xfId="0" applyFont="1" applyFill="1" applyBorder="1" applyAlignment="1">
      <alignment horizontal="center"/>
    </xf>
    <xf numFmtId="0" fontId="0" fillId="0" borderId="849" xfId="0" applyFont="1" applyFill="1" applyBorder="1" applyAlignment="1">
      <alignment horizontal="center"/>
    </xf>
    <xf numFmtId="49" fontId="0" fillId="0" borderId="835" xfId="0" applyNumberFormat="1" applyFill="1" applyBorder="1" applyAlignment="1">
      <alignment horizontal="center"/>
    </xf>
    <xf numFmtId="49" fontId="134" fillId="0" borderId="835" xfId="57" applyNumberFormat="1" applyFont="1" applyFill="1" applyBorder="1" applyAlignment="1">
      <alignment horizontal="center" vertical="center"/>
    </xf>
    <xf numFmtId="0" fontId="0" fillId="0" borderId="824" xfId="0" applyFont="1" applyFill="1" applyBorder="1" applyAlignment="1"/>
    <xf numFmtId="49" fontId="150" fillId="48" borderId="835" xfId="57" applyNumberFormat="1" applyFont="1" applyFill="1" applyBorder="1" applyAlignment="1">
      <alignment horizontal="center" vertical="center" wrapText="1"/>
    </xf>
    <xf numFmtId="0" fontId="0" fillId="48" borderId="824" xfId="0" applyFont="1" applyFill="1" applyBorder="1" applyAlignment="1"/>
    <xf numFmtId="0" fontId="135" fillId="0" borderId="835" xfId="0" applyFont="1" applyFill="1" applyBorder="1" applyAlignment="1">
      <alignment horizontal="left"/>
    </xf>
    <xf numFmtId="0" fontId="0" fillId="0" borderId="875" xfId="0" applyFill="1" applyBorder="1"/>
    <xf numFmtId="0" fontId="0" fillId="47" borderId="875" xfId="0" applyFill="1" applyBorder="1"/>
    <xf numFmtId="0" fontId="0" fillId="0" borderId="824" xfId="0" applyFill="1" applyBorder="1"/>
    <xf numFmtId="0" fontId="190" fillId="56" borderId="835" xfId="0" applyFont="1" applyFill="1" applyBorder="1" applyAlignment="1">
      <alignment horizontal="center"/>
    </xf>
    <xf numFmtId="0" fontId="190" fillId="56" borderId="875" xfId="0" applyFont="1" applyFill="1" applyBorder="1" applyAlignment="1">
      <alignment horizontal="center"/>
    </xf>
    <xf numFmtId="0" fontId="190" fillId="56" borderId="824" xfId="0" applyFont="1" applyFill="1" applyBorder="1" applyAlignment="1">
      <alignment horizontal="center"/>
    </xf>
    <xf numFmtId="0" fontId="135" fillId="50" borderId="874" xfId="0" applyFont="1" applyFill="1" applyBorder="1" applyAlignment="1">
      <alignment horizontal="left"/>
    </xf>
    <xf numFmtId="0" fontId="135" fillId="50" borderId="871" xfId="0" applyFont="1" applyFill="1" applyBorder="1" applyAlignment="1">
      <alignment horizontal="left"/>
    </xf>
    <xf numFmtId="0" fontId="135" fillId="50" borderId="849" xfId="0" applyFont="1" applyFill="1" applyBorder="1" applyAlignment="1">
      <alignment horizontal="left"/>
    </xf>
    <xf numFmtId="49" fontId="0" fillId="0" borderId="829" xfId="0" applyNumberFormat="1" applyFill="1" applyBorder="1" applyAlignment="1">
      <alignment horizontal="center"/>
    </xf>
    <xf numFmtId="49" fontId="0" fillId="0" borderId="850" xfId="0" applyNumberFormat="1" applyFont="1" applyFill="1" applyBorder="1" applyAlignment="1">
      <alignment horizontal="center"/>
    </xf>
    <xf numFmtId="49" fontId="0" fillId="0" borderId="874" xfId="0" applyNumberFormat="1" applyFont="1" applyFill="1" applyBorder="1" applyAlignment="1">
      <alignment horizontal="center"/>
    </xf>
    <xf numFmtId="1" fontId="152" fillId="34" borderId="0" xfId="57" applyNumberFormat="1" applyFont="1" applyFill="1" applyBorder="1" applyAlignment="1">
      <alignment horizontal="center" vertical="center"/>
    </xf>
    <xf numFmtId="0" fontId="135" fillId="48" borderId="829" xfId="0" applyFont="1" applyFill="1" applyBorder="1" applyAlignment="1">
      <alignment horizontal="center" vertical="center" wrapText="1"/>
    </xf>
    <xf numFmtId="0" fontId="0" fillId="48" borderId="829" xfId="0" applyFont="1" applyFill="1" applyBorder="1" applyAlignment="1">
      <alignment horizontal="center"/>
    </xf>
    <xf numFmtId="0" fontId="135" fillId="48" borderId="835" xfId="0" applyFont="1" applyFill="1" applyBorder="1" applyAlignment="1">
      <alignment horizontal="left" wrapText="1"/>
    </xf>
    <xf numFmtId="0" fontId="135" fillId="48" borderId="875" xfId="0" applyFont="1" applyFill="1" applyBorder="1" applyAlignment="1">
      <alignment horizontal="left" wrapText="1"/>
    </xf>
    <xf numFmtId="0" fontId="135" fillId="48" borderId="824" xfId="0" applyFont="1" applyFill="1" applyBorder="1" applyAlignment="1">
      <alignment horizontal="left" wrapText="1"/>
    </xf>
    <xf numFmtId="0" fontId="135" fillId="48" borderId="835" xfId="0" applyFont="1" applyFill="1" applyBorder="1" applyAlignment="1">
      <alignment horizontal="left"/>
    </xf>
    <xf numFmtId="0" fontId="135" fillId="48" borderId="875" xfId="0" applyFont="1" applyFill="1" applyBorder="1" applyAlignment="1">
      <alignment horizontal="left"/>
    </xf>
    <xf numFmtId="0" fontId="135" fillId="48" borderId="824" xfId="0" applyFont="1" applyFill="1" applyBorder="1" applyAlignment="1">
      <alignment horizontal="left"/>
    </xf>
    <xf numFmtId="0" fontId="135" fillId="48" borderId="874" xfId="0" applyFont="1" applyFill="1" applyBorder="1" applyAlignment="1">
      <alignment horizontal="center" vertical="center" wrapText="1"/>
    </xf>
    <xf numFmtId="0" fontId="0" fillId="48" borderId="849" xfId="0" applyFont="1" applyFill="1" applyBorder="1" applyAlignment="1">
      <alignment horizontal="center"/>
    </xf>
    <xf numFmtId="0" fontId="135" fillId="48" borderId="874" xfId="0" applyFont="1" applyFill="1" applyBorder="1" applyAlignment="1">
      <alignment horizontal="left"/>
    </xf>
    <xf numFmtId="0" fontId="135" fillId="48" borderId="871" xfId="0" applyFont="1" applyFill="1" applyBorder="1" applyAlignment="1">
      <alignment horizontal="left"/>
    </xf>
    <xf numFmtId="0" fontId="135" fillId="48" borderId="849" xfId="0" applyFont="1" applyFill="1" applyBorder="1" applyAlignment="1">
      <alignment horizontal="left"/>
    </xf>
    <xf numFmtId="49" fontId="134" fillId="0" borderId="874" xfId="57" applyNumberFormat="1" applyFont="1" applyFill="1" applyBorder="1" applyAlignment="1">
      <alignment horizontal="center" vertical="center"/>
    </xf>
    <xf numFmtId="49" fontId="134" fillId="0" borderId="849" xfId="57" applyNumberFormat="1" applyFont="1" applyFill="1" applyBorder="1" applyAlignment="1">
      <alignment horizontal="center" vertical="center"/>
    </xf>
    <xf numFmtId="49" fontId="0" fillId="0" borderId="831" xfId="0" applyNumberFormat="1" applyFont="1" applyFill="1" applyBorder="1" applyAlignment="1">
      <alignment horizontal="center"/>
    </xf>
    <xf numFmtId="0" fontId="135" fillId="48" borderId="829" xfId="0" applyFont="1" applyFill="1" applyBorder="1" applyAlignment="1">
      <alignment horizontal="left"/>
    </xf>
    <xf numFmtId="49" fontId="134" fillId="0" borderId="829" xfId="0" applyNumberFormat="1" applyFont="1" applyFill="1" applyBorder="1" applyAlignment="1">
      <alignment horizontal="center"/>
    </xf>
    <xf numFmtId="0" fontId="135" fillId="0" borderId="875" xfId="0" applyFont="1" applyFill="1" applyBorder="1" applyAlignment="1">
      <alignment horizontal="left"/>
    </xf>
    <xf numFmtId="0" fontId="135" fillId="0" borderId="824" xfId="0" applyFont="1" applyFill="1" applyBorder="1" applyAlignment="1">
      <alignment horizontal="left"/>
    </xf>
    <xf numFmtId="0" fontId="135" fillId="48" borderId="835" xfId="0" applyFont="1" applyFill="1" applyBorder="1" applyAlignment="1">
      <alignment horizontal="center" vertical="center" wrapText="1"/>
    </xf>
    <xf numFmtId="0" fontId="0" fillId="48" borderId="824" xfId="0" applyFont="1" applyFill="1" applyBorder="1" applyAlignment="1">
      <alignment horizontal="center"/>
    </xf>
    <xf numFmtId="49" fontId="134" fillId="47" borderId="835" xfId="57" applyNumberFormat="1" applyFont="1" applyFill="1" applyBorder="1" applyAlignment="1">
      <alignment horizontal="center" vertical="center"/>
    </xf>
    <xf numFmtId="0" fontId="0" fillId="47" borderId="824" xfId="0" applyFont="1" applyFill="1" applyBorder="1" applyAlignment="1"/>
    <xf numFmtId="0" fontId="150" fillId="47" borderId="835" xfId="57" applyFont="1" applyFill="1" applyBorder="1" applyAlignment="1">
      <alignment horizontal="left" vertical="center"/>
    </xf>
    <xf numFmtId="0" fontId="135" fillId="47" borderId="875" xfId="0" applyFont="1" applyFill="1" applyBorder="1" applyAlignment="1">
      <alignment horizontal="left" vertical="center"/>
    </xf>
    <xf numFmtId="0" fontId="135" fillId="47" borderId="824" xfId="0" applyFont="1" applyFill="1" applyBorder="1" applyAlignment="1">
      <alignment horizontal="left" vertical="center"/>
    </xf>
    <xf numFmtId="0" fontId="190" fillId="56" borderId="874" xfId="0" applyFont="1" applyFill="1" applyBorder="1" applyAlignment="1">
      <alignment horizontal="center"/>
    </xf>
    <xf numFmtId="0" fontId="190" fillId="56" borderId="871" xfId="0" applyFont="1" applyFill="1" applyBorder="1" applyAlignment="1">
      <alignment horizontal="center"/>
    </xf>
    <xf numFmtId="0" fontId="190" fillId="56" borderId="849" xfId="0" applyFont="1" applyFill="1" applyBorder="1" applyAlignment="1">
      <alignment horizontal="center"/>
    </xf>
    <xf numFmtId="0" fontId="0" fillId="0" borderId="849" xfId="0" applyFont="1" applyFill="1" applyBorder="1" applyAlignment="1"/>
    <xf numFmtId="0" fontId="0" fillId="0" borderId="849" xfId="0" applyFill="1" applyBorder="1"/>
    <xf numFmtId="0" fontId="0" fillId="0" borderId="849" xfId="0" applyBorder="1"/>
    <xf numFmtId="49" fontId="150" fillId="48" borderId="874" xfId="57" applyNumberFormat="1" applyFont="1" applyFill="1" applyBorder="1" applyAlignment="1">
      <alignment horizontal="center" vertical="center" wrapText="1"/>
    </xf>
    <xf numFmtId="0" fontId="0" fillId="48" borderId="849" xfId="0" applyFont="1" applyFill="1" applyBorder="1" applyAlignment="1"/>
    <xf numFmtId="0" fontId="150" fillId="48" borderId="874" xfId="57" applyFont="1" applyFill="1" applyBorder="1" applyAlignment="1">
      <alignment horizontal="left" vertical="center"/>
    </xf>
    <xf numFmtId="0" fontId="135" fillId="48" borderId="871" xfId="0" applyFont="1" applyFill="1" applyBorder="1" applyAlignment="1">
      <alignment horizontal="left" vertical="center"/>
    </xf>
    <xf numFmtId="0" fontId="135" fillId="48" borderId="849" xfId="0" applyFont="1" applyFill="1" applyBorder="1" applyAlignment="1">
      <alignment horizontal="left" vertical="center"/>
    </xf>
    <xf numFmtId="0" fontId="150" fillId="50" borderId="874" xfId="57" applyFont="1" applyFill="1" applyBorder="1" applyAlignment="1">
      <alignment horizontal="left" vertical="center"/>
    </xf>
    <xf numFmtId="0" fontId="150" fillId="50" borderId="871" xfId="57" applyFont="1" applyFill="1" applyBorder="1" applyAlignment="1">
      <alignment horizontal="left" vertical="center"/>
    </xf>
    <xf numFmtId="0" fontId="150" fillId="50" borderId="849" xfId="57" applyFont="1" applyFill="1" applyBorder="1" applyAlignment="1">
      <alignment horizontal="left" vertical="center"/>
    </xf>
    <xf numFmtId="0" fontId="135" fillId="50" borderId="871" xfId="0" applyFont="1" applyFill="1" applyBorder="1" applyAlignment="1">
      <alignment horizontal="left" vertical="center"/>
    </xf>
    <xf numFmtId="0" fontId="135" fillId="50" borderId="849" xfId="0" applyFont="1" applyFill="1" applyBorder="1" applyAlignment="1">
      <alignment horizontal="left" vertical="center"/>
    </xf>
    <xf numFmtId="0" fontId="150" fillId="0" borderId="835" xfId="57" applyFont="1" applyFill="1" applyBorder="1" applyAlignment="1">
      <alignment horizontal="left" vertical="center"/>
    </xf>
    <xf numFmtId="0" fontId="135" fillId="0" borderId="875" xfId="0" applyFont="1" applyFill="1" applyBorder="1" applyAlignment="1">
      <alignment horizontal="left" vertical="center"/>
    </xf>
    <xf numFmtId="0" fontId="135" fillId="0" borderId="824" xfId="0" applyFont="1" applyFill="1" applyBorder="1" applyAlignment="1">
      <alignment horizontal="left" vertical="center"/>
    </xf>
    <xf numFmtId="49" fontId="150" fillId="48" borderId="824" xfId="57" applyNumberFormat="1" applyFont="1" applyFill="1" applyBorder="1" applyAlignment="1">
      <alignment horizontal="center" vertical="center" wrapText="1"/>
    </xf>
    <xf numFmtId="0" fontId="190" fillId="63" borderId="835" xfId="0" applyFont="1" applyFill="1" applyBorder="1" applyAlignment="1">
      <alignment horizontal="center"/>
    </xf>
    <xf numFmtId="0" fontId="190" fillId="63" borderId="875" xfId="0" applyFont="1" applyFill="1" applyBorder="1" applyAlignment="1">
      <alignment horizontal="center"/>
    </xf>
    <xf numFmtId="0" fontId="190" fillId="63" borderId="824" xfId="0" applyFont="1" applyFill="1" applyBorder="1" applyAlignment="1">
      <alignment horizontal="center"/>
    </xf>
    <xf numFmtId="17" fontId="0" fillId="0" borderId="835" xfId="0" applyNumberFormat="1" applyFill="1" applyBorder="1" applyAlignment="1">
      <alignment horizontal="center"/>
    </xf>
    <xf numFmtId="1" fontId="152" fillId="76" borderId="0" xfId="57" applyNumberFormat="1" applyFont="1" applyFill="1" applyBorder="1" applyAlignment="1">
      <alignment horizontal="center" vertical="center"/>
    </xf>
    <xf numFmtId="0" fontId="134" fillId="0" borderId="230" xfId="0" applyFont="1" applyFill="1" applyBorder="1" applyAlignment="1">
      <alignment horizontal="center"/>
    </xf>
    <xf numFmtId="0" fontId="134" fillId="0" borderId="311" xfId="0" applyFont="1" applyFill="1" applyBorder="1" applyAlignment="1">
      <alignment horizontal="center"/>
    </xf>
    <xf numFmtId="0" fontId="203" fillId="56" borderId="0" xfId="0" applyFont="1" applyFill="1" applyAlignment="1">
      <alignment horizontal="center"/>
    </xf>
    <xf numFmtId="0" fontId="134" fillId="0" borderId="306" xfId="0" applyFont="1" applyFill="1" applyBorder="1" applyAlignment="1">
      <alignment horizontal="center"/>
    </xf>
    <xf numFmtId="0" fontId="150" fillId="0" borderId="306" xfId="0" applyFont="1" applyFill="1" applyBorder="1" applyAlignment="1">
      <alignment horizontal="center"/>
    </xf>
    <xf numFmtId="0" fontId="150" fillId="0" borderId="307" xfId="0" applyFont="1" applyFill="1" applyBorder="1" applyAlignment="1">
      <alignment horizontal="center"/>
    </xf>
    <xf numFmtId="0" fontId="134" fillId="0" borderId="307" xfId="0" applyFont="1" applyFill="1" applyBorder="1" applyAlignment="1">
      <alignment horizontal="center"/>
    </xf>
    <xf numFmtId="0" fontId="134" fillId="0" borderId="308" xfId="0" applyFont="1" applyFill="1" applyBorder="1" applyAlignment="1">
      <alignment horizontal="center"/>
    </xf>
    <xf numFmtId="0" fontId="150" fillId="0" borderId="312" xfId="0" applyFont="1" applyFill="1" applyBorder="1" applyAlignment="1">
      <alignment horizontal="center"/>
    </xf>
    <xf numFmtId="0" fontId="150" fillId="0" borderId="762" xfId="0" applyFont="1" applyFill="1" applyBorder="1" applyAlignment="1">
      <alignment horizontal="center"/>
    </xf>
    <xf numFmtId="0" fontId="134" fillId="0" borderId="310" xfId="0" applyFont="1" applyFill="1" applyBorder="1" applyAlignment="1">
      <alignment horizontal="center"/>
    </xf>
    <xf numFmtId="0" fontId="134" fillId="0" borderId="207" xfId="0" applyFont="1" applyFill="1" applyBorder="1" applyAlignment="1">
      <alignment horizontal="center"/>
    </xf>
    <xf numFmtId="0" fontId="150" fillId="0" borderId="308" xfId="0" applyFont="1" applyFill="1" applyBorder="1" applyAlignment="1">
      <alignment horizontal="center"/>
    </xf>
    <xf numFmtId="0" fontId="150" fillId="0" borderId="309" xfId="0" applyFont="1" applyFill="1" applyBorder="1" applyAlignment="1">
      <alignment horizontal="center"/>
    </xf>
    <xf numFmtId="172" fontId="25" fillId="0" borderId="13" xfId="57" applyNumberFormat="1" applyFont="1" applyFill="1" applyBorder="1" applyAlignment="1">
      <alignment horizontal="left" vertical="center" wrapText="1"/>
    </xf>
    <xf numFmtId="172" fontId="25" fillId="0" borderId="14" xfId="57" applyNumberFormat="1" applyFont="1" applyFill="1" applyBorder="1" applyAlignment="1">
      <alignment horizontal="left" vertical="center" wrapText="1"/>
    </xf>
    <xf numFmtId="172" fontId="25" fillId="0" borderId="739" xfId="57" applyNumberFormat="1" applyFont="1" applyFill="1" applyBorder="1" applyAlignment="1">
      <alignment horizontal="left" vertical="center" wrapText="1"/>
    </xf>
    <xf numFmtId="0" fontId="175" fillId="34" borderId="80" xfId="70" applyFont="1" applyFill="1" applyBorder="1" applyAlignment="1">
      <alignment horizontal="center" vertical="center"/>
    </xf>
    <xf numFmtId="0" fontId="175" fillId="34" borderId="49" xfId="70" applyFont="1" applyFill="1" applyBorder="1" applyAlignment="1">
      <alignment horizontal="center" vertical="center"/>
    </xf>
    <xf numFmtId="0" fontId="175" fillId="34" borderId="0" xfId="70" applyFont="1" applyFill="1" applyBorder="1" applyAlignment="1">
      <alignment horizontal="center" vertical="center"/>
    </xf>
    <xf numFmtId="172" fontId="25" fillId="0" borderId="562" xfId="57" applyNumberFormat="1" applyFont="1" applyFill="1" applyBorder="1" applyAlignment="1">
      <alignment horizontal="left" vertical="center" wrapText="1"/>
    </xf>
    <xf numFmtId="172" fontId="25" fillId="0" borderId="531" xfId="57" applyNumberFormat="1" applyFont="1" applyFill="1" applyBorder="1" applyAlignment="1">
      <alignment horizontal="left" vertical="center" wrapText="1"/>
    </xf>
    <xf numFmtId="0" fontId="135" fillId="49" borderId="562" xfId="0" applyFont="1" applyFill="1" applyBorder="1" applyAlignment="1">
      <alignment horizontal="left"/>
    </xf>
    <xf numFmtId="0" fontId="135" fillId="49" borderId="738" xfId="0" applyFont="1" applyFill="1" applyBorder="1" applyAlignment="1">
      <alignment horizontal="left"/>
    </xf>
    <xf numFmtId="0" fontId="8" fillId="34" borderId="80" xfId="70" applyFont="1" applyFill="1" applyBorder="1" applyAlignment="1">
      <alignment horizontal="center" vertical="center"/>
    </xf>
    <xf numFmtId="0" fontId="8" fillId="34" borderId="49" xfId="70" applyFont="1" applyFill="1" applyBorder="1" applyAlignment="1">
      <alignment horizontal="center" vertical="center"/>
    </xf>
    <xf numFmtId="0" fontId="8" fillId="34" borderId="346" xfId="70" applyFont="1" applyFill="1" applyBorder="1" applyAlignment="1">
      <alignment horizontal="center" vertical="center"/>
    </xf>
    <xf numFmtId="0" fontId="8" fillId="34" borderId="43" xfId="70" applyFont="1" applyFill="1" applyBorder="1" applyAlignment="1">
      <alignment horizontal="center" vertical="center"/>
    </xf>
    <xf numFmtId="0" fontId="8" fillId="34" borderId="0" xfId="70" applyFont="1" applyFill="1" applyBorder="1" applyAlignment="1">
      <alignment horizontal="center" vertical="center"/>
    </xf>
    <xf numFmtId="172" fontId="25" fillId="0" borderId="12" xfId="57" applyNumberFormat="1" applyFont="1" applyFill="1" applyBorder="1" applyAlignment="1">
      <alignment horizontal="left" vertical="center" wrapText="1"/>
    </xf>
    <xf numFmtId="172" fontId="25" fillId="0" borderId="738" xfId="57" applyNumberFormat="1" applyFont="1" applyFill="1" applyBorder="1" applyAlignment="1">
      <alignment horizontal="left" vertical="center" wrapText="1"/>
    </xf>
    <xf numFmtId="0" fontId="135" fillId="48" borderId="13" xfId="0" applyFont="1" applyFill="1" applyBorder="1" applyAlignment="1">
      <alignment horizontal="left"/>
    </xf>
    <xf numFmtId="0" fontId="135" fillId="48" borderId="14" xfId="0" applyFont="1" applyFill="1" applyBorder="1" applyAlignment="1">
      <alignment horizontal="left"/>
    </xf>
    <xf numFmtId="0" fontId="135" fillId="48" borderId="739" xfId="0" applyFont="1" applyFill="1" applyBorder="1" applyAlignment="1">
      <alignment horizontal="left"/>
    </xf>
    <xf numFmtId="0" fontId="135" fillId="48" borderId="426" xfId="0" applyFont="1" applyFill="1" applyBorder="1" applyAlignment="1">
      <alignment horizontal="left"/>
    </xf>
    <xf numFmtId="0" fontId="135" fillId="48" borderId="738" xfId="0" applyFont="1" applyFill="1" applyBorder="1" applyAlignment="1">
      <alignment horizontal="left"/>
    </xf>
    <xf numFmtId="0" fontId="8" fillId="56" borderId="43" xfId="70" applyFont="1" applyFill="1" applyBorder="1" applyAlignment="1">
      <alignment horizontal="center" vertical="center"/>
    </xf>
    <xf numFmtId="0" fontId="8" fillId="56" borderId="0" xfId="70" applyFont="1" applyFill="1" applyBorder="1" applyAlignment="1">
      <alignment horizontal="center" vertical="center"/>
    </xf>
    <xf numFmtId="172" fontId="25" fillId="0" borderId="257" xfId="57" applyNumberFormat="1" applyFont="1" applyFill="1" applyBorder="1" applyAlignment="1">
      <alignment horizontal="left" vertical="center" wrapText="1"/>
    </xf>
    <xf numFmtId="0" fontId="135" fillId="49" borderId="257" xfId="0" applyFont="1" applyFill="1" applyBorder="1" applyAlignment="1">
      <alignment horizontal="left"/>
    </xf>
    <xf numFmtId="0" fontId="175" fillId="50" borderId="468" xfId="70" applyFont="1" applyFill="1" applyBorder="1" applyAlignment="1">
      <alignment horizontal="center" vertical="center"/>
    </xf>
    <xf numFmtId="0" fontId="175" fillId="50" borderId="346" xfId="70" applyFont="1" applyFill="1" applyBorder="1" applyAlignment="1">
      <alignment horizontal="center" vertical="center"/>
    </xf>
    <xf numFmtId="172" fontId="25" fillId="0" borderId="603" xfId="57" applyNumberFormat="1" applyFont="1" applyFill="1" applyBorder="1" applyAlignment="1">
      <alignment horizontal="left" vertical="center" wrapText="1"/>
    </xf>
    <xf numFmtId="0" fontId="135" fillId="0" borderId="603" xfId="0" applyFont="1" applyFill="1" applyBorder="1" applyAlignment="1">
      <alignment horizontal="left"/>
    </xf>
    <xf numFmtId="172" fontId="25" fillId="0" borderId="627" xfId="57" applyNumberFormat="1" applyFont="1" applyFill="1" applyBorder="1" applyAlignment="1">
      <alignment horizontal="left" vertical="center" wrapText="1"/>
    </xf>
    <xf numFmtId="172" fontId="25" fillId="0" borderId="628" xfId="57" applyNumberFormat="1" applyFont="1" applyFill="1" applyBorder="1" applyAlignment="1">
      <alignment horizontal="left" vertical="center" wrapText="1"/>
    </xf>
    <xf numFmtId="172" fontId="25" fillId="0" borderId="629" xfId="57" applyNumberFormat="1" applyFont="1" applyFill="1" applyBorder="1" applyAlignment="1">
      <alignment horizontal="left" vertical="center" wrapText="1"/>
    </xf>
    <xf numFmtId="1" fontId="0" fillId="0" borderId="626" xfId="0" applyNumberFormat="1" applyFont="1" applyFill="1" applyBorder="1" applyAlignment="1">
      <alignment horizontal="left" vertical="center" wrapText="1"/>
    </xf>
    <xf numFmtId="0" fontId="175" fillId="48" borderId="468" xfId="70" applyFont="1" applyFill="1" applyBorder="1" applyAlignment="1">
      <alignment horizontal="center" vertical="center"/>
    </xf>
    <xf numFmtId="0" fontId="175" fillId="48" borderId="346" xfId="70" applyFont="1" applyFill="1" applyBorder="1" applyAlignment="1">
      <alignment horizontal="center" vertical="center"/>
    </xf>
    <xf numFmtId="172" fontId="25" fillId="0" borderId="586" xfId="57" applyNumberFormat="1" applyFont="1" applyFill="1" applyBorder="1" applyAlignment="1">
      <alignment horizontal="left" vertical="center" wrapText="1"/>
    </xf>
    <xf numFmtId="0" fontId="135" fillId="0" borderId="586" xfId="0" applyFont="1" applyFill="1" applyBorder="1" applyAlignment="1">
      <alignment horizontal="left"/>
    </xf>
    <xf numFmtId="0" fontId="0" fillId="47" borderId="630" xfId="0" applyFont="1" applyFill="1" applyBorder="1" applyAlignment="1">
      <alignment horizontal="center" vertical="center" wrapText="1"/>
    </xf>
    <xf numFmtId="0" fontId="0" fillId="47" borderId="475" xfId="0" applyFont="1" applyFill="1" applyBorder="1" applyAlignment="1">
      <alignment horizontal="center" vertical="center" wrapText="1"/>
    </xf>
    <xf numFmtId="0" fontId="0" fillId="47" borderId="531" xfId="0" applyFont="1" applyFill="1" applyBorder="1" applyAlignment="1">
      <alignment horizontal="center" vertical="center" wrapText="1"/>
    </xf>
    <xf numFmtId="0" fontId="147" fillId="47" borderId="630" xfId="57" applyFont="1" applyFill="1" applyBorder="1" applyAlignment="1">
      <alignment horizontal="center" vertical="center" wrapText="1"/>
    </xf>
    <xf numFmtId="0" fontId="147" fillId="47" borderId="475" xfId="57" applyFont="1" applyFill="1" applyBorder="1" applyAlignment="1">
      <alignment horizontal="center" vertical="center" wrapText="1"/>
    </xf>
    <xf numFmtId="0" fontId="147" fillId="47" borderId="531" xfId="57" applyFont="1" applyFill="1" applyBorder="1" applyAlignment="1">
      <alignment horizontal="center" vertical="center" wrapText="1"/>
    </xf>
    <xf numFmtId="0" fontId="0" fillId="47" borderId="586" xfId="0" applyFont="1" applyFill="1" applyBorder="1" applyAlignment="1">
      <alignment horizontal="left" vertical="center" wrapText="1"/>
    </xf>
    <xf numFmtId="49" fontId="147" fillId="47" borderId="586" xfId="57" applyNumberFormat="1" applyFont="1" applyFill="1" applyBorder="1" applyAlignment="1">
      <alignment horizontal="center" vertical="center"/>
    </xf>
    <xf numFmtId="0" fontId="0" fillId="47" borderId="531" xfId="0" applyFont="1" applyFill="1" applyBorder="1" applyAlignment="1">
      <alignment horizontal="left" vertical="center" wrapText="1"/>
    </xf>
    <xf numFmtId="0" fontId="147" fillId="47" borderId="586" xfId="57" applyFont="1" applyFill="1" applyBorder="1" applyAlignment="1">
      <alignment horizontal="center" vertical="center" wrapText="1"/>
    </xf>
    <xf numFmtId="172" fontId="25" fillId="50" borderId="257" xfId="57" applyNumberFormat="1" applyFont="1" applyFill="1" applyBorder="1" applyAlignment="1">
      <alignment horizontal="center" vertical="center" wrapText="1"/>
    </xf>
    <xf numFmtId="0" fontId="0" fillId="0" borderId="280" xfId="0" applyFill="1" applyBorder="1" applyAlignment="1">
      <alignment horizontal="center" vertical="center"/>
    </xf>
    <xf numFmtId="0" fontId="0" fillId="0" borderId="216" xfId="0" applyFill="1" applyBorder="1" applyAlignment="1">
      <alignment horizontal="center" vertical="center"/>
    </xf>
    <xf numFmtId="0" fontId="0" fillId="0" borderId="199" xfId="0" applyFill="1" applyBorder="1" applyAlignment="1">
      <alignment horizontal="center" vertical="center"/>
    </xf>
    <xf numFmtId="49" fontId="0" fillId="0" borderId="280" xfId="0" applyNumberFormat="1" applyFill="1" applyBorder="1" applyAlignment="1">
      <alignment horizontal="center" vertical="center"/>
    </xf>
    <xf numFmtId="49" fontId="0" fillId="0" borderId="216" xfId="0" applyNumberFormat="1" applyFill="1" applyBorder="1" applyAlignment="1">
      <alignment horizontal="center" vertical="center"/>
    </xf>
    <xf numFmtId="49" fontId="0" fillId="0" borderId="199" xfId="0" applyNumberFormat="1" applyFill="1" applyBorder="1" applyAlignment="1">
      <alignment horizontal="center" vertical="center"/>
    </xf>
    <xf numFmtId="49" fontId="0" fillId="0" borderId="344" xfId="0" applyNumberFormat="1" applyFill="1" applyBorder="1" applyAlignment="1">
      <alignment horizontal="center" vertical="center"/>
    </xf>
    <xf numFmtId="49" fontId="0" fillId="0" borderId="328" xfId="0" applyNumberFormat="1" applyFill="1" applyBorder="1" applyAlignment="1">
      <alignment horizontal="center" vertical="center"/>
    </xf>
    <xf numFmtId="0" fontId="0" fillId="0" borderId="280" xfId="0" applyBorder="1" applyAlignment="1">
      <alignment horizontal="center" vertical="center"/>
    </xf>
    <xf numFmtId="0" fontId="0" fillId="0" borderId="216" xfId="0" applyBorder="1" applyAlignment="1">
      <alignment horizontal="center" vertical="center"/>
    </xf>
    <xf numFmtId="0" fontId="0" fillId="0" borderId="199" xfId="0" applyBorder="1" applyAlignment="1">
      <alignment horizontal="center" vertical="center"/>
    </xf>
    <xf numFmtId="0" fontId="0" fillId="0" borderId="281" xfId="0" applyBorder="1" applyAlignment="1">
      <alignment horizontal="center" vertical="center"/>
    </xf>
    <xf numFmtId="0" fontId="0" fillId="0" borderId="282" xfId="0" applyBorder="1" applyAlignment="1">
      <alignment horizontal="center" vertical="center"/>
    </xf>
    <xf numFmtId="0" fontId="0" fillId="0" borderId="201" xfId="0" applyBorder="1" applyAlignment="1">
      <alignment horizontal="center" vertical="center"/>
    </xf>
    <xf numFmtId="0" fontId="0" fillId="0" borderId="226" xfId="0" applyBorder="1" applyAlignment="1">
      <alignment horizontal="center" vertical="center"/>
    </xf>
    <xf numFmtId="0" fontId="8" fillId="34" borderId="244" xfId="70" applyFont="1" applyFill="1" applyBorder="1" applyAlignment="1">
      <alignment horizontal="center" vertical="center"/>
    </xf>
    <xf numFmtId="0" fontId="8" fillId="34" borderId="227" xfId="70" applyFont="1" applyFill="1" applyBorder="1" applyAlignment="1">
      <alignment horizontal="center" vertical="center"/>
    </xf>
    <xf numFmtId="49" fontId="0" fillId="0" borderId="280" xfId="0" applyNumberFormat="1" applyBorder="1" applyAlignment="1">
      <alignment horizontal="center" vertical="center"/>
    </xf>
    <xf numFmtId="49" fontId="0" fillId="0" borderId="216" xfId="0" applyNumberFormat="1" applyBorder="1" applyAlignment="1">
      <alignment horizontal="center" vertical="center"/>
    </xf>
    <xf numFmtId="49" fontId="0" fillId="0" borderId="199" xfId="0" applyNumberFormat="1" applyBorder="1" applyAlignment="1">
      <alignment horizontal="center" vertical="center"/>
    </xf>
    <xf numFmtId="0" fontId="0" fillId="0" borderId="293" xfId="0" applyBorder="1" applyAlignment="1">
      <alignment horizontal="center" vertical="center"/>
    </xf>
    <xf numFmtId="0" fontId="0" fillId="0" borderId="280" xfId="0" applyFont="1" applyBorder="1" applyAlignment="1">
      <alignment horizontal="center" vertical="center"/>
    </xf>
    <xf numFmtId="0" fontId="0" fillId="0" borderId="293" xfId="0" applyFont="1" applyBorder="1" applyAlignment="1">
      <alignment horizontal="center" vertical="center"/>
    </xf>
    <xf numFmtId="0" fontId="0" fillId="0" borderId="199" xfId="0" applyFont="1" applyBorder="1" applyAlignment="1">
      <alignment horizontal="center" vertical="center"/>
    </xf>
    <xf numFmtId="49" fontId="0" fillId="0" borderId="293" xfId="0" applyNumberFormat="1" applyBorder="1" applyAlignment="1">
      <alignment horizontal="center" vertical="center"/>
    </xf>
    <xf numFmtId="0" fontId="190" fillId="56" borderId="0" xfId="0" applyFont="1" applyFill="1" applyAlignment="1">
      <alignment horizontal="center"/>
    </xf>
    <xf numFmtId="0" fontId="135" fillId="56" borderId="0" xfId="0" applyFont="1" applyFill="1" applyAlignment="1">
      <alignment horizontal="center"/>
    </xf>
    <xf numFmtId="1" fontId="135" fillId="0" borderId="0" xfId="0" applyNumberFormat="1" applyFont="1" applyFill="1" applyBorder="1" applyAlignment="1">
      <alignment horizontal="left" vertical="center" wrapText="1"/>
    </xf>
    <xf numFmtId="0" fontId="0" fillId="0" borderId="344" xfId="0" applyFill="1" applyBorder="1" applyAlignment="1">
      <alignment horizontal="center"/>
    </xf>
    <xf numFmtId="0" fontId="0" fillId="0" borderId="328" xfId="0" applyFill="1" applyBorder="1" applyAlignment="1">
      <alignment horizontal="center"/>
    </xf>
    <xf numFmtId="1" fontId="0" fillId="0" borderId="257" xfId="0" applyNumberFormat="1" applyFont="1" applyFill="1" applyBorder="1" applyAlignment="1">
      <alignment horizontal="left" vertical="center" wrapText="1"/>
    </xf>
    <xf numFmtId="1" fontId="135" fillId="0" borderId="0" xfId="0" applyNumberFormat="1" applyFont="1" applyFill="1" applyAlignment="1">
      <alignment horizontal="center" vertical="center" wrapText="1"/>
    </xf>
    <xf numFmtId="172" fontId="25" fillId="0" borderId="0" xfId="57" applyNumberFormat="1" applyFont="1" applyFill="1" applyBorder="1" applyAlignment="1">
      <alignment horizontal="left" vertical="center" wrapText="1"/>
    </xf>
    <xf numFmtId="1" fontId="0" fillId="0" borderId="264" xfId="0" applyNumberFormat="1" applyFont="1" applyFill="1" applyBorder="1" applyAlignment="1">
      <alignment horizontal="center" vertical="center" wrapText="1"/>
    </xf>
    <xf numFmtId="0" fontId="0" fillId="0" borderId="231" xfId="0" applyFill="1" applyBorder="1" applyAlignment="1">
      <alignment horizontal="center"/>
    </xf>
    <xf numFmtId="0" fontId="0" fillId="0" borderId="232" xfId="0" applyFill="1" applyBorder="1" applyAlignment="1">
      <alignment horizontal="center"/>
    </xf>
    <xf numFmtId="0" fontId="150" fillId="0" borderId="264" xfId="0" applyFont="1" applyFill="1" applyBorder="1" applyAlignment="1">
      <alignment horizontal="left" vertical="center" wrapText="1"/>
    </xf>
    <xf numFmtId="0" fontId="135" fillId="0" borderId="231" xfId="0" applyFont="1" applyFill="1" applyBorder="1" applyAlignment="1">
      <alignment horizontal="left" vertical="center" wrapText="1"/>
    </xf>
    <xf numFmtId="0" fontId="0" fillId="0" borderId="231" xfId="0" applyFill="1" applyBorder="1" applyAlignment="1">
      <alignment horizontal="left" vertical="center"/>
    </xf>
    <xf numFmtId="0" fontId="0" fillId="0" borderId="232" xfId="0" applyFill="1" applyBorder="1" applyAlignment="1">
      <alignment horizontal="left" vertical="center"/>
    </xf>
    <xf numFmtId="0" fontId="145" fillId="0" borderId="264" xfId="0" applyFont="1" applyFill="1" applyBorder="1" applyAlignment="1">
      <alignment horizontal="center" vertical="center" wrapText="1"/>
    </xf>
    <xf numFmtId="0" fontId="154" fillId="0" borderId="257" xfId="126" applyFont="1" applyFill="1" applyBorder="1" applyAlignment="1" applyProtection="1">
      <alignment horizontal="left" vertical="center" wrapText="1"/>
    </xf>
    <xf numFmtId="1" fontId="135" fillId="0" borderId="227" xfId="0" applyNumberFormat="1" applyFont="1" applyFill="1" applyBorder="1" applyAlignment="1">
      <alignment horizontal="left" vertical="center" wrapText="1"/>
    </xf>
    <xf numFmtId="1" fontId="0" fillId="0" borderId="280" xfId="0" applyNumberFormat="1" applyFont="1" applyFill="1" applyBorder="1" applyAlignment="1">
      <alignment horizontal="center" vertical="center" wrapText="1"/>
    </xf>
    <xf numFmtId="1" fontId="0" fillId="0" borderId="216" xfId="0" applyNumberFormat="1" applyFont="1" applyFill="1" applyBorder="1" applyAlignment="1">
      <alignment horizontal="center" vertical="center" wrapText="1"/>
    </xf>
    <xf numFmtId="1" fontId="0" fillId="0" borderId="257" xfId="0" applyNumberFormat="1" applyFont="1" applyFill="1" applyBorder="1" applyAlignment="1">
      <alignment horizontal="center" vertical="center" wrapText="1"/>
    </xf>
    <xf numFmtId="1" fontId="0" fillId="0" borderId="257" xfId="0" applyNumberFormat="1" applyFont="1" applyFill="1" applyBorder="1" applyAlignment="1">
      <alignment horizontal="center" vertical="center"/>
    </xf>
    <xf numFmtId="1" fontId="212" fillId="0" borderId="0" xfId="57" applyNumberFormat="1" applyFont="1" applyFill="1" applyBorder="1" applyAlignment="1">
      <alignment horizontal="center" vertical="center"/>
    </xf>
    <xf numFmtId="0" fontId="203" fillId="0" borderId="0" xfId="0" applyFont="1" applyFill="1" applyAlignment="1"/>
    <xf numFmtId="1" fontId="135" fillId="0" borderId="264" xfId="0" applyNumberFormat="1" applyFont="1" applyFill="1" applyBorder="1" applyAlignment="1">
      <alignment horizontal="left" vertical="center" wrapText="1"/>
    </xf>
    <xf numFmtId="0" fontId="135" fillId="0" borderId="231" xfId="0" applyFont="1" applyFill="1" applyBorder="1" applyAlignment="1">
      <alignment horizontal="left" vertical="center"/>
    </xf>
    <xf numFmtId="0" fontId="0" fillId="0" borderId="231" xfId="0" applyFill="1" applyBorder="1" applyAlignment="1">
      <alignment horizontal="left"/>
    </xf>
    <xf numFmtId="0" fontId="0" fillId="0" borderId="232" xfId="0" applyFill="1" applyBorder="1" applyAlignment="1">
      <alignment horizontal="left"/>
    </xf>
    <xf numFmtId="1" fontId="135" fillId="0" borderId="264" xfId="0" applyNumberFormat="1" applyFont="1" applyFill="1" applyBorder="1" applyAlignment="1">
      <alignment horizontal="center" vertical="center" wrapText="1"/>
    </xf>
    <xf numFmtId="0" fontId="0" fillId="0" borderId="231" xfId="0" applyFill="1" applyBorder="1" applyAlignment="1">
      <alignment horizontal="center" vertical="center"/>
    </xf>
    <xf numFmtId="0" fontId="0" fillId="0" borderId="232" xfId="0" applyFill="1" applyBorder="1" applyAlignment="1">
      <alignment horizontal="center" vertical="center"/>
    </xf>
    <xf numFmtId="1" fontId="0" fillId="0" borderId="280" xfId="0" applyNumberFormat="1" applyFont="1" applyFill="1" applyBorder="1" applyAlignment="1">
      <alignment horizontal="left" vertical="center" wrapText="1"/>
    </xf>
    <xf numFmtId="1" fontId="0" fillId="0" borderId="216" xfId="0" applyNumberFormat="1" applyFont="1" applyFill="1" applyBorder="1" applyAlignment="1">
      <alignment horizontal="left" vertical="center" wrapText="1"/>
    </xf>
    <xf numFmtId="1" fontId="0" fillId="0" borderId="199" xfId="0" applyNumberFormat="1" applyFont="1" applyFill="1" applyBorder="1" applyAlignment="1">
      <alignment horizontal="left" vertical="center" wrapText="1"/>
    </xf>
    <xf numFmtId="1" fontId="0" fillId="0" borderId="257" xfId="0" applyNumberFormat="1" applyFill="1" applyBorder="1" applyAlignment="1">
      <alignment horizontal="left" vertical="center" wrapText="1"/>
    </xf>
    <xf numFmtId="1" fontId="188" fillId="0" borderId="0" xfId="57" applyNumberFormat="1" applyFont="1" applyFill="1" applyBorder="1" applyAlignment="1">
      <alignment horizontal="center" vertical="center"/>
    </xf>
    <xf numFmtId="1" fontId="149" fillId="0" borderId="0" xfId="57" applyNumberFormat="1" applyFont="1" applyFill="1" applyBorder="1" applyAlignment="1">
      <alignment horizontal="center" vertical="center"/>
    </xf>
    <xf numFmtId="0" fontId="0" fillId="0" borderId="0" xfId="0" applyFill="1" applyAlignment="1"/>
    <xf numFmtId="0" fontId="154" fillId="0" borderId="264" xfId="126" applyFont="1" applyFill="1" applyBorder="1" applyAlignment="1" applyProtection="1">
      <alignment horizontal="center" wrapText="1"/>
    </xf>
    <xf numFmtId="1" fontId="212" fillId="76" borderId="0" xfId="57" applyNumberFormat="1" applyFont="1" applyFill="1" applyBorder="1" applyAlignment="1">
      <alignment horizontal="center" vertical="center"/>
    </xf>
    <xf numFmtId="0" fontId="203" fillId="56" borderId="0" xfId="0" applyFont="1" applyFill="1" applyAlignment="1"/>
    <xf numFmtId="1" fontId="149" fillId="34" borderId="0" xfId="57" applyNumberFormat="1" applyFont="1" applyFill="1" applyBorder="1" applyAlignment="1">
      <alignment horizontal="center" vertical="center"/>
    </xf>
    <xf numFmtId="0" fontId="0" fillId="0" borderId="0" xfId="0" applyAlignment="1"/>
    <xf numFmtId="0" fontId="134" fillId="0" borderId="13" xfId="0" applyFont="1" applyBorder="1" applyAlignment="1">
      <alignment horizontal="center" vertical="center"/>
    </xf>
    <xf numFmtId="0" fontId="0" fillId="0" borderId="14" xfId="0" applyBorder="1" applyAlignment="1"/>
    <xf numFmtId="0" fontId="0" fillId="0" borderId="15" xfId="0" applyBorder="1" applyAlignment="1"/>
    <xf numFmtId="0" fontId="25" fillId="49" borderId="828" xfId="24712" applyFont="1" applyFill="1" applyBorder="1" applyAlignment="1">
      <alignment horizontal="center"/>
    </xf>
    <xf numFmtId="0" fontId="0" fillId="0" borderId="603" xfId="0" applyBorder="1" applyAlignment="1">
      <alignment horizontal="center"/>
    </xf>
    <xf numFmtId="0" fontId="135" fillId="49" borderId="603" xfId="0" applyFont="1" applyFill="1" applyBorder="1" applyAlignment="1">
      <alignment horizontal="center" vertical="center" wrapText="1"/>
    </xf>
    <xf numFmtId="0" fontId="146" fillId="49" borderId="603" xfId="0" applyFont="1" applyFill="1" applyBorder="1" applyAlignment="1">
      <alignment horizontal="center" vertical="center" wrapText="1"/>
    </xf>
    <xf numFmtId="0" fontId="146" fillId="49" borderId="688" xfId="0" applyFont="1" applyFill="1" applyBorder="1" applyAlignment="1">
      <alignment horizontal="center" vertical="center" wrapText="1"/>
    </xf>
    <xf numFmtId="0" fontId="146" fillId="49" borderId="62" xfId="0" applyFont="1" applyFill="1" applyBorder="1" applyAlignment="1">
      <alignment horizontal="center" vertical="center" wrapText="1"/>
    </xf>
    <xf numFmtId="4" fontId="148" fillId="48" borderId="603" xfId="0" applyNumberFormat="1" applyFont="1" applyFill="1" applyBorder="1" applyAlignment="1">
      <alignment horizontal="center" vertical="center" wrapText="1"/>
    </xf>
    <xf numFmtId="4" fontId="339" fillId="48" borderId="603" xfId="116" applyNumberFormat="1" applyFont="1" applyFill="1" applyBorder="1" applyAlignment="1">
      <alignment horizontal="center" vertical="center" wrapText="1"/>
    </xf>
    <xf numFmtId="0" fontId="146" fillId="49" borderId="627" xfId="0" applyFont="1" applyFill="1" applyBorder="1" applyAlignment="1">
      <alignment horizontal="center" vertical="center" wrapText="1"/>
    </xf>
    <xf numFmtId="0" fontId="146" fillId="49" borderId="629" xfId="0" applyFont="1" applyFill="1" applyBorder="1" applyAlignment="1">
      <alignment horizontal="center" vertical="center" wrapText="1"/>
    </xf>
    <xf numFmtId="0" fontId="190" fillId="56" borderId="346" xfId="0" applyFont="1" applyFill="1" applyBorder="1" applyAlignment="1">
      <alignment horizontal="center"/>
    </xf>
    <xf numFmtId="0" fontId="190" fillId="56" borderId="553" xfId="0" applyFont="1" applyFill="1" applyBorder="1" applyAlignment="1">
      <alignment horizontal="center"/>
    </xf>
    <xf numFmtId="0" fontId="190" fillId="56" borderId="346" xfId="0" applyFont="1" applyFill="1" applyBorder="1" applyAlignment="1">
      <alignment horizontal="center" vertical="center" wrapText="1"/>
    </xf>
    <xf numFmtId="0" fontId="190" fillId="56" borderId="553" xfId="0" applyFont="1" applyFill="1" applyBorder="1" applyAlignment="1">
      <alignment horizontal="center" vertical="center" wrapText="1"/>
    </xf>
    <xf numFmtId="0" fontId="190" fillId="56" borderId="292" xfId="0" applyFont="1" applyFill="1" applyBorder="1" applyAlignment="1">
      <alignment horizontal="center"/>
    </xf>
    <xf numFmtId="0" fontId="190" fillId="56" borderId="745" xfId="0" applyFont="1" applyFill="1" applyBorder="1" applyAlignment="1">
      <alignment horizontal="center"/>
    </xf>
    <xf numFmtId="0" fontId="135" fillId="49" borderId="726" xfId="0" applyFont="1" applyFill="1" applyBorder="1" applyAlignment="1">
      <alignment horizontal="center" vertical="center" wrapText="1"/>
    </xf>
    <xf numFmtId="0" fontId="146" fillId="49" borderId="726" xfId="0" applyFont="1" applyFill="1" applyBorder="1" applyAlignment="1">
      <alignment horizontal="center" vertical="center" wrapText="1"/>
    </xf>
    <xf numFmtId="0" fontId="146" fillId="49" borderId="706" xfId="0" applyFont="1" applyFill="1" applyBorder="1" applyAlignment="1">
      <alignment horizontal="center" vertical="center" wrapText="1"/>
    </xf>
    <xf numFmtId="0" fontId="146" fillId="49" borderId="749" xfId="0" applyFont="1" applyFill="1" applyBorder="1" applyAlignment="1">
      <alignment horizontal="center" vertical="center" wrapText="1"/>
    </xf>
    <xf numFmtId="0" fontId="146" fillId="49" borderId="199" xfId="0" applyFont="1" applyFill="1" applyBorder="1" applyAlignment="1">
      <alignment horizontal="center" vertical="center" wrapText="1"/>
    </xf>
    <xf numFmtId="0" fontId="146" fillId="49" borderId="738" xfId="0" applyFont="1" applyFill="1" applyBorder="1" applyAlignment="1">
      <alignment horizontal="center" vertical="center" wrapText="1"/>
    </xf>
    <xf numFmtId="0" fontId="146" fillId="49" borderId="740" xfId="0" applyFont="1" applyFill="1" applyBorder="1" applyAlignment="1">
      <alignment horizontal="center" vertical="center" wrapText="1"/>
    </xf>
    <xf numFmtId="4" fontId="148" fillId="48" borderId="726" xfId="0" applyNumberFormat="1" applyFont="1" applyFill="1" applyBorder="1" applyAlignment="1">
      <alignment horizontal="center" vertical="center" wrapText="1"/>
    </xf>
    <xf numFmtId="4" fontId="339" fillId="48" borderId="726" xfId="116" applyNumberFormat="1" applyFont="1" applyFill="1" applyBorder="1" applyAlignment="1">
      <alignment horizontal="center" vertical="center" wrapText="1"/>
    </xf>
    <xf numFmtId="0" fontId="0" fillId="0" borderId="726" xfId="0" applyBorder="1" applyAlignment="1">
      <alignment horizontal="center"/>
    </xf>
    <xf numFmtId="0" fontId="190" fillId="56" borderId="292" xfId="0" applyFont="1" applyFill="1" applyBorder="1" applyAlignment="1">
      <alignment horizontal="center" vertical="center" wrapText="1"/>
    </xf>
    <xf numFmtId="0" fontId="190" fillId="56" borderId="745" xfId="0" applyFont="1" applyFill="1" applyBorder="1" applyAlignment="1">
      <alignment horizontal="center" vertical="center" wrapText="1"/>
    </xf>
    <xf numFmtId="0" fontId="0" fillId="0" borderId="749" xfId="0" applyFill="1" applyBorder="1" applyAlignment="1">
      <alignment horizontal="center"/>
    </xf>
    <xf numFmtId="0" fontId="0" fillId="0" borderId="741" xfId="0" applyFill="1" applyBorder="1" applyAlignment="1">
      <alignment horizontal="center"/>
    </xf>
    <xf numFmtId="0" fontId="0" fillId="0" borderId="531" xfId="0" applyFill="1" applyBorder="1" applyAlignment="1">
      <alignment horizontal="center"/>
    </xf>
    <xf numFmtId="0" fontId="229" fillId="56" borderId="135" xfId="57" applyFont="1" applyFill="1" applyBorder="1" applyAlignment="1">
      <alignment horizontal="center" vertical="center"/>
    </xf>
    <xf numFmtId="0" fontId="229" fillId="56" borderId="136" xfId="57" applyFont="1" applyFill="1" applyBorder="1" applyAlignment="1">
      <alignment horizontal="center" vertical="center"/>
    </xf>
    <xf numFmtId="0" fontId="229" fillId="56" borderId="137" xfId="57" applyFont="1" applyFill="1" applyBorder="1" applyAlignment="1">
      <alignment horizontal="center" vertical="center"/>
    </xf>
    <xf numFmtId="0" fontId="13" fillId="0" borderId="723" xfId="57" applyFont="1" applyFill="1" applyBorder="1" applyAlignment="1">
      <alignment horizontal="center" vertical="center" wrapText="1"/>
    </xf>
    <xf numFmtId="0" fontId="13" fillId="0" borderId="724" xfId="57" applyFont="1" applyFill="1" applyBorder="1" applyAlignment="1">
      <alignment horizontal="center" vertical="center" wrapText="1"/>
    </xf>
    <xf numFmtId="0" fontId="0" fillId="0" borderId="715" xfId="0" applyFill="1" applyBorder="1" applyAlignment="1">
      <alignment horizontal="center"/>
    </xf>
    <xf numFmtId="0" fontId="0" fillId="0" borderId="718" xfId="0" applyFill="1" applyBorder="1" applyAlignment="1">
      <alignment horizontal="center"/>
    </xf>
    <xf numFmtId="0" fontId="0" fillId="0" borderId="74" xfId="0" applyFill="1" applyBorder="1" applyAlignment="1">
      <alignment horizontal="center"/>
    </xf>
    <xf numFmtId="0" fontId="25" fillId="0" borderId="419" xfId="0" applyFont="1" applyFill="1" applyBorder="1" applyAlignment="1">
      <alignment horizontal="center" vertical="center" wrapText="1"/>
    </xf>
    <xf numFmtId="0" fontId="25" fillId="0" borderId="444" xfId="0" applyFont="1" applyFill="1" applyBorder="1" applyAlignment="1">
      <alignment horizontal="center" vertical="center" wrapText="1"/>
    </xf>
    <xf numFmtId="0" fontId="25" fillId="0" borderId="721" xfId="0" applyFont="1" applyFill="1" applyBorder="1" applyAlignment="1">
      <alignment horizontal="center" vertical="center" wrapText="1"/>
    </xf>
    <xf numFmtId="0" fontId="25" fillId="0" borderId="144" xfId="0" applyFont="1" applyFill="1" applyBorder="1" applyAlignment="1">
      <alignment horizontal="center" vertical="center" wrapText="1"/>
    </xf>
    <xf numFmtId="0" fontId="25" fillId="0" borderId="145" xfId="0" applyFont="1" applyFill="1" applyBorder="1" applyAlignment="1">
      <alignment horizontal="center" vertical="center" wrapText="1"/>
    </xf>
    <xf numFmtId="49" fontId="13" fillId="0" borderId="189" xfId="57" applyNumberFormat="1" applyFont="1" applyFill="1" applyBorder="1" applyAlignment="1">
      <alignment horizontal="center" vertical="center" wrapText="1"/>
    </xf>
    <xf numFmtId="49" fontId="13" fillId="0" borderId="127" xfId="57" applyNumberFormat="1" applyFont="1" applyFill="1" applyBorder="1" applyAlignment="1">
      <alignment horizontal="center" vertical="center" wrapText="1"/>
    </xf>
    <xf numFmtId="0" fontId="13" fillId="0" borderId="709" xfId="57" applyFont="1" applyFill="1" applyBorder="1" applyAlignment="1">
      <alignment horizontal="center" vertical="center" wrapText="1"/>
    </xf>
    <xf numFmtId="0" fontId="13" fillId="0" borderId="713" xfId="57" applyFont="1" applyFill="1" applyBorder="1" applyAlignment="1">
      <alignment horizontal="center" vertical="center" wrapText="1"/>
    </xf>
    <xf numFmtId="3" fontId="13" fillId="0" borderId="709" xfId="57" applyNumberFormat="1" applyFont="1" applyFill="1" applyBorder="1" applyAlignment="1">
      <alignment horizontal="center" vertical="center" wrapText="1"/>
    </xf>
    <xf numFmtId="0" fontId="13" fillId="0" borderId="717" xfId="57" applyFont="1" applyFill="1" applyBorder="1" applyAlignment="1">
      <alignment horizontal="center" vertical="center" wrapText="1"/>
    </xf>
    <xf numFmtId="0" fontId="13" fillId="0" borderId="784" xfId="57" applyFont="1" applyFill="1" applyBorder="1" applyAlignment="1">
      <alignment horizontal="center" vertical="center" wrapText="1"/>
    </xf>
    <xf numFmtId="0" fontId="13" fillId="0" borderId="707" xfId="57" applyFont="1" applyFill="1" applyBorder="1" applyAlignment="1">
      <alignment horizontal="center" vertical="center" wrapText="1"/>
    </xf>
    <xf numFmtId="0" fontId="13" fillId="0" borderId="725" xfId="57" applyFont="1" applyFill="1" applyBorder="1" applyAlignment="1">
      <alignment horizontal="center" vertical="center" wrapText="1"/>
    </xf>
    <xf numFmtId="0" fontId="13" fillId="0" borderId="711" xfId="57" applyFont="1" applyFill="1" applyBorder="1" applyAlignment="1">
      <alignment horizontal="center" vertical="center" wrapText="1"/>
    </xf>
    <xf numFmtId="0" fontId="13" fillId="0" borderId="419" xfId="57" applyFont="1" applyFill="1" applyBorder="1" applyAlignment="1">
      <alignment horizontal="center" vertical="center" wrapText="1"/>
    </xf>
    <xf numFmtId="0" fontId="13" fillId="0" borderId="145" xfId="57" applyFont="1" applyFill="1" applyBorder="1" applyAlignment="1">
      <alignment horizontal="center" vertical="center" wrapText="1"/>
    </xf>
    <xf numFmtId="0" fontId="13" fillId="0" borderId="434" xfId="57" applyFont="1" applyFill="1" applyBorder="1" applyAlignment="1">
      <alignment horizontal="center" vertical="center" wrapText="1"/>
    </xf>
    <xf numFmtId="0" fontId="13" fillId="0" borderId="193" xfId="57" applyFont="1" applyFill="1" applyBorder="1" applyAlignment="1">
      <alignment horizontal="center" vertical="center" wrapText="1"/>
    </xf>
    <xf numFmtId="49" fontId="13" fillId="0" borderId="708" xfId="57" applyNumberFormat="1" applyFont="1" applyFill="1" applyBorder="1" applyAlignment="1">
      <alignment horizontal="center" vertical="center" wrapText="1"/>
    </xf>
    <xf numFmtId="49" fontId="13" fillId="0" borderId="712" xfId="57" applyNumberFormat="1" applyFont="1" applyFill="1" applyBorder="1" applyAlignment="1">
      <alignment horizontal="center" vertical="center" wrapText="1"/>
    </xf>
    <xf numFmtId="49" fontId="13" fillId="0" borderId="419" xfId="57" applyNumberFormat="1" applyFont="1" applyFill="1" applyBorder="1" applyAlignment="1">
      <alignment horizontal="center" vertical="center" wrapText="1"/>
    </xf>
    <xf numFmtId="49" fontId="13" fillId="0" borderId="145" xfId="57" applyNumberFormat="1" applyFont="1" applyFill="1" applyBorder="1" applyAlignment="1">
      <alignment horizontal="center" vertical="center" wrapText="1"/>
    </xf>
    <xf numFmtId="0" fontId="80" fillId="40" borderId="0" xfId="0" applyFont="1" applyFill="1" applyAlignment="1">
      <alignment horizontal="center" vertical="center"/>
    </xf>
    <xf numFmtId="0" fontId="183" fillId="0" borderId="257" xfId="0" applyFont="1" applyFill="1" applyBorder="1" applyAlignment="1">
      <alignment vertical="center"/>
    </xf>
    <xf numFmtId="0" fontId="183" fillId="0" borderId="257" xfId="0" applyFont="1" applyFill="1" applyBorder="1" applyAlignment="1">
      <alignment horizontal="center" vertical="center"/>
    </xf>
    <xf numFmtId="0" fontId="229" fillId="56" borderId="0" xfId="0" applyFont="1" applyFill="1" applyAlignment="1">
      <alignment horizontal="center" vertical="center"/>
    </xf>
    <xf numFmtId="0" fontId="260" fillId="0" borderId="284" xfId="0" applyFont="1" applyFill="1" applyBorder="1" applyAlignment="1">
      <alignment horizontal="center" vertical="center"/>
    </xf>
    <xf numFmtId="0" fontId="260" fillId="0" borderId="285" xfId="0" applyFont="1" applyFill="1" applyBorder="1" applyAlignment="1">
      <alignment horizontal="center" vertical="center"/>
    </xf>
    <xf numFmtId="0" fontId="183" fillId="0" borderId="281" xfId="0" applyFont="1" applyFill="1" applyBorder="1" applyAlignment="1">
      <alignment horizontal="center" vertical="center" wrapText="1"/>
    </xf>
    <xf numFmtId="0" fontId="183" fillId="0" borderId="282" xfId="0" applyFont="1" applyFill="1" applyBorder="1" applyAlignment="1">
      <alignment horizontal="center" vertical="center" wrapText="1"/>
    </xf>
    <xf numFmtId="0" fontId="183" fillId="0" borderId="201" xfId="0" applyFont="1" applyFill="1" applyBorder="1" applyAlignment="1">
      <alignment horizontal="center" vertical="center" wrapText="1"/>
    </xf>
    <xf numFmtId="0" fontId="183" fillId="0" borderId="226" xfId="0" applyFont="1" applyFill="1" applyBorder="1" applyAlignment="1">
      <alignment horizontal="center" vertical="center" wrapText="1"/>
    </xf>
    <xf numFmtId="0" fontId="260" fillId="0" borderId="257" xfId="0" applyFont="1" applyFill="1" applyBorder="1" applyAlignment="1">
      <alignment horizontal="center" vertical="center"/>
    </xf>
    <xf numFmtId="0" fontId="183" fillId="0" borderId="284" xfId="0" applyFont="1" applyFill="1" applyBorder="1" applyAlignment="1">
      <alignment horizontal="center" vertical="center" wrapText="1"/>
    </xf>
    <xf numFmtId="0" fontId="183" fillId="0" borderId="286" xfId="0" applyFont="1" applyFill="1" applyBorder="1" applyAlignment="1">
      <alignment horizontal="center" vertical="center" wrapText="1"/>
    </xf>
    <xf numFmtId="0" fontId="183" fillId="0" borderId="285" xfId="0" applyFont="1" applyFill="1" applyBorder="1" applyAlignment="1">
      <alignment horizontal="center" vertical="center" wrapText="1"/>
    </xf>
    <xf numFmtId="0" fontId="183" fillId="0" borderId="284" xfId="0" applyFont="1" applyFill="1" applyBorder="1" applyAlignment="1">
      <alignment horizontal="left" vertical="center" wrapText="1"/>
    </xf>
    <xf numFmtId="0" fontId="183" fillId="0" borderId="286" xfId="0" applyFont="1" applyFill="1" applyBorder="1" applyAlignment="1">
      <alignment horizontal="left" vertical="center" wrapText="1"/>
    </xf>
    <xf numFmtId="0" fontId="183" fillId="0" borderId="285" xfId="0" applyFont="1" applyFill="1" applyBorder="1" applyAlignment="1">
      <alignment horizontal="left" vertical="center" wrapText="1"/>
    </xf>
    <xf numFmtId="0" fontId="150" fillId="50" borderId="136" xfId="0" applyFont="1" applyFill="1" applyBorder="1" applyAlignment="1">
      <alignment horizontal="center" wrapText="1"/>
    </xf>
    <xf numFmtId="0" fontId="150" fillId="50" borderId="137" xfId="0" applyFont="1" applyFill="1" applyBorder="1" applyAlignment="1">
      <alignment horizontal="center" wrapText="1"/>
    </xf>
    <xf numFmtId="2" fontId="44" fillId="0" borderId="726" xfId="57" applyNumberFormat="1" applyFont="1" applyFill="1" applyBorder="1" applyAlignment="1">
      <alignment horizontal="center"/>
    </xf>
    <xf numFmtId="2" fontId="44" fillId="0" borderId="733" xfId="57" applyNumberFormat="1" applyFont="1" applyFill="1" applyBorder="1" applyAlignment="1">
      <alignment horizontal="center"/>
    </xf>
    <xf numFmtId="0" fontId="0" fillId="0" borderId="733" xfId="0" applyFill="1" applyBorder="1" applyAlignment="1">
      <alignment horizontal="center"/>
    </xf>
    <xf numFmtId="0" fontId="0" fillId="0" borderId="284" xfId="0" applyFill="1" applyBorder="1" applyAlignment="1">
      <alignment horizontal="left"/>
    </xf>
    <xf numFmtId="0" fontId="0" fillId="0" borderId="286" xfId="0" applyFill="1" applyBorder="1" applyAlignment="1">
      <alignment horizontal="left"/>
    </xf>
    <xf numFmtId="0" fontId="0" fillId="0" borderId="285" xfId="0" applyFill="1" applyBorder="1" applyAlignment="1">
      <alignment horizontal="left"/>
    </xf>
    <xf numFmtId="0" fontId="260" fillId="0" borderId="286" xfId="0" applyFont="1" applyFill="1" applyBorder="1" applyAlignment="1">
      <alignment horizontal="center" vertical="center"/>
    </xf>
    <xf numFmtId="0" fontId="0" fillId="0" borderId="284" xfId="0" applyFill="1" applyBorder="1" applyAlignment="1">
      <alignment horizontal="center"/>
    </xf>
    <xf numFmtId="0" fontId="0" fillId="0" borderId="285" xfId="0" applyFill="1" applyBorder="1" applyAlignment="1">
      <alignment horizontal="center"/>
    </xf>
    <xf numFmtId="0" fontId="179" fillId="56" borderId="54" xfId="57" applyFont="1" applyFill="1" applyBorder="1" applyAlignment="1">
      <alignment horizontal="center" vertical="center" wrapText="1"/>
    </xf>
    <xf numFmtId="0" fontId="178" fillId="56" borderId="0" xfId="57" applyFont="1" applyFill="1" applyBorder="1" applyAlignment="1">
      <alignment horizontal="center" vertical="center" wrapText="1"/>
    </xf>
    <xf numFmtId="0" fontId="178" fillId="56" borderId="166" xfId="57" applyFont="1" applyFill="1" applyBorder="1" applyAlignment="1">
      <alignment horizontal="center" vertical="center" wrapText="1"/>
    </xf>
    <xf numFmtId="0" fontId="291" fillId="0" borderId="412" xfId="0" applyFont="1" applyFill="1" applyBorder="1" applyAlignment="1">
      <alignment horizontal="center" vertical="center" wrapText="1"/>
    </xf>
    <xf numFmtId="0" fontId="290" fillId="0" borderId="412" xfId="0" applyFont="1" applyFill="1" applyBorder="1" applyAlignment="1">
      <alignment horizontal="left" vertical="top" wrapText="1"/>
    </xf>
    <xf numFmtId="0" fontId="289" fillId="80" borderId="412" xfId="0" applyFont="1" applyFill="1" applyBorder="1" applyAlignment="1">
      <alignment horizontal="center" vertical="top" wrapText="1"/>
    </xf>
    <xf numFmtId="0" fontId="290" fillId="80" borderId="412" xfId="0" applyFont="1" applyFill="1" applyBorder="1" applyAlignment="1">
      <alignment horizontal="center" vertical="center" wrapText="1"/>
    </xf>
    <xf numFmtId="0" fontId="290" fillId="0" borderId="410" xfId="0" applyFont="1" applyFill="1" applyBorder="1" applyAlignment="1">
      <alignment horizontal="center" wrapText="1"/>
    </xf>
    <xf numFmtId="0" fontId="290" fillId="0" borderId="293" xfId="0" applyFont="1" applyFill="1" applyBorder="1" applyAlignment="1">
      <alignment horizontal="center" wrapText="1"/>
    </xf>
    <xf numFmtId="0" fontId="290" fillId="0" borderId="328" xfId="0" applyFont="1" applyFill="1" applyBorder="1" applyAlignment="1">
      <alignment horizontal="center" wrapText="1"/>
    </xf>
    <xf numFmtId="0" fontId="290" fillId="0" borderId="413" xfId="0" applyFont="1" applyFill="1" applyBorder="1" applyAlignment="1">
      <alignment horizontal="left" vertical="top" wrapText="1"/>
    </xf>
    <xf numFmtId="0" fontId="290" fillId="0" borderId="414" xfId="0" applyFont="1" applyFill="1" applyBorder="1" applyAlignment="1">
      <alignment horizontal="left" vertical="top" wrapText="1"/>
    </xf>
    <xf numFmtId="0" fontId="290" fillId="0" borderId="416" xfId="0" applyFont="1" applyFill="1" applyBorder="1" applyAlignment="1">
      <alignment horizontal="left" vertical="top" wrapText="1"/>
    </xf>
    <xf numFmtId="0" fontId="150" fillId="48" borderId="12" xfId="70" applyFont="1" applyFill="1" applyBorder="1" applyAlignment="1">
      <alignment horizontal="center" vertical="center" wrapText="1"/>
    </xf>
    <xf numFmtId="0" fontId="0" fillId="0" borderId="291" xfId="0" applyFill="1" applyBorder="1" applyAlignment="1">
      <alignment horizontal="left"/>
    </xf>
    <xf numFmtId="0" fontId="154" fillId="0" borderId="10" xfId="0" applyFont="1" applyFill="1" applyBorder="1" applyAlignment="1">
      <alignment horizontal="center" wrapText="1"/>
    </xf>
    <xf numFmtId="0" fontId="154" fillId="0" borderId="11" xfId="0" applyFont="1" applyFill="1" applyBorder="1" applyAlignment="1">
      <alignment horizontal="center" wrapText="1"/>
    </xf>
    <xf numFmtId="0" fontId="154" fillId="0" borderId="28" xfId="0" applyFont="1" applyFill="1" applyBorder="1" applyAlignment="1">
      <alignment horizontal="center" wrapText="1"/>
    </xf>
    <xf numFmtId="0" fontId="150" fillId="43" borderId="12" xfId="70" applyFont="1" applyFill="1" applyBorder="1" applyAlignment="1">
      <alignment horizontal="center" vertical="center" wrapText="1"/>
    </xf>
    <xf numFmtId="0" fontId="150" fillId="43" borderId="831" xfId="70" applyFont="1" applyFill="1" applyBorder="1" applyAlignment="1">
      <alignment horizontal="center" vertical="center" wrapText="1"/>
    </xf>
    <xf numFmtId="0" fontId="150" fillId="50" borderId="12" xfId="70" applyFont="1" applyFill="1" applyBorder="1" applyAlignment="1">
      <alignment horizontal="center" vertical="center" wrapText="1"/>
    </xf>
    <xf numFmtId="0" fontId="134" fillId="0" borderId="12" xfId="70" applyFont="1" applyFill="1" applyBorder="1" applyAlignment="1">
      <alignment horizontal="center" vertical="center" wrapText="1"/>
    </xf>
    <xf numFmtId="0" fontId="0" fillId="0" borderId="12" xfId="0" applyBorder="1" applyAlignment="1">
      <alignment horizontal="center" vertical="center" wrapText="1"/>
    </xf>
    <xf numFmtId="0" fontId="0" fillId="0" borderId="12" xfId="0" applyFill="1" applyBorder="1" applyAlignment="1">
      <alignment wrapText="1"/>
    </xf>
    <xf numFmtId="0" fontId="150" fillId="0" borderId="12" xfId="70" applyFont="1" applyFill="1" applyBorder="1" applyAlignment="1">
      <alignment horizontal="center" vertical="center" wrapText="1"/>
    </xf>
    <xf numFmtId="0" fontId="150" fillId="49" borderId="12" xfId="70" applyFont="1" applyFill="1" applyBorder="1" applyAlignment="1">
      <alignment horizontal="center" vertical="center" wrapText="1"/>
    </xf>
    <xf numFmtId="0" fontId="150" fillId="0" borderId="10" xfId="70" applyFont="1" applyFill="1" applyBorder="1" applyAlignment="1">
      <alignment horizontal="center" vertical="center" wrapText="1"/>
    </xf>
    <xf numFmtId="0" fontId="150" fillId="0" borderId="28" xfId="70" applyFont="1" applyFill="1" applyBorder="1" applyAlignment="1">
      <alignment horizontal="center" vertical="center" wrapText="1"/>
    </xf>
    <xf numFmtId="0" fontId="154" fillId="0" borderId="12" xfId="0" applyFont="1" applyFill="1" applyBorder="1" applyAlignment="1">
      <alignment horizontal="center" wrapText="1"/>
    </xf>
    <xf numFmtId="0" fontId="0" fillId="0" borderId="831" xfId="0" applyFill="1" applyBorder="1" applyAlignment="1">
      <alignment horizontal="center" wrapText="1"/>
    </xf>
    <xf numFmtId="0" fontId="0" fillId="0" borderId="12" xfId="0" applyFill="1" applyBorder="1" applyAlignment="1">
      <alignment horizontal="center" wrapText="1"/>
    </xf>
    <xf numFmtId="0" fontId="129" fillId="0" borderId="13" xfId="0" applyFont="1" applyBorder="1" applyAlignment="1">
      <alignment wrapText="1"/>
    </xf>
    <xf numFmtId="0" fontId="0" fillId="0" borderId="14" xfId="0" applyBorder="1" applyAlignment="1">
      <alignment wrapText="1"/>
    </xf>
    <xf numFmtId="0" fontId="0" fillId="0" borderId="15" xfId="0" applyBorder="1" applyAlignment="1">
      <alignment wrapText="1"/>
    </xf>
    <xf numFmtId="0" fontId="150" fillId="0" borderId="11" xfId="70" applyFont="1" applyFill="1" applyBorder="1" applyAlignment="1">
      <alignment horizontal="center" vertical="center" wrapText="1"/>
    </xf>
    <xf numFmtId="0" fontId="134" fillId="0" borderId="10" xfId="70" applyFont="1" applyFill="1" applyBorder="1" applyAlignment="1">
      <alignment horizontal="center" vertical="center" wrapText="1"/>
    </xf>
    <xf numFmtId="0" fontId="134" fillId="0" borderId="28" xfId="70" applyFont="1" applyFill="1" applyBorder="1" applyAlignment="1">
      <alignment horizontal="center" vertical="center" wrapText="1"/>
    </xf>
    <xf numFmtId="0" fontId="176" fillId="0" borderId="12" xfId="70" applyFont="1" applyFill="1" applyBorder="1" applyAlignment="1">
      <alignment horizontal="center" vertical="center" wrapText="1"/>
    </xf>
    <xf numFmtId="0" fontId="134" fillId="0" borderId="12" xfId="70" applyFont="1" applyBorder="1" applyAlignment="1">
      <alignment horizontal="center" vertical="center" wrapText="1"/>
    </xf>
    <xf numFmtId="0" fontId="0" fillId="0" borderId="12" xfId="0" applyBorder="1" applyAlignment="1">
      <alignment wrapText="1"/>
    </xf>
    <xf numFmtId="0" fontId="150" fillId="121" borderId="765" xfId="70" applyFont="1" applyFill="1" applyBorder="1" applyAlignment="1">
      <alignment horizontal="center" vertical="center" wrapText="1"/>
    </xf>
    <xf numFmtId="0" fontId="150" fillId="121" borderId="456" xfId="70" applyFont="1" applyFill="1" applyBorder="1" applyAlignment="1">
      <alignment horizontal="center" vertical="center" wrapText="1"/>
    </xf>
    <xf numFmtId="0" fontId="150" fillId="121" borderId="766" xfId="70" applyFont="1" applyFill="1" applyBorder="1" applyAlignment="1">
      <alignment horizontal="center" vertical="center" wrapText="1"/>
    </xf>
    <xf numFmtId="0" fontId="150" fillId="47" borderId="754" xfId="70" applyFont="1" applyFill="1" applyBorder="1" applyAlignment="1">
      <alignment horizontal="center" vertical="center" wrapText="1"/>
    </xf>
    <xf numFmtId="0" fontId="150" fillId="47" borderId="741" xfId="70" applyFont="1" applyFill="1" applyBorder="1" applyAlignment="1">
      <alignment horizontal="center" vertical="center" wrapText="1"/>
    </xf>
    <xf numFmtId="0" fontId="8" fillId="34" borderId="69" xfId="69" applyFont="1" applyFill="1" applyBorder="1" applyAlignment="1">
      <alignment horizontal="center" vertical="center"/>
    </xf>
    <xf numFmtId="0" fontId="8" fillId="34" borderId="0" xfId="69" applyFont="1" applyFill="1" applyBorder="1" applyAlignment="1">
      <alignment horizontal="center" vertical="center"/>
    </xf>
    <xf numFmtId="0" fontId="151" fillId="0" borderId="13" xfId="0" applyFont="1" applyFill="1" applyBorder="1" applyAlignment="1">
      <alignment horizontal="left" vertical="center"/>
    </xf>
    <xf numFmtId="0" fontId="0" fillId="0" borderId="14" xfId="0" applyFill="1" applyBorder="1" applyAlignment="1">
      <alignment horizontal="left" vertical="center"/>
    </xf>
    <xf numFmtId="0" fontId="0" fillId="0" borderId="15" xfId="0" applyFill="1" applyBorder="1" applyAlignment="1">
      <alignment horizontal="left" vertical="center"/>
    </xf>
    <xf numFmtId="0" fontId="135" fillId="0" borderId="13" xfId="0" applyFont="1" applyFill="1" applyBorder="1" applyAlignment="1">
      <alignment vertical="center" wrapText="1"/>
    </xf>
    <xf numFmtId="0" fontId="0" fillId="0" borderId="14" xfId="0" applyFill="1" applyBorder="1" applyAlignment="1">
      <alignment vertical="center"/>
    </xf>
    <xf numFmtId="0" fontId="0" fillId="0" borderId="15" xfId="0" applyFill="1" applyBorder="1" applyAlignment="1">
      <alignment vertical="center"/>
    </xf>
    <xf numFmtId="0" fontId="151" fillId="47" borderId="13" xfId="0" applyFont="1" applyFill="1" applyBorder="1" applyAlignment="1">
      <alignment horizontal="left" vertical="center"/>
    </xf>
    <xf numFmtId="0" fontId="0" fillId="47" borderId="14" xfId="0" applyFill="1" applyBorder="1" applyAlignment="1">
      <alignment horizontal="left" vertical="center"/>
    </xf>
    <xf numFmtId="0" fontId="8" fillId="34" borderId="0" xfId="57" applyFont="1" applyFill="1" applyBorder="1" applyAlignment="1">
      <alignment horizontal="center" vertical="center"/>
    </xf>
    <xf numFmtId="0" fontId="0" fillId="0" borderId="0" xfId="0" applyAlignment="1">
      <alignment vertical="center"/>
    </xf>
    <xf numFmtId="0" fontId="3" fillId="47" borderId="13" xfId="0" applyFont="1" applyFill="1" applyBorder="1" applyAlignment="1">
      <alignment horizontal="center" vertical="center"/>
    </xf>
    <xf numFmtId="0" fontId="0" fillId="47" borderId="14" xfId="0" applyFill="1" applyBorder="1" applyAlignment="1">
      <alignment horizontal="center" vertical="center"/>
    </xf>
    <xf numFmtId="0" fontId="3" fillId="0" borderId="13" xfId="0" applyFont="1" applyFill="1" applyBorder="1" applyAlignment="1">
      <alignment horizontal="center" vertical="center"/>
    </xf>
    <xf numFmtId="0" fontId="0" fillId="0" borderId="14" xfId="0" applyFill="1" applyBorder="1" applyAlignment="1">
      <alignment horizontal="center" vertical="center"/>
    </xf>
    <xf numFmtId="0" fontId="0" fillId="0" borderId="15" xfId="0" applyFill="1" applyBorder="1" applyAlignment="1">
      <alignment horizontal="center" vertical="center"/>
    </xf>
    <xf numFmtId="0" fontId="3" fillId="47" borderId="13" xfId="0" applyFont="1" applyFill="1" applyBorder="1" applyAlignment="1">
      <alignment vertical="center"/>
    </xf>
    <xf numFmtId="0" fontId="0" fillId="47" borderId="14" xfId="0" applyFill="1" applyBorder="1" applyAlignment="1">
      <alignment vertical="center"/>
    </xf>
    <xf numFmtId="0" fontId="3" fillId="0" borderId="13" xfId="0" applyFont="1" applyFill="1" applyBorder="1" applyAlignment="1">
      <alignment vertical="center"/>
    </xf>
    <xf numFmtId="0" fontId="3" fillId="47" borderId="728" xfId="0" applyFont="1" applyFill="1" applyBorder="1" applyAlignment="1">
      <alignment horizontal="center" vertical="center"/>
    </xf>
    <xf numFmtId="0" fontId="3" fillId="47" borderId="727" xfId="0" applyFont="1" applyFill="1" applyBorder="1" applyAlignment="1">
      <alignment horizontal="center" vertical="center"/>
    </xf>
    <xf numFmtId="0" fontId="3" fillId="47" borderId="746" xfId="0" applyFont="1" applyFill="1" applyBorder="1" applyAlignment="1">
      <alignment horizontal="center" vertical="center"/>
    </xf>
    <xf numFmtId="0" fontId="3" fillId="0" borderId="728" xfId="0" applyFont="1" applyFill="1" applyBorder="1" applyAlignment="1">
      <alignment horizontal="center" vertical="center"/>
    </xf>
    <xf numFmtId="0" fontId="3" fillId="0" borderId="727" xfId="0" applyFont="1" applyFill="1" applyBorder="1" applyAlignment="1">
      <alignment horizontal="center" vertical="center"/>
    </xf>
    <xf numFmtId="0" fontId="3" fillId="0" borderId="746" xfId="0" applyFont="1" applyFill="1" applyBorder="1" applyAlignment="1">
      <alignment horizontal="center" vertical="center"/>
    </xf>
    <xf numFmtId="0" fontId="135" fillId="57" borderId="835" xfId="0" applyFont="1" applyFill="1" applyBorder="1" applyAlignment="1">
      <alignment horizontal="center" vertical="center"/>
    </xf>
    <xf numFmtId="0" fontId="135" fillId="57" borderId="828" xfId="0" applyFont="1" applyFill="1" applyBorder="1" applyAlignment="1">
      <alignment horizontal="center" vertical="center"/>
    </xf>
    <xf numFmtId="0" fontId="135" fillId="57" borderId="824" xfId="0" applyFont="1" applyFill="1" applyBorder="1" applyAlignment="1">
      <alignment horizontal="center" vertical="center"/>
    </xf>
    <xf numFmtId="10" fontId="3" fillId="0" borderId="816" xfId="0" applyNumberFormat="1" applyFont="1" applyFill="1" applyBorder="1" applyAlignment="1">
      <alignment horizontal="left" vertical="center" wrapText="1"/>
    </xf>
    <xf numFmtId="10" fontId="3" fillId="0" borderId="822" xfId="0" applyNumberFormat="1" applyFont="1" applyFill="1" applyBorder="1" applyAlignment="1">
      <alignment horizontal="left" vertical="center" wrapText="1"/>
    </xf>
    <xf numFmtId="10" fontId="3" fillId="0" borderId="824" xfId="0" applyNumberFormat="1" applyFont="1" applyFill="1" applyBorder="1" applyAlignment="1">
      <alignment horizontal="left" vertical="center" wrapText="1"/>
    </xf>
    <xf numFmtId="49" fontId="135" fillId="0" borderId="284" xfId="0" applyNumberFormat="1" applyFont="1" applyFill="1" applyBorder="1" applyAlignment="1">
      <alignment horizontal="left" vertical="top" wrapText="1"/>
    </xf>
    <xf numFmtId="49" fontId="135" fillId="0" borderId="291" xfId="0" applyNumberFormat="1" applyFont="1" applyFill="1" applyBorder="1" applyAlignment="1">
      <alignment horizontal="left" vertical="top" wrapText="1"/>
    </xf>
    <xf numFmtId="0" fontId="8" fillId="34" borderId="62" xfId="57" applyFont="1" applyFill="1" applyBorder="1" applyAlignment="1">
      <alignment horizontal="center" vertical="center"/>
    </xf>
    <xf numFmtId="0" fontId="135" fillId="0" borderId="307" xfId="0" applyFont="1" applyFill="1" applyBorder="1" applyAlignment="1">
      <alignment horizontal="left" vertical="top"/>
    </xf>
    <xf numFmtId="0" fontId="135" fillId="0" borderId="308" xfId="0" applyFont="1" applyFill="1" applyBorder="1" applyAlignment="1">
      <alignment horizontal="left" vertical="top"/>
    </xf>
    <xf numFmtId="49" fontId="135" fillId="0" borderId="307" xfId="0" applyNumberFormat="1" applyFont="1" applyFill="1" applyBorder="1" applyAlignment="1">
      <alignment horizontal="left" vertical="top" wrapText="1"/>
    </xf>
    <xf numFmtId="49" fontId="135" fillId="0" borderId="207" xfId="0" applyNumberFormat="1" applyFont="1" applyFill="1" applyBorder="1" applyAlignment="1">
      <alignment horizontal="left" vertical="top" wrapText="1"/>
    </xf>
    <xf numFmtId="0" fontId="135" fillId="0" borderId="284" xfId="0" applyFont="1" applyFill="1" applyBorder="1" applyAlignment="1">
      <alignment horizontal="left" vertical="top"/>
    </xf>
    <xf numFmtId="49" fontId="135" fillId="0" borderId="308" xfId="0" applyNumberFormat="1" applyFont="1" applyFill="1" applyBorder="1" applyAlignment="1">
      <alignment horizontal="left" vertical="top" wrapText="1"/>
    </xf>
    <xf numFmtId="0" fontId="179" fillId="56" borderId="0" xfId="0" applyFont="1" applyFill="1" applyAlignment="1">
      <alignment horizontal="center" vertical="center"/>
    </xf>
    <xf numFmtId="0" fontId="0" fillId="0" borderId="838" xfId="0" applyFill="1" applyBorder="1" applyAlignment="1">
      <alignment horizontal="center"/>
    </xf>
    <xf numFmtId="0" fontId="0" fillId="0" borderId="831" xfId="0" applyFill="1" applyBorder="1" applyAlignment="1">
      <alignment horizontal="center"/>
    </xf>
    <xf numFmtId="0" fontId="134" fillId="0" borderId="838" xfId="0" applyFont="1" applyFill="1" applyBorder="1" applyAlignment="1">
      <alignment horizontal="center"/>
    </xf>
    <xf numFmtId="0" fontId="134" fillId="0" borderId="741" xfId="0" applyFont="1" applyFill="1" applyBorder="1" applyAlignment="1">
      <alignment horizontal="center"/>
    </xf>
    <xf numFmtId="0" fontId="134" fillId="0" borderId="831" xfId="0" applyFont="1" applyFill="1" applyBorder="1" applyAlignment="1">
      <alignment horizontal="center"/>
    </xf>
    <xf numFmtId="0" fontId="140" fillId="48" borderId="739" xfId="0" applyFont="1" applyFill="1" applyBorder="1" applyAlignment="1">
      <alignment horizontal="center"/>
    </xf>
    <xf numFmtId="0" fontId="134" fillId="0" borderId="789" xfId="0" applyFont="1" applyFill="1" applyBorder="1" applyAlignment="1">
      <alignment horizontal="center"/>
    </xf>
    <xf numFmtId="0" fontId="134" fillId="0" borderId="829" xfId="0" applyFont="1" applyFill="1" applyBorder="1" applyAlignment="1">
      <alignment horizontal="center"/>
    </xf>
    <xf numFmtId="49" fontId="200" fillId="0" borderId="12" xfId="0" applyNumberFormat="1" applyFont="1" applyFill="1" applyBorder="1" applyAlignment="1">
      <alignment horizontal="center"/>
    </xf>
    <xf numFmtId="49" fontId="200" fillId="0" borderId="726" xfId="0" applyNumberFormat="1" applyFont="1" applyFill="1" applyBorder="1" applyAlignment="1">
      <alignment horizontal="center"/>
    </xf>
    <xf numFmtId="0" fontId="0" fillId="0" borderId="789" xfId="0" applyBorder="1" applyAlignment="1">
      <alignment horizontal="center"/>
    </xf>
    <xf numFmtId="0" fontId="0" fillId="0" borderId="789" xfId="0" applyFill="1" applyBorder="1" applyAlignment="1">
      <alignment horizontal="center"/>
    </xf>
    <xf numFmtId="49" fontId="150" fillId="0" borderId="829" xfId="0" applyNumberFormat="1" applyFont="1" applyFill="1" applyBorder="1" applyAlignment="1">
      <alignment horizontal="center"/>
    </xf>
    <xf numFmtId="0" fontId="336" fillId="40" borderId="0" xfId="0" applyFont="1" applyFill="1" applyAlignment="1">
      <alignment horizontal="center" vertical="center" wrapText="1"/>
    </xf>
    <xf numFmtId="0" fontId="19" fillId="48" borderId="0" xfId="0" applyFont="1" applyFill="1" applyAlignment="1">
      <alignment horizontal="center" vertical="center"/>
    </xf>
    <xf numFmtId="1" fontId="301" fillId="34" borderId="0" xfId="57" applyNumberFormat="1" applyFont="1" applyFill="1" applyBorder="1" applyAlignment="1">
      <alignment horizontal="center" vertical="center"/>
    </xf>
    <xf numFmtId="0" fontId="135" fillId="48" borderId="603" xfId="0" applyFont="1" applyFill="1" applyBorder="1" applyAlignment="1">
      <alignment horizontal="left" wrapText="1"/>
    </xf>
    <xf numFmtId="0" fontId="135" fillId="0" borderId="835" xfId="0" applyFont="1" applyFill="1" applyBorder="1" applyAlignment="1">
      <alignment horizontal="center" vertical="center" wrapText="1"/>
    </xf>
    <xf numFmtId="0" fontId="135" fillId="0" borderId="871" xfId="0" applyFont="1" applyFill="1" applyBorder="1" applyAlignment="1">
      <alignment horizontal="center" vertical="center" wrapText="1"/>
    </xf>
    <xf numFmtId="0" fontId="135" fillId="0" borderId="824" xfId="0" applyFont="1" applyFill="1" applyBorder="1" applyAlignment="1">
      <alignment horizontal="center" vertical="center" wrapText="1"/>
    </xf>
    <xf numFmtId="0" fontId="13" fillId="0" borderId="835" xfId="0" applyNumberFormat="1" applyFont="1" applyFill="1" applyBorder="1" applyAlignment="1">
      <alignment horizontal="center" vertical="center" wrapText="1"/>
    </xf>
    <xf numFmtId="0" fontId="13" fillId="0" borderId="871" xfId="0" applyNumberFormat="1" applyFont="1" applyFill="1" applyBorder="1" applyAlignment="1">
      <alignment horizontal="center" vertical="center" wrapText="1"/>
    </xf>
    <xf numFmtId="0" fontId="13" fillId="0" borderId="835" xfId="0" applyNumberFormat="1" applyFont="1" applyFill="1" applyBorder="1" applyAlignment="1">
      <alignment horizontal="center" vertical="center"/>
    </xf>
    <xf numFmtId="0" fontId="13" fillId="0" borderId="871" xfId="0" applyNumberFormat="1" applyFont="1" applyFill="1" applyBorder="1" applyAlignment="1">
      <alignment horizontal="center" vertical="center"/>
    </xf>
    <xf numFmtId="0" fontId="134" fillId="0" borderId="13" xfId="180" applyFont="1" applyFill="1" applyBorder="1" applyAlignment="1">
      <alignment horizontal="left" vertical="center"/>
    </xf>
    <xf numFmtId="0" fontId="134" fillId="0" borderId="14" xfId="180" applyFont="1" applyFill="1" applyBorder="1" applyAlignment="1">
      <alignment horizontal="left" vertical="center"/>
    </xf>
    <xf numFmtId="0" fontId="134" fillId="0" borderId="15" xfId="180" applyFont="1" applyFill="1" applyBorder="1" applyAlignment="1">
      <alignment horizontal="left" vertical="center"/>
    </xf>
    <xf numFmtId="0" fontId="0" fillId="0" borderId="12" xfId="0" applyFill="1" applyBorder="1" applyAlignment="1">
      <alignment horizontal="center"/>
    </xf>
    <xf numFmtId="0" fontId="0" fillId="0" borderId="12" xfId="0" applyFont="1" applyFill="1" applyBorder="1" applyAlignment="1">
      <alignment horizontal="center" vertical="center"/>
    </xf>
    <xf numFmtId="1" fontId="0" fillId="0" borderId="12" xfId="0" applyNumberFormat="1" applyFont="1" applyFill="1" applyBorder="1" applyAlignment="1">
      <alignment horizontal="center" vertical="center"/>
    </xf>
    <xf numFmtId="170" fontId="0" fillId="0" borderId="12" xfId="0" applyNumberFormat="1" applyFont="1" applyFill="1" applyBorder="1" applyAlignment="1">
      <alignment horizontal="center" vertical="center"/>
    </xf>
    <xf numFmtId="0" fontId="134" fillId="26" borderId="13" xfId="180" applyFont="1" applyFill="1" applyBorder="1" applyAlignment="1">
      <alignment horizontal="left" vertical="center"/>
    </xf>
    <xf numFmtId="0" fontId="134" fillId="26" borderId="14" xfId="180" applyFont="1" applyFill="1" applyBorder="1" applyAlignment="1">
      <alignment horizontal="left" vertical="center"/>
    </xf>
    <xf numFmtId="0" fontId="134" fillId="26" borderId="15" xfId="180" applyFont="1" applyFill="1" applyBorder="1" applyAlignment="1">
      <alignment horizontal="left" vertical="center"/>
    </xf>
    <xf numFmtId="49" fontId="150" fillId="48" borderId="12" xfId="57" applyNumberFormat="1" applyFont="1" applyFill="1" applyBorder="1" applyAlignment="1">
      <alignment horizontal="center" vertical="center" wrapText="1"/>
    </xf>
    <xf numFmtId="0" fontId="151" fillId="25" borderId="12" xfId="0" applyFont="1" applyFill="1" applyBorder="1" applyAlignment="1">
      <alignment horizontal="center" vertical="center"/>
    </xf>
    <xf numFmtId="0" fontId="151" fillId="25" borderId="12" xfId="0" applyFont="1" applyFill="1" applyBorder="1" applyAlignment="1">
      <alignment horizontal="center" vertical="center" wrapText="1"/>
    </xf>
    <xf numFmtId="0" fontId="0" fillId="0" borderId="12" xfId="0" applyFont="1" applyFill="1" applyBorder="1" applyAlignment="1">
      <alignment horizontal="center"/>
    </xf>
    <xf numFmtId="0" fontId="0" fillId="0" borderId="391" xfId="0" applyFont="1" applyFill="1" applyBorder="1" applyAlignment="1">
      <alignment horizontal="center" vertical="center"/>
    </xf>
    <xf numFmtId="1" fontId="0" fillId="0" borderId="391" xfId="0" applyNumberFormat="1" applyFont="1" applyFill="1" applyBorder="1" applyAlignment="1">
      <alignment horizontal="center" vertical="center"/>
    </xf>
    <xf numFmtId="170" fontId="0" fillId="0" borderId="391" xfId="0" applyNumberFormat="1" applyFont="1" applyFill="1" applyBorder="1" applyAlignment="1">
      <alignment horizontal="center" vertical="center"/>
    </xf>
    <xf numFmtId="0" fontId="0" fillId="0" borderId="328" xfId="0" applyFont="1" applyFill="1" applyBorder="1" applyAlignment="1">
      <alignment horizontal="center" vertical="center"/>
    </xf>
    <xf numFmtId="1" fontId="0" fillId="0" borderId="328" xfId="0" applyNumberFormat="1" applyFont="1" applyFill="1" applyBorder="1" applyAlignment="1">
      <alignment horizontal="center" vertical="center"/>
    </xf>
    <xf numFmtId="170" fontId="0" fillId="0" borderId="328" xfId="0" applyNumberFormat="1" applyFont="1" applyFill="1" applyBorder="1" applyAlignment="1">
      <alignment horizontal="center" vertical="center"/>
    </xf>
    <xf numFmtId="0" fontId="214" fillId="56" borderId="0" xfId="0" applyFont="1" applyFill="1" applyAlignment="1">
      <alignment horizontal="center" vertical="center"/>
    </xf>
    <xf numFmtId="0" fontId="0" fillId="0" borderId="257" xfId="0" applyFont="1" applyFill="1" applyBorder="1" applyAlignment="1">
      <alignment horizontal="center" vertical="center"/>
    </xf>
    <xf numFmtId="0" fontId="0" fillId="0" borderId="187" xfId="0" applyFont="1" applyFill="1" applyBorder="1" applyAlignment="1">
      <alignment horizontal="center" vertical="center"/>
    </xf>
    <xf numFmtId="1" fontId="0" fillId="0" borderId="187" xfId="0" applyNumberFormat="1" applyFont="1" applyFill="1" applyBorder="1" applyAlignment="1">
      <alignment horizontal="center" vertical="center"/>
    </xf>
    <xf numFmtId="0" fontId="18" fillId="0" borderId="0" xfId="0" applyFont="1" applyAlignment="1">
      <alignment horizontal="left" wrapText="1"/>
    </xf>
    <xf numFmtId="49" fontId="150" fillId="48" borderId="634" xfId="57" applyNumberFormat="1" applyFont="1" applyFill="1" applyBorder="1" applyAlignment="1">
      <alignment horizontal="center" vertical="center" wrapText="1"/>
    </xf>
    <xf numFmtId="49" fontId="150" fillId="48" borderId="762" xfId="57" applyNumberFormat="1" applyFont="1" applyFill="1" applyBorder="1" applyAlignment="1">
      <alignment horizontal="center" vertical="center" wrapText="1"/>
    </xf>
    <xf numFmtId="0" fontId="141" fillId="0" borderId="772" xfId="0" applyFont="1" applyBorder="1" applyAlignment="1">
      <alignment horizontal="left" vertical="top" wrapText="1"/>
    </xf>
    <xf numFmtId="0" fontId="267" fillId="76" borderId="874" xfId="70" applyFont="1" applyFill="1" applyBorder="1" applyAlignment="1">
      <alignment horizontal="center" vertical="center"/>
    </xf>
    <xf numFmtId="0" fontId="267" fillId="76" borderId="875" xfId="70" applyFont="1" applyFill="1" applyBorder="1" applyAlignment="1">
      <alignment horizontal="center" vertical="center"/>
    </xf>
    <xf numFmtId="0" fontId="267" fillId="76" borderId="849" xfId="70" applyFont="1" applyFill="1" applyBorder="1" applyAlignment="1">
      <alignment horizontal="center" vertical="center"/>
    </xf>
    <xf numFmtId="0" fontId="264" fillId="0" borderId="0" xfId="0" applyFont="1" applyAlignment="1">
      <alignment horizontal="left" wrapText="1"/>
    </xf>
    <xf numFmtId="0" fontId="267" fillId="56" borderId="0" xfId="0" applyFont="1" applyFill="1" applyAlignment="1">
      <alignment horizontal="center" vertical="center"/>
    </xf>
    <xf numFmtId="0" fontId="211" fillId="56" borderId="901" xfId="0" applyFont="1" applyFill="1" applyBorder="1" applyAlignment="1">
      <alignment horizontal="center" vertical="center"/>
    </xf>
    <xf numFmtId="1" fontId="135" fillId="50" borderId="0" xfId="0" applyNumberFormat="1" applyFont="1" applyFill="1" applyAlignment="1">
      <alignment horizontal="center" vertical="center" wrapText="1"/>
    </xf>
    <xf numFmtId="0" fontId="152" fillId="34" borderId="0" xfId="57" applyFont="1" applyFill="1" applyBorder="1" applyAlignment="1">
      <alignment horizontal="center" vertical="center"/>
    </xf>
    <xf numFmtId="0" fontId="135" fillId="0" borderId="789" xfId="0" applyFont="1" applyFill="1" applyBorder="1" applyAlignment="1">
      <alignment horizontal="left" vertical="top"/>
    </xf>
    <xf numFmtId="0" fontId="141" fillId="0" borderId="0" xfId="0" applyFont="1" applyAlignment="1">
      <alignment vertical="center"/>
    </xf>
    <xf numFmtId="0" fontId="3" fillId="52" borderId="874" xfId="0" applyFont="1" applyFill="1" applyBorder="1" applyAlignment="1">
      <alignment horizontal="center" vertical="center" wrapText="1"/>
    </xf>
    <xf numFmtId="0" fontId="3" fillId="52" borderId="871" xfId="0" applyFont="1" applyFill="1" applyBorder="1" applyAlignment="1">
      <alignment horizontal="center" vertical="center" wrapText="1"/>
    </xf>
    <xf numFmtId="0" fontId="3" fillId="52" borderId="872" xfId="0" applyFont="1" applyFill="1" applyBorder="1" applyAlignment="1">
      <alignment horizontal="center" vertical="center" wrapText="1"/>
    </xf>
    <xf numFmtId="0" fontId="3" fillId="52" borderId="873" xfId="0" applyFont="1" applyFill="1" applyBorder="1" applyAlignment="1">
      <alignment horizontal="center" vertical="center" wrapText="1"/>
    </xf>
    <xf numFmtId="49" fontId="135" fillId="0" borderId="797" xfId="0" applyNumberFormat="1" applyFont="1" applyFill="1" applyBorder="1" applyAlignment="1">
      <alignment horizontal="center" vertical="top" wrapText="1"/>
    </xf>
    <xf numFmtId="49" fontId="135" fillId="0" borderId="798" xfId="0" applyNumberFormat="1" applyFont="1" applyFill="1" applyBorder="1" applyAlignment="1">
      <alignment horizontal="center" vertical="top" wrapText="1"/>
    </xf>
    <xf numFmtId="0" fontId="202" fillId="0" borderId="877" xfId="0" applyFont="1" applyFill="1" applyBorder="1" applyAlignment="1">
      <alignment horizontal="center" vertical="center" wrapText="1"/>
    </xf>
    <xf numFmtId="0" fontId="202" fillId="0" borderId="891" xfId="0" applyFont="1" applyFill="1" applyBorder="1" applyAlignment="1">
      <alignment horizontal="center" vertical="center" wrapText="1"/>
    </xf>
    <xf numFmtId="0" fontId="155" fillId="48" borderId="829" xfId="0" applyFont="1" applyFill="1" applyBorder="1" applyAlignment="1">
      <alignment horizontal="center" vertical="center" wrapText="1"/>
    </xf>
    <xf numFmtId="0" fontId="202" fillId="0" borderId="830" xfId="0" applyFont="1" applyFill="1" applyBorder="1" applyAlignment="1">
      <alignment horizontal="center" vertical="center" wrapText="1"/>
    </xf>
    <xf numFmtId="0" fontId="202" fillId="0" borderId="475" xfId="0" applyFont="1" applyFill="1" applyBorder="1" applyAlignment="1">
      <alignment horizontal="center" vertical="center" wrapText="1"/>
    </xf>
    <xf numFmtId="0" fontId="202" fillId="0" borderId="831" xfId="0" applyFont="1" applyFill="1" applyBorder="1" applyAlignment="1">
      <alignment horizontal="center" vertical="center" wrapText="1"/>
    </xf>
    <xf numFmtId="0" fontId="202" fillId="0" borderId="830" xfId="0" applyFont="1" applyBorder="1" applyAlignment="1">
      <alignment horizontal="center" vertical="center" wrapText="1"/>
    </xf>
    <xf numFmtId="0" fontId="202" fillId="0" borderId="475" xfId="0" applyFont="1" applyBorder="1" applyAlignment="1">
      <alignment horizontal="center" vertical="center" wrapText="1"/>
    </xf>
    <xf numFmtId="0" fontId="202" fillId="0" borderId="831" xfId="0" applyFont="1" applyBorder="1" applyAlignment="1">
      <alignment horizontal="center" vertical="center" wrapText="1"/>
    </xf>
    <xf numFmtId="0" fontId="0" fillId="0" borderId="789" xfId="0" applyFont="1" applyBorder="1" applyAlignment="1">
      <alignment horizontal="center"/>
    </xf>
    <xf numFmtId="0" fontId="0" fillId="0" borderId="789" xfId="0" applyFont="1" applyBorder="1" applyAlignment="1">
      <alignment horizontal="center" vertical="center" wrapText="1"/>
    </xf>
    <xf numFmtId="0" fontId="8" fillId="0" borderId="0" xfId="0" applyFont="1" applyFill="1" applyAlignment="1">
      <alignment horizontal="center" vertical="center"/>
    </xf>
    <xf numFmtId="0" fontId="11" fillId="0" borderId="441" xfId="0" applyFont="1" applyFill="1" applyBorder="1" applyAlignment="1">
      <alignment horizontal="center" vertical="center" wrapText="1"/>
    </xf>
    <xf numFmtId="0" fontId="11" fillId="0" borderId="269" xfId="0" applyFont="1" applyFill="1" applyBorder="1" applyAlignment="1">
      <alignment horizontal="center" vertical="center" wrapText="1"/>
    </xf>
    <xf numFmtId="0" fontId="0" fillId="0" borderId="219" xfId="0" applyFill="1" applyBorder="1" applyAlignment="1">
      <alignment horizontal="center" vertical="center"/>
    </xf>
    <xf numFmtId="0" fontId="0" fillId="0" borderId="431" xfId="0" applyFill="1" applyBorder="1" applyAlignment="1">
      <alignment horizontal="center" vertical="center"/>
    </xf>
    <xf numFmtId="0" fontId="0" fillId="0" borderId="179" xfId="0" applyFill="1" applyBorder="1" applyAlignment="1">
      <alignment horizontal="center" vertical="center"/>
    </xf>
    <xf numFmtId="0" fontId="0" fillId="0" borderId="180" xfId="0" applyFill="1" applyBorder="1" applyAlignment="1">
      <alignment horizontal="center" vertical="center"/>
    </xf>
    <xf numFmtId="0" fontId="11" fillId="0" borderId="182" xfId="0" applyFont="1" applyFill="1" applyBorder="1" applyAlignment="1">
      <alignment horizontal="center" vertical="center"/>
    </xf>
    <xf numFmtId="0" fontId="11" fillId="0" borderId="183" xfId="0" applyFont="1" applyFill="1" applyBorder="1" applyAlignment="1">
      <alignment horizontal="center" vertical="center"/>
    </xf>
    <xf numFmtId="0" fontId="11" fillId="0" borderId="119" xfId="0" applyFont="1" applyFill="1" applyBorder="1" applyAlignment="1">
      <alignment horizontal="center" vertical="center" wrapText="1"/>
    </xf>
    <xf numFmtId="0" fontId="11" fillId="0" borderId="121" xfId="0" applyFont="1" applyFill="1" applyBorder="1" applyAlignment="1">
      <alignment horizontal="center" vertical="center" wrapText="1"/>
    </xf>
    <xf numFmtId="0" fontId="0" fillId="0" borderId="729" xfId="0" applyFill="1" applyBorder="1" applyAlignment="1">
      <alignment horizontal="center" vertical="center"/>
    </xf>
    <xf numFmtId="0" fontId="0" fillId="0" borderId="731" xfId="0" applyFill="1" applyBorder="1" applyAlignment="1">
      <alignment horizontal="center" vertical="center"/>
    </xf>
    <xf numFmtId="0" fontId="0" fillId="0" borderId="640" xfId="0" applyFill="1" applyBorder="1" applyAlignment="1">
      <alignment horizontal="center" vertical="center"/>
    </xf>
    <xf numFmtId="0" fontId="134" fillId="0" borderId="275" xfId="0" applyFont="1" applyFill="1" applyBorder="1" applyAlignment="1">
      <alignment horizontal="center" vertical="top" wrapText="1"/>
    </xf>
    <xf numFmtId="0" fontId="134" fillId="0" borderId="166" xfId="0" applyFont="1" applyFill="1" applyBorder="1" applyAlignment="1">
      <alignment horizontal="center" vertical="top" wrapText="1"/>
    </xf>
    <xf numFmtId="0" fontId="134" fillId="0" borderId="194" xfId="0" applyFont="1" applyFill="1" applyBorder="1" applyAlignment="1">
      <alignment horizontal="center" vertical="top" wrapText="1"/>
    </xf>
    <xf numFmtId="0" fontId="0" fillId="0" borderId="275" xfId="0" applyFill="1" applyBorder="1" applyAlignment="1">
      <alignment horizontal="center" vertical="top" wrapText="1"/>
    </xf>
    <xf numFmtId="0" fontId="0" fillId="0" borderId="166" xfId="0" applyFill="1" applyBorder="1" applyAlignment="1">
      <alignment horizontal="center" vertical="top" wrapText="1"/>
    </xf>
    <xf numFmtId="0" fontId="0" fillId="0" borderId="194" xfId="0" applyFill="1" applyBorder="1" applyAlignment="1">
      <alignment horizontal="center" vertical="top" wrapText="1"/>
    </xf>
    <xf numFmtId="4" fontId="11" fillId="0" borderId="729" xfId="0" applyNumberFormat="1" applyFont="1" applyFill="1" applyBorder="1" applyAlignment="1">
      <alignment horizontal="center" vertical="center" wrapText="1"/>
    </xf>
    <xf numFmtId="4" fontId="11" fillId="0" borderId="730" xfId="0" applyNumberFormat="1" applyFont="1" applyFill="1" applyBorder="1" applyAlignment="1">
      <alignment horizontal="center" vertical="center" wrapText="1"/>
    </xf>
    <xf numFmtId="4" fontId="11" fillId="0" borderId="437" xfId="0" applyNumberFormat="1" applyFont="1" applyFill="1" applyBorder="1" applyAlignment="1">
      <alignment horizontal="center" vertical="center" wrapText="1"/>
    </xf>
    <xf numFmtId="4" fontId="11" fillId="0" borderId="439" xfId="0" applyNumberFormat="1" applyFont="1" applyFill="1" applyBorder="1" applyAlignment="1">
      <alignment horizontal="center" vertical="center" wrapText="1"/>
    </xf>
    <xf numFmtId="0" fontId="0" fillId="0" borderId="273" xfId="0" applyFill="1" applyBorder="1" applyAlignment="1">
      <alignment horizontal="center" vertical="center"/>
    </xf>
    <xf numFmtId="0" fontId="148" fillId="0" borderId="321" xfId="0" applyFont="1" applyFill="1" applyBorder="1" applyAlignment="1">
      <alignment horizontal="center" vertical="center"/>
    </xf>
    <xf numFmtId="0" fontId="148" fillId="0" borderId="322" xfId="0" applyFont="1" applyFill="1" applyBorder="1" applyAlignment="1">
      <alignment horizontal="center" vertical="center"/>
    </xf>
    <xf numFmtId="0" fontId="148" fillId="0" borderId="323" xfId="0" applyFont="1" applyFill="1" applyBorder="1" applyAlignment="1">
      <alignment horizontal="center" vertical="center"/>
    </xf>
    <xf numFmtId="49" fontId="0" fillId="0" borderId="321" xfId="0" applyNumberFormat="1" applyFill="1" applyBorder="1" applyAlignment="1">
      <alignment horizontal="center" vertical="center" wrapText="1"/>
    </xf>
    <xf numFmtId="49" fontId="0" fillId="0" borderId="322" xfId="0" applyNumberFormat="1" applyFill="1" applyBorder="1" applyAlignment="1">
      <alignment horizontal="center" vertical="center" wrapText="1"/>
    </xf>
    <xf numFmtId="49" fontId="0" fillId="0" borderId="323" xfId="0" applyNumberFormat="1" applyFill="1" applyBorder="1" applyAlignment="1">
      <alignment horizontal="center" vertical="center" wrapText="1"/>
    </xf>
    <xf numFmtId="0" fontId="0" fillId="0" borderId="292" xfId="0" applyFill="1" applyBorder="1" applyAlignment="1">
      <alignment horizontal="center"/>
    </xf>
    <xf numFmtId="0" fontId="0" fillId="0" borderId="435" xfId="0" applyFill="1" applyBorder="1" applyAlignment="1">
      <alignment horizontal="center" vertical="top" wrapText="1"/>
    </xf>
    <xf numFmtId="0" fontId="11" fillId="0" borderId="419" xfId="0" applyFont="1" applyFill="1" applyBorder="1" applyAlignment="1">
      <alignment horizontal="center" vertical="center"/>
    </xf>
    <xf numFmtId="0" fontId="11" fillId="0" borderId="145" xfId="0" applyFont="1" applyFill="1" applyBorder="1" applyAlignment="1">
      <alignment horizontal="center" vertical="center"/>
    </xf>
    <xf numFmtId="0" fontId="264" fillId="0" borderId="829" xfId="0" applyFont="1" applyFill="1" applyBorder="1" applyAlignment="1">
      <alignment horizontal="left" vertical="center" wrapText="1"/>
    </xf>
    <xf numFmtId="0" fontId="197" fillId="50" borderId="874" xfId="0" applyFont="1" applyFill="1" applyBorder="1" applyAlignment="1">
      <alignment horizontal="center" vertical="center"/>
    </xf>
    <xf numFmtId="0" fontId="197" fillId="50" borderId="875" xfId="0" applyFont="1" applyFill="1" applyBorder="1" applyAlignment="1">
      <alignment horizontal="center" vertical="center"/>
    </xf>
    <xf numFmtId="0" fontId="197" fillId="50" borderId="849" xfId="0" applyFont="1" applyFill="1" applyBorder="1" applyAlignment="1">
      <alignment horizontal="center" vertical="center"/>
    </xf>
    <xf numFmtId="0" fontId="211" fillId="56" borderId="829" xfId="0" applyFont="1" applyFill="1" applyBorder="1" applyAlignment="1">
      <alignment horizontal="center" vertical="center"/>
    </xf>
    <xf numFmtId="0" fontId="197" fillId="50" borderId="874" xfId="0" applyFont="1" applyFill="1" applyBorder="1" applyAlignment="1">
      <alignment horizontal="left" vertical="center"/>
    </xf>
    <xf numFmtId="0" fontId="197" fillId="50" borderId="875" xfId="0" applyFont="1" applyFill="1" applyBorder="1" applyAlignment="1">
      <alignment horizontal="left" vertical="center"/>
    </xf>
    <xf numFmtId="0" fontId="197" fillId="50" borderId="849" xfId="0" applyFont="1" applyFill="1" applyBorder="1" applyAlignment="1">
      <alignment horizontal="left" vertical="center"/>
    </xf>
    <xf numFmtId="1" fontId="135" fillId="50" borderId="874" xfId="0" applyNumberFormat="1" applyFont="1" applyFill="1" applyBorder="1" applyAlignment="1">
      <alignment horizontal="left" vertical="center" wrapText="1"/>
    </xf>
    <xf numFmtId="0" fontId="135" fillId="50" borderId="875" xfId="0" applyFont="1" applyFill="1" applyBorder="1" applyAlignment="1">
      <alignment horizontal="left" vertical="center"/>
    </xf>
    <xf numFmtId="0" fontId="0" fillId="50" borderId="875" xfId="0" applyFill="1" applyBorder="1" applyAlignment="1">
      <alignment horizontal="left"/>
    </xf>
    <xf numFmtId="0" fontId="0" fillId="50" borderId="849" xfId="0" applyFill="1" applyBorder="1" applyAlignment="1">
      <alignment horizontal="left"/>
    </xf>
    <xf numFmtId="1" fontId="0" fillId="0" borderId="838" xfId="0" applyNumberFormat="1" applyFont="1" applyFill="1" applyBorder="1" applyAlignment="1">
      <alignment horizontal="left" vertical="center" wrapText="1"/>
    </xf>
    <xf numFmtId="1" fontId="0" fillId="0" borderId="741" xfId="0" applyNumberFormat="1" applyFont="1" applyFill="1" applyBorder="1" applyAlignment="1">
      <alignment horizontal="left" vertical="center" wrapText="1"/>
    </xf>
    <xf numFmtId="0" fontId="197" fillId="50" borderId="874" xfId="0" applyFont="1" applyFill="1" applyBorder="1" applyAlignment="1">
      <alignment horizontal="center" vertical="center" wrapText="1"/>
    </xf>
    <xf numFmtId="0" fontId="197" fillId="50" borderId="875" xfId="0" applyFont="1" applyFill="1" applyBorder="1" applyAlignment="1">
      <alignment horizontal="center" vertical="center" wrapText="1"/>
    </xf>
    <xf numFmtId="0" fontId="197" fillId="50" borderId="849" xfId="0" applyFont="1" applyFill="1" applyBorder="1" applyAlignment="1">
      <alignment horizontal="center" vertical="center" wrapText="1"/>
    </xf>
    <xf numFmtId="1" fontId="0" fillId="0" borderId="829" xfId="0" applyNumberFormat="1" applyFill="1" applyBorder="1" applyAlignment="1">
      <alignment horizontal="left" vertical="center" wrapText="1"/>
    </xf>
    <xf numFmtId="1" fontId="0" fillId="0" borderId="829" xfId="0" applyNumberFormat="1" applyFont="1" applyFill="1" applyBorder="1" applyAlignment="1">
      <alignment horizontal="left" vertical="center" wrapText="1"/>
    </xf>
    <xf numFmtId="202" fontId="138" fillId="0" borderId="789" xfId="0" applyNumberFormat="1" applyFont="1" applyFill="1" applyBorder="1" applyAlignment="1">
      <alignment horizontal="center" vertical="center"/>
    </xf>
    <xf numFmtId="0" fontId="10" fillId="0" borderId="10" xfId="0" applyFont="1" applyFill="1" applyBorder="1" applyAlignment="1">
      <alignment horizontal="center" vertical="center"/>
    </xf>
    <xf numFmtId="0" fontId="0" fillId="0" borderId="28" xfId="0" applyFill="1" applyBorder="1" applyAlignment="1">
      <alignment horizontal="center" vertical="center"/>
    </xf>
    <xf numFmtId="0" fontId="11" fillId="25" borderId="12" xfId="0" applyFont="1" applyFill="1" applyBorder="1" applyAlignment="1">
      <alignment horizontal="center" vertical="center" wrapText="1"/>
    </xf>
    <xf numFmtId="0" fontId="8" fillId="40" borderId="0" xfId="0" applyFont="1" applyFill="1" applyAlignment="1">
      <alignment horizontal="center" vertical="center"/>
    </xf>
    <xf numFmtId="0" fontId="158" fillId="50" borderId="12" xfId="0" applyFont="1" applyFill="1" applyBorder="1" applyAlignment="1">
      <alignment horizontal="center" vertical="center"/>
    </xf>
    <xf numFmtId="0" fontId="0" fillId="50" borderId="12" xfId="0" applyFill="1" applyBorder="1" applyAlignment="1">
      <alignment horizontal="center" vertical="center"/>
    </xf>
    <xf numFmtId="0" fontId="218" fillId="0" borderId="838" xfId="0" applyFont="1" applyFill="1" applyBorder="1" applyAlignment="1">
      <alignment horizontal="center" vertical="center"/>
    </xf>
    <xf numFmtId="0" fontId="218" fillId="0" borderId="741" xfId="0" applyFont="1" applyFill="1" applyBorder="1" applyAlignment="1">
      <alignment horizontal="center" vertical="center"/>
    </xf>
    <xf numFmtId="0" fontId="218" fillId="0" borderId="831" xfId="0" applyFont="1" applyFill="1" applyBorder="1" applyAlignment="1">
      <alignment horizontal="center" vertical="center"/>
    </xf>
    <xf numFmtId="0" fontId="10" fillId="0" borderId="11" xfId="0" applyFont="1" applyFill="1" applyBorder="1" applyAlignment="1">
      <alignment horizontal="center" vertical="center"/>
    </xf>
    <xf numFmtId="0" fontId="10" fillId="0" borderId="28" xfId="0" applyFont="1" applyFill="1" applyBorder="1" applyAlignment="1">
      <alignment horizontal="center" vertical="center"/>
    </xf>
    <xf numFmtId="0" fontId="11" fillId="25" borderId="12" xfId="0" applyFont="1" applyFill="1" applyBorder="1" applyAlignment="1">
      <alignment vertical="center"/>
    </xf>
    <xf numFmtId="4" fontId="11" fillId="25" borderId="12" xfId="0" applyNumberFormat="1" applyFont="1" applyFill="1" applyBorder="1" applyAlignment="1">
      <alignment horizontal="center" vertical="center" wrapText="1"/>
    </xf>
    <xf numFmtId="0" fontId="155" fillId="0" borderId="12" xfId="0" applyFont="1" applyFill="1" applyBorder="1" applyAlignment="1">
      <alignment horizontal="center"/>
    </xf>
    <xf numFmtId="0" fontId="157" fillId="0" borderId="62" xfId="0" applyFont="1" applyFill="1" applyBorder="1" applyAlignment="1">
      <alignment wrapText="1"/>
    </xf>
    <xf numFmtId="0" fontId="158" fillId="50" borderId="12" xfId="0" applyFont="1" applyFill="1" applyBorder="1" applyAlignment="1">
      <alignment horizontal="center"/>
    </xf>
    <xf numFmtId="0" fontId="0" fillId="50" borderId="12" xfId="0" applyFill="1" applyBorder="1" applyAlignment="1">
      <alignment horizontal="center"/>
    </xf>
    <xf numFmtId="0" fontId="43" fillId="47" borderId="135" xfId="57" applyFont="1" applyFill="1" applyBorder="1" applyAlignment="1">
      <alignment horizontal="center" vertical="center" wrapText="1"/>
    </xf>
    <xf numFmtId="0" fontId="43" fillId="47" borderId="136" xfId="57" applyFont="1" applyFill="1" applyBorder="1" applyAlignment="1">
      <alignment horizontal="center" vertical="center" wrapText="1"/>
    </xf>
    <xf numFmtId="0" fontId="43" fillId="47" borderId="276" xfId="57" applyFont="1" applyFill="1" applyBorder="1" applyAlignment="1">
      <alignment horizontal="center" vertical="center" wrapText="1"/>
    </xf>
    <xf numFmtId="0" fontId="43" fillId="47" borderId="275" xfId="57" applyFont="1" applyFill="1" applyBorder="1" applyAlignment="1">
      <alignment horizontal="center" vertical="center" wrapText="1"/>
    </xf>
    <xf numFmtId="0" fontId="0" fillId="47" borderId="716" xfId="0" applyFill="1" applyBorder="1" applyAlignment="1">
      <alignment horizontal="center"/>
    </xf>
    <xf numFmtId="0" fontId="0" fillId="47" borderId="719" xfId="0" applyFill="1" applyBorder="1" applyAlignment="1">
      <alignment horizontal="center"/>
    </xf>
    <xf numFmtId="0" fontId="0" fillId="47" borderId="760" xfId="0" applyFill="1" applyBorder="1" applyAlignment="1">
      <alignment horizontal="center"/>
    </xf>
    <xf numFmtId="0" fontId="0" fillId="47" borderId="722" xfId="0" applyFill="1" applyBorder="1" applyAlignment="1">
      <alignment horizontal="center"/>
    </xf>
    <xf numFmtId="0" fontId="232" fillId="40" borderId="0" xfId="0" applyFont="1" applyFill="1" applyAlignment="1">
      <alignment horizontal="center" vertical="center"/>
    </xf>
    <xf numFmtId="0" fontId="0" fillId="0" borderId="320" xfId="0" applyBorder="1" applyAlignment="1">
      <alignment horizontal="center"/>
    </xf>
    <xf numFmtId="0" fontId="0" fillId="0" borderId="320" xfId="0" applyBorder="1" applyAlignment="1">
      <alignment horizontal="left" vertical="center" wrapText="1"/>
    </xf>
    <xf numFmtId="0" fontId="280" fillId="0" borderId="297" xfId="0" applyNumberFormat="1" applyFont="1" applyFill="1" applyBorder="1" applyAlignment="1">
      <alignment vertical="center" wrapText="1"/>
    </xf>
    <xf numFmtId="0" fontId="280" fillId="0" borderId="298" xfId="0" applyNumberFormat="1" applyFont="1" applyFill="1" applyBorder="1" applyAlignment="1">
      <alignment vertical="center" wrapText="1"/>
    </xf>
    <xf numFmtId="0" fontId="280" fillId="0" borderId="218" xfId="0" applyNumberFormat="1" applyFont="1" applyFill="1" applyBorder="1" applyAlignment="1">
      <alignment vertical="center" wrapText="1"/>
    </xf>
    <xf numFmtId="0" fontId="280" fillId="0" borderId="143" xfId="0" applyNumberFormat="1" applyFont="1" applyFill="1" applyBorder="1" applyAlignment="1">
      <alignment horizontal="center" vertical="center" wrapText="1"/>
    </xf>
    <xf numFmtId="0" fontId="280" fillId="0" borderId="144" xfId="0" applyNumberFormat="1" applyFont="1" applyFill="1" applyBorder="1" applyAlignment="1">
      <alignment horizontal="center" vertical="center" wrapText="1"/>
    </xf>
    <xf numFmtId="0" fontId="280" fillId="0" borderId="145" xfId="0" applyNumberFormat="1" applyFont="1" applyFill="1" applyBorder="1" applyAlignment="1">
      <alignment horizontal="center" vertical="center" wrapText="1"/>
    </xf>
    <xf numFmtId="0" fontId="280" fillId="0" borderId="333" xfId="0" applyNumberFormat="1" applyFont="1" applyFill="1" applyBorder="1" applyAlignment="1">
      <alignment horizontal="center" vertical="center" wrapText="1"/>
    </xf>
    <xf numFmtId="0" fontId="280" fillId="0" borderId="332" xfId="0" applyNumberFormat="1" applyFont="1" applyBorder="1" applyAlignment="1">
      <alignment vertical="top" wrapText="1"/>
    </xf>
    <xf numFmtId="0" fontId="280" fillId="0" borderId="308" xfId="0" applyNumberFormat="1" applyFont="1" applyBorder="1" applyAlignment="1">
      <alignment vertical="top" wrapText="1"/>
    </xf>
    <xf numFmtId="0" fontId="280" fillId="0" borderId="336" xfId="0" applyNumberFormat="1" applyFont="1" applyBorder="1" applyAlignment="1">
      <alignment vertical="top" wrapText="1"/>
    </xf>
    <xf numFmtId="0" fontId="280" fillId="0" borderId="335" xfId="0" applyNumberFormat="1" applyFont="1" applyBorder="1" applyAlignment="1">
      <alignment vertical="top" wrapText="1"/>
    </xf>
    <xf numFmtId="0" fontId="280" fillId="0" borderId="338" xfId="0" applyNumberFormat="1" applyFont="1" applyBorder="1" applyAlignment="1">
      <alignment vertical="top" wrapText="1"/>
    </xf>
    <xf numFmtId="0" fontId="280" fillId="0" borderId="337" xfId="0" applyNumberFormat="1" applyFont="1" applyBorder="1" applyAlignment="1">
      <alignment vertical="top" wrapText="1"/>
    </xf>
    <xf numFmtId="0" fontId="280" fillId="0" borderId="332" xfId="0" applyNumberFormat="1" applyFont="1" applyFill="1" applyBorder="1" applyAlignment="1">
      <alignment vertical="top" wrapText="1"/>
    </xf>
    <xf numFmtId="0" fontId="280" fillId="0" borderId="308" xfId="0" applyNumberFormat="1" applyFont="1" applyFill="1" applyBorder="1" applyAlignment="1">
      <alignment vertical="top" wrapText="1"/>
    </xf>
    <xf numFmtId="0" fontId="280" fillId="0" borderId="336" xfId="0" applyNumberFormat="1" applyFont="1" applyFill="1" applyBorder="1" applyAlignment="1">
      <alignment vertical="top" wrapText="1"/>
    </xf>
    <xf numFmtId="0" fontId="349" fillId="0" borderId="135" xfId="0" applyFont="1" applyBorder="1" applyAlignment="1">
      <alignment horizontal="center" vertical="center" wrapText="1"/>
    </xf>
    <xf numFmtId="0" fontId="349" fillId="0" borderId="136" xfId="0" applyFont="1" applyBorder="1" applyAlignment="1">
      <alignment horizontal="center" vertical="center" wrapText="1"/>
    </xf>
    <xf numFmtId="0" fontId="349" fillId="0" borderId="911" xfId="0" applyFont="1" applyBorder="1" applyAlignment="1">
      <alignment horizontal="center" vertical="center" wrapText="1"/>
    </xf>
    <xf numFmtId="0" fontId="11" fillId="48" borderId="257" xfId="0" applyFont="1" applyFill="1" applyBorder="1" applyAlignment="1">
      <alignment horizontal="center" vertical="center" wrapText="1"/>
    </xf>
    <xf numFmtId="0" fontId="11" fillId="50" borderId="257" xfId="0" applyFont="1" applyFill="1" applyBorder="1" applyAlignment="1">
      <alignment horizontal="center" vertical="center" wrapText="1"/>
    </xf>
    <xf numFmtId="0" fontId="11" fillId="50" borderId="12" xfId="0" applyFont="1" applyFill="1" applyBorder="1" applyAlignment="1">
      <alignment horizontal="center" vertical="center" wrapText="1"/>
    </xf>
    <xf numFmtId="0" fontId="11" fillId="25" borderId="257" xfId="0" applyFont="1" applyFill="1" applyBorder="1" applyAlignment="1">
      <alignment horizontal="center" vertical="center" wrapText="1"/>
    </xf>
    <xf numFmtId="0" fontId="10" fillId="0" borderId="280" xfId="0" applyFont="1" applyFill="1" applyBorder="1" applyAlignment="1">
      <alignment horizontal="left" vertical="center"/>
    </xf>
    <xf numFmtId="0" fontId="10" fillId="0" borderId="293" xfId="0" applyFont="1" applyFill="1" applyBorder="1" applyAlignment="1">
      <alignment horizontal="left" vertical="center"/>
    </xf>
    <xf numFmtId="0" fontId="10" fillId="0" borderId="311" xfId="0" applyFont="1" applyFill="1" applyBorder="1" applyAlignment="1">
      <alignment horizontal="left" vertical="center"/>
    </xf>
    <xf numFmtId="0" fontId="10" fillId="0" borderId="257" xfId="0" applyFont="1" applyFill="1" applyBorder="1" applyAlignment="1">
      <alignment horizontal="center" vertical="center"/>
    </xf>
    <xf numFmtId="0" fontId="7" fillId="0" borderId="284" xfId="0" applyFont="1" applyFill="1" applyBorder="1" applyAlignment="1">
      <alignment horizontal="center" vertical="center"/>
    </xf>
    <xf numFmtId="0" fontId="158" fillId="50" borderId="257" xfId="0" applyFont="1" applyFill="1" applyBorder="1" applyAlignment="1">
      <alignment horizontal="center" vertical="center"/>
    </xf>
    <xf numFmtId="0" fontId="0" fillId="50" borderId="257" xfId="0" applyFill="1" applyBorder="1" applyAlignment="1">
      <alignment horizontal="center" vertical="center"/>
    </xf>
    <xf numFmtId="0" fontId="158" fillId="50" borderId="280" xfId="0" applyFont="1" applyFill="1" applyBorder="1" applyAlignment="1">
      <alignment horizontal="center" vertical="center" wrapText="1"/>
    </xf>
    <xf numFmtId="0" fontId="0" fillId="50" borderId="293" xfId="0" applyFill="1" applyBorder="1" applyAlignment="1">
      <alignment horizontal="center" vertical="center" wrapText="1"/>
    </xf>
    <xf numFmtId="0" fontId="0" fillId="50" borderId="311" xfId="0" applyFill="1" applyBorder="1" applyAlignment="1">
      <alignment horizontal="center" vertical="center" wrapText="1"/>
    </xf>
    <xf numFmtId="0" fontId="20" fillId="50" borderId="257" xfId="0" applyFont="1" applyFill="1" applyBorder="1" applyAlignment="1">
      <alignment horizontal="center" vertical="center" wrapText="1"/>
    </xf>
    <xf numFmtId="0" fontId="0" fillId="0" borderId="10" xfId="0" applyBorder="1" applyAlignment="1">
      <alignment horizontal="center" vertical="center"/>
    </xf>
    <xf numFmtId="0" fontId="0" fillId="0" borderId="11" xfId="0" applyBorder="1" applyAlignment="1">
      <alignment horizontal="center" vertical="center"/>
    </xf>
    <xf numFmtId="0" fontId="0" fillId="0" borderId="28" xfId="0" applyBorder="1" applyAlignment="1">
      <alignment horizontal="center" vertical="center"/>
    </xf>
    <xf numFmtId="4" fontId="11" fillId="48" borderId="12" xfId="0" applyNumberFormat="1" applyFont="1" applyFill="1" applyBorder="1" applyAlignment="1">
      <alignment horizontal="center" vertical="center" wrapText="1"/>
    </xf>
    <xf numFmtId="1" fontId="11" fillId="48" borderId="12" xfId="0" applyNumberFormat="1" applyFont="1" applyFill="1" applyBorder="1" applyAlignment="1">
      <alignment horizontal="center" vertical="center" wrapText="1"/>
    </xf>
    <xf numFmtId="0" fontId="16" fillId="0" borderId="10" xfId="0" applyNumberFormat="1" applyFont="1" applyBorder="1" applyAlignment="1">
      <alignment horizontal="center" vertical="center"/>
    </xf>
    <xf numFmtId="0" fontId="0" fillId="0" borderId="11" xfId="0" applyBorder="1"/>
    <xf numFmtId="0" fontId="0" fillId="0" borderId="28" xfId="0" applyBorder="1"/>
    <xf numFmtId="0" fontId="0" fillId="0" borderId="12" xfId="0" applyBorder="1" applyAlignment="1">
      <alignment horizontal="center" vertical="center"/>
    </xf>
    <xf numFmtId="4" fontId="11" fillId="50" borderId="12" xfId="0" applyNumberFormat="1" applyFont="1" applyFill="1" applyBorder="1" applyAlignment="1">
      <alignment horizontal="center" vertical="center" wrapText="1"/>
    </xf>
    <xf numFmtId="0" fontId="16" fillId="0" borderId="71" xfId="0" applyNumberFormat="1" applyFont="1" applyBorder="1" applyAlignment="1">
      <alignment horizontal="center" vertical="center"/>
    </xf>
    <xf numFmtId="0" fontId="0" fillId="0" borderId="54" xfId="0" applyBorder="1"/>
    <xf numFmtId="0" fontId="0" fillId="0" borderId="66" xfId="0" applyBorder="1"/>
    <xf numFmtId="0" fontId="16" fillId="0" borderId="54" xfId="0" applyNumberFormat="1" applyFont="1" applyBorder="1" applyAlignment="1">
      <alignment horizontal="center" vertical="center"/>
    </xf>
    <xf numFmtId="0" fontId="0" fillId="0" borderId="12" xfId="0" applyFill="1" applyBorder="1" applyAlignment="1">
      <alignment horizontal="center" vertical="center"/>
    </xf>
    <xf numFmtId="0" fontId="11" fillId="50" borderId="13" xfId="0" applyFont="1" applyFill="1" applyBorder="1" applyAlignment="1">
      <alignment horizontal="center" vertical="center" wrapText="1"/>
    </xf>
    <xf numFmtId="0" fontId="11" fillId="50" borderId="15" xfId="0" applyFont="1" applyFill="1" applyBorder="1" applyAlignment="1">
      <alignment horizontal="center" vertical="center" wrapText="1"/>
    </xf>
    <xf numFmtId="0" fontId="95" fillId="25" borderId="54" xfId="0" applyFont="1" applyFill="1" applyBorder="1" applyAlignment="1">
      <alignment vertical="center" wrapText="1"/>
    </xf>
    <xf numFmtId="0" fontId="95" fillId="25" borderId="0" xfId="0" applyFont="1" applyFill="1" applyBorder="1" applyAlignment="1">
      <alignment vertical="center" wrapText="1"/>
    </xf>
    <xf numFmtId="0" fontId="95" fillId="26" borderId="13" xfId="0" applyFont="1" applyFill="1" applyBorder="1" applyAlignment="1">
      <alignment vertical="center" wrapText="1"/>
    </xf>
    <xf numFmtId="0" fontId="95" fillId="26" borderId="14" xfId="0" applyFont="1" applyFill="1" applyBorder="1" applyAlignment="1">
      <alignment vertical="center" wrapText="1"/>
    </xf>
    <xf numFmtId="0" fontId="95" fillId="26" borderId="68" xfId="0" applyFont="1" applyFill="1" applyBorder="1" applyAlignment="1">
      <alignment vertical="center" wrapText="1"/>
    </xf>
    <xf numFmtId="0" fontId="95" fillId="47" borderId="13" xfId="0" applyFont="1" applyFill="1" applyBorder="1" applyAlignment="1">
      <alignment horizontal="left" vertical="center" wrapText="1"/>
    </xf>
    <xf numFmtId="0" fontId="95" fillId="47" borderId="14" xfId="0" applyFont="1" applyFill="1" applyBorder="1" applyAlignment="1">
      <alignment horizontal="left" vertical="center" wrapText="1"/>
    </xf>
    <xf numFmtId="0" fontId="95" fillId="47" borderId="49" xfId="0" applyFont="1" applyFill="1" applyBorder="1" applyAlignment="1">
      <alignment horizontal="left" vertical="center" wrapText="1"/>
    </xf>
    <xf numFmtId="0" fontId="95" fillId="47" borderId="68" xfId="0" applyFont="1" applyFill="1" applyBorder="1" applyAlignment="1">
      <alignment horizontal="left" vertical="center" wrapText="1"/>
    </xf>
    <xf numFmtId="0" fontId="28" fillId="0" borderId="13" xfId="0" applyFont="1" applyFill="1" applyBorder="1" applyAlignment="1">
      <alignment horizontal="center" vertical="center" wrapText="1"/>
    </xf>
    <xf numFmtId="0" fontId="93" fillId="0" borderId="14" xfId="0" applyFont="1" applyFill="1" applyBorder="1" applyAlignment="1">
      <alignment horizontal="center" vertical="center" wrapText="1"/>
    </xf>
    <xf numFmtId="0" fontId="93" fillId="0" borderId="15" xfId="0" applyFont="1" applyFill="1" applyBorder="1" applyAlignment="1">
      <alignment horizontal="center" vertical="center" wrapText="1"/>
    </xf>
    <xf numFmtId="0" fontId="28" fillId="47" borderId="13" xfId="0" applyFont="1" applyFill="1" applyBorder="1" applyAlignment="1">
      <alignment horizontal="center" vertical="center" wrapText="1"/>
    </xf>
    <xf numFmtId="0" fontId="93" fillId="47" borderId="14" xfId="0" applyFont="1" applyFill="1" applyBorder="1" applyAlignment="1">
      <alignment horizontal="center" vertical="center" wrapText="1"/>
    </xf>
    <xf numFmtId="0" fontId="93" fillId="47" borderId="15" xfId="0" applyFont="1" applyFill="1" applyBorder="1" applyAlignment="1">
      <alignment horizontal="center" vertical="center" wrapText="1"/>
    </xf>
    <xf numFmtId="0" fontId="96" fillId="40" borderId="0" xfId="0" applyFont="1" applyFill="1" applyBorder="1" applyAlignment="1">
      <alignment horizontal="center" vertical="center"/>
    </xf>
    <xf numFmtId="0" fontId="91" fillId="35" borderId="12" xfId="0" applyFont="1" applyFill="1" applyBorder="1" applyAlignment="1">
      <alignment horizontal="center" vertical="center"/>
    </xf>
    <xf numFmtId="0" fontId="93" fillId="0" borderId="12" xfId="0" applyFont="1" applyBorder="1" applyAlignment="1">
      <alignment horizontal="left" vertical="center" wrapText="1"/>
    </xf>
    <xf numFmtId="0" fontId="92" fillId="25" borderId="12" xfId="0" applyFont="1" applyFill="1" applyBorder="1" applyAlignment="1">
      <alignment horizontal="center" vertical="center"/>
    </xf>
    <xf numFmtId="0" fontId="92" fillId="25" borderId="71" xfId="0" applyFont="1" applyFill="1" applyBorder="1" applyAlignment="1">
      <alignment horizontal="center" vertical="center" wrapText="1"/>
    </xf>
    <xf numFmtId="0" fontId="92" fillId="25" borderId="67" xfId="0" applyFont="1" applyFill="1" applyBorder="1" applyAlignment="1">
      <alignment horizontal="center" vertical="center" wrapText="1"/>
    </xf>
    <xf numFmtId="0" fontId="93" fillId="0" borderId="12" xfId="0" applyFont="1" applyBorder="1" applyAlignment="1">
      <alignment horizontal="center" vertical="center"/>
    </xf>
    <xf numFmtId="0" fontId="99" fillId="25" borderId="13" xfId="0" applyFont="1" applyFill="1" applyBorder="1" applyAlignment="1">
      <alignment horizontal="center" vertical="center" wrapText="1"/>
    </xf>
    <xf numFmtId="0" fontId="99" fillId="25" borderId="14" xfId="0" applyFont="1" applyFill="1" applyBorder="1" applyAlignment="1">
      <alignment horizontal="center" vertical="center" wrapText="1"/>
    </xf>
    <xf numFmtId="0" fontId="99" fillId="25" borderId="61" xfId="0" applyFont="1" applyFill="1" applyBorder="1" applyAlignment="1">
      <alignment horizontal="center" vertical="center" wrapText="1"/>
    </xf>
    <xf numFmtId="0" fontId="99" fillId="25" borderId="15" xfId="0" applyFont="1" applyFill="1" applyBorder="1" applyAlignment="1">
      <alignment horizontal="center" vertical="center" wrapText="1"/>
    </xf>
    <xf numFmtId="0" fontId="49" fillId="47" borderId="13" xfId="0" applyFont="1" applyFill="1" applyBorder="1" applyAlignment="1">
      <alignment horizontal="center" vertical="center" wrapText="1"/>
    </xf>
    <xf numFmtId="0" fontId="99" fillId="47" borderId="14" xfId="0" applyFont="1" applyFill="1" applyBorder="1" applyAlignment="1">
      <alignment horizontal="center" vertical="center" wrapText="1"/>
    </xf>
    <xf numFmtId="0" fontId="99" fillId="47" borderId="15" xfId="0" applyFont="1" applyFill="1" applyBorder="1" applyAlignment="1">
      <alignment horizontal="center" vertical="center" wrapText="1"/>
    </xf>
    <xf numFmtId="0" fontId="95" fillId="25" borderId="61" xfId="0" applyFont="1" applyFill="1" applyBorder="1" applyAlignment="1">
      <alignment horizontal="center" vertical="center" wrapText="1"/>
    </xf>
    <xf numFmtId="0" fontId="95" fillId="25" borderId="67" xfId="0" applyFont="1" applyFill="1" applyBorder="1" applyAlignment="1">
      <alignment horizontal="center" vertical="center" wrapText="1"/>
    </xf>
    <xf numFmtId="0" fontId="95" fillId="47" borderId="13" xfId="0" applyFont="1" applyFill="1" applyBorder="1" applyAlignment="1">
      <alignment vertical="center" wrapText="1"/>
    </xf>
    <xf numFmtId="0" fontId="95" fillId="47" borderId="14" xfId="0" applyFont="1" applyFill="1" applyBorder="1" applyAlignment="1">
      <alignment vertical="center" wrapText="1"/>
    </xf>
    <xf numFmtId="0" fontId="95" fillId="47" borderId="68" xfId="0" applyFont="1" applyFill="1" applyBorder="1" applyAlignment="1">
      <alignment vertical="center" wrapText="1"/>
    </xf>
    <xf numFmtId="0" fontId="95" fillId="26" borderId="71" xfId="0" applyFont="1" applyFill="1" applyBorder="1" applyAlignment="1">
      <alignment horizontal="center" vertical="center" wrapText="1"/>
    </xf>
    <xf numFmtId="0" fontId="95" fillId="26" borderId="67" xfId="0" applyFont="1" applyFill="1" applyBorder="1" applyAlignment="1">
      <alignment horizontal="center" vertical="center" wrapText="1"/>
    </xf>
    <xf numFmtId="0" fontId="95" fillId="26" borderId="54" xfId="0" applyFont="1" applyFill="1" applyBorder="1" applyAlignment="1">
      <alignment horizontal="center" vertical="center" wrapText="1"/>
    </xf>
    <xf numFmtId="0" fontId="95" fillId="26" borderId="62" xfId="0" applyFont="1" applyFill="1" applyBorder="1" applyAlignment="1">
      <alignment horizontal="center" vertical="center" wrapText="1"/>
    </xf>
    <xf numFmtId="0" fontId="92" fillId="25" borderId="12" xfId="0" applyFont="1" applyFill="1" applyBorder="1" applyAlignment="1">
      <alignment horizontal="center" vertical="center" wrapText="1"/>
    </xf>
    <xf numFmtId="0" fontId="49" fillId="0" borderId="13" xfId="0" applyFont="1" applyFill="1" applyBorder="1" applyAlignment="1">
      <alignment horizontal="center" vertical="center" wrapText="1"/>
    </xf>
    <xf numFmtId="0" fontId="99" fillId="0" borderId="14" xfId="0" applyFont="1" applyFill="1" applyBorder="1" applyAlignment="1">
      <alignment horizontal="center" vertical="center" wrapText="1"/>
    </xf>
    <xf numFmtId="0" fontId="99" fillId="0" borderId="15" xfId="0" applyFont="1" applyFill="1" applyBorder="1" applyAlignment="1">
      <alignment horizontal="center" vertical="center" wrapText="1"/>
    </xf>
    <xf numFmtId="0" fontId="95" fillId="25" borderId="66" xfId="0" applyFont="1" applyFill="1" applyBorder="1" applyAlignment="1">
      <alignment vertical="center" wrapText="1"/>
    </xf>
    <xf numFmtId="0" fontId="95" fillId="25" borderId="68" xfId="0" applyFont="1" applyFill="1" applyBorder="1" applyAlignment="1">
      <alignment vertical="center" wrapText="1"/>
    </xf>
    <xf numFmtId="0" fontId="28" fillId="0" borderId="71" xfId="0" applyFont="1" applyFill="1" applyBorder="1" applyAlignment="1">
      <alignment horizontal="left" vertical="center" wrapText="1"/>
    </xf>
    <xf numFmtId="0" fontId="93" fillId="0" borderId="61" xfId="0" applyFont="1" applyFill="1" applyBorder="1" applyAlignment="1">
      <alignment horizontal="left" vertical="center" wrapText="1"/>
    </xf>
    <xf numFmtId="2" fontId="49" fillId="0" borderId="316" xfId="174" applyNumberFormat="1" applyFont="1" applyFill="1" applyBorder="1" applyAlignment="1">
      <alignment horizontal="left" vertical="center"/>
    </xf>
    <xf numFmtId="2" fontId="49" fillId="0" borderId="318" xfId="174" applyNumberFormat="1" applyFont="1" applyFill="1" applyBorder="1" applyAlignment="1">
      <alignment horizontal="left" vertical="center"/>
    </xf>
    <xf numFmtId="2" fontId="49" fillId="0" borderId="751" xfId="174" applyNumberFormat="1" applyFont="1" applyFill="1" applyBorder="1" applyAlignment="1">
      <alignment horizontal="left" vertical="center"/>
    </xf>
    <xf numFmtId="0" fontId="36" fillId="0" borderId="13" xfId="0" applyFont="1" applyFill="1" applyBorder="1" applyAlignment="1">
      <alignment horizontal="left" wrapText="1"/>
    </xf>
    <xf numFmtId="0" fontId="83" fillId="0" borderId="14" xfId="0" applyFont="1" applyFill="1" applyBorder="1" applyAlignment="1">
      <alignment horizontal="left" wrapText="1"/>
    </xf>
    <xf numFmtId="0" fontId="83" fillId="0" borderId="15" xfId="0" applyFont="1" applyFill="1" applyBorder="1" applyAlignment="1">
      <alignment horizontal="left" wrapText="1"/>
    </xf>
    <xf numFmtId="0" fontId="74" fillId="0" borderId="21" xfId="74" applyFont="1" applyFill="1" applyBorder="1" applyAlignment="1">
      <alignment horizontal="center" vertical="center" wrapText="1"/>
    </xf>
    <xf numFmtId="0" fontId="74" fillId="0" borderId="44" xfId="74" applyFont="1" applyFill="1" applyBorder="1" applyAlignment="1">
      <alignment horizontal="center" vertical="center" wrapText="1"/>
    </xf>
    <xf numFmtId="49" fontId="74" fillId="0" borderId="21" xfId="74" applyNumberFormat="1" applyFont="1" applyFill="1" applyBorder="1" applyAlignment="1">
      <alignment horizontal="center" vertical="center" wrapText="1"/>
    </xf>
    <xf numFmtId="49" fontId="74" fillId="0" borderId="44" xfId="74" applyNumberFormat="1" applyFont="1" applyFill="1" applyBorder="1" applyAlignment="1">
      <alignment horizontal="center" vertical="center" wrapText="1"/>
    </xf>
    <xf numFmtId="49" fontId="74" fillId="0" borderId="42" xfId="74" applyNumberFormat="1" applyFont="1" applyFill="1" applyBorder="1" applyAlignment="1">
      <alignment horizontal="center" vertical="center" wrapText="1"/>
    </xf>
    <xf numFmtId="49" fontId="74" fillId="0" borderId="16" xfId="74" applyNumberFormat="1" applyFont="1" applyFill="1" applyBorder="1" applyAlignment="1">
      <alignment horizontal="center" vertical="center" wrapText="1"/>
    </xf>
    <xf numFmtId="49" fontId="74" fillId="0" borderId="17" xfId="74" applyNumberFormat="1" applyFont="1" applyFill="1" applyBorder="1" applyAlignment="1">
      <alignment horizontal="center" vertical="center" wrapText="1"/>
    </xf>
    <xf numFmtId="0" fontId="36" fillId="0" borderId="13" xfId="74" applyFont="1" applyFill="1" applyBorder="1" applyAlignment="1">
      <alignment horizontal="left" vertical="center" wrapText="1"/>
    </xf>
    <xf numFmtId="0" fontId="71" fillId="0" borderId="14" xfId="74" applyFont="1" applyFill="1" applyBorder="1" applyAlignment="1">
      <alignment horizontal="left" vertical="center" wrapText="1"/>
    </xf>
    <xf numFmtId="0" fontId="71" fillId="0" borderId="15" xfId="74" applyFont="1" applyFill="1" applyBorder="1" applyAlignment="1">
      <alignment horizontal="left" vertical="center" wrapText="1"/>
    </xf>
    <xf numFmtId="0" fontId="76" fillId="0" borderId="41" xfId="74" applyFont="1" applyFill="1" applyBorder="1" applyAlignment="1">
      <alignment horizontal="center" vertical="center" wrapText="1"/>
    </xf>
    <xf numFmtId="0" fontId="76" fillId="0" borderId="37" xfId="74" applyFont="1" applyFill="1" applyBorder="1" applyAlignment="1">
      <alignment horizontal="center" vertical="center" wrapText="1"/>
    </xf>
    <xf numFmtId="0" fontId="71" fillId="0" borderId="66" xfId="74" applyFont="1" applyFill="1" applyBorder="1" applyAlignment="1">
      <alignment horizontal="left" vertical="center" wrapText="1"/>
    </xf>
    <xf numFmtId="0" fontId="71" fillId="0" borderId="49" xfId="74" applyFont="1" applyFill="1" applyBorder="1" applyAlignment="1">
      <alignment horizontal="left" vertical="center" wrapText="1"/>
    </xf>
    <xf numFmtId="0" fontId="71" fillId="0" borderId="68" xfId="74" applyFont="1" applyFill="1" applyBorder="1" applyAlignment="1">
      <alignment horizontal="left" vertical="center" wrapText="1"/>
    </xf>
    <xf numFmtId="0" fontId="71" fillId="0" borderId="13" xfId="74" applyFont="1" applyFill="1" applyBorder="1" applyAlignment="1">
      <alignment horizontal="left" vertical="center" wrapText="1"/>
    </xf>
    <xf numFmtId="4" fontId="48" fillId="0" borderId="687" xfId="117" applyNumberFormat="1" applyFont="1" applyFill="1" applyBorder="1" applyAlignment="1">
      <alignment horizontal="center" vertical="center" wrapText="1"/>
    </xf>
    <xf numFmtId="4" fontId="48" fillId="0" borderId="827" xfId="117" applyNumberFormat="1" applyFont="1" applyFill="1" applyBorder="1" applyAlignment="1">
      <alignment horizontal="center" vertical="center" wrapText="1"/>
    </xf>
    <xf numFmtId="4" fontId="74" fillId="0" borderId="21" xfId="117" applyNumberFormat="1" applyFont="1" applyFill="1" applyBorder="1" applyAlignment="1">
      <alignment horizontal="center" vertical="center" wrapText="1"/>
    </xf>
    <xf numFmtId="4" fontId="74" fillId="0" borderId="44" xfId="117" applyNumberFormat="1" applyFont="1" applyFill="1" applyBorder="1" applyAlignment="1">
      <alignment horizontal="center" vertical="center" wrapText="1"/>
    </xf>
    <xf numFmtId="0" fontId="49" fillId="0" borderId="13" xfId="74" applyFont="1" applyFill="1" applyBorder="1" applyAlignment="1">
      <alignment horizontal="left" vertical="center" wrapText="1"/>
    </xf>
    <xf numFmtId="3" fontId="48" fillId="0" borderId="21" xfId="117" applyNumberFormat="1" applyFont="1" applyFill="1" applyBorder="1" applyAlignment="1">
      <alignment horizontal="center" wrapText="1"/>
    </xf>
    <xf numFmtId="3" fontId="48" fillId="0" borderId="44" xfId="117" applyNumberFormat="1" applyFont="1" applyFill="1" applyBorder="1" applyAlignment="1">
      <alignment horizontal="center" wrapText="1"/>
    </xf>
    <xf numFmtId="0" fontId="49" fillId="0" borderId="424" xfId="74" applyFont="1" applyFill="1" applyBorder="1" applyAlignment="1">
      <alignment horizontal="left" vertical="center" wrapText="1"/>
    </xf>
    <xf numFmtId="0" fontId="71" fillId="0" borderId="456" xfId="74" applyFont="1" applyFill="1" applyBorder="1" applyAlignment="1">
      <alignment horizontal="left" vertical="center" wrapText="1"/>
    </xf>
    <xf numFmtId="0" fontId="71" fillId="0" borderId="427" xfId="74" applyFont="1" applyFill="1" applyBorder="1" applyAlignment="1">
      <alignment horizontal="left" vertical="center" wrapText="1"/>
    </xf>
    <xf numFmtId="0" fontId="49" fillId="0" borderId="738" xfId="74" applyFont="1" applyFill="1" applyBorder="1" applyAlignment="1">
      <alignment horizontal="center" vertical="center" wrapText="1"/>
    </xf>
    <xf numFmtId="0" fontId="49" fillId="0" borderId="739" xfId="74" applyFont="1" applyFill="1" applyBorder="1" applyAlignment="1">
      <alignment horizontal="center" vertical="center" wrapText="1"/>
    </xf>
    <xf numFmtId="0" fontId="49" fillId="0" borderId="740" xfId="74" applyFont="1" applyFill="1" applyBorder="1" applyAlignment="1">
      <alignment horizontal="center" vertical="center" wrapText="1"/>
    </xf>
    <xf numFmtId="0" fontId="74" fillId="0" borderId="10" xfId="74" applyFont="1" applyFill="1" applyBorder="1" applyAlignment="1">
      <alignment horizontal="center" vertical="center" wrapText="1"/>
    </xf>
    <xf numFmtId="0" fontId="74" fillId="0" borderId="28" xfId="74" applyFont="1" applyFill="1" applyBorder="1" applyAlignment="1">
      <alignment horizontal="center" vertical="center" wrapText="1"/>
    </xf>
    <xf numFmtId="3" fontId="48" fillId="0" borderId="10" xfId="117" applyNumberFormat="1" applyFont="1" applyFill="1" applyBorder="1" applyAlignment="1">
      <alignment horizontal="center" wrapText="1"/>
    </xf>
    <xf numFmtId="3" fontId="48" fillId="0" borderId="28" xfId="117" applyNumberFormat="1" applyFont="1" applyFill="1" applyBorder="1" applyAlignment="1">
      <alignment horizontal="center" wrapText="1"/>
    </xf>
    <xf numFmtId="4" fontId="48" fillId="0" borderId="830" xfId="117" applyNumberFormat="1" applyFont="1" applyFill="1" applyBorder="1" applyAlignment="1">
      <alignment horizontal="center" vertical="center" wrapText="1"/>
    </xf>
    <xf numFmtId="4" fontId="48" fillId="0" borderId="831" xfId="117" applyNumberFormat="1" applyFont="1" applyFill="1" applyBorder="1" applyAlignment="1">
      <alignment horizontal="center" vertical="center" wrapText="1"/>
    </xf>
    <xf numFmtId="4" fontId="48" fillId="0" borderId="475" xfId="117" applyNumberFormat="1" applyFont="1" applyFill="1" applyBorder="1" applyAlignment="1">
      <alignment horizontal="center" vertical="center" wrapText="1"/>
    </xf>
    <xf numFmtId="0" fontId="71" fillId="0" borderId="284" xfId="74" applyFont="1" applyFill="1" applyBorder="1" applyAlignment="1">
      <alignment horizontal="left" vertical="center" wrapText="1"/>
    </xf>
    <xf numFmtId="0" fontId="71" fillId="0" borderId="286" xfId="74" applyFont="1" applyFill="1" applyBorder="1" applyAlignment="1">
      <alignment horizontal="left" vertical="center" wrapText="1"/>
    </xf>
    <xf numFmtId="0" fontId="71" fillId="0" borderId="285" xfId="74" applyFont="1" applyFill="1" applyBorder="1" applyAlignment="1">
      <alignment horizontal="left" vertical="center" wrapText="1"/>
    </xf>
    <xf numFmtId="0" fontId="76" fillId="0" borderId="289" xfId="74" applyFont="1" applyFill="1" applyBorder="1" applyAlignment="1">
      <alignment horizontal="center" vertical="center" wrapText="1"/>
    </xf>
    <xf numFmtId="0" fontId="76" fillId="0" borderId="286" xfId="74" applyFont="1" applyFill="1" applyBorder="1" applyAlignment="1">
      <alignment horizontal="center" vertical="center" wrapText="1"/>
    </xf>
    <xf numFmtId="0" fontId="76" fillId="0" borderId="290" xfId="74" applyFont="1" applyFill="1" applyBorder="1" applyAlignment="1">
      <alignment horizontal="center" vertical="center" wrapText="1"/>
    </xf>
    <xf numFmtId="4" fontId="74" fillId="0" borderId="10" xfId="117" applyNumberFormat="1" applyFont="1" applyFill="1" applyBorder="1" applyAlignment="1">
      <alignment horizontal="center" vertical="center" wrapText="1"/>
    </xf>
    <xf numFmtId="4" fontId="74" fillId="0" borderId="28" xfId="117" applyNumberFormat="1" applyFont="1" applyFill="1" applyBorder="1" applyAlignment="1">
      <alignment horizontal="center" vertical="center" wrapText="1"/>
    </xf>
    <xf numFmtId="0" fontId="51" fillId="0" borderId="238" xfId="74" applyFont="1" applyFill="1" applyBorder="1" applyAlignment="1">
      <alignment horizontal="center" vertical="center" wrapText="1"/>
    </xf>
    <xf numFmtId="0" fontId="51" fillId="0" borderId="287" xfId="74" applyFont="1" applyFill="1" applyBorder="1" applyAlignment="1">
      <alignment horizontal="center" vertical="center" wrapText="1"/>
    </xf>
    <xf numFmtId="0" fontId="51" fillId="0" borderId="288" xfId="74" applyFont="1" applyFill="1" applyBorder="1" applyAlignment="1">
      <alignment horizontal="center" vertical="center" wrapText="1"/>
    </xf>
    <xf numFmtId="0" fontId="51" fillId="0" borderId="244" xfId="74" applyFont="1" applyFill="1" applyBorder="1" applyAlignment="1">
      <alignment horizontal="center" vertical="center" wrapText="1"/>
    </xf>
    <xf numFmtId="0" fontId="51" fillId="0" borderId="227" xfId="74" applyFont="1" applyFill="1" applyBorder="1" applyAlignment="1">
      <alignment horizontal="center" vertical="center" wrapText="1"/>
    </xf>
    <xf numFmtId="0" fontId="51" fillId="0" borderId="245" xfId="74" applyFont="1" applyFill="1" applyBorder="1" applyAlignment="1">
      <alignment horizontal="center" vertical="center" wrapText="1"/>
    </xf>
    <xf numFmtId="0" fontId="36" fillId="0" borderId="284" xfId="74" applyFont="1" applyFill="1" applyBorder="1" applyAlignment="1">
      <alignment horizontal="left" vertical="center" wrapText="1"/>
    </xf>
    <xf numFmtId="0" fontId="36" fillId="0" borderId="286" xfId="74" applyFont="1" applyFill="1" applyBorder="1" applyAlignment="1">
      <alignment horizontal="left" vertical="center" wrapText="1"/>
    </xf>
    <xf numFmtId="49" fontId="74" fillId="0" borderId="10" xfId="74" applyNumberFormat="1" applyFont="1" applyFill="1" applyBorder="1" applyAlignment="1">
      <alignment horizontal="center" vertical="center" wrapText="1"/>
    </xf>
    <xf numFmtId="49" fontId="74" fillId="0" borderId="28" xfId="74" applyNumberFormat="1" applyFont="1" applyFill="1" applyBorder="1" applyAlignment="1">
      <alignment horizontal="center" vertical="center" wrapText="1"/>
    </xf>
    <xf numFmtId="49" fontId="74" fillId="0" borderId="13" xfId="74" applyNumberFormat="1" applyFont="1" applyFill="1" applyBorder="1" applyAlignment="1">
      <alignment horizontal="center" vertical="center" wrapText="1"/>
    </xf>
    <xf numFmtId="49" fontId="74" fillId="0" borderId="14" xfId="74" applyNumberFormat="1" applyFont="1" applyFill="1" applyBorder="1" applyAlignment="1">
      <alignment horizontal="center" vertical="center" wrapText="1"/>
    </xf>
    <xf numFmtId="49" fontId="74" fillId="0" borderId="15" xfId="74" applyNumberFormat="1" applyFont="1" applyFill="1" applyBorder="1" applyAlignment="1">
      <alignment horizontal="center" vertical="center" wrapText="1"/>
    </xf>
    <xf numFmtId="0" fontId="71" fillId="0" borderId="281" xfId="74" applyFont="1" applyFill="1" applyBorder="1" applyAlignment="1">
      <alignment horizontal="left" vertical="center" wrapText="1"/>
    </xf>
    <xf numFmtId="0" fontId="71" fillId="0" borderId="267" xfId="74" applyFont="1" applyFill="1" applyBorder="1" applyAlignment="1">
      <alignment horizontal="left" vertical="center" wrapText="1"/>
    </xf>
    <xf numFmtId="4" fontId="48" fillId="0" borderId="10" xfId="117" applyNumberFormat="1" applyFont="1" applyFill="1" applyBorder="1" applyAlignment="1">
      <alignment horizontal="center" vertical="center" wrapText="1"/>
    </xf>
    <xf numFmtId="49" fontId="74" fillId="0" borderId="175" xfId="74" applyNumberFormat="1" applyFont="1" applyFill="1" applyBorder="1" applyAlignment="1">
      <alignment horizontal="center" vertical="center" wrapText="1"/>
    </xf>
    <xf numFmtId="49" fontId="74" fillId="0" borderId="176" xfId="74" applyNumberFormat="1" applyFont="1" applyFill="1" applyBorder="1" applyAlignment="1">
      <alignment horizontal="center" vertical="center" wrapText="1"/>
    </xf>
    <xf numFmtId="49" fontId="74" fillId="0" borderId="177" xfId="74" applyNumberFormat="1" applyFont="1" applyFill="1" applyBorder="1" applyAlignment="1">
      <alignment horizontal="center" vertical="center" wrapText="1"/>
    </xf>
    <xf numFmtId="0" fontId="51" fillId="0" borderId="289" xfId="74" applyFont="1" applyFill="1" applyBorder="1" applyAlignment="1">
      <alignment horizontal="center" vertical="center" wrapText="1"/>
    </xf>
    <xf numFmtId="169" fontId="51" fillId="0" borderId="13" xfId="71" applyNumberFormat="1" applyFont="1" applyFill="1" applyBorder="1" applyAlignment="1">
      <alignment horizontal="left" vertical="center" wrapText="1"/>
    </xf>
    <xf numFmtId="169" fontId="51" fillId="0" borderId="14" xfId="71" applyNumberFormat="1" applyFont="1" applyFill="1" applyBorder="1" applyAlignment="1">
      <alignment horizontal="left" vertical="center" wrapText="1"/>
    </xf>
    <xf numFmtId="169" fontId="51" fillId="0" borderId="15" xfId="71" applyNumberFormat="1" applyFont="1" applyFill="1" applyBorder="1" applyAlignment="1">
      <alignment horizontal="left" vertical="center" wrapText="1"/>
    </xf>
    <xf numFmtId="169" fontId="76" fillId="0" borderId="13" xfId="71" applyNumberFormat="1" applyFont="1" applyFill="1" applyBorder="1" applyAlignment="1">
      <alignment horizontal="left" vertical="center" wrapText="1"/>
    </xf>
    <xf numFmtId="169" fontId="76" fillId="0" borderId="14" xfId="71" applyNumberFormat="1" applyFont="1" applyFill="1" applyBorder="1" applyAlignment="1">
      <alignment horizontal="left" vertical="center" wrapText="1"/>
    </xf>
    <xf numFmtId="169" fontId="76" fillId="0" borderId="15" xfId="71" applyNumberFormat="1" applyFont="1" applyFill="1" applyBorder="1" applyAlignment="1">
      <alignment horizontal="left" vertical="center" wrapText="1"/>
    </xf>
    <xf numFmtId="0" fontId="49" fillId="0" borderId="281" xfId="74"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74" fillId="0" borderId="77" xfId="74" applyNumberFormat="1" applyFont="1" applyFill="1" applyBorder="1" applyAlignment="1">
      <alignment horizontal="center" vertical="center" wrapText="1"/>
    </xf>
    <xf numFmtId="49" fontId="74" fillId="0" borderId="70" xfId="74" applyNumberFormat="1" applyFont="1" applyFill="1" applyBorder="1" applyAlignment="1">
      <alignment horizontal="center" vertical="center" wrapText="1"/>
    </xf>
    <xf numFmtId="0" fontId="36" fillId="0" borderId="300" xfId="74" applyFont="1" applyFill="1" applyBorder="1" applyAlignment="1">
      <alignment horizontal="center" vertical="center"/>
    </xf>
    <xf numFmtId="0" fontId="75" fillId="0" borderId="304" xfId="74" applyFont="1" applyFill="1" applyBorder="1" applyAlignment="1">
      <alignment horizontal="center" vertical="center"/>
    </xf>
    <xf numFmtId="3" fontId="49" fillId="0" borderId="10" xfId="117" applyNumberFormat="1" applyFont="1" applyFill="1" applyBorder="1" applyAlignment="1">
      <alignment horizontal="center" wrapText="1"/>
    </xf>
    <xf numFmtId="3" fontId="49" fillId="0" borderId="28" xfId="117" applyNumberFormat="1" applyFont="1" applyFill="1" applyBorder="1" applyAlignment="1">
      <alignment horizontal="center" wrapText="1"/>
    </xf>
    <xf numFmtId="4" fontId="48" fillId="0" borderId="832" xfId="117" applyNumberFormat="1" applyFont="1" applyFill="1" applyBorder="1" applyAlignment="1">
      <alignment horizontal="center" vertical="center" wrapText="1"/>
    </xf>
    <xf numFmtId="2" fontId="71" fillId="0" borderId="42" xfId="57" applyNumberFormat="1" applyFont="1" applyFill="1" applyBorder="1" applyAlignment="1">
      <alignment horizontal="left" vertical="center" wrapText="1"/>
    </xf>
    <xf numFmtId="2" fontId="71" fillId="0" borderId="16" xfId="57" applyNumberFormat="1" applyFont="1" applyFill="1" applyBorder="1" applyAlignment="1">
      <alignment horizontal="left" vertical="center" wrapText="1"/>
    </xf>
    <xf numFmtId="2" fontId="71" fillId="0" borderId="70" xfId="57" applyNumberFormat="1" applyFont="1" applyFill="1" applyBorder="1" applyAlignment="1">
      <alignment horizontal="left" vertical="center" wrapText="1"/>
    </xf>
    <xf numFmtId="2" fontId="71" fillId="0" borderId="22" xfId="57" applyNumberFormat="1" applyFont="1" applyFill="1" applyBorder="1" applyAlignment="1">
      <alignment horizontal="left" vertical="center" wrapText="1"/>
    </xf>
    <xf numFmtId="2" fontId="71" fillId="0" borderId="38" xfId="57" applyNumberFormat="1" applyFont="1" applyFill="1" applyBorder="1" applyAlignment="1">
      <alignment horizontal="left" vertical="center" wrapText="1"/>
    </xf>
    <xf numFmtId="2" fontId="71" fillId="0" borderId="116" xfId="57" applyNumberFormat="1" applyFont="1" applyFill="1" applyBorder="1" applyAlignment="1">
      <alignment horizontal="left" vertical="center" wrapText="1"/>
    </xf>
    <xf numFmtId="2" fontId="49" fillId="0" borderId="42" xfId="57" applyNumberFormat="1" applyFont="1" applyFill="1" applyBorder="1" applyAlignment="1">
      <alignment horizontal="left" vertical="center" wrapText="1"/>
    </xf>
    <xf numFmtId="0" fontId="74" fillId="0" borderId="43" xfId="74" applyFont="1" applyFill="1" applyBorder="1" applyAlignment="1">
      <alignment horizontal="center" vertical="center" wrapText="1"/>
    </xf>
    <xf numFmtId="0" fontId="74" fillId="0" borderId="0" xfId="74" applyFont="1" applyFill="1" applyBorder="1" applyAlignment="1">
      <alignment horizontal="center" vertical="center" wrapText="1"/>
    </xf>
    <xf numFmtId="0" fontId="74" fillId="0" borderId="56" xfId="74" applyFont="1" applyFill="1" applyBorder="1" applyAlignment="1">
      <alignment horizontal="center" vertical="center" wrapText="1"/>
    </xf>
    <xf numFmtId="0" fontId="74" fillId="0" borderId="42" xfId="57" applyFont="1" applyFill="1" applyBorder="1" applyAlignment="1">
      <alignment horizontal="center" vertical="center"/>
    </xf>
    <xf numFmtId="0" fontId="74" fillId="0" borderId="16" xfId="57" applyFont="1" applyFill="1" applyBorder="1" applyAlignment="1">
      <alignment horizontal="center" vertical="center"/>
    </xf>
    <xf numFmtId="0" fontId="74" fillId="0" borderId="17" xfId="57" applyFont="1" applyFill="1" applyBorder="1" applyAlignment="1">
      <alignment horizontal="center" vertical="center"/>
    </xf>
    <xf numFmtId="49" fontId="48" fillId="0" borderId="12" xfId="69" applyNumberFormat="1" applyFont="1" applyFill="1" applyBorder="1" applyAlignment="1">
      <alignment horizontal="center" vertical="center" wrapText="1"/>
    </xf>
    <xf numFmtId="3" fontId="48" fillId="0" borderId="12" xfId="117" applyNumberFormat="1" applyFont="1" applyFill="1" applyBorder="1" applyAlignment="1">
      <alignment horizontal="center" vertical="center" wrapText="1"/>
    </xf>
    <xf numFmtId="0" fontId="48" fillId="0" borderId="13" xfId="69" applyFont="1" applyFill="1" applyBorder="1" applyAlignment="1">
      <alignment horizontal="center" vertical="center" wrapText="1"/>
    </xf>
    <xf numFmtId="0" fontId="48" fillId="0" borderId="15" xfId="69" applyFont="1" applyFill="1" applyBorder="1" applyAlignment="1">
      <alignment horizontal="center" vertical="center" wrapText="1"/>
    </xf>
    <xf numFmtId="0" fontId="76" fillId="0" borderId="259" xfId="74" applyFont="1" applyFill="1" applyBorder="1" applyAlignment="1">
      <alignment horizontal="center" vertical="center" wrapText="1"/>
    </xf>
    <xf numFmtId="0" fontId="76" fillId="0" borderId="242" xfId="74" applyFont="1" applyFill="1" applyBorder="1" applyAlignment="1">
      <alignment horizontal="center" vertical="center" wrapText="1"/>
    </xf>
    <xf numFmtId="0" fontId="76" fillId="0" borderId="262" xfId="74" applyFont="1" applyFill="1" applyBorder="1" applyAlignment="1">
      <alignment horizontal="center" vertical="center" wrapText="1"/>
    </xf>
    <xf numFmtId="0" fontId="46" fillId="0" borderId="13" xfId="0" applyFont="1" applyFill="1" applyBorder="1" applyAlignment="1">
      <alignment horizontal="left" vertical="center" wrapText="1"/>
    </xf>
    <xf numFmtId="0" fontId="46" fillId="0" borderId="15" xfId="0" applyFont="1" applyFill="1" applyBorder="1" applyAlignment="1">
      <alignment horizontal="left" vertical="center" wrapText="1"/>
    </xf>
    <xf numFmtId="0" fontId="48" fillId="0" borderId="12" xfId="69" applyFont="1" applyFill="1" applyBorder="1" applyAlignment="1">
      <alignment horizontal="center" vertical="center"/>
    </xf>
    <xf numFmtId="0" fontId="48" fillId="0" borderId="12" xfId="69" applyFont="1" applyFill="1" applyBorder="1" applyAlignment="1">
      <alignment horizontal="center" vertical="center" wrapText="1"/>
    </xf>
    <xf numFmtId="0" fontId="82" fillId="0" borderId="295" xfId="69" applyFont="1" applyFill="1" applyBorder="1" applyAlignment="1">
      <alignment horizontal="left" vertical="center" wrapText="1"/>
    </xf>
    <xf numFmtId="0" fontId="82" fillId="0" borderId="303" xfId="69" applyFont="1" applyFill="1" applyBorder="1" applyAlignment="1">
      <alignment horizontal="left" vertical="center" wrapText="1"/>
    </xf>
    <xf numFmtId="0" fontId="82" fillId="0" borderId="296" xfId="69" applyFont="1" applyFill="1" applyBorder="1" applyAlignment="1">
      <alignment horizontal="left" vertical="center" wrapText="1"/>
    </xf>
    <xf numFmtId="0" fontId="82" fillId="0" borderId="294" xfId="69" applyFont="1" applyFill="1" applyBorder="1" applyAlignment="1">
      <alignment horizontal="left" vertical="center" wrapText="1"/>
    </xf>
    <xf numFmtId="0" fontId="82" fillId="0" borderId="0" xfId="69" applyFont="1" applyFill="1" applyBorder="1" applyAlignment="1">
      <alignment horizontal="left" vertical="center" wrapText="1"/>
    </xf>
    <xf numFmtId="0" fontId="82" fillId="0" borderId="62" xfId="69" applyFont="1" applyFill="1" applyBorder="1" applyAlignment="1">
      <alignment horizontal="left" vertical="center" wrapText="1"/>
    </xf>
    <xf numFmtId="0" fontId="82" fillId="0" borderId="302" xfId="69" applyFont="1" applyFill="1" applyBorder="1" applyAlignment="1">
      <alignment horizontal="left" vertical="center" wrapText="1"/>
    </xf>
    <xf numFmtId="0" fontId="82" fillId="0" borderId="292" xfId="69" applyFont="1" applyFill="1" applyBorder="1" applyAlignment="1">
      <alignment horizontal="left" vertical="center" wrapText="1"/>
    </xf>
    <xf numFmtId="0" fontId="82" fillId="0" borderId="226" xfId="69" applyFont="1" applyFill="1" applyBorder="1" applyAlignment="1">
      <alignment horizontal="left" vertical="center" wrapText="1"/>
    </xf>
    <xf numFmtId="0" fontId="49" fillId="0" borderId="10" xfId="0" applyFont="1" applyFill="1" applyBorder="1" applyAlignment="1">
      <alignment horizontal="left" vertical="center" wrapText="1"/>
    </xf>
    <xf numFmtId="0" fontId="49" fillId="0" borderId="11" xfId="0" applyFont="1" applyFill="1" applyBorder="1" applyAlignment="1">
      <alignment horizontal="left" vertical="center" wrapText="1"/>
    </xf>
    <xf numFmtId="0" fontId="49" fillId="0" borderId="28" xfId="0" applyFont="1" applyFill="1" applyBorder="1" applyAlignment="1">
      <alignment horizontal="left" vertical="center" wrapText="1"/>
    </xf>
    <xf numFmtId="3" fontId="48" fillId="0" borderId="15" xfId="117" applyNumberFormat="1" applyFont="1" applyFill="1" applyBorder="1" applyAlignment="1">
      <alignment horizontal="center" vertical="center" wrapText="1"/>
    </xf>
    <xf numFmtId="4" fontId="48" fillId="0" borderId="12" xfId="117" applyNumberFormat="1" applyFont="1" applyFill="1" applyBorder="1" applyAlignment="1">
      <alignment horizontal="center" vertical="center" wrapText="1"/>
    </xf>
    <xf numFmtId="0" fontId="49" fillId="0" borderId="10" xfId="0" applyNumberFormat="1" applyFont="1" applyFill="1" applyBorder="1" applyAlignment="1">
      <alignment horizontal="left" vertical="center" wrapText="1"/>
    </xf>
    <xf numFmtId="0" fontId="49" fillId="0" borderId="11" xfId="0" applyNumberFormat="1" applyFont="1" applyFill="1" applyBorder="1" applyAlignment="1">
      <alignment horizontal="left" vertical="center" wrapText="1"/>
    </xf>
    <xf numFmtId="0" fontId="49" fillId="0" borderId="28" xfId="0" applyNumberFormat="1" applyFont="1" applyFill="1" applyBorder="1" applyAlignment="1">
      <alignment horizontal="left" vertical="center" wrapText="1"/>
    </xf>
    <xf numFmtId="0" fontId="76" fillId="0" borderId="284" xfId="74" applyFont="1" applyFill="1" applyBorder="1" applyAlignment="1">
      <alignment horizontal="center" vertical="center" wrapText="1"/>
    </xf>
    <xf numFmtId="0" fontId="76" fillId="0" borderId="291" xfId="74" applyFont="1" applyFill="1" applyBorder="1" applyAlignment="1">
      <alignment horizontal="center" vertical="center" wrapText="1"/>
    </xf>
    <xf numFmtId="0" fontId="36" fillId="0" borderId="284" xfId="57" applyFont="1" applyFill="1" applyBorder="1" applyAlignment="1">
      <alignment horizontal="left" vertical="center" wrapText="1"/>
    </xf>
    <xf numFmtId="0" fontId="36" fillId="0" borderId="286" xfId="57" applyFont="1" applyFill="1" applyBorder="1" applyAlignment="1">
      <alignment horizontal="left" vertical="center" wrapText="1"/>
    </xf>
    <xf numFmtId="0" fontId="36" fillId="0" borderId="285" xfId="57" applyFont="1" applyFill="1" applyBorder="1" applyAlignment="1">
      <alignment horizontal="left" vertical="center" wrapText="1"/>
    </xf>
    <xf numFmtId="0" fontId="81" fillId="50" borderId="284" xfId="74" applyFont="1" applyFill="1" applyBorder="1" applyAlignment="1">
      <alignment horizontal="center" vertical="center" wrapText="1"/>
    </xf>
    <xf numFmtId="0" fontId="81" fillId="50" borderId="286" xfId="74" applyFont="1" applyFill="1" applyBorder="1" applyAlignment="1">
      <alignment horizontal="center" vertical="center" wrapText="1"/>
    </xf>
    <xf numFmtId="0" fontId="81" fillId="50" borderId="291" xfId="74" applyFont="1" applyFill="1" applyBorder="1" applyAlignment="1">
      <alignment horizontal="center" vertical="center" wrapText="1"/>
    </xf>
    <xf numFmtId="0" fontId="48" fillId="0" borderId="246" xfId="57" applyFont="1" applyFill="1" applyBorder="1" applyAlignment="1">
      <alignment horizontal="center" vertical="center"/>
    </xf>
    <xf numFmtId="0" fontId="48" fillId="0" borderId="236" xfId="57" applyFont="1" applyFill="1" applyBorder="1" applyAlignment="1">
      <alignment horizontal="center" vertical="center"/>
    </xf>
    <xf numFmtId="0" fontId="48" fillId="0" borderId="247" xfId="57" applyFont="1" applyFill="1" applyBorder="1" applyAlignment="1">
      <alignment horizontal="center" vertical="center"/>
    </xf>
    <xf numFmtId="2" fontId="49" fillId="0" borderId="246" xfId="57" applyNumberFormat="1" applyFont="1" applyFill="1" applyBorder="1" applyAlignment="1">
      <alignment horizontal="left" vertical="center" wrapText="1"/>
    </xf>
    <xf numFmtId="2" fontId="49" fillId="0" borderId="236" xfId="57" applyNumberFormat="1" applyFont="1" applyFill="1" applyBorder="1" applyAlignment="1">
      <alignment horizontal="left" vertical="center" wrapText="1"/>
    </xf>
    <xf numFmtId="2" fontId="49" fillId="0" borderId="237" xfId="57" applyNumberFormat="1" applyFont="1" applyFill="1" applyBorder="1" applyAlignment="1">
      <alignment horizontal="left" vertical="center" wrapText="1"/>
    </xf>
    <xf numFmtId="2" fontId="49" fillId="0" borderId="455" xfId="57" applyNumberFormat="1" applyFont="1" applyFill="1" applyBorder="1" applyAlignment="1">
      <alignment horizontal="left" vertical="center" wrapText="1"/>
    </xf>
    <xf numFmtId="2" fontId="49" fillId="0" borderId="415" xfId="57" applyNumberFormat="1" applyFont="1" applyFill="1" applyBorder="1" applyAlignment="1">
      <alignment horizontal="left" vertical="center" wrapText="1"/>
    </xf>
    <xf numFmtId="2" fontId="49" fillId="0" borderId="751" xfId="57" applyNumberFormat="1" applyFont="1" applyFill="1" applyBorder="1" applyAlignment="1">
      <alignment horizontal="left" vertical="center" wrapText="1"/>
    </xf>
    <xf numFmtId="2" fontId="49" fillId="0" borderId="41" xfId="57" applyNumberFormat="1" applyFont="1" applyFill="1" applyBorder="1" applyAlignment="1">
      <alignment horizontal="left" vertical="center"/>
    </xf>
    <xf numFmtId="2" fontId="71" fillId="0" borderId="37" xfId="57" applyNumberFormat="1" applyFont="1" applyFill="1" applyBorder="1" applyAlignment="1">
      <alignment horizontal="left" vertical="center"/>
    </xf>
    <xf numFmtId="2" fontId="49" fillId="0" borderId="208" xfId="57" applyNumberFormat="1" applyFont="1" applyFill="1" applyBorder="1" applyAlignment="1">
      <alignment horizontal="left" vertical="center"/>
    </xf>
    <xf numFmtId="2" fontId="71" fillId="0" borderId="209" xfId="57" applyNumberFormat="1" applyFont="1" applyFill="1" applyBorder="1" applyAlignment="1">
      <alignment horizontal="left" vertical="center"/>
    </xf>
    <xf numFmtId="2" fontId="71" fillId="0" borderId="751" xfId="57" applyNumberFormat="1" applyFont="1" applyFill="1" applyBorder="1" applyAlignment="1">
      <alignment horizontal="left" vertical="center"/>
    </xf>
    <xf numFmtId="0" fontId="48" fillId="0" borderId="284" xfId="74" applyFont="1" applyFill="1" applyBorder="1" applyAlignment="1">
      <alignment horizontal="center" vertical="center" wrapText="1"/>
    </xf>
    <xf numFmtId="0" fontId="48" fillId="0" borderId="286" xfId="74" applyFont="1" applyFill="1" applyBorder="1" applyAlignment="1">
      <alignment horizontal="center" vertical="center" wrapText="1"/>
    </xf>
    <xf numFmtId="0" fontId="48" fillId="0" borderId="285" xfId="74" applyFont="1" applyFill="1" applyBorder="1" applyAlignment="1">
      <alignment horizontal="center" vertical="center" wrapText="1"/>
    </xf>
    <xf numFmtId="2" fontId="71" fillId="0" borderId="246" xfId="57" applyNumberFormat="1" applyFont="1" applyFill="1" applyBorder="1" applyAlignment="1">
      <alignment horizontal="left" vertical="center" wrapText="1"/>
    </xf>
    <xf numFmtId="2" fontId="71" fillId="0" borderId="236" xfId="57" applyNumberFormat="1" applyFont="1" applyFill="1" applyBorder="1" applyAlignment="1">
      <alignment horizontal="left" vertical="center" wrapText="1"/>
    </xf>
    <xf numFmtId="2" fontId="71" fillId="0" borderId="237" xfId="57" applyNumberFormat="1" applyFont="1" applyFill="1" applyBorder="1" applyAlignment="1">
      <alignment horizontal="left" vertical="center" wrapText="1"/>
    </xf>
    <xf numFmtId="0" fontId="74" fillId="0" borderId="201" xfId="74" applyFont="1" applyFill="1" applyBorder="1" applyAlignment="1">
      <alignment horizontal="center" vertical="center" wrapText="1"/>
    </xf>
    <xf numFmtId="0" fontId="74" fillId="0" borderId="227" xfId="74" applyFont="1" applyFill="1" applyBorder="1" applyAlignment="1">
      <alignment horizontal="center" vertical="center" wrapText="1"/>
    </xf>
    <xf numFmtId="0" fontId="74" fillId="0" borderId="226" xfId="74" applyFont="1" applyFill="1" applyBorder="1" applyAlignment="1">
      <alignment horizontal="center" vertical="center" wrapText="1"/>
    </xf>
    <xf numFmtId="0" fontId="48" fillId="0" borderId="10" xfId="69" applyFont="1" applyFill="1" applyBorder="1" applyAlignment="1">
      <alignment horizontal="center" vertical="center"/>
    </xf>
    <xf numFmtId="0" fontId="48" fillId="0" borderId="11" xfId="69" applyFont="1" applyFill="1" applyBorder="1" applyAlignment="1">
      <alignment horizontal="center" vertical="center"/>
    </xf>
    <xf numFmtId="0" fontId="48" fillId="0" borderId="54" xfId="69" applyFont="1" applyFill="1" applyBorder="1" applyAlignment="1">
      <alignment horizontal="center" vertical="center"/>
    </xf>
    <xf numFmtId="0" fontId="48" fillId="0" borderId="66" xfId="69" applyFont="1" applyFill="1" applyBorder="1" applyAlignment="1">
      <alignment horizontal="center" vertical="center"/>
    </xf>
    <xf numFmtId="0" fontId="48" fillId="0" borderId="10" xfId="69" applyFont="1" applyFill="1" applyBorder="1" applyAlignment="1">
      <alignment horizontal="center" vertical="center" wrapText="1"/>
    </xf>
    <xf numFmtId="0" fontId="48" fillId="0" borderId="28" xfId="69" applyFont="1" applyFill="1" applyBorder="1" applyAlignment="1">
      <alignment horizontal="center" vertical="center" wrapText="1"/>
    </xf>
    <xf numFmtId="0" fontId="145" fillId="0" borderId="0" xfId="0" applyFont="1" applyFill="1" applyBorder="1" applyAlignment="1">
      <alignment horizontal="left" vertical="center"/>
    </xf>
    <xf numFmtId="0" fontId="19" fillId="0" borderId="0" xfId="0" applyFont="1" applyFill="1" applyAlignment="1">
      <alignment horizontal="center"/>
    </xf>
    <xf numFmtId="0" fontId="145" fillId="0" borderId="0" xfId="0" applyFont="1" applyFill="1" applyBorder="1" applyAlignment="1">
      <alignment horizontal="left" vertical="center" wrapText="1"/>
    </xf>
    <xf numFmtId="0" fontId="145" fillId="0" borderId="0" xfId="0" applyFont="1" applyFill="1" applyBorder="1" applyAlignment="1">
      <alignment horizontal="center" vertical="center"/>
    </xf>
    <xf numFmtId="0" fontId="145" fillId="0" borderId="0" xfId="0" applyFont="1" applyFill="1" applyBorder="1" applyAlignment="1">
      <alignment horizontal="right" vertical="center" wrapText="1"/>
    </xf>
    <xf numFmtId="0" fontId="145" fillId="0" borderId="0" xfId="0" applyFont="1" applyFill="1" applyBorder="1" applyAlignment="1">
      <alignment horizontal="right" vertical="center"/>
    </xf>
    <xf numFmtId="0" fontId="145" fillId="0" borderId="0" xfId="0" applyFont="1" applyFill="1" applyBorder="1" applyAlignment="1">
      <alignment horizontal="left" vertical="center" indent="1"/>
    </xf>
    <xf numFmtId="0" fontId="51" fillId="0" borderId="882" xfId="74" applyFont="1" applyFill="1" applyBorder="1" applyAlignment="1">
      <alignment horizontal="left" vertical="center" wrapText="1" indent="1"/>
    </xf>
    <xf numFmtId="0" fontId="51" fillId="0" borderId="875" xfId="74" applyFont="1" applyFill="1" applyBorder="1" applyAlignment="1">
      <alignment horizontal="left" vertical="center" wrapText="1" indent="1"/>
    </xf>
    <xf numFmtId="0" fontId="145" fillId="0" borderId="0" xfId="0" applyFont="1" applyFill="1" applyBorder="1" applyAlignment="1">
      <alignment horizontal="left" vertical="center" wrapText="1" indent="1"/>
    </xf>
    <xf numFmtId="3" fontId="145" fillId="0" borderId="0" xfId="0" applyNumberFormat="1" applyFont="1" applyFill="1" applyBorder="1" applyAlignment="1">
      <alignment horizontal="right" vertical="center" indent="1"/>
    </xf>
    <xf numFmtId="0" fontId="81" fillId="48" borderId="874" xfId="74" applyFont="1" applyFill="1" applyBorder="1" applyAlignment="1">
      <alignment horizontal="center" vertical="center" wrapText="1"/>
    </xf>
    <xf numFmtId="0" fontId="81" fillId="48" borderId="875" xfId="74" applyFont="1" applyFill="1" applyBorder="1" applyAlignment="1">
      <alignment horizontal="center" vertical="center" wrapText="1"/>
    </xf>
    <xf numFmtId="0" fontId="81" fillId="48" borderId="890" xfId="74" applyFont="1" applyFill="1" applyBorder="1" applyAlignment="1">
      <alignment horizontal="center" vertical="center" wrapText="1"/>
    </xf>
    <xf numFmtId="0" fontId="48" fillId="0" borderId="842" xfId="57" applyFont="1" applyFill="1" applyBorder="1" applyAlignment="1">
      <alignment horizontal="left" vertical="center" indent="1"/>
    </xf>
    <xf numFmtId="0" fontId="48" fillId="0" borderId="785" xfId="57" applyFont="1" applyFill="1" applyBorder="1" applyAlignment="1">
      <alignment horizontal="left" vertical="center" indent="1"/>
    </xf>
    <xf numFmtId="0" fontId="48" fillId="0" borderId="867" xfId="57" applyFont="1" applyFill="1" applyBorder="1" applyAlignment="1">
      <alignment horizontal="left" vertical="center" indent="1"/>
    </xf>
    <xf numFmtId="2" fontId="49" fillId="0" borderId="842" xfId="57" applyNumberFormat="1" applyFont="1" applyFill="1" applyBorder="1" applyAlignment="1">
      <alignment horizontal="left" vertical="center" wrapText="1" indent="1"/>
    </xf>
    <xf numFmtId="2" fontId="49" fillId="0" borderId="785" xfId="57" applyNumberFormat="1" applyFont="1" applyFill="1" applyBorder="1" applyAlignment="1">
      <alignment horizontal="left" vertical="center" wrapText="1" indent="1"/>
    </xf>
    <xf numFmtId="2" fontId="49" fillId="0" borderId="866" xfId="57" applyNumberFormat="1" applyFont="1" applyFill="1" applyBorder="1" applyAlignment="1">
      <alignment horizontal="left" vertical="center" wrapText="1" indent="1"/>
    </xf>
    <xf numFmtId="0" fontId="145" fillId="0" borderId="0" xfId="0" applyFont="1" applyFill="1" applyBorder="1" applyAlignment="1">
      <alignment horizontal="center" vertical="center" wrapText="1"/>
    </xf>
    <xf numFmtId="2" fontId="49" fillId="0" borderId="858" xfId="57" applyNumberFormat="1" applyFont="1" applyFill="1" applyBorder="1" applyAlignment="1">
      <alignment horizontal="left" vertical="center" wrapText="1" indent="1"/>
    </xf>
    <xf numFmtId="2" fontId="49" fillId="0" borderId="859" xfId="57" applyNumberFormat="1" applyFont="1" applyFill="1" applyBorder="1" applyAlignment="1">
      <alignment horizontal="left" vertical="center" wrapText="1" indent="1"/>
    </xf>
    <xf numFmtId="2" fontId="49" fillId="0" borderId="865" xfId="57" applyNumberFormat="1" applyFont="1" applyFill="1" applyBorder="1" applyAlignment="1">
      <alignment horizontal="left" vertical="center" wrapText="1" indent="1"/>
    </xf>
    <xf numFmtId="2" fontId="49" fillId="0" borderId="898" xfId="57" applyNumberFormat="1" applyFont="1" applyFill="1" applyBorder="1" applyAlignment="1">
      <alignment horizontal="left" vertical="center" wrapText="1" indent="1"/>
    </xf>
    <xf numFmtId="2" fontId="49" fillId="0" borderId="896" xfId="57" applyNumberFormat="1" applyFont="1" applyFill="1" applyBorder="1" applyAlignment="1">
      <alignment horizontal="left" vertical="center" wrapText="1" indent="1"/>
    </xf>
    <xf numFmtId="2" fontId="49" fillId="0" borderId="897" xfId="57" applyNumberFormat="1" applyFont="1" applyFill="1" applyBorder="1" applyAlignment="1">
      <alignment horizontal="left" vertical="center" wrapText="1" indent="1"/>
    </xf>
    <xf numFmtId="2" fontId="49" fillId="0" borderId="844" xfId="57" applyNumberFormat="1" applyFont="1" applyFill="1" applyBorder="1" applyAlignment="1">
      <alignment horizontal="left" vertical="center" wrapText="1" indent="1"/>
    </xf>
    <xf numFmtId="2" fontId="49" fillId="0" borderId="845" xfId="57" applyNumberFormat="1" applyFont="1" applyFill="1" applyBorder="1" applyAlignment="1">
      <alignment horizontal="left" vertical="center" wrapText="1" indent="1"/>
    </xf>
    <xf numFmtId="2" fontId="49" fillId="0" borderId="852" xfId="57" applyNumberFormat="1" applyFont="1" applyFill="1" applyBorder="1" applyAlignment="1">
      <alignment horizontal="left" vertical="center" wrapText="1" indent="1"/>
    </xf>
    <xf numFmtId="2" fontId="49" fillId="0" borderId="829" xfId="57" applyNumberFormat="1" applyFont="1" applyFill="1" applyBorder="1" applyAlignment="1">
      <alignment horizontal="left" vertical="center" wrapText="1" indent="1"/>
    </xf>
    <xf numFmtId="2" fontId="49" fillId="0" borderId="844" xfId="174" applyNumberFormat="1" applyFont="1" applyFill="1" applyBorder="1" applyAlignment="1">
      <alignment horizontal="left" vertical="center" indent="1"/>
    </xf>
    <xf numFmtId="2" fontId="49" fillId="0" borderId="845" xfId="174" applyNumberFormat="1" applyFont="1" applyFill="1" applyBorder="1" applyAlignment="1">
      <alignment horizontal="left" vertical="center" indent="1"/>
    </xf>
    <xf numFmtId="0" fontId="48" fillId="48" borderId="841" xfId="74" applyFont="1" applyFill="1" applyBorder="1" applyAlignment="1">
      <alignment horizontal="center" vertical="center" wrapText="1"/>
    </xf>
    <xf numFmtId="0" fontId="48" fillId="48" borderId="800" xfId="74" applyFont="1" applyFill="1" applyBorder="1" applyAlignment="1">
      <alignment horizontal="center" vertical="center" wrapText="1"/>
    </xf>
    <xf numFmtId="0" fontId="48" fillId="48" borderId="788" xfId="74" applyFont="1" applyFill="1" applyBorder="1" applyAlignment="1">
      <alignment horizontal="center" vertical="center" wrapText="1"/>
    </xf>
    <xf numFmtId="0" fontId="48" fillId="0" borderId="829" xfId="74" applyFont="1" applyFill="1" applyBorder="1" applyAlignment="1">
      <alignment horizontal="left" vertical="center" wrapText="1" indent="1"/>
    </xf>
    <xf numFmtId="2" fontId="49" fillId="0" borderId="844" xfId="57" applyNumberFormat="1" applyFont="1" applyFill="1" applyBorder="1" applyAlignment="1">
      <alignment horizontal="left" vertical="center" indent="1"/>
    </xf>
    <xf numFmtId="2" fontId="49" fillId="0" borderId="845" xfId="57" applyNumberFormat="1" applyFont="1" applyFill="1" applyBorder="1" applyAlignment="1">
      <alignment horizontal="left" vertical="center" indent="1"/>
    </xf>
    <xf numFmtId="2" fontId="49" fillId="47" borderId="844" xfId="57" applyNumberFormat="1" applyFont="1" applyFill="1" applyBorder="1" applyAlignment="1">
      <alignment horizontal="left" vertical="center" wrapText="1" indent="1"/>
    </xf>
    <xf numFmtId="2" fontId="49" fillId="47" borderId="845" xfId="57" applyNumberFormat="1" applyFont="1" applyFill="1" applyBorder="1" applyAlignment="1">
      <alignment horizontal="left" vertical="center" wrapText="1" indent="1"/>
    </xf>
    <xf numFmtId="2" fontId="49" fillId="47" borderId="852" xfId="57" applyNumberFormat="1" applyFont="1" applyFill="1" applyBorder="1" applyAlignment="1">
      <alignment horizontal="left" vertical="center" wrapText="1" indent="1"/>
    </xf>
    <xf numFmtId="2" fontId="49" fillId="47" borderId="858" xfId="57" applyNumberFormat="1" applyFont="1" applyFill="1" applyBorder="1" applyAlignment="1">
      <alignment horizontal="left" vertical="center" wrapText="1" indent="1"/>
    </xf>
    <xf numFmtId="2" fontId="49" fillId="47" borderId="859" xfId="57" applyNumberFormat="1" applyFont="1" applyFill="1" applyBorder="1" applyAlignment="1">
      <alignment horizontal="left" vertical="center" wrapText="1" indent="1"/>
    </xf>
    <xf numFmtId="2" fontId="49" fillId="47" borderId="865" xfId="57" applyNumberFormat="1" applyFont="1" applyFill="1" applyBorder="1" applyAlignment="1">
      <alignment horizontal="left" vertical="center" wrapText="1" indent="1"/>
    </xf>
    <xf numFmtId="0" fontId="48" fillId="48" borderId="874" xfId="74" applyFont="1" applyFill="1" applyBorder="1" applyAlignment="1">
      <alignment horizontal="center" vertical="center" wrapText="1"/>
    </xf>
    <xf numFmtId="0" fontId="48" fillId="48" borderId="875" xfId="74" applyFont="1" applyFill="1" applyBorder="1" applyAlignment="1">
      <alignment horizontal="center" vertical="center" wrapText="1"/>
    </xf>
    <xf numFmtId="0" fontId="48" fillId="48" borderId="890" xfId="74" applyFont="1" applyFill="1" applyBorder="1" applyAlignment="1">
      <alignment horizontal="center" vertical="center" wrapText="1"/>
    </xf>
    <xf numFmtId="2" fontId="49" fillId="0" borderId="842" xfId="57" applyNumberFormat="1" applyFont="1" applyFill="1" applyBorder="1" applyAlignment="1">
      <alignment horizontal="left" vertical="center" indent="1"/>
    </xf>
    <xf numFmtId="2" fontId="49" fillId="0" borderId="785" xfId="57" applyNumberFormat="1" applyFont="1" applyFill="1" applyBorder="1" applyAlignment="1">
      <alignment horizontal="left" vertical="center" indent="1"/>
    </xf>
    <xf numFmtId="0" fontId="48" fillId="48" borderId="669" xfId="74" applyFont="1" applyFill="1" applyBorder="1" applyAlignment="1">
      <alignment horizontal="center" vertical="center" wrapText="1"/>
    </xf>
    <xf numFmtId="0" fontId="48" fillId="48" borderId="0" xfId="74" applyFont="1" applyFill="1" applyBorder="1" applyAlignment="1">
      <alignment horizontal="center" vertical="center" wrapText="1"/>
    </xf>
    <xf numFmtId="0" fontId="48" fillId="48" borderId="56" xfId="74" applyFont="1" applyFill="1" applyBorder="1" applyAlignment="1">
      <alignment horizontal="center" vertical="center" wrapText="1"/>
    </xf>
    <xf numFmtId="0" fontId="48" fillId="48" borderId="844" xfId="57" applyFont="1" applyFill="1" applyBorder="1" applyAlignment="1">
      <alignment horizontal="left" vertical="center" indent="1"/>
    </xf>
    <xf numFmtId="0" fontId="48" fillId="48" borderId="845" xfId="57" applyFont="1" applyFill="1" applyBorder="1" applyAlignment="1">
      <alignment horizontal="left" vertical="center" indent="1"/>
    </xf>
    <xf numFmtId="0" fontId="48" fillId="48" borderId="846" xfId="57" applyFont="1" applyFill="1" applyBorder="1" applyAlignment="1">
      <alignment horizontal="left" vertical="center" indent="1"/>
    </xf>
    <xf numFmtId="0" fontId="46" fillId="0" borderId="874" xfId="0" applyFont="1" applyFill="1" applyBorder="1" applyAlignment="1">
      <alignment horizontal="left" vertical="center" wrapText="1" indent="1"/>
    </xf>
    <xf numFmtId="0" fontId="46" fillId="0" borderId="890" xfId="0" applyFont="1" applyFill="1" applyBorder="1" applyAlignment="1">
      <alignment horizontal="left" vertical="center" wrapText="1" indent="1"/>
    </xf>
    <xf numFmtId="0" fontId="51" fillId="48" borderId="844" xfId="74" applyFont="1" applyFill="1" applyBorder="1" applyAlignment="1">
      <alignment horizontal="center" vertical="center" wrapText="1"/>
    </xf>
    <xf numFmtId="0" fontId="51" fillId="48" borderId="845" xfId="74" applyFont="1" applyFill="1" applyBorder="1" applyAlignment="1">
      <alignment horizontal="center" vertical="center" wrapText="1"/>
    </xf>
    <xf numFmtId="0" fontId="51" fillId="48" borderId="846" xfId="74" applyFont="1" applyFill="1" applyBorder="1" applyAlignment="1">
      <alignment horizontal="center" vertical="center" wrapText="1"/>
    </xf>
    <xf numFmtId="0" fontId="48" fillId="0" borderId="838" xfId="69" applyFont="1" applyFill="1" applyBorder="1" applyAlignment="1">
      <alignment horizontal="center" vertical="center"/>
    </xf>
    <xf numFmtId="0" fontId="48" fillId="0" borderId="741" xfId="69" applyFont="1" applyFill="1" applyBorder="1" applyAlignment="1">
      <alignment horizontal="center" vertical="center"/>
    </xf>
    <xf numFmtId="0" fontId="48" fillId="0" borderId="742" xfId="69" applyFont="1" applyFill="1" applyBorder="1" applyAlignment="1">
      <alignment horizontal="center" vertical="center"/>
    </xf>
    <xf numFmtId="0" fontId="48" fillId="0" borderId="841" xfId="69" applyFont="1" applyFill="1" applyBorder="1" applyAlignment="1">
      <alignment horizontal="center" vertical="center"/>
    </xf>
    <xf numFmtId="0" fontId="82" fillId="0" borderId="850" xfId="69" applyFont="1" applyFill="1" applyBorder="1" applyAlignment="1">
      <alignment horizontal="left" vertical="center" wrapText="1" indent="1"/>
    </xf>
    <xf numFmtId="0" fontId="82" fillId="0" borderId="848" xfId="69" applyFont="1" applyFill="1" applyBorder="1" applyAlignment="1">
      <alignment horizontal="left" vertical="center" wrapText="1" indent="1"/>
    </xf>
    <xf numFmtId="0" fontId="82" fillId="0" borderId="864" xfId="69" applyFont="1" applyFill="1" applyBorder="1" applyAlignment="1">
      <alignment horizontal="left" vertical="center" wrapText="1" indent="1"/>
    </xf>
    <xf numFmtId="0" fontId="82" fillId="0" borderId="742" xfId="69" applyFont="1" applyFill="1" applyBorder="1" applyAlignment="1">
      <alignment horizontal="left" vertical="center" wrapText="1" indent="1"/>
    </xf>
    <xf numFmtId="0" fontId="82" fillId="0" borderId="0" xfId="69" applyFont="1" applyFill="1" applyBorder="1" applyAlignment="1">
      <alignment horizontal="left" vertical="center" wrapText="1" indent="1"/>
    </xf>
    <xf numFmtId="0" fontId="82" fillId="0" borderId="62" xfId="69" applyFont="1" applyFill="1" applyBorder="1" applyAlignment="1">
      <alignment horizontal="left" vertical="center" wrapText="1" indent="1"/>
    </xf>
    <xf numFmtId="0" fontId="82" fillId="0" borderId="841" xfId="69" applyFont="1" applyFill="1" applyBorder="1" applyAlignment="1">
      <alignment horizontal="left" vertical="center" wrapText="1" indent="1"/>
    </xf>
    <xf numFmtId="0" fontId="82" fillId="0" borderId="292" xfId="69" applyFont="1" applyFill="1" applyBorder="1" applyAlignment="1">
      <alignment horizontal="left" vertical="center" wrapText="1" indent="1"/>
    </xf>
    <xf numFmtId="0" fontId="82" fillId="0" borderId="788" xfId="69" applyFont="1" applyFill="1" applyBorder="1" applyAlignment="1">
      <alignment horizontal="left" vertical="center" wrapText="1" indent="1"/>
    </xf>
    <xf numFmtId="0" fontId="49" fillId="0" borderId="838" xfId="0" applyNumberFormat="1" applyFont="1" applyFill="1" applyBorder="1" applyAlignment="1">
      <alignment horizontal="center" vertical="center" wrapText="1"/>
    </xf>
    <xf numFmtId="0" fontId="49" fillId="0" borderId="741" xfId="0" applyNumberFormat="1" applyFont="1" applyFill="1" applyBorder="1" applyAlignment="1">
      <alignment horizontal="center" vertical="center" wrapText="1"/>
    </xf>
    <xf numFmtId="0" fontId="49" fillId="0" borderId="831" xfId="0" applyNumberFormat="1" applyFont="1" applyFill="1" applyBorder="1" applyAlignment="1">
      <alignment horizontal="center" vertical="center" wrapText="1"/>
    </xf>
    <xf numFmtId="0" fontId="49" fillId="0" borderId="838" xfId="0" applyFont="1" applyFill="1" applyBorder="1" applyAlignment="1">
      <alignment horizontal="center" vertical="center" wrapText="1"/>
    </xf>
    <xf numFmtId="0" fontId="49" fillId="0" borderId="741" xfId="0" applyFont="1" applyFill="1" applyBorder="1" applyAlignment="1">
      <alignment horizontal="center" vertical="center" wrapText="1"/>
    </xf>
    <xf numFmtId="0" fontId="49" fillId="0" borderId="831" xfId="0" applyFont="1" applyFill="1" applyBorder="1" applyAlignment="1">
      <alignment horizontal="center" vertical="center" wrapText="1"/>
    </xf>
    <xf numFmtId="3" fontId="48" fillId="48" borderId="890" xfId="117" applyNumberFormat="1" applyFont="1" applyFill="1" applyBorder="1" applyAlignment="1">
      <alignment horizontal="right" vertical="center" wrapText="1" indent="1"/>
    </xf>
    <xf numFmtId="3" fontId="48" fillId="48" borderId="829" xfId="117" applyNumberFormat="1" applyFont="1" applyFill="1" applyBorder="1" applyAlignment="1">
      <alignment horizontal="right" vertical="center" wrapText="1" indent="1"/>
    </xf>
    <xf numFmtId="49" fontId="48" fillId="48" borderId="829" xfId="69" applyNumberFormat="1" applyFont="1" applyFill="1" applyBorder="1" applyAlignment="1">
      <alignment horizontal="center" vertical="center" wrapText="1"/>
    </xf>
    <xf numFmtId="0" fontId="48" fillId="48" borderId="874" xfId="69" applyFont="1" applyFill="1" applyBorder="1" applyAlignment="1">
      <alignment horizontal="center" vertical="center" wrapText="1"/>
    </xf>
    <xf numFmtId="0" fontId="48" fillId="48" borderId="890" xfId="69" applyFont="1" applyFill="1" applyBorder="1" applyAlignment="1">
      <alignment horizontal="center" vertical="center" wrapText="1"/>
    </xf>
    <xf numFmtId="0" fontId="48" fillId="48" borderId="838" xfId="69" applyFont="1" applyFill="1" applyBorder="1" applyAlignment="1">
      <alignment horizontal="center" vertical="center" wrapText="1"/>
    </xf>
    <xf numFmtId="0" fontId="48" fillId="48" borderId="831" xfId="69" applyFont="1" applyFill="1" applyBorder="1" applyAlignment="1">
      <alignment horizontal="center" vertical="center" wrapText="1"/>
    </xf>
    <xf numFmtId="0" fontId="36" fillId="0" borderId="844" xfId="74" applyFont="1" applyFill="1" applyBorder="1" applyAlignment="1">
      <alignment horizontal="center" vertical="center"/>
    </xf>
    <xf numFmtId="0" fontId="36" fillId="0" borderId="846" xfId="74" applyFont="1" applyFill="1" applyBorder="1" applyAlignment="1">
      <alignment horizontal="center" vertical="center"/>
    </xf>
    <xf numFmtId="0" fontId="48" fillId="48" borderId="829" xfId="69" applyFont="1" applyFill="1" applyBorder="1" applyAlignment="1">
      <alignment horizontal="center" vertical="center"/>
    </xf>
    <xf numFmtId="0" fontId="48" fillId="48" borderId="829" xfId="69" applyFont="1" applyFill="1" applyBorder="1" applyAlignment="1">
      <alignment horizontal="left" vertical="center" indent="1"/>
    </xf>
    <xf numFmtId="0" fontId="48" fillId="48" borderId="829" xfId="69" applyFont="1" applyFill="1" applyBorder="1" applyAlignment="1">
      <alignment horizontal="center" vertical="center" wrapText="1"/>
    </xf>
    <xf numFmtId="0" fontId="49" fillId="0" borderId="850" xfId="74" applyFont="1" applyFill="1" applyBorder="1" applyAlignment="1">
      <alignment horizontal="left" vertical="center" wrapText="1"/>
    </xf>
    <xf numFmtId="0" fontId="49" fillId="0" borderId="848" xfId="74" applyFont="1" applyFill="1" applyBorder="1" applyAlignment="1">
      <alignment horizontal="left" vertical="center" wrapText="1"/>
    </xf>
    <xf numFmtId="4" fontId="48" fillId="48" borderId="838" xfId="117" applyNumberFormat="1" applyFont="1" applyFill="1" applyBorder="1" applyAlignment="1">
      <alignment horizontal="center" vertical="center" wrapText="1"/>
    </xf>
    <xf numFmtId="4" fontId="48" fillId="48" borderId="831" xfId="117" applyNumberFormat="1" applyFont="1" applyFill="1" applyBorder="1" applyAlignment="1">
      <alignment horizontal="center" vertical="center" wrapText="1"/>
    </xf>
    <xf numFmtId="4" fontId="48" fillId="48" borderId="838" xfId="117" applyNumberFormat="1" applyFont="1" applyFill="1" applyBorder="1" applyAlignment="1">
      <alignment horizontal="left" vertical="center" wrapText="1" indent="1"/>
    </xf>
    <xf numFmtId="4" fontId="48" fillId="48" borderId="831" xfId="117" applyNumberFormat="1" applyFont="1" applyFill="1" applyBorder="1" applyAlignment="1">
      <alignment horizontal="left" vertical="center" wrapText="1" indent="1"/>
    </xf>
    <xf numFmtId="49" fontId="48" fillId="48" borderId="851" xfId="74" applyNumberFormat="1" applyFont="1" applyFill="1" applyBorder="1" applyAlignment="1">
      <alignment horizontal="center" vertical="center" wrapText="1"/>
    </xf>
    <xf numFmtId="49" fontId="48" fillId="48" borderId="845" xfId="74" applyNumberFormat="1" applyFont="1" applyFill="1" applyBorder="1" applyAlignment="1">
      <alignment horizontal="center" vertical="center" wrapText="1"/>
    </xf>
    <xf numFmtId="49" fontId="48" fillId="48" borderId="852" xfId="74" applyNumberFormat="1" applyFont="1" applyFill="1" applyBorder="1" applyAlignment="1">
      <alignment horizontal="center" vertical="center" wrapText="1"/>
    </xf>
    <xf numFmtId="3" fontId="49" fillId="48" borderId="838" xfId="117" applyNumberFormat="1" applyFont="1" applyFill="1" applyBorder="1" applyAlignment="1">
      <alignment horizontal="right" wrapText="1" indent="1"/>
    </xf>
    <xf numFmtId="3" fontId="49" fillId="48" borderId="831" xfId="117" applyNumberFormat="1" applyFont="1" applyFill="1" applyBorder="1" applyAlignment="1">
      <alignment horizontal="right" wrapText="1" indent="1"/>
    </xf>
    <xf numFmtId="3" fontId="48" fillId="48" borderId="838" xfId="117" applyNumberFormat="1" applyFont="1" applyFill="1" applyBorder="1" applyAlignment="1">
      <alignment horizontal="right" vertical="center" wrapText="1" indent="1"/>
    </xf>
    <xf numFmtId="3" fontId="48" fillId="48" borderId="831" xfId="117" applyNumberFormat="1" applyFont="1" applyFill="1" applyBorder="1" applyAlignment="1">
      <alignment horizontal="right" vertical="center" wrapText="1" indent="1"/>
    </xf>
    <xf numFmtId="49" fontId="48" fillId="48" borderId="886" xfId="74" applyNumberFormat="1" applyFont="1" applyFill="1" applyBorder="1" applyAlignment="1">
      <alignment horizontal="center" vertical="center" wrapText="1"/>
    </xf>
    <xf numFmtId="49" fontId="48" fillId="48" borderId="887" xfId="74" applyNumberFormat="1" applyFont="1" applyFill="1" applyBorder="1" applyAlignment="1">
      <alignment horizontal="center" vertical="center" wrapText="1"/>
    </xf>
    <xf numFmtId="49" fontId="48" fillId="48" borderId="888" xfId="74" applyNumberFormat="1" applyFont="1" applyFill="1" applyBorder="1" applyAlignment="1">
      <alignment horizontal="center" vertical="center" wrapText="1"/>
    </xf>
    <xf numFmtId="3" fontId="48" fillId="48" borderId="838" xfId="117" applyNumberFormat="1" applyFont="1" applyFill="1" applyBorder="1" applyAlignment="1">
      <alignment horizontal="right" wrapText="1" indent="1"/>
    </xf>
    <xf numFmtId="3" fontId="48" fillId="48" borderId="831" xfId="117" applyNumberFormat="1" applyFont="1" applyFill="1" applyBorder="1" applyAlignment="1">
      <alignment horizontal="right" wrapText="1" indent="1"/>
    </xf>
    <xf numFmtId="0" fontId="51" fillId="48" borderId="854" xfId="74" applyFont="1" applyFill="1" applyBorder="1" applyAlignment="1">
      <alignment horizontal="center" vertical="center" wrapText="1"/>
    </xf>
    <xf numFmtId="0" fontId="51" fillId="48" borderId="855" xfId="74" applyFont="1" applyFill="1" applyBorder="1" applyAlignment="1">
      <alignment horizontal="center" vertical="center" wrapText="1"/>
    </xf>
    <xf numFmtId="0" fontId="51" fillId="48" borderId="856" xfId="74" applyFont="1" applyFill="1" applyBorder="1" applyAlignment="1">
      <alignment horizontal="center" vertical="center" wrapText="1"/>
    </xf>
    <xf numFmtId="0" fontId="51" fillId="48" borderId="884" xfId="74" applyFont="1" applyFill="1" applyBorder="1" applyAlignment="1">
      <alignment horizontal="center" vertical="center" wrapText="1"/>
    </xf>
    <xf numFmtId="0" fontId="51" fillId="48" borderId="292" xfId="74" applyFont="1" applyFill="1" applyBorder="1" applyAlignment="1">
      <alignment horizontal="center" vertical="center" wrapText="1"/>
    </xf>
    <xf numFmtId="0" fontId="51" fillId="48" borderId="885" xfId="74" applyFont="1" applyFill="1" applyBorder="1" applyAlignment="1">
      <alignment horizontal="center" vertical="center" wrapText="1"/>
    </xf>
    <xf numFmtId="0" fontId="36" fillId="0" borderId="874" xfId="74" applyFont="1" applyFill="1" applyBorder="1" applyAlignment="1">
      <alignment horizontal="left" vertical="center" wrapText="1"/>
    </xf>
    <xf numFmtId="0" fontId="36" fillId="0" borderId="875" xfId="74" applyFont="1" applyFill="1" applyBorder="1" applyAlignment="1">
      <alignment horizontal="left" vertical="center" wrapText="1"/>
    </xf>
    <xf numFmtId="0" fontId="49" fillId="0" borderId="874" xfId="74" applyFont="1" applyFill="1" applyBorder="1" applyAlignment="1">
      <alignment horizontal="left" vertical="center" wrapText="1"/>
    </xf>
    <xf numFmtId="0" fontId="49" fillId="0" borderId="875" xfId="74" applyFont="1" applyFill="1" applyBorder="1" applyAlignment="1">
      <alignment horizontal="left" vertical="center" wrapText="1"/>
    </xf>
    <xf numFmtId="0" fontId="49" fillId="0" borderId="849" xfId="74" applyFont="1" applyFill="1" applyBorder="1" applyAlignment="1">
      <alignment horizontal="left" vertical="center" wrapText="1"/>
    </xf>
    <xf numFmtId="0" fontId="51" fillId="48" borderId="882" xfId="74" applyFont="1" applyFill="1" applyBorder="1" applyAlignment="1">
      <alignment horizontal="center" vertical="center" wrapText="1"/>
    </xf>
    <xf numFmtId="0" fontId="51" fillId="48" borderId="875" xfId="74" applyFont="1" applyFill="1" applyBorder="1" applyAlignment="1">
      <alignment horizontal="center" vertical="center" wrapText="1"/>
    </xf>
    <xf numFmtId="0" fontId="51" fillId="48" borderId="883" xfId="74" applyFont="1" applyFill="1" applyBorder="1" applyAlignment="1">
      <alignment horizontal="center" vertical="center" wrapText="1"/>
    </xf>
    <xf numFmtId="0" fontId="49" fillId="0" borderId="892" xfId="74" applyFont="1" applyFill="1" applyBorder="1" applyAlignment="1">
      <alignment horizontal="left" vertical="center" wrapText="1" indent="1"/>
    </xf>
    <xf numFmtId="0" fontId="36" fillId="0" borderId="894" xfId="0" applyFont="1" applyFill="1" applyBorder="1" applyAlignment="1">
      <alignment horizontal="left" wrapText="1" indent="1"/>
    </xf>
    <xf numFmtId="0" fontId="36" fillId="0" borderId="892" xfId="0" applyFont="1" applyFill="1" applyBorder="1" applyAlignment="1">
      <alignment horizontal="left" wrapText="1" indent="1"/>
    </xf>
    <xf numFmtId="169" fontId="51" fillId="0" borderId="874" xfId="71" applyNumberFormat="1" applyFont="1" applyFill="1" applyBorder="1" applyAlignment="1">
      <alignment horizontal="left" vertical="center" wrapText="1" indent="1"/>
    </xf>
    <xf numFmtId="169" fontId="51" fillId="0" borderId="875" xfId="71" applyNumberFormat="1" applyFont="1" applyFill="1" applyBorder="1" applyAlignment="1">
      <alignment horizontal="left" vertical="center" wrapText="1" indent="1"/>
    </xf>
    <xf numFmtId="169" fontId="51" fillId="0" borderId="849" xfId="71" applyNumberFormat="1" applyFont="1" applyFill="1" applyBorder="1" applyAlignment="1">
      <alignment horizontal="left" vertical="center" wrapText="1" indent="1"/>
    </xf>
    <xf numFmtId="0" fontId="0" fillId="0" borderId="875" xfId="0" applyFill="1" applyBorder="1" applyAlignment="1">
      <alignment horizontal="left" vertical="center" wrapText="1" indent="1"/>
    </xf>
    <xf numFmtId="0" fontId="0" fillId="0" borderId="849" xfId="0" applyFill="1" applyBorder="1" applyAlignment="1">
      <alignment horizontal="left" vertical="center" wrapText="1" indent="1"/>
    </xf>
    <xf numFmtId="0" fontId="48" fillId="48" borderId="838" xfId="74" applyFont="1" applyFill="1" applyBorder="1" applyAlignment="1">
      <alignment horizontal="center" vertical="center" wrapText="1"/>
    </xf>
    <xf numFmtId="0" fontId="48" fillId="48" borderId="831" xfId="74" applyFont="1" applyFill="1" applyBorder="1" applyAlignment="1">
      <alignment horizontal="center" vertical="center" wrapText="1"/>
    </xf>
    <xf numFmtId="0" fontId="36" fillId="0" borderId="874" xfId="0" applyFont="1" applyFill="1" applyBorder="1" applyAlignment="1">
      <alignment horizontal="left" wrapText="1" indent="1"/>
    </xf>
    <xf numFmtId="0" fontId="36" fillId="0" borderId="875" xfId="0" applyFont="1" applyFill="1" applyBorder="1" applyAlignment="1">
      <alignment horizontal="left" wrapText="1" indent="1"/>
    </xf>
    <xf numFmtId="0" fontId="36" fillId="0" borderId="849" xfId="0" applyFont="1" applyFill="1" applyBorder="1" applyAlignment="1">
      <alignment horizontal="left" wrapText="1" indent="1"/>
    </xf>
    <xf numFmtId="0" fontId="36" fillId="0" borderId="890" xfId="0" applyFont="1" applyFill="1" applyBorder="1" applyAlignment="1">
      <alignment horizontal="left" wrapText="1" indent="1"/>
    </xf>
    <xf numFmtId="0" fontId="51" fillId="48" borderId="829" xfId="74" applyFont="1" applyFill="1" applyBorder="1" applyAlignment="1">
      <alignment horizontal="center" vertical="center" wrapText="1"/>
    </xf>
    <xf numFmtId="0" fontId="48" fillId="48" borderId="838" xfId="74" applyFont="1" applyFill="1" applyBorder="1" applyAlignment="1">
      <alignment horizontal="left" vertical="center" wrapText="1" indent="1"/>
    </xf>
    <xf numFmtId="0" fontId="48" fillId="48" borderId="831" xfId="74" applyFont="1" applyFill="1" applyBorder="1" applyAlignment="1">
      <alignment horizontal="left" vertical="center" wrapText="1" indent="1"/>
    </xf>
    <xf numFmtId="49" fontId="48" fillId="48" borderId="838" xfId="74" applyNumberFormat="1" applyFont="1" applyFill="1" applyBorder="1" applyAlignment="1">
      <alignment horizontal="center" vertical="center" wrapText="1"/>
    </xf>
    <xf numFmtId="49" fontId="48" fillId="48" borderId="831" xfId="74" applyNumberFormat="1" applyFont="1" applyFill="1" applyBorder="1" applyAlignment="1">
      <alignment horizontal="center" vertical="center" wrapText="1"/>
    </xf>
    <xf numFmtId="49" fontId="48" fillId="48" borderId="874" xfId="74" applyNumberFormat="1" applyFont="1" applyFill="1" applyBorder="1" applyAlignment="1">
      <alignment horizontal="center" vertical="center" wrapText="1"/>
    </xf>
    <xf numFmtId="49" fontId="48" fillId="48" borderId="875" xfId="74" applyNumberFormat="1" applyFont="1" applyFill="1" applyBorder="1" applyAlignment="1">
      <alignment horizontal="center" vertical="center" wrapText="1"/>
    </xf>
    <xf numFmtId="49" fontId="48" fillId="48" borderId="849" xfId="74" applyNumberFormat="1" applyFont="1" applyFill="1" applyBorder="1" applyAlignment="1">
      <alignment horizontal="center" vertical="center" wrapText="1"/>
    </xf>
    <xf numFmtId="0" fontId="36" fillId="0" borderId="874" xfId="74" applyFont="1" applyFill="1" applyBorder="1" applyAlignment="1">
      <alignment horizontal="left" vertical="center" wrapText="1" indent="1"/>
    </xf>
    <xf numFmtId="0" fontId="49" fillId="0" borderId="875" xfId="74" applyFont="1" applyFill="1" applyBorder="1" applyAlignment="1">
      <alignment horizontal="left" vertical="center" wrapText="1" indent="1"/>
    </xf>
    <xf numFmtId="0" fontId="49" fillId="0" borderId="849" xfId="74" applyFont="1" applyFill="1" applyBorder="1" applyAlignment="1">
      <alignment horizontal="left" vertical="center" wrapText="1" indent="1"/>
    </xf>
    <xf numFmtId="0" fontId="36" fillId="47" borderId="874" xfId="0" applyFont="1" applyFill="1" applyBorder="1" applyAlignment="1">
      <alignment horizontal="left" wrapText="1" indent="1"/>
    </xf>
    <xf numFmtId="0" fontId="36" fillId="47" borderId="875" xfId="0" applyFont="1" applyFill="1" applyBorder="1" applyAlignment="1">
      <alignment horizontal="left" wrapText="1" indent="1"/>
    </xf>
    <xf numFmtId="0" fontId="36" fillId="47" borderId="849" xfId="0" applyFont="1" applyFill="1" applyBorder="1" applyAlignment="1">
      <alignment horizontal="left" wrapText="1" indent="1"/>
    </xf>
    <xf numFmtId="0" fontId="221" fillId="0" borderId="874" xfId="57" applyFont="1" applyFill="1" applyBorder="1" applyAlignment="1">
      <alignment horizontal="left" vertical="center" wrapText="1" indent="1"/>
    </xf>
    <xf numFmtId="0" fontId="221" fillId="0" borderId="875" xfId="57" applyFont="1" applyFill="1" applyBorder="1" applyAlignment="1">
      <alignment horizontal="left" vertical="center" wrapText="1" indent="1"/>
    </xf>
    <xf numFmtId="0" fontId="221" fillId="0" borderId="849" xfId="57" applyFont="1" applyFill="1" applyBorder="1" applyAlignment="1">
      <alignment horizontal="left" vertical="center" wrapText="1" indent="1"/>
    </xf>
    <xf numFmtId="0" fontId="49" fillId="0" borderId="752" xfId="74" applyFont="1" applyFill="1" applyBorder="1" applyAlignment="1">
      <alignment horizontal="left" vertical="center" wrapText="1" indent="1"/>
    </xf>
    <xf numFmtId="0" fontId="49" fillId="0" borderId="292" xfId="74" applyFont="1" applyFill="1" applyBorder="1" applyAlignment="1">
      <alignment horizontal="left" vertical="center" wrapText="1" indent="1"/>
    </xf>
    <xf numFmtId="0" fontId="49" fillId="0" borderId="745" xfId="74" applyFont="1" applyFill="1" applyBorder="1" applyAlignment="1">
      <alignment horizontal="left" vertical="center" wrapText="1" indent="1"/>
    </xf>
    <xf numFmtId="0" fontId="221" fillId="0" borderId="874" xfId="74" applyFont="1" applyFill="1" applyBorder="1" applyAlignment="1">
      <alignment horizontal="left" vertical="center" wrapText="1" indent="1"/>
    </xf>
    <xf numFmtId="0" fontId="221" fillId="0" borderId="875" xfId="74" applyFont="1" applyFill="1" applyBorder="1" applyAlignment="1">
      <alignment horizontal="left" vertical="center" wrapText="1" indent="1"/>
    </xf>
    <xf numFmtId="0" fontId="221" fillId="0" borderId="849" xfId="74" applyFont="1" applyFill="1" applyBorder="1" applyAlignment="1">
      <alignment horizontal="left" vertical="center" wrapText="1" indent="1"/>
    </xf>
    <xf numFmtId="0" fontId="221" fillId="0" borderId="894" xfId="74" applyFont="1" applyFill="1" applyBorder="1" applyAlignment="1">
      <alignment horizontal="left" vertical="top" wrapText="1"/>
    </xf>
    <xf numFmtId="0" fontId="221" fillId="0" borderId="892" xfId="74" applyFont="1" applyFill="1" applyBorder="1" applyAlignment="1">
      <alignment horizontal="left" vertical="top" wrapText="1"/>
    </xf>
    <xf numFmtId="0" fontId="221" fillId="0" borderId="893" xfId="74" applyFont="1" applyFill="1" applyBorder="1" applyAlignment="1">
      <alignment horizontal="left" vertical="top" wrapText="1"/>
    </xf>
    <xf numFmtId="0" fontId="48" fillId="50" borderId="894" xfId="57" applyFont="1" applyFill="1" applyBorder="1" applyAlignment="1">
      <alignment horizontal="center" vertical="center"/>
    </xf>
    <xf numFmtId="0" fontId="48" fillId="50" borderId="892" xfId="57" applyFont="1" applyFill="1" applyBorder="1" applyAlignment="1">
      <alignment horizontal="center" vertical="center"/>
    </xf>
    <xf numFmtId="0" fontId="48" fillId="50" borderId="893" xfId="57" applyFont="1" applyFill="1" applyBorder="1" applyAlignment="1">
      <alignment horizontal="center" vertical="center"/>
    </xf>
    <xf numFmtId="0" fontId="51" fillId="48" borderId="842" xfId="74" applyFont="1" applyFill="1" applyBorder="1" applyAlignment="1">
      <alignment horizontal="center" vertical="center" wrapText="1"/>
    </xf>
    <xf numFmtId="0" fontId="51" fillId="48" borderId="785" xfId="74" applyFont="1" applyFill="1" applyBorder="1" applyAlignment="1">
      <alignment horizontal="center" vertical="center" wrapText="1"/>
    </xf>
    <xf numFmtId="0" fontId="48" fillId="48" borderId="843" xfId="74" applyFont="1" applyFill="1" applyBorder="1" applyAlignment="1">
      <alignment horizontal="center" vertical="center" wrapText="1"/>
    </xf>
    <xf numFmtId="0" fontId="48" fillId="48" borderId="847" xfId="74" applyFont="1" applyFill="1" applyBorder="1" applyAlignment="1">
      <alignment horizontal="center" vertical="center" wrapText="1"/>
    </xf>
    <xf numFmtId="49" fontId="48" fillId="48" borderId="843" xfId="74" applyNumberFormat="1" applyFont="1" applyFill="1" applyBorder="1" applyAlignment="1">
      <alignment horizontal="center" vertical="center" wrapText="1"/>
    </xf>
    <xf numFmtId="49" fontId="48" fillId="48" borderId="847" xfId="74" applyNumberFormat="1" applyFont="1" applyFill="1" applyBorder="1" applyAlignment="1">
      <alignment horizontal="center" vertical="center" wrapText="1"/>
    </xf>
    <xf numFmtId="49" fontId="48" fillId="48" borderId="844" xfId="74" applyNumberFormat="1" applyFont="1" applyFill="1" applyBorder="1" applyAlignment="1">
      <alignment horizontal="center" vertical="center" wrapText="1"/>
    </xf>
    <xf numFmtId="49" fontId="48" fillId="48" borderId="846" xfId="74" applyNumberFormat="1" applyFont="1" applyFill="1" applyBorder="1" applyAlignment="1">
      <alignment horizontal="center" vertical="center" wrapText="1"/>
    </xf>
    <xf numFmtId="3" fontId="48" fillId="48" borderId="843" xfId="117" applyNumberFormat="1" applyFont="1" applyFill="1" applyBorder="1" applyAlignment="1">
      <alignment horizontal="right" wrapText="1" indent="1"/>
    </xf>
    <xf numFmtId="3" fontId="48" fillId="48" borderId="847" xfId="117" applyNumberFormat="1" applyFont="1" applyFill="1" applyBorder="1" applyAlignment="1">
      <alignment horizontal="right" wrapText="1" indent="1"/>
    </xf>
    <xf numFmtId="3" fontId="48" fillId="48" borderId="843" xfId="117" applyNumberFormat="1" applyFont="1" applyFill="1" applyBorder="1" applyAlignment="1">
      <alignment horizontal="right" vertical="center" wrapText="1" indent="1"/>
    </xf>
    <xf numFmtId="3" fontId="48" fillId="48" borderId="847" xfId="117" applyNumberFormat="1" applyFont="1" applyFill="1" applyBorder="1" applyAlignment="1">
      <alignment horizontal="right" vertical="center" wrapText="1" indent="1"/>
    </xf>
    <xf numFmtId="0" fontId="0" fillId="73" borderId="829" xfId="0" applyFill="1" applyBorder="1" applyAlignment="1">
      <alignment horizontal="center"/>
    </xf>
    <xf numFmtId="0" fontId="0" fillId="73" borderId="829" xfId="0" applyFill="1" applyBorder="1" applyAlignment="1">
      <alignment horizontal="right" wrapText="1" indent="1"/>
    </xf>
    <xf numFmtId="0" fontId="0" fillId="52" borderId="0" xfId="0" applyFill="1" applyAlignment="1">
      <alignment horizontal="center"/>
    </xf>
    <xf numFmtId="0" fontId="135" fillId="48" borderId="829" xfId="0" applyFont="1" applyFill="1" applyBorder="1" applyAlignment="1">
      <alignment horizontal="center"/>
    </xf>
    <xf numFmtId="4" fontId="0" fillId="73" borderId="829" xfId="0" applyNumberFormat="1" applyFill="1" applyBorder="1" applyAlignment="1">
      <alignment horizontal="right" wrapText="1" indent="1"/>
    </xf>
    <xf numFmtId="0" fontId="0" fillId="73" borderId="829" xfId="0" applyFill="1" applyBorder="1" applyAlignment="1">
      <alignment horizontal="right" indent="1"/>
    </xf>
    <xf numFmtId="0" fontId="0" fillId="73" borderId="0" xfId="0" applyFill="1" applyAlignment="1">
      <alignment horizontal="center"/>
    </xf>
    <xf numFmtId="0" fontId="0" fillId="73" borderId="829" xfId="0" applyFill="1" applyBorder="1" applyAlignment="1">
      <alignment horizontal="center" wrapText="1"/>
    </xf>
    <xf numFmtId="4" fontId="0" fillId="73" borderId="829" xfId="0" applyNumberFormat="1" applyFill="1" applyBorder="1" applyAlignment="1">
      <alignment horizontal="center" wrapText="1"/>
    </xf>
    <xf numFmtId="0" fontId="0" fillId="73" borderId="877" xfId="0" applyFill="1" applyBorder="1" applyAlignment="1">
      <alignment horizontal="center"/>
    </xf>
    <xf numFmtId="0" fontId="0" fillId="73" borderId="475" xfId="0" applyFill="1" applyBorder="1" applyAlignment="1">
      <alignment horizontal="center"/>
    </xf>
    <xf numFmtId="0" fontId="0" fillId="73" borderId="831" xfId="0" applyFill="1" applyBorder="1" applyAlignment="1">
      <alignment horizontal="center"/>
    </xf>
    <xf numFmtId="49" fontId="66" fillId="0" borderId="684" xfId="57" applyNumberFormat="1" applyFont="1" applyFill="1" applyBorder="1" applyAlignment="1">
      <alignment horizontal="center"/>
    </xf>
    <xf numFmtId="49" fontId="66" fillId="0" borderId="0" xfId="57" applyNumberFormat="1" applyFont="1" applyFill="1" applyBorder="1" applyAlignment="1">
      <alignment horizontal="center"/>
    </xf>
    <xf numFmtId="49" fontId="66" fillId="0" borderId="62" xfId="57" applyNumberFormat="1" applyFont="1" applyFill="1" applyBorder="1" applyAlignment="1">
      <alignment horizontal="center"/>
    </xf>
    <xf numFmtId="0" fontId="27" fillId="0" borderId="844" xfId="57" applyFont="1" applyFill="1" applyBorder="1" applyAlignment="1">
      <alignment horizontal="left" wrapText="1"/>
    </xf>
    <xf numFmtId="0" fontId="27" fillId="0" borderId="845" xfId="57" applyFont="1" applyFill="1" applyBorder="1" applyAlignment="1">
      <alignment horizontal="left" wrapText="1"/>
    </xf>
    <xf numFmtId="0" fontId="27" fillId="0" borderId="852" xfId="57" applyFont="1" applyFill="1" applyBorder="1" applyAlignment="1">
      <alignment horizontal="left" wrapText="1"/>
    </xf>
    <xf numFmtId="3" fontId="25" fillId="121" borderId="71" xfId="74" applyNumberFormat="1" applyFont="1" applyFill="1" applyBorder="1" applyAlignment="1">
      <alignment horizontal="center" vertical="center"/>
    </xf>
    <xf numFmtId="3" fontId="25" fillId="121" borderId="66" xfId="74" applyNumberFormat="1" applyFont="1" applyFill="1" applyBorder="1" applyAlignment="1">
      <alignment horizontal="center" vertical="center"/>
    </xf>
    <xf numFmtId="3" fontId="25" fillId="121" borderId="10" xfId="74" applyNumberFormat="1" applyFont="1" applyFill="1" applyBorder="1" applyAlignment="1">
      <alignment horizontal="center" vertical="center"/>
    </xf>
    <xf numFmtId="3" fontId="25" fillId="121" borderId="28" xfId="74" applyNumberFormat="1" applyFont="1" applyFill="1" applyBorder="1" applyAlignment="1">
      <alignment horizontal="center" vertical="center"/>
    </xf>
    <xf numFmtId="1" fontId="25" fillId="121" borderId="12" xfId="74" applyNumberFormat="1" applyFont="1" applyFill="1" applyBorder="1" applyAlignment="1">
      <alignment horizontal="center" vertical="center" wrapText="1"/>
    </xf>
    <xf numFmtId="1" fontId="13" fillId="121" borderId="12" xfId="74" applyNumberFormat="1" applyFont="1" applyFill="1" applyBorder="1" applyAlignment="1">
      <alignment horizontal="center" vertical="center" wrapText="1"/>
    </xf>
    <xf numFmtId="0" fontId="27" fillId="0" borderId="42" xfId="57" applyFont="1" applyFill="1" applyBorder="1" applyAlignment="1">
      <alignment horizontal="left" wrapText="1"/>
    </xf>
    <xf numFmtId="0" fontId="27" fillId="0" borderId="16" xfId="57" applyFont="1" applyFill="1" applyBorder="1" applyAlignment="1">
      <alignment horizontal="left" wrapText="1"/>
    </xf>
    <xf numFmtId="0" fontId="27" fillId="0" borderId="17" xfId="57" applyFont="1" applyFill="1" applyBorder="1" applyAlignment="1">
      <alignment horizontal="left" wrapText="1"/>
    </xf>
    <xf numFmtId="49" fontId="5" fillId="47" borderId="12" xfId="74" applyNumberFormat="1" applyFont="1" applyFill="1" applyBorder="1" applyAlignment="1">
      <alignment horizontal="center" vertical="center"/>
    </xf>
    <xf numFmtId="0" fontId="25" fillId="50" borderId="54" xfId="75" applyFont="1" applyFill="1" applyBorder="1" applyAlignment="1">
      <alignment horizontal="center" vertical="center"/>
    </xf>
    <xf numFmtId="0" fontId="25" fillId="50" borderId="0" xfId="75" applyFont="1" applyFill="1" applyBorder="1" applyAlignment="1">
      <alignment horizontal="center" vertical="center"/>
    </xf>
    <xf numFmtId="0" fontId="27" fillId="0" borderId="300" xfId="57" applyFont="1" applyFill="1" applyBorder="1" applyAlignment="1">
      <alignment horizontal="left"/>
    </xf>
    <xf numFmtId="0" fontId="27" fillId="0" borderId="277" xfId="57" applyFont="1" applyFill="1" applyBorder="1" applyAlignment="1">
      <alignment horizontal="left"/>
    </xf>
    <xf numFmtId="0" fontId="27" fillId="0" borderId="845" xfId="57" applyFont="1" applyFill="1" applyBorder="1" applyAlignment="1">
      <alignment horizontal="left"/>
    </xf>
    <xf numFmtId="0" fontId="27" fillId="0" borderId="315" xfId="57" applyFont="1" applyFill="1" applyBorder="1" applyAlignment="1">
      <alignment horizontal="left"/>
    </xf>
    <xf numFmtId="0" fontId="25" fillId="121" borderId="12" xfId="74" applyFont="1" applyFill="1" applyBorder="1" applyAlignment="1">
      <alignment horizontal="center" vertical="center"/>
    </xf>
    <xf numFmtId="4" fontId="188" fillId="121" borderId="829" xfId="74" applyNumberFormat="1" applyFont="1" applyFill="1" applyBorder="1" applyAlignment="1">
      <alignment horizontal="center" vertical="center" wrapText="1"/>
    </xf>
    <xf numFmtId="4" fontId="101" fillId="121" borderId="829" xfId="74" applyNumberFormat="1" applyFont="1" applyFill="1" applyBorder="1" applyAlignment="1">
      <alignment horizontal="center" vertical="center" wrapText="1"/>
    </xf>
    <xf numFmtId="0" fontId="25" fillId="50" borderId="13" xfId="75" applyFont="1" applyFill="1" applyBorder="1" applyAlignment="1">
      <alignment horizontal="center" vertical="center"/>
    </xf>
    <xf numFmtId="0" fontId="25" fillId="50" borderId="14" xfId="75" applyFont="1" applyFill="1" applyBorder="1" applyAlignment="1">
      <alignment horizontal="center" vertical="center"/>
    </xf>
    <xf numFmtId="0" fontId="25" fillId="50" borderId="892" xfId="75" applyFont="1" applyFill="1" applyBorder="1" applyAlignment="1">
      <alignment horizontal="center" vertical="center"/>
    </xf>
    <xf numFmtId="0" fontId="25" fillId="50" borderId="15" xfId="75" applyFont="1" applyFill="1" applyBorder="1" applyAlignment="1">
      <alignment horizontal="center" vertical="center"/>
    </xf>
    <xf numFmtId="49" fontId="29" fillId="0" borderId="236" xfId="75" applyNumberFormat="1" applyFont="1" applyFill="1" applyBorder="1" applyAlignment="1">
      <alignment horizontal="left" vertical="center" wrapText="1" readingOrder="1"/>
    </xf>
    <xf numFmtId="49" fontId="29" fillId="0" borderId="37" xfId="75" applyNumberFormat="1" applyFont="1" applyFill="1" applyBorder="1" applyAlignment="1">
      <alignment horizontal="left" vertical="center" wrapText="1" readingOrder="1"/>
    </xf>
    <xf numFmtId="49" fontId="29" fillId="0" borderId="896" xfId="75" applyNumberFormat="1" applyFont="1" applyFill="1" applyBorder="1" applyAlignment="1">
      <alignment horizontal="left" vertical="center" wrapText="1" readingOrder="1"/>
    </xf>
    <xf numFmtId="49" fontId="29" fillId="0" borderId="45" xfId="75" applyNumberFormat="1" applyFont="1" applyFill="1" applyBorder="1" applyAlignment="1">
      <alignment horizontal="left" vertical="center" wrapText="1" readingOrder="1"/>
    </xf>
    <xf numFmtId="49" fontId="29" fillId="0" borderId="13" xfId="75" applyNumberFormat="1" applyFont="1" applyFill="1" applyBorder="1" applyAlignment="1">
      <alignment horizontal="center" vertical="center" wrapText="1" readingOrder="1"/>
    </xf>
    <xf numFmtId="49" fontId="29" fillId="0" borderId="15" xfId="75" applyNumberFormat="1" applyFont="1" applyFill="1" applyBorder="1" applyAlignment="1">
      <alignment horizontal="center" vertical="center" wrapText="1" readingOrder="1"/>
    </xf>
    <xf numFmtId="0" fontId="27" fillId="0" borderId="22" xfId="57" applyFont="1" applyFill="1" applyBorder="1" applyAlignment="1">
      <alignment horizontal="left" wrapText="1"/>
    </xf>
    <xf numFmtId="0" fontId="27" fillId="0" borderId="38" xfId="57" applyFont="1" applyFill="1" applyBorder="1" applyAlignment="1">
      <alignment horizontal="left"/>
    </xf>
    <xf numFmtId="0" fontId="27" fillId="0" borderId="859" xfId="57" applyFont="1" applyFill="1" applyBorder="1" applyAlignment="1">
      <alignment horizontal="left"/>
    </xf>
    <xf numFmtId="0" fontId="27" fillId="0" borderId="46" xfId="57" applyFont="1" applyFill="1" applyBorder="1" applyAlignment="1">
      <alignment horizontal="left"/>
    </xf>
    <xf numFmtId="49" fontId="5" fillId="0" borderId="42" xfId="74" applyNumberFormat="1" applyFont="1" applyFill="1" applyBorder="1" applyAlignment="1">
      <alignment horizontal="center" vertical="center"/>
    </xf>
    <xf numFmtId="49" fontId="5" fillId="0" borderId="751" xfId="74" applyNumberFormat="1" applyFont="1" applyFill="1" applyBorder="1" applyAlignment="1">
      <alignment horizontal="center" vertical="center"/>
    </xf>
    <xf numFmtId="49" fontId="5" fillId="0" borderId="41" xfId="74" applyNumberFormat="1" applyFont="1" applyFill="1" applyBorder="1" applyAlignment="1">
      <alignment horizontal="center" vertical="center"/>
    </xf>
    <xf numFmtId="49" fontId="5" fillId="0" borderId="447" xfId="74" applyNumberFormat="1" applyFont="1" applyFill="1" applyBorder="1" applyAlignment="1">
      <alignment horizontal="center" vertical="center"/>
    </xf>
    <xf numFmtId="0" fontId="25" fillId="0" borderId="175" xfId="75" applyFont="1" applyFill="1" applyBorder="1" applyAlignment="1">
      <alignment horizontal="center" vertical="center"/>
    </xf>
    <xf numFmtId="0" fontId="25" fillId="0" borderId="176" xfId="75" applyFont="1" applyFill="1" applyBorder="1" applyAlignment="1">
      <alignment horizontal="center" vertical="center"/>
    </xf>
    <xf numFmtId="0" fontId="25" fillId="0" borderId="905" xfId="75" applyFont="1" applyFill="1" applyBorder="1" applyAlignment="1">
      <alignment horizontal="center" vertical="center"/>
    </xf>
    <xf numFmtId="0" fontId="25" fillId="0" borderId="177" xfId="75" applyFont="1" applyFill="1" applyBorder="1" applyAlignment="1">
      <alignment horizontal="center" vertical="center"/>
    </xf>
    <xf numFmtId="0" fontId="25" fillId="0" borderId="66" xfId="75" applyFont="1" applyFill="1" applyBorder="1" applyAlignment="1">
      <alignment horizontal="center" vertical="center"/>
    </xf>
    <xf numFmtId="0" fontId="25" fillId="0" borderId="49" xfId="75" applyFont="1" applyFill="1" applyBorder="1" applyAlignment="1">
      <alignment horizontal="center" vertical="center"/>
    </xf>
    <xf numFmtId="0" fontId="25" fillId="0" borderId="904" xfId="75" applyFont="1" applyFill="1" applyBorder="1" applyAlignment="1">
      <alignment horizontal="center" vertical="center"/>
    </xf>
    <xf numFmtId="0" fontId="25" fillId="0" borderId="68" xfId="75" applyFont="1" applyFill="1" applyBorder="1" applyAlignment="1">
      <alignment horizontal="center" vertical="center"/>
    </xf>
    <xf numFmtId="49" fontId="29" fillId="0" borderId="851" xfId="75" applyNumberFormat="1" applyFont="1" applyFill="1" applyBorder="1" applyAlignment="1">
      <alignment horizontal="left" vertical="center" wrapText="1" readingOrder="1"/>
    </xf>
    <xf numFmtId="49" fontId="29" fillId="0" borderId="845" xfId="75" applyNumberFormat="1" applyFont="1" applyFill="1" applyBorder="1" applyAlignment="1">
      <alignment horizontal="left" vertical="center" wrapText="1" readingOrder="1"/>
    </xf>
    <xf numFmtId="49" fontId="29" fillId="0" borderId="852" xfId="75" applyNumberFormat="1" applyFont="1" applyFill="1" applyBorder="1" applyAlignment="1">
      <alignment horizontal="left" vertical="center" wrapText="1" readingOrder="1"/>
    </xf>
    <xf numFmtId="0" fontId="25" fillId="0" borderId="13" xfId="74" applyFont="1" applyFill="1" applyBorder="1" applyAlignment="1">
      <alignment horizontal="center" vertical="center"/>
    </xf>
    <xf numFmtId="0" fontId="25" fillId="0" borderId="14" xfId="74" applyFont="1" applyFill="1" applyBorder="1" applyAlignment="1">
      <alignment horizontal="center" vertical="center"/>
    </xf>
    <xf numFmtId="0" fontId="25" fillId="0" borderId="892" xfId="74" applyFont="1" applyFill="1" applyBorder="1" applyAlignment="1">
      <alignment horizontal="center" vertical="center"/>
    </xf>
    <xf numFmtId="0" fontId="25" fillId="0" borderId="15" xfId="74" applyFont="1" applyFill="1" applyBorder="1" applyAlignment="1">
      <alignment horizontal="center" vertical="center"/>
    </xf>
    <xf numFmtId="49" fontId="5" fillId="0" borderId="899" xfId="74" applyNumberFormat="1" applyFont="1" applyFill="1" applyBorder="1" applyAlignment="1">
      <alignment horizontal="center" vertical="center"/>
    </xf>
    <xf numFmtId="49" fontId="5" fillId="0" borderId="900" xfId="74" applyNumberFormat="1" applyFont="1" applyFill="1" applyBorder="1" applyAlignment="1">
      <alignment horizontal="center" vertical="center"/>
    </xf>
    <xf numFmtId="49" fontId="5" fillId="0" borderId="874" xfId="74" applyNumberFormat="1" applyFont="1" applyFill="1" applyBorder="1" applyAlignment="1">
      <alignment horizontal="center" vertical="center"/>
    </xf>
    <xf numFmtId="49" fontId="5" fillId="0" borderId="893" xfId="74" applyNumberFormat="1" applyFont="1" applyFill="1" applyBorder="1" applyAlignment="1">
      <alignment horizontal="center" vertical="center"/>
    </xf>
    <xf numFmtId="0" fontId="25" fillId="50" borderId="345" xfId="75" applyFont="1" applyFill="1" applyBorder="1" applyAlignment="1">
      <alignment horizontal="left" vertical="center"/>
    </xf>
    <xf numFmtId="0" fontId="25" fillId="50" borderId="346" xfId="75" applyFont="1" applyFill="1" applyBorder="1" applyAlignment="1">
      <alignment horizontal="left" vertical="center"/>
    </xf>
    <xf numFmtId="0" fontId="25" fillId="50" borderId="904" xfId="75" applyFont="1" applyFill="1" applyBorder="1" applyAlignment="1">
      <alignment horizontal="left" vertical="center"/>
    </xf>
    <xf numFmtId="4" fontId="188" fillId="58" borderId="829" xfId="74" applyNumberFormat="1" applyFont="1" applyFill="1" applyBorder="1" applyAlignment="1">
      <alignment horizontal="center" vertical="center" wrapText="1"/>
    </xf>
    <xf numFmtId="4" fontId="25" fillId="58" borderId="697" xfId="74" applyNumberFormat="1" applyFont="1" applyFill="1" applyBorder="1" applyAlignment="1">
      <alignment horizontal="center" vertical="center" wrapText="1"/>
    </xf>
    <xf numFmtId="4" fontId="25" fillId="58" borderId="56" xfId="74" applyNumberFormat="1" applyFont="1" applyFill="1" applyBorder="1" applyAlignment="1">
      <alignment horizontal="center" vertical="center" wrapText="1"/>
    </xf>
    <xf numFmtId="0" fontId="13" fillId="0" borderId="12" xfId="74" applyFont="1" applyFill="1" applyBorder="1" applyAlignment="1">
      <alignment horizontal="center" vertical="center"/>
    </xf>
    <xf numFmtId="0" fontId="13" fillId="0" borderId="901" xfId="74" applyFont="1" applyFill="1" applyBorder="1" applyAlignment="1">
      <alignment horizontal="center" vertical="center"/>
    </xf>
    <xf numFmtId="49" fontId="29" fillId="0" borderId="42" xfId="74" applyNumberFormat="1" applyFont="1" applyFill="1" applyBorder="1" applyAlignment="1">
      <alignment horizontal="center" vertical="center"/>
    </xf>
    <xf numFmtId="49" fontId="29" fillId="0" borderId="751" xfId="74" applyNumberFormat="1" applyFont="1" applyFill="1" applyBorder="1" applyAlignment="1">
      <alignment horizontal="center" vertical="center"/>
    </xf>
    <xf numFmtId="49" fontId="29" fillId="0" borderId="22" xfId="74" applyNumberFormat="1" applyFont="1" applyFill="1" applyBorder="1" applyAlignment="1">
      <alignment horizontal="center" vertical="center"/>
    </xf>
    <xf numFmtId="49" fontId="29" fillId="0" borderId="672" xfId="74" applyNumberFormat="1" applyFont="1" applyFill="1" applyBorder="1" applyAlignment="1">
      <alignment horizontal="center" vertical="center"/>
    </xf>
    <xf numFmtId="49" fontId="5" fillId="0" borderId="13" xfId="74" applyNumberFormat="1" applyFont="1" applyFill="1" applyBorder="1" applyAlignment="1">
      <alignment horizontal="center" vertical="center"/>
    </xf>
    <xf numFmtId="49" fontId="5" fillId="0" borderId="739" xfId="74" applyNumberFormat="1" applyFont="1" applyFill="1" applyBorder="1" applyAlignment="1">
      <alignment horizontal="center" vertical="center"/>
    </xf>
    <xf numFmtId="4" fontId="8" fillId="34" borderId="758" xfId="74" applyNumberFormat="1" applyFont="1" applyFill="1" applyBorder="1" applyAlignment="1">
      <alignment horizontal="center" vertical="center"/>
    </xf>
    <xf numFmtId="4" fontId="8" fillId="34" borderId="0" xfId="74" applyNumberFormat="1" applyFont="1" applyFill="1" applyBorder="1" applyAlignment="1">
      <alignment horizontal="center" vertical="center"/>
    </xf>
    <xf numFmtId="0" fontId="5" fillId="0" borderId="454" xfId="75" applyFont="1" applyFill="1" applyBorder="1" applyAlignment="1">
      <alignment horizontal="center" vertical="center"/>
    </xf>
    <xf numFmtId="0" fontId="5" fillId="0" borderId="430" xfId="75" applyFont="1" applyFill="1" applyBorder="1" applyAlignment="1">
      <alignment horizontal="center" vertical="center"/>
    </xf>
    <xf numFmtId="0" fontId="13" fillId="0" borderId="874" xfId="74" applyFont="1" applyFill="1" applyBorder="1" applyAlignment="1">
      <alignment horizontal="center" vertical="center"/>
    </xf>
    <xf numFmtId="0" fontId="13" fillId="0" borderId="893" xfId="74" applyFont="1" applyFill="1" applyBorder="1" applyAlignment="1">
      <alignment horizontal="center" vertical="center"/>
    </xf>
    <xf numFmtId="49" fontId="25" fillId="58" borderId="843" xfId="74" applyNumberFormat="1" applyFont="1" applyFill="1" applyBorder="1" applyAlignment="1">
      <alignment horizontal="center" vertical="center" wrapText="1"/>
    </xf>
    <xf numFmtId="49" fontId="25" fillId="58" borderId="889" xfId="74" applyNumberFormat="1" applyFont="1" applyFill="1" applyBorder="1" applyAlignment="1">
      <alignment horizontal="center" vertical="center" wrapText="1"/>
    </xf>
    <xf numFmtId="0" fontId="25" fillId="58" borderId="54" xfId="74" applyFont="1" applyFill="1" applyBorder="1" applyAlignment="1">
      <alignment horizontal="center" vertical="center"/>
    </xf>
    <xf numFmtId="0" fontId="25" fillId="58" borderId="0" xfId="74" applyFont="1" applyFill="1" applyBorder="1" applyAlignment="1">
      <alignment horizontal="center" vertical="center"/>
    </xf>
    <xf numFmtId="0" fontId="27" fillId="0" borderId="41" xfId="57" applyFont="1" applyFill="1" applyBorder="1" applyAlignment="1">
      <alignment horizontal="left" wrapText="1"/>
    </xf>
    <xf numFmtId="0" fontId="27" fillId="0" borderId="37" xfId="57" applyFont="1" applyFill="1" applyBorder="1" applyAlignment="1">
      <alignment horizontal="left" wrapText="1"/>
    </xf>
    <xf numFmtId="0" fontId="27" fillId="0" borderId="896" xfId="57" applyFont="1" applyFill="1" applyBorder="1" applyAlignment="1">
      <alignment horizontal="left" wrapText="1"/>
    </xf>
    <xf numFmtId="0" fontId="27" fillId="0" borderId="45" xfId="57" applyFont="1" applyFill="1" applyBorder="1" applyAlignment="1">
      <alignment horizontal="left" wrapText="1"/>
    </xf>
    <xf numFmtId="49" fontId="29" fillId="0" borderId="41" xfId="75" applyNumberFormat="1" applyFont="1" applyFill="1" applyBorder="1" applyAlignment="1">
      <alignment horizontal="left" vertical="center" wrapText="1" readingOrder="1"/>
    </xf>
    <xf numFmtId="0" fontId="8" fillId="34" borderId="18" xfId="74" applyFont="1" applyFill="1" applyBorder="1" applyAlignment="1">
      <alignment horizontal="center" vertical="center"/>
    </xf>
    <xf numFmtId="0" fontId="8" fillId="34" borderId="857" xfId="74" applyFont="1" applyFill="1" applyBorder="1" applyAlignment="1">
      <alignment horizontal="center" vertical="center"/>
    </xf>
    <xf numFmtId="0" fontId="25" fillId="58" borderId="21" xfId="74" applyFont="1" applyFill="1" applyBorder="1" applyAlignment="1">
      <alignment horizontal="center" vertical="center"/>
    </xf>
    <xf numFmtId="0" fontId="25" fillId="58" borderId="843" xfId="74" applyFont="1" applyFill="1" applyBorder="1" applyAlignment="1">
      <alignment horizontal="center" vertical="center"/>
    </xf>
    <xf numFmtId="0" fontId="25" fillId="58" borderId="18" xfId="74" applyFont="1" applyFill="1" applyBorder="1" applyAlignment="1">
      <alignment horizontal="center" vertical="center"/>
    </xf>
    <xf numFmtId="3" fontId="25" fillId="58" borderId="18" xfId="74" applyNumberFormat="1" applyFont="1" applyFill="1" applyBorder="1" applyAlignment="1">
      <alignment horizontal="center" vertical="center"/>
    </xf>
    <xf numFmtId="3" fontId="25" fillId="58" borderId="21" xfId="74" applyNumberFormat="1" applyFont="1" applyFill="1" applyBorder="1" applyAlignment="1">
      <alignment horizontal="center" vertical="center"/>
    </xf>
    <xf numFmtId="1" fontId="25" fillId="58" borderId="12" xfId="74" applyNumberFormat="1" applyFont="1" applyFill="1" applyBorder="1" applyAlignment="1">
      <alignment horizontal="center" vertical="center" wrapText="1"/>
    </xf>
    <xf numFmtId="1" fontId="13" fillId="58" borderId="10" xfId="74" applyNumberFormat="1" applyFont="1" applyFill="1" applyBorder="1" applyAlignment="1">
      <alignment horizontal="center" vertical="center" wrapText="1"/>
    </xf>
    <xf numFmtId="49" fontId="25" fillId="58" borderId="42" xfId="74" applyNumberFormat="1" applyFont="1" applyFill="1" applyBorder="1" applyAlignment="1">
      <alignment horizontal="center" vertical="center" wrapText="1"/>
    </xf>
    <xf numFmtId="49" fontId="25" fillId="58" borderId="16" xfId="74" applyNumberFormat="1" applyFont="1" applyFill="1" applyBorder="1" applyAlignment="1">
      <alignment horizontal="center" vertical="center" wrapText="1"/>
    </xf>
    <xf numFmtId="49" fontId="25" fillId="58" borderId="17" xfId="74" applyNumberFormat="1" applyFont="1" applyFill="1" applyBorder="1" applyAlignment="1">
      <alignment horizontal="center" vertical="center" wrapText="1"/>
    </xf>
    <xf numFmtId="0" fontId="25" fillId="58" borderId="80" xfId="74" applyFont="1" applyFill="1" applyBorder="1" applyAlignment="1">
      <alignment horizontal="center" vertical="center"/>
    </xf>
    <xf numFmtId="0" fontId="25" fillId="58" borderId="49" xfId="74" applyFont="1" applyFill="1" applyBorder="1" applyAlignment="1">
      <alignment horizontal="center" vertical="center"/>
    </xf>
    <xf numFmtId="0" fontId="25" fillId="58" borderId="904" xfId="74" applyFont="1" applyFill="1" applyBorder="1" applyAlignment="1">
      <alignment horizontal="center" vertical="center"/>
    </xf>
    <xf numFmtId="49" fontId="25" fillId="58" borderId="22" xfId="74" applyNumberFormat="1" applyFont="1" applyFill="1" applyBorder="1" applyAlignment="1">
      <alignment horizontal="center" vertical="center" wrapText="1"/>
    </xf>
    <xf numFmtId="49" fontId="25" fillId="58" borderId="22" xfId="74" applyNumberFormat="1" applyFont="1" applyFill="1" applyBorder="1" applyAlignment="1">
      <alignment horizontal="center" vertical="center"/>
    </xf>
    <xf numFmtId="49" fontId="25" fillId="58" borderId="46" xfId="74" applyNumberFormat="1" applyFont="1" applyFill="1" applyBorder="1" applyAlignment="1">
      <alignment horizontal="center" vertical="center"/>
    </xf>
    <xf numFmtId="0" fontId="29" fillId="0" borderId="901" xfId="74" applyNumberFormat="1" applyFont="1" applyFill="1" applyBorder="1" applyAlignment="1">
      <alignment horizontal="center" vertical="center"/>
    </xf>
    <xf numFmtId="0" fontId="25" fillId="58" borderId="42" xfId="74" applyFont="1" applyFill="1" applyBorder="1" applyAlignment="1">
      <alignment horizontal="center" vertical="center" wrapText="1"/>
    </xf>
    <xf numFmtId="0" fontId="25" fillId="58" borderId="22" xfId="74" applyFont="1" applyFill="1" applyBorder="1" applyAlignment="1">
      <alignment horizontal="center" vertical="center" wrapText="1"/>
    </xf>
    <xf numFmtId="0" fontId="25" fillId="0" borderId="43" xfId="74" applyFont="1" applyFill="1" applyBorder="1" applyAlignment="1">
      <alignment horizontal="center" vertical="center"/>
    </xf>
    <xf numFmtId="0" fontId="25" fillId="0" borderId="0" xfId="74" applyFont="1" applyFill="1" applyBorder="1" applyAlignment="1">
      <alignment horizontal="center" vertical="center"/>
    </xf>
    <xf numFmtId="0" fontId="5" fillId="47" borderId="12" xfId="75" applyFont="1" applyFill="1" applyBorder="1" applyAlignment="1">
      <alignment horizontal="center" vertical="center"/>
    </xf>
    <xf numFmtId="3" fontId="25" fillId="121" borderId="12" xfId="74" applyNumberFormat="1" applyFont="1" applyFill="1" applyBorder="1" applyAlignment="1">
      <alignment horizontal="center" vertical="center"/>
    </xf>
    <xf numFmtId="4" fontId="25" fillId="121" borderId="796" xfId="74" applyNumberFormat="1" applyFont="1" applyFill="1" applyBorder="1" applyAlignment="1">
      <alignment horizontal="center" vertical="center" wrapText="1"/>
    </xf>
    <xf numFmtId="49" fontId="25" fillId="121" borderId="12" xfId="74" applyNumberFormat="1" applyFont="1" applyFill="1" applyBorder="1" applyAlignment="1">
      <alignment horizontal="center" vertical="center" wrapText="1"/>
    </xf>
    <xf numFmtId="0" fontId="25" fillId="121" borderId="54" xfId="74" applyFont="1" applyFill="1" applyBorder="1" applyAlignment="1">
      <alignment horizontal="center" vertical="center"/>
    </xf>
    <xf numFmtId="0" fontId="25" fillId="121" borderId="0" xfId="74" applyFont="1" applyFill="1" applyBorder="1" applyAlignment="1">
      <alignment horizontal="center" vertical="center"/>
    </xf>
    <xf numFmtId="49" fontId="25" fillId="121" borderId="12" xfId="74" applyNumberFormat="1" applyFont="1" applyFill="1" applyBorder="1" applyAlignment="1">
      <alignment horizontal="center" vertical="center"/>
    </xf>
    <xf numFmtId="0" fontId="96" fillId="34" borderId="0" xfId="74" applyFont="1" applyFill="1" applyBorder="1" applyAlignment="1">
      <alignment horizontal="center" vertical="center"/>
    </xf>
    <xf numFmtId="0" fontId="144" fillId="52" borderId="838" xfId="0" applyFont="1" applyFill="1" applyBorder="1" applyAlignment="1">
      <alignment horizontal="center" wrapText="1"/>
    </xf>
    <xf numFmtId="0" fontId="144" fillId="52" borderId="831" xfId="0" applyFont="1" applyFill="1" applyBorder="1" applyAlignment="1">
      <alignment horizontal="center" wrapText="1"/>
    </xf>
    <xf numFmtId="0" fontId="279" fillId="47" borderId="835" xfId="0" applyFont="1" applyFill="1" applyBorder="1" applyAlignment="1">
      <alignment horizontal="center"/>
    </xf>
    <xf numFmtId="0" fontId="279" fillId="47" borderId="870" xfId="0" applyFont="1" applyFill="1" applyBorder="1" applyAlignment="1">
      <alignment horizontal="center"/>
    </xf>
    <xf numFmtId="0" fontId="279" fillId="0" borderId="835" xfId="0" applyFont="1" applyBorder="1" applyAlignment="1">
      <alignment horizontal="center"/>
    </xf>
    <xf numFmtId="0" fontId="279" fillId="0" borderId="870" xfId="0" applyFont="1" applyBorder="1" applyAlignment="1">
      <alignment horizontal="center"/>
    </xf>
    <xf numFmtId="0" fontId="144" fillId="52" borderId="838" xfId="0" applyFont="1" applyFill="1" applyBorder="1" applyAlignment="1">
      <alignment horizontal="center"/>
    </xf>
    <xf numFmtId="0" fontId="144" fillId="52" borderId="831" xfId="0" applyFont="1" applyFill="1" applyBorder="1" applyAlignment="1">
      <alignment horizontal="center"/>
    </xf>
    <xf numFmtId="0" fontId="279" fillId="0" borderId="762" xfId="0" applyFont="1" applyFill="1" applyBorder="1" applyAlignment="1">
      <alignment horizontal="center"/>
    </xf>
    <xf numFmtId="49" fontId="47" fillId="52" borderId="728" xfId="0" applyNumberFormat="1" applyFont="1" applyFill="1" applyBorder="1" applyAlignment="1">
      <alignment horizontal="center" vertical="center" wrapText="1"/>
    </xf>
    <xf numFmtId="49" fontId="47" fillId="52" borderId="727" xfId="0" applyNumberFormat="1" applyFont="1" applyFill="1" applyBorder="1" applyAlignment="1">
      <alignment horizontal="center" vertical="center" wrapText="1"/>
    </xf>
    <xf numFmtId="49" fontId="47" fillId="52" borderId="705" xfId="0" applyNumberFormat="1" applyFont="1" applyFill="1" applyBorder="1" applyAlignment="1">
      <alignment horizontal="center" vertical="center" wrapText="1"/>
    </xf>
    <xf numFmtId="49" fontId="47" fillId="52" borderId="292" xfId="0" applyNumberFormat="1" applyFont="1" applyFill="1" applyBorder="1" applyAlignment="1">
      <alignment horizontal="center" vertical="center" wrapText="1"/>
    </xf>
    <xf numFmtId="0" fontId="158" fillId="52" borderId="726" xfId="0" applyFont="1" applyFill="1" applyBorder="1" applyAlignment="1">
      <alignment horizontal="center" vertical="top"/>
    </xf>
    <xf numFmtId="0" fontId="158" fillId="52" borderId="726" xfId="0" applyFont="1" applyFill="1" applyBorder="1" applyAlignment="1">
      <alignment horizontal="center" vertical="top" wrapText="1"/>
    </xf>
    <xf numFmtId="0" fontId="11" fillId="52" borderId="726" xfId="0" applyFont="1" applyFill="1" applyBorder="1" applyAlignment="1">
      <alignment horizontal="center" vertical="top"/>
    </xf>
    <xf numFmtId="0" fontId="347" fillId="52" borderId="726" xfId="0" applyFont="1" applyFill="1" applyBorder="1" applyAlignment="1">
      <alignment horizontal="center" vertical="top"/>
    </xf>
    <xf numFmtId="0" fontId="215" fillId="0" borderId="726" xfId="0" applyFont="1" applyBorder="1" applyAlignment="1">
      <alignment horizontal="center" wrapText="1"/>
    </xf>
    <xf numFmtId="0" fontId="215" fillId="0" borderId="726" xfId="0" applyFont="1" applyBorder="1" applyAlignment="1">
      <alignment horizontal="center" vertical="center" wrapText="1"/>
    </xf>
    <xf numFmtId="0" fontId="215" fillId="0" borderId="792" xfId="0" applyFont="1" applyFill="1" applyBorder="1" applyAlignment="1">
      <alignment horizontal="center"/>
    </xf>
    <xf numFmtId="0" fontId="215" fillId="0" borderId="796" xfId="0" applyFont="1" applyFill="1" applyBorder="1" applyAlignment="1">
      <alignment horizontal="center"/>
    </xf>
    <xf numFmtId="0" fontId="215" fillId="52" borderId="727" xfId="0" applyFont="1" applyFill="1" applyBorder="1" applyAlignment="1">
      <alignment horizontal="center" vertical="center"/>
    </xf>
    <xf numFmtId="49" fontId="47" fillId="52" borderId="738" xfId="0" applyNumberFormat="1" applyFont="1" applyFill="1" applyBorder="1" applyAlignment="1">
      <alignment horizontal="center" vertical="center" wrapText="1"/>
    </xf>
    <xf numFmtId="49" fontId="47" fillId="52" borderId="739" xfId="0" applyNumberFormat="1" applyFont="1" applyFill="1" applyBorder="1" applyAlignment="1">
      <alignment horizontal="center" vertical="center" wrapText="1"/>
    </xf>
    <xf numFmtId="49" fontId="11" fillId="52" borderId="912" xfId="0" applyNumberFormat="1" applyFont="1" applyFill="1" applyBorder="1" applyAlignment="1">
      <alignment horizontal="center" vertical="center" wrapText="1"/>
    </xf>
    <xf numFmtId="49" fontId="11" fillId="52" borderId="912" xfId="0" applyNumberFormat="1" applyFont="1" applyFill="1" applyBorder="1" applyAlignment="1">
      <alignment horizontal="center" vertical="center"/>
    </xf>
    <xf numFmtId="0" fontId="215" fillId="0" borderId="901" xfId="0" applyFont="1" applyFill="1" applyBorder="1" applyAlignment="1">
      <alignment horizontal="center"/>
    </xf>
    <xf numFmtId="0" fontId="215" fillId="0" borderId="749" xfId="0" applyFont="1" applyBorder="1" applyAlignment="1">
      <alignment horizontal="center" wrapText="1"/>
    </xf>
    <xf numFmtId="0" fontId="215" fillId="0" borderId="750" xfId="0" applyFont="1" applyBorder="1" applyAlignment="1">
      <alignment horizontal="center" wrapText="1"/>
    </xf>
    <xf numFmtId="0" fontId="148" fillId="0" borderId="0" xfId="0" applyFont="1" applyAlignment="1">
      <alignment horizontal="center"/>
    </xf>
    <xf numFmtId="0" fontId="148" fillId="0" borderId="829" xfId="0" applyFont="1" applyBorder="1" applyAlignment="1">
      <alignment horizontal="center" wrapText="1"/>
    </xf>
    <xf numFmtId="0" fontId="1" fillId="52" borderId="835" xfId="0" applyFont="1" applyFill="1" applyBorder="1" applyAlignment="1">
      <alignment horizontal="center"/>
    </xf>
    <xf numFmtId="0" fontId="1" fillId="52" borderId="828" xfId="0" applyFont="1" applyFill="1" applyBorder="1" applyAlignment="1">
      <alignment horizontal="center"/>
    </xf>
    <xf numFmtId="0" fontId="1" fillId="52" borderId="824" xfId="0" applyFont="1" applyFill="1" applyBorder="1" applyAlignment="1">
      <alignment horizontal="center"/>
    </xf>
    <xf numFmtId="0" fontId="148" fillId="0" borderId="829" xfId="0" applyFont="1" applyBorder="1" applyAlignment="1">
      <alignment horizontal="center"/>
    </xf>
    <xf numFmtId="0" fontId="148" fillId="0" borderId="830" xfId="0" applyFont="1" applyBorder="1" applyAlignment="1">
      <alignment horizontal="center" wrapText="1"/>
    </xf>
    <xf numFmtId="0" fontId="148" fillId="0" borderId="831" xfId="0" applyFont="1" applyBorder="1" applyAlignment="1">
      <alignment horizontal="center" wrapText="1"/>
    </xf>
    <xf numFmtId="0" fontId="279" fillId="0" borderId="829" xfId="0" applyFont="1" applyBorder="1" applyAlignment="1">
      <alignment horizontal="center"/>
    </xf>
    <xf numFmtId="0" fontId="279" fillId="0" borderId="829" xfId="0" applyFont="1" applyBorder="1" applyAlignment="1">
      <alignment horizontal="center" wrapText="1"/>
    </xf>
    <xf numFmtId="0" fontId="144" fillId="0" borderId="830" xfId="0" applyFont="1" applyBorder="1" applyAlignment="1">
      <alignment horizontal="center"/>
    </xf>
    <xf numFmtId="0" fontId="144" fillId="0" borderId="475" xfId="0" applyFont="1" applyBorder="1" applyAlignment="1">
      <alignment horizontal="center"/>
    </xf>
    <xf numFmtId="0" fontId="144" fillId="0" borderId="831" xfId="0" applyFont="1" applyBorder="1" applyAlignment="1">
      <alignment horizontal="center"/>
    </xf>
    <xf numFmtId="0" fontId="148" fillId="52" borderId="0" xfId="0" applyFont="1" applyFill="1" applyAlignment="1">
      <alignment horizontal="center"/>
    </xf>
    <xf numFmtId="0" fontId="285" fillId="0" borderId="257" xfId="0" applyFont="1" applyFill="1" applyBorder="1" applyAlignment="1">
      <alignment horizontal="left" vertical="center" wrapText="1"/>
    </xf>
    <xf numFmtId="0" fontId="13" fillId="33" borderId="283" xfId="57" applyFont="1" applyFill="1" applyBorder="1" applyAlignment="1">
      <alignment horizontal="center" vertical="center"/>
    </xf>
    <xf numFmtId="0" fontId="13" fillId="33" borderId="317" xfId="57" applyFont="1" applyFill="1" applyBorder="1" applyAlignment="1">
      <alignment horizontal="center" vertical="center"/>
    </xf>
    <xf numFmtId="0" fontId="13" fillId="33" borderId="367" xfId="57" applyFont="1" applyFill="1" applyBorder="1" applyAlignment="1">
      <alignment horizontal="center" vertical="center"/>
    </xf>
    <xf numFmtId="0" fontId="5" fillId="0" borderId="368" xfId="57" applyFont="1" applyFill="1" applyBorder="1" applyAlignment="1">
      <alignment horizontal="center" vertical="center"/>
    </xf>
    <xf numFmtId="0" fontId="5" fillId="0" borderId="369" xfId="57" applyFont="1" applyFill="1" applyBorder="1" applyAlignment="1">
      <alignment horizontal="center" vertical="center"/>
    </xf>
    <xf numFmtId="0" fontId="5" fillId="0" borderId="0" xfId="57" applyFont="1" applyFill="1" applyBorder="1" applyAlignment="1">
      <alignment horizontal="center" vertical="center"/>
    </xf>
    <xf numFmtId="0" fontId="13" fillId="33" borderId="18" xfId="57" applyFont="1" applyFill="1" applyBorder="1" applyAlignment="1">
      <alignment horizontal="center" vertical="center"/>
    </xf>
    <xf numFmtId="0" fontId="13" fillId="33" borderId="234" xfId="57" applyFont="1" applyFill="1" applyBorder="1" applyAlignment="1">
      <alignment horizontal="center" vertical="center"/>
    </xf>
    <xf numFmtId="0" fontId="5" fillId="0" borderId="233" xfId="57" applyFont="1" applyFill="1" applyBorder="1" applyAlignment="1">
      <alignment horizontal="center" vertical="center"/>
    </xf>
    <xf numFmtId="0" fontId="29" fillId="0" borderId="224" xfId="0" applyFont="1" applyFill="1" applyBorder="1" applyAlignment="1">
      <alignment horizontal="center" vertical="center" wrapText="1"/>
    </xf>
    <xf numFmtId="0" fontId="13" fillId="33" borderId="362" xfId="57" applyFont="1" applyFill="1" applyBorder="1" applyAlignment="1">
      <alignment horizontal="center" vertical="center" wrapText="1"/>
    </xf>
    <xf numFmtId="0" fontId="13" fillId="33" borderId="283" xfId="57" applyFont="1" applyFill="1" applyBorder="1" applyAlignment="1">
      <alignment horizontal="center" vertical="center" wrapText="1"/>
    </xf>
    <xf numFmtId="0" fontId="13" fillId="33" borderId="363" xfId="57" applyFont="1" applyFill="1" applyBorder="1" applyAlignment="1">
      <alignment horizontal="center" vertical="center" wrapText="1"/>
    </xf>
    <xf numFmtId="0" fontId="13" fillId="33" borderId="359" xfId="57" applyFont="1" applyFill="1" applyBorder="1" applyAlignment="1">
      <alignment horizontal="center" vertical="center" wrapText="1"/>
    </xf>
    <xf numFmtId="49" fontId="13" fillId="33" borderId="364" xfId="57" applyNumberFormat="1" applyFont="1" applyFill="1" applyBorder="1" applyAlignment="1">
      <alignment horizontal="center" vertical="center" wrapText="1"/>
    </xf>
    <xf numFmtId="49" fontId="13" fillId="33" borderId="299" xfId="57" applyNumberFormat="1" applyFont="1" applyFill="1" applyBorder="1" applyAlignment="1">
      <alignment horizontal="center" vertical="center" wrapText="1"/>
    </xf>
    <xf numFmtId="49" fontId="13" fillId="33" borderId="363" xfId="57" applyNumberFormat="1" applyFont="1" applyFill="1" applyBorder="1" applyAlignment="1">
      <alignment horizontal="center" vertical="center" wrapText="1"/>
    </xf>
    <xf numFmtId="0" fontId="13" fillId="33" borderId="364" xfId="57" applyFont="1" applyFill="1" applyBorder="1" applyAlignment="1">
      <alignment horizontal="center" vertical="center" wrapText="1"/>
    </xf>
    <xf numFmtId="0" fontId="13" fillId="33" borderId="299" xfId="57" applyFont="1" applyFill="1" applyBorder="1" applyAlignment="1">
      <alignment horizontal="center" vertical="center" wrapText="1"/>
    </xf>
    <xf numFmtId="3" fontId="13" fillId="33" borderId="364" xfId="57" applyNumberFormat="1" applyFont="1" applyFill="1" applyBorder="1" applyAlignment="1">
      <alignment horizontal="center" vertical="center" wrapText="1"/>
    </xf>
    <xf numFmtId="3" fontId="13" fillId="33" borderId="299" xfId="57" applyNumberFormat="1" applyFont="1" applyFill="1" applyBorder="1" applyAlignment="1">
      <alignment horizontal="center" vertical="center" wrapText="1"/>
    </xf>
    <xf numFmtId="0" fontId="13" fillId="33" borderId="365" xfId="57" applyFont="1" applyFill="1" applyBorder="1" applyAlignment="1">
      <alignment horizontal="center" vertical="center" wrapText="1"/>
    </xf>
    <xf numFmtId="0" fontId="13" fillId="33" borderId="366" xfId="57" applyFont="1" applyFill="1" applyBorder="1" applyAlignment="1">
      <alignment horizontal="center" vertical="center" wrapText="1"/>
    </xf>
    <xf numFmtId="0" fontId="29" fillId="0" borderId="0" xfId="0" applyFont="1" applyFill="1" applyBorder="1" applyAlignment="1">
      <alignment horizontal="center" vertical="center" wrapText="1"/>
    </xf>
    <xf numFmtId="0" fontId="13" fillId="33" borderId="18" xfId="57" applyFont="1" applyFill="1" applyBorder="1" applyAlignment="1">
      <alignment horizontal="center" vertical="center" wrapText="1"/>
    </xf>
    <xf numFmtId="0" fontId="13" fillId="33" borderId="21" xfId="57" applyFont="1" applyFill="1" applyBorder="1" applyAlignment="1">
      <alignment horizontal="center" vertical="center" wrapText="1"/>
    </xf>
    <xf numFmtId="0" fontId="13" fillId="33" borderId="39" xfId="57" applyFont="1" applyFill="1" applyBorder="1" applyAlignment="1">
      <alignment horizontal="center" vertical="center" wrapText="1"/>
    </xf>
    <xf numFmtId="49" fontId="13" fillId="33" borderId="18" xfId="57" applyNumberFormat="1" applyFont="1" applyFill="1" applyBorder="1" applyAlignment="1">
      <alignment horizontal="center" vertical="center" wrapText="1"/>
    </xf>
    <xf numFmtId="49" fontId="13" fillId="33" borderId="21" xfId="57" applyNumberFormat="1" applyFont="1" applyFill="1" applyBorder="1" applyAlignment="1">
      <alignment horizontal="center" vertical="center" wrapText="1"/>
    </xf>
    <xf numFmtId="3" fontId="13" fillId="33" borderId="18" xfId="57" applyNumberFormat="1" applyFont="1" applyFill="1" applyBorder="1" applyAlignment="1">
      <alignment horizontal="center" vertical="center" wrapText="1"/>
    </xf>
    <xf numFmtId="0" fontId="0" fillId="0" borderId="181" xfId="0" applyFill="1" applyBorder="1" applyAlignment="1">
      <alignment horizontal="center"/>
    </xf>
    <xf numFmtId="0" fontId="0" fillId="0" borderId="179" xfId="0" applyFill="1" applyBorder="1" applyAlignment="1">
      <alignment horizontal="center"/>
    </xf>
    <xf numFmtId="0" fontId="0" fillId="0" borderId="180" xfId="0" applyFill="1" applyBorder="1" applyAlignment="1">
      <alignment horizontal="center"/>
    </xf>
    <xf numFmtId="0" fontId="0" fillId="0" borderId="19" xfId="0" applyBorder="1" applyAlignment="1">
      <alignment horizontal="center"/>
    </xf>
    <xf numFmtId="0" fontId="0" fillId="0" borderId="20" xfId="0" applyBorder="1" applyAlignment="1">
      <alignment horizontal="center"/>
    </xf>
    <xf numFmtId="0" fontId="0" fillId="0" borderId="24" xfId="0" applyBorder="1" applyAlignment="1">
      <alignment horizontal="center"/>
    </xf>
    <xf numFmtId="3" fontId="13" fillId="0" borderId="120" xfId="57" applyNumberFormat="1" applyFont="1" applyFill="1" applyBorder="1" applyAlignment="1">
      <alignment horizontal="center" vertical="center" wrapText="1"/>
    </xf>
    <xf numFmtId="3" fontId="13" fillId="0" borderId="10" xfId="57" applyNumberFormat="1" applyFont="1" applyFill="1" applyBorder="1" applyAlignment="1">
      <alignment horizontal="center" vertical="center" wrapText="1"/>
    </xf>
    <xf numFmtId="0" fontId="25" fillId="0" borderId="117" xfId="0" applyFont="1" applyFill="1" applyBorder="1" applyAlignment="1">
      <alignment horizontal="center" vertical="center"/>
    </xf>
    <xf numFmtId="0" fontId="25" fillId="0" borderId="118" xfId="0" applyFont="1" applyFill="1" applyBorder="1" applyAlignment="1">
      <alignment horizontal="center" vertical="center"/>
    </xf>
    <xf numFmtId="0" fontId="25" fillId="0" borderId="134" xfId="0" applyFont="1" applyFill="1" applyBorder="1" applyAlignment="1">
      <alignment horizontal="center" vertical="center"/>
    </xf>
    <xf numFmtId="0" fontId="0" fillId="0" borderId="143" xfId="0" applyBorder="1" applyAlignment="1">
      <alignment horizontal="center"/>
    </xf>
    <xf numFmtId="0" fontId="0" fillId="0" borderId="144" xfId="0" applyBorder="1" applyAlignment="1">
      <alignment horizontal="center"/>
    </xf>
    <xf numFmtId="0" fontId="0" fillId="0" borderId="145" xfId="0" applyBorder="1" applyAlignment="1">
      <alignment horizontal="center"/>
    </xf>
    <xf numFmtId="0" fontId="13" fillId="0" borderId="119" xfId="57" applyFont="1" applyFill="1" applyBorder="1" applyAlignment="1">
      <alignment horizontal="center" vertical="center" wrapText="1"/>
    </xf>
    <xf numFmtId="0" fontId="13" fillId="0" borderId="130" xfId="57" applyFont="1" applyFill="1" applyBorder="1" applyAlignment="1">
      <alignment horizontal="center" vertical="center" wrapText="1"/>
    </xf>
    <xf numFmtId="0" fontId="13" fillId="0" borderId="120" xfId="57" applyFont="1" applyFill="1" applyBorder="1" applyAlignment="1">
      <alignment horizontal="center" vertical="center" wrapText="1"/>
    </xf>
    <xf numFmtId="0" fontId="13" fillId="0" borderId="10" xfId="57" applyFont="1" applyFill="1" applyBorder="1" applyAlignment="1">
      <alignment horizontal="center" vertical="center" wrapText="1"/>
    </xf>
    <xf numFmtId="0" fontId="13" fillId="0" borderId="121" xfId="57" applyFont="1" applyFill="1" applyBorder="1" applyAlignment="1">
      <alignment horizontal="center" vertical="center" wrapText="1"/>
    </xf>
    <xf numFmtId="0" fontId="13" fillId="0" borderId="138" xfId="57" applyFont="1" applyFill="1" applyBorder="1" applyAlignment="1">
      <alignment horizontal="center" vertical="center" wrapText="1"/>
    </xf>
    <xf numFmtId="0" fontId="13" fillId="0" borderId="147" xfId="57" applyFont="1" applyFill="1" applyBorder="1" applyAlignment="1">
      <alignment horizontal="center" vertical="center" wrapText="1"/>
    </xf>
    <xf numFmtId="0" fontId="13" fillId="0" borderId="146" xfId="57" applyFont="1" applyFill="1" applyBorder="1" applyAlignment="1">
      <alignment horizontal="center" vertical="center" wrapText="1"/>
    </xf>
    <xf numFmtId="3" fontId="13" fillId="0" borderId="139" xfId="57" applyNumberFormat="1" applyFont="1" applyFill="1" applyBorder="1" applyAlignment="1">
      <alignment horizontal="center" vertical="center" wrapText="1"/>
    </xf>
    <xf numFmtId="3" fontId="13" fillId="0" borderId="122" xfId="57" applyNumberFormat="1" applyFont="1" applyFill="1" applyBorder="1" applyAlignment="1">
      <alignment horizontal="center" vertical="center" wrapText="1"/>
    </xf>
    <xf numFmtId="3" fontId="13" fillId="0" borderId="140" xfId="57" applyNumberFormat="1" applyFont="1" applyFill="1" applyBorder="1" applyAlignment="1">
      <alignment horizontal="center" vertical="center" wrapText="1"/>
    </xf>
    <xf numFmtId="0" fontId="13" fillId="0" borderId="112" xfId="57" applyFont="1" applyFill="1" applyBorder="1" applyAlignment="1">
      <alignment horizontal="center" vertical="center" wrapText="1"/>
    </xf>
    <xf numFmtId="0" fontId="13" fillId="0" borderId="127" xfId="57" applyFont="1" applyFill="1" applyBorder="1" applyAlignment="1">
      <alignment horizontal="center" vertical="center" wrapText="1"/>
    </xf>
    <xf numFmtId="0" fontId="13" fillId="0" borderId="44" xfId="57" applyFont="1" applyFill="1" applyBorder="1" applyAlignment="1">
      <alignment horizontal="center" vertical="center" wrapText="1"/>
    </xf>
    <xf numFmtId="0" fontId="13" fillId="0" borderId="108" xfId="57" applyFont="1" applyFill="1" applyBorder="1" applyAlignment="1">
      <alignment horizontal="center" vertical="center" wrapText="1"/>
    </xf>
    <xf numFmtId="49" fontId="13" fillId="0" borderId="120" xfId="57" applyNumberFormat="1" applyFont="1" applyFill="1" applyBorder="1" applyAlignment="1">
      <alignment horizontal="center" vertical="center" wrapText="1"/>
    </xf>
    <xf numFmtId="49" fontId="13" fillId="0" borderId="108" xfId="57" applyNumberFormat="1" applyFont="1" applyFill="1" applyBorder="1" applyAlignment="1">
      <alignment horizontal="center" vertical="center" wrapText="1"/>
    </xf>
    <xf numFmtId="0" fontId="135" fillId="0" borderId="135" xfId="0" applyFont="1" applyFill="1" applyBorder="1" applyAlignment="1">
      <alignment horizontal="center"/>
    </xf>
    <xf numFmtId="0" fontId="135" fillId="0" borderId="136" xfId="0" applyFont="1" applyFill="1" applyBorder="1" applyAlignment="1">
      <alignment horizontal="center"/>
    </xf>
    <xf numFmtId="0" fontId="135" fillId="0" borderId="137" xfId="0" applyFont="1" applyFill="1" applyBorder="1" applyAlignment="1">
      <alignment horizontal="center"/>
    </xf>
    <xf numFmtId="0" fontId="0" fillId="0" borderId="135" xfId="0" applyBorder="1" applyAlignment="1">
      <alignment horizontal="center"/>
    </xf>
    <xf numFmtId="0" fontId="0" fillId="0" borderId="136" xfId="0" applyBorder="1" applyAlignment="1">
      <alignment horizontal="center"/>
    </xf>
    <xf numFmtId="0" fontId="0" fillId="0" borderId="137" xfId="0" applyBorder="1" applyAlignment="1">
      <alignment horizontal="center"/>
    </xf>
    <xf numFmtId="0" fontId="13" fillId="0" borderId="110" xfId="57" applyFont="1" applyFill="1" applyBorder="1" applyAlignment="1">
      <alignment horizontal="center" vertical="center" wrapText="1"/>
    </xf>
    <xf numFmtId="0" fontId="13" fillId="0" borderId="28" xfId="57" applyFont="1" applyFill="1" applyBorder="1" applyAlignment="1">
      <alignment horizontal="center" vertical="center" wrapText="1"/>
    </xf>
    <xf numFmtId="49" fontId="13" fillId="0" borderId="28" xfId="57" applyNumberFormat="1" applyFont="1" applyFill="1" applyBorder="1" applyAlignment="1">
      <alignment horizontal="center" vertical="center" wrapText="1"/>
    </xf>
    <xf numFmtId="49" fontId="13" fillId="0" borderId="10" xfId="57" applyNumberFormat="1" applyFont="1" applyFill="1" applyBorder="1" applyAlignment="1">
      <alignment horizontal="center" vertical="center" wrapText="1"/>
    </xf>
    <xf numFmtId="3" fontId="13" fillId="0" borderId="28" xfId="57" applyNumberFormat="1" applyFont="1" applyFill="1" applyBorder="1" applyAlignment="1">
      <alignment horizontal="center" vertical="center" wrapText="1"/>
    </xf>
    <xf numFmtId="3" fontId="13" fillId="0" borderId="111" xfId="57" applyNumberFormat="1" applyFont="1" applyFill="1" applyBorder="1" applyAlignment="1">
      <alignment horizontal="center" vertical="center" wrapText="1"/>
    </xf>
    <xf numFmtId="3" fontId="13" fillId="0" borderId="138" xfId="57" applyNumberFormat="1" applyFont="1" applyFill="1" applyBorder="1" applyAlignment="1">
      <alignment horizontal="center" vertical="center" wrapText="1"/>
    </xf>
    <xf numFmtId="0" fontId="13" fillId="0" borderId="305" xfId="57" applyFont="1" applyFill="1" applyBorder="1" applyAlignment="1">
      <alignment horizontal="center" vertical="center" wrapText="1"/>
    </xf>
    <xf numFmtId="0" fontId="13" fillId="0" borderId="329" xfId="57" applyFont="1" applyFill="1" applyBorder="1" applyAlignment="1">
      <alignment horizontal="center" vertical="center" wrapText="1"/>
    </xf>
    <xf numFmtId="49" fontId="13" fillId="0" borderId="113" xfId="57" applyNumberFormat="1" applyFont="1" applyFill="1" applyBorder="1" applyAlignment="1">
      <alignment horizontal="center" vertical="center" wrapText="1"/>
    </xf>
    <xf numFmtId="49" fontId="13" fillId="0" borderId="141" xfId="57" applyNumberFormat="1" applyFont="1" applyFill="1" applyBorder="1" applyAlignment="1">
      <alignment horizontal="center" vertical="center" wrapText="1"/>
    </xf>
    <xf numFmtId="49" fontId="13" fillId="0" borderId="142" xfId="57" applyNumberFormat="1" applyFont="1" applyFill="1" applyBorder="1" applyAlignment="1">
      <alignment horizontal="center" vertical="center" wrapText="1"/>
    </xf>
    <xf numFmtId="3" fontId="13" fillId="0" borderId="108" xfId="57" applyNumberFormat="1" applyFont="1" applyFill="1" applyBorder="1" applyAlignment="1">
      <alignment horizontal="center" vertical="center" wrapText="1"/>
    </xf>
    <xf numFmtId="0" fontId="0" fillId="0" borderId="72" xfId="0" applyBorder="1" applyAlignment="1">
      <alignment horizontal="center"/>
    </xf>
    <xf numFmtId="0" fontId="0" fillId="0" borderId="73" xfId="0" applyBorder="1" applyAlignment="1">
      <alignment horizontal="center"/>
    </xf>
    <xf numFmtId="0" fontId="0" fillId="0" borderId="117" xfId="0" applyBorder="1" applyAlignment="1">
      <alignment horizontal="center"/>
    </xf>
    <xf numFmtId="0" fontId="0" fillId="0" borderId="118" xfId="0" applyBorder="1" applyAlignment="1">
      <alignment horizontal="center"/>
    </xf>
    <xf numFmtId="0" fontId="0" fillId="0" borderId="134" xfId="0" applyBorder="1" applyAlignment="1">
      <alignment horizontal="center"/>
    </xf>
    <xf numFmtId="3" fontId="13" fillId="0" borderId="121" xfId="57" applyNumberFormat="1" applyFont="1" applyFill="1" applyBorder="1" applyAlignment="1">
      <alignment horizontal="center" vertical="center" wrapText="1"/>
    </xf>
    <xf numFmtId="0" fontId="0" fillId="0" borderId="139" xfId="0" applyFill="1" applyBorder="1" applyAlignment="1">
      <alignment horizontal="center"/>
    </xf>
    <xf numFmtId="0" fontId="0" fillId="0" borderId="122" xfId="0" applyFill="1" applyBorder="1" applyAlignment="1">
      <alignment horizontal="center"/>
    </xf>
    <xf numFmtId="0" fontId="0" fillId="0" borderId="140" xfId="0" applyFill="1" applyBorder="1" applyAlignment="1">
      <alignment horizontal="center"/>
    </xf>
    <xf numFmtId="0" fontId="0" fillId="0" borderId="13" xfId="0" applyFill="1" applyBorder="1" applyAlignment="1">
      <alignment horizontal="center"/>
    </xf>
    <xf numFmtId="0" fontId="0" fillId="0" borderId="14" xfId="0" applyFill="1" applyBorder="1" applyAlignment="1">
      <alignment horizontal="center"/>
    </xf>
    <xf numFmtId="0" fontId="0" fillId="0" borderId="15" xfId="0" applyFill="1" applyBorder="1" applyAlignment="1">
      <alignment horizontal="center"/>
    </xf>
    <xf numFmtId="0" fontId="0" fillId="0" borderId="114" xfId="0" applyFill="1" applyBorder="1" applyAlignment="1">
      <alignment horizontal="center"/>
    </xf>
    <xf numFmtId="0" fontId="0" fillId="0" borderId="164" xfId="0" applyFill="1" applyBorder="1" applyAlignment="1">
      <alignment horizontal="center"/>
    </xf>
    <xf numFmtId="0" fontId="0" fillId="0" borderId="125" xfId="0" applyFill="1" applyBorder="1" applyAlignment="1">
      <alignment horizontal="center"/>
    </xf>
    <xf numFmtId="0" fontId="13" fillId="0" borderId="143" xfId="57" applyFont="1" applyFill="1" applyBorder="1" applyAlignment="1">
      <alignment horizontal="center" vertical="center"/>
    </xf>
    <xf numFmtId="0" fontId="13" fillId="0" borderId="144" xfId="57" applyFont="1" applyFill="1" applyBorder="1" applyAlignment="1">
      <alignment horizontal="center" vertical="center"/>
    </xf>
    <xf numFmtId="0" fontId="13" fillId="0" borderId="135" xfId="57" applyFont="1" applyFill="1" applyBorder="1" applyAlignment="1">
      <alignment horizontal="center" vertical="center"/>
    </xf>
    <xf numFmtId="0" fontId="13" fillId="0" borderId="136" xfId="57" applyFont="1" applyFill="1" applyBorder="1" applyAlignment="1">
      <alignment horizontal="center" vertical="center"/>
    </xf>
    <xf numFmtId="0" fontId="13" fillId="0" borderId="137" xfId="57" applyFont="1" applyFill="1" applyBorder="1" applyAlignment="1">
      <alignment horizontal="center" vertical="center"/>
    </xf>
    <xf numFmtId="0" fontId="13" fillId="0" borderId="123" xfId="57" applyFont="1" applyFill="1" applyBorder="1" applyAlignment="1">
      <alignment horizontal="center" vertical="center" wrapText="1"/>
    </xf>
    <xf numFmtId="0" fontId="13" fillId="0" borderId="131" xfId="57" applyFont="1" applyFill="1" applyBorder="1" applyAlignment="1">
      <alignment horizontal="center" vertical="center" wrapText="1"/>
    </xf>
    <xf numFmtId="0" fontId="13" fillId="0" borderId="25" xfId="57" applyFont="1" applyFill="1" applyBorder="1" applyAlignment="1">
      <alignment horizontal="center" vertical="center" wrapText="1"/>
    </xf>
    <xf numFmtId="49" fontId="13" fillId="0" borderId="39" xfId="57" applyNumberFormat="1" applyFont="1" applyFill="1" applyBorder="1" applyAlignment="1">
      <alignment horizontal="center" vertical="center" wrapText="1"/>
    </xf>
    <xf numFmtId="49" fontId="13" fillId="0" borderId="132" xfId="57" applyNumberFormat="1" applyFont="1" applyFill="1" applyBorder="1" applyAlignment="1">
      <alignment horizontal="center" vertical="center" wrapText="1"/>
    </xf>
    <xf numFmtId="49" fontId="13" fillId="0" borderId="44" xfId="57" applyNumberFormat="1" applyFont="1" applyFill="1" applyBorder="1" applyAlignment="1">
      <alignment horizontal="center" vertical="center" wrapText="1"/>
    </xf>
    <xf numFmtId="0" fontId="13" fillId="0" borderId="39" xfId="57" applyFont="1" applyFill="1" applyBorder="1" applyAlignment="1">
      <alignment horizontal="center" vertical="center" wrapText="1"/>
    </xf>
    <xf numFmtId="0" fontId="13" fillId="0" borderId="132" xfId="57" applyFont="1" applyFill="1" applyBorder="1" applyAlignment="1">
      <alignment horizontal="center" vertical="center" wrapText="1"/>
    </xf>
    <xf numFmtId="3" fontId="13" fillId="0" borderId="39" xfId="57" applyNumberFormat="1" applyFont="1" applyFill="1" applyBorder="1" applyAlignment="1">
      <alignment horizontal="center" vertical="center" wrapText="1"/>
    </xf>
    <xf numFmtId="3" fontId="13" fillId="0" borderId="21" xfId="57" applyNumberFormat="1" applyFont="1" applyFill="1" applyBorder="1" applyAlignment="1">
      <alignment horizontal="center" vertical="center" wrapText="1"/>
    </xf>
    <xf numFmtId="3" fontId="13" fillId="0" borderId="124" xfId="57" applyNumberFormat="1" applyFont="1" applyFill="1" applyBorder="1" applyAlignment="1">
      <alignment horizontal="center" vertical="center" wrapText="1"/>
    </xf>
    <xf numFmtId="3" fontId="13" fillId="0" borderId="133" xfId="57" applyNumberFormat="1" applyFont="1" applyFill="1" applyBorder="1" applyAlignment="1">
      <alignment horizontal="center" vertical="center" wrapText="1"/>
    </xf>
    <xf numFmtId="0" fontId="13" fillId="0" borderId="145" xfId="57" applyFont="1" applyFill="1" applyBorder="1" applyAlignment="1">
      <alignment horizontal="center" vertical="center"/>
    </xf>
    <xf numFmtId="0" fontId="8" fillId="76" borderId="0" xfId="57" applyFont="1" applyFill="1" applyBorder="1" applyAlignment="1">
      <alignment horizontal="center" vertical="center"/>
    </xf>
    <xf numFmtId="0" fontId="13" fillId="0" borderId="126" xfId="57" applyFont="1" applyFill="1" applyBorder="1" applyAlignment="1">
      <alignment horizontal="center" vertical="center" wrapText="1"/>
    </xf>
    <xf numFmtId="0" fontId="13" fillId="0" borderId="168" xfId="57" applyFont="1" applyFill="1" applyBorder="1" applyAlignment="1">
      <alignment horizontal="center" vertical="center" wrapText="1"/>
    </xf>
    <xf numFmtId="49" fontId="13" fillId="0" borderId="128" xfId="57" applyNumberFormat="1" applyFont="1" applyFill="1" applyBorder="1" applyAlignment="1">
      <alignment horizontal="center" vertical="center" wrapText="1"/>
    </xf>
    <xf numFmtId="49" fontId="13" fillId="0" borderId="21" xfId="57" applyNumberFormat="1" applyFont="1" applyFill="1" applyBorder="1" applyAlignment="1">
      <alignment horizontal="center" vertical="center" wrapText="1"/>
    </xf>
    <xf numFmtId="0" fontId="13" fillId="0" borderId="128" xfId="57" applyFont="1" applyFill="1" applyBorder="1" applyAlignment="1">
      <alignment horizontal="center" vertical="center" wrapText="1"/>
    </xf>
    <xf numFmtId="0" fontId="13" fillId="0" borderId="21" xfId="57" applyFont="1" applyFill="1" applyBorder="1" applyAlignment="1">
      <alignment horizontal="center" vertical="center" wrapText="1"/>
    </xf>
    <xf numFmtId="3" fontId="13" fillId="0" borderId="128" xfId="57" applyNumberFormat="1" applyFont="1" applyFill="1" applyBorder="1" applyAlignment="1">
      <alignment horizontal="center" vertical="center" wrapText="1"/>
    </xf>
    <xf numFmtId="3" fontId="13" fillId="0" borderId="109" xfId="57" applyNumberFormat="1" applyFont="1" applyFill="1" applyBorder="1" applyAlignment="1">
      <alignment horizontal="center" vertical="center" wrapText="1"/>
    </xf>
    <xf numFmtId="0" fontId="0" fillId="0" borderId="0" xfId="0" applyBorder="1" applyAlignment="1">
      <alignment horizontal="center"/>
    </xf>
    <xf numFmtId="49" fontId="13" fillId="0" borderId="147" xfId="57" applyNumberFormat="1" applyFont="1" applyFill="1" applyBorder="1" applyAlignment="1">
      <alignment horizontal="center" vertical="center" wrapText="1"/>
    </xf>
    <xf numFmtId="49" fontId="13" fillId="0" borderId="146" xfId="57" applyNumberFormat="1" applyFont="1" applyFill="1" applyBorder="1" applyAlignment="1">
      <alignment horizontal="center" vertical="center" wrapText="1"/>
    </xf>
    <xf numFmtId="3" fontId="13" fillId="0" borderId="129" xfId="57" applyNumberFormat="1" applyFont="1" applyFill="1" applyBorder="1" applyAlignment="1">
      <alignment horizontal="center" vertical="center" wrapText="1"/>
    </xf>
    <xf numFmtId="3" fontId="13" fillId="0" borderId="23" xfId="57" applyNumberFormat="1" applyFont="1" applyFill="1" applyBorder="1" applyAlignment="1">
      <alignment horizontal="center" vertical="center" wrapText="1"/>
    </xf>
    <xf numFmtId="0" fontId="68" fillId="0" borderId="626" xfId="0" applyFont="1" applyBorder="1" applyAlignment="1">
      <alignment horizontal="center" vertical="center"/>
    </xf>
    <xf numFmtId="0" fontId="0" fillId="0" borderId="610" xfId="0" applyFill="1" applyBorder="1" applyAlignment="1">
      <alignment horizontal="center"/>
    </xf>
    <xf numFmtId="1" fontId="0" fillId="0" borderId="224" xfId="0" applyNumberFormat="1" applyBorder="1" applyAlignment="1">
      <alignment horizontal="center" vertical="top"/>
    </xf>
    <xf numFmtId="1" fontId="0" fillId="0" borderId="224" xfId="0" applyNumberFormat="1" applyBorder="1" applyAlignment="1">
      <alignment horizontal="center" vertical="center"/>
    </xf>
    <xf numFmtId="0" fontId="19" fillId="0" borderId="12" xfId="0" applyFont="1" applyFill="1" applyBorder="1" applyAlignment="1">
      <alignment horizontal="left"/>
    </xf>
    <xf numFmtId="0" fontId="135" fillId="0" borderId="13" xfId="0" applyFont="1" applyFill="1" applyBorder="1" applyAlignment="1">
      <alignment horizontal="left"/>
    </xf>
    <xf numFmtId="0" fontId="135" fillId="0" borderId="14" xfId="0" applyFont="1" applyFill="1" applyBorder="1" applyAlignment="1">
      <alignment horizontal="left"/>
    </xf>
    <xf numFmtId="0" fontId="135" fillId="0" borderId="15" xfId="0" applyFont="1" applyFill="1" applyBorder="1" applyAlignment="1">
      <alignment horizontal="left"/>
    </xf>
    <xf numFmtId="167" fontId="363" fillId="50" borderId="20" xfId="113" applyFont="1" applyFill="1" applyBorder="1" applyAlignment="1" applyProtection="1">
      <alignment horizontal="center" vertical="center"/>
    </xf>
    <xf numFmtId="167" fontId="363" fillId="50" borderId="0" xfId="113" applyFont="1" applyFill="1" applyBorder="1" applyAlignment="1" applyProtection="1">
      <alignment horizontal="center" vertical="center"/>
    </xf>
    <xf numFmtId="167" fontId="363" fillId="50" borderId="166" xfId="113" applyFont="1" applyFill="1" applyBorder="1" applyAlignment="1" applyProtection="1">
      <alignment horizontal="center" vertical="center"/>
    </xf>
    <xf numFmtId="167" fontId="363" fillId="50" borderId="420" xfId="113" applyFont="1" applyFill="1" applyBorder="1" applyAlignment="1" applyProtection="1">
      <alignment horizontal="center" vertical="center"/>
    </xf>
    <xf numFmtId="167" fontId="363" fillId="50" borderId="434" xfId="113" applyFont="1" applyFill="1" applyBorder="1" applyAlignment="1" applyProtection="1">
      <alignment horizontal="center" vertical="center"/>
    </xf>
    <xf numFmtId="167" fontId="363" fillId="50" borderId="435" xfId="113" applyFont="1" applyFill="1" applyBorder="1" applyAlignment="1" applyProtection="1">
      <alignment horizontal="center" vertical="center"/>
    </xf>
    <xf numFmtId="0" fontId="136" fillId="66" borderId="12" xfId="0" applyFont="1" applyFill="1" applyBorder="1" applyAlignment="1">
      <alignment horizontal="center"/>
    </xf>
    <xf numFmtId="0" fontId="136" fillId="66" borderId="13" xfId="0" applyFont="1" applyFill="1" applyBorder="1" applyAlignment="1">
      <alignment horizontal="center"/>
    </xf>
    <xf numFmtId="0" fontId="0" fillId="0" borderId="12" xfId="0" applyBorder="1" applyAlignment="1"/>
    <xf numFmtId="0" fontId="188" fillId="0" borderId="12" xfId="168" applyNumberFormat="1" applyFont="1" applyFill="1" applyBorder="1" applyAlignment="1">
      <alignment horizontal="center" vertical="center" wrapText="1"/>
    </xf>
    <xf numFmtId="0" fontId="188" fillId="0" borderId="13" xfId="168" applyNumberFormat="1" applyFont="1" applyFill="1" applyBorder="1" applyAlignment="1">
      <alignment horizontal="center" vertical="center" wrapText="1"/>
    </xf>
    <xf numFmtId="0" fontId="188" fillId="64" borderId="12" xfId="168" applyNumberFormat="1" applyFont="1" applyFill="1" applyBorder="1" applyAlignment="1">
      <alignment horizontal="center" vertical="center" wrapText="1"/>
    </xf>
    <xf numFmtId="0" fontId="188" fillId="64" borderId="13" xfId="168" applyNumberFormat="1" applyFont="1" applyFill="1" applyBorder="1" applyAlignment="1">
      <alignment horizontal="center" vertical="center" wrapText="1"/>
    </xf>
    <xf numFmtId="0" fontId="0" fillId="0" borderId="10" xfId="0" applyBorder="1" applyAlignment="1">
      <alignment horizontal="center"/>
    </xf>
    <xf numFmtId="0" fontId="0" fillId="0" borderId="11" xfId="0" applyBorder="1" applyAlignment="1">
      <alignment horizontal="center"/>
    </xf>
    <xf numFmtId="0" fontId="0" fillId="0" borderId="28" xfId="0" applyBorder="1" applyAlignment="1">
      <alignment horizontal="center"/>
    </xf>
    <xf numFmtId="0" fontId="192" fillId="0" borderId="13" xfId="169" applyBorder="1" applyAlignment="1">
      <alignment horizontal="center"/>
    </xf>
    <xf numFmtId="0" fontId="192" fillId="0" borderId="14" xfId="169" applyBorder="1" applyAlignment="1">
      <alignment horizontal="center"/>
    </xf>
    <xf numFmtId="0" fontId="192" fillId="0" borderId="12" xfId="169" applyBorder="1" applyAlignment="1"/>
    <xf numFmtId="0" fontId="136" fillId="66" borderId="49" xfId="0" applyFont="1" applyFill="1" applyBorder="1" applyAlignment="1">
      <alignment horizontal="center"/>
    </xf>
    <xf numFmtId="0" fontId="0" fillId="0" borderId="12" xfId="0" applyFill="1" applyBorder="1" applyAlignment="1"/>
    <xf numFmtId="0" fontId="0" fillId="0" borderId="11" xfId="0" applyFill="1" applyBorder="1" applyAlignment="1">
      <alignment horizontal="center"/>
    </xf>
    <xf numFmtId="0" fontId="0" fillId="0" borderId="28" xfId="0" applyFill="1" applyBorder="1" applyAlignment="1">
      <alignment horizontal="center"/>
    </xf>
    <xf numFmtId="0" fontId="192" fillId="0" borderId="13" xfId="169" applyFill="1" applyBorder="1" applyAlignment="1">
      <alignment horizontal="center"/>
    </xf>
    <xf numFmtId="0" fontId="192" fillId="0" borderId="14" xfId="169" applyFill="1" applyBorder="1" applyAlignment="1">
      <alignment horizontal="center"/>
    </xf>
    <xf numFmtId="0" fontId="3" fillId="0" borderId="626" xfId="0" applyFont="1" applyFill="1" applyBorder="1" applyAlignment="1"/>
    <xf numFmtId="0" fontId="0" fillId="0" borderId="626" xfId="0" applyFont="1" applyFill="1" applyBorder="1" applyAlignment="1"/>
    <xf numFmtId="0" fontId="3" fillId="0" borderId="726" xfId="0" applyFont="1" applyFill="1" applyBorder="1" applyAlignment="1"/>
    <xf numFmtId="0" fontId="3" fillId="47" borderId="726" xfId="0" applyFont="1" applyFill="1" applyBorder="1" applyAlignment="1"/>
    <xf numFmtId="0" fontId="0" fillId="47" borderId="726" xfId="0" applyFont="1" applyFill="1" applyBorder="1" applyAlignment="1"/>
    <xf numFmtId="0" fontId="3" fillId="47" borderId="738" xfId="0" applyFont="1" applyFill="1" applyBorder="1" applyAlignment="1"/>
    <xf numFmtId="0" fontId="0" fillId="47" borderId="739" xfId="0" applyFill="1" applyBorder="1" applyAlignment="1"/>
    <xf numFmtId="0" fontId="0" fillId="47" borderId="740" xfId="0" applyFill="1" applyBorder="1" applyAlignment="1"/>
    <xf numFmtId="0" fontId="3" fillId="47" borderId="626" xfId="0" applyFont="1" applyFill="1" applyBorder="1" applyAlignment="1"/>
    <xf numFmtId="0" fontId="0" fillId="47" borderId="626" xfId="0" applyFont="1" applyFill="1" applyBorder="1" applyAlignment="1"/>
    <xf numFmtId="0" fontId="81" fillId="52" borderId="570" xfId="0" applyFont="1" applyFill="1" applyBorder="1" applyAlignment="1">
      <alignment horizontal="center" vertical="center"/>
    </xf>
    <xf numFmtId="0" fontId="81" fillId="52" borderId="453" xfId="0" applyFont="1" applyFill="1" applyBorder="1" applyAlignment="1">
      <alignment horizontal="center" vertical="center"/>
    </xf>
    <xf numFmtId="0" fontId="135" fillId="0" borderId="224" xfId="0" applyFont="1" applyBorder="1" applyAlignment="1">
      <alignment horizontal="left" vertical="center"/>
    </xf>
    <xf numFmtId="0" fontId="13" fillId="33" borderId="37" xfId="69" applyFont="1" applyFill="1" applyBorder="1" applyAlignment="1">
      <alignment horizontal="center" vertical="center"/>
    </xf>
    <xf numFmtId="0" fontId="25" fillId="33" borderId="18" xfId="69" applyFont="1" applyFill="1" applyBorder="1" applyAlignment="1">
      <alignment horizontal="center" vertical="center"/>
    </xf>
    <xf numFmtId="0" fontId="25" fillId="33" borderId="21" xfId="69" applyFont="1" applyFill="1" applyBorder="1" applyAlignment="1">
      <alignment horizontal="center" vertical="center"/>
    </xf>
    <xf numFmtId="0" fontId="25" fillId="33" borderId="18" xfId="69" applyFont="1" applyFill="1" applyBorder="1" applyAlignment="1">
      <alignment horizontal="center" vertical="center" wrapText="1"/>
    </xf>
    <xf numFmtId="0" fontId="25" fillId="33" borderId="21" xfId="69" applyFont="1" applyFill="1" applyBorder="1" applyAlignment="1">
      <alignment horizontal="center" vertical="center" wrapText="1"/>
    </xf>
    <xf numFmtId="0" fontId="5" fillId="47" borderId="71" xfId="69" applyFont="1" applyFill="1" applyBorder="1" applyAlignment="1">
      <alignment horizontal="center"/>
    </xf>
    <xf numFmtId="0" fontId="5" fillId="47" borderId="54" xfId="69" applyFont="1" applyFill="1" applyBorder="1" applyAlignment="1">
      <alignment horizontal="center"/>
    </xf>
    <xf numFmtId="4" fontId="25" fillId="31" borderId="18" xfId="117" applyNumberFormat="1" applyFont="1" applyFill="1" applyBorder="1" applyAlignment="1">
      <alignment horizontal="center" vertical="center" wrapText="1"/>
    </xf>
    <xf numFmtId="4" fontId="25" fillId="33" borderId="21" xfId="117" applyNumberFormat="1" applyFont="1" applyFill="1" applyBorder="1" applyAlignment="1">
      <alignment horizontal="center" vertical="center" wrapText="1"/>
    </xf>
    <xf numFmtId="0" fontId="5" fillId="47" borderId="12" xfId="69" applyFont="1" applyFill="1" applyBorder="1" applyAlignment="1">
      <alignment horizontal="center"/>
    </xf>
    <xf numFmtId="0" fontId="5" fillId="47" borderId="13" xfId="69" applyFont="1" applyFill="1" applyBorder="1" applyAlignment="1">
      <alignment horizontal="center"/>
    </xf>
    <xf numFmtId="0" fontId="5" fillId="47" borderId="12" xfId="69" applyFont="1" applyFill="1" applyBorder="1" applyAlignment="1">
      <alignment horizontal="left" vertical="top" wrapText="1"/>
    </xf>
    <xf numFmtId="49" fontId="25" fillId="33" borderId="18" xfId="69" applyNumberFormat="1" applyFont="1" applyFill="1" applyBorder="1" applyAlignment="1">
      <alignment horizontal="center" vertical="center" wrapText="1"/>
    </xf>
    <xf numFmtId="49" fontId="25" fillId="33" borderId="21" xfId="69" applyNumberFormat="1" applyFont="1" applyFill="1" applyBorder="1" applyAlignment="1">
      <alignment horizontal="center" vertical="center" wrapText="1"/>
    </xf>
    <xf numFmtId="4" fontId="5" fillId="33" borderId="18" xfId="117" applyNumberFormat="1" applyFont="1" applyFill="1" applyBorder="1" applyAlignment="1">
      <alignment horizontal="center" vertical="center" wrapText="1"/>
    </xf>
    <xf numFmtId="4" fontId="5" fillId="33" borderId="21" xfId="117" applyNumberFormat="1" applyFont="1" applyFill="1" applyBorder="1" applyAlignment="1">
      <alignment horizontal="center" vertical="center" wrapText="1"/>
    </xf>
    <xf numFmtId="4" fontId="25" fillId="33" borderId="18" xfId="117" applyNumberFormat="1" applyFont="1" applyFill="1" applyBorder="1" applyAlignment="1">
      <alignment horizontal="center" vertical="center" wrapText="1"/>
    </xf>
    <xf numFmtId="0" fontId="5" fillId="0" borderId="627" xfId="69" applyFont="1" applyFill="1" applyBorder="1" applyAlignment="1">
      <alignment horizontal="center" vertical="top" wrapText="1"/>
    </xf>
    <xf numFmtId="0" fontId="5" fillId="0" borderId="628" xfId="69" applyFont="1" applyFill="1" applyBorder="1" applyAlignment="1">
      <alignment horizontal="center" vertical="top" wrapText="1"/>
    </xf>
    <xf numFmtId="0" fontId="0" fillId="0" borderId="12" xfId="0" applyFill="1" applyBorder="1" applyAlignment="1">
      <alignment horizontal="left"/>
    </xf>
    <xf numFmtId="0" fontId="8" fillId="34" borderId="0" xfId="71" applyFont="1" applyFill="1" applyBorder="1" applyAlignment="1">
      <alignment horizontal="center" vertical="center" wrapText="1"/>
    </xf>
    <xf numFmtId="0" fontId="43" fillId="36" borderId="12" xfId="57" applyFont="1" applyFill="1" applyBorder="1" applyAlignment="1">
      <alignment horizontal="left" vertical="center" wrapText="1"/>
    </xf>
    <xf numFmtId="0" fontId="0" fillId="0" borderId="12" xfId="0" applyBorder="1" applyAlignment="1">
      <alignment horizontal="left"/>
    </xf>
    <xf numFmtId="4" fontId="74" fillId="70" borderId="11" xfId="117" applyNumberFormat="1" applyFont="1" applyFill="1" applyBorder="1" applyAlignment="1">
      <alignment horizontal="center" vertical="center" wrapText="1"/>
    </xf>
    <xf numFmtId="4" fontId="74" fillId="70" borderId="28" xfId="117" applyNumberFormat="1" applyFont="1" applyFill="1" applyBorder="1" applyAlignment="1">
      <alignment horizontal="center" vertical="center" wrapText="1"/>
    </xf>
    <xf numFmtId="0" fontId="74" fillId="70" borderId="44" xfId="74" applyFont="1" applyFill="1" applyBorder="1" applyAlignment="1">
      <alignment horizontal="center" vertical="center" wrapText="1"/>
    </xf>
    <xf numFmtId="0" fontId="74" fillId="70" borderId="39" xfId="74" applyFont="1" applyFill="1" applyBorder="1" applyAlignment="1">
      <alignment horizontal="center" vertical="center" wrapText="1"/>
    </xf>
    <xf numFmtId="0" fontId="8" fillId="69" borderId="10" xfId="57" applyFont="1" applyFill="1" applyBorder="1" applyAlignment="1">
      <alignment horizontal="center" vertical="center"/>
    </xf>
    <xf numFmtId="0" fontId="8" fillId="69" borderId="12" xfId="57" applyFont="1" applyFill="1" applyBorder="1" applyAlignment="1">
      <alignment horizontal="center" vertical="center"/>
    </xf>
    <xf numFmtId="0" fontId="49" fillId="68" borderId="12" xfId="74" applyFont="1" applyFill="1" applyBorder="1" applyAlignment="1">
      <alignment horizontal="left" vertical="center" wrapText="1"/>
    </xf>
    <xf numFmtId="0" fontId="71" fillId="68" borderId="12" xfId="74" applyFont="1" applyFill="1" applyBorder="1" applyAlignment="1">
      <alignment horizontal="left" vertical="center" wrapText="1"/>
    </xf>
    <xf numFmtId="4" fontId="74" fillId="71" borderId="43" xfId="117" applyNumberFormat="1" applyFont="1" applyFill="1" applyBorder="1" applyAlignment="1">
      <alignment horizontal="center" vertical="center" wrapText="1"/>
    </xf>
    <xf numFmtId="4" fontId="74" fillId="71" borderId="41" xfId="117" applyNumberFormat="1" applyFont="1" applyFill="1" applyBorder="1" applyAlignment="1">
      <alignment horizontal="center" vertical="center" wrapText="1"/>
    </xf>
    <xf numFmtId="4" fontId="74" fillId="70" borderId="44" xfId="117" applyNumberFormat="1" applyFont="1" applyFill="1" applyBorder="1" applyAlignment="1">
      <alignment horizontal="center" vertical="center" wrapText="1"/>
    </xf>
    <xf numFmtId="4" fontId="74" fillId="70" borderId="39" xfId="117" applyNumberFormat="1" applyFont="1" applyFill="1" applyBorder="1" applyAlignment="1">
      <alignment horizontal="center" vertical="center" wrapText="1"/>
    </xf>
    <xf numFmtId="49" fontId="74" fillId="70" borderId="41" xfId="74" applyNumberFormat="1" applyFont="1" applyFill="1" applyBorder="1" applyAlignment="1">
      <alignment horizontal="center" vertical="center" wrapText="1"/>
    </xf>
    <xf numFmtId="49" fontId="74" fillId="70" borderId="37" xfId="74" applyNumberFormat="1" applyFont="1" applyFill="1" applyBorder="1" applyAlignment="1">
      <alignment horizontal="center" vertical="center" wrapText="1"/>
    </xf>
    <xf numFmtId="49" fontId="74" fillId="70" borderId="45" xfId="74" applyNumberFormat="1" applyFont="1" applyFill="1" applyBorder="1" applyAlignment="1">
      <alignment horizontal="center" vertical="center" wrapText="1"/>
    </xf>
    <xf numFmtId="0" fontId="202" fillId="0" borderId="726" xfId="209" applyFont="1" applyFill="1" applyBorder="1" applyAlignment="1">
      <alignment horizontal="center" vertical="center"/>
    </xf>
    <xf numFmtId="0" fontId="202" fillId="0" borderId="749" xfId="209" applyFont="1" applyFill="1" applyBorder="1" applyAlignment="1">
      <alignment horizontal="center" vertical="center"/>
    </xf>
    <xf numFmtId="0" fontId="202" fillId="0" borderId="199" xfId="209" applyFont="1" applyFill="1" applyBorder="1" applyAlignment="1">
      <alignment horizontal="center" vertical="center"/>
    </xf>
    <xf numFmtId="3" fontId="25" fillId="48" borderId="603" xfId="71" applyNumberFormat="1" applyFont="1" applyFill="1" applyBorder="1" applyAlignment="1">
      <alignment horizontal="center" vertical="center" wrapText="1"/>
    </xf>
    <xf numFmtId="3" fontId="25" fillId="48" borderId="749" xfId="71" applyNumberFormat="1" applyFont="1" applyFill="1" applyBorder="1" applyAlignment="1">
      <alignment horizontal="center" vertical="center" wrapText="1"/>
    </xf>
    <xf numFmtId="0" fontId="13" fillId="48" borderId="728" xfId="71" applyFont="1" applyFill="1" applyBorder="1" applyAlignment="1">
      <alignment horizontal="center" vertical="center"/>
    </xf>
    <xf numFmtId="0" fontId="13" fillId="48" borderId="727" xfId="71" applyFont="1" applyFill="1" applyBorder="1" applyAlignment="1">
      <alignment horizontal="center" vertical="center"/>
    </xf>
    <xf numFmtId="0" fontId="13" fillId="48" borderId="746" xfId="71" applyFont="1" applyFill="1" applyBorder="1" applyAlignment="1">
      <alignment horizontal="center" vertical="center"/>
    </xf>
    <xf numFmtId="3" fontId="25" fillId="48" borderId="726" xfId="71" applyNumberFormat="1" applyFont="1" applyFill="1" applyBorder="1" applyAlignment="1">
      <alignment horizontal="center" vertical="center" wrapText="1"/>
    </xf>
    <xf numFmtId="0" fontId="202" fillId="0" borderId="741" xfId="209" applyFont="1" applyFill="1" applyBorder="1" applyAlignment="1">
      <alignment horizontal="center" vertical="center"/>
    </xf>
    <xf numFmtId="0" fontId="5" fillId="0" borderId="749" xfId="71" applyFont="1" applyFill="1" applyBorder="1" applyAlignment="1">
      <alignment horizontal="center" vertical="center" wrapText="1"/>
    </xf>
    <xf numFmtId="0" fontId="5" fillId="0" borderId="741" xfId="71" applyFont="1" applyFill="1" applyBorder="1" applyAlignment="1">
      <alignment horizontal="center" vertical="center" wrapText="1"/>
    </xf>
    <xf numFmtId="0" fontId="5" fillId="0" borderId="199" xfId="71" applyFont="1" applyFill="1" applyBorder="1" applyAlignment="1">
      <alignment horizontal="center" vertical="center" wrapText="1"/>
    </xf>
    <xf numFmtId="0" fontId="13" fillId="61" borderId="627" xfId="71" applyFont="1" applyFill="1" applyBorder="1" applyAlignment="1">
      <alignment horizontal="center" vertical="center"/>
    </xf>
    <xf numFmtId="0" fontId="13" fillId="61" borderId="628" xfId="71" applyFont="1" applyFill="1" applyBorder="1" applyAlignment="1">
      <alignment horizontal="center" vertical="center"/>
    </xf>
    <xf numFmtId="0" fontId="13" fillId="61" borderId="629" xfId="71" applyFont="1" applyFill="1" applyBorder="1" applyAlignment="1">
      <alignment horizontal="center" vertical="center"/>
    </xf>
    <xf numFmtId="0" fontId="25" fillId="61" borderId="603" xfId="71" applyFont="1" applyFill="1" applyBorder="1" applyAlignment="1">
      <alignment horizontal="center" vertical="center"/>
    </xf>
    <xf numFmtId="0" fontId="5" fillId="0" borderId="700" xfId="71" applyFont="1" applyBorder="1" applyAlignment="1">
      <alignment horizontal="center" vertical="center" wrapText="1"/>
    </xf>
    <xf numFmtId="0" fontId="5" fillId="0" borderId="701" xfId="71" applyFont="1" applyBorder="1" applyAlignment="1">
      <alignment horizontal="center" vertical="center" wrapText="1"/>
    </xf>
    <xf numFmtId="0" fontId="5" fillId="0" borderId="702" xfId="71" applyFont="1" applyBorder="1" applyAlignment="1">
      <alignment horizontal="center" vertical="center" wrapText="1"/>
    </xf>
    <xf numFmtId="3" fontId="25" fillId="55" borderId="603" xfId="71" applyNumberFormat="1" applyFont="1" applyFill="1" applyBorder="1" applyAlignment="1">
      <alignment horizontal="center" vertical="center" wrapText="1"/>
    </xf>
    <xf numFmtId="0" fontId="5" fillId="0" borderId="746" xfId="71" applyFont="1" applyBorder="1" applyAlignment="1">
      <alignment horizontal="center" vertical="center" wrapText="1"/>
    </xf>
    <xf numFmtId="0" fontId="5" fillId="0" borderId="706" xfId="71" applyFont="1" applyBorder="1" applyAlignment="1">
      <alignment horizontal="center" vertical="center" wrapText="1"/>
    </xf>
    <xf numFmtId="0" fontId="5" fillId="0" borderId="745" xfId="71" applyFont="1" applyBorder="1" applyAlignment="1">
      <alignment horizontal="center" vertical="center" wrapText="1"/>
    </xf>
    <xf numFmtId="0" fontId="202" fillId="48" borderId="603" xfId="209" applyFont="1" applyFill="1" applyBorder="1" applyAlignment="1">
      <alignment horizontal="center" vertical="center"/>
    </xf>
    <xf numFmtId="0" fontId="155" fillId="48" borderId="603" xfId="209" applyFont="1" applyFill="1" applyBorder="1" applyAlignment="1">
      <alignment horizontal="center" vertical="center"/>
    </xf>
    <xf numFmtId="0" fontId="202" fillId="0" borderId="603" xfId="209" applyFont="1" applyBorder="1" applyAlignment="1">
      <alignment horizontal="center" vertical="center"/>
    </xf>
    <xf numFmtId="0" fontId="202" fillId="0" borderId="627" xfId="209" applyFont="1" applyBorder="1" applyAlignment="1">
      <alignment horizontal="left" vertical="center" wrapText="1"/>
    </xf>
    <xf numFmtId="0" fontId="202" fillId="0" borderId="628" xfId="209" applyFont="1" applyBorder="1" applyAlignment="1">
      <alignment horizontal="left" vertical="center" wrapText="1"/>
    </xf>
    <xf numFmtId="0" fontId="202" fillId="0" borderId="629" xfId="209" applyFont="1" applyBorder="1" applyAlignment="1">
      <alignment horizontal="left" vertical="center" wrapText="1"/>
    </xf>
    <xf numFmtId="0" fontId="202" fillId="48" borderId="627" xfId="209" applyFont="1" applyFill="1" applyBorder="1" applyAlignment="1">
      <alignment horizontal="center" vertical="center" wrapText="1"/>
    </xf>
    <xf numFmtId="0" fontId="202" fillId="48" borderId="628" xfId="209" applyFont="1" applyFill="1" applyBorder="1" applyAlignment="1">
      <alignment horizontal="center" vertical="center" wrapText="1"/>
    </xf>
    <xf numFmtId="0" fontId="202" fillId="48" borderId="629" xfId="209" applyFont="1" applyFill="1" applyBorder="1" applyAlignment="1">
      <alignment horizontal="center" vertical="center" wrapText="1"/>
    </xf>
    <xf numFmtId="0" fontId="202" fillId="48" borderId="610" xfId="209" applyFont="1" applyFill="1" applyBorder="1" applyAlignment="1">
      <alignment horizontal="center" vertical="center"/>
    </xf>
    <xf numFmtId="0" fontId="202" fillId="48" borderId="531" xfId="209" applyFont="1" applyFill="1" applyBorder="1" applyAlignment="1">
      <alignment horizontal="center" vertical="center"/>
    </xf>
    <xf numFmtId="0" fontId="13" fillId="47" borderId="615" xfId="18880" applyFont="1" applyFill="1" applyBorder="1" applyAlignment="1">
      <alignment horizontal="left" vertical="center"/>
    </xf>
    <xf numFmtId="0" fontId="13" fillId="47" borderId="616" xfId="18880" applyFont="1" applyFill="1" applyBorder="1" applyAlignment="1">
      <alignment horizontal="left" vertical="center"/>
    </xf>
    <xf numFmtId="0" fontId="13" fillId="47" borderId="611" xfId="18880" applyFont="1" applyFill="1" applyBorder="1" applyAlignment="1">
      <alignment horizontal="left" vertical="center"/>
    </xf>
    <xf numFmtId="0" fontId="202" fillId="48" borderId="613" xfId="209" applyFont="1" applyFill="1" applyBorder="1" applyAlignment="1">
      <alignment horizontal="center" vertical="center"/>
    </xf>
    <xf numFmtId="0" fontId="202" fillId="48" borderId="553" xfId="209" applyFont="1" applyFill="1" applyBorder="1" applyAlignment="1">
      <alignment horizontal="center" vertical="center"/>
    </xf>
    <xf numFmtId="0" fontId="202" fillId="0" borderId="628" xfId="209" applyFont="1" applyBorder="1" applyAlignment="1">
      <alignment horizontal="center" vertical="center"/>
    </xf>
    <xf numFmtId="0" fontId="202" fillId="0" borderId="627" xfId="209" applyFont="1" applyBorder="1" applyAlignment="1">
      <alignment horizontal="center" vertical="center"/>
    </xf>
    <xf numFmtId="0" fontId="202" fillId="0" borderId="630" xfId="209" applyFont="1" applyBorder="1" applyAlignment="1">
      <alignment horizontal="center" vertical="center"/>
    </xf>
    <xf numFmtId="0" fontId="202" fillId="0" borderId="475" xfId="209" applyFont="1" applyBorder="1" applyAlignment="1">
      <alignment horizontal="center" vertical="center"/>
    </xf>
    <xf numFmtId="0" fontId="202" fillId="0" borderId="531" xfId="209" applyFont="1" applyBorder="1" applyAlignment="1">
      <alignment horizontal="center" vertical="center"/>
    </xf>
    <xf numFmtId="0" fontId="5" fillId="0" borderId="627" xfId="18879" applyFont="1" applyFill="1" applyBorder="1" applyAlignment="1">
      <alignment horizontal="center" vertical="center"/>
    </xf>
    <xf numFmtId="0" fontId="5" fillId="0" borderId="628" xfId="18879" applyFont="1" applyFill="1" applyBorder="1" applyAlignment="1">
      <alignment horizontal="center" vertical="center"/>
    </xf>
    <xf numFmtId="0" fontId="5" fillId="0" borderId="629" xfId="18879" applyFont="1" applyFill="1" applyBorder="1" applyAlignment="1">
      <alignment horizontal="center" vertical="center"/>
    </xf>
    <xf numFmtId="0" fontId="202" fillId="48" borderId="617" xfId="209" applyFont="1" applyFill="1" applyBorder="1" applyAlignment="1">
      <alignment horizontal="center" vertical="center"/>
    </xf>
    <xf numFmtId="0" fontId="202" fillId="48" borderId="453" xfId="209" applyFont="1" applyFill="1" applyBorder="1" applyAlignment="1">
      <alignment horizontal="center" vertical="center"/>
    </xf>
    <xf numFmtId="0" fontId="202" fillId="0" borderId="634" xfId="209" applyFont="1" applyBorder="1" applyAlignment="1">
      <alignment horizontal="center" vertical="center"/>
    </xf>
    <xf numFmtId="0" fontId="202" fillId="0" borderId="471" xfId="209" applyFont="1" applyBorder="1" applyAlignment="1">
      <alignment horizontal="center" vertical="center"/>
    </xf>
    <xf numFmtId="0" fontId="202" fillId="0" borderId="452" xfId="209" applyFont="1" applyBorder="1" applyAlignment="1">
      <alignment horizontal="center" vertical="center"/>
    </xf>
    <xf numFmtId="0" fontId="25" fillId="0" borderId="627" xfId="0" applyNumberFormat="1" applyFont="1" applyBorder="1" applyAlignment="1">
      <alignment horizontal="left" vertical="center"/>
    </xf>
    <xf numFmtId="0" fontId="25" fillId="0" borderId="628" xfId="0" applyNumberFormat="1" applyFont="1" applyBorder="1" applyAlignment="1">
      <alignment horizontal="left" vertical="center"/>
    </xf>
    <xf numFmtId="0" fontId="25" fillId="0" borderId="629" xfId="0" applyNumberFormat="1" applyFont="1" applyBorder="1" applyAlignment="1">
      <alignment horizontal="left" vertical="center"/>
    </xf>
    <xf numFmtId="0" fontId="202" fillId="0" borderId="453" xfId="209" applyFont="1" applyBorder="1" applyAlignment="1">
      <alignment horizontal="center" vertical="center"/>
    </xf>
    <xf numFmtId="0" fontId="155" fillId="48" borderId="615" xfId="209" applyFont="1" applyFill="1" applyBorder="1" applyAlignment="1">
      <alignment horizontal="center" vertical="center"/>
    </xf>
    <xf numFmtId="0" fontId="155" fillId="48" borderId="616" xfId="209" applyFont="1" applyFill="1" applyBorder="1" applyAlignment="1">
      <alignment horizontal="center" vertical="center"/>
    </xf>
    <xf numFmtId="0" fontId="155" fillId="48" borderId="611" xfId="209" applyFont="1" applyFill="1" applyBorder="1" applyAlignment="1">
      <alignment horizontal="center" vertical="center"/>
    </xf>
    <xf numFmtId="0" fontId="202" fillId="0" borderId="629" xfId="209" applyFont="1" applyBorder="1" applyAlignment="1">
      <alignment horizontal="center" vertical="center"/>
    </xf>
    <xf numFmtId="0" fontId="13" fillId="47" borderId="627" xfId="18880" applyFont="1" applyFill="1" applyBorder="1" applyAlignment="1">
      <alignment horizontal="left" vertical="center"/>
    </xf>
    <xf numFmtId="0" fontId="13" fillId="47" borderId="628" xfId="18880" applyFont="1" applyFill="1" applyBorder="1" applyAlignment="1">
      <alignment horizontal="left" vertical="center"/>
    </xf>
    <xf numFmtId="0" fontId="13" fillId="47" borderId="629" xfId="18880" applyFont="1" applyFill="1" applyBorder="1" applyAlignment="1">
      <alignment horizontal="left" vertical="center"/>
    </xf>
    <xf numFmtId="0" fontId="330" fillId="0" borderId="603" xfId="209" applyFont="1" applyBorder="1" applyAlignment="1">
      <alignment horizontal="center" vertical="center"/>
    </xf>
    <xf numFmtId="0" fontId="131" fillId="0" borderId="603" xfId="209" applyBorder="1" applyAlignment="1">
      <alignment horizontal="left" vertical="center"/>
    </xf>
    <xf numFmtId="0" fontId="330" fillId="0" borderId="618" xfId="209" applyFont="1" applyFill="1" applyBorder="1" applyAlignment="1">
      <alignment horizontal="left" vertical="center" wrapText="1"/>
    </xf>
    <xf numFmtId="0" fontId="330" fillId="0" borderId="617" xfId="209" applyFont="1" applyFill="1" applyBorder="1" applyAlignment="1">
      <alignment horizontal="left" vertical="center" wrapText="1"/>
    </xf>
    <xf numFmtId="0" fontId="330" fillId="0" borderId="613" xfId="209" applyFont="1" applyFill="1" applyBorder="1" applyAlignment="1">
      <alignment horizontal="left" vertical="center" wrapText="1"/>
    </xf>
    <xf numFmtId="0" fontId="330" fillId="0" borderId="294" xfId="209" applyFont="1" applyFill="1" applyBorder="1" applyAlignment="1">
      <alignment horizontal="left" vertical="center" wrapText="1"/>
    </xf>
    <xf numFmtId="0" fontId="330" fillId="0" borderId="0" xfId="209" applyFont="1" applyFill="1" applyBorder="1" applyAlignment="1">
      <alignment horizontal="left" vertical="center" wrapText="1"/>
    </xf>
    <xf numFmtId="0" fontId="330" fillId="0" borderId="62" xfId="209" applyFont="1" applyFill="1" applyBorder="1" applyAlignment="1">
      <alignment horizontal="left" vertical="center" wrapText="1"/>
    </xf>
    <xf numFmtId="0" fontId="330" fillId="0" borderId="452" xfId="209" applyFont="1" applyFill="1" applyBorder="1" applyAlignment="1">
      <alignment horizontal="left" vertical="center" wrapText="1"/>
    </xf>
    <xf numFmtId="0" fontId="330" fillId="0" borderId="453" xfId="209" applyFont="1" applyFill="1" applyBorder="1" applyAlignment="1">
      <alignment horizontal="left" vertical="center" wrapText="1"/>
    </xf>
    <xf numFmtId="0" fontId="330" fillId="0" borderId="553" xfId="209" applyFont="1" applyFill="1" applyBorder="1" applyAlignment="1">
      <alignment horizontal="left" vertical="center" wrapText="1"/>
    </xf>
    <xf numFmtId="0" fontId="330" fillId="0" borderId="618" xfId="209" applyFont="1" applyFill="1" applyBorder="1" applyAlignment="1">
      <alignment horizontal="left" vertical="top" wrapText="1"/>
    </xf>
    <xf numFmtId="0" fontId="330" fillId="0" borderId="617" xfId="209" applyFont="1" applyFill="1" applyBorder="1" applyAlignment="1">
      <alignment horizontal="left" vertical="top" wrapText="1"/>
    </xf>
    <xf numFmtId="0" fontId="330" fillId="0" borderId="613" xfId="209" applyFont="1" applyFill="1" applyBorder="1" applyAlignment="1">
      <alignment horizontal="left" vertical="top" wrapText="1"/>
    </xf>
    <xf numFmtId="0" fontId="330" fillId="0" borderId="634" xfId="209" applyFont="1" applyFill="1" applyBorder="1" applyAlignment="1">
      <alignment horizontal="left" vertical="center" wrapText="1"/>
    </xf>
    <xf numFmtId="0" fontId="330" fillId="0" borderId="635" xfId="209" applyFont="1" applyFill="1" applyBorder="1" applyAlignment="1">
      <alignment horizontal="left" vertical="center" wrapText="1"/>
    </xf>
    <xf numFmtId="0" fontId="330" fillId="0" borderId="636" xfId="209" applyFont="1" applyFill="1" applyBorder="1" applyAlignment="1">
      <alignment horizontal="left" vertical="center" wrapText="1"/>
    </xf>
    <xf numFmtId="0" fontId="330" fillId="0" borderId="471" xfId="209" applyFont="1" applyFill="1" applyBorder="1" applyAlignment="1">
      <alignment horizontal="left" vertical="center" wrapText="1"/>
    </xf>
    <xf numFmtId="0" fontId="330" fillId="0" borderId="345" xfId="209" applyFont="1" applyFill="1" applyBorder="1" applyAlignment="1">
      <alignment horizontal="left" vertical="center" wrapText="1"/>
    </xf>
    <xf numFmtId="0" fontId="330" fillId="0" borderId="346" xfId="209" applyFont="1" applyFill="1" applyBorder="1" applyAlignment="1">
      <alignment horizontal="left" vertical="center" wrapText="1"/>
    </xf>
    <xf numFmtId="0" fontId="330" fillId="0" borderId="630" xfId="209" applyFont="1" applyFill="1" applyBorder="1" applyAlignment="1">
      <alignment horizontal="center" vertical="center"/>
    </xf>
    <xf numFmtId="0" fontId="330" fillId="0" borderId="475" xfId="209" applyFont="1" applyFill="1" applyBorder="1" applyAlignment="1">
      <alignment horizontal="center" vertical="center"/>
    </xf>
    <xf numFmtId="0" fontId="330" fillId="0" borderId="531" xfId="209" applyFont="1" applyFill="1" applyBorder="1" applyAlignment="1">
      <alignment horizontal="center" vertical="center"/>
    </xf>
    <xf numFmtId="0" fontId="131" fillId="0" borderId="603" xfId="209" applyBorder="1" applyAlignment="1">
      <alignment horizontal="center"/>
    </xf>
    <xf numFmtId="0" fontId="144" fillId="0" borderId="603" xfId="209" applyFont="1" applyBorder="1" applyAlignment="1">
      <alignment horizontal="left"/>
    </xf>
    <xf numFmtId="0" fontId="131" fillId="0" borderId="603" xfId="209" applyBorder="1" applyAlignment="1">
      <alignment horizontal="left"/>
    </xf>
    <xf numFmtId="0" fontId="131" fillId="0" borderId="453" xfId="209" applyBorder="1" applyAlignment="1">
      <alignment horizontal="center"/>
    </xf>
    <xf numFmtId="0" fontId="333" fillId="47" borderId="615" xfId="18880" applyFont="1" applyFill="1" applyBorder="1" applyAlignment="1">
      <alignment horizontal="left" vertical="center"/>
    </xf>
    <xf numFmtId="0" fontId="333" fillId="47" borderId="616" xfId="18880" applyFont="1" applyFill="1" applyBorder="1" applyAlignment="1">
      <alignment horizontal="left" vertical="center"/>
    </xf>
    <xf numFmtId="0" fontId="333" fillId="47" borderId="611" xfId="18880" applyFont="1" applyFill="1" applyBorder="1" applyAlignment="1">
      <alignment horizontal="left" vertical="center"/>
    </xf>
    <xf numFmtId="0" fontId="330" fillId="48" borderId="617" xfId="209" applyFont="1" applyFill="1" applyBorder="1" applyAlignment="1">
      <alignment horizontal="center" vertical="center"/>
    </xf>
    <xf numFmtId="0" fontId="330" fillId="48" borderId="453" xfId="209" applyFont="1" applyFill="1" applyBorder="1" applyAlignment="1">
      <alignment horizontal="center" vertical="center"/>
    </xf>
    <xf numFmtId="0" fontId="279" fillId="48" borderId="603" xfId="209" applyFont="1" applyFill="1" applyBorder="1" applyAlignment="1">
      <alignment horizontal="center"/>
    </xf>
    <xf numFmtId="0" fontId="333" fillId="47" borderId="603" xfId="18880" applyFont="1" applyFill="1" applyBorder="1" applyAlignment="1">
      <alignment horizontal="left"/>
    </xf>
    <xf numFmtId="0" fontId="330" fillId="48" borderId="610" xfId="209" applyFont="1" applyFill="1" applyBorder="1" applyAlignment="1">
      <alignment horizontal="center" vertical="center"/>
    </xf>
    <xf numFmtId="0" fontId="330" fillId="48" borderId="531" xfId="209" applyFont="1" applyFill="1" applyBorder="1" applyAlignment="1">
      <alignment horizontal="center" vertical="center"/>
    </xf>
    <xf numFmtId="0" fontId="279" fillId="48" borderId="603" xfId="209" applyFont="1" applyFill="1" applyBorder="1" applyAlignment="1">
      <alignment horizontal="center" vertical="center"/>
    </xf>
    <xf numFmtId="0" fontId="186" fillId="0" borderId="603" xfId="18879" applyFont="1" applyFill="1" applyBorder="1" applyAlignment="1">
      <alignment horizontal="left" vertical="center"/>
    </xf>
    <xf numFmtId="0" fontId="330" fillId="48" borderId="613" xfId="209" applyFont="1" applyFill="1" applyBorder="1" applyAlignment="1">
      <alignment horizontal="center" vertical="center"/>
    </xf>
    <xf numFmtId="0" fontId="330" fillId="48" borderId="553" xfId="209" applyFont="1" applyFill="1" applyBorder="1" applyAlignment="1">
      <alignment horizontal="center" vertical="center"/>
    </xf>
    <xf numFmtId="0" fontId="279" fillId="48" borderId="615" xfId="209" applyFont="1" applyFill="1" applyBorder="1" applyAlignment="1">
      <alignment horizontal="center"/>
    </xf>
    <xf numFmtId="0" fontId="279" fillId="48" borderId="616" xfId="209" applyFont="1" applyFill="1" applyBorder="1" applyAlignment="1">
      <alignment horizontal="center"/>
    </xf>
    <xf numFmtId="0" fontId="279" fillId="48" borderId="611" xfId="209" applyFont="1" applyFill="1" applyBorder="1" applyAlignment="1">
      <alignment horizontal="center"/>
    </xf>
    <xf numFmtId="0" fontId="333" fillId="47" borderId="0" xfId="18880" applyFont="1" applyFill="1" applyBorder="1" applyAlignment="1">
      <alignment horizontal="center"/>
    </xf>
    <xf numFmtId="0" fontId="330" fillId="48" borderId="615" xfId="209" applyFont="1" applyFill="1" applyBorder="1" applyAlignment="1">
      <alignment horizontal="center" vertical="center"/>
    </xf>
    <xf numFmtId="0" fontId="330" fillId="48" borderId="616" xfId="209" applyFont="1" applyFill="1" applyBorder="1" applyAlignment="1">
      <alignment horizontal="center" vertical="center"/>
    </xf>
    <xf numFmtId="0" fontId="330" fillId="48" borderId="611" xfId="209" applyFont="1" applyFill="1" applyBorder="1" applyAlignment="1">
      <alignment horizontal="center" vertical="center"/>
    </xf>
    <xf numFmtId="0" fontId="330" fillId="48" borderId="603" xfId="209" applyFont="1" applyFill="1" applyBorder="1" applyAlignment="1">
      <alignment horizontal="center" vertical="center"/>
    </xf>
    <xf numFmtId="0" fontId="135" fillId="48" borderId="603" xfId="209" applyFont="1" applyFill="1" applyBorder="1" applyAlignment="1">
      <alignment horizontal="center"/>
    </xf>
    <xf numFmtId="0" fontId="25" fillId="49" borderId="908" xfId="24712" applyFont="1" applyFill="1" applyBorder="1" applyAlignment="1">
      <alignment horizontal="center" vertical="center"/>
    </xf>
    <xf numFmtId="0" fontId="25" fillId="49" borderId="907" xfId="24712" applyFont="1" applyFill="1" applyBorder="1" applyAlignment="1">
      <alignment horizontal="center" vertical="center"/>
    </xf>
    <xf numFmtId="0" fontId="25" fillId="49" borderId="906" xfId="24712" applyFont="1" applyFill="1" applyBorder="1" applyAlignment="1">
      <alignment horizontal="center" vertical="center"/>
    </xf>
    <xf numFmtId="0" fontId="25" fillId="60" borderId="696" xfId="71" applyFont="1" applyFill="1" applyBorder="1" applyAlignment="1">
      <alignment horizontal="center" vertical="center" wrapText="1"/>
    </xf>
    <xf numFmtId="0" fontId="25" fillId="60" borderId="703" xfId="71" applyFont="1" applyFill="1" applyBorder="1" applyAlignment="1">
      <alignment horizontal="center" vertical="center" wrapText="1"/>
    </xf>
    <xf numFmtId="0" fontId="202" fillId="0" borderId="627" xfId="0" applyFont="1" applyBorder="1" applyAlignment="1">
      <alignment horizontal="center" vertical="center"/>
    </xf>
    <xf numFmtId="0" fontId="202" fillId="0" borderId="629" xfId="0" applyFont="1" applyBorder="1" applyAlignment="1">
      <alignment horizontal="center" vertical="center"/>
    </xf>
    <xf numFmtId="3" fontId="5" fillId="0" borderId="58" xfId="70" applyNumberFormat="1" applyFont="1" applyBorder="1" applyAlignment="1">
      <alignment horizontal="left" vertical="center"/>
    </xf>
    <xf numFmtId="3" fontId="5" fillId="0" borderId="55" xfId="70" applyNumberFormat="1" applyFont="1" applyBorder="1" applyAlignment="1">
      <alignment horizontal="left" vertical="center"/>
    </xf>
    <xf numFmtId="3" fontId="5" fillId="0" borderId="53" xfId="70" applyNumberFormat="1" applyFont="1" applyBorder="1" applyAlignment="1">
      <alignment horizontal="left" vertical="center"/>
    </xf>
    <xf numFmtId="4" fontId="5" fillId="0" borderId="58" xfId="70" applyNumberFormat="1" applyFont="1" applyBorder="1" applyAlignment="1">
      <alignment horizontal="center" vertical="center"/>
    </xf>
    <xf numFmtId="4" fontId="5" fillId="0" borderId="53" xfId="70" applyNumberFormat="1" applyFont="1" applyBorder="1" applyAlignment="1">
      <alignment horizontal="center" vertical="center"/>
    </xf>
    <xf numFmtId="3" fontId="5" fillId="0" borderId="42" xfId="70" applyNumberFormat="1" applyFont="1" applyBorder="1" applyAlignment="1">
      <alignment horizontal="left" vertical="center"/>
    </xf>
    <xf numFmtId="3" fontId="5" fillId="0" borderId="16" xfId="70" applyNumberFormat="1" applyFont="1" applyBorder="1" applyAlignment="1">
      <alignment horizontal="left" vertical="center"/>
    </xf>
    <xf numFmtId="3" fontId="5" fillId="0" borderId="17" xfId="70" applyNumberFormat="1" applyFont="1" applyBorder="1" applyAlignment="1">
      <alignment horizontal="left" vertical="center"/>
    </xf>
    <xf numFmtId="0" fontId="5" fillId="0" borderId="42" xfId="70" applyFont="1" applyBorder="1" applyAlignment="1">
      <alignment horizontal="center" vertical="center"/>
    </xf>
    <xf numFmtId="0" fontId="5" fillId="0" borderId="17" xfId="70" applyFont="1" applyBorder="1" applyAlignment="1">
      <alignment horizontal="center" vertical="center"/>
    </xf>
    <xf numFmtId="4" fontId="5" fillId="0" borderId="42" xfId="70" applyNumberFormat="1" applyFont="1" applyBorder="1" applyAlignment="1">
      <alignment horizontal="center" vertical="center"/>
    </xf>
    <xf numFmtId="4" fontId="5" fillId="0" borderId="17" xfId="70" applyNumberFormat="1" applyFont="1" applyBorder="1" applyAlignment="1">
      <alignment horizontal="center" vertical="center"/>
    </xf>
    <xf numFmtId="3" fontId="25" fillId="33" borderId="42" xfId="70" applyNumberFormat="1" applyFont="1" applyFill="1" applyBorder="1" applyAlignment="1">
      <alignment horizontal="center" vertical="center"/>
    </xf>
    <xf numFmtId="3" fontId="25" fillId="33" borderId="16" xfId="70" applyNumberFormat="1" applyFont="1" applyFill="1" applyBorder="1" applyAlignment="1">
      <alignment horizontal="center" vertical="center"/>
    </xf>
    <xf numFmtId="3" fontId="25" fillId="33" borderId="17" xfId="70" applyNumberFormat="1" applyFont="1" applyFill="1" applyBorder="1" applyAlignment="1">
      <alignment horizontal="center" vertical="center"/>
    </xf>
    <xf numFmtId="4" fontId="25" fillId="33" borderId="42" xfId="70" applyNumberFormat="1" applyFont="1" applyFill="1" applyBorder="1" applyAlignment="1">
      <alignment horizontal="center" vertical="center" wrapText="1"/>
    </xf>
    <xf numFmtId="4" fontId="25" fillId="33" borderId="17" xfId="70" applyNumberFormat="1" applyFont="1" applyFill="1" applyBorder="1" applyAlignment="1">
      <alignment horizontal="center" vertical="center" wrapText="1"/>
    </xf>
    <xf numFmtId="0" fontId="25" fillId="33" borderId="39" xfId="70" applyFont="1" applyFill="1" applyBorder="1" applyAlignment="1">
      <alignment horizontal="center" vertical="center"/>
    </xf>
    <xf numFmtId="0" fontId="25" fillId="0" borderId="21" xfId="70" applyFont="1" applyFill="1" applyBorder="1" applyAlignment="1">
      <alignment horizontal="center" vertical="center" wrapText="1"/>
    </xf>
    <xf numFmtId="0" fontId="25" fillId="0" borderId="44" xfId="70" applyFont="1" applyFill="1" applyBorder="1" applyAlignment="1">
      <alignment horizontal="center" vertical="center" wrapText="1"/>
    </xf>
    <xf numFmtId="0" fontId="25" fillId="0" borderId="59" xfId="70" applyFont="1" applyFill="1" applyBorder="1" applyAlignment="1">
      <alignment horizontal="center" vertical="center" wrapText="1"/>
    </xf>
    <xf numFmtId="0" fontId="25" fillId="32" borderId="18" xfId="70" applyFont="1" applyFill="1" applyBorder="1" applyAlignment="1">
      <alignment horizontal="center" vertical="center"/>
    </xf>
    <xf numFmtId="0" fontId="5" fillId="0" borderId="18" xfId="70" applyFont="1" applyBorder="1" applyAlignment="1">
      <alignment horizontal="left" vertical="center" wrapText="1"/>
    </xf>
    <xf numFmtId="0" fontId="25" fillId="0" borderId="81" xfId="70" applyFont="1" applyFill="1" applyBorder="1" applyAlignment="1">
      <alignment horizontal="center" vertical="center" wrapText="1"/>
    </xf>
    <xf numFmtId="0" fontId="25" fillId="0" borderId="56" xfId="70" applyFont="1" applyFill="1" applyBorder="1" applyAlignment="1">
      <alignment horizontal="center" vertical="center" wrapText="1"/>
    </xf>
    <xf numFmtId="0" fontId="25" fillId="0" borderId="57" xfId="70" applyFont="1" applyFill="1" applyBorder="1" applyAlignment="1">
      <alignment horizontal="center" vertical="center" wrapText="1"/>
    </xf>
    <xf numFmtId="0" fontId="25" fillId="33" borderId="18" xfId="70" applyFont="1" applyFill="1" applyBorder="1" applyAlignment="1">
      <alignment horizontal="center" vertical="center"/>
    </xf>
    <xf numFmtId="0" fontId="13" fillId="33" borderId="21" xfId="70" applyFont="1" applyFill="1" applyBorder="1" applyAlignment="1">
      <alignment horizontal="center" vertical="center"/>
    </xf>
    <xf numFmtId="0" fontId="25" fillId="32" borderId="39" xfId="70" applyFont="1" applyFill="1" applyBorder="1" applyAlignment="1">
      <alignment horizontal="center" vertical="center"/>
    </xf>
    <xf numFmtId="0" fontId="13" fillId="33" borderId="41" xfId="70" applyFont="1" applyFill="1" applyBorder="1" applyAlignment="1">
      <alignment horizontal="center" vertical="center"/>
    </xf>
    <xf numFmtId="0" fontId="5" fillId="0" borderId="42" xfId="70" applyFont="1" applyBorder="1" applyAlignment="1">
      <alignment horizontal="left" vertical="center" wrapText="1"/>
    </xf>
    <xf numFmtId="0" fontId="5" fillId="0" borderId="16" xfId="70" applyFont="1" applyBorder="1" applyAlignment="1">
      <alignment horizontal="left" vertical="center" wrapText="1"/>
    </xf>
    <xf numFmtId="0" fontId="5" fillId="0" borderId="17" xfId="70" applyFont="1" applyBorder="1" applyAlignment="1">
      <alignment horizontal="left" vertical="center" wrapText="1"/>
    </xf>
    <xf numFmtId="0" fontId="25" fillId="0" borderId="39" xfId="70" applyFont="1" applyFill="1" applyBorder="1" applyAlignment="1">
      <alignment horizontal="left" vertical="center" wrapText="1"/>
    </xf>
    <xf numFmtId="0" fontId="5" fillId="0" borderId="44" xfId="70" applyFont="1" applyFill="1" applyBorder="1" applyAlignment="1">
      <alignment horizontal="left" vertical="center" wrapText="1"/>
    </xf>
    <xf numFmtId="0" fontId="5" fillId="0" borderId="39" xfId="70" applyFont="1" applyFill="1" applyBorder="1" applyAlignment="1">
      <alignment horizontal="left" vertical="center" wrapText="1"/>
    </xf>
    <xf numFmtId="0" fontId="25" fillId="0" borderId="39" xfId="70" applyFont="1" applyFill="1" applyBorder="1" applyAlignment="1">
      <alignment horizontal="center" vertical="center"/>
    </xf>
    <xf numFmtId="0" fontId="5" fillId="0" borderId="18" xfId="70" applyFont="1" applyFill="1" applyBorder="1" applyAlignment="1">
      <alignment horizontal="left" vertical="center" wrapText="1"/>
    </xf>
    <xf numFmtId="0" fontId="5" fillId="0" borderId="18" xfId="70" applyFont="1" applyFill="1" applyBorder="1" applyAlignment="1">
      <alignment horizontal="center" vertical="center"/>
    </xf>
    <xf numFmtId="0" fontId="8" fillId="34" borderId="18" xfId="70" applyFont="1" applyFill="1" applyBorder="1" applyAlignment="1">
      <alignment horizontal="center" vertical="center"/>
    </xf>
    <xf numFmtId="0" fontId="13" fillId="33" borderId="18" xfId="70" applyFont="1" applyFill="1" applyBorder="1" applyAlignment="1">
      <alignment horizontal="center" vertical="center"/>
    </xf>
    <xf numFmtId="0" fontId="8" fillId="0" borderId="21" xfId="70" applyFont="1" applyFill="1" applyBorder="1" applyAlignment="1">
      <alignment horizontal="center" vertical="center"/>
    </xf>
    <xf numFmtId="0" fontId="8" fillId="0" borderId="44" xfId="70" applyFont="1" applyFill="1" applyBorder="1" applyAlignment="1">
      <alignment horizontal="center" vertical="center"/>
    </xf>
    <xf numFmtId="0" fontId="8" fillId="0" borderId="59" xfId="70" applyFont="1" applyFill="1" applyBorder="1" applyAlignment="1">
      <alignment horizontal="center" vertical="center"/>
    </xf>
    <xf numFmtId="0" fontId="20" fillId="43" borderId="12" xfId="70" applyFont="1" applyFill="1" applyBorder="1" applyAlignment="1">
      <alignment horizontal="center" vertical="center" wrapText="1"/>
    </xf>
    <xf numFmtId="0" fontId="20" fillId="43" borderId="12" xfId="70" applyFont="1" applyFill="1" applyBorder="1" applyAlignment="1">
      <alignment horizontal="center" vertical="center"/>
    </xf>
    <xf numFmtId="0" fontId="7" fillId="0" borderId="13" xfId="70" applyFont="1" applyFill="1" applyBorder="1" applyAlignment="1">
      <alignment horizontal="left" vertical="center"/>
    </xf>
    <xf numFmtId="0" fontId="7" fillId="0" borderId="14" xfId="70" applyFont="1" applyFill="1" applyBorder="1" applyAlignment="1">
      <alignment horizontal="left" vertical="center"/>
    </xf>
    <xf numFmtId="0" fontId="7" fillId="0" borderId="15" xfId="70" applyFont="1" applyFill="1" applyBorder="1" applyAlignment="1">
      <alignment horizontal="left" vertical="center"/>
    </xf>
    <xf numFmtId="0" fontId="20" fillId="0" borderId="10" xfId="70" applyFont="1" applyFill="1" applyBorder="1" applyAlignment="1">
      <alignment horizontal="center" vertical="center"/>
    </xf>
    <xf numFmtId="0" fontId="20" fillId="0" borderId="11" xfId="70" applyFont="1" applyFill="1" applyBorder="1" applyAlignment="1">
      <alignment horizontal="center" vertical="center"/>
    </xf>
    <xf numFmtId="0" fontId="20" fillId="0" borderId="28" xfId="70" applyFont="1" applyFill="1" applyBorder="1" applyAlignment="1">
      <alignment horizontal="center" vertical="center"/>
    </xf>
    <xf numFmtId="0" fontId="7" fillId="0" borderId="13" xfId="70" applyFont="1" applyBorder="1" applyAlignment="1">
      <alignment horizontal="center" vertical="center" wrapText="1"/>
    </xf>
    <xf numFmtId="0" fontId="7" fillId="0" borderId="14" xfId="70" applyFont="1" applyBorder="1" applyAlignment="1">
      <alignment horizontal="center" vertical="center" wrapText="1"/>
    </xf>
    <xf numFmtId="0" fontId="151" fillId="25" borderId="307" xfId="0" applyNumberFormat="1" applyFont="1" applyFill="1" applyBorder="1" applyAlignment="1">
      <alignment horizontal="center" vertical="center"/>
    </xf>
    <xf numFmtId="0" fontId="151" fillId="25" borderId="308" xfId="0" applyNumberFormat="1" applyFont="1" applyFill="1" applyBorder="1" applyAlignment="1">
      <alignment horizontal="center" vertical="center"/>
    </xf>
    <xf numFmtId="0" fontId="151" fillId="25" borderId="469" xfId="0" applyNumberFormat="1" applyFont="1" applyFill="1" applyBorder="1" applyAlignment="1">
      <alignment horizontal="center" vertical="center"/>
    </xf>
    <xf numFmtId="0" fontId="151" fillId="25" borderId="307" xfId="0" applyFont="1" applyFill="1" applyBorder="1" applyAlignment="1">
      <alignment horizontal="center" vertical="center"/>
    </xf>
    <xf numFmtId="0" fontId="151" fillId="25" borderId="308" xfId="0" applyFont="1" applyFill="1" applyBorder="1" applyAlignment="1">
      <alignment horizontal="center" vertical="center"/>
    </xf>
    <xf numFmtId="0" fontId="151" fillId="25" borderId="469" xfId="0" applyFont="1" applyFill="1" applyBorder="1" applyAlignment="1">
      <alignment horizontal="center" vertical="center"/>
    </xf>
    <xf numFmtId="0" fontId="151" fillId="0" borderId="312" xfId="0" applyFont="1" applyBorder="1" applyAlignment="1">
      <alignment horizontal="left" vertical="center"/>
    </xf>
    <xf numFmtId="0" fontId="151" fillId="0" borderId="350" xfId="0" applyFont="1" applyBorder="1" applyAlignment="1">
      <alignment horizontal="left" vertical="center"/>
    </xf>
    <xf numFmtId="0" fontId="151" fillId="0" borderId="310" xfId="0" applyFont="1" applyBorder="1" applyAlignment="1">
      <alignment horizontal="left" vertical="center"/>
    </xf>
    <xf numFmtId="0" fontId="151" fillId="0" borderId="452" xfId="0" applyFont="1" applyBorder="1" applyAlignment="1">
      <alignment horizontal="left" vertical="center"/>
    </xf>
    <xf numFmtId="0" fontId="151" fillId="0" borderId="453" xfId="0" applyFont="1" applyBorder="1" applyAlignment="1">
      <alignment horizontal="left" vertical="center"/>
    </xf>
    <xf numFmtId="0" fontId="151" fillId="0" borderId="465" xfId="0" applyFont="1" applyBorder="1" applyAlignment="1">
      <alignment horizontal="left" vertical="center"/>
    </xf>
    <xf numFmtId="0" fontId="151" fillId="0" borderId="307" xfId="0" applyFont="1" applyFill="1" applyBorder="1" applyAlignment="1">
      <alignment horizontal="left" vertical="center"/>
    </xf>
    <xf numFmtId="0" fontId="151" fillId="0" borderId="308" xfId="0" applyFont="1" applyFill="1" applyBorder="1" applyAlignment="1">
      <alignment horizontal="left" vertical="center"/>
    </xf>
    <xf numFmtId="0" fontId="151" fillId="0" borderId="469" xfId="0" applyFont="1" applyFill="1" applyBorder="1" applyAlignment="1">
      <alignment horizontal="left" vertical="center"/>
    </xf>
    <xf numFmtId="0" fontId="151" fillId="0" borderId="308" xfId="0" applyFont="1" applyBorder="1" applyAlignment="1">
      <alignment horizontal="left" vertical="center"/>
    </xf>
    <xf numFmtId="0" fontId="135" fillId="0" borderId="12" xfId="0" applyFont="1" applyFill="1" applyBorder="1" applyAlignment="1">
      <alignment horizontal="left"/>
    </xf>
    <xf numFmtId="0" fontId="175" fillId="56" borderId="0" xfId="0" applyFont="1" applyFill="1" applyAlignment="1">
      <alignment horizontal="center" vertical="center"/>
    </xf>
    <xf numFmtId="0" fontId="151" fillId="0" borderId="412" xfId="0" applyFont="1" applyFill="1" applyBorder="1" applyAlignment="1">
      <alignment horizontal="left" vertical="center" wrapText="1"/>
    </xf>
    <xf numFmtId="0" fontId="151" fillId="0" borderId="413" xfId="0" applyFont="1" applyFill="1" applyBorder="1" applyAlignment="1">
      <alignment horizontal="left" vertical="center" wrapText="1"/>
    </xf>
    <xf numFmtId="0" fontId="151" fillId="0" borderId="414" xfId="0" applyFont="1" applyFill="1" applyBorder="1" applyAlignment="1">
      <alignment horizontal="left" vertical="center" wrapText="1"/>
    </xf>
    <xf numFmtId="0" fontId="151" fillId="0" borderId="416" xfId="0" applyFont="1" applyFill="1" applyBorder="1" applyAlignment="1">
      <alignment horizontal="left" vertical="center" wrapText="1"/>
    </xf>
    <xf numFmtId="0" fontId="301" fillId="40" borderId="0" xfId="0" applyFont="1" applyFill="1" applyAlignment="1">
      <alignment horizontal="center" vertical="center" wrapText="1"/>
    </xf>
    <xf numFmtId="0" fontId="152" fillId="34" borderId="706" xfId="57" applyFont="1" applyFill="1" applyBorder="1" applyAlignment="1">
      <alignment horizontal="center" vertical="center"/>
    </xf>
    <xf numFmtId="0" fontId="135" fillId="48" borderId="869" xfId="0" applyFont="1" applyFill="1" applyBorder="1" applyAlignment="1">
      <alignment horizontal="left" wrapText="1"/>
    </xf>
    <xf numFmtId="0" fontId="135" fillId="52" borderId="753" xfId="0" applyFont="1" applyFill="1" applyBorder="1" applyAlignment="1">
      <alignment horizontal="center" vertical="center" wrapText="1"/>
    </xf>
    <xf numFmtId="0" fontId="135" fillId="52" borderId="762" xfId="0" applyFont="1" applyFill="1" applyBorder="1" applyAlignment="1">
      <alignment horizontal="center" vertical="center" wrapText="1"/>
    </xf>
    <xf numFmtId="0" fontId="135" fillId="52" borderId="763" xfId="0" applyFont="1" applyFill="1" applyBorder="1" applyAlignment="1">
      <alignment horizontal="center" vertical="center" wrapText="1"/>
    </xf>
    <xf numFmtId="0" fontId="135" fillId="52" borderId="764" xfId="0" applyFont="1" applyFill="1" applyBorder="1" applyAlignment="1">
      <alignment horizontal="center" vertical="center" wrapText="1"/>
    </xf>
    <xf numFmtId="0" fontId="135" fillId="52" borderId="0" xfId="0" applyFont="1" applyFill="1" applyBorder="1" applyAlignment="1">
      <alignment horizontal="center" vertical="center" wrapText="1"/>
    </xf>
    <xf numFmtId="0" fontId="135" fillId="52" borderId="706" xfId="0" applyFont="1" applyFill="1" applyBorder="1" applyAlignment="1">
      <alignment horizontal="center" vertical="center" wrapText="1"/>
    </xf>
    <xf numFmtId="0" fontId="135" fillId="52" borderId="841" xfId="0" applyFont="1" applyFill="1" applyBorder="1" applyAlignment="1">
      <alignment horizontal="center" vertical="center" wrapText="1"/>
    </xf>
    <xf numFmtId="0" fontId="135" fillId="52" borderId="800" xfId="0" applyFont="1" applyFill="1" applyBorder="1" applyAlignment="1">
      <alignment horizontal="center" vertical="center" wrapText="1"/>
    </xf>
    <xf numFmtId="0" fontId="135" fillId="52" borderId="788" xfId="0" applyFont="1" applyFill="1" applyBorder="1" applyAlignment="1">
      <alignment horizontal="center" vertical="center" wrapText="1"/>
    </xf>
    <xf numFmtId="0" fontId="302" fillId="40" borderId="0" xfId="0" applyFont="1" applyFill="1" applyAlignment="1">
      <alignment horizontal="center" vertical="center"/>
    </xf>
    <xf numFmtId="1" fontId="176" fillId="34" borderId="0" xfId="57" applyNumberFormat="1" applyFont="1" applyFill="1" applyBorder="1" applyAlignment="1">
      <alignment horizontal="center" vertical="center"/>
    </xf>
    <xf numFmtId="0" fontId="302" fillId="34" borderId="0" xfId="57" applyFont="1" applyFill="1" applyBorder="1" applyAlignment="1">
      <alignment horizontal="center" vertical="center"/>
    </xf>
    <xf numFmtId="0" fontId="301" fillId="34" borderId="0" xfId="57" applyFont="1" applyFill="1" applyBorder="1" applyAlignment="1">
      <alignment horizontal="center" vertical="center"/>
    </xf>
    <xf numFmtId="0" fontId="303" fillId="34" borderId="0" xfId="57" applyFont="1" applyFill="1" applyBorder="1" applyAlignment="1">
      <alignment horizontal="center" vertical="center"/>
    </xf>
    <xf numFmtId="0" fontId="150" fillId="44" borderId="13" xfId="57" applyFont="1" applyFill="1" applyBorder="1" applyAlignment="1">
      <alignment horizontal="center" vertical="center"/>
    </xf>
    <xf numFmtId="0" fontId="150" fillId="44" borderId="14" xfId="57" applyFont="1" applyFill="1" applyBorder="1" applyAlignment="1">
      <alignment horizontal="center" vertical="center"/>
    </xf>
    <xf numFmtId="0" fontId="150" fillId="44" borderId="15" xfId="57" applyFont="1" applyFill="1" applyBorder="1" applyAlignment="1">
      <alignment horizontal="center" vertical="center"/>
    </xf>
    <xf numFmtId="0" fontId="55" fillId="39" borderId="413" xfId="57" applyFont="1" applyFill="1" applyBorder="1" applyAlignment="1">
      <alignment horizontal="center" vertical="center"/>
    </xf>
    <xf numFmtId="0" fontId="55" fillId="39" borderId="388" xfId="57" applyFont="1" applyFill="1" applyBorder="1" applyAlignment="1">
      <alignment horizontal="center" vertical="center"/>
    </xf>
    <xf numFmtId="0" fontId="55" fillId="39" borderId="416" xfId="57" applyFont="1" applyFill="1" applyBorder="1" applyAlignment="1">
      <alignment horizontal="center" vertical="center"/>
    </xf>
    <xf numFmtId="0" fontId="0" fillId="0" borderId="603" xfId="0" applyFill="1" applyBorder="1" applyAlignment="1">
      <alignment horizontal="center"/>
    </xf>
    <xf numFmtId="0" fontId="0" fillId="0" borderId="829" xfId="0" applyBorder="1" applyAlignment="1">
      <alignment horizontal="center"/>
    </xf>
    <xf numFmtId="0" fontId="0" fillId="0" borderId="830" xfId="0" applyBorder="1" applyAlignment="1">
      <alignment horizontal="center"/>
    </xf>
    <xf numFmtId="0" fontId="0" fillId="0" borderId="475" xfId="0" applyBorder="1" applyAlignment="1">
      <alignment horizontal="center"/>
    </xf>
    <xf numFmtId="0" fontId="0" fillId="0" borderId="831" xfId="0" applyBorder="1" applyAlignment="1">
      <alignment horizontal="center"/>
    </xf>
    <xf numFmtId="0" fontId="3" fillId="52" borderId="726" xfId="0" applyFont="1" applyFill="1" applyBorder="1" applyAlignment="1">
      <alignment horizontal="left" vertical="center"/>
    </xf>
    <xf numFmtId="0" fontId="0" fillId="0" borderId="726" xfId="0" applyBorder="1" applyAlignment="1">
      <alignment horizontal="center" vertical="center"/>
    </xf>
    <xf numFmtId="0" fontId="3" fillId="48" borderId="726" xfId="0" applyFont="1" applyFill="1" applyBorder="1" applyAlignment="1">
      <alignment horizontal="center" vertical="center" wrapText="1"/>
    </xf>
    <xf numFmtId="0" fontId="345" fillId="52" borderId="726" xfId="0" applyFont="1" applyFill="1" applyBorder="1" applyAlignment="1">
      <alignment horizontal="left" vertical="center" wrapText="1"/>
    </xf>
    <xf numFmtId="0" fontId="15" fillId="0" borderId="749" xfId="0" applyFont="1" applyBorder="1" applyAlignment="1">
      <alignment horizontal="center" vertical="center" wrapText="1"/>
    </xf>
    <xf numFmtId="0" fontId="15" fillId="0" borderId="741" xfId="0" applyFont="1" applyBorder="1" applyAlignment="1">
      <alignment horizontal="center" vertical="center" wrapText="1"/>
    </xf>
    <xf numFmtId="0" fontId="15" fillId="0" borderId="199" xfId="0" applyFont="1" applyBorder="1" applyAlignment="1">
      <alignment horizontal="center" vertical="center" wrapText="1"/>
    </xf>
    <xf numFmtId="0" fontId="336" fillId="40" borderId="0" xfId="0" applyFont="1" applyFill="1" applyAlignment="1">
      <alignment horizontal="center" vertical="center"/>
    </xf>
    <xf numFmtId="0" fontId="135" fillId="48" borderId="738" xfId="0" applyNumberFormat="1" applyFont="1" applyFill="1" applyBorder="1" applyAlignment="1">
      <alignment horizontal="center" vertical="center" wrapText="1"/>
    </xf>
    <xf numFmtId="0" fontId="135" fillId="48" borderId="739" xfId="0" applyNumberFormat="1" applyFont="1" applyFill="1" applyBorder="1" applyAlignment="1">
      <alignment horizontal="center" vertical="center" wrapText="1"/>
    </xf>
    <xf numFmtId="0" fontId="135" fillId="48" borderId="740" xfId="0" applyNumberFormat="1" applyFont="1" applyFill="1" applyBorder="1" applyAlignment="1">
      <alignment horizontal="center" vertical="center" wrapText="1"/>
    </xf>
    <xf numFmtId="1" fontId="229" fillId="76" borderId="0" xfId="57" applyNumberFormat="1" applyFont="1" applyFill="1" applyBorder="1" applyAlignment="1">
      <alignment horizontal="center" vertical="center"/>
    </xf>
    <xf numFmtId="0" fontId="0" fillId="0" borderId="738" xfId="0" applyFill="1" applyBorder="1" applyAlignment="1">
      <alignment horizontal="left"/>
    </xf>
    <xf numFmtId="0" fontId="0" fillId="0" borderId="740" xfId="0" applyFill="1" applyBorder="1" applyAlignment="1">
      <alignment horizontal="left"/>
    </xf>
    <xf numFmtId="0" fontId="135" fillId="48" borderId="738" xfId="0" applyFont="1" applyFill="1" applyBorder="1" applyAlignment="1">
      <alignment horizontal="center" vertical="center" wrapText="1"/>
    </xf>
    <xf numFmtId="0" fontId="135" fillId="48" borderId="740" xfId="0" applyFont="1" applyFill="1" applyBorder="1" applyAlignment="1">
      <alignment horizontal="center" vertical="center" wrapText="1"/>
    </xf>
    <xf numFmtId="0" fontId="80" fillId="40" borderId="0" xfId="0" applyFont="1" applyFill="1" applyAlignment="1">
      <alignment horizontal="center" vertical="center" wrapText="1"/>
    </xf>
    <xf numFmtId="0" fontId="3" fillId="0" borderId="874" xfId="0" applyFont="1" applyBorder="1" applyAlignment="1">
      <alignment horizontal="center" vertical="center" wrapText="1"/>
    </xf>
    <xf numFmtId="0" fontId="3" fillId="0" borderId="875" xfId="0" applyFont="1" applyBorder="1" applyAlignment="1">
      <alignment horizontal="center" vertical="center" wrapText="1"/>
    </xf>
    <xf numFmtId="0" fontId="3" fillId="0" borderId="874" xfId="0" applyFont="1" applyFill="1" applyBorder="1" applyAlignment="1">
      <alignment horizontal="center" vertical="center" wrapText="1"/>
    </xf>
    <xf numFmtId="0" fontId="3" fillId="0" borderId="875" xfId="0" applyFont="1" applyFill="1" applyBorder="1" applyAlignment="1">
      <alignment horizontal="center" vertical="center" wrapText="1"/>
    </xf>
    <xf numFmtId="0" fontId="81" fillId="0" borderId="875" xfId="0" applyFont="1" applyFill="1" applyBorder="1" applyAlignment="1">
      <alignment horizontal="center" vertical="center"/>
    </xf>
    <xf numFmtId="0" fontId="80" fillId="146" borderId="0" xfId="0" applyFont="1" applyFill="1" applyAlignment="1">
      <alignment horizontal="center" vertical="center"/>
    </xf>
    <xf numFmtId="0" fontId="3" fillId="52" borderId="875" xfId="0" applyFont="1" applyFill="1" applyBorder="1" applyAlignment="1">
      <alignment horizontal="center" vertical="center"/>
    </xf>
    <xf numFmtId="0" fontId="81" fillId="52" borderId="875" xfId="0" applyFont="1" applyFill="1" applyBorder="1" applyAlignment="1">
      <alignment horizontal="center" vertical="center"/>
    </xf>
    <xf numFmtId="49" fontId="135" fillId="0" borderId="874" xfId="0" applyNumberFormat="1" applyFont="1" applyFill="1" applyBorder="1" applyAlignment="1">
      <alignment horizontal="center" vertical="top" wrapText="1"/>
    </xf>
    <xf numFmtId="49" fontId="135" fillId="0" borderId="849" xfId="0" applyNumberFormat="1" applyFont="1" applyFill="1" applyBorder="1" applyAlignment="1">
      <alignment horizontal="center" vertical="top" wrapText="1"/>
    </xf>
    <xf numFmtId="0" fontId="3" fillId="0" borderId="800" xfId="0" applyFont="1" applyBorder="1" applyAlignment="1">
      <alignment horizontal="center" vertical="center"/>
    </xf>
    <xf numFmtId="49" fontId="135" fillId="0" borderId="874" xfId="0" applyNumberFormat="1" applyFont="1" applyBorder="1" applyAlignment="1">
      <alignment horizontal="center" vertical="top" wrapText="1"/>
    </xf>
    <xf numFmtId="49" fontId="135" fillId="0" borderId="849" xfId="0" applyNumberFormat="1" applyFont="1" applyBorder="1" applyAlignment="1">
      <alignment horizontal="center" vertical="top" wrapText="1"/>
    </xf>
    <xf numFmtId="0" fontId="19" fillId="50" borderId="0" xfId="0" applyFont="1" applyFill="1" applyAlignment="1">
      <alignment horizontal="center" vertical="center" wrapText="1"/>
    </xf>
    <xf numFmtId="0" fontId="361" fillId="63" borderId="800" xfId="0" applyFont="1" applyFill="1" applyBorder="1" applyAlignment="1">
      <alignment horizontal="center"/>
    </xf>
    <xf numFmtId="49" fontId="25" fillId="50" borderId="0" xfId="57" applyNumberFormat="1" applyFont="1" applyFill="1" applyBorder="1" applyAlignment="1">
      <alignment horizontal="center" vertical="center"/>
    </xf>
    <xf numFmtId="49" fontId="5" fillId="0" borderId="10" xfId="57" applyNumberFormat="1" applyFont="1" applyBorder="1" applyAlignment="1">
      <alignment horizontal="left" vertical="center" wrapText="1"/>
    </xf>
    <xf numFmtId="49" fontId="5" fillId="0" borderId="28" xfId="57" applyNumberFormat="1" applyFont="1" applyBorder="1" applyAlignment="1">
      <alignment horizontal="left" vertical="center" wrapText="1"/>
    </xf>
    <xf numFmtId="49" fontId="29" fillId="0" borderId="10" xfId="57" applyNumberFormat="1" applyFont="1" applyBorder="1" applyAlignment="1">
      <alignment horizontal="left" vertical="center" wrapText="1"/>
    </xf>
    <xf numFmtId="49" fontId="29" fillId="0" borderId="11" xfId="57" applyNumberFormat="1" applyFont="1" applyBorder="1" applyAlignment="1">
      <alignment horizontal="left" vertical="center" wrapText="1"/>
    </xf>
    <xf numFmtId="49" fontId="29" fillId="0" borderId="28" xfId="57" applyNumberFormat="1" applyFont="1" applyBorder="1" applyAlignment="1">
      <alignment horizontal="left" vertical="center" wrapText="1"/>
    </xf>
    <xf numFmtId="0" fontId="0" fillId="0" borderId="10" xfId="0" applyFill="1" applyBorder="1" applyAlignment="1">
      <alignment horizontal="center" vertical="center" wrapText="1"/>
    </xf>
    <xf numFmtId="0" fontId="0" fillId="0" borderId="28" xfId="0" applyFill="1" applyBorder="1" applyAlignment="1">
      <alignment horizontal="center" vertical="center" wrapText="1"/>
    </xf>
    <xf numFmtId="49" fontId="5" fillId="0" borderId="10" xfId="57" applyNumberFormat="1" applyFont="1" applyFill="1" applyBorder="1" applyAlignment="1">
      <alignment horizontal="left" vertical="center" wrapText="1"/>
    </xf>
    <xf numFmtId="49" fontId="5" fillId="0" borderId="11" xfId="57" applyNumberFormat="1" applyFont="1" applyFill="1" applyBorder="1" applyAlignment="1">
      <alignment horizontal="left" vertical="center" wrapText="1"/>
    </xf>
    <xf numFmtId="49" fontId="5" fillId="0" borderId="28" xfId="57" applyNumberFormat="1" applyFont="1" applyFill="1" applyBorder="1" applyAlignment="1">
      <alignment horizontal="left" vertical="center" wrapText="1"/>
    </xf>
    <xf numFmtId="49" fontId="25" fillId="0" borderId="10" xfId="57" applyNumberFormat="1" applyFont="1" applyFill="1" applyBorder="1" applyAlignment="1">
      <alignment horizontal="center" vertical="center" wrapText="1"/>
    </xf>
    <xf numFmtId="49" fontId="25" fillId="0" borderId="11" xfId="57" applyNumberFormat="1" applyFont="1" applyFill="1" applyBorder="1" applyAlignment="1">
      <alignment horizontal="center" vertical="center" wrapText="1"/>
    </xf>
    <xf numFmtId="49" fontId="25" fillId="0" borderId="28" xfId="57" applyNumberFormat="1" applyFont="1" applyFill="1" applyBorder="1" applyAlignment="1">
      <alignment horizontal="center" vertical="center" wrapText="1"/>
    </xf>
    <xf numFmtId="0" fontId="135" fillId="0" borderId="10" xfId="0" applyFont="1" applyFill="1" applyBorder="1" applyAlignment="1">
      <alignment horizontal="center" vertical="center"/>
    </xf>
    <xf numFmtId="0" fontId="135" fillId="0" borderId="28" xfId="0" applyFont="1" applyFill="1" applyBorder="1" applyAlignment="1">
      <alignment horizontal="center" vertical="center"/>
    </xf>
    <xf numFmtId="0" fontId="0" fillId="0" borderId="10" xfId="0" applyFill="1" applyBorder="1" applyAlignment="1">
      <alignment horizontal="center" vertical="center"/>
    </xf>
    <xf numFmtId="0" fontId="135" fillId="0" borderId="10" xfId="0" applyFont="1" applyFill="1" applyBorder="1" applyAlignment="1">
      <alignment horizontal="center" vertical="center" wrapText="1"/>
    </xf>
    <xf numFmtId="0" fontId="135" fillId="0" borderId="28" xfId="0" applyFont="1" applyFill="1" applyBorder="1" applyAlignment="1">
      <alignment horizontal="center" vertical="center" wrapText="1"/>
    </xf>
    <xf numFmtId="49" fontId="195" fillId="50" borderId="0" xfId="57" applyNumberFormat="1" applyFont="1" applyFill="1" applyBorder="1" applyAlignment="1">
      <alignment horizontal="center" vertical="center"/>
    </xf>
    <xf numFmtId="0" fontId="25" fillId="0" borderId="10" xfId="57" applyNumberFormat="1" applyFont="1" applyBorder="1" applyAlignment="1">
      <alignment horizontal="center" vertical="center" wrapText="1"/>
    </xf>
    <xf numFmtId="0" fontId="25" fillId="0" borderId="28" xfId="57" applyNumberFormat="1" applyFont="1" applyBorder="1" applyAlignment="1">
      <alignment horizontal="center" vertical="center" wrapText="1"/>
    </xf>
    <xf numFmtId="49" fontId="25" fillId="0" borderId="10" xfId="57" applyNumberFormat="1" applyFont="1" applyBorder="1" applyAlignment="1">
      <alignment horizontal="center" vertical="center" wrapText="1"/>
    </xf>
    <xf numFmtId="49" fontId="25" fillId="0" borderId="28" xfId="57" applyNumberFormat="1" applyFont="1" applyBorder="1" applyAlignment="1">
      <alignment horizontal="center" vertical="center" wrapText="1"/>
    </xf>
    <xf numFmtId="1" fontId="25" fillId="50" borderId="0" xfId="57" applyNumberFormat="1" applyFont="1" applyFill="1" applyBorder="1" applyAlignment="1">
      <alignment horizontal="center" vertical="center"/>
    </xf>
    <xf numFmtId="1" fontId="8" fillId="34" borderId="0" xfId="57" applyNumberFormat="1" applyFont="1" applyFill="1" applyBorder="1" applyAlignment="1">
      <alignment horizontal="center" vertical="center"/>
    </xf>
    <xf numFmtId="0" fontId="4" fillId="0" borderId="312" xfId="57" applyFont="1" applyFill="1" applyBorder="1" applyAlignment="1">
      <alignment horizontal="left" vertical="center"/>
    </xf>
    <xf numFmtId="0" fontId="4" fillId="0" borderId="309" xfId="57" applyFont="1" applyFill="1" applyBorder="1" applyAlignment="1">
      <alignment horizontal="left" vertical="center"/>
    </xf>
    <xf numFmtId="0" fontId="4" fillId="0" borderId="310" xfId="57" applyFont="1" applyFill="1" applyBorder="1" applyAlignment="1">
      <alignment horizontal="left" vertical="center"/>
    </xf>
    <xf numFmtId="49" fontId="5" fillId="0" borderId="21" xfId="57" applyNumberFormat="1" applyFont="1" applyFill="1" applyBorder="1" applyAlignment="1">
      <alignment horizontal="left" vertical="center" wrapText="1"/>
    </xf>
    <xf numFmtId="49" fontId="5" fillId="0" borderId="39" xfId="57" applyNumberFormat="1" applyFont="1" applyFill="1" applyBorder="1" applyAlignment="1">
      <alignment horizontal="left" vertical="center" wrapText="1"/>
    </xf>
    <xf numFmtId="0" fontId="5" fillId="0" borderId="21" xfId="57" applyFont="1" applyFill="1" applyBorder="1" applyAlignment="1">
      <alignment horizontal="left" vertical="center" wrapText="1"/>
    </xf>
    <xf numFmtId="0" fontId="5" fillId="0" borderId="39" xfId="57" applyFont="1" applyFill="1" applyBorder="1" applyAlignment="1">
      <alignment horizontal="left" vertical="center" wrapText="1"/>
    </xf>
    <xf numFmtId="0" fontId="25" fillId="0" borderId="60" xfId="57" applyFont="1" applyFill="1" applyBorder="1" applyAlignment="1">
      <alignment horizontal="center" vertical="center" wrapText="1"/>
    </xf>
    <xf numFmtId="0" fontId="25" fillId="0" borderId="82" xfId="57" applyFont="1" applyFill="1" applyBorder="1" applyAlignment="1">
      <alignment horizontal="center" vertical="center" wrapText="1"/>
    </xf>
    <xf numFmtId="49" fontId="25" fillId="50" borderId="306" xfId="57" applyNumberFormat="1" applyFont="1" applyFill="1" applyBorder="1" applyAlignment="1">
      <alignment horizontal="center" vertical="center"/>
    </xf>
    <xf numFmtId="49" fontId="188" fillId="0" borderId="312" xfId="57" applyNumberFormat="1" applyFont="1" applyFill="1" applyBorder="1" applyAlignment="1">
      <alignment horizontal="left" vertical="top"/>
    </xf>
    <xf numFmtId="49" fontId="188" fillId="0" borderId="309" xfId="57" applyNumberFormat="1" applyFont="1" applyFill="1" applyBorder="1" applyAlignment="1">
      <alignment horizontal="left" vertical="top"/>
    </xf>
    <xf numFmtId="49" fontId="188" fillId="0" borderId="310" xfId="57" applyNumberFormat="1" applyFont="1" applyFill="1" applyBorder="1" applyAlignment="1">
      <alignment horizontal="left" vertical="top"/>
    </xf>
    <xf numFmtId="49" fontId="13" fillId="0" borderId="10" xfId="57" applyNumberFormat="1" applyFont="1" applyBorder="1" applyAlignment="1">
      <alignment horizontal="center" vertical="center" wrapText="1"/>
    </xf>
    <xf numFmtId="49" fontId="13" fillId="0" borderId="11" xfId="57" applyNumberFormat="1" applyFont="1" applyBorder="1" applyAlignment="1">
      <alignment horizontal="center" vertical="center" wrapText="1"/>
    </xf>
    <xf numFmtId="49" fontId="13" fillId="0" borderId="28" xfId="57" applyNumberFormat="1" applyFont="1" applyBorder="1" applyAlignment="1">
      <alignment horizontal="center" vertical="center" wrapText="1"/>
    </xf>
    <xf numFmtId="0" fontId="5" fillId="0" borderId="10" xfId="57" applyFont="1" applyFill="1" applyBorder="1" applyAlignment="1">
      <alignment horizontal="left" vertical="center" wrapText="1"/>
    </xf>
    <xf numFmtId="0" fontId="5" fillId="0" borderId="11" xfId="57" applyFont="1" applyFill="1" applyBorder="1" applyAlignment="1">
      <alignment horizontal="left" vertical="center" wrapText="1"/>
    </xf>
    <xf numFmtId="0" fontId="5" fillId="0" borderId="28" xfId="57" applyFont="1" applyFill="1" applyBorder="1" applyAlignment="1">
      <alignment horizontal="left" vertical="center" wrapText="1"/>
    </xf>
    <xf numFmtId="0" fontId="5" fillId="29" borderId="10" xfId="57" applyFont="1" applyFill="1" applyBorder="1" applyAlignment="1">
      <alignment horizontal="left" vertical="center" wrapText="1"/>
    </xf>
    <xf numFmtId="0" fontId="5" fillId="29" borderId="11" xfId="57" applyFont="1" applyFill="1" applyBorder="1" applyAlignment="1">
      <alignment horizontal="left" vertical="center" wrapText="1"/>
    </xf>
    <xf numFmtId="0" fontId="5" fillId="29" borderId="28" xfId="57" applyFont="1" applyFill="1" applyBorder="1" applyAlignment="1">
      <alignment horizontal="left" vertical="center" wrapText="1"/>
    </xf>
    <xf numFmtId="49" fontId="5" fillId="0" borderId="223" xfId="57" applyNumberFormat="1" applyFont="1" applyFill="1" applyBorder="1" applyAlignment="1">
      <alignment horizontal="left" vertical="center" wrapText="1"/>
    </xf>
    <xf numFmtId="49" fontId="5" fillId="0" borderId="199" xfId="57" applyNumberFormat="1" applyFont="1" applyFill="1" applyBorder="1" applyAlignment="1">
      <alignment horizontal="left" vertical="center" wrapText="1"/>
    </xf>
    <xf numFmtId="49" fontId="5" fillId="0" borderId="340" xfId="57" applyNumberFormat="1" applyFont="1" applyFill="1" applyBorder="1" applyAlignment="1">
      <alignment horizontal="left" vertical="center" wrapText="1"/>
    </xf>
    <xf numFmtId="49" fontId="5" fillId="0" borderId="327" xfId="57" applyNumberFormat="1" applyFont="1" applyFill="1" applyBorder="1" applyAlignment="1">
      <alignment horizontal="left" vertical="center" wrapText="1"/>
    </xf>
    <xf numFmtId="49" fontId="5" fillId="0" borderId="341" xfId="57" applyNumberFormat="1" applyFont="1" applyFill="1" applyBorder="1" applyAlignment="1">
      <alignment horizontal="left" vertical="center" wrapText="1"/>
    </xf>
    <xf numFmtId="49" fontId="5" fillId="0" borderId="342" xfId="57" applyNumberFormat="1" applyFont="1" applyFill="1" applyBorder="1" applyAlignment="1">
      <alignment horizontal="left" vertical="center" wrapText="1"/>
    </xf>
    <xf numFmtId="0" fontId="29" fillId="0" borderId="10" xfId="0" applyFont="1" applyFill="1" applyBorder="1" applyAlignment="1">
      <alignment horizontal="left" vertical="center" wrapText="1"/>
    </xf>
    <xf numFmtId="0" fontId="29" fillId="0" borderId="28" xfId="0" applyFont="1" applyFill="1" applyBorder="1" applyAlignment="1">
      <alignment horizontal="left" vertical="center" wrapText="1"/>
    </xf>
    <xf numFmtId="0" fontId="134" fillId="52" borderId="467" xfId="57" applyFont="1" applyFill="1" applyBorder="1" applyAlignment="1">
      <alignment horizontal="left" vertical="center" wrapText="1"/>
    </xf>
    <xf numFmtId="0" fontId="134" fillId="52" borderId="474" xfId="57" applyFont="1" applyFill="1" applyBorder="1" applyAlignment="1">
      <alignment horizontal="left" vertical="center" wrapText="1"/>
    </xf>
    <xf numFmtId="0" fontId="134" fillId="52" borderId="469" xfId="57" applyFont="1" applyFill="1" applyBorder="1" applyAlignment="1">
      <alignment horizontal="left" vertical="center" wrapText="1"/>
    </xf>
    <xf numFmtId="1" fontId="302" fillId="34" borderId="0" xfId="57" applyNumberFormat="1" applyFont="1" applyFill="1" applyBorder="1" applyAlignment="1">
      <alignment horizontal="center" vertical="center"/>
    </xf>
    <xf numFmtId="0" fontId="129" fillId="0" borderId="345" xfId="0" applyFont="1" applyFill="1" applyBorder="1" applyAlignment="1">
      <alignment horizontal="left" wrapText="1"/>
    </xf>
    <xf numFmtId="0" fontId="129" fillId="0" borderId="346" xfId="0" applyFont="1" applyFill="1" applyBorder="1" applyAlignment="1">
      <alignment horizontal="left" wrapText="1"/>
    </xf>
    <xf numFmtId="0" fontId="129" fillId="0" borderId="467" xfId="0" applyFont="1" applyFill="1" applyBorder="1" applyAlignment="1">
      <alignment horizontal="left" wrapText="1"/>
    </xf>
    <xf numFmtId="0" fontId="129" fillId="0" borderId="474" xfId="0" applyFont="1" applyFill="1" applyBorder="1" applyAlignment="1">
      <alignment horizontal="left" wrapText="1"/>
    </xf>
    <xf numFmtId="0" fontId="129" fillId="0" borderId="469" xfId="0" applyFont="1" applyFill="1" applyBorder="1" applyAlignment="1">
      <alignment horizontal="left" wrapText="1"/>
    </xf>
    <xf numFmtId="3" fontId="5" fillId="0" borderId="603" xfId="57" applyNumberFormat="1" applyFont="1" applyFill="1" applyBorder="1" applyAlignment="1">
      <alignment horizontal="left" vertical="center" wrapText="1"/>
    </xf>
    <xf numFmtId="49" fontId="5" fillId="0" borderId="630" xfId="57" applyNumberFormat="1" applyFont="1" applyFill="1" applyBorder="1" applyAlignment="1">
      <alignment horizontal="center" vertical="center"/>
    </xf>
    <xf numFmtId="49" fontId="5" fillId="0" borderId="475" xfId="57" applyNumberFormat="1" applyFont="1" applyFill="1" applyBorder="1" applyAlignment="1">
      <alignment horizontal="center" vertical="center"/>
    </xf>
    <xf numFmtId="49" fontId="5" fillId="0" borderId="531" xfId="57" applyNumberFormat="1" applyFont="1" applyFill="1" applyBorder="1" applyAlignment="1">
      <alignment horizontal="center" vertical="center"/>
    </xf>
    <xf numFmtId="0" fontId="5" fillId="0" borderId="603" xfId="57" applyFont="1" applyFill="1" applyBorder="1" applyAlignment="1">
      <alignment horizontal="left" vertical="center" wrapText="1"/>
    </xf>
    <xf numFmtId="0" fontId="5" fillId="0" borderId="630" xfId="57" applyNumberFormat="1" applyFont="1" applyFill="1" applyBorder="1" applyAlignment="1">
      <alignment horizontal="center" vertical="center"/>
    </xf>
    <xf numFmtId="49" fontId="5" fillId="0" borderId="630" xfId="57" applyNumberFormat="1" applyFont="1" applyFill="1" applyBorder="1" applyAlignment="1">
      <alignment horizontal="center" vertical="center" wrapText="1"/>
    </xf>
    <xf numFmtId="49" fontId="5" fillId="0" borderId="531" xfId="57" applyNumberFormat="1" applyFont="1" applyFill="1" applyBorder="1" applyAlignment="1">
      <alignment horizontal="center" vertical="center" wrapText="1"/>
    </xf>
    <xf numFmtId="0" fontId="5" fillId="0" borderId="630" xfId="57" applyFont="1" applyFill="1" applyBorder="1" applyAlignment="1">
      <alignment horizontal="left" vertical="center" wrapText="1"/>
    </xf>
    <xf numFmtId="0" fontId="5" fillId="0" borderId="531" xfId="57" applyFont="1" applyFill="1" applyBorder="1" applyAlignment="1">
      <alignment horizontal="left" vertical="center" wrapText="1"/>
    </xf>
    <xf numFmtId="3" fontId="38" fillId="50" borderId="619" xfId="57" applyNumberFormat="1" applyFont="1" applyFill="1" applyBorder="1" applyAlignment="1">
      <alignment horizontal="center" vertical="center" wrapText="1"/>
    </xf>
    <xf numFmtId="3" fontId="38" fillId="50" borderId="456" xfId="57" applyNumberFormat="1" applyFont="1" applyFill="1" applyBorder="1" applyAlignment="1">
      <alignment horizontal="center" vertical="center" wrapText="1"/>
    </xf>
    <xf numFmtId="3" fontId="38" fillId="50" borderId="739" xfId="57" applyNumberFormat="1" applyFont="1" applyFill="1" applyBorder="1" applyAlignment="1">
      <alignment horizontal="center" vertical="center" wrapText="1"/>
    </xf>
    <xf numFmtId="0" fontId="5" fillId="0" borderId="475" xfId="57" applyNumberFormat="1" applyFont="1" applyFill="1" applyBorder="1" applyAlignment="1">
      <alignment horizontal="center" vertical="center"/>
    </xf>
    <xf numFmtId="0" fontId="5" fillId="0" borderId="475" xfId="57" applyFont="1" applyFill="1" applyBorder="1" applyAlignment="1">
      <alignment horizontal="left" vertical="center" wrapText="1"/>
    </xf>
    <xf numFmtId="49" fontId="5" fillId="0" borderId="429" xfId="57" applyNumberFormat="1" applyFont="1" applyFill="1" applyBorder="1" applyAlignment="1">
      <alignment horizontal="center" vertical="center"/>
    </xf>
    <xf numFmtId="49" fontId="5" fillId="0" borderId="620" xfId="57" applyNumberFormat="1" applyFont="1" applyFill="1" applyBorder="1" applyAlignment="1">
      <alignment horizontal="center" vertical="center"/>
    </xf>
    <xf numFmtId="49" fontId="5" fillId="0" borderId="450" xfId="57" applyNumberFormat="1" applyFont="1" applyFill="1" applyBorder="1" applyAlignment="1">
      <alignment horizontal="center" vertical="center"/>
    </xf>
    <xf numFmtId="49" fontId="5" fillId="0" borderId="633" xfId="57" applyNumberFormat="1" applyFont="1" applyFill="1" applyBorder="1" applyAlignment="1">
      <alignment horizontal="center" vertical="center"/>
    </xf>
    <xf numFmtId="3" fontId="38" fillId="50" borderId="619" xfId="57" applyNumberFormat="1" applyFont="1" applyFill="1" applyBorder="1" applyAlignment="1">
      <alignment horizontal="center" vertical="center"/>
    </xf>
    <xf numFmtId="3" fontId="38" fillId="50" borderId="456" xfId="57" applyNumberFormat="1" applyFont="1" applyFill="1" applyBorder="1" applyAlignment="1">
      <alignment horizontal="center" vertical="center"/>
    </xf>
    <xf numFmtId="3" fontId="38" fillId="50" borderId="739" xfId="57" applyNumberFormat="1" applyFont="1" applyFill="1" applyBorder="1" applyAlignment="1">
      <alignment horizontal="center" vertical="center"/>
    </xf>
    <xf numFmtId="49" fontId="5" fillId="0" borderId="632" xfId="57" applyNumberFormat="1" applyFont="1" applyFill="1" applyBorder="1" applyAlignment="1">
      <alignment horizontal="center" vertical="center"/>
    </xf>
    <xf numFmtId="0" fontId="5" fillId="0" borderId="531" xfId="57" applyNumberFormat="1" applyFont="1" applyFill="1" applyBorder="1" applyAlignment="1">
      <alignment horizontal="center" vertical="center"/>
    </xf>
    <xf numFmtId="0" fontId="8" fillId="49" borderId="353" xfId="70" applyFont="1" applyFill="1" applyBorder="1" applyAlignment="1">
      <alignment horizontal="center" vertical="center"/>
    </xf>
    <xf numFmtId="0" fontId="8" fillId="49" borderId="0" xfId="70" applyFont="1" applyFill="1" applyBorder="1" applyAlignment="1">
      <alignment horizontal="center" vertical="center"/>
    </xf>
    <xf numFmtId="172" fontId="25" fillId="0" borderId="351" xfId="57" applyNumberFormat="1" applyFont="1" applyFill="1" applyBorder="1" applyAlignment="1">
      <alignment horizontal="left" vertical="center" wrapText="1"/>
    </xf>
    <xf numFmtId="172" fontId="25" fillId="0" borderId="354" xfId="57" applyNumberFormat="1" applyFont="1" applyFill="1" applyBorder="1" applyAlignment="1">
      <alignment horizontal="left" vertical="center" wrapText="1"/>
    </xf>
    <xf numFmtId="172" fontId="25" fillId="0" borderId="253" xfId="57" applyNumberFormat="1" applyFont="1" applyFill="1" applyBorder="1" applyAlignment="1">
      <alignment horizontal="left" vertical="center" wrapText="1"/>
    </xf>
    <xf numFmtId="0" fontId="8" fillId="50" borderId="43" xfId="70" applyFont="1" applyFill="1" applyBorder="1" applyAlignment="1">
      <alignment horizontal="center" vertical="center"/>
    </xf>
    <xf numFmtId="0" fontId="8" fillId="50" borderId="0" xfId="70" applyFont="1" applyFill="1" applyBorder="1" applyAlignment="1">
      <alignment horizontal="center" vertical="center"/>
    </xf>
    <xf numFmtId="172" fontId="25" fillId="0" borderId="15" xfId="57" applyNumberFormat="1" applyFont="1" applyFill="1" applyBorder="1" applyAlignment="1">
      <alignment horizontal="left" vertical="center" wrapText="1"/>
    </xf>
    <xf numFmtId="172" fontId="25" fillId="0" borderId="357" xfId="57" applyNumberFormat="1" applyFont="1" applyFill="1" applyBorder="1" applyAlignment="1">
      <alignment horizontal="center" vertical="center" wrapText="1"/>
    </xf>
    <xf numFmtId="172" fontId="25" fillId="0" borderId="354" xfId="57" applyNumberFormat="1" applyFont="1" applyFill="1" applyBorder="1" applyAlignment="1">
      <alignment horizontal="center" vertical="center" wrapText="1"/>
    </xf>
    <xf numFmtId="172" fontId="25" fillId="0" borderId="253" xfId="57" applyNumberFormat="1" applyFont="1" applyFill="1" applyBorder="1" applyAlignment="1">
      <alignment horizontal="center" vertical="center" wrapText="1"/>
    </xf>
    <xf numFmtId="0" fontId="8" fillId="49" borderId="355" xfId="70" applyFont="1" applyFill="1" applyBorder="1" applyAlignment="1">
      <alignment horizontal="center" vertical="center"/>
    </xf>
    <xf numFmtId="0" fontId="8" fillId="49" borderId="352" xfId="70" applyFont="1" applyFill="1" applyBorder="1" applyAlignment="1">
      <alignment horizontal="center" vertical="center"/>
    </xf>
    <xf numFmtId="0" fontId="8" fillId="49" borderId="356" xfId="70" applyFont="1" applyFill="1" applyBorder="1" applyAlignment="1">
      <alignment horizontal="center" vertical="center"/>
    </xf>
    <xf numFmtId="172" fontId="25" fillId="0" borderId="352" xfId="57" applyNumberFormat="1" applyFont="1" applyFill="1" applyBorder="1" applyAlignment="1">
      <alignment horizontal="center" vertical="center" wrapText="1"/>
    </xf>
    <xf numFmtId="172" fontId="25" fillId="0" borderId="356" xfId="57" applyNumberFormat="1" applyFont="1" applyFill="1" applyBorder="1" applyAlignment="1">
      <alignment horizontal="center" vertical="center" wrapText="1"/>
    </xf>
    <xf numFmtId="0" fontId="135" fillId="50" borderId="357" xfId="0" applyFont="1" applyFill="1" applyBorder="1" applyAlignment="1">
      <alignment horizontal="left"/>
    </xf>
    <xf numFmtId="0" fontId="135" fillId="50" borderId="352" xfId="0" applyFont="1" applyFill="1" applyBorder="1" applyAlignment="1">
      <alignment horizontal="left"/>
    </xf>
    <xf numFmtId="0" fontId="0" fillId="0" borderId="726" xfId="0" applyFont="1" applyBorder="1" applyAlignment="1">
      <alignment horizontal="left" vertical="center" wrapText="1"/>
    </xf>
    <xf numFmtId="0" fontId="0" fillId="0" borderId="749" xfId="0" applyFont="1" applyBorder="1" applyAlignment="1">
      <alignment horizontal="left" vertical="center" wrapText="1"/>
    </xf>
    <xf numFmtId="0" fontId="0" fillId="0" borderId="475" xfId="0" applyFont="1" applyBorder="1" applyAlignment="1">
      <alignment horizontal="left" vertical="center" wrapText="1"/>
    </xf>
    <xf numFmtId="0" fontId="0" fillId="0" borderId="531" xfId="0" applyFont="1" applyBorder="1" applyAlignment="1">
      <alignment horizontal="left" vertical="center" wrapText="1"/>
    </xf>
    <xf numFmtId="0" fontId="134" fillId="47" borderId="749" xfId="0" applyFont="1" applyFill="1" applyBorder="1" applyAlignment="1">
      <alignment horizontal="left" vertical="center" wrapText="1"/>
    </xf>
    <xf numFmtId="0" fontId="134" fillId="47" borderId="475" xfId="0" applyFont="1" applyFill="1" applyBorder="1" applyAlignment="1">
      <alignment horizontal="left" vertical="center" wrapText="1"/>
    </xf>
    <xf numFmtId="0" fontId="134" fillId="47" borderId="531" xfId="0" applyFont="1" applyFill="1" applyBorder="1" applyAlignment="1">
      <alignment horizontal="left" vertical="center" wrapText="1"/>
    </xf>
    <xf numFmtId="0" fontId="0" fillId="47" borderId="749" xfId="0" applyFont="1" applyFill="1" applyBorder="1" applyAlignment="1">
      <alignment horizontal="left" vertical="center" wrapText="1"/>
    </xf>
    <xf numFmtId="0" fontId="0" fillId="47" borderId="475" xfId="0" applyFont="1" applyFill="1" applyBorder="1" applyAlignment="1">
      <alignment horizontal="left" vertical="center" wrapText="1"/>
    </xf>
    <xf numFmtId="0" fontId="0" fillId="0" borderId="726" xfId="0" applyFill="1" applyBorder="1" applyAlignment="1">
      <alignment horizontal="left" vertical="center" wrapText="1"/>
    </xf>
    <xf numFmtId="0" fontId="190" fillId="56" borderId="738" xfId="0" applyFont="1" applyFill="1" applyBorder="1" applyAlignment="1">
      <alignment horizontal="center"/>
    </xf>
    <xf numFmtId="0" fontId="190" fillId="56" borderId="739" xfId="0" applyFont="1" applyFill="1" applyBorder="1" applyAlignment="1">
      <alignment horizontal="center"/>
    </xf>
    <xf numFmtId="0" fontId="0" fillId="0" borderId="726" xfId="0" applyFont="1" applyFill="1" applyBorder="1" applyAlignment="1">
      <alignment horizontal="left" vertical="center" wrapText="1"/>
    </xf>
    <xf numFmtId="0" fontId="0" fillId="0" borderId="838" xfId="0" applyBorder="1" applyAlignment="1">
      <alignment horizontal="left" vertical="center" wrapText="1"/>
    </xf>
    <xf numFmtId="0" fontId="0" fillId="0" borderId="741" xfId="0" applyBorder="1" applyAlignment="1">
      <alignment horizontal="left" vertical="center" wrapText="1"/>
    </xf>
    <xf numFmtId="0" fontId="0" fillId="0" borderId="831" xfId="0" applyBorder="1" applyAlignment="1">
      <alignment horizontal="left" vertical="center" wrapText="1"/>
    </xf>
    <xf numFmtId="0" fontId="0" fillId="0" borderId="829" xfId="0" applyBorder="1" applyAlignment="1">
      <alignment horizontal="left" vertical="center" wrapText="1"/>
    </xf>
    <xf numFmtId="0" fontId="0" fillId="0" borderId="829" xfId="0" applyFont="1" applyBorder="1" applyAlignment="1">
      <alignment horizontal="left" vertical="center" wrapText="1"/>
    </xf>
    <xf numFmtId="0" fontId="135" fillId="49" borderId="726" xfId="0" applyFont="1" applyFill="1" applyBorder="1" applyAlignment="1">
      <alignment horizontal="left"/>
    </xf>
    <xf numFmtId="0" fontId="135" fillId="49" borderId="742" xfId="0" applyFont="1" applyFill="1" applyBorder="1" applyAlignment="1">
      <alignment horizontal="left"/>
    </xf>
    <xf numFmtId="0" fontId="135" fillId="49" borderId="0" xfId="0" applyFont="1" applyFill="1" applyBorder="1" applyAlignment="1">
      <alignment horizontal="left"/>
    </xf>
    <xf numFmtId="0" fontId="135" fillId="49" borderId="706" xfId="0" applyFont="1" applyFill="1" applyBorder="1" applyAlignment="1">
      <alignment horizontal="left"/>
    </xf>
    <xf numFmtId="0" fontId="135" fillId="48" borderId="742" xfId="0" applyFont="1" applyFill="1" applyBorder="1" applyAlignment="1">
      <alignment horizontal="left"/>
    </xf>
    <xf numFmtId="0" fontId="135" fillId="48" borderId="0" xfId="0" applyFont="1" applyFill="1" applyBorder="1" applyAlignment="1">
      <alignment horizontal="left"/>
    </xf>
    <xf numFmtId="0" fontId="135" fillId="48" borderId="706" xfId="0" applyFont="1" applyFill="1" applyBorder="1" applyAlignment="1">
      <alignment horizontal="left"/>
    </xf>
    <xf numFmtId="0" fontId="176" fillId="34" borderId="531" xfId="70" applyFont="1" applyFill="1" applyBorder="1" applyAlignment="1">
      <alignment horizontal="center" vertical="center"/>
    </xf>
    <xf numFmtId="0" fontId="176" fillId="34" borderId="0" xfId="57" applyFont="1" applyFill="1" applyBorder="1" applyAlignment="1">
      <alignment horizontal="center" vertical="center"/>
    </xf>
    <xf numFmtId="0" fontId="176" fillId="34" borderId="726" xfId="70" applyFont="1" applyFill="1" applyBorder="1" applyAlignment="1">
      <alignment horizontal="center" vertical="center"/>
    </xf>
    <xf numFmtId="172" fontId="150" fillId="0" borderId="726" xfId="57" applyNumberFormat="1" applyFont="1" applyFill="1" applyBorder="1" applyAlignment="1">
      <alignment horizontal="left" vertical="center" wrapText="1"/>
    </xf>
    <xf numFmtId="0" fontId="135" fillId="50" borderId="728" xfId="0" applyFont="1" applyFill="1" applyBorder="1" applyAlignment="1">
      <alignment horizontal="left"/>
    </xf>
    <xf numFmtId="0" fontId="135" fillId="50" borderId="727" xfId="0" applyFont="1" applyFill="1" applyBorder="1" applyAlignment="1">
      <alignment horizontal="left"/>
    </xf>
    <xf numFmtId="0" fontId="135" fillId="50" borderId="746" xfId="0" applyFont="1" applyFill="1" applyBorder="1" applyAlignment="1">
      <alignment horizontal="left"/>
    </xf>
    <xf numFmtId="0" fontId="150" fillId="82" borderId="726" xfId="0" applyFont="1" applyFill="1" applyBorder="1" applyAlignment="1">
      <alignment horizontal="left" vertical="top"/>
    </xf>
    <xf numFmtId="0" fontId="150" fillId="82" borderId="738" xfId="0" applyFont="1" applyFill="1" applyBorder="1" applyAlignment="1">
      <alignment horizontal="left" vertical="top"/>
    </xf>
    <xf numFmtId="0" fontId="134" fillId="82" borderId="726" xfId="0" applyFont="1" applyFill="1" applyBorder="1" applyAlignment="1">
      <alignment horizontal="left" vertical="center" wrapText="1"/>
    </xf>
    <xf numFmtId="0" fontId="134" fillId="82" borderId="738" xfId="0" applyFont="1" applyFill="1" applyBorder="1" applyAlignment="1">
      <alignment horizontal="left" vertical="center" wrapText="1"/>
    </xf>
    <xf numFmtId="0" fontId="134" fillId="82" borderId="726" xfId="0" applyFont="1" applyFill="1" applyBorder="1" applyAlignment="1">
      <alignment horizontal="left" vertical="top" wrapText="1"/>
    </xf>
    <xf numFmtId="0" fontId="134" fillId="82" borderId="738" xfId="0" applyFont="1" applyFill="1" applyBorder="1" applyAlignment="1">
      <alignment horizontal="left" vertical="top" wrapText="1"/>
    </xf>
    <xf numFmtId="0" fontId="134" fillId="82" borderId="0" xfId="0" applyFont="1" applyFill="1" applyBorder="1" applyAlignment="1">
      <alignment horizontal="left" vertical="top" wrapText="1" shrinkToFit="1"/>
    </xf>
    <xf numFmtId="0" fontId="135" fillId="52" borderId="738" xfId="0" applyFont="1" applyFill="1" applyBorder="1" applyAlignment="1">
      <alignment horizontal="center"/>
    </xf>
    <xf numFmtId="0" fontId="135" fillId="52" borderId="739" xfId="0" applyFont="1" applyFill="1" applyBorder="1" applyAlignment="1">
      <alignment horizontal="center"/>
    </xf>
    <xf numFmtId="0" fontId="135" fillId="52" borderId="726" xfId="0" applyFont="1" applyFill="1" applyBorder="1" applyAlignment="1">
      <alignment horizontal="center"/>
    </xf>
    <xf numFmtId="0" fontId="137" fillId="82" borderId="292" xfId="0" applyFont="1" applyFill="1" applyBorder="1" applyAlignment="1">
      <alignment horizontal="left" vertical="top"/>
    </xf>
    <xf numFmtId="0" fontId="150" fillId="82" borderId="727" xfId="0" applyFont="1" applyFill="1" applyBorder="1" applyAlignment="1">
      <alignment horizontal="left" vertical="top"/>
    </xf>
    <xf numFmtId="0" fontId="150" fillId="82" borderId="0" xfId="0" applyFont="1" applyFill="1" applyBorder="1" applyAlignment="1">
      <alignment horizontal="left" vertical="top"/>
    </xf>
    <xf numFmtId="0" fontId="150" fillId="82" borderId="292" xfId="0" applyFont="1" applyFill="1" applyBorder="1" applyAlignment="1">
      <alignment horizontal="left" vertical="top"/>
    </xf>
    <xf numFmtId="0" fontId="137" fillId="82" borderId="727" xfId="0" applyFont="1" applyFill="1" applyBorder="1" applyAlignment="1">
      <alignment horizontal="left" vertical="top"/>
    </xf>
    <xf numFmtId="0" fontId="134" fillId="82" borderId="0" xfId="0" applyFont="1" applyFill="1" applyBorder="1" applyAlignment="1">
      <alignment horizontal="left" vertical="top" wrapText="1"/>
    </xf>
    <xf numFmtId="0" fontId="190" fillId="56" borderId="727" xfId="0" applyFont="1" applyFill="1" applyBorder="1" applyAlignment="1">
      <alignment horizontal="center"/>
    </xf>
    <xf numFmtId="0" fontId="150" fillId="82" borderId="727" xfId="0" applyFont="1" applyFill="1" applyBorder="1" applyAlignment="1">
      <alignment horizontal="left" vertical="top" wrapText="1"/>
    </xf>
    <xf numFmtId="0" fontId="137" fillId="82" borderId="0" xfId="0" applyFont="1" applyFill="1" applyBorder="1" applyAlignment="1">
      <alignment horizontal="left" vertical="top" wrapText="1"/>
    </xf>
    <xf numFmtId="0" fontId="150" fillId="82" borderId="0" xfId="0" applyFont="1" applyFill="1" applyBorder="1" applyAlignment="1">
      <alignment horizontal="left" vertical="top" wrapText="1"/>
    </xf>
    <xf numFmtId="0" fontId="150" fillId="82" borderId="292" xfId="0" applyFont="1" applyFill="1" applyBorder="1" applyAlignment="1">
      <alignment horizontal="left" vertical="top" wrapText="1"/>
    </xf>
    <xf numFmtId="0" fontId="137" fillId="82" borderId="727" xfId="0" applyFont="1" applyFill="1" applyBorder="1" applyAlignment="1">
      <alignment horizontal="left" vertical="center" wrapText="1"/>
    </xf>
    <xf numFmtId="0" fontId="134" fillId="0" borderId="726" xfId="0" applyFont="1" applyFill="1" applyBorder="1" applyAlignment="1">
      <alignment horizontal="left" vertical="top" wrapText="1"/>
    </xf>
    <xf numFmtId="0" fontId="134" fillId="0" borderId="738" xfId="0" applyFont="1" applyFill="1" applyBorder="1" applyAlignment="1">
      <alignment horizontal="left" vertical="top" wrapText="1"/>
    </xf>
    <xf numFmtId="0" fontId="134" fillId="82" borderId="739" xfId="0" applyFont="1" applyFill="1" applyBorder="1" applyAlignment="1">
      <alignment horizontal="left" vertical="center" wrapText="1"/>
    </xf>
    <xf numFmtId="0" fontId="137" fillId="82" borderId="292" xfId="0" applyFont="1" applyFill="1" applyBorder="1" applyAlignment="1">
      <alignment horizontal="left" vertical="top" wrapText="1"/>
    </xf>
    <xf numFmtId="0" fontId="154" fillId="0" borderId="726" xfId="0" applyFont="1" applyFill="1" applyBorder="1" applyAlignment="1">
      <alignment horizontal="left" vertical="center" wrapText="1"/>
    </xf>
    <xf numFmtId="0" fontId="154" fillId="0" borderId="738" xfId="0" applyFont="1" applyFill="1" applyBorder="1" applyAlignment="1">
      <alignment horizontal="left" vertical="center" wrapText="1"/>
    </xf>
    <xf numFmtId="0" fontId="357" fillId="82" borderId="0" xfId="0" applyFont="1" applyFill="1" applyBorder="1" applyAlignment="1">
      <alignment horizontal="left" vertical="top"/>
    </xf>
    <xf numFmtId="0" fontId="134" fillId="82" borderId="0" xfId="0" applyFont="1" applyFill="1" applyBorder="1" applyAlignment="1">
      <alignment horizontal="left" vertical="top"/>
    </xf>
    <xf numFmtId="0" fontId="134" fillId="82" borderId="728" xfId="0" applyFont="1" applyFill="1" applyBorder="1" applyAlignment="1">
      <alignment horizontal="left" vertical="center" wrapText="1"/>
    </xf>
    <xf numFmtId="0" fontId="134" fillId="82" borderId="727" xfId="0" applyFont="1" applyFill="1" applyBorder="1" applyAlignment="1">
      <alignment horizontal="left" vertical="center" wrapText="1"/>
    </xf>
    <xf numFmtId="0" fontId="137" fillId="82" borderId="0" xfId="0" applyFont="1" applyFill="1" applyBorder="1" applyAlignment="1">
      <alignment horizontal="left" vertical="top"/>
    </xf>
    <xf numFmtId="0" fontId="190" fillId="56" borderId="0" xfId="0" applyFont="1" applyFill="1" applyBorder="1" applyAlignment="1">
      <alignment horizontal="center"/>
    </xf>
    <xf numFmtId="0" fontId="190" fillId="56" borderId="0" xfId="0" applyFont="1" applyFill="1" applyAlignment="1">
      <alignment horizontal="center" vertical="center"/>
    </xf>
    <xf numFmtId="0" fontId="353" fillId="81" borderId="726" xfId="59" applyFont="1" applyFill="1" applyBorder="1" applyAlignment="1">
      <alignment horizontal="center" vertical="top" wrapText="1"/>
    </xf>
    <xf numFmtId="0" fontId="353" fillId="81" borderId="738" xfId="59" applyFont="1" applyFill="1" applyBorder="1" applyAlignment="1">
      <alignment horizontal="left" vertical="center" wrapText="1"/>
    </xf>
    <xf numFmtId="0" fontId="353" fillId="81" borderId="740" xfId="59" applyFont="1" applyFill="1" applyBorder="1" applyAlignment="1">
      <alignment horizontal="left" vertical="center" wrapText="1"/>
    </xf>
    <xf numFmtId="0" fontId="190" fillId="56" borderId="0" xfId="0" applyFont="1" applyFill="1" applyAlignment="1">
      <alignment horizontal="center" wrapText="1"/>
    </xf>
    <xf numFmtId="0" fontId="353" fillId="81" borderId="726" xfId="59" applyFont="1" applyFill="1" applyBorder="1" applyAlignment="1">
      <alignment horizontal="left" vertical="top" wrapText="1"/>
    </xf>
    <xf numFmtId="0" fontId="283" fillId="0" borderId="319" xfId="0" applyFont="1" applyBorder="1" applyAlignment="1">
      <alignment horizontal="left" wrapText="1"/>
    </xf>
    <xf numFmtId="0" fontId="283" fillId="0" borderId="216" xfId="0" applyFont="1" applyBorder="1" applyAlignment="1">
      <alignment horizontal="left" wrapText="1"/>
    </xf>
    <xf numFmtId="0" fontId="283" fillId="0" borderId="328" xfId="0" applyFont="1" applyBorder="1" applyAlignment="1">
      <alignment horizontal="left" wrapText="1"/>
    </xf>
    <xf numFmtId="0" fontId="282" fillId="0" borderId="322" xfId="0" applyFont="1" applyBorder="1" applyAlignment="1">
      <alignment horizontal="center" vertical="center"/>
    </xf>
    <xf numFmtId="0" fontId="282" fillId="0" borderId="323" xfId="0" applyFont="1" applyBorder="1" applyAlignment="1">
      <alignment horizontal="center" vertical="center"/>
    </xf>
    <xf numFmtId="0" fontId="283" fillId="0" borderId="319" xfId="0" applyFont="1" applyFill="1" applyBorder="1" applyAlignment="1">
      <alignment horizontal="left" wrapText="1"/>
    </xf>
    <xf numFmtId="0" fontId="283" fillId="0" borderId="216" xfId="0" applyFont="1" applyFill="1" applyBorder="1" applyAlignment="1">
      <alignment horizontal="left" wrapText="1"/>
    </xf>
    <xf numFmtId="0" fontId="283" fillId="0" borderId="328" xfId="0" applyFont="1" applyFill="1" applyBorder="1" applyAlignment="1">
      <alignment horizontal="left" wrapText="1"/>
    </xf>
    <xf numFmtId="0" fontId="13" fillId="0" borderId="424" xfId="0" applyNumberFormat="1" applyFont="1" applyFill="1" applyBorder="1" applyAlignment="1">
      <alignment horizontal="left" vertical="center" wrapText="1"/>
    </xf>
    <xf numFmtId="0" fontId="13" fillId="0" borderId="428" xfId="0" applyNumberFormat="1" applyFont="1" applyFill="1" applyBorder="1" applyAlignment="1">
      <alignment horizontal="left" vertical="center" wrapText="1"/>
    </xf>
    <xf numFmtId="0" fontId="13" fillId="0" borderId="427" xfId="0" applyNumberFormat="1" applyFont="1" applyFill="1" applyBorder="1" applyAlignment="1">
      <alignment horizontal="left" vertical="center" wrapText="1"/>
    </xf>
    <xf numFmtId="0" fontId="152" fillId="76" borderId="0" xfId="57" applyFont="1" applyFill="1" applyBorder="1" applyAlignment="1">
      <alignment horizontal="center" vertical="center"/>
    </xf>
    <xf numFmtId="0" fontId="25" fillId="0" borderId="0" xfId="73" applyFont="1" applyFill="1" applyBorder="1" applyAlignment="1">
      <alignment horizontal="left"/>
    </xf>
    <xf numFmtId="0" fontId="161" fillId="0" borderId="424" xfId="0" applyFont="1" applyFill="1" applyBorder="1" applyAlignment="1">
      <alignment horizontal="left" wrapText="1"/>
    </xf>
    <xf numFmtId="0" fontId="161" fillId="0" borderId="428" xfId="0" applyFont="1" applyFill="1" applyBorder="1" applyAlignment="1">
      <alignment horizontal="left" wrapText="1"/>
    </xf>
    <xf numFmtId="0" fontId="161" fillId="0" borderId="427" xfId="0" applyFont="1" applyFill="1" applyBorder="1" applyAlignment="1">
      <alignment horizontal="left" wrapText="1"/>
    </xf>
    <xf numFmtId="0" fontId="161" fillId="0" borderId="603" xfId="0" applyFont="1" applyFill="1" applyBorder="1" applyAlignment="1">
      <alignment horizontal="left" wrapText="1"/>
    </xf>
    <xf numFmtId="0" fontId="0" fillId="0" borderId="603" xfId="0" applyFill="1" applyBorder="1"/>
    <xf numFmtId="0" fontId="161" fillId="0" borderId="263" xfId="0" applyFont="1" applyFill="1" applyBorder="1" applyAlignment="1">
      <alignment wrapText="1"/>
    </xf>
    <xf numFmtId="0" fontId="161" fillId="0" borderId="389" xfId="0" applyFont="1" applyFill="1" applyBorder="1" applyAlignment="1">
      <alignment wrapText="1"/>
    </xf>
    <xf numFmtId="0" fontId="161" fillId="0" borderId="390" xfId="0" applyFont="1" applyFill="1" applyBorder="1" applyAlignment="1">
      <alignment wrapText="1"/>
    </xf>
    <xf numFmtId="0" fontId="161" fillId="0" borderId="424" xfId="0" applyFont="1" applyFill="1" applyBorder="1" applyAlignment="1">
      <alignment wrapText="1"/>
    </xf>
    <xf numFmtId="0" fontId="161" fillId="0" borderId="428" xfId="0" applyFont="1" applyFill="1" applyBorder="1" applyAlignment="1">
      <alignment wrapText="1"/>
    </xf>
    <xf numFmtId="0" fontId="161" fillId="0" borderId="427" xfId="0" applyFont="1" applyFill="1" applyBorder="1" applyAlignment="1">
      <alignment wrapText="1"/>
    </xf>
    <xf numFmtId="49" fontId="29" fillId="0" borderId="431" xfId="0" applyNumberFormat="1" applyFont="1" applyFill="1" applyBorder="1" applyAlignment="1">
      <alignment horizontal="center" vertical="center" wrapText="1"/>
    </xf>
    <xf numFmtId="49" fontId="29" fillId="0" borderId="445" xfId="0" applyNumberFormat="1" applyFont="1" applyFill="1" applyBorder="1" applyAlignment="1">
      <alignment horizontal="center" vertical="center" wrapText="1"/>
    </xf>
    <xf numFmtId="0" fontId="25" fillId="73" borderId="419" xfId="0" applyFont="1" applyFill="1" applyBorder="1" applyAlignment="1">
      <alignment horizontal="center" vertical="center" wrapText="1"/>
    </xf>
    <xf numFmtId="0" fontId="25" fillId="73" borderId="144" xfId="0" applyFont="1" applyFill="1" applyBorder="1" applyAlignment="1">
      <alignment horizontal="center" vertical="center" wrapText="1"/>
    </xf>
    <xf numFmtId="0" fontId="25" fillId="73" borderId="145" xfId="0" applyFont="1" applyFill="1" applyBorder="1" applyAlignment="1">
      <alignment horizontal="center" vertical="center" wrapText="1"/>
    </xf>
    <xf numFmtId="0" fontId="25" fillId="35" borderId="420" xfId="35" applyFont="1" applyFill="1" applyBorder="1" applyAlignment="1">
      <alignment horizontal="center" vertical="center"/>
    </xf>
    <xf numFmtId="0" fontId="25" fillId="35" borderId="434" xfId="35" applyFont="1" applyFill="1" applyBorder="1" applyAlignment="1">
      <alignment horizontal="center" vertical="center"/>
    </xf>
    <xf numFmtId="0" fontId="25" fillId="35" borderId="435" xfId="35" applyFont="1" applyFill="1" applyBorder="1" applyAlignment="1">
      <alignment horizontal="center" vertical="center"/>
    </xf>
    <xf numFmtId="0" fontId="25" fillId="35" borderId="361" xfId="35" applyFont="1" applyFill="1" applyBorder="1" applyAlignment="1">
      <alignment horizontal="center" vertical="center"/>
    </xf>
    <xf numFmtId="0" fontId="25" fillId="35" borderId="326" xfId="35" applyFont="1" applyFill="1" applyBorder="1" applyAlignment="1">
      <alignment horizontal="center" vertical="center"/>
    </xf>
    <xf numFmtId="0" fontId="25" fillId="35" borderId="436" xfId="35" applyFont="1" applyFill="1" applyBorder="1" applyAlignment="1">
      <alignment horizontal="center" vertical="center"/>
    </xf>
    <xf numFmtId="49" fontId="29" fillId="0" borderId="814" xfId="0" applyNumberFormat="1" applyFont="1" applyFill="1" applyBorder="1" applyAlignment="1">
      <alignment horizontal="center" vertical="center" wrapText="1"/>
    </xf>
    <xf numFmtId="49" fontId="29" fillId="0" borderId="180" xfId="0" applyNumberFormat="1" applyFont="1" applyFill="1" applyBorder="1" applyAlignment="1">
      <alignment horizontal="center" vertical="center" wrapText="1"/>
    </xf>
    <xf numFmtId="0" fontId="5" fillId="0" borderId="442" xfId="35" applyFont="1" applyFill="1" applyBorder="1" applyAlignment="1">
      <alignment horizontal="center" vertical="center"/>
    </xf>
    <xf numFmtId="0" fontId="5" fillId="0" borderId="149" xfId="35" applyFont="1" applyFill="1" applyBorder="1" applyAlignment="1">
      <alignment horizontal="center" vertical="center"/>
    </xf>
    <xf numFmtId="49" fontId="29" fillId="0" borderId="813" xfId="0" applyNumberFormat="1" applyFont="1" applyFill="1" applyBorder="1" applyAlignment="1">
      <alignment horizontal="center" vertical="center" wrapText="1"/>
    </xf>
    <xf numFmtId="49" fontId="29" fillId="0" borderId="24" xfId="0" applyNumberFormat="1" applyFont="1" applyFill="1" applyBorder="1" applyAlignment="1">
      <alignment horizontal="center" vertical="center" wrapText="1"/>
    </xf>
    <xf numFmtId="49" fontId="29" fillId="0" borderId="420" xfId="0" applyNumberFormat="1" applyFont="1" applyFill="1" applyBorder="1" applyAlignment="1">
      <alignment horizontal="center" vertical="center" wrapText="1"/>
    </xf>
    <xf numFmtId="49" fontId="29" fillId="0" borderId="570" xfId="0" applyNumberFormat="1" applyFont="1" applyFill="1" applyBorder="1" applyAlignment="1">
      <alignment horizontal="center" vertical="center" wrapText="1"/>
    </xf>
    <xf numFmtId="0" fontId="5" fillId="0" borderId="444" xfId="35" applyFont="1" applyFill="1" applyBorder="1" applyAlignment="1">
      <alignment horizontal="center" vertical="center"/>
    </xf>
    <xf numFmtId="49" fontId="29" fillId="0" borderId="440" xfId="0" applyNumberFormat="1" applyFont="1" applyFill="1" applyBorder="1" applyAlignment="1">
      <alignment horizontal="center" vertical="center" wrapText="1"/>
    </xf>
    <xf numFmtId="49" fontId="29" fillId="0" borderId="110" xfId="0" applyNumberFormat="1" applyFont="1" applyFill="1" applyBorder="1" applyAlignment="1">
      <alignment horizontal="center" vertical="center" wrapText="1"/>
    </xf>
    <xf numFmtId="0" fontId="25" fillId="50" borderId="441" xfId="73" applyFont="1" applyFill="1" applyBorder="1" applyAlignment="1">
      <alignment horizontal="center" vertical="center" wrapText="1"/>
    </xf>
    <xf numFmtId="0" fontId="25" fillId="50" borderId="438" xfId="73" applyFont="1" applyFill="1" applyBorder="1" applyAlignment="1">
      <alignment horizontal="center" vertical="center" wrapText="1"/>
    </xf>
    <xf numFmtId="0" fontId="25" fillId="50" borderId="418" xfId="73" applyFont="1" applyFill="1" applyBorder="1" applyAlignment="1">
      <alignment horizontal="center" vertical="center" wrapText="1"/>
    </xf>
    <xf numFmtId="0" fontId="5" fillId="0" borderId="145" xfId="35" applyFont="1" applyFill="1" applyBorder="1" applyAlignment="1">
      <alignment horizontal="center" vertical="center"/>
    </xf>
    <xf numFmtId="0" fontId="25" fillId="85" borderId="420" xfId="35" applyFont="1" applyFill="1" applyBorder="1" applyAlignment="1">
      <alignment horizontal="center" vertical="center"/>
    </xf>
    <xf numFmtId="0" fontId="25" fillId="85" borderId="434" xfId="35" applyFont="1" applyFill="1" applyBorder="1" applyAlignment="1">
      <alignment horizontal="center" vertical="center"/>
    </xf>
    <xf numFmtId="0" fontId="25" fillId="85" borderId="435" xfId="35" applyFont="1" applyFill="1" applyBorder="1" applyAlignment="1">
      <alignment horizontal="center" vertical="center"/>
    </xf>
    <xf numFmtId="0" fontId="25" fillId="85" borderId="361" xfId="35" applyFont="1" applyFill="1" applyBorder="1" applyAlignment="1">
      <alignment horizontal="center" vertical="center"/>
    </xf>
    <xf numFmtId="0" fontId="25" fillId="85" borderId="326" xfId="35" applyFont="1" applyFill="1" applyBorder="1" applyAlignment="1">
      <alignment horizontal="center" vertical="center"/>
    </xf>
    <xf numFmtId="0" fontId="25" fillId="85" borderId="436" xfId="35" applyFont="1" applyFill="1" applyBorder="1" applyAlignment="1">
      <alignment horizontal="center" vertical="center"/>
    </xf>
    <xf numFmtId="0" fontId="25" fillId="73" borderId="420" xfId="35" applyFont="1" applyFill="1" applyBorder="1" applyAlignment="1">
      <alignment horizontal="center" vertical="center"/>
    </xf>
    <xf numFmtId="0" fontId="25" fillId="73" borderId="20" xfId="35" applyFont="1" applyFill="1" applyBorder="1" applyAlignment="1">
      <alignment horizontal="center" vertical="center"/>
    </xf>
    <xf numFmtId="0" fontId="25" fillId="73" borderId="24" xfId="35" applyFont="1" applyFill="1" applyBorder="1" applyAlignment="1">
      <alignment horizontal="center" vertical="center"/>
    </xf>
    <xf numFmtId="0" fontId="25" fillId="73" borderId="444" xfId="0" applyFont="1" applyFill="1" applyBorder="1" applyAlignment="1">
      <alignment horizontal="center" vertical="center" wrapText="1"/>
    </xf>
    <xf numFmtId="0" fontId="25" fillId="73" borderId="441" xfId="0" applyFont="1" applyFill="1" applyBorder="1" applyAlignment="1">
      <alignment horizontal="center" vertical="center" wrapText="1"/>
    </xf>
    <xf numFmtId="0" fontId="25" fillId="73" borderId="438" xfId="0" applyFont="1" applyFill="1" applyBorder="1" applyAlignment="1">
      <alignment horizontal="center" vertical="center" wrapText="1"/>
    </xf>
    <xf numFmtId="0" fontId="25" fillId="73" borderId="439" xfId="0" applyFont="1" applyFill="1" applyBorder="1" applyAlignment="1">
      <alignment horizontal="center" vertical="center" wrapText="1"/>
    </xf>
    <xf numFmtId="0" fontId="25" fillId="50" borderId="420" xfId="35" applyFont="1" applyFill="1" applyBorder="1" applyAlignment="1">
      <alignment horizontal="center" vertical="center"/>
    </xf>
    <xf numFmtId="0" fontId="25" fillId="50" borderId="434" xfId="35" applyFont="1" applyFill="1" applyBorder="1" applyAlignment="1">
      <alignment horizontal="center" vertical="center"/>
    </xf>
    <xf numFmtId="0" fontId="25" fillId="50" borderId="435" xfId="35" applyFont="1" applyFill="1" applyBorder="1" applyAlignment="1">
      <alignment horizontal="center" vertical="center"/>
    </xf>
    <xf numFmtId="0" fontId="25" fillId="50" borderId="802" xfId="35" applyFont="1" applyFill="1" applyBorder="1" applyAlignment="1">
      <alignment horizontal="center" vertical="center"/>
    </xf>
    <xf numFmtId="0" fontId="25" fillId="50" borderId="785" xfId="35" applyFont="1" applyFill="1" applyBorder="1" applyAlignment="1">
      <alignment horizontal="center" vertical="center"/>
    </xf>
    <xf numFmtId="0" fontId="25" fillId="50" borderId="803" xfId="35" applyFont="1" applyFill="1" applyBorder="1" applyAlignment="1">
      <alignment horizontal="center" vertical="center"/>
    </xf>
    <xf numFmtId="0" fontId="25" fillId="73" borderId="183" xfId="0" applyFont="1" applyFill="1" applyBorder="1" applyAlignment="1">
      <alignment horizontal="center" vertical="center" wrapText="1"/>
    </xf>
    <xf numFmtId="0" fontId="25" fillId="73" borderId="389" xfId="0" applyFont="1" applyFill="1" applyBorder="1" applyAlignment="1">
      <alignment horizontal="center" vertical="center" wrapText="1"/>
    </xf>
    <xf numFmtId="0" fontId="25" fillId="73" borderId="337" xfId="0" applyFont="1" applyFill="1" applyBorder="1" applyAlignment="1">
      <alignment horizontal="center" vertical="center" wrapText="1"/>
    </xf>
    <xf numFmtId="0" fontId="8" fillId="34" borderId="0" xfId="73" applyFont="1" applyFill="1" applyBorder="1" applyAlignment="1">
      <alignment horizontal="center" vertical="center"/>
    </xf>
    <xf numFmtId="0" fontId="25" fillId="30" borderId="420" xfId="35" applyFont="1" applyFill="1" applyBorder="1" applyAlignment="1">
      <alignment horizontal="center" vertical="center"/>
    </xf>
    <xf numFmtId="0" fontId="25" fillId="30" borderId="434" xfId="35" applyFont="1" applyFill="1" applyBorder="1" applyAlignment="1">
      <alignment horizontal="center" vertical="center"/>
    </xf>
    <xf numFmtId="0" fontId="25" fillId="30" borderId="435" xfId="35" applyFont="1" applyFill="1" applyBorder="1" applyAlignment="1">
      <alignment horizontal="center" vertical="center"/>
    </xf>
    <xf numFmtId="0" fontId="25" fillId="30" borderId="361" xfId="35" applyFont="1" applyFill="1" applyBorder="1" applyAlignment="1">
      <alignment horizontal="center" vertical="center"/>
    </xf>
    <xf numFmtId="0" fontId="25" fillId="30" borderId="326" xfId="35" applyFont="1" applyFill="1" applyBorder="1" applyAlignment="1">
      <alignment horizontal="center" vertical="center"/>
    </xf>
    <xf numFmtId="0" fontId="25" fillId="30" borderId="436" xfId="35" applyFont="1" applyFill="1" applyBorder="1" applyAlignment="1">
      <alignment horizontal="center" vertical="center"/>
    </xf>
    <xf numFmtId="0" fontId="25" fillId="30" borderId="802" xfId="35" applyFont="1" applyFill="1" applyBorder="1" applyAlignment="1">
      <alignment horizontal="center" vertical="center"/>
    </xf>
    <xf numFmtId="0" fontId="25" fillId="30" borderId="785" xfId="35" applyFont="1" applyFill="1" applyBorder="1" applyAlignment="1">
      <alignment horizontal="center" vertical="center"/>
    </xf>
    <xf numFmtId="0" fontId="25" fillId="30" borderId="803" xfId="35" applyFont="1" applyFill="1" applyBorder="1" applyAlignment="1">
      <alignment horizontal="center" vertical="center"/>
    </xf>
    <xf numFmtId="0" fontId="25" fillId="50" borderId="419" xfId="73" applyFont="1" applyFill="1" applyBorder="1" applyAlignment="1">
      <alignment horizontal="center" vertical="center"/>
    </xf>
    <xf numFmtId="0" fontId="25" fillId="50" borderId="144" xfId="73" applyFont="1" applyFill="1" applyBorder="1" applyAlignment="1">
      <alignment horizontal="center" vertical="center"/>
    </xf>
    <xf numFmtId="0" fontId="25" fillId="50" borderId="145" xfId="73" applyFont="1" applyFill="1" applyBorder="1" applyAlignment="1">
      <alignment horizontal="center" vertical="center"/>
    </xf>
    <xf numFmtId="0" fontId="25" fillId="35" borderId="802" xfId="35" applyFont="1" applyFill="1" applyBorder="1" applyAlignment="1">
      <alignment horizontal="center" vertical="center"/>
    </xf>
    <xf numFmtId="0" fontId="25" fillId="35" borderId="785" xfId="35" applyFont="1" applyFill="1" applyBorder="1" applyAlignment="1">
      <alignment horizontal="center" vertical="center"/>
    </xf>
    <xf numFmtId="0" fontId="25" fillId="35" borderId="803" xfId="35" applyFont="1" applyFill="1" applyBorder="1" applyAlignment="1">
      <alignment horizontal="center" vertical="center"/>
    </xf>
    <xf numFmtId="0" fontId="25" fillId="35" borderId="446" xfId="35" applyFont="1" applyFill="1" applyBorder="1" applyAlignment="1">
      <alignment horizontal="center" vertical="center"/>
    </xf>
    <xf numFmtId="0" fontId="25" fillId="35" borderId="447" xfId="35" applyFont="1" applyFill="1" applyBorder="1" applyAlignment="1">
      <alignment horizontal="center" vertical="center"/>
    </xf>
    <xf numFmtId="0" fontId="25" fillId="35" borderId="448" xfId="35" applyFont="1" applyFill="1" applyBorder="1" applyAlignment="1">
      <alignment horizontal="center" vertical="center"/>
    </xf>
    <xf numFmtId="0" fontId="5" fillId="0" borderId="419" xfId="35" applyFont="1" applyFill="1" applyBorder="1" applyAlignment="1">
      <alignment horizontal="center" vertical="center"/>
    </xf>
    <xf numFmtId="0" fontId="25" fillId="73" borderId="263" xfId="0" applyFont="1" applyFill="1" applyBorder="1" applyAlignment="1">
      <alignment horizontal="center" vertical="center" wrapText="1"/>
    </xf>
    <xf numFmtId="0" fontId="25" fillId="73" borderId="437" xfId="0" applyFont="1" applyFill="1" applyBorder="1" applyAlignment="1">
      <alignment horizontal="center" vertical="center" wrapText="1"/>
    </xf>
    <xf numFmtId="0" fontId="262" fillId="0" borderId="627" xfId="0" applyFont="1" applyFill="1" applyBorder="1" applyAlignment="1">
      <alignment horizontal="left"/>
    </xf>
    <xf numFmtId="0" fontId="262" fillId="0" borderId="629" xfId="0" applyFont="1" applyFill="1" applyBorder="1" applyAlignment="1">
      <alignment horizontal="left"/>
    </xf>
    <xf numFmtId="0" fontId="135" fillId="49" borderId="627" xfId="0" applyFont="1" applyFill="1" applyBorder="1" applyAlignment="1">
      <alignment horizontal="center" vertical="center" wrapText="1"/>
    </xf>
    <xf numFmtId="0" fontId="135" fillId="49" borderId="629" xfId="0" applyFont="1" applyFill="1" applyBorder="1" applyAlignment="1">
      <alignment horizontal="center" vertical="center" wrapText="1"/>
    </xf>
    <xf numFmtId="0" fontId="147" fillId="0" borderId="627" xfId="0" applyFont="1" applyBorder="1" applyAlignment="1">
      <alignment horizontal="center" vertical="center"/>
    </xf>
    <xf numFmtId="0" fontId="147" fillId="0" borderId="629" xfId="0" applyFont="1" applyBorder="1" applyAlignment="1">
      <alignment horizontal="center" vertical="center"/>
    </xf>
    <xf numFmtId="0" fontId="3" fillId="25" borderId="627" xfId="0" applyFont="1" applyFill="1" applyBorder="1" applyAlignment="1">
      <alignment horizontal="center" vertical="center" wrapText="1"/>
    </xf>
    <xf numFmtId="0" fontId="3" fillId="25" borderId="629" xfId="0" applyFont="1" applyFill="1" applyBorder="1" applyAlignment="1">
      <alignment horizontal="center" vertical="center" wrapText="1"/>
    </xf>
    <xf numFmtId="0" fontId="0" fillId="0" borderId="603" xfId="0" applyFill="1" applyBorder="1" applyAlignment="1">
      <alignment horizontal="center" vertical="center"/>
    </xf>
    <xf numFmtId="198" fontId="147" fillId="0" borderId="603" xfId="0" applyNumberFormat="1" applyFont="1" applyBorder="1" applyAlignment="1">
      <alignment horizontal="center" vertical="center"/>
    </xf>
    <xf numFmtId="0" fontId="147" fillId="47" borderId="627" xfId="0" applyFont="1" applyFill="1" applyBorder="1" applyAlignment="1">
      <alignment horizontal="center" vertical="center"/>
    </xf>
    <xf numFmtId="0" fontId="147" fillId="47" borderId="629" xfId="0" applyFont="1" applyFill="1" applyBorder="1" applyAlignment="1">
      <alignment horizontal="center" vertical="center"/>
    </xf>
    <xf numFmtId="3" fontId="147" fillId="0" borderId="627" xfId="0" applyNumberFormat="1" applyFont="1" applyBorder="1" applyAlignment="1">
      <alignment horizontal="center" vertical="center" wrapText="1"/>
    </xf>
    <xf numFmtId="3" fontId="147" fillId="0" borderId="629" xfId="0" applyNumberFormat="1" applyFont="1" applyBorder="1" applyAlignment="1">
      <alignment horizontal="center" vertical="center" wrapText="1"/>
    </xf>
    <xf numFmtId="0" fontId="0" fillId="0" borderId="627" xfId="0" applyBorder="1" applyAlignment="1">
      <alignment horizontal="center" vertical="center"/>
    </xf>
    <xf numFmtId="0" fontId="0" fillId="0" borderId="629" xfId="0" applyBorder="1" applyAlignment="1">
      <alignment horizontal="center" vertical="center"/>
    </xf>
    <xf numFmtId="0" fontId="3" fillId="49" borderId="694" xfId="0" applyFont="1" applyFill="1" applyBorder="1" applyAlignment="1">
      <alignment horizontal="center" vertical="center"/>
    </xf>
    <xf numFmtId="0" fontId="3" fillId="49" borderId="704" xfId="0" applyFont="1" applyFill="1" applyBorder="1" applyAlignment="1">
      <alignment horizontal="center" vertical="center"/>
    </xf>
    <xf numFmtId="0" fontId="3" fillId="49" borderId="692" xfId="0" applyFont="1" applyFill="1" applyBorder="1" applyAlignment="1">
      <alignment horizontal="center" vertical="center"/>
    </xf>
    <xf numFmtId="0" fontId="3" fillId="49" borderId="705" xfId="0" applyFont="1" applyFill="1" applyBorder="1" applyAlignment="1">
      <alignment horizontal="center" vertical="center"/>
    </xf>
    <xf numFmtId="0" fontId="3" fillId="49" borderId="292" xfId="0" applyFont="1" applyFill="1" applyBorder="1" applyAlignment="1">
      <alignment horizontal="center" vertical="center"/>
    </xf>
    <xf numFmtId="0" fontId="3" fillId="49" borderId="207" xfId="0" applyFont="1" applyFill="1" applyBorder="1" applyAlignment="1">
      <alignment horizontal="center" vertical="center"/>
    </xf>
    <xf numFmtId="0" fontId="147" fillId="47" borderId="627" xfId="0" applyFont="1" applyFill="1" applyBorder="1" applyAlignment="1">
      <alignment horizontal="center" vertical="center" wrapText="1"/>
    </xf>
    <xf numFmtId="0" fontId="147" fillId="47" borderId="628" xfId="0" applyFont="1" applyFill="1" applyBorder="1" applyAlignment="1">
      <alignment horizontal="center" vertical="center" wrapText="1"/>
    </xf>
    <xf numFmtId="0" fontId="147" fillId="47" borderId="629" xfId="0" applyFont="1" applyFill="1" applyBorder="1" applyAlignment="1">
      <alignment horizontal="center" vertical="center" wrapText="1"/>
    </xf>
    <xf numFmtId="0" fontId="0" fillId="0" borderId="603" xfId="0" applyFill="1" applyBorder="1" applyAlignment="1">
      <alignment horizontal="left" vertical="center"/>
    </xf>
    <xf numFmtId="4" fontId="0" fillId="0" borderId="830" xfId="0" applyNumberFormat="1" applyFill="1" applyBorder="1" applyAlignment="1">
      <alignment horizontal="center" vertical="center"/>
    </xf>
    <xf numFmtId="4" fontId="0" fillId="0" borderId="475" xfId="0" applyNumberFormat="1" applyFill="1" applyBorder="1" applyAlignment="1">
      <alignment horizontal="center" vertical="center"/>
    </xf>
    <xf numFmtId="4" fontId="0" fillId="0" borderId="831" xfId="0" applyNumberFormat="1" applyFill="1" applyBorder="1" applyAlignment="1">
      <alignment horizontal="center" vertical="center"/>
    </xf>
    <xf numFmtId="0" fontId="150" fillId="50" borderId="634" xfId="0" applyFont="1" applyFill="1" applyBorder="1" applyAlignment="1">
      <alignment horizontal="center" vertical="center" wrapText="1"/>
    </xf>
    <xf numFmtId="0" fontId="150" fillId="50" borderId="692" xfId="0" applyFont="1" applyFill="1" applyBorder="1" applyAlignment="1">
      <alignment horizontal="center" vertical="center" wrapText="1"/>
    </xf>
    <xf numFmtId="4" fontId="150" fillId="50" borderId="634" xfId="0" applyNumberFormat="1" applyFont="1" applyFill="1" applyBorder="1" applyAlignment="1">
      <alignment horizontal="center" vertical="center" wrapText="1"/>
    </xf>
    <xf numFmtId="4" fontId="150" fillId="50" borderId="692" xfId="0" applyNumberFormat="1" applyFont="1" applyFill="1" applyBorder="1" applyAlignment="1">
      <alignment horizontal="center" vertical="center" wrapText="1"/>
    </xf>
    <xf numFmtId="0" fontId="0" fillId="47" borderId="603" xfId="0" applyFill="1" applyBorder="1" applyAlignment="1">
      <alignment horizontal="center" vertical="center"/>
    </xf>
    <xf numFmtId="0" fontId="150" fillId="50" borderId="627" xfId="0" applyFont="1" applyFill="1" applyBorder="1" applyAlignment="1">
      <alignment horizontal="center" vertical="center" wrapText="1"/>
    </xf>
    <xf numFmtId="0" fontId="150" fillId="50" borderId="629" xfId="0" applyFont="1" applyFill="1" applyBorder="1" applyAlignment="1">
      <alignment horizontal="center" vertical="center" wrapText="1"/>
    </xf>
    <xf numFmtId="0" fontId="3" fillId="49" borderId="627" xfId="0" applyFont="1" applyFill="1" applyBorder="1" applyAlignment="1">
      <alignment horizontal="center" vertical="center" wrapText="1"/>
    </xf>
    <xf numFmtId="0" fontId="3" fillId="49" borderId="628" xfId="0" applyFont="1" applyFill="1" applyBorder="1" applyAlignment="1">
      <alignment horizontal="center" vertical="center" wrapText="1"/>
    </xf>
    <xf numFmtId="0" fontId="3" fillId="49" borderId="629" xfId="0" applyFont="1" applyFill="1" applyBorder="1" applyAlignment="1">
      <alignment horizontal="center" vertical="center" wrapText="1"/>
    </xf>
    <xf numFmtId="0" fontId="150" fillId="50" borderId="684" xfId="0" applyFont="1" applyFill="1" applyBorder="1" applyAlignment="1">
      <alignment horizontal="center" vertical="center" wrapText="1"/>
    </xf>
    <xf numFmtId="0" fontId="150" fillId="50" borderId="706" xfId="0" applyFont="1" applyFill="1" applyBorder="1" applyAlignment="1">
      <alignment horizontal="center" vertical="center" wrapText="1"/>
    </xf>
    <xf numFmtId="4" fontId="150" fillId="50" borderId="684" xfId="0" applyNumberFormat="1" applyFont="1" applyFill="1" applyBorder="1" applyAlignment="1">
      <alignment horizontal="center" vertical="center" wrapText="1"/>
    </xf>
    <xf numFmtId="4" fontId="150" fillId="50" borderId="706" xfId="0" applyNumberFormat="1" applyFont="1" applyFill="1" applyBorder="1" applyAlignment="1">
      <alignment horizontal="center" vertical="center" wrapText="1"/>
    </xf>
    <xf numFmtId="0" fontId="3" fillId="49" borderId="684" xfId="0" applyFont="1" applyFill="1" applyBorder="1" applyAlignment="1">
      <alignment horizontal="center" vertical="center"/>
    </xf>
    <xf numFmtId="0" fontId="3" fillId="49" borderId="0" xfId="0" applyFont="1" applyFill="1" applyBorder="1" applyAlignment="1">
      <alignment horizontal="center" vertical="center"/>
    </xf>
    <xf numFmtId="0" fontId="3" fillId="49" borderId="706" xfId="0" applyFont="1" applyFill="1" applyBorder="1" applyAlignment="1">
      <alignment horizontal="center" vertical="center"/>
    </xf>
    <xf numFmtId="0" fontId="3" fillId="49" borderId="627" xfId="0" applyFont="1" applyFill="1" applyBorder="1" applyAlignment="1">
      <alignment horizontal="center" vertical="center"/>
    </xf>
    <xf numFmtId="0" fontId="3" fillId="49" borderId="628" xfId="0" applyFont="1" applyFill="1" applyBorder="1" applyAlignment="1">
      <alignment horizontal="center" vertical="center"/>
    </xf>
    <xf numFmtId="0" fontId="3" fillId="49" borderId="629" xfId="0" applyFont="1" applyFill="1" applyBorder="1" applyAlignment="1">
      <alignment horizontal="center" vertical="center"/>
    </xf>
    <xf numFmtId="0" fontId="3" fillId="25" borderId="628" xfId="0" applyFont="1" applyFill="1" applyBorder="1" applyAlignment="1">
      <alignment horizontal="center" vertical="center" wrapText="1"/>
    </xf>
    <xf numFmtId="0" fontId="3" fillId="49" borderId="694" xfId="0" applyFont="1" applyFill="1" applyBorder="1" applyAlignment="1">
      <alignment horizontal="center" vertical="center" wrapText="1"/>
    </xf>
    <xf numFmtId="0" fontId="0" fillId="0" borderId="704" xfId="0" applyFill="1" applyBorder="1" applyAlignment="1">
      <alignment horizontal="left" vertical="center" wrapText="1"/>
    </xf>
    <xf numFmtId="4" fontId="0" fillId="0" borderId="630" xfId="0" applyNumberFormat="1" applyFill="1" applyBorder="1" applyAlignment="1">
      <alignment horizontal="center" vertical="center"/>
    </xf>
    <xf numFmtId="4" fontId="0" fillId="0" borderId="531" xfId="0" applyNumberFormat="1" applyFill="1" applyBorder="1" applyAlignment="1">
      <alignment horizontal="center" vertical="center"/>
    </xf>
    <xf numFmtId="4" fontId="150" fillId="50" borderId="627" xfId="0" applyNumberFormat="1" applyFont="1" applyFill="1" applyBorder="1" applyAlignment="1">
      <alignment horizontal="center" vertical="center" wrapText="1"/>
    </xf>
    <xf numFmtId="4" fontId="150" fillId="50" borderId="629" xfId="0" applyNumberFormat="1" applyFont="1" applyFill="1" applyBorder="1" applyAlignment="1">
      <alignment horizontal="center" vertical="center" wrapText="1"/>
    </xf>
    <xf numFmtId="0" fontId="3" fillId="49" borderId="704" xfId="0" applyFont="1" applyFill="1" applyBorder="1" applyAlignment="1">
      <alignment horizontal="center" vertical="center" wrapText="1"/>
    </xf>
    <xf numFmtId="0" fontId="3" fillId="49" borderId="692" xfId="0" applyFont="1" applyFill="1" applyBorder="1" applyAlignment="1">
      <alignment horizontal="center" vertical="center" wrapText="1"/>
    </xf>
    <xf numFmtId="0" fontId="3" fillId="0" borderId="726" xfId="0" applyFont="1" applyFill="1" applyBorder="1" applyAlignment="1">
      <alignment horizontal="left" vertical="center" wrapText="1"/>
    </xf>
    <xf numFmtId="0" fontId="3" fillId="0" borderId="838" xfId="0" applyFont="1" applyFill="1" applyBorder="1" applyAlignment="1">
      <alignment horizontal="left" vertical="center" wrapText="1"/>
    </xf>
    <xf numFmtId="0" fontId="24" fillId="0" borderId="84" xfId="57" applyFont="1" applyBorder="1" applyAlignment="1">
      <alignment horizontal="center"/>
    </xf>
    <xf numFmtId="0" fontId="24" fillId="0" borderId="84" xfId="57" applyFont="1" applyBorder="1" applyAlignment="1">
      <alignment horizontal="center" vertical="center"/>
    </xf>
    <xf numFmtId="0" fontId="296" fillId="34" borderId="43" xfId="70" applyFont="1" applyFill="1" applyBorder="1" applyAlignment="1">
      <alignment horizontal="center" vertical="center"/>
    </xf>
    <xf numFmtId="0" fontId="296" fillId="34" borderId="0" xfId="70" applyFont="1" applyFill="1" applyBorder="1" applyAlignment="1">
      <alignment horizontal="center" vertical="center"/>
    </xf>
    <xf numFmtId="0" fontId="265" fillId="42" borderId="0" xfId="70" applyFont="1" applyFill="1" applyBorder="1" applyAlignment="1">
      <alignment horizontal="center" vertical="center" wrapText="1"/>
    </xf>
    <xf numFmtId="0" fontId="265" fillId="42" borderId="706" xfId="70" applyFont="1" applyFill="1" applyBorder="1" applyAlignment="1">
      <alignment horizontal="center" vertical="center" wrapText="1"/>
    </xf>
    <xf numFmtId="0" fontId="0" fillId="0" borderId="471" xfId="0" applyFill="1" applyBorder="1" applyAlignment="1">
      <alignment horizontal="center"/>
    </xf>
    <xf numFmtId="0" fontId="0" fillId="0" borderId="0" xfId="0" applyFill="1" applyBorder="1" applyAlignment="1">
      <alignment horizontal="center"/>
    </xf>
    <xf numFmtId="0" fontId="0" fillId="0" borderId="62" xfId="0" applyFill="1" applyBorder="1" applyAlignment="1">
      <alignment horizontal="center"/>
    </xf>
    <xf numFmtId="0" fontId="188" fillId="0" borderId="452" xfId="70" applyFont="1" applyFill="1" applyBorder="1" applyAlignment="1">
      <alignment horizontal="center" vertical="center"/>
    </xf>
    <xf numFmtId="0" fontId="188" fillId="0" borderId="453" xfId="70" applyFont="1" applyFill="1" applyBorder="1" applyAlignment="1">
      <alignment horizontal="center" vertical="center"/>
    </xf>
    <xf numFmtId="0" fontId="188" fillId="0" borderId="553" xfId="70" applyFont="1" applyFill="1" applyBorder="1" applyAlignment="1">
      <alignment horizontal="center" vertical="center"/>
    </xf>
    <xf numFmtId="0" fontId="250" fillId="0" borderId="566" xfId="0" applyFont="1" applyFill="1" applyBorder="1" applyAlignment="1">
      <alignment horizontal="center" wrapText="1"/>
    </xf>
    <xf numFmtId="0" fontId="250" fillId="0" borderId="564" xfId="0" applyFont="1" applyFill="1" applyBorder="1" applyAlignment="1">
      <alignment horizontal="center" wrapText="1"/>
    </xf>
    <xf numFmtId="0" fontId="8" fillId="34" borderId="568" xfId="70" applyFont="1" applyFill="1" applyBorder="1" applyAlignment="1">
      <alignment horizontal="center" vertical="center"/>
    </xf>
    <xf numFmtId="0" fontId="8" fillId="34" borderId="569" xfId="70" applyFont="1" applyFill="1" applyBorder="1" applyAlignment="1">
      <alignment horizontal="center" vertical="center"/>
    </xf>
    <xf numFmtId="0" fontId="25" fillId="0" borderId="468" xfId="70" applyFont="1" applyFill="1" applyBorder="1" applyAlignment="1">
      <alignment horizontal="center" vertical="center" wrapText="1"/>
    </xf>
    <xf numFmtId="0" fontId="25" fillId="0" borderId="453" xfId="70" applyFont="1" applyFill="1" applyBorder="1" applyAlignment="1">
      <alignment horizontal="center" vertical="center" wrapText="1"/>
    </xf>
    <xf numFmtId="0" fontId="25" fillId="0" borderId="567" xfId="70" applyFont="1" applyFill="1" applyBorder="1" applyAlignment="1">
      <alignment horizontal="center" vertical="center" wrapText="1"/>
    </xf>
    <xf numFmtId="0" fontId="272" fillId="0" borderId="135" xfId="0" applyFont="1" applyFill="1" applyBorder="1" applyAlignment="1">
      <alignment horizontal="center" vertical="center"/>
    </xf>
    <xf numFmtId="0" fontId="272" fillId="0" borderId="136" xfId="0" applyFont="1" applyFill="1" applyBorder="1" applyAlignment="1">
      <alignment horizontal="center" vertical="center"/>
    </xf>
    <xf numFmtId="0" fontId="272" fillId="0" borderId="137" xfId="0" applyFont="1" applyFill="1" applyBorder="1" applyAlignment="1">
      <alignment horizontal="center" vertical="center"/>
    </xf>
    <xf numFmtId="0" fontId="273" fillId="0" borderId="443" xfId="0" applyFont="1" applyFill="1" applyBorder="1" applyAlignment="1">
      <alignment horizontal="center" vertical="center" wrapText="1"/>
    </xf>
    <xf numFmtId="0" fontId="273" fillId="0" borderId="434" xfId="0" applyFont="1" applyFill="1" applyBorder="1" applyAlignment="1">
      <alignment horizontal="center" vertical="center" wrapText="1"/>
    </xf>
    <xf numFmtId="0" fontId="273" fillId="0" borderId="272" xfId="0" applyFont="1" applyFill="1" applyBorder="1" applyAlignment="1">
      <alignment horizontal="center" vertical="center" wrapText="1"/>
    </xf>
    <xf numFmtId="0" fontId="195" fillId="0" borderId="420" xfId="70" applyFont="1" applyFill="1" applyBorder="1" applyAlignment="1">
      <alignment horizontal="center" vertical="center" wrapText="1"/>
    </xf>
    <xf numFmtId="0" fontId="195" fillId="0" borderId="434" xfId="70" applyFont="1" applyFill="1" applyBorder="1" applyAlignment="1">
      <alignment horizontal="center" vertical="center" wrapText="1"/>
    </xf>
    <xf numFmtId="0" fontId="274" fillId="0" borderId="20" xfId="0" applyFont="1" applyFill="1" applyBorder="1" applyAlignment="1">
      <alignment horizontal="center" vertical="center" wrapText="1"/>
    </xf>
    <xf numFmtId="0" fontId="274" fillId="0" borderId="0" xfId="0" applyFont="1" applyFill="1" applyBorder="1" applyAlignment="1">
      <alignment horizontal="center" vertical="center" wrapText="1"/>
    </xf>
    <xf numFmtId="0" fontId="275" fillId="0" borderId="20" xfId="0" applyFont="1" applyFill="1" applyBorder="1" applyAlignment="1">
      <alignment horizontal="center" vertical="center" wrapText="1"/>
    </xf>
    <xf numFmtId="0" fontId="275" fillId="0" borderId="0" xfId="0" applyFont="1" applyFill="1" applyBorder="1" applyAlignment="1">
      <alignment horizontal="center" vertical="center" wrapText="1"/>
    </xf>
    <xf numFmtId="0" fontId="276" fillId="0" borderId="570" xfId="0" applyFont="1" applyFill="1" applyBorder="1" applyAlignment="1">
      <alignment horizontal="center" vertical="center" wrapText="1"/>
    </xf>
    <xf numFmtId="0" fontId="276" fillId="0" borderId="453" xfId="0" applyFont="1" applyFill="1" applyBorder="1" applyAlignment="1">
      <alignment horizontal="center" vertical="center" wrapText="1"/>
    </xf>
    <xf numFmtId="0" fontId="8" fillId="72" borderId="561" xfId="70" applyFont="1" applyFill="1" applyBorder="1" applyAlignment="1">
      <alignment horizontal="center" vertical="center"/>
    </xf>
    <xf numFmtId="0" fontId="8" fillId="72" borderId="566" xfId="70" applyFont="1" applyFill="1" applyBorder="1" applyAlignment="1">
      <alignment horizontal="center" vertical="center"/>
    </xf>
    <xf numFmtId="0" fontId="8" fillId="72" borderId="564" xfId="70" applyFont="1" applyFill="1" applyBorder="1" applyAlignment="1">
      <alignment horizontal="center" vertical="center"/>
    </xf>
    <xf numFmtId="0" fontId="49" fillId="0" borderId="12" xfId="0" applyFont="1" applyBorder="1" applyAlignment="1">
      <alignment horizontal="center"/>
    </xf>
    <xf numFmtId="0" fontId="49" fillId="0" borderId="10" xfId="0" applyFont="1" applyFill="1" applyBorder="1" applyAlignment="1">
      <alignment horizontal="center"/>
    </xf>
    <xf numFmtId="0" fontId="49" fillId="0" borderId="11" xfId="0" applyFont="1" applyFill="1" applyBorder="1" applyAlignment="1">
      <alignment horizontal="center"/>
    </xf>
    <xf numFmtId="0" fontId="49" fillId="0" borderId="28" xfId="0" applyFont="1" applyFill="1" applyBorder="1" applyAlignment="1">
      <alignment horizontal="center"/>
    </xf>
    <xf numFmtId="0" fontId="8" fillId="34" borderId="22" xfId="74" applyFont="1" applyFill="1" applyBorder="1" applyAlignment="1">
      <alignment horizontal="center" vertical="center"/>
    </xf>
    <xf numFmtId="0" fontId="8" fillId="34" borderId="38" xfId="74" applyFont="1" applyFill="1" applyBorder="1" applyAlignment="1">
      <alignment horizontal="center" vertical="center"/>
    </xf>
    <xf numFmtId="0" fontId="48" fillId="25" borderId="10" xfId="0" applyFont="1" applyFill="1" applyBorder="1" applyAlignment="1">
      <alignment horizontal="center" vertical="center"/>
    </xf>
    <xf numFmtId="0" fontId="48" fillId="25" borderId="11" xfId="0" applyFont="1" applyFill="1" applyBorder="1" applyAlignment="1">
      <alignment horizontal="center" vertical="center"/>
    </xf>
    <xf numFmtId="0" fontId="48" fillId="25" borderId="10" xfId="0" applyFont="1" applyFill="1" applyBorder="1" applyAlignment="1">
      <alignment horizontal="center" vertical="center" wrapText="1"/>
    </xf>
    <xf numFmtId="0" fontId="48" fillId="25" borderId="11" xfId="0" applyFont="1" applyFill="1" applyBorder="1" applyAlignment="1">
      <alignment horizontal="center" vertical="center" wrapText="1"/>
    </xf>
    <xf numFmtId="4" fontId="48" fillId="25" borderId="10" xfId="0" applyNumberFormat="1" applyFont="1" applyFill="1" applyBorder="1" applyAlignment="1">
      <alignment horizontal="center" vertical="center" wrapText="1"/>
    </xf>
    <xf numFmtId="4" fontId="48" fillId="25" borderId="11" xfId="0" applyNumberFormat="1" applyFont="1" applyFill="1" applyBorder="1" applyAlignment="1">
      <alignment horizontal="center" vertical="center" wrapText="1"/>
    </xf>
    <xf numFmtId="4" fontId="48" fillId="25" borderId="28" xfId="0" applyNumberFormat="1" applyFont="1" applyFill="1" applyBorder="1" applyAlignment="1">
      <alignment horizontal="center" vertical="center" wrapText="1"/>
    </xf>
    <xf numFmtId="0" fontId="0" fillId="0" borderId="829" xfId="0" applyFill="1" applyBorder="1" applyAlignment="1">
      <alignment horizontal="center" vertical="center"/>
    </xf>
    <xf numFmtId="0" fontId="3" fillId="0" borderId="626" xfId="0" applyFont="1" applyFill="1" applyBorder="1" applyAlignment="1">
      <alignment horizontal="center" vertical="center"/>
    </xf>
    <xf numFmtId="0" fontId="3" fillId="0" borderId="829" xfId="0" applyFont="1" applyFill="1" applyBorder="1" applyAlignment="1">
      <alignment horizontal="left" vertical="center" wrapText="1"/>
    </xf>
    <xf numFmtId="0" fontId="3" fillId="0" borderId="626" xfId="0" applyFont="1" applyBorder="1" applyAlignment="1">
      <alignment horizontal="center" vertical="center"/>
    </xf>
    <xf numFmtId="0" fontId="3" fillId="0" borderId="829" xfId="0" applyFont="1" applyBorder="1" applyAlignment="1">
      <alignment horizontal="left" vertical="center" wrapText="1"/>
    </xf>
    <xf numFmtId="0" fontId="3" fillId="0" borderId="829" xfId="0" applyFont="1" applyFill="1" applyBorder="1" applyAlignment="1">
      <alignment horizontal="left" vertical="center"/>
    </xf>
    <xf numFmtId="0" fontId="3" fillId="0" borderId="0" xfId="0" applyFont="1" applyFill="1" applyAlignment="1">
      <alignment horizontal="center" vertical="center"/>
    </xf>
    <xf numFmtId="0" fontId="3" fillId="0" borderId="0" xfId="0" applyFont="1" applyFill="1" applyAlignment="1">
      <alignment horizontal="left" vertical="center" wrapText="1"/>
    </xf>
    <xf numFmtId="0" fontId="3" fillId="0" borderId="626" xfId="0" applyFont="1" applyFill="1" applyBorder="1" applyAlignment="1">
      <alignment horizontal="left" vertical="center" wrapText="1"/>
    </xf>
    <xf numFmtId="0" fontId="0" fillId="0" borderId="829" xfId="0" applyBorder="1" applyAlignment="1">
      <alignment horizontal="center" vertical="center" wrapText="1"/>
    </xf>
    <xf numFmtId="0" fontId="3" fillId="0" borderId="875" xfId="0" applyFont="1" applyBorder="1" applyAlignment="1">
      <alignment horizontal="left" vertical="center"/>
    </xf>
    <xf numFmtId="0" fontId="0" fillId="0" borderId="829" xfId="0" applyFill="1" applyBorder="1" applyAlignment="1">
      <alignment horizontal="center" vertical="center" wrapText="1"/>
    </xf>
    <xf numFmtId="0" fontId="3" fillId="0" borderId="626" xfId="0" applyFont="1" applyFill="1" applyBorder="1" applyAlignment="1">
      <alignment horizontal="left" vertical="center"/>
    </xf>
    <xf numFmtId="0" fontId="36" fillId="0" borderId="12" xfId="0" applyFont="1" applyBorder="1" applyAlignment="1">
      <alignment vertical="center"/>
    </xf>
    <xf numFmtId="0" fontId="36" fillId="0" borderId="67" xfId="0" applyFont="1" applyBorder="1" applyAlignment="1">
      <alignment vertical="center"/>
    </xf>
    <xf numFmtId="0" fontId="36" fillId="0" borderId="62" xfId="0" applyFont="1" applyBorder="1" applyAlignment="1">
      <alignment vertical="center"/>
    </xf>
    <xf numFmtId="0" fontId="36" fillId="0" borderId="68" xfId="0" applyFont="1" applyBorder="1" applyAlignment="1">
      <alignment vertical="center"/>
    </xf>
    <xf numFmtId="0" fontId="225" fillId="50" borderId="0" xfId="0" applyFont="1" applyFill="1" applyBorder="1" applyAlignment="1">
      <alignment horizontal="center" vertical="center"/>
    </xf>
    <xf numFmtId="0" fontId="305" fillId="0" borderId="472" xfId="0" applyFont="1" applyFill="1" applyBorder="1" applyAlignment="1">
      <alignment horizontal="center" vertical="center" wrapText="1"/>
    </xf>
    <xf numFmtId="0" fontId="305" fillId="0" borderId="475" xfId="0" applyFont="1" applyFill="1" applyBorder="1" applyAlignment="1">
      <alignment horizontal="center" vertical="center" wrapText="1"/>
    </xf>
    <xf numFmtId="0" fontId="305" fillId="0" borderId="328" xfId="0" applyFont="1" applyFill="1" applyBorder="1" applyAlignment="1">
      <alignment horizontal="center" vertical="center" wrapText="1"/>
    </xf>
    <xf numFmtId="0" fontId="201" fillId="0" borderId="472" xfId="0" applyFont="1" applyFill="1" applyBorder="1" applyAlignment="1">
      <alignment horizontal="center" wrapText="1"/>
    </xf>
    <xf numFmtId="0" fontId="201" fillId="0" borderId="475" xfId="0" applyFont="1" applyFill="1" applyBorder="1" applyAlignment="1">
      <alignment horizontal="center" wrapText="1"/>
    </xf>
    <xf numFmtId="0" fontId="201" fillId="0" borderId="328" xfId="0" applyFont="1" applyFill="1" applyBorder="1" applyAlignment="1">
      <alignment horizontal="center" wrapText="1"/>
    </xf>
    <xf numFmtId="0" fontId="295" fillId="0" borderId="426" xfId="0" applyFont="1" applyBorder="1" applyAlignment="1">
      <alignment vertical="center" wrapText="1"/>
    </xf>
    <xf numFmtId="0" fontId="224" fillId="0" borderId="472" xfId="0" applyFont="1" applyFill="1" applyBorder="1" applyAlignment="1">
      <alignment horizontal="center" vertical="center" wrapText="1"/>
    </xf>
    <xf numFmtId="0" fontId="224" fillId="0" borderId="475" xfId="0" applyFont="1" applyFill="1" applyBorder="1" applyAlignment="1">
      <alignment horizontal="center" vertical="center" wrapText="1"/>
    </xf>
    <xf numFmtId="0" fontId="224" fillId="0" borderId="328" xfId="0" applyFont="1" applyFill="1" applyBorder="1" applyAlignment="1">
      <alignment horizontal="center" vertical="center" wrapText="1"/>
    </xf>
    <xf numFmtId="0" fontId="224" fillId="0" borderId="426" xfId="0" applyFont="1" applyFill="1" applyBorder="1" applyAlignment="1">
      <alignment vertical="center" wrapText="1"/>
    </xf>
    <xf numFmtId="0" fontId="173" fillId="0" borderId="562" xfId="0" applyFont="1" applyFill="1" applyBorder="1" applyAlignment="1">
      <alignment horizontal="center"/>
    </xf>
    <xf numFmtId="0" fontId="198" fillId="0" borderId="562" xfId="58" applyFont="1" applyFill="1" applyBorder="1" applyAlignment="1">
      <alignment horizontal="left" vertical="top" wrapText="1"/>
    </xf>
    <xf numFmtId="0" fontId="297" fillId="0" borderId="565" xfId="0" applyFont="1" applyFill="1" applyBorder="1" applyAlignment="1">
      <alignment horizontal="center"/>
    </xf>
    <xf numFmtId="0" fontId="297" fillId="0" borderId="531" xfId="0" applyFont="1" applyFill="1" applyBorder="1" applyAlignment="1">
      <alignment horizontal="center"/>
    </xf>
    <xf numFmtId="0" fontId="198" fillId="0" borderId="532" xfId="0" applyFont="1" applyFill="1" applyBorder="1" applyAlignment="1">
      <alignment horizontal="left" vertical="top" wrapText="1"/>
    </xf>
    <xf numFmtId="0" fontId="198" fillId="0" borderId="531" xfId="0" applyFont="1" applyFill="1" applyBorder="1" applyAlignment="1">
      <alignment horizontal="left" vertical="top"/>
    </xf>
    <xf numFmtId="0" fontId="198" fillId="0" borderId="565" xfId="0" applyFont="1" applyFill="1" applyBorder="1" applyAlignment="1">
      <alignment horizontal="left" vertical="top" wrapText="1"/>
    </xf>
    <xf numFmtId="0" fontId="198" fillId="0" borderId="475" xfId="0" applyFont="1" applyFill="1" applyBorder="1" applyAlignment="1">
      <alignment horizontal="left" vertical="top" wrapText="1"/>
    </xf>
    <xf numFmtId="0" fontId="198" fillId="0" borderId="531" xfId="0" applyFont="1" applyFill="1" applyBorder="1" applyAlignment="1">
      <alignment horizontal="left" vertical="top" wrapText="1"/>
    </xf>
    <xf numFmtId="0" fontId="198" fillId="0" borderId="565" xfId="58" applyFont="1" applyFill="1" applyBorder="1" applyAlignment="1">
      <alignment horizontal="left" vertical="top" wrapText="1"/>
    </xf>
    <xf numFmtId="0" fontId="198" fillId="0" borderId="531" xfId="58" applyFont="1" applyFill="1" applyBorder="1" applyAlignment="1">
      <alignment horizontal="left" vertical="top"/>
    </xf>
    <xf numFmtId="0" fontId="198" fillId="0" borderId="426" xfId="0" applyFont="1" applyFill="1" applyBorder="1" applyAlignment="1">
      <alignment horizontal="center" vertical="center"/>
    </xf>
    <xf numFmtId="0" fontId="198" fillId="0" borderId="426" xfId="0" applyFont="1" applyFill="1" applyBorder="1" applyAlignment="1">
      <alignment horizontal="left" vertical="top" wrapText="1"/>
    </xf>
    <xf numFmtId="0" fontId="198" fillId="0" borderId="426" xfId="0" applyFont="1" applyFill="1" applyBorder="1" applyAlignment="1">
      <alignment horizontal="left" vertical="top"/>
    </xf>
    <xf numFmtId="0" fontId="198" fillId="0" borderId="426" xfId="0" applyFont="1" applyFill="1" applyBorder="1" applyAlignment="1">
      <alignment horizontal="left" vertical="center" wrapText="1"/>
    </xf>
    <xf numFmtId="0" fontId="198" fillId="0" borderId="426" xfId="0" applyFont="1" applyFill="1" applyBorder="1" applyAlignment="1">
      <alignment horizontal="left" vertical="center"/>
    </xf>
    <xf numFmtId="0" fontId="198" fillId="0" borderId="563" xfId="0" applyFont="1" applyFill="1" applyBorder="1" applyAlignment="1">
      <alignment horizontal="left" vertical="top" wrapText="1"/>
    </xf>
    <xf numFmtId="0" fontId="198" fillId="0" borderId="345" xfId="0" applyFont="1" applyFill="1" applyBorder="1" applyAlignment="1">
      <alignment horizontal="left" vertical="top"/>
    </xf>
    <xf numFmtId="0" fontId="198" fillId="0" borderId="532" xfId="0" applyFont="1" applyFill="1" applyBorder="1" applyAlignment="1">
      <alignment horizontal="center" vertical="center"/>
    </xf>
    <xf numFmtId="0" fontId="198" fillId="0" borderId="531" xfId="0" applyFont="1" applyFill="1" applyBorder="1" applyAlignment="1">
      <alignment horizontal="center" vertical="center"/>
    </xf>
    <xf numFmtId="0" fontId="198" fillId="0" borderId="562" xfId="0" applyFont="1" applyFill="1" applyBorder="1" applyAlignment="1">
      <alignment horizontal="left" vertical="center"/>
    </xf>
    <xf numFmtId="0" fontId="198" fillId="0" borderId="562" xfId="0" applyFont="1" applyFill="1" applyBorder="1" applyAlignment="1">
      <alignment horizontal="left" vertical="top" wrapText="1"/>
    </xf>
    <xf numFmtId="0" fontId="198" fillId="0" borderId="562" xfId="0" applyFont="1" applyFill="1" applyBorder="1" applyAlignment="1">
      <alignment horizontal="left" vertical="top"/>
    </xf>
    <xf numFmtId="0" fontId="198" fillId="0" borderId="562" xfId="0" applyFont="1" applyFill="1" applyBorder="1" applyAlignment="1">
      <alignment horizontal="center" vertical="center"/>
    </xf>
    <xf numFmtId="0" fontId="198" fillId="0" borderId="562" xfId="0" applyFont="1" applyFill="1" applyBorder="1" applyAlignment="1">
      <alignment vertical="center"/>
    </xf>
    <xf numFmtId="0" fontId="150" fillId="48" borderId="0" xfId="0" applyFont="1" applyFill="1" applyAlignment="1">
      <alignment horizontal="center"/>
    </xf>
    <xf numFmtId="0" fontId="190" fillId="48" borderId="0" xfId="0" applyFont="1" applyFill="1" applyAlignment="1">
      <alignment horizontal="center"/>
    </xf>
    <xf numFmtId="0" fontId="135" fillId="49" borderId="0" xfId="0" applyFont="1" applyFill="1" applyAlignment="1">
      <alignment horizontal="center"/>
    </xf>
    <xf numFmtId="0" fontId="85" fillId="40" borderId="0" xfId="0" applyFont="1" applyFill="1" applyAlignment="1">
      <alignment horizontal="center" vertical="center"/>
    </xf>
    <xf numFmtId="0" fontId="148" fillId="0" borderId="874" xfId="0" applyFont="1" applyFill="1" applyBorder="1" applyAlignment="1">
      <alignment horizontal="left" vertical="center" wrapText="1"/>
    </xf>
    <xf numFmtId="0" fontId="148" fillId="0" borderId="875" xfId="0" applyFont="1" applyFill="1" applyBorder="1" applyAlignment="1">
      <alignment horizontal="left" vertical="center" wrapText="1"/>
    </xf>
    <xf numFmtId="0" fontId="148" fillId="0" borderId="874" xfId="0" applyFont="1" applyBorder="1" applyAlignment="1">
      <alignment horizontal="left" vertical="center" wrapText="1"/>
    </xf>
    <xf numFmtId="0" fontId="148" fillId="0" borderId="875" xfId="0" applyFont="1" applyBorder="1" applyAlignment="1">
      <alignment horizontal="left" vertical="center" wrapText="1"/>
    </xf>
    <xf numFmtId="44" fontId="129" fillId="0" borderId="12" xfId="186" applyFont="1" applyBorder="1" applyAlignment="1">
      <alignment horizontal="center"/>
    </xf>
    <xf numFmtId="0" fontId="144" fillId="0" borderId="12" xfId="0" applyFont="1" applyBorder="1" applyAlignment="1">
      <alignment horizontal="left" vertical="center"/>
    </xf>
    <xf numFmtId="0" fontId="0" fillId="0" borderId="12" xfId="0" applyBorder="1" applyAlignment="1">
      <alignment horizontal="center"/>
    </xf>
    <xf numFmtId="0" fontId="148" fillId="0" borderId="321" xfId="0" applyFont="1" applyFill="1" applyBorder="1" applyAlignment="1">
      <alignment horizontal="left"/>
    </xf>
    <xf numFmtId="0" fontId="148" fillId="0" borderId="322" xfId="0" applyFont="1" applyFill="1" applyBorder="1" applyAlignment="1">
      <alignment horizontal="left"/>
    </xf>
    <xf numFmtId="0" fontId="148" fillId="0" borderId="323" xfId="0" applyFont="1" applyFill="1" applyBorder="1" applyAlignment="1">
      <alignment horizontal="left"/>
    </xf>
    <xf numFmtId="0" fontId="144" fillId="0" borderId="319" xfId="0" applyFont="1" applyFill="1" applyBorder="1" applyAlignment="1">
      <alignment horizontal="center" vertical="center"/>
    </xf>
    <xf numFmtId="0" fontId="144" fillId="0" borderId="216" xfId="0" applyFont="1" applyFill="1" applyBorder="1" applyAlignment="1">
      <alignment horizontal="center" vertical="center"/>
    </xf>
    <xf numFmtId="0" fontId="144" fillId="0" borderId="328" xfId="0" applyFont="1" applyFill="1" applyBorder="1" applyAlignment="1">
      <alignment horizontal="center" vertical="center"/>
    </xf>
    <xf numFmtId="0" fontId="148" fillId="0" borderId="319" xfId="0" applyFont="1" applyFill="1" applyBorder="1" applyAlignment="1">
      <alignment horizontal="center"/>
    </xf>
    <xf numFmtId="0" fontId="148" fillId="0" borderId="216" xfId="0" applyFont="1" applyFill="1" applyBorder="1" applyAlignment="1">
      <alignment horizontal="center"/>
    </xf>
    <xf numFmtId="0" fontId="148" fillId="0" borderId="328" xfId="0" applyFont="1" applyFill="1" applyBorder="1" applyAlignment="1">
      <alignment horizontal="center"/>
    </xf>
    <xf numFmtId="0" fontId="8" fillId="34" borderId="210" xfId="70" applyFont="1" applyFill="1" applyBorder="1" applyAlignment="1">
      <alignment horizontal="center" vertical="center"/>
    </xf>
    <xf numFmtId="0" fontId="175" fillId="138" borderId="815" xfId="13969" applyFont="1" applyFill="1" applyBorder="1" applyAlignment="1">
      <alignment horizontal="center" vertical="center" wrapText="1"/>
    </xf>
    <xf numFmtId="0" fontId="237" fillId="139" borderId="439" xfId="13969" applyFont="1" applyFill="1" applyBorder="1" applyAlignment="1">
      <alignment horizontal="center" vertical="center"/>
    </xf>
    <xf numFmtId="0" fontId="237" fillId="139" borderId="821" xfId="13969" applyFont="1" applyFill="1" applyBorder="1" applyAlignment="1">
      <alignment horizontal="center" vertical="center"/>
    </xf>
    <xf numFmtId="9" fontId="237" fillId="139" borderId="715" xfId="13969" applyNumberFormat="1" applyFont="1" applyFill="1" applyBorder="1" applyAlignment="1">
      <alignment horizontal="center" vertical="center"/>
    </xf>
    <xf numFmtId="9" fontId="237" fillId="139" borderId="74" xfId="13969" applyNumberFormat="1" applyFont="1" applyFill="1" applyBorder="1" applyAlignment="1">
      <alignment horizontal="center" vertical="center"/>
    </xf>
    <xf numFmtId="0" fontId="25" fillId="141" borderId="815" xfId="13969" applyFont="1" applyFill="1" applyBorder="1" applyAlignment="1">
      <alignment horizontal="center" vertical="center" wrapText="1"/>
    </xf>
    <xf numFmtId="0" fontId="5" fillId="136" borderId="815" xfId="13969" applyFont="1" applyFill="1" applyBorder="1" applyAlignment="1">
      <alignment horizontal="center" vertical="center" wrapText="1"/>
    </xf>
    <xf numFmtId="0" fontId="139" fillId="140" borderId="815" xfId="13969" applyFont="1" applyFill="1" applyBorder="1" applyAlignment="1">
      <alignment horizontal="center"/>
    </xf>
    <xf numFmtId="0" fontId="25" fillId="0" borderId="815" xfId="13969" applyFont="1" applyBorder="1" applyAlignment="1">
      <alignment horizontal="left" vertical="center" wrapText="1"/>
    </xf>
    <xf numFmtId="0" fontId="139" fillId="0" borderId="754" xfId="13969" applyFont="1" applyBorder="1" applyAlignment="1">
      <alignment horizontal="left" vertical="center" wrapText="1"/>
    </xf>
    <xf numFmtId="0" fontId="139" fillId="0" borderId="741" xfId="13969" applyFont="1" applyBorder="1" applyAlignment="1">
      <alignment horizontal="left" vertical="center" wrapText="1"/>
    </xf>
    <xf numFmtId="0" fontId="139" fillId="0" borderId="750" xfId="13969" applyFont="1" applyBorder="1" applyAlignment="1">
      <alignment horizontal="left" vertical="center" wrapText="1"/>
    </xf>
    <xf numFmtId="0" fontId="139" fillId="0" borderId="815" xfId="13969" applyFont="1" applyBorder="1" applyAlignment="1">
      <alignment horizontal="center" vertical="center" wrapText="1"/>
    </xf>
    <xf numFmtId="0" fontId="369" fillId="137" borderId="815" xfId="13969" applyFont="1" applyFill="1" applyBorder="1" applyAlignment="1">
      <alignment horizontal="center" vertical="center"/>
    </xf>
    <xf numFmtId="0" fontId="25" fillId="136" borderId="815" xfId="13969" applyFont="1" applyFill="1" applyBorder="1" applyAlignment="1">
      <alignment horizontal="center" vertical="center" wrapText="1"/>
    </xf>
    <xf numFmtId="0" fontId="139" fillId="136" borderId="815" xfId="13969" applyFont="1" applyFill="1" applyBorder="1" applyAlignment="1">
      <alignment horizontal="left" vertical="center" wrapText="1"/>
    </xf>
    <xf numFmtId="0" fontId="309" fillId="136" borderId="815" xfId="13969" applyFont="1" applyFill="1" applyBorder="1" applyAlignment="1">
      <alignment horizontal="left" vertical="center" wrapText="1"/>
    </xf>
    <xf numFmtId="0" fontId="5" fillId="0" borderId="815" xfId="13969" applyFont="1" applyBorder="1" applyAlignment="1">
      <alignment horizontal="left" vertical="center" wrapText="1"/>
    </xf>
    <xf numFmtId="0" fontId="139" fillId="140" borderId="815" xfId="13969" applyFont="1" applyFill="1" applyBorder="1" applyAlignment="1">
      <alignment horizontal="center" vertical="center"/>
    </xf>
    <xf numFmtId="0" fontId="25" fillId="136" borderId="815" xfId="13969" applyFont="1" applyFill="1" applyBorder="1" applyAlignment="1">
      <alignment horizontal="left" vertical="center" wrapText="1"/>
    </xf>
    <xf numFmtId="1" fontId="5" fillId="140" borderId="815" xfId="13969" applyNumberFormat="1" applyFont="1" applyFill="1" applyBorder="1" applyAlignment="1">
      <alignment horizontal="center" vertical="center"/>
    </xf>
    <xf numFmtId="0" fontId="309" fillId="140" borderId="815" xfId="13969" applyFont="1" applyFill="1" applyBorder="1" applyAlignment="1">
      <alignment horizontal="left" vertical="center" wrapText="1"/>
    </xf>
    <xf numFmtId="0" fontId="139" fillId="0" borderId="815" xfId="13969" applyFont="1" applyBorder="1" applyAlignment="1">
      <alignment horizontal="left" vertical="center" wrapText="1"/>
    </xf>
    <xf numFmtId="1" fontId="5" fillId="136" borderId="815" xfId="13969" applyNumberFormat="1" applyFont="1" applyFill="1" applyBorder="1" applyAlignment="1">
      <alignment horizontal="center" vertical="center"/>
    </xf>
    <xf numFmtId="0" fontId="139" fillId="140" borderId="815" xfId="13969" applyFont="1" applyFill="1" applyBorder="1" applyAlignment="1">
      <alignment horizontal="left" vertical="center" wrapText="1"/>
    </xf>
    <xf numFmtId="0" fontId="139" fillId="47" borderId="815" xfId="13969" applyFont="1" applyFill="1" applyBorder="1" applyAlignment="1">
      <alignment horizontal="left" vertical="center" wrapText="1"/>
    </xf>
    <xf numFmtId="0" fontId="175" fillId="143" borderId="815" xfId="13969" applyFont="1" applyFill="1" applyBorder="1" applyAlignment="1">
      <alignment horizontal="center" vertical="center"/>
    </xf>
    <xf numFmtId="0" fontId="368" fillId="0" borderId="815" xfId="13969" applyFont="1" applyBorder="1" applyAlignment="1">
      <alignment horizontal="center" vertical="center"/>
    </xf>
    <xf numFmtId="0" fontId="5" fillId="0" borderId="815" xfId="13969" applyFont="1" applyBorder="1" applyAlignment="1">
      <alignment horizontal="center" vertical="center" wrapText="1"/>
    </xf>
    <xf numFmtId="0" fontId="5" fillId="136" borderId="815" xfId="13969" applyFont="1" applyFill="1" applyBorder="1" applyAlignment="1">
      <alignment horizontal="left" vertical="center" wrapText="1"/>
    </xf>
    <xf numFmtId="0" fontId="25" fillId="144" borderId="815" xfId="13969" applyFont="1" applyFill="1" applyBorder="1" applyAlignment="1">
      <alignment horizontal="left" vertical="center" wrapText="1"/>
    </xf>
    <xf numFmtId="0" fontId="202" fillId="0" borderId="0" xfId="0" applyFont="1" applyBorder="1" applyAlignment="1">
      <alignment horizontal="center" vertical="center"/>
    </xf>
    <xf numFmtId="0" fontId="202" fillId="0" borderId="255" xfId="0" applyFont="1" applyBorder="1" applyAlignment="1">
      <alignment horizontal="center" vertical="center"/>
    </xf>
    <xf numFmtId="0" fontId="202" fillId="0" borderId="256" xfId="0" applyFont="1" applyBorder="1" applyAlignment="1">
      <alignment horizontal="center" vertical="center"/>
    </xf>
    <xf numFmtId="0" fontId="0" fillId="0" borderId="193" xfId="0" applyBorder="1" applyAlignment="1">
      <alignment horizontal="center"/>
    </xf>
    <xf numFmtId="0" fontId="202" fillId="0" borderId="143" xfId="0" applyFont="1" applyBorder="1" applyAlignment="1">
      <alignment horizontal="center" vertical="center"/>
    </xf>
    <xf numFmtId="0" fontId="202" fillId="0" borderId="145" xfId="0" applyFont="1" applyBorder="1" applyAlignment="1">
      <alignment horizontal="center" vertical="center"/>
    </xf>
    <xf numFmtId="0" fontId="202" fillId="0" borderId="144" xfId="0" applyFont="1" applyBorder="1" applyAlignment="1">
      <alignment horizontal="center" vertical="center"/>
    </xf>
    <xf numFmtId="0" fontId="252" fillId="80" borderId="135" xfId="0" applyFont="1" applyFill="1" applyBorder="1" applyAlignment="1">
      <alignment horizontal="center" vertical="center"/>
    </xf>
    <xf numFmtId="0" fontId="252" fillId="80" borderId="136" xfId="0" applyFont="1" applyFill="1" applyBorder="1" applyAlignment="1">
      <alignment horizontal="center" vertical="center"/>
    </xf>
    <xf numFmtId="0" fontId="252" fillId="80" borderId="254" xfId="0" applyFont="1" applyFill="1" applyBorder="1" applyAlignment="1">
      <alignment horizontal="center" vertical="center"/>
    </xf>
    <xf numFmtId="0" fontId="253" fillId="0" borderId="135" xfId="0" applyFont="1" applyBorder="1" applyAlignment="1">
      <alignment horizontal="center" vertical="center"/>
    </xf>
    <xf numFmtId="0" fontId="253" fillId="0" borderId="136" xfId="0" applyFont="1" applyBorder="1" applyAlignment="1">
      <alignment horizontal="center" vertical="center"/>
    </xf>
    <xf numFmtId="0" fontId="225" fillId="0" borderId="135" xfId="0" applyFont="1" applyBorder="1" applyAlignment="1">
      <alignment horizontal="center" vertical="center"/>
    </xf>
    <xf numFmtId="0" fontId="225" fillId="0" borderId="137" xfId="0" applyFont="1" applyBorder="1" applyAlignment="1">
      <alignment horizontal="center" vertical="center"/>
    </xf>
    <xf numFmtId="0" fontId="0" fillId="0" borderId="0" xfId="0" applyAlignment="1">
      <alignment vertical="top"/>
    </xf>
    <xf numFmtId="0" fontId="0" fillId="0" borderId="829" xfId="0" applyBorder="1" applyAlignment="1">
      <alignment horizontal="center" vertical="center"/>
    </xf>
    <xf numFmtId="0" fontId="134" fillId="0" borderId="0" xfId="0" applyFont="1" applyBorder="1" applyAlignment="1">
      <alignment horizontal="center" vertical="center"/>
    </xf>
    <xf numFmtId="0" fontId="150" fillId="0" borderId="0" xfId="0" applyFont="1" applyBorder="1" applyAlignment="1">
      <alignment horizontal="left" vertical="center" wrapText="1"/>
    </xf>
  </cellXfs>
  <cellStyles count="24722">
    <cellStyle name="??????? 2" xfId="24712" xr:uid="{00000000-0005-0000-0000-000000000000}"/>
    <cellStyle name="20 % – Zvýraznění1" xfId="1" xr:uid="{00000000-0005-0000-0000-000001000000}"/>
    <cellStyle name="20 % – Zvýraznění2" xfId="2" xr:uid="{00000000-0005-0000-0000-000002000000}"/>
    <cellStyle name="20 % – Zvýraznění3" xfId="3" xr:uid="{00000000-0005-0000-0000-000003000000}"/>
    <cellStyle name="20 % – Zvýraznění4" xfId="4" xr:uid="{00000000-0005-0000-0000-000004000000}"/>
    <cellStyle name="20 % – Zvýraznění5" xfId="5" xr:uid="{00000000-0005-0000-0000-000005000000}"/>
    <cellStyle name="20 % – Zvýraznění6" xfId="6" xr:uid="{00000000-0005-0000-0000-000006000000}"/>
    <cellStyle name="20% - Акцент1 10" xfId="311" xr:uid="{00000000-0005-0000-0000-000007000000}"/>
    <cellStyle name="20% - Акцент1 10 10" xfId="312" xr:uid="{00000000-0005-0000-0000-000008000000}"/>
    <cellStyle name="20% - Акцент1 10 10 2" xfId="7112" xr:uid="{00000000-0005-0000-0000-000009000000}"/>
    <cellStyle name="20% - Акцент1 10 10 3" xfId="11068" xr:uid="{00000000-0005-0000-0000-00000A000000}"/>
    <cellStyle name="20% - Акцент1 10 10 4" xfId="13048" xr:uid="{00000000-0005-0000-0000-00000B000000}"/>
    <cellStyle name="20% - Акцент1 10 11" xfId="7111" xr:uid="{00000000-0005-0000-0000-00000C000000}"/>
    <cellStyle name="20% - Акцент1 10 12" xfId="11069" xr:uid="{00000000-0005-0000-0000-00000D000000}"/>
    <cellStyle name="20% - Акцент1 10 13" xfId="13049" xr:uid="{00000000-0005-0000-0000-00000E000000}"/>
    <cellStyle name="20% - Акцент1 10 2" xfId="313" xr:uid="{00000000-0005-0000-0000-00000F000000}"/>
    <cellStyle name="20% - Акцент1 10 2 2" xfId="7113" xr:uid="{00000000-0005-0000-0000-000010000000}"/>
    <cellStyle name="20% - Акцент1 10 2 3" xfId="11067" xr:uid="{00000000-0005-0000-0000-000011000000}"/>
    <cellStyle name="20% - Акцент1 10 2 4" xfId="13047" xr:uid="{00000000-0005-0000-0000-000012000000}"/>
    <cellStyle name="20% - Акцент1 10 3" xfId="314" xr:uid="{00000000-0005-0000-0000-000013000000}"/>
    <cellStyle name="20% - Акцент1 10 3 2" xfId="7114" xr:uid="{00000000-0005-0000-0000-000014000000}"/>
    <cellStyle name="20% - Акцент1 10 3 3" xfId="11066" xr:uid="{00000000-0005-0000-0000-000015000000}"/>
    <cellStyle name="20% - Акцент1 10 3 4" xfId="13046" xr:uid="{00000000-0005-0000-0000-000016000000}"/>
    <cellStyle name="20% - Акцент1 10 4" xfId="315" xr:uid="{00000000-0005-0000-0000-000017000000}"/>
    <cellStyle name="20% - Акцент1 10 4 2" xfId="7115" xr:uid="{00000000-0005-0000-0000-000018000000}"/>
    <cellStyle name="20% - Акцент1 10 4 3" xfId="11065" xr:uid="{00000000-0005-0000-0000-000019000000}"/>
    <cellStyle name="20% - Акцент1 10 4 4" xfId="13045" xr:uid="{00000000-0005-0000-0000-00001A000000}"/>
    <cellStyle name="20% - Акцент1 10 5" xfId="316" xr:uid="{00000000-0005-0000-0000-00001B000000}"/>
    <cellStyle name="20% - Акцент1 10 5 2" xfId="7116" xr:uid="{00000000-0005-0000-0000-00001C000000}"/>
    <cellStyle name="20% - Акцент1 10 5 3" xfId="11064" xr:uid="{00000000-0005-0000-0000-00001D000000}"/>
    <cellStyle name="20% - Акцент1 10 5 4" xfId="13044" xr:uid="{00000000-0005-0000-0000-00001E000000}"/>
    <cellStyle name="20% - Акцент1 10 6" xfId="317" xr:uid="{00000000-0005-0000-0000-00001F000000}"/>
    <cellStyle name="20% - Акцент1 10 6 2" xfId="7117" xr:uid="{00000000-0005-0000-0000-000020000000}"/>
    <cellStyle name="20% - Акцент1 10 6 3" xfId="11063" xr:uid="{00000000-0005-0000-0000-000021000000}"/>
    <cellStyle name="20% - Акцент1 10 6 4" xfId="13043" xr:uid="{00000000-0005-0000-0000-000022000000}"/>
    <cellStyle name="20% - Акцент1 10 7" xfId="318" xr:uid="{00000000-0005-0000-0000-000023000000}"/>
    <cellStyle name="20% - Акцент1 10 7 2" xfId="7118" xr:uid="{00000000-0005-0000-0000-000024000000}"/>
    <cellStyle name="20% - Акцент1 10 7 3" xfId="11062" xr:uid="{00000000-0005-0000-0000-000025000000}"/>
    <cellStyle name="20% - Акцент1 10 7 4" xfId="13042" xr:uid="{00000000-0005-0000-0000-000026000000}"/>
    <cellStyle name="20% - Акцент1 10 8" xfId="319" xr:uid="{00000000-0005-0000-0000-000027000000}"/>
    <cellStyle name="20% - Акцент1 10 8 2" xfId="7119" xr:uid="{00000000-0005-0000-0000-000028000000}"/>
    <cellStyle name="20% - Акцент1 10 8 3" xfId="11061" xr:uid="{00000000-0005-0000-0000-000029000000}"/>
    <cellStyle name="20% - Акцент1 10 8 4" xfId="13041" xr:uid="{00000000-0005-0000-0000-00002A000000}"/>
    <cellStyle name="20% - Акцент1 10 9" xfId="320" xr:uid="{00000000-0005-0000-0000-00002B000000}"/>
    <cellStyle name="20% - Акцент1 10 9 2" xfId="7120" xr:uid="{00000000-0005-0000-0000-00002C000000}"/>
    <cellStyle name="20% - Акцент1 10 9 3" xfId="11060" xr:uid="{00000000-0005-0000-0000-00002D000000}"/>
    <cellStyle name="20% - Акцент1 10 9 4" xfId="13040" xr:uid="{00000000-0005-0000-0000-00002E000000}"/>
    <cellStyle name="20% - Акцент1 11" xfId="321" xr:uid="{00000000-0005-0000-0000-00002F000000}"/>
    <cellStyle name="20% - Акцент1 11 10" xfId="322" xr:uid="{00000000-0005-0000-0000-000030000000}"/>
    <cellStyle name="20% - Акцент1 11 10 2" xfId="7122" xr:uid="{00000000-0005-0000-0000-000031000000}"/>
    <cellStyle name="20% - Акцент1 11 10 3" xfId="11058" xr:uid="{00000000-0005-0000-0000-000032000000}"/>
    <cellStyle name="20% - Акцент1 11 10 4" xfId="13038" xr:uid="{00000000-0005-0000-0000-000033000000}"/>
    <cellStyle name="20% - Акцент1 11 11" xfId="7121" xr:uid="{00000000-0005-0000-0000-000034000000}"/>
    <cellStyle name="20% - Акцент1 11 12" xfId="11059" xr:uid="{00000000-0005-0000-0000-000035000000}"/>
    <cellStyle name="20% - Акцент1 11 13" xfId="13039" xr:uid="{00000000-0005-0000-0000-000036000000}"/>
    <cellStyle name="20% - Акцент1 11 2" xfId="323" xr:uid="{00000000-0005-0000-0000-000037000000}"/>
    <cellStyle name="20% - Акцент1 11 2 2" xfId="7123" xr:uid="{00000000-0005-0000-0000-000038000000}"/>
    <cellStyle name="20% - Акцент1 11 2 3" xfId="11057" xr:uid="{00000000-0005-0000-0000-000039000000}"/>
    <cellStyle name="20% - Акцент1 11 2 4" xfId="13037" xr:uid="{00000000-0005-0000-0000-00003A000000}"/>
    <cellStyle name="20% - Акцент1 11 3" xfId="324" xr:uid="{00000000-0005-0000-0000-00003B000000}"/>
    <cellStyle name="20% - Акцент1 11 3 2" xfId="7124" xr:uid="{00000000-0005-0000-0000-00003C000000}"/>
    <cellStyle name="20% - Акцент1 11 3 3" xfId="11056" xr:uid="{00000000-0005-0000-0000-00003D000000}"/>
    <cellStyle name="20% - Акцент1 11 3 4" xfId="13036" xr:uid="{00000000-0005-0000-0000-00003E000000}"/>
    <cellStyle name="20% - Акцент1 11 4" xfId="325" xr:uid="{00000000-0005-0000-0000-00003F000000}"/>
    <cellStyle name="20% - Акцент1 11 4 2" xfId="7125" xr:uid="{00000000-0005-0000-0000-000040000000}"/>
    <cellStyle name="20% - Акцент1 11 4 3" xfId="11055" xr:uid="{00000000-0005-0000-0000-000041000000}"/>
    <cellStyle name="20% - Акцент1 11 4 4" xfId="13035" xr:uid="{00000000-0005-0000-0000-000042000000}"/>
    <cellStyle name="20% - Акцент1 11 5" xfId="326" xr:uid="{00000000-0005-0000-0000-000043000000}"/>
    <cellStyle name="20% - Акцент1 11 5 2" xfId="7126" xr:uid="{00000000-0005-0000-0000-000044000000}"/>
    <cellStyle name="20% - Акцент1 11 5 3" xfId="11054" xr:uid="{00000000-0005-0000-0000-000045000000}"/>
    <cellStyle name="20% - Акцент1 11 5 4" xfId="13034" xr:uid="{00000000-0005-0000-0000-000046000000}"/>
    <cellStyle name="20% - Акцент1 11 6" xfId="327" xr:uid="{00000000-0005-0000-0000-000047000000}"/>
    <cellStyle name="20% - Акцент1 11 6 2" xfId="7127" xr:uid="{00000000-0005-0000-0000-000048000000}"/>
    <cellStyle name="20% - Акцент1 11 6 3" xfId="11053" xr:uid="{00000000-0005-0000-0000-000049000000}"/>
    <cellStyle name="20% - Акцент1 11 6 4" xfId="13033" xr:uid="{00000000-0005-0000-0000-00004A000000}"/>
    <cellStyle name="20% - Акцент1 11 7" xfId="328" xr:uid="{00000000-0005-0000-0000-00004B000000}"/>
    <cellStyle name="20% - Акцент1 11 7 2" xfId="7128" xr:uid="{00000000-0005-0000-0000-00004C000000}"/>
    <cellStyle name="20% - Акцент1 11 7 3" xfId="11052" xr:uid="{00000000-0005-0000-0000-00004D000000}"/>
    <cellStyle name="20% - Акцент1 11 7 4" xfId="13032" xr:uid="{00000000-0005-0000-0000-00004E000000}"/>
    <cellStyle name="20% - Акцент1 11 8" xfId="329" xr:uid="{00000000-0005-0000-0000-00004F000000}"/>
    <cellStyle name="20% - Акцент1 11 8 2" xfId="7129" xr:uid="{00000000-0005-0000-0000-000050000000}"/>
    <cellStyle name="20% - Акцент1 11 8 3" xfId="11051" xr:uid="{00000000-0005-0000-0000-000051000000}"/>
    <cellStyle name="20% - Акцент1 11 8 4" xfId="13031" xr:uid="{00000000-0005-0000-0000-000052000000}"/>
    <cellStyle name="20% - Акцент1 11 9" xfId="330" xr:uid="{00000000-0005-0000-0000-000053000000}"/>
    <cellStyle name="20% - Акцент1 11 9 2" xfId="7130" xr:uid="{00000000-0005-0000-0000-000054000000}"/>
    <cellStyle name="20% - Акцент1 11 9 3" xfId="11050" xr:uid="{00000000-0005-0000-0000-000055000000}"/>
    <cellStyle name="20% - Акцент1 11 9 4" xfId="13030" xr:uid="{00000000-0005-0000-0000-000056000000}"/>
    <cellStyle name="20% - Акцент1 12" xfId="331" xr:uid="{00000000-0005-0000-0000-000057000000}"/>
    <cellStyle name="20% - Акцент1 12 10" xfId="332" xr:uid="{00000000-0005-0000-0000-000058000000}"/>
    <cellStyle name="20% - Акцент1 12 10 2" xfId="7132" xr:uid="{00000000-0005-0000-0000-000059000000}"/>
    <cellStyle name="20% - Акцент1 12 10 3" xfId="11048" xr:uid="{00000000-0005-0000-0000-00005A000000}"/>
    <cellStyle name="20% - Акцент1 12 10 4" xfId="13028" xr:uid="{00000000-0005-0000-0000-00005B000000}"/>
    <cellStyle name="20% - Акцент1 12 11" xfId="7131" xr:uid="{00000000-0005-0000-0000-00005C000000}"/>
    <cellStyle name="20% - Акцент1 12 12" xfId="11049" xr:uid="{00000000-0005-0000-0000-00005D000000}"/>
    <cellStyle name="20% - Акцент1 12 13" xfId="13029" xr:uid="{00000000-0005-0000-0000-00005E000000}"/>
    <cellStyle name="20% - Акцент1 12 2" xfId="333" xr:uid="{00000000-0005-0000-0000-00005F000000}"/>
    <cellStyle name="20% - Акцент1 12 2 2" xfId="7133" xr:uid="{00000000-0005-0000-0000-000060000000}"/>
    <cellStyle name="20% - Акцент1 12 2 3" xfId="11047" xr:uid="{00000000-0005-0000-0000-000061000000}"/>
    <cellStyle name="20% - Акцент1 12 2 4" xfId="13027" xr:uid="{00000000-0005-0000-0000-000062000000}"/>
    <cellStyle name="20% - Акцент1 12 3" xfId="334" xr:uid="{00000000-0005-0000-0000-000063000000}"/>
    <cellStyle name="20% - Акцент1 12 3 2" xfId="7134" xr:uid="{00000000-0005-0000-0000-000064000000}"/>
    <cellStyle name="20% - Акцент1 12 3 3" xfId="11046" xr:uid="{00000000-0005-0000-0000-000065000000}"/>
    <cellStyle name="20% - Акцент1 12 3 4" xfId="13026" xr:uid="{00000000-0005-0000-0000-000066000000}"/>
    <cellStyle name="20% - Акцент1 12 4" xfId="335" xr:uid="{00000000-0005-0000-0000-000067000000}"/>
    <cellStyle name="20% - Акцент1 12 4 2" xfId="7135" xr:uid="{00000000-0005-0000-0000-000068000000}"/>
    <cellStyle name="20% - Акцент1 12 4 3" xfId="11045" xr:uid="{00000000-0005-0000-0000-000069000000}"/>
    <cellStyle name="20% - Акцент1 12 4 4" xfId="13025" xr:uid="{00000000-0005-0000-0000-00006A000000}"/>
    <cellStyle name="20% - Акцент1 12 5" xfId="336" xr:uid="{00000000-0005-0000-0000-00006B000000}"/>
    <cellStyle name="20% - Акцент1 12 5 2" xfId="7136" xr:uid="{00000000-0005-0000-0000-00006C000000}"/>
    <cellStyle name="20% - Акцент1 12 5 3" xfId="11044" xr:uid="{00000000-0005-0000-0000-00006D000000}"/>
    <cellStyle name="20% - Акцент1 12 5 4" xfId="13024" xr:uid="{00000000-0005-0000-0000-00006E000000}"/>
    <cellStyle name="20% - Акцент1 12 6" xfId="337" xr:uid="{00000000-0005-0000-0000-00006F000000}"/>
    <cellStyle name="20% - Акцент1 12 6 2" xfId="7137" xr:uid="{00000000-0005-0000-0000-000070000000}"/>
    <cellStyle name="20% - Акцент1 12 6 3" xfId="11043" xr:uid="{00000000-0005-0000-0000-000071000000}"/>
    <cellStyle name="20% - Акцент1 12 6 4" xfId="13023" xr:uid="{00000000-0005-0000-0000-000072000000}"/>
    <cellStyle name="20% - Акцент1 12 7" xfId="338" xr:uid="{00000000-0005-0000-0000-000073000000}"/>
    <cellStyle name="20% - Акцент1 12 7 2" xfId="7138" xr:uid="{00000000-0005-0000-0000-000074000000}"/>
    <cellStyle name="20% - Акцент1 12 7 3" xfId="11042" xr:uid="{00000000-0005-0000-0000-000075000000}"/>
    <cellStyle name="20% - Акцент1 12 7 4" xfId="13022" xr:uid="{00000000-0005-0000-0000-000076000000}"/>
    <cellStyle name="20% - Акцент1 12 8" xfId="339" xr:uid="{00000000-0005-0000-0000-000077000000}"/>
    <cellStyle name="20% - Акцент1 12 8 2" xfId="7139" xr:uid="{00000000-0005-0000-0000-000078000000}"/>
    <cellStyle name="20% - Акцент1 12 8 3" xfId="11041" xr:uid="{00000000-0005-0000-0000-000079000000}"/>
    <cellStyle name="20% - Акцент1 12 8 4" xfId="13021" xr:uid="{00000000-0005-0000-0000-00007A000000}"/>
    <cellStyle name="20% - Акцент1 12 9" xfId="340" xr:uid="{00000000-0005-0000-0000-00007B000000}"/>
    <cellStyle name="20% - Акцент1 12 9 2" xfId="7140" xr:uid="{00000000-0005-0000-0000-00007C000000}"/>
    <cellStyle name="20% - Акцент1 12 9 3" xfId="11040" xr:uid="{00000000-0005-0000-0000-00007D000000}"/>
    <cellStyle name="20% - Акцент1 12 9 4" xfId="13020" xr:uid="{00000000-0005-0000-0000-00007E000000}"/>
    <cellStyle name="20% - Акцент1 13" xfId="341" xr:uid="{00000000-0005-0000-0000-00007F000000}"/>
    <cellStyle name="20% - Акцент1 13 10" xfId="342" xr:uid="{00000000-0005-0000-0000-000080000000}"/>
    <cellStyle name="20% - Акцент1 13 10 2" xfId="7142" xr:uid="{00000000-0005-0000-0000-000081000000}"/>
    <cellStyle name="20% - Акцент1 13 10 3" xfId="11038" xr:uid="{00000000-0005-0000-0000-000082000000}"/>
    <cellStyle name="20% - Акцент1 13 10 4" xfId="13018" xr:uid="{00000000-0005-0000-0000-000083000000}"/>
    <cellStyle name="20% - Акцент1 13 11" xfId="7141" xr:uid="{00000000-0005-0000-0000-000084000000}"/>
    <cellStyle name="20% - Акцент1 13 12" xfId="11039" xr:uid="{00000000-0005-0000-0000-000085000000}"/>
    <cellStyle name="20% - Акцент1 13 13" xfId="13019" xr:uid="{00000000-0005-0000-0000-000086000000}"/>
    <cellStyle name="20% - Акцент1 13 2" xfId="343" xr:uid="{00000000-0005-0000-0000-000087000000}"/>
    <cellStyle name="20% - Акцент1 13 2 2" xfId="7143" xr:uid="{00000000-0005-0000-0000-000088000000}"/>
    <cellStyle name="20% - Акцент1 13 2 3" xfId="11037" xr:uid="{00000000-0005-0000-0000-000089000000}"/>
    <cellStyle name="20% - Акцент1 13 2 4" xfId="13017" xr:uid="{00000000-0005-0000-0000-00008A000000}"/>
    <cellStyle name="20% - Акцент1 13 3" xfId="344" xr:uid="{00000000-0005-0000-0000-00008B000000}"/>
    <cellStyle name="20% - Акцент1 13 3 2" xfId="7144" xr:uid="{00000000-0005-0000-0000-00008C000000}"/>
    <cellStyle name="20% - Акцент1 13 3 3" xfId="11036" xr:uid="{00000000-0005-0000-0000-00008D000000}"/>
    <cellStyle name="20% - Акцент1 13 3 4" xfId="13016" xr:uid="{00000000-0005-0000-0000-00008E000000}"/>
    <cellStyle name="20% - Акцент1 13 4" xfId="345" xr:uid="{00000000-0005-0000-0000-00008F000000}"/>
    <cellStyle name="20% - Акцент1 13 4 2" xfId="7145" xr:uid="{00000000-0005-0000-0000-000090000000}"/>
    <cellStyle name="20% - Акцент1 13 4 3" xfId="11035" xr:uid="{00000000-0005-0000-0000-000091000000}"/>
    <cellStyle name="20% - Акцент1 13 4 4" xfId="13015" xr:uid="{00000000-0005-0000-0000-000092000000}"/>
    <cellStyle name="20% - Акцент1 13 5" xfId="346" xr:uid="{00000000-0005-0000-0000-000093000000}"/>
    <cellStyle name="20% - Акцент1 13 5 2" xfId="7146" xr:uid="{00000000-0005-0000-0000-000094000000}"/>
    <cellStyle name="20% - Акцент1 13 5 3" xfId="11034" xr:uid="{00000000-0005-0000-0000-000095000000}"/>
    <cellStyle name="20% - Акцент1 13 5 4" xfId="13014" xr:uid="{00000000-0005-0000-0000-000096000000}"/>
    <cellStyle name="20% - Акцент1 13 6" xfId="347" xr:uid="{00000000-0005-0000-0000-000097000000}"/>
    <cellStyle name="20% - Акцент1 13 6 2" xfId="7147" xr:uid="{00000000-0005-0000-0000-000098000000}"/>
    <cellStyle name="20% - Акцент1 13 6 3" xfId="11033" xr:uid="{00000000-0005-0000-0000-000099000000}"/>
    <cellStyle name="20% - Акцент1 13 6 4" xfId="13013" xr:uid="{00000000-0005-0000-0000-00009A000000}"/>
    <cellStyle name="20% - Акцент1 13 7" xfId="348" xr:uid="{00000000-0005-0000-0000-00009B000000}"/>
    <cellStyle name="20% - Акцент1 13 7 2" xfId="7148" xr:uid="{00000000-0005-0000-0000-00009C000000}"/>
    <cellStyle name="20% - Акцент1 13 7 3" xfId="11032" xr:uid="{00000000-0005-0000-0000-00009D000000}"/>
    <cellStyle name="20% - Акцент1 13 7 4" xfId="13012" xr:uid="{00000000-0005-0000-0000-00009E000000}"/>
    <cellStyle name="20% - Акцент1 13 8" xfId="349" xr:uid="{00000000-0005-0000-0000-00009F000000}"/>
    <cellStyle name="20% - Акцент1 13 8 2" xfId="7149" xr:uid="{00000000-0005-0000-0000-0000A0000000}"/>
    <cellStyle name="20% - Акцент1 13 8 3" xfId="11031" xr:uid="{00000000-0005-0000-0000-0000A1000000}"/>
    <cellStyle name="20% - Акцент1 13 8 4" xfId="13011" xr:uid="{00000000-0005-0000-0000-0000A2000000}"/>
    <cellStyle name="20% - Акцент1 13 9" xfId="350" xr:uid="{00000000-0005-0000-0000-0000A3000000}"/>
    <cellStyle name="20% - Акцент1 13 9 2" xfId="7150" xr:uid="{00000000-0005-0000-0000-0000A4000000}"/>
    <cellStyle name="20% - Акцент1 13 9 3" xfId="11030" xr:uid="{00000000-0005-0000-0000-0000A5000000}"/>
    <cellStyle name="20% - Акцент1 13 9 4" xfId="13010" xr:uid="{00000000-0005-0000-0000-0000A6000000}"/>
    <cellStyle name="20% - Акцент1 14" xfId="351" xr:uid="{00000000-0005-0000-0000-0000A7000000}"/>
    <cellStyle name="20% - Акцент1 14 10" xfId="352" xr:uid="{00000000-0005-0000-0000-0000A8000000}"/>
    <cellStyle name="20% - Акцент1 14 10 2" xfId="7152" xr:uid="{00000000-0005-0000-0000-0000A9000000}"/>
    <cellStyle name="20% - Акцент1 14 10 3" xfId="11028" xr:uid="{00000000-0005-0000-0000-0000AA000000}"/>
    <cellStyle name="20% - Акцент1 14 10 4" xfId="13008" xr:uid="{00000000-0005-0000-0000-0000AB000000}"/>
    <cellStyle name="20% - Акцент1 14 11" xfId="7151" xr:uid="{00000000-0005-0000-0000-0000AC000000}"/>
    <cellStyle name="20% - Акцент1 14 12" xfId="11029" xr:uid="{00000000-0005-0000-0000-0000AD000000}"/>
    <cellStyle name="20% - Акцент1 14 13" xfId="13009" xr:uid="{00000000-0005-0000-0000-0000AE000000}"/>
    <cellStyle name="20% - Акцент1 14 2" xfId="353" xr:uid="{00000000-0005-0000-0000-0000AF000000}"/>
    <cellStyle name="20% - Акцент1 14 2 2" xfId="7153" xr:uid="{00000000-0005-0000-0000-0000B0000000}"/>
    <cellStyle name="20% - Акцент1 14 2 3" xfId="11027" xr:uid="{00000000-0005-0000-0000-0000B1000000}"/>
    <cellStyle name="20% - Акцент1 14 2 4" xfId="13007" xr:uid="{00000000-0005-0000-0000-0000B2000000}"/>
    <cellStyle name="20% - Акцент1 14 3" xfId="354" xr:uid="{00000000-0005-0000-0000-0000B3000000}"/>
    <cellStyle name="20% - Акцент1 14 3 2" xfId="7154" xr:uid="{00000000-0005-0000-0000-0000B4000000}"/>
    <cellStyle name="20% - Акцент1 14 3 3" xfId="11026" xr:uid="{00000000-0005-0000-0000-0000B5000000}"/>
    <cellStyle name="20% - Акцент1 14 3 4" xfId="13006" xr:uid="{00000000-0005-0000-0000-0000B6000000}"/>
    <cellStyle name="20% - Акцент1 14 4" xfId="355" xr:uid="{00000000-0005-0000-0000-0000B7000000}"/>
    <cellStyle name="20% - Акцент1 14 4 2" xfId="7155" xr:uid="{00000000-0005-0000-0000-0000B8000000}"/>
    <cellStyle name="20% - Акцент1 14 4 3" xfId="11025" xr:uid="{00000000-0005-0000-0000-0000B9000000}"/>
    <cellStyle name="20% - Акцент1 14 4 4" xfId="13005" xr:uid="{00000000-0005-0000-0000-0000BA000000}"/>
    <cellStyle name="20% - Акцент1 14 5" xfId="356" xr:uid="{00000000-0005-0000-0000-0000BB000000}"/>
    <cellStyle name="20% - Акцент1 14 5 2" xfId="7156" xr:uid="{00000000-0005-0000-0000-0000BC000000}"/>
    <cellStyle name="20% - Акцент1 14 5 3" xfId="11024" xr:uid="{00000000-0005-0000-0000-0000BD000000}"/>
    <cellStyle name="20% - Акцент1 14 5 4" xfId="13004" xr:uid="{00000000-0005-0000-0000-0000BE000000}"/>
    <cellStyle name="20% - Акцент1 14 6" xfId="357" xr:uid="{00000000-0005-0000-0000-0000BF000000}"/>
    <cellStyle name="20% - Акцент1 14 6 2" xfId="7157" xr:uid="{00000000-0005-0000-0000-0000C0000000}"/>
    <cellStyle name="20% - Акцент1 14 6 3" xfId="11023" xr:uid="{00000000-0005-0000-0000-0000C1000000}"/>
    <cellStyle name="20% - Акцент1 14 6 4" xfId="13003" xr:uid="{00000000-0005-0000-0000-0000C2000000}"/>
    <cellStyle name="20% - Акцент1 14 7" xfId="358" xr:uid="{00000000-0005-0000-0000-0000C3000000}"/>
    <cellStyle name="20% - Акцент1 14 7 2" xfId="7158" xr:uid="{00000000-0005-0000-0000-0000C4000000}"/>
    <cellStyle name="20% - Акцент1 14 7 3" xfId="11022" xr:uid="{00000000-0005-0000-0000-0000C5000000}"/>
    <cellStyle name="20% - Акцент1 14 7 4" xfId="13002" xr:uid="{00000000-0005-0000-0000-0000C6000000}"/>
    <cellStyle name="20% - Акцент1 14 8" xfId="359" xr:uid="{00000000-0005-0000-0000-0000C7000000}"/>
    <cellStyle name="20% - Акцент1 14 8 2" xfId="7159" xr:uid="{00000000-0005-0000-0000-0000C8000000}"/>
    <cellStyle name="20% - Акцент1 14 8 3" xfId="11021" xr:uid="{00000000-0005-0000-0000-0000C9000000}"/>
    <cellStyle name="20% - Акцент1 14 8 4" xfId="13001" xr:uid="{00000000-0005-0000-0000-0000CA000000}"/>
    <cellStyle name="20% - Акцент1 14 9" xfId="360" xr:uid="{00000000-0005-0000-0000-0000CB000000}"/>
    <cellStyle name="20% - Акцент1 14 9 2" xfId="7160" xr:uid="{00000000-0005-0000-0000-0000CC000000}"/>
    <cellStyle name="20% - Акцент1 14 9 3" xfId="11020" xr:uid="{00000000-0005-0000-0000-0000CD000000}"/>
    <cellStyle name="20% - Акцент1 14 9 4" xfId="13000" xr:uid="{00000000-0005-0000-0000-0000CE000000}"/>
    <cellStyle name="20% - Акцент1 15" xfId="361" xr:uid="{00000000-0005-0000-0000-0000CF000000}"/>
    <cellStyle name="20% - Акцент1 15 10" xfId="11019" xr:uid="{00000000-0005-0000-0000-0000D0000000}"/>
    <cellStyle name="20% - Акцент1 15 11" xfId="12999" xr:uid="{00000000-0005-0000-0000-0000D1000000}"/>
    <cellStyle name="20% - Акцент1 15 2" xfId="362" xr:uid="{00000000-0005-0000-0000-0000D2000000}"/>
    <cellStyle name="20% - Акцент1 15 2 2" xfId="7162" xr:uid="{00000000-0005-0000-0000-0000D3000000}"/>
    <cellStyle name="20% - Акцент1 15 2 3" xfId="11018" xr:uid="{00000000-0005-0000-0000-0000D4000000}"/>
    <cellStyle name="20% - Акцент1 15 2 4" xfId="12998" xr:uid="{00000000-0005-0000-0000-0000D5000000}"/>
    <cellStyle name="20% - Акцент1 15 3" xfId="363" xr:uid="{00000000-0005-0000-0000-0000D6000000}"/>
    <cellStyle name="20% - Акцент1 15 3 2" xfId="7163" xr:uid="{00000000-0005-0000-0000-0000D7000000}"/>
    <cellStyle name="20% - Акцент1 15 3 3" xfId="11017" xr:uid="{00000000-0005-0000-0000-0000D8000000}"/>
    <cellStyle name="20% - Акцент1 15 3 4" xfId="12997" xr:uid="{00000000-0005-0000-0000-0000D9000000}"/>
    <cellStyle name="20% - Акцент1 15 4" xfId="364" xr:uid="{00000000-0005-0000-0000-0000DA000000}"/>
    <cellStyle name="20% - Акцент1 15 4 2" xfId="7164" xr:uid="{00000000-0005-0000-0000-0000DB000000}"/>
    <cellStyle name="20% - Акцент1 15 4 3" xfId="11016" xr:uid="{00000000-0005-0000-0000-0000DC000000}"/>
    <cellStyle name="20% - Акцент1 15 4 4" xfId="12996" xr:uid="{00000000-0005-0000-0000-0000DD000000}"/>
    <cellStyle name="20% - Акцент1 15 5" xfId="365" xr:uid="{00000000-0005-0000-0000-0000DE000000}"/>
    <cellStyle name="20% - Акцент1 15 5 2" xfId="7165" xr:uid="{00000000-0005-0000-0000-0000DF000000}"/>
    <cellStyle name="20% - Акцент1 15 5 3" xfId="11015" xr:uid="{00000000-0005-0000-0000-0000E0000000}"/>
    <cellStyle name="20% - Акцент1 15 5 4" xfId="12995" xr:uid="{00000000-0005-0000-0000-0000E1000000}"/>
    <cellStyle name="20% - Акцент1 15 6" xfId="366" xr:uid="{00000000-0005-0000-0000-0000E2000000}"/>
    <cellStyle name="20% - Акцент1 15 6 2" xfId="7166" xr:uid="{00000000-0005-0000-0000-0000E3000000}"/>
    <cellStyle name="20% - Акцент1 15 6 3" xfId="11014" xr:uid="{00000000-0005-0000-0000-0000E4000000}"/>
    <cellStyle name="20% - Акцент1 15 6 4" xfId="12994" xr:uid="{00000000-0005-0000-0000-0000E5000000}"/>
    <cellStyle name="20% - Акцент1 15 7" xfId="367" xr:uid="{00000000-0005-0000-0000-0000E6000000}"/>
    <cellStyle name="20% - Акцент1 15 7 2" xfId="7167" xr:uid="{00000000-0005-0000-0000-0000E7000000}"/>
    <cellStyle name="20% - Акцент1 15 7 3" xfId="11013" xr:uid="{00000000-0005-0000-0000-0000E8000000}"/>
    <cellStyle name="20% - Акцент1 15 7 4" xfId="12993" xr:uid="{00000000-0005-0000-0000-0000E9000000}"/>
    <cellStyle name="20% - Акцент1 15 8" xfId="368" xr:uid="{00000000-0005-0000-0000-0000EA000000}"/>
    <cellStyle name="20% - Акцент1 15 8 2" xfId="7168" xr:uid="{00000000-0005-0000-0000-0000EB000000}"/>
    <cellStyle name="20% - Акцент1 15 8 3" xfId="11012" xr:uid="{00000000-0005-0000-0000-0000EC000000}"/>
    <cellStyle name="20% - Акцент1 15 8 4" xfId="12992" xr:uid="{00000000-0005-0000-0000-0000ED000000}"/>
    <cellStyle name="20% - Акцент1 15 9" xfId="7161" xr:uid="{00000000-0005-0000-0000-0000EE000000}"/>
    <cellStyle name="20% - Акцент1 16" xfId="369" xr:uid="{00000000-0005-0000-0000-0000EF000000}"/>
    <cellStyle name="20% - Акцент1 16 10" xfId="11011" xr:uid="{00000000-0005-0000-0000-0000F0000000}"/>
    <cellStyle name="20% - Акцент1 16 11" xfId="12991" xr:uid="{00000000-0005-0000-0000-0000F1000000}"/>
    <cellStyle name="20% - Акцент1 16 2" xfId="370" xr:uid="{00000000-0005-0000-0000-0000F2000000}"/>
    <cellStyle name="20% - Акцент1 16 2 2" xfId="7170" xr:uid="{00000000-0005-0000-0000-0000F3000000}"/>
    <cellStyle name="20% - Акцент1 16 2 3" xfId="11010" xr:uid="{00000000-0005-0000-0000-0000F4000000}"/>
    <cellStyle name="20% - Акцент1 16 2 4" xfId="12990" xr:uid="{00000000-0005-0000-0000-0000F5000000}"/>
    <cellStyle name="20% - Акцент1 16 3" xfId="371" xr:uid="{00000000-0005-0000-0000-0000F6000000}"/>
    <cellStyle name="20% - Акцент1 16 3 2" xfId="7171" xr:uid="{00000000-0005-0000-0000-0000F7000000}"/>
    <cellStyle name="20% - Акцент1 16 3 3" xfId="11009" xr:uid="{00000000-0005-0000-0000-0000F8000000}"/>
    <cellStyle name="20% - Акцент1 16 3 4" xfId="12989" xr:uid="{00000000-0005-0000-0000-0000F9000000}"/>
    <cellStyle name="20% - Акцент1 16 4" xfId="372" xr:uid="{00000000-0005-0000-0000-0000FA000000}"/>
    <cellStyle name="20% - Акцент1 16 4 2" xfId="7172" xr:uid="{00000000-0005-0000-0000-0000FB000000}"/>
    <cellStyle name="20% - Акцент1 16 4 3" xfId="11008" xr:uid="{00000000-0005-0000-0000-0000FC000000}"/>
    <cellStyle name="20% - Акцент1 16 4 4" xfId="12988" xr:uid="{00000000-0005-0000-0000-0000FD000000}"/>
    <cellStyle name="20% - Акцент1 16 5" xfId="373" xr:uid="{00000000-0005-0000-0000-0000FE000000}"/>
    <cellStyle name="20% - Акцент1 16 5 2" xfId="7173" xr:uid="{00000000-0005-0000-0000-0000FF000000}"/>
    <cellStyle name="20% - Акцент1 16 5 3" xfId="11007" xr:uid="{00000000-0005-0000-0000-000000010000}"/>
    <cellStyle name="20% - Акцент1 16 5 4" xfId="12987" xr:uid="{00000000-0005-0000-0000-000001010000}"/>
    <cellStyle name="20% - Акцент1 16 6" xfId="374" xr:uid="{00000000-0005-0000-0000-000002010000}"/>
    <cellStyle name="20% - Акцент1 16 6 2" xfId="7174" xr:uid="{00000000-0005-0000-0000-000003010000}"/>
    <cellStyle name="20% - Акцент1 16 6 3" xfId="11006" xr:uid="{00000000-0005-0000-0000-000004010000}"/>
    <cellStyle name="20% - Акцент1 16 6 4" xfId="12986" xr:uid="{00000000-0005-0000-0000-000005010000}"/>
    <cellStyle name="20% - Акцент1 16 7" xfId="375" xr:uid="{00000000-0005-0000-0000-000006010000}"/>
    <cellStyle name="20% - Акцент1 16 7 2" xfId="7175" xr:uid="{00000000-0005-0000-0000-000007010000}"/>
    <cellStyle name="20% - Акцент1 16 7 3" xfId="11005" xr:uid="{00000000-0005-0000-0000-000008010000}"/>
    <cellStyle name="20% - Акцент1 16 7 4" xfId="12985" xr:uid="{00000000-0005-0000-0000-000009010000}"/>
    <cellStyle name="20% - Акцент1 16 8" xfId="376" xr:uid="{00000000-0005-0000-0000-00000A010000}"/>
    <cellStyle name="20% - Акцент1 16 8 2" xfId="7176" xr:uid="{00000000-0005-0000-0000-00000B010000}"/>
    <cellStyle name="20% - Акцент1 16 8 3" xfId="11004" xr:uid="{00000000-0005-0000-0000-00000C010000}"/>
    <cellStyle name="20% - Акцент1 16 8 4" xfId="12984" xr:uid="{00000000-0005-0000-0000-00000D010000}"/>
    <cellStyle name="20% - Акцент1 16 9" xfId="7169" xr:uid="{00000000-0005-0000-0000-00000E010000}"/>
    <cellStyle name="20% - Акцент1 17" xfId="377" xr:uid="{00000000-0005-0000-0000-00000F010000}"/>
    <cellStyle name="20% - Акцент1 17 2" xfId="378" xr:uid="{00000000-0005-0000-0000-000010010000}"/>
    <cellStyle name="20% - Акцент1 17 2 2" xfId="7178" xr:uid="{00000000-0005-0000-0000-000011010000}"/>
    <cellStyle name="20% - Акцент1 17 2 3" xfId="11002" xr:uid="{00000000-0005-0000-0000-000012010000}"/>
    <cellStyle name="20% - Акцент1 17 2 4" xfId="12982" xr:uid="{00000000-0005-0000-0000-000013010000}"/>
    <cellStyle name="20% - Акцент1 17 3" xfId="379" xr:uid="{00000000-0005-0000-0000-000014010000}"/>
    <cellStyle name="20% - Акцент1 17 3 2" xfId="7179" xr:uid="{00000000-0005-0000-0000-000015010000}"/>
    <cellStyle name="20% - Акцент1 17 3 3" xfId="11001" xr:uid="{00000000-0005-0000-0000-000016010000}"/>
    <cellStyle name="20% - Акцент1 17 3 4" xfId="12981" xr:uid="{00000000-0005-0000-0000-000017010000}"/>
    <cellStyle name="20% - Акцент1 17 4" xfId="380" xr:uid="{00000000-0005-0000-0000-000018010000}"/>
    <cellStyle name="20% - Акцент1 17 4 2" xfId="7180" xr:uid="{00000000-0005-0000-0000-000019010000}"/>
    <cellStyle name="20% - Акцент1 17 4 3" xfId="11000" xr:uid="{00000000-0005-0000-0000-00001A010000}"/>
    <cellStyle name="20% - Акцент1 17 4 4" xfId="12980" xr:uid="{00000000-0005-0000-0000-00001B010000}"/>
    <cellStyle name="20% - Акцент1 17 5" xfId="381" xr:uid="{00000000-0005-0000-0000-00001C010000}"/>
    <cellStyle name="20% - Акцент1 17 5 2" xfId="7181" xr:uid="{00000000-0005-0000-0000-00001D010000}"/>
    <cellStyle name="20% - Акцент1 17 5 3" xfId="10999" xr:uid="{00000000-0005-0000-0000-00001E010000}"/>
    <cellStyle name="20% - Акцент1 17 5 4" xfId="12979" xr:uid="{00000000-0005-0000-0000-00001F010000}"/>
    <cellStyle name="20% - Акцент1 17 6" xfId="7177" xr:uid="{00000000-0005-0000-0000-000020010000}"/>
    <cellStyle name="20% - Акцент1 17 7" xfId="11003" xr:uid="{00000000-0005-0000-0000-000021010000}"/>
    <cellStyle name="20% - Акцент1 17 8" xfId="12983" xr:uid="{00000000-0005-0000-0000-000022010000}"/>
    <cellStyle name="20% - Акцент1 18" xfId="382" xr:uid="{00000000-0005-0000-0000-000023010000}"/>
    <cellStyle name="20% - Акцент1 18 2" xfId="383" xr:uid="{00000000-0005-0000-0000-000024010000}"/>
    <cellStyle name="20% - Акцент1 18 2 2" xfId="7183" xr:uid="{00000000-0005-0000-0000-000025010000}"/>
    <cellStyle name="20% - Акцент1 18 2 3" xfId="10997" xr:uid="{00000000-0005-0000-0000-000026010000}"/>
    <cellStyle name="20% - Акцент1 18 2 4" xfId="12977" xr:uid="{00000000-0005-0000-0000-000027010000}"/>
    <cellStyle name="20% - Акцент1 18 3" xfId="384" xr:uid="{00000000-0005-0000-0000-000028010000}"/>
    <cellStyle name="20% - Акцент1 18 3 2" xfId="7184" xr:uid="{00000000-0005-0000-0000-000029010000}"/>
    <cellStyle name="20% - Акцент1 18 3 3" xfId="10996" xr:uid="{00000000-0005-0000-0000-00002A010000}"/>
    <cellStyle name="20% - Акцент1 18 3 4" xfId="12976" xr:uid="{00000000-0005-0000-0000-00002B010000}"/>
    <cellStyle name="20% - Акцент1 18 4" xfId="385" xr:uid="{00000000-0005-0000-0000-00002C010000}"/>
    <cellStyle name="20% - Акцент1 18 4 2" xfId="7185" xr:uid="{00000000-0005-0000-0000-00002D010000}"/>
    <cellStyle name="20% - Акцент1 18 4 3" xfId="10995" xr:uid="{00000000-0005-0000-0000-00002E010000}"/>
    <cellStyle name="20% - Акцент1 18 4 4" xfId="12975" xr:uid="{00000000-0005-0000-0000-00002F010000}"/>
    <cellStyle name="20% - Акцент1 18 5" xfId="386" xr:uid="{00000000-0005-0000-0000-000030010000}"/>
    <cellStyle name="20% - Акцент1 18 5 2" xfId="7186" xr:uid="{00000000-0005-0000-0000-000031010000}"/>
    <cellStyle name="20% - Акцент1 18 5 3" xfId="10994" xr:uid="{00000000-0005-0000-0000-000032010000}"/>
    <cellStyle name="20% - Акцент1 18 5 4" xfId="12974" xr:uid="{00000000-0005-0000-0000-000033010000}"/>
    <cellStyle name="20% - Акцент1 18 6" xfId="7182" xr:uid="{00000000-0005-0000-0000-000034010000}"/>
    <cellStyle name="20% - Акцент1 18 7" xfId="10998" xr:uid="{00000000-0005-0000-0000-000035010000}"/>
    <cellStyle name="20% - Акцент1 18 8" xfId="12978" xr:uid="{00000000-0005-0000-0000-000036010000}"/>
    <cellStyle name="20% - Акцент1 19" xfId="387" xr:uid="{00000000-0005-0000-0000-000037010000}"/>
    <cellStyle name="20% - Акцент1 19 2" xfId="388" xr:uid="{00000000-0005-0000-0000-000038010000}"/>
    <cellStyle name="20% - Акцент1 19 2 2" xfId="7188" xr:uid="{00000000-0005-0000-0000-000039010000}"/>
    <cellStyle name="20% - Акцент1 19 2 3" xfId="10992" xr:uid="{00000000-0005-0000-0000-00003A010000}"/>
    <cellStyle name="20% - Акцент1 19 2 4" xfId="12972" xr:uid="{00000000-0005-0000-0000-00003B010000}"/>
    <cellStyle name="20% - Акцент1 19 3" xfId="389" xr:uid="{00000000-0005-0000-0000-00003C010000}"/>
    <cellStyle name="20% - Акцент1 19 3 2" xfId="7189" xr:uid="{00000000-0005-0000-0000-00003D010000}"/>
    <cellStyle name="20% - Акцент1 19 3 3" xfId="10991" xr:uid="{00000000-0005-0000-0000-00003E010000}"/>
    <cellStyle name="20% - Акцент1 19 3 4" xfId="12971" xr:uid="{00000000-0005-0000-0000-00003F010000}"/>
    <cellStyle name="20% - Акцент1 19 4" xfId="390" xr:uid="{00000000-0005-0000-0000-000040010000}"/>
    <cellStyle name="20% - Акцент1 19 4 2" xfId="7190" xr:uid="{00000000-0005-0000-0000-000041010000}"/>
    <cellStyle name="20% - Акцент1 19 4 3" xfId="10990" xr:uid="{00000000-0005-0000-0000-000042010000}"/>
    <cellStyle name="20% - Акцент1 19 4 4" xfId="12970" xr:uid="{00000000-0005-0000-0000-000043010000}"/>
    <cellStyle name="20% - Акцент1 19 5" xfId="391" xr:uid="{00000000-0005-0000-0000-000044010000}"/>
    <cellStyle name="20% - Акцент1 19 5 2" xfId="7191" xr:uid="{00000000-0005-0000-0000-000045010000}"/>
    <cellStyle name="20% - Акцент1 19 5 3" xfId="10989" xr:uid="{00000000-0005-0000-0000-000046010000}"/>
    <cellStyle name="20% - Акцент1 19 5 4" xfId="12969" xr:uid="{00000000-0005-0000-0000-000047010000}"/>
    <cellStyle name="20% - Акцент1 19 6" xfId="7187" xr:uid="{00000000-0005-0000-0000-000048010000}"/>
    <cellStyle name="20% - Акцент1 19 7" xfId="10993" xr:uid="{00000000-0005-0000-0000-000049010000}"/>
    <cellStyle name="20% - Акцент1 19 8" xfId="12973" xr:uid="{00000000-0005-0000-0000-00004A010000}"/>
    <cellStyle name="20% - Акцент1 2" xfId="392" xr:uid="{00000000-0005-0000-0000-00004B010000}"/>
    <cellStyle name="20% - Акцент1 2 10" xfId="393" xr:uid="{00000000-0005-0000-0000-00004C010000}"/>
    <cellStyle name="20% - Акцент1 2 10 2" xfId="7193" xr:uid="{00000000-0005-0000-0000-00004D010000}"/>
    <cellStyle name="20% - Акцент1 2 10 3" xfId="10987" xr:uid="{00000000-0005-0000-0000-00004E010000}"/>
    <cellStyle name="20% - Акцент1 2 10 4" xfId="12967" xr:uid="{00000000-0005-0000-0000-00004F010000}"/>
    <cellStyle name="20% - Акцент1 2 11" xfId="7192" xr:uid="{00000000-0005-0000-0000-000050010000}"/>
    <cellStyle name="20% - Акцент1 2 12" xfId="10988" xr:uid="{00000000-0005-0000-0000-000051010000}"/>
    <cellStyle name="20% - Акцент1 2 13" xfId="12968" xr:uid="{00000000-0005-0000-0000-000052010000}"/>
    <cellStyle name="20% - Акцент1 2 2" xfId="394" xr:uid="{00000000-0005-0000-0000-000053010000}"/>
    <cellStyle name="20% - Акцент1 2 2 2" xfId="7194" xr:uid="{00000000-0005-0000-0000-000054010000}"/>
    <cellStyle name="20% - Акцент1 2 2 3" xfId="10986" xr:uid="{00000000-0005-0000-0000-000055010000}"/>
    <cellStyle name="20% - Акцент1 2 2 4" xfId="12966" xr:uid="{00000000-0005-0000-0000-000056010000}"/>
    <cellStyle name="20% - Акцент1 2 3" xfId="395" xr:uid="{00000000-0005-0000-0000-000057010000}"/>
    <cellStyle name="20% - Акцент1 2 3 2" xfId="7195" xr:uid="{00000000-0005-0000-0000-000058010000}"/>
    <cellStyle name="20% - Акцент1 2 3 3" xfId="10985" xr:uid="{00000000-0005-0000-0000-000059010000}"/>
    <cellStyle name="20% - Акцент1 2 3 4" xfId="12965" xr:uid="{00000000-0005-0000-0000-00005A010000}"/>
    <cellStyle name="20% - Акцент1 2 4" xfId="396" xr:uid="{00000000-0005-0000-0000-00005B010000}"/>
    <cellStyle name="20% - Акцент1 2 4 2" xfId="7196" xr:uid="{00000000-0005-0000-0000-00005C010000}"/>
    <cellStyle name="20% - Акцент1 2 4 3" xfId="10984" xr:uid="{00000000-0005-0000-0000-00005D010000}"/>
    <cellStyle name="20% - Акцент1 2 4 4" xfId="12964" xr:uid="{00000000-0005-0000-0000-00005E010000}"/>
    <cellStyle name="20% - Акцент1 2 5" xfId="397" xr:uid="{00000000-0005-0000-0000-00005F010000}"/>
    <cellStyle name="20% - Акцент1 2 5 2" xfId="7197" xr:uid="{00000000-0005-0000-0000-000060010000}"/>
    <cellStyle name="20% - Акцент1 2 5 3" xfId="10983" xr:uid="{00000000-0005-0000-0000-000061010000}"/>
    <cellStyle name="20% - Акцент1 2 5 4" xfId="12963" xr:uid="{00000000-0005-0000-0000-000062010000}"/>
    <cellStyle name="20% - Акцент1 2 6" xfId="398" xr:uid="{00000000-0005-0000-0000-000063010000}"/>
    <cellStyle name="20% - Акцент1 2 6 2" xfId="7198" xr:uid="{00000000-0005-0000-0000-000064010000}"/>
    <cellStyle name="20% - Акцент1 2 6 3" xfId="10982" xr:uid="{00000000-0005-0000-0000-000065010000}"/>
    <cellStyle name="20% - Акцент1 2 6 4" xfId="12962" xr:uid="{00000000-0005-0000-0000-000066010000}"/>
    <cellStyle name="20% - Акцент1 2 7" xfId="399" xr:uid="{00000000-0005-0000-0000-000067010000}"/>
    <cellStyle name="20% - Акцент1 2 7 2" xfId="7199" xr:uid="{00000000-0005-0000-0000-000068010000}"/>
    <cellStyle name="20% - Акцент1 2 7 3" xfId="10981" xr:uid="{00000000-0005-0000-0000-000069010000}"/>
    <cellStyle name="20% - Акцент1 2 7 4" xfId="12961" xr:uid="{00000000-0005-0000-0000-00006A010000}"/>
    <cellStyle name="20% - Акцент1 2 8" xfId="400" xr:uid="{00000000-0005-0000-0000-00006B010000}"/>
    <cellStyle name="20% - Акцент1 2 8 2" xfId="7200" xr:uid="{00000000-0005-0000-0000-00006C010000}"/>
    <cellStyle name="20% - Акцент1 2 8 3" xfId="10980" xr:uid="{00000000-0005-0000-0000-00006D010000}"/>
    <cellStyle name="20% - Акцент1 2 8 4" xfId="12960" xr:uid="{00000000-0005-0000-0000-00006E010000}"/>
    <cellStyle name="20% - Акцент1 2 9" xfId="401" xr:uid="{00000000-0005-0000-0000-00006F010000}"/>
    <cellStyle name="20% - Акцент1 2 9 2" xfId="7201" xr:uid="{00000000-0005-0000-0000-000070010000}"/>
    <cellStyle name="20% - Акцент1 2 9 3" xfId="10979" xr:uid="{00000000-0005-0000-0000-000071010000}"/>
    <cellStyle name="20% - Акцент1 2 9 4" xfId="12959" xr:uid="{00000000-0005-0000-0000-000072010000}"/>
    <cellStyle name="20% - Акцент1 20" xfId="402" xr:uid="{00000000-0005-0000-0000-000073010000}"/>
    <cellStyle name="20% - Акцент1 20 2" xfId="7202" xr:uid="{00000000-0005-0000-0000-000074010000}"/>
    <cellStyle name="20% - Акцент1 20 3" xfId="10978" xr:uid="{00000000-0005-0000-0000-000075010000}"/>
    <cellStyle name="20% - Акцент1 20 4" xfId="12958" xr:uid="{00000000-0005-0000-0000-000076010000}"/>
    <cellStyle name="20% - Акцент1 21" xfId="403" xr:uid="{00000000-0005-0000-0000-000077010000}"/>
    <cellStyle name="20% - Акцент1 21 2" xfId="7203" xr:uid="{00000000-0005-0000-0000-000078010000}"/>
    <cellStyle name="20% - Акцент1 21 3" xfId="10977" xr:uid="{00000000-0005-0000-0000-000079010000}"/>
    <cellStyle name="20% - Акцент1 21 4" xfId="12957" xr:uid="{00000000-0005-0000-0000-00007A010000}"/>
    <cellStyle name="20% - Акцент1 22" xfId="404" xr:uid="{00000000-0005-0000-0000-00007B010000}"/>
    <cellStyle name="20% - Акцент1 22 2" xfId="7204" xr:uid="{00000000-0005-0000-0000-00007C010000}"/>
    <cellStyle name="20% - Акцент1 22 3" xfId="10976" xr:uid="{00000000-0005-0000-0000-00007D010000}"/>
    <cellStyle name="20% - Акцент1 22 4" xfId="12956" xr:uid="{00000000-0005-0000-0000-00007E010000}"/>
    <cellStyle name="20% - Акцент1 23" xfId="405" xr:uid="{00000000-0005-0000-0000-00007F010000}"/>
    <cellStyle name="20% - Акцент1 23 2" xfId="7205" xr:uid="{00000000-0005-0000-0000-000080010000}"/>
    <cellStyle name="20% - Акцент1 23 3" xfId="10975" xr:uid="{00000000-0005-0000-0000-000081010000}"/>
    <cellStyle name="20% - Акцент1 23 4" xfId="12955" xr:uid="{00000000-0005-0000-0000-000082010000}"/>
    <cellStyle name="20% - Акцент1 24" xfId="14686" xr:uid="{00000000-0005-0000-0000-000083010000}"/>
    <cellStyle name="20% - Акцент1 3" xfId="406" xr:uid="{00000000-0005-0000-0000-000084010000}"/>
    <cellStyle name="20% - Акцент1 3 10" xfId="407" xr:uid="{00000000-0005-0000-0000-000085010000}"/>
    <cellStyle name="20% - Акцент1 3 10 2" xfId="7207" xr:uid="{00000000-0005-0000-0000-000086010000}"/>
    <cellStyle name="20% - Акцент1 3 10 3" xfId="10973" xr:uid="{00000000-0005-0000-0000-000087010000}"/>
    <cellStyle name="20% - Акцент1 3 10 4" xfId="12953" xr:uid="{00000000-0005-0000-0000-000088010000}"/>
    <cellStyle name="20% - Акцент1 3 11" xfId="7206" xr:uid="{00000000-0005-0000-0000-000089010000}"/>
    <cellStyle name="20% - Акцент1 3 12" xfId="10974" xr:uid="{00000000-0005-0000-0000-00008A010000}"/>
    <cellStyle name="20% - Акцент1 3 13" xfId="12954" xr:uid="{00000000-0005-0000-0000-00008B010000}"/>
    <cellStyle name="20% - Акцент1 3 2" xfId="408" xr:uid="{00000000-0005-0000-0000-00008C010000}"/>
    <cellStyle name="20% - Акцент1 3 2 2" xfId="7208" xr:uid="{00000000-0005-0000-0000-00008D010000}"/>
    <cellStyle name="20% - Акцент1 3 2 3" xfId="10972" xr:uid="{00000000-0005-0000-0000-00008E010000}"/>
    <cellStyle name="20% - Акцент1 3 2 4" xfId="12952" xr:uid="{00000000-0005-0000-0000-00008F010000}"/>
    <cellStyle name="20% - Акцент1 3 3" xfId="409" xr:uid="{00000000-0005-0000-0000-000090010000}"/>
    <cellStyle name="20% - Акцент1 3 3 2" xfId="7209" xr:uid="{00000000-0005-0000-0000-000091010000}"/>
    <cellStyle name="20% - Акцент1 3 3 3" xfId="10971" xr:uid="{00000000-0005-0000-0000-000092010000}"/>
    <cellStyle name="20% - Акцент1 3 3 4" xfId="12951" xr:uid="{00000000-0005-0000-0000-000093010000}"/>
    <cellStyle name="20% - Акцент1 3 4" xfId="410" xr:uid="{00000000-0005-0000-0000-000094010000}"/>
    <cellStyle name="20% - Акцент1 3 4 2" xfId="7210" xr:uid="{00000000-0005-0000-0000-000095010000}"/>
    <cellStyle name="20% - Акцент1 3 4 3" xfId="10970" xr:uid="{00000000-0005-0000-0000-000096010000}"/>
    <cellStyle name="20% - Акцент1 3 4 4" xfId="12950" xr:uid="{00000000-0005-0000-0000-000097010000}"/>
    <cellStyle name="20% - Акцент1 3 5" xfId="411" xr:uid="{00000000-0005-0000-0000-000098010000}"/>
    <cellStyle name="20% - Акцент1 3 5 2" xfId="7211" xr:uid="{00000000-0005-0000-0000-000099010000}"/>
    <cellStyle name="20% - Акцент1 3 5 3" xfId="10969" xr:uid="{00000000-0005-0000-0000-00009A010000}"/>
    <cellStyle name="20% - Акцент1 3 5 4" xfId="12949" xr:uid="{00000000-0005-0000-0000-00009B010000}"/>
    <cellStyle name="20% - Акцент1 3 6" xfId="412" xr:uid="{00000000-0005-0000-0000-00009C010000}"/>
    <cellStyle name="20% - Акцент1 3 6 2" xfId="7212" xr:uid="{00000000-0005-0000-0000-00009D010000}"/>
    <cellStyle name="20% - Акцент1 3 6 3" xfId="10968" xr:uid="{00000000-0005-0000-0000-00009E010000}"/>
    <cellStyle name="20% - Акцент1 3 6 4" xfId="12948" xr:uid="{00000000-0005-0000-0000-00009F010000}"/>
    <cellStyle name="20% - Акцент1 3 7" xfId="413" xr:uid="{00000000-0005-0000-0000-0000A0010000}"/>
    <cellStyle name="20% - Акцент1 3 7 2" xfId="7213" xr:uid="{00000000-0005-0000-0000-0000A1010000}"/>
    <cellStyle name="20% - Акцент1 3 7 3" xfId="10967" xr:uid="{00000000-0005-0000-0000-0000A2010000}"/>
    <cellStyle name="20% - Акцент1 3 7 4" xfId="12947" xr:uid="{00000000-0005-0000-0000-0000A3010000}"/>
    <cellStyle name="20% - Акцент1 3 8" xfId="414" xr:uid="{00000000-0005-0000-0000-0000A4010000}"/>
    <cellStyle name="20% - Акцент1 3 8 2" xfId="7214" xr:uid="{00000000-0005-0000-0000-0000A5010000}"/>
    <cellStyle name="20% - Акцент1 3 8 3" xfId="10966" xr:uid="{00000000-0005-0000-0000-0000A6010000}"/>
    <cellStyle name="20% - Акцент1 3 8 4" xfId="12946" xr:uid="{00000000-0005-0000-0000-0000A7010000}"/>
    <cellStyle name="20% - Акцент1 3 9" xfId="415" xr:uid="{00000000-0005-0000-0000-0000A8010000}"/>
    <cellStyle name="20% - Акцент1 3 9 2" xfId="7215" xr:uid="{00000000-0005-0000-0000-0000A9010000}"/>
    <cellStyle name="20% - Акцент1 3 9 3" xfId="10965" xr:uid="{00000000-0005-0000-0000-0000AA010000}"/>
    <cellStyle name="20% - Акцент1 3 9 4" xfId="12945" xr:uid="{00000000-0005-0000-0000-0000AB010000}"/>
    <cellStyle name="20% - Акцент1 4" xfId="416" xr:uid="{00000000-0005-0000-0000-0000AC010000}"/>
    <cellStyle name="20% - Акцент1 4 10" xfId="417" xr:uid="{00000000-0005-0000-0000-0000AD010000}"/>
    <cellStyle name="20% - Акцент1 4 10 2" xfId="7217" xr:uid="{00000000-0005-0000-0000-0000AE010000}"/>
    <cellStyle name="20% - Акцент1 4 10 3" xfId="10963" xr:uid="{00000000-0005-0000-0000-0000AF010000}"/>
    <cellStyle name="20% - Акцент1 4 10 4" xfId="12943" xr:uid="{00000000-0005-0000-0000-0000B0010000}"/>
    <cellStyle name="20% - Акцент1 4 11" xfId="7216" xr:uid="{00000000-0005-0000-0000-0000B1010000}"/>
    <cellStyle name="20% - Акцент1 4 12" xfId="10964" xr:uid="{00000000-0005-0000-0000-0000B2010000}"/>
    <cellStyle name="20% - Акцент1 4 13" xfId="12944" xr:uid="{00000000-0005-0000-0000-0000B3010000}"/>
    <cellStyle name="20% - Акцент1 4 2" xfId="418" xr:uid="{00000000-0005-0000-0000-0000B4010000}"/>
    <cellStyle name="20% - Акцент1 4 2 2" xfId="7218" xr:uid="{00000000-0005-0000-0000-0000B5010000}"/>
    <cellStyle name="20% - Акцент1 4 2 3" xfId="10962" xr:uid="{00000000-0005-0000-0000-0000B6010000}"/>
    <cellStyle name="20% - Акцент1 4 2 4" xfId="12942" xr:uid="{00000000-0005-0000-0000-0000B7010000}"/>
    <cellStyle name="20% - Акцент1 4 3" xfId="419" xr:uid="{00000000-0005-0000-0000-0000B8010000}"/>
    <cellStyle name="20% - Акцент1 4 3 2" xfId="7219" xr:uid="{00000000-0005-0000-0000-0000B9010000}"/>
    <cellStyle name="20% - Акцент1 4 3 3" xfId="10961" xr:uid="{00000000-0005-0000-0000-0000BA010000}"/>
    <cellStyle name="20% - Акцент1 4 3 4" xfId="12941" xr:uid="{00000000-0005-0000-0000-0000BB010000}"/>
    <cellStyle name="20% - Акцент1 4 4" xfId="420" xr:uid="{00000000-0005-0000-0000-0000BC010000}"/>
    <cellStyle name="20% - Акцент1 4 4 2" xfId="7220" xr:uid="{00000000-0005-0000-0000-0000BD010000}"/>
    <cellStyle name="20% - Акцент1 4 4 3" xfId="10960" xr:uid="{00000000-0005-0000-0000-0000BE010000}"/>
    <cellStyle name="20% - Акцент1 4 4 4" xfId="12940" xr:uid="{00000000-0005-0000-0000-0000BF010000}"/>
    <cellStyle name="20% - Акцент1 4 5" xfId="421" xr:uid="{00000000-0005-0000-0000-0000C0010000}"/>
    <cellStyle name="20% - Акцент1 4 5 2" xfId="7221" xr:uid="{00000000-0005-0000-0000-0000C1010000}"/>
    <cellStyle name="20% - Акцент1 4 5 3" xfId="10959" xr:uid="{00000000-0005-0000-0000-0000C2010000}"/>
    <cellStyle name="20% - Акцент1 4 5 4" xfId="12939" xr:uid="{00000000-0005-0000-0000-0000C3010000}"/>
    <cellStyle name="20% - Акцент1 4 6" xfId="422" xr:uid="{00000000-0005-0000-0000-0000C4010000}"/>
    <cellStyle name="20% - Акцент1 4 6 2" xfId="7222" xr:uid="{00000000-0005-0000-0000-0000C5010000}"/>
    <cellStyle name="20% - Акцент1 4 6 3" xfId="10958" xr:uid="{00000000-0005-0000-0000-0000C6010000}"/>
    <cellStyle name="20% - Акцент1 4 6 4" xfId="12938" xr:uid="{00000000-0005-0000-0000-0000C7010000}"/>
    <cellStyle name="20% - Акцент1 4 7" xfId="423" xr:uid="{00000000-0005-0000-0000-0000C8010000}"/>
    <cellStyle name="20% - Акцент1 4 7 2" xfId="7223" xr:uid="{00000000-0005-0000-0000-0000C9010000}"/>
    <cellStyle name="20% - Акцент1 4 7 3" xfId="10957" xr:uid="{00000000-0005-0000-0000-0000CA010000}"/>
    <cellStyle name="20% - Акцент1 4 7 4" xfId="12937" xr:uid="{00000000-0005-0000-0000-0000CB010000}"/>
    <cellStyle name="20% - Акцент1 4 8" xfId="424" xr:uid="{00000000-0005-0000-0000-0000CC010000}"/>
    <cellStyle name="20% - Акцент1 4 8 2" xfId="7224" xr:uid="{00000000-0005-0000-0000-0000CD010000}"/>
    <cellStyle name="20% - Акцент1 4 8 3" xfId="10956" xr:uid="{00000000-0005-0000-0000-0000CE010000}"/>
    <cellStyle name="20% - Акцент1 4 8 4" xfId="12936" xr:uid="{00000000-0005-0000-0000-0000CF010000}"/>
    <cellStyle name="20% - Акцент1 4 9" xfId="425" xr:uid="{00000000-0005-0000-0000-0000D0010000}"/>
    <cellStyle name="20% - Акцент1 4 9 2" xfId="7225" xr:uid="{00000000-0005-0000-0000-0000D1010000}"/>
    <cellStyle name="20% - Акцент1 4 9 3" xfId="10955" xr:uid="{00000000-0005-0000-0000-0000D2010000}"/>
    <cellStyle name="20% - Акцент1 4 9 4" xfId="12935" xr:uid="{00000000-0005-0000-0000-0000D3010000}"/>
    <cellStyle name="20% - Акцент1 5" xfId="426" xr:uid="{00000000-0005-0000-0000-0000D4010000}"/>
    <cellStyle name="20% - Акцент1 5 10" xfId="427" xr:uid="{00000000-0005-0000-0000-0000D5010000}"/>
    <cellStyle name="20% - Акцент1 5 10 2" xfId="7227" xr:uid="{00000000-0005-0000-0000-0000D6010000}"/>
    <cellStyle name="20% - Акцент1 5 10 3" xfId="10953" xr:uid="{00000000-0005-0000-0000-0000D7010000}"/>
    <cellStyle name="20% - Акцент1 5 10 4" xfId="12933" xr:uid="{00000000-0005-0000-0000-0000D8010000}"/>
    <cellStyle name="20% - Акцент1 5 11" xfId="7226" xr:uid="{00000000-0005-0000-0000-0000D9010000}"/>
    <cellStyle name="20% - Акцент1 5 12" xfId="10954" xr:uid="{00000000-0005-0000-0000-0000DA010000}"/>
    <cellStyle name="20% - Акцент1 5 13" xfId="12934" xr:uid="{00000000-0005-0000-0000-0000DB010000}"/>
    <cellStyle name="20% - Акцент1 5 2" xfId="428" xr:uid="{00000000-0005-0000-0000-0000DC010000}"/>
    <cellStyle name="20% - Акцент1 5 2 2" xfId="7228" xr:uid="{00000000-0005-0000-0000-0000DD010000}"/>
    <cellStyle name="20% - Акцент1 5 2 3" xfId="10952" xr:uid="{00000000-0005-0000-0000-0000DE010000}"/>
    <cellStyle name="20% - Акцент1 5 2 4" xfId="12932" xr:uid="{00000000-0005-0000-0000-0000DF010000}"/>
    <cellStyle name="20% - Акцент1 5 3" xfId="429" xr:uid="{00000000-0005-0000-0000-0000E0010000}"/>
    <cellStyle name="20% - Акцент1 5 3 2" xfId="7229" xr:uid="{00000000-0005-0000-0000-0000E1010000}"/>
    <cellStyle name="20% - Акцент1 5 3 3" xfId="10951" xr:uid="{00000000-0005-0000-0000-0000E2010000}"/>
    <cellStyle name="20% - Акцент1 5 3 4" xfId="12931" xr:uid="{00000000-0005-0000-0000-0000E3010000}"/>
    <cellStyle name="20% - Акцент1 5 4" xfId="430" xr:uid="{00000000-0005-0000-0000-0000E4010000}"/>
    <cellStyle name="20% - Акцент1 5 4 2" xfId="7230" xr:uid="{00000000-0005-0000-0000-0000E5010000}"/>
    <cellStyle name="20% - Акцент1 5 4 3" xfId="10950" xr:uid="{00000000-0005-0000-0000-0000E6010000}"/>
    <cellStyle name="20% - Акцент1 5 4 4" xfId="12930" xr:uid="{00000000-0005-0000-0000-0000E7010000}"/>
    <cellStyle name="20% - Акцент1 5 5" xfId="431" xr:uid="{00000000-0005-0000-0000-0000E8010000}"/>
    <cellStyle name="20% - Акцент1 5 5 2" xfId="7231" xr:uid="{00000000-0005-0000-0000-0000E9010000}"/>
    <cellStyle name="20% - Акцент1 5 5 3" xfId="10949" xr:uid="{00000000-0005-0000-0000-0000EA010000}"/>
    <cellStyle name="20% - Акцент1 5 5 4" xfId="12929" xr:uid="{00000000-0005-0000-0000-0000EB010000}"/>
    <cellStyle name="20% - Акцент1 5 6" xfId="432" xr:uid="{00000000-0005-0000-0000-0000EC010000}"/>
    <cellStyle name="20% - Акцент1 5 6 2" xfId="7232" xr:uid="{00000000-0005-0000-0000-0000ED010000}"/>
    <cellStyle name="20% - Акцент1 5 6 3" xfId="10948" xr:uid="{00000000-0005-0000-0000-0000EE010000}"/>
    <cellStyle name="20% - Акцент1 5 6 4" xfId="12928" xr:uid="{00000000-0005-0000-0000-0000EF010000}"/>
    <cellStyle name="20% - Акцент1 5 7" xfId="433" xr:uid="{00000000-0005-0000-0000-0000F0010000}"/>
    <cellStyle name="20% - Акцент1 5 7 2" xfId="7233" xr:uid="{00000000-0005-0000-0000-0000F1010000}"/>
    <cellStyle name="20% - Акцент1 5 7 3" xfId="10947" xr:uid="{00000000-0005-0000-0000-0000F2010000}"/>
    <cellStyle name="20% - Акцент1 5 7 4" xfId="12927" xr:uid="{00000000-0005-0000-0000-0000F3010000}"/>
    <cellStyle name="20% - Акцент1 5 8" xfId="434" xr:uid="{00000000-0005-0000-0000-0000F4010000}"/>
    <cellStyle name="20% - Акцент1 5 8 2" xfId="7234" xr:uid="{00000000-0005-0000-0000-0000F5010000}"/>
    <cellStyle name="20% - Акцент1 5 8 3" xfId="10946" xr:uid="{00000000-0005-0000-0000-0000F6010000}"/>
    <cellStyle name="20% - Акцент1 5 8 4" xfId="12926" xr:uid="{00000000-0005-0000-0000-0000F7010000}"/>
    <cellStyle name="20% - Акцент1 5 9" xfId="435" xr:uid="{00000000-0005-0000-0000-0000F8010000}"/>
    <cellStyle name="20% - Акцент1 5 9 2" xfId="7235" xr:uid="{00000000-0005-0000-0000-0000F9010000}"/>
    <cellStyle name="20% - Акцент1 5 9 3" xfId="10945" xr:uid="{00000000-0005-0000-0000-0000FA010000}"/>
    <cellStyle name="20% - Акцент1 5 9 4" xfId="12925" xr:uid="{00000000-0005-0000-0000-0000FB010000}"/>
    <cellStyle name="20% - Акцент1 6" xfId="436" xr:uid="{00000000-0005-0000-0000-0000FC010000}"/>
    <cellStyle name="20% - Акцент1 6 10" xfId="437" xr:uid="{00000000-0005-0000-0000-0000FD010000}"/>
    <cellStyle name="20% - Акцент1 6 10 2" xfId="7237" xr:uid="{00000000-0005-0000-0000-0000FE010000}"/>
    <cellStyle name="20% - Акцент1 6 10 3" xfId="10943" xr:uid="{00000000-0005-0000-0000-0000FF010000}"/>
    <cellStyle name="20% - Акцент1 6 10 4" xfId="12923" xr:uid="{00000000-0005-0000-0000-000000020000}"/>
    <cellStyle name="20% - Акцент1 6 11" xfId="7236" xr:uid="{00000000-0005-0000-0000-000001020000}"/>
    <cellStyle name="20% - Акцент1 6 12" xfId="10944" xr:uid="{00000000-0005-0000-0000-000002020000}"/>
    <cellStyle name="20% - Акцент1 6 13" xfId="12924" xr:uid="{00000000-0005-0000-0000-000003020000}"/>
    <cellStyle name="20% - Акцент1 6 2" xfId="438" xr:uid="{00000000-0005-0000-0000-000004020000}"/>
    <cellStyle name="20% - Акцент1 6 2 2" xfId="7238" xr:uid="{00000000-0005-0000-0000-000005020000}"/>
    <cellStyle name="20% - Акцент1 6 2 3" xfId="10942" xr:uid="{00000000-0005-0000-0000-000006020000}"/>
    <cellStyle name="20% - Акцент1 6 2 4" xfId="12922" xr:uid="{00000000-0005-0000-0000-000007020000}"/>
    <cellStyle name="20% - Акцент1 6 3" xfId="439" xr:uid="{00000000-0005-0000-0000-000008020000}"/>
    <cellStyle name="20% - Акцент1 6 3 2" xfId="7239" xr:uid="{00000000-0005-0000-0000-000009020000}"/>
    <cellStyle name="20% - Акцент1 6 3 3" xfId="10941" xr:uid="{00000000-0005-0000-0000-00000A020000}"/>
    <cellStyle name="20% - Акцент1 6 3 4" xfId="12921" xr:uid="{00000000-0005-0000-0000-00000B020000}"/>
    <cellStyle name="20% - Акцент1 6 4" xfId="440" xr:uid="{00000000-0005-0000-0000-00000C020000}"/>
    <cellStyle name="20% - Акцент1 6 4 2" xfId="7240" xr:uid="{00000000-0005-0000-0000-00000D020000}"/>
    <cellStyle name="20% - Акцент1 6 4 3" xfId="10940" xr:uid="{00000000-0005-0000-0000-00000E020000}"/>
    <cellStyle name="20% - Акцент1 6 4 4" xfId="12920" xr:uid="{00000000-0005-0000-0000-00000F020000}"/>
    <cellStyle name="20% - Акцент1 6 5" xfId="441" xr:uid="{00000000-0005-0000-0000-000010020000}"/>
    <cellStyle name="20% - Акцент1 6 5 2" xfId="7241" xr:uid="{00000000-0005-0000-0000-000011020000}"/>
    <cellStyle name="20% - Акцент1 6 5 3" xfId="10939" xr:uid="{00000000-0005-0000-0000-000012020000}"/>
    <cellStyle name="20% - Акцент1 6 5 4" xfId="12919" xr:uid="{00000000-0005-0000-0000-000013020000}"/>
    <cellStyle name="20% - Акцент1 6 6" xfId="442" xr:uid="{00000000-0005-0000-0000-000014020000}"/>
    <cellStyle name="20% - Акцент1 6 6 2" xfId="7242" xr:uid="{00000000-0005-0000-0000-000015020000}"/>
    <cellStyle name="20% - Акцент1 6 6 3" xfId="10938" xr:uid="{00000000-0005-0000-0000-000016020000}"/>
    <cellStyle name="20% - Акцент1 6 6 4" xfId="12918" xr:uid="{00000000-0005-0000-0000-000017020000}"/>
    <cellStyle name="20% - Акцент1 6 7" xfId="443" xr:uid="{00000000-0005-0000-0000-000018020000}"/>
    <cellStyle name="20% - Акцент1 6 7 2" xfId="7243" xr:uid="{00000000-0005-0000-0000-000019020000}"/>
    <cellStyle name="20% - Акцент1 6 7 3" xfId="10937" xr:uid="{00000000-0005-0000-0000-00001A020000}"/>
    <cellStyle name="20% - Акцент1 6 7 4" xfId="12917" xr:uid="{00000000-0005-0000-0000-00001B020000}"/>
    <cellStyle name="20% - Акцент1 6 8" xfId="444" xr:uid="{00000000-0005-0000-0000-00001C020000}"/>
    <cellStyle name="20% - Акцент1 6 8 2" xfId="7244" xr:uid="{00000000-0005-0000-0000-00001D020000}"/>
    <cellStyle name="20% - Акцент1 6 8 3" xfId="10936" xr:uid="{00000000-0005-0000-0000-00001E020000}"/>
    <cellStyle name="20% - Акцент1 6 8 4" xfId="12916" xr:uid="{00000000-0005-0000-0000-00001F020000}"/>
    <cellStyle name="20% - Акцент1 6 9" xfId="445" xr:uid="{00000000-0005-0000-0000-000020020000}"/>
    <cellStyle name="20% - Акцент1 6 9 2" xfId="7245" xr:uid="{00000000-0005-0000-0000-000021020000}"/>
    <cellStyle name="20% - Акцент1 6 9 3" xfId="10935" xr:uid="{00000000-0005-0000-0000-000022020000}"/>
    <cellStyle name="20% - Акцент1 6 9 4" xfId="12915" xr:uid="{00000000-0005-0000-0000-000023020000}"/>
    <cellStyle name="20% - Акцент1 7" xfId="446" xr:uid="{00000000-0005-0000-0000-000024020000}"/>
    <cellStyle name="20% - Акцент1 7 10" xfId="447" xr:uid="{00000000-0005-0000-0000-000025020000}"/>
    <cellStyle name="20% - Акцент1 7 10 2" xfId="7247" xr:uid="{00000000-0005-0000-0000-000026020000}"/>
    <cellStyle name="20% - Акцент1 7 10 3" xfId="10933" xr:uid="{00000000-0005-0000-0000-000027020000}"/>
    <cellStyle name="20% - Акцент1 7 10 4" xfId="12913" xr:uid="{00000000-0005-0000-0000-000028020000}"/>
    <cellStyle name="20% - Акцент1 7 11" xfId="7246" xr:uid="{00000000-0005-0000-0000-000029020000}"/>
    <cellStyle name="20% - Акцент1 7 12" xfId="10934" xr:uid="{00000000-0005-0000-0000-00002A020000}"/>
    <cellStyle name="20% - Акцент1 7 13" xfId="12914" xr:uid="{00000000-0005-0000-0000-00002B020000}"/>
    <cellStyle name="20% - Акцент1 7 2" xfId="448" xr:uid="{00000000-0005-0000-0000-00002C020000}"/>
    <cellStyle name="20% - Акцент1 7 2 2" xfId="7248" xr:uid="{00000000-0005-0000-0000-00002D020000}"/>
    <cellStyle name="20% - Акцент1 7 2 3" xfId="10932" xr:uid="{00000000-0005-0000-0000-00002E020000}"/>
    <cellStyle name="20% - Акцент1 7 2 4" xfId="12912" xr:uid="{00000000-0005-0000-0000-00002F020000}"/>
    <cellStyle name="20% - Акцент1 7 3" xfId="449" xr:uid="{00000000-0005-0000-0000-000030020000}"/>
    <cellStyle name="20% - Акцент1 7 3 2" xfId="7249" xr:uid="{00000000-0005-0000-0000-000031020000}"/>
    <cellStyle name="20% - Акцент1 7 3 3" xfId="10931" xr:uid="{00000000-0005-0000-0000-000032020000}"/>
    <cellStyle name="20% - Акцент1 7 3 4" xfId="12911" xr:uid="{00000000-0005-0000-0000-000033020000}"/>
    <cellStyle name="20% - Акцент1 7 4" xfId="450" xr:uid="{00000000-0005-0000-0000-000034020000}"/>
    <cellStyle name="20% - Акцент1 7 4 2" xfId="7250" xr:uid="{00000000-0005-0000-0000-000035020000}"/>
    <cellStyle name="20% - Акцент1 7 4 3" xfId="10930" xr:uid="{00000000-0005-0000-0000-000036020000}"/>
    <cellStyle name="20% - Акцент1 7 4 4" xfId="12910" xr:uid="{00000000-0005-0000-0000-000037020000}"/>
    <cellStyle name="20% - Акцент1 7 5" xfId="451" xr:uid="{00000000-0005-0000-0000-000038020000}"/>
    <cellStyle name="20% - Акцент1 7 5 2" xfId="7251" xr:uid="{00000000-0005-0000-0000-000039020000}"/>
    <cellStyle name="20% - Акцент1 7 5 3" xfId="10929" xr:uid="{00000000-0005-0000-0000-00003A020000}"/>
    <cellStyle name="20% - Акцент1 7 5 4" xfId="12909" xr:uid="{00000000-0005-0000-0000-00003B020000}"/>
    <cellStyle name="20% - Акцент1 7 6" xfId="452" xr:uid="{00000000-0005-0000-0000-00003C020000}"/>
    <cellStyle name="20% - Акцент1 7 6 2" xfId="7252" xr:uid="{00000000-0005-0000-0000-00003D020000}"/>
    <cellStyle name="20% - Акцент1 7 6 3" xfId="10928" xr:uid="{00000000-0005-0000-0000-00003E020000}"/>
    <cellStyle name="20% - Акцент1 7 6 4" xfId="12908" xr:uid="{00000000-0005-0000-0000-00003F020000}"/>
    <cellStyle name="20% - Акцент1 7 7" xfId="453" xr:uid="{00000000-0005-0000-0000-000040020000}"/>
    <cellStyle name="20% - Акцент1 7 7 2" xfId="7253" xr:uid="{00000000-0005-0000-0000-000041020000}"/>
    <cellStyle name="20% - Акцент1 7 7 3" xfId="10927" xr:uid="{00000000-0005-0000-0000-000042020000}"/>
    <cellStyle name="20% - Акцент1 7 7 4" xfId="12907" xr:uid="{00000000-0005-0000-0000-000043020000}"/>
    <cellStyle name="20% - Акцент1 7 8" xfId="454" xr:uid="{00000000-0005-0000-0000-000044020000}"/>
    <cellStyle name="20% - Акцент1 7 8 2" xfId="7254" xr:uid="{00000000-0005-0000-0000-000045020000}"/>
    <cellStyle name="20% - Акцент1 7 8 3" xfId="10926" xr:uid="{00000000-0005-0000-0000-000046020000}"/>
    <cellStyle name="20% - Акцент1 7 8 4" xfId="12906" xr:uid="{00000000-0005-0000-0000-000047020000}"/>
    <cellStyle name="20% - Акцент1 7 9" xfId="455" xr:uid="{00000000-0005-0000-0000-000048020000}"/>
    <cellStyle name="20% - Акцент1 7 9 2" xfId="7255" xr:uid="{00000000-0005-0000-0000-000049020000}"/>
    <cellStyle name="20% - Акцент1 7 9 3" xfId="10925" xr:uid="{00000000-0005-0000-0000-00004A020000}"/>
    <cellStyle name="20% - Акцент1 7 9 4" xfId="12905" xr:uid="{00000000-0005-0000-0000-00004B020000}"/>
    <cellStyle name="20% - Акцент1 8" xfId="456" xr:uid="{00000000-0005-0000-0000-00004C020000}"/>
    <cellStyle name="20% - Акцент1 8 10" xfId="457" xr:uid="{00000000-0005-0000-0000-00004D020000}"/>
    <cellStyle name="20% - Акцент1 8 10 2" xfId="7257" xr:uid="{00000000-0005-0000-0000-00004E020000}"/>
    <cellStyle name="20% - Акцент1 8 10 3" xfId="10923" xr:uid="{00000000-0005-0000-0000-00004F020000}"/>
    <cellStyle name="20% - Акцент1 8 10 4" xfId="12903" xr:uid="{00000000-0005-0000-0000-000050020000}"/>
    <cellStyle name="20% - Акцент1 8 11" xfId="7256" xr:uid="{00000000-0005-0000-0000-000051020000}"/>
    <cellStyle name="20% - Акцент1 8 12" xfId="10924" xr:uid="{00000000-0005-0000-0000-000052020000}"/>
    <cellStyle name="20% - Акцент1 8 13" xfId="12904" xr:uid="{00000000-0005-0000-0000-000053020000}"/>
    <cellStyle name="20% - Акцент1 8 2" xfId="458" xr:uid="{00000000-0005-0000-0000-000054020000}"/>
    <cellStyle name="20% - Акцент1 8 2 2" xfId="7258" xr:uid="{00000000-0005-0000-0000-000055020000}"/>
    <cellStyle name="20% - Акцент1 8 2 3" xfId="10922" xr:uid="{00000000-0005-0000-0000-000056020000}"/>
    <cellStyle name="20% - Акцент1 8 2 4" xfId="12902" xr:uid="{00000000-0005-0000-0000-000057020000}"/>
    <cellStyle name="20% - Акцент1 8 3" xfId="459" xr:uid="{00000000-0005-0000-0000-000058020000}"/>
    <cellStyle name="20% - Акцент1 8 3 2" xfId="7259" xr:uid="{00000000-0005-0000-0000-000059020000}"/>
    <cellStyle name="20% - Акцент1 8 3 3" xfId="10921" xr:uid="{00000000-0005-0000-0000-00005A020000}"/>
    <cellStyle name="20% - Акцент1 8 3 4" xfId="12901" xr:uid="{00000000-0005-0000-0000-00005B020000}"/>
    <cellStyle name="20% - Акцент1 8 4" xfId="460" xr:uid="{00000000-0005-0000-0000-00005C020000}"/>
    <cellStyle name="20% - Акцент1 8 4 2" xfId="7260" xr:uid="{00000000-0005-0000-0000-00005D020000}"/>
    <cellStyle name="20% - Акцент1 8 4 3" xfId="10920" xr:uid="{00000000-0005-0000-0000-00005E020000}"/>
    <cellStyle name="20% - Акцент1 8 4 4" xfId="12900" xr:uid="{00000000-0005-0000-0000-00005F020000}"/>
    <cellStyle name="20% - Акцент1 8 5" xfId="461" xr:uid="{00000000-0005-0000-0000-000060020000}"/>
    <cellStyle name="20% - Акцент1 8 5 2" xfId="7261" xr:uid="{00000000-0005-0000-0000-000061020000}"/>
    <cellStyle name="20% - Акцент1 8 5 3" xfId="10919" xr:uid="{00000000-0005-0000-0000-000062020000}"/>
    <cellStyle name="20% - Акцент1 8 5 4" xfId="12899" xr:uid="{00000000-0005-0000-0000-000063020000}"/>
    <cellStyle name="20% - Акцент1 8 6" xfId="462" xr:uid="{00000000-0005-0000-0000-000064020000}"/>
    <cellStyle name="20% - Акцент1 8 6 2" xfId="7262" xr:uid="{00000000-0005-0000-0000-000065020000}"/>
    <cellStyle name="20% - Акцент1 8 6 3" xfId="10918" xr:uid="{00000000-0005-0000-0000-000066020000}"/>
    <cellStyle name="20% - Акцент1 8 6 4" xfId="12898" xr:uid="{00000000-0005-0000-0000-000067020000}"/>
    <cellStyle name="20% - Акцент1 8 7" xfId="463" xr:uid="{00000000-0005-0000-0000-000068020000}"/>
    <cellStyle name="20% - Акцент1 8 7 2" xfId="7263" xr:uid="{00000000-0005-0000-0000-000069020000}"/>
    <cellStyle name="20% - Акцент1 8 7 3" xfId="10917" xr:uid="{00000000-0005-0000-0000-00006A020000}"/>
    <cellStyle name="20% - Акцент1 8 7 4" xfId="12897" xr:uid="{00000000-0005-0000-0000-00006B020000}"/>
    <cellStyle name="20% - Акцент1 8 8" xfId="464" xr:uid="{00000000-0005-0000-0000-00006C020000}"/>
    <cellStyle name="20% - Акцент1 8 8 2" xfId="7264" xr:uid="{00000000-0005-0000-0000-00006D020000}"/>
    <cellStyle name="20% - Акцент1 8 8 3" xfId="10916" xr:uid="{00000000-0005-0000-0000-00006E020000}"/>
    <cellStyle name="20% - Акцент1 8 8 4" xfId="12896" xr:uid="{00000000-0005-0000-0000-00006F020000}"/>
    <cellStyle name="20% - Акцент1 8 9" xfId="465" xr:uid="{00000000-0005-0000-0000-000070020000}"/>
    <cellStyle name="20% - Акцент1 8 9 2" xfId="7265" xr:uid="{00000000-0005-0000-0000-000071020000}"/>
    <cellStyle name="20% - Акцент1 8 9 3" xfId="10915" xr:uid="{00000000-0005-0000-0000-000072020000}"/>
    <cellStyle name="20% - Акцент1 8 9 4" xfId="12895" xr:uid="{00000000-0005-0000-0000-000073020000}"/>
    <cellStyle name="20% - Акцент1 9" xfId="466" xr:uid="{00000000-0005-0000-0000-000074020000}"/>
    <cellStyle name="20% - Акцент1 9 10" xfId="467" xr:uid="{00000000-0005-0000-0000-000075020000}"/>
    <cellStyle name="20% - Акцент1 9 10 2" xfId="7267" xr:uid="{00000000-0005-0000-0000-000076020000}"/>
    <cellStyle name="20% - Акцент1 9 10 3" xfId="10913" xr:uid="{00000000-0005-0000-0000-000077020000}"/>
    <cellStyle name="20% - Акцент1 9 10 4" xfId="12893" xr:uid="{00000000-0005-0000-0000-000078020000}"/>
    <cellStyle name="20% - Акцент1 9 11" xfId="7266" xr:uid="{00000000-0005-0000-0000-000079020000}"/>
    <cellStyle name="20% - Акцент1 9 12" xfId="10914" xr:uid="{00000000-0005-0000-0000-00007A020000}"/>
    <cellStyle name="20% - Акцент1 9 13" xfId="12894" xr:uid="{00000000-0005-0000-0000-00007B020000}"/>
    <cellStyle name="20% - Акцент1 9 2" xfId="468" xr:uid="{00000000-0005-0000-0000-00007C020000}"/>
    <cellStyle name="20% - Акцент1 9 2 2" xfId="7268" xr:uid="{00000000-0005-0000-0000-00007D020000}"/>
    <cellStyle name="20% - Акцент1 9 2 3" xfId="10912" xr:uid="{00000000-0005-0000-0000-00007E020000}"/>
    <cellStyle name="20% - Акцент1 9 2 4" xfId="12892" xr:uid="{00000000-0005-0000-0000-00007F020000}"/>
    <cellStyle name="20% - Акцент1 9 3" xfId="469" xr:uid="{00000000-0005-0000-0000-000080020000}"/>
    <cellStyle name="20% - Акцент1 9 3 2" xfId="7269" xr:uid="{00000000-0005-0000-0000-000081020000}"/>
    <cellStyle name="20% - Акцент1 9 3 3" xfId="10911" xr:uid="{00000000-0005-0000-0000-000082020000}"/>
    <cellStyle name="20% - Акцент1 9 3 4" xfId="12891" xr:uid="{00000000-0005-0000-0000-000083020000}"/>
    <cellStyle name="20% - Акцент1 9 4" xfId="470" xr:uid="{00000000-0005-0000-0000-000084020000}"/>
    <cellStyle name="20% - Акцент1 9 4 2" xfId="7270" xr:uid="{00000000-0005-0000-0000-000085020000}"/>
    <cellStyle name="20% - Акцент1 9 4 3" xfId="10910" xr:uid="{00000000-0005-0000-0000-000086020000}"/>
    <cellStyle name="20% - Акцент1 9 4 4" xfId="12890" xr:uid="{00000000-0005-0000-0000-000087020000}"/>
    <cellStyle name="20% - Акцент1 9 5" xfId="471" xr:uid="{00000000-0005-0000-0000-000088020000}"/>
    <cellStyle name="20% - Акцент1 9 5 2" xfId="7271" xr:uid="{00000000-0005-0000-0000-000089020000}"/>
    <cellStyle name="20% - Акцент1 9 5 3" xfId="10909" xr:uid="{00000000-0005-0000-0000-00008A020000}"/>
    <cellStyle name="20% - Акцент1 9 5 4" xfId="12889" xr:uid="{00000000-0005-0000-0000-00008B020000}"/>
    <cellStyle name="20% - Акцент1 9 6" xfId="472" xr:uid="{00000000-0005-0000-0000-00008C020000}"/>
    <cellStyle name="20% - Акцент1 9 6 2" xfId="7272" xr:uid="{00000000-0005-0000-0000-00008D020000}"/>
    <cellStyle name="20% - Акцент1 9 6 3" xfId="10908" xr:uid="{00000000-0005-0000-0000-00008E020000}"/>
    <cellStyle name="20% - Акцент1 9 6 4" xfId="12888" xr:uid="{00000000-0005-0000-0000-00008F020000}"/>
    <cellStyle name="20% - Акцент1 9 7" xfId="473" xr:uid="{00000000-0005-0000-0000-000090020000}"/>
    <cellStyle name="20% - Акцент1 9 7 2" xfId="7273" xr:uid="{00000000-0005-0000-0000-000091020000}"/>
    <cellStyle name="20% - Акцент1 9 7 3" xfId="10907" xr:uid="{00000000-0005-0000-0000-000092020000}"/>
    <cellStyle name="20% - Акцент1 9 7 4" xfId="12887" xr:uid="{00000000-0005-0000-0000-000093020000}"/>
    <cellStyle name="20% - Акцент1 9 8" xfId="474" xr:uid="{00000000-0005-0000-0000-000094020000}"/>
    <cellStyle name="20% - Акцент1 9 8 2" xfId="7274" xr:uid="{00000000-0005-0000-0000-000095020000}"/>
    <cellStyle name="20% - Акцент1 9 8 3" xfId="10906" xr:uid="{00000000-0005-0000-0000-000096020000}"/>
    <cellStyle name="20% - Акцент1 9 8 4" xfId="12886" xr:uid="{00000000-0005-0000-0000-000097020000}"/>
    <cellStyle name="20% - Акцент1 9 9" xfId="475" xr:uid="{00000000-0005-0000-0000-000098020000}"/>
    <cellStyle name="20% - Акцент1 9 9 2" xfId="7275" xr:uid="{00000000-0005-0000-0000-000099020000}"/>
    <cellStyle name="20% - Акцент1 9 9 3" xfId="10905" xr:uid="{00000000-0005-0000-0000-00009A020000}"/>
    <cellStyle name="20% - Акцент1 9 9 4" xfId="12885" xr:uid="{00000000-0005-0000-0000-00009B020000}"/>
    <cellStyle name="20% - Акцент2 10" xfId="476" xr:uid="{00000000-0005-0000-0000-00009C020000}"/>
    <cellStyle name="20% - Акцент2 10 10" xfId="477" xr:uid="{00000000-0005-0000-0000-00009D020000}"/>
    <cellStyle name="20% - Акцент2 10 10 2" xfId="7277" xr:uid="{00000000-0005-0000-0000-00009E020000}"/>
    <cellStyle name="20% - Акцент2 10 10 3" xfId="10903" xr:uid="{00000000-0005-0000-0000-00009F020000}"/>
    <cellStyle name="20% - Акцент2 10 10 4" xfId="12883" xr:uid="{00000000-0005-0000-0000-0000A0020000}"/>
    <cellStyle name="20% - Акцент2 10 11" xfId="7276" xr:uid="{00000000-0005-0000-0000-0000A1020000}"/>
    <cellStyle name="20% - Акцент2 10 12" xfId="10904" xr:uid="{00000000-0005-0000-0000-0000A2020000}"/>
    <cellStyle name="20% - Акцент2 10 13" xfId="12884" xr:uid="{00000000-0005-0000-0000-0000A3020000}"/>
    <cellStyle name="20% - Акцент2 10 2" xfId="478" xr:uid="{00000000-0005-0000-0000-0000A4020000}"/>
    <cellStyle name="20% - Акцент2 10 2 2" xfId="7278" xr:uid="{00000000-0005-0000-0000-0000A5020000}"/>
    <cellStyle name="20% - Акцент2 10 2 3" xfId="10902" xr:uid="{00000000-0005-0000-0000-0000A6020000}"/>
    <cellStyle name="20% - Акцент2 10 2 4" xfId="12882" xr:uid="{00000000-0005-0000-0000-0000A7020000}"/>
    <cellStyle name="20% - Акцент2 10 3" xfId="479" xr:uid="{00000000-0005-0000-0000-0000A8020000}"/>
    <cellStyle name="20% - Акцент2 10 3 2" xfId="7279" xr:uid="{00000000-0005-0000-0000-0000A9020000}"/>
    <cellStyle name="20% - Акцент2 10 3 3" xfId="10901" xr:uid="{00000000-0005-0000-0000-0000AA020000}"/>
    <cellStyle name="20% - Акцент2 10 3 4" xfId="12881" xr:uid="{00000000-0005-0000-0000-0000AB020000}"/>
    <cellStyle name="20% - Акцент2 10 4" xfId="480" xr:uid="{00000000-0005-0000-0000-0000AC020000}"/>
    <cellStyle name="20% - Акцент2 10 4 2" xfId="7280" xr:uid="{00000000-0005-0000-0000-0000AD020000}"/>
    <cellStyle name="20% - Акцент2 10 4 3" xfId="10900" xr:uid="{00000000-0005-0000-0000-0000AE020000}"/>
    <cellStyle name="20% - Акцент2 10 4 4" xfId="12880" xr:uid="{00000000-0005-0000-0000-0000AF020000}"/>
    <cellStyle name="20% - Акцент2 10 5" xfId="481" xr:uid="{00000000-0005-0000-0000-0000B0020000}"/>
    <cellStyle name="20% - Акцент2 10 5 2" xfId="7281" xr:uid="{00000000-0005-0000-0000-0000B1020000}"/>
    <cellStyle name="20% - Акцент2 10 5 3" xfId="10899" xr:uid="{00000000-0005-0000-0000-0000B2020000}"/>
    <cellStyle name="20% - Акцент2 10 5 4" xfId="12879" xr:uid="{00000000-0005-0000-0000-0000B3020000}"/>
    <cellStyle name="20% - Акцент2 10 6" xfId="482" xr:uid="{00000000-0005-0000-0000-0000B4020000}"/>
    <cellStyle name="20% - Акцент2 10 6 2" xfId="7282" xr:uid="{00000000-0005-0000-0000-0000B5020000}"/>
    <cellStyle name="20% - Акцент2 10 6 3" xfId="10898" xr:uid="{00000000-0005-0000-0000-0000B6020000}"/>
    <cellStyle name="20% - Акцент2 10 6 4" xfId="12878" xr:uid="{00000000-0005-0000-0000-0000B7020000}"/>
    <cellStyle name="20% - Акцент2 10 7" xfId="483" xr:uid="{00000000-0005-0000-0000-0000B8020000}"/>
    <cellStyle name="20% - Акцент2 10 7 2" xfId="7283" xr:uid="{00000000-0005-0000-0000-0000B9020000}"/>
    <cellStyle name="20% - Акцент2 10 7 3" xfId="10897" xr:uid="{00000000-0005-0000-0000-0000BA020000}"/>
    <cellStyle name="20% - Акцент2 10 7 4" xfId="12877" xr:uid="{00000000-0005-0000-0000-0000BB020000}"/>
    <cellStyle name="20% - Акцент2 10 8" xfId="484" xr:uid="{00000000-0005-0000-0000-0000BC020000}"/>
    <cellStyle name="20% - Акцент2 10 8 2" xfId="7284" xr:uid="{00000000-0005-0000-0000-0000BD020000}"/>
    <cellStyle name="20% - Акцент2 10 8 3" xfId="10896" xr:uid="{00000000-0005-0000-0000-0000BE020000}"/>
    <cellStyle name="20% - Акцент2 10 8 4" xfId="12876" xr:uid="{00000000-0005-0000-0000-0000BF020000}"/>
    <cellStyle name="20% - Акцент2 10 9" xfId="485" xr:uid="{00000000-0005-0000-0000-0000C0020000}"/>
    <cellStyle name="20% - Акцент2 10 9 2" xfId="7285" xr:uid="{00000000-0005-0000-0000-0000C1020000}"/>
    <cellStyle name="20% - Акцент2 10 9 3" xfId="10895" xr:uid="{00000000-0005-0000-0000-0000C2020000}"/>
    <cellStyle name="20% - Акцент2 10 9 4" xfId="12875" xr:uid="{00000000-0005-0000-0000-0000C3020000}"/>
    <cellStyle name="20% - Акцент2 11" xfId="486" xr:uid="{00000000-0005-0000-0000-0000C4020000}"/>
    <cellStyle name="20% - Акцент2 11 10" xfId="487" xr:uid="{00000000-0005-0000-0000-0000C5020000}"/>
    <cellStyle name="20% - Акцент2 11 10 2" xfId="7287" xr:uid="{00000000-0005-0000-0000-0000C6020000}"/>
    <cellStyle name="20% - Акцент2 11 10 3" xfId="10893" xr:uid="{00000000-0005-0000-0000-0000C7020000}"/>
    <cellStyle name="20% - Акцент2 11 10 4" xfId="12873" xr:uid="{00000000-0005-0000-0000-0000C8020000}"/>
    <cellStyle name="20% - Акцент2 11 11" xfId="7286" xr:uid="{00000000-0005-0000-0000-0000C9020000}"/>
    <cellStyle name="20% - Акцент2 11 12" xfId="10894" xr:uid="{00000000-0005-0000-0000-0000CA020000}"/>
    <cellStyle name="20% - Акцент2 11 13" xfId="12874" xr:uid="{00000000-0005-0000-0000-0000CB020000}"/>
    <cellStyle name="20% - Акцент2 11 2" xfId="488" xr:uid="{00000000-0005-0000-0000-0000CC020000}"/>
    <cellStyle name="20% - Акцент2 11 2 2" xfId="7288" xr:uid="{00000000-0005-0000-0000-0000CD020000}"/>
    <cellStyle name="20% - Акцент2 11 2 3" xfId="10892" xr:uid="{00000000-0005-0000-0000-0000CE020000}"/>
    <cellStyle name="20% - Акцент2 11 2 4" xfId="12872" xr:uid="{00000000-0005-0000-0000-0000CF020000}"/>
    <cellStyle name="20% - Акцент2 11 3" xfId="489" xr:uid="{00000000-0005-0000-0000-0000D0020000}"/>
    <cellStyle name="20% - Акцент2 11 3 2" xfId="7289" xr:uid="{00000000-0005-0000-0000-0000D1020000}"/>
    <cellStyle name="20% - Акцент2 11 3 3" xfId="10891" xr:uid="{00000000-0005-0000-0000-0000D2020000}"/>
    <cellStyle name="20% - Акцент2 11 3 4" xfId="12871" xr:uid="{00000000-0005-0000-0000-0000D3020000}"/>
    <cellStyle name="20% - Акцент2 11 4" xfId="490" xr:uid="{00000000-0005-0000-0000-0000D4020000}"/>
    <cellStyle name="20% - Акцент2 11 4 2" xfId="7290" xr:uid="{00000000-0005-0000-0000-0000D5020000}"/>
    <cellStyle name="20% - Акцент2 11 4 3" xfId="10890" xr:uid="{00000000-0005-0000-0000-0000D6020000}"/>
    <cellStyle name="20% - Акцент2 11 4 4" xfId="12870" xr:uid="{00000000-0005-0000-0000-0000D7020000}"/>
    <cellStyle name="20% - Акцент2 11 5" xfId="491" xr:uid="{00000000-0005-0000-0000-0000D8020000}"/>
    <cellStyle name="20% - Акцент2 11 5 2" xfId="7291" xr:uid="{00000000-0005-0000-0000-0000D9020000}"/>
    <cellStyle name="20% - Акцент2 11 5 3" xfId="10889" xr:uid="{00000000-0005-0000-0000-0000DA020000}"/>
    <cellStyle name="20% - Акцент2 11 5 4" xfId="12869" xr:uid="{00000000-0005-0000-0000-0000DB020000}"/>
    <cellStyle name="20% - Акцент2 11 6" xfId="492" xr:uid="{00000000-0005-0000-0000-0000DC020000}"/>
    <cellStyle name="20% - Акцент2 11 6 2" xfId="7292" xr:uid="{00000000-0005-0000-0000-0000DD020000}"/>
    <cellStyle name="20% - Акцент2 11 6 3" xfId="10888" xr:uid="{00000000-0005-0000-0000-0000DE020000}"/>
    <cellStyle name="20% - Акцент2 11 6 4" xfId="12868" xr:uid="{00000000-0005-0000-0000-0000DF020000}"/>
    <cellStyle name="20% - Акцент2 11 7" xfId="493" xr:uid="{00000000-0005-0000-0000-0000E0020000}"/>
    <cellStyle name="20% - Акцент2 11 7 2" xfId="7293" xr:uid="{00000000-0005-0000-0000-0000E1020000}"/>
    <cellStyle name="20% - Акцент2 11 7 3" xfId="10887" xr:uid="{00000000-0005-0000-0000-0000E2020000}"/>
    <cellStyle name="20% - Акцент2 11 7 4" xfId="12867" xr:uid="{00000000-0005-0000-0000-0000E3020000}"/>
    <cellStyle name="20% - Акцент2 11 8" xfId="494" xr:uid="{00000000-0005-0000-0000-0000E4020000}"/>
    <cellStyle name="20% - Акцент2 11 8 2" xfId="7294" xr:uid="{00000000-0005-0000-0000-0000E5020000}"/>
    <cellStyle name="20% - Акцент2 11 8 3" xfId="10886" xr:uid="{00000000-0005-0000-0000-0000E6020000}"/>
    <cellStyle name="20% - Акцент2 11 8 4" xfId="12866" xr:uid="{00000000-0005-0000-0000-0000E7020000}"/>
    <cellStyle name="20% - Акцент2 11 9" xfId="495" xr:uid="{00000000-0005-0000-0000-0000E8020000}"/>
    <cellStyle name="20% - Акцент2 11 9 2" xfId="7295" xr:uid="{00000000-0005-0000-0000-0000E9020000}"/>
    <cellStyle name="20% - Акцент2 11 9 3" xfId="10885" xr:uid="{00000000-0005-0000-0000-0000EA020000}"/>
    <cellStyle name="20% - Акцент2 11 9 4" xfId="12865" xr:uid="{00000000-0005-0000-0000-0000EB020000}"/>
    <cellStyle name="20% - Акцент2 12" xfId="496" xr:uid="{00000000-0005-0000-0000-0000EC020000}"/>
    <cellStyle name="20% - Акцент2 12 10" xfId="497" xr:uid="{00000000-0005-0000-0000-0000ED020000}"/>
    <cellStyle name="20% - Акцент2 12 10 2" xfId="7297" xr:uid="{00000000-0005-0000-0000-0000EE020000}"/>
    <cellStyle name="20% - Акцент2 12 10 3" xfId="10883" xr:uid="{00000000-0005-0000-0000-0000EF020000}"/>
    <cellStyle name="20% - Акцент2 12 10 4" xfId="12863" xr:uid="{00000000-0005-0000-0000-0000F0020000}"/>
    <cellStyle name="20% - Акцент2 12 11" xfId="7296" xr:uid="{00000000-0005-0000-0000-0000F1020000}"/>
    <cellStyle name="20% - Акцент2 12 12" xfId="10884" xr:uid="{00000000-0005-0000-0000-0000F2020000}"/>
    <cellStyle name="20% - Акцент2 12 13" xfId="12864" xr:uid="{00000000-0005-0000-0000-0000F3020000}"/>
    <cellStyle name="20% - Акцент2 12 2" xfId="498" xr:uid="{00000000-0005-0000-0000-0000F4020000}"/>
    <cellStyle name="20% - Акцент2 12 2 2" xfId="7298" xr:uid="{00000000-0005-0000-0000-0000F5020000}"/>
    <cellStyle name="20% - Акцент2 12 2 3" xfId="10882" xr:uid="{00000000-0005-0000-0000-0000F6020000}"/>
    <cellStyle name="20% - Акцент2 12 2 4" xfId="12862" xr:uid="{00000000-0005-0000-0000-0000F7020000}"/>
    <cellStyle name="20% - Акцент2 12 3" xfId="499" xr:uid="{00000000-0005-0000-0000-0000F8020000}"/>
    <cellStyle name="20% - Акцент2 12 3 2" xfId="7299" xr:uid="{00000000-0005-0000-0000-0000F9020000}"/>
    <cellStyle name="20% - Акцент2 12 3 3" xfId="10881" xr:uid="{00000000-0005-0000-0000-0000FA020000}"/>
    <cellStyle name="20% - Акцент2 12 3 4" xfId="12861" xr:uid="{00000000-0005-0000-0000-0000FB020000}"/>
    <cellStyle name="20% - Акцент2 12 4" xfId="500" xr:uid="{00000000-0005-0000-0000-0000FC020000}"/>
    <cellStyle name="20% - Акцент2 12 4 2" xfId="7300" xr:uid="{00000000-0005-0000-0000-0000FD020000}"/>
    <cellStyle name="20% - Акцент2 12 4 3" xfId="10880" xr:uid="{00000000-0005-0000-0000-0000FE020000}"/>
    <cellStyle name="20% - Акцент2 12 4 4" xfId="12860" xr:uid="{00000000-0005-0000-0000-0000FF020000}"/>
    <cellStyle name="20% - Акцент2 12 5" xfId="501" xr:uid="{00000000-0005-0000-0000-000000030000}"/>
    <cellStyle name="20% - Акцент2 12 5 2" xfId="7301" xr:uid="{00000000-0005-0000-0000-000001030000}"/>
    <cellStyle name="20% - Акцент2 12 5 3" xfId="10879" xr:uid="{00000000-0005-0000-0000-000002030000}"/>
    <cellStyle name="20% - Акцент2 12 5 4" xfId="12859" xr:uid="{00000000-0005-0000-0000-000003030000}"/>
    <cellStyle name="20% - Акцент2 12 6" xfId="502" xr:uid="{00000000-0005-0000-0000-000004030000}"/>
    <cellStyle name="20% - Акцент2 12 6 2" xfId="7302" xr:uid="{00000000-0005-0000-0000-000005030000}"/>
    <cellStyle name="20% - Акцент2 12 6 3" xfId="10878" xr:uid="{00000000-0005-0000-0000-000006030000}"/>
    <cellStyle name="20% - Акцент2 12 6 4" xfId="12858" xr:uid="{00000000-0005-0000-0000-000007030000}"/>
    <cellStyle name="20% - Акцент2 12 7" xfId="503" xr:uid="{00000000-0005-0000-0000-000008030000}"/>
    <cellStyle name="20% - Акцент2 12 7 2" xfId="7303" xr:uid="{00000000-0005-0000-0000-000009030000}"/>
    <cellStyle name="20% - Акцент2 12 7 3" xfId="10877" xr:uid="{00000000-0005-0000-0000-00000A030000}"/>
    <cellStyle name="20% - Акцент2 12 7 4" xfId="12857" xr:uid="{00000000-0005-0000-0000-00000B030000}"/>
    <cellStyle name="20% - Акцент2 12 8" xfId="504" xr:uid="{00000000-0005-0000-0000-00000C030000}"/>
    <cellStyle name="20% - Акцент2 12 8 2" xfId="7304" xr:uid="{00000000-0005-0000-0000-00000D030000}"/>
    <cellStyle name="20% - Акцент2 12 8 3" xfId="10876" xr:uid="{00000000-0005-0000-0000-00000E030000}"/>
    <cellStyle name="20% - Акцент2 12 8 4" xfId="12856" xr:uid="{00000000-0005-0000-0000-00000F030000}"/>
    <cellStyle name="20% - Акцент2 12 9" xfId="505" xr:uid="{00000000-0005-0000-0000-000010030000}"/>
    <cellStyle name="20% - Акцент2 12 9 2" xfId="7305" xr:uid="{00000000-0005-0000-0000-000011030000}"/>
    <cellStyle name="20% - Акцент2 12 9 3" xfId="10875" xr:uid="{00000000-0005-0000-0000-000012030000}"/>
    <cellStyle name="20% - Акцент2 12 9 4" xfId="12855" xr:uid="{00000000-0005-0000-0000-000013030000}"/>
    <cellStyle name="20% - Акцент2 13" xfId="506" xr:uid="{00000000-0005-0000-0000-000014030000}"/>
    <cellStyle name="20% - Акцент2 13 10" xfId="507" xr:uid="{00000000-0005-0000-0000-000015030000}"/>
    <cellStyle name="20% - Акцент2 13 10 2" xfId="7307" xr:uid="{00000000-0005-0000-0000-000016030000}"/>
    <cellStyle name="20% - Акцент2 13 10 3" xfId="10873" xr:uid="{00000000-0005-0000-0000-000017030000}"/>
    <cellStyle name="20% - Акцент2 13 10 4" xfId="12853" xr:uid="{00000000-0005-0000-0000-000018030000}"/>
    <cellStyle name="20% - Акцент2 13 11" xfId="7306" xr:uid="{00000000-0005-0000-0000-000019030000}"/>
    <cellStyle name="20% - Акцент2 13 12" xfId="10874" xr:uid="{00000000-0005-0000-0000-00001A030000}"/>
    <cellStyle name="20% - Акцент2 13 13" xfId="12854" xr:uid="{00000000-0005-0000-0000-00001B030000}"/>
    <cellStyle name="20% - Акцент2 13 2" xfId="508" xr:uid="{00000000-0005-0000-0000-00001C030000}"/>
    <cellStyle name="20% - Акцент2 13 2 2" xfId="7308" xr:uid="{00000000-0005-0000-0000-00001D030000}"/>
    <cellStyle name="20% - Акцент2 13 2 3" xfId="10872" xr:uid="{00000000-0005-0000-0000-00001E030000}"/>
    <cellStyle name="20% - Акцент2 13 2 4" xfId="12852" xr:uid="{00000000-0005-0000-0000-00001F030000}"/>
    <cellStyle name="20% - Акцент2 13 3" xfId="509" xr:uid="{00000000-0005-0000-0000-000020030000}"/>
    <cellStyle name="20% - Акцент2 13 3 2" xfId="7309" xr:uid="{00000000-0005-0000-0000-000021030000}"/>
    <cellStyle name="20% - Акцент2 13 3 3" xfId="10871" xr:uid="{00000000-0005-0000-0000-000022030000}"/>
    <cellStyle name="20% - Акцент2 13 3 4" xfId="12851" xr:uid="{00000000-0005-0000-0000-000023030000}"/>
    <cellStyle name="20% - Акцент2 13 4" xfId="510" xr:uid="{00000000-0005-0000-0000-000024030000}"/>
    <cellStyle name="20% - Акцент2 13 4 2" xfId="7310" xr:uid="{00000000-0005-0000-0000-000025030000}"/>
    <cellStyle name="20% - Акцент2 13 4 3" xfId="10870" xr:uid="{00000000-0005-0000-0000-000026030000}"/>
    <cellStyle name="20% - Акцент2 13 4 4" xfId="12850" xr:uid="{00000000-0005-0000-0000-000027030000}"/>
    <cellStyle name="20% - Акцент2 13 5" xfId="511" xr:uid="{00000000-0005-0000-0000-000028030000}"/>
    <cellStyle name="20% - Акцент2 13 5 2" xfId="7311" xr:uid="{00000000-0005-0000-0000-000029030000}"/>
    <cellStyle name="20% - Акцент2 13 5 3" xfId="10869" xr:uid="{00000000-0005-0000-0000-00002A030000}"/>
    <cellStyle name="20% - Акцент2 13 5 4" xfId="12849" xr:uid="{00000000-0005-0000-0000-00002B030000}"/>
    <cellStyle name="20% - Акцент2 13 6" xfId="512" xr:uid="{00000000-0005-0000-0000-00002C030000}"/>
    <cellStyle name="20% - Акцент2 13 6 2" xfId="7312" xr:uid="{00000000-0005-0000-0000-00002D030000}"/>
    <cellStyle name="20% - Акцент2 13 6 3" xfId="10868" xr:uid="{00000000-0005-0000-0000-00002E030000}"/>
    <cellStyle name="20% - Акцент2 13 6 4" xfId="12848" xr:uid="{00000000-0005-0000-0000-00002F030000}"/>
    <cellStyle name="20% - Акцент2 13 7" xfId="513" xr:uid="{00000000-0005-0000-0000-000030030000}"/>
    <cellStyle name="20% - Акцент2 13 7 2" xfId="7313" xr:uid="{00000000-0005-0000-0000-000031030000}"/>
    <cellStyle name="20% - Акцент2 13 7 3" xfId="10867" xr:uid="{00000000-0005-0000-0000-000032030000}"/>
    <cellStyle name="20% - Акцент2 13 7 4" xfId="12847" xr:uid="{00000000-0005-0000-0000-000033030000}"/>
    <cellStyle name="20% - Акцент2 13 8" xfId="514" xr:uid="{00000000-0005-0000-0000-000034030000}"/>
    <cellStyle name="20% - Акцент2 13 8 2" xfId="7314" xr:uid="{00000000-0005-0000-0000-000035030000}"/>
    <cellStyle name="20% - Акцент2 13 8 3" xfId="10866" xr:uid="{00000000-0005-0000-0000-000036030000}"/>
    <cellStyle name="20% - Акцент2 13 8 4" xfId="12846" xr:uid="{00000000-0005-0000-0000-000037030000}"/>
    <cellStyle name="20% - Акцент2 13 9" xfId="515" xr:uid="{00000000-0005-0000-0000-000038030000}"/>
    <cellStyle name="20% - Акцент2 13 9 2" xfId="7315" xr:uid="{00000000-0005-0000-0000-000039030000}"/>
    <cellStyle name="20% - Акцент2 13 9 3" xfId="10865" xr:uid="{00000000-0005-0000-0000-00003A030000}"/>
    <cellStyle name="20% - Акцент2 13 9 4" xfId="12845" xr:uid="{00000000-0005-0000-0000-00003B030000}"/>
    <cellStyle name="20% - Акцент2 14" xfId="516" xr:uid="{00000000-0005-0000-0000-00003C030000}"/>
    <cellStyle name="20% - Акцент2 14 10" xfId="517" xr:uid="{00000000-0005-0000-0000-00003D030000}"/>
    <cellStyle name="20% - Акцент2 14 10 2" xfId="7317" xr:uid="{00000000-0005-0000-0000-00003E030000}"/>
    <cellStyle name="20% - Акцент2 14 10 3" xfId="10863" xr:uid="{00000000-0005-0000-0000-00003F030000}"/>
    <cellStyle name="20% - Акцент2 14 10 4" xfId="12843" xr:uid="{00000000-0005-0000-0000-000040030000}"/>
    <cellStyle name="20% - Акцент2 14 11" xfId="7316" xr:uid="{00000000-0005-0000-0000-000041030000}"/>
    <cellStyle name="20% - Акцент2 14 12" xfId="10864" xr:uid="{00000000-0005-0000-0000-000042030000}"/>
    <cellStyle name="20% - Акцент2 14 13" xfId="12844" xr:uid="{00000000-0005-0000-0000-000043030000}"/>
    <cellStyle name="20% - Акцент2 14 2" xfId="518" xr:uid="{00000000-0005-0000-0000-000044030000}"/>
    <cellStyle name="20% - Акцент2 14 2 2" xfId="7318" xr:uid="{00000000-0005-0000-0000-000045030000}"/>
    <cellStyle name="20% - Акцент2 14 2 3" xfId="10862" xr:uid="{00000000-0005-0000-0000-000046030000}"/>
    <cellStyle name="20% - Акцент2 14 2 4" xfId="12842" xr:uid="{00000000-0005-0000-0000-000047030000}"/>
    <cellStyle name="20% - Акцент2 14 3" xfId="519" xr:uid="{00000000-0005-0000-0000-000048030000}"/>
    <cellStyle name="20% - Акцент2 14 3 2" xfId="7319" xr:uid="{00000000-0005-0000-0000-000049030000}"/>
    <cellStyle name="20% - Акцент2 14 3 3" xfId="10861" xr:uid="{00000000-0005-0000-0000-00004A030000}"/>
    <cellStyle name="20% - Акцент2 14 3 4" xfId="12841" xr:uid="{00000000-0005-0000-0000-00004B030000}"/>
    <cellStyle name="20% - Акцент2 14 4" xfId="520" xr:uid="{00000000-0005-0000-0000-00004C030000}"/>
    <cellStyle name="20% - Акцент2 14 4 2" xfId="7320" xr:uid="{00000000-0005-0000-0000-00004D030000}"/>
    <cellStyle name="20% - Акцент2 14 4 3" xfId="10860" xr:uid="{00000000-0005-0000-0000-00004E030000}"/>
    <cellStyle name="20% - Акцент2 14 4 4" xfId="12840" xr:uid="{00000000-0005-0000-0000-00004F030000}"/>
    <cellStyle name="20% - Акцент2 14 5" xfId="521" xr:uid="{00000000-0005-0000-0000-000050030000}"/>
    <cellStyle name="20% - Акцент2 14 5 2" xfId="7321" xr:uid="{00000000-0005-0000-0000-000051030000}"/>
    <cellStyle name="20% - Акцент2 14 5 3" xfId="10859" xr:uid="{00000000-0005-0000-0000-000052030000}"/>
    <cellStyle name="20% - Акцент2 14 5 4" xfId="12839" xr:uid="{00000000-0005-0000-0000-000053030000}"/>
    <cellStyle name="20% - Акцент2 14 6" xfId="522" xr:uid="{00000000-0005-0000-0000-000054030000}"/>
    <cellStyle name="20% - Акцент2 14 6 2" xfId="7322" xr:uid="{00000000-0005-0000-0000-000055030000}"/>
    <cellStyle name="20% - Акцент2 14 6 3" xfId="10858" xr:uid="{00000000-0005-0000-0000-000056030000}"/>
    <cellStyle name="20% - Акцент2 14 6 4" xfId="12838" xr:uid="{00000000-0005-0000-0000-000057030000}"/>
    <cellStyle name="20% - Акцент2 14 7" xfId="523" xr:uid="{00000000-0005-0000-0000-000058030000}"/>
    <cellStyle name="20% - Акцент2 14 7 2" xfId="7323" xr:uid="{00000000-0005-0000-0000-000059030000}"/>
    <cellStyle name="20% - Акцент2 14 7 3" xfId="10857" xr:uid="{00000000-0005-0000-0000-00005A030000}"/>
    <cellStyle name="20% - Акцент2 14 7 4" xfId="12837" xr:uid="{00000000-0005-0000-0000-00005B030000}"/>
    <cellStyle name="20% - Акцент2 14 8" xfId="524" xr:uid="{00000000-0005-0000-0000-00005C030000}"/>
    <cellStyle name="20% - Акцент2 14 8 2" xfId="7324" xr:uid="{00000000-0005-0000-0000-00005D030000}"/>
    <cellStyle name="20% - Акцент2 14 8 3" xfId="10856" xr:uid="{00000000-0005-0000-0000-00005E030000}"/>
    <cellStyle name="20% - Акцент2 14 8 4" xfId="12836" xr:uid="{00000000-0005-0000-0000-00005F030000}"/>
    <cellStyle name="20% - Акцент2 14 9" xfId="525" xr:uid="{00000000-0005-0000-0000-000060030000}"/>
    <cellStyle name="20% - Акцент2 14 9 2" xfId="7325" xr:uid="{00000000-0005-0000-0000-000061030000}"/>
    <cellStyle name="20% - Акцент2 14 9 3" xfId="10855" xr:uid="{00000000-0005-0000-0000-000062030000}"/>
    <cellStyle name="20% - Акцент2 14 9 4" xfId="12835" xr:uid="{00000000-0005-0000-0000-000063030000}"/>
    <cellStyle name="20% - Акцент2 15" xfId="526" xr:uid="{00000000-0005-0000-0000-000064030000}"/>
    <cellStyle name="20% - Акцент2 15 10" xfId="10854" xr:uid="{00000000-0005-0000-0000-000065030000}"/>
    <cellStyle name="20% - Акцент2 15 11" xfId="12834" xr:uid="{00000000-0005-0000-0000-000066030000}"/>
    <cellStyle name="20% - Акцент2 15 2" xfId="527" xr:uid="{00000000-0005-0000-0000-000067030000}"/>
    <cellStyle name="20% - Акцент2 15 2 2" xfId="7327" xr:uid="{00000000-0005-0000-0000-000068030000}"/>
    <cellStyle name="20% - Акцент2 15 2 3" xfId="10853" xr:uid="{00000000-0005-0000-0000-000069030000}"/>
    <cellStyle name="20% - Акцент2 15 2 4" xfId="12833" xr:uid="{00000000-0005-0000-0000-00006A030000}"/>
    <cellStyle name="20% - Акцент2 15 3" xfId="528" xr:uid="{00000000-0005-0000-0000-00006B030000}"/>
    <cellStyle name="20% - Акцент2 15 3 2" xfId="7328" xr:uid="{00000000-0005-0000-0000-00006C030000}"/>
    <cellStyle name="20% - Акцент2 15 3 3" xfId="10852" xr:uid="{00000000-0005-0000-0000-00006D030000}"/>
    <cellStyle name="20% - Акцент2 15 3 4" xfId="12832" xr:uid="{00000000-0005-0000-0000-00006E030000}"/>
    <cellStyle name="20% - Акцент2 15 4" xfId="529" xr:uid="{00000000-0005-0000-0000-00006F030000}"/>
    <cellStyle name="20% - Акцент2 15 4 2" xfId="7329" xr:uid="{00000000-0005-0000-0000-000070030000}"/>
    <cellStyle name="20% - Акцент2 15 4 3" xfId="10851" xr:uid="{00000000-0005-0000-0000-000071030000}"/>
    <cellStyle name="20% - Акцент2 15 4 4" xfId="12831" xr:uid="{00000000-0005-0000-0000-000072030000}"/>
    <cellStyle name="20% - Акцент2 15 5" xfId="530" xr:uid="{00000000-0005-0000-0000-000073030000}"/>
    <cellStyle name="20% - Акцент2 15 5 2" xfId="7330" xr:uid="{00000000-0005-0000-0000-000074030000}"/>
    <cellStyle name="20% - Акцент2 15 5 3" xfId="10850" xr:uid="{00000000-0005-0000-0000-000075030000}"/>
    <cellStyle name="20% - Акцент2 15 5 4" xfId="12830" xr:uid="{00000000-0005-0000-0000-000076030000}"/>
    <cellStyle name="20% - Акцент2 15 6" xfId="531" xr:uid="{00000000-0005-0000-0000-000077030000}"/>
    <cellStyle name="20% - Акцент2 15 6 2" xfId="7331" xr:uid="{00000000-0005-0000-0000-000078030000}"/>
    <cellStyle name="20% - Акцент2 15 6 3" xfId="10849" xr:uid="{00000000-0005-0000-0000-000079030000}"/>
    <cellStyle name="20% - Акцент2 15 6 4" xfId="12829" xr:uid="{00000000-0005-0000-0000-00007A030000}"/>
    <cellStyle name="20% - Акцент2 15 7" xfId="532" xr:uid="{00000000-0005-0000-0000-00007B030000}"/>
    <cellStyle name="20% - Акцент2 15 7 2" xfId="7332" xr:uid="{00000000-0005-0000-0000-00007C030000}"/>
    <cellStyle name="20% - Акцент2 15 7 3" xfId="10848" xr:uid="{00000000-0005-0000-0000-00007D030000}"/>
    <cellStyle name="20% - Акцент2 15 7 4" xfId="12828" xr:uid="{00000000-0005-0000-0000-00007E030000}"/>
    <cellStyle name="20% - Акцент2 15 8" xfId="533" xr:uid="{00000000-0005-0000-0000-00007F030000}"/>
    <cellStyle name="20% - Акцент2 15 8 2" xfId="7333" xr:uid="{00000000-0005-0000-0000-000080030000}"/>
    <cellStyle name="20% - Акцент2 15 8 3" xfId="10847" xr:uid="{00000000-0005-0000-0000-000081030000}"/>
    <cellStyle name="20% - Акцент2 15 8 4" xfId="12827" xr:uid="{00000000-0005-0000-0000-000082030000}"/>
    <cellStyle name="20% - Акцент2 15 9" xfId="7326" xr:uid="{00000000-0005-0000-0000-000083030000}"/>
    <cellStyle name="20% - Акцент2 16" xfId="534" xr:uid="{00000000-0005-0000-0000-000084030000}"/>
    <cellStyle name="20% - Акцент2 16 10" xfId="10846" xr:uid="{00000000-0005-0000-0000-000085030000}"/>
    <cellStyle name="20% - Акцент2 16 11" xfId="12826" xr:uid="{00000000-0005-0000-0000-000086030000}"/>
    <cellStyle name="20% - Акцент2 16 2" xfId="535" xr:uid="{00000000-0005-0000-0000-000087030000}"/>
    <cellStyle name="20% - Акцент2 16 2 2" xfId="7335" xr:uid="{00000000-0005-0000-0000-000088030000}"/>
    <cellStyle name="20% - Акцент2 16 2 3" xfId="10845" xr:uid="{00000000-0005-0000-0000-000089030000}"/>
    <cellStyle name="20% - Акцент2 16 2 4" xfId="12825" xr:uid="{00000000-0005-0000-0000-00008A030000}"/>
    <cellStyle name="20% - Акцент2 16 3" xfId="536" xr:uid="{00000000-0005-0000-0000-00008B030000}"/>
    <cellStyle name="20% - Акцент2 16 3 2" xfId="7336" xr:uid="{00000000-0005-0000-0000-00008C030000}"/>
    <cellStyle name="20% - Акцент2 16 3 3" xfId="10844" xr:uid="{00000000-0005-0000-0000-00008D030000}"/>
    <cellStyle name="20% - Акцент2 16 3 4" xfId="12824" xr:uid="{00000000-0005-0000-0000-00008E030000}"/>
    <cellStyle name="20% - Акцент2 16 4" xfId="537" xr:uid="{00000000-0005-0000-0000-00008F030000}"/>
    <cellStyle name="20% - Акцент2 16 4 2" xfId="7337" xr:uid="{00000000-0005-0000-0000-000090030000}"/>
    <cellStyle name="20% - Акцент2 16 4 3" xfId="10843" xr:uid="{00000000-0005-0000-0000-000091030000}"/>
    <cellStyle name="20% - Акцент2 16 4 4" xfId="12823" xr:uid="{00000000-0005-0000-0000-000092030000}"/>
    <cellStyle name="20% - Акцент2 16 5" xfId="538" xr:uid="{00000000-0005-0000-0000-000093030000}"/>
    <cellStyle name="20% - Акцент2 16 5 2" xfId="7338" xr:uid="{00000000-0005-0000-0000-000094030000}"/>
    <cellStyle name="20% - Акцент2 16 5 3" xfId="10842" xr:uid="{00000000-0005-0000-0000-000095030000}"/>
    <cellStyle name="20% - Акцент2 16 5 4" xfId="12822" xr:uid="{00000000-0005-0000-0000-000096030000}"/>
    <cellStyle name="20% - Акцент2 16 6" xfId="539" xr:uid="{00000000-0005-0000-0000-000097030000}"/>
    <cellStyle name="20% - Акцент2 16 6 2" xfId="7339" xr:uid="{00000000-0005-0000-0000-000098030000}"/>
    <cellStyle name="20% - Акцент2 16 6 3" xfId="10841" xr:uid="{00000000-0005-0000-0000-000099030000}"/>
    <cellStyle name="20% - Акцент2 16 6 4" xfId="12821" xr:uid="{00000000-0005-0000-0000-00009A030000}"/>
    <cellStyle name="20% - Акцент2 16 7" xfId="540" xr:uid="{00000000-0005-0000-0000-00009B030000}"/>
    <cellStyle name="20% - Акцент2 16 7 2" xfId="7340" xr:uid="{00000000-0005-0000-0000-00009C030000}"/>
    <cellStyle name="20% - Акцент2 16 7 3" xfId="10840" xr:uid="{00000000-0005-0000-0000-00009D030000}"/>
    <cellStyle name="20% - Акцент2 16 7 4" xfId="12820" xr:uid="{00000000-0005-0000-0000-00009E030000}"/>
    <cellStyle name="20% - Акцент2 16 8" xfId="541" xr:uid="{00000000-0005-0000-0000-00009F030000}"/>
    <cellStyle name="20% - Акцент2 16 8 2" xfId="7341" xr:uid="{00000000-0005-0000-0000-0000A0030000}"/>
    <cellStyle name="20% - Акцент2 16 8 3" xfId="10839" xr:uid="{00000000-0005-0000-0000-0000A1030000}"/>
    <cellStyle name="20% - Акцент2 16 8 4" xfId="12819" xr:uid="{00000000-0005-0000-0000-0000A2030000}"/>
    <cellStyle name="20% - Акцент2 16 9" xfId="7334" xr:uid="{00000000-0005-0000-0000-0000A3030000}"/>
    <cellStyle name="20% - Акцент2 17" xfId="542" xr:uid="{00000000-0005-0000-0000-0000A4030000}"/>
    <cellStyle name="20% - Акцент2 17 2" xfId="543" xr:uid="{00000000-0005-0000-0000-0000A5030000}"/>
    <cellStyle name="20% - Акцент2 17 2 2" xfId="7343" xr:uid="{00000000-0005-0000-0000-0000A6030000}"/>
    <cellStyle name="20% - Акцент2 17 2 3" xfId="10837" xr:uid="{00000000-0005-0000-0000-0000A7030000}"/>
    <cellStyle name="20% - Акцент2 17 2 4" xfId="12817" xr:uid="{00000000-0005-0000-0000-0000A8030000}"/>
    <cellStyle name="20% - Акцент2 17 3" xfId="544" xr:uid="{00000000-0005-0000-0000-0000A9030000}"/>
    <cellStyle name="20% - Акцент2 17 3 2" xfId="7344" xr:uid="{00000000-0005-0000-0000-0000AA030000}"/>
    <cellStyle name="20% - Акцент2 17 3 3" xfId="10836" xr:uid="{00000000-0005-0000-0000-0000AB030000}"/>
    <cellStyle name="20% - Акцент2 17 3 4" xfId="12816" xr:uid="{00000000-0005-0000-0000-0000AC030000}"/>
    <cellStyle name="20% - Акцент2 17 4" xfId="545" xr:uid="{00000000-0005-0000-0000-0000AD030000}"/>
    <cellStyle name="20% - Акцент2 17 4 2" xfId="7345" xr:uid="{00000000-0005-0000-0000-0000AE030000}"/>
    <cellStyle name="20% - Акцент2 17 4 3" xfId="10835" xr:uid="{00000000-0005-0000-0000-0000AF030000}"/>
    <cellStyle name="20% - Акцент2 17 4 4" xfId="12815" xr:uid="{00000000-0005-0000-0000-0000B0030000}"/>
    <cellStyle name="20% - Акцент2 17 5" xfId="546" xr:uid="{00000000-0005-0000-0000-0000B1030000}"/>
    <cellStyle name="20% - Акцент2 17 5 2" xfId="7346" xr:uid="{00000000-0005-0000-0000-0000B2030000}"/>
    <cellStyle name="20% - Акцент2 17 5 3" xfId="10834" xr:uid="{00000000-0005-0000-0000-0000B3030000}"/>
    <cellStyle name="20% - Акцент2 17 5 4" xfId="12814" xr:uid="{00000000-0005-0000-0000-0000B4030000}"/>
    <cellStyle name="20% - Акцент2 17 6" xfId="7342" xr:uid="{00000000-0005-0000-0000-0000B5030000}"/>
    <cellStyle name="20% - Акцент2 17 7" xfId="10838" xr:uid="{00000000-0005-0000-0000-0000B6030000}"/>
    <cellStyle name="20% - Акцент2 17 8" xfId="12818" xr:uid="{00000000-0005-0000-0000-0000B7030000}"/>
    <cellStyle name="20% - Акцент2 18" xfId="547" xr:uid="{00000000-0005-0000-0000-0000B8030000}"/>
    <cellStyle name="20% - Акцент2 18 2" xfId="548" xr:uid="{00000000-0005-0000-0000-0000B9030000}"/>
    <cellStyle name="20% - Акцент2 18 2 2" xfId="7348" xr:uid="{00000000-0005-0000-0000-0000BA030000}"/>
    <cellStyle name="20% - Акцент2 18 2 3" xfId="10832" xr:uid="{00000000-0005-0000-0000-0000BB030000}"/>
    <cellStyle name="20% - Акцент2 18 2 4" xfId="12812" xr:uid="{00000000-0005-0000-0000-0000BC030000}"/>
    <cellStyle name="20% - Акцент2 18 3" xfId="549" xr:uid="{00000000-0005-0000-0000-0000BD030000}"/>
    <cellStyle name="20% - Акцент2 18 3 2" xfId="7349" xr:uid="{00000000-0005-0000-0000-0000BE030000}"/>
    <cellStyle name="20% - Акцент2 18 3 3" xfId="10831" xr:uid="{00000000-0005-0000-0000-0000BF030000}"/>
    <cellStyle name="20% - Акцент2 18 3 4" xfId="12811" xr:uid="{00000000-0005-0000-0000-0000C0030000}"/>
    <cellStyle name="20% - Акцент2 18 4" xfId="550" xr:uid="{00000000-0005-0000-0000-0000C1030000}"/>
    <cellStyle name="20% - Акцент2 18 4 2" xfId="7350" xr:uid="{00000000-0005-0000-0000-0000C2030000}"/>
    <cellStyle name="20% - Акцент2 18 4 3" xfId="10830" xr:uid="{00000000-0005-0000-0000-0000C3030000}"/>
    <cellStyle name="20% - Акцент2 18 4 4" xfId="12810" xr:uid="{00000000-0005-0000-0000-0000C4030000}"/>
    <cellStyle name="20% - Акцент2 18 5" xfId="551" xr:uid="{00000000-0005-0000-0000-0000C5030000}"/>
    <cellStyle name="20% - Акцент2 18 5 2" xfId="7351" xr:uid="{00000000-0005-0000-0000-0000C6030000}"/>
    <cellStyle name="20% - Акцент2 18 5 3" xfId="10829" xr:uid="{00000000-0005-0000-0000-0000C7030000}"/>
    <cellStyle name="20% - Акцент2 18 5 4" xfId="12809" xr:uid="{00000000-0005-0000-0000-0000C8030000}"/>
    <cellStyle name="20% - Акцент2 18 6" xfId="7347" xr:uid="{00000000-0005-0000-0000-0000C9030000}"/>
    <cellStyle name="20% - Акцент2 18 7" xfId="10833" xr:uid="{00000000-0005-0000-0000-0000CA030000}"/>
    <cellStyle name="20% - Акцент2 18 8" xfId="12813" xr:uid="{00000000-0005-0000-0000-0000CB030000}"/>
    <cellStyle name="20% - Акцент2 19" xfId="552" xr:uid="{00000000-0005-0000-0000-0000CC030000}"/>
    <cellStyle name="20% - Акцент2 19 2" xfId="553" xr:uid="{00000000-0005-0000-0000-0000CD030000}"/>
    <cellStyle name="20% - Акцент2 19 2 2" xfId="7353" xr:uid="{00000000-0005-0000-0000-0000CE030000}"/>
    <cellStyle name="20% - Акцент2 19 2 3" xfId="10827" xr:uid="{00000000-0005-0000-0000-0000CF030000}"/>
    <cellStyle name="20% - Акцент2 19 2 4" xfId="12807" xr:uid="{00000000-0005-0000-0000-0000D0030000}"/>
    <cellStyle name="20% - Акцент2 19 3" xfId="554" xr:uid="{00000000-0005-0000-0000-0000D1030000}"/>
    <cellStyle name="20% - Акцент2 19 3 2" xfId="7354" xr:uid="{00000000-0005-0000-0000-0000D2030000}"/>
    <cellStyle name="20% - Акцент2 19 3 3" xfId="10826" xr:uid="{00000000-0005-0000-0000-0000D3030000}"/>
    <cellStyle name="20% - Акцент2 19 3 4" xfId="12806" xr:uid="{00000000-0005-0000-0000-0000D4030000}"/>
    <cellStyle name="20% - Акцент2 19 4" xfId="555" xr:uid="{00000000-0005-0000-0000-0000D5030000}"/>
    <cellStyle name="20% - Акцент2 19 4 2" xfId="7355" xr:uid="{00000000-0005-0000-0000-0000D6030000}"/>
    <cellStyle name="20% - Акцент2 19 4 3" xfId="10825" xr:uid="{00000000-0005-0000-0000-0000D7030000}"/>
    <cellStyle name="20% - Акцент2 19 4 4" xfId="12805" xr:uid="{00000000-0005-0000-0000-0000D8030000}"/>
    <cellStyle name="20% - Акцент2 19 5" xfId="556" xr:uid="{00000000-0005-0000-0000-0000D9030000}"/>
    <cellStyle name="20% - Акцент2 19 5 2" xfId="7356" xr:uid="{00000000-0005-0000-0000-0000DA030000}"/>
    <cellStyle name="20% - Акцент2 19 5 3" xfId="10824" xr:uid="{00000000-0005-0000-0000-0000DB030000}"/>
    <cellStyle name="20% - Акцент2 19 5 4" xfId="12804" xr:uid="{00000000-0005-0000-0000-0000DC030000}"/>
    <cellStyle name="20% - Акцент2 19 6" xfId="7352" xr:uid="{00000000-0005-0000-0000-0000DD030000}"/>
    <cellStyle name="20% - Акцент2 19 7" xfId="10828" xr:uid="{00000000-0005-0000-0000-0000DE030000}"/>
    <cellStyle name="20% - Акцент2 19 8" xfId="12808" xr:uid="{00000000-0005-0000-0000-0000DF030000}"/>
    <cellStyle name="20% - Акцент2 2" xfId="557" xr:uid="{00000000-0005-0000-0000-0000E0030000}"/>
    <cellStyle name="20% - Акцент2 2 10" xfId="558" xr:uid="{00000000-0005-0000-0000-0000E1030000}"/>
    <cellStyle name="20% - Акцент2 2 10 2" xfId="7358" xr:uid="{00000000-0005-0000-0000-0000E2030000}"/>
    <cellStyle name="20% - Акцент2 2 10 3" xfId="10822" xr:uid="{00000000-0005-0000-0000-0000E3030000}"/>
    <cellStyle name="20% - Акцент2 2 10 4" xfId="12802" xr:uid="{00000000-0005-0000-0000-0000E4030000}"/>
    <cellStyle name="20% - Акцент2 2 11" xfId="7357" xr:uid="{00000000-0005-0000-0000-0000E5030000}"/>
    <cellStyle name="20% - Акцент2 2 12" xfId="10823" xr:uid="{00000000-0005-0000-0000-0000E6030000}"/>
    <cellStyle name="20% - Акцент2 2 13" xfId="12803" xr:uid="{00000000-0005-0000-0000-0000E7030000}"/>
    <cellStyle name="20% - Акцент2 2 2" xfId="559" xr:uid="{00000000-0005-0000-0000-0000E8030000}"/>
    <cellStyle name="20% - Акцент2 2 2 2" xfId="7359" xr:uid="{00000000-0005-0000-0000-0000E9030000}"/>
    <cellStyle name="20% - Акцент2 2 2 3" xfId="10821" xr:uid="{00000000-0005-0000-0000-0000EA030000}"/>
    <cellStyle name="20% - Акцент2 2 2 4" xfId="12801" xr:uid="{00000000-0005-0000-0000-0000EB030000}"/>
    <cellStyle name="20% - Акцент2 2 3" xfId="560" xr:uid="{00000000-0005-0000-0000-0000EC030000}"/>
    <cellStyle name="20% - Акцент2 2 3 2" xfId="7360" xr:uid="{00000000-0005-0000-0000-0000ED030000}"/>
    <cellStyle name="20% - Акцент2 2 3 3" xfId="10820" xr:uid="{00000000-0005-0000-0000-0000EE030000}"/>
    <cellStyle name="20% - Акцент2 2 3 4" xfId="12800" xr:uid="{00000000-0005-0000-0000-0000EF030000}"/>
    <cellStyle name="20% - Акцент2 2 4" xfId="561" xr:uid="{00000000-0005-0000-0000-0000F0030000}"/>
    <cellStyle name="20% - Акцент2 2 4 2" xfId="7361" xr:uid="{00000000-0005-0000-0000-0000F1030000}"/>
    <cellStyle name="20% - Акцент2 2 4 3" xfId="10819" xr:uid="{00000000-0005-0000-0000-0000F2030000}"/>
    <cellStyle name="20% - Акцент2 2 4 4" xfId="12799" xr:uid="{00000000-0005-0000-0000-0000F3030000}"/>
    <cellStyle name="20% - Акцент2 2 5" xfId="562" xr:uid="{00000000-0005-0000-0000-0000F4030000}"/>
    <cellStyle name="20% - Акцент2 2 5 2" xfId="7362" xr:uid="{00000000-0005-0000-0000-0000F5030000}"/>
    <cellStyle name="20% - Акцент2 2 5 3" xfId="10818" xr:uid="{00000000-0005-0000-0000-0000F6030000}"/>
    <cellStyle name="20% - Акцент2 2 5 4" xfId="12798" xr:uid="{00000000-0005-0000-0000-0000F7030000}"/>
    <cellStyle name="20% - Акцент2 2 6" xfId="563" xr:uid="{00000000-0005-0000-0000-0000F8030000}"/>
    <cellStyle name="20% - Акцент2 2 6 2" xfId="7363" xr:uid="{00000000-0005-0000-0000-0000F9030000}"/>
    <cellStyle name="20% - Акцент2 2 6 3" xfId="10817" xr:uid="{00000000-0005-0000-0000-0000FA030000}"/>
    <cellStyle name="20% - Акцент2 2 6 4" xfId="12797" xr:uid="{00000000-0005-0000-0000-0000FB030000}"/>
    <cellStyle name="20% - Акцент2 2 7" xfId="564" xr:uid="{00000000-0005-0000-0000-0000FC030000}"/>
    <cellStyle name="20% - Акцент2 2 7 2" xfId="7364" xr:uid="{00000000-0005-0000-0000-0000FD030000}"/>
    <cellStyle name="20% - Акцент2 2 7 3" xfId="10816" xr:uid="{00000000-0005-0000-0000-0000FE030000}"/>
    <cellStyle name="20% - Акцент2 2 7 4" xfId="12796" xr:uid="{00000000-0005-0000-0000-0000FF030000}"/>
    <cellStyle name="20% - Акцент2 2 8" xfId="565" xr:uid="{00000000-0005-0000-0000-000000040000}"/>
    <cellStyle name="20% - Акцент2 2 8 2" xfId="7365" xr:uid="{00000000-0005-0000-0000-000001040000}"/>
    <cellStyle name="20% - Акцент2 2 8 3" xfId="10815" xr:uid="{00000000-0005-0000-0000-000002040000}"/>
    <cellStyle name="20% - Акцент2 2 8 4" xfId="12795" xr:uid="{00000000-0005-0000-0000-000003040000}"/>
    <cellStyle name="20% - Акцент2 2 9" xfId="566" xr:uid="{00000000-0005-0000-0000-000004040000}"/>
    <cellStyle name="20% - Акцент2 2 9 2" xfId="7366" xr:uid="{00000000-0005-0000-0000-000005040000}"/>
    <cellStyle name="20% - Акцент2 2 9 3" xfId="10814" xr:uid="{00000000-0005-0000-0000-000006040000}"/>
    <cellStyle name="20% - Акцент2 2 9 4" xfId="12794" xr:uid="{00000000-0005-0000-0000-000007040000}"/>
    <cellStyle name="20% - Акцент2 20" xfId="567" xr:uid="{00000000-0005-0000-0000-000008040000}"/>
    <cellStyle name="20% - Акцент2 20 2" xfId="7367" xr:uid="{00000000-0005-0000-0000-000009040000}"/>
    <cellStyle name="20% - Акцент2 20 3" xfId="10813" xr:uid="{00000000-0005-0000-0000-00000A040000}"/>
    <cellStyle name="20% - Акцент2 20 4" xfId="12793" xr:uid="{00000000-0005-0000-0000-00000B040000}"/>
    <cellStyle name="20% - Акцент2 21" xfId="568" xr:uid="{00000000-0005-0000-0000-00000C040000}"/>
    <cellStyle name="20% - Акцент2 21 2" xfId="7368" xr:uid="{00000000-0005-0000-0000-00000D040000}"/>
    <cellStyle name="20% - Акцент2 21 3" xfId="10812" xr:uid="{00000000-0005-0000-0000-00000E040000}"/>
    <cellStyle name="20% - Акцент2 21 4" xfId="12792" xr:uid="{00000000-0005-0000-0000-00000F040000}"/>
    <cellStyle name="20% - Акцент2 22" xfId="569" xr:uid="{00000000-0005-0000-0000-000010040000}"/>
    <cellStyle name="20% - Акцент2 22 2" xfId="7369" xr:uid="{00000000-0005-0000-0000-000011040000}"/>
    <cellStyle name="20% - Акцент2 22 3" xfId="10811" xr:uid="{00000000-0005-0000-0000-000012040000}"/>
    <cellStyle name="20% - Акцент2 22 4" xfId="12791" xr:uid="{00000000-0005-0000-0000-000013040000}"/>
    <cellStyle name="20% - Акцент2 23" xfId="570" xr:uid="{00000000-0005-0000-0000-000014040000}"/>
    <cellStyle name="20% - Акцент2 23 2" xfId="7370" xr:uid="{00000000-0005-0000-0000-000015040000}"/>
    <cellStyle name="20% - Акцент2 23 3" xfId="10810" xr:uid="{00000000-0005-0000-0000-000016040000}"/>
    <cellStyle name="20% - Акцент2 23 4" xfId="12790" xr:uid="{00000000-0005-0000-0000-000017040000}"/>
    <cellStyle name="20% - Акцент2 24" xfId="14670" xr:uid="{00000000-0005-0000-0000-000018040000}"/>
    <cellStyle name="20% - Акцент2 3" xfId="571" xr:uid="{00000000-0005-0000-0000-000019040000}"/>
    <cellStyle name="20% - Акцент2 3 10" xfId="572" xr:uid="{00000000-0005-0000-0000-00001A040000}"/>
    <cellStyle name="20% - Акцент2 3 10 2" xfId="7372" xr:uid="{00000000-0005-0000-0000-00001B040000}"/>
    <cellStyle name="20% - Акцент2 3 10 3" xfId="10808" xr:uid="{00000000-0005-0000-0000-00001C040000}"/>
    <cellStyle name="20% - Акцент2 3 10 4" xfId="12788" xr:uid="{00000000-0005-0000-0000-00001D040000}"/>
    <cellStyle name="20% - Акцент2 3 11" xfId="7371" xr:uid="{00000000-0005-0000-0000-00001E040000}"/>
    <cellStyle name="20% - Акцент2 3 12" xfId="10809" xr:uid="{00000000-0005-0000-0000-00001F040000}"/>
    <cellStyle name="20% - Акцент2 3 13" xfId="12789" xr:uid="{00000000-0005-0000-0000-000020040000}"/>
    <cellStyle name="20% - Акцент2 3 2" xfId="573" xr:uid="{00000000-0005-0000-0000-000021040000}"/>
    <cellStyle name="20% - Акцент2 3 2 2" xfId="7373" xr:uid="{00000000-0005-0000-0000-000022040000}"/>
    <cellStyle name="20% - Акцент2 3 2 3" xfId="10807" xr:uid="{00000000-0005-0000-0000-000023040000}"/>
    <cellStyle name="20% - Акцент2 3 2 4" xfId="12787" xr:uid="{00000000-0005-0000-0000-000024040000}"/>
    <cellStyle name="20% - Акцент2 3 3" xfId="574" xr:uid="{00000000-0005-0000-0000-000025040000}"/>
    <cellStyle name="20% - Акцент2 3 3 2" xfId="7374" xr:uid="{00000000-0005-0000-0000-000026040000}"/>
    <cellStyle name="20% - Акцент2 3 3 3" xfId="10806" xr:uid="{00000000-0005-0000-0000-000027040000}"/>
    <cellStyle name="20% - Акцент2 3 3 4" xfId="12786" xr:uid="{00000000-0005-0000-0000-000028040000}"/>
    <cellStyle name="20% - Акцент2 3 4" xfId="575" xr:uid="{00000000-0005-0000-0000-000029040000}"/>
    <cellStyle name="20% - Акцент2 3 4 2" xfId="7375" xr:uid="{00000000-0005-0000-0000-00002A040000}"/>
    <cellStyle name="20% - Акцент2 3 4 3" xfId="10805" xr:uid="{00000000-0005-0000-0000-00002B040000}"/>
    <cellStyle name="20% - Акцент2 3 4 4" xfId="12785" xr:uid="{00000000-0005-0000-0000-00002C040000}"/>
    <cellStyle name="20% - Акцент2 3 5" xfId="576" xr:uid="{00000000-0005-0000-0000-00002D040000}"/>
    <cellStyle name="20% - Акцент2 3 5 2" xfId="7376" xr:uid="{00000000-0005-0000-0000-00002E040000}"/>
    <cellStyle name="20% - Акцент2 3 5 3" xfId="10804" xr:uid="{00000000-0005-0000-0000-00002F040000}"/>
    <cellStyle name="20% - Акцент2 3 5 4" xfId="12784" xr:uid="{00000000-0005-0000-0000-000030040000}"/>
    <cellStyle name="20% - Акцент2 3 6" xfId="577" xr:uid="{00000000-0005-0000-0000-000031040000}"/>
    <cellStyle name="20% - Акцент2 3 6 2" xfId="7377" xr:uid="{00000000-0005-0000-0000-000032040000}"/>
    <cellStyle name="20% - Акцент2 3 6 3" xfId="10803" xr:uid="{00000000-0005-0000-0000-000033040000}"/>
    <cellStyle name="20% - Акцент2 3 6 4" xfId="12783" xr:uid="{00000000-0005-0000-0000-000034040000}"/>
    <cellStyle name="20% - Акцент2 3 7" xfId="578" xr:uid="{00000000-0005-0000-0000-000035040000}"/>
    <cellStyle name="20% - Акцент2 3 7 2" xfId="7378" xr:uid="{00000000-0005-0000-0000-000036040000}"/>
    <cellStyle name="20% - Акцент2 3 7 3" xfId="10802" xr:uid="{00000000-0005-0000-0000-000037040000}"/>
    <cellStyle name="20% - Акцент2 3 7 4" xfId="12782" xr:uid="{00000000-0005-0000-0000-000038040000}"/>
    <cellStyle name="20% - Акцент2 3 8" xfId="579" xr:uid="{00000000-0005-0000-0000-000039040000}"/>
    <cellStyle name="20% - Акцент2 3 8 2" xfId="7379" xr:uid="{00000000-0005-0000-0000-00003A040000}"/>
    <cellStyle name="20% - Акцент2 3 8 3" xfId="10801" xr:uid="{00000000-0005-0000-0000-00003B040000}"/>
    <cellStyle name="20% - Акцент2 3 8 4" xfId="12781" xr:uid="{00000000-0005-0000-0000-00003C040000}"/>
    <cellStyle name="20% - Акцент2 3 9" xfId="580" xr:uid="{00000000-0005-0000-0000-00003D040000}"/>
    <cellStyle name="20% - Акцент2 3 9 2" xfId="7380" xr:uid="{00000000-0005-0000-0000-00003E040000}"/>
    <cellStyle name="20% - Акцент2 3 9 3" xfId="10800" xr:uid="{00000000-0005-0000-0000-00003F040000}"/>
    <cellStyle name="20% - Акцент2 3 9 4" xfId="12780" xr:uid="{00000000-0005-0000-0000-000040040000}"/>
    <cellStyle name="20% - Акцент2 4" xfId="581" xr:uid="{00000000-0005-0000-0000-000041040000}"/>
    <cellStyle name="20% - Акцент2 4 10" xfId="582" xr:uid="{00000000-0005-0000-0000-000042040000}"/>
    <cellStyle name="20% - Акцент2 4 10 2" xfId="7382" xr:uid="{00000000-0005-0000-0000-000043040000}"/>
    <cellStyle name="20% - Акцент2 4 10 3" xfId="10798" xr:uid="{00000000-0005-0000-0000-000044040000}"/>
    <cellStyle name="20% - Акцент2 4 10 4" xfId="12778" xr:uid="{00000000-0005-0000-0000-000045040000}"/>
    <cellStyle name="20% - Акцент2 4 11" xfId="7381" xr:uid="{00000000-0005-0000-0000-000046040000}"/>
    <cellStyle name="20% - Акцент2 4 12" xfId="10799" xr:uid="{00000000-0005-0000-0000-000047040000}"/>
    <cellStyle name="20% - Акцент2 4 13" xfId="12779" xr:uid="{00000000-0005-0000-0000-000048040000}"/>
    <cellStyle name="20% - Акцент2 4 2" xfId="583" xr:uid="{00000000-0005-0000-0000-000049040000}"/>
    <cellStyle name="20% - Акцент2 4 2 2" xfId="7383" xr:uid="{00000000-0005-0000-0000-00004A040000}"/>
    <cellStyle name="20% - Акцент2 4 2 3" xfId="10797" xr:uid="{00000000-0005-0000-0000-00004B040000}"/>
    <cellStyle name="20% - Акцент2 4 2 4" xfId="12777" xr:uid="{00000000-0005-0000-0000-00004C040000}"/>
    <cellStyle name="20% - Акцент2 4 3" xfId="584" xr:uid="{00000000-0005-0000-0000-00004D040000}"/>
    <cellStyle name="20% - Акцент2 4 3 2" xfId="7384" xr:uid="{00000000-0005-0000-0000-00004E040000}"/>
    <cellStyle name="20% - Акцент2 4 3 3" xfId="10796" xr:uid="{00000000-0005-0000-0000-00004F040000}"/>
    <cellStyle name="20% - Акцент2 4 3 4" xfId="12776" xr:uid="{00000000-0005-0000-0000-000050040000}"/>
    <cellStyle name="20% - Акцент2 4 4" xfId="585" xr:uid="{00000000-0005-0000-0000-000051040000}"/>
    <cellStyle name="20% - Акцент2 4 4 2" xfId="7385" xr:uid="{00000000-0005-0000-0000-000052040000}"/>
    <cellStyle name="20% - Акцент2 4 4 3" xfId="10795" xr:uid="{00000000-0005-0000-0000-000053040000}"/>
    <cellStyle name="20% - Акцент2 4 4 4" xfId="12775" xr:uid="{00000000-0005-0000-0000-000054040000}"/>
    <cellStyle name="20% - Акцент2 4 5" xfId="586" xr:uid="{00000000-0005-0000-0000-000055040000}"/>
    <cellStyle name="20% - Акцент2 4 5 2" xfId="7386" xr:uid="{00000000-0005-0000-0000-000056040000}"/>
    <cellStyle name="20% - Акцент2 4 5 3" xfId="10794" xr:uid="{00000000-0005-0000-0000-000057040000}"/>
    <cellStyle name="20% - Акцент2 4 5 4" xfId="12774" xr:uid="{00000000-0005-0000-0000-000058040000}"/>
    <cellStyle name="20% - Акцент2 4 6" xfId="587" xr:uid="{00000000-0005-0000-0000-000059040000}"/>
    <cellStyle name="20% - Акцент2 4 6 2" xfId="7387" xr:uid="{00000000-0005-0000-0000-00005A040000}"/>
    <cellStyle name="20% - Акцент2 4 6 3" xfId="10793" xr:uid="{00000000-0005-0000-0000-00005B040000}"/>
    <cellStyle name="20% - Акцент2 4 6 4" xfId="12773" xr:uid="{00000000-0005-0000-0000-00005C040000}"/>
    <cellStyle name="20% - Акцент2 4 7" xfId="588" xr:uid="{00000000-0005-0000-0000-00005D040000}"/>
    <cellStyle name="20% - Акцент2 4 7 2" xfId="7388" xr:uid="{00000000-0005-0000-0000-00005E040000}"/>
    <cellStyle name="20% - Акцент2 4 7 3" xfId="10792" xr:uid="{00000000-0005-0000-0000-00005F040000}"/>
    <cellStyle name="20% - Акцент2 4 7 4" xfId="12772" xr:uid="{00000000-0005-0000-0000-000060040000}"/>
    <cellStyle name="20% - Акцент2 4 8" xfId="589" xr:uid="{00000000-0005-0000-0000-000061040000}"/>
    <cellStyle name="20% - Акцент2 4 8 2" xfId="7389" xr:uid="{00000000-0005-0000-0000-000062040000}"/>
    <cellStyle name="20% - Акцент2 4 8 3" xfId="10791" xr:uid="{00000000-0005-0000-0000-000063040000}"/>
    <cellStyle name="20% - Акцент2 4 8 4" xfId="12771" xr:uid="{00000000-0005-0000-0000-000064040000}"/>
    <cellStyle name="20% - Акцент2 4 9" xfId="590" xr:uid="{00000000-0005-0000-0000-000065040000}"/>
    <cellStyle name="20% - Акцент2 4 9 2" xfId="7390" xr:uid="{00000000-0005-0000-0000-000066040000}"/>
    <cellStyle name="20% - Акцент2 4 9 3" xfId="10790" xr:uid="{00000000-0005-0000-0000-000067040000}"/>
    <cellStyle name="20% - Акцент2 4 9 4" xfId="12770" xr:uid="{00000000-0005-0000-0000-000068040000}"/>
    <cellStyle name="20% - Акцент2 5" xfId="591" xr:uid="{00000000-0005-0000-0000-000069040000}"/>
    <cellStyle name="20% - Акцент2 5 10" xfId="592" xr:uid="{00000000-0005-0000-0000-00006A040000}"/>
    <cellStyle name="20% - Акцент2 5 10 2" xfId="7392" xr:uid="{00000000-0005-0000-0000-00006B040000}"/>
    <cellStyle name="20% - Акцент2 5 10 3" xfId="10788" xr:uid="{00000000-0005-0000-0000-00006C040000}"/>
    <cellStyle name="20% - Акцент2 5 10 4" xfId="12768" xr:uid="{00000000-0005-0000-0000-00006D040000}"/>
    <cellStyle name="20% - Акцент2 5 11" xfId="7391" xr:uid="{00000000-0005-0000-0000-00006E040000}"/>
    <cellStyle name="20% - Акцент2 5 12" xfId="10789" xr:uid="{00000000-0005-0000-0000-00006F040000}"/>
    <cellStyle name="20% - Акцент2 5 13" xfId="12769" xr:uid="{00000000-0005-0000-0000-000070040000}"/>
    <cellStyle name="20% - Акцент2 5 2" xfId="593" xr:uid="{00000000-0005-0000-0000-000071040000}"/>
    <cellStyle name="20% - Акцент2 5 2 2" xfId="7393" xr:uid="{00000000-0005-0000-0000-000072040000}"/>
    <cellStyle name="20% - Акцент2 5 2 3" xfId="10787" xr:uid="{00000000-0005-0000-0000-000073040000}"/>
    <cellStyle name="20% - Акцент2 5 2 4" xfId="12767" xr:uid="{00000000-0005-0000-0000-000074040000}"/>
    <cellStyle name="20% - Акцент2 5 3" xfId="594" xr:uid="{00000000-0005-0000-0000-000075040000}"/>
    <cellStyle name="20% - Акцент2 5 3 2" xfId="7394" xr:uid="{00000000-0005-0000-0000-000076040000}"/>
    <cellStyle name="20% - Акцент2 5 3 3" xfId="10786" xr:uid="{00000000-0005-0000-0000-000077040000}"/>
    <cellStyle name="20% - Акцент2 5 3 4" xfId="12766" xr:uid="{00000000-0005-0000-0000-000078040000}"/>
    <cellStyle name="20% - Акцент2 5 4" xfId="595" xr:uid="{00000000-0005-0000-0000-000079040000}"/>
    <cellStyle name="20% - Акцент2 5 4 2" xfId="7395" xr:uid="{00000000-0005-0000-0000-00007A040000}"/>
    <cellStyle name="20% - Акцент2 5 4 3" xfId="10785" xr:uid="{00000000-0005-0000-0000-00007B040000}"/>
    <cellStyle name="20% - Акцент2 5 4 4" xfId="12765" xr:uid="{00000000-0005-0000-0000-00007C040000}"/>
    <cellStyle name="20% - Акцент2 5 5" xfId="596" xr:uid="{00000000-0005-0000-0000-00007D040000}"/>
    <cellStyle name="20% - Акцент2 5 5 2" xfId="7396" xr:uid="{00000000-0005-0000-0000-00007E040000}"/>
    <cellStyle name="20% - Акцент2 5 5 3" xfId="10784" xr:uid="{00000000-0005-0000-0000-00007F040000}"/>
    <cellStyle name="20% - Акцент2 5 5 4" xfId="12764" xr:uid="{00000000-0005-0000-0000-000080040000}"/>
    <cellStyle name="20% - Акцент2 5 6" xfId="597" xr:uid="{00000000-0005-0000-0000-000081040000}"/>
    <cellStyle name="20% - Акцент2 5 6 2" xfId="7397" xr:uid="{00000000-0005-0000-0000-000082040000}"/>
    <cellStyle name="20% - Акцент2 5 6 3" xfId="10783" xr:uid="{00000000-0005-0000-0000-000083040000}"/>
    <cellStyle name="20% - Акцент2 5 6 4" xfId="12763" xr:uid="{00000000-0005-0000-0000-000084040000}"/>
    <cellStyle name="20% - Акцент2 5 7" xfId="598" xr:uid="{00000000-0005-0000-0000-000085040000}"/>
    <cellStyle name="20% - Акцент2 5 7 2" xfId="7398" xr:uid="{00000000-0005-0000-0000-000086040000}"/>
    <cellStyle name="20% - Акцент2 5 7 3" xfId="10782" xr:uid="{00000000-0005-0000-0000-000087040000}"/>
    <cellStyle name="20% - Акцент2 5 7 4" xfId="12762" xr:uid="{00000000-0005-0000-0000-000088040000}"/>
    <cellStyle name="20% - Акцент2 5 8" xfId="599" xr:uid="{00000000-0005-0000-0000-000089040000}"/>
    <cellStyle name="20% - Акцент2 5 8 2" xfId="7399" xr:uid="{00000000-0005-0000-0000-00008A040000}"/>
    <cellStyle name="20% - Акцент2 5 8 3" xfId="10781" xr:uid="{00000000-0005-0000-0000-00008B040000}"/>
    <cellStyle name="20% - Акцент2 5 8 4" xfId="12761" xr:uid="{00000000-0005-0000-0000-00008C040000}"/>
    <cellStyle name="20% - Акцент2 5 9" xfId="600" xr:uid="{00000000-0005-0000-0000-00008D040000}"/>
    <cellStyle name="20% - Акцент2 5 9 2" xfId="7400" xr:uid="{00000000-0005-0000-0000-00008E040000}"/>
    <cellStyle name="20% - Акцент2 5 9 3" xfId="10780" xr:uid="{00000000-0005-0000-0000-00008F040000}"/>
    <cellStyle name="20% - Акцент2 5 9 4" xfId="12760" xr:uid="{00000000-0005-0000-0000-000090040000}"/>
    <cellStyle name="20% - Акцент2 6" xfId="601" xr:uid="{00000000-0005-0000-0000-000091040000}"/>
    <cellStyle name="20% - Акцент2 6 10" xfId="602" xr:uid="{00000000-0005-0000-0000-000092040000}"/>
    <cellStyle name="20% - Акцент2 6 10 2" xfId="7402" xr:uid="{00000000-0005-0000-0000-000093040000}"/>
    <cellStyle name="20% - Акцент2 6 10 3" xfId="10778" xr:uid="{00000000-0005-0000-0000-000094040000}"/>
    <cellStyle name="20% - Акцент2 6 10 4" xfId="12758" xr:uid="{00000000-0005-0000-0000-000095040000}"/>
    <cellStyle name="20% - Акцент2 6 11" xfId="7401" xr:uid="{00000000-0005-0000-0000-000096040000}"/>
    <cellStyle name="20% - Акцент2 6 12" xfId="10779" xr:uid="{00000000-0005-0000-0000-000097040000}"/>
    <cellStyle name="20% - Акцент2 6 13" xfId="12759" xr:uid="{00000000-0005-0000-0000-000098040000}"/>
    <cellStyle name="20% - Акцент2 6 2" xfId="603" xr:uid="{00000000-0005-0000-0000-000099040000}"/>
    <cellStyle name="20% - Акцент2 6 2 2" xfId="7403" xr:uid="{00000000-0005-0000-0000-00009A040000}"/>
    <cellStyle name="20% - Акцент2 6 2 3" xfId="10777" xr:uid="{00000000-0005-0000-0000-00009B040000}"/>
    <cellStyle name="20% - Акцент2 6 2 4" xfId="12757" xr:uid="{00000000-0005-0000-0000-00009C040000}"/>
    <cellStyle name="20% - Акцент2 6 3" xfId="604" xr:uid="{00000000-0005-0000-0000-00009D040000}"/>
    <cellStyle name="20% - Акцент2 6 3 2" xfId="7404" xr:uid="{00000000-0005-0000-0000-00009E040000}"/>
    <cellStyle name="20% - Акцент2 6 3 3" xfId="10776" xr:uid="{00000000-0005-0000-0000-00009F040000}"/>
    <cellStyle name="20% - Акцент2 6 3 4" xfId="12756" xr:uid="{00000000-0005-0000-0000-0000A0040000}"/>
    <cellStyle name="20% - Акцент2 6 4" xfId="605" xr:uid="{00000000-0005-0000-0000-0000A1040000}"/>
    <cellStyle name="20% - Акцент2 6 4 2" xfId="7405" xr:uid="{00000000-0005-0000-0000-0000A2040000}"/>
    <cellStyle name="20% - Акцент2 6 4 3" xfId="10775" xr:uid="{00000000-0005-0000-0000-0000A3040000}"/>
    <cellStyle name="20% - Акцент2 6 4 4" xfId="12755" xr:uid="{00000000-0005-0000-0000-0000A4040000}"/>
    <cellStyle name="20% - Акцент2 6 5" xfId="606" xr:uid="{00000000-0005-0000-0000-0000A5040000}"/>
    <cellStyle name="20% - Акцент2 6 5 2" xfId="7406" xr:uid="{00000000-0005-0000-0000-0000A6040000}"/>
    <cellStyle name="20% - Акцент2 6 5 3" xfId="10774" xr:uid="{00000000-0005-0000-0000-0000A7040000}"/>
    <cellStyle name="20% - Акцент2 6 5 4" xfId="12754" xr:uid="{00000000-0005-0000-0000-0000A8040000}"/>
    <cellStyle name="20% - Акцент2 6 6" xfId="607" xr:uid="{00000000-0005-0000-0000-0000A9040000}"/>
    <cellStyle name="20% - Акцент2 6 6 2" xfId="7407" xr:uid="{00000000-0005-0000-0000-0000AA040000}"/>
    <cellStyle name="20% - Акцент2 6 6 3" xfId="10773" xr:uid="{00000000-0005-0000-0000-0000AB040000}"/>
    <cellStyle name="20% - Акцент2 6 6 4" xfId="12753" xr:uid="{00000000-0005-0000-0000-0000AC040000}"/>
    <cellStyle name="20% - Акцент2 6 7" xfId="608" xr:uid="{00000000-0005-0000-0000-0000AD040000}"/>
    <cellStyle name="20% - Акцент2 6 7 2" xfId="7408" xr:uid="{00000000-0005-0000-0000-0000AE040000}"/>
    <cellStyle name="20% - Акцент2 6 7 3" xfId="10772" xr:uid="{00000000-0005-0000-0000-0000AF040000}"/>
    <cellStyle name="20% - Акцент2 6 7 4" xfId="12752" xr:uid="{00000000-0005-0000-0000-0000B0040000}"/>
    <cellStyle name="20% - Акцент2 6 8" xfId="609" xr:uid="{00000000-0005-0000-0000-0000B1040000}"/>
    <cellStyle name="20% - Акцент2 6 8 2" xfId="7409" xr:uid="{00000000-0005-0000-0000-0000B2040000}"/>
    <cellStyle name="20% - Акцент2 6 8 3" xfId="10771" xr:uid="{00000000-0005-0000-0000-0000B3040000}"/>
    <cellStyle name="20% - Акцент2 6 8 4" xfId="12751" xr:uid="{00000000-0005-0000-0000-0000B4040000}"/>
    <cellStyle name="20% - Акцент2 6 9" xfId="610" xr:uid="{00000000-0005-0000-0000-0000B5040000}"/>
    <cellStyle name="20% - Акцент2 6 9 2" xfId="7410" xr:uid="{00000000-0005-0000-0000-0000B6040000}"/>
    <cellStyle name="20% - Акцент2 6 9 3" xfId="10770" xr:uid="{00000000-0005-0000-0000-0000B7040000}"/>
    <cellStyle name="20% - Акцент2 6 9 4" xfId="12750" xr:uid="{00000000-0005-0000-0000-0000B8040000}"/>
    <cellStyle name="20% - Акцент2 7" xfId="611" xr:uid="{00000000-0005-0000-0000-0000B9040000}"/>
    <cellStyle name="20% - Акцент2 7 10" xfId="612" xr:uid="{00000000-0005-0000-0000-0000BA040000}"/>
    <cellStyle name="20% - Акцент2 7 10 2" xfId="7412" xr:uid="{00000000-0005-0000-0000-0000BB040000}"/>
    <cellStyle name="20% - Акцент2 7 10 3" xfId="10768" xr:uid="{00000000-0005-0000-0000-0000BC040000}"/>
    <cellStyle name="20% - Акцент2 7 10 4" xfId="12748" xr:uid="{00000000-0005-0000-0000-0000BD040000}"/>
    <cellStyle name="20% - Акцент2 7 11" xfId="7411" xr:uid="{00000000-0005-0000-0000-0000BE040000}"/>
    <cellStyle name="20% - Акцент2 7 12" xfId="10769" xr:uid="{00000000-0005-0000-0000-0000BF040000}"/>
    <cellStyle name="20% - Акцент2 7 13" xfId="12749" xr:uid="{00000000-0005-0000-0000-0000C0040000}"/>
    <cellStyle name="20% - Акцент2 7 2" xfId="613" xr:uid="{00000000-0005-0000-0000-0000C1040000}"/>
    <cellStyle name="20% - Акцент2 7 2 2" xfId="7413" xr:uid="{00000000-0005-0000-0000-0000C2040000}"/>
    <cellStyle name="20% - Акцент2 7 2 3" xfId="10767" xr:uid="{00000000-0005-0000-0000-0000C3040000}"/>
    <cellStyle name="20% - Акцент2 7 2 4" xfId="12747" xr:uid="{00000000-0005-0000-0000-0000C4040000}"/>
    <cellStyle name="20% - Акцент2 7 3" xfId="614" xr:uid="{00000000-0005-0000-0000-0000C5040000}"/>
    <cellStyle name="20% - Акцент2 7 3 2" xfId="7414" xr:uid="{00000000-0005-0000-0000-0000C6040000}"/>
    <cellStyle name="20% - Акцент2 7 3 3" xfId="10766" xr:uid="{00000000-0005-0000-0000-0000C7040000}"/>
    <cellStyle name="20% - Акцент2 7 3 4" xfId="12746" xr:uid="{00000000-0005-0000-0000-0000C8040000}"/>
    <cellStyle name="20% - Акцент2 7 4" xfId="615" xr:uid="{00000000-0005-0000-0000-0000C9040000}"/>
    <cellStyle name="20% - Акцент2 7 4 2" xfId="7415" xr:uid="{00000000-0005-0000-0000-0000CA040000}"/>
    <cellStyle name="20% - Акцент2 7 4 3" xfId="10765" xr:uid="{00000000-0005-0000-0000-0000CB040000}"/>
    <cellStyle name="20% - Акцент2 7 4 4" xfId="12745" xr:uid="{00000000-0005-0000-0000-0000CC040000}"/>
    <cellStyle name="20% - Акцент2 7 5" xfId="616" xr:uid="{00000000-0005-0000-0000-0000CD040000}"/>
    <cellStyle name="20% - Акцент2 7 5 2" xfId="7416" xr:uid="{00000000-0005-0000-0000-0000CE040000}"/>
    <cellStyle name="20% - Акцент2 7 5 3" xfId="10764" xr:uid="{00000000-0005-0000-0000-0000CF040000}"/>
    <cellStyle name="20% - Акцент2 7 5 4" xfId="12744" xr:uid="{00000000-0005-0000-0000-0000D0040000}"/>
    <cellStyle name="20% - Акцент2 7 6" xfId="617" xr:uid="{00000000-0005-0000-0000-0000D1040000}"/>
    <cellStyle name="20% - Акцент2 7 6 2" xfId="7417" xr:uid="{00000000-0005-0000-0000-0000D2040000}"/>
    <cellStyle name="20% - Акцент2 7 6 3" xfId="10763" xr:uid="{00000000-0005-0000-0000-0000D3040000}"/>
    <cellStyle name="20% - Акцент2 7 6 4" xfId="12743" xr:uid="{00000000-0005-0000-0000-0000D4040000}"/>
    <cellStyle name="20% - Акцент2 7 7" xfId="618" xr:uid="{00000000-0005-0000-0000-0000D5040000}"/>
    <cellStyle name="20% - Акцент2 7 7 2" xfId="7418" xr:uid="{00000000-0005-0000-0000-0000D6040000}"/>
    <cellStyle name="20% - Акцент2 7 7 3" xfId="10762" xr:uid="{00000000-0005-0000-0000-0000D7040000}"/>
    <cellStyle name="20% - Акцент2 7 7 4" xfId="12742" xr:uid="{00000000-0005-0000-0000-0000D8040000}"/>
    <cellStyle name="20% - Акцент2 7 8" xfId="619" xr:uid="{00000000-0005-0000-0000-0000D9040000}"/>
    <cellStyle name="20% - Акцент2 7 8 2" xfId="7419" xr:uid="{00000000-0005-0000-0000-0000DA040000}"/>
    <cellStyle name="20% - Акцент2 7 8 3" xfId="10761" xr:uid="{00000000-0005-0000-0000-0000DB040000}"/>
    <cellStyle name="20% - Акцент2 7 8 4" xfId="12741" xr:uid="{00000000-0005-0000-0000-0000DC040000}"/>
    <cellStyle name="20% - Акцент2 7 9" xfId="620" xr:uid="{00000000-0005-0000-0000-0000DD040000}"/>
    <cellStyle name="20% - Акцент2 7 9 2" xfId="7420" xr:uid="{00000000-0005-0000-0000-0000DE040000}"/>
    <cellStyle name="20% - Акцент2 7 9 3" xfId="10760" xr:uid="{00000000-0005-0000-0000-0000DF040000}"/>
    <cellStyle name="20% - Акцент2 7 9 4" xfId="12740" xr:uid="{00000000-0005-0000-0000-0000E0040000}"/>
    <cellStyle name="20% - Акцент2 8" xfId="621" xr:uid="{00000000-0005-0000-0000-0000E1040000}"/>
    <cellStyle name="20% - Акцент2 8 10" xfId="622" xr:uid="{00000000-0005-0000-0000-0000E2040000}"/>
    <cellStyle name="20% - Акцент2 8 10 2" xfId="7422" xr:uid="{00000000-0005-0000-0000-0000E3040000}"/>
    <cellStyle name="20% - Акцент2 8 10 3" xfId="10758" xr:uid="{00000000-0005-0000-0000-0000E4040000}"/>
    <cellStyle name="20% - Акцент2 8 10 4" xfId="12738" xr:uid="{00000000-0005-0000-0000-0000E5040000}"/>
    <cellStyle name="20% - Акцент2 8 11" xfId="7421" xr:uid="{00000000-0005-0000-0000-0000E6040000}"/>
    <cellStyle name="20% - Акцент2 8 12" xfId="10759" xr:uid="{00000000-0005-0000-0000-0000E7040000}"/>
    <cellStyle name="20% - Акцент2 8 13" xfId="12739" xr:uid="{00000000-0005-0000-0000-0000E8040000}"/>
    <cellStyle name="20% - Акцент2 8 2" xfId="623" xr:uid="{00000000-0005-0000-0000-0000E9040000}"/>
    <cellStyle name="20% - Акцент2 8 2 2" xfId="7423" xr:uid="{00000000-0005-0000-0000-0000EA040000}"/>
    <cellStyle name="20% - Акцент2 8 2 3" xfId="10757" xr:uid="{00000000-0005-0000-0000-0000EB040000}"/>
    <cellStyle name="20% - Акцент2 8 2 4" xfId="12737" xr:uid="{00000000-0005-0000-0000-0000EC040000}"/>
    <cellStyle name="20% - Акцент2 8 3" xfId="624" xr:uid="{00000000-0005-0000-0000-0000ED040000}"/>
    <cellStyle name="20% - Акцент2 8 3 2" xfId="7424" xr:uid="{00000000-0005-0000-0000-0000EE040000}"/>
    <cellStyle name="20% - Акцент2 8 3 3" xfId="10756" xr:uid="{00000000-0005-0000-0000-0000EF040000}"/>
    <cellStyle name="20% - Акцент2 8 3 4" xfId="12736" xr:uid="{00000000-0005-0000-0000-0000F0040000}"/>
    <cellStyle name="20% - Акцент2 8 4" xfId="625" xr:uid="{00000000-0005-0000-0000-0000F1040000}"/>
    <cellStyle name="20% - Акцент2 8 4 2" xfId="7425" xr:uid="{00000000-0005-0000-0000-0000F2040000}"/>
    <cellStyle name="20% - Акцент2 8 4 3" xfId="10755" xr:uid="{00000000-0005-0000-0000-0000F3040000}"/>
    <cellStyle name="20% - Акцент2 8 4 4" xfId="12735" xr:uid="{00000000-0005-0000-0000-0000F4040000}"/>
    <cellStyle name="20% - Акцент2 8 5" xfId="626" xr:uid="{00000000-0005-0000-0000-0000F5040000}"/>
    <cellStyle name="20% - Акцент2 8 5 2" xfId="7426" xr:uid="{00000000-0005-0000-0000-0000F6040000}"/>
    <cellStyle name="20% - Акцент2 8 5 3" xfId="10754" xr:uid="{00000000-0005-0000-0000-0000F7040000}"/>
    <cellStyle name="20% - Акцент2 8 5 4" xfId="12734" xr:uid="{00000000-0005-0000-0000-0000F8040000}"/>
    <cellStyle name="20% - Акцент2 8 6" xfId="627" xr:uid="{00000000-0005-0000-0000-0000F9040000}"/>
    <cellStyle name="20% - Акцент2 8 6 2" xfId="7427" xr:uid="{00000000-0005-0000-0000-0000FA040000}"/>
    <cellStyle name="20% - Акцент2 8 6 3" xfId="10753" xr:uid="{00000000-0005-0000-0000-0000FB040000}"/>
    <cellStyle name="20% - Акцент2 8 6 4" xfId="12733" xr:uid="{00000000-0005-0000-0000-0000FC040000}"/>
    <cellStyle name="20% - Акцент2 8 7" xfId="628" xr:uid="{00000000-0005-0000-0000-0000FD040000}"/>
    <cellStyle name="20% - Акцент2 8 7 2" xfId="7428" xr:uid="{00000000-0005-0000-0000-0000FE040000}"/>
    <cellStyle name="20% - Акцент2 8 7 3" xfId="10752" xr:uid="{00000000-0005-0000-0000-0000FF040000}"/>
    <cellStyle name="20% - Акцент2 8 7 4" xfId="12732" xr:uid="{00000000-0005-0000-0000-000000050000}"/>
    <cellStyle name="20% - Акцент2 8 8" xfId="629" xr:uid="{00000000-0005-0000-0000-000001050000}"/>
    <cellStyle name="20% - Акцент2 8 8 2" xfId="7429" xr:uid="{00000000-0005-0000-0000-000002050000}"/>
    <cellStyle name="20% - Акцент2 8 8 3" xfId="10751" xr:uid="{00000000-0005-0000-0000-000003050000}"/>
    <cellStyle name="20% - Акцент2 8 8 4" xfId="12731" xr:uid="{00000000-0005-0000-0000-000004050000}"/>
    <cellStyle name="20% - Акцент2 8 9" xfId="630" xr:uid="{00000000-0005-0000-0000-000005050000}"/>
    <cellStyle name="20% - Акцент2 8 9 2" xfId="7430" xr:uid="{00000000-0005-0000-0000-000006050000}"/>
    <cellStyle name="20% - Акцент2 8 9 3" xfId="10750" xr:uid="{00000000-0005-0000-0000-000007050000}"/>
    <cellStyle name="20% - Акцент2 8 9 4" xfId="12730" xr:uid="{00000000-0005-0000-0000-000008050000}"/>
    <cellStyle name="20% - Акцент2 9" xfId="631" xr:uid="{00000000-0005-0000-0000-000009050000}"/>
    <cellStyle name="20% - Акцент2 9 10" xfId="632" xr:uid="{00000000-0005-0000-0000-00000A050000}"/>
    <cellStyle name="20% - Акцент2 9 10 2" xfId="7432" xr:uid="{00000000-0005-0000-0000-00000B050000}"/>
    <cellStyle name="20% - Акцент2 9 10 3" xfId="10748" xr:uid="{00000000-0005-0000-0000-00000C050000}"/>
    <cellStyle name="20% - Акцент2 9 10 4" xfId="12728" xr:uid="{00000000-0005-0000-0000-00000D050000}"/>
    <cellStyle name="20% - Акцент2 9 11" xfId="7431" xr:uid="{00000000-0005-0000-0000-00000E050000}"/>
    <cellStyle name="20% - Акцент2 9 12" xfId="10749" xr:uid="{00000000-0005-0000-0000-00000F050000}"/>
    <cellStyle name="20% - Акцент2 9 13" xfId="12729" xr:uid="{00000000-0005-0000-0000-000010050000}"/>
    <cellStyle name="20% - Акцент2 9 2" xfId="633" xr:uid="{00000000-0005-0000-0000-000011050000}"/>
    <cellStyle name="20% - Акцент2 9 2 2" xfId="7433" xr:uid="{00000000-0005-0000-0000-000012050000}"/>
    <cellStyle name="20% - Акцент2 9 2 3" xfId="10747" xr:uid="{00000000-0005-0000-0000-000013050000}"/>
    <cellStyle name="20% - Акцент2 9 2 4" xfId="12727" xr:uid="{00000000-0005-0000-0000-000014050000}"/>
    <cellStyle name="20% - Акцент2 9 3" xfId="634" xr:uid="{00000000-0005-0000-0000-000015050000}"/>
    <cellStyle name="20% - Акцент2 9 3 2" xfId="7434" xr:uid="{00000000-0005-0000-0000-000016050000}"/>
    <cellStyle name="20% - Акцент2 9 3 3" xfId="10746" xr:uid="{00000000-0005-0000-0000-000017050000}"/>
    <cellStyle name="20% - Акцент2 9 3 4" xfId="12726" xr:uid="{00000000-0005-0000-0000-000018050000}"/>
    <cellStyle name="20% - Акцент2 9 4" xfId="635" xr:uid="{00000000-0005-0000-0000-000019050000}"/>
    <cellStyle name="20% - Акцент2 9 4 2" xfId="7435" xr:uid="{00000000-0005-0000-0000-00001A050000}"/>
    <cellStyle name="20% - Акцент2 9 4 3" xfId="10745" xr:uid="{00000000-0005-0000-0000-00001B050000}"/>
    <cellStyle name="20% - Акцент2 9 4 4" xfId="12725" xr:uid="{00000000-0005-0000-0000-00001C050000}"/>
    <cellStyle name="20% - Акцент2 9 5" xfId="636" xr:uid="{00000000-0005-0000-0000-00001D050000}"/>
    <cellStyle name="20% - Акцент2 9 5 2" xfId="7436" xr:uid="{00000000-0005-0000-0000-00001E050000}"/>
    <cellStyle name="20% - Акцент2 9 5 3" xfId="10744" xr:uid="{00000000-0005-0000-0000-00001F050000}"/>
    <cellStyle name="20% - Акцент2 9 5 4" xfId="12724" xr:uid="{00000000-0005-0000-0000-000020050000}"/>
    <cellStyle name="20% - Акцент2 9 6" xfId="637" xr:uid="{00000000-0005-0000-0000-000021050000}"/>
    <cellStyle name="20% - Акцент2 9 6 2" xfId="7437" xr:uid="{00000000-0005-0000-0000-000022050000}"/>
    <cellStyle name="20% - Акцент2 9 6 3" xfId="10743" xr:uid="{00000000-0005-0000-0000-000023050000}"/>
    <cellStyle name="20% - Акцент2 9 6 4" xfId="12723" xr:uid="{00000000-0005-0000-0000-000024050000}"/>
    <cellStyle name="20% - Акцент2 9 7" xfId="638" xr:uid="{00000000-0005-0000-0000-000025050000}"/>
    <cellStyle name="20% - Акцент2 9 7 2" xfId="7438" xr:uid="{00000000-0005-0000-0000-000026050000}"/>
    <cellStyle name="20% - Акцент2 9 7 3" xfId="10742" xr:uid="{00000000-0005-0000-0000-000027050000}"/>
    <cellStyle name="20% - Акцент2 9 7 4" xfId="12722" xr:uid="{00000000-0005-0000-0000-000028050000}"/>
    <cellStyle name="20% - Акцент2 9 8" xfId="639" xr:uid="{00000000-0005-0000-0000-000029050000}"/>
    <cellStyle name="20% - Акцент2 9 8 2" xfId="7439" xr:uid="{00000000-0005-0000-0000-00002A050000}"/>
    <cellStyle name="20% - Акцент2 9 8 3" xfId="10741" xr:uid="{00000000-0005-0000-0000-00002B050000}"/>
    <cellStyle name="20% - Акцент2 9 8 4" xfId="12721" xr:uid="{00000000-0005-0000-0000-00002C050000}"/>
    <cellStyle name="20% - Акцент2 9 9" xfId="640" xr:uid="{00000000-0005-0000-0000-00002D050000}"/>
    <cellStyle name="20% - Акцент2 9 9 2" xfId="7440" xr:uid="{00000000-0005-0000-0000-00002E050000}"/>
    <cellStyle name="20% - Акцент2 9 9 3" xfId="10740" xr:uid="{00000000-0005-0000-0000-00002F050000}"/>
    <cellStyle name="20% - Акцент2 9 9 4" xfId="12720" xr:uid="{00000000-0005-0000-0000-000030050000}"/>
    <cellStyle name="20% - Акцент3 10" xfId="641" xr:uid="{00000000-0005-0000-0000-000031050000}"/>
    <cellStyle name="20% - Акцент3 10 10" xfId="642" xr:uid="{00000000-0005-0000-0000-000032050000}"/>
    <cellStyle name="20% - Акцент3 10 10 2" xfId="7442" xr:uid="{00000000-0005-0000-0000-000033050000}"/>
    <cellStyle name="20% - Акцент3 10 10 3" xfId="10738" xr:uid="{00000000-0005-0000-0000-000034050000}"/>
    <cellStyle name="20% - Акцент3 10 10 4" xfId="12718" xr:uid="{00000000-0005-0000-0000-000035050000}"/>
    <cellStyle name="20% - Акцент3 10 11" xfId="7441" xr:uid="{00000000-0005-0000-0000-000036050000}"/>
    <cellStyle name="20% - Акцент3 10 12" xfId="10739" xr:uid="{00000000-0005-0000-0000-000037050000}"/>
    <cellStyle name="20% - Акцент3 10 13" xfId="12719" xr:uid="{00000000-0005-0000-0000-000038050000}"/>
    <cellStyle name="20% - Акцент3 10 2" xfId="643" xr:uid="{00000000-0005-0000-0000-000039050000}"/>
    <cellStyle name="20% - Акцент3 10 2 2" xfId="7443" xr:uid="{00000000-0005-0000-0000-00003A050000}"/>
    <cellStyle name="20% - Акцент3 10 2 3" xfId="10737" xr:uid="{00000000-0005-0000-0000-00003B050000}"/>
    <cellStyle name="20% - Акцент3 10 2 4" xfId="12717" xr:uid="{00000000-0005-0000-0000-00003C050000}"/>
    <cellStyle name="20% - Акцент3 10 3" xfId="644" xr:uid="{00000000-0005-0000-0000-00003D050000}"/>
    <cellStyle name="20% - Акцент3 10 3 2" xfId="7444" xr:uid="{00000000-0005-0000-0000-00003E050000}"/>
    <cellStyle name="20% - Акцент3 10 3 3" xfId="10736" xr:uid="{00000000-0005-0000-0000-00003F050000}"/>
    <cellStyle name="20% - Акцент3 10 3 4" xfId="12716" xr:uid="{00000000-0005-0000-0000-000040050000}"/>
    <cellStyle name="20% - Акцент3 10 4" xfId="645" xr:uid="{00000000-0005-0000-0000-000041050000}"/>
    <cellStyle name="20% - Акцент3 10 4 2" xfId="7445" xr:uid="{00000000-0005-0000-0000-000042050000}"/>
    <cellStyle name="20% - Акцент3 10 4 3" xfId="10735" xr:uid="{00000000-0005-0000-0000-000043050000}"/>
    <cellStyle name="20% - Акцент3 10 4 4" xfId="12715" xr:uid="{00000000-0005-0000-0000-000044050000}"/>
    <cellStyle name="20% - Акцент3 10 5" xfId="646" xr:uid="{00000000-0005-0000-0000-000045050000}"/>
    <cellStyle name="20% - Акцент3 10 5 2" xfId="7446" xr:uid="{00000000-0005-0000-0000-000046050000}"/>
    <cellStyle name="20% - Акцент3 10 5 3" xfId="10734" xr:uid="{00000000-0005-0000-0000-000047050000}"/>
    <cellStyle name="20% - Акцент3 10 5 4" xfId="12714" xr:uid="{00000000-0005-0000-0000-000048050000}"/>
    <cellStyle name="20% - Акцент3 10 6" xfId="647" xr:uid="{00000000-0005-0000-0000-000049050000}"/>
    <cellStyle name="20% - Акцент3 10 6 2" xfId="7447" xr:uid="{00000000-0005-0000-0000-00004A050000}"/>
    <cellStyle name="20% - Акцент3 10 6 3" xfId="10733" xr:uid="{00000000-0005-0000-0000-00004B050000}"/>
    <cellStyle name="20% - Акцент3 10 6 4" xfId="12713" xr:uid="{00000000-0005-0000-0000-00004C050000}"/>
    <cellStyle name="20% - Акцент3 10 7" xfId="648" xr:uid="{00000000-0005-0000-0000-00004D050000}"/>
    <cellStyle name="20% - Акцент3 10 7 2" xfId="7448" xr:uid="{00000000-0005-0000-0000-00004E050000}"/>
    <cellStyle name="20% - Акцент3 10 7 3" xfId="10732" xr:uid="{00000000-0005-0000-0000-00004F050000}"/>
    <cellStyle name="20% - Акцент3 10 7 4" xfId="12712" xr:uid="{00000000-0005-0000-0000-000050050000}"/>
    <cellStyle name="20% - Акцент3 10 8" xfId="649" xr:uid="{00000000-0005-0000-0000-000051050000}"/>
    <cellStyle name="20% - Акцент3 10 8 2" xfId="7449" xr:uid="{00000000-0005-0000-0000-000052050000}"/>
    <cellStyle name="20% - Акцент3 10 8 3" xfId="10731" xr:uid="{00000000-0005-0000-0000-000053050000}"/>
    <cellStyle name="20% - Акцент3 10 8 4" xfId="12711" xr:uid="{00000000-0005-0000-0000-000054050000}"/>
    <cellStyle name="20% - Акцент3 10 9" xfId="650" xr:uid="{00000000-0005-0000-0000-000055050000}"/>
    <cellStyle name="20% - Акцент3 10 9 2" xfId="7450" xr:uid="{00000000-0005-0000-0000-000056050000}"/>
    <cellStyle name="20% - Акцент3 10 9 3" xfId="10730" xr:uid="{00000000-0005-0000-0000-000057050000}"/>
    <cellStyle name="20% - Акцент3 10 9 4" xfId="12710" xr:uid="{00000000-0005-0000-0000-000058050000}"/>
    <cellStyle name="20% - Акцент3 11" xfId="651" xr:uid="{00000000-0005-0000-0000-000059050000}"/>
    <cellStyle name="20% - Акцент3 11 10" xfId="652" xr:uid="{00000000-0005-0000-0000-00005A050000}"/>
    <cellStyle name="20% - Акцент3 11 10 2" xfId="7452" xr:uid="{00000000-0005-0000-0000-00005B050000}"/>
    <cellStyle name="20% - Акцент3 11 10 3" xfId="10728" xr:uid="{00000000-0005-0000-0000-00005C050000}"/>
    <cellStyle name="20% - Акцент3 11 10 4" xfId="12708" xr:uid="{00000000-0005-0000-0000-00005D050000}"/>
    <cellStyle name="20% - Акцент3 11 11" xfId="7451" xr:uid="{00000000-0005-0000-0000-00005E050000}"/>
    <cellStyle name="20% - Акцент3 11 12" xfId="10729" xr:uid="{00000000-0005-0000-0000-00005F050000}"/>
    <cellStyle name="20% - Акцент3 11 13" xfId="12709" xr:uid="{00000000-0005-0000-0000-000060050000}"/>
    <cellStyle name="20% - Акцент3 11 2" xfId="653" xr:uid="{00000000-0005-0000-0000-000061050000}"/>
    <cellStyle name="20% - Акцент3 11 2 2" xfId="7453" xr:uid="{00000000-0005-0000-0000-000062050000}"/>
    <cellStyle name="20% - Акцент3 11 2 3" xfId="10727" xr:uid="{00000000-0005-0000-0000-000063050000}"/>
    <cellStyle name="20% - Акцент3 11 2 4" xfId="12707" xr:uid="{00000000-0005-0000-0000-000064050000}"/>
    <cellStyle name="20% - Акцент3 11 3" xfId="654" xr:uid="{00000000-0005-0000-0000-000065050000}"/>
    <cellStyle name="20% - Акцент3 11 3 2" xfId="7454" xr:uid="{00000000-0005-0000-0000-000066050000}"/>
    <cellStyle name="20% - Акцент3 11 3 3" xfId="10726" xr:uid="{00000000-0005-0000-0000-000067050000}"/>
    <cellStyle name="20% - Акцент3 11 3 4" xfId="12706" xr:uid="{00000000-0005-0000-0000-000068050000}"/>
    <cellStyle name="20% - Акцент3 11 4" xfId="655" xr:uid="{00000000-0005-0000-0000-000069050000}"/>
    <cellStyle name="20% - Акцент3 11 4 2" xfId="7455" xr:uid="{00000000-0005-0000-0000-00006A050000}"/>
    <cellStyle name="20% - Акцент3 11 4 3" xfId="10725" xr:uid="{00000000-0005-0000-0000-00006B050000}"/>
    <cellStyle name="20% - Акцент3 11 4 4" xfId="12705" xr:uid="{00000000-0005-0000-0000-00006C050000}"/>
    <cellStyle name="20% - Акцент3 11 5" xfId="656" xr:uid="{00000000-0005-0000-0000-00006D050000}"/>
    <cellStyle name="20% - Акцент3 11 5 2" xfId="7456" xr:uid="{00000000-0005-0000-0000-00006E050000}"/>
    <cellStyle name="20% - Акцент3 11 5 3" xfId="10724" xr:uid="{00000000-0005-0000-0000-00006F050000}"/>
    <cellStyle name="20% - Акцент3 11 5 4" xfId="12704" xr:uid="{00000000-0005-0000-0000-000070050000}"/>
    <cellStyle name="20% - Акцент3 11 6" xfId="657" xr:uid="{00000000-0005-0000-0000-000071050000}"/>
    <cellStyle name="20% - Акцент3 11 6 2" xfId="7457" xr:uid="{00000000-0005-0000-0000-000072050000}"/>
    <cellStyle name="20% - Акцент3 11 6 3" xfId="10723" xr:uid="{00000000-0005-0000-0000-000073050000}"/>
    <cellStyle name="20% - Акцент3 11 6 4" xfId="12703" xr:uid="{00000000-0005-0000-0000-000074050000}"/>
    <cellStyle name="20% - Акцент3 11 7" xfId="658" xr:uid="{00000000-0005-0000-0000-000075050000}"/>
    <cellStyle name="20% - Акцент3 11 7 2" xfId="7458" xr:uid="{00000000-0005-0000-0000-000076050000}"/>
    <cellStyle name="20% - Акцент3 11 7 3" xfId="10722" xr:uid="{00000000-0005-0000-0000-000077050000}"/>
    <cellStyle name="20% - Акцент3 11 7 4" xfId="12702" xr:uid="{00000000-0005-0000-0000-000078050000}"/>
    <cellStyle name="20% - Акцент3 11 8" xfId="659" xr:uid="{00000000-0005-0000-0000-000079050000}"/>
    <cellStyle name="20% - Акцент3 11 8 2" xfId="7459" xr:uid="{00000000-0005-0000-0000-00007A050000}"/>
    <cellStyle name="20% - Акцент3 11 8 3" xfId="10721" xr:uid="{00000000-0005-0000-0000-00007B050000}"/>
    <cellStyle name="20% - Акцент3 11 8 4" xfId="12701" xr:uid="{00000000-0005-0000-0000-00007C050000}"/>
    <cellStyle name="20% - Акцент3 11 9" xfId="660" xr:uid="{00000000-0005-0000-0000-00007D050000}"/>
    <cellStyle name="20% - Акцент3 11 9 2" xfId="7460" xr:uid="{00000000-0005-0000-0000-00007E050000}"/>
    <cellStyle name="20% - Акцент3 11 9 3" xfId="10720" xr:uid="{00000000-0005-0000-0000-00007F050000}"/>
    <cellStyle name="20% - Акцент3 11 9 4" xfId="12700" xr:uid="{00000000-0005-0000-0000-000080050000}"/>
    <cellStyle name="20% - Акцент3 12" xfId="661" xr:uid="{00000000-0005-0000-0000-000081050000}"/>
    <cellStyle name="20% - Акцент3 12 10" xfId="662" xr:uid="{00000000-0005-0000-0000-000082050000}"/>
    <cellStyle name="20% - Акцент3 12 10 2" xfId="7462" xr:uid="{00000000-0005-0000-0000-000083050000}"/>
    <cellStyle name="20% - Акцент3 12 10 3" xfId="10718" xr:uid="{00000000-0005-0000-0000-000084050000}"/>
    <cellStyle name="20% - Акцент3 12 10 4" xfId="12698" xr:uid="{00000000-0005-0000-0000-000085050000}"/>
    <cellStyle name="20% - Акцент3 12 11" xfId="7461" xr:uid="{00000000-0005-0000-0000-000086050000}"/>
    <cellStyle name="20% - Акцент3 12 12" xfId="10719" xr:uid="{00000000-0005-0000-0000-000087050000}"/>
    <cellStyle name="20% - Акцент3 12 13" xfId="12699" xr:uid="{00000000-0005-0000-0000-000088050000}"/>
    <cellStyle name="20% - Акцент3 12 2" xfId="663" xr:uid="{00000000-0005-0000-0000-000089050000}"/>
    <cellStyle name="20% - Акцент3 12 2 2" xfId="7463" xr:uid="{00000000-0005-0000-0000-00008A050000}"/>
    <cellStyle name="20% - Акцент3 12 2 3" xfId="10717" xr:uid="{00000000-0005-0000-0000-00008B050000}"/>
    <cellStyle name="20% - Акцент3 12 2 4" xfId="12697" xr:uid="{00000000-0005-0000-0000-00008C050000}"/>
    <cellStyle name="20% - Акцент3 12 3" xfId="664" xr:uid="{00000000-0005-0000-0000-00008D050000}"/>
    <cellStyle name="20% - Акцент3 12 3 2" xfId="7464" xr:uid="{00000000-0005-0000-0000-00008E050000}"/>
    <cellStyle name="20% - Акцент3 12 3 3" xfId="10716" xr:uid="{00000000-0005-0000-0000-00008F050000}"/>
    <cellStyle name="20% - Акцент3 12 3 4" xfId="12696" xr:uid="{00000000-0005-0000-0000-000090050000}"/>
    <cellStyle name="20% - Акцент3 12 4" xfId="665" xr:uid="{00000000-0005-0000-0000-000091050000}"/>
    <cellStyle name="20% - Акцент3 12 4 2" xfId="7465" xr:uid="{00000000-0005-0000-0000-000092050000}"/>
    <cellStyle name="20% - Акцент3 12 4 3" xfId="10715" xr:uid="{00000000-0005-0000-0000-000093050000}"/>
    <cellStyle name="20% - Акцент3 12 4 4" xfId="12695" xr:uid="{00000000-0005-0000-0000-000094050000}"/>
    <cellStyle name="20% - Акцент3 12 5" xfId="666" xr:uid="{00000000-0005-0000-0000-000095050000}"/>
    <cellStyle name="20% - Акцент3 12 5 2" xfId="7466" xr:uid="{00000000-0005-0000-0000-000096050000}"/>
    <cellStyle name="20% - Акцент3 12 5 3" xfId="10714" xr:uid="{00000000-0005-0000-0000-000097050000}"/>
    <cellStyle name="20% - Акцент3 12 5 4" xfId="12694" xr:uid="{00000000-0005-0000-0000-000098050000}"/>
    <cellStyle name="20% - Акцент3 12 6" xfId="667" xr:uid="{00000000-0005-0000-0000-000099050000}"/>
    <cellStyle name="20% - Акцент3 12 6 2" xfId="7467" xr:uid="{00000000-0005-0000-0000-00009A050000}"/>
    <cellStyle name="20% - Акцент3 12 6 3" xfId="10713" xr:uid="{00000000-0005-0000-0000-00009B050000}"/>
    <cellStyle name="20% - Акцент3 12 6 4" xfId="12693" xr:uid="{00000000-0005-0000-0000-00009C050000}"/>
    <cellStyle name="20% - Акцент3 12 7" xfId="668" xr:uid="{00000000-0005-0000-0000-00009D050000}"/>
    <cellStyle name="20% - Акцент3 12 7 2" xfId="7468" xr:uid="{00000000-0005-0000-0000-00009E050000}"/>
    <cellStyle name="20% - Акцент3 12 7 3" xfId="10712" xr:uid="{00000000-0005-0000-0000-00009F050000}"/>
    <cellStyle name="20% - Акцент3 12 7 4" xfId="12692" xr:uid="{00000000-0005-0000-0000-0000A0050000}"/>
    <cellStyle name="20% - Акцент3 12 8" xfId="669" xr:uid="{00000000-0005-0000-0000-0000A1050000}"/>
    <cellStyle name="20% - Акцент3 12 8 2" xfId="7469" xr:uid="{00000000-0005-0000-0000-0000A2050000}"/>
    <cellStyle name="20% - Акцент3 12 8 3" xfId="10711" xr:uid="{00000000-0005-0000-0000-0000A3050000}"/>
    <cellStyle name="20% - Акцент3 12 8 4" xfId="12691" xr:uid="{00000000-0005-0000-0000-0000A4050000}"/>
    <cellStyle name="20% - Акцент3 12 9" xfId="670" xr:uid="{00000000-0005-0000-0000-0000A5050000}"/>
    <cellStyle name="20% - Акцент3 12 9 2" xfId="7470" xr:uid="{00000000-0005-0000-0000-0000A6050000}"/>
    <cellStyle name="20% - Акцент3 12 9 3" xfId="10710" xr:uid="{00000000-0005-0000-0000-0000A7050000}"/>
    <cellStyle name="20% - Акцент3 12 9 4" xfId="12690" xr:uid="{00000000-0005-0000-0000-0000A8050000}"/>
    <cellStyle name="20% - Акцент3 13" xfId="671" xr:uid="{00000000-0005-0000-0000-0000A9050000}"/>
    <cellStyle name="20% - Акцент3 13 10" xfId="672" xr:uid="{00000000-0005-0000-0000-0000AA050000}"/>
    <cellStyle name="20% - Акцент3 13 10 2" xfId="7472" xr:uid="{00000000-0005-0000-0000-0000AB050000}"/>
    <cellStyle name="20% - Акцент3 13 10 3" xfId="10708" xr:uid="{00000000-0005-0000-0000-0000AC050000}"/>
    <cellStyle name="20% - Акцент3 13 10 4" xfId="12688" xr:uid="{00000000-0005-0000-0000-0000AD050000}"/>
    <cellStyle name="20% - Акцент3 13 11" xfId="7471" xr:uid="{00000000-0005-0000-0000-0000AE050000}"/>
    <cellStyle name="20% - Акцент3 13 12" xfId="10709" xr:uid="{00000000-0005-0000-0000-0000AF050000}"/>
    <cellStyle name="20% - Акцент3 13 13" xfId="12689" xr:uid="{00000000-0005-0000-0000-0000B0050000}"/>
    <cellStyle name="20% - Акцент3 13 2" xfId="673" xr:uid="{00000000-0005-0000-0000-0000B1050000}"/>
    <cellStyle name="20% - Акцент3 13 2 2" xfId="7473" xr:uid="{00000000-0005-0000-0000-0000B2050000}"/>
    <cellStyle name="20% - Акцент3 13 2 3" xfId="10707" xr:uid="{00000000-0005-0000-0000-0000B3050000}"/>
    <cellStyle name="20% - Акцент3 13 2 4" xfId="12687" xr:uid="{00000000-0005-0000-0000-0000B4050000}"/>
    <cellStyle name="20% - Акцент3 13 3" xfId="674" xr:uid="{00000000-0005-0000-0000-0000B5050000}"/>
    <cellStyle name="20% - Акцент3 13 3 2" xfId="7474" xr:uid="{00000000-0005-0000-0000-0000B6050000}"/>
    <cellStyle name="20% - Акцент3 13 3 3" xfId="10706" xr:uid="{00000000-0005-0000-0000-0000B7050000}"/>
    <cellStyle name="20% - Акцент3 13 3 4" xfId="12686" xr:uid="{00000000-0005-0000-0000-0000B8050000}"/>
    <cellStyle name="20% - Акцент3 13 4" xfId="675" xr:uid="{00000000-0005-0000-0000-0000B9050000}"/>
    <cellStyle name="20% - Акцент3 13 4 2" xfId="7475" xr:uid="{00000000-0005-0000-0000-0000BA050000}"/>
    <cellStyle name="20% - Акцент3 13 4 3" xfId="10705" xr:uid="{00000000-0005-0000-0000-0000BB050000}"/>
    <cellStyle name="20% - Акцент3 13 4 4" xfId="12685" xr:uid="{00000000-0005-0000-0000-0000BC050000}"/>
    <cellStyle name="20% - Акцент3 13 5" xfId="676" xr:uid="{00000000-0005-0000-0000-0000BD050000}"/>
    <cellStyle name="20% - Акцент3 13 5 2" xfId="7476" xr:uid="{00000000-0005-0000-0000-0000BE050000}"/>
    <cellStyle name="20% - Акцент3 13 5 3" xfId="10704" xr:uid="{00000000-0005-0000-0000-0000BF050000}"/>
    <cellStyle name="20% - Акцент3 13 5 4" xfId="12684" xr:uid="{00000000-0005-0000-0000-0000C0050000}"/>
    <cellStyle name="20% - Акцент3 13 6" xfId="677" xr:uid="{00000000-0005-0000-0000-0000C1050000}"/>
    <cellStyle name="20% - Акцент3 13 6 2" xfId="7477" xr:uid="{00000000-0005-0000-0000-0000C2050000}"/>
    <cellStyle name="20% - Акцент3 13 6 3" xfId="10703" xr:uid="{00000000-0005-0000-0000-0000C3050000}"/>
    <cellStyle name="20% - Акцент3 13 6 4" xfId="12683" xr:uid="{00000000-0005-0000-0000-0000C4050000}"/>
    <cellStyle name="20% - Акцент3 13 7" xfId="678" xr:uid="{00000000-0005-0000-0000-0000C5050000}"/>
    <cellStyle name="20% - Акцент3 13 7 2" xfId="7478" xr:uid="{00000000-0005-0000-0000-0000C6050000}"/>
    <cellStyle name="20% - Акцент3 13 7 3" xfId="10702" xr:uid="{00000000-0005-0000-0000-0000C7050000}"/>
    <cellStyle name="20% - Акцент3 13 7 4" xfId="12682" xr:uid="{00000000-0005-0000-0000-0000C8050000}"/>
    <cellStyle name="20% - Акцент3 13 8" xfId="679" xr:uid="{00000000-0005-0000-0000-0000C9050000}"/>
    <cellStyle name="20% - Акцент3 13 8 2" xfId="7479" xr:uid="{00000000-0005-0000-0000-0000CA050000}"/>
    <cellStyle name="20% - Акцент3 13 8 3" xfId="10701" xr:uid="{00000000-0005-0000-0000-0000CB050000}"/>
    <cellStyle name="20% - Акцент3 13 8 4" xfId="12681" xr:uid="{00000000-0005-0000-0000-0000CC050000}"/>
    <cellStyle name="20% - Акцент3 13 9" xfId="680" xr:uid="{00000000-0005-0000-0000-0000CD050000}"/>
    <cellStyle name="20% - Акцент3 13 9 2" xfId="7480" xr:uid="{00000000-0005-0000-0000-0000CE050000}"/>
    <cellStyle name="20% - Акцент3 13 9 3" xfId="10700" xr:uid="{00000000-0005-0000-0000-0000CF050000}"/>
    <cellStyle name="20% - Акцент3 13 9 4" xfId="12680" xr:uid="{00000000-0005-0000-0000-0000D0050000}"/>
    <cellStyle name="20% - Акцент3 14" xfId="681" xr:uid="{00000000-0005-0000-0000-0000D1050000}"/>
    <cellStyle name="20% - Акцент3 14 10" xfId="682" xr:uid="{00000000-0005-0000-0000-0000D2050000}"/>
    <cellStyle name="20% - Акцент3 14 10 2" xfId="7482" xr:uid="{00000000-0005-0000-0000-0000D3050000}"/>
    <cellStyle name="20% - Акцент3 14 10 3" xfId="10698" xr:uid="{00000000-0005-0000-0000-0000D4050000}"/>
    <cellStyle name="20% - Акцент3 14 10 4" xfId="12678" xr:uid="{00000000-0005-0000-0000-0000D5050000}"/>
    <cellStyle name="20% - Акцент3 14 11" xfId="7481" xr:uid="{00000000-0005-0000-0000-0000D6050000}"/>
    <cellStyle name="20% - Акцент3 14 12" xfId="10699" xr:uid="{00000000-0005-0000-0000-0000D7050000}"/>
    <cellStyle name="20% - Акцент3 14 13" xfId="12679" xr:uid="{00000000-0005-0000-0000-0000D8050000}"/>
    <cellStyle name="20% - Акцент3 14 2" xfId="683" xr:uid="{00000000-0005-0000-0000-0000D9050000}"/>
    <cellStyle name="20% - Акцент3 14 2 2" xfId="7483" xr:uid="{00000000-0005-0000-0000-0000DA050000}"/>
    <cellStyle name="20% - Акцент3 14 2 3" xfId="10697" xr:uid="{00000000-0005-0000-0000-0000DB050000}"/>
    <cellStyle name="20% - Акцент3 14 2 4" xfId="12677" xr:uid="{00000000-0005-0000-0000-0000DC050000}"/>
    <cellStyle name="20% - Акцент3 14 3" xfId="684" xr:uid="{00000000-0005-0000-0000-0000DD050000}"/>
    <cellStyle name="20% - Акцент3 14 3 2" xfId="7484" xr:uid="{00000000-0005-0000-0000-0000DE050000}"/>
    <cellStyle name="20% - Акцент3 14 3 3" xfId="10696" xr:uid="{00000000-0005-0000-0000-0000DF050000}"/>
    <cellStyle name="20% - Акцент3 14 3 4" xfId="12676" xr:uid="{00000000-0005-0000-0000-0000E0050000}"/>
    <cellStyle name="20% - Акцент3 14 4" xfId="685" xr:uid="{00000000-0005-0000-0000-0000E1050000}"/>
    <cellStyle name="20% - Акцент3 14 4 2" xfId="7485" xr:uid="{00000000-0005-0000-0000-0000E2050000}"/>
    <cellStyle name="20% - Акцент3 14 4 3" xfId="10695" xr:uid="{00000000-0005-0000-0000-0000E3050000}"/>
    <cellStyle name="20% - Акцент3 14 4 4" xfId="12675" xr:uid="{00000000-0005-0000-0000-0000E4050000}"/>
    <cellStyle name="20% - Акцент3 14 5" xfId="686" xr:uid="{00000000-0005-0000-0000-0000E5050000}"/>
    <cellStyle name="20% - Акцент3 14 5 2" xfId="7486" xr:uid="{00000000-0005-0000-0000-0000E6050000}"/>
    <cellStyle name="20% - Акцент3 14 5 3" xfId="10694" xr:uid="{00000000-0005-0000-0000-0000E7050000}"/>
    <cellStyle name="20% - Акцент3 14 5 4" xfId="12674" xr:uid="{00000000-0005-0000-0000-0000E8050000}"/>
    <cellStyle name="20% - Акцент3 14 6" xfId="687" xr:uid="{00000000-0005-0000-0000-0000E9050000}"/>
    <cellStyle name="20% - Акцент3 14 6 2" xfId="7487" xr:uid="{00000000-0005-0000-0000-0000EA050000}"/>
    <cellStyle name="20% - Акцент3 14 6 3" xfId="10693" xr:uid="{00000000-0005-0000-0000-0000EB050000}"/>
    <cellStyle name="20% - Акцент3 14 6 4" xfId="12673" xr:uid="{00000000-0005-0000-0000-0000EC050000}"/>
    <cellStyle name="20% - Акцент3 14 7" xfId="688" xr:uid="{00000000-0005-0000-0000-0000ED050000}"/>
    <cellStyle name="20% - Акцент3 14 7 2" xfId="7488" xr:uid="{00000000-0005-0000-0000-0000EE050000}"/>
    <cellStyle name="20% - Акцент3 14 7 3" xfId="10692" xr:uid="{00000000-0005-0000-0000-0000EF050000}"/>
    <cellStyle name="20% - Акцент3 14 7 4" xfId="12672" xr:uid="{00000000-0005-0000-0000-0000F0050000}"/>
    <cellStyle name="20% - Акцент3 14 8" xfId="689" xr:uid="{00000000-0005-0000-0000-0000F1050000}"/>
    <cellStyle name="20% - Акцент3 14 8 2" xfId="7489" xr:uid="{00000000-0005-0000-0000-0000F2050000}"/>
    <cellStyle name="20% - Акцент3 14 8 3" xfId="10691" xr:uid="{00000000-0005-0000-0000-0000F3050000}"/>
    <cellStyle name="20% - Акцент3 14 8 4" xfId="12671" xr:uid="{00000000-0005-0000-0000-0000F4050000}"/>
    <cellStyle name="20% - Акцент3 14 9" xfId="690" xr:uid="{00000000-0005-0000-0000-0000F5050000}"/>
    <cellStyle name="20% - Акцент3 14 9 2" xfId="7490" xr:uid="{00000000-0005-0000-0000-0000F6050000}"/>
    <cellStyle name="20% - Акцент3 14 9 3" xfId="10690" xr:uid="{00000000-0005-0000-0000-0000F7050000}"/>
    <cellStyle name="20% - Акцент3 14 9 4" xfId="12670" xr:uid="{00000000-0005-0000-0000-0000F8050000}"/>
    <cellStyle name="20% - Акцент3 15" xfId="691" xr:uid="{00000000-0005-0000-0000-0000F9050000}"/>
    <cellStyle name="20% - Акцент3 15 10" xfId="10689" xr:uid="{00000000-0005-0000-0000-0000FA050000}"/>
    <cellStyle name="20% - Акцент3 15 11" xfId="12669" xr:uid="{00000000-0005-0000-0000-0000FB050000}"/>
    <cellStyle name="20% - Акцент3 15 2" xfId="692" xr:uid="{00000000-0005-0000-0000-0000FC050000}"/>
    <cellStyle name="20% - Акцент3 15 2 2" xfId="7492" xr:uid="{00000000-0005-0000-0000-0000FD050000}"/>
    <cellStyle name="20% - Акцент3 15 2 3" xfId="10688" xr:uid="{00000000-0005-0000-0000-0000FE050000}"/>
    <cellStyle name="20% - Акцент3 15 2 4" xfId="12668" xr:uid="{00000000-0005-0000-0000-0000FF050000}"/>
    <cellStyle name="20% - Акцент3 15 3" xfId="693" xr:uid="{00000000-0005-0000-0000-000000060000}"/>
    <cellStyle name="20% - Акцент3 15 3 2" xfId="7493" xr:uid="{00000000-0005-0000-0000-000001060000}"/>
    <cellStyle name="20% - Акцент3 15 3 3" xfId="10687" xr:uid="{00000000-0005-0000-0000-000002060000}"/>
    <cellStyle name="20% - Акцент3 15 3 4" xfId="12667" xr:uid="{00000000-0005-0000-0000-000003060000}"/>
    <cellStyle name="20% - Акцент3 15 4" xfId="694" xr:uid="{00000000-0005-0000-0000-000004060000}"/>
    <cellStyle name="20% - Акцент3 15 4 2" xfId="7494" xr:uid="{00000000-0005-0000-0000-000005060000}"/>
    <cellStyle name="20% - Акцент3 15 4 3" xfId="10686" xr:uid="{00000000-0005-0000-0000-000006060000}"/>
    <cellStyle name="20% - Акцент3 15 4 4" xfId="12666" xr:uid="{00000000-0005-0000-0000-000007060000}"/>
    <cellStyle name="20% - Акцент3 15 5" xfId="695" xr:uid="{00000000-0005-0000-0000-000008060000}"/>
    <cellStyle name="20% - Акцент3 15 5 2" xfId="7495" xr:uid="{00000000-0005-0000-0000-000009060000}"/>
    <cellStyle name="20% - Акцент3 15 5 3" xfId="10685" xr:uid="{00000000-0005-0000-0000-00000A060000}"/>
    <cellStyle name="20% - Акцент3 15 5 4" xfId="12665" xr:uid="{00000000-0005-0000-0000-00000B060000}"/>
    <cellStyle name="20% - Акцент3 15 6" xfId="696" xr:uid="{00000000-0005-0000-0000-00000C060000}"/>
    <cellStyle name="20% - Акцент3 15 6 2" xfId="7496" xr:uid="{00000000-0005-0000-0000-00000D060000}"/>
    <cellStyle name="20% - Акцент3 15 6 3" xfId="10684" xr:uid="{00000000-0005-0000-0000-00000E060000}"/>
    <cellStyle name="20% - Акцент3 15 6 4" xfId="12664" xr:uid="{00000000-0005-0000-0000-00000F060000}"/>
    <cellStyle name="20% - Акцент3 15 7" xfId="697" xr:uid="{00000000-0005-0000-0000-000010060000}"/>
    <cellStyle name="20% - Акцент3 15 7 2" xfId="7497" xr:uid="{00000000-0005-0000-0000-000011060000}"/>
    <cellStyle name="20% - Акцент3 15 7 3" xfId="10683" xr:uid="{00000000-0005-0000-0000-000012060000}"/>
    <cellStyle name="20% - Акцент3 15 7 4" xfId="12663" xr:uid="{00000000-0005-0000-0000-000013060000}"/>
    <cellStyle name="20% - Акцент3 15 8" xfId="698" xr:uid="{00000000-0005-0000-0000-000014060000}"/>
    <cellStyle name="20% - Акцент3 15 8 2" xfId="7498" xr:uid="{00000000-0005-0000-0000-000015060000}"/>
    <cellStyle name="20% - Акцент3 15 8 3" xfId="10682" xr:uid="{00000000-0005-0000-0000-000016060000}"/>
    <cellStyle name="20% - Акцент3 15 8 4" xfId="12662" xr:uid="{00000000-0005-0000-0000-000017060000}"/>
    <cellStyle name="20% - Акцент3 15 9" xfId="7491" xr:uid="{00000000-0005-0000-0000-000018060000}"/>
    <cellStyle name="20% - Акцент3 16" xfId="699" xr:uid="{00000000-0005-0000-0000-000019060000}"/>
    <cellStyle name="20% - Акцент3 16 10" xfId="10681" xr:uid="{00000000-0005-0000-0000-00001A060000}"/>
    <cellStyle name="20% - Акцент3 16 11" xfId="12661" xr:uid="{00000000-0005-0000-0000-00001B060000}"/>
    <cellStyle name="20% - Акцент3 16 2" xfId="700" xr:uid="{00000000-0005-0000-0000-00001C060000}"/>
    <cellStyle name="20% - Акцент3 16 2 2" xfId="7500" xr:uid="{00000000-0005-0000-0000-00001D060000}"/>
    <cellStyle name="20% - Акцент3 16 2 3" xfId="10680" xr:uid="{00000000-0005-0000-0000-00001E060000}"/>
    <cellStyle name="20% - Акцент3 16 2 4" xfId="12660" xr:uid="{00000000-0005-0000-0000-00001F060000}"/>
    <cellStyle name="20% - Акцент3 16 3" xfId="701" xr:uid="{00000000-0005-0000-0000-000020060000}"/>
    <cellStyle name="20% - Акцент3 16 3 2" xfId="7501" xr:uid="{00000000-0005-0000-0000-000021060000}"/>
    <cellStyle name="20% - Акцент3 16 3 3" xfId="10679" xr:uid="{00000000-0005-0000-0000-000022060000}"/>
    <cellStyle name="20% - Акцент3 16 3 4" xfId="12659" xr:uid="{00000000-0005-0000-0000-000023060000}"/>
    <cellStyle name="20% - Акцент3 16 4" xfId="702" xr:uid="{00000000-0005-0000-0000-000024060000}"/>
    <cellStyle name="20% - Акцент3 16 4 2" xfId="7502" xr:uid="{00000000-0005-0000-0000-000025060000}"/>
    <cellStyle name="20% - Акцент3 16 4 3" xfId="10678" xr:uid="{00000000-0005-0000-0000-000026060000}"/>
    <cellStyle name="20% - Акцент3 16 4 4" xfId="12658" xr:uid="{00000000-0005-0000-0000-000027060000}"/>
    <cellStyle name="20% - Акцент3 16 5" xfId="703" xr:uid="{00000000-0005-0000-0000-000028060000}"/>
    <cellStyle name="20% - Акцент3 16 5 2" xfId="7503" xr:uid="{00000000-0005-0000-0000-000029060000}"/>
    <cellStyle name="20% - Акцент3 16 5 3" xfId="10677" xr:uid="{00000000-0005-0000-0000-00002A060000}"/>
    <cellStyle name="20% - Акцент3 16 5 4" xfId="12657" xr:uid="{00000000-0005-0000-0000-00002B060000}"/>
    <cellStyle name="20% - Акцент3 16 6" xfId="704" xr:uid="{00000000-0005-0000-0000-00002C060000}"/>
    <cellStyle name="20% - Акцент3 16 6 2" xfId="7504" xr:uid="{00000000-0005-0000-0000-00002D060000}"/>
    <cellStyle name="20% - Акцент3 16 6 3" xfId="10676" xr:uid="{00000000-0005-0000-0000-00002E060000}"/>
    <cellStyle name="20% - Акцент3 16 6 4" xfId="12656" xr:uid="{00000000-0005-0000-0000-00002F060000}"/>
    <cellStyle name="20% - Акцент3 16 7" xfId="705" xr:uid="{00000000-0005-0000-0000-000030060000}"/>
    <cellStyle name="20% - Акцент3 16 7 2" xfId="7505" xr:uid="{00000000-0005-0000-0000-000031060000}"/>
    <cellStyle name="20% - Акцент3 16 7 3" xfId="10675" xr:uid="{00000000-0005-0000-0000-000032060000}"/>
    <cellStyle name="20% - Акцент3 16 7 4" xfId="12655" xr:uid="{00000000-0005-0000-0000-000033060000}"/>
    <cellStyle name="20% - Акцент3 16 8" xfId="706" xr:uid="{00000000-0005-0000-0000-000034060000}"/>
    <cellStyle name="20% - Акцент3 16 8 2" xfId="7506" xr:uid="{00000000-0005-0000-0000-000035060000}"/>
    <cellStyle name="20% - Акцент3 16 8 3" xfId="10674" xr:uid="{00000000-0005-0000-0000-000036060000}"/>
    <cellStyle name="20% - Акцент3 16 8 4" xfId="12654" xr:uid="{00000000-0005-0000-0000-000037060000}"/>
    <cellStyle name="20% - Акцент3 16 9" xfId="7499" xr:uid="{00000000-0005-0000-0000-000038060000}"/>
    <cellStyle name="20% - Акцент3 17" xfId="707" xr:uid="{00000000-0005-0000-0000-000039060000}"/>
    <cellStyle name="20% - Акцент3 17 2" xfId="708" xr:uid="{00000000-0005-0000-0000-00003A060000}"/>
    <cellStyle name="20% - Акцент3 17 2 2" xfId="7508" xr:uid="{00000000-0005-0000-0000-00003B060000}"/>
    <cellStyle name="20% - Акцент3 17 2 3" xfId="10672" xr:uid="{00000000-0005-0000-0000-00003C060000}"/>
    <cellStyle name="20% - Акцент3 17 2 4" xfId="12652" xr:uid="{00000000-0005-0000-0000-00003D060000}"/>
    <cellStyle name="20% - Акцент3 17 3" xfId="709" xr:uid="{00000000-0005-0000-0000-00003E060000}"/>
    <cellStyle name="20% - Акцент3 17 3 2" xfId="7509" xr:uid="{00000000-0005-0000-0000-00003F060000}"/>
    <cellStyle name="20% - Акцент3 17 3 3" xfId="10671" xr:uid="{00000000-0005-0000-0000-000040060000}"/>
    <cellStyle name="20% - Акцент3 17 3 4" xfId="12651" xr:uid="{00000000-0005-0000-0000-000041060000}"/>
    <cellStyle name="20% - Акцент3 17 4" xfId="710" xr:uid="{00000000-0005-0000-0000-000042060000}"/>
    <cellStyle name="20% - Акцент3 17 4 2" xfId="7510" xr:uid="{00000000-0005-0000-0000-000043060000}"/>
    <cellStyle name="20% - Акцент3 17 4 3" xfId="10670" xr:uid="{00000000-0005-0000-0000-000044060000}"/>
    <cellStyle name="20% - Акцент3 17 4 4" xfId="12650" xr:uid="{00000000-0005-0000-0000-000045060000}"/>
    <cellStyle name="20% - Акцент3 17 5" xfId="711" xr:uid="{00000000-0005-0000-0000-000046060000}"/>
    <cellStyle name="20% - Акцент3 17 5 2" xfId="7511" xr:uid="{00000000-0005-0000-0000-000047060000}"/>
    <cellStyle name="20% - Акцент3 17 5 3" xfId="10669" xr:uid="{00000000-0005-0000-0000-000048060000}"/>
    <cellStyle name="20% - Акцент3 17 5 4" xfId="12649" xr:uid="{00000000-0005-0000-0000-000049060000}"/>
    <cellStyle name="20% - Акцент3 17 6" xfId="7507" xr:uid="{00000000-0005-0000-0000-00004A060000}"/>
    <cellStyle name="20% - Акцент3 17 7" xfId="10673" xr:uid="{00000000-0005-0000-0000-00004B060000}"/>
    <cellStyle name="20% - Акцент3 17 8" xfId="12653" xr:uid="{00000000-0005-0000-0000-00004C060000}"/>
    <cellStyle name="20% - Акцент3 18" xfId="712" xr:uid="{00000000-0005-0000-0000-00004D060000}"/>
    <cellStyle name="20% - Акцент3 18 2" xfId="713" xr:uid="{00000000-0005-0000-0000-00004E060000}"/>
    <cellStyle name="20% - Акцент3 18 2 2" xfId="7513" xr:uid="{00000000-0005-0000-0000-00004F060000}"/>
    <cellStyle name="20% - Акцент3 18 2 3" xfId="10667" xr:uid="{00000000-0005-0000-0000-000050060000}"/>
    <cellStyle name="20% - Акцент3 18 2 4" xfId="12647" xr:uid="{00000000-0005-0000-0000-000051060000}"/>
    <cellStyle name="20% - Акцент3 18 3" xfId="714" xr:uid="{00000000-0005-0000-0000-000052060000}"/>
    <cellStyle name="20% - Акцент3 18 3 2" xfId="7514" xr:uid="{00000000-0005-0000-0000-000053060000}"/>
    <cellStyle name="20% - Акцент3 18 3 3" xfId="10666" xr:uid="{00000000-0005-0000-0000-000054060000}"/>
    <cellStyle name="20% - Акцент3 18 3 4" xfId="12646" xr:uid="{00000000-0005-0000-0000-000055060000}"/>
    <cellStyle name="20% - Акцент3 18 4" xfId="715" xr:uid="{00000000-0005-0000-0000-000056060000}"/>
    <cellStyle name="20% - Акцент3 18 4 2" xfId="7515" xr:uid="{00000000-0005-0000-0000-000057060000}"/>
    <cellStyle name="20% - Акцент3 18 4 3" xfId="10665" xr:uid="{00000000-0005-0000-0000-000058060000}"/>
    <cellStyle name="20% - Акцент3 18 4 4" xfId="12645" xr:uid="{00000000-0005-0000-0000-000059060000}"/>
    <cellStyle name="20% - Акцент3 18 5" xfId="716" xr:uid="{00000000-0005-0000-0000-00005A060000}"/>
    <cellStyle name="20% - Акцент3 18 5 2" xfId="7516" xr:uid="{00000000-0005-0000-0000-00005B060000}"/>
    <cellStyle name="20% - Акцент3 18 5 3" xfId="10664" xr:uid="{00000000-0005-0000-0000-00005C060000}"/>
    <cellStyle name="20% - Акцент3 18 5 4" xfId="12644" xr:uid="{00000000-0005-0000-0000-00005D060000}"/>
    <cellStyle name="20% - Акцент3 18 6" xfId="7512" xr:uid="{00000000-0005-0000-0000-00005E060000}"/>
    <cellStyle name="20% - Акцент3 18 7" xfId="10668" xr:uid="{00000000-0005-0000-0000-00005F060000}"/>
    <cellStyle name="20% - Акцент3 18 8" xfId="12648" xr:uid="{00000000-0005-0000-0000-000060060000}"/>
    <cellStyle name="20% - Акцент3 19" xfId="717" xr:uid="{00000000-0005-0000-0000-000061060000}"/>
    <cellStyle name="20% - Акцент3 19 2" xfId="718" xr:uid="{00000000-0005-0000-0000-000062060000}"/>
    <cellStyle name="20% - Акцент3 19 2 2" xfId="7518" xr:uid="{00000000-0005-0000-0000-000063060000}"/>
    <cellStyle name="20% - Акцент3 19 2 3" xfId="10662" xr:uid="{00000000-0005-0000-0000-000064060000}"/>
    <cellStyle name="20% - Акцент3 19 2 4" xfId="12642" xr:uid="{00000000-0005-0000-0000-000065060000}"/>
    <cellStyle name="20% - Акцент3 19 3" xfId="719" xr:uid="{00000000-0005-0000-0000-000066060000}"/>
    <cellStyle name="20% - Акцент3 19 3 2" xfId="7519" xr:uid="{00000000-0005-0000-0000-000067060000}"/>
    <cellStyle name="20% - Акцент3 19 3 3" xfId="10661" xr:uid="{00000000-0005-0000-0000-000068060000}"/>
    <cellStyle name="20% - Акцент3 19 3 4" xfId="12641" xr:uid="{00000000-0005-0000-0000-000069060000}"/>
    <cellStyle name="20% - Акцент3 19 4" xfId="720" xr:uid="{00000000-0005-0000-0000-00006A060000}"/>
    <cellStyle name="20% - Акцент3 19 4 2" xfId="7520" xr:uid="{00000000-0005-0000-0000-00006B060000}"/>
    <cellStyle name="20% - Акцент3 19 4 3" xfId="10660" xr:uid="{00000000-0005-0000-0000-00006C060000}"/>
    <cellStyle name="20% - Акцент3 19 4 4" xfId="12640" xr:uid="{00000000-0005-0000-0000-00006D060000}"/>
    <cellStyle name="20% - Акцент3 19 5" xfId="721" xr:uid="{00000000-0005-0000-0000-00006E060000}"/>
    <cellStyle name="20% - Акцент3 19 5 2" xfId="7521" xr:uid="{00000000-0005-0000-0000-00006F060000}"/>
    <cellStyle name="20% - Акцент3 19 5 3" xfId="10659" xr:uid="{00000000-0005-0000-0000-000070060000}"/>
    <cellStyle name="20% - Акцент3 19 5 4" xfId="12639" xr:uid="{00000000-0005-0000-0000-000071060000}"/>
    <cellStyle name="20% - Акцент3 19 6" xfId="7517" xr:uid="{00000000-0005-0000-0000-000072060000}"/>
    <cellStyle name="20% - Акцент3 19 7" xfId="10663" xr:uid="{00000000-0005-0000-0000-000073060000}"/>
    <cellStyle name="20% - Акцент3 19 8" xfId="12643" xr:uid="{00000000-0005-0000-0000-000074060000}"/>
    <cellStyle name="20% - Акцент3 2" xfId="722" xr:uid="{00000000-0005-0000-0000-000075060000}"/>
    <cellStyle name="20% - Акцент3 2 10" xfId="723" xr:uid="{00000000-0005-0000-0000-000076060000}"/>
    <cellStyle name="20% - Акцент3 2 10 2" xfId="7523" xr:uid="{00000000-0005-0000-0000-000077060000}"/>
    <cellStyle name="20% - Акцент3 2 10 3" xfId="10657" xr:uid="{00000000-0005-0000-0000-000078060000}"/>
    <cellStyle name="20% - Акцент3 2 10 4" xfId="12637" xr:uid="{00000000-0005-0000-0000-000079060000}"/>
    <cellStyle name="20% - Акцент3 2 11" xfId="7522" xr:uid="{00000000-0005-0000-0000-00007A060000}"/>
    <cellStyle name="20% - Акцент3 2 12" xfId="10658" xr:uid="{00000000-0005-0000-0000-00007B060000}"/>
    <cellStyle name="20% - Акцент3 2 13" xfId="12638" xr:uid="{00000000-0005-0000-0000-00007C060000}"/>
    <cellStyle name="20% - Акцент3 2 2" xfId="724" xr:uid="{00000000-0005-0000-0000-00007D060000}"/>
    <cellStyle name="20% - Акцент3 2 2 2" xfId="7524" xr:uid="{00000000-0005-0000-0000-00007E060000}"/>
    <cellStyle name="20% - Акцент3 2 2 3" xfId="10656" xr:uid="{00000000-0005-0000-0000-00007F060000}"/>
    <cellStyle name="20% - Акцент3 2 2 4" xfId="12636" xr:uid="{00000000-0005-0000-0000-000080060000}"/>
    <cellStyle name="20% - Акцент3 2 3" xfId="725" xr:uid="{00000000-0005-0000-0000-000081060000}"/>
    <cellStyle name="20% - Акцент3 2 3 2" xfId="7525" xr:uid="{00000000-0005-0000-0000-000082060000}"/>
    <cellStyle name="20% - Акцент3 2 3 3" xfId="10655" xr:uid="{00000000-0005-0000-0000-000083060000}"/>
    <cellStyle name="20% - Акцент3 2 3 4" xfId="12635" xr:uid="{00000000-0005-0000-0000-000084060000}"/>
    <cellStyle name="20% - Акцент3 2 4" xfId="726" xr:uid="{00000000-0005-0000-0000-000085060000}"/>
    <cellStyle name="20% - Акцент3 2 4 2" xfId="7526" xr:uid="{00000000-0005-0000-0000-000086060000}"/>
    <cellStyle name="20% - Акцент3 2 4 3" xfId="10654" xr:uid="{00000000-0005-0000-0000-000087060000}"/>
    <cellStyle name="20% - Акцент3 2 4 4" xfId="12634" xr:uid="{00000000-0005-0000-0000-000088060000}"/>
    <cellStyle name="20% - Акцент3 2 5" xfId="727" xr:uid="{00000000-0005-0000-0000-000089060000}"/>
    <cellStyle name="20% - Акцент3 2 5 2" xfId="7527" xr:uid="{00000000-0005-0000-0000-00008A060000}"/>
    <cellStyle name="20% - Акцент3 2 5 3" xfId="10653" xr:uid="{00000000-0005-0000-0000-00008B060000}"/>
    <cellStyle name="20% - Акцент3 2 5 4" xfId="12633" xr:uid="{00000000-0005-0000-0000-00008C060000}"/>
    <cellStyle name="20% - Акцент3 2 6" xfId="728" xr:uid="{00000000-0005-0000-0000-00008D060000}"/>
    <cellStyle name="20% - Акцент3 2 6 2" xfId="7528" xr:uid="{00000000-0005-0000-0000-00008E060000}"/>
    <cellStyle name="20% - Акцент3 2 6 3" xfId="10652" xr:uid="{00000000-0005-0000-0000-00008F060000}"/>
    <cellStyle name="20% - Акцент3 2 6 4" xfId="12632" xr:uid="{00000000-0005-0000-0000-000090060000}"/>
    <cellStyle name="20% - Акцент3 2 7" xfId="729" xr:uid="{00000000-0005-0000-0000-000091060000}"/>
    <cellStyle name="20% - Акцент3 2 7 2" xfId="7529" xr:uid="{00000000-0005-0000-0000-000092060000}"/>
    <cellStyle name="20% - Акцент3 2 7 3" xfId="10651" xr:uid="{00000000-0005-0000-0000-000093060000}"/>
    <cellStyle name="20% - Акцент3 2 7 4" xfId="12631" xr:uid="{00000000-0005-0000-0000-000094060000}"/>
    <cellStyle name="20% - Акцент3 2 8" xfId="730" xr:uid="{00000000-0005-0000-0000-000095060000}"/>
    <cellStyle name="20% - Акцент3 2 8 2" xfId="7530" xr:uid="{00000000-0005-0000-0000-000096060000}"/>
    <cellStyle name="20% - Акцент3 2 8 3" xfId="10650" xr:uid="{00000000-0005-0000-0000-000097060000}"/>
    <cellStyle name="20% - Акцент3 2 8 4" xfId="12630" xr:uid="{00000000-0005-0000-0000-000098060000}"/>
    <cellStyle name="20% - Акцент3 2 9" xfId="731" xr:uid="{00000000-0005-0000-0000-000099060000}"/>
    <cellStyle name="20% - Акцент3 2 9 2" xfId="7531" xr:uid="{00000000-0005-0000-0000-00009A060000}"/>
    <cellStyle name="20% - Акцент3 2 9 3" xfId="10649" xr:uid="{00000000-0005-0000-0000-00009B060000}"/>
    <cellStyle name="20% - Акцент3 2 9 4" xfId="12629" xr:uid="{00000000-0005-0000-0000-00009C060000}"/>
    <cellStyle name="20% - Акцент3 20" xfId="732" xr:uid="{00000000-0005-0000-0000-00009D060000}"/>
    <cellStyle name="20% - Акцент3 20 2" xfId="7532" xr:uid="{00000000-0005-0000-0000-00009E060000}"/>
    <cellStyle name="20% - Акцент3 20 3" xfId="10648" xr:uid="{00000000-0005-0000-0000-00009F060000}"/>
    <cellStyle name="20% - Акцент3 20 4" xfId="12628" xr:uid="{00000000-0005-0000-0000-0000A0060000}"/>
    <cellStyle name="20% - Акцент3 21" xfId="733" xr:uid="{00000000-0005-0000-0000-0000A1060000}"/>
    <cellStyle name="20% - Акцент3 21 2" xfId="7533" xr:uid="{00000000-0005-0000-0000-0000A2060000}"/>
    <cellStyle name="20% - Акцент3 21 3" xfId="10647" xr:uid="{00000000-0005-0000-0000-0000A3060000}"/>
    <cellStyle name="20% - Акцент3 21 4" xfId="12627" xr:uid="{00000000-0005-0000-0000-0000A4060000}"/>
    <cellStyle name="20% - Акцент3 22" xfId="734" xr:uid="{00000000-0005-0000-0000-0000A5060000}"/>
    <cellStyle name="20% - Акцент3 22 2" xfId="7534" xr:uid="{00000000-0005-0000-0000-0000A6060000}"/>
    <cellStyle name="20% - Акцент3 22 3" xfId="10646" xr:uid="{00000000-0005-0000-0000-0000A7060000}"/>
    <cellStyle name="20% - Акцент3 22 4" xfId="12626" xr:uid="{00000000-0005-0000-0000-0000A8060000}"/>
    <cellStyle name="20% - Акцент3 23" xfId="735" xr:uid="{00000000-0005-0000-0000-0000A9060000}"/>
    <cellStyle name="20% - Акцент3 23 2" xfId="7535" xr:uid="{00000000-0005-0000-0000-0000AA060000}"/>
    <cellStyle name="20% - Акцент3 23 3" xfId="10645" xr:uid="{00000000-0005-0000-0000-0000AB060000}"/>
    <cellStyle name="20% - Акцент3 23 4" xfId="12625" xr:uid="{00000000-0005-0000-0000-0000AC060000}"/>
    <cellStyle name="20% - Акцент3 24" xfId="14664" xr:uid="{00000000-0005-0000-0000-0000AD060000}"/>
    <cellStyle name="20% - Акцент3 3" xfId="736" xr:uid="{00000000-0005-0000-0000-0000AE060000}"/>
    <cellStyle name="20% - Акцент3 3 10" xfId="737" xr:uid="{00000000-0005-0000-0000-0000AF060000}"/>
    <cellStyle name="20% - Акцент3 3 10 2" xfId="7537" xr:uid="{00000000-0005-0000-0000-0000B0060000}"/>
    <cellStyle name="20% - Акцент3 3 10 3" xfId="10643" xr:uid="{00000000-0005-0000-0000-0000B1060000}"/>
    <cellStyle name="20% - Акцент3 3 10 4" xfId="12623" xr:uid="{00000000-0005-0000-0000-0000B2060000}"/>
    <cellStyle name="20% - Акцент3 3 11" xfId="7536" xr:uid="{00000000-0005-0000-0000-0000B3060000}"/>
    <cellStyle name="20% - Акцент3 3 12" xfId="10644" xr:uid="{00000000-0005-0000-0000-0000B4060000}"/>
    <cellStyle name="20% - Акцент3 3 13" xfId="12624" xr:uid="{00000000-0005-0000-0000-0000B5060000}"/>
    <cellStyle name="20% - Акцент3 3 2" xfId="738" xr:uid="{00000000-0005-0000-0000-0000B6060000}"/>
    <cellStyle name="20% - Акцент3 3 2 2" xfId="7538" xr:uid="{00000000-0005-0000-0000-0000B7060000}"/>
    <cellStyle name="20% - Акцент3 3 2 3" xfId="10642" xr:uid="{00000000-0005-0000-0000-0000B8060000}"/>
    <cellStyle name="20% - Акцент3 3 2 4" xfId="12622" xr:uid="{00000000-0005-0000-0000-0000B9060000}"/>
    <cellStyle name="20% - Акцент3 3 3" xfId="739" xr:uid="{00000000-0005-0000-0000-0000BA060000}"/>
    <cellStyle name="20% - Акцент3 3 3 2" xfId="7539" xr:uid="{00000000-0005-0000-0000-0000BB060000}"/>
    <cellStyle name="20% - Акцент3 3 3 3" xfId="10641" xr:uid="{00000000-0005-0000-0000-0000BC060000}"/>
    <cellStyle name="20% - Акцент3 3 3 4" xfId="12621" xr:uid="{00000000-0005-0000-0000-0000BD060000}"/>
    <cellStyle name="20% - Акцент3 3 4" xfId="740" xr:uid="{00000000-0005-0000-0000-0000BE060000}"/>
    <cellStyle name="20% - Акцент3 3 4 2" xfId="7540" xr:uid="{00000000-0005-0000-0000-0000BF060000}"/>
    <cellStyle name="20% - Акцент3 3 4 3" xfId="10640" xr:uid="{00000000-0005-0000-0000-0000C0060000}"/>
    <cellStyle name="20% - Акцент3 3 4 4" xfId="12620" xr:uid="{00000000-0005-0000-0000-0000C1060000}"/>
    <cellStyle name="20% - Акцент3 3 5" xfId="741" xr:uid="{00000000-0005-0000-0000-0000C2060000}"/>
    <cellStyle name="20% - Акцент3 3 5 2" xfId="7541" xr:uid="{00000000-0005-0000-0000-0000C3060000}"/>
    <cellStyle name="20% - Акцент3 3 5 3" xfId="10639" xr:uid="{00000000-0005-0000-0000-0000C4060000}"/>
    <cellStyle name="20% - Акцент3 3 5 4" xfId="12619" xr:uid="{00000000-0005-0000-0000-0000C5060000}"/>
    <cellStyle name="20% - Акцент3 3 6" xfId="742" xr:uid="{00000000-0005-0000-0000-0000C6060000}"/>
    <cellStyle name="20% - Акцент3 3 6 2" xfId="7542" xr:uid="{00000000-0005-0000-0000-0000C7060000}"/>
    <cellStyle name="20% - Акцент3 3 6 3" xfId="10638" xr:uid="{00000000-0005-0000-0000-0000C8060000}"/>
    <cellStyle name="20% - Акцент3 3 6 4" xfId="12618" xr:uid="{00000000-0005-0000-0000-0000C9060000}"/>
    <cellStyle name="20% - Акцент3 3 7" xfId="743" xr:uid="{00000000-0005-0000-0000-0000CA060000}"/>
    <cellStyle name="20% - Акцент3 3 7 2" xfId="7543" xr:uid="{00000000-0005-0000-0000-0000CB060000}"/>
    <cellStyle name="20% - Акцент3 3 7 3" xfId="10637" xr:uid="{00000000-0005-0000-0000-0000CC060000}"/>
    <cellStyle name="20% - Акцент3 3 7 4" xfId="12617" xr:uid="{00000000-0005-0000-0000-0000CD060000}"/>
    <cellStyle name="20% - Акцент3 3 8" xfId="744" xr:uid="{00000000-0005-0000-0000-0000CE060000}"/>
    <cellStyle name="20% - Акцент3 3 8 2" xfId="7544" xr:uid="{00000000-0005-0000-0000-0000CF060000}"/>
    <cellStyle name="20% - Акцент3 3 8 3" xfId="10636" xr:uid="{00000000-0005-0000-0000-0000D0060000}"/>
    <cellStyle name="20% - Акцент3 3 8 4" xfId="12616" xr:uid="{00000000-0005-0000-0000-0000D1060000}"/>
    <cellStyle name="20% - Акцент3 3 9" xfId="745" xr:uid="{00000000-0005-0000-0000-0000D2060000}"/>
    <cellStyle name="20% - Акцент3 3 9 2" xfId="7545" xr:uid="{00000000-0005-0000-0000-0000D3060000}"/>
    <cellStyle name="20% - Акцент3 3 9 3" xfId="10635" xr:uid="{00000000-0005-0000-0000-0000D4060000}"/>
    <cellStyle name="20% - Акцент3 3 9 4" xfId="12615" xr:uid="{00000000-0005-0000-0000-0000D5060000}"/>
    <cellStyle name="20% - Акцент3 4" xfId="746" xr:uid="{00000000-0005-0000-0000-0000D6060000}"/>
    <cellStyle name="20% - Акцент3 4 10" xfId="747" xr:uid="{00000000-0005-0000-0000-0000D7060000}"/>
    <cellStyle name="20% - Акцент3 4 10 2" xfId="7547" xr:uid="{00000000-0005-0000-0000-0000D8060000}"/>
    <cellStyle name="20% - Акцент3 4 10 3" xfId="10633" xr:uid="{00000000-0005-0000-0000-0000D9060000}"/>
    <cellStyle name="20% - Акцент3 4 10 4" xfId="12613" xr:uid="{00000000-0005-0000-0000-0000DA060000}"/>
    <cellStyle name="20% - Акцент3 4 11" xfId="7546" xr:uid="{00000000-0005-0000-0000-0000DB060000}"/>
    <cellStyle name="20% - Акцент3 4 12" xfId="10634" xr:uid="{00000000-0005-0000-0000-0000DC060000}"/>
    <cellStyle name="20% - Акцент3 4 13" xfId="12614" xr:uid="{00000000-0005-0000-0000-0000DD060000}"/>
    <cellStyle name="20% - Акцент3 4 2" xfId="748" xr:uid="{00000000-0005-0000-0000-0000DE060000}"/>
    <cellStyle name="20% - Акцент3 4 2 2" xfId="7548" xr:uid="{00000000-0005-0000-0000-0000DF060000}"/>
    <cellStyle name="20% - Акцент3 4 2 3" xfId="10632" xr:uid="{00000000-0005-0000-0000-0000E0060000}"/>
    <cellStyle name="20% - Акцент3 4 2 4" xfId="12612" xr:uid="{00000000-0005-0000-0000-0000E1060000}"/>
    <cellStyle name="20% - Акцент3 4 3" xfId="749" xr:uid="{00000000-0005-0000-0000-0000E2060000}"/>
    <cellStyle name="20% - Акцент3 4 3 2" xfId="7549" xr:uid="{00000000-0005-0000-0000-0000E3060000}"/>
    <cellStyle name="20% - Акцент3 4 3 3" xfId="10631" xr:uid="{00000000-0005-0000-0000-0000E4060000}"/>
    <cellStyle name="20% - Акцент3 4 3 4" xfId="12611" xr:uid="{00000000-0005-0000-0000-0000E5060000}"/>
    <cellStyle name="20% - Акцент3 4 4" xfId="750" xr:uid="{00000000-0005-0000-0000-0000E6060000}"/>
    <cellStyle name="20% - Акцент3 4 4 2" xfId="7550" xr:uid="{00000000-0005-0000-0000-0000E7060000}"/>
    <cellStyle name="20% - Акцент3 4 4 3" xfId="10630" xr:uid="{00000000-0005-0000-0000-0000E8060000}"/>
    <cellStyle name="20% - Акцент3 4 4 4" xfId="12610" xr:uid="{00000000-0005-0000-0000-0000E9060000}"/>
    <cellStyle name="20% - Акцент3 4 5" xfId="751" xr:uid="{00000000-0005-0000-0000-0000EA060000}"/>
    <cellStyle name="20% - Акцент3 4 5 2" xfId="7551" xr:uid="{00000000-0005-0000-0000-0000EB060000}"/>
    <cellStyle name="20% - Акцент3 4 5 3" xfId="10629" xr:uid="{00000000-0005-0000-0000-0000EC060000}"/>
    <cellStyle name="20% - Акцент3 4 5 4" xfId="12609" xr:uid="{00000000-0005-0000-0000-0000ED060000}"/>
    <cellStyle name="20% - Акцент3 4 6" xfId="752" xr:uid="{00000000-0005-0000-0000-0000EE060000}"/>
    <cellStyle name="20% - Акцент3 4 6 2" xfId="7552" xr:uid="{00000000-0005-0000-0000-0000EF060000}"/>
    <cellStyle name="20% - Акцент3 4 6 3" xfId="10628" xr:uid="{00000000-0005-0000-0000-0000F0060000}"/>
    <cellStyle name="20% - Акцент3 4 6 4" xfId="12608" xr:uid="{00000000-0005-0000-0000-0000F1060000}"/>
    <cellStyle name="20% - Акцент3 4 7" xfId="753" xr:uid="{00000000-0005-0000-0000-0000F2060000}"/>
    <cellStyle name="20% - Акцент3 4 7 2" xfId="7553" xr:uid="{00000000-0005-0000-0000-0000F3060000}"/>
    <cellStyle name="20% - Акцент3 4 7 3" xfId="10627" xr:uid="{00000000-0005-0000-0000-0000F4060000}"/>
    <cellStyle name="20% - Акцент3 4 7 4" xfId="12607" xr:uid="{00000000-0005-0000-0000-0000F5060000}"/>
    <cellStyle name="20% - Акцент3 4 8" xfId="754" xr:uid="{00000000-0005-0000-0000-0000F6060000}"/>
    <cellStyle name="20% - Акцент3 4 8 2" xfId="7554" xr:uid="{00000000-0005-0000-0000-0000F7060000}"/>
    <cellStyle name="20% - Акцент3 4 8 3" xfId="10626" xr:uid="{00000000-0005-0000-0000-0000F8060000}"/>
    <cellStyle name="20% - Акцент3 4 8 4" xfId="12606" xr:uid="{00000000-0005-0000-0000-0000F9060000}"/>
    <cellStyle name="20% - Акцент3 4 9" xfId="755" xr:uid="{00000000-0005-0000-0000-0000FA060000}"/>
    <cellStyle name="20% - Акцент3 4 9 2" xfId="7555" xr:uid="{00000000-0005-0000-0000-0000FB060000}"/>
    <cellStyle name="20% - Акцент3 4 9 3" xfId="10625" xr:uid="{00000000-0005-0000-0000-0000FC060000}"/>
    <cellStyle name="20% - Акцент3 4 9 4" xfId="12605" xr:uid="{00000000-0005-0000-0000-0000FD060000}"/>
    <cellStyle name="20% - Акцент3 5" xfId="756" xr:uid="{00000000-0005-0000-0000-0000FE060000}"/>
    <cellStyle name="20% - Акцент3 5 10" xfId="757" xr:uid="{00000000-0005-0000-0000-0000FF060000}"/>
    <cellStyle name="20% - Акцент3 5 10 2" xfId="7557" xr:uid="{00000000-0005-0000-0000-000000070000}"/>
    <cellStyle name="20% - Акцент3 5 10 3" xfId="10623" xr:uid="{00000000-0005-0000-0000-000001070000}"/>
    <cellStyle name="20% - Акцент3 5 10 4" xfId="12603" xr:uid="{00000000-0005-0000-0000-000002070000}"/>
    <cellStyle name="20% - Акцент3 5 11" xfId="7556" xr:uid="{00000000-0005-0000-0000-000003070000}"/>
    <cellStyle name="20% - Акцент3 5 12" xfId="10624" xr:uid="{00000000-0005-0000-0000-000004070000}"/>
    <cellStyle name="20% - Акцент3 5 13" xfId="12604" xr:uid="{00000000-0005-0000-0000-000005070000}"/>
    <cellStyle name="20% - Акцент3 5 2" xfId="758" xr:uid="{00000000-0005-0000-0000-000006070000}"/>
    <cellStyle name="20% - Акцент3 5 2 2" xfId="7558" xr:uid="{00000000-0005-0000-0000-000007070000}"/>
    <cellStyle name="20% - Акцент3 5 2 3" xfId="10622" xr:uid="{00000000-0005-0000-0000-000008070000}"/>
    <cellStyle name="20% - Акцент3 5 2 4" xfId="12602" xr:uid="{00000000-0005-0000-0000-000009070000}"/>
    <cellStyle name="20% - Акцент3 5 3" xfId="759" xr:uid="{00000000-0005-0000-0000-00000A070000}"/>
    <cellStyle name="20% - Акцент3 5 3 2" xfId="7559" xr:uid="{00000000-0005-0000-0000-00000B070000}"/>
    <cellStyle name="20% - Акцент3 5 3 3" xfId="10621" xr:uid="{00000000-0005-0000-0000-00000C070000}"/>
    <cellStyle name="20% - Акцент3 5 3 4" xfId="12601" xr:uid="{00000000-0005-0000-0000-00000D070000}"/>
    <cellStyle name="20% - Акцент3 5 4" xfId="760" xr:uid="{00000000-0005-0000-0000-00000E070000}"/>
    <cellStyle name="20% - Акцент3 5 4 2" xfId="7560" xr:uid="{00000000-0005-0000-0000-00000F070000}"/>
    <cellStyle name="20% - Акцент3 5 4 3" xfId="10620" xr:uid="{00000000-0005-0000-0000-000010070000}"/>
    <cellStyle name="20% - Акцент3 5 4 4" xfId="12600" xr:uid="{00000000-0005-0000-0000-000011070000}"/>
    <cellStyle name="20% - Акцент3 5 5" xfId="761" xr:uid="{00000000-0005-0000-0000-000012070000}"/>
    <cellStyle name="20% - Акцент3 5 5 2" xfId="7561" xr:uid="{00000000-0005-0000-0000-000013070000}"/>
    <cellStyle name="20% - Акцент3 5 5 3" xfId="10619" xr:uid="{00000000-0005-0000-0000-000014070000}"/>
    <cellStyle name="20% - Акцент3 5 5 4" xfId="12599" xr:uid="{00000000-0005-0000-0000-000015070000}"/>
    <cellStyle name="20% - Акцент3 5 6" xfId="762" xr:uid="{00000000-0005-0000-0000-000016070000}"/>
    <cellStyle name="20% - Акцент3 5 6 2" xfId="7562" xr:uid="{00000000-0005-0000-0000-000017070000}"/>
    <cellStyle name="20% - Акцент3 5 6 3" xfId="10618" xr:uid="{00000000-0005-0000-0000-000018070000}"/>
    <cellStyle name="20% - Акцент3 5 6 4" xfId="12598" xr:uid="{00000000-0005-0000-0000-000019070000}"/>
    <cellStyle name="20% - Акцент3 5 7" xfId="763" xr:uid="{00000000-0005-0000-0000-00001A070000}"/>
    <cellStyle name="20% - Акцент3 5 7 2" xfId="7563" xr:uid="{00000000-0005-0000-0000-00001B070000}"/>
    <cellStyle name="20% - Акцент3 5 7 3" xfId="10617" xr:uid="{00000000-0005-0000-0000-00001C070000}"/>
    <cellStyle name="20% - Акцент3 5 7 4" xfId="12597" xr:uid="{00000000-0005-0000-0000-00001D070000}"/>
    <cellStyle name="20% - Акцент3 5 8" xfId="764" xr:uid="{00000000-0005-0000-0000-00001E070000}"/>
    <cellStyle name="20% - Акцент3 5 8 2" xfId="7564" xr:uid="{00000000-0005-0000-0000-00001F070000}"/>
    <cellStyle name="20% - Акцент3 5 8 3" xfId="10616" xr:uid="{00000000-0005-0000-0000-000020070000}"/>
    <cellStyle name="20% - Акцент3 5 8 4" xfId="12596" xr:uid="{00000000-0005-0000-0000-000021070000}"/>
    <cellStyle name="20% - Акцент3 5 9" xfId="765" xr:uid="{00000000-0005-0000-0000-000022070000}"/>
    <cellStyle name="20% - Акцент3 5 9 2" xfId="7565" xr:uid="{00000000-0005-0000-0000-000023070000}"/>
    <cellStyle name="20% - Акцент3 5 9 3" xfId="10615" xr:uid="{00000000-0005-0000-0000-000024070000}"/>
    <cellStyle name="20% - Акцент3 5 9 4" xfId="12595" xr:uid="{00000000-0005-0000-0000-000025070000}"/>
    <cellStyle name="20% - Акцент3 6" xfId="766" xr:uid="{00000000-0005-0000-0000-000026070000}"/>
    <cellStyle name="20% - Акцент3 6 10" xfId="767" xr:uid="{00000000-0005-0000-0000-000027070000}"/>
    <cellStyle name="20% - Акцент3 6 10 2" xfId="7567" xr:uid="{00000000-0005-0000-0000-000028070000}"/>
    <cellStyle name="20% - Акцент3 6 10 3" xfId="10613" xr:uid="{00000000-0005-0000-0000-000029070000}"/>
    <cellStyle name="20% - Акцент3 6 10 4" xfId="12593" xr:uid="{00000000-0005-0000-0000-00002A070000}"/>
    <cellStyle name="20% - Акцент3 6 11" xfId="7566" xr:uid="{00000000-0005-0000-0000-00002B070000}"/>
    <cellStyle name="20% - Акцент3 6 12" xfId="10614" xr:uid="{00000000-0005-0000-0000-00002C070000}"/>
    <cellStyle name="20% - Акцент3 6 13" xfId="12594" xr:uid="{00000000-0005-0000-0000-00002D070000}"/>
    <cellStyle name="20% - Акцент3 6 2" xfId="768" xr:uid="{00000000-0005-0000-0000-00002E070000}"/>
    <cellStyle name="20% - Акцент3 6 2 2" xfId="7568" xr:uid="{00000000-0005-0000-0000-00002F070000}"/>
    <cellStyle name="20% - Акцент3 6 2 3" xfId="10612" xr:uid="{00000000-0005-0000-0000-000030070000}"/>
    <cellStyle name="20% - Акцент3 6 2 4" xfId="12592" xr:uid="{00000000-0005-0000-0000-000031070000}"/>
    <cellStyle name="20% - Акцент3 6 3" xfId="769" xr:uid="{00000000-0005-0000-0000-000032070000}"/>
    <cellStyle name="20% - Акцент3 6 3 2" xfId="7569" xr:uid="{00000000-0005-0000-0000-000033070000}"/>
    <cellStyle name="20% - Акцент3 6 3 3" xfId="10611" xr:uid="{00000000-0005-0000-0000-000034070000}"/>
    <cellStyle name="20% - Акцент3 6 3 4" xfId="12591" xr:uid="{00000000-0005-0000-0000-000035070000}"/>
    <cellStyle name="20% - Акцент3 6 4" xfId="770" xr:uid="{00000000-0005-0000-0000-000036070000}"/>
    <cellStyle name="20% - Акцент3 6 4 2" xfId="7570" xr:uid="{00000000-0005-0000-0000-000037070000}"/>
    <cellStyle name="20% - Акцент3 6 4 3" xfId="10610" xr:uid="{00000000-0005-0000-0000-000038070000}"/>
    <cellStyle name="20% - Акцент3 6 4 4" xfId="12590" xr:uid="{00000000-0005-0000-0000-000039070000}"/>
    <cellStyle name="20% - Акцент3 6 5" xfId="771" xr:uid="{00000000-0005-0000-0000-00003A070000}"/>
    <cellStyle name="20% - Акцент3 6 5 2" xfId="7571" xr:uid="{00000000-0005-0000-0000-00003B070000}"/>
    <cellStyle name="20% - Акцент3 6 5 3" xfId="10609" xr:uid="{00000000-0005-0000-0000-00003C070000}"/>
    <cellStyle name="20% - Акцент3 6 5 4" xfId="12589" xr:uid="{00000000-0005-0000-0000-00003D070000}"/>
    <cellStyle name="20% - Акцент3 6 6" xfId="772" xr:uid="{00000000-0005-0000-0000-00003E070000}"/>
    <cellStyle name="20% - Акцент3 6 6 2" xfId="7572" xr:uid="{00000000-0005-0000-0000-00003F070000}"/>
    <cellStyle name="20% - Акцент3 6 6 3" xfId="10608" xr:uid="{00000000-0005-0000-0000-000040070000}"/>
    <cellStyle name="20% - Акцент3 6 6 4" xfId="12588" xr:uid="{00000000-0005-0000-0000-000041070000}"/>
    <cellStyle name="20% - Акцент3 6 7" xfId="773" xr:uid="{00000000-0005-0000-0000-000042070000}"/>
    <cellStyle name="20% - Акцент3 6 7 2" xfId="7573" xr:uid="{00000000-0005-0000-0000-000043070000}"/>
    <cellStyle name="20% - Акцент3 6 7 3" xfId="10607" xr:uid="{00000000-0005-0000-0000-000044070000}"/>
    <cellStyle name="20% - Акцент3 6 7 4" xfId="12587" xr:uid="{00000000-0005-0000-0000-000045070000}"/>
    <cellStyle name="20% - Акцент3 6 8" xfId="774" xr:uid="{00000000-0005-0000-0000-000046070000}"/>
    <cellStyle name="20% - Акцент3 6 8 2" xfId="7574" xr:uid="{00000000-0005-0000-0000-000047070000}"/>
    <cellStyle name="20% - Акцент3 6 8 3" xfId="10606" xr:uid="{00000000-0005-0000-0000-000048070000}"/>
    <cellStyle name="20% - Акцент3 6 8 4" xfId="12586" xr:uid="{00000000-0005-0000-0000-000049070000}"/>
    <cellStyle name="20% - Акцент3 6 9" xfId="775" xr:uid="{00000000-0005-0000-0000-00004A070000}"/>
    <cellStyle name="20% - Акцент3 6 9 2" xfId="7575" xr:uid="{00000000-0005-0000-0000-00004B070000}"/>
    <cellStyle name="20% - Акцент3 6 9 3" xfId="10605" xr:uid="{00000000-0005-0000-0000-00004C070000}"/>
    <cellStyle name="20% - Акцент3 6 9 4" xfId="12585" xr:uid="{00000000-0005-0000-0000-00004D070000}"/>
    <cellStyle name="20% - Акцент3 7" xfId="776" xr:uid="{00000000-0005-0000-0000-00004E070000}"/>
    <cellStyle name="20% - Акцент3 7 10" xfId="777" xr:uid="{00000000-0005-0000-0000-00004F070000}"/>
    <cellStyle name="20% - Акцент3 7 10 2" xfId="7577" xr:uid="{00000000-0005-0000-0000-000050070000}"/>
    <cellStyle name="20% - Акцент3 7 10 3" xfId="10603" xr:uid="{00000000-0005-0000-0000-000051070000}"/>
    <cellStyle name="20% - Акцент3 7 10 4" xfId="12583" xr:uid="{00000000-0005-0000-0000-000052070000}"/>
    <cellStyle name="20% - Акцент3 7 11" xfId="7576" xr:uid="{00000000-0005-0000-0000-000053070000}"/>
    <cellStyle name="20% - Акцент3 7 12" xfId="10604" xr:uid="{00000000-0005-0000-0000-000054070000}"/>
    <cellStyle name="20% - Акцент3 7 13" xfId="12584" xr:uid="{00000000-0005-0000-0000-000055070000}"/>
    <cellStyle name="20% - Акцент3 7 2" xfId="778" xr:uid="{00000000-0005-0000-0000-000056070000}"/>
    <cellStyle name="20% - Акцент3 7 2 2" xfId="7578" xr:uid="{00000000-0005-0000-0000-000057070000}"/>
    <cellStyle name="20% - Акцент3 7 2 3" xfId="10602" xr:uid="{00000000-0005-0000-0000-000058070000}"/>
    <cellStyle name="20% - Акцент3 7 2 4" xfId="12582" xr:uid="{00000000-0005-0000-0000-000059070000}"/>
    <cellStyle name="20% - Акцент3 7 3" xfId="779" xr:uid="{00000000-0005-0000-0000-00005A070000}"/>
    <cellStyle name="20% - Акцент3 7 3 2" xfId="7579" xr:uid="{00000000-0005-0000-0000-00005B070000}"/>
    <cellStyle name="20% - Акцент3 7 3 3" xfId="10601" xr:uid="{00000000-0005-0000-0000-00005C070000}"/>
    <cellStyle name="20% - Акцент3 7 3 4" xfId="12581" xr:uid="{00000000-0005-0000-0000-00005D070000}"/>
    <cellStyle name="20% - Акцент3 7 4" xfId="780" xr:uid="{00000000-0005-0000-0000-00005E070000}"/>
    <cellStyle name="20% - Акцент3 7 4 2" xfId="7580" xr:uid="{00000000-0005-0000-0000-00005F070000}"/>
    <cellStyle name="20% - Акцент3 7 4 3" xfId="10600" xr:uid="{00000000-0005-0000-0000-000060070000}"/>
    <cellStyle name="20% - Акцент3 7 4 4" xfId="12580" xr:uid="{00000000-0005-0000-0000-000061070000}"/>
    <cellStyle name="20% - Акцент3 7 5" xfId="781" xr:uid="{00000000-0005-0000-0000-000062070000}"/>
    <cellStyle name="20% - Акцент3 7 5 2" xfId="7581" xr:uid="{00000000-0005-0000-0000-000063070000}"/>
    <cellStyle name="20% - Акцент3 7 5 3" xfId="10599" xr:uid="{00000000-0005-0000-0000-000064070000}"/>
    <cellStyle name="20% - Акцент3 7 5 4" xfId="12579" xr:uid="{00000000-0005-0000-0000-000065070000}"/>
    <cellStyle name="20% - Акцент3 7 6" xfId="782" xr:uid="{00000000-0005-0000-0000-000066070000}"/>
    <cellStyle name="20% - Акцент3 7 6 2" xfId="7582" xr:uid="{00000000-0005-0000-0000-000067070000}"/>
    <cellStyle name="20% - Акцент3 7 6 3" xfId="10598" xr:uid="{00000000-0005-0000-0000-000068070000}"/>
    <cellStyle name="20% - Акцент3 7 6 4" xfId="12578" xr:uid="{00000000-0005-0000-0000-000069070000}"/>
    <cellStyle name="20% - Акцент3 7 7" xfId="783" xr:uid="{00000000-0005-0000-0000-00006A070000}"/>
    <cellStyle name="20% - Акцент3 7 7 2" xfId="7583" xr:uid="{00000000-0005-0000-0000-00006B070000}"/>
    <cellStyle name="20% - Акцент3 7 7 3" xfId="10597" xr:uid="{00000000-0005-0000-0000-00006C070000}"/>
    <cellStyle name="20% - Акцент3 7 7 4" xfId="12577" xr:uid="{00000000-0005-0000-0000-00006D070000}"/>
    <cellStyle name="20% - Акцент3 7 8" xfId="784" xr:uid="{00000000-0005-0000-0000-00006E070000}"/>
    <cellStyle name="20% - Акцент3 7 8 2" xfId="7584" xr:uid="{00000000-0005-0000-0000-00006F070000}"/>
    <cellStyle name="20% - Акцент3 7 8 3" xfId="10596" xr:uid="{00000000-0005-0000-0000-000070070000}"/>
    <cellStyle name="20% - Акцент3 7 8 4" xfId="12576" xr:uid="{00000000-0005-0000-0000-000071070000}"/>
    <cellStyle name="20% - Акцент3 7 9" xfId="785" xr:uid="{00000000-0005-0000-0000-000072070000}"/>
    <cellStyle name="20% - Акцент3 7 9 2" xfId="7585" xr:uid="{00000000-0005-0000-0000-000073070000}"/>
    <cellStyle name="20% - Акцент3 7 9 3" xfId="10595" xr:uid="{00000000-0005-0000-0000-000074070000}"/>
    <cellStyle name="20% - Акцент3 7 9 4" xfId="12575" xr:uid="{00000000-0005-0000-0000-000075070000}"/>
    <cellStyle name="20% - Акцент3 8" xfId="786" xr:uid="{00000000-0005-0000-0000-000076070000}"/>
    <cellStyle name="20% - Акцент3 8 10" xfId="787" xr:uid="{00000000-0005-0000-0000-000077070000}"/>
    <cellStyle name="20% - Акцент3 8 10 2" xfId="7587" xr:uid="{00000000-0005-0000-0000-000078070000}"/>
    <cellStyle name="20% - Акцент3 8 10 3" xfId="10593" xr:uid="{00000000-0005-0000-0000-000079070000}"/>
    <cellStyle name="20% - Акцент3 8 10 4" xfId="12573" xr:uid="{00000000-0005-0000-0000-00007A070000}"/>
    <cellStyle name="20% - Акцент3 8 11" xfId="7586" xr:uid="{00000000-0005-0000-0000-00007B070000}"/>
    <cellStyle name="20% - Акцент3 8 12" xfId="10594" xr:uid="{00000000-0005-0000-0000-00007C070000}"/>
    <cellStyle name="20% - Акцент3 8 13" xfId="12574" xr:uid="{00000000-0005-0000-0000-00007D070000}"/>
    <cellStyle name="20% - Акцент3 8 2" xfId="788" xr:uid="{00000000-0005-0000-0000-00007E070000}"/>
    <cellStyle name="20% - Акцент3 8 2 2" xfId="7588" xr:uid="{00000000-0005-0000-0000-00007F070000}"/>
    <cellStyle name="20% - Акцент3 8 2 3" xfId="10592" xr:uid="{00000000-0005-0000-0000-000080070000}"/>
    <cellStyle name="20% - Акцент3 8 2 4" xfId="12572" xr:uid="{00000000-0005-0000-0000-000081070000}"/>
    <cellStyle name="20% - Акцент3 8 3" xfId="789" xr:uid="{00000000-0005-0000-0000-000082070000}"/>
    <cellStyle name="20% - Акцент3 8 3 2" xfId="7589" xr:uid="{00000000-0005-0000-0000-000083070000}"/>
    <cellStyle name="20% - Акцент3 8 3 3" xfId="10591" xr:uid="{00000000-0005-0000-0000-000084070000}"/>
    <cellStyle name="20% - Акцент3 8 3 4" xfId="12571" xr:uid="{00000000-0005-0000-0000-000085070000}"/>
    <cellStyle name="20% - Акцент3 8 4" xfId="790" xr:uid="{00000000-0005-0000-0000-000086070000}"/>
    <cellStyle name="20% - Акцент3 8 4 2" xfId="7590" xr:uid="{00000000-0005-0000-0000-000087070000}"/>
    <cellStyle name="20% - Акцент3 8 4 3" xfId="10590" xr:uid="{00000000-0005-0000-0000-000088070000}"/>
    <cellStyle name="20% - Акцент3 8 4 4" xfId="12570" xr:uid="{00000000-0005-0000-0000-000089070000}"/>
    <cellStyle name="20% - Акцент3 8 5" xfId="791" xr:uid="{00000000-0005-0000-0000-00008A070000}"/>
    <cellStyle name="20% - Акцент3 8 5 2" xfId="7591" xr:uid="{00000000-0005-0000-0000-00008B070000}"/>
    <cellStyle name="20% - Акцент3 8 5 3" xfId="10589" xr:uid="{00000000-0005-0000-0000-00008C070000}"/>
    <cellStyle name="20% - Акцент3 8 5 4" xfId="12569" xr:uid="{00000000-0005-0000-0000-00008D070000}"/>
    <cellStyle name="20% - Акцент3 8 6" xfId="792" xr:uid="{00000000-0005-0000-0000-00008E070000}"/>
    <cellStyle name="20% - Акцент3 8 6 2" xfId="7592" xr:uid="{00000000-0005-0000-0000-00008F070000}"/>
    <cellStyle name="20% - Акцент3 8 6 3" xfId="10588" xr:uid="{00000000-0005-0000-0000-000090070000}"/>
    <cellStyle name="20% - Акцент3 8 6 4" xfId="12568" xr:uid="{00000000-0005-0000-0000-000091070000}"/>
    <cellStyle name="20% - Акцент3 8 7" xfId="793" xr:uid="{00000000-0005-0000-0000-000092070000}"/>
    <cellStyle name="20% - Акцент3 8 7 2" xfId="7593" xr:uid="{00000000-0005-0000-0000-000093070000}"/>
    <cellStyle name="20% - Акцент3 8 7 3" xfId="10587" xr:uid="{00000000-0005-0000-0000-000094070000}"/>
    <cellStyle name="20% - Акцент3 8 7 4" xfId="12567" xr:uid="{00000000-0005-0000-0000-000095070000}"/>
    <cellStyle name="20% - Акцент3 8 8" xfId="794" xr:uid="{00000000-0005-0000-0000-000096070000}"/>
    <cellStyle name="20% - Акцент3 8 8 2" xfId="7594" xr:uid="{00000000-0005-0000-0000-000097070000}"/>
    <cellStyle name="20% - Акцент3 8 8 3" xfId="10586" xr:uid="{00000000-0005-0000-0000-000098070000}"/>
    <cellStyle name="20% - Акцент3 8 8 4" xfId="12566" xr:uid="{00000000-0005-0000-0000-000099070000}"/>
    <cellStyle name="20% - Акцент3 8 9" xfId="795" xr:uid="{00000000-0005-0000-0000-00009A070000}"/>
    <cellStyle name="20% - Акцент3 8 9 2" xfId="7595" xr:uid="{00000000-0005-0000-0000-00009B070000}"/>
    <cellStyle name="20% - Акцент3 8 9 3" xfId="10585" xr:uid="{00000000-0005-0000-0000-00009C070000}"/>
    <cellStyle name="20% - Акцент3 8 9 4" xfId="12565" xr:uid="{00000000-0005-0000-0000-00009D070000}"/>
    <cellStyle name="20% - Акцент3 9" xfId="796" xr:uid="{00000000-0005-0000-0000-00009E070000}"/>
    <cellStyle name="20% - Акцент3 9 10" xfId="797" xr:uid="{00000000-0005-0000-0000-00009F070000}"/>
    <cellStyle name="20% - Акцент3 9 10 2" xfId="7597" xr:uid="{00000000-0005-0000-0000-0000A0070000}"/>
    <cellStyle name="20% - Акцент3 9 10 3" xfId="10583" xr:uid="{00000000-0005-0000-0000-0000A1070000}"/>
    <cellStyle name="20% - Акцент3 9 10 4" xfId="12563" xr:uid="{00000000-0005-0000-0000-0000A2070000}"/>
    <cellStyle name="20% - Акцент3 9 11" xfId="7596" xr:uid="{00000000-0005-0000-0000-0000A3070000}"/>
    <cellStyle name="20% - Акцент3 9 12" xfId="10584" xr:uid="{00000000-0005-0000-0000-0000A4070000}"/>
    <cellStyle name="20% - Акцент3 9 13" xfId="12564" xr:uid="{00000000-0005-0000-0000-0000A5070000}"/>
    <cellStyle name="20% - Акцент3 9 2" xfId="798" xr:uid="{00000000-0005-0000-0000-0000A6070000}"/>
    <cellStyle name="20% - Акцент3 9 2 2" xfId="7598" xr:uid="{00000000-0005-0000-0000-0000A7070000}"/>
    <cellStyle name="20% - Акцент3 9 2 3" xfId="10582" xr:uid="{00000000-0005-0000-0000-0000A8070000}"/>
    <cellStyle name="20% - Акцент3 9 2 4" xfId="12562" xr:uid="{00000000-0005-0000-0000-0000A9070000}"/>
    <cellStyle name="20% - Акцент3 9 3" xfId="799" xr:uid="{00000000-0005-0000-0000-0000AA070000}"/>
    <cellStyle name="20% - Акцент3 9 3 2" xfId="7599" xr:uid="{00000000-0005-0000-0000-0000AB070000}"/>
    <cellStyle name="20% - Акцент3 9 3 3" xfId="10581" xr:uid="{00000000-0005-0000-0000-0000AC070000}"/>
    <cellStyle name="20% - Акцент3 9 3 4" xfId="12561" xr:uid="{00000000-0005-0000-0000-0000AD070000}"/>
    <cellStyle name="20% - Акцент3 9 4" xfId="800" xr:uid="{00000000-0005-0000-0000-0000AE070000}"/>
    <cellStyle name="20% - Акцент3 9 4 2" xfId="7600" xr:uid="{00000000-0005-0000-0000-0000AF070000}"/>
    <cellStyle name="20% - Акцент3 9 4 3" xfId="10580" xr:uid="{00000000-0005-0000-0000-0000B0070000}"/>
    <cellStyle name="20% - Акцент3 9 4 4" xfId="12560" xr:uid="{00000000-0005-0000-0000-0000B1070000}"/>
    <cellStyle name="20% - Акцент3 9 5" xfId="801" xr:uid="{00000000-0005-0000-0000-0000B2070000}"/>
    <cellStyle name="20% - Акцент3 9 5 2" xfId="7601" xr:uid="{00000000-0005-0000-0000-0000B3070000}"/>
    <cellStyle name="20% - Акцент3 9 5 3" xfId="10579" xr:uid="{00000000-0005-0000-0000-0000B4070000}"/>
    <cellStyle name="20% - Акцент3 9 5 4" xfId="12559" xr:uid="{00000000-0005-0000-0000-0000B5070000}"/>
    <cellStyle name="20% - Акцент3 9 6" xfId="802" xr:uid="{00000000-0005-0000-0000-0000B6070000}"/>
    <cellStyle name="20% - Акцент3 9 6 2" xfId="7602" xr:uid="{00000000-0005-0000-0000-0000B7070000}"/>
    <cellStyle name="20% - Акцент3 9 6 3" xfId="10578" xr:uid="{00000000-0005-0000-0000-0000B8070000}"/>
    <cellStyle name="20% - Акцент3 9 6 4" xfId="12558" xr:uid="{00000000-0005-0000-0000-0000B9070000}"/>
    <cellStyle name="20% - Акцент3 9 7" xfId="803" xr:uid="{00000000-0005-0000-0000-0000BA070000}"/>
    <cellStyle name="20% - Акцент3 9 7 2" xfId="7603" xr:uid="{00000000-0005-0000-0000-0000BB070000}"/>
    <cellStyle name="20% - Акцент3 9 7 3" xfId="10577" xr:uid="{00000000-0005-0000-0000-0000BC070000}"/>
    <cellStyle name="20% - Акцент3 9 7 4" xfId="12557" xr:uid="{00000000-0005-0000-0000-0000BD070000}"/>
    <cellStyle name="20% - Акцент3 9 8" xfId="804" xr:uid="{00000000-0005-0000-0000-0000BE070000}"/>
    <cellStyle name="20% - Акцент3 9 8 2" xfId="7604" xr:uid="{00000000-0005-0000-0000-0000BF070000}"/>
    <cellStyle name="20% - Акцент3 9 8 3" xfId="10576" xr:uid="{00000000-0005-0000-0000-0000C0070000}"/>
    <cellStyle name="20% - Акцент3 9 8 4" xfId="12556" xr:uid="{00000000-0005-0000-0000-0000C1070000}"/>
    <cellStyle name="20% - Акцент3 9 9" xfId="805" xr:uid="{00000000-0005-0000-0000-0000C2070000}"/>
    <cellStyle name="20% - Акцент3 9 9 2" xfId="7605" xr:uid="{00000000-0005-0000-0000-0000C3070000}"/>
    <cellStyle name="20% - Акцент3 9 9 3" xfId="10575" xr:uid="{00000000-0005-0000-0000-0000C4070000}"/>
    <cellStyle name="20% - Акцент3 9 9 4" xfId="12555" xr:uid="{00000000-0005-0000-0000-0000C5070000}"/>
    <cellStyle name="20% - Акцент4 10" xfId="806" xr:uid="{00000000-0005-0000-0000-0000C6070000}"/>
    <cellStyle name="20% - Акцент4 10 10" xfId="807" xr:uid="{00000000-0005-0000-0000-0000C7070000}"/>
    <cellStyle name="20% - Акцент4 10 10 2" xfId="7607" xr:uid="{00000000-0005-0000-0000-0000C8070000}"/>
    <cellStyle name="20% - Акцент4 10 10 3" xfId="10573" xr:uid="{00000000-0005-0000-0000-0000C9070000}"/>
    <cellStyle name="20% - Акцент4 10 10 4" xfId="12553" xr:uid="{00000000-0005-0000-0000-0000CA070000}"/>
    <cellStyle name="20% - Акцент4 10 11" xfId="7606" xr:uid="{00000000-0005-0000-0000-0000CB070000}"/>
    <cellStyle name="20% - Акцент4 10 12" xfId="10574" xr:uid="{00000000-0005-0000-0000-0000CC070000}"/>
    <cellStyle name="20% - Акцент4 10 13" xfId="12554" xr:uid="{00000000-0005-0000-0000-0000CD070000}"/>
    <cellStyle name="20% - Акцент4 10 2" xfId="808" xr:uid="{00000000-0005-0000-0000-0000CE070000}"/>
    <cellStyle name="20% - Акцент4 10 2 2" xfId="7608" xr:uid="{00000000-0005-0000-0000-0000CF070000}"/>
    <cellStyle name="20% - Акцент4 10 2 3" xfId="10572" xr:uid="{00000000-0005-0000-0000-0000D0070000}"/>
    <cellStyle name="20% - Акцент4 10 2 4" xfId="12552" xr:uid="{00000000-0005-0000-0000-0000D1070000}"/>
    <cellStyle name="20% - Акцент4 10 3" xfId="809" xr:uid="{00000000-0005-0000-0000-0000D2070000}"/>
    <cellStyle name="20% - Акцент4 10 3 2" xfId="7609" xr:uid="{00000000-0005-0000-0000-0000D3070000}"/>
    <cellStyle name="20% - Акцент4 10 3 3" xfId="10571" xr:uid="{00000000-0005-0000-0000-0000D4070000}"/>
    <cellStyle name="20% - Акцент4 10 3 4" xfId="12551" xr:uid="{00000000-0005-0000-0000-0000D5070000}"/>
    <cellStyle name="20% - Акцент4 10 4" xfId="810" xr:uid="{00000000-0005-0000-0000-0000D6070000}"/>
    <cellStyle name="20% - Акцент4 10 4 2" xfId="7610" xr:uid="{00000000-0005-0000-0000-0000D7070000}"/>
    <cellStyle name="20% - Акцент4 10 4 3" xfId="10570" xr:uid="{00000000-0005-0000-0000-0000D8070000}"/>
    <cellStyle name="20% - Акцент4 10 4 4" xfId="12550" xr:uid="{00000000-0005-0000-0000-0000D9070000}"/>
    <cellStyle name="20% - Акцент4 10 5" xfId="811" xr:uid="{00000000-0005-0000-0000-0000DA070000}"/>
    <cellStyle name="20% - Акцент4 10 5 2" xfId="7611" xr:uid="{00000000-0005-0000-0000-0000DB070000}"/>
    <cellStyle name="20% - Акцент4 10 5 3" xfId="10569" xr:uid="{00000000-0005-0000-0000-0000DC070000}"/>
    <cellStyle name="20% - Акцент4 10 5 4" xfId="12549" xr:uid="{00000000-0005-0000-0000-0000DD070000}"/>
    <cellStyle name="20% - Акцент4 10 6" xfId="812" xr:uid="{00000000-0005-0000-0000-0000DE070000}"/>
    <cellStyle name="20% - Акцент4 10 6 2" xfId="7612" xr:uid="{00000000-0005-0000-0000-0000DF070000}"/>
    <cellStyle name="20% - Акцент4 10 6 3" xfId="10568" xr:uid="{00000000-0005-0000-0000-0000E0070000}"/>
    <cellStyle name="20% - Акцент4 10 6 4" xfId="12548" xr:uid="{00000000-0005-0000-0000-0000E1070000}"/>
    <cellStyle name="20% - Акцент4 10 7" xfId="813" xr:uid="{00000000-0005-0000-0000-0000E2070000}"/>
    <cellStyle name="20% - Акцент4 10 7 2" xfId="7613" xr:uid="{00000000-0005-0000-0000-0000E3070000}"/>
    <cellStyle name="20% - Акцент4 10 7 3" xfId="10567" xr:uid="{00000000-0005-0000-0000-0000E4070000}"/>
    <cellStyle name="20% - Акцент4 10 7 4" xfId="12547" xr:uid="{00000000-0005-0000-0000-0000E5070000}"/>
    <cellStyle name="20% - Акцент4 10 8" xfId="814" xr:uid="{00000000-0005-0000-0000-0000E6070000}"/>
    <cellStyle name="20% - Акцент4 10 8 2" xfId="7614" xr:uid="{00000000-0005-0000-0000-0000E7070000}"/>
    <cellStyle name="20% - Акцент4 10 8 3" xfId="10566" xr:uid="{00000000-0005-0000-0000-0000E8070000}"/>
    <cellStyle name="20% - Акцент4 10 8 4" xfId="12546" xr:uid="{00000000-0005-0000-0000-0000E9070000}"/>
    <cellStyle name="20% - Акцент4 10 9" xfId="815" xr:uid="{00000000-0005-0000-0000-0000EA070000}"/>
    <cellStyle name="20% - Акцент4 10 9 2" xfId="7615" xr:uid="{00000000-0005-0000-0000-0000EB070000}"/>
    <cellStyle name="20% - Акцент4 10 9 3" xfId="10565" xr:uid="{00000000-0005-0000-0000-0000EC070000}"/>
    <cellStyle name="20% - Акцент4 10 9 4" xfId="12545" xr:uid="{00000000-0005-0000-0000-0000ED070000}"/>
    <cellStyle name="20% - Акцент4 11" xfId="816" xr:uid="{00000000-0005-0000-0000-0000EE070000}"/>
    <cellStyle name="20% - Акцент4 11 10" xfId="817" xr:uid="{00000000-0005-0000-0000-0000EF070000}"/>
    <cellStyle name="20% - Акцент4 11 10 2" xfId="7617" xr:uid="{00000000-0005-0000-0000-0000F0070000}"/>
    <cellStyle name="20% - Акцент4 11 10 3" xfId="10563" xr:uid="{00000000-0005-0000-0000-0000F1070000}"/>
    <cellStyle name="20% - Акцент4 11 10 4" xfId="12543" xr:uid="{00000000-0005-0000-0000-0000F2070000}"/>
    <cellStyle name="20% - Акцент4 11 11" xfId="7616" xr:uid="{00000000-0005-0000-0000-0000F3070000}"/>
    <cellStyle name="20% - Акцент4 11 12" xfId="10564" xr:uid="{00000000-0005-0000-0000-0000F4070000}"/>
    <cellStyle name="20% - Акцент4 11 13" xfId="12544" xr:uid="{00000000-0005-0000-0000-0000F5070000}"/>
    <cellStyle name="20% - Акцент4 11 2" xfId="818" xr:uid="{00000000-0005-0000-0000-0000F6070000}"/>
    <cellStyle name="20% - Акцент4 11 2 2" xfId="7618" xr:uid="{00000000-0005-0000-0000-0000F7070000}"/>
    <cellStyle name="20% - Акцент4 11 2 3" xfId="10562" xr:uid="{00000000-0005-0000-0000-0000F8070000}"/>
    <cellStyle name="20% - Акцент4 11 2 4" xfId="12542" xr:uid="{00000000-0005-0000-0000-0000F9070000}"/>
    <cellStyle name="20% - Акцент4 11 3" xfId="819" xr:uid="{00000000-0005-0000-0000-0000FA070000}"/>
    <cellStyle name="20% - Акцент4 11 3 2" xfId="7619" xr:uid="{00000000-0005-0000-0000-0000FB070000}"/>
    <cellStyle name="20% - Акцент4 11 3 3" xfId="10561" xr:uid="{00000000-0005-0000-0000-0000FC070000}"/>
    <cellStyle name="20% - Акцент4 11 3 4" xfId="12541" xr:uid="{00000000-0005-0000-0000-0000FD070000}"/>
    <cellStyle name="20% - Акцент4 11 4" xfId="820" xr:uid="{00000000-0005-0000-0000-0000FE070000}"/>
    <cellStyle name="20% - Акцент4 11 4 2" xfId="7620" xr:uid="{00000000-0005-0000-0000-0000FF070000}"/>
    <cellStyle name="20% - Акцент4 11 4 3" xfId="10560" xr:uid="{00000000-0005-0000-0000-000000080000}"/>
    <cellStyle name="20% - Акцент4 11 4 4" xfId="12540" xr:uid="{00000000-0005-0000-0000-000001080000}"/>
    <cellStyle name="20% - Акцент4 11 5" xfId="821" xr:uid="{00000000-0005-0000-0000-000002080000}"/>
    <cellStyle name="20% - Акцент4 11 5 2" xfId="7621" xr:uid="{00000000-0005-0000-0000-000003080000}"/>
    <cellStyle name="20% - Акцент4 11 5 3" xfId="10559" xr:uid="{00000000-0005-0000-0000-000004080000}"/>
    <cellStyle name="20% - Акцент4 11 5 4" xfId="12539" xr:uid="{00000000-0005-0000-0000-000005080000}"/>
    <cellStyle name="20% - Акцент4 11 6" xfId="822" xr:uid="{00000000-0005-0000-0000-000006080000}"/>
    <cellStyle name="20% - Акцент4 11 6 2" xfId="7622" xr:uid="{00000000-0005-0000-0000-000007080000}"/>
    <cellStyle name="20% - Акцент4 11 6 3" xfId="10558" xr:uid="{00000000-0005-0000-0000-000008080000}"/>
    <cellStyle name="20% - Акцент4 11 6 4" xfId="12538" xr:uid="{00000000-0005-0000-0000-000009080000}"/>
    <cellStyle name="20% - Акцент4 11 7" xfId="823" xr:uid="{00000000-0005-0000-0000-00000A080000}"/>
    <cellStyle name="20% - Акцент4 11 7 2" xfId="7623" xr:uid="{00000000-0005-0000-0000-00000B080000}"/>
    <cellStyle name="20% - Акцент4 11 7 3" xfId="10557" xr:uid="{00000000-0005-0000-0000-00000C080000}"/>
    <cellStyle name="20% - Акцент4 11 7 4" xfId="12537" xr:uid="{00000000-0005-0000-0000-00000D080000}"/>
    <cellStyle name="20% - Акцент4 11 8" xfId="824" xr:uid="{00000000-0005-0000-0000-00000E080000}"/>
    <cellStyle name="20% - Акцент4 11 8 2" xfId="7624" xr:uid="{00000000-0005-0000-0000-00000F080000}"/>
    <cellStyle name="20% - Акцент4 11 8 3" xfId="10556" xr:uid="{00000000-0005-0000-0000-000010080000}"/>
    <cellStyle name="20% - Акцент4 11 8 4" xfId="12536" xr:uid="{00000000-0005-0000-0000-000011080000}"/>
    <cellStyle name="20% - Акцент4 11 9" xfId="825" xr:uid="{00000000-0005-0000-0000-000012080000}"/>
    <cellStyle name="20% - Акцент4 11 9 2" xfId="7625" xr:uid="{00000000-0005-0000-0000-000013080000}"/>
    <cellStyle name="20% - Акцент4 11 9 3" xfId="10555" xr:uid="{00000000-0005-0000-0000-000014080000}"/>
    <cellStyle name="20% - Акцент4 11 9 4" xfId="12535" xr:uid="{00000000-0005-0000-0000-000015080000}"/>
    <cellStyle name="20% - Акцент4 12" xfId="826" xr:uid="{00000000-0005-0000-0000-000016080000}"/>
    <cellStyle name="20% - Акцент4 12 10" xfId="827" xr:uid="{00000000-0005-0000-0000-000017080000}"/>
    <cellStyle name="20% - Акцент4 12 10 2" xfId="7627" xr:uid="{00000000-0005-0000-0000-000018080000}"/>
    <cellStyle name="20% - Акцент4 12 10 3" xfId="10553" xr:uid="{00000000-0005-0000-0000-000019080000}"/>
    <cellStyle name="20% - Акцент4 12 10 4" xfId="12533" xr:uid="{00000000-0005-0000-0000-00001A080000}"/>
    <cellStyle name="20% - Акцент4 12 11" xfId="7626" xr:uid="{00000000-0005-0000-0000-00001B080000}"/>
    <cellStyle name="20% - Акцент4 12 12" xfId="10554" xr:uid="{00000000-0005-0000-0000-00001C080000}"/>
    <cellStyle name="20% - Акцент4 12 13" xfId="12534" xr:uid="{00000000-0005-0000-0000-00001D080000}"/>
    <cellStyle name="20% - Акцент4 12 2" xfId="828" xr:uid="{00000000-0005-0000-0000-00001E080000}"/>
    <cellStyle name="20% - Акцент4 12 2 2" xfId="7628" xr:uid="{00000000-0005-0000-0000-00001F080000}"/>
    <cellStyle name="20% - Акцент4 12 2 3" xfId="10552" xr:uid="{00000000-0005-0000-0000-000020080000}"/>
    <cellStyle name="20% - Акцент4 12 2 4" xfId="12532" xr:uid="{00000000-0005-0000-0000-000021080000}"/>
    <cellStyle name="20% - Акцент4 12 3" xfId="829" xr:uid="{00000000-0005-0000-0000-000022080000}"/>
    <cellStyle name="20% - Акцент4 12 3 2" xfId="7629" xr:uid="{00000000-0005-0000-0000-000023080000}"/>
    <cellStyle name="20% - Акцент4 12 3 3" xfId="10551" xr:uid="{00000000-0005-0000-0000-000024080000}"/>
    <cellStyle name="20% - Акцент4 12 3 4" xfId="12531" xr:uid="{00000000-0005-0000-0000-000025080000}"/>
    <cellStyle name="20% - Акцент4 12 4" xfId="830" xr:uid="{00000000-0005-0000-0000-000026080000}"/>
    <cellStyle name="20% - Акцент4 12 4 2" xfId="7630" xr:uid="{00000000-0005-0000-0000-000027080000}"/>
    <cellStyle name="20% - Акцент4 12 4 3" xfId="10550" xr:uid="{00000000-0005-0000-0000-000028080000}"/>
    <cellStyle name="20% - Акцент4 12 4 4" xfId="12530" xr:uid="{00000000-0005-0000-0000-000029080000}"/>
    <cellStyle name="20% - Акцент4 12 5" xfId="831" xr:uid="{00000000-0005-0000-0000-00002A080000}"/>
    <cellStyle name="20% - Акцент4 12 5 2" xfId="7631" xr:uid="{00000000-0005-0000-0000-00002B080000}"/>
    <cellStyle name="20% - Акцент4 12 5 3" xfId="10549" xr:uid="{00000000-0005-0000-0000-00002C080000}"/>
    <cellStyle name="20% - Акцент4 12 5 4" xfId="12529" xr:uid="{00000000-0005-0000-0000-00002D080000}"/>
    <cellStyle name="20% - Акцент4 12 6" xfId="832" xr:uid="{00000000-0005-0000-0000-00002E080000}"/>
    <cellStyle name="20% - Акцент4 12 6 2" xfId="7632" xr:uid="{00000000-0005-0000-0000-00002F080000}"/>
    <cellStyle name="20% - Акцент4 12 6 3" xfId="10548" xr:uid="{00000000-0005-0000-0000-000030080000}"/>
    <cellStyle name="20% - Акцент4 12 6 4" xfId="12528" xr:uid="{00000000-0005-0000-0000-000031080000}"/>
    <cellStyle name="20% - Акцент4 12 7" xfId="833" xr:uid="{00000000-0005-0000-0000-000032080000}"/>
    <cellStyle name="20% - Акцент4 12 7 2" xfId="7633" xr:uid="{00000000-0005-0000-0000-000033080000}"/>
    <cellStyle name="20% - Акцент4 12 7 3" xfId="10547" xr:uid="{00000000-0005-0000-0000-000034080000}"/>
    <cellStyle name="20% - Акцент4 12 7 4" xfId="12527" xr:uid="{00000000-0005-0000-0000-000035080000}"/>
    <cellStyle name="20% - Акцент4 12 8" xfId="834" xr:uid="{00000000-0005-0000-0000-000036080000}"/>
    <cellStyle name="20% - Акцент4 12 8 2" xfId="7634" xr:uid="{00000000-0005-0000-0000-000037080000}"/>
    <cellStyle name="20% - Акцент4 12 8 3" xfId="10546" xr:uid="{00000000-0005-0000-0000-000038080000}"/>
    <cellStyle name="20% - Акцент4 12 8 4" xfId="12526" xr:uid="{00000000-0005-0000-0000-000039080000}"/>
    <cellStyle name="20% - Акцент4 12 9" xfId="835" xr:uid="{00000000-0005-0000-0000-00003A080000}"/>
    <cellStyle name="20% - Акцент4 12 9 2" xfId="7635" xr:uid="{00000000-0005-0000-0000-00003B080000}"/>
    <cellStyle name="20% - Акцент4 12 9 3" xfId="10545" xr:uid="{00000000-0005-0000-0000-00003C080000}"/>
    <cellStyle name="20% - Акцент4 12 9 4" xfId="12525" xr:uid="{00000000-0005-0000-0000-00003D080000}"/>
    <cellStyle name="20% - Акцент4 13" xfId="836" xr:uid="{00000000-0005-0000-0000-00003E080000}"/>
    <cellStyle name="20% - Акцент4 13 10" xfId="837" xr:uid="{00000000-0005-0000-0000-00003F080000}"/>
    <cellStyle name="20% - Акцент4 13 10 2" xfId="7637" xr:uid="{00000000-0005-0000-0000-000040080000}"/>
    <cellStyle name="20% - Акцент4 13 10 3" xfId="10543" xr:uid="{00000000-0005-0000-0000-000041080000}"/>
    <cellStyle name="20% - Акцент4 13 10 4" xfId="12523" xr:uid="{00000000-0005-0000-0000-000042080000}"/>
    <cellStyle name="20% - Акцент4 13 11" xfId="7636" xr:uid="{00000000-0005-0000-0000-000043080000}"/>
    <cellStyle name="20% - Акцент4 13 12" xfId="10544" xr:uid="{00000000-0005-0000-0000-000044080000}"/>
    <cellStyle name="20% - Акцент4 13 13" xfId="12524" xr:uid="{00000000-0005-0000-0000-000045080000}"/>
    <cellStyle name="20% - Акцент4 13 2" xfId="838" xr:uid="{00000000-0005-0000-0000-000046080000}"/>
    <cellStyle name="20% - Акцент4 13 2 2" xfId="7638" xr:uid="{00000000-0005-0000-0000-000047080000}"/>
    <cellStyle name="20% - Акцент4 13 2 3" xfId="10542" xr:uid="{00000000-0005-0000-0000-000048080000}"/>
    <cellStyle name="20% - Акцент4 13 2 4" xfId="12522" xr:uid="{00000000-0005-0000-0000-000049080000}"/>
    <cellStyle name="20% - Акцент4 13 3" xfId="839" xr:uid="{00000000-0005-0000-0000-00004A080000}"/>
    <cellStyle name="20% - Акцент4 13 3 2" xfId="7639" xr:uid="{00000000-0005-0000-0000-00004B080000}"/>
    <cellStyle name="20% - Акцент4 13 3 3" xfId="10541" xr:uid="{00000000-0005-0000-0000-00004C080000}"/>
    <cellStyle name="20% - Акцент4 13 3 4" xfId="12521" xr:uid="{00000000-0005-0000-0000-00004D080000}"/>
    <cellStyle name="20% - Акцент4 13 4" xfId="840" xr:uid="{00000000-0005-0000-0000-00004E080000}"/>
    <cellStyle name="20% - Акцент4 13 4 2" xfId="7640" xr:uid="{00000000-0005-0000-0000-00004F080000}"/>
    <cellStyle name="20% - Акцент4 13 4 3" xfId="10540" xr:uid="{00000000-0005-0000-0000-000050080000}"/>
    <cellStyle name="20% - Акцент4 13 4 4" xfId="12520" xr:uid="{00000000-0005-0000-0000-000051080000}"/>
    <cellStyle name="20% - Акцент4 13 5" xfId="841" xr:uid="{00000000-0005-0000-0000-000052080000}"/>
    <cellStyle name="20% - Акцент4 13 5 2" xfId="7641" xr:uid="{00000000-0005-0000-0000-000053080000}"/>
    <cellStyle name="20% - Акцент4 13 5 3" xfId="10539" xr:uid="{00000000-0005-0000-0000-000054080000}"/>
    <cellStyle name="20% - Акцент4 13 5 4" xfId="12519" xr:uid="{00000000-0005-0000-0000-000055080000}"/>
    <cellStyle name="20% - Акцент4 13 6" xfId="842" xr:uid="{00000000-0005-0000-0000-000056080000}"/>
    <cellStyle name="20% - Акцент4 13 6 2" xfId="7642" xr:uid="{00000000-0005-0000-0000-000057080000}"/>
    <cellStyle name="20% - Акцент4 13 6 3" xfId="10538" xr:uid="{00000000-0005-0000-0000-000058080000}"/>
    <cellStyle name="20% - Акцент4 13 6 4" xfId="12518" xr:uid="{00000000-0005-0000-0000-000059080000}"/>
    <cellStyle name="20% - Акцент4 13 7" xfId="843" xr:uid="{00000000-0005-0000-0000-00005A080000}"/>
    <cellStyle name="20% - Акцент4 13 7 2" xfId="7643" xr:uid="{00000000-0005-0000-0000-00005B080000}"/>
    <cellStyle name="20% - Акцент4 13 7 3" xfId="10537" xr:uid="{00000000-0005-0000-0000-00005C080000}"/>
    <cellStyle name="20% - Акцент4 13 7 4" xfId="12517" xr:uid="{00000000-0005-0000-0000-00005D080000}"/>
    <cellStyle name="20% - Акцент4 13 8" xfId="844" xr:uid="{00000000-0005-0000-0000-00005E080000}"/>
    <cellStyle name="20% - Акцент4 13 8 2" xfId="7644" xr:uid="{00000000-0005-0000-0000-00005F080000}"/>
    <cellStyle name="20% - Акцент4 13 8 3" xfId="10536" xr:uid="{00000000-0005-0000-0000-000060080000}"/>
    <cellStyle name="20% - Акцент4 13 8 4" xfId="12516" xr:uid="{00000000-0005-0000-0000-000061080000}"/>
    <cellStyle name="20% - Акцент4 13 9" xfId="845" xr:uid="{00000000-0005-0000-0000-000062080000}"/>
    <cellStyle name="20% - Акцент4 13 9 2" xfId="7645" xr:uid="{00000000-0005-0000-0000-000063080000}"/>
    <cellStyle name="20% - Акцент4 13 9 3" xfId="10535" xr:uid="{00000000-0005-0000-0000-000064080000}"/>
    <cellStyle name="20% - Акцент4 13 9 4" xfId="12515" xr:uid="{00000000-0005-0000-0000-000065080000}"/>
    <cellStyle name="20% - Акцент4 14" xfId="846" xr:uid="{00000000-0005-0000-0000-000066080000}"/>
    <cellStyle name="20% - Акцент4 14 10" xfId="847" xr:uid="{00000000-0005-0000-0000-000067080000}"/>
    <cellStyle name="20% - Акцент4 14 10 2" xfId="7647" xr:uid="{00000000-0005-0000-0000-000068080000}"/>
    <cellStyle name="20% - Акцент4 14 10 3" xfId="10533" xr:uid="{00000000-0005-0000-0000-000069080000}"/>
    <cellStyle name="20% - Акцент4 14 10 4" xfId="12513" xr:uid="{00000000-0005-0000-0000-00006A080000}"/>
    <cellStyle name="20% - Акцент4 14 11" xfId="7646" xr:uid="{00000000-0005-0000-0000-00006B080000}"/>
    <cellStyle name="20% - Акцент4 14 12" xfId="10534" xr:uid="{00000000-0005-0000-0000-00006C080000}"/>
    <cellStyle name="20% - Акцент4 14 13" xfId="12514" xr:uid="{00000000-0005-0000-0000-00006D080000}"/>
    <cellStyle name="20% - Акцент4 14 2" xfId="848" xr:uid="{00000000-0005-0000-0000-00006E080000}"/>
    <cellStyle name="20% - Акцент4 14 2 2" xfId="7648" xr:uid="{00000000-0005-0000-0000-00006F080000}"/>
    <cellStyle name="20% - Акцент4 14 2 3" xfId="10532" xr:uid="{00000000-0005-0000-0000-000070080000}"/>
    <cellStyle name="20% - Акцент4 14 2 4" xfId="12512" xr:uid="{00000000-0005-0000-0000-000071080000}"/>
    <cellStyle name="20% - Акцент4 14 3" xfId="849" xr:uid="{00000000-0005-0000-0000-000072080000}"/>
    <cellStyle name="20% - Акцент4 14 3 2" xfId="7649" xr:uid="{00000000-0005-0000-0000-000073080000}"/>
    <cellStyle name="20% - Акцент4 14 3 3" xfId="10531" xr:uid="{00000000-0005-0000-0000-000074080000}"/>
    <cellStyle name="20% - Акцент4 14 3 4" xfId="12511" xr:uid="{00000000-0005-0000-0000-000075080000}"/>
    <cellStyle name="20% - Акцент4 14 4" xfId="850" xr:uid="{00000000-0005-0000-0000-000076080000}"/>
    <cellStyle name="20% - Акцент4 14 4 2" xfId="7650" xr:uid="{00000000-0005-0000-0000-000077080000}"/>
    <cellStyle name="20% - Акцент4 14 4 3" xfId="10530" xr:uid="{00000000-0005-0000-0000-000078080000}"/>
    <cellStyle name="20% - Акцент4 14 4 4" xfId="12510" xr:uid="{00000000-0005-0000-0000-000079080000}"/>
    <cellStyle name="20% - Акцент4 14 5" xfId="851" xr:uid="{00000000-0005-0000-0000-00007A080000}"/>
    <cellStyle name="20% - Акцент4 14 5 2" xfId="7651" xr:uid="{00000000-0005-0000-0000-00007B080000}"/>
    <cellStyle name="20% - Акцент4 14 5 3" xfId="10529" xr:uid="{00000000-0005-0000-0000-00007C080000}"/>
    <cellStyle name="20% - Акцент4 14 5 4" xfId="12509" xr:uid="{00000000-0005-0000-0000-00007D080000}"/>
    <cellStyle name="20% - Акцент4 14 6" xfId="852" xr:uid="{00000000-0005-0000-0000-00007E080000}"/>
    <cellStyle name="20% - Акцент4 14 6 2" xfId="7652" xr:uid="{00000000-0005-0000-0000-00007F080000}"/>
    <cellStyle name="20% - Акцент4 14 6 3" xfId="10528" xr:uid="{00000000-0005-0000-0000-000080080000}"/>
    <cellStyle name="20% - Акцент4 14 6 4" xfId="12508" xr:uid="{00000000-0005-0000-0000-000081080000}"/>
    <cellStyle name="20% - Акцент4 14 7" xfId="853" xr:uid="{00000000-0005-0000-0000-000082080000}"/>
    <cellStyle name="20% - Акцент4 14 7 2" xfId="7653" xr:uid="{00000000-0005-0000-0000-000083080000}"/>
    <cellStyle name="20% - Акцент4 14 7 3" xfId="10527" xr:uid="{00000000-0005-0000-0000-000084080000}"/>
    <cellStyle name="20% - Акцент4 14 7 4" xfId="12507" xr:uid="{00000000-0005-0000-0000-000085080000}"/>
    <cellStyle name="20% - Акцент4 14 8" xfId="854" xr:uid="{00000000-0005-0000-0000-000086080000}"/>
    <cellStyle name="20% - Акцент4 14 8 2" xfId="7654" xr:uid="{00000000-0005-0000-0000-000087080000}"/>
    <cellStyle name="20% - Акцент4 14 8 3" xfId="10526" xr:uid="{00000000-0005-0000-0000-000088080000}"/>
    <cellStyle name="20% - Акцент4 14 8 4" xfId="12506" xr:uid="{00000000-0005-0000-0000-000089080000}"/>
    <cellStyle name="20% - Акцент4 14 9" xfId="855" xr:uid="{00000000-0005-0000-0000-00008A080000}"/>
    <cellStyle name="20% - Акцент4 14 9 2" xfId="7655" xr:uid="{00000000-0005-0000-0000-00008B080000}"/>
    <cellStyle name="20% - Акцент4 14 9 3" xfId="10525" xr:uid="{00000000-0005-0000-0000-00008C080000}"/>
    <cellStyle name="20% - Акцент4 14 9 4" xfId="12505" xr:uid="{00000000-0005-0000-0000-00008D080000}"/>
    <cellStyle name="20% - Акцент4 15" xfId="856" xr:uid="{00000000-0005-0000-0000-00008E080000}"/>
    <cellStyle name="20% - Акцент4 15 10" xfId="10524" xr:uid="{00000000-0005-0000-0000-00008F080000}"/>
    <cellStyle name="20% - Акцент4 15 11" xfId="12504" xr:uid="{00000000-0005-0000-0000-000090080000}"/>
    <cellStyle name="20% - Акцент4 15 2" xfId="857" xr:uid="{00000000-0005-0000-0000-000091080000}"/>
    <cellStyle name="20% - Акцент4 15 2 2" xfId="7657" xr:uid="{00000000-0005-0000-0000-000092080000}"/>
    <cellStyle name="20% - Акцент4 15 2 3" xfId="10523" xr:uid="{00000000-0005-0000-0000-000093080000}"/>
    <cellStyle name="20% - Акцент4 15 2 4" xfId="12503" xr:uid="{00000000-0005-0000-0000-000094080000}"/>
    <cellStyle name="20% - Акцент4 15 3" xfId="858" xr:uid="{00000000-0005-0000-0000-000095080000}"/>
    <cellStyle name="20% - Акцент4 15 3 2" xfId="7658" xr:uid="{00000000-0005-0000-0000-000096080000}"/>
    <cellStyle name="20% - Акцент4 15 3 3" xfId="10522" xr:uid="{00000000-0005-0000-0000-000097080000}"/>
    <cellStyle name="20% - Акцент4 15 3 4" xfId="12502" xr:uid="{00000000-0005-0000-0000-000098080000}"/>
    <cellStyle name="20% - Акцент4 15 4" xfId="859" xr:uid="{00000000-0005-0000-0000-000099080000}"/>
    <cellStyle name="20% - Акцент4 15 4 2" xfId="7659" xr:uid="{00000000-0005-0000-0000-00009A080000}"/>
    <cellStyle name="20% - Акцент4 15 4 3" xfId="10521" xr:uid="{00000000-0005-0000-0000-00009B080000}"/>
    <cellStyle name="20% - Акцент4 15 4 4" xfId="12501" xr:uid="{00000000-0005-0000-0000-00009C080000}"/>
    <cellStyle name="20% - Акцент4 15 5" xfId="860" xr:uid="{00000000-0005-0000-0000-00009D080000}"/>
    <cellStyle name="20% - Акцент4 15 5 2" xfId="7660" xr:uid="{00000000-0005-0000-0000-00009E080000}"/>
    <cellStyle name="20% - Акцент4 15 5 3" xfId="10520" xr:uid="{00000000-0005-0000-0000-00009F080000}"/>
    <cellStyle name="20% - Акцент4 15 5 4" xfId="12500" xr:uid="{00000000-0005-0000-0000-0000A0080000}"/>
    <cellStyle name="20% - Акцент4 15 6" xfId="861" xr:uid="{00000000-0005-0000-0000-0000A1080000}"/>
    <cellStyle name="20% - Акцент4 15 6 2" xfId="7661" xr:uid="{00000000-0005-0000-0000-0000A2080000}"/>
    <cellStyle name="20% - Акцент4 15 6 3" xfId="10519" xr:uid="{00000000-0005-0000-0000-0000A3080000}"/>
    <cellStyle name="20% - Акцент4 15 6 4" xfId="12499" xr:uid="{00000000-0005-0000-0000-0000A4080000}"/>
    <cellStyle name="20% - Акцент4 15 7" xfId="862" xr:uid="{00000000-0005-0000-0000-0000A5080000}"/>
    <cellStyle name="20% - Акцент4 15 7 2" xfId="7662" xr:uid="{00000000-0005-0000-0000-0000A6080000}"/>
    <cellStyle name="20% - Акцент4 15 7 3" xfId="10518" xr:uid="{00000000-0005-0000-0000-0000A7080000}"/>
    <cellStyle name="20% - Акцент4 15 7 4" xfId="12498" xr:uid="{00000000-0005-0000-0000-0000A8080000}"/>
    <cellStyle name="20% - Акцент4 15 8" xfId="863" xr:uid="{00000000-0005-0000-0000-0000A9080000}"/>
    <cellStyle name="20% - Акцент4 15 8 2" xfId="7663" xr:uid="{00000000-0005-0000-0000-0000AA080000}"/>
    <cellStyle name="20% - Акцент4 15 8 3" xfId="10517" xr:uid="{00000000-0005-0000-0000-0000AB080000}"/>
    <cellStyle name="20% - Акцент4 15 8 4" xfId="12497" xr:uid="{00000000-0005-0000-0000-0000AC080000}"/>
    <cellStyle name="20% - Акцент4 15 9" xfId="7656" xr:uid="{00000000-0005-0000-0000-0000AD080000}"/>
    <cellStyle name="20% - Акцент4 16" xfId="864" xr:uid="{00000000-0005-0000-0000-0000AE080000}"/>
    <cellStyle name="20% - Акцент4 16 10" xfId="10516" xr:uid="{00000000-0005-0000-0000-0000AF080000}"/>
    <cellStyle name="20% - Акцент4 16 11" xfId="12496" xr:uid="{00000000-0005-0000-0000-0000B0080000}"/>
    <cellStyle name="20% - Акцент4 16 2" xfId="865" xr:uid="{00000000-0005-0000-0000-0000B1080000}"/>
    <cellStyle name="20% - Акцент4 16 2 2" xfId="7665" xr:uid="{00000000-0005-0000-0000-0000B2080000}"/>
    <cellStyle name="20% - Акцент4 16 2 3" xfId="10515" xr:uid="{00000000-0005-0000-0000-0000B3080000}"/>
    <cellStyle name="20% - Акцент4 16 2 4" xfId="12495" xr:uid="{00000000-0005-0000-0000-0000B4080000}"/>
    <cellStyle name="20% - Акцент4 16 3" xfId="866" xr:uid="{00000000-0005-0000-0000-0000B5080000}"/>
    <cellStyle name="20% - Акцент4 16 3 2" xfId="7666" xr:uid="{00000000-0005-0000-0000-0000B6080000}"/>
    <cellStyle name="20% - Акцент4 16 3 3" xfId="10514" xr:uid="{00000000-0005-0000-0000-0000B7080000}"/>
    <cellStyle name="20% - Акцент4 16 3 4" xfId="12494" xr:uid="{00000000-0005-0000-0000-0000B8080000}"/>
    <cellStyle name="20% - Акцент4 16 4" xfId="867" xr:uid="{00000000-0005-0000-0000-0000B9080000}"/>
    <cellStyle name="20% - Акцент4 16 4 2" xfId="7667" xr:uid="{00000000-0005-0000-0000-0000BA080000}"/>
    <cellStyle name="20% - Акцент4 16 4 3" xfId="10513" xr:uid="{00000000-0005-0000-0000-0000BB080000}"/>
    <cellStyle name="20% - Акцент4 16 4 4" xfId="12493" xr:uid="{00000000-0005-0000-0000-0000BC080000}"/>
    <cellStyle name="20% - Акцент4 16 5" xfId="868" xr:uid="{00000000-0005-0000-0000-0000BD080000}"/>
    <cellStyle name="20% - Акцент4 16 5 2" xfId="7668" xr:uid="{00000000-0005-0000-0000-0000BE080000}"/>
    <cellStyle name="20% - Акцент4 16 5 3" xfId="10512" xr:uid="{00000000-0005-0000-0000-0000BF080000}"/>
    <cellStyle name="20% - Акцент4 16 5 4" xfId="12492" xr:uid="{00000000-0005-0000-0000-0000C0080000}"/>
    <cellStyle name="20% - Акцент4 16 6" xfId="869" xr:uid="{00000000-0005-0000-0000-0000C1080000}"/>
    <cellStyle name="20% - Акцент4 16 6 2" xfId="7669" xr:uid="{00000000-0005-0000-0000-0000C2080000}"/>
    <cellStyle name="20% - Акцент4 16 6 3" xfId="10511" xr:uid="{00000000-0005-0000-0000-0000C3080000}"/>
    <cellStyle name="20% - Акцент4 16 6 4" xfId="12491" xr:uid="{00000000-0005-0000-0000-0000C4080000}"/>
    <cellStyle name="20% - Акцент4 16 7" xfId="870" xr:uid="{00000000-0005-0000-0000-0000C5080000}"/>
    <cellStyle name="20% - Акцент4 16 7 2" xfId="7670" xr:uid="{00000000-0005-0000-0000-0000C6080000}"/>
    <cellStyle name="20% - Акцент4 16 7 3" xfId="10510" xr:uid="{00000000-0005-0000-0000-0000C7080000}"/>
    <cellStyle name="20% - Акцент4 16 7 4" xfId="12490" xr:uid="{00000000-0005-0000-0000-0000C8080000}"/>
    <cellStyle name="20% - Акцент4 16 8" xfId="871" xr:uid="{00000000-0005-0000-0000-0000C9080000}"/>
    <cellStyle name="20% - Акцент4 16 8 2" xfId="7671" xr:uid="{00000000-0005-0000-0000-0000CA080000}"/>
    <cellStyle name="20% - Акцент4 16 8 3" xfId="10509" xr:uid="{00000000-0005-0000-0000-0000CB080000}"/>
    <cellStyle name="20% - Акцент4 16 8 4" xfId="12489" xr:uid="{00000000-0005-0000-0000-0000CC080000}"/>
    <cellStyle name="20% - Акцент4 16 9" xfId="7664" xr:uid="{00000000-0005-0000-0000-0000CD080000}"/>
    <cellStyle name="20% - Акцент4 17" xfId="872" xr:uid="{00000000-0005-0000-0000-0000CE080000}"/>
    <cellStyle name="20% - Акцент4 17 2" xfId="873" xr:uid="{00000000-0005-0000-0000-0000CF080000}"/>
    <cellStyle name="20% - Акцент4 17 2 2" xfId="7673" xr:uid="{00000000-0005-0000-0000-0000D0080000}"/>
    <cellStyle name="20% - Акцент4 17 2 3" xfId="10507" xr:uid="{00000000-0005-0000-0000-0000D1080000}"/>
    <cellStyle name="20% - Акцент4 17 2 4" xfId="12487" xr:uid="{00000000-0005-0000-0000-0000D2080000}"/>
    <cellStyle name="20% - Акцент4 17 3" xfId="874" xr:uid="{00000000-0005-0000-0000-0000D3080000}"/>
    <cellStyle name="20% - Акцент4 17 3 2" xfId="7674" xr:uid="{00000000-0005-0000-0000-0000D4080000}"/>
    <cellStyle name="20% - Акцент4 17 3 3" xfId="10506" xr:uid="{00000000-0005-0000-0000-0000D5080000}"/>
    <cellStyle name="20% - Акцент4 17 3 4" xfId="12486" xr:uid="{00000000-0005-0000-0000-0000D6080000}"/>
    <cellStyle name="20% - Акцент4 17 4" xfId="875" xr:uid="{00000000-0005-0000-0000-0000D7080000}"/>
    <cellStyle name="20% - Акцент4 17 4 2" xfId="7675" xr:uid="{00000000-0005-0000-0000-0000D8080000}"/>
    <cellStyle name="20% - Акцент4 17 4 3" xfId="10505" xr:uid="{00000000-0005-0000-0000-0000D9080000}"/>
    <cellStyle name="20% - Акцент4 17 4 4" xfId="12485" xr:uid="{00000000-0005-0000-0000-0000DA080000}"/>
    <cellStyle name="20% - Акцент4 17 5" xfId="876" xr:uid="{00000000-0005-0000-0000-0000DB080000}"/>
    <cellStyle name="20% - Акцент4 17 5 2" xfId="7676" xr:uid="{00000000-0005-0000-0000-0000DC080000}"/>
    <cellStyle name="20% - Акцент4 17 5 3" xfId="10504" xr:uid="{00000000-0005-0000-0000-0000DD080000}"/>
    <cellStyle name="20% - Акцент4 17 5 4" xfId="12484" xr:uid="{00000000-0005-0000-0000-0000DE080000}"/>
    <cellStyle name="20% - Акцент4 17 6" xfId="7672" xr:uid="{00000000-0005-0000-0000-0000DF080000}"/>
    <cellStyle name="20% - Акцент4 17 7" xfId="10508" xr:uid="{00000000-0005-0000-0000-0000E0080000}"/>
    <cellStyle name="20% - Акцент4 17 8" xfId="12488" xr:uid="{00000000-0005-0000-0000-0000E1080000}"/>
    <cellStyle name="20% - Акцент4 18" xfId="877" xr:uid="{00000000-0005-0000-0000-0000E2080000}"/>
    <cellStyle name="20% - Акцент4 18 2" xfId="878" xr:uid="{00000000-0005-0000-0000-0000E3080000}"/>
    <cellStyle name="20% - Акцент4 18 2 2" xfId="7678" xr:uid="{00000000-0005-0000-0000-0000E4080000}"/>
    <cellStyle name="20% - Акцент4 18 2 3" xfId="10502" xr:uid="{00000000-0005-0000-0000-0000E5080000}"/>
    <cellStyle name="20% - Акцент4 18 2 4" xfId="12482" xr:uid="{00000000-0005-0000-0000-0000E6080000}"/>
    <cellStyle name="20% - Акцент4 18 3" xfId="879" xr:uid="{00000000-0005-0000-0000-0000E7080000}"/>
    <cellStyle name="20% - Акцент4 18 3 2" xfId="7679" xr:uid="{00000000-0005-0000-0000-0000E8080000}"/>
    <cellStyle name="20% - Акцент4 18 3 3" xfId="10501" xr:uid="{00000000-0005-0000-0000-0000E9080000}"/>
    <cellStyle name="20% - Акцент4 18 3 4" xfId="12481" xr:uid="{00000000-0005-0000-0000-0000EA080000}"/>
    <cellStyle name="20% - Акцент4 18 4" xfId="880" xr:uid="{00000000-0005-0000-0000-0000EB080000}"/>
    <cellStyle name="20% - Акцент4 18 4 2" xfId="7680" xr:uid="{00000000-0005-0000-0000-0000EC080000}"/>
    <cellStyle name="20% - Акцент4 18 4 3" xfId="10500" xr:uid="{00000000-0005-0000-0000-0000ED080000}"/>
    <cellStyle name="20% - Акцент4 18 4 4" xfId="12480" xr:uid="{00000000-0005-0000-0000-0000EE080000}"/>
    <cellStyle name="20% - Акцент4 18 5" xfId="881" xr:uid="{00000000-0005-0000-0000-0000EF080000}"/>
    <cellStyle name="20% - Акцент4 18 5 2" xfId="7681" xr:uid="{00000000-0005-0000-0000-0000F0080000}"/>
    <cellStyle name="20% - Акцент4 18 5 3" xfId="10499" xr:uid="{00000000-0005-0000-0000-0000F1080000}"/>
    <cellStyle name="20% - Акцент4 18 5 4" xfId="12479" xr:uid="{00000000-0005-0000-0000-0000F2080000}"/>
    <cellStyle name="20% - Акцент4 18 6" xfId="7677" xr:uid="{00000000-0005-0000-0000-0000F3080000}"/>
    <cellStyle name="20% - Акцент4 18 7" xfId="10503" xr:uid="{00000000-0005-0000-0000-0000F4080000}"/>
    <cellStyle name="20% - Акцент4 18 8" xfId="12483" xr:uid="{00000000-0005-0000-0000-0000F5080000}"/>
    <cellStyle name="20% - Акцент4 19" xfId="882" xr:uid="{00000000-0005-0000-0000-0000F6080000}"/>
    <cellStyle name="20% - Акцент4 19 2" xfId="883" xr:uid="{00000000-0005-0000-0000-0000F7080000}"/>
    <cellStyle name="20% - Акцент4 19 2 2" xfId="7683" xr:uid="{00000000-0005-0000-0000-0000F8080000}"/>
    <cellStyle name="20% - Акцент4 19 2 3" xfId="10497" xr:uid="{00000000-0005-0000-0000-0000F9080000}"/>
    <cellStyle name="20% - Акцент4 19 2 4" xfId="12477" xr:uid="{00000000-0005-0000-0000-0000FA080000}"/>
    <cellStyle name="20% - Акцент4 19 3" xfId="884" xr:uid="{00000000-0005-0000-0000-0000FB080000}"/>
    <cellStyle name="20% - Акцент4 19 3 2" xfId="7684" xr:uid="{00000000-0005-0000-0000-0000FC080000}"/>
    <cellStyle name="20% - Акцент4 19 3 3" xfId="10496" xr:uid="{00000000-0005-0000-0000-0000FD080000}"/>
    <cellStyle name="20% - Акцент4 19 3 4" xfId="12476" xr:uid="{00000000-0005-0000-0000-0000FE080000}"/>
    <cellStyle name="20% - Акцент4 19 4" xfId="885" xr:uid="{00000000-0005-0000-0000-0000FF080000}"/>
    <cellStyle name="20% - Акцент4 19 4 2" xfId="7685" xr:uid="{00000000-0005-0000-0000-000000090000}"/>
    <cellStyle name="20% - Акцент4 19 4 3" xfId="10495" xr:uid="{00000000-0005-0000-0000-000001090000}"/>
    <cellStyle name="20% - Акцент4 19 4 4" xfId="12475" xr:uid="{00000000-0005-0000-0000-000002090000}"/>
    <cellStyle name="20% - Акцент4 19 5" xfId="886" xr:uid="{00000000-0005-0000-0000-000003090000}"/>
    <cellStyle name="20% - Акцент4 19 5 2" xfId="7686" xr:uid="{00000000-0005-0000-0000-000004090000}"/>
    <cellStyle name="20% - Акцент4 19 5 3" xfId="10494" xr:uid="{00000000-0005-0000-0000-000005090000}"/>
    <cellStyle name="20% - Акцент4 19 5 4" xfId="12474" xr:uid="{00000000-0005-0000-0000-000006090000}"/>
    <cellStyle name="20% - Акцент4 19 6" xfId="7682" xr:uid="{00000000-0005-0000-0000-000007090000}"/>
    <cellStyle name="20% - Акцент4 19 7" xfId="10498" xr:uid="{00000000-0005-0000-0000-000008090000}"/>
    <cellStyle name="20% - Акцент4 19 8" xfId="12478" xr:uid="{00000000-0005-0000-0000-000009090000}"/>
    <cellStyle name="20% - Акцент4 2" xfId="887" xr:uid="{00000000-0005-0000-0000-00000A090000}"/>
    <cellStyle name="20% - Акцент4 2 10" xfId="888" xr:uid="{00000000-0005-0000-0000-00000B090000}"/>
    <cellStyle name="20% - Акцент4 2 10 2" xfId="7688" xr:uid="{00000000-0005-0000-0000-00000C090000}"/>
    <cellStyle name="20% - Акцент4 2 10 3" xfId="10492" xr:uid="{00000000-0005-0000-0000-00000D090000}"/>
    <cellStyle name="20% - Акцент4 2 10 4" xfId="12472" xr:uid="{00000000-0005-0000-0000-00000E090000}"/>
    <cellStyle name="20% - Акцент4 2 11" xfId="7687" xr:uid="{00000000-0005-0000-0000-00000F090000}"/>
    <cellStyle name="20% - Акцент4 2 12" xfId="10493" xr:uid="{00000000-0005-0000-0000-000010090000}"/>
    <cellStyle name="20% - Акцент4 2 13" xfId="12473" xr:uid="{00000000-0005-0000-0000-000011090000}"/>
    <cellStyle name="20% - Акцент4 2 2" xfId="889" xr:uid="{00000000-0005-0000-0000-000012090000}"/>
    <cellStyle name="20% - Акцент4 2 2 2" xfId="7689" xr:uid="{00000000-0005-0000-0000-000013090000}"/>
    <cellStyle name="20% - Акцент4 2 2 3" xfId="10491" xr:uid="{00000000-0005-0000-0000-000014090000}"/>
    <cellStyle name="20% - Акцент4 2 2 4" xfId="12471" xr:uid="{00000000-0005-0000-0000-000015090000}"/>
    <cellStyle name="20% - Акцент4 2 3" xfId="890" xr:uid="{00000000-0005-0000-0000-000016090000}"/>
    <cellStyle name="20% - Акцент4 2 3 2" xfId="7690" xr:uid="{00000000-0005-0000-0000-000017090000}"/>
    <cellStyle name="20% - Акцент4 2 3 3" xfId="10490" xr:uid="{00000000-0005-0000-0000-000018090000}"/>
    <cellStyle name="20% - Акцент4 2 3 4" xfId="12470" xr:uid="{00000000-0005-0000-0000-000019090000}"/>
    <cellStyle name="20% - Акцент4 2 4" xfId="891" xr:uid="{00000000-0005-0000-0000-00001A090000}"/>
    <cellStyle name="20% - Акцент4 2 4 2" xfId="7691" xr:uid="{00000000-0005-0000-0000-00001B090000}"/>
    <cellStyle name="20% - Акцент4 2 4 3" xfId="10489" xr:uid="{00000000-0005-0000-0000-00001C090000}"/>
    <cellStyle name="20% - Акцент4 2 4 4" xfId="12469" xr:uid="{00000000-0005-0000-0000-00001D090000}"/>
    <cellStyle name="20% - Акцент4 2 5" xfId="892" xr:uid="{00000000-0005-0000-0000-00001E090000}"/>
    <cellStyle name="20% - Акцент4 2 5 2" xfId="7692" xr:uid="{00000000-0005-0000-0000-00001F090000}"/>
    <cellStyle name="20% - Акцент4 2 5 3" xfId="10488" xr:uid="{00000000-0005-0000-0000-000020090000}"/>
    <cellStyle name="20% - Акцент4 2 5 4" xfId="12468" xr:uid="{00000000-0005-0000-0000-000021090000}"/>
    <cellStyle name="20% - Акцент4 2 6" xfId="893" xr:uid="{00000000-0005-0000-0000-000022090000}"/>
    <cellStyle name="20% - Акцент4 2 6 2" xfId="7693" xr:uid="{00000000-0005-0000-0000-000023090000}"/>
    <cellStyle name="20% - Акцент4 2 6 3" xfId="10487" xr:uid="{00000000-0005-0000-0000-000024090000}"/>
    <cellStyle name="20% - Акцент4 2 6 4" xfId="12467" xr:uid="{00000000-0005-0000-0000-000025090000}"/>
    <cellStyle name="20% - Акцент4 2 7" xfId="894" xr:uid="{00000000-0005-0000-0000-000026090000}"/>
    <cellStyle name="20% - Акцент4 2 7 2" xfId="7694" xr:uid="{00000000-0005-0000-0000-000027090000}"/>
    <cellStyle name="20% - Акцент4 2 7 3" xfId="10486" xr:uid="{00000000-0005-0000-0000-000028090000}"/>
    <cellStyle name="20% - Акцент4 2 7 4" xfId="12466" xr:uid="{00000000-0005-0000-0000-000029090000}"/>
    <cellStyle name="20% - Акцент4 2 8" xfId="895" xr:uid="{00000000-0005-0000-0000-00002A090000}"/>
    <cellStyle name="20% - Акцент4 2 8 2" xfId="7695" xr:uid="{00000000-0005-0000-0000-00002B090000}"/>
    <cellStyle name="20% - Акцент4 2 8 3" xfId="10485" xr:uid="{00000000-0005-0000-0000-00002C090000}"/>
    <cellStyle name="20% - Акцент4 2 8 4" xfId="12465" xr:uid="{00000000-0005-0000-0000-00002D090000}"/>
    <cellStyle name="20% - Акцент4 2 9" xfId="896" xr:uid="{00000000-0005-0000-0000-00002E090000}"/>
    <cellStyle name="20% - Акцент4 2 9 2" xfId="7696" xr:uid="{00000000-0005-0000-0000-00002F090000}"/>
    <cellStyle name="20% - Акцент4 2 9 3" xfId="10484" xr:uid="{00000000-0005-0000-0000-000030090000}"/>
    <cellStyle name="20% - Акцент4 2 9 4" xfId="12464" xr:uid="{00000000-0005-0000-0000-000031090000}"/>
    <cellStyle name="20% - Акцент4 20" xfId="897" xr:uid="{00000000-0005-0000-0000-000032090000}"/>
    <cellStyle name="20% - Акцент4 20 2" xfId="7697" xr:uid="{00000000-0005-0000-0000-000033090000}"/>
    <cellStyle name="20% - Акцент4 20 3" xfId="10483" xr:uid="{00000000-0005-0000-0000-000034090000}"/>
    <cellStyle name="20% - Акцент4 20 4" xfId="12463" xr:uid="{00000000-0005-0000-0000-000035090000}"/>
    <cellStyle name="20% - Акцент4 21" xfId="898" xr:uid="{00000000-0005-0000-0000-000036090000}"/>
    <cellStyle name="20% - Акцент4 21 2" xfId="7698" xr:uid="{00000000-0005-0000-0000-000037090000}"/>
    <cellStyle name="20% - Акцент4 21 3" xfId="10482" xr:uid="{00000000-0005-0000-0000-000038090000}"/>
    <cellStyle name="20% - Акцент4 21 4" xfId="12462" xr:uid="{00000000-0005-0000-0000-000039090000}"/>
    <cellStyle name="20% - Акцент4 22" xfId="899" xr:uid="{00000000-0005-0000-0000-00003A090000}"/>
    <cellStyle name="20% - Акцент4 22 2" xfId="7699" xr:uid="{00000000-0005-0000-0000-00003B090000}"/>
    <cellStyle name="20% - Акцент4 22 3" xfId="10481" xr:uid="{00000000-0005-0000-0000-00003C090000}"/>
    <cellStyle name="20% - Акцент4 22 4" xfId="12461" xr:uid="{00000000-0005-0000-0000-00003D090000}"/>
    <cellStyle name="20% - Акцент4 23" xfId="900" xr:uid="{00000000-0005-0000-0000-00003E090000}"/>
    <cellStyle name="20% - Акцент4 23 2" xfId="7700" xr:uid="{00000000-0005-0000-0000-00003F090000}"/>
    <cellStyle name="20% - Акцент4 23 3" xfId="10480" xr:uid="{00000000-0005-0000-0000-000040090000}"/>
    <cellStyle name="20% - Акцент4 23 4" xfId="12460" xr:uid="{00000000-0005-0000-0000-000041090000}"/>
    <cellStyle name="20% - Акцент4 24" xfId="14580" xr:uid="{00000000-0005-0000-0000-000042090000}"/>
    <cellStyle name="20% - Акцент4 3" xfId="901" xr:uid="{00000000-0005-0000-0000-000043090000}"/>
    <cellStyle name="20% - Акцент4 3 10" xfId="902" xr:uid="{00000000-0005-0000-0000-000044090000}"/>
    <cellStyle name="20% - Акцент4 3 10 2" xfId="7702" xr:uid="{00000000-0005-0000-0000-000045090000}"/>
    <cellStyle name="20% - Акцент4 3 10 3" xfId="10478" xr:uid="{00000000-0005-0000-0000-000046090000}"/>
    <cellStyle name="20% - Акцент4 3 10 4" xfId="12458" xr:uid="{00000000-0005-0000-0000-000047090000}"/>
    <cellStyle name="20% - Акцент4 3 11" xfId="7701" xr:uid="{00000000-0005-0000-0000-000048090000}"/>
    <cellStyle name="20% - Акцент4 3 12" xfId="10479" xr:uid="{00000000-0005-0000-0000-000049090000}"/>
    <cellStyle name="20% - Акцент4 3 13" xfId="12459" xr:uid="{00000000-0005-0000-0000-00004A090000}"/>
    <cellStyle name="20% - Акцент4 3 2" xfId="903" xr:uid="{00000000-0005-0000-0000-00004B090000}"/>
    <cellStyle name="20% - Акцент4 3 2 2" xfId="7703" xr:uid="{00000000-0005-0000-0000-00004C090000}"/>
    <cellStyle name="20% - Акцент4 3 2 3" xfId="10477" xr:uid="{00000000-0005-0000-0000-00004D090000}"/>
    <cellStyle name="20% - Акцент4 3 2 4" xfId="12457" xr:uid="{00000000-0005-0000-0000-00004E090000}"/>
    <cellStyle name="20% - Акцент4 3 3" xfId="904" xr:uid="{00000000-0005-0000-0000-00004F090000}"/>
    <cellStyle name="20% - Акцент4 3 3 2" xfId="7704" xr:uid="{00000000-0005-0000-0000-000050090000}"/>
    <cellStyle name="20% - Акцент4 3 3 3" xfId="10476" xr:uid="{00000000-0005-0000-0000-000051090000}"/>
    <cellStyle name="20% - Акцент4 3 3 4" xfId="12456" xr:uid="{00000000-0005-0000-0000-000052090000}"/>
    <cellStyle name="20% - Акцент4 3 4" xfId="905" xr:uid="{00000000-0005-0000-0000-000053090000}"/>
    <cellStyle name="20% - Акцент4 3 4 2" xfId="7705" xr:uid="{00000000-0005-0000-0000-000054090000}"/>
    <cellStyle name="20% - Акцент4 3 4 3" xfId="10475" xr:uid="{00000000-0005-0000-0000-000055090000}"/>
    <cellStyle name="20% - Акцент4 3 4 4" xfId="12455" xr:uid="{00000000-0005-0000-0000-000056090000}"/>
    <cellStyle name="20% - Акцент4 3 5" xfId="906" xr:uid="{00000000-0005-0000-0000-000057090000}"/>
    <cellStyle name="20% - Акцент4 3 5 2" xfId="7706" xr:uid="{00000000-0005-0000-0000-000058090000}"/>
    <cellStyle name="20% - Акцент4 3 5 3" xfId="10474" xr:uid="{00000000-0005-0000-0000-000059090000}"/>
    <cellStyle name="20% - Акцент4 3 5 4" xfId="12454" xr:uid="{00000000-0005-0000-0000-00005A090000}"/>
    <cellStyle name="20% - Акцент4 3 6" xfId="907" xr:uid="{00000000-0005-0000-0000-00005B090000}"/>
    <cellStyle name="20% - Акцент4 3 6 2" xfId="7707" xr:uid="{00000000-0005-0000-0000-00005C090000}"/>
    <cellStyle name="20% - Акцент4 3 6 3" xfId="10473" xr:uid="{00000000-0005-0000-0000-00005D090000}"/>
    <cellStyle name="20% - Акцент4 3 6 4" xfId="12453" xr:uid="{00000000-0005-0000-0000-00005E090000}"/>
    <cellStyle name="20% - Акцент4 3 7" xfId="908" xr:uid="{00000000-0005-0000-0000-00005F090000}"/>
    <cellStyle name="20% - Акцент4 3 7 2" xfId="7708" xr:uid="{00000000-0005-0000-0000-000060090000}"/>
    <cellStyle name="20% - Акцент4 3 7 3" xfId="10472" xr:uid="{00000000-0005-0000-0000-000061090000}"/>
    <cellStyle name="20% - Акцент4 3 7 4" xfId="12452" xr:uid="{00000000-0005-0000-0000-000062090000}"/>
    <cellStyle name="20% - Акцент4 3 8" xfId="909" xr:uid="{00000000-0005-0000-0000-000063090000}"/>
    <cellStyle name="20% - Акцент4 3 8 2" xfId="7709" xr:uid="{00000000-0005-0000-0000-000064090000}"/>
    <cellStyle name="20% - Акцент4 3 8 3" xfId="10471" xr:uid="{00000000-0005-0000-0000-000065090000}"/>
    <cellStyle name="20% - Акцент4 3 8 4" xfId="12451" xr:uid="{00000000-0005-0000-0000-000066090000}"/>
    <cellStyle name="20% - Акцент4 3 9" xfId="910" xr:uid="{00000000-0005-0000-0000-000067090000}"/>
    <cellStyle name="20% - Акцент4 3 9 2" xfId="7710" xr:uid="{00000000-0005-0000-0000-000068090000}"/>
    <cellStyle name="20% - Акцент4 3 9 3" xfId="10470" xr:uid="{00000000-0005-0000-0000-000069090000}"/>
    <cellStyle name="20% - Акцент4 3 9 4" xfId="12450" xr:uid="{00000000-0005-0000-0000-00006A090000}"/>
    <cellStyle name="20% - Акцент4 4" xfId="911" xr:uid="{00000000-0005-0000-0000-00006B090000}"/>
    <cellStyle name="20% - Акцент4 4 10" xfId="912" xr:uid="{00000000-0005-0000-0000-00006C090000}"/>
    <cellStyle name="20% - Акцент4 4 10 2" xfId="7712" xr:uid="{00000000-0005-0000-0000-00006D090000}"/>
    <cellStyle name="20% - Акцент4 4 10 3" xfId="10468" xr:uid="{00000000-0005-0000-0000-00006E090000}"/>
    <cellStyle name="20% - Акцент4 4 10 4" xfId="12448" xr:uid="{00000000-0005-0000-0000-00006F090000}"/>
    <cellStyle name="20% - Акцент4 4 11" xfId="7711" xr:uid="{00000000-0005-0000-0000-000070090000}"/>
    <cellStyle name="20% - Акцент4 4 12" xfId="10469" xr:uid="{00000000-0005-0000-0000-000071090000}"/>
    <cellStyle name="20% - Акцент4 4 13" xfId="12449" xr:uid="{00000000-0005-0000-0000-000072090000}"/>
    <cellStyle name="20% - Акцент4 4 2" xfId="913" xr:uid="{00000000-0005-0000-0000-000073090000}"/>
    <cellStyle name="20% - Акцент4 4 2 2" xfId="7713" xr:uid="{00000000-0005-0000-0000-000074090000}"/>
    <cellStyle name="20% - Акцент4 4 2 3" xfId="10467" xr:uid="{00000000-0005-0000-0000-000075090000}"/>
    <cellStyle name="20% - Акцент4 4 2 4" xfId="12447" xr:uid="{00000000-0005-0000-0000-000076090000}"/>
    <cellStyle name="20% - Акцент4 4 3" xfId="914" xr:uid="{00000000-0005-0000-0000-000077090000}"/>
    <cellStyle name="20% - Акцент4 4 3 2" xfId="7714" xr:uid="{00000000-0005-0000-0000-000078090000}"/>
    <cellStyle name="20% - Акцент4 4 3 3" xfId="10466" xr:uid="{00000000-0005-0000-0000-000079090000}"/>
    <cellStyle name="20% - Акцент4 4 3 4" xfId="12446" xr:uid="{00000000-0005-0000-0000-00007A090000}"/>
    <cellStyle name="20% - Акцент4 4 4" xfId="915" xr:uid="{00000000-0005-0000-0000-00007B090000}"/>
    <cellStyle name="20% - Акцент4 4 4 2" xfId="7715" xr:uid="{00000000-0005-0000-0000-00007C090000}"/>
    <cellStyle name="20% - Акцент4 4 4 3" xfId="10465" xr:uid="{00000000-0005-0000-0000-00007D090000}"/>
    <cellStyle name="20% - Акцент4 4 4 4" xfId="12445" xr:uid="{00000000-0005-0000-0000-00007E090000}"/>
    <cellStyle name="20% - Акцент4 4 5" xfId="916" xr:uid="{00000000-0005-0000-0000-00007F090000}"/>
    <cellStyle name="20% - Акцент4 4 5 2" xfId="7716" xr:uid="{00000000-0005-0000-0000-000080090000}"/>
    <cellStyle name="20% - Акцент4 4 5 3" xfId="10464" xr:uid="{00000000-0005-0000-0000-000081090000}"/>
    <cellStyle name="20% - Акцент4 4 5 4" xfId="12444" xr:uid="{00000000-0005-0000-0000-000082090000}"/>
    <cellStyle name="20% - Акцент4 4 6" xfId="917" xr:uid="{00000000-0005-0000-0000-000083090000}"/>
    <cellStyle name="20% - Акцент4 4 6 2" xfId="7717" xr:uid="{00000000-0005-0000-0000-000084090000}"/>
    <cellStyle name="20% - Акцент4 4 6 3" xfId="10463" xr:uid="{00000000-0005-0000-0000-000085090000}"/>
    <cellStyle name="20% - Акцент4 4 6 4" xfId="12443" xr:uid="{00000000-0005-0000-0000-000086090000}"/>
    <cellStyle name="20% - Акцент4 4 7" xfId="918" xr:uid="{00000000-0005-0000-0000-000087090000}"/>
    <cellStyle name="20% - Акцент4 4 7 2" xfId="7718" xr:uid="{00000000-0005-0000-0000-000088090000}"/>
    <cellStyle name="20% - Акцент4 4 7 3" xfId="10462" xr:uid="{00000000-0005-0000-0000-000089090000}"/>
    <cellStyle name="20% - Акцент4 4 7 4" xfId="12442" xr:uid="{00000000-0005-0000-0000-00008A090000}"/>
    <cellStyle name="20% - Акцент4 4 8" xfId="919" xr:uid="{00000000-0005-0000-0000-00008B090000}"/>
    <cellStyle name="20% - Акцент4 4 8 2" xfId="7719" xr:uid="{00000000-0005-0000-0000-00008C090000}"/>
    <cellStyle name="20% - Акцент4 4 8 3" xfId="10461" xr:uid="{00000000-0005-0000-0000-00008D090000}"/>
    <cellStyle name="20% - Акцент4 4 8 4" xfId="12441" xr:uid="{00000000-0005-0000-0000-00008E090000}"/>
    <cellStyle name="20% - Акцент4 4 9" xfId="920" xr:uid="{00000000-0005-0000-0000-00008F090000}"/>
    <cellStyle name="20% - Акцент4 4 9 2" xfId="7720" xr:uid="{00000000-0005-0000-0000-000090090000}"/>
    <cellStyle name="20% - Акцент4 4 9 3" xfId="10460" xr:uid="{00000000-0005-0000-0000-000091090000}"/>
    <cellStyle name="20% - Акцент4 4 9 4" xfId="12440" xr:uid="{00000000-0005-0000-0000-000092090000}"/>
    <cellStyle name="20% - Акцент4 5" xfId="921" xr:uid="{00000000-0005-0000-0000-000093090000}"/>
    <cellStyle name="20% - Акцент4 5 10" xfId="922" xr:uid="{00000000-0005-0000-0000-000094090000}"/>
    <cellStyle name="20% - Акцент4 5 10 2" xfId="7722" xr:uid="{00000000-0005-0000-0000-000095090000}"/>
    <cellStyle name="20% - Акцент4 5 10 3" xfId="10458" xr:uid="{00000000-0005-0000-0000-000096090000}"/>
    <cellStyle name="20% - Акцент4 5 10 4" xfId="12438" xr:uid="{00000000-0005-0000-0000-000097090000}"/>
    <cellStyle name="20% - Акцент4 5 11" xfId="7721" xr:uid="{00000000-0005-0000-0000-000098090000}"/>
    <cellStyle name="20% - Акцент4 5 12" xfId="10459" xr:uid="{00000000-0005-0000-0000-000099090000}"/>
    <cellStyle name="20% - Акцент4 5 13" xfId="12439" xr:uid="{00000000-0005-0000-0000-00009A090000}"/>
    <cellStyle name="20% - Акцент4 5 2" xfId="923" xr:uid="{00000000-0005-0000-0000-00009B090000}"/>
    <cellStyle name="20% - Акцент4 5 2 2" xfId="7723" xr:uid="{00000000-0005-0000-0000-00009C090000}"/>
    <cellStyle name="20% - Акцент4 5 2 3" xfId="10457" xr:uid="{00000000-0005-0000-0000-00009D090000}"/>
    <cellStyle name="20% - Акцент4 5 2 4" xfId="12437" xr:uid="{00000000-0005-0000-0000-00009E090000}"/>
    <cellStyle name="20% - Акцент4 5 3" xfId="924" xr:uid="{00000000-0005-0000-0000-00009F090000}"/>
    <cellStyle name="20% - Акцент4 5 3 2" xfId="7724" xr:uid="{00000000-0005-0000-0000-0000A0090000}"/>
    <cellStyle name="20% - Акцент4 5 3 3" xfId="10456" xr:uid="{00000000-0005-0000-0000-0000A1090000}"/>
    <cellStyle name="20% - Акцент4 5 3 4" xfId="12436" xr:uid="{00000000-0005-0000-0000-0000A2090000}"/>
    <cellStyle name="20% - Акцент4 5 4" xfId="925" xr:uid="{00000000-0005-0000-0000-0000A3090000}"/>
    <cellStyle name="20% - Акцент4 5 4 2" xfId="7725" xr:uid="{00000000-0005-0000-0000-0000A4090000}"/>
    <cellStyle name="20% - Акцент4 5 4 3" xfId="10455" xr:uid="{00000000-0005-0000-0000-0000A5090000}"/>
    <cellStyle name="20% - Акцент4 5 4 4" xfId="12435" xr:uid="{00000000-0005-0000-0000-0000A6090000}"/>
    <cellStyle name="20% - Акцент4 5 5" xfId="926" xr:uid="{00000000-0005-0000-0000-0000A7090000}"/>
    <cellStyle name="20% - Акцент4 5 5 2" xfId="7726" xr:uid="{00000000-0005-0000-0000-0000A8090000}"/>
    <cellStyle name="20% - Акцент4 5 5 3" xfId="10454" xr:uid="{00000000-0005-0000-0000-0000A9090000}"/>
    <cellStyle name="20% - Акцент4 5 5 4" xfId="12434" xr:uid="{00000000-0005-0000-0000-0000AA090000}"/>
    <cellStyle name="20% - Акцент4 5 6" xfId="927" xr:uid="{00000000-0005-0000-0000-0000AB090000}"/>
    <cellStyle name="20% - Акцент4 5 6 2" xfId="7727" xr:uid="{00000000-0005-0000-0000-0000AC090000}"/>
    <cellStyle name="20% - Акцент4 5 6 3" xfId="10453" xr:uid="{00000000-0005-0000-0000-0000AD090000}"/>
    <cellStyle name="20% - Акцент4 5 6 4" xfId="12433" xr:uid="{00000000-0005-0000-0000-0000AE090000}"/>
    <cellStyle name="20% - Акцент4 5 7" xfId="928" xr:uid="{00000000-0005-0000-0000-0000AF090000}"/>
    <cellStyle name="20% - Акцент4 5 7 2" xfId="7728" xr:uid="{00000000-0005-0000-0000-0000B0090000}"/>
    <cellStyle name="20% - Акцент4 5 7 3" xfId="10452" xr:uid="{00000000-0005-0000-0000-0000B1090000}"/>
    <cellStyle name="20% - Акцент4 5 7 4" xfId="12432" xr:uid="{00000000-0005-0000-0000-0000B2090000}"/>
    <cellStyle name="20% - Акцент4 5 8" xfId="929" xr:uid="{00000000-0005-0000-0000-0000B3090000}"/>
    <cellStyle name="20% - Акцент4 5 8 2" xfId="7729" xr:uid="{00000000-0005-0000-0000-0000B4090000}"/>
    <cellStyle name="20% - Акцент4 5 8 3" xfId="10451" xr:uid="{00000000-0005-0000-0000-0000B5090000}"/>
    <cellStyle name="20% - Акцент4 5 8 4" xfId="12431" xr:uid="{00000000-0005-0000-0000-0000B6090000}"/>
    <cellStyle name="20% - Акцент4 5 9" xfId="930" xr:uid="{00000000-0005-0000-0000-0000B7090000}"/>
    <cellStyle name="20% - Акцент4 5 9 2" xfId="7730" xr:uid="{00000000-0005-0000-0000-0000B8090000}"/>
    <cellStyle name="20% - Акцент4 5 9 3" xfId="10450" xr:uid="{00000000-0005-0000-0000-0000B9090000}"/>
    <cellStyle name="20% - Акцент4 5 9 4" xfId="12430" xr:uid="{00000000-0005-0000-0000-0000BA090000}"/>
    <cellStyle name="20% - Акцент4 6" xfId="931" xr:uid="{00000000-0005-0000-0000-0000BB090000}"/>
    <cellStyle name="20% - Акцент4 6 10" xfId="932" xr:uid="{00000000-0005-0000-0000-0000BC090000}"/>
    <cellStyle name="20% - Акцент4 6 10 2" xfId="7732" xr:uid="{00000000-0005-0000-0000-0000BD090000}"/>
    <cellStyle name="20% - Акцент4 6 10 3" xfId="10448" xr:uid="{00000000-0005-0000-0000-0000BE090000}"/>
    <cellStyle name="20% - Акцент4 6 10 4" xfId="12428" xr:uid="{00000000-0005-0000-0000-0000BF090000}"/>
    <cellStyle name="20% - Акцент4 6 11" xfId="7731" xr:uid="{00000000-0005-0000-0000-0000C0090000}"/>
    <cellStyle name="20% - Акцент4 6 12" xfId="10449" xr:uid="{00000000-0005-0000-0000-0000C1090000}"/>
    <cellStyle name="20% - Акцент4 6 13" xfId="12429" xr:uid="{00000000-0005-0000-0000-0000C2090000}"/>
    <cellStyle name="20% - Акцент4 6 2" xfId="933" xr:uid="{00000000-0005-0000-0000-0000C3090000}"/>
    <cellStyle name="20% - Акцент4 6 2 2" xfId="7733" xr:uid="{00000000-0005-0000-0000-0000C4090000}"/>
    <cellStyle name="20% - Акцент4 6 2 3" xfId="10447" xr:uid="{00000000-0005-0000-0000-0000C5090000}"/>
    <cellStyle name="20% - Акцент4 6 2 4" xfId="12427" xr:uid="{00000000-0005-0000-0000-0000C6090000}"/>
    <cellStyle name="20% - Акцент4 6 3" xfId="934" xr:uid="{00000000-0005-0000-0000-0000C7090000}"/>
    <cellStyle name="20% - Акцент4 6 3 2" xfId="7734" xr:uid="{00000000-0005-0000-0000-0000C8090000}"/>
    <cellStyle name="20% - Акцент4 6 3 3" xfId="10446" xr:uid="{00000000-0005-0000-0000-0000C9090000}"/>
    <cellStyle name="20% - Акцент4 6 3 4" xfId="12426" xr:uid="{00000000-0005-0000-0000-0000CA090000}"/>
    <cellStyle name="20% - Акцент4 6 4" xfId="935" xr:uid="{00000000-0005-0000-0000-0000CB090000}"/>
    <cellStyle name="20% - Акцент4 6 4 2" xfId="7735" xr:uid="{00000000-0005-0000-0000-0000CC090000}"/>
    <cellStyle name="20% - Акцент4 6 4 3" xfId="10445" xr:uid="{00000000-0005-0000-0000-0000CD090000}"/>
    <cellStyle name="20% - Акцент4 6 4 4" xfId="12425" xr:uid="{00000000-0005-0000-0000-0000CE090000}"/>
    <cellStyle name="20% - Акцент4 6 5" xfId="936" xr:uid="{00000000-0005-0000-0000-0000CF090000}"/>
    <cellStyle name="20% - Акцент4 6 5 2" xfId="7736" xr:uid="{00000000-0005-0000-0000-0000D0090000}"/>
    <cellStyle name="20% - Акцент4 6 5 3" xfId="10444" xr:uid="{00000000-0005-0000-0000-0000D1090000}"/>
    <cellStyle name="20% - Акцент4 6 5 4" xfId="12424" xr:uid="{00000000-0005-0000-0000-0000D2090000}"/>
    <cellStyle name="20% - Акцент4 6 6" xfId="937" xr:uid="{00000000-0005-0000-0000-0000D3090000}"/>
    <cellStyle name="20% - Акцент4 6 6 2" xfId="7737" xr:uid="{00000000-0005-0000-0000-0000D4090000}"/>
    <cellStyle name="20% - Акцент4 6 6 3" xfId="10443" xr:uid="{00000000-0005-0000-0000-0000D5090000}"/>
    <cellStyle name="20% - Акцент4 6 6 4" xfId="12423" xr:uid="{00000000-0005-0000-0000-0000D6090000}"/>
    <cellStyle name="20% - Акцент4 6 7" xfId="938" xr:uid="{00000000-0005-0000-0000-0000D7090000}"/>
    <cellStyle name="20% - Акцент4 6 7 2" xfId="7738" xr:uid="{00000000-0005-0000-0000-0000D8090000}"/>
    <cellStyle name="20% - Акцент4 6 7 3" xfId="10442" xr:uid="{00000000-0005-0000-0000-0000D9090000}"/>
    <cellStyle name="20% - Акцент4 6 7 4" xfId="12422" xr:uid="{00000000-0005-0000-0000-0000DA090000}"/>
    <cellStyle name="20% - Акцент4 6 8" xfId="939" xr:uid="{00000000-0005-0000-0000-0000DB090000}"/>
    <cellStyle name="20% - Акцент4 6 8 2" xfId="7739" xr:uid="{00000000-0005-0000-0000-0000DC090000}"/>
    <cellStyle name="20% - Акцент4 6 8 3" xfId="10441" xr:uid="{00000000-0005-0000-0000-0000DD090000}"/>
    <cellStyle name="20% - Акцент4 6 8 4" xfId="12421" xr:uid="{00000000-0005-0000-0000-0000DE090000}"/>
    <cellStyle name="20% - Акцент4 6 9" xfId="940" xr:uid="{00000000-0005-0000-0000-0000DF090000}"/>
    <cellStyle name="20% - Акцент4 6 9 2" xfId="7740" xr:uid="{00000000-0005-0000-0000-0000E0090000}"/>
    <cellStyle name="20% - Акцент4 6 9 3" xfId="10440" xr:uid="{00000000-0005-0000-0000-0000E1090000}"/>
    <cellStyle name="20% - Акцент4 6 9 4" xfId="12420" xr:uid="{00000000-0005-0000-0000-0000E2090000}"/>
    <cellStyle name="20% - Акцент4 7" xfId="941" xr:uid="{00000000-0005-0000-0000-0000E3090000}"/>
    <cellStyle name="20% - Акцент4 7 10" xfId="942" xr:uid="{00000000-0005-0000-0000-0000E4090000}"/>
    <cellStyle name="20% - Акцент4 7 10 2" xfId="7742" xr:uid="{00000000-0005-0000-0000-0000E5090000}"/>
    <cellStyle name="20% - Акцент4 7 10 3" xfId="10438" xr:uid="{00000000-0005-0000-0000-0000E6090000}"/>
    <cellStyle name="20% - Акцент4 7 10 4" xfId="12418" xr:uid="{00000000-0005-0000-0000-0000E7090000}"/>
    <cellStyle name="20% - Акцент4 7 11" xfId="7741" xr:uid="{00000000-0005-0000-0000-0000E8090000}"/>
    <cellStyle name="20% - Акцент4 7 12" xfId="10439" xr:uid="{00000000-0005-0000-0000-0000E9090000}"/>
    <cellStyle name="20% - Акцент4 7 13" xfId="12419" xr:uid="{00000000-0005-0000-0000-0000EA090000}"/>
    <cellStyle name="20% - Акцент4 7 2" xfId="943" xr:uid="{00000000-0005-0000-0000-0000EB090000}"/>
    <cellStyle name="20% - Акцент4 7 2 2" xfId="7743" xr:uid="{00000000-0005-0000-0000-0000EC090000}"/>
    <cellStyle name="20% - Акцент4 7 2 3" xfId="10437" xr:uid="{00000000-0005-0000-0000-0000ED090000}"/>
    <cellStyle name="20% - Акцент4 7 2 4" xfId="12417" xr:uid="{00000000-0005-0000-0000-0000EE090000}"/>
    <cellStyle name="20% - Акцент4 7 3" xfId="944" xr:uid="{00000000-0005-0000-0000-0000EF090000}"/>
    <cellStyle name="20% - Акцент4 7 3 2" xfId="7744" xr:uid="{00000000-0005-0000-0000-0000F0090000}"/>
    <cellStyle name="20% - Акцент4 7 3 3" xfId="10436" xr:uid="{00000000-0005-0000-0000-0000F1090000}"/>
    <cellStyle name="20% - Акцент4 7 3 4" xfId="12416" xr:uid="{00000000-0005-0000-0000-0000F2090000}"/>
    <cellStyle name="20% - Акцент4 7 4" xfId="945" xr:uid="{00000000-0005-0000-0000-0000F3090000}"/>
    <cellStyle name="20% - Акцент4 7 4 2" xfId="7745" xr:uid="{00000000-0005-0000-0000-0000F4090000}"/>
    <cellStyle name="20% - Акцент4 7 4 3" xfId="10435" xr:uid="{00000000-0005-0000-0000-0000F5090000}"/>
    <cellStyle name="20% - Акцент4 7 4 4" xfId="12415" xr:uid="{00000000-0005-0000-0000-0000F6090000}"/>
    <cellStyle name="20% - Акцент4 7 5" xfId="946" xr:uid="{00000000-0005-0000-0000-0000F7090000}"/>
    <cellStyle name="20% - Акцент4 7 5 2" xfId="7746" xr:uid="{00000000-0005-0000-0000-0000F8090000}"/>
    <cellStyle name="20% - Акцент4 7 5 3" xfId="10434" xr:uid="{00000000-0005-0000-0000-0000F9090000}"/>
    <cellStyle name="20% - Акцент4 7 5 4" xfId="12414" xr:uid="{00000000-0005-0000-0000-0000FA090000}"/>
    <cellStyle name="20% - Акцент4 7 6" xfId="947" xr:uid="{00000000-0005-0000-0000-0000FB090000}"/>
    <cellStyle name="20% - Акцент4 7 6 2" xfId="7747" xr:uid="{00000000-0005-0000-0000-0000FC090000}"/>
    <cellStyle name="20% - Акцент4 7 6 3" xfId="10433" xr:uid="{00000000-0005-0000-0000-0000FD090000}"/>
    <cellStyle name="20% - Акцент4 7 6 4" xfId="12413" xr:uid="{00000000-0005-0000-0000-0000FE090000}"/>
    <cellStyle name="20% - Акцент4 7 7" xfId="948" xr:uid="{00000000-0005-0000-0000-0000FF090000}"/>
    <cellStyle name="20% - Акцент4 7 7 2" xfId="7748" xr:uid="{00000000-0005-0000-0000-0000000A0000}"/>
    <cellStyle name="20% - Акцент4 7 7 3" xfId="10432" xr:uid="{00000000-0005-0000-0000-0000010A0000}"/>
    <cellStyle name="20% - Акцент4 7 7 4" xfId="12412" xr:uid="{00000000-0005-0000-0000-0000020A0000}"/>
    <cellStyle name="20% - Акцент4 7 8" xfId="949" xr:uid="{00000000-0005-0000-0000-0000030A0000}"/>
    <cellStyle name="20% - Акцент4 7 8 2" xfId="7749" xr:uid="{00000000-0005-0000-0000-0000040A0000}"/>
    <cellStyle name="20% - Акцент4 7 8 3" xfId="10431" xr:uid="{00000000-0005-0000-0000-0000050A0000}"/>
    <cellStyle name="20% - Акцент4 7 8 4" xfId="12411" xr:uid="{00000000-0005-0000-0000-0000060A0000}"/>
    <cellStyle name="20% - Акцент4 7 9" xfId="950" xr:uid="{00000000-0005-0000-0000-0000070A0000}"/>
    <cellStyle name="20% - Акцент4 7 9 2" xfId="7750" xr:uid="{00000000-0005-0000-0000-0000080A0000}"/>
    <cellStyle name="20% - Акцент4 7 9 3" xfId="10430" xr:uid="{00000000-0005-0000-0000-0000090A0000}"/>
    <cellStyle name="20% - Акцент4 7 9 4" xfId="12410" xr:uid="{00000000-0005-0000-0000-00000A0A0000}"/>
    <cellStyle name="20% - Акцент4 8" xfId="951" xr:uid="{00000000-0005-0000-0000-00000B0A0000}"/>
    <cellStyle name="20% - Акцент4 8 10" xfId="952" xr:uid="{00000000-0005-0000-0000-00000C0A0000}"/>
    <cellStyle name="20% - Акцент4 8 10 2" xfId="7752" xr:uid="{00000000-0005-0000-0000-00000D0A0000}"/>
    <cellStyle name="20% - Акцент4 8 10 3" xfId="10428" xr:uid="{00000000-0005-0000-0000-00000E0A0000}"/>
    <cellStyle name="20% - Акцент4 8 10 4" xfId="12408" xr:uid="{00000000-0005-0000-0000-00000F0A0000}"/>
    <cellStyle name="20% - Акцент4 8 11" xfId="7751" xr:uid="{00000000-0005-0000-0000-0000100A0000}"/>
    <cellStyle name="20% - Акцент4 8 12" xfId="10429" xr:uid="{00000000-0005-0000-0000-0000110A0000}"/>
    <cellStyle name="20% - Акцент4 8 13" xfId="12409" xr:uid="{00000000-0005-0000-0000-0000120A0000}"/>
    <cellStyle name="20% - Акцент4 8 2" xfId="953" xr:uid="{00000000-0005-0000-0000-0000130A0000}"/>
    <cellStyle name="20% - Акцент4 8 2 2" xfId="7753" xr:uid="{00000000-0005-0000-0000-0000140A0000}"/>
    <cellStyle name="20% - Акцент4 8 2 3" xfId="10427" xr:uid="{00000000-0005-0000-0000-0000150A0000}"/>
    <cellStyle name="20% - Акцент4 8 2 4" xfId="12407" xr:uid="{00000000-0005-0000-0000-0000160A0000}"/>
    <cellStyle name="20% - Акцент4 8 3" xfId="954" xr:uid="{00000000-0005-0000-0000-0000170A0000}"/>
    <cellStyle name="20% - Акцент4 8 3 2" xfId="7754" xr:uid="{00000000-0005-0000-0000-0000180A0000}"/>
    <cellStyle name="20% - Акцент4 8 3 3" xfId="10426" xr:uid="{00000000-0005-0000-0000-0000190A0000}"/>
    <cellStyle name="20% - Акцент4 8 3 4" xfId="12406" xr:uid="{00000000-0005-0000-0000-00001A0A0000}"/>
    <cellStyle name="20% - Акцент4 8 4" xfId="955" xr:uid="{00000000-0005-0000-0000-00001B0A0000}"/>
    <cellStyle name="20% - Акцент4 8 4 2" xfId="7755" xr:uid="{00000000-0005-0000-0000-00001C0A0000}"/>
    <cellStyle name="20% - Акцент4 8 4 3" xfId="10425" xr:uid="{00000000-0005-0000-0000-00001D0A0000}"/>
    <cellStyle name="20% - Акцент4 8 4 4" xfId="12405" xr:uid="{00000000-0005-0000-0000-00001E0A0000}"/>
    <cellStyle name="20% - Акцент4 8 5" xfId="956" xr:uid="{00000000-0005-0000-0000-00001F0A0000}"/>
    <cellStyle name="20% - Акцент4 8 5 2" xfId="7756" xr:uid="{00000000-0005-0000-0000-0000200A0000}"/>
    <cellStyle name="20% - Акцент4 8 5 3" xfId="10424" xr:uid="{00000000-0005-0000-0000-0000210A0000}"/>
    <cellStyle name="20% - Акцент4 8 5 4" xfId="12404" xr:uid="{00000000-0005-0000-0000-0000220A0000}"/>
    <cellStyle name="20% - Акцент4 8 6" xfId="957" xr:uid="{00000000-0005-0000-0000-0000230A0000}"/>
    <cellStyle name="20% - Акцент4 8 6 2" xfId="7757" xr:uid="{00000000-0005-0000-0000-0000240A0000}"/>
    <cellStyle name="20% - Акцент4 8 6 3" xfId="10423" xr:uid="{00000000-0005-0000-0000-0000250A0000}"/>
    <cellStyle name="20% - Акцент4 8 6 4" xfId="12403" xr:uid="{00000000-0005-0000-0000-0000260A0000}"/>
    <cellStyle name="20% - Акцент4 8 7" xfId="958" xr:uid="{00000000-0005-0000-0000-0000270A0000}"/>
    <cellStyle name="20% - Акцент4 8 7 2" xfId="7758" xr:uid="{00000000-0005-0000-0000-0000280A0000}"/>
    <cellStyle name="20% - Акцент4 8 7 3" xfId="10422" xr:uid="{00000000-0005-0000-0000-0000290A0000}"/>
    <cellStyle name="20% - Акцент4 8 7 4" xfId="12402" xr:uid="{00000000-0005-0000-0000-00002A0A0000}"/>
    <cellStyle name="20% - Акцент4 8 8" xfId="959" xr:uid="{00000000-0005-0000-0000-00002B0A0000}"/>
    <cellStyle name="20% - Акцент4 8 8 2" xfId="7759" xr:uid="{00000000-0005-0000-0000-00002C0A0000}"/>
    <cellStyle name="20% - Акцент4 8 8 3" xfId="10421" xr:uid="{00000000-0005-0000-0000-00002D0A0000}"/>
    <cellStyle name="20% - Акцент4 8 8 4" xfId="12401" xr:uid="{00000000-0005-0000-0000-00002E0A0000}"/>
    <cellStyle name="20% - Акцент4 8 9" xfId="960" xr:uid="{00000000-0005-0000-0000-00002F0A0000}"/>
    <cellStyle name="20% - Акцент4 8 9 2" xfId="7760" xr:uid="{00000000-0005-0000-0000-0000300A0000}"/>
    <cellStyle name="20% - Акцент4 8 9 3" xfId="10420" xr:uid="{00000000-0005-0000-0000-0000310A0000}"/>
    <cellStyle name="20% - Акцент4 8 9 4" xfId="12400" xr:uid="{00000000-0005-0000-0000-0000320A0000}"/>
    <cellStyle name="20% - Акцент4 9" xfId="961" xr:uid="{00000000-0005-0000-0000-0000330A0000}"/>
    <cellStyle name="20% - Акцент4 9 10" xfId="962" xr:uid="{00000000-0005-0000-0000-0000340A0000}"/>
    <cellStyle name="20% - Акцент4 9 10 2" xfId="7762" xr:uid="{00000000-0005-0000-0000-0000350A0000}"/>
    <cellStyle name="20% - Акцент4 9 10 3" xfId="10418" xr:uid="{00000000-0005-0000-0000-0000360A0000}"/>
    <cellStyle name="20% - Акцент4 9 10 4" xfId="12398" xr:uid="{00000000-0005-0000-0000-0000370A0000}"/>
    <cellStyle name="20% - Акцент4 9 11" xfId="7761" xr:uid="{00000000-0005-0000-0000-0000380A0000}"/>
    <cellStyle name="20% - Акцент4 9 12" xfId="10419" xr:uid="{00000000-0005-0000-0000-0000390A0000}"/>
    <cellStyle name="20% - Акцент4 9 13" xfId="12399" xr:uid="{00000000-0005-0000-0000-00003A0A0000}"/>
    <cellStyle name="20% - Акцент4 9 2" xfId="963" xr:uid="{00000000-0005-0000-0000-00003B0A0000}"/>
    <cellStyle name="20% - Акцент4 9 2 2" xfId="7763" xr:uid="{00000000-0005-0000-0000-00003C0A0000}"/>
    <cellStyle name="20% - Акцент4 9 2 3" xfId="10417" xr:uid="{00000000-0005-0000-0000-00003D0A0000}"/>
    <cellStyle name="20% - Акцент4 9 2 4" xfId="12397" xr:uid="{00000000-0005-0000-0000-00003E0A0000}"/>
    <cellStyle name="20% - Акцент4 9 3" xfId="964" xr:uid="{00000000-0005-0000-0000-00003F0A0000}"/>
    <cellStyle name="20% - Акцент4 9 3 2" xfId="7764" xr:uid="{00000000-0005-0000-0000-0000400A0000}"/>
    <cellStyle name="20% - Акцент4 9 3 3" xfId="10416" xr:uid="{00000000-0005-0000-0000-0000410A0000}"/>
    <cellStyle name="20% - Акцент4 9 3 4" xfId="12396" xr:uid="{00000000-0005-0000-0000-0000420A0000}"/>
    <cellStyle name="20% - Акцент4 9 4" xfId="965" xr:uid="{00000000-0005-0000-0000-0000430A0000}"/>
    <cellStyle name="20% - Акцент4 9 4 2" xfId="7765" xr:uid="{00000000-0005-0000-0000-0000440A0000}"/>
    <cellStyle name="20% - Акцент4 9 4 3" xfId="10415" xr:uid="{00000000-0005-0000-0000-0000450A0000}"/>
    <cellStyle name="20% - Акцент4 9 4 4" xfId="12395" xr:uid="{00000000-0005-0000-0000-0000460A0000}"/>
    <cellStyle name="20% - Акцент4 9 5" xfId="966" xr:uid="{00000000-0005-0000-0000-0000470A0000}"/>
    <cellStyle name="20% - Акцент4 9 5 2" xfId="7766" xr:uid="{00000000-0005-0000-0000-0000480A0000}"/>
    <cellStyle name="20% - Акцент4 9 5 3" xfId="10414" xr:uid="{00000000-0005-0000-0000-0000490A0000}"/>
    <cellStyle name="20% - Акцент4 9 5 4" xfId="12394" xr:uid="{00000000-0005-0000-0000-00004A0A0000}"/>
    <cellStyle name="20% - Акцент4 9 6" xfId="967" xr:uid="{00000000-0005-0000-0000-00004B0A0000}"/>
    <cellStyle name="20% - Акцент4 9 6 2" xfId="7767" xr:uid="{00000000-0005-0000-0000-00004C0A0000}"/>
    <cellStyle name="20% - Акцент4 9 6 3" xfId="10413" xr:uid="{00000000-0005-0000-0000-00004D0A0000}"/>
    <cellStyle name="20% - Акцент4 9 6 4" xfId="12393" xr:uid="{00000000-0005-0000-0000-00004E0A0000}"/>
    <cellStyle name="20% - Акцент4 9 7" xfId="968" xr:uid="{00000000-0005-0000-0000-00004F0A0000}"/>
    <cellStyle name="20% - Акцент4 9 7 2" xfId="7768" xr:uid="{00000000-0005-0000-0000-0000500A0000}"/>
    <cellStyle name="20% - Акцент4 9 7 3" xfId="10412" xr:uid="{00000000-0005-0000-0000-0000510A0000}"/>
    <cellStyle name="20% - Акцент4 9 7 4" xfId="12392" xr:uid="{00000000-0005-0000-0000-0000520A0000}"/>
    <cellStyle name="20% - Акцент4 9 8" xfId="969" xr:uid="{00000000-0005-0000-0000-0000530A0000}"/>
    <cellStyle name="20% - Акцент4 9 8 2" xfId="7769" xr:uid="{00000000-0005-0000-0000-0000540A0000}"/>
    <cellStyle name="20% - Акцент4 9 8 3" xfId="10411" xr:uid="{00000000-0005-0000-0000-0000550A0000}"/>
    <cellStyle name="20% - Акцент4 9 8 4" xfId="12391" xr:uid="{00000000-0005-0000-0000-0000560A0000}"/>
    <cellStyle name="20% - Акцент4 9 9" xfId="970" xr:uid="{00000000-0005-0000-0000-0000570A0000}"/>
    <cellStyle name="20% - Акцент4 9 9 2" xfId="7770" xr:uid="{00000000-0005-0000-0000-0000580A0000}"/>
    <cellStyle name="20% - Акцент4 9 9 3" xfId="10410" xr:uid="{00000000-0005-0000-0000-0000590A0000}"/>
    <cellStyle name="20% - Акцент4 9 9 4" xfId="12390" xr:uid="{00000000-0005-0000-0000-00005A0A0000}"/>
    <cellStyle name="20% - Акцент5 10" xfId="971" xr:uid="{00000000-0005-0000-0000-00005B0A0000}"/>
    <cellStyle name="20% - Акцент5 10 10" xfId="972" xr:uid="{00000000-0005-0000-0000-00005C0A0000}"/>
    <cellStyle name="20% - Акцент5 10 10 2" xfId="7772" xr:uid="{00000000-0005-0000-0000-00005D0A0000}"/>
    <cellStyle name="20% - Акцент5 10 10 3" xfId="10408" xr:uid="{00000000-0005-0000-0000-00005E0A0000}"/>
    <cellStyle name="20% - Акцент5 10 10 4" xfId="12388" xr:uid="{00000000-0005-0000-0000-00005F0A0000}"/>
    <cellStyle name="20% - Акцент5 10 11" xfId="7771" xr:uid="{00000000-0005-0000-0000-0000600A0000}"/>
    <cellStyle name="20% - Акцент5 10 12" xfId="10409" xr:uid="{00000000-0005-0000-0000-0000610A0000}"/>
    <cellStyle name="20% - Акцент5 10 13" xfId="12389" xr:uid="{00000000-0005-0000-0000-0000620A0000}"/>
    <cellStyle name="20% - Акцент5 10 2" xfId="973" xr:uid="{00000000-0005-0000-0000-0000630A0000}"/>
    <cellStyle name="20% - Акцент5 10 2 2" xfId="7773" xr:uid="{00000000-0005-0000-0000-0000640A0000}"/>
    <cellStyle name="20% - Акцент5 10 2 3" xfId="10407" xr:uid="{00000000-0005-0000-0000-0000650A0000}"/>
    <cellStyle name="20% - Акцент5 10 2 4" xfId="12387" xr:uid="{00000000-0005-0000-0000-0000660A0000}"/>
    <cellStyle name="20% - Акцент5 10 3" xfId="974" xr:uid="{00000000-0005-0000-0000-0000670A0000}"/>
    <cellStyle name="20% - Акцент5 10 3 2" xfId="7774" xr:uid="{00000000-0005-0000-0000-0000680A0000}"/>
    <cellStyle name="20% - Акцент5 10 3 3" xfId="10406" xr:uid="{00000000-0005-0000-0000-0000690A0000}"/>
    <cellStyle name="20% - Акцент5 10 3 4" xfId="12386" xr:uid="{00000000-0005-0000-0000-00006A0A0000}"/>
    <cellStyle name="20% - Акцент5 10 4" xfId="975" xr:uid="{00000000-0005-0000-0000-00006B0A0000}"/>
    <cellStyle name="20% - Акцент5 10 4 2" xfId="7775" xr:uid="{00000000-0005-0000-0000-00006C0A0000}"/>
    <cellStyle name="20% - Акцент5 10 4 3" xfId="10405" xr:uid="{00000000-0005-0000-0000-00006D0A0000}"/>
    <cellStyle name="20% - Акцент5 10 4 4" xfId="12385" xr:uid="{00000000-0005-0000-0000-00006E0A0000}"/>
    <cellStyle name="20% - Акцент5 10 5" xfId="976" xr:uid="{00000000-0005-0000-0000-00006F0A0000}"/>
    <cellStyle name="20% - Акцент5 10 5 2" xfId="7776" xr:uid="{00000000-0005-0000-0000-0000700A0000}"/>
    <cellStyle name="20% - Акцент5 10 5 3" xfId="10404" xr:uid="{00000000-0005-0000-0000-0000710A0000}"/>
    <cellStyle name="20% - Акцент5 10 5 4" xfId="12384" xr:uid="{00000000-0005-0000-0000-0000720A0000}"/>
    <cellStyle name="20% - Акцент5 10 6" xfId="977" xr:uid="{00000000-0005-0000-0000-0000730A0000}"/>
    <cellStyle name="20% - Акцент5 10 6 2" xfId="7777" xr:uid="{00000000-0005-0000-0000-0000740A0000}"/>
    <cellStyle name="20% - Акцент5 10 6 3" xfId="10403" xr:uid="{00000000-0005-0000-0000-0000750A0000}"/>
    <cellStyle name="20% - Акцент5 10 6 4" xfId="12383" xr:uid="{00000000-0005-0000-0000-0000760A0000}"/>
    <cellStyle name="20% - Акцент5 10 7" xfId="978" xr:uid="{00000000-0005-0000-0000-0000770A0000}"/>
    <cellStyle name="20% - Акцент5 10 7 2" xfId="7778" xr:uid="{00000000-0005-0000-0000-0000780A0000}"/>
    <cellStyle name="20% - Акцент5 10 7 3" xfId="10402" xr:uid="{00000000-0005-0000-0000-0000790A0000}"/>
    <cellStyle name="20% - Акцент5 10 7 4" xfId="12382" xr:uid="{00000000-0005-0000-0000-00007A0A0000}"/>
    <cellStyle name="20% - Акцент5 10 8" xfId="979" xr:uid="{00000000-0005-0000-0000-00007B0A0000}"/>
    <cellStyle name="20% - Акцент5 10 8 2" xfId="7779" xr:uid="{00000000-0005-0000-0000-00007C0A0000}"/>
    <cellStyle name="20% - Акцент5 10 8 3" xfId="10401" xr:uid="{00000000-0005-0000-0000-00007D0A0000}"/>
    <cellStyle name="20% - Акцент5 10 8 4" xfId="12381" xr:uid="{00000000-0005-0000-0000-00007E0A0000}"/>
    <cellStyle name="20% - Акцент5 10 9" xfId="980" xr:uid="{00000000-0005-0000-0000-00007F0A0000}"/>
    <cellStyle name="20% - Акцент5 10 9 2" xfId="7780" xr:uid="{00000000-0005-0000-0000-0000800A0000}"/>
    <cellStyle name="20% - Акцент5 10 9 3" xfId="10400" xr:uid="{00000000-0005-0000-0000-0000810A0000}"/>
    <cellStyle name="20% - Акцент5 10 9 4" xfId="12380" xr:uid="{00000000-0005-0000-0000-0000820A0000}"/>
    <cellStyle name="20% - Акцент5 11" xfId="981" xr:uid="{00000000-0005-0000-0000-0000830A0000}"/>
    <cellStyle name="20% - Акцент5 11 10" xfId="982" xr:uid="{00000000-0005-0000-0000-0000840A0000}"/>
    <cellStyle name="20% - Акцент5 11 10 2" xfId="7782" xr:uid="{00000000-0005-0000-0000-0000850A0000}"/>
    <cellStyle name="20% - Акцент5 11 10 3" xfId="10398" xr:uid="{00000000-0005-0000-0000-0000860A0000}"/>
    <cellStyle name="20% - Акцент5 11 10 4" xfId="12378" xr:uid="{00000000-0005-0000-0000-0000870A0000}"/>
    <cellStyle name="20% - Акцент5 11 11" xfId="7781" xr:uid="{00000000-0005-0000-0000-0000880A0000}"/>
    <cellStyle name="20% - Акцент5 11 12" xfId="10399" xr:uid="{00000000-0005-0000-0000-0000890A0000}"/>
    <cellStyle name="20% - Акцент5 11 13" xfId="12379" xr:uid="{00000000-0005-0000-0000-00008A0A0000}"/>
    <cellStyle name="20% - Акцент5 11 2" xfId="983" xr:uid="{00000000-0005-0000-0000-00008B0A0000}"/>
    <cellStyle name="20% - Акцент5 11 2 2" xfId="7783" xr:uid="{00000000-0005-0000-0000-00008C0A0000}"/>
    <cellStyle name="20% - Акцент5 11 2 3" xfId="10397" xr:uid="{00000000-0005-0000-0000-00008D0A0000}"/>
    <cellStyle name="20% - Акцент5 11 2 4" xfId="12377" xr:uid="{00000000-0005-0000-0000-00008E0A0000}"/>
    <cellStyle name="20% - Акцент5 11 3" xfId="984" xr:uid="{00000000-0005-0000-0000-00008F0A0000}"/>
    <cellStyle name="20% - Акцент5 11 3 2" xfId="7784" xr:uid="{00000000-0005-0000-0000-0000900A0000}"/>
    <cellStyle name="20% - Акцент5 11 3 3" xfId="10396" xr:uid="{00000000-0005-0000-0000-0000910A0000}"/>
    <cellStyle name="20% - Акцент5 11 3 4" xfId="12376" xr:uid="{00000000-0005-0000-0000-0000920A0000}"/>
    <cellStyle name="20% - Акцент5 11 4" xfId="985" xr:uid="{00000000-0005-0000-0000-0000930A0000}"/>
    <cellStyle name="20% - Акцент5 11 4 2" xfId="7785" xr:uid="{00000000-0005-0000-0000-0000940A0000}"/>
    <cellStyle name="20% - Акцент5 11 4 3" xfId="10395" xr:uid="{00000000-0005-0000-0000-0000950A0000}"/>
    <cellStyle name="20% - Акцент5 11 4 4" xfId="12375" xr:uid="{00000000-0005-0000-0000-0000960A0000}"/>
    <cellStyle name="20% - Акцент5 11 5" xfId="986" xr:uid="{00000000-0005-0000-0000-0000970A0000}"/>
    <cellStyle name="20% - Акцент5 11 5 2" xfId="7786" xr:uid="{00000000-0005-0000-0000-0000980A0000}"/>
    <cellStyle name="20% - Акцент5 11 5 3" xfId="10394" xr:uid="{00000000-0005-0000-0000-0000990A0000}"/>
    <cellStyle name="20% - Акцент5 11 5 4" xfId="12374" xr:uid="{00000000-0005-0000-0000-00009A0A0000}"/>
    <cellStyle name="20% - Акцент5 11 6" xfId="987" xr:uid="{00000000-0005-0000-0000-00009B0A0000}"/>
    <cellStyle name="20% - Акцент5 11 6 2" xfId="7787" xr:uid="{00000000-0005-0000-0000-00009C0A0000}"/>
    <cellStyle name="20% - Акцент5 11 6 3" xfId="10393" xr:uid="{00000000-0005-0000-0000-00009D0A0000}"/>
    <cellStyle name="20% - Акцент5 11 6 4" xfId="12373" xr:uid="{00000000-0005-0000-0000-00009E0A0000}"/>
    <cellStyle name="20% - Акцент5 11 7" xfId="988" xr:uid="{00000000-0005-0000-0000-00009F0A0000}"/>
    <cellStyle name="20% - Акцент5 11 7 2" xfId="7788" xr:uid="{00000000-0005-0000-0000-0000A00A0000}"/>
    <cellStyle name="20% - Акцент5 11 7 3" xfId="10392" xr:uid="{00000000-0005-0000-0000-0000A10A0000}"/>
    <cellStyle name="20% - Акцент5 11 7 4" xfId="12372" xr:uid="{00000000-0005-0000-0000-0000A20A0000}"/>
    <cellStyle name="20% - Акцент5 11 8" xfId="989" xr:uid="{00000000-0005-0000-0000-0000A30A0000}"/>
    <cellStyle name="20% - Акцент5 11 8 2" xfId="7789" xr:uid="{00000000-0005-0000-0000-0000A40A0000}"/>
    <cellStyle name="20% - Акцент5 11 8 3" xfId="10391" xr:uid="{00000000-0005-0000-0000-0000A50A0000}"/>
    <cellStyle name="20% - Акцент5 11 8 4" xfId="12371" xr:uid="{00000000-0005-0000-0000-0000A60A0000}"/>
    <cellStyle name="20% - Акцент5 11 9" xfId="990" xr:uid="{00000000-0005-0000-0000-0000A70A0000}"/>
    <cellStyle name="20% - Акцент5 11 9 2" xfId="7790" xr:uid="{00000000-0005-0000-0000-0000A80A0000}"/>
    <cellStyle name="20% - Акцент5 11 9 3" xfId="10390" xr:uid="{00000000-0005-0000-0000-0000A90A0000}"/>
    <cellStyle name="20% - Акцент5 11 9 4" xfId="12370" xr:uid="{00000000-0005-0000-0000-0000AA0A0000}"/>
    <cellStyle name="20% - Акцент5 12" xfId="991" xr:uid="{00000000-0005-0000-0000-0000AB0A0000}"/>
    <cellStyle name="20% - Акцент5 12 10" xfId="992" xr:uid="{00000000-0005-0000-0000-0000AC0A0000}"/>
    <cellStyle name="20% - Акцент5 12 10 2" xfId="7792" xr:uid="{00000000-0005-0000-0000-0000AD0A0000}"/>
    <cellStyle name="20% - Акцент5 12 10 3" xfId="10388" xr:uid="{00000000-0005-0000-0000-0000AE0A0000}"/>
    <cellStyle name="20% - Акцент5 12 10 4" xfId="12368" xr:uid="{00000000-0005-0000-0000-0000AF0A0000}"/>
    <cellStyle name="20% - Акцент5 12 11" xfId="7791" xr:uid="{00000000-0005-0000-0000-0000B00A0000}"/>
    <cellStyle name="20% - Акцент5 12 12" xfId="10389" xr:uid="{00000000-0005-0000-0000-0000B10A0000}"/>
    <cellStyle name="20% - Акцент5 12 13" xfId="12369" xr:uid="{00000000-0005-0000-0000-0000B20A0000}"/>
    <cellStyle name="20% - Акцент5 12 2" xfId="993" xr:uid="{00000000-0005-0000-0000-0000B30A0000}"/>
    <cellStyle name="20% - Акцент5 12 2 2" xfId="7793" xr:uid="{00000000-0005-0000-0000-0000B40A0000}"/>
    <cellStyle name="20% - Акцент5 12 2 3" xfId="10387" xr:uid="{00000000-0005-0000-0000-0000B50A0000}"/>
    <cellStyle name="20% - Акцент5 12 2 4" xfId="12367" xr:uid="{00000000-0005-0000-0000-0000B60A0000}"/>
    <cellStyle name="20% - Акцент5 12 3" xfId="994" xr:uid="{00000000-0005-0000-0000-0000B70A0000}"/>
    <cellStyle name="20% - Акцент5 12 3 2" xfId="7794" xr:uid="{00000000-0005-0000-0000-0000B80A0000}"/>
    <cellStyle name="20% - Акцент5 12 3 3" xfId="10386" xr:uid="{00000000-0005-0000-0000-0000B90A0000}"/>
    <cellStyle name="20% - Акцент5 12 3 4" xfId="12366" xr:uid="{00000000-0005-0000-0000-0000BA0A0000}"/>
    <cellStyle name="20% - Акцент5 12 4" xfId="995" xr:uid="{00000000-0005-0000-0000-0000BB0A0000}"/>
    <cellStyle name="20% - Акцент5 12 4 2" xfId="7795" xr:uid="{00000000-0005-0000-0000-0000BC0A0000}"/>
    <cellStyle name="20% - Акцент5 12 4 3" xfId="10385" xr:uid="{00000000-0005-0000-0000-0000BD0A0000}"/>
    <cellStyle name="20% - Акцент5 12 4 4" xfId="12365" xr:uid="{00000000-0005-0000-0000-0000BE0A0000}"/>
    <cellStyle name="20% - Акцент5 12 5" xfId="996" xr:uid="{00000000-0005-0000-0000-0000BF0A0000}"/>
    <cellStyle name="20% - Акцент5 12 5 2" xfId="7796" xr:uid="{00000000-0005-0000-0000-0000C00A0000}"/>
    <cellStyle name="20% - Акцент5 12 5 3" xfId="10384" xr:uid="{00000000-0005-0000-0000-0000C10A0000}"/>
    <cellStyle name="20% - Акцент5 12 5 4" xfId="12364" xr:uid="{00000000-0005-0000-0000-0000C20A0000}"/>
    <cellStyle name="20% - Акцент5 12 6" xfId="997" xr:uid="{00000000-0005-0000-0000-0000C30A0000}"/>
    <cellStyle name="20% - Акцент5 12 6 2" xfId="7797" xr:uid="{00000000-0005-0000-0000-0000C40A0000}"/>
    <cellStyle name="20% - Акцент5 12 6 3" xfId="10383" xr:uid="{00000000-0005-0000-0000-0000C50A0000}"/>
    <cellStyle name="20% - Акцент5 12 6 4" xfId="12363" xr:uid="{00000000-0005-0000-0000-0000C60A0000}"/>
    <cellStyle name="20% - Акцент5 12 7" xfId="998" xr:uid="{00000000-0005-0000-0000-0000C70A0000}"/>
    <cellStyle name="20% - Акцент5 12 7 2" xfId="7798" xr:uid="{00000000-0005-0000-0000-0000C80A0000}"/>
    <cellStyle name="20% - Акцент5 12 7 3" xfId="10382" xr:uid="{00000000-0005-0000-0000-0000C90A0000}"/>
    <cellStyle name="20% - Акцент5 12 7 4" xfId="12362" xr:uid="{00000000-0005-0000-0000-0000CA0A0000}"/>
    <cellStyle name="20% - Акцент5 12 8" xfId="999" xr:uid="{00000000-0005-0000-0000-0000CB0A0000}"/>
    <cellStyle name="20% - Акцент5 12 8 2" xfId="7799" xr:uid="{00000000-0005-0000-0000-0000CC0A0000}"/>
    <cellStyle name="20% - Акцент5 12 8 3" xfId="10381" xr:uid="{00000000-0005-0000-0000-0000CD0A0000}"/>
    <cellStyle name="20% - Акцент5 12 8 4" xfId="12361" xr:uid="{00000000-0005-0000-0000-0000CE0A0000}"/>
    <cellStyle name="20% - Акцент5 12 9" xfId="1000" xr:uid="{00000000-0005-0000-0000-0000CF0A0000}"/>
    <cellStyle name="20% - Акцент5 12 9 2" xfId="7800" xr:uid="{00000000-0005-0000-0000-0000D00A0000}"/>
    <cellStyle name="20% - Акцент5 12 9 3" xfId="10380" xr:uid="{00000000-0005-0000-0000-0000D10A0000}"/>
    <cellStyle name="20% - Акцент5 12 9 4" xfId="12360" xr:uid="{00000000-0005-0000-0000-0000D20A0000}"/>
    <cellStyle name="20% - Акцент5 13" xfId="1001" xr:uid="{00000000-0005-0000-0000-0000D30A0000}"/>
    <cellStyle name="20% - Акцент5 13 10" xfId="1002" xr:uid="{00000000-0005-0000-0000-0000D40A0000}"/>
    <cellStyle name="20% - Акцент5 13 10 2" xfId="7802" xr:uid="{00000000-0005-0000-0000-0000D50A0000}"/>
    <cellStyle name="20% - Акцент5 13 10 3" xfId="10378" xr:uid="{00000000-0005-0000-0000-0000D60A0000}"/>
    <cellStyle name="20% - Акцент5 13 10 4" xfId="12358" xr:uid="{00000000-0005-0000-0000-0000D70A0000}"/>
    <cellStyle name="20% - Акцент5 13 11" xfId="7801" xr:uid="{00000000-0005-0000-0000-0000D80A0000}"/>
    <cellStyle name="20% - Акцент5 13 12" xfId="10379" xr:uid="{00000000-0005-0000-0000-0000D90A0000}"/>
    <cellStyle name="20% - Акцент5 13 13" xfId="12359" xr:uid="{00000000-0005-0000-0000-0000DA0A0000}"/>
    <cellStyle name="20% - Акцент5 13 2" xfId="1003" xr:uid="{00000000-0005-0000-0000-0000DB0A0000}"/>
    <cellStyle name="20% - Акцент5 13 2 2" xfId="7803" xr:uid="{00000000-0005-0000-0000-0000DC0A0000}"/>
    <cellStyle name="20% - Акцент5 13 2 3" xfId="10377" xr:uid="{00000000-0005-0000-0000-0000DD0A0000}"/>
    <cellStyle name="20% - Акцент5 13 2 4" xfId="12357" xr:uid="{00000000-0005-0000-0000-0000DE0A0000}"/>
    <cellStyle name="20% - Акцент5 13 3" xfId="1004" xr:uid="{00000000-0005-0000-0000-0000DF0A0000}"/>
    <cellStyle name="20% - Акцент5 13 3 2" xfId="7804" xr:uid="{00000000-0005-0000-0000-0000E00A0000}"/>
    <cellStyle name="20% - Акцент5 13 3 3" xfId="10376" xr:uid="{00000000-0005-0000-0000-0000E10A0000}"/>
    <cellStyle name="20% - Акцент5 13 3 4" xfId="12356" xr:uid="{00000000-0005-0000-0000-0000E20A0000}"/>
    <cellStyle name="20% - Акцент5 13 4" xfId="1005" xr:uid="{00000000-0005-0000-0000-0000E30A0000}"/>
    <cellStyle name="20% - Акцент5 13 4 2" xfId="7805" xr:uid="{00000000-0005-0000-0000-0000E40A0000}"/>
    <cellStyle name="20% - Акцент5 13 4 3" xfId="10375" xr:uid="{00000000-0005-0000-0000-0000E50A0000}"/>
    <cellStyle name="20% - Акцент5 13 4 4" xfId="12355" xr:uid="{00000000-0005-0000-0000-0000E60A0000}"/>
    <cellStyle name="20% - Акцент5 13 5" xfId="1006" xr:uid="{00000000-0005-0000-0000-0000E70A0000}"/>
    <cellStyle name="20% - Акцент5 13 5 2" xfId="7806" xr:uid="{00000000-0005-0000-0000-0000E80A0000}"/>
    <cellStyle name="20% - Акцент5 13 5 3" xfId="10374" xr:uid="{00000000-0005-0000-0000-0000E90A0000}"/>
    <cellStyle name="20% - Акцент5 13 5 4" xfId="12354" xr:uid="{00000000-0005-0000-0000-0000EA0A0000}"/>
    <cellStyle name="20% - Акцент5 13 6" xfId="1007" xr:uid="{00000000-0005-0000-0000-0000EB0A0000}"/>
    <cellStyle name="20% - Акцент5 13 6 2" xfId="7807" xr:uid="{00000000-0005-0000-0000-0000EC0A0000}"/>
    <cellStyle name="20% - Акцент5 13 6 3" xfId="10373" xr:uid="{00000000-0005-0000-0000-0000ED0A0000}"/>
    <cellStyle name="20% - Акцент5 13 6 4" xfId="12353" xr:uid="{00000000-0005-0000-0000-0000EE0A0000}"/>
    <cellStyle name="20% - Акцент5 13 7" xfId="1008" xr:uid="{00000000-0005-0000-0000-0000EF0A0000}"/>
    <cellStyle name="20% - Акцент5 13 7 2" xfId="7808" xr:uid="{00000000-0005-0000-0000-0000F00A0000}"/>
    <cellStyle name="20% - Акцент5 13 7 3" xfId="10372" xr:uid="{00000000-0005-0000-0000-0000F10A0000}"/>
    <cellStyle name="20% - Акцент5 13 7 4" xfId="12352" xr:uid="{00000000-0005-0000-0000-0000F20A0000}"/>
    <cellStyle name="20% - Акцент5 13 8" xfId="1009" xr:uid="{00000000-0005-0000-0000-0000F30A0000}"/>
    <cellStyle name="20% - Акцент5 13 8 2" xfId="7809" xr:uid="{00000000-0005-0000-0000-0000F40A0000}"/>
    <cellStyle name="20% - Акцент5 13 8 3" xfId="10371" xr:uid="{00000000-0005-0000-0000-0000F50A0000}"/>
    <cellStyle name="20% - Акцент5 13 8 4" xfId="12351" xr:uid="{00000000-0005-0000-0000-0000F60A0000}"/>
    <cellStyle name="20% - Акцент5 13 9" xfId="1010" xr:uid="{00000000-0005-0000-0000-0000F70A0000}"/>
    <cellStyle name="20% - Акцент5 13 9 2" xfId="7810" xr:uid="{00000000-0005-0000-0000-0000F80A0000}"/>
    <cellStyle name="20% - Акцент5 13 9 3" xfId="10370" xr:uid="{00000000-0005-0000-0000-0000F90A0000}"/>
    <cellStyle name="20% - Акцент5 13 9 4" xfId="12350" xr:uid="{00000000-0005-0000-0000-0000FA0A0000}"/>
    <cellStyle name="20% - Акцент5 14" xfId="1011" xr:uid="{00000000-0005-0000-0000-0000FB0A0000}"/>
    <cellStyle name="20% - Акцент5 14 10" xfId="1012" xr:uid="{00000000-0005-0000-0000-0000FC0A0000}"/>
    <cellStyle name="20% - Акцент5 14 10 2" xfId="7812" xr:uid="{00000000-0005-0000-0000-0000FD0A0000}"/>
    <cellStyle name="20% - Акцент5 14 10 3" xfId="10368" xr:uid="{00000000-0005-0000-0000-0000FE0A0000}"/>
    <cellStyle name="20% - Акцент5 14 10 4" xfId="12348" xr:uid="{00000000-0005-0000-0000-0000FF0A0000}"/>
    <cellStyle name="20% - Акцент5 14 11" xfId="7811" xr:uid="{00000000-0005-0000-0000-0000000B0000}"/>
    <cellStyle name="20% - Акцент5 14 12" xfId="10369" xr:uid="{00000000-0005-0000-0000-0000010B0000}"/>
    <cellStyle name="20% - Акцент5 14 13" xfId="12349" xr:uid="{00000000-0005-0000-0000-0000020B0000}"/>
    <cellStyle name="20% - Акцент5 14 2" xfId="1013" xr:uid="{00000000-0005-0000-0000-0000030B0000}"/>
    <cellStyle name="20% - Акцент5 14 2 2" xfId="7813" xr:uid="{00000000-0005-0000-0000-0000040B0000}"/>
    <cellStyle name="20% - Акцент5 14 2 3" xfId="10367" xr:uid="{00000000-0005-0000-0000-0000050B0000}"/>
    <cellStyle name="20% - Акцент5 14 2 4" xfId="12347" xr:uid="{00000000-0005-0000-0000-0000060B0000}"/>
    <cellStyle name="20% - Акцент5 14 3" xfId="1014" xr:uid="{00000000-0005-0000-0000-0000070B0000}"/>
    <cellStyle name="20% - Акцент5 14 3 2" xfId="7814" xr:uid="{00000000-0005-0000-0000-0000080B0000}"/>
    <cellStyle name="20% - Акцент5 14 3 3" xfId="10366" xr:uid="{00000000-0005-0000-0000-0000090B0000}"/>
    <cellStyle name="20% - Акцент5 14 3 4" xfId="12346" xr:uid="{00000000-0005-0000-0000-00000A0B0000}"/>
    <cellStyle name="20% - Акцент5 14 4" xfId="1015" xr:uid="{00000000-0005-0000-0000-00000B0B0000}"/>
    <cellStyle name="20% - Акцент5 14 4 2" xfId="7815" xr:uid="{00000000-0005-0000-0000-00000C0B0000}"/>
    <cellStyle name="20% - Акцент5 14 4 3" xfId="10365" xr:uid="{00000000-0005-0000-0000-00000D0B0000}"/>
    <cellStyle name="20% - Акцент5 14 4 4" xfId="12345" xr:uid="{00000000-0005-0000-0000-00000E0B0000}"/>
    <cellStyle name="20% - Акцент5 14 5" xfId="1016" xr:uid="{00000000-0005-0000-0000-00000F0B0000}"/>
    <cellStyle name="20% - Акцент5 14 5 2" xfId="7816" xr:uid="{00000000-0005-0000-0000-0000100B0000}"/>
    <cellStyle name="20% - Акцент5 14 5 3" xfId="10364" xr:uid="{00000000-0005-0000-0000-0000110B0000}"/>
    <cellStyle name="20% - Акцент5 14 5 4" xfId="12344" xr:uid="{00000000-0005-0000-0000-0000120B0000}"/>
    <cellStyle name="20% - Акцент5 14 6" xfId="1017" xr:uid="{00000000-0005-0000-0000-0000130B0000}"/>
    <cellStyle name="20% - Акцент5 14 6 2" xfId="7817" xr:uid="{00000000-0005-0000-0000-0000140B0000}"/>
    <cellStyle name="20% - Акцент5 14 6 3" xfId="10363" xr:uid="{00000000-0005-0000-0000-0000150B0000}"/>
    <cellStyle name="20% - Акцент5 14 6 4" xfId="12343" xr:uid="{00000000-0005-0000-0000-0000160B0000}"/>
    <cellStyle name="20% - Акцент5 14 7" xfId="1018" xr:uid="{00000000-0005-0000-0000-0000170B0000}"/>
    <cellStyle name="20% - Акцент5 14 7 2" xfId="7818" xr:uid="{00000000-0005-0000-0000-0000180B0000}"/>
    <cellStyle name="20% - Акцент5 14 7 3" xfId="10362" xr:uid="{00000000-0005-0000-0000-0000190B0000}"/>
    <cellStyle name="20% - Акцент5 14 7 4" xfId="12342" xr:uid="{00000000-0005-0000-0000-00001A0B0000}"/>
    <cellStyle name="20% - Акцент5 14 8" xfId="1019" xr:uid="{00000000-0005-0000-0000-00001B0B0000}"/>
    <cellStyle name="20% - Акцент5 14 8 2" xfId="7819" xr:uid="{00000000-0005-0000-0000-00001C0B0000}"/>
    <cellStyle name="20% - Акцент5 14 8 3" xfId="10361" xr:uid="{00000000-0005-0000-0000-00001D0B0000}"/>
    <cellStyle name="20% - Акцент5 14 8 4" xfId="12341" xr:uid="{00000000-0005-0000-0000-00001E0B0000}"/>
    <cellStyle name="20% - Акцент5 14 9" xfId="1020" xr:uid="{00000000-0005-0000-0000-00001F0B0000}"/>
    <cellStyle name="20% - Акцент5 14 9 2" xfId="7820" xr:uid="{00000000-0005-0000-0000-0000200B0000}"/>
    <cellStyle name="20% - Акцент5 14 9 3" xfId="10360" xr:uid="{00000000-0005-0000-0000-0000210B0000}"/>
    <cellStyle name="20% - Акцент5 14 9 4" xfId="12340" xr:uid="{00000000-0005-0000-0000-0000220B0000}"/>
    <cellStyle name="20% - Акцент5 15" xfId="1021" xr:uid="{00000000-0005-0000-0000-0000230B0000}"/>
    <cellStyle name="20% - Акцент5 15 10" xfId="10359" xr:uid="{00000000-0005-0000-0000-0000240B0000}"/>
    <cellStyle name="20% - Акцент5 15 11" xfId="12339" xr:uid="{00000000-0005-0000-0000-0000250B0000}"/>
    <cellStyle name="20% - Акцент5 15 2" xfId="1022" xr:uid="{00000000-0005-0000-0000-0000260B0000}"/>
    <cellStyle name="20% - Акцент5 15 2 2" xfId="7822" xr:uid="{00000000-0005-0000-0000-0000270B0000}"/>
    <cellStyle name="20% - Акцент5 15 2 3" xfId="10358" xr:uid="{00000000-0005-0000-0000-0000280B0000}"/>
    <cellStyle name="20% - Акцент5 15 2 4" xfId="12338" xr:uid="{00000000-0005-0000-0000-0000290B0000}"/>
    <cellStyle name="20% - Акцент5 15 3" xfId="1023" xr:uid="{00000000-0005-0000-0000-00002A0B0000}"/>
    <cellStyle name="20% - Акцент5 15 3 2" xfId="7823" xr:uid="{00000000-0005-0000-0000-00002B0B0000}"/>
    <cellStyle name="20% - Акцент5 15 3 3" xfId="10357" xr:uid="{00000000-0005-0000-0000-00002C0B0000}"/>
    <cellStyle name="20% - Акцент5 15 3 4" xfId="12337" xr:uid="{00000000-0005-0000-0000-00002D0B0000}"/>
    <cellStyle name="20% - Акцент5 15 4" xfId="1024" xr:uid="{00000000-0005-0000-0000-00002E0B0000}"/>
    <cellStyle name="20% - Акцент5 15 4 2" xfId="7824" xr:uid="{00000000-0005-0000-0000-00002F0B0000}"/>
    <cellStyle name="20% - Акцент5 15 4 3" xfId="10356" xr:uid="{00000000-0005-0000-0000-0000300B0000}"/>
    <cellStyle name="20% - Акцент5 15 4 4" xfId="12336" xr:uid="{00000000-0005-0000-0000-0000310B0000}"/>
    <cellStyle name="20% - Акцент5 15 5" xfId="1025" xr:uid="{00000000-0005-0000-0000-0000320B0000}"/>
    <cellStyle name="20% - Акцент5 15 5 2" xfId="7825" xr:uid="{00000000-0005-0000-0000-0000330B0000}"/>
    <cellStyle name="20% - Акцент5 15 5 3" xfId="10355" xr:uid="{00000000-0005-0000-0000-0000340B0000}"/>
    <cellStyle name="20% - Акцент5 15 5 4" xfId="12335" xr:uid="{00000000-0005-0000-0000-0000350B0000}"/>
    <cellStyle name="20% - Акцент5 15 6" xfId="1026" xr:uid="{00000000-0005-0000-0000-0000360B0000}"/>
    <cellStyle name="20% - Акцент5 15 6 2" xfId="7826" xr:uid="{00000000-0005-0000-0000-0000370B0000}"/>
    <cellStyle name="20% - Акцент5 15 6 3" xfId="10354" xr:uid="{00000000-0005-0000-0000-0000380B0000}"/>
    <cellStyle name="20% - Акцент5 15 6 4" xfId="12334" xr:uid="{00000000-0005-0000-0000-0000390B0000}"/>
    <cellStyle name="20% - Акцент5 15 7" xfId="1027" xr:uid="{00000000-0005-0000-0000-00003A0B0000}"/>
    <cellStyle name="20% - Акцент5 15 7 2" xfId="7827" xr:uid="{00000000-0005-0000-0000-00003B0B0000}"/>
    <cellStyle name="20% - Акцент5 15 7 3" xfId="10353" xr:uid="{00000000-0005-0000-0000-00003C0B0000}"/>
    <cellStyle name="20% - Акцент5 15 7 4" xfId="12333" xr:uid="{00000000-0005-0000-0000-00003D0B0000}"/>
    <cellStyle name="20% - Акцент5 15 8" xfId="1028" xr:uid="{00000000-0005-0000-0000-00003E0B0000}"/>
    <cellStyle name="20% - Акцент5 15 8 2" xfId="7828" xr:uid="{00000000-0005-0000-0000-00003F0B0000}"/>
    <cellStyle name="20% - Акцент5 15 8 3" xfId="10352" xr:uid="{00000000-0005-0000-0000-0000400B0000}"/>
    <cellStyle name="20% - Акцент5 15 8 4" xfId="12332" xr:uid="{00000000-0005-0000-0000-0000410B0000}"/>
    <cellStyle name="20% - Акцент5 15 9" xfId="7821" xr:uid="{00000000-0005-0000-0000-0000420B0000}"/>
    <cellStyle name="20% - Акцент5 16" xfId="1029" xr:uid="{00000000-0005-0000-0000-0000430B0000}"/>
    <cellStyle name="20% - Акцент5 16 10" xfId="10351" xr:uid="{00000000-0005-0000-0000-0000440B0000}"/>
    <cellStyle name="20% - Акцент5 16 11" xfId="12331" xr:uid="{00000000-0005-0000-0000-0000450B0000}"/>
    <cellStyle name="20% - Акцент5 16 2" xfId="1030" xr:uid="{00000000-0005-0000-0000-0000460B0000}"/>
    <cellStyle name="20% - Акцент5 16 2 2" xfId="7830" xr:uid="{00000000-0005-0000-0000-0000470B0000}"/>
    <cellStyle name="20% - Акцент5 16 2 3" xfId="10350" xr:uid="{00000000-0005-0000-0000-0000480B0000}"/>
    <cellStyle name="20% - Акцент5 16 2 4" xfId="12330" xr:uid="{00000000-0005-0000-0000-0000490B0000}"/>
    <cellStyle name="20% - Акцент5 16 3" xfId="1031" xr:uid="{00000000-0005-0000-0000-00004A0B0000}"/>
    <cellStyle name="20% - Акцент5 16 3 2" xfId="7831" xr:uid="{00000000-0005-0000-0000-00004B0B0000}"/>
    <cellStyle name="20% - Акцент5 16 3 3" xfId="10349" xr:uid="{00000000-0005-0000-0000-00004C0B0000}"/>
    <cellStyle name="20% - Акцент5 16 3 4" xfId="12329" xr:uid="{00000000-0005-0000-0000-00004D0B0000}"/>
    <cellStyle name="20% - Акцент5 16 4" xfId="1032" xr:uid="{00000000-0005-0000-0000-00004E0B0000}"/>
    <cellStyle name="20% - Акцент5 16 4 2" xfId="7832" xr:uid="{00000000-0005-0000-0000-00004F0B0000}"/>
    <cellStyle name="20% - Акцент5 16 4 3" xfId="10348" xr:uid="{00000000-0005-0000-0000-0000500B0000}"/>
    <cellStyle name="20% - Акцент5 16 4 4" xfId="12328" xr:uid="{00000000-0005-0000-0000-0000510B0000}"/>
    <cellStyle name="20% - Акцент5 16 5" xfId="1033" xr:uid="{00000000-0005-0000-0000-0000520B0000}"/>
    <cellStyle name="20% - Акцент5 16 5 2" xfId="7833" xr:uid="{00000000-0005-0000-0000-0000530B0000}"/>
    <cellStyle name="20% - Акцент5 16 5 3" xfId="10347" xr:uid="{00000000-0005-0000-0000-0000540B0000}"/>
    <cellStyle name="20% - Акцент5 16 5 4" xfId="12327" xr:uid="{00000000-0005-0000-0000-0000550B0000}"/>
    <cellStyle name="20% - Акцент5 16 6" xfId="1034" xr:uid="{00000000-0005-0000-0000-0000560B0000}"/>
    <cellStyle name="20% - Акцент5 16 6 2" xfId="7834" xr:uid="{00000000-0005-0000-0000-0000570B0000}"/>
    <cellStyle name="20% - Акцент5 16 6 3" xfId="10346" xr:uid="{00000000-0005-0000-0000-0000580B0000}"/>
    <cellStyle name="20% - Акцент5 16 6 4" xfId="12326" xr:uid="{00000000-0005-0000-0000-0000590B0000}"/>
    <cellStyle name="20% - Акцент5 16 7" xfId="1035" xr:uid="{00000000-0005-0000-0000-00005A0B0000}"/>
    <cellStyle name="20% - Акцент5 16 7 2" xfId="7835" xr:uid="{00000000-0005-0000-0000-00005B0B0000}"/>
    <cellStyle name="20% - Акцент5 16 7 3" xfId="10345" xr:uid="{00000000-0005-0000-0000-00005C0B0000}"/>
    <cellStyle name="20% - Акцент5 16 7 4" xfId="12325" xr:uid="{00000000-0005-0000-0000-00005D0B0000}"/>
    <cellStyle name="20% - Акцент5 16 8" xfId="1036" xr:uid="{00000000-0005-0000-0000-00005E0B0000}"/>
    <cellStyle name="20% - Акцент5 16 8 2" xfId="7836" xr:uid="{00000000-0005-0000-0000-00005F0B0000}"/>
    <cellStyle name="20% - Акцент5 16 8 3" xfId="10344" xr:uid="{00000000-0005-0000-0000-0000600B0000}"/>
    <cellStyle name="20% - Акцент5 16 8 4" xfId="12324" xr:uid="{00000000-0005-0000-0000-0000610B0000}"/>
    <cellStyle name="20% - Акцент5 16 9" xfId="7829" xr:uid="{00000000-0005-0000-0000-0000620B0000}"/>
    <cellStyle name="20% - Акцент5 17" xfId="1037" xr:uid="{00000000-0005-0000-0000-0000630B0000}"/>
    <cellStyle name="20% - Акцент5 17 2" xfId="1038" xr:uid="{00000000-0005-0000-0000-0000640B0000}"/>
    <cellStyle name="20% - Акцент5 17 2 2" xfId="7838" xr:uid="{00000000-0005-0000-0000-0000650B0000}"/>
    <cellStyle name="20% - Акцент5 17 2 3" xfId="10342" xr:uid="{00000000-0005-0000-0000-0000660B0000}"/>
    <cellStyle name="20% - Акцент5 17 2 4" xfId="12322" xr:uid="{00000000-0005-0000-0000-0000670B0000}"/>
    <cellStyle name="20% - Акцент5 17 3" xfId="1039" xr:uid="{00000000-0005-0000-0000-0000680B0000}"/>
    <cellStyle name="20% - Акцент5 17 3 2" xfId="7839" xr:uid="{00000000-0005-0000-0000-0000690B0000}"/>
    <cellStyle name="20% - Акцент5 17 3 3" xfId="10341" xr:uid="{00000000-0005-0000-0000-00006A0B0000}"/>
    <cellStyle name="20% - Акцент5 17 3 4" xfId="12321" xr:uid="{00000000-0005-0000-0000-00006B0B0000}"/>
    <cellStyle name="20% - Акцент5 17 4" xfId="1040" xr:uid="{00000000-0005-0000-0000-00006C0B0000}"/>
    <cellStyle name="20% - Акцент5 17 4 2" xfId="7840" xr:uid="{00000000-0005-0000-0000-00006D0B0000}"/>
    <cellStyle name="20% - Акцент5 17 4 3" xfId="10340" xr:uid="{00000000-0005-0000-0000-00006E0B0000}"/>
    <cellStyle name="20% - Акцент5 17 4 4" xfId="12320" xr:uid="{00000000-0005-0000-0000-00006F0B0000}"/>
    <cellStyle name="20% - Акцент5 17 5" xfId="1041" xr:uid="{00000000-0005-0000-0000-0000700B0000}"/>
    <cellStyle name="20% - Акцент5 17 5 2" xfId="7841" xr:uid="{00000000-0005-0000-0000-0000710B0000}"/>
    <cellStyle name="20% - Акцент5 17 5 3" xfId="10339" xr:uid="{00000000-0005-0000-0000-0000720B0000}"/>
    <cellStyle name="20% - Акцент5 17 5 4" xfId="12319" xr:uid="{00000000-0005-0000-0000-0000730B0000}"/>
    <cellStyle name="20% - Акцент5 17 6" xfId="7837" xr:uid="{00000000-0005-0000-0000-0000740B0000}"/>
    <cellStyle name="20% - Акцент5 17 7" xfId="10343" xr:uid="{00000000-0005-0000-0000-0000750B0000}"/>
    <cellStyle name="20% - Акцент5 17 8" xfId="12323" xr:uid="{00000000-0005-0000-0000-0000760B0000}"/>
    <cellStyle name="20% - Акцент5 18" xfId="1042" xr:uid="{00000000-0005-0000-0000-0000770B0000}"/>
    <cellStyle name="20% - Акцент5 18 2" xfId="1043" xr:uid="{00000000-0005-0000-0000-0000780B0000}"/>
    <cellStyle name="20% - Акцент5 18 2 2" xfId="7843" xr:uid="{00000000-0005-0000-0000-0000790B0000}"/>
    <cellStyle name="20% - Акцент5 18 2 3" xfId="10337" xr:uid="{00000000-0005-0000-0000-00007A0B0000}"/>
    <cellStyle name="20% - Акцент5 18 2 4" xfId="12317" xr:uid="{00000000-0005-0000-0000-00007B0B0000}"/>
    <cellStyle name="20% - Акцент5 18 3" xfId="1044" xr:uid="{00000000-0005-0000-0000-00007C0B0000}"/>
    <cellStyle name="20% - Акцент5 18 3 2" xfId="7844" xr:uid="{00000000-0005-0000-0000-00007D0B0000}"/>
    <cellStyle name="20% - Акцент5 18 3 3" xfId="10336" xr:uid="{00000000-0005-0000-0000-00007E0B0000}"/>
    <cellStyle name="20% - Акцент5 18 3 4" xfId="12316" xr:uid="{00000000-0005-0000-0000-00007F0B0000}"/>
    <cellStyle name="20% - Акцент5 18 4" xfId="1045" xr:uid="{00000000-0005-0000-0000-0000800B0000}"/>
    <cellStyle name="20% - Акцент5 18 4 2" xfId="7845" xr:uid="{00000000-0005-0000-0000-0000810B0000}"/>
    <cellStyle name="20% - Акцент5 18 4 3" xfId="10335" xr:uid="{00000000-0005-0000-0000-0000820B0000}"/>
    <cellStyle name="20% - Акцент5 18 4 4" xfId="12315" xr:uid="{00000000-0005-0000-0000-0000830B0000}"/>
    <cellStyle name="20% - Акцент5 18 5" xfId="1046" xr:uid="{00000000-0005-0000-0000-0000840B0000}"/>
    <cellStyle name="20% - Акцент5 18 5 2" xfId="7846" xr:uid="{00000000-0005-0000-0000-0000850B0000}"/>
    <cellStyle name="20% - Акцент5 18 5 3" xfId="10334" xr:uid="{00000000-0005-0000-0000-0000860B0000}"/>
    <cellStyle name="20% - Акцент5 18 5 4" xfId="12314" xr:uid="{00000000-0005-0000-0000-0000870B0000}"/>
    <cellStyle name="20% - Акцент5 18 6" xfId="7842" xr:uid="{00000000-0005-0000-0000-0000880B0000}"/>
    <cellStyle name="20% - Акцент5 18 7" xfId="10338" xr:uid="{00000000-0005-0000-0000-0000890B0000}"/>
    <cellStyle name="20% - Акцент5 18 8" xfId="12318" xr:uid="{00000000-0005-0000-0000-00008A0B0000}"/>
    <cellStyle name="20% - Акцент5 19" xfId="1047" xr:uid="{00000000-0005-0000-0000-00008B0B0000}"/>
    <cellStyle name="20% - Акцент5 19 2" xfId="1048" xr:uid="{00000000-0005-0000-0000-00008C0B0000}"/>
    <cellStyle name="20% - Акцент5 19 2 2" xfId="7848" xr:uid="{00000000-0005-0000-0000-00008D0B0000}"/>
    <cellStyle name="20% - Акцент5 19 2 3" xfId="10332" xr:uid="{00000000-0005-0000-0000-00008E0B0000}"/>
    <cellStyle name="20% - Акцент5 19 2 4" xfId="12312" xr:uid="{00000000-0005-0000-0000-00008F0B0000}"/>
    <cellStyle name="20% - Акцент5 19 3" xfId="1049" xr:uid="{00000000-0005-0000-0000-0000900B0000}"/>
    <cellStyle name="20% - Акцент5 19 3 2" xfId="7849" xr:uid="{00000000-0005-0000-0000-0000910B0000}"/>
    <cellStyle name="20% - Акцент5 19 3 3" xfId="10331" xr:uid="{00000000-0005-0000-0000-0000920B0000}"/>
    <cellStyle name="20% - Акцент5 19 3 4" xfId="12311" xr:uid="{00000000-0005-0000-0000-0000930B0000}"/>
    <cellStyle name="20% - Акцент5 19 4" xfId="1050" xr:uid="{00000000-0005-0000-0000-0000940B0000}"/>
    <cellStyle name="20% - Акцент5 19 4 2" xfId="7850" xr:uid="{00000000-0005-0000-0000-0000950B0000}"/>
    <cellStyle name="20% - Акцент5 19 4 3" xfId="10330" xr:uid="{00000000-0005-0000-0000-0000960B0000}"/>
    <cellStyle name="20% - Акцент5 19 4 4" xfId="12310" xr:uid="{00000000-0005-0000-0000-0000970B0000}"/>
    <cellStyle name="20% - Акцент5 19 5" xfId="1051" xr:uid="{00000000-0005-0000-0000-0000980B0000}"/>
    <cellStyle name="20% - Акцент5 19 5 2" xfId="7851" xr:uid="{00000000-0005-0000-0000-0000990B0000}"/>
    <cellStyle name="20% - Акцент5 19 5 3" xfId="10329" xr:uid="{00000000-0005-0000-0000-00009A0B0000}"/>
    <cellStyle name="20% - Акцент5 19 5 4" xfId="12309" xr:uid="{00000000-0005-0000-0000-00009B0B0000}"/>
    <cellStyle name="20% - Акцент5 19 6" xfId="7847" xr:uid="{00000000-0005-0000-0000-00009C0B0000}"/>
    <cellStyle name="20% - Акцент5 19 7" xfId="10333" xr:uid="{00000000-0005-0000-0000-00009D0B0000}"/>
    <cellStyle name="20% - Акцент5 19 8" xfId="12313" xr:uid="{00000000-0005-0000-0000-00009E0B0000}"/>
    <cellStyle name="20% - Акцент5 2" xfId="1052" xr:uid="{00000000-0005-0000-0000-00009F0B0000}"/>
    <cellStyle name="20% - Акцент5 2 10" xfId="1053" xr:uid="{00000000-0005-0000-0000-0000A00B0000}"/>
    <cellStyle name="20% - Акцент5 2 10 2" xfId="7853" xr:uid="{00000000-0005-0000-0000-0000A10B0000}"/>
    <cellStyle name="20% - Акцент5 2 10 3" xfId="10327" xr:uid="{00000000-0005-0000-0000-0000A20B0000}"/>
    <cellStyle name="20% - Акцент5 2 10 4" xfId="12307" xr:uid="{00000000-0005-0000-0000-0000A30B0000}"/>
    <cellStyle name="20% - Акцент5 2 11" xfId="7852" xr:uid="{00000000-0005-0000-0000-0000A40B0000}"/>
    <cellStyle name="20% - Акцент5 2 12" xfId="10328" xr:uid="{00000000-0005-0000-0000-0000A50B0000}"/>
    <cellStyle name="20% - Акцент5 2 13" xfId="12308" xr:uid="{00000000-0005-0000-0000-0000A60B0000}"/>
    <cellStyle name="20% - Акцент5 2 2" xfId="1054" xr:uid="{00000000-0005-0000-0000-0000A70B0000}"/>
    <cellStyle name="20% - Акцент5 2 2 2" xfId="7854" xr:uid="{00000000-0005-0000-0000-0000A80B0000}"/>
    <cellStyle name="20% - Акцент5 2 2 3" xfId="10326" xr:uid="{00000000-0005-0000-0000-0000A90B0000}"/>
    <cellStyle name="20% - Акцент5 2 2 4" xfId="12306" xr:uid="{00000000-0005-0000-0000-0000AA0B0000}"/>
    <cellStyle name="20% - Акцент5 2 3" xfId="1055" xr:uid="{00000000-0005-0000-0000-0000AB0B0000}"/>
    <cellStyle name="20% - Акцент5 2 3 2" xfId="7855" xr:uid="{00000000-0005-0000-0000-0000AC0B0000}"/>
    <cellStyle name="20% - Акцент5 2 3 3" xfId="10325" xr:uid="{00000000-0005-0000-0000-0000AD0B0000}"/>
    <cellStyle name="20% - Акцент5 2 3 4" xfId="12305" xr:uid="{00000000-0005-0000-0000-0000AE0B0000}"/>
    <cellStyle name="20% - Акцент5 2 4" xfId="1056" xr:uid="{00000000-0005-0000-0000-0000AF0B0000}"/>
    <cellStyle name="20% - Акцент5 2 4 2" xfId="7856" xr:uid="{00000000-0005-0000-0000-0000B00B0000}"/>
    <cellStyle name="20% - Акцент5 2 4 3" xfId="10324" xr:uid="{00000000-0005-0000-0000-0000B10B0000}"/>
    <cellStyle name="20% - Акцент5 2 4 4" xfId="12304" xr:uid="{00000000-0005-0000-0000-0000B20B0000}"/>
    <cellStyle name="20% - Акцент5 2 5" xfId="1057" xr:uid="{00000000-0005-0000-0000-0000B30B0000}"/>
    <cellStyle name="20% - Акцент5 2 5 2" xfId="7857" xr:uid="{00000000-0005-0000-0000-0000B40B0000}"/>
    <cellStyle name="20% - Акцент5 2 5 3" xfId="10323" xr:uid="{00000000-0005-0000-0000-0000B50B0000}"/>
    <cellStyle name="20% - Акцент5 2 5 4" xfId="12303" xr:uid="{00000000-0005-0000-0000-0000B60B0000}"/>
    <cellStyle name="20% - Акцент5 2 6" xfId="1058" xr:uid="{00000000-0005-0000-0000-0000B70B0000}"/>
    <cellStyle name="20% - Акцент5 2 6 2" xfId="7858" xr:uid="{00000000-0005-0000-0000-0000B80B0000}"/>
    <cellStyle name="20% - Акцент5 2 6 3" xfId="10322" xr:uid="{00000000-0005-0000-0000-0000B90B0000}"/>
    <cellStyle name="20% - Акцент5 2 6 4" xfId="12302" xr:uid="{00000000-0005-0000-0000-0000BA0B0000}"/>
    <cellStyle name="20% - Акцент5 2 7" xfId="1059" xr:uid="{00000000-0005-0000-0000-0000BB0B0000}"/>
    <cellStyle name="20% - Акцент5 2 7 2" xfId="7859" xr:uid="{00000000-0005-0000-0000-0000BC0B0000}"/>
    <cellStyle name="20% - Акцент5 2 7 3" xfId="10321" xr:uid="{00000000-0005-0000-0000-0000BD0B0000}"/>
    <cellStyle name="20% - Акцент5 2 7 4" xfId="12301" xr:uid="{00000000-0005-0000-0000-0000BE0B0000}"/>
    <cellStyle name="20% - Акцент5 2 8" xfId="1060" xr:uid="{00000000-0005-0000-0000-0000BF0B0000}"/>
    <cellStyle name="20% - Акцент5 2 8 2" xfId="7860" xr:uid="{00000000-0005-0000-0000-0000C00B0000}"/>
    <cellStyle name="20% - Акцент5 2 8 3" xfId="10320" xr:uid="{00000000-0005-0000-0000-0000C10B0000}"/>
    <cellStyle name="20% - Акцент5 2 8 4" xfId="12300" xr:uid="{00000000-0005-0000-0000-0000C20B0000}"/>
    <cellStyle name="20% - Акцент5 2 9" xfId="1061" xr:uid="{00000000-0005-0000-0000-0000C30B0000}"/>
    <cellStyle name="20% - Акцент5 2 9 2" xfId="7861" xr:uid="{00000000-0005-0000-0000-0000C40B0000}"/>
    <cellStyle name="20% - Акцент5 2 9 3" xfId="10319" xr:uid="{00000000-0005-0000-0000-0000C50B0000}"/>
    <cellStyle name="20% - Акцент5 2 9 4" xfId="12299" xr:uid="{00000000-0005-0000-0000-0000C60B0000}"/>
    <cellStyle name="20% - Акцент5 20" xfId="1062" xr:uid="{00000000-0005-0000-0000-0000C70B0000}"/>
    <cellStyle name="20% - Акцент5 20 2" xfId="7862" xr:uid="{00000000-0005-0000-0000-0000C80B0000}"/>
    <cellStyle name="20% - Акцент5 20 3" xfId="10318" xr:uid="{00000000-0005-0000-0000-0000C90B0000}"/>
    <cellStyle name="20% - Акцент5 20 4" xfId="12298" xr:uid="{00000000-0005-0000-0000-0000CA0B0000}"/>
    <cellStyle name="20% - Акцент5 21" xfId="1063" xr:uid="{00000000-0005-0000-0000-0000CB0B0000}"/>
    <cellStyle name="20% - Акцент5 21 2" xfId="7863" xr:uid="{00000000-0005-0000-0000-0000CC0B0000}"/>
    <cellStyle name="20% - Акцент5 21 3" xfId="10317" xr:uid="{00000000-0005-0000-0000-0000CD0B0000}"/>
    <cellStyle name="20% - Акцент5 21 4" xfId="12297" xr:uid="{00000000-0005-0000-0000-0000CE0B0000}"/>
    <cellStyle name="20% - Акцент5 22" xfId="1064" xr:uid="{00000000-0005-0000-0000-0000CF0B0000}"/>
    <cellStyle name="20% - Акцент5 22 2" xfId="7864" xr:uid="{00000000-0005-0000-0000-0000D00B0000}"/>
    <cellStyle name="20% - Акцент5 22 3" xfId="10316" xr:uid="{00000000-0005-0000-0000-0000D10B0000}"/>
    <cellStyle name="20% - Акцент5 22 4" xfId="12296" xr:uid="{00000000-0005-0000-0000-0000D20B0000}"/>
    <cellStyle name="20% - Акцент5 23" xfId="1065" xr:uid="{00000000-0005-0000-0000-0000D30B0000}"/>
    <cellStyle name="20% - Акцент5 23 2" xfId="7865" xr:uid="{00000000-0005-0000-0000-0000D40B0000}"/>
    <cellStyle name="20% - Акцент5 23 3" xfId="10315" xr:uid="{00000000-0005-0000-0000-0000D50B0000}"/>
    <cellStyle name="20% - Акцент5 23 4" xfId="12295" xr:uid="{00000000-0005-0000-0000-0000D60B0000}"/>
    <cellStyle name="20% - Акцент5 24" xfId="14687" xr:uid="{00000000-0005-0000-0000-0000D70B0000}"/>
    <cellStyle name="20% - Акцент5 3" xfId="1066" xr:uid="{00000000-0005-0000-0000-0000D80B0000}"/>
    <cellStyle name="20% - Акцент5 3 10" xfId="1067" xr:uid="{00000000-0005-0000-0000-0000D90B0000}"/>
    <cellStyle name="20% - Акцент5 3 10 2" xfId="7867" xr:uid="{00000000-0005-0000-0000-0000DA0B0000}"/>
    <cellStyle name="20% - Акцент5 3 10 3" xfId="10313" xr:uid="{00000000-0005-0000-0000-0000DB0B0000}"/>
    <cellStyle name="20% - Акцент5 3 10 4" xfId="12293" xr:uid="{00000000-0005-0000-0000-0000DC0B0000}"/>
    <cellStyle name="20% - Акцент5 3 11" xfId="7866" xr:uid="{00000000-0005-0000-0000-0000DD0B0000}"/>
    <cellStyle name="20% - Акцент5 3 12" xfId="10314" xr:uid="{00000000-0005-0000-0000-0000DE0B0000}"/>
    <cellStyle name="20% - Акцент5 3 13" xfId="12294" xr:uid="{00000000-0005-0000-0000-0000DF0B0000}"/>
    <cellStyle name="20% - Акцент5 3 2" xfId="1068" xr:uid="{00000000-0005-0000-0000-0000E00B0000}"/>
    <cellStyle name="20% - Акцент5 3 2 2" xfId="7868" xr:uid="{00000000-0005-0000-0000-0000E10B0000}"/>
    <cellStyle name="20% - Акцент5 3 2 3" xfId="10312" xr:uid="{00000000-0005-0000-0000-0000E20B0000}"/>
    <cellStyle name="20% - Акцент5 3 2 4" xfId="12292" xr:uid="{00000000-0005-0000-0000-0000E30B0000}"/>
    <cellStyle name="20% - Акцент5 3 3" xfId="1069" xr:uid="{00000000-0005-0000-0000-0000E40B0000}"/>
    <cellStyle name="20% - Акцент5 3 3 2" xfId="7869" xr:uid="{00000000-0005-0000-0000-0000E50B0000}"/>
    <cellStyle name="20% - Акцент5 3 3 3" xfId="10311" xr:uid="{00000000-0005-0000-0000-0000E60B0000}"/>
    <cellStyle name="20% - Акцент5 3 3 4" xfId="12291" xr:uid="{00000000-0005-0000-0000-0000E70B0000}"/>
    <cellStyle name="20% - Акцент5 3 4" xfId="1070" xr:uid="{00000000-0005-0000-0000-0000E80B0000}"/>
    <cellStyle name="20% - Акцент5 3 4 2" xfId="7870" xr:uid="{00000000-0005-0000-0000-0000E90B0000}"/>
    <cellStyle name="20% - Акцент5 3 4 3" xfId="10310" xr:uid="{00000000-0005-0000-0000-0000EA0B0000}"/>
    <cellStyle name="20% - Акцент5 3 4 4" xfId="12290" xr:uid="{00000000-0005-0000-0000-0000EB0B0000}"/>
    <cellStyle name="20% - Акцент5 3 5" xfId="1071" xr:uid="{00000000-0005-0000-0000-0000EC0B0000}"/>
    <cellStyle name="20% - Акцент5 3 5 2" xfId="7871" xr:uid="{00000000-0005-0000-0000-0000ED0B0000}"/>
    <cellStyle name="20% - Акцент5 3 5 3" xfId="10309" xr:uid="{00000000-0005-0000-0000-0000EE0B0000}"/>
    <cellStyle name="20% - Акцент5 3 5 4" xfId="12289" xr:uid="{00000000-0005-0000-0000-0000EF0B0000}"/>
    <cellStyle name="20% - Акцент5 3 6" xfId="1072" xr:uid="{00000000-0005-0000-0000-0000F00B0000}"/>
    <cellStyle name="20% - Акцент5 3 6 2" xfId="7872" xr:uid="{00000000-0005-0000-0000-0000F10B0000}"/>
    <cellStyle name="20% - Акцент5 3 6 3" xfId="10308" xr:uid="{00000000-0005-0000-0000-0000F20B0000}"/>
    <cellStyle name="20% - Акцент5 3 6 4" xfId="12288" xr:uid="{00000000-0005-0000-0000-0000F30B0000}"/>
    <cellStyle name="20% - Акцент5 3 7" xfId="1073" xr:uid="{00000000-0005-0000-0000-0000F40B0000}"/>
    <cellStyle name="20% - Акцент5 3 7 2" xfId="7873" xr:uid="{00000000-0005-0000-0000-0000F50B0000}"/>
    <cellStyle name="20% - Акцент5 3 7 3" xfId="10307" xr:uid="{00000000-0005-0000-0000-0000F60B0000}"/>
    <cellStyle name="20% - Акцент5 3 7 4" xfId="12287" xr:uid="{00000000-0005-0000-0000-0000F70B0000}"/>
    <cellStyle name="20% - Акцент5 3 8" xfId="1074" xr:uid="{00000000-0005-0000-0000-0000F80B0000}"/>
    <cellStyle name="20% - Акцент5 3 8 2" xfId="7874" xr:uid="{00000000-0005-0000-0000-0000F90B0000}"/>
    <cellStyle name="20% - Акцент5 3 8 3" xfId="10306" xr:uid="{00000000-0005-0000-0000-0000FA0B0000}"/>
    <cellStyle name="20% - Акцент5 3 8 4" xfId="12286" xr:uid="{00000000-0005-0000-0000-0000FB0B0000}"/>
    <cellStyle name="20% - Акцент5 3 9" xfId="1075" xr:uid="{00000000-0005-0000-0000-0000FC0B0000}"/>
    <cellStyle name="20% - Акцент5 3 9 2" xfId="7875" xr:uid="{00000000-0005-0000-0000-0000FD0B0000}"/>
    <cellStyle name="20% - Акцент5 3 9 3" xfId="10305" xr:uid="{00000000-0005-0000-0000-0000FE0B0000}"/>
    <cellStyle name="20% - Акцент5 3 9 4" xfId="12285" xr:uid="{00000000-0005-0000-0000-0000FF0B0000}"/>
    <cellStyle name="20% - Акцент5 4" xfId="1076" xr:uid="{00000000-0005-0000-0000-0000000C0000}"/>
    <cellStyle name="20% - Акцент5 4 10" xfId="1077" xr:uid="{00000000-0005-0000-0000-0000010C0000}"/>
    <cellStyle name="20% - Акцент5 4 10 2" xfId="7877" xr:uid="{00000000-0005-0000-0000-0000020C0000}"/>
    <cellStyle name="20% - Акцент5 4 10 3" xfId="10303" xr:uid="{00000000-0005-0000-0000-0000030C0000}"/>
    <cellStyle name="20% - Акцент5 4 10 4" xfId="12283" xr:uid="{00000000-0005-0000-0000-0000040C0000}"/>
    <cellStyle name="20% - Акцент5 4 11" xfId="7876" xr:uid="{00000000-0005-0000-0000-0000050C0000}"/>
    <cellStyle name="20% - Акцент5 4 12" xfId="10304" xr:uid="{00000000-0005-0000-0000-0000060C0000}"/>
    <cellStyle name="20% - Акцент5 4 13" xfId="12284" xr:uid="{00000000-0005-0000-0000-0000070C0000}"/>
    <cellStyle name="20% - Акцент5 4 2" xfId="1078" xr:uid="{00000000-0005-0000-0000-0000080C0000}"/>
    <cellStyle name="20% - Акцент5 4 2 2" xfId="7878" xr:uid="{00000000-0005-0000-0000-0000090C0000}"/>
    <cellStyle name="20% - Акцент5 4 2 3" xfId="10302" xr:uid="{00000000-0005-0000-0000-00000A0C0000}"/>
    <cellStyle name="20% - Акцент5 4 2 4" xfId="12282" xr:uid="{00000000-0005-0000-0000-00000B0C0000}"/>
    <cellStyle name="20% - Акцент5 4 3" xfId="1079" xr:uid="{00000000-0005-0000-0000-00000C0C0000}"/>
    <cellStyle name="20% - Акцент5 4 3 2" xfId="7879" xr:uid="{00000000-0005-0000-0000-00000D0C0000}"/>
    <cellStyle name="20% - Акцент5 4 3 3" xfId="10301" xr:uid="{00000000-0005-0000-0000-00000E0C0000}"/>
    <cellStyle name="20% - Акцент5 4 3 4" xfId="12281" xr:uid="{00000000-0005-0000-0000-00000F0C0000}"/>
    <cellStyle name="20% - Акцент5 4 4" xfId="1080" xr:uid="{00000000-0005-0000-0000-0000100C0000}"/>
    <cellStyle name="20% - Акцент5 4 4 2" xfId="7880" xr:uid="{00000000-0005-0000-0000-0000110C0000}"/>
    <cellStyle name="20% - Акцент5 4 4 3" xfId="10300" xr:uid="{00000000-0005-0000-0000-0000120C0000}"/>
    <cellStyle name="20% - Акцент5 4 4 4" xfId="12280" xr:uid="{00000000-0005-0000-0000-0000130C0000}"/>
    <cellStyle name="20% - Акцент5 4 5" xfId="1081" xr:uid="{00000000-0005-0000-0000-0000140C0000}"/>
    <cellStyle name="20% - Акцент5 4 5 2" xfId="7881" xr:uid="{00000000-0005-0000-0000-0000150C0000}"/>
    <cellStyle name="20% - Акцент5 4 5 3" xfId="10299" xr:uid="{00000000-0005-0000-0000-0000160C0000}"/>
    <cellStyle name="20% - Акцент5 4 5 4" xfId="12279" xr:uid="{00000000-0005-0000-0000-0000170C0000}"/>
    <cellStyle name="20% - Акцент5 4 6" xfId="1082" xr:uid="{00000000-0005-0000-0000-0000180C0000}"/>
    <cellStyle name="20% - Акцент5 4 6 2" xfId="7882" xr:uid="{00000000-0005-0000-0000-0000190C0000}"/>
    <cellStyle name="20% - Акцент5 4 6 3" xfId="10298" xr:uid="{00000000-0005-0000-0000-00001A0C0000}"/>
    <cellStyle name="20% - Акцент5 4 6 4" xfId="12278" xr:uid="{00000000-0005-0000-0000-00001B0C0000}"/>
    <cellStyle name="20% - Акцент5 4 7" xfId="1083" xr:uid="{00000000-0005-0000-0000-00001C0C0000}"/>
    <cellStyle name="20% - Акцент5 4 7 2" xfId="7883" xr:uid="{00000000-0005-0000-0000-00001D0C0000}"/>
    <cellStyle name="20% - Акцент5 4 7 3" xfId="10297" xr:uid="{00000000-0005-0000-0000-00001E0C0000}"/>
    <cellStyle name="20% - Акцент5 4 7 4" xfId="12277" xr:uid="{00000000-0005-0000-0000-00001F0C0000}"/>
    <cellStyle name="20% - Акцент5 4 8" xfId="1084" xr:uid="{00000000-0005-0000-0000-0000200C0000}"/>
    <cellStyle name="20% - Акцент5 4 8 2" xfId="7884" xr:uid="{00000000-0005-0000-0000-0000210C0000}"/>
    <cellStyle name="20% - Акцент5 4 8 3" xfId="10296" xr:uid="{00000000-0005-0000-0000-0000220C0000}"/>
    <cellStyle name="20% - Акцент5 4 8 4" xfId="12276" xr:uid="{00000000-0005-0000-0000-0000230C0000}"/>
    <cellStyle name="20% - Акцент5 4 9" xfId="1085" xr:uid="{00000000-0005-0000-0000-0000240C0000}"/>
    <cellStyle name="20% - Акцент5 4 9 2" xfId="7885" xr:uid="{00000000-0005-0000-0000-0000250C0000}"/>
    <cellStyle name="20% - Акцент5 4 9 3" xfId="10295" xr:uid="{00000000-0005-0000-0000-0000260C0000}"/>
    <cellStyle name="20% - Акцент5 4 9 4" xfId="12275" xr:uid="{00000000-0005-0000-0000-0000270C0000}"/>
    <cellStyle name="20% - Акцент5 5" xfId="1086" xr:uid="{00000000-0005-0000-0000-0000280C0000}"/>
    <cellStyle name="20% - Акцент5 5 10" xfId="1087" xr:uid="{00000000-0005-0000-0000-0000290C0000}"/>
    <cellStyle name="20% - Акцент5 5 10 2" xfId="7887" xr:uid="{00000000-0005-0000-0000-00002A0C0000}"/>
    <cellStyle name="20% - Акцент5 5 10 3" xfId="10293" xr:uid="{00000000-0005-0000-0000-00002B0C0000}"/>
    <cellStyle name="20% - Акцент5 5 10 4" xfId="12273" xr:uid="{00000000-0005-0000-0000-00002C0C0000}"/>
    <cellStyle name="20% - Акцент5 5 11" xfId="7886" xr:uid="{00000000-0005-0000-0000-00002D0C0000}"/>
    <cellStyle name="20% - Акцент5 5 12" xfId="10294" xr:uid="{00000000-0005-0000-0000-00002E0C0000}"/>
    <cellStyle name="20% - Акцент5 5 13" xfId="12274" xr:uid="{00000000-0005-0000-0000-00002F0C0000}"/>
    <cellStyle name="20% - Акцент5 5 2" xfId="1088" xr:uid="{00000000-0005-0000-0000-0000300C0000}"/>
    <cellStyle name="20% - Акцент5 5 2 2" xfId="7888" xr:uid="{00000000-0005-0000-0000-0000310C0000}"/>
    <cellStyle name="20% - Акцент5 5 2 3" xfId="10292" xr:uid="{00000000-0005-0000-0000-0000320C0000}"/>
    <cellStyle name="20% - Акцент5 5 2 4" xfId="12272" xr:uid="{00000000-0005-0000-0000-0000330C0000}"/>
    <cellStyle name="20% - Акцент5 5 3" xfId="1089" xr:uid="{00000000-0005-0000-0000-0000340C0000}"/>
    <cellStyle name="20% - Акцент5 5 3 2" xfId="7889" xr:uid="{00000000-0005-0000-0000-0000350C0000}"/>
    <cellStyle name="20% - Акцент5 5 3 3" xfId="10291" xr:uid="{00000000-0005-0000-0000-0000360C0000}"/>
    <cellStyle name="20% - Акцент5 5 3 4" xfId="12271" xr:uid="{00000000-0005-0000-0000-0000370C0000}"/>
    <cellStyle name="20% - Акцент5 5 4" xfId="1090" xr:uid="{00000000-0005-0000-0000-0000380C0000}"/>
    <cellStyle name="20% - Акцент5 5 4 2" xfId="7890" xr:uid="{00000000-0005-0000-0000-0000390C0000}"/>
    <cellStyle name="20% - Акцент5 5 4 3" xfId="10290" xr:uid="{00000000-0005-0000-0000-00003A0C0000}"/>
    <cellStyle name="20% - Акцент5 5 4 4" xfId="12270" xr:uid="{00000000-0005-0000-0000-00003B0C0000}"/>
    <cellStyle name="20% - Акцент5 5 5" xfId="1091" xr:uid="{00000000-0005-0000-0000-00003C0C0000}"/>
    <cellStyle name="20% - Акцент5 5 5 2" xfId="7891" xr:uid="{00000000-0005-0000-0000-00003D0C0000}"/>
    <cellStyle name="20% - Акцент5 5 5 3" xfId="10289" xr:uid="{00000000-0005-0000-0000-00003E0C0000}"/>
    <cellStyle name="20% - Акцент5 5 5 4" xfId="12269" xr:uid="{00000000-0005-0000-0000-00003F0C0000}"/>
    <cellStyle name="20% - Акцент5 5 6" xfId="1092" xr:uid="{00000000-0005-0000-0000-0000400C0000}"/>
    <cellStyle name="20% - Акцент5 5 6 2" xfId="7892" xr:uid="{00000000-0005-0000-0000-0000410C0000}"/>
    <cellStyle name="20% - Акцент5 5 6 3" xfId="10288" xr:uid="{00000000-0005-0000-0000-0000420C0000}"/>
    <cellStyle name="20% - Акцент5 5 6 4" xfId="12268" xr:uid="{00000000-0005-0000-0000-0000430C0000}"/>
    <cellStyle name="20% - Акцент5 5 7" xfId="1093" xr:uid="{00000000-0005-0000-0000-0000440C0000}"/>
    <cellStyle name="20% - Акцент5 5 7 2" xfId="7893" xr:uid="{00000000-0005-0000-0000-0000450C0000}"/>
    <cellStyle name="20% - Акцент5 5 7 3" xfId="10287" xr:uid="{00000000-0005-0000-0000-0000460C0000}"/>
    <cellStyle name="20% - Акцент5 5 7 4" xfId="12267" xr:uid="{00000000-0005-0000-0000-0000470C0000}"/>
    <cellStyle name="20% - Акцент5 5 8" xfId="1094" xr:uid="{00000000-0005-0000-0000-0000480C0000}"/>
    <cellStyle name="20% - Акцент5 5 8 2" xfId="7894" xr:uid="{00000000-0005-0000-0000-0000490C0000}"/>
    <cellStyle name="20% - Акцент5 5 8 3" xfId="10286" xr:uid="{00000000-0005-0000-0000-00004A0C0000}"/>
    <cellStyle name="20% - Акцент5 5 8 4" xfId="12266" xr:uid="{00000000-0005-0000-0000-00004B0C0000}"/>
    <cellStyle name="20% - Акцент5 5 9" xfId="1095" xr:uid="{00000000-0005-0000-0000-00004C0C0000}"/>
    <cellStyle name="20% - Акцент5 5 9 2" xfId="7895" xr:uid="{00000000-0005-0000-0000-00004D0C0000}"/>
    <cellStyle name="20% - Акцент5 5 9 3" xfId="10285" xr:uid="{00000000-0005-0000-0000-00004E0C0000}"/>
    <cellStyle name="20% - Акцент5 5 9 4" xfId="12265" xr:uid="{00000000-0005-0000-0000-00004F0C0000}"/>
    <cellStyle name="20% - Акцент5 6" xfId="1096" xr:uid="{00000000-0005-0000-0000-0000500C0000}"/>
    <cellStyle name="20% - Акцент5 6 10" xfId="1097" xr:uid="{00000000-0005-0000-0000-0000510C0000}"/>
    <cellStyle name="20% - Акцент5 6 10 2" xfId="7897" xr:uid="{00000000-0005-0000-0000-0000520C0000}"/>
    <cellStyle name="20% - Акцент5 6 10 3" xfId="10283" xr:uid="{00000000-0005-0000-0000-0000530C0000}"/>
    <cellStyle name="20% - Акцент5 6 10 4" xfId="12263" xr:uid="{00000000-0005-0000-0000-0000540C0000}"/>
    <cellStyle name="20% - Акцент5 6 11" xfId="7896" xr:uid="{00000000-0005-0000-0000-0000550C0000}"/>
    <cellStyle name="20% - Акцент5 6 12" xfId="10284" xr:uid="{00000000-0005-0000-0000-0000560C0000}"/>
    <cellStyle name="20% - Акцент5 6 13" xfId="12264" xr:uid="{00000000-0005-0000-0000-0000570C0000}"/>
    <cellStyle name="20% - Акцент5 6 2" xfId="1098" xr:uid="{00000000-0005-0000-0000-0000580C0000}"/>
    <cellStyle name="20% - Акцент5 6 2 2" xfId="7898" xr:uid="{00000000-0005-0000-0000-0000590C0000}"/>
    <cellStyle name="20% - Акцент5 6 2 3" xfId="10282" xr:uid="{00000000-0005-0000-0000-00005A0C0000}"/>
    <cellStyle name="20% - Акцент5 6 2 4" xfId="12262" xr:uid="{00000000-0005-0000-0000-00005B0C0000}"/>
    <cellStyle name="20% - Акцент5 6 3" xfId="1099" xr:uid="{00000000-0005-0000-0000-00005C0C0000}"/>
    <cellStyle name="20% - Акцент5 6 3 2" xfId="7899" xr:uid="{00000000-0005-0000-0000-00005D0C0000}"/>
    <cellStyle name="20% - Акцент5 6 3 3" xfId="10281" xr:uid="{00000000-0005-0000-0000-00005E0C0000}"/>
    <cellStyle name="20% - Акцент5 6 3 4" xfId="12261" xr:uid="{00000000-0005-0000-0000-00005F0C0000}"/>
    <cellStyle name="20% - Акцент5 6 4" xfId="1100" xr:uid="{00000000-0005-0000-0000-0000600C0000}"/>
    <cellStyle name="20% - Акцент5 6 4 2" xfId="7900" xr:uid="{00000000-0005-0000-0000-0000610C0000}"/>
    <cellStyle name="20% - Акцент5 6 4 3" xfId="10280" xr:uid="{00000000-0005-0000-0000-0000620C0000}"/>
    <cellStyle name="20% - Акцент5 6 4 4" xfId="12260" xr:uid="{00000000-0005-0000-0000-0000630C0000}"/>
    <cellStyle name="20% - Акцент5 6 5" xfId="1101" xr:uid="{00000000-0005-0000-0000-0000640C0000}"/>
    <cellStyle name="20% - Акцент5 6 5 2" xfId="7901" xr:uid="{00000000-0005-0000-0000-0000650C0000}"/>
    <cellStyle name="20% - Акцент5 6 5 3" xfId="10279" xr:uid="{00000000-0005-0000-0000-0000660C0000}"/>
    <cellStyle name="20% - Акцент5 6 5 4" xfId="12259" xr:uid="{00000000-0005-0000-0000-0000670C0000}"/>
    <cellStyle name="20% - Акцент5 6 6" xfId="1102" xr:uid="{00000000-0005-0000-0000-0000680C0000}"/>
    <cellStyle name="20% - Акцент5 6 6 2" xfId="7902" xr:uid="{00000000-0005-0000-0000-0000690C0000}"/>
    <cellStyle name="20% - Акцент5 6 6 3" xfId="10278" xr:uid="{00000000-0005-0000-0000-00006A0C0000}"/>
    <cellStyle name="20% - Акцент5 6 6 4" xfId="12258" xr:uid="{00000000-0005-0000-0000-00006B0C0000}"/>
    <cellStyle name="20% - Акцент5 6 7" xfId="1103" xr:uid="{00000000-0005-0000-0000-00006C0C0000}"/>
    <cellStyle name="20% - Акцент5 6 7 2" xfId="7903" xr:uid="{00000000-0005-0000-0000-00006D0C0000}"/>
    <cellStyle name="20% - Акцент5 6 7 3" xfId="10277" xr:uid="{00000000-0005-0000-0000-00006E0C0000}"/>
    <cellStyle name="20% - Акцент5 6 7 4" xfId="12257" xr:uid="{00000000-0005-0000-0000-00006F0C0000}"/>
    <cellStyle name="20% - Акцент5 6 8" xfId="1104" xr:uid="{00000000-0005-0000-0000-0000700C0000}"/>
    <cellStyle name="20% - Акцент5 6 8 2" xfId="7904" xr:uid="{00000000-0005-0000-0000-0000710C0000}"/>
    <cellStyle name="20% - Акцент5 6 8 3" xfId="10276" xr:uid="{00000000-0005-0000-0000-0000720C0000}"/>
    <cellStyle name="20% - Акцент5 6 8 4" xfId="12256" xr:uid="{00000000-0005-0000-0000-0000730C0000}"/>
    <cellStyle name="20% - Акцент5 6 9" xfId="1105" xr:uid="{00000000-0005-0000-0000-0000740C0000}"/>
    <cellStyle name="20% - Акцент5 6 9 2" xfId="7905" xr:uid="{00000000-0005-0000-0000-0000750C0000}"/>
    <cellStyle name="20% - Акцент5 6 9 3" xfId="10275" xr:uid="{00000000-0005-0000-0000-0000760C0000}"/>
    <cellStyle name="20% - Акцент5 6 9 4" xfId="12255" xr:uid="{00000000-0005-0000-0000-0000770C0000}"/>
    <cellStyle name="20% - Акцент5 7" xfId="1106" xr:uid="{00000000-0005-0000-0000-0000780C0000}"/>
    <cellStyle name="20% - Акцент5 7 10" xfId="1107" xr:uid="{00000000-0005-0000-0000-0000790C0000}"/>
    <cellStyle name="20% - Акцент5 7 10 2" xfId="7907" xr:uid="{00000000-0005-0000-0000-00007A0C0000}"/>
    <cellStyle name="20% - Акцент5 7 10 3" xfId="10273" xr:uid="{00000000-0005-0000-0000-00007B0C0000}"/>
    <cellStyle name="20% - Акцент5 7 10 4" xfId="12253" xr:uid="{00000000-0005-0000-0000-00007C0C0000}"/>
    <cellStyle name="20% - Акцент5 7 11" xfId="7906" xr:uid="{00000000-0005-0000-0000-00007D0C0000}"/>
    <cellStyle name="20% - Акцент5 7 12" xfId="10274" xr:uid="{00000000-0005-0000-0000-00007E0C0000}"/>
    <cellStyle name="20% - Акцент5 7 13" xfId="12254" xr:uid="{00000000-0005-0000-0000-00007F0C0000}"/>
    <cellStyle name="20% - Акцент5 7 2" xfId="1108" xr:uid="{00000000-0005-0000-0000-0000800C0000}"/>
    <cellStyle name="20% - Акцент5 7 2 2" xfId="7908" xr:uid="{00000000-0005-0000-0000-0000810C0000}"/>
    <cellStyle name="20% - Акцент5 7 2 3" xfId="10272" xr:uid="{00000000-0005-0000-0000-0000820C0000}"/>
    <cellStyle name="20% - Акцент5 7 2 4" xfId="12252" xr:uid="{00000000-0005-0000-0000-0000830C0000}"/>
    <cellStyle name="20% - Акцент5 7 3" xfId="1109" xr:uid="{00000000-0005-0000-0000-0000840C0000}"/>
    <cellStyle name="20% - Акцент5 7 3 2" xfId="7909" xr:uid="{00000000-0005-0000-0000-0000850C0000}"/>
    <cellStyle name="20% - Акцент5 7 3 3" xfId="10271" xr:uid="{00000000-0005-0000-0000-0000860C0000}"/>
    <cellStyle name="20% - Акцент5 7 3 4" xfId="12251" xr:uid="{00000000-0005-0000-0000-0000870C0000}"/>
    <cellStyle name="20% - Акцент5 7 4" xfId="1110" xr:uid="{00000000-0005-0000-0000-0000880C0000}"/>
    <cellStyle name="20% - Акцент5 7 4 2" xfId="7910" xr:uid="{00000000-0005-0000-0000-0000890C0000}"/>
    <cellStyle name="20% - Акцент5 7 4 3" xfId="10270" xr:uid="{00000000-0005-0000-0000-00008A0C0000}"/>
    <cellStyle name="20% - Акцент5 7 4 4" xfId="12250" xr:uid="{00000000-0005-0000-0000-00008B0C0000}"/>
    <cellStyle name="20% - Акцент5 7 5" xfId="1111" xr:uid="{00000000-0005-0000-0000-00008C0C0000}"/>
    <cellStyle name="20% - Акцент5 7 5 2" xfId="7911" xr:uid="{00000000-0005-0000-0000-00008D0C0000}"/>
    <cellStyle name="20% - Акцент5 7 5 3" xfId="10269" xr:uid="{00000000-0005-0000-0000-00008E0C0000}"/>
    <cellStyle name="20% - Акцент5 7 5 4" xfId="12249" xr:uid="{00000000-0005-0000-0000-00008F0C0000}"/>
    <cellStyle name="20% - Акцент5 7 6" xfId="1112" xr:uid="{00000000-0005-0000-0000-0000900C0000}"/>
    <cellStyle name="20% - Акцент5 7 6 2" xfId="7912" xr:uid="{00000000-0005-0000-0000-0000910C0000}"/>
    <cellStyle name="20% - Акцент5 7 6 3" xfId="10268" xr:uid="{00000000-0005-0000-0000-0000920C0000}"/>
    <cellStyle name="20% - Акцент5 7 6 4" xfId="12248" xr:uid="{00000000-0005-0000-0000-0000930C0000}"/>
    <cellStyle name="20% - Акцент5 7 7" xfId="1113" xr:uid="{00000000-0005-0000-0000-0000940C0000}"/>
    <cellStyle name="20% - Акцент5 7 7 2" xfId="7913" xr:uid="{00000000-0005-0000-0000-0000950C0000}"/>
    <cellStyle name="20% - Акцент5 7 7 3" xfId="10267" xr:uid="{00000000-0005-0000-0000-0000960C0000}"/>
    <cellStyle name="20% - Акцент5 7 7 4" xfId="12247" xr:uid="{00000000-0005-0000-0000-0000970C0000}"/>
    <cellStyle name="20% - Акцент5 7 8" xfId="1114" xr:uid="{00000000-0005-0000-0000-0000980C0000}"/>
    <cellStyle name="20% - Акцент5 7 8 2" xfId="7914" xr:uid="{00000000-0005-0000-0000-0000990C0000}"/>
    <cellStyle name="20% - Акцент5 7 8 3" xfId="10266" xr:uid="{00000000-0005-0000-0000-00009A0C0000}"/>
    <cellStyle name="20% - Акцент5 7 8 4" xfId="12246" xr:uid="{00000000-0005-0000-0000-00009B0C0000}"/>
    <cellStyle name="20% - Акцент5 7 9" xfId="1115" xr:uid="{00000000-0005-0000-0000-00009C0C0000}"/>
    <cellStyle name="20% - Акцент5 7 9 2" xfId="7915" xr:uid="{00000000-0005-0000-0000-00009D0C0000}"/>
    <cellStyle name="20% - Акцент5 7 9 3" xfId="10265" xr:uid="{00000000-0005-0000-0000-00009E0C0000}"/>
    <cellStyle name="20% - Акцент5 7 9 4" xfId="12245" xr:uid="{00000000-0005-0000-0000-00009F0C0000}"/>
    <cellStyle name="20% - Акцент5 8" xfId="1116" xr:uid="{00000000-0005-0000-0000-0000A00C0000}"/>
    <cellStyle name="20% - Акцент5 8 10" xfId="1117" xr:uid="{00000000-0005-0000-0000-0000A10C0000}"/>
    <cellStyle name="20% - Акцент5 8 10 2" xfId="7917" xr:uid="{00000000-0005-0000-0000-0000A20C0000}"/>
    <cellStyle name="20% - Акцент5 8 10 3" xfId="10263" xr:uid="{00000000-0005-0000-0000-0000A30C0000}"/>
    <cellStyle name="20% - Акцент5 8 10 4" xfId="12243" xr:uid="{00000000-0005-0000-0000-0000A40C0000}"/>
    <cellStyle name="20% - Акцент5 8 11" xfId="7916" xr:uid="{00000000-0005-0000-0000-0000A50C0000}"/>
    <cellStyle name="20% - Акцент5 8 12" xfId="10264" xr:uid="{00000000-0005-0000-0000-0000A60C0000}"/>
    <cellStyle name="20% - Акцент5 8 13" xfId="12244" xr:uid="{00000000-0005-0000-0000-0000A70C0000}"/>
    <cellStyle name="20% - Акцент5 8 2" xfId="1118" xr:uid="{00000000-0005-0000-0000-0000A80C0000}"/>
    <cellStyle name="20% - Акцент5 8 2 2" xfId="7918" xr:uid="{00000000-0005-0000-0000-0000A90C0000}"/>
    <cellStyle name="20% - Акцент5 8 2 3" xfId="10262" xr:uid="{00000000-0005-0000-0000-0000AA0C0000}"/>
    <cellStyle name="20% - Акцент5 8 2 4" xfId="12242" xr:uid="{00000000-0005-0000-0000-0000AB0C0000}"/>
    <cellStyle name="20% - Акцент5 8 3" xfId="1119" xr:uid="{00000000-0005-0000-0000-0000AC0C0000}"/>
    <cellStyle name="20% - Акцент5 8 3 2" xfId="7919" xr:uid="{00000000-0005-0000-0000-0000AD0C0000}"/>
    <cellStyle name="20% - Акцент5 8 3 3" xfId="10261" xr:uid="{00000000-0005-0000-0000-0000AE0C0000}"/>
    <cellStyle name="20% - Акцент5 8 3 4" xfId="12241" xr:uid="{00000000-0005-0000-0000-0000AF0C0000}"/>
    <cellStyle name="20% - Акцент5 8 4" xfId="1120" xr:uid="{00000000-0005-0000-0000-0000B00C0000}"/>
    <cellStyle name="20% - Акцент5 8 4 2" xfId="7920" xr:uid="{00000000-0005-0000-0000-0000B10C0000}"/>
    <cellStyle name="20% - Акцент5 8 4 3" xfId="10260" xr:uid="{00000000-0005-0000-0000-0000B20C0000}"/>
    <cellStyle name="20% - Акцент5 8 4 4" xfId="12240" xr:uid="{00000000-0005-0000-0000-0000B30C0000}"/>
    <cellStyle name="20% - Акцент5 8 5" xfId="1121" xr:uid="{00000000-0005-0000-0000-0000B40C0000}"/>
    <cellStyle name="20% - Акцент5 8 5 2" xfId="7921" xr:uid="{00000000-0005-0000-0000-0000B50C0000}"/>
    <cellStyle name="20% - Акцент5 8 5 3" xfId="10259" xr:uid="{00000000-0005-0000-0000-0000B60C0000}"/>
    <cellStyle name="20% - Акцент5 8 5 4" xfId="12239" xr:uid="{00000000-0005-0000-0000-0000B70C0000}"/>
    <cellStyle name="20% - Акцент5 8 6" xfId="1122" xr:uid="{00000000-0005-0000-0000-0000B80C0000}"/>
    <cellStyle name="20% - Акцент5 8 6 2" xfId="7922" xr:uid="{00000000-0005-0000-0000-0000B90C0000}"/>
    <cellStyle name="20% - Акцент5 8 6 3" xfId="10258" xr:uid="{00000000-0005-0000-0000-0000BA0C0000}"/>
    <cellStyle name="20% - Акцент5 8 6 4" xfId="12238" xr:uid="{00000000-0005-0000-0000-0000BB0C0000}"/>
    <cellStyle name="20% - Акцент5 8 7" xfId="1123" xr:uid="{00000000-0005-0000-0000-0000BC0C0000}"/>
    <cellStyle name="20% - Акцент5 8 7 2" xfId="7923" xr:uid="{00000000-0005-0000-0000-0000BD0C0000}"/>
    <cellStyle name="20% - Акцент5 8 7 3" xfId="10257" xr:uid="{00000000-0005-0000-0000-0000BE0C0000}"/>
    <cellStyle name="20% - Акцент5 8 7 4" xfId="12237" xr:uid="{00000000-0005-0000-0000-0000BF0C0000}"/>
    <cellStyle name="20% - Акцент5 8 8" xfId="1124" xr:uid="{00000000-0005-0000-0000-0000C00C0000}"/>
    <cellStyle name="20% - Акцент5 8 8 2" xfId="7924" xr:uid="{00000000-0005-0000-0000-0000C10C0000}"/>
    <cellStyle name="20% - Акцент5 8 8 3" xfId="10256" xr:uid="{00000000-0005-0000-0000-0000C20C0000}"/>
    <cellStyle name="20% - Акцент5 8 8 4" xfId="12236" xr:uid="{00000000-0005-0000-0000-0000C30C0000}"/>
    <cellStyle name="20% - Акцент5 8 9" xfId="1125" xr:uid="{00000000-0005-0000-0000-0000C40C0000}"/>
    <cellStyle name="20% - Акцент5 8 9 2" xfId="7925" xr:uid="{00000000-0005-0000-0000-0000C50C0000}"/>
    <cellStyle name="20% - Акцент5 8 9 3" xfId="10255" xr:uid="{00000000-0005-0000-0000-0000C60C0000}"/>
    <cellStyle name="20% - Акцент5 8 9 4" xfId="12235" xr:uid="{00000000-0005-0000-0000-0000C70C0000}"/>
    <cellStyle name="20% - Акцент5 9" xfId="1126" xr:uid="{00000000-0005-0000-0000-0000C80C0000}"/>
    <cellStyle name="20% - Акцент5 9 10" xfId="1127" xr:uid="{00000000-0005-0000-0000-0000C90C0000}"/>
    <cellStyle name="20% - Акцент5 9 10 2" xfId="7927" xr:uid="{00000000-0005-0000-0000-0000CA0C0000}"/>
    <cellStyle name="20% - Акцент5 9 10 3" xfId="10253" xr:uid="{00000000-0005-0000-0000-0000CB0C0000}"/>
    <cellStyle name="20% - Акцент5 9 10 4" xfId="12233" xr:uid="{00000000-0005-0000-0000-0000CC0C0000}"/>
    <cellStyle name="20% - Акцент5 9 11" xfId="7926" xr:uid="{00000000-0005-0000-0000-0000CD0C0000}"/>
    <cellStyle name="20% - Акцент5 9 12" xfId="10254" xr:uid="{00000000-0005-0000-0000-0000CE0C0000}"/>
    <cellStyle name="20% - Акцент5 9 13" xfId="12234" xr:uid="{00000000-0005-0000-0000-0000CF0C0000}"/>
    <cellStyle name="20% - Акцент5 9 2" xfId="1128" xr:uid="{00000000-0005-0000-0000-0000D00C0000}"/>
    <cellStyle name="20% - Акцент5 9 2 2" xfId="7928" xr:uid="{00000000-0005-0000-0000-0000D10C0000}"/>
    <cellStyle name="20% - Акцент5 9 2 3" xfId="10252" xr:uid="{00000000-0005-0000-0000-0000D20C0000}"/>
    <cellStyle name="20% - Акцент5 9 2 4" xfId="12232" xr:uid="{00000000-0005-0000-0000-0000D30C0000}"/>
    <cellStyle name="20% - Акцент5 9 3" xfId="1129" xr:uid="{00000000-0005-0000-0000-0000D40C0000}"/>
    <cellStyle name="20% - Акцент5 9 3 2" xfId="7929" xr:uid="{00000000-0005-0000-0000-0000D50C0000}"/>
    <cellStyle name="20% - Акцент5 9 3 3" xfId="10251" xr:uid="{00000000-0005-0000-0000-0000D60C0000}"/>
    <cellStyle name="20% - Акцент5 9 3 4" xfId="12231" xr:uid="{00000000-0005-0000-0000-0000D70C0000}"/>
    <cellStyle name="20% - Акцент5 9 4" xfId="1130" xr:uid="{00000000-0005-0000-0000-0000D80C0000}"/>
    <cellStyle name="20% - Акцент5 9 4 2" xfId="7930" xr:uid="{00000000-0005-0000-0000-0000D90C0000}"/>
    <cellStyle name="20% - Акцент5 9 4 3" xfId="10250" xr:uid="{00000000-0005-0000-0000-0000DA0C0000}"/>
    <cellStyle name="20% - Акцент5 9 4 4" xfId="12230" xr:uid="{00000000-0005-0000-0000-0000DB0C0000}"/>
    <cellStyle name="20% - Акцент5 9 5" xfId="1131" xr:uid="{00000000-0005-0000-0000-0000DC0C0000}"/>
    <cellStyle name="20% - Акцент5 9 5 2" xfId="7931" xr:uid="{00000000-0005-0000-0000-0000DD0C0000}"/>
    <cellStyle name="20% - Акцент5 9 5 3" xfId="10249" xr:uid="{00000000-0005-0000-0000-0000DE0C0000}"/>
    <cellStyle name="20% - Акцент5 9 5 4" xfId="12229" xr:uid="{00000000-0005-0000-0000-0000DF0C0000}"/>
    <cellStyle name="20% - Акцент5 9 6" xfId="1132" xr:uid="{00000000-0005-0000-0000-0000E00C0000}"/>
    <cellStyle name="20% - Акцент5 9 6 2" xfId="7932" xr:uid="{00000000-0005-0000-0000-0000E10C0000}"/>
    <cellStyle name="20% - Акцент5 9 6 3" xfId="10248" xr:uid="{00000000-0005-0000-0000-0000E20C0000}"/>
    <cellStyle name="20% - Акцент5 9 6 4" xfId="12228" xr:uid="{00000000-0005-0000-0000-0000E30C0000}"/>
    <cellStyle name="20% - Акцент5 9 7" xfId="1133" xr:uid="{00000000-0005-0000-0000-0000E40C0000}"/>
    <cellStyle name="20% - Акцент5 9 7 2" xfId="7933" xr:uid="{00000000-0005-0000-0000-0000E50C0000}"/>
    <cellStyle name="20% - Акцент5 9 7 3" xfId="10247" xr:uid="{00000000-0005-0000-0000-0000E60C0000}"/>
    <cellStyle name="20% - Акцент5 9 7 4" xfId="12227" xr:uid="{00000000-0005-0000-0000-0000E70C0000}"/>
    <cellStyle name="20% - Акцент5 9 8" xfId="1134" xr:uid="{00000000-0005-0000-0000-0000E80C0000}"/>
    <cellStyle name="20% - Акцент5 9 8 2" xfId="7934" xr:uid="{00000000-0005-0000-0000-0000E90C0000}"/>
    <cellStyle name="20% - Акцент5 9 8 3" xfId="10246" xr:uid="{00000000-0005-0000-0000-0000EA0C0000}"/>
    <cellStyle name="20% - Акцент5 9 8 4" xfId="12226" xr:uid="{00000000-0005-0000-0000-0000EB0C0000}"/>
    <cellStyle name="20% - Акцент5 9 9" xfId="1135" xr:uid="{00000000-0005-0000-0000-0000EC0C0000}"/>
    <cellStyle name="20% - Акцент5 9 9 2" xfId="7935" xr:uid="{00000000-0005-0000-0000-0000ED0C0000}"/>
    <cellStyle name="20% - Акцент5 9 9 3" xfId="10245" xr:uid="{00000000-0005-0000-0000-0000EE0C0000}"/>
    <cellStyle name="20% - Акцент5 9 9 4" xfId="12225" xr:uid="{00000000-0005-0000-0000-0000EF0C0000}"/>
    <cellStyle name="20% - Акцент6 10" xfId="1136" xr:uid="{00000000-0005-0000-0000-0000F00C0000}"/>
    <cellStyle name="20% - Акцент6 10 10" xfId="1137" xr:uid="{00000000-0005-0000-0000-0000F10C0000}"/>
    <cellStyle name="20% - Акцент6 10 10 2" xfId="7937" xr:uid="{00000000-0005-0000-0000-0000F20C0000}"/>
    <cellStyle name="20% - Акцент6 10 10 3" xfId="10243" xr:uid="{00000000-0005-0000-0000-0000F30C0000}"/>
    <cellStyle name="20% - Акцент6 10 10 4" xfId="12223" xr:uid="{00000000-0005-0000-0000-0000F40C0000}"/>
    <cellStyle name="20% - Акцент6 10 11" xfId="7936" xr:uid="{00000000-0005-0000-0000-0000F50C0000}"/>
    <cellStyle name="20% - Акцент6 10 12" xfId="10244" xr:uid="{00000000-0005-0000-0000-0000F60C0000}"/>
    <cellStyle name="20% - Акцент6 10 13" xfId="12224" xr:uid="{00000000-0005-0000-0000-0000F70C0000}"/>
    <cellStyle name="20% - Акцент6 10 2" xfId="1138" xr:uid="{00000000-0005-0000-0000-0000F80C0000}"/>
    <cellStyle name="20% - Акцент6 10 2 2" xfId="7938" xr:uid="{00000000-0005-0000-0000-0000F90C0000}"/>
    <cellStyle name="20% - Акцент6 10 2 3" xfId="10242" xr:uid="{00000000-0005-0000-0000-0000FA0C0000}"/>
    <cellStyle name="20% - Акцент6 10 2 4" xfId="12222" xr:uid="{00000000-0005-0000-0000-0000FB0C0000}"/>
    <cellStyle name="20% - Акцент6 10 3" xfId="1139" xr:uid="{00000000-0005-0000-0000-0000FC0C0000}"/>
    <cellStyle name="20% - Акцент6 10 3 2" xfId="7939" xr:uid="{00000000-0005-0000-0000-0000FD0C0000}"/>
    <cellStyle name="20% - Акцент6 10 3 3" xfId="10241" xr:uid="{00000000-0005-0000-0000-0000FE0C0000}"/>
    <cellStyle name="20% - Акцент6 10 3 4" xfId="12221" xr:uid="{00000000-0005-0000-0000-0000FF0C0000}"/>
    <cellStyle name="20% - Акцент6 10 4" xfId="1140" xr:uid="{00000000-0005-0000-0000-0000000D0000}"/>
    <cellStyle name="20% - Акцент6 10 4 2" xfId="7940" xr:uid="{00000000-0005-0000-0000-0000010D0000}"/>
    <cellStyle name="20% - Акцент6 10 4 3" xfId="10240" xr:uid="{00000000-0005-0000-0000-0000020D0000}"/>
    <cellStyle name="20% - Акцент6 10 4 4" xfId="12220" xr:uid="{00000000-0005-0000-0000-0000030D0000}"/>
    <cellStyle name="20% - Акцент6 10 5" xfId="1141" xr:uid="{00000000-0005-0000-0000-0000040D0000}"/>
    <cellStyle name="20% - Акцент6 10 5 2" xfId="7941" xr:uid="{00000000-0005-0000-0000-0000050D0000}"/>
    <cellStyle name="20% - Акцент6 10 5 3" xfId="10239" xr:uid="{00000000-0005-0000-0000-0000060D0000}"/>
    <cellStyle name="20% - Акцент6 10 5 4" xfId="12219" xr:uid="{00000000-0005-0000-0000-0000070D0000}"/>
    <cellStyle name="20% - Акцент6 10 6" xfId="1142" xr:uid="{00000000-0005-0000-0000-0000080D0000}"/>
    <cellStyle name="20% - Акцент6 10 6 2" xfId="7942" xr:uid="{00000000-0005-0000-0000-0000090D0000}"/>
    <cellStyle name="20% - Акцент6 10 6 3" xfId="10238" xr:uid="{00000000-0005-0000-0000-00000A0D0000}"/>
    <cellStyle name="20% - Акцент6 10 6 4" xfId="12218" xr:uid="{00000000-0005-0000-0000-00000B0D0000}"/>
    <cellStyle name="20% - Акцент6 10 7" xfId="1143" xr:uid="{00000000-0005-0000-0000-00000C0D0000}"/>
    <cellStyle name="20% - Акцент6 10 7 2" xfId="7943" xr:uid="{00000000-0005-0000-0000-00000D0D0000}"/>
    <cellStyle name="20% - Акцент6 10 7 3" xfId="10237" xr:uid="{00000000-0005-0000-0000-00000E0D0000}"/>
    <cellStyle name="20% - Акцент6 10 7 4" xfId="12217" xr:uid="{00000000-0005-0000-0000-00000F0D0000}"/>
    <cellStyle name="20% - Акцент6 10 8" xfId="1144" xr:uid="{00000000-0005-0000-0000-0000100D0000}"/>
    <cellStyle name="20% - Акцент6 10 8 2" xfId="7944" xr:uid="{00000000-0005-0000-0000-0000110D0000}"/>
    <cellStyle name="20% - Акцент6 10 8 3" xfId="10236" xr:uid="{00000000-0005-0000-0000-0000120D0000}"/>
    <cellStyle name="20% - Акцент6 10 8 4" xfId="12216" xr:uid="{00000000-0005-0000-0000-0000130D0000}"/>
    <cellStyle name="20% - Акцент6 10 9" xfId="1145" xr:uid="{00000000-0005-0000-0000-0000140D0000}"/>
    <cellStyle name="20% - Акцент6 10 9 2" xfId="7945" xr:uid="{00000000-0005-0000-0000-0000150D0000}"/>
    <cellStyle name="20% - Акцент6 10 9 3" xfId="10235" xr:uid="{00000000-0005-0000-0000-0000160D0000}"/>
    <cellStyle name="20% - Акцент6 10 9 4" xfId="12215" xr:uid="{00000000-0005-0000-0000-0000170D0000}"/>
    <cellStyle name="20% - Акцент6 11" xfId="1146" xr:uid="{00000000-0005-0000-0000-0000180D0000}"/>
    <cellStyle name="20% - Акцент6 11 10" xfId="1147" xr:uid="{00000000-0005-0000-0000-0000190D0000}"/>
    <cellStyle name="20% - Акцент6 11 10 2" xfId="7947" xr:uid="{00000000-0005-0000-0000-00001A0D0000}"/>
    <cellStyle name="20% - Акцент6 11 10 3" xfId="10233" xr:uid="{00000000-0005-0000-0000-00001B0D0000}"/>
    <cellStyle name="20% - Акцент6 11 10 4" xfId="12213" xr:uid="{00000000-0005-0000-0000-00001C0D0000}"/>
    <cellStyle name="20% - Акцент6 11 11" xfId="7946" xr:uid="{00000000-0005-0000-0000-00001D0D0000}"/>
    <cellStyle name="20% - Акцент6 11 12" xfId="10234" xr:uid="{00000000-0005-0000-0000-00001E0D0000}"/>
    <cellStyle name="20% - Акцент6 11 13" xfId="12214" xr:uid="{00000000-0005-0000-0000-00001F0D0000}"/>
    <cellStyle name="20% - Акцент6 11 2" xfId="1148" xr:uid="{00000000-0005-0000-0000-0000200D0000}"/>
    <cellStyle name="20% - Акцент6 11 2 2" xfId="7948" xr:uid="{00000000-0005-0000-0000-0000210D0000}"/>
    <cellStyle name="20% - Акцент6 11 2 3" xfId="10232" xr:uid="{00000000-0005-0000-0000-0000220D0000}"/>
    <cellStyle name="20% - Акцент6 11 2 4" xfId="12212" xr:uid="{00000000-0005-0000-0000-0000230D0000}"/>
    <cellStyle name="20% - Акцент6 11 3" xfId="1149" xr:uid="{00000000-0005-0000-0000-0000240D0000}"/>
    <cellStyle name="20% - Акцент6 11 3 2" xfId="7949" xr:uid="{00000000-0005-0000-0000-0000250D0000}"/>
    <cellStyle name="20% - Акцент6 11 3 3" xfId="10231" xr:uid="{00000000-0005-0000-0000-0000260D0000}"/>
    <cellStyle name="20% - Акцент6 11 3 4" xfId="12211" xr:uid="{00000000-0005-0000-0000-0000270D0000}"/>
    <cellStyle name="20% - Акцент6 11 4" xfId="1150" xr:uid="{00000000-0005-0000-0000-0000280D0000}"/>
    <cellStyle name="20% - Акцент6 11 4 2" xfId="7950" xr:uid="{00000000-0005-0000-0000-0000290D0000}"/>
    <cellStyle name="20% - Акцент6 11 4 3" xfId="10230" xr:uid="{00000000-0005-0000-0000-00002A0D0000}"/>
    <cellStyle name="20% - Акцент6 11 4 4" xfId="12210" xr:uid="{00000000-0005-0000-0000-00002B0D0000}"/>
    <cellStyle name="20% - Акцент6 11 5" xfId="1151" xr:uid="{00000000-0005-0000-0000-00002C0D0000}"/>
    <cellStyle name="20% - Акцент6 11 5 2" xfId="7951" xr:uid="{00000000-0005-0000-0000-00002D0D0000}"/>
    <cellStyle name="20% - Акцент6 11 5 3" xfId="10229" xr:uid="{00000000-0005-0000-0000-00002E0D0000}"/>
    <cellStyle name="20% - Акцент6 11 5 4" xfId="12209" xr:uid="{00000000-0005-0000-0000-00002F0D0000}"/>
    <cellStyle name="20% - Акцент6 11 6" xfId="1152" xr:uid="{00000000-0005-0000-0000-0000300D0000}"/>
    <cellStyle name="20% - Акцент6 11 6 2" xfId="7952" xr:uid="{00000000-0005-0000-0000-0000310D0000}"/>
    <cellStyle name="20% - Акцент6 11 6 3" xfId="10228" xr:uid="{00000000-0005-0000-0000-0000320D0000}"/>
    <cellStyle name="20% - Акцент6 11 6 4" xfId="12208" xr:uid="{00000000-0005-0000-0000-0000330D0000}"/>
    <cellStyle name="20% - Акцент6 11 7" xfId="1153" xr:uid="{00000000-0005-0000-0000-0000340D0000}"/>
    <cellStyle name="20% - Акцент6 11 7 2" xfId="7953" xr:uid="{00000000-0005-0000-0000-0000350D0000}"/>
    <cellStyle name="20% - Акцент6 11 7 3" xfId="10227" xr:uid="{00000000-0005-0000-0000-0000360D0000}"/>
    <cellStyle name="20% - Акцент6 11 7 4" xfId="12207" xr:uid="{00000000-0005-0000-0000-0000370D0000}"/>
    <cellStyle name="20% - Акцент6 11 8" xfId="1154" xr:uid="{00000000-0005-0000-0000-0000380D0000}"/>
    <cellStyle name="20% - Акцент6 11 8 2" xfId="7954" xr:uid="{00000000-0005-0000-0000-0000390D0000}"/>
    <cellStyle name="20% - Акцент6 11 8 3" xfId="10226" xr:uid="{00000000-0005-0000-0000-00003A0D0000}"/>
    <cellStyle name="20% - Акцент6 11 8 4" xfId="12206" xr:uid="{00000000-0005-0000-0000-00003B0D0000}"/>
    <cellStyle name="20% - Акцент6 11 9" xfId="1155" xr:uid="{00000000-0005-0000-0000-00003C0D0000}"/>
    <cellStyle name="20% - Акцент6 11 9 2" xfId="7955" xr:uid="{00000000-0005-0000-0000-00003D0D0000}"/>
    <cellStyle name="20% - Акцент6 11 9 3" xfId="10225" xr:uid="{00000000-0005-0000-0000-00003E0D0000}"/>
    <cellStyle name="20% - Акцент6 11 9 4" xfId="12205" xr:uid="{00000000-0005-0000-0000-00003F0D0000}"/>
    <cellStyle name="20% - Акцент6 12" xfId="1156" xr:uid="{00000000-0005-0000-0000-0000400D0000}"/>
    <cellStyle name="20% - Акцент6 12 10" xfId="1157" xr:uid="{00000000-0005-0000-0000-0000410D0000}"/>
    <cellStyle name="20% - Акцент6 12 10 2" xfId="7957" xr:uid="{00000000-0005-0000-0000-0000420D0000}"/>
    <cellStyle name="20% - Акцент6 12 10 3" xfId="10223" xr:uid="{00000000-0005-0000-0000-0000430D0000}"/>
    <cellStyle name="20% - Акцент6 12 10 4" xfId="12203" xr:uid="{00000000-0005-0000-0000-0000440D0000}"/>
    <cellStyle name="20% - Акцент6 12 11" xfId="7956" xr:uid="{00000000-0005-0000-0000-0000450D0000}"/>
    <cellStyle name="20% - Акцент6 12 12" xfId="10224" xr:uid="{00000000-0005-0000-0000-0000460D0000}"/>
    <cellStyle name="20% - Акцент6 12 13" xfId="12204" xr:uid="{00000000-0005-0000-0000-0000470D0000}"/>
    <cellStyle name="20% - Акцент6 12 2" xfId="1158" xr:uid="{00000000-0005-0000-0000-0000480D0000}"/>
    <cellStyle name="20% - Акцент6 12 2 2" xfId="7958" xr:uid="{00000000-0005-0000-0000-0000490D0000}"/>
    <cellStyle name="20% - Акцент6 12 2 3" xfId="10222" xr:uid="{00000000-0005-0000-0000-00004A0D0000}"/>
    <cellStyle name="20% - Акцент6 12 2 4" xfId="12202" xr:uid="{00000000-0005-0000-0000-00004B0D0000}"/>
    <cellStyle name="20% - Акцент6 12 3" xfId="1159" xr:uid="{00000000-0005-0000-0000-00004C0D0000}"/>
    <cellStyle name="20% - Акцент6 12 3 2" xfId="7959" xr:uid="{00000000-0005-0000-0000-00004D0D0000}"/>
    <cellStyle name="20% - Акцент6 12 3 3" xfId="10221" xr:uid="{00000000-0005-0000-0000-00004E0D0000}"/>
    <cellStyle name="20% - Акцент6 12 3 4" xfId="12201" xr:uid="{00000000-0005-0000-0000-00004F0D0000}"/>
    <cellStyle name="20% - Акцент6 12 4" xfId="1160" xr:uid="{00000000-0005-0000-0000-0000500D0000}"/>
    <cellStyle name="20% - Акцент6 12 4 2" xfId="7960" xr:uid="{00000000-0005-0000-0000-0000510D0000}"/>
    <cellStyle name="20% - Акцент6 12 4 3" xfId="10220" xr:uid="{00000000-0005-0000-0000-0000520D0000}"/>
    <cellStyle name="20% - Акцент6 12 4 4" xfId="12200" xr:uid="{00000000-0005-0000-0000-0000530D0000}"/>
    <cellStyle name="20% - Акцент6 12 5" xfId="1161" xr:uid="{00000000-0005-0000-0000-0000540D0000}"/>
    <cellStyle name="20% - Акцент6 12 5 2" xfId="7961" xr:uid="{00000000-0005-0000-0000-0000550D0000}"/>
    <cellStyle name="20% - Акцент6 12 5 3" xfId="10219" xr:uid="{00000000-0005-0000-0000-0000560D0000}"/>
    <cellStyle name="20% - Акцент6 12 5 4" xfId="12199" xr:uid="{00000000-0005-0000-0000-0000570D0000}"/>
    <cellStyle name="20% - Акцент6 12 6" xfId="1162" xr:uid="{00000000-0005-0000-0000-0000580D0000}"/>
    <cellStyle name="20% - Акцент6 12 6 2" xfId="7962" xr:uid="{00000000-0005-0000-0000-0000590D0000}"/>
    <cellStyle name="20% - Акцент6 12 6 3" xfId="10218" xr:uid="{00000000-0005-0000-0000-00005A0D0000}"/>
    <cellStyle name="20% - Акцент6 12 6 4" xfId="12198" xr:uid="{00000000-0005-0000-0000-00005B0D0000}"/>
    <cellStyle name="20% - Акцент6 12 7" xfId="1163" xr:uid="{00000000-0005-0000-0000-00005C0D0000}"/>
    <cellStyle name="20% - Акцент6 12 7 2" xfId="7963" xr:uid="{00000000-0005-0000-0000-00005D0D0000}"/>
    <cellStyle name="20% - Акцент6 12 7 3" xfId="10217" xr:uid="{00000000-0005-0000-0000-00005E0D0000}"/>
    <cellStyle name="20% - Акцент6 12 7 4" xfId="12197" xr:uid="{00000000-0005-0000-0000-00005F0D0000}"/>
    <cellStyle name="20% - Акцент6 12 8" xfId="1164" xr:uid="{00000000-0005-0000-0000-0000600D0000}"/>
    <cellStyle name="20% - Акцент6 12 8 2" xfId="7964" xr:uid="{00000000-0005-0000-0000-0000610D0000}"/>
    <cellStyle name="20% - Акцент6 12 8 3" xfId="10216" xr:uid="{00000000-0005-0000-0000-0000620D0000}"/>
    <cellStyle name="20% - Акцент6 12 8 4" xfId="12196" xr:uid="{00000000-0005-0000-0000-0000630D0000}"/>
    <cellStyle name="20% - Акцент6 12 9" xfId="1165" xr:uid="{00000000-0005-0000-0000-0000640D0000}"/>
    <cellStyle name="20% - Акцент6 12 9 2" xfId="7965" xr:uid="{00000000-0005-0000-0000-0000650D0000}"/>
    <cellStyle name="20% - Акцент6 12 9 3" xfId="10215" xr:uid="{00000000-0005-0000-0000-0000660D0000}"/>
    <cellStyle name="20% - Акцент6 12 9 4" xfId="12195" xr:uid="{00000000-0005-0000-0000-0000670D0000}"/>
    <cellStyle name="20% - Акцент6 13" xfId="1166" xr:uid="{00000000-0005-0000-0000-0000680D0000}"/>
    <cellStyle name="20% - Акцент6 13 10" xfId="1167" xr:uid="{00000000-0005-0000-0000-0000690D0000}"/>
    <cellStyle name="20% - Акцент6 13 10 2" xfId="7967" xr:uid="{00000000-0005-0000-0000-00006A0D0000}"/>
    <cellStyle name="20% - Акцент6 13 10 3" xfId="10213" xr:uid="{00000000-0005-0000-0000-00006B0D0000}"/>
    <cellStyle name="20% - Акцент6 13 10 4" xfId="12193" xr:uid="{00000000-0005-0000-0000-00006C0D0000}"/>
    <cellStyle name="20% - Акцент6 13 11" xfId="7966" xr:uid="{00000000-0005-0000-0000-00006D0D0000}"/>
    <cellStyle name="20% - Акцент6 13 12" xfId="10214" xr:uid="{00000000-0005-0000-0000-00006E0D0000}"/>
    <cellStyle name="20% - Акцент6 13 13" xfId="12194" xr:uid="{00000000-0005-0000-0000-00006F0D0000}"/>
    <cellStyle name="20% - Акцент6 13 2" xfId="1168" xr:uid="{00000000-0005-0000-0000-0000700D0000}"/>
    <cellStyle name="20% - Акцент6 13 2 2" xfId="7968" xr:uid="{00000000-0005-0000-0000-0000710D0000}"/>
    <cellStyle name="20% - Акцент6 13 2 3" xfId="10212" xr:uid="{00000000-0005-0000-0000-0000720D0000}"/>
    <cellStyle name="20% - Акцент6 13 2 4" xfId="12192" xr:uid="{00000000-0005-0000-0000-0000730D0000}"/>
    <cellStyle name="20% - Акцент6 13 3" xfId="1169" xr:uid="{00000000-0005-0000-0000-0000740D0000}"/>
    <cellStyle name="20% - Акцент6 13 3 2" xfId="7969" xr:uid="{00000000-0005-0000-0000-0000750D0000}"/>
    <cellStyle name="20% - Акцент6 13 3 3" xfId="10211" xr:uid="{00000000-0005-0000-0000-0000760D0000}"/>
    <cellStyle name="20% - Акцент6 13 3 4" xfId="12191" xr:uid="{00000000-0005-0000-0000-0000770D0000}"/>
    <cellStyle name="20% - Акцент6 13 4" xfId="1170" xr:uid="{00000000-0005-0000-0000-0000780D0000}"/>
    <cellStyle name="20% - Акцент6 13 4 2" xfId="7970" xr:uid="{00000000-0005-0000-0000-0000790D0000}"/>
    <cellStyle name="20% - Акцент6 13 4 3" xfId="10210" xr:uid="{00000000-0005-0000-0000-00007A0D0000}"/>
    <cellStyle name="20% - Акцент6 13 4 4" xfId="12190" xr:uid="{00000000-0005-0000-0000-00007B0D0000}"/>
    <cellStyle name="20% - Акцент6 13 5" xfId="1171" xr:uid="{00000000-0005-0000-0000-00007C0D0000}"/>
    <cellStyle name="20% - Акцент6 13 5 2" xfId="7971" xr:uid="{00000000-0005-0000-0000-00007D0D0000}"/>
    <cellStyle name="20% - Акцент6 13 5 3" xfId="10209" xr:uid="{00000000-0005-0000-0000-00007E0D0000}"/>
    <cellStyle name="20% - Акцент6 13 5 4" xfId="12189" xr:uid="{00000000-0005-0000-0000-00007F0D0000}"/>
    <cellStyle name="20% - Акцент6 13 6" xfId="1172" xr:uid="{00000000-0005-0000-0000-0000800D0000}"/>
    <cellStyle name="20% - Акцент6 13 6 2" xfId="7972" xr:uid="{00000000-0005-0000-0000-0000810D0000}"/>
    <cellStyle name="20% - Акцент6 13 6 3" xfId="10208" xr:uid="{00000000-0005-0000-0000-0000820D0000}"/>
    <cellStyle name="20% - Акцент6 13 6 4" xfId="12188" xr:uid="{00000000-0005-0000-0000-0000830D0000}"/>
    <cellStyle name="20% - Акцент6 13 7" xfId="1173" xr:uid="{00000000-0005-0000-0000-0000840D0000}"/>
    <cellStyle name="20% - Акцент6 13 7 2" xfId="7973" xr:uid="{00000000-0005-0000-0000-0000850D0000}"/>
    <cellStyle name="20% - Акцент6 13 7 3" xfId="10207" xr:uid="{00000000-0005-0000-0000-0000860D0000}"/>
    <cellStyle name="20% - Акцент6 13 7 4" xfId="12187" xr:uid="{00000000-0005-0000-0000-0000870D0000}"/>
    <cellStyle name="20% - Акцент6 13 8" xfId="1174" xr:uid="{00000000-0005-0000-0000-0000880D0000}"/>
    <cellStyle name="20% - Акцент6 13 8 2" xfId="7974" xr:uid="{00000000-0005-0000-0000-0000890D0000}"/>
    <cellStyle name="20% - Акцент6 13 8 3" xfId="10206" xr:uid="{00000000-0005-0000-0000-00008A0D0000}"/>
    <cellStyle name="20% - Акцент6 13 8 4" xfId="12186" xr:uid="{00000000-0005-0000-0000-00008B0D0000}"/>
    <cellStyle name="20% - Акцент6 13 9" xfId="1175" xr:uid="{00000000-0005-0000-0000-00008C0D0000}"/>
    <cellStyle name="20% - Акцент6 13 9 2" xfId="7975" xr:uid="{00000000-0005-0000-0000-00008D0D0000}"/>
    <cellStyle name="20% - Акцент6 13 9 3" xfId="10205" xr:uid="{00000000-0005-0000-0000-00008E0D0000}"/>
    <cellStyle name="20% - Акцент6 13 9 4" xfId="12185" xr:uid="{00000000-0005-0000-0000-00008F0D0000}"/>
    <cellStyle name="20% - Акцент6 14" xfId="1176" xr:uid="{00000000-0005-0000-0000-0000900D0000}"/>
    <cellStyle name="20% - Акцент6 14 10" xfId="1177" xr:uid="{00000000-0005-0000-0000-0000910D0000}"/>
    <cellStyle name="20% - Акцент6 14 10 2" xfId="7977" xr:uid="{00000000-0005-0000-0000-0000920D0000}"/>
    <cellStyle name="20% - Акцент6 14 10 3" xfId="10203" xr:uid="{00000000-0005-0000-0000-0000930D0000}"/>
    <cellStyle name="20% - Акцент6 14 10 4" xfId="12183" xr:uid="{00000000-0005-0000-0000-0000940D0000}"/>
    <cellStyle name="20% - Акцент6 14 11" xfId="7976" xr:uid="{00000000-0005-0000-0000-0000950D0000}"/>
    <cellStyle name="20% - Акцент6 14 12" xfId="10204" xr:uid="{00000000-0005-0000-0000-0000960D0000}"/>
    <cellStyle name="20% - Акцент6 14 13" xfId="12184" xr:uid="{00000000-0005-0000-0000-0000970D0000}"/>
    <cellStyle name="20% - Акцент6 14 2" xfId="1178" xr:uid="{00000000-0005-0000-0000-0000980D0000}"/>
    <cellStyle name="20% - Акцент6 14 2 2" xfId="7978" xr:uid="{00000000-0005-0000-0000-0000990D0000}"/>
    <cellStyle name="20% - Акцент6 14 2 3" xfId="10202" xr:uid="{00000000-0005-0000-0000-00009A0D0000}"/>
    <cellStyle name="20% - Акцент6 14 2 4" xfId="12182" xr:uid="{00000000-0005-0000-0000-00009B0D0000}"/>
    <cellStyle name="20% - Акцент6 14 3" xfId="1179" xr:uid="{00000000-0005-0000-0000-00009C0D0000}"/>
    <cellStyle name="20% - Акцент6 14 3 2" xfId="7979" xr:uid="{00000000-0005-0000-0000-00009D0D0000}"/>
    <cellStyle name="20% - Акцент6 14 3 3" xfId="10201" xr:uid="{00000000-0005-0000-0000-00009E0D0000}"/>
    <cellStyle name="20% - Акцент6 14 3 4" xfId="12181" xr:uid="{00000000-0005-0000-0000-00009F0D0000}"/>
    <cellStyle name="20% - Акцент6 14 4" xfId="1180" xr:uid="{00000000-0005-0000-0000-0000A00D0000}"/>
    <cellStyle name="20% - Акцент6 14 4 2" xfId="7980" xr:uid="{00000000-0005-0000-0000-0000A10D0000}"/>
    <cellStyle name="20% - Акцент6 14 4 3" xfId="10200" xr:uid="{00000000-0005-0000-0000-0000A20D0000}"/>
    <cellStyle name="20% - Акцент6 14 4 4" xfId="12180" xr:uid="{00000000-0005-0000-0000-0000A30D0000}"/>
    <cellStyle name="20% - Акцент6 14 5" xfId="1181" xr:uid="{00000000-0005-0000-0000-0000A40D0000}"/>
    <cellStyle name="20% - Акцент6 14 5 2" xfId="7981" xr:uid="{00000000-0005-0000-0000-0000A50D0000}"/>
    <cellStyle name="20% - Акцент6 14 5 3" xfId="10199" xr:uid="{00000000-0005-0000-0000-0000A60D0000}"/>
    <cellStyle name="20% - Акцент6 14 5 4" xfId="12179" xr:uid="{00000000-0005-0000-0000-0000A70D0000}"/>
    <cellStyle name="20% - Акцент6 14 6" xfId="1182" xr:uid="{00000000-0005-0000-0000-0000A80D0000}"/>
    <cellStyle name="20% - Акцент6 14 6 2" xfId="7982" xr:uid="{00000000-0005-0000-0000-0000A90D0000}"/>
    <cellStyle name="20% - Акцент6 14 6 3" xfId="10198" xr:uid="{00000000-0005-0000-0000-0000AA0D0000}"/>
    <cellStyle name="20% - Акцент6 14 6 4" xfId="12178" xr:uid="{00000000-0005-0000-0000-0000AB0D0000}"/>
    <cellStyle name="20% - Акцент6 14 7" xfId="1183" xr:uid="{00000000-0005-0000-0000-0000AC0D0000}"/>
    <cellStyle name="20% - Акцент6 14 7 2" xfId="7983" xr:uid="{00000000-0005-0000-0000-0000AD0D0000}"/>
    <cellStyle name="20% - Акцент6 14 7 3" xfId="10197" xr:uid="{00000000-0005-0000-0000-0000AE0D0000}"/>
    <cellStyle name="20% - Акцент6 14 7 4" xfId="12177" xr:uid="{00000000-0005-0000-0000-0000AF0D0000}"/>
    <cellStyle name="20% - Акцент6 14 8" xfId="1184" xr:uid="{00000000-0005-0000-0000-0000B00D0000}"/>
    <cellStyle name="20% - Акцент6 14 8 2" xfId="7984" xr:uid="{00000000-0005-0000-0000-0000B10D0000}"/>
    <cellStyle name="20% - Акцент6 14 8 3" xfId="10196" xr:uid="{00000000-0005-0000-0000-0000B20D0000}"/>
    <cellStyle name="20% - Акцент6 14 8 4" xfId="12176" xr:uid="{00000000-0005-0000-0000-0000B30D0000}"/>
    <cellStyle name="20% - Акцент6 14 9" xfId="1185" xr:uid="{00000000-0005-0000-0000-0000B40D0000}"/>
    <cellStyle name="20% - Акцент6 14 9 2" xfId="7985" xr:uid="{00000000-0005-0000-0000-0000B50D0000}"/>
    <cellStyle name="20% - Акцент6 14 9 3" xfId="10195" xr:uid="{00000000-0005-0000-0000-0000B60D0000}"/>
    <cellStyle name="20% - Акцент6 14 9 4" xfId="12175" xr:uid="{00000000-0005-0000-0000-0000B70D0000}"/>
    <cellStyle name="20% - Акцент6 15" xfId="1186" xr:uid="{00000000-0005-0000-0000-0000B80D0000}"/>
    <cellStyle name="20% - Акцент6 15 10" xfId="10194" xr:uid="{00000000-0005-0000-0000-0000B90D0000}"/>
    <cellStyle name="20% - Акцент6 15 11" xfId="12174" xr:uid="{00000000-0005-0000-0000-0000BA0D0000}"/>
    <cellStyle name="20% - Акцент6 15 2" xfId="1187" xr:uid="{00000000-0005-0000-0000-0000BB0D0000}"/>
    <cellStyle name="20% - Акцент6 15 2 2" xfId="7987" xr:uid="{00000000-0005-0000-0000-0000BC0D0000}"/>
    <cellStyle name="20% - Акцент6 15 2 3" xfId="10193" xr:uid="{00000000-0005-0000-0000-0000BD0D0000}"/>
    <cellStyle name="20% - Акцент6 15 2 4" xfId="12173" xr:uid="{00000000-0005-0000-0000-0000BE0D0000}"/>
    <cellStyle name="20% - Акцент6 15 3" xfId="1188" xr:uid="{00000000-0005-0000-0000-0000BF0D0000}"/>
    <cellStyle name="20% - Акцент6 15 3 2" xfId="7988" xr:uid="{00000000-0005-0000-0000-0000C00D0000}"/>
    <cellStyle name="20% - Акцент6 15 3 3" xfId="10192" xr:uid="{00000000-0005-0000-0000-0000C10D0000}"/>
    <cellStyle name="20% - Акцент6 15 3 4" xfId="12172" xr:uid="{00000000-0005-0000-0000-0000C20D0000}"/>
    <cellStyle name="20% - Акцент6 15 4" xfId="1189" xr:uid="{00000000-0005-0000-0000-0000C30D0000}"/>
    <cellStyle name="20% - Акцент6 15 4 2" xfId="7989" xr:uid="{00000000-0005-0000-0000-0000C40D0000}"/>
    <cellStyle name="20% - Акцент6 15 4 3" xfId="10191" xr:uid="{00000000-0005-0000-0000-0000C50D0000}"/>
    <cellStyle name="20% - Акцент6 15 4 4" xfId="12171" xr:uid="{00000000-0005-0000-0000-0000C60D0000}"/>
    <cellStyle name="20% - Акцент6 15 5" xfId="1190" xr:uid="{00000000-0005-0000-0000-0000C70D0000}"/>
    <cellStyle name="20% - Акцент6 15 5 2" xfId="7990" xr:uid="{00000000-0005-0000-0000-0000C80D0000}"/>
    <cellStyle name="20% - Акцент6 15 5 3" xfId="10190" xr:uid="{00000000-0005-0000-0000-0000C90D0000}"/>
    <cellStyle name="20% - Акцент6 15 5 4" xfId="12170" xr:uid="{00000000-0005-0000-0000-0000CA0D0000}"/>
    <cellStyle name="20% - Акцент6 15 6" xfId="1191" xr:uid="{00000000-0005-0000-0000-0000CB0D0000}"/>
    <cellStyle name="20% - Акцент6 15 6 2" xfId="7991" xr:uid="{00000000-0005-0000-0000-0000CC0D0000}"/>
    <cellStyle name="20% - Акцент6 15 6 3" xfId="10189" xr:uid="{00000000-0005-0000-0000-0000CD0D0000}"/>
    <cellStyle name="20% - Акцент6 15 6 4" xfId="12169" xr:uid="{00000000-0005-0000-0000-0000CE0D0000}"/>
    <cellStyle name="20% - Акцент6 15 7" xfId="1192" xr:uid="{00000000-0005-0000-0000-0000CF0D0000}"/>
    <cellStyle name="20% - Акцент6 15 7 2" xfId="7992" xr:uid="{00000000-0005-0000-0000-0000D00D0000}"/>
    <cellStyle name="20% - Акцент6 15 7 3" xfId="10188" xr:uid="{00000000-0005-0000-0000-0000D10D0000}"/>
    <cellStyle name="20% - Акцент6 15 7 4" xfId="12168" xr:uid="{00000000-0005-0000-0000-0000D20D0000}"/>
    <cellStyle name="20% - Акцент6 15 8" xfId="1193" xr:uid="{00000000-0005-0000-0000-0000D30D0000}"/>
    <cellStyle name="20% - Акцент6 15 8 2" xfId="7993" xr:uid="{00000000-0005-0000-0000-0000D40D0000}"/>
    <cellStyle name="20% - Акцент6 15 8 3" xfId="10187" xr:uid="{00000000-0005-0000-0000-0000D50D0000}"/>
    <cellStyle name="20% - Акцент6 15 8 4" xfId="12167" xr:uid="{00000000-0005-0000-0000-0000D60D0000}"/>
    <cellStyle name="20% - Акцент6 15 9" xfId="7986" xr:uid="{00000000-0005-0000-0000-0000D70D0000}"/>
    <cellStyle name="20% - Акцент6 16" xfId="1194" xr:uid="{00000000-0005-0000-0000-0000D80D0000}"/>
    <cellStyle name="20% - Акцент6 16 10" xfId="10186" xr:uid="{00000000-0005-0000-0000-0000D90D0000}"/>
    <cellStyle name="20% - Акцент6 16 11" xfId="12166" xr:uid="{00000000-0005-0000-0000-0000DA0D0000}"/>
    <cellStyle name="20% - Акцент6 16 2" xfId="1195" xr:uid="{00000000-0005-0000-0000-0000DB0D0000}"/>
    <cellStyle name="20% - Акцент6 16 2 2" xfId="7995" xr:uid="{00000000-0005-0000-0000-0000DC0D0000}"/>
    <cellStyle name="20% - Акцент6 16 2 3" xfId="10185" xr:uid="{00000000-0005-0000-0000-0000DD0D0000}"/>
    <cellStyle name="20% - Акцент6 16 2 4" xfId="12165" xr:uid="{00000000-0005-0000-0000-0000DE0D0000}"/>
    <cellStyle name="20% - Акцент6 16 3" xfId="1196" xr:uid="{00000000-0005-0000-0000-0000DF0D0000}"/>
    <cellStyle name="20% - Акцент6 16 3 2" xfId="7996" xr:uid="{00000000-0005-0000-0000-0000E00D0000}"/>
    <cellStyle name="20% - Акцент6 16 3 3" xfId="10184" xr:uid="{00000000-0005-0000-0000-0000E10D0000}"/>
    <cellStyle name="20% - Акцент6 16 3 4" xfId="12164" xr:uid="{00000000-0005-0000-0000-0000E20D0000}"/>
    <cellStyle name="20% - Акцент6 16 4" xfId="1197" xr:uid="{00000000-0005-0000-0000-0000E30D0000}"/>
    <cellStyle name="20% - Акцент6 16 4 2" xfId="7997" xr:uid="{00000000-0005-0000-0000-0000E40D0000}"/>
    <cellStyle name="20% - Акцент6 16 4 3" xfId="10183" xr:uid="{00000000-0005-0000-0000-0000E50D0000}"/>
    <cellStyle name="20% - Акцент6 16 4 4" xfId="12163" xr:uid="{00000000-0005-0000-0000-0000E60D0000}"/>
    <cellStyle name="20% - Акцент6 16 5" xfId="1198" xr:uid="{00000000-0005-0000-0000-0000E70D0000}"/>
    <cellStyle name="20% - Акцент6 16 5 2" xfId="7998" xr:uid="{00000000-0005-0000-0000-0000E80D0000}"/>
    <cellStyle name="20% - Акцент6 16 5 3" xfId="10182" xr:uid="{00000000-0005-0000-0000-0000E90D0000}"/>
    <cellStyle name="20% - Акцент6 16 5 4" xfId="12162" xr:uid="{00000000-0005-0000-0000-0000EA0D0000}"/>
    <cellStyle name="20% - Акцент6 16 6" xfId="1199" xr:uid="{00000000-0005-0000-0000-0000EB0D0000}"/>
    <cellStyle name="20% - Акцент6 16 6 2" xfId="7999" xr:uid="{00000000-0005-0000-0000-0000EC0D0000}"/>
    <cellStyle name="20% - Акцент6 16 6 3" xfId="10181" xr:uid="{00000000-0005-0000-0000-0000ED0D0000}"/>
    <cellStyle name="20% - Акцент6 16 6 4" xfId="12161" xr:uid="{00000000-0005-0000-0000-0000EE0D0000}"/>
    <cellStyle name="20% - Акцент6 16 7" xfId="1200" xr:uid="{00000000-0005-0000-0000-0000EF0D0000}"/>
    <cellStyle name="20% - Акцент6 16 7 2" xfId="8000" xr:uid="{00000000-0005-0000-0000-0000F00D0000}"/>
    <cellStyle name="20% - Акцент6 16 7 3" xfId="10180" xr:uid="{00000000-0005-0000-0000-0000F10D0000}"/>
    <cellStyle name="20% - Акцент6 16 7 4" xfId="12160" xr:uid="{00000000-0005-0000-0000-0000F20D0000}"/>
    <cellStyle name="20% - Акцент6 16 8" xfId="1201" xr:uid="{00000000-0005-0000-0000-0000F30D0000}"/>
    <cellStyle name="20% - Акцент6 16 8 2" xfId="8001" xr:uid="{00000000-0005-0000-0000-0000F40D0000}"/>
    <cellStyle name="20% - Акцент6 16 8 3" xfId="10179" xr:uid="{00000000-0005-0000-0000-0000F50D0000}"/>
    <cellStyle name="20% - Акцент6 16 8 4" xfId="12159" xr:uid="{00000000-0005-0000-0000-0000F60D0000}"/>
    <cellStyle name="20% - Акцент6 16 9" xfId="7994" xr:uid="{00000000-0005-0000-0000-0000F70D0000}"/>
    <cellStyle name="20% - Акцент6 17" xfId="1202" xr:uid="{00000000-0005-0000-0000-0000F80D0000}"/>
    <cellStyle name="20% - Акцент6 17 2" xfId="1203" xr:uid="{00000000-0005-0000-0000-0000F90D0000}"/>
    <cellStyle name="20% - Акцент6 17 2 2" xfId="8003" xr:uid="{00000000-0005-0000-0000-0000FA0D0000}"/>
    <cellStyle name="20% - Акцент6 17 2 3" xfId="10177" xr:uid="{00000000-0005-0000-0000-0000FB0D0000}"/>
    <cellStyle name="20% - Акцент6 17 2 4" xfId="12157" xr:uid="{00000000-0005-0000-0000-0000FC0D0000}"/>
    <cellStyle name="20% - Акцент6 17 3" xfId="1204" xr:uid="{00000000-0005-0000-0000-0000FD0D0000}"/>
    <cellStyle name="20% - Акцент6 17 3 2" xfId="8004" xr:uid="{00000000-0005-0000-0000-0000FE0D0000}"/>
    <cellStyle name="20% - Акцент6 17 3 3" xfId="10176" xr:uid="{00000000-0005-0000-0000-0000FF0D0000}"/>
    <cellStyle name="20% - Акцент6 17 3 4" xfId="12156" xr:uid="{00000000-0005-0000-0000-0000000E0000}"/>
    <cellStyle name="20% - Акцент6 17 4" xfId="1205" xr:uid="{00000000-0005-0000-0000-0000010E0000}"/>
    <cellStyle name="20% - Акцент6 17 4 2" xfId="8005" xr:uid="{00000000-0005-0000-0000-0000020E0000}"/>
    <cellStyle name="20% - Акцент6 17 4 3" xfId="10175" xr:uid="{00000000-0005-0000-0000-0000030E0000}"/>
    <cellStyle name="20% - Акцент6 17 4 4" xfId="12155" xr:uid="{00000000-0005-0000-0000-0000040E0000}"/>
    <cellStyle name="20% - Акцент6 17 5" xfId="1206" xr:uid="{00000000-0005-0000-0000-0000050E0000}"/>
    <cellStyle name="20% - Акцент6 17 5 2" xfId="8006" xr:uid="{00000000-0005-0000-0000-0000060E0000}"/>
    <cellStyle name="20% - Акцент6 17 5 3" xfId="10174" xr:uid="{00000000-0005-0000-0000-0000070E0000}"/>
    <cellStyle name="20% - Акцент6 17 5 4" xfId="12154" xr:uid="{00000000-0005-0000-0000-0000080E0000}"/>
    <cellStyle name="20% - Акцент6 17 6" xfId="8002" xr:uid="{00000000-0005-0000-0000-0000090E0000}"/>
    <cellStyle name="20% - Акцент6 17 7" xfId="10178" xr:uid="{00000000-0005-0000-0000-00000A0E0000}"/>
    <cellStyle name="20% - Акцент6 17 8" xfId="12158" xr:uid="{00000000-0005-0000-0000-00000B0E0000}"/>
    <cellStyle name="20% - Акцент6 18" xfId="1207" xr:uid="{00000000-0005-0000-0000-00000C0E0000}"/>
    <cellStyle name="20% - Акцент6 18 2" xfId="1208" xr:uid="{00000000-0005-0000-0000-00000D0E0000}"/>
    <cellStyle name="20% - Акцент6 18 2 2" xfId="8008" xr:uid="{00000000-0005-0000-0000-00000E0E0000}"/>
    <cellStyle name="20% - Акцент6 18 2 3" xfId="10172" xr:uid="{00000000-0005-0000-0000-00000F0E0000}"/>
    <cellStyle name="20% - Акцент6 18 2 4" xfId="12152" xr:uid="{00000000-0005-0000-0000-0000100E0000}"/>
    <cellStyle name="20% - Акцент6 18 3" xfId="1209" xr:uid="{00000000-0005-0000-0000-0000110E0000}"/>
    <cellStyle name="20% - Акцент6 18 3 2" xfId="8009" xr:uid="{00000000-0005-0000-0000-0000120E0000}"/>
    <cellStyle name="20% - Акцент6 18 3 3" xfId="10171" xr:uid="{00000000-0005-0000-0000-0000130E0000}"/>
    <cellStyle name="20% - Акцент6 18 3 4" xfId="12151" xr:uid="{00000000-0005-0000-0000-0000140E0000}"/>
    <cellStyle name="20% - Акцент6 18 4" xfId="1210" xr:uid="{00000000-0005-0000-0000-0000150E0000}"/>
    <cellStyle name="20% - Акцент6 18 4 2" xfId="8010" xr:uid="{00000000-0005-0000-0000-0000160E0000}"/>
    <cellStyle name="20% - Акцент6 18 4 3" xfId="10170" xr:uid="{00000000-0005-0000-0000-0000170E0000}"/>
    <cellStyle name="20% - Акцент6 18 4 4" xfId="12150" xr:uid="{00000000-0005-0000-0000-0000180E0000}"/>
    <cellStyle name="20% - Акцент6 18 5" xfId="1211" xr:uid="{00000000-0005-0000-0000-0000190E0000}"/>
    <cellStyle name="20% - Акцент6 18 5 2" xfId="8011" xr:uid="{00000000-0005-0000-0000-00001A0E0000}"/>
    <cellStyle name="20% - Акцент6 18 5 3" xfId="10169" xr:uid="{00000000-0005-0000-0000-00001B0E0000}"/>
    <cellStyle name="20% - Акцент6 18 5 4" xfId="12149" xr:uid="{00000000-0005-0000-0000-00001C0E0000}"/>
    <cellStyle name="20% - Акцент6 18 6" xfId="8007" xr:uid="{00000000-0005-0000-0000-00001D0E0000}"/>
    <cellStyle name="20% - Акцент6 18 7" xfId="10173" xr:uid="{00000000-0005-0000-0000-00001E0E0000}"/>
    <cellStyle name="20% - Акцент6 18 8" xfId="12153" xr:uid="{00000000-0005-0000-0000-00001F0E0000}"/>
    <cellStyle name="20% - Акцент6 19" xfId="1212" xr:uid="{00000000-0005-0000-0000-0000200E0000}"/>
    <cellStyle name="20% - Акцент6 19 2" xfId="1213" xr:uid="{00000000-0005-0000-0000-0000210E0000}"/>
    <cellStyle name="20% - Акцент6 19 2 2" xfId="8013" xr:uid="{00000000-0005-0000-0000-0000220E0000}"/>
    <cellStyle name="20% - Акцент6 19 2 3" xfId="10167" xr:uid="{00000000-0005-0000-0000-0000230E0000}"/>
    <cellStyle name="20% - Акцент6 19 2 4" xfId="12147" xr:uid="{00000000-0005-0000-0000-0000240E0000}"/>
    <cellStyle name="20% - Акцент6 19 3" xfId="1214" xr:uid="{00000000-0005-0000-0000-0000250E0000}"/>
    <cellStyle name="20% - Акцент6 19 3 2" xfId="8014" xr:uid="{00000000-0005-0000-0000-0000260E0000}"/>
    <cellStyle name="20% - Акцент6 19 3 3" xfId="10166" xr:uid="{00000000-0005-0000-0000-0000270E0000}"/>
    <cellStyle name="20% - Акцент6 19 3 4" xfId="12146" xr:uid="{00000000-0005-0000-0000-0000280E0000}"/>
    <cellStyle name="20% - Акцент6 19 4" xfId="1215" xr:uid="{00000000-0005-0000-0000-0000290E0000}"/>
    <cellStyle name="20% - Акцент6 19 4 2" xfId="8015" xr:uid="{00000000-0005-0000-0000-00002A0E0000}"/>
    <cellStyle name="20% - Акцент6 19 4 3" xfId="10165" xr:uid="{00000000-0005-0000-0000-00002B0E0000}"/>
    <cellStyle name="20% - Акцент6 19 4 4" xfId="12145" xr:uid="{00000000-0005-0000-0000-00002C0E0000}"/>
    <cellStyle name="20% - Акцент6 19 5" xfId="1216" xr:uid="{00000000-0005-0000-0000-00002D0E0000}"/>
    <cellStyle name="20% - Акцент6 19 5 2" xfId="8016" xr:uid="{00000000-0005-0000-0000-00002E0E0000}"/>
    <cellStyle name="20% - Акцент6 19 5 3" xfId="10164" xr:uid="{00000000-0005-0000-0000-00002F0E0000}"/>
    <cellStyle name="20% - Акцент6 19 5 4" xfId="12144" xr:uid="{00000000-0005-0000-0000-0000300E0000}"/>
    <cellStyle name="20% - Акцент6 19 6" xfId="8012" xr:uid="{00000000-0005-0000-0000-0000310E0000}"/>
    <cellStyle name="20% - Акцент6 19 7" xfId="10168" xr:uid="{00000000-0005-0000-0000-0000320E0000}"/>
    <cellStyle name="20% - Акцент6 19 8" xfId="12148" xr:uid="{00000000-0005-0000-0000-0000330E0000}"/>
    <cellStyle name="20% - Акцент6 2" xfId="1217" xr:uid="{00000000-0005-0000-0000-0000340E0000}"/>
    <cellStyle name="20% - Акцент6 2 10" xfId="1218" xr:uid="{00000000-0005-0000-0000-0000350E0000}"/>
    <cellStyle name="20% - Акцент6 2 10 2" xfId="8018" xr:uid="{00000000-0005-0000-0000-0000360E0000}"/>
    <cellStyle name="20% - Акцент6 2 10 3" xfId="10162" xr:uid="{00000000-0005-0000-0000-0000370E0000}"/>
    <cellStyle name="20% - Акцент6 2 10 4" xfId="12142" xr:uid="{00000000-0005-0000-0000-0000380E0000}"/>
    <cellStyle name="20% - Акцент6 2 11" xfId="8017" xr:uid="{00000000-0005-0000-0000-0000390E0000}"/>
    <cellStyle name="20% - Акцент6 2 12" xfId="10163" xr:uid="{00000000-0005-0000-0000-00003A0E0000}"/>
    <cellStyle name="20% - Акцент6 2 13" xfId="12143" xr:uid="{00000000-0005-0000-0000-00003B0E0000}"/>
    <cellStyle name="20% - Акцент6 2 2" xfId="1219" xr:uid="{00000000-0005-0000-0000-00003C0E0000}"/>
    <cellStyle name="20% - Акцент6 2 2 2" xfId="8019" xr:uid="{00000000-0005-0000-0000-00003D0E0000}"/>
    <cellStyle name="20% - Акцент6 2 2 3" xfId="10161" xr:uid="{00000000-0005-0000-0000-00003E0E0000}"/>
    <cellStyle name="20% - Акцент6 2 2 4" xfId="12141" xr:uid="{00000000-0005-0000-0000-00003F0E0000}"/>
    <cellStyle name="20% - Акцент6 2 3" xfId="1220" xr:uid="{00000000-0005-0000-0000-0000400E0000}"/>
    <cellStyle name="20% - Акцент6 2 3 2" xfId="8020" xr:uid="{00000000-0005-0000-0000-0000410E0000}"/>
    <cellStyle name="20% - Акцент6 2 3 3" xfId="10160" xr:uid="{00000000-0005-0000-0000-0000420E0000}"/>
    <cellStyle name="20% - Акцент6 2 3 4" xfId="12140" xr:uid="{00000000-0005-0000-0000-0000430E0000}"/>
    <cellStyle name="20% - Акцент6 2 4" xfId="1221" xr:uid="{00000000-0005-0000-0000-0000440E0000}"/>
    <cellStyle name="20% - Акцент6 2 4 2" xfId="8021" xr:uid="{00000000-0005-0000-0000-0000450E0000}"/>
    <cellStyle name="20% - Акцент6 2 4 3" xfId="10159" xr:uid="{00000000-0005-0000-0000-0000460E0000}"/>
    <cellStyle name="20% - Акцент6 2 4 4" xfId="12139" xr:uid="{00000000-0005-0000-0000-0000470E0000}"/>
    <cellStyle name="20% - Акцент6 2 5" xfId="1222" xr:uid="{00000000-0005-0000-0000-0000480E0000}"/>
    <cellStyle name="20% - Акцент6 2 5 2" xfId="8022" xr:uid="{00000000-0005-0000-0000-0000490E0000}"/>
    <cellStyle name="20% - Акцент6 2 5 3" xfId="10158" xr:uid="{00000000-0005-0000-0000-00004A0E0000}"/>
    <cellStyle name="20% - Акцент6 2 5 4" xfId="12138" xr:uid="{00000000-0005-0000-0000-00004B0E0000}"/>
    <cellStyle name="20% - Акцент6 2 6" xfId="1223" xr:uid="{00000000-0005-0000-0000-00004C0E0000}"/>
    <cellStyle name="20% - Акцент6 2 6 2" xfId="8023" xr:uid="{00000000-0005-0000-0000-00004D0E0000}"/>
    <cellStyle name="20% - Акцент6 2 6 3" xfId="10157" xr:uid="{00000000-0005-0000-0000-00004E0E0000}"/>
    <cellStyle name="20% - Акцент6 2 6 4" xfId="12137" xr:uid="{00000000-0005-0000-0000-00004F0E0000}"/>
    <cellStyle name="20% - Акцент6 2 7" xfId="1224" xr:uid="{00000000-0005-0000-0000-0000500E0000}"/>
    <cellStyle name="20% - Акцент6 2 7 2" xfId="8024" xr:uid="{00000000-0005-0000-0000-0000510E0000}"/>
    <cellStyle name="20% - Акцент6 2 7 3" xfId="10156" xr:uid="{00000000-0005-0000-0000-0000520E0000}"/>
    <cellStyle name="20% - Акцент6 2 7 4" xfId="12136" xr:uid="{00000000-0005-0000-0000-0000530E0000}"/>
    <cellStyle name="20% - Акцент6 2 8" xfId="1225" xr:uid="{00000000-0005-0000-0000-0000540E0000}"/>
    <cellStyle name="20% - Акцент6 2 8 2" xfId="8025" xr:uid="{00000000-0005-0000-0000-0000550E0000}"/>
    <cellStyle name="20% - Акцент6 2 8 3" xfId="10155" xr:uid="{00000000-0005-0000-0000-0000560E0000}"/>
    <cellStyle name="20% - Акцент6 2 8 4" xfId="12135" xr:uid="{00000000-0005-0000-0000-0000570E0000}"/>
    <cellStyle name="20% - Акцент6 2 9" xfId="1226" xr:uid="{00000000-0005-0000-0000-0000580E0000}"/>
    <cellStyle name="20% - Акцент6 2 9 2" xfId="8026" xr:uid="{00000000-0005-0000-0000-0000590E0000}"/>
    <cellStyle name="20% - Акцент6 2 9 3" xfId="10154" xr:uid="{00000000-0005-0000-0000-00005A0E0000}"/>
    <cellStyle name="20% - Акцент6 2 9 4" xfId="12134" xr:uid="{00000000-0005-0000-0000-00005B0E0000}"/>
    <cellStyle name="20% - Акцент6 20" xfId="1227" xr:uid="{00000000-0005-0000-0000-00005C0E0000}"/>
    <cellStyle name="20% - Акцент6 20 2" xfId="8027" xr:uid="{00000000-0005-0000-0000-00005D0E0000}"/>
    <cellStyle name="20% - Акцент6 20 3" xfId="10153" xr:uid="{00000000-0005-0000-0000-00005E0E0000}"/>
    <cellStyle name="20% - Акцент6 20 4" xfId="12133" xr:uid="{00000000-0005-0000-0000-00005F0E0000}"/>
    <cellStyle name="20% - Акцент6 21" xfId="1228" xr:uid="{00000000-0005-0000-0000-0000600E0000}"/>
    <cellStyle name="20% - Акцент6 21 2" xfId="8028" xr:uid="{00000000-0005-0000-0000-0000610E0000}"/>
    <cellStyle name="20% - Акцент6 21 3" xfId="10152" xr:uid="{00000000-0005-0000-0000-0000620E0000}"/>
    <cellStyle name="20% - Акцент6 21 4" xfId="12132" xr:uid="{00000000-0005-0000-0000-0000630E0000}"/>
    <cellStyle name="20% - Акцент6 22" xfId="1229" xr:uid="{00000000-0005-0000-0000-0000640E0000}"/>
    <cellStyle name="20% - Акцент6 22 2" xfId="8029" xr:uid="{00000000-0005-0000-0000-0000650E0000}"/>
    <cellStyle name="20% - Акцент6 22 3" xfId="10151" xr:uid="{00000000-0005-0000-0000-0000660E0000}"/>
    <cellStyle name="20% - Акцент6 22 4" xfId="12131" xr:uid="{00000000-0005-0000-0000-0000670E0000}"/>
    <cellStyle name="20% - Акцент6 23" xfId="1230" xr:uid="{00000000-0005-0000-0000-0000680E0000}"/>
    <cellStyle name="20% - Акцент6 23 2" xfId="8030" xr:uid="{00000000-0005-0000-0000-0000690E0000}"/>
    <cellStyle name="20% - Акцент6 23 3" xfId="10150" xr:uid="{00000000-0005-0000-0000-00006A0E0000}"/>
    <cellStyle name="20% - Акцент6 23 4" xfId="12130" xr:uid="{00000000-0005-0000-0000-00006B0E0000}"/>
    <cellStyle name="20% - Акцент6 24" xfId="14671" xr:uid="{00000000-0005-0000-0000-00006C0E0000}"/>
    <cellStyle name="20% - Акцент6 3" xfId="1231" xr:uid="{00000000-0005-0000-0000-00006D0E0000}"/>
    <cellStyle name="20% - Акцент6 3 10" xfId="1232" xr:uid="{00000000-0005-0000-0000-00006E0E0000}"/>
    <cellStyle name="20% - Акцент6 3 10 2" xfId="8032" xr:uid="{00000000-0005-0000-0000-00006F0E0000}"/>
    <cellStyle name="20% - Акцент6 3 10 3" xfId="7110" xr:uid="{00000000-0005-0000-0000-0000700E0000}"/>
    <cellStyle name="20% - Акцент6 3 10 4" xfId="12128" xr:uid="{00000000-0005-0000-0000-0000710E0000}"/>
    <cellStyle name="20% - Акцент6 3 11" xfId="8031" xr:uid="{00000000-0005-0000-0000-0000720E0000}"/>
    <cellStyle name="20% - Акцент6 3 12" xfId="10149" xr:uid="{00000000-0005-0000-0000-0000730E0000}"/>
    <cellStyle name="20% - Акцент6 3 13" xfId="12129" xr:uid="{00000000-0005-0000-0000-0000740E0000}"/>
    <cellStyle name="20% - Акцент6 3 2" xfId="1233" xr:uid="{00000000-0005-0000-0000-0000750E0000}"/>
    <cellStyle name="20% - Акцент6 3 2 2" xfId="8033" xr:uid="{00000000-0005-0000-0000-0000760E0000}"/>
    <cellStyle name="20% - Акцент6 3 2 3" xfId="10148" xr:uid="{00000000-0005-0000-0000-0000770E0000}"/>
    <cellStyle name="20% - Акцент6 3 2 4" xfId="12127" xr:uid="{00000000-0005-0000-0000-0000780E0000}"/>
    <cellStyle name="20% - Акцент6 3 3" xfId="1234" xr:uid="{00000000-0005-0000-0000-0000790E0000}"/>
    <cellStyle name="20% - Акцент6 3 3 2" xfId="8034" xr:uid="{00000000-0005-0000-0000-00007A0E0000}"/>
    <cellStyle name="20% - Акцент6 3 3 3" xfId="10147" xr:uid="{00000000-0005-0000-0000-00007B0E0000}"/>
    <cellStyle name="20% - Акцент6 3 3 4" xfId="12126" xr:uid="{00000000-0005-0000-0000-00007C0E0000}"/>
    <cellStyle name="20% - Акцент6 3 4" xfId="1235" xr:uid="{00000000-0005-0000-0000-00007D0E0000}"/>
    <cellStyle name="20% - Акцент6 3 4 2" xfId="8035" xr:uid="{00000000-0005-0000-0000-00007E0E0000}"/>
    <cellStyle name="20% - Акцент6 3 4 3" xfId="10146" xr:uid="{00000000-0005-0000-0000-00007F0E0000}"/>
    <cellStyle name="20% - Акцент6 3 4 4" xfId="12125" xr:uid="{00000000-0005-0000-0000-0000800E0000}"/>
    <cellStyle name="20% - Акцент6 3 5" xfId="1236" xr:uid="{00000000-0005-0000-0000-0000810E0000}"/>
    <cellStyle name="20% - Акцент6 3 5 2" xfId="8036" xr:uid="{00000000-0005-0000-0000-0000820E0000}"/>
    <cellStyle name="20% - Акцент6 3 5 3" xfId="10145" xr:uid="{00000000-0005-0000-0000-0000830E0000}"/>
    <cellStyle name="20% - Акцент6 3 5 4" xfId="12124" xr:uid="{00000000-0005-0000-0000-0000840E0000}"/>
    <cellStyle name="20% - Акцент6 3 6" xfId="1237" xr:uid="{00000000-0005-0000-0000-0000850E0000}"/>
    <cellStyle name="20% - Акцент6 3 6 2" xfId="8037" xr:uid="{00000000-0005-0000-0000-0000860E0000}"/>
    <cellStyle name="20% - Акцент6 3 6 3" xfId="10144" xr:uid="{00000000-0005-0000-0000-0000870E0000}"/>
    <cellStyle name="20% - Акцент6 3 6 4" xfId="12123" xr:uid="{00000000-0005-0000-0000-0000880E0000}"/>
    <cellStyle name="20% - Акцент6 3 7" xfId="1238" xr:uid="{00000000-0005-0000-0000-0000890E0000}"/>
    <cellStyle name="20% - Акцент6 3 7 2" xfId="8038" xr:uid="{00000000-0005-0000-0000-00008A0E0000}"/>
    <cellStyle name="20% - Акцент6 3 7 3" xfId="10143" xr:uid="{00000000-0005-0000-0000-00008B0E0000}"/>
    <cellStyle name="20% - Акцент6 3 7 4" xfId="12122" xr:uid="{00000000-0005-0000-0000-00008C0E0000}"/>
    <cellStyle name="20% - Акцент6 3 8" xfId="1239" xr:uid="{00000000-0005-0000-0000-00008D0E0000}"/>
    <cellStyle name="20% - Акцент6 3 8 2" xfId="8039" xr:uid="{00000000-0005-0000-0000-00008E0E0000}"/>
    <cellStyle name="20% - Акцент6 3 8 3" xfId="10142" xr:uid="{00000000-0005-0000-0000-00008F0E0000}"/>
    <cellStyle name="20% - Акцент6 3 8 4" xfId="12121" xr:uid="{00000000-0005-0000-0000-0000900E0000}"/>
    <cellStyle name="20% - Акцент6 3 9" xfId="1240" xr:uid="{00000000-0005-0000-0000-0000910E0000}"/>
    <cellStyle name="20% - Акцент6 3 9 2" xfId="8040" xr:uid="{00000000-0005-0000-0000-0000920E0000}"/>
    <cellStyle name="20% - Акцент6 3 9 3" xfId="10141" xr:uid="{00000000-0005-0000-0000-0000930E0000}"/>
    <cellStyle name="20% - Акцент6 3 9 4" xfId="12120" xr:uid="{00000000-0005-0000-0000-0000940E0000}"/>
    <cellStyle name="20% - Акцент6 4" xfId="1241" xr:uid="{00000000-0005-0000-0000-0000950E0000}"/>
    <cellStyle name="20% - Акцент6 4 10" xfId="1242" xr:uid="{00000000-0005-0000-0000-0000960E0000}"/>
    <cellStyle name="20% - Акцент6 4 10 2" xfId="8042" xr:uid="{00000000-0005-0000-0000-0000970E0000}"/>
    <cellStyle name="20% - Акцент6 4 10 3" xfId="10139" xr:uid="{00000000-0005-0000-0000-0000980E0000}"/>
    <cellStyle name="20% - Акцент6 4 10 4" xfId="12118" xr:uid="{00000000-0005-0000-0000-0000990E0000}"/>
    <cellStyle name="20% - Акцент6 4 11" xfId="8041" xr:uid="{00000000-0005-0000-0000-00009A0E0000}"/>
    <cellStyle name="20% - Акцент6 4 12" xfId="10140" xr:uid="{00000000-0005-0000-0000-00009B0E0000}"/>
    <cellStyle name="20% - Акцент6 4 13" xfId="12119" xr:uid="{00000000-0005-0000-0000-00009C0E0000}"/>
    <cellStyle name="20% - Акцент6 4 2" xfId="1243" xr:uid="{00000000-0005-0000-0000-00009D0E0000}"/>
    <cellStyle name="20% - Акцент6 4 2 2" xfId="8043" xr:uid="{00000000-0005-0000-0000-00009E0E0000}"/>
    <cellStyle name="20% - Акцент6 4 2 3" xfId="10138" xr:uid="{00000000-0005-0000-0000-00009F0E0000}"/>
    <cellStyle name="20% - Акцент6 4 2 4" xfId="12117" xr:uid="{00000000-0005-0000-0000-0000A00E0000}"/>
    <cellStyle name="20% - Акцент6 4 3" xfId="1244" xr:uid="{00000000-0005-0000-0000-0000A10E0000}"/>
    <cellStyle name="20% - Акцент6 4 3 2" xfId="8044" xr:uid="{00000000-0005-0000-0000-0000A20E0000}"/>
    <cellStyle name="20% - Акцент6 4 3 3" xfId="10137" xr:uid="{00000000-0005-0000-0000-0000A30E0000}"/>
    <cellStyle name="20% - Акцент6 4 3 4" xfId="12116" xr:uid="{00000000-0005-0000-0000-0000A40E0000}"/>
    <cellStyle name="20% - Акцент6 4 4" xfId="1245" xr:uid="{00000000-0005-0000-0000-0000A50E0000}"/>
    <cellStyle name="20% - Акцент6 4 4 2" xfId="8045" xr:uid="{00000000-0005-0000-0000-0000A60E0000}"/>
    <cellStyle name="20% - Акцент6 4 4 3" xfId="10136" xr:uid="{00000000-0005-0000-0000-0000A70E0000}"/>
    <cellStyle name="20% - Акцент6 4 4 4" xfId="12115" xr:uid="{00000000-0005-0000-0000-0000A80E0000}"/>
    <cellStyle name="20% - Акцент6 4 5" xfId="1246" xr:uid="{00000000-0005-0000-0000-0000A90E0000}"/>
    <cellStyle name="20% - Акцент6 4 5 2" xfId="8046" xr:uid="{00000000-0005-0000-0000-0000AA0E0000}"/>
    <cellStyle name="20% - Акцент6 4 5 3" xfId="10135" xr:uid="{00000000-0005-0000-0000-0000AB0E0000}"/>
    <cellStyle name="20% - Акцент6 4 5 4" xfId="12114" xr:uid="{00000000-0005-0000-0000-0000AC0E0000}"/>
    <cellStyle name="20% - Акцент6 4 6" xfId="1247" xr:uid="{00000000-0005-0000-0000-0000AD0E0000}"/>
    <cellStyle name="20% - Акцент6 4 6 2" xfId="8047" xr:uid="{00000000-0005-0000-0000-0000AE0E0000}"/>
    <cellStyle name="20% - Акцент6 4 6 3" xfId="10134" xr:uid="{00000000-0005-0000-0000-0000AF0E0000}"/>
    <cellStyle name="20% - Акцент6 4 6 4" xfId="12113" xr:uid="{00000000-0005-0000-0000-0000B00E0000}"/>
    <cellStyle name="20% - Акцент6 4 7" xfId="1248" xr:uid="{00000000-0005-0000-0000-0000B10E0000}"/>
    <cellStyle name="20% - Акцент6 4 7 2" xfId="8048" xr:uid="{00000000-0005-0000-0000-0000B20E0000}"/>
    <cellStyle name="20% - Акцент6 4 7 3" xfId="10133" xr:uid="{00000000-0005-0000-0000-0000B30E0000}"/>
    <cellStyle name="20% - Акцент6 4 7 4" xfId="12112" xr:uid="{00000000-0005-0000-0000-0000B40E0000}"/>
    <cellStyle name="20% - Акцент6 4 8" xfId="1249" xr:uid="{00000000-0005-0000-0000-0000B50E0000}"/>
    <cellStyle name="20% - Акцент6 4 8 2" xfId="8049" xr:uid="{00000000-0005-0000-0000-0000B60E0000}"/>
    <cellStyle name="20% - Акцент6 4 8 3" xfId="10132" xr:uid="{00000000-0005-0000-0000-0000B70E0000}"/>
    <cellStyle name="20% - Акцент6 4 8 4" xfId="12111" xr:uid="{00000000-0005-0000-0000-0000B80E0000}"/>
    <cellStyle name="20% - Акцент6 4 9" xfId="1250" xr:uid="{00000000-0005-0000-0000-0000B90E0000}"/>
    <cellStyle name="20% - Акцент6 4 9 2" xfId="8050" xr:uid="{00000000-0005-0000-0000-0000BA0E0000}"/>
    <cellStyle name="20% - Акцент6 4 9 3" xfId="10131" xr:uid="{00000000-0005-0000-0000-0000BB0E0000}"/>
    <cellStyle name="20% - Акцент6 4 9 4" xfId="12110" xr:uid="{00000000-0005-0000-0000-0000BC0E0000}"/>
    <cellStyle name="20% - Акцент6 5" xfId="1251" xr:uid="{00000000-0005-0000-0000-0000BD0E0000}"/>
    <cellStyle name="20% - Акцент6 5 10" xfId="1252" xr:uid="{00000000-0005-0000-0000-0000BE0E0000}"/>
    <cellStyle name="20% - Акцент6 5 10 2" xfId="8052" xr:uid="{00000000-0005-0000-0000-0000BF0E0000}"/>
    <cellStyle name="20% - Акцент6 5 10 3" xfId="10129" xr:uid="{00000000-0005-0000-0000-0000C00E0000}"/>
    <cellStyle name="20% - Акцент6 5 10 4" xfId="12108" xr:uid="{00000000-0005-0000-0000-0000C10E0000}"/>
    <cellStyle name="20% - Акцент6 5 11" xfId="8051" xr:uid="{00000000-0005-0000-0000-0000C20E0000}"/>
    <cellStyle name="20% - Акцент6 5 12" xfId="10130" xr:uid="{00000000-0005-0000-0000-0000C30E0000}"/>
    <cellStyle name="20% - Акцент6 5 13" xfId="12109" xr:uid="{00000000-0005-0000-0000-0000C40E0000}"/>
    <cellStyle name="20% - Акцент6 5 2" xfId="1253" xr:uid="{00000000-0005-0000-0000-0000C50E0000}"/>
    <cellStyle name="20% - Акцент6 5 2 2" xfId="8053" xr:uid="{00000000-0005-0000-0000-0000C60E0000}"/>
    <cellStyle name="20% - Акцент6 5 2 3" xfId="10128" xr:uid="{00000000-0005-0000-0000-0000C70E0000}"/>
    <cellStyle name="20% - Акцент6 5 2 4" xfId="12107" xr:uid="{00000000-0005-0000-0000-0000C80E0000}"/>
    <cellStyle name="20% - Акцент6 5 3" xfId="1254" xr:uid="{00000000-0005-0000-0000-0000C90E0000}"/>
    <cellStyle name="20% - Акцент6 5 3 2" xfId="8054" xr:uid="{00000000-0005-0000-0000-0000CA0E0000}"/>
    <cellStyle name="20% - Акцент6 5 3 3" xfId="10127" xr:uid="{00000000-0005-0000-0000-0000CB0E0000}"/>
    <cellStyle name="20% - Акцент6 5 3 4" xfId="12106" xr:uid="{00000000-0005-0000-0000-0000CC0E0000}"/>
    <cellStyle name="20% - Акцент6 5 4" xfId="1255" xr:uid="{00000000-0005-0000-0000-0000CD0E0000}"/>
    <cellStyle name="20% - Акцент6 5 4 2" xfId="8055" xr:uid="{00000000-0005-0000-0000-0000CE0E0000}"/>
    <cellStyle name="20% - Акцент6 5 4 3" xfId="10126" xr:uid="{00000000-0005-0000-0000-0000CF0E0000}"/>
    <cellStyle name="20% - Акцент6 5 4 4" xfId="12105" xr:uid="{00000000-0005-0000-0000-0000D00E0000}"/>
    <cellStyle name="20% - Акцент6 5 5" xfId="1256" xr:uid="{00000000-0005-0000-0000-0000D10E0000}"/>
    <cellStyle name="20% - Акцент6 5 5 2" xfId="8056" xr:uid="{00000000-0005-0000-0000-0000D20E0000}"/>
    <cellStyle name="20% - Акцент6 5 5 3" xfId="10125" xr:uid="{00000000-0005-0000-0000-0000D30E0000}"/>
    <cellStyle name="20% - Акцент6 5 5 4" xfId="12104" xr:uid="{00000000-0005-0000-0000-0000D40E0000}"/>
    <cellStyle name="20% - Акцент6 5 6" xfId="1257" xr:uid="{00000000-0005-0000-0000-0000D50E0000}"/>
    <cellStyle name="20% - Акцент6 5 6 2" xfId="8057" xr:uid="{00000000-0005-0000-0000-0000D60E0000}"/>
    <cellStyle name="20% - Акцент6 5 6 3" xfId="10124" xr:uid="{00000000-0005-0000-0000-0000D70E0000}"/>
    <cellStyle name="20% - Акцент6 5 6 4" xfId="12103" xr:uid="{00000000-0005-0000-0000-0000D80E0000}"/>
    <cellStyle name="20% - Акцент6 5 7" xfId="1258" xr:uid="{00000000-0005-0000-0000-0000D90E0000}"/>
    <cellStyle name="20% - Акцент6 5 7 2" xfId="8058" xr:uid="{00000000-0005-0000-0000-0000DA0E0000}"/>
    <cellStyle name="20% - Акцент6 5 7 3" xfId="10123" xr:uid="{00000000-0005-0000-0000-0000DB0E0000}"/>
    <cellStyle name="20% - Акцент6 5 7 4" xfId="12102" xr:uid="{00000000-0005-0000-0000-0000DC0E0000}"/>
    <cellStyle name="20% - Акцент6 5 8" xfId="1259" xr:uid="{00000000-0005-0000-0000-0000DD0E0000}"/>
    <cellStyle name="20% - Акцент6 5 8 2" xfId="8059" xr:uid="{00000000-0005-0000-0000-0000DE0E0000}"/>
    <cellStyle name="20% - Акцент6 5 8 3" xfId="10122" xr:uid="{00000000-0005-0000-0000-0000DF0E0000}"/>
    <cellStyle name="20% - Акцент6 5 8 4" xfId="12101" xr:uid="{00000000-0005-0000-0000-0000E00E0000}"/>
    <cellStyle name="20% - Акцент6 5 9" xfId="1260" xr:uid="{00000000-0005-0000-0000-0000E10E0000}"/>
    <cellStyle name="20% - Акцент6 5 9 2" xfId="8060" xr:uid="{00000000-0005-0000-0000-0000E20E0000}"/>
    <cellStyle name="20% - Акцент6 5 9 3" xfId="10121" xr:uid="{00000000-0005-0000-0000-0000E30E0000}"/>
    <cellStyle name="20% - Акцент6 5 9 4" xfId="12100" xr:uid="{00000000-0005-0000-0000-0000E40E0000}"/>
    <cellStyle name="20% - Акцент6 6" xfId="1261" xr:uid="{00000000-0005-0000-0000-0000E50E0000}"/>
    <cellStyle name="20% - Акцент6 6 10" xfId="1262" xr:uid="{00000000-0005-0000-0000-0000E60E0000}"/>
    <cellStyle name="20% - Акцент6 6 10 2" xfId="8062" xr:uid="{00000000-0005-0000-0000-0000E70E0000}"/>
    <cellStyle name="20% - Акцент6 6 10 3" xfId="10119" xr:uid="{00000000-0005-0000-0000-0000E80E0000}"/>
    <cellStyle name="20% - Акцент6 6 10 4" xfId="12098" xr:uid="{00000000-0005-0000-0000-0000E90E0000}"/>
    <cellStyle name="20% - Акцент6 6 11" xfId="8061" xr:uid="{00000000-0005-0000-0000-0000EA0E0000}"/>
    <cellStyle name="20% - Акцент6 6 12" xfId="10120" xr:uid="{00000000-0005-0000-0000-0000EB0E0000}"/>
    <cellStyle name="20% - Акцент6 6 13" xfId="12099" xr:uid="{00000000-0005-0000-0000-0000EC0E0000}"/>
    <cellStyle name="20% - Акцент6 6 2" xfId="1263" xr:uid="{00000000-0005-0000-0000-0000ED0E0000}"/>
    <cellStyle name="20% - Акцент6 6 2 2" xfId="8063" xr:uid="{00000000-0005-0000-0000-0000EE0E0000}"/>
    <cellStyle name="20% - Акцент6 6 2 3" xfId="10118" xr:uid="{00000000-0005-0000-0000-0000EF0E0000}"/>
    <cellStyle name="20% - Акцент6 6 2 4" xfId="12097" xr:uid="{00000000-0005-0000-0000-0000F00E0000}"/>
    <cellStyle name="20% - Акцент6 6 3" xfId="1264" xr:uid="{00000000-0005-0000-0000-0000F10E0000}"/>
    <cellStyle name="20% - Акцент6 6 3 2" xfId="8064" xr:uid="{00000000-0005-0000-0000-0000F20E0000}"/>
    <cellStyle name="20% - Акцент6 6 3 3" xfId="10117" xr:uid="{00000000-0005-0000-0000-0000F30E0000}"/>
    <cellStyle name="20% - Акцент6 6 3 4" xfId="12096" xr:uid="{00000000-0005-0000-0000-0000F40E0000}"/>
    <cellStyle name="20% - Акцент6 6 4" xfId="1265" xr:uid="{00000000-0005-0000-0000-0000F50E0000}"/>
    <cellStyle name="20% - Акцент6 6 4 2" xfId="8065" xr:uid="{00000000-0005-0000-0000-0000F60E0000}"/>
    <cellStyle name="20% - Акцент6 6 4 3" xfId="10116" xr:uid="{00000000-0005-0000-0000-0000F70E0000}"/>
    <cellStyle name="20% - Акцент6 6 4 4" xfId="12095" xr:uid="{00000000-0005-0000-0000-0000F80E0000}"/>
    <cellStyle name="20% - Акцент6 6 5" xfId="1266" xr:uid="{00000000-0005-0000-0000-0000F90E0000}"/>
    <cellStyle name="20% - Акцент6 6 5 2" xfId="8066" xr:uid="{00000000-0005-0000-0000-0000FA0E0000}"/>
    <cellStyle name="20% - Акцент6 6 5 3" xfId="10115" xr:uid="{00000000-0005-0000-0000-0000FB0E0000}"/>
    <cellStyle name="20% - Акцент6 6 5 4" xfId="12094" xr:uid="{00000000-0005-0000-0000-0000FC0E0000}"/>
    <cellStyle name="20% - Акцент6 6 6" xfId="1267" xr:uid="{00000000-0005-0000-0000-0000FD0E0000}"/>
    <cellStyle name="20% - Акцент6 6 6 2" xfId="8067" xr:uid="{00000000-0005-0000-0000-0000FE0E0000}"/>
    <cellStyle name="20% - Акцент6 6 6 3" xfId="10114" xr:uid="{00000000-0005-0000-0000-0000FF0E0000}"/>
    <cellStyle name="20% - Акцент6 6 6 4" xfId="12093" xr:uid="{00000000-0005-0000-0000-0000000F0000}"/>
    <cellStyle name="20% - Акцент6 6 7" xfId="1268" xr:uid="{00000000-0005-0000-0000-0000010F0000}"/>
    <cellStyle name="20% - Акцент6 6 7 2" xfId="8068" xr:uid="{00000000-0005-0000-0000-0000020F0000}"/>
    <cellStyle name="20% - Акцент6 6 7 3" xfId="10113" xr:uid="{00000000-0005-0000-0000-0000030F0000}"/>
    <cellStyle name="20% - Акцент6 6 7 4" xfId="12092" xr:uid="{00000000-0005-0000-0000-0000040F0000}"/>
    <cellStyle name="20% - Акцент6 6 8" xfId="1269" xr:uid="{00000000-0005-0000-0000-0000050F0000}"/>
    <cellStyle name="20% - Акцент6 6 8 2" xfId="8069" xr:uid="{00000000-0005-0000-0000-0000060F0000}"/>
    <cellStyle name="20% - Акцент6 6 8 3" xfId="10112" xr:uid="{00000000-0005-0000-0000-0000070F0000}"/>
    <cellStyle name="20% - Акцент6 6 8 4" xfId="12091" xr:uid="{00000000-0005-0000-0000-0000080F0000}"/>
    <cellStyle name="20% - Акцент6 6 9" xfId="1270" xr:uid="{00000000-0005-0000-0000-0000090F0000}"/>
    <cellStyle name="20% - Акцент6 6 9 2" xfId="8070" xr:uid="{00000000-0005-0000-0000-00000A0F0000}"/>
    <cellStyle name="20% - Акцент6 6 9 3" xfId="10111" xr:uid="{00000000-0005-0000-0000-00000B0F0000}"/>
    <cellStyle name="20% - Акцент6 6 9 4" xfId="12090" xr:uid="{00000000-0005-0000-0000-00000C0F0000}"/>
    <cellStyle name="20% - Акцент6 7" xfId="1271" xr:uid="{00000000-0005-0000-0000-00000D0F0000}"/>
    <cellStyle name="20% - Акцент6 7 10" xfId="1272" xr:uid="{00000000-0005-0000-0000-00000E0F0000}"/>
    <cellStyle name="20% - Акцент6 7 10 2" xfId="8072" xr:uid="{00000000-0005-0000-0000-00000F0F0000}"/>
    <cellStyle name="20% - Акцент6 7 10 3" xfId="10109" xr:uid="{00000000-0005-0000-0000-0000100F0000}"/>
    <cellStyle name="20% - Акцент6 7 10 4" xfId="12088" xr:uid="{00000000-0005-0000-0000-0000110F0000}"/>
    <cellStyle name="20% - Акцент6 7 11" xfId="8071" xr:uid="{00000000-0005-0000-0000-0000120F0000}"/>
    <cellStyle name="20% - Акцент6 7 12" xfId="10110" xr:uid="{00000000-0005-0000-0000-0000130F0000}"/>
    <cellStyle name="20% - Акцент6 7 13" xfId="12089" xr:uid="{00000000-0005-0000-0000-0000140F0000}"/>
    <cellStyle name="20% - Акцент6 7 2" xfId="1273" xr:uid="{00000000-0005-0000-0000-0000150F0000}"/>
    <cellStyle name="20% - Акцент6 7 2 2" xfId="8073" xr:uid="{00000000-0005-0000-0000-0000160F0000}"/>
    <cellStyle name="20% - Акцент6 7 2 3" xfId="10108" xr:uid="{00000000-0005-0000-0000-0000170F0000}"/>
    <cellStyle name="20% - Акцент6 7 2 4" xfId="12087" xr:uid="{00000000-0005-0000-0000-0000180F0000}"/>
    <cellStyle name="20% - Акцент6 7 3" xfId="1274" xr:uid="{00000000-0005-0000-0000-0000190F0000}"/>
    <cellStyle name="20% - Акцент6 7 3 2" xfId="8074" xr:uid="{00000000-0005-0000-0000-00001A0F0000}"/>
    <cellStyle name="20% - Акцент6 7 3 3" xfId="10107" xr:uid="{00000000-0005-0000-0000-00001B0F0000}"/>
    <cellStyle name="20% - Акцент6 7 3 4" xfId="12086" xr:uid="{00000000-0005-0000-0000-00001C0F0000}"/>
    <cellStyle name="20% - Акцент6 7 4" xfId="1275" xr:uid="{00000000-0005-0000-0000-00001D0F0000}"/>
    <cellStyle name="20% - Акцент6 7 4 2" xfId="8075" xr:uid="{00000000-0005-0000-0000-00001E0F0000}"/>
    <cellStyle name="20% - Акцент6 7 4 3" xfId="10106" xr:uid="{00000000-0005-0000-0000-00001F0F0000}"/>
    <cellStyle name="20% - Акцент6 7 4 4" xfId="12085" xr:uid="{00000000-0005-0000-0000-0000200F0000}"/>
    <cellStyle name="20% - Акцент6 7 5" xfId="1276" xr:uid="{00000000-0005-0000-0000-0000210F0000}"/>
    <cellStyle name="20% - Акцент6 7 5 2" xfId="8076" xr:uid="{00000000-0005-0000-0000-0000220F0000}"/>
    <cellStyle name="20% - Акцент6 7 5 3" xfId="10105" xr:uid="{00000000-0005-0000-0000-0000230F0000}"/>
    <cellStyle name="20% - Акцент6 7 5 4" xfId="12084" xr:uid="{00000000-0005-0000-0000-0000240F0000}"/>
    <cellStyle name="20% - Акцент6 7 6" xfId="1277" xr:uid="{00000000-0005-0000-0000-0000250F0000}"/>
    <cellStyle name="20% - Акцент6 7 6 2" xfId="8077" xr:uid="{00000000-0005-0000-0000-0000260F0000}"/>
    <cellStyle name="20% - Акцент6 7 6 3" xfId="10104" xr:uid="{00000000-0005-0000-0000-0000270F0000}"/>
    <cellStyle name="20% - Акцент6 7 6 4" xfId="12083" xr:uid="{00000000-0005-0000-0000-0000280F0000}"/>
    <cellStyle name="20% - Акцент6 7 7" xfId="1278" xr:uid="{00000000-0005-0000-0000-0000290F0000}"/>
    <cellStyle name="20% - Акцент6 7 7 2" xfId="8078" xr:uid="{00000000-0005-0000-0000-00002A0F0000}"/>
    <cellStyle name="20% - Акцент6 7 7 3" xfId="10103" xr:uid="{00000000-0005-0000-0000-00002B0F0000}"/>
    <cellStyle name="20% - Акцент6 7 7 4" xfId="12082" xr:uid="{00000000-0005-0000-0000-00002C0F0000}"/>
    <cellStyle name="20% - Акцент6 7 8" xfId="1279" xr:uid="{00000000-0005-0000-0000-00002D0F0000}"/>
    <cellStyle name="20% - Акцент6 7 8 2" xfId="8079" xr:uid="{00000000-0005-0000-0000-00002E0F0000}"/>
    <cellStyle name="20% - Акцент6 7 8 3" xfId="10102" xr:uid="{00000000-0005-0000-0000-00002F0F0000}"/>
    <cellStyle name="20% - Акцент6 7 8 4" xfId="12081" xr:uid="{00000000-0005-0000-0000-0000300F0000}"/>
    <cellStyle name="20% - Акцент6 7 9" xfId="1280" xr:uid="{00000000-0005-0000-0000-0000310F0000}"/>
    <cellStyle name="20% - Акцент6 7 9 2" xfId="8080" xr:uid="{00000000-0005-0000-0000-0000320F0000}"/>
    <cellStyle name="20% - Акцент6 7 9 3" xfId="10101" xr:uid="{00000000-0005-0000-0000-0000330F0000}"/>
    <cellStyle name="20% - Акцент6 7 9 4" xfId="12080" xr:uid="{00000000-0005-0000-0000-0000340F0000}"/>
    <cellStyle name="20% - Акцент6 8" xfId="1281" xr:uid="{00000000-0005-0000-0000-0000350F0000}"/>
    <cellStyle name="20% - Акцент6 8 10" xfId="1282" xr:uid="{00000000-0005-0000-0000-0000360F0000}"/>
    <cellStyle name="20% - Акцент6 8 10 2" xfId="8082" xr:uid="{00000000-0005-0000-0000-0000370F0000}"/>
    <cellStyle name="20% - Акцент6 8 10 3" xfId="10099" xr:uid="{00000000-0005-0000-0000-0000380F0000}"/>
    <cellStyle name="20% - Акцент6 8 10 4" xfId="12078" xr:uid="{00000000-0005-0000-0000-0000390F0000}"/>
    <cellStyle name="20% - Акцент6 8 11" xfId="8081" xr:uid="{00000000-0005-0000-0000-00003A0F0000}"/>
    <cellStyle name="20% - Акцент6 8 12" xfId="10100" xr:uid="{00000000-0005-0000-0000-00003B0F0000}"/>
    <cellStyle name="20% - Акцент6 8 13" xfId="12079" xr:uid="{00000000-0005-0000-0000-00003C0F0000}"/>
    <cellStyle name="20% - Акцент6 8 2" xfId="1283" xr:uid="{00000000-0005-0000-0000-00003D0F0000}"/>
    <cellStyle name="20% - Акцент6 8 2 2" xfId="8083" xr:uid="{00000000-0005-0000-0000-00003E0F0000}"/>
    <cellStyle name="20% - Акцент6 8 2 3" xfId="10098" xr:uid="{00000000-0005-0000-0000-00003F0F0000}"/>
    <cellStyle name="20% - Акцент6 8 2 4" xfId="12077" xr:uid="{00000000-0005-0000-0000-0000400F0000}"/>
    <cellStyle name="20% - Акцент6 8 3" xfId="1284" xr:uid="{00000000-0005-0000-0000-0000410F0000}"/>
    <cellStyle name="20% - Акцент6 8 3 2" xfId="8084" xr:uid="{00000000-0005-0000-0000-0000420F0000}"/>
    <cellStyle name="20% - Акцент6 8 3 3" xfId="10097" xr:uid="{00000000-0005-0000-0000-0000430F0000}"/>
    <cellStyle name="20% - Акцент6 8 3 4" xfId="12076" xr:uid="{00000000-0005-0000-0000-0000440F0000}"/>
    <cellStyle name="20% - Акцент6 8 4" xfId="1285" xr:uid="{00000000-0005-0000-0000-0000450F0000}"/>
    <cellStyle name="20% - Акцент6 8 4 2" xfId="8085" xr:uid="{00000000-0005-0000-0000-0000460F0000}"/>
    <cellStyle name="20% - Акцент6 8 4 3" xfId="10096" xr:uid="{00000000-0005-0000-0000-0000470F0000}"/>
    <cellStyle name="20% - Акцент6 8 4 4" xfId="12075" xr:uid="{00000000-0005-0000-0000-0000480F0000}"/>
    <cellStyle name="20% - Акцент6 8 5" xfId="1286" xr:uid="{00000000-0005-0000-0000-0000490F0000}"/>
    <cellStyle name="20% - Акцент6 8 5 2" xfId="8086" xr:uid="{00000000-0005-0000-0000-00004A0F0000}"/>
    <cellStyle name="20% - Акцент6 8 5 3" xfId="10095" xr:uid="{00000000-0005-0000-0000-00004B0F0000}"/>
    <cellStyle name="20% - Акцент6 8 5 4" xfId="12074" xr:uid="{00000000-0005-0000-0000-00004C0F0000}"/>
    <cellStyle name="20% - Акцент6 8 6" xfId="1287" xr:uid="{00000000-0005-0000-0000-00004D0F0000}"/>
    <cellStyle name="20% - Акцент6 8 6 2" xfId="8087" xr:uid="{00000000-0005-0000-0000-00004E0F0000}"/>
    <cellStyle name="20% - Акцент6 8 6 3" xfId="10094" xr:uid="{00000000-0005-0000-0000-00004F0F0000}"/>
    <cellStyle name="20% - Акцент6 8 6 4" xfId="12073" xr:uid="{00000000-0005-0000-0000-0000500F0000}"/>
    <cellStyle name="20% - Акцент6 8 7" xfId="1288" xr:uid="{00000000-0005-0000-0000-0000510F0000}"/>
    <cellStyle name="20% - Акцент6 8 7 2" xfId="8088" xr:uid="{00000000-0005-0000-0000-0000520F0000}"/>
    <cellStyle name="20% - Акцент6 8 7 3" xfId="10093" xr:uid="{00000000-0005-0000-0000-0000530F0000}"/>
    <cellStyle name="20% - Акцент6 8 7 4" xfId="12072" xr:uid="{00000000-0005-0000-0000-0000540F0000}"/>
    <cellStyle name="20% - Акцент6 8 8" xfId="1289" xr:uid="{00000000-0005-0000-0000-0000550F0000}"/>
    <cellStyle name="20% - Акцент6 8 8 2" xfId="8089" xr:uid="{00000000-0005-0000-0000-0000560F0000}"/>
    <cellStyle name="20% - Акцент6 8 8 3" xfId="10092" xr:uid="{00000000-0005-0000-0000-0000570F0000}"/>
    <cellStyle name="20% - Акцент6 8 8 4" xfId="12071" xr:uid="{00000000-0005-0000-0000-0000580F0000}"/>
    <cellStyle name="20% - Акцент6 8 9" xfId="1290" xr:uid="{00000000-0005-0000-0000-0000590F0000}"/>
    <cellStyle name="20% - Акцент6 8 9 2" xfId="8090" xr:uid="{00000000-0005-0000-0000-00005A0F0000}"/>
    <cellStyle name="20% - Акцент6 8 9 3" xfId="10091" xr:uid="{00000000-0005-0000-0000-00005B0F0000}"/>
    <cellStyle name="20% - Акцент6 8 9 4" xfId="12070" xr:uid="{00000000-0005-0000-0000-00005C0F0000}"/>
    <cellStyle name="20% - Акцент6 9" xfId="1291" xr:uid="{00000000-0005-0000-0000-00005D0F0000}"/>
    <cellStyle name="20% - Акцент6 9 10" xfId="1292" xr:uid="{00000000-0005-0000-0000-00005E0F0000}"/>
    <cellStyle name="20% - Акцент6 9 10 2" xfId="8092" xr:uid="{00000000-0005-0000-0000-00005F0F0000}"/>
    <cellStyle name="20% - Акцент6 9 10 3" xfId="10089" xr:uid="{00000000-0005-0000-0000-0000600F0000}"/>
    <cellStyle name="20% - Акцент6 9 10 4" xfId="12068" xr:uid="{00000000-0005-0000-0000-0000610F0000}"/>
    <cellStyle name="20% - Акцент6 9 11" xfId="8091" xr:uid="{00000000-0005-0000-0000-0000620F0000}"/>
    <cellStyle name="20% - Акцент6 9 12" xfId="10090" xr:uid="{00000000-0005-0000-0000-0000630F0000}"/>
    <cellStyle name="20% - Акцент6 9 13" xfId="12069" xr:uid="{00000000-0005-0000-0000-0000640F0000}"/>
    <cellStyle name="20% - Акцент6 9 2" xfId="1293" xr:uid="{00000000-0005-0000-0000-0000650F0000}"/>
    <cellStyle name="20% - Акцент6 9 2 2" xfId="8093" xr:uid="{00000000-0005-0000-0000-0000660F0000}"/>
    <cellStyle name="20% - Акцент6 9 2 3" xfId="10088" xr:uid="{00000000-0005-0000-0000-0000670F0000}"/>
    <cellStyle name="20% - Акцент6 9 2 4" xfId="12067" xr:uid="{00000000-0005-0000-0000-0000680F0000}"/>
    <cellStyle name="20% - Акцент6 9 3" xfId="1294" xr:uid="{00000000-0005-0000-0000-0000690F0000}"/>
    <cellStyle name="20% - Акцент6 9 3 2" xfId="8094" xr:uid="{00000000-0005-0000-0000-00006A0F0000}"/>
    <cellStyle name="20% - Акцент6 9 3 3" xfId="10087" xr:uid="{00000000-0005-0000-0000-00006B0F0000}"/>
    <cellStyle name="20% - Акцент6 9 3 4" xfId="12066" xr:uid="{00000000-0005-0000-0000-00006C0F0000}"/>
    <cellStyle name="20% - Акцент6 9 4" xfId="1295" xr:uid="{00000000-0005-0000-0000-00006D0F0000}"/>
    <cellStyle name="20% - Акцент6 9 4 2" xfId="8095" xr:uid="{00000000-0005-0000-0000-00006E0F0000}"/>
    <cellStyle name="20% - Акцент6 9 4 3" xfId="10086" xr:uid="{00000000-0005-0000-0000-00006F0F0000}"/>
    <cellStyle name="20% - Акцент6 9 4 4" xfId="12065" xr:uid="{00000000-0005-0000-0000-0000700F0000}"/>
    <cellStyle name="20% - Акцент6 9 5" xfId="1296" xr:uid="{00000000-0005-0000-0000-0000710F0000}"/>
    <cellStyle name="20% - Акцент6 9 5 2" xfId="8096" xr:uid="{00000000-0005-0000-0000-0000720F0000}"/>
    <cellStyle name="20% - Акцент6 9 5 3" xfId="10085" xr:uid="{00000000-0005-0000-0000-0000730F0000}"/>
    <cellStyle name="20% - Акцент6 9 5 4" xfId="12064" xr:uid="{00000000-0005-0000-0000-0000740F0000}"/>
    <cellStyle name="20% - Акцент6 9 6" xfId="1297" xr:uid="{00000000-0005-0000-0000-0000750F0000}"/>
    <cellStyle name="20% - Акцент6 9 6 2" xfId="8097" xr:uid="{00000000-0005-0000-0000-0000760F0000}"/>
    <cellStyle name="20% - Акцент6 9 6 3" xfId="10084" xr:uid="{00000000-0005-0000-0000-0000770F0000}"/>
    <cellStyle name="20% - Акцент6 9 6 4" xfId="12063" xr:uid="{00000000-0005-0000-0000-0000780F0000}"/>
    <cellStyle name="20% - Акцент6 9 7" xfId="1298" xr:uid="{00000000-0005-0000-0000-0000790F0000}"/>
    <cellStyle name="20% - Акцент6 9 7 2" xfId="8098" xr:uid="{00000000-0005-0000-0000-00007A0F0000}"/>
    <cellStyle name="20% - Акцент6 9 7 3" xfId="10083" xr:uid="{00000000-0005-0000-0000-00007B0F0000}"/>
    <cellStyle name="20% - Акцент6 9 7 4" xfId="12062" xr:uid="{00000000-0005-0000-0000-00007C0F0000}"/>
    <cellStyle name="20% - Акцент6 9 8" xfId="1299" xr:uid="{00000000-0005-0000-0000-00007D0F0000}"/>
    <cellStyle name="20% - Акцент6 9 8 2" xfId="8099" xr:uid="{00000000-0005-0000-0000-00007E0F0000}"/>
    <cellStyle name="20% - Акцент6 9 8 3" xfId="10082" xr:uid="{00000000-0005-0000-0000-00007F0F0000}"/>
    <cellStyle name="20% - Акцент6 9 8 4" xfId="12061" xr:uid="{00000000-0005-0000-0000-0000800F0000}"/>
    <cellStyle name="20% - Акцент6 9 9" xfId="1300" xr:uid="{00000000-0005-0000-0000-0000810F0000}"/>
    <cellStyle name="20% - Акцент6 9 9 2" xfId="8100" xr:uid="{00000000-0005-0000-0000-0000820F0000}"/>
    <cellStyle name="20% - Акцент6 9 9 3" xfId="10081" xr:uid="{00000000-0005-0000-0000-0000830F0000}"/>
    <cellStyle name="20% - Акцент6 9 9 4" xfId="12060" xr:uid="{00000000-0005-0000-0000-0000840F0000}"/>
    <cellStyle name="40 % – Zvýraznění1" xfId="7" xr:uid="{00000000-0005-0000-0000-0000850F0000}"/>
    <cellStyle name="40 % – Zvýraznění2" xfId="8" xr:uid="{00000000-0005-0000-0000-0000860F0000}"/>
    <cellStyle name="40 % – Zvýraznění3" xfId="9" xr:uid="{00000000-0005-0000-0000-0000870F0000}"/>
    <cellStyle name="40 % – Zvýraznění4" xfId="10" xr:uid="{00000000-0005-0000-0000-0000880F0000}"/>
    <cellStyle name="40 % – Zvýraznění5" xfId="11" xr:uid="{00000000-0005-0000-0000-0000890F0000}"/>
    <cellStyle name="40 % – Zvýraznění6" xfId="12" xr:uid="{00000000-0005-0000-0000-00008A0F0000}"/>
    <cellStyle name="40% - Акцент1 10" xfId="1301" xr:uid="{00000000-0005-0000-0000-00008B0F0000}"/>
    <cellStyle name="40% - Акцент1 10 10" xfId="1302" xr:uid="{00000000-0005-0000-0000-00008C0F0000}"/>
    <cellStyle name="40% - Акцент1 10 10 2" xfId="8102" xr:uid="{00000000-0005-0000-0000-00008D0F0000}"/>
    <cellStyle name="40% - Акцент1 10 10 3" xfId="10079" xr:uid="{00000000-0005-0000-0000-00008E0F0000}"/>
    <cellStyle name="40% - Акцент1 10 10 4" xfId="12058" xr:uid="{00000000-0005-0000-0000-00008F0F0000}"/>
    <cellStyle name="40% - Акцент1 10 11" xfId="8101" xr:uid="{00000000-0005-0000-0000-0000900F0000}"/>
    <cellStyle name="40% - Акцент1 10 12" xfId="10080" xr:uid="{00000000-0005-0000-0000-0000910F0000}"/>
    <cellStyle name="40% - Акцент1 10 13" xfId="12059" xr:uid="{00000000-0005-0000-0000-0000920F0000}"/>
    <cellStyle name="40% - Акцент1 10 2" xfId="1303" xr:uid="{00000000-0005-0000-0000-0000930F0000}"/>
    <cellStyle name="40% - Акцент1 10 2 2" xfId="8103" xr:uid="{00000000-0005-0000-0000-0000940F0000}"/>
    <cellStyle name="40% - Акцент1 10 2 3" xfId="10078" xr:uid="{00000000-0005-0000-0000-0000950F0000}"/>
    <cellStyle name="40% - Акцент1 10 2 4" xfId="12057" xr:uid="{00000000-0005-0000-0000-0000960F0000}"/>
    <cellStyle name="40% - Акцент1 10 3" xfId="1304" xr:uid="{00000000-0005-0000-0000-0000970F0000}"/>
    <cellStyle name="40% - Акцент1 10 3 2" xfId="8104" xr:uid="{00000000-0005-0000-0000-0000980F0000}"/>
    <cellStyle name="40% - Акцент1 10 3 3" xfId="10077" xr:uid="{00000000-0005-0000-0000-0000990F0000}"/>
    <cellStyle name="40% - Акцент1 10 3 4" xfId="12056" xr:uid="{00000000-0005-0000-0000-00009A0F0000}"/>
    <cellStyle name="40% - Акцент1 10 4" xfId="1305" xr:uid="{00000000-0005-0000-0000-00009B0F0000}"/>
    <cellStyle name="40% - Акцент1 10 4 2" xfId="8105" xr:uid="{00000000-0005-0000-0000-00009C0F0000}"/>
    <cellStyle name="40% - Акцент1 10 4 3" xfId="10076" xr:uid="{00000000-0005-0000-0000-00009D0F0000}"/>
    <cellStyle name="40% - Акцент1 10 4 4" xfId="12055" xr:uid="{00000000-0005-0000-0000-00009E0F0000}"/>
    <cellStyle name="40% - Акцент1 10 5" xfId="1306" xr:uid="{00000000-0005-0000-0000-00009F0F0000}"/>
    <cellStyle name="40% - Акцент1 10 5 2" xfId="8106" xr:uid="{00000000-0005-0000-0000-0000A00F0000}"/>
    <cellStyle name="40% - Акцент1 10 5 3" xfId="10075" xr:uid="{00000000-0005-0000-0000-0000A10F0000}"/>
    <cellStyle name="40% - Акцент1 10 5 4" xfId="12054" xr:uid="{00000000-0005-0000-0000-0000A20F0000}"/>
    <cellStyle name="40% - Акцент1 10 6" xfId="1307" xr:uid="{00000000-0005-0000-0000-0000A30F0000}"/>
    <cellStyle name="40% - Акцент1 10 6 2" xfId="8107" xr:uid="{00000000-0005-0000-0000-0000A40F0000}"/>
    <cellStyle name="40% - Акцент1 10 6 3" xfId="10074" xr:uid="{00000000-0005-0000-0000-0000A50F0000}"/>
    <cellStyle name="40% - Акцент1 10 6 4" xfId="12053" xr:uid="{00000000-0005-0000-0000-0000A60F0000}"/>
    <cellStyle name="40% - Акцент1 10 7" xfId="1308" xr:uid="{00000000-0005-0000-0000-0000A70F0000}"/>
    <cellStyle name="40% - Акцент1 10 7 2" xfId="8108" xr:uid="{00000000-0005-0000-0000-0000A80F0000}"/>
    <cellStyle name="40% - Акцент1 10 7 3" xfId="10073" xr:uid="{00000000-0005-0000-0000-0000A90F0000}"/>
    <cellStyle name="40% - Акцент1 10 7 4" xfId="12052" xr:uid="{00000000-0005-0000-0000-0000AA0F0000}"/>
    <cellStyle name="40% - Акцент1 10 8" xfId="1309" xr:uid="{00000000-0005-0000-0000-0000AB0F0000}"/>
    <cellStyle name="40% - Акцент1 10 8 2" xfId="8109" xr:uid="{00000000-0005-0000-0000-0000AC0F0000}"/>
    <cellStyle name="40% - Акцент1 10 8 3" xfId="10072" xr:uid="{00000000-0005-0000-0000-0000AD0F0000}"/>
    <cellStyle name="40% - Акцент1 10 8 4" xfId="12051" xr:uid="{00000000-0005-0000-0000-0000AE0F0000}"/>
    <cellStyle name="40% - Акцент1 10 9" xfId="1310" xr:uid="{00000000-0005-0000-0000-0000AF0F0000}"/>
    <cellStyle name="40% - Акцент1 10 9 2" xfId="8110" xr:uid="{00000000-0005-0000-0000-0000B00F0000}"/>
    <cellStyle name="40% - Акцент1 10 9 3" xfId="10071" xr:uid="{00000000-0005-0000-0000-0000B10F0000}"/>
    <cellStyle name="40% - Акцент1 10 9 4" xfId="12050" xr:uid="{00000000-0005-0000-0000-0000B20F0000}"/>
    <cellStyle name="40% - Акцент1 11" xfId="1311" xr:uid="{00000000-0005-0000-0000-0000B30F0000}"/>
    <cellStyle name="40% - Акцент1 11 10" xfId="1312" xr:uid="{00000000-0005-0000-0000-0000B40F0000}"/>
    <cellStyle name="40% - Акцент1 11 10 2" xfId="8112" xr:uid="{00000000-0005-0000-0000-0000B50F0000}"/>
    <cellStyle name="40% - Акцент1 11 10 3" xfId="10069" xr:uid="{00000000-0005-0000-0000-0000B60F0000}"/>
    <cellStyle name="40% - Акцент1 11 10 4" xfId="12048" xr:uid="{00000000-0005-0000-0000-0000B70F0000}"/>
    <cellStyle name="40% - Акцент1 11 11" xfId="8111" xr:uid="{00000000-0005-0000-0000-0000B80F0000}"/>
    <cellStyle name="40% - Акцент1 11 12" xfId="10070" xr:uid="{00000000-0005-0000-0000-0000B90F0000}"/>
    <cellStyle name="40% - Акцент1 11 13" xfId="12049" xr:uid="{00000000-0005-0000-0000-0000BA0F0000}"/>
    <cellStyle name="40% - Акцент1 11 2" xfId="1313" xr:uid="{00000000-0005-0000-0000-0000BB0F0000}"/>
    <cellStyle name="40% - Акцент1 11 2 2" xfId="8113" xr:uid="{00000000-0005-0000-0000-0000BC0F0000}"/>
    <cellStyle name="40% - Акцент1 11 2 3" xfId="10068" xr:uid="{00000000-0005-0000-0000-0000BD0F0000}"/>
    <cellStyle name="40% - Акцент1 11 2 4" xfId="12047" xr:uid="{00000000-0005-0000-0000-0000BE0F0000}"/>
    <cellStyle name="40% - Акцент1 11 3" xfId="1314" xr:uid="{00000000-0005-0000-0000-0000BF0F0000}"/>
    <cellStyle name="40% - Акцент1 11 3 2" xfId="8114" xr:uid="{00000000-0005-0000-0000-0000C00F0000}"/>
    <cellStyle name="40% - Акцент1 11 3 3" xfId="10067" xr:uid="{00000000-0005-0000-0000-0000C10F0000}"/>
    <cellStyle name="40% - Акцент1 11 3 4" xfId="12046" xr:uid="{00000000-0005-0000-0000-0000C20F0000}"/>
    <cellStyle name="40% - Акцент1 11 4" xfId="1315" xr:uid="{00000000-0005-0000-0000-0000C30F0000}"/>
    <cellStyle name="40% - Акцент1 11 4 2" xfId="8115" xr:uid="{00000000-0005-0000-0000-0000C40F0000}"/>
    <cellStyle name="40% - Акцент1 11 4 3" xfId="10066" xr:uid="{00000000-0005-0000-0000-0000C50F0000}"/>
    <cellStyle name="40% - Акцент1 11 4 4" xfId="12045" xr:uid="{00000000-0005-0000-0000-0000C60F0000}"/>
    <cellStyle name="40% - Акцент1 11 5" xfId="1316" xr:uid="{00000000-0005-0000-0000-0000C70F0000}"/>
    <cellStyle name="40% - Акцент1 11 5 2" xfId="8116" xr:uid="{00000000-0005-0000-0000-0000C80F0000}"/>
    <cellStyle name="40% - Акцент1 11 5 3" xfId="10065" xr:uid="{00000000-0005-0000-0000-0000C90F0000}"/>
    <cellStyle name="40% - Акцент1 11 5 4" xfId="12044" xr:uid="{00000000-0005-0000-0000-0000CA0F0000}"/>
    <cellStyle name="40% - Акцент1 11 6" xfId="1317" xr:uid="{00000000-0005-0000-0000-0000CB0F0000}"/>
    <cellStyle name="40% - Акцент1 11 6 2" xfId="8117" xr:uid="{00000000-0005-0000-0000-0000CC0F0000}"/>
    <cellStyle name="40% - Акцент1 11 6 3" xfId="10064" xr:uid="{00000000-0005-0000-0000-0000CD0F0000}"/>
    <cellStyle name="40% - Акцент1 11 6 4" xfId="12043" xr:uid="{00000000-0005-0000-0000-0000CE0F0000}"/>
    <cellStyle name="40% - Акцент1 11 7" xfId="1318" xr:uid="{00000000-0005-0000-0000-0000CF0F0000}"/>
    <cellStyle name="40% - Акцент1 11 7 2" xfId="8118" xr:uid="{00000000-0005-0000-0000-0000D00F0000}"/>
    <cellStyle name="40% - Акцент1 11 7 3" xfId="10063" xr:uid="{00000000-0005-0000-0000-0000D10F0000}"/>
    <cellStyle name="40% - Акцент1 11 7 4" xfId="12042" xr:uid="{00000000-0005-0000-0000-0000D20F0000}"/>
    <cellStyle name="40% - Акцент1 11 8" xfId="1319" xr:uid="{00000000-0005-0000-0000-0000D30F0000}"/>
    <cellStyle name="40% - Акцент1 11 8 2" xfId="8119" xr:uid="{00000000-0005-0000-0000-0000D40F0000}"/>
    <cellStyle name="40% - Акцент1 11 8 3" xfId="10062" xr:uid="{00000000-0005-0000-0000-0000D50F0000}"/>
    <cellStyle name="40% - Акцент1 11 8 4" xfId="12041" xr:uid="{00000000-0005-0000-0000-0000D60F0000}"/>
    <cellStyle name="40% - Акцент1 11 9" xfId="1320" xr:uid="{00000000-0005-0000-0000-0000D70F0000}"/>
    <cellStyle name="40% - Акцент1 11 9 2" xfId="8120" xr:uid="{00000000-0005-0000-0000-0000D80F0000}"/>
    <cellStyle name="40% - Акцент1 11 9 3" xfId="10061" xr:uid="{00000000-0005-0000-0000-0000D90F0000}"/>
    <cellStyle name="40% - Акцент1 11 9 4" xfId="12040" xr:uid="{00000000-0005-0000-0000-0000DA0F0000}"/>
    <cellStyle name="40% - Акцент1 12" xfId="1321" xr:uid="{00000000-0005-0000-0000-0000DB0F0000}"/>
    <cellStyle name="40% - Акцент1 12 10" xfId="1322" xr:uid="{00000000-0005-0000-0000-0000DC0F0000}"/>
    <cellStyle name="40% - Акцент1 12 10 2" xfId="8122" xr:uid="{00000000-0005-0000-0000-0000DD0F0000}"/>
    <cellStyle name="40% - Акцент1 12 10 3" xfId="10059" xr:uid="{00000000-0005-0000-0000-0000DE0F0000}"/>
    <cellStyle name="40% - Акцент1 12 10 4" xfId="12038" xr:uid="{00000000-0005-0000-0000-0000DF0F0000}"/>
    <cellStyle name="40% - Акцент1 12 11" xfId="8121" xr:uid="{00000000-0005-0000-0000-0000E00F0000}"/>
    <cellStyle name="40% - Акцент1 12 12" xfId="10060" xr:uid="{00000000-0005-0000-0000-0000E10F0000}"/>
    <cellStyle name="40% - Акцент1 12 13" xfId="12039" xr:uid="{00000000-0005-0000-0000-0000E20F0000}"/>
    <cellStyle name="40% - Акцент1 12 2" xfId="1323" xr:uid="{00000000-0005-0000-0000-0000E30F0000}"/>
    <cellStyle name="40% - Акцент1 12 2 2" xfId="8123" xr:uid="{00000000-0005-0000-0000-0000E40F0000}"/>
    <cellStyle name="40% - Акцент1 12 2 3" xfId="10058" xr:uid="{00000000-0005-0000-0000-0000E50F0000}"/>
    <cellStyle name="40% - Акцент1 12 2 4" xfId="12037" xr:uid="{00000000-0005-0000-0000-0000E60F0000}"/>
    <cellStyle name="40% - Акцент1 12 3" xfId="1324" xr:uid="{00000000-0005-0000-0000-0000E70F0000}"/>
    <cellStyle name="40% - Акцент1 12 3 2" xfId="8124" xr:uid="{00000000-0005-0000-0000-0000E80F0000}"/>
    <cellStyle name="40% - Акцент1 12 3 3" xfId="10057" xr:uid="{00000000-0005-0000-0000-0000E90F0000}"/>
    <cellStyle name="40% - Акцент1 12 3 4" xfId="12036" xr:uid="{00000000-0005-0000-0000-0000EA0F0000}"/>
    <cellStyle name="40% - Акцент1 12 4" xfId="1325" xr:uid="{00000000-0005-0000-0000-0000EB0F0000}"/>
    <cellStyle name="40% - Акцент1 12 4 2" xfId="8125" xr:uid="{00000000-0005-0000-0000-0000EC0F0000}"/>
    <cellStyle name="40% - Акцент1 12 4 3" xfId="10056" xr:uid="{00000000-0005-0000-0000-0000ED0F0000}"/>
    <cellStyle name="40% - Акцент1 12 4 4" xfId="12035" xr:uid="{00000000-0005-0000-0000-0000EE0F0000}"/>
    <cellStyle name="40% - Акцент1 12 5" xfId="1326" xr:uid="{00000000-0005-0000-0000-0000EF0F0000}"/>
    <cellStyle name="40% - Акцент1 12 5 2" xfId="8126" xr:uid="{00000000-0005-0000-0000-0000F00F0000}"/>
    <cellStyle name="40% - Акцент1 12 5 3" xfId="10055" xr:uid="{00000000-0005-0000-0000-0000F10F0000}"/>
    <cellStyle name="40% - Акцент1 12 5 4" xfId="12034" xr:uid="{00000000-0005-0000-0000-0000F20F0000}"/>
    <cellStyle name="40% - Акцент1 12 6" xfId="1327" xr:uid="{00000000-0005-0000-0000-0000F30F0000}"/>
    <cellStyle name="40% - Акцент1 12 6 2" xfId="8127" xr:uid="{00000000-0005-0000-0000-0000F40F0000}"/>
    <cellStyle name="40% - Акцент1 12 6 3" xfId="10054" xr:uid="{00000000-0005-0000-0000-0000F50F0000}"/>
    <cellStyle name="40% - Акцент1 12 6 4" xfId="12033" xr:uid="{00000000-0005-0000-0000-0000F60F0000}"/>
    <cellStyle name="40% - Акцент1 12 7" xfId="1328" xr:uid="{00000000-0005-0000-0000-0000F70F0000}"/>
    <cellStyle name="40% - Акцент1 12 7 2" xfId="8128" xr:uid="{00000000-0005-0000-0000-0000F80F0000}"/>
    <cellStyle name="40% - Акцент1 12 7 3" xfId="10053" xr:uid="{00000000-0005-0000-0000-0000F90F0000}"/>
    <cellStyle name="40% - Акцент1 12 7 4" xfId="12032" xr:uid="{00000000-0005-0000-0000-0000FA0F0000}"/>
    <cellStyle name="40% - Акцент1 12 8" xfId="1329" xr:uid="{00000000-0005-0000-0000-0000FB0F0000}"/>
    <cellStyle name="40% - Акцент1 12 8 2" xfId="8129" xr:uid="{00000000-0005-0000-0000-0000FC0F0000}"/>
    <cellStyle name="40% - Акцент1 12 8 3" xfId="10052" xr:uid="{00000000-0005-0000-0000-0000FD0F0000}"/>
    <cellStyle name="40% - Акцент1 12 8 4" xfId="12031" xr:uid="{00000000-0005-0000-0000-0000FE0F0000}"/>
    <cellStyle name="40% - Акцент1 12 9" xfId="1330" xr:uid="{00000000-0005-0000-0000-0000FF0F0000}"/>
    <cellStyle name="40% - Акцент1 12 9 2" xfId="8130" xr:uid="{00000000-0005-0000-0000-000000100000}"/>
    <cellStyle name="40% - Акцент1 12 9 3" xfId="10051" xr:uid="{00000000-0005-0000-0000-000001100000}"/>
    <cellStyle name="40% - Акцент1 12 9 4" xfId="12030" xr:uid="{00000000-0005-0000-0000-000002100000}"/>
    <cellStyle name="40% - Акцент1 13" xfId="1331" xr:uid="{00000000-0005-0000-0000-000003100000}"/>
    <cellStyle name="40% - Акцент1 13 10" xfId="1332" xr:uid="{00000000-0005-0000-0000-000004100000}"/>
    <cellStyle name="40% - Акцент1 13 10 2" xfId="8132" xr:uid="{00000000-0005-0000-0000-000005100000}"/>
    <cellStyle name="40% - Акцент1 13 10 3" xfId="10049" xr:uid="{00000000-0005-0000-0000-000006100000}"/>
    <cellStyle name="40% - Акцент1 13 10 4" xfId="12028" xr:uid="{00000000-0005-0000-0000-000007100000}"/>
    <cellStyle name="40% - Акцент1 13 11" xfId="8131" xr:uid="{00000000-0005-0000-0000-000008100000}"/>
    <cellStyle name="40% - Акцент1 13 12" xfId="10050" xr:uid="{00000000-0005-0000-0000-000009100000}"/>
    <cellStyle name="40% - Акцент1 13 13" xfId="12029" xr:uid="{00000000-0005-0000-0000-00000A100000}"/>
    <cellStyle name="40% - Акцент1 13 2" xfId="1333" xr:uid="{00000000-0005-0000-0000-00000B100000}"/>
    <cellStyle name="40% - Акцент1 13 2 2" xfId="8133" xr:uid="{00000000-0005-0000-0000-00000C100000}"/>
    <cellStyle name="40% - Акцент1 13 2 3" xfId="10048" xr:uid="{00000000-0005-0000-0000-00000D100000}"/>
    <cellStyle name="40% - Акцент1 13 2 4" xfId="12027" xr:uid="{00000000-0005-0000-0000-00000E100000}"/>
    <cellStyle name="40% - Акцент1 13 3" xfId="1334" xr:uid="{00000000-0005-0000-0000-00000F100000}"/>
    <cellStyle name="40% - Акцент1 13 3 2" xfId="8134" xr:uid="{00000000-0005-0000-0000-000010100000}"/>
    <cellStyle name="40% - Акцент1 13 3 3" xfId="10047" xr:uid="{00000000-0005-0000-0000-000011100000}"/>
    <cellStyle name="40% - Акцент1 13 3 4" xfId="11070" xr:uid="{00000000-0005-0000-0000-000012100000}"/>
    <cellStyle name="40% - Акцент1 13 4" xfId="1335" xr:uid="{00000000-0005-0000-0000-000013100000}"/>
    <cellStyle name="40% - Акцент1 13 4 2" xfId="8135" xr:uid="{00000000-0005-0000-0000-000014100000}"/>
    <cellStyle name="40% - Акцент1 13 4 3" xfId="10046" xr:uid="{00000000-0005-0000-0000-000015100000}"/>
    <cellStyle name="40% - Акцент1 13 4 4" xfId="12026" xr:uid="{00000000-0005-0000-0000-000016100000}"/>
    <cellStyle name="40% - Акцент1 13 5" xfId="1336" xr:uid="{00000000-0005-0000-0000-000017100000}"/>
    <cellStyle name="40% - Акцент1 13 5 2" xfId="8136" xr:uid="{00000000-0005-0000-0000-000018100000}"/>
    <cellStyle name="40% - Акцент1 13 5 3" xfId="10045" xr:uid="{00000000-0005-0000-0000-000019100000}"/>
    <cellStyle name="40% - Акцент1 13 5 4" xfId="12025" xr:uid="{00000000-0005-0000-0000-00001A100000}"/>
    <cellStyle name="40% - Акцент1 13 6" xfId="1337" xr:uid="{00000000-0005-0000-0000-00001B100000}"/>
    <cellStyle name="40% - Акцент1 13 6 2" xfId="8137" xr:uid="{00000000-0005-0000-0000-00001C100000}"/>
    <cellStyle name="40% - Акцент1 13 6 3" xfId="10044" xr:uid="{00000000-0005-0000-0000-00001D100000}"/>
    <cellStyle name="40% - Акцент1 13 6 4" xfId="12024" xr:uid="{00000000-0005-0000-0000-00001E100000}"/>
    <cellStyle name="40% - Акцент1 13 7" xfId="1338" xr:uid="{00000000-0005-0000-0000-00001F100000}"/>
    <cellStyle name="40% - Акцент1 13 7 2" xfId="8138" xr:uid="{00000000-0005-0000-0000-000020100000}"/>
    <cellStyle name="40% - Акцент1 13 7 3" xfId="10043" xr:uid="{00000000-0005-0000-0000-000021100000}"/>
    <cellStyle name="40% - Акцент1 13 7 4" xfId="12023" xr:uid="{00000000-0005-0000-0000-000022100000}"/>
    <cellStyle name="40% - Акцент1 13 8" xfId="1339" xr:uid="{00000000-0005-0000-0000-000023100000}"/>
    <cellStyle name="40% - Акцент1 13 8 2" xfId="8139" xr:uid="{00000000-0005-0000-0000-000024100000}"/>
    <cellStyle name="40% - Акцент1 13 8 3" xfId="10042" xr:uid="{00000000-0005-0000-0000-000025100000}"/>
    <cellStyle name="40% - Акцент1 13 8 4" xfId="12022" xr:uid="{00000000-0005-0000-0000-000026100000}"/>
    <cellStyle name="40% - Акцент1 13 9" xfId="1340" xr:uid="{00000000-0005-0000-0000-000027100000}"/>
    <cellStyle name="40% - Акцент1 13 9 2" xfId="8140" xr:uid="{00000000-0005-0000-0000-000028100000}"/>
    <cellStyle name="40% - Акцент1 13 9 3" xfId="10041" xr:uid="{00000000-0005-0000-0000-000029100000}"/>
    <cellStyle name="40% - Акцент1 13 9 4" xfId="12021" xr:uid="{00000000-0005-0000-0000-00002A100000}"/>
    <cellStyle name="40% - Акцент1 14" xfId="1341" xr:uid="{00000000-0005-0000-0000-00002B100000}"/>
    <cellStyle name="40% - Акцент1 14 10" xfId="1342" xr:uid="{00000000-0005-0000-0000-00002C100000}"/>
    <cellStyle name="40% - Акцент1 14 10 2" xfId="8142" xr:uid="{00000000-0005-0000-0000-00002D100000}"/>
    <cellStyle name="40% - Акцент1 14 10 3" xfId="10039" xr:uid="{00000000-0005-0000-0000-00002E100000}"/>
    <cellStyle name="40% - Акцент1 14 10 4" xfId="12019" xr:uid="{00000000-0005-0000-0000-00002F100000}"/>
    <cellStyle name="40% - Акцент1 14 11" xfId="8141" xr:uid="{00000000-0005-0000-0000-000030100000}"/>
    <cellStyle name="40% - Акцент1 14 12" xfId="10040" xr:uid="{00000000-0005-0000-0000-000031100000}"/>
    <cellStyle name="40% - Акцент1 14 13" xfId="12020" xr:uid="{00000000-0005-0000-0000-000032100000}"/>
    <cellStyle name="40% - Акцент1 14 2" xfId="1343" xr:uid="{00000000-0005-0000-0000-000033100000}"/>
    <cellStyle name="40% - Акцент1 14 2 2" xfId="8143" xr:uid="{00000000-0005-0000-0000-000034100000}"/>
    <cellStyle name="40% - Акцент1 14 2 3" xfId="10038" xr:uid="{00000000-0005-0000-0000-000035100000}"/>
    <cellStyle name="40% - Акцент1 14 2 4" xfId="12018" xr:uid="{00000000-0005-0000-0000-000036100000}"/>
    <cellStyle name="40% - Акцент1 14 3" xfId="1344" xr:uid="{00000000-0005-0000-0000-000037100000}"/>
    <cellStyle name="40% - Акцент1 14 3 2" xfId="8144" xr:uid="{00000000-0005-0000-0000-000038100000}"/>
    <cellStyle name="40% - Акцент1 14 3 3" xfId="10037" xr:uid="{00000000-0005-0000-0000-000039100000}"/>
    <cellStyle name="40% - Акцент1 14 3 4" xfId="12017" xr:uid="{00000000-0005-0000-0000-00003A100000}"/>
    <cellStyle name="40% - Акцент1 14 4" xfId="1345" xr:uid="{00000000-0005-0000-0000-00003B100000}"/>
    <cellStyle name="40% - Акцент1 14 4 2" xfId="8145" xr:uid="{00000000-0005-0000-0000-00003C100000}"/>
    <cellStyle name="40% - Акцент1 14 4 3" xfId="10036" xr:uid="{00000000-0005-0000-0000-00003D100000}"/>
    <cellStyle name="40% - Акцент1 14 4 4" xfId="12016" xr:uid="{00000000-0005-0000-0000-00003E100000}"/>
    <cellStyle name="40% - Акцент1 14 5" xfId="1346" xr:uid="{00000000-0005-0000-0000-00003F100000}"/>
    <cellStyle name="40% - Акцент1 14 5 2" xfId="8146" xr:uid="{00000000-0005-0000-0000-000040100000}"/>
    <cellStyle name="40% - Акцент1 14 5 3" xfId="10035" xr:uid="{00000000-0005-0000-0000-000041100000}"/>
    <cellStyle name="40% - Акцент1 14 5 4" xfId="12015" xr:uid="{00000000-0005-0000-0000-000042100000}"/>
    <cellStyle name="40% - Акцент1 14 6" xfId="1347" xr:uid="{00000000-0005-0000-0000-000043100000}"/>
    <cellStyle name="40% - Акцент1 14 6 2" xfId="8147" xr:uid="{00000000-0005-0000-0000-000044100000}"/>
    <cellStyle name="40% - Акцент1 14 6 3" xfId="10034" xr:uid="{00000000-0005-0000-0000-000045100000}"/>
    <cellStyle name="40% - Акцент1 14 6 4" xfId="12014" xr:uid="{00000000-0005-0000-0000-000046100000}"/>
    <cellStyle name="40% - Акцент1 14 7" xfId="1348" xr:uid="{00000000-0005-0000-0000-000047100000}"/>
    <cellStyle name="40% - Акцент1 14 7 2" xfId="8148" xr:uid="{00000000-0005-0000-0000-000048100000}"/>
    <cellStyle name="40% - Акцент1 14 7 3" xfId="10033" xr:uid="{00000000-0005-0000-0000-000049100000}"/>
    <cellStyle name="40% - Акцент1 14 7 4" xfId="12013" xr:uid="{00000000-0005-0000-0000-00004A100000}"/>
    <cellStyle name="40% - Акцент1 14 8" xfId="1349" xr:uid="{00000000-0005-0000-0000-00004B100000}"/>
    <cellStyle name="40% - Акцент1 14 8 2" xfId="8149" xr:uid="{00000000-0005-0000-0000-00004C100000}"/>
    <cellStyle name="40% - Акцент1 14 8 3" xfId="10032" xr:uid="{00000000-0005-0000-0000-00004D100000}"/>
    <cellStyle name="40% - Акцент1 14 8 4" xfId="12012" xr:uid="{00000000-0005-0000-0000-00004E100000}"/>
    <cellStyle name="40% - Акцент1 14 9" xfId="1350" xr:uid="{00000000-0005-0000-0000-00004F100000}"/>
    <cellStyle name="40% - Акцент1 14 9 2" xfId="8150" xr:uid="{00000000-0005-0000-0000-000050100000}"/>
    <cellStyle name="40% - Акцент1 14 9 3" xfId="10031" xr:uid="{00000000-0005-0000-0000-000051100000}"/>
    <cellStyle name="40% - Акцент1 14 9 4" xfId="12011" xr:uid="{00000000-0005-0000-0000-000052100000}"/>
    <cellStyle name="40% - Акцент1 15" xfId="1351" xr:uid="{00000000-0005-0000-0000-000053100000}"/>
    <cellStyle name="40% - Акцент1 15 10" xfId="10030" xr:uid="{00000000-0005-0000-0000-000054100000}"/>
    <cellStyle name="40% - Акцент1 15 11" xfId="12010" xr:uid="{00000000-0005-0000-0000-000055100000}"/>
    <cellStyle name="40% - Акцент1 15 2" xfId="1352" xr:uid="{00000000-0005-0000-0000-000056100000}"/>
    <cellStyle name="40% - Акцент1 15 2 2" xfId="8152" xr:uid="{00000000-0005-0000-0000-000057100000}"/>
    <cellStyle name="40% - Акцент1 15 2 3" xfId="10029" xr:uid="{00000000-0005-0000-0000-000058100000}"/>
    <cellStyle name="40% - Акцент1 15 2 4" xfId="12009" xr:uid="{00000000-0005-0000-0000-000059100000}"/>
    <cellStyle name="40% - Акцент1 15 3" xfId="1353" xr:uid="{00000000-0005-0000-0000-00005A100000}"/>
    <cellStyle name="40% - Акцент1 15 3 2" xfId="8153" xr:uid="{00000000-0005-0000-0000-00005B100000}"/>
    <cellStyle name="40% - Акцент1 15 3 3" xfId="10028" xr:uid="{00000000-0005-0000-0000-00005C100000}"/>
    <cellStyle name="40% - Акцент1 15 3 4" xfId="12008" xr:uid="{00000000-0005-0000-0000-00005D100000}"/>
    <cellStyle name="40% - Акцент1 15 4" xfId="1354" xr:uid="{00000000-0005-0000-0000-00005E100000}"/>
    <cellStyle name="40% - Акцент1 15 4 2" xfId="8154" xr:uid="{00000000-0005-0000-0000-00005F100000}"/>
    <cellStyle name="40% - Акцент1 15 4 3" xfId="10027" xr:uid="{00000000-0005-0000-0000-000060100000}"/>
    <cellStyle name="40% - Акцент1 15 4 4" xfId="12007" xr:uid="{00000000-0005-0000-0000-000061100000}"/>
    <cellStyle name="40% - Акцент1 15 5" xfId="1355" xr:uid="{00000000-0005-0000-0000-000062100000}"/>
    <cellStyle name="40% - Акцент1 15 5 2" xfId="8155" xr:uid="{00000000-0005-0000-0000-000063100000}"/>
    <cellStyle name="40% - Акцент1 15 5 3" xfId="10026" xr:uid="{00000000-0005-0000-0000-000064100000}"/>
    <cellStyle name="40% - Акцент1 15 5 4" xfId="12006" xr:uid="{00000000-0005-0000-0000-000065100000}"/>
    <cellStyle name="40% - Акцент1 15 6" xfId="1356" xr:uid="{00000000-0005-0000-0000-000066100000}"/>
    <cellStyle name="40% - Акцент1 15 6 2" xfId="8156" xr:uid="{00000000-0005-0000-0000-000067100000}"/>
    <cellStyle name="40% - Акцент1 15 6 3" xfId="10025" xr:uid="{00000000-0005-0000-0000-000068100000}"/>
    <cellStyle name="40% - Акцент1 15 6 4" xfId="12005" xr:uid="{00000000-0005-0000-0000-000069100000}"/>
    <cellStyle name="40% - Акцент1 15 7" xfId="1357" xr:uid="{00000000-0005-0000-0000-00006A100000}"/>
    <cellStyle name="40% - Акцент1 15 7 2" xfId="8157" xr:uid="{00000000-0005-0000-0000-00006B100000}"/>
    <cellStyle name="40% - Акцент1 15 7 3" xfId="10024" xr:uid="{00000000-0005-0000-0000-00006C100000}"/>
    <cellStyle name="40% - Акцент1 15 7 4" xfId="12004" xr:uid="{00000000-0005-0000-0000-00006D100000}"/>
    <cellStyle name="40% - Акцент1 15 8" xfId="1358" xr:uid="{00000000-0005-0000-0000-00006E100000}"/>
    <cellStyle name="40% - Акцент1 15 8 2" xfId="8158" xr:uid="{00000000-0005-0000-0000-00006F100000}"/>
    <cellStyle name="40% - Акцент1 15 8 3" xfId="10023" xr:uid="{00000000-0005-0000-0000-000070100000}"/>
    <cellStyle name="40% - Акцент1 15 8 4" xfId="12003" xr:uid="{00000000-0005-0000-0000-000071100000}"/>
    <cellStyle name="40% - Акцент1 15 9" xfId="8151" xr:uid="{00000000-0005-0000-0000-000072100000}"/>
    <cellStyle name="40% - Акцент1 16" xfId="1359" xr:uid="{00000000-0005-0000-0000-000073100000}"/>
    <cellStyle name="40% - Акцент1 16 10" xfId="10022" xr:uid="{00000000-0005-0000-0000-000074100000}"/>
    <cellStyle name="40% - Акцент1 16 11" xfId="12002" xr:uid="{00000000-0005-0000-0000-000075100000}"/>
    <cellStyle name="40% - Акцент1 16 2" xfId="1360" xr:uid="{00000000-0005-0000-0000-000076100000}"/>
    <cellStyle name="40% - Акцент1 16 2 2" xfId="8160" xr:uid="{00000000-0005-0000-0000-000077100000}"/>
    <cellStyle name="40% - Акцент1 16 2 3" xfId="10021" xr:uid="{00000000-0005-0000-0000-000078100000}"/>
    <cellStyle name="40% - Акцент1 16 2 4" xfId="12001" xr:uid="{00000000-0005-0000-0000-000079100000}"/>
    <cellStyle name="40% - Акцент1 16 3" xfId="1361" xr:uid="{00000000-0005-0000-0000-00007A100000}"/>
    <cellStyle name="40% - Акцент1 16 3 2" xfId="8161" xr:uid="{00000000-0005-0000-0000-00007B100000}"/>
    <cellStyle name="40% - Акцент1 16 3 3" xfId="10020" xr:uid="{00000000-0005-0000-0000-00007C100000}"/>
    <cellStyle name="40% - Акцент1 16 3 4" xfId="12000" xr:uid="{00000000-0005-0000-0000-00007D100000}"/>
    <cellStyle name="40% - Акцент1 16 4" xfId="1362" xr:uid="{00000000-0005-0000-0000-00007E100000}"/>
    <cellStyle name="40% - Акцент1 16 4 2" xfId="8162" xr:uid="{00000000-0005-0000-0000-00007F100000}"/>
    <cellStyle name="40% - Акцент1 16 4 3" xfId="10019" xr:uid="{00000000-0005-0000-0000-000080100000}"/>
    <cellStyle name="40% - Акцент1 16 4 4" xfId="11999" xr:uid="{00000000-0005-0000-0000-000081100000}"/>
    <cellStyle name="40% - Акцент1 16 5" xfId="1363" xr:uid="{00000000-0005-0000-0000-000082100000}"/>
    <cellStyle name="40% - Акцент1 16 5 2" xfId="8163" xr:uid="{00000000-0005-0000-0000-000083100000}"/>
    <cellStyle name="40% - Акцент1 16 5 3" xfId="10018" xr:uid="{00000000-0005-0000-0000-000084100000}"/>
    <cellStyle name="40% - Акцент1 16 5 4" xfId="11998" xr:uid="{00000000-0005-0000-0000-000085100000}"/>
    <cellStyle name="40% - Акцент1 16 6" xfId="1364" xr:uid="{00000000-0005-0000-0000-000086100000}"/>
    <cellStyle name="40% - Акцент1 16 6 2" xfId="8164" xr:uid="{00000000-0005-0000-0000-000087100000}"/>
    <cellStyle name="40% - Акцент1 16 6 3" xfId="10017" xr:uid="{00000000-0005-0000-0000-000088100000}"/>
    <cellStyle name="40% - Акцент1 16 6 4" xfId="11997" xr:uid="{00000000-0005-0000-0000-000089100000}"/>
    <cellStyle name="40% - Акцент1 16 7" xfId="1365" xr:uid="{00000000-0005-0000-0000-00008A100000}"/>
    <cellStyle name="40% - Акцент1 16 7 2" xfId="8165" xr:uid="{00000000-0005-0000-0000-00008B100000}"/>
    <cellStyle name="40% - Акцент1 16 7 3" xfId="10016" xr:uid="{00000000-0005-0000-0000-00008C100000}"/>
    <cellStyle name="40% - Акцент1 16 7 4" xfId="11996" xr:uid="{00000000-0005-0000-0000-00008D100000}"/>
    <cellStyle name="40% - Акцент1 16 8" xfId="1366" xr:uid="{00000000-0005-0000-0000-00008E100000}"/>
    <cellStyle name="40% - Акцент1 16 8 2" xfId="8166" xr:uid="{00000000-0005-0000-0000-00008F100000}"/>
    <cellStyle name="40% - Акцент1 16 8 3" xfId="10015" xr:uid="{00000000-0005-0000-0000-000090100000}"/>
    <cellStyle name="40% - Акцент1 16 8 4" xfId="11995" xr:uid="{00000000-0005-0000-0000-000091100000}"/>
    <cellStyle name="40% - Акцент1 16 9" xfId="8159" xr:uid="{00000000-0005-0000-0000-000092100000}"/>
    <cellStyle name="40% - Акцент1 17" xfId="1367" xr:uid="{00000000-0005-0000-0000-000093100000}"/>
    <cellStyle name="40% - Акцент1 17 2" xfId="1368" xr:uid="{00000000-0005-0000-0000-000094100000}"/>
    <cellStyle name="40% - Акцент1 17 2 2" xfId="8168" xr:uid="{00000000-0005-0000-0000-000095100000}"/>
    <cellStyle name="40% - Акцент1 17 2 3" xfId="10013" xr:uid="{00000000-0005-0000-0000-000096100000}"/>
    <cellStyle name="40% - Акцент1 17 2 4" xfId="11993" xr:uid="{00000000-0005-0000-0000-000097100000}"/>
    <cellStyle name="40% - Акцент1 17 3" xfId="1369" xr:uid="{00000000-0005-0000-0000-000098100000}"/>
    <cellStyle name="40% - Акцент1 17 3 2" xfId="8169" xr:uid="{00000000-0005-0000-0000-000099100000}"/>
    <cellStyle name="40% - Акцент1 17 3 3" xfId="10012" xr:uid="{00000000-0005-0000-0000-00009A100000}"/>
    <cellStyle name="40% - Акцент1 17 3 4" xfId="11992" xr:uid="{00000000-0005-0000-0000-00009B100000}"/>
    <cellStyle name="40% - Акцент1 17 4" xfId="1370" xr:uid="{00000000-0005-0000-0000-00009C100000}"/>
    <cellStyle name="40% - Акцент1 17 4 2" xfId="8170" xr:uid="{00000000-0005-0000-0000-00009D100000}"/>
    <cellStyle name="40% - Акцент1 17 4 3" xfId="10011" xr:uid="{00000000-0005-0000-0000-00009E100000}"/>
    <cellStyle name="40% - Акцент1 17 4 4" xfId="11991" xr:uid="{00000000-0005-0000-0000-00009F100000}"/>
    <cellStyle name="40% - Акцент1 17 5" xfId="1371" xr:uid="{00000000-0005-0000-0000-0000A0100000}"/>
    <cellStyle name="40% - Акцент1 17 5 2" xfId="8171" xr:uid="{00000000-0005-0000-0000-0000A1100000}"/>
    <cellStyle name="40% - Акцент1 17 5 3" xfId="10010" xr:uid="{00000000-0005-0000-0000-0000A2100000}"/>
    <cellStyle name="40% - Акцент1 17 5 4" xfId="11990" xr:uid="{00000000-0005-0000-0000-0000A3100000}"/>
    <cellStyle name="40% - Акцент1 17 6" xfId="8167" xr:uid="{00000000-0005-0000-0000-0000A4100000}"/>
    <cellStyle name="40% - Акцент1 17 7" xfId="10014" xr:uid="{00000000-0005-0000-0000-0000A5100000}"/>
    <cellStyle name="40% - Акцент1 17 8" xfId="11994" xr:uid="{00000000-0005-0000-0000-0000A6100000}"/>
    <cellStyle name="40% - Акцент1 18" xfId="1372" xr:uid="{00000000-0005-0000-0000-0000A7100000}"/>
    <cellStyle name="40% - Акцент1 18 2" xfId="1373" xr:uid="{00000000-0005-0000-0000-0000A8100000}"/>
    <cellStyle name="40% - Акцент1 18 2 2" xfId="8173" xr:uid="{00000000-0005-0000-0000-0000A9100000}"/>
    <cellStyle name="40% - Акцент1 18 2 3" xfId="10008" xr:uid="{00000000-0005-0000-0000-0000AA100000}"/>
    <cellStyle name="40% - Акцент1 18 2 4" xfId="11988" xr:uid="{00000000-0005-0000-0000-0000AB100000}"/>
    <cellStyle name="40% - Акцент1 18 3" xfId="1374" xr:uid="{00000000-0005-0000-0000-0000AC100000}"/>
    <cellStyle name="40% - Акцент1 18 3 2" xfId="8174" xr:uid="{00000000-0005-0000-0000-0000AD100000}"/>
    <cellStyle name="40% - Акцент1 18 3 3" xfId="10007" xr:uid="{00000000-0005-0000-0000-0000AE100000}"/>
    <cellStyle name="40% - Акцент1 18 3 4" xfId="11987" xr:uid="{00000000-0005-0000-0000-0000AF100000}"/>
    <cellStyle name="40% - Акцент1 18 4" xfId="1375" xr:uid="{00000000-0005-0000-0000-0000B0100000}"/>
    <cellStyle name="40% - Акцент1 18 4 2" xfId="8175" xr:uid="{00000000-0005-0000-0000-0000B1100000}"/>
    <cellStyle name="40% - Акцент1 18 4 3" xfId="10006" xr:uid="{00000000-0005-0000-0000-0000B2100000}"/>
    <cellStyle name="40% - Акцент1 18 4 4" xfId="11986" xr:uid="{00000000-0005-0000-0000-0000B3100000}"/>
    <cellStyle name="40% - Акцент1 18 5" xfId="1376" xr:uid="{00000000-0005-0000-0000-0000B4100000}"/>
    <cellStyle name="40% - Акцент1 18 5 2" xfId="8176" xr:uid="{00000000-0005-0000-0000-0000B5100000}"/>
    <cellStyle name="40% - Акцент1 18 5 3" xfId="10005" xr:uid="{00000000-0005-0000-0000-0000B6100000}"/>
    <cellStyle name="40% - Акцент1 18 5 4" xfId="11985" xr:uid="{00000000-0005-0000-0000-0000B7100000}"/>
    <cellStyle name="40% - Акцент1 18 6" xfId="8172" xr:uid="{00000000-0005-0000-0000-0000B8100000}"/>
    <cellStyle name="40% - Акцент1 18 7" xfId="10009" xr:uid="{00000000-0005-0000-0000-0000B9100000}"/>
    <cellStyle name="40% - Акцент1 18 8" xfId="11989" xr:uid="{00000000-0005-0000-0000-0000BA100000}"/>
    <cellStyle name="40% - Акцент1 19" xfId="1377" xr:uid="{00000000-0005-0000-0000-0000BB100000}"/>
    <cellStyle name="40% - Акцент1 19 2" xfId="1378" xr:uid="{00000000-0005-0000-0000-0000BC100000}"/>
    <cellStyle name="40% - Акцент1 19 2 2" xfId="8178" xr:uid="{00000000-0005-0000-0000-0000BD100000}"/>
    <cellStyle name="40% - Акцент1 19 2 3" xfId="10003" xr:uid="{00000000-0005-0000-0000-0000BE100000}"/>
    <cellStyle name="40% - Акцент1 19 2 4" xfId="11983" xr:uid="{00000000-0005-0000-0000-0000BF100000}"/>
    <cellStyle name="40% - Акцент1 19 3" xfId="1379" xr:uid="{00000000-0005-0000-0000-0000C0100000}"/>
    <cellStyle name="40% - Акцент1 19 3 2" xfId="8179" xr:uid="{00000000-0005-0000-0000-0000C1100000}"/>
    <cellStyle name="40% - Акцент1 19 3 3" xfId="10002" xr:uid="{00000000-0005-0000-0000-0000C2100000}"/>
    <cellStyle name="40% - Акцент1 19 3 4" xfId="11982" xr:uid="{00000000-0005-0000-0000-0000C3100000}"/>
    <cellStyle name="40% - Акцент1 19 4" xfId="1380" xr:uid="{00000000-0005-0000-0000-0000C4100000}"/>
    <cellStyle name="40% - Акцент1 19 4 2" xfId="8180" xr:uid="{00000000-0005-0000-0000-0000C5100000}"/>
    <cellStyle name="40% - Акцент1 19 4 3" xfId="10001" xr:uid="{00000000-0005-0000-0000-0000C6100000}"/>
    <cellStyle name="40% - Акцент1 19 4 4" xfId="11981" xr:uid="{00000000-0005-0000-0000-0000C7100000}"/>
    <cellStyle name="40% - Акцент1 19 5" xfId="1381" xr:uid="{00000000-0005-0000-0000-0000C8100000}"/>
    <cellStyle name="40% - Акцент1 19 5 2" xfId="8181" xr:uid="{00000000-0005-0000-0000-0000C9100000}"/>
    <cellStyle name="40% - Акцент1 19 5 3" xfId="10000" xr:uid="{00000000-0005-0000-0000-0000CA100000}"/>
    <cellStyle name="40% - Акцент1 19 5 4" xfId="11980" xr:uid="{00000000-0005-0000-0000-0000CB100000}"/>
    <cellStyle name="40% - Акцент1 19 6" xfId="8177" xr:uid="{00000000-0005-0000-0000-0000CC100000}"/>
    <cellStyle name="40% - Акцент1 19 7" xfId="10004" xr:uid="{00000000-0005-0000-0000-0000CD100000}"/>
    <cellStyle name="40% - Акцент1 19 8" xfId="11984" xr:uid="{00000000-0005-0000-0000-0000CE100000}"/>
    <cellStyle name="40% - Акцент1 2" xfId="1382" xr:uid="{00000000-0005-0000-0000-0000CF100000}"/>
    <cellStyle name="40% - Акцент1 2 10" xfId="1383" xr:uid="{00000000-0005-0000-0000-0000D0100000}"/>
    <cellStyle name="40% - Акцент1 2 10 2" xfId="8183" xr:uid="{00000000-0005-0000-0000-0000D1100000}"/>
    <cellStyle name="40% - Акцент1 2 10 3" xfId="9998" xr:uid="{00000000-0005-0000-0000-0000D2100000}"/>
    <cellStyle name="40% - Акцент1 2 10 4" xfId="11978" xr:uid="{00000000-0005-0000-0000-0000D3100000}"/>
    <cellStyle name="40% - Акцент1 2 11" xfId="8182" xr:uid="{00000000-0005-0000-0000-0000D4100000}"/>
    <cellStyle name="40% - Акцент1 2 12" xfId="9999" xr:uid="{00000000-0005-0000-0000-0000D5100000}"/>
    <cellStyle name="40% - Акцент1 2 13" xfId="11979" xr:uid="{00000000-0005-0000-0000-0000D6100000}"/>
    <cellStyle name="40% - Акцент1 2 2" xfId="1384" xr:uid="{00000000-0005-0000-0000-0000D7100000}"/>
    <cellStyle name="40% - Акцент1 2 2 2" xfId="8184" xr:uid="{00000000-0005-0000-0000-0000D8100000}"/>
    <cellStyle name="40% - Акцент1 2 2 3" xfId="9997" xr:uid="{00000000-0005-0000-0000-0000D9100000}"/>
    <cellStyle name="40% - Акцент1 2 2 4" xfId="11977" xr:uid="{00000000-0005-0000-0000-0000DA100000}"/>
    <cellStyle name="40% - Акцент1 2 3" xfId="1385" xr:uid="{00000000-0005-0000-0000-0000DB100000}"/>
    <cellStyle name="40% - Акцент1 2 3 2" xfId="8185" xr:uid="{00000000-0005-0000-0000-0000DC100000}"/>
    <cellStyle name="40% - Акцент1 2 3 3" xfId="9996" xr:uid="{00000000-0005-0000-0000-0000DD100000}"/>
    <cellStyle name="40% - Акцент1 2 3 4" xfId="11976" xr:uid="{00000000-0005-0000-0000-0000DE100000}"/>
    <cellStyle name="40% - Акцент1 2 4" xfId="1386" xr:uid="{00000000-0005-0000-0000-0000DF100000}"/>
    <cellStyle name="40% - Акцент1 2 4 2" xfId="8186" xr:uid="{00000000-0005-0000-0000-0000E0100000}"/>
    <cellStyle name="40% - Акцент1 2 4 3" xfId="9995" xr:uid="{00000000-0005-0000-0000-0000E1100000}"/>
    <cellStyle name="40% - Акцент1 2 4 4" xfId="11975" xr:uid="{00000000-0005-0000-0000-0000E2100000}"/>
    <cellStyle name="40% - Акцент1 2 5" xfId="1387" xr:uid="{00000000-0005-0000-0000-0000E3100000}"/>
    <cellStyle name="40% - Акцент1 2 5 2" xfId="8187" xr:uid="{00000000-0005-0000-0000-0000E4100000}"/>
    <cellStyle name="40% - Акцент1 2 5 3" xfId="9994" xr:uid="{00000000-0005-0000-0000-0000E5100000}"/>
    <cellStyle name="40% - Акцент1 2 5 4" xfId="11974" xr:uid="{00000000-0005-0000-0000-0000E6100000}"/>
    <cellStyle name="40% - Акцент1 2 6" xfId="1388" xr:uid="{00000000-0005-0000-0000-0000E7100000}"/>
    <cellStyle name="40% - Акцент1 2 6 2" xfId="8188" xr:uid="{00000000-0005-0000-0000-0000E8100000}"/>
    <cellStyle name="40% - Акцент1 2 6 3" xfId="9993" xr:uid="{00000000-0005-0000-0000-0000E9100000}"/>
    <cellStyle name="40% - Акцент1 2 6 4" xfId="11973" xr:uid="{00000000-0005-0000-0000-0000EA100000}"/>
    <cellStyle name="40% - Акцент1 2 7" xfId="1389" xr:uid="{00000000-0005-0000-0000-0000EB100000}"/>
    <cellStyle name="40% - Акцент1 2 7 2" xfId="8189" xr:uid="{00000000-0005-0000-0000-0000EC100000}"/>
    <cellStyle name="40% - Акцент1 2 7 3" xfId="9992" xr:uid="{00000000-0005-0000-0000-0000ED100000}"/>
    <cellStyle name="40% - Акцент1 2 7 4" xfId="11972" xr:uid="{00000000-0005-0000-0000-0000EE100000}"/>
    <cellStyle name="40% - Акцент1 2 8" xfId="1390" xr:uid="{00000000-0005-0000-0000-0000EF100000}"/>
    <cellStyle name="40% - Акцент1 2 8 2" xfId="8190" xr:uid="{00000000-0005-0000-0000-0000F0100000}"/>
    <cellStyle name="40% - Акцент1 2 8 3" xfId="9991" xr:uid="{00000000-0005-0000-0000-0000F1100000}"/>
    <cellStyle name="40% - Акцент1 2 8 4" xfId="11971" xr:uid="{00000000-0005-0000-0000-0000F2100000}"/>
    <cellStyle name="40% - Акцент1 2 9" xfId="1391" xr:uid="{00000000-0005-0000-0000-0000F3100000}"/>
    <cellStyle name="40% - Акцент1 2 9 2" xfId="8191" xr:uid="{00000000-0005-0000-0000-0000F4100000}"/>
    <cellStyle name="40% - Акцент1 2 9 3" xfId="9990" xr:uid="{00000000-0005-0000-0000-0000F5100000}"/>
    <cellStyle name="40% - Акцент1 2 9 4" xfId="11970" xr:uid="{00000000-0005-0000-0000-0000F6100000}"/>
    <cellStyle name="40% - Акцент1 20" xfId="1392" xr:uid="{00000000-0005-0000-0000-0000F7100000}"/>
    <cellStyle name="40% - Акцент1 20 2" xfId="8192" xr:uid="{00000000-0005-0000-0000-0000F8100000}"/>
    <cellStyle name="40% - Акцент1 20 3" xfId="9989" xr:uid="{00000000-0005-0000-0000-0000F9100000}"/>
    <cellStyle name="40% - Акцент1 20 4" xfId="11969" xr:uid="{00000000-0005-0000-0000-0000FA100000}"/>
    <cellStyle name="40% - Акцент1 21" xfId="1393" xr:uid="{00000000-0005-0000-0000-0000FB100000}"/>
    <cellStyle name="40% - Акцент1 21 2" xfId="8193" xr:uid="{00000000-0005-0000-0000-0000FC100000}"/>
    <cellStyle name="40% - Акцент1 21 3" xfId="9988" xr:uid="{00000000-0005-0000-0000-0000FD100000}"/>
    <cellStyle name="40% - Акцент1 21 4" xfId="11968" xr:uid="{00000000-0005-0000-0000-0000FE100000}"/>
    <cellStyle name="40% - Акцент1 22" xfId="1394" xr:uid="{00000000-0005-0000-0000-0000FF100000}"/>
    <cellStyle name="40% - Акцент1 22 2" xfId="8194" xr:uid="{00000000-0005-0000-0000-000000110000}"/>
    <cellStyle name="40% - Акцент1 22 3" xfId="9987" xr:uid="{00000000-0005-0000-0000-000001110000}"/>
    <cellStyle name="40% - Акцент1 22 4" xfId="11967" xr:uid="{00000000-0005-0000-0000-000002110000}"/>
    <cellStyle name="40% - Акцент1 23" xfId="1395" xr:uid="{00000000-0005-0000-0000-000003110000}"/>
    <cellStyle name="40% - Акцент1 23 2" xfId="8195" xr:uid="{00000000-0005-0000-0000-000004110000}"/>
    <cellStyle name="40% - Акцент1 23 3" xfId="9986" xr:uid="{00000000-0005-0000-0000-000005110000}"/>
    <cellStyle name="40% - Акцент1 23 4" xfId="11966" xr:uid="{00000000-0005-0000-0000-000006110000}"/>
    <cellStyle name="40% - Акцент1 24" xfId="14663" xr:uid="{00000000-0005-0000-0000-000007110000}"/>
    <cellStyle name="40% - Акцент1 3" xfId="1396" xr:uid="{00000000-0005-0000-0000-000008110000}"/>
    <cellStyle name="40% - Акцент1 3 10" xfId="1397" xr:uid="{00000000-0005-0000-0000-000009110000}"/>
    <cellStyle name="40% - Акцент1 3 10 2" xfId="8197" xr:uid="{00000000-0005-0000-0000-00000A110000}"/>
    <cellStyle name="40% - Акцент1 3 10 3" xfId="9984" xr:uid="{00000000-0005-0000-0000-00000B110000}"/>
    <cellStyle name="40% - Акцент1 3 10 4" xfId="11964" xr:uid="{00000000-0005-0000-0000-00000C110000}"/>
    <cellStyle name="40% - Акцент1 3 11" xfId="8196" xr:uid="{00000000-0005-0000-0000-00000D110000}"/>
    <cellStyle name="40% - Акцент1 3 12" xfId="9985" xr:uid="{00000000-0005-0000-0000-00000E110000}"/>
    <cellStyle name="40% - Акцент1 3 13" xfId="11965" xr:uid="{00000000-0005-0000-0000-00000F110000}"/>
    <cellStyle name="40% - Акцент1 3 2" xfId="1398" xr:uid="{00000000-0005-0000-0000-000010110000}"/>
    <cellStyle name="40% - Акцент1 3 2 2" xfId="8198" xr:uid="{00000000-0005-0000-0000-000011110000}"/>
    <cellStyle name="40% - Акцент1 3 2 3" xfId="9983" xr:uid="{00000000-0005-0000-0000-000012110000}"/>
    <cellStyle name="40% - Акцент1 3 2 4" xfId="11963" xr:uid="{00000000-0005-0000-0000-000013110000}"/>
    <cellStyle name="40% - Акцент1 3 3" xfId="1399" xr:uid="{00000000-0005-0000-0000-000014110000}"/>
    <cellStyle name="40% - Акцент1 3 3 2" xfId="8199" xr:uid="{00000000-0005-0000-0000-000015110000}"/>
    <cellStyle name="40% - Акцент1 3 3 3" xfId="9982" xr:uid="{00000000-0005-0000-0000-000016110000}"/>
    <cellStyle name="40% - Акцент1 3 3 4" xfId="11962" xr:uid="{00000000-0005-0000-0000-000017110000}"/>
    <cellStyle name="40% - Акцент1 3 4" xfId="1400" xr:uid="{00000000-0005-0000-0000-000018110000}"/>
    <cellStyle name="40% - Акцент1 3 4 2" xfId="8200" xr:uid="{00000000-0005-0000-0000-000019110000}"/>
    <cellStyle name="40% - Акцент1 3 4 3" xfId="9981" xr:uid="{00000000-0005-0000-0000-00001A110000}"/>
    <cellStyle name="40% - Акцент1 3 4 4" xfId="11961" xr:uid="{00000000-0005-0000-0000-00001B110000}"/>
    <cellStyle name="40% - Акцент1 3 5" xfId="1401" xr:uid="{00000000-0005-0000-0000-00001C110000}"/>
    <cellStyle name="40% - Акцент1 3 5 2" xfId="8201" xr:uid="{00000000-0005-0000-0000-00001D110000}"/>
    <cellStyle name="40% - Акцент1 3 5 3" xfId="9980" xr:uid="{00000000-0005-0000-0000-00001E110000}"/>
    <cellStyle name="40% - Акцент1 3 5 4" xfId="11960" xr:uid="{00000000-0005-0000-0000-00001F110000}"/>
    <cellStyle name="40% - Акцент1 3 6" xfId="1402" xr:uid="{00000000-0005-0000-0000-000020110000}"/>
    <cellStyle name="40% - Акцент1 3 6 2" xfId="8202" xr:uid="{00000000-0005-0000-0000-000021110000}"/>
    <cellStyle name="40% - Акцент1 3 6 3" xfId="9979" xr:uid="{00000000-0005-0000-0000-000022110000}"/>
    <cellStyle name="40% - Акцент1 3 6 4" xfId="11959" xr:uid="{00000000-0005-0000-0000-000023110000}"/>
    <cellStyle name="40% - Акцент1 3 7" xfId="1403" xr:uid="{00000000-0005-0000-0000-000024110000}"/>
    <cellStyle name="40% - Акцент1 3 7 2" xfId="8203" xr:uid="{00000000-0005-0000-0000-000025110000}"/>
    <cellStyle name="40% - Акцент1 3 7 3" xfId="9978" xr:uid="{00000000-0005-0000-0000-000026110000}"/>
    <cellStyle name="40% - Акцент1 3 7 4" xfId="11958" xr:uid="{00000000-0005-0000-0000-000027110000}"/>
    <cellStyle name="40% - Акцент1 3 8" xfId="1404" xr:uid="{00000000-0005-0000-0000-000028110000}"/>
    <cellStyle name="40% - Акцент1 3 8 2" xfId="8204" xr:uid="{00000000-0005-0000-0000-000029110000}"/>
    <cellStyle name="40% - Акцент1 3 8 3" xfId="9977" xr:uid="{00000000-0005-0000-0000-00002A110000}"/>
    <cellStyle name="40% - Акцент1 3 8 4" xfId="11957" xr:uid="{00000000-0005-0000-0000-00002B110000}"/>
    <cellStyle name="40% - Акцент1 3 9" xfId="1405" xr:uid="{00000000-0005-0000-0000-00002C110000}"/>
    <cellStyle name="40% - Акцент1 3 9 2" xfId="8205" xr:uid="{00000000-0005-0000-0000-00002D110000}"/>
    <cellStyle name="40% - Акцент1 3 9 3" xfId="9976" xr:uid="{00000000-0005-0000-0000-00002E110000}"/>
    <cellStyle name="40% - Акцент1 3 9 4" xfId="11956" xr:uid="{00000000-0005-0000-0000-00002F110000}"/>
    <cellStyle name="40% - Акцент1 4" xfId="1406" xr:uid="{00000000-0005-0000-0000-000030110000}"/>
    <cellStyle name="40% - Акцент1 4 10" xfId="1407" xr:uid="{00000000-0005-0000-0000-000031110000}"/>
    <cellStyle name="40% - Акцент1 4 10 2" xfId="8207" xr:uid="{00000000-0005-0000-0000-000032110000}"/>
    <cellStyle name="40% - Акцент1 4 10 3" xfId="9974" xr:uid="{00000000-0005-0000-0000-000033110000}"/>
    <cellStyle name="40% - Акцент1 4 10 4" xfId="11954" xr:uid="{00000000-0005-0000-0000-000034110000}"/>
    <cellStyle name="40% - Акцент1 4 11" xfId="8206" xr:uid="{00000000-0005-0000-0000-000035110000}"/>
    <cellStyle name="40% - Акцент1 4 12" xfId="9975" xr:uid="{00000000-0005-0000-0000-000036110000}"/>
    <cellStyle name="40% - Акцент1 4 13" xfId="11955" xr:uid="{00000000-0005-0000-0000-000037110000}"/>
    <cellStyle name="40% - Акцент1 4 2" xfId="1408" xr:uid="{00000000-0005-0000-0000-000038110000}"/>
    <cellStyle name="40% - Акцент1 4 2 2" xfId="8208" xr:uid="{00000000-0005-0000-0000-000039110000}"/>
    <cellStyle name="40% - Акцент1 4 2 3" xfId="9973" xr:uid="{00000000-0005-0000-0000-00003A110000}"/>
    <cellStyle name="40% - Акцент1 4 2 4" xfId="11953" xr:uid="{00000000-0005-0000-0000-00003B110000}"/>
    <cellStyle name="40% - Акцент1 4 3" xfId="1409" xr:uid="{00000000-0005-0000-0000-00003C110000}"/>
    <cellStyle name="40% - Акцент1 4 3 2" xfId="8209" xr:uid="{00000000-0005-0000-0000-00003D110000}"/>
    <cellStyle name="40% - Акцент1 4 3 3" xfId="9972" xr:uid="{00000000-0005-0000-0000-00003E110000}"/>
    <cellStyle name="40% - Акцент1 4 3 4" xfId="11952" xr:uid="{00000000-0005-0000-0000-00003F110000}"/>
    <cellStyle name="40% - Акцент1 4 4" xfId="1410" xr:uid="{00000000-0005-0000-0000-000040110000}"/>
    <cellStyle name="40% - Акцент1 4 4 2" xfId="8210" xr:uid="{00000000-0005-0000-0000-000041110000}"/>
    <cellStyle name="40% - Акцент1 4 4 3" xfId="9971" xr:uid="{00000000-0005-0000-0000-000042110000}"/>
    <cellStyle name="40% - Акцент1 4 4 4" xfId="11951" xr:uid="{00000000-0005-0000-0000-000043110000}"/>
    <cellStyle name="40% - Акцент1 4 5" xfId="1411" xr:uid="{00000000-0005-0000-0000-000044110000}"/>
    <cellStyle name="40% - Акцент1 4 5 2" xfId="8211" xr:uid="{00000000-0005-0000-0000-000045110000}"/>
    <cellStyle name="40% - Акцент1 4 5 3" xfId="9970" xr:uid="{00000000-0005-0000-0000-000046110000}"/>
    <cellStyle name="40% - Акцент1 4 5 4" xfId="11950" xr:uid="{00000000-0005-0000-0000-000047110000}"/>
    <cellStyle name="40% - Акцент1 4 6" xfId="1412" xr:uid="{00000000-0005-0000-0000-000048110000}"/>
    <cellStyle name="40% - Акцент1 4 6 2" xfId="8212" xr:uid="{00000000-0005-0000-0000-000049110000}"/>
    <cellStyle name="40% - Акцент1 4 6 3" xfId="9969" xr:uid="{00000000-0005-0000-0000-00004A110000}"/>
    <cellStyle name="40% - Акцент1 4 6 4" xfId="11949" xr:uid="{00000000-0005-0000-0000-00004B110000}"/>
    <cellStyle name="40% - Акцент1 4 7" xfId="1413" xr:uid="{00000000-0005-0000-0000-00004C110000}"/>
    <cellStyle name="40% - Акцент1 4 7 2" xfId="8213" xr:uid="{00000000-0005-0000-0000-00004D110000}"/>
    <cellStyle name="40% - Акцент1 4 7 3" xfId="9968" xr:uid="{00000000-0005-0000-0000-00004E110000}"/>
    <cellStyle name="40% - Акцент1 4 7 4" xfId="11948" xr:uid="{00000000-0005-0000-0000-00004F110000}"/>
    <cellStyle name="40% - Акцент1 4 8" xfId="1414" xr:uid="{00000000-0005-0000-0000-000050110000}"/>
    <cellStyle name="40% - Акцент1 4 8 2" xfId="8214" xr:uid="{00000000-0005-0000-0000-000051110000}"/>
    <cellStyle name="40% - Акцент1 4 8 3" xfId="9967" xr:uid="{00000000-0005-0000-0000-000052110000}"/>
    <cellStyle name="40% - Акцент1 4 8 4" xfId="11947" xr:uid="{00000000-0005-0000-0000-000053110000}"/>
    <cellStyle name="40% - Акцент1 4 9" xfId="1415" xr:uid="{00000000-0005-0000-0000-000054110000}"/>
    <cellStyle name="40% - Акцент1 4 9 2" xfId="8215" xr:uid="{00000000-0005-0000-0000-000055110000}"/>
    <cellStyle name="40% - Акцент1 4 9 3" xfId="9966" xr:uid="{00000000-0005-0000-0000-000056110000}"/>
    <cellStyle name="40% - Акцент1 4 9 4" xfId="11946" xr:uid="{00000000-0005-0000-0000-000057110000}"/>
    <cellStyle name="40% - Акцент1 5" xfId="1416" xr:uid="{00000000-0005-0000-0000-000058110000}"/>
    <cellStyle name="40% - Акцент1 5 10" xfId="1417" xr:uid="{00000000-0005-0000-0000-000059110000}"/>
    <cellStyle name="40% - Акцент1 5 10 2" xfId="8217" xr:uid="{00000000-0005-0000-0000-00005A110000}"/>
    <cellStyle name="40% - Акцент1 5 10 3" xfId="9964" xr:uid="{00000000-0005-0000-0000-00005B110000}"/>
    <cellStyle name="40% - Акцент1 5 10 4" xfId="11944" xr:uid="{00000000-0005-0000-0000-00005C110000}"/>
    <cellStyle name="40% - Акцент1 5 11" xfId="8216" xr:uid="{00000000-0005-0000-0000-00005D110000}"/>
    <cellStyle name="40% - Акцент1 5 12" xfId="9965" xr:uid="{00000000-0005-0000-0000-00005E110000}"/>
    <cellStyle name="40% - Акцент1 5 13" xfId="11945" xr:uid="{00000000-0005-0000-0000-00005F110000}"/>
    <cellStyle name="40% - Акцент1 5 2" xfId="1418" xr:uid="{00000000-0005-0000-0000-000060110000}"/>
    <cellStyle name="40% - Акцент1 5 2 2" xfId="8218" xr:uid="{00000000-0005-0000-0000-000061110000}"/>
    <cellStyle name="40% - Акцент1 5 2 3" xfId="9963" xr:uid="{00000000-0005-0000-0000-000062110000}"/>
    <cellStyle name="40% - Акцент1 5 2 4" xfId="11943" xr:uid="{00000000-0005-0000-0000-000063110000}"/>
    <cellStyle name="40% - Акцент1 5 3" xfId="1419" xr:uid="{00000000-0005-0000-0000-000064110000}"/>
    <cellStyle name="40% - Акцент1 5 3 2" xfId="8219" xr:uid="{00000000-0005-0000-0000-000065110000}"/>
    <cellStyle name="40% - Акцент1 5 3 3" xfId="9962" xr:uid="{00000000-0005-0000-0000-000066110000}"/>
    <cellStyle name="40% - Акцент1 5 3 4" xfId="11942" xr:uid="{00000000-0005-0000-0000-000067110000}"/>
    <cellStyle name="40% - Акцент1 5 4" xfId="1420" xr:uid="{00000000-0005-0000-0000-000068110000}"/>
    <cellStyle name="40% - Акцент1 5 4 2" xfId="8220" xr:uid="{00000000-0005-0000-0000-000069110000}"/>
    <cellStyle name="40% - Акцент1 5 4 3" xfId="9961" xr:uid="{00000000-0005-0000-0000-00006A110000}"/>
    <cellStyle name="40% - Акцент1 5 4 4" xfId="11941" xr:uid="{00000000-0005-0000-0000-00006B110000}"/>
    <cellStyle name="40% - Акцент1 5 5" xfId="1421" xr:uid="{00000000-0005-0000-0000-00006C110000}"/>
    <cellStyle name="40% - Акцент1 5 5 2" xfId="8221" xr:uid="{00000000-0005-0000-0000-00006D110000}"/>
    <cellStyle name="40% - Акцент1 5 5 3" xfId="9960" xr:uid="{00000000-0005-0000-0000-00006E110000}"/>
    <cellStyle name="40% - Акцент1 5 5 4" xfId="11940" xr:uid="{00000000-0005-0000-0000-00006F110000}"/>
    <cellStyle name="40% - Акцент1 5 6" xfId="1422" xr:uid="{00000000-0005-0000-0000-000070110000}"/>
    <cellStyle name="40% - Акцент1 5 6 2" xfId="8222" xr:uid="{00000000-0005-0000-0000-000071110000}"/>
    <cellStyle name="40% - Акцент1 5 6 3" xfId="9959" xr:uid="{00000000-0005-0000-0000-000072110000}"/>
    <cellStyle name="40% - Акцент1 5 6 4" xfId="11939" xr:uid="{00000000-0005-0000-0000-000073110000}"/>
    <cellStyle name="40% - Акцент1 5 7" xfId="1423" xr:uid="{00000000-0005-0000-0000-000074110000}"/>
    <cellStyle name="40% - Акцент1 5 7 2" xfId="8223" xr:uid="{00000000-0005-0000-0000-000075110000}"/>
    <cellStyle name="40% - Акцент1 5 7 3" xfId="9958" xr:uid="{00000000-0005-0000-0000-000076110000}"/>
    <cellStyle name="40% - Акцент1 5 7 4" xfId="11938" xr:uid="{00000000-0005-0000-0000-000077110000}"/>
    <cellStyle name="40% - Акцент1 5 8" xfId="1424" xr:uid="{00000000-0005-0000-0000-000078110000}"/>
    <cellStyle name="40% - Акцент1 5 8 2" xfId="8224" xr:uid="{00000000-0005-0000-0000-000079110000}"/>
    <cellStyle name="40% - Акцент1 5 8 3" xfId="9957" xr:uid="{00000000-0005-0000-0000-00007A110000}"/>
    <cellStyle name="40% - Акцент1 5 8 4" xfId="11937" xr:uid="{00000000-0005-0000-0000-00007B110000}"/>
    <cellStyle name="40% - Акцент1 5 9" xfId="1425" xr:uid="{00000000-0005-0000-0000-00007C110000}"/>
    <cellStyle name="40% - Акцент1 5 9 2" xfId="8225" xr:uid="{00000000-0005-0000-0000-00007D110000}"/>
    <cellStyle name="40% - Акцент1 5 9 3" xfId="9956" xr:uid="{00000000-0005-0000-0000-00007E110000}"/>
    <cellStyle name="40% - Акцент1 5 9 4" xfId="11936" xr:uid="{00000000-0005-0000-0000-00007F110000}"/>
    <cellStyle name="40% - Акцент1 6" xfId="1426" xr:uid="{00000000-0005-0000-0000-000080110000}"/>
    <cellStyle name="40% - Акцент1 6 10" xfId="1427" xr:uid="{00000000-0005-0000-0000-000081110000}"/>
    <cellStyle name="40% - Акцент1 6 10 2" xfId="8227" xr:uid="{00000000-0005-0000-0000-000082110000}"/>
    <cellStyle name="40% - Акцент1 6 10 3" xfId="9954" xr:uid="{00000000-0005-0000-0000-000083110000}"/>
    <cellStyle name="40% - Акцент1 6 10 4" xfId="11934" xr:uid="{00000000-0005-0000-0000-000084110000}"/>
    <cellStyle name="40% - Акцент1 6 11" xfId="8226" xr:uid="{00000000-0005-0000-0000-000085110000}"/>
    <cellStyle name="40% - Акцент1 6 12" xfId="9955" xr:uid="{00000000-0005-0000-0000-000086110000}"/>
    <cellStyle name="40% - Акцент1 6 13" xfId="11935" xr:uid="{00000000-0005-0000-0000-000087110000}"/>
    <cellStyle name="40% - Акцент1 6 2" xfId="1428" xr:uid="{00000000-0005-0000-0000-000088110000}"/>
    <cellStyle name="40% - Акцент1 6 2 2" xfId="8228" xr:uid="{00000000-0005-0000-0000-000089110000}"/>
    <cellStyle name="40% - Акцент1 6 2 3" xfId="9953" xr:uid="{00000000-0005-0000-0000-00008A110000}"/>
    <cellStyle name="40% - Акцент1 6 2 4" xfId="11933" xr:uid="{00000000-0005-0000-0000-00008B110000}"/>
    <cellStyle name="40% - Акцент1 6 3" xfId="1429" xr:uid="{00000000-0005-0000-0000-00008C110000}"/>
    <cellStyle name="40% - Акцент1 6 3 2" xfId="8229" xr:uid="{00000000-0005-0000-0000-00008D110000}"/>
    <cellStyle name="40% - Акцент1 6 3 3" xfId="9952" xr:uid="{00000000-0005-0000-0000-00008E110000}"/>
    <cellStyle name="40% - Акцент1 6 3 4" xfId="11932" xr:uid="{00000000-0005-0000-0000-00008F110000}"/>
    <cellStyle name="40% - Акцент1 6 4" xfId="1430" xr:uid="{00000000-0005-0000-0000-000090110000}"/>
    <cellStyle name="40% - Акцент1 6 4 2" xfId="8230" xr:uid="{00000000-0005-0000-0000-000091110000}"/>
    <cellStyle name="40% - Акцент1 6 4 3" xfId="9951" xr:uid="{00000000-0005-0000-0000-000092110000}"/>
    <cellStyle name="40% - Акцент1 6 4 4" xfId="11931" xr:uid="{00000000-0005-0000-0000-000093110000}"/>
    <cellStyle name="40% - Акцент1 6 5" xfId="1431" xr:uid="{00000000-0005-0000-0000-000094110000}"/>
    <cellStyle name="40% - Акцент1 6 5 2" xfId="8231" xr:uid="{00000000-0005-0000-0000-000095110000}"/>
    <cellStyle name="40% - Акцент1 6 5 3" xfId="9950" xr:uid="{00000000-0005-0000-0000-000096110000}"/>
    <cellStyle name="40% - Акцент1 6 5 4" xfId="11930" xr:uid="{00000000-0005-0000-0000-000097110000}"/>
    <cellStyle name="40% - Акцент1 6 6" xfId="1432" xr:uid="{00000000-0005-0000-0000-000098110000}"/>
    <cellStyle name="40% - Акцент1 6 6 2" xfId="8232" xr:uid="{00000000-0005-0000-0000-000099110000}"/>
    <cellStyle name="40% - Акцент1 6 6 3" xfId="9949" xr:uid="{00000000-0005-0000-0000-00009A110000}"/>
    <cellStyle name="40% - Акцент1 6 6 4" xfId="11929" xr:uid="{00000000-0005-0000-0000-00009B110000}"/>
    <cellStyle name="40% - Акцент1 6 7" xfId="1433" xr:uid="{00000000-0005-0000-0000-00009C110000}"/>
    <cellStyle name="40% - Акцент1 6 7 2" xfId="8233" xr:uid="{00000000-0005-0000-0000-00009D110000}"/>
    <cellStyle name="40% - Акцент1 6 7 3" xfId="9948" xr:uid="{00000000-0005-0000-0000-00009E110000}"/>
    <cellStyle name="40% - Акцент1 6 7 4" xfId="11928" xr:uid="{00000000-0005-0000-0000-00009F110000}"/>
    <cellStyle name="40% - Акцент1 6 8" xfId="1434" xr:uid="{00000000-0005-0000-0000-0000A0110000}"/>
    <cellStyle name="40% - Акцент1 6 8 2" xfId="8234" xr:uid="{00000000-0005-0000-0000-0000A1110000}"/>
    <cellStyle name="40% - Акцент1 6 8 3" xfId="9947" xr:uid="{00000000-0005-0000-0000-0000A2110000}"/>
    <cellStyle name="40% - Акцент1 6 8 4" xfId="11927" xr:uid="{00000000-0005-0000-0000-0000A3110000}"/>
    <cellStyle name="40% - Акцент1 6 9" xfId="1435" xr:uid="{00000000-0005-0000-0000-0000A4110000}"/>
    <cellStyle name="40% - Акцент1 6 9 2" xfId="8235" xr:uid="{00000000-0005-0000-0000-0000A5110000}"/>
    <cellStyle name="40% - Акцент1 6 9 3" xfId="9946" xr:uid="{00000000-0005-0000-0000-0000A6110000}"/>
    <cellStyle name="40% - Акцент1 6 9 4" xfId="11926" xr:uid="{00000000-0005-0000-0000-0000A7110000}"/>
    <cellStyle name="40% - Акцент1 7" xfId="1436" xr:uid="{00000000-0005-0000-0000-0000A8110000}"/>
    <cellStyle name="40% - Акцент1 7 10" xfId="1437" xr:uid="{00000000-0005-0000-0000-0000A9110000}"/>
    <cellStyle name="40% - Акцент1 7 10 2" xfId="8237" xr:uid="{00000000-0005-0000-0000-0000AA110000}"/>
    <cellStyle name="40% - Акцент1 7 10 3" xfId="9944" xr:uid="{00000000-0005-0000-0000-0000AB110000}"/>
    <cellStyle name="40% - Акцент1 7 10 4" xfId="11924" xr:uid="{00000000-0005-0000-0000-0000AC110000}"/>
    <cellStyle name="40% - Акцент1 7 11" xfId="8236" xr:uid="{00000000-0005-0000-0000-0000AD110000}"/>
    <cellStyle name="40% - Акцент1 7 12" xfId="9945" xr:uid="{00000000-0005-0000-0000-0000AE110000}"/>
    <cellStyle name="40% - Акцент1 7 13" xfId="11925" xr:uid="{00000000-0005-0000-0000-0000AF110000}"/>
    <cellStyle name="40% - Акцент1 7 2" xfId="1438" xr:uid="{00000000-0005-0000-0000-0000B0110000}"/>
    <cellStyle name="40% - Акцент1 7 2 2" xfId="8238" xr:uid="{00000000-0005-0000-0000-0000B1110000}"/>
    <cellStyle name="40% - Акцент1 7 2 3" xfId="9943" xr:uid="{00000000-0005-0000-0000-0000B2110000}"/>
    <cellStyle name="40% - Акцент1 7 2 4" xfId="11923" xr:uid="{00000000-0005-0000-0000-0000B3110000}"/>
    <cellStyle name="40% - Акцент1 7 3" xfId="1439" xr:uid="{00000000-0005-0000-0000-0000B4110000}"/>
    <cellStyle name="40% - Акцент1 7 3 2" xfId="8239" xr:uid="{00000000-0005-0000-0000-0000B5110000}"/>
    <cellStyle name="40% - Акцент1 7 3 3" xfId="9942" xr:uid="{00000000-0005-0000-0000-0000B6110000}"/>
    <cellStyle name="40% - Акцент1 7 3 4" xfId="11922" xr:uid="{00000000-0005-0000-0000-0000B7110000}"/>
    <cellStyle name="40% - Акцент1 7 4" xfId="1440" xr:uid="{00000000-0005-0000-0000-0000B8110000}"/>
    <cellStyle name="40% - Акцент1 7 4 2" xfId="8240" xr:uid="{00000000-0005-0000-0000-0000B9110000}"/>
    <cellStyle name="40% - Акцент1 7 4 3" xfId="9941" xr:uid="{00000000-0005-0000-0000-0000BA110000}"/>
    <cellStyle name="40% - Акцент1 7 4 4" xfId="11921" xr:uid="{00000000-0005-0000-0000-0000BB110000}"/>
    <cellStyle name="40% - Акцент1 7 5" xfId="1441" xr:uid="{00000000-0005-0000-0000-0000BC110000}"/>
    <cellStyle name="40% - Акцент1 7 5 2" xfId="8241" xr:uid="{00000000-0005-0000-0000-0000BD110000}"/>
    <cellStyle name="40% - Акцент1 7 5 3" xfId="9940" xr:uid="{00000000-0005-0000-0000-0000BE110000}"/>
    <cellStyle name="40% - Акцент1 7 5 4" xfId="11920" xr:uid="{00000000-0005-0000-0000-0000BF110000}"/>
    <cellStyle name="40% - Акцент1 7 6" xfId="1442" xr:uid="{00000000-0005-0000-0000-0000C0110000}"/>
    <cellStyle name="40% - Акцент1 7 6 2" xfId="8242" xr:uid="{00000000-0005-0000-0000-0000C1110000}"/>
    <cellStyle name="40% - Акцент1 7 6 3" xfId="9939" xr:uid="{00000000-0005-0000-0000-0000C2110000}"/>
    <cellStyle name="40% - Акцент1 7 6 4" xfId="11919" xr:uid="{00000000-0005-0000-0000-0000C3110000}"/>
    <cellStyle name="40% - Акцент1 7 7" xfId="1443" xr:uid="{00000000-0005-0000-0000-0000C4110000}"/>
    <cellStyle name="40% - Акцент1 7 7 2" xfId="8243" xr:uid="{00000000-0005-0000-0000-0000C5110000}"/>
    <cellStyle name="40% - Акцент1 7 7 3" xfId="9938" xr:uid="{00000000-0005-0000-0000-0000C6110000}"/>
    <cellStyle name="40% - Акцент1 7 7 4" xfId="11918" xr:uid="{00000000-0005-0000-0000-0000C7110000}"/>
    <cellStyle name="40% - Акцент1 7 8" xfId="1444" xr:uid="{00000000-0005-0000-0000-0000C8110000}"/>
    <cellStyle name="40% - Акцент1 7 8 2" xfId="8244" xr:uid="{00000000-0005-0000-0000-0000C9110000}"/>
    <cellStyle name="40% - Акцент1 7 8 3" xfId="9937" xr:uid="{00000000-0005-0000-0000-0000CA110000}"/>
    <cellStyle name="40% - Акцент1 7 8 4" xfId="11917" xr:uid="{00000000-0005-0000-0000-0000CB110000}"/>
    <cellStyle name="40% - Акцент1 7 9" xfId="1445" xr:uid="{00000000-0005-0000-0000-0000CC110000}"/>
    <cellStyle name="40% - Акцент1 7 9 2" xfId="8245" xr:uid="{00000000-0005-0000-0000-0000CD110000}"/>
    <cellStyle name="40% - Акцент1 7 9 3" xfId="9936" xr:uid="{00000000-0005-0000-0000-0000CE110000}"/>
    <cellStyle name="40% - Акцент1 7 9 4" xfId="11916" xr:uid="{00000000-0005-0000-0000-0000CF110000}"/>
    <cellStyle name="40% - Акцент1 8" xfId="1446" xr:uid="{00000000-0005-0000-0000-0000D0110000}"/>
    <cellStyle name="40% - Акцент1 8 10" xfId="1447" xr:uid="{00000000-0005-0000-0000-0000D1110000}"/>
    <cellStyle name="40% - Акцент1 8 10 2" xfId="8247" xr:uid="{00000000-0005-0000-0000-0000D2110000}"/>
    <cellStyle name="40% - Акцент1 8 10 3" xfId="9934" xr:uid="{00000000-0005-0000-0000-0000D3110000}"/>
    <cellStyle name="40% - Акцент1 8 10 4" xfId="11914" xr:uid="{00000000-0005-0000-0000-0000D4110000}"/>
    <cellStyle name="40% - Акцент1 8 11" xfId="8246" xr:uid="{00000000-0005-0000-0000-0000D5110000}"/>
    <cellStyle name="40% - Акцент1 8 12" xfId="9935" xr:uid="{00000000-0005-0000-0000-0000D6110000}"/>
    <cellStyle name="40% - Акцент1 8 13" xfId="11915" xr:uid="{00000000-0005-0000-0000-0000D7110000}"/>
    <cellStyle name="40% - Акцент1 8 2" xfId="1448" xr:uid="{00000000-0005-0000-0000-0000D8110000}"/>
    <cellStyle name="40% - Акцент1 8 2 2" xfId="8248" xr:uid="{00000000-0005-0000-0000-0000D9110000}"/>
    <cellStyle name="40% - Акцент1 8 2 3" xfId="9933" xr:uid="{00000000-0005-0000-0000-0000DA110000}"/>
    <cellStyle name="40% - Акцент1 8 2 4" xfId="11913" xr:uid="{00000000-0005-0000-0000-0000DB110000}"/>
    <cellStyle name="40% - Акцент1 8 3" xfId="1449" xr:uid="{00000000-0005-0000-0000-0000DC110000}"/>
    <cellStyle name="40% - Акцент1 8 3 2" xfId="8249" xr:uid="{00000000-0005-0000-0000-0000DD110000}"/>
    <cellStyle name="40% - Акцент1 8 3 3" xfId="9932" xr:uid="{00000000-0005-0000-0000-0000DE110000}"/>
    <cellStyle name="40% - Акцент1 8 3 4" xfId="11912" xr:uid="{00000000-0005-0000-0000-0000DF110000}"/>
    <cellStyle name="40% - Акцент1 8 4" xfId="1450" xr:uid="{00000000-0005-0000-0000-0000E0110000}"/>
    <cellStyle name="40% - Акцент1 8 4 2" xfId="8250" xr:uid="{00000000-0005-0000-0000-0000E1110000}"/>
    <cellStyle name="40% - Акцент1 8 4 3" xfId="9931" xr:uid="{00000000-0005-0000-0000-0000E2110000}"/>
    <cellStyle name="40% - Акцент1 8 4 4" xfId="11911" xr:uid="{00000000-0005-0000-0000-0000E3110000}"/>
    <cellStyle name="40% - Акцент1 8 5" xfId="1451" xr:uid="{00000000-0005-0000-0000-0000E4110000}"/>
    <cellStyle name="40% - Акцент1 8 5 2" xfId="8251" xr:uid="{00000000-0005-0000-0000-0000E5110000}"/>
    <cellStyle name="40% - Акцент1 8 5 3" xfId="9930" xr:uid="{00000000-0005-0000-0000-0000E6110000}"/>
    <cellStyle name="40% - Акцент1 8 5 4" xfId="11910" xr:uid="{00000000-0005-0000-0000-0000E7110000}"/>
    <cellStyle name="40% - Акцент1 8 6" xfId="1452" xr:uid="{00000000-0005-0000-0000-0000E8110000}"/>
    <cellStyle name="40% - Акцент1 8 6 2" xfId="8252" xr:uid="{00000000-0005-0000-0000-0000E9110000}"/>
    <cellStyle name="40% - Акцент1 8 6 3" xfId="9929" xr:uid="{00000000-0005-0000-0000-0000EA110000}"/>
    <cellStyle name="40% - Акцент1 8 6 4" xfId="11909" xr:uid="{00000000-0005-0000-0000-0000EB110000}"/>
    <cellStyle name="40% - Акцент1 8 7" xfId="1453" xr:uid="{00000000-0005-0000-0000-0000EC110000}"/>
    <cellStyle name="40% - Акцент1 8 7 2" xfId="8253" xr:uid="{00000000-0005-0000-0000-0000ED110000}"/>
    <cellStyle name="40% - Акцент1 8 7 3" xfId="9928" xr:uid="{00000000-0005-0000-0000-0000EE110000}"/>
    <cellStyle name="40% - Акцент1 8 7 4" xfId="11908" xr:uid="{00000000-0005-0000-0000-0000EF110000}"/>
    <cellStyle name="40% - Акцент1 8 8" xfId="1454" xr:uid="{00000000-0005-0000-0000-0000F0110000}"/>
    <cellStyle name="40% - Акцент1 8 8 2" xfId="8254" xr:uid="{00000000-0005-0000-0000-0000F1110000}"/>
    <cellStyle name="40% - Акцент1 8 8 3" xfId="9927" xr:uid="{00000000-0005-0000-0000-0000F2110000}"/>
    <cellStyle name="40% - Акцент1 8 8 4" xfId="11907" xr:uid="{00000000-0005-0000-0000-0000F3110000}"/>
    <cellStyle name="40% - Акцент1 8 9" xfId="1455" xr:uid="{00000000-0005-0000-0000-0000F4110000}"/>
    <cellStyle name="40% - Акцент1 8 9 2" xfId="8255" xr:uid="{00000000-0005-0000-0000-0000F5110000}"/>
    <cellStyle name="40% - Акцент1 8 9 3" xfId="9926" xr:uid="{00000000-0005-0000-0000-0000F6110000}"/>
    <cellStyle name="40% - Акцент1 8 9 4" xfId="11906" xr:uid="{00000000-0005-0000-0000-0000F7110000}"/>
    <cellStyle name="40% - Акцент1 9" xfId="1456" xr:uid="{00000000-0005-0000-0000-0000F8110000}"/>
    <cellStyle name="40% - Акцент1 9 10" xfId="1457" xr:uid="{00000000-0005-0000-0000-0000F9110000}"/>
    <cellStyle name="40% - Акцент1 9 10 2" xfId="8257" xr:uid="{00000000-0005-0000-0000-0000FA110000}"/>
    <cellStyle name="40% - Акцент1 9 10 3" xfId="9924" xr:uid="{00000000-0005-0000-0000-0000FB110000}"/>
    <cellStyle name="40% - Акцент1 9 10 4" xfId="11904" xr:uid="{00000000-0005-0000-0000-0000FC110000}"/>
    <cellStyle name="40% - Акцент1 9 11" xfId="8256" xr:uid="{00000000-0005-0000-0000-0000FD110000}"/>
    <cellStyle name="40% - Акцент1 9 12" xfId="9925" xr:uid="{00000000-0005-0000-0000-0000FE110000}"/>
    <cellStyle name="40% - Акцент1 9 13" xfId="11905" xr:uid="{00000000-0005-0000-0000-0000FF110000}"/>
    <cellStyle name="40% - Акцент1 9 2" xfId="1458" xr:uid="{00000000-0005-0000-0000-000000120000}"/>
    <cellStyle name="40% - Акцент1 9 2 2" xfId="8258" xr:uid="{00000000-0005-0000-0000-000001120000}"/>
    <cellStyle name="40% - Акцент1 9 2 3" xfId="9923" xr:uid="{00000000-0005-0000-0000-000002120000}"/>
    <cellStyle name="40% - Акцент1 9 2 4" xfId="11903" xr:uid="{00000000-0005-0000-0000-000003120000}"/>
    <cellStyle name="40% - Акцент1 9 3" xfId="1459" xr:uid="{00000000-0005-0000-0000-000004120000}"/>
    <cellStyle name="40% - Акцент1 9 3 2" xfId="8259" xr:uid="{00000000-0005-0000-0000-000005120000}"/>
    <cellStyle name="40% - Акцент1 9 3 3" xfId="9922" xr:uid="{00000000-0005-0000-0000-000006120000}"/>
    <cellStyle name="40% - Акцент1 9 3 4" xfId="11902" xr:uid="{00000000-0005-0000-0000-000007120000}"/>
    <cellStyle name="40% - Акцент1 9 4" xfId="1460" xr:uid="{00000000-0005-0000-0000-000008120000}"/>
    <cellStyle name="40% - Акцент1 9 4 2" xfId="8260" xr:uid="{00000000-0005-0000-0000-000009120000}"/>
    <cellStyle name="40% - Акцент1 9 4 3" xfId="9921" xr:uid="{00000000-0005-0000-0000-00000A120000}"/>
    <cellStyle name="40% - Акцент1 9 4 4" xfId="11901" xr:uid="{00000000-0005-0000-0000-00000B120000}"/>
    <cellStyle name="40% - Акцент1 9 5" xfId="1461" xr:uid="{00000000-0005-0000-0000-00000C120000}"/>
    <cellStyle name="40% - Акцент1 9 5 2" xfId="8261" xr:uid="{00000000-0005-0000-0000-00000D120000}"/>
    <cellStyle name="40% - Акцент1 9 5 3" xfId="9920" xr:uid="{00000000-0005-0000-0000-00000E120000}"/>
    <cellStyle name="40% - Акцент1 9 5 4" xfId="11900" xr:uid="{00000000-0005-0000-0000-00000F120000}"/>
    <cellStyle name="40% - Акцент1 9 6" xfId="1462" xr:uid="{00000000-0005-0000-0000-000010120000}"/>
    <cellStyle name="40% - Акцент1 9 6 2" xfId="8262" xr:uid="{00000000-0005-0000-0000-000011120000}"/>
    <cellStyle name="40% - Акцент1 9 6 3" xfId="9919" xr:uid="{00000000-0005-0000-0000-000012120000}"/>
    <cellStyle name="40% - Акцент1 9 6 4" xfId="11899" xr:uid="{00000000-0005-0000-0000-000013120000}"/>
    <cellStyle name="40% - Акцент1 9 7" xfId="1463" xr:uid="{00000000-0005-0000-0000-000014120000}"/>
    <cellStyle name="40% - Акцент1 9 7 2" xfId="8263" xr:uid="{00000000-0005-0000-0000-000015120000}"/>
    <cellStyle name="40% - Акцент1 9 7 3" xfId="9918" xr:uid="{00000000-0005-0000-0000-000016120000}"/>
    <cellStyle name="40% - Акцент1 9 7 4" xfId="11898" xr:uid="{00000000-0005-0000-0000-000017120000}"/>
    <cellStyle name="40% - Акцент1 9 8" xfId="1464" xr:uid="{00000000-0005-0000-0000-000018120000}"/>
    <cellStyle name="40% - Акцент1 9 8 2" xfId="8264" xr:uid="{00000000-0005-0000-0000-000019120000}"/>
    <cellStyle name="40% - Акцент1 9 8 3" xfId="9917" xr:uid="{00000000-0005-0000-0000-00001A120000}"/>
    <cellStyle name="40% - Акцент1 9 8 4" xfId="11897" xr:uid="{00000000-0005-0000-0000-00001B120000}"/>
    <cellStyle name="40% - Акцент1 9 9" xfId="1465" xr:uid="{00000000-0005-0000-0000-00001C120000}"/>
    <cellStyle name="40% - Акцент1 9 9 2" xfId="8265" xr:uid="{00000000-0005-0000-0000-00001D120000}"/>
    <cellStyle name="40% - Акцент1 9 9 3" xfId="9916" xr:uid="{00000000-0005-0000-0000-00001E120000}"/>
    <cellStyle name="40% - Акцент1 9 9 4" xfId="11896" xr:uid="{00000000-0005-0000-0000-00001F120000}"/>
    <cellStyle name="40% - Акцент2 10" xfId="1466" xr:uid="{00000000-0005-0000-0000-000020120000}"/>
    <cellStyle name="40% - Акцент2 10 10" xfId="1467" xr:uid="{00000000-0005-0000-0000-000021120000}"/>
    <cellStyle name="40% - Акцент2 10 10 2" xfId="8267" xr:uid="{00000000-0005-0000-0000-000022120000}"/>
    <cellStyle name="40% - Акцент2 10 10 3" xfId="9914" xr:uid="{00000000-0005-0000-0000-000023120000}"/>
    <cellStyle name="40% - Акцент2 10 10 4" xfId="11894" xr:uid="{00000000-0005-0000-0000-000024120000}"/>
    <cellStyle name="40% - Акцент2 10 11" xfId="8266" xr:uid="{00000000-0005-0000-0000-000025120000}"/>
    <cellStyle name="40% - Акцент2 10 12" xfId="9915" xr:uid="{00000000-0005-0000-0000-000026120000}"/>
    <cellStyle name="40% - Акцент2 10 13" xfId="11895" xr:uid="{00000000-0005-0000-0000-000027120000}"/>
    <cellStyle name="40% - Акцент2 10 2" xfId="1468" xr:uid="{00000000-0005-0000-0000-000028120000}"/>
    <cellStyle name="40% - Акцент2 10 2 2" xfId="8268" xr:uid="{00000000-0005-0000-0000-000029120000}"/>
    <cellStyle name="40% - Акцент2 10 2 3" xfId="9913" xr:uid="{00000000-0005-0000-0000-00002A120000}"/>
    <cellStyle name="40% - Акцент2 10 2 4" xfId="11893" xr:uid="{00000000-0005-0000-0000-00002B120000}"/>
    <cellStyle name="40% - Акцент2 10 3" xfId="1469" xr:uid="{00000000-0005-0000-0000-00002C120000}"/>
    <cellStyle name="40% - Акцент2 10 3 2" xfId="8269" xr:uid="{00000000-0005-0000-0000-00002D120000}"/>
    <cellStyle name="40% - Акцент2 10 3 3" xfId="9912" xr:uid="{00000000-0005-0000-0000-00002E120000}"/>
    <cellStyle name="40% - Акцент2 10 3 4" xfId="11892" xr:uid="{00000000-0005-0000-0000-00002F120000}"/>
    <cellStyle name="40% - Акцент2 10 4" xfId="1470" xr:uid="{00000000-0005-0000-0000-000030120000}"/>
    <cellStyle name="40% - Акцент2 10 4 2" xfId="8270" xr:uid="{00000000-0005-0000-0000-000031120000}"/>
    <cellStyle name="40% - Акцент2 10 4 3" xfId="9911" xr:uid="{00000000-0005-0000-0000-000032120000}"/>
    <cellStyle name="40% - Акцент2 10 4 4" xfId="11891" xr:uid="{00000000-0005-0000-0000-000033120000}"/>
    <cellStyle name="40% - Акцент2 10 5" xfId="1471" xr:uid="{00000000-0005-0000-0000-000034120000}"/>
    <cellStyle name="40% - Акцент2 10 5 2" xfId="8271" xr:uid="{00000000-0005-0000-0000-000035120000}"/>
    <cellStyle name="40% - Акцент2 10 5 3" xfId="9910" xr:uid="{00000000-0005-0000-0000-000036120000}"/>
    <cellStyle name="40% - Акцент2 10 5 4" xfId="11890" xr:uid="{00000000-0005-0000-0000-000037120000}"/>
    <cellStyle name="40% - Акцент2 10 6" xfId="1472" xr:uid="{00000000-0005-0000-0000-000038120000}"/>
    <cellStyle name="40% - Акцент2 10 6 2" xfId="8272" xr:uid="{00000000-0005-0000-0000-000039120000}"/>
    <cellStyle name="40% - Акцент2 10 6 3" xfId="9909" xr:uid="{00000000-0005-0000-0000-00003A120000}"/>
    <cellStyle name="40% - Акцент2 10 6 4" xfId="11889" xr:uid="{00000000-0005-0000-0000-00003B120000}"/>
    <cellStyle name="40% - Акцент2 10 7" xfId="1473" xr:uid="{00000000-0005-0000-0000-00003C120000}"/>
    <cellStyle name="40% - Акцент2 10 7 2" xfId="8273" xr:uid="{00000000-0005-0000-0000-00003D120000}"/>
    <cellStyle name="40% - Акцент2 10 7 3" xfId="9908" xr:uid="{00000000-0005-0000-0000-00003E120000}"/>
    <cellStyle name="40% - Акцент2 10 7 4" xfId="11888" xr:uid="{00000000-0005-0000-0000-00003F120000}"/>
    <cellStyle name="40% - Акцент2 10 8" xfId="1474" xr:uid="{00000000-0005-0000-0000-000040120000}"/>
    <cellStyle name="40% - Акцент2 10 8 2" xfId="8274" xr:uid="{00000000-0005-0000-0000-000041120000}"/>
    <cellStyle name="40% - Акцент2 10 8 3" xfId="9907" xr:uid="{00000000-0005-0000-0000-000042120000}"/>
    <cellStyle name="40% - Акцент2 10 8 4" xfId="11887" xr:uid="{00000000-0005-0000-0000-000043120000}"/>
    <cellStyle name="40% - Акцент2 10 9" xfId="1475" xr:uid="{00000000-0005-0000-0000-000044120000}"/>
    <cellStyle name="40% - Акцент2 10 9 2" xfId="8275" xr:uid="{00000000-0005-0000-0000-000045120000}"/>
    <cellStyle name="40% - Акцент2 10 9 3" xfId="9906" xr:uid="{00000000-0005-0000-0000-000046120000}"/>
    <cellStyle name="40% - Акцент2 10 9 4" xfId="11886" xr:uid="{00000000-0005-0000-0000-000047120000}"/>
    <cellStyle name="40% - Акцент2 11" xfId="1476" xr:uid="{00000000-0005-0000-0000-000048120000}"/>
    <cellStyle name="40% - Акцент2 11 10" xfId="1477" xr:uid="{00000000-0005-0000-0000-000049120000}"/>
    <cellStyle name="40% - Акцент2 11 10 2" xfId="8277" xr:uid="{00000000-0005-0000-0000-00004A120000}"/>
    <cellStyle name="40% - Акцент2 11 10 3" xfId="9904" xr:uid="{00000000-0005-0000-0000-00004B120000}"/>
    <cellStyle name="40% - Акцент2 11 10 4" xfId="11884" xr:uid="{00000000-0005-0000-0000-00004C120000}"/>
    <cellStyle name="40% - Акцент2 11 11" xfId="8276" xr:uid="{00000000-0005-0000-0000-00004D120000}"/>
    <cellStyle name="40% - Акцент2 11 12" xfId="9905" xr:uid="{00000000-0005-0000-0000-00004E120000}"/>
    <cellStyle name="40% - Акцент2 11 13" xfId="11885" xr:uid="{00000000-0005-0000-0000-00004F120000}"/>
    <cellStyle name="40% - Акцент2 11 2" xfId="1478" xr:uid="{00000000-0005-0000-0000-000050120000}"/>
    <cellStyle name="40% - Акцент2 11 2 2" xfId="8278" xr:uid="{00000000-0005-0000-0000-000051120000}"/>
    <cellStyle name="40% - Акцент2 11 2 3" xfId="9903" xr:uid="{00000000-0005-0000-0000-000052120000}"/>
    <cellStyle name="40% - Акцент2 11 2 4" xfId="11883" xr:uid="{00000000-0005-0000-0000-000053120000}"/>
    <cellStyle name="40% - Акцент2 11 3" xfId="1479" xr:uid="{00000000-0005-0000-0000-000054120000}"/>
    <cellStyle name="40% - Акцент2 11 3 2" xfId="8279" xr:uid="{00000000-0005-0000-0000-000055120000}"/>
    <cellStyle name="40% - Акцент2 11 3 3" xfId="9902" xr:uid="{00000000-0005-0000-0000-000056120000}"/>
    <cellStyle name="40% - Акцент2 11 3 4" xfId="11882" xr:uid="{00000000-0005-0000-0000-000057120000}"/>
    <cellStyle name="40% - Акцент2 11 4" xfId="1480" xr:uid="{00000000-0005-0000-0000-000058120000}"/>
    <cellStyle name="40% - Акцент2 11 4 2" xfId="8280" xr:uid="{00000000-0005-0000-0000-000059120000}"/>
    <cellStyle name="40% - Акцент2 11 4 3" xfId="9901" xr:uid="{00000000-0005-0000-0000-00005A120000}"/>
    <cellStyle name="40% - Акцент2 11 4 4" xfId="11881" xr:uid="{00000000-0005-0000-0000-00005B120000}"/>
    <cellStyle name="40% - Акцент2 11 5" xfId="1481" xr:uid="{00000000-0005-0000-0000-00005C120000}"/>
    <cellStyle name="40% - Акцент2 11 5 2" xfId="8281" xr:uid="{00000000-0005-0000-0000-00005D120000}"/>
    <cellStyle name="40% - Акцент2 11 5 3" xfId="9900" xr:uid="{00000000-0005-0000-0000-00005E120000}"/>
    <cellStyle name="40% - Акцент2 11 5 4" xfId="11880" xr:uid="{00000000-0005-0000-0000-00005F120000}"/>
    <cellStyle name="40% - Акцент2 11 6" xfId="1482" xr:uid="{00000000-0005-0000-0000-000060120000}"/>
    <cellStyle name="40% - Акцент2 11 6 2" xfId="8282" xr:uid="{00000000-0005-0000-0000-000061120000}"/>
    <cellStyle name="40% - Акцент2 11 6 3" xfId="9899" xr:uid="{00000000-0005-0000-0000-000062120000}"/>
    <cellStyle name="40% - Акцент2 11 6 4" xfId="11879" xr:uid="{00000000-0005-0000-0000-000063120000}"/>
    <cellStyle name="40% - Акцент2 11 7" xfId="1483" xr:uid="{00000000-0005-0000-0000-000064120000}"/>
    <cellStyle name="40% - Акцент2 11 7 2" xfId="8283" xr:uid="{00000000-0005-0000-0000-000065120000}"/>
    <cellStyle name="40% - Акцент2 11 7 3" xfId="9898" xr:uid="{00000000-0005-0000-0000-000066120000}"/>
    <cellStyle name="40% - Акцент2 11 7 4" xfId="11878" xr:uid="{00000000-0005-0000-0000-000067120000}"/>
    <cellStyle name="40% - Акцент2 11 8" xfId="1484" xr:uid="{00000000-0005-0000-0000-000068120000}"/>
    <cellStyle name="40% - Акцент2 11 8 2" xfId="8284" xr:uid="{00000000-0005-0000-0000-000069120000}"/>
    <cellStyle name="40% - Акцент2 11 8 3" xfId="9897" xr:uid="{00000000-0005-0000-0000-00006A120000}"/>
    <cellStyle name="40% - Акцент2 11 8 4" xfId="11877" xr:uid="{00000000-0005-0000-0000-00006B120000}"/>
    <cellStyle name="40% - Акцент2 11 9" xfId="1485" xr:uid="{00000000-0005-0000-0000-00006C120000}"/>
    <cellStyle name="40% - Акцент2 11 9 2" xfId="8285" xr:uid="{00000000-0005-0000-0000-00006D120000}"/>
    <cellStyle name="40% - Акцент2 11 9 3" xfId="9896" xr:uid="{00000000-0005-0000-0000-00006E120000}"/>
    <cellStyle name="40% - Акцент2 11 9 4" xfId="11876" xr:uid="{00000000-0005-0000-0000-00006F120000}"/>
    <cellStyle name="40% - Акцент2 12" xfId="1486" xr:uid="{00000000-0005-0000-0000-000070120000}"/>
    <cellStyle name="40% - Акцент2 12 10" xfId="1487" xr:uid="{00000000-0005-0000-0000-000071120000}"/>
    <cellStyle name="40% - Акцент2 12 10 2" xfId="8287" xr:uid="{00000000-0005-0000-0000-000072120000}"/>
    <cellStyle name="40% - Акцент2 12 10 3" xfId="9894" xr:uid="{00000000-0005-0000-0000-000073120000}"/>
    <cellStyle name="40% - Акцент2 12 10 4" xfId="11874" xr:uid="{00000000-0005-0000-0000-000074120000}"/>
    <cellStyle name="40% - Акцент2 12 11" xfId="8286" xr:uid="{00000000-0005-0000-0000-000075120000}"/>
    <cellStyle name="40% - Акцент2 12 12" xfId="9895" xr:uid="{00000000-0005-0000-0000-000076120000}"/>
    <cellStyle name="40% - Акцент2 12 13" xfId="11875" xr:uid="{00000000-0005-0000-0000-000077120000}"/>
    <cellStyle name="40% - Акцент2 12 2" xfId="1488" xr:uid="{00000000-0005-0000-0000-000078120000}"/>
    <cellStyle name="40% - Акцент2 12 2 2" xfId="8288" xr:uid="{00000000-0005-0000-0000-000079120000}"/>
    <cellStyle name="40% - Акцент2 12 2 3" xfId="9893" xr:uid="{00000000-0005-0000-0000-00007A120000}"/>
    <cellStyle name="40% - Акцент2 12 2 4" xfId="11873" xr:uid="{00000000-0005-0000-0000-00007B120000}"/>
    <cellStyle name="40% - Акцент2 12 3" xfId="1489" xr:uid="{00000000-0005-0000-0000-00007C120000}"/>
    <cellStyle name="40% - Акцент2 12 3 2" xfId="8289" xr:uid="{00000000-0005-0000-0000-00007D120000}"/>
    <cellStyle name="40% - Акцент2 12 3 3" xfId="9892" xr:uid="{00000000-0005-0000-0000-00007E120000}"/>
    <cellStyle name="40% - Акцент2 12 3 4" xfId="11872" xr:uid="{00000000-0005-0000-0000-00007F120000}"/>
    <cellStyle name="40% - Акцент2 12 4" xfId="1490" xr:uid="{00000000-0005-0000-0000-000080120000}"/>
    <cellStyle name="40% - Акцент2 12 4 2" xfId="8290" xr:uid="{00000000-0005-0000-0000-000081120000}"/>
    <cellStyle name="40% - Акцент2 12 4 3" xfId="9891" xr:uid="{00000000-0005-0000-0000-000082120000}"/>
    <cellStyle name="40% - Акцент2 12 4 4" xfId="11871" xr:uid="{00000000-0005-0000-0000-000083120000}"/>
    <cellStyle name="40% - Акцент2 12 5" xfId="1491" xr:uid="{00000000-0005-0000-0000-000084120000}"/>
    <cellStyle name="40% - Акцент2 12 5 2" xfId="8291" xr:uid="{00000000-0005-0000-0000-000085120000}"/>
    <cellStyle name="40% - Акцент2 12 5 3" xfId="9890" xr:uid="{00000000-0005-0000-0000-000086120000}"/>
    <cellStyle name="40% - Акцент2 12 5 4" xfId="11870" xr:uid="{00000000-0005-0000-0000-000087120000}"/>
    <cellStyle name="40% - Акцент2 12 6" xfId="1492" xr:uid="{00000000-0005-0000-0000-000088120000}"/>
    <cellStyle name="40% - Акцент2 12 6 2" xfId="8292" xr:uid="{00000000-0005-0000-0000-000089120000}"/>
    <cellStyle name="40% - Акцент2 12 6 3" xfId="9889" xr:uid="{00000000-0005-0000-0000-00008A120000}"/>
    <cellStyle name="40% - Акцент2 12 6 4" xfId="11869" xr:uid="{00000000-0005-0000-0000-00008B120000}"/>
    <cellStyle name="40% - Акцент2 12 7" xfId="1493" xr:uid="{00000000-0005-0000-0000-00008C120000}"/>
    <cellStyle name="40% - Акцент2 12 7 2" xfId="8293" xr:uid="{00000000-0005-0000-0000-00008D120000}"/>
    <cellStyle name="40% - Акцент2 12 7 3" xfId="9888" xr:uid="{00000000-0005-0000-0000-00008E120000}"/>
    <cellStyle name="40% - Акцент2 12 7 4" xfId="11868" xr:uid="{00000000-0005-0000-0000-00008F120000}"/>
    <cellStyle name="40% - Акцент2 12 8" xfId="1494" xr:uid="{00000000-0005-0000-0000-000090120000}"/>
    <cellStyle name="40% - Акцент2 12 8 2" xfId="8294" xr:uid="{00000000-0005-0000-0000-000091120000}"/>
    <cellStyle name="40% - Акцент2 12 8 3" xfId="9887" xr:uid="{00000000-0005-0000-0000-000092120000}"/>
    <cellStyle name="40% - Акцент2 12 8 4" xfId="11867" xr:uid="{00000000-0005-0000-0000-000093120000}"/>
    <cellStyle name="40% - Акцент2 12 9" xfId="1495" xr:uid="{00000000-0005-0000-0000-000094120000}"/>
    <cellStyle name="40% - Акцент2 12 9 2" xfId="8295" xr:uid="{00000000-0005-0000-0000-000095120000}"/>
    <cellStyle name="40% - Акцент2 12 9 3" xfId="9886" xr:uid="{00000000-0005-0000-0000-000096120000}"/>
    <cellStyle name="40% - Акцент2 12 9 4" xfId="11866" xr:uid="{00000000-0005-0000-0000-000097120000}"/>
    <cellStyle name="40% - Акцент2 13" xfId="1496" xr:uid="{00000000-0005-0000-0000-000098120000}"/>
    <cellStyle name="40% - Акцент2 13 10" xfId="1497" xr:uid="{00000000-0005-0000-0000-000099120000}"/>
    <cellStyle name="40% - Акцент2 13 10 2" xfId="8297" xr:uid="{00000000-0005-0000-0000-00009A120000}"/>
    <cellStyle name="40% - Акцент2 13 10 3" xfId="9884" xr:uid="{00000000-0005-0000-0000-00009B120000}"/>
    <cellStyle name="40% - Акцент2 13 10 4" xfId="11864" xr:uid="{00000000-0005-0000-0000-00009C120000}"/>
    <cellStyle name="40% - Акцент2 13 11" xfId="8296" xr:uid="{00000000-0005-0000-0000-00009D120000}"/>
    <cellStyle name="40% - Акцент2 13 12" xfId="9885" xr:uid="{00000000-0005-0000-0000-00009E120000}"/>
    <cellStyle name="40% - Акцент2 13 13" xfId="11865" xr:uid="{00000000-0005-0000-0000-00009F120000}"/>
    <cellStyle name="40% - Акцент2 13 2" xfId="1498" xr:uid="{00000000-0005-0000-0000-0000A0120000}"/>
    <cellStyle name="40% - Акцент2 13 2 2" xfId="8298" xr:uid="{00000000-0005-0000-0000-0000A1120000}"/>
    <cellStyle name="40% - Акцент2 13 2 3" xfId="9883" xr:uid="{00000000-0005-0000-0000-0000A2120000}"/>
    <cellStyle name="40% - Акцент2 13 2 4" xfId="11863" xr:uid="{00000000-0005-0000-0000-0000A3120000}"/>
    <cellStyle name="40% - Акцент2 13 3" xfId="1499" xr:uid="{00000000-0005-0000-0000-0000A4120000}"/>
    <cellStyle name="40% - Акцент2 13 3 2" xfId="8299" xr:uid="{00000000-0005-0000-0000-0000A5120000}"/>
    <cellStyle name="40% - Акцент2 13 3 3" xfId="9882" xr:uid="{00000000-0005-0000-0000-0000A6120000}"/>
    <cellStyle name="40% - Акцент2 13 3 4" xfId="11862" xr:uid="{00000000-0005-0000-0000-0000A7120000}"/>
    <cellStyle name="40% - Акцент2 13 4" xfId="1500" xr:uid="{00000000-0005-0000-0000-0000A8120000}"/>
    <cellStyle name="40% - Акцент2 13 4 2" xfId="8300" xr:uid="{00000000-0005-0000-0000-0000A9120000}"/>
    <cellStyle name="40% - Акцент2 13 4 3" xfId="9881" xr:uid="{00000000-0005-0000-0000-0000AA120000}"/>
    <cellStyle name="40% - Акцент2 13 4 4" xfId="11861" xr:uid="{00000000-0005-0000-0000-0000AB120000}"/>
    <cellStyle name="40% - Акцент2 13 5" xfId="1501" xr:uid="{00000000-0005-0000-0000-0000AC120000}"/>
    <cellStyle name="40% - Акцент2 13 5 2" xfId="8301" xr:uid="{00000000-0005-0000-0000-0000AD120000}"/>
    <cellStyle name="40% - Акцент2 13 5 3" xfId="9880" xr:uid="{00000000-0005-0000-0000-0000AE120000}"/>
    <cellStyle name="40% - Акцент2 13 5 4" xfId="11860" xr:uid="{00000000-0005-0000-0000-0000AF120000}"/>
    <cellStyle name="40% - Акцент2 13 6" xfId="1502" xr:uid="{00000000-0005-0000-0000-0000B0120000}"/>
    <cellStyle name="40% - Акцент2 13 6 2" xfId="8302" xr:uid="{00000000-0005-0000-0000-0000B1120000}"/>
    <cellStyle name="40% - Акцент2 13 6 3" xfId="9879" xr:uid="{00000000-0005-0000-0000-0000B2120000}"/>
    <cellStyle name="40% - Акцент2 13 6 4" xfId="11859" xr:uid="{00000000-0005-0000-0000-0000B3120000}"/>
    <cellStyle name="40% - Акцент2 13 7" xfId="1503" xr:uid="{00000000-0005-0000-0000-0000B4120000}"/>
    <cellStyle name="40% - Акцент2 13 7 2" xfId="8303" xr:uid="{00000000-0005-0000-0000-0000B5120000}"/>
    <cellStyle name="40% - Акцент2 13 7 3" xfId="9878" xr:uid="{00000000-0005-0000-0000-0000B6120000}"/>
    <cellStyle name="40% - Акцент2 13 7 4" xfId="11858" xr:uid="{00000000-0005-0000-0000-0000B7120000}"/>
    <cellStyle name="40% - Акцент2 13 8" xfId="1504" xr:uid="{00000000-0005-0000-0000-0000B8120000}"/>
    <cellStyle name="40% - Акцент2 13 8 2" xfId="8304" xr:uid="{00000000-0005-0000-0000-0000B9120000}"/>
    <cellStyle name="40% - Акцент2 13 8 3" xfId="9877" xr:uid="{00000000-0005-0000-0000-0000BA120000}"/>
    <cellStyle name="40% - Акцент2 13 8 4" xfId="11857" xr:uid="{00000000-0005-0000-0000-0000BB120000}"/>
    <cellStyle name="40% - Акцент2 13 9" xfId="1505" xr:uid="{00000000-0005-0000-0000-0000BC120000}"/>
    <cellStyle name="40% - Акцент2 13 9 2" xfId="8305" xr:uid="{00000000-0005-0000-0000-0000BD120000}"/>
    <cellStyle name="40% - Акцент2 13 9 3" xfId="9876" xr:uid="{00000000-0005-0000-0000-0000BE120000}"/>
    <cellStyle name="40% - Акцент2 13 9 4" xfId="11856" xr:uid="{00000000-0005-0000-0000-0000BF120000}"/>
    <cellStyle name="40% - Акцент2 14" xfId="1506" xr:uid="{00000000-0005-0000-0000-0000C0120000}"/>
    <cellStyle name="40% - Акцент2 14 10" xfId="1507" xr:uid="{00000000-0005-0000-0000-0000C1120000}"/>
    <cellStyle name="40% - Акцент2 14 10 2" xfId="8307" xr:uid="{00000000-0005-0000-0000-0000C2120000}"/>
    <cellStyle name="40% - Акцент2 14 10 3" xfId="9874" xr:uid="{00000000-0005-0000-0000-0000C3120000}"/>
    <cellStyle name="40% - Акцент2 14 10 4" xfId="11854" xr:uid="{00000000-0005-0000-0000-0000C4120000}"/>
    <cellStyle name="40% - Акцент2 14 11" xfId="8306" xr:uid="{00000000-0005-0000-0000-0000C5120000}"/>
    <cellStyle name="40% - Акцент2 14 12" xfId="9875" xr:uid="{00000000-0005-0000-0000-0000C6120000}"/>
    <cellStyle name="40% - Акцент2 14 13" xfId="11855" xr:uid="{00000000-0005-0000-0000-0000C7120000}"/>
    <cellStyle name="40% - Акцент2 14 2" xfId="1508" xr:uid="{00000000-0005-0000-0000-0000C8120000}"/>
    <cellStyle name="40% - Акцент2 14 2 2" xfId="8308" xr:uid="{00000000-0005-0000-0000-0000C9120000}"/>
    <cellStyle name="40% - Акцент2 14 2 3" xfId="9873" xr:uid="{00000000-0005-0000-0000-0000CA120000}"/>
    <cellStyle name="40% - Акцент2 14 2 4" xfId="11853" xr:uid="{00000000-0005-0000-0000-0000CB120000}"/>
    <cellStyle name="40% - Акцент2 14 3" xfId="1509" xr:uid="{00000000-0005-0000-0000-0000CC120000}"/>
    <cellStyle name="40% - Акцент2 14 3 2" xfId="8309" xr:uid="{00000000-0005-0000-0000-0000CD120000}"/>
    <cellStyle name="40% - Акцент2 14 3 3" xfId="9872" xr:uid="{00000000-0005-0000-0000-0000CE120000}"/>
    <cellStyle name="40% - Акцент2 14 3 4" xfId="11852" xr:uid="{00000000-0005-0000-0000-0000CF120000}"/>
    <cellStyle name="40% - Акцент2 14 4" xfId="1510" xr:uid="{00000000-0005-0000-0000-0000D0120000}"/>
    <cellStyle name="40% - Акцент2 14 4 2" xfId="8310" xr:uid="{00000000-0005-0000-0000-0000D1120000}"/>
    <cellStyle name="40% - Акцент2 14 4 3" xfId="9871" xr:uid="{00000000-0005-0000-0000-0000D2120000}"/>
    <cellStyle name="40% - Акцент2 14 4 4" xfId="11851" xr:uid="{00000000-0005-0000-0000-0000D3120000}"/>
    <cellStyle name="40% - Акцент2 14 5" xfId="1511" xr:uid="{00000000-0005-0000-0000-0000D4120000}"/>
    <cellStyle name="40% - Акцент2 14 5 2" xfId="8311" xr:uid="{00000000-0005-0000-0000-0000D5120000}"/>
    <cellStyle name="40% - Акцент2 14 5 3" xfId="9870" xr:uid="{00000000-0005-0000-0000-0000D6120000}"/>
    <cellStyle name="40% - Акцент2 14 5 4" xfId="11850" xr:uid="{00000000-0005-0000-0000-0000D7120000}"/>
    <cellStyle name="40% - Акцент2 14 6" xfId="1512" xr:uid="{00000000-0005-0000-0000-0000D8120000}"/>
    <cellStyle name="40% - Акцент2 14 6 2" xfId="8312" xr:uid="{00000000-0005-0000-0000-0000D9120000}"/>
    <cellStyle name="40% - Акцент2 14 6 3" xfId="9869" xr:uid="{00000000-0005-0000-0000-0000DA120000}"/>
    <cellStyle name="40% - Акцент2 14 6 4" xfId="11849" xr:uid="{00000000-0005-0000-0000-0000DB120000}"/>
    <cellStyle name="40% - Акцент2 14 7" xfId="1513" xr:uid="{00000000-0005-0000-0000-0000DC120000}"/>
    <cellStyle name="40% - Акцент2 14 7 2" xfId="8313" xr:uid="{00000000-0005-0000-0000-0000DD120000}"/>
    <cellStyle name="40% - Акцент2 14 7 3" xfId="9868" xr:uid="{00000000-0005-0000-0000-0000DE120000}"/>
    <cellStyle name="40% - Акцент2 14 7 4" xfId="11848" xr:uid="{00000000-0005-0000-0000-0000DF120000}"/>
    <cellStyle name="40% - Акцент2 14 8" xfId="1514" xr:uid="{00000000-0005-0000-0000-0000E0120000}"/>
    <cellStyle name="40% - Акцент2 14 8 2" xfId="8314" xr:uid="{00000000-0005-0000-0000-0000E1120000}"/>
    <cellStyle name="40% - Акцент2 14 8 3" xfId="9867" xr:uid="{00000000-0005-0000-0000-0000E2120000}"/>
    <cellStyle name="40% - Акцент2 14 8 4" xfId="11847" xr:uid="{00000000-0005-0000-0000-0000E3120000}"/>
    <cellStyle name="40% - Акцент2 14 9" xfId="1515" xr:uid="{00000000-0005-0000-0000-0000E4120000}"/>
    <cellStyle name="40% - Акцент2 14 9 2" xfId="8315" xr:uid="{00000000-0005-0000-0000-0000E5120000}"/>
    <cellStyle name="40% - Акцент2 14 9 3" xfId="9866" xr:uid="{00000000-0005-0000-0000-0000E6120000}"/>
    <cellStyle name="40% - Акцент2 14 9 4" xfId="11846" xr:uid="{00000000-0005-0000-0000-0000E7120000}"/>
    <cellStyle name="40% - Акцент2 15" xfId="1516" xr:uid="{00000000-0005-0000-0000-0000E8120000}"/>
    <cellStyle name="40% - Акцент2 15 10" xfId="9865" xr:uid="{00000000-0005-0000-0000-0000E9120000}"/>
    <cellStyle name="40% - Акцент2 15 11" xfId="11845" xr:uid="{00000000-0005-0000-0000-0000EA120000}"/>
    <cellStyle name="40% - Акцент2 15 2" xfId="1517" xr:uid="{00000000-0005-0000-0000-0000EB120000}"/>
    <cellStyle name="40% - Акцент2 15 2 2" xfId="8317" xr:uid="{00000000-0005-0000-0000-0000EC120000}"/>
    <cellStyle name="40% - Акцент2 15 2 3" xfId="9864" xr:uid="{00000000-0005-0000-0000-0000ED120000}"/>
    <cellStyle name="40% - Акцент2 15 2 4" xfId="11844" xr:uid="{00000000-0005-0000-0000-0000EE120000}"/>
    <cellStyle name="40% - Акцент2 15 3" xfId="1518" xr:uid="{00000000-0005-0000-0000-0000EF120000}"/>
    <cellStyle name="40% - Акцент2 15 3 2" xfId="8318" xr:uid="{00000000-0005-0000-0000-0000F0120000}"/>
    <cellStyle name="40% - Акцент2 15 3 3" xfId="9863" xr:uid="{00000000-0005-0000-0000-0000F1120000}"/>
    <cellStyle name="40% - Акцент2 15 3 4" xfId="11843" xr:uid="{00000000-0005-0000-0000-0000F2120000}"/>
    <cellStyle name="40% - Акцент2 15 4" xfId="1519" xr:uid="{00000000-0005-0000-0000-0000F3120000}"/>
    <cellStyle name="40% - Акцент2 15 4 2" xfId="8319" xr:uid="{00000000-0005-0000-0000-0000F4120000}"/>
    <cellStyle name="40% - Акцент2 15 4 3" xfId="9862" xr:uid="{00000000-0005-0000-0000-0000F5120000}"/>
    <cellStyle name="40% - Акцент2 15 4 4" xfId="11842" xr:uid="{00000000-0005-0000-0000-0000F6120000}"/>
    <cellStyle name="40% - Акцент2 15 5" xfId="1520" xr:uid="{00000000-0005-0000-0000-0000F7120000}"/>
    <cellStyle name="40% - Акцент2 15 5 2" xfId="8320" xr:uid="{00000000-0005-0000-0000-0000F8120000}"/>
    <cellStyle name="40% - Акцент2 15 5 3" xfId="9861" xr:uid="{00000000-0005-0000-0000-0000F9120000}"/>
    <cellStyle name="40% - Акцент2 15 5 4" xfId="11841" xr:uid="{00000000-0005-0000-0000-0000FA120000}"/>
    <cellStyle name="40% - Акцент2 15 6" xfId="1521" xr:uid="{00000000-0005-0000-0000-0000FB120000}"/>
    <cellStyle name="40% - Акцент2 15 6 2" xfId="8321" xr:uid="{00000000-0005-0000-0000-0000FC120000}"/>
    <cellStyle name="40% - Акцент2 15 6 3" xfId="9860" xr:uid="{00000000-0005-0000-0000-0000FD120000}"/>
    <cellStyle name="40% - Акцент2 15 6 4" xfId="11840" xr:uid="{00000000-0005-0000-0000-0000FE120000}"/>
    <cellStyle name="40% - Акцент2 15 7" xfId="1522" xr:uid="{00000000-0005-0000-0000-0000FF120000}"/>
    <cellStyle name="40% - Акцент2 15 7 2" xfId="8322" xr:uid="{00000000-0005-0000-0000-000000130000}"/>
    <cellStyle name="40% - Акцент2 15 7 3" xfId="9859" xr:uid="{00000000-0005-0000-0000-000001130000}"/>
    <cellStyle name="40% - Акцент2 15 7 4" xfId="11839" xr:uid="{00000000-0005-0000-0000-000002130000}"/>
    <cellStyle name="40% - Акцент2 15 8" xfId="1523" xr:uid="{00000000-0005-0000-0000-000003130000}"/>
    <cellStyle name="40% - Акцент2 15 8 2" xfId="8323" xr:uid="{00000000-0005-0000-0000-000004130000}"/>
    <cellStyle name="40% - Акцент2 15 8 3" xfId="9858" xr:uid="{00000000-0005-0000-0000-000005130000}"/>
    <cellStyle name="40% - Акцент2 15 8 4" xfId="11838" xr:uid="{00000000-0005-0000-0000-000006130000}"/>
    <cellStyle name="40% - Акцент2 15 9" xfId="8316" xr:uid="{00000000-0005-0000-0000-000007130000}"/>
    <cellStyle name="40% - Акцент2 16" xfId="1524" xr:uid="{00000000-0005-0000-0000-000008130000}"/>
    <cellStyle name="40% - Акцент2 16 10" xfId="9857" xr:uid="{00000000-0005-0000-0000-000009130000}"/>
    <cellStyle name="40% - Акцент2 16 11" xfId="11837" xr:uid="{00000000-0005-0000-0000-00000A130000}"/>
    <cellStyle name="40% - Акцент2 16 2" xfId="1525" xr:uid="{00000000-0005-0000-0000-00000B130000}"/>
    <cellStyle name="40% - Акцент2 16 2 2" xfId="8325" xr:uid="{00000000-0005-0000-0000-00000C130000}"/>
    <cellStyle name="40% - Акцент2 16 2 3" xfId="9856" xr:uid="{00000000-0005-0000-0000-00000D130000}"/>
    <cellStyle name="40% - Акцент2 16 2 4" xfId="11836" xr:uid="{00000000-0005-0000-0000-00000E130000}"/>
    <cellStyle name="40% - Акцент2 16 3" xfId="1526" xr:uid="{00000000-0005-0000-0000-00000F130000}"/>
    <cellStyle name="40% - Акцент2 16 3 2" xfId="8326" xr:uid="{00000000-0005-0000-0000-000010130000}"/>
    <cellStyle name="40% - Акцент2 16 3 3" xfId="9855" xr:uid="{00000000-0005-0000-0000-000011130000}"/>
    <cellStyle name="40% - Акцент2 16 3 4" xfId="11835" xr:uid="{00000000-0005-0000-0000-000012130000}"/>
    <cellStyle name="40% - Акцент2 16 4" xfId="1527" xr:uid="{00000000-0005-0000-0000-000013130000}"/>
    <cellStyle name="40% - Акцент2 16 4 2" xfId="8327" xr:uid="{00000000-0005-0000-0000-000014130000}"/>
    <cellStyle name="40% - Акцент2 16 4 3" xfId="9854" xr:uid="{00000000-0005-0000-0000-000015130000}"/>
    <cellStyle name="40% - Акцент2 16 4 4" xfId="11834" xr:uid="{00000000-0005-0000-0000-000016130000}"/>
    <cellStyle name="40% - Акцент2 16 5" xfId="1528" xr:uid="{00000000-0005-0000-0000-000017130000}"/>
    <cellStyle name="40% - Акцент2 16 5 2" xfId="8328" xr:uid="{00000000-0005-0000-0000-000018130000}"/>
    <cellStyle name="40% - Акцент2 16 5 3" xfId="9853" xr:uid="{00000000-0005-0000-0000-000019130000}"/>
    <cellStyle name="40% - Акцент2 16 5 4" xfId="11833" xr:uid="{00000000-0005-0000-0000-00001A130000}"/>
    <cellStyle name="40% - Акцент2 16 6" xfId="1529" xr:uid="{00000000-0005-0000-0000-00001B130000}"/>
    <cellStyle name="40% - Акцент2 16 6 2" xfId="8329" xr:uid="{00000000-0005-0000-0000-00001C130000}"/>
    <cellStyle name="40% - Акцент2 16 6 3" xfId="9852" xr:uid="{00000000-0005-0000-0000-00001D130000}"/>
    <cellStyle name="40% - Акцент2 16 6 4" xfId="11832" xr:uid="{00000000-0005-0000-0000-00001E130000}"/>
    <cellStyle name="40% - Акцент2 16 7" xfId="1530" xr:uid="{00000000-0005-0000-0000-00001F130000}"/>
    <cellStyle name="40% - Акцент2 16 7 2" xfId="8330" xr:uid="{00000000-0005-0000-0000-000020130000}"/>
    <cellStyle name="40% - Акцент2 16 7 3" xfId="9851" xr:uid="{00000000-0005-0000-0000-000021130000}"/>
    <cellStyle name="40% - Акцент2 16 7 4" xfId="11831" xr:uid="{00000000-0005-0000-0000-000022130000}"/>
    <cellStyle name="40% - Акцент2 16 8" xfId="1531" xr:uid="{00000000-0005-0000-0000-000023130000}"/>
    <cellStyle name="40% - Акцент2 16 8 2" xfId="8331" xr:uid="{00000000-0005-0000-0000-000024130000}"/>
    <cellStyle name="40% - Акцент2 16 8 3" xfId="9850" xr:uid="{00000000-0005-0000-0000-000025130000}"/>
    <cellStyle name="40% - Акцент2 16 8 4" xfId="11830" xr:uid="{00000000-0005-0000-0000-000026130000}"/>
    <cellStyle name="40% - Акцент2 16 9" xfId="8324" xr:uid="{00000000-0005-0000-0000-000027130000}"/>
    <cellStyle name="40% - Акцент2 17" xfId="1532" xr:uid="{00000000-0005-0000-0000-000028130000}"/>
    <cellStyle name="40% - Акцент2 17 2" xfId="1533" xr:uid="{00000000-0005-0000-0000-000029130000}"/>
    <cellStyle name="40% - Акцент2 17 2 2" xfId="8333" xr:uid="{00000000-0005-0000-0000-00002A130000}"/>
    <cellStyle name="40% - Акцент2 17 2 3" xfId="9848" xr:uid="{00000000-0005-0000-0000-00002B130000}"/>
    <cellStyle name="40% - Акцент2 17 2 4" xfId="11828" xr:uid="{00000000-0005-0000-0000-00002C130000}"/>
    <cellStyle name="40% - Акцент2 17 3" xfId="1534" xr:uid="{00000000-0005-0000-0000-00002D130000}"/>
    <cellStyle name="40% - Акцент2 17 3 2" xfId="8334" xr:uid="{00000000-0005-0000-0000-00002E130000}"/>
    <cellStyle name="40% - Акцент2 17 3 3" xfId="9847" xr:uid="{00000000-0005-0000-0000-00002F130000}"/>
    <cellStyle name="40% - Акцент2 17 3 4" xfId="11827" xr:uid="{00000000-0005-0000-0000-000030130000}"/>
    <cellStyle name="40% - Акцент2 17 4" xfId="1535" xr:uid="{00000000-0005-0000-0000-000031130000}"/>
    <cellStyle name="40% - Акцент2 17 4 2" xfId="8335" xr:uid="{00000000-0005-0000-0000-000032130000}"/>
    <cellStyle name="40% - Акцент2 17 4 3" xfId="9846" xr:uid="{00000000-0005-0000-0000-000033130000}"/>
    <cellStyle name="40% - Акцент2 17 4 4" xfId="11826" xr:uid="{00000000-0005-0000-0000-000034130000}"/>
    <cellStyle name="40% - Акцент2 17 5" xfId="1536" xr:uid="{00000000-0005-0000-0000-000035130000}"/>
    <cellStyle name="40% - Акцент2 17 5 2" xfId="8336" xr:uid="{00000000-0005-0000-0000-000036130000}"/>
    <cellStyle name="40% - Акцент2 17 5 3" xfId="9845" xr:uid="{00000000-0005-0000-0000-000037130000}"/>
    <cellStyle name="40% - Акцент2 17 5 4" xfId="11825" xr:uid="{00000000-0005-0000-0000-000038130000}"/>
    <cellStyle name="40% - Акцент2 17 6" xfId="8332" xr:uid="{00000000-0005-0000-0000-000039130000}"/>
    <cellStyle name="40% - Акцент2 17 7" xfId="9849" xr:uid="{00000000-0005-0000-0000-00003A130000}"/>
    <cellStyle name="40% - Акцент2 17 8" xfId="11829" xr:uid="{00000000-0005-0000-0000-00003B130000}"/>
    <cellStyle name="40% - Акцент2 18" xfId="1537" xr:uid="{00000000-0005-0000-0000-00003C130000}"/>
    <cellStyle name="40% - Акцент2 18 2" xfId="1538" xr:uid="{00000000-0005-0000-0000-00003D130000}"/>
    <cellStyle name="40% - Акцент2 18 2 2" xfId="8338" xr:uid="{00000000-0005-0000-0000-00003E130000}"/>
    <cellStyle name="40% - Акцент2 18 2 3" xfId="9843" xr:uid="{00000000-0005-0000-0000-00003F130000}"/>
    <cellStyle name="40% - Акцент2 18 2 4" xfId="11823" xr:uid="{00000000-0005-0000-0000-000040130000}"/>
    <cellStyle name="40% - Акцент2 18 3" xfId="1539" xr:uid="{00000000-0005-0000-0000-000041130000}"/>
    <cellStyle name="40% - Акцент2 18 3 2" xfId="8339" xr:uid="{00000000-0005-0000-0000-000042130000}"/>
    <cellStyle name="40% - Акцент2 18 3 3" xfId="9842" xr:uid="{00000000-0005-0000-0000-000043130000}"/>
    <cellStyle name="40% - Акцент2 18 3 4" xfId="11822" xr:uid="{00000000-0005-0000-0000-000044130000}"/>
    <cellStyle name="40% - Акцент2 18 4" xfId="1540" xr:uid="{00000000-0005-0000-0000-000045130000}"/>
    <cellStyle name="40% - Акцент2 18 4 2" xfId="8340" xr:uid="{00000000-0005-0000-0000-000046130000}"/>
    <cellStyle name="40% - Акцент2 18 4 3" xfId="9841" xr:uid="{00000000-0005-0000-0000-000047130000}"/>
    <cellStyle name="40% - Акцент2 18 4 4" xfId="11821" xr:uid="{00000000-0005-0000-0000-000048130000}"/>
    <cellStyle name="40% - Акцент2 18 5" xfId="1541" xr:uid="{00000000-0005-0000-0000-000049130000}"/>
    <cellStyle name="40% - Акцент2 18 5 2" xfId="8341" xr:uid="{00000000-0005-0000-0000-00004A130000}"/>
    <cellStyle name="40% - Акцент2 18 5 3" xfId="9840" xr:uid="{00000000-0005-0000-0000-00004B130000}"/>
    <cellStyle name="40% - Акцент2 18 5 4" xfId="11820" xr:uid="{00000000-0005-0000-0000-00004C130000}"/>
    <cellStyle name="40% - Акцент2 18 6" xfId="8337" xr:uid="{00000000-0005-0000-0000-00004D130000}"/>
    <cellStyle name="40% - Акцент2 18 7" xfId="9844" xr:uid="{00000000-0005-0000-0000-00004E130000}"/>
    <cellStyle name="40% - Акцент2 18 8" xfId="11824" xr:uid="{00000000-0005-0000-0000-00004F130000}"/>
    <cellStyle name="40% - Акцент2 19" xfId="1542" xr:uid="{00000000-0005-0000-0000-000050130000}"/>
    <cellStyle name="40% - Акцент2 19 2" xfId="1543" xr:uid="{00000000-0005-0000-0000-000051130000}"/>
    <cellStyle name="40% - Акцент2 19 2 2" xfId="8343" xr:uid="{00000000-0005-0000-0000-000052130000}"/>
    <cellStyle name="40% - Акцент2 19 2 3" xfId="9838" xr:uid="{00000000-0005-0000-0000-000053130000}"/>
    <cellStyle name="40% - Акцент2 19 2 4" xfId="11818" xr:uid="{00000000-0005-0000-0000-000054130000}"/>
    <cellStyle name="40% - Акцент2 19 3" xfId="1544" xr:uid="{00000000-0005-0000-0000-000055130000}"/>
    <cellStyle name="40% - Акцент2 19 3 2" xfId="8344" xr:uid="{00000000-0005-0000-0000-000056130000}"/>
    <cellStyle name="40% - Акцент2 19 3 3" xfId="9837" xr:uid="{00000000-0005-0000-0000-000057130000}"/>
    <cellStyle name="40% - Акцент2 19 3 4" xfId="11817" xr:uid="{00000000-0005-0000-0000-000058130000}"/>
    <cellStyle name="40% - Акцент2 19 4" xfId="1545" xr:uid="{00000000-0005-0000-0000-000059130000}"/>
    <cellStyle name="40% - Акцент2 19 4 2" xfId="8345" xr:uid="{00000000-0005-0000-0000-00005A130000}"/>
    <cellStyle name="40% - Акцент2 19 4 3" xfId="9836" xr:uid="{00000000-0005-0000-0000-00005B130000}"/>
    <cellStyle name="40% - Акцент2 19 4 4" xfId="11816" xr:uid="{00000000-0005-0000-0000-00005C130000}"/>
    <cellStyle name="40% - Акцент2 19 5" xfId="1546" xr:uid="{00000000-0005-0000-0000-00005D130000}"/>
    <cellStyle name="40% - Акцент2 19 5 2" xfId="8346" xr:uid="{00000000-0005-0000-0000-00005E130000}"/>
    <cellStyle name="40% - Акцент2 19 5 3" xfId="9835" xr:uid="{00000000-0005-0000-0000-00005F130000}"/>
    <cellStyle name="40% - Акцент2 19 5 4" xfId="11815" xr:uid="{00000000-0005-0000-0000-000060130000}"/>
    <cellStyle name="40% - Акцент2 19 6" xfId="8342" xr:uid="{00000000-0005-0000-0000-000061130000}"/>
    <cellStyle name="40% - Акцент2 19 7" xfId="9839" xr:uid="{00000000-0005-0000-0000-000062130000}"/>
    <cellStyle name="40% - Акцент2 19 8" xfId="11819" xr:uid="{00000000-0005-0000-0000-000063130000}"/>
    <cellStyle name="40% - Акцент2 2" xfId="1547" xr:uid="{00000000-0005-0000-0000-000064130000}"/>
    <cellStyle name="40% - Акцент2 2 10" xfId="1548" xr:uid="{00000000-0005-0000-0000-000065130000}"/>
    <cellStyle name="40% - Акцент2 2 10 2" xfId="8348" xr:uid="{00000000-0005-0000-0000-000066130000}"/>
    <cellStyle name="40% - Акцент2 2 10 3" xfId="9833" xr:uid="{00000000-0005-0000-0000-000067130000}"/>
    <cellStyle name="40% - Акцент2 2 10 4" xfId="11813" xr:uid="{00000000-0005-0000-0000-000068130000}"/>
    <cellStyle name="40% - Акцент2 2 11" xfId="8347" xr:uid="{00000000-0005-0000-0000-000069130000}"/>
    <cellStyle name="40% - Акцент2 2 12" xfId="9834" xr:uid="{00000000-0005-0000-0000-00006A130000}"/>
    <cellStyle name="40% - Акцент2 2 13" xfId="11814" xr:uid="{00000000-0005-0000-0000-00006B130000}"/>
    <cellStyle name="40% - Акцент2 2 2" xfId="1549" xr:uid="{00000000-0005-0000-0000-00006C130000}"/>
    <cellStyle name="40% - Акцент2 2 2 2" xfId="8349" xr:uid="{00000000-0005-0000-0000-00006D130000}"/>
    <cellStyle name="40% - Акцент2 2 2 3" xfId="9832" xr:uid="{00000000-0005-0000-0000-00006E130000}"/>
    <cellStyle name="40% - Акцент2 2 2 4" xfId="11812" xr:uid="{00000000-0005-0000-0000-00006F130000}"/>
    <cellStyle name="40% - Акцент2 2 3" xfId="1550" xr:uid="{00000000-0005-0000-0000-000070130000}"/>
    <cellStyle name="40% - Акцент2 2 3 2" xfId="8350" xr:uid="{00000000-0005-0000-0000-000071130000}"/>
    <cellStyle name="40% - Акцент2 2 3 3" xfId="9831" xr:uid="{00000000-0005-0000-0000-000072130000}"/>
    <cellStyle name="40% - Акцент2 2 3 4" xfId="11811" xr:uid="{00000000-0005-0000-0000-000073130000}"/>
    <cellStyle name="40% - Акцент2 2 4" xfId="1551" xr:uid="{00000000-0005-0000-0000-000074130000}"/>
    <cellStyle name="40% - Акцент2 2 4 2" xfId="8351" xr:uid="{00000000-0005-0000-0000-000075130000}"/>
    <cellStyle name="40% - Акцент2 2 4 3" xfId="9830" xr:uid="{00000000-0005-0000-0000-000076130000}"/>
    <cellStyle name="40% - Акцент2 2 4 4" xfId="11810" xr:uid="{00000000-0005-0000-0000-000077130000}"/>
    <cellStyle name="40% - Акцент2 2 5" xfId="1552" xr:uid="{00000000-0005-0000-0000-000078130000}"/>
    <cellStyle name="40% - Акцент2 2 5 2" xfId="8352" xr:uid="{00000000-0005-0000-0000-000079130000}"/>
    <cellStyle name="40% - Акцент2 2 5 3" xfId="9829" xr:uid="{00000000-0005-0000-0000-00007A130000}"/>
    <cellStyle name="40% - Акцент2 2 5 4" xfId="11809" xr:uid="{00000000-0005-0000-0000-00007B130000}"/>
    <cellStyle name="40% - Акцент2 2 6" xfId="1553" xr:uid="{00000000-0005-0000-0000-00007C130000}"/>
    <cellStyle name="40% - Акцент2 2 6 2" xfId="8353" xr:uid="{00000000-0005-0000-0000-00007D130000}"/>
    <cellStyle name="40% - Акцент2 2 6 3" xfId="9828" xr:uid="{00000000-0005-0000-0000-00007E130000}"/>
    <cellStyle name="40% - Акцент2 2 6 4" xfId="11808" xr:uid="{00000000-0005-0000-0000-00007F130000}"/>
    <cellStyle name="40% - Акцент2 2 7" xfId="1554" xr:uid="{00000000-0005-0000-0000-000080130000}"/>
    <cellStyle name="40% - Акцент2 2 7 2" xfId="8354" xr:uid="{00000000-0005-0000-0000-000081130000}"/>
    <cellStyle name="40% - Акцент2 2 7 3" xfId="9827" xr:uid="{00000000-0005-0000-0000-000082130000}"/>
    <cellStyle name="40% - Акцент2 2 7 4" xfId="11807" xr:uid="{00000000-0005-0000-0000-000083130000}"/>
    <cellStyle name="40% - Акцент2 2 8" xfId="1555" xr:uid="{00000000-0005-0000-0000-000084130000}"/>
    <cellStyle name="40% - Акцент2 2 8 2" xfId="8355" xr:uid="{00000000-0005-0000-0000-000085130000}"/>
    <cellStyle name="40% - Акцент2 2 8 3" xfId="9826" xr:uid="{00000000-0005-0000-0000-000086130000}"/>
    <cellStyle name="40% - Акцент2 2 8 4" xfId="11806" xr:uid="{00000000-0005-0000-0000-000087130000}"/>
    <cellStyle name="40% - Акцент2 2 9" xfId="1556" xr:uid="{00000000-0005-0000-0000-000088130000}"/>
    <cellStyle name="40% - Акцент2 2 9 2" xfId="8356" xr:uid="{00000000-0005-0000-0000-000089130000}"/>
    <cellStyle name="40% - Акцент2 2 9 3" xfId="9825" xr:uid="{00000000-0005-0000-0000-00008A130000}"/>
    <cellStyle name="40% - Акцент2 2 9 4" xfId="11805" xr:uid="{00000000-0005-0000-0000-00008B130000}"/>
    <cellStyle name="40% - Акцент2 20" xfId="1557" xr:uid="{00000000-0005-0000-0000-00008C130000}"/>
    <cellStyle name="40% - Акцент2 20 2" xfId="8357" xr:uid="{00000000-0005-0000-0000-00008D130000}"/>
    <cellStyle name="40% - Акцент2 20 3" xfId="9824" xr:uid="{00000000-0005-0000-0000-00008E130000}"/>
    <cellStyle name="40% - Акцент2 20 4" xfId="11804" xr:uid="{00000000-0005-0000-0000-00008F130000}"/>
    <cellStyle name="40% - Акцент2 21" xfId="1558" xr:uid="{00000000-0005-0000-0000-000090130000}"/>
    <cellStyle name="40% - Акцент2 21 2" xfId="8358" xr:uid="{00000000-0005-0000-0000-000091130000}"/>
    <cellStyle name="40% - Акцент2 21 3" xfId="9823" xr:uid="{00000000-0005-0000-0000-000092130000}"/>
    <cellStyle name="40% - Акцент2 21 4" xfId="11803" xr:uid="{00000000-0005-0000-0000-000093130000}"/>
    <cellStyle name="40% - Акцент2 22" xfId="1559" xr:uid="{00000000-0005-0000-0000-000094130000}"/>
    <cellStyle name="40% - Акцент2 22 2" xfId="8359" xr:uid="{00000000-0005-0000-0000-000095130000}"/>
    <cellStyle name="40% - Акцент2 22 3" xfId="9822" xr:uid="{00000000-0005-0000-0000-000096130000}"/>
    <cellStyle name="40% - Акцент2 22 4" xfId="11802" xr:uid="{00000000-0005-0000-0000-000097130000}"/>
    <cellStyle name="40% - Акцент2 23" xfId="1560" xr:uid="{00000000-0005-0000-0000-000098130000}"/>
    <cellStyle name="40% - Акцент2 23 2" xfId="8360" xr:uid="{00000000-0005-0000-0000-000099130000}"/>
    <cellStyle name="40% - Акцент2 23 3" xfId="9821" xr:uid="{00000000-0005-0000-0000-00009A130000}"/>
    <cellStyle name="40% - Акцент2 23 4" xfId="11801" xr:uid="{00000000-0005-0000-0000-00009B130000}"/>
    <cellStyle name="40% - Акцент2 24" xfId="14579" xr:uid="{00000000-0005-0000-0000-00009C130000}"/>
    <cellStyle name="40% - Акцент2 3" xfId="1561" xr:uid="{00000000-0005-0000-0000-00009D130000}"/>
    <cellStyle name="40% - Акцент2 3 10" xfId="1562" xr:uid="{00000000-0005-0000-0000-00009E130000}"/>
    <cellStyle name="40% - Акцент2 3 10 2" xfId="8362" xr:uid="{00000000-0005-0000-0000-00009F130000}"/>
    <cellStyle name="40% - Акцент2 3 10 3" xfId="9819" xr:uid="{00000000-0005-0000-0000-0000A0130000}"/>
    <cellStyle name="40% - Акцент2 3 10 4" xfId="11799" xr:uid="{00000000-0005-0000-0000-0000A1130000}"/>
    <cellStyle name="40% - Акцент2 3 11" xfId="8361" xr:uid="{00000000-0005-0000-0000-0000A2130000}"/>
    <cellStyle name="40% - Акцент2 3 12" xfId="9820" xr:uid="{00000000-0005-0000-0000-0000A3130000}"/>
    <cellStyle name="40% - Акцент2 3 13" xfId="11800" xr:uid="{00000000-0005-0000-0000-0000A4130000}"/>
    <cellStyle name="40% - Акцент2 3 2" xfId="1563" xr:uid="{00000000-0005-0000-0000-0000A5130000}"/>
    <cellStyle name="40% - Акцент2 3 2 2" xfId="8363" xr:uid="{00000000-0005-0000-0000-0000A6130000}"/>
    <cellStyle name="40% - Акцент2 3 2 3" xfId="9818" xr:uid="{00000000-0005-0000-0000-0000A7130000}"/>
    <cellStyle name="40% - Акцент2 3 2 4" xfId="11798" xr:uid="{00000000-0005-0000-0000-0000A8130000}"/>
    <cellStyle name="40% - Акцент2 3 3" xfId="1564" xr:uid="{00000000-0005-0000-0000-0000A9130000}"/>
    <cellStyle name="40% - Акцент2 3 3 2" xfId="8364" xr:uid="{00000000-0005-0000-0000-0000AA130000}"/>
    <cellStyle name="40% - Акцент2 3 3 3" xfId="9817" xr:uid="{00000000-0005-0000-0000-0000AB130000}"/>
    <cellStyle name="40% - Акцент2 3 3 4" xfId="11797" xr:uid="{00000000-0005-0000-0000-0000AC130000}"/>
    <cellStyle name="40% - Акцент2 3 4" xfId="1565" xr:uid="{00000000-0005-0000-0000-0000AD130000}"/>
    <cellStyle name="40% - Акцент2 3 4 2" xfId="8365" xr:uid="{00000000-0005-0000-0000-0000AE130000}"/>
    <cellStyle name="40% - Акцент2 3 4 3" xfId="9816" xr:uid="{00000000-0005-0000-0000-0000AF130000}"/>
    <cellStyle name="40% - Акцент2 3 4 4" xfId="11796" xr:uid="{00000000-0005-0000-0000-0000B0130000}"/>
    <cellStyle name="40% - Акцент2 3 5" xfId="1566" xr:uid="{00000000-0005-0000-0000-0000B1130000}"/>
    <cellStyle name="40% - Акцент2 3 5 2" xfId="8366" xr:uid="{00000000-0005-0000-0000-0000B2130000}"/>
    <cellStyle name="40% - Акцент2 3 5 3" xfId="9815" xr:uid="{00000000-0005-0000-0000-0000B3130000}"/>
    <cellStyle name="40% - Акцент2 3 5 4" xfId="11795" xr:uid="{00000000-0005-0000-0000-0000B4130000}"/>
    <cellStyle name="40% - Акцент2 3 6" xfId="1567" xr:uid="{00000000-0005-0000-0000-0000B5130000}"/>
    <cellStyle name="40% - Акцент2 3 6 2" xfId="8367" xr:uid="{00000000-0005-0000-0000-0000B6130000}"/>
    <cellStyle name="40% - Акцент2 3 6 3" xfId="9814" xr:uid="{00000000-0005-0000-0000-0000B7130000}"/>
    <cellStyle name="40% - Акцент2 3 6 4" xfId="11794" xr:uid="{00000000-0005-0000-0000-0000B8130000}"/>
    <cellStyle name="40% - Акцент2 3 7" xfId="1568" xr:uid="{00000000-0005-0000-0000-0000B9130000}"/>
    <cellStyle name="40% - Акцент2 3 7 2" xfId="8368" xr:uid="{00000000-0005-0000-0000-0000BA130000}"/>
    <cellStyle name="40% - Акцент2 3 7 3" xfId="9813" xr:uid="{00000000-0005-0000-0000-0000BB130000}"/>
    <cellStyle name="40% - Акцент2 3 7 4" xfId="11793" xr:uid="{00000000-0005-0000-0000-0000BC130000}"/>
    <cellStyle name="40% - Акцент2 3 8" xfId="1569" xr:uid="{00000000-0005-0000-0000-0000BD130000}"/>
    <cellStyle name="40% - Акцент2 3 8 2" xfId="8369" xr:uid="{00000000-0005-0000-0000-0000BE130000}"/>
    <cellStyle name="40% - Акцент2 3 8 3" xfId="9812" xr:uid="{00000000-0005-0000-0000-0000BF130000}"/>
    <cellStyle name="40% - Акцент2 3 8 4" xfId="11792" xr:uid="{00000000-0005-0000-0000-0000C0130000}"/>
    <cellStyle name="40% - Акцент2 3 9" xfId="1570" xr:uid="{00000000-0005-0000-0000-0000C1130000}"/>
    <cellStyle name="40% - Акцент2 3 9 2" xfId="8370" xr:uid="{00000000-0005-0000-0000-0000C2130000}"/>
    <cellStyle name="40% - Акцент2 3 9 3" xfId="9811" xr:uid="{00000000-0005-0000-0000-0000C3130000}"/>
    <cellStyle name="40% - Акцент2 3 9 4" xfId="11791" xr:uid="{00000000-0005-0000-0000-0000C4130000}"/>
    <cellStyle name="40% - Акцент2 4" xfId="1571" xr:uid="{00000000-0005-0000-0000-0000C5130000}"/>
    <cellStyle name="40% - Акцент2 4 10" xfId="1572" xr:uid="{00000000-0005-0000-0000-0000C6130000}"/>
    <cellStyle name="40% - Акцент2 4 10 2" xfId="8372" xr:uid="{00000000-0005-0000-0000-0000C7130000}"/>
    <cellStyle name="40% - Акцент2 4 10 3" xfId="9809" xr:uid="{00000000-0005-0000-0000-0000C8130000}"/>
    <cellStyle name="40% - Акцент2 4 10 4" xfId="11789" xr:uid="{00000000-0005-0000-0000-0000C9130000}"/>
    <cellStyle name="40% - Акцент2 4 11" xfId="8371" xr:uid="{00000000-0005-0000-0000-0000CA130000}"/>
    <cellStyle name="40% - Акцент2 4 12" xfId="9810" xr:uid="{00000000-0005-0000-0000-0000CB130000}"/>
    <cellStyle name="40% - Акцент2 4 13" xfId="11790" xr:uid="{00000000-0005-0000-0000-0000CC130000}"/>
    <cellStyle name="40% - Акцент2 4 2" xfId="1573" xr:uid="{00000000-0005-0000-0000-0000CD130000}"/>
    <cellStyle name="40% - Акцент2 4 2 2" xfId="8373" xr:uid="{00000000-0005-0000-0000-0000CE130000}"/>
    <cellStyle name="40% - Акцент2 4 2 3" xfId="9808" xr:uid="{00000000-0005-0000-0000-0000CF130000}"/>
    <cellStyle name="40% - Акцент2 4 2 4" xfId="11788" xr:uid="{00000000-0005-0000-0000-0000D0130000}"/>
    <cellStyle name="40% - Акцент2 4 3" xfId="1574" xr:uid="{00000000-0005-0000-0000-0000D1130000}"/>
    <cellStyle name="40% - Акцент2 4 3 2" xfId="8374" xr:uid="{00000000-0005-0000-0000-0000D2130000}"/>
    <cellStyle name="40% - Акцент2 4 3 3" xfId="9807" xr:uid="{00000000-0005-0000-0000-0000D3130000}"/>
    <cellStyle name="40% - Акцент2 4 3 4" xfId="11787" xr:uid="{00000000-0005-0000-0000-0000D4130000}"/>
    <cellStyle name="40% - Акцент2 4 4" xfId="1575" xr:uid="{00000000-0005-0000-0000-0000D5130000}"/>
    <cellStyle name="40% - Акцент2 4 4 2" xfId="8375" xr:uid="{00000000-0005-0000-0000-0000D6130000}"/>
    <cellStyle name="40% - Акцент2 4 4 3" xfId="9806" xr:uid="{00000000-0005-0000-0000-0000D7130000}"/>
    <cellStyle name="40% - Акцент2 4 4 4" xfId="11786" xr:uid="{00000000-0005-0000-0000-0000D8130000}"/>
    <cellStyle name="40% - Акцент2 4 5" xfId="1576" xr:uid="{00000000-0005-0000-0000-0000D9130000}"/>
    <cellStyle name="40% - Акцент2 4 5 2" xfId="8376" xr:uid="{00000000-0005-0000-0000-0000DA130000}"/>
    <cellStyle name="40% - Акцент2 4 5 3" xfId="9805" xr:uid="{00000000-0005-0000-0000-0000DB130000}"/>
    <cellStyle name="40% - Акцент2 4 5 4" xfId="11785" xr:uid="{00000000-0005-0000-0000-0000DC130000}"/>
    <cellStyle name="40% - Акцент2 4 6" xfId="1577" xr:uid="{00000000-0005-0000-0000-0000DD130000}"/>
    <cellStyle name="40% - Акцент2 4 6 2" xfId="8377" xr:uid="{00000000-0005-0000-0000-0000DE130000}"/>
    <cellStyle name="40% - Акцент2 4 6 3" xfId="9804" xr:uid="{00000000-0005-0000-0000-0000DF130000}"/>
    <cellStyle name="40% - Акцент2 4 6 4" xfId="11784" xr:uid="{00000000-0005-0000-0000-0000E0130000}"/>
    <cellStyle name="40% - Акцент2 4 7" xfId="1578" xr:uid="{00000000-0005-0000-0000-0000E1130000}"/>
    <cellStyle name="40% - Акцент2 4 7 2" xfId="8378" xr:uid="{00000000-0005-0000-0000-0000E2130000}"/>
    <cellStyle name="40% - Акцент2 4 7 3" xfId="9803" xr:uid="{00000000-0005-0000-0000-0000E3130000}"/>
    <cellStyle name="40% - Акцент2 4 7 4" xfId="11783" xr:uid="{00000000-0005-0000-0000-0000E4130000}"/>
    <cellStyle name="40% - Акцент2 4 8" xfId="1579" xr:uid="{00000000-0005-0000-0000-0000E5130000}"/>
    <cellStyle name="40% - Акцент2 4 8 2" xfId="8379" xr:uid="{00000000-0005-0000-0000-0000E6130000}"/>
    <cellStyle name="40% - Акцент2 4 8 3" xfId="9802" xr:uid="{00000000-0005-0000-0000-0000E7130000}"/>
    <cellStyle name="40% - Акцент2 4 8 4" xfId="11782" xr:uid="{00000000-0005-0000-0000-0000E8130000}"/>
    <cellStyle name="40% - Акцент2 4 9" xfId="1580" xr:uid="{00000000-0005-0000-0000-0000E9130000}"/>
    <cellStyle name="40% - Акцент2 4 9 2" xfId="8380" xr:uid="{00000000-0005-0000-0000-0000EA130000}"/>
    <cellStyle name="40% - Акцент2 4 9 3" xfId="9801" xr:uid="{00000000-0005-0000-0000-0000EB130000}"/>
    <cellStyle name="40% - Акцент2 4 9 4" xfId="11781" xr:uid="{00000000-0005-0000-0000-0000EC130000}"/>
    <cellStyle name="40% - Акцент2 5" xfId="1581" xr:uid="{00000000-0005-0000-0000-0000ED130000}"/>
    <cellStyle name="40% - Акцент2 5 10" xfId="1582" xr:uid="{00000000-0005-0000-0000-0000EE130000}"/>
    <cellStyle name="40% - Акцент2 5 10 2" xfId="8382" xr:uid="{00000000-0005-0000-0000-0000EF130000}"/>
    <cellStyle name="40% - Акцент2 5 10 3" xfId="9799" xr:uid="{00000000-0005-0000-0000-0000F0130000}"/>
    <cellStyle name="40% - Акцент2 5 10 4" xfId="11779" xr:uid="{00000000-0005-0000-0000-0000F1130000}"/>
    <cellStyle name="40% - Акцент2 5 11" xfId="8381" xr:uid="{00000000-0005-0000-0000-0000F2130000}"/>
    <cellStyle name="40% - Акцент2 5 12" xfId="9800" xr:uid="{00000000-0005-0000-0000-0000F3130000}"/>
    <cellStyle name="40% - Акцент2 5 13" xfId="11780" xr:uid="{00000000-0005-0000-0000-0000F4130000}"/>
    <cellStyle name="40% - Акцент2 5 2" xfId="1583" xr:uid="{00000000-0005-0000-0000-0000F5130000}"/>
    <cellStyle name="40% - Акцент2 5 2 2" xfId="8383" xr:uid="{00000000-0005-0000-0000-0000F6130000}"/>
    <cellStyle name="40% - Акцент2 5 2 3" xfId="9798" xr:uid="{00000000-0005-0000-0000-0000F7130000}"/>
    <cellStyle name="40% - Акцент2 5 2 4" xfId="11778" xr:uid="{00000000-0005-0000-0000-0000F8130000}"/>
    <cellStyle name="40% - Акцент2 5 3" xfId="1584" xr:uid="{00000000-0005-0000-0000-0000F9130000}"/>
    <cellStyle name="40% - Акцент2 5 3 2" xfId="8384" xr:uid="{00000000-0005-0000-0000-0000FA130000}"/>
    <cellStyle name="40% - Акцент2 5 3 3" xfId="9797" xr:uid="{00000000-0005-0000-0000-0000FB130000}"/>
    <cellStyle name="40% - Акцент2 5 3 4" xfId="11777" xr:uid="{00000000-0005-0000-0000-0000FC130000}"/>
    <cellStyle name="40% - Акцент2 5 4" xfId="1585" xr:uid="{00000000-0005-0000-0000-0000FD130000}"/>
    <cellStyle name="40% - Акцент2 5 4 2" xfId="8385" xr:uid="{00000000-0005-0000-0000-0000FE130000}"/>
    <cellStyle name="40% - Акцент2 5 4 3" xfId="9796" xr:uid="{00000000-0005-0000-0000-0000FF130000}"/>
    <cellStyle name="40% - Акцент2 5 4 4" xfId="11776" xr:uid="{00000000-0005-0000-0000-000000140000}"/>
    <cellStyle name="40% - Акцент2 5 5" xfId="1586" xr:uid="{00000000-0005-0000-0000-000001140000}"/>
    <cellStyle name="40% - Акцент2 5 5 2" xfId="8386" xr:uid="{00000000-0005-0000-0000-000002140000}"/>
    <cellStyle name="40% - Акцент2 5 5 3" xfId="9795" xr:uid="{00000000-0005-0000-0000-000003140000}"/>
    <cellStyle name="40% - Акцент2 5 5 4" xfId="11775" xr:uid="{00000000-0005-0000-0000-000004140000}"/>
    <cellStyle name="40% - Акцент2 5 6" xfId="1587" xr:uid="{00000000-0005-0000-0000-000005140000}"/>
    <cellStyle name="40% - Акцент2 5 6 2" xfId="8387" xr:uid="{00000000-0005-0000-0000-000006140000}"/>
    <cellStyle name="40% - Акцент2 5 6 3" xfId="9794" xr:uid="{00000000-0005-0000-0000-000007140000}"/>
    <cellStyle name="40% - Акцент2 5 6 4" xfId="11774" xr:uid="{00000000-0005-0000-0000-000008140000}"/>
    <cellStyle name="40% - Акцент2 5 7" xfId="1588" xr:uid="{00000000-0005-0000-0000-000009140000}"/>
    <cellStyle name="40% - Акцент2 5 7 2" xfId="8388" xr:uid="{00000000-0005-0000-0000-00000A140000}"/>
    <cellStyle name="40% - Акцент2 5 7 3" xfId="9793" xr:uid="{00000000-0005-0000-0000-00000B140000}"/>
    <cellStyle name="40% - Акцент2 5 7 4" xfId="11773" xr:uid="{00000000-0005-0000-0000-00000C140000}"/>
    <cellStyle name="40% - Акцент2 5 8" xfId="1589" xr:uid="{00000000-0005-0000-0000-00000D140000}"/>
    <cellStyle name="40% - Акцент2 5 8 2" xfId="8389" xr:uid="{00000000-0005-0000-0000-00000E140000}"/>
    <cellStyle name="40% - Акцент2 5 8 3" xfId="9792" xr:uid="{00000000-0005-0000-0000-00000F140000}"/>
    <cellStyle name="40% - Акцент2 5 8 4" xfId="11772" xr:uid="{00000000-0005-0000-0000-000010140000}"/>
    <cellStyle name="40% - Акцент2 5 9" xfId="1590" xr:uid="{00000000-0005-0000-0000-000011140000}"/>
    <cellStyle name="40% - Акцент2 5 9 2" xfId="8390" xr:uid="{00000000-0005-0000-0000-000012140000}"/>
    <cellStyle name="40% - Акцент2 5 9 3" xfId="9791" xr:uid="{00000000-0005-0000-0000-000013140000}"/>
    <cellStyle name="40% - Акцент2 5 9 4" xfId="11771" xr:uid="{00000000-0005-0000-0000-000014140000}"/>
    <cellStyle name="40% - Акцент2 6" xfId="1591" xr:uid="{00000000-0005-0000-0000-000015140000}"/>
    <cellStyle name="40% - Акцент2 6 10" xfId="1592" xr:uid="{00000000-0005-0000-0000-000016140000}"/>
    <cellStyle name="40% - Акцент2 6 10 2" xfId="8392" xr:uid="{00000000-0005-0000-0000-000017140000}"/>
    <cellStyle name="40% - Акцент2 6 10 3" xfId="9789" xr:uid="{00000000-0005-0000-0000-000018140000}"/>
    <cellStyle name="40% - Акцент2 6 10 4" xfId="11769" xr:uid="{00000000-0005-0000-0000-000019140000}"/>
    <cellStyle name="40% - Акцент2 6 11" xfId="8391" xr:uid="{00000000-0005-0000-0000-00001A140000}"/>
    <cellStyle name="40% - Акцент2 6 12" xfId="9790" xr:uid="{00000000-0005-0000-0000-00001B140000}"/>
    <cellStyle name="40% - Акцент2 6 13" xfId="11770" xr:uid="{00000000-0005-0000-0000-00001C140000}"/>
    <cellStyle name="40% - Акцент2 6 2" xfId="1593" xr:uid="{00000000-0005-0000-0000-00001D140000}"/>
    <cellStyle name="40% - Акцент2 6 2 2" xfId="8393" xr:uid="{00000000-0005-0000-0000-00001E140000}"/>
    <cellStyle name="40% - Акцент2 6 2 3" xfId="9788" xr:uid="{00000000-0005-0000-0000-00001F140000}"/>
    <cellStyle name="40% - Акцент2 6 2 4" xfId="11768" xr:uid="{00000000-0005-0000-0000-000020140000}"/>
    <cellStyle name="40% - Акцент2 6 3" xfId="1594" xr:uid="{00000000-0005-0000-0000-000021140000}"/>
    <cellStyle name="40% - Акцент2 6 3 2" xfId="8394" xr:uid="{00000000-0005-0000-0000-000022140000}"/>
    <cellStyle name="40% - Акцент2 6 3 3" xfId="9787" xr:uid="{00000000-0005-0000-0000-000023140000}"/>
    <cellStyle name="40% - Акцент2 6 3 4" xfId="11767" xr:uid="{00000000-0005-0000-0000-000024140000}"/>
    <cellStyle name="40% - Акцент2 6 4" xfId="1595" xr:uid="{00000000-0005-0000-0000-000025140000}"/>
    <cellStyle name="40% - Акцент2 6 4 2" xfId="8395" xr:uid="{00000000-0005-0000-0000-000026140000}"/>
    <cellStyle name="40% - Акцент2 6 4 3" xfId="9786" xr:uid="{00000000-0005-0000-0000-000027140000}"/>
    <cellStyle name="40% - Акцент2 6 4 4" xfId="11766" xr:uid="{00000000-0005-0000-0000-000028140000}"/>
    <cellStyle name="40% - Акцент2 6 5" xfId="1596" xr:uid="{00000000-0005-0000-0000-000029140000}"/>
    <cellStyle name="40% - Акцент2 6 5 2" xfId="8396" xr:uid="{00000000-0005-0000-0000-00002A140000}"/>
    <cellStyle name="40% - Акцент2 6 5 3" xfId="9785" xr:uid="{00000000-0005-0000-0000-00002B140000}"/>
    <cellStyle name="40% - Акцент2 6 5 4" xfId="11765" xr:uid="{00000000-0005-0000-0000-00002C140000}"/>
    <cellStyle name="40% - Акцент2 6 6" xfId="1597" xr:uid="{00000000-0005-0000-0000-00002D140000}"/>
    <cellStyle name="40% - Акцент2 6 6 2" xfId="8397" xr:uid="{00000000-0005-0000-0000-00002E140000}"/>
    <cellStyle name="40% - Акцент2 6 6 3" xfId="9784" xr:uid="{00000000-0005-0000-0000-00002F140000}"/>
    <cellStyle name="40% - Акцент2 6 6 4" xfId="11764" xr:uid="{00000000-0005-0000-0000-000030140000}"/>
    <cellStyle name="40% - Акцент2 6 7" xfId="1598" xr:uid="{00000000-0005-0000-0000-000031140000}"/>
    <cellStyle name="40% - Акцент2 6 7 2" xfId="8398" xr:uid="{00000000-0005-0000-0000-000032140000}"/>
    <cellStyle name="40% - Акцент2 6 7 3" xfId="9783" xr:uid="{00000000-0005-0000-0000-000033140000}"/>
    <cellStyle name="40% - Акцент2 6 7 4" xfId="11763" xr:uid="{00000000-0005-0000-0000-000034140000}"/>
    <cellStyle name="40% - Акцент2 6 8" xfId="1599" xr:uid="{00000000-0005-0000-0000-000035140000}"/>
    <cellStyle name="40% - Акцент2 6 8 2" xfId="8399" xr:uid="{00000000-0005-0000-0000-000036140000}"/>
    <cellStyle name="40% - Акцент2 6 8 3" xfId="9782" xr:uid="{00000000-0005-0000-0000-000037140000}"/>
    <cellStyle name="40% - Акцент2 6 8 4" xfId="11762" xr:uid="{00000000-0005-0000-0000-000038140000}"/>
    <cellStyle name="40% - Акцент2 6 9" xfId="1600" xr:uid="{00000000-0005-0000-0000-000039140000}"/>
    <cellStyle name="40% - Акцент2 6 9 2" xfId="8400" xr:uid="{00000000-0005-0000-0000-00003A140000}"/>
    <cellStyle name="40% - Акцент2 6 9 3" xfId="9781" xr:uid="{00000000-0005-0000-0000-00003B140000}"/>
    <cellStyle name="40% - Акцент2 6 9 4" xfId="11761" xr:uid="{00000000-0005-0000-0000-00003C140000}"/>
    <cellStyle name="40% - Акцент2 7" xfId="1601" xr:uid="{00000000-0005-0000-0000-00003D140000}"/>
    <cellStyle name="40% - Акцент2 7 10" xfId="1602" xr:uid="{00000000-0005-0000-0000-00003E140000}"/>
    <cellStyle name="40% - Акцент2 7 10 2" xfId="8402" xr:uid="{00000000-0005-0000-0000-00003F140000}"/>
    <cellStyle name="40% - Акцент2 7 10 3" xfId="9779" xr:uid="{00000000-0005-0000-0000-000040140000}"/>
    <cellStyle name="40% - Акцент2 7 10 4" xfId="11759" xr:uid="{00000000-0005-0000-0000-000041140000}"/>
    <cellStyle name="40% - Акцент2 7 11" xfId="8401" xr:uid="{00000000-0005-0000-0000-000042140000}"/>
    <cellStyle name="40% - Акцент2 7 12" xfId="9780" xr:uid="{00000000-0005-0000-0000-000043140000}"/>
    <cellStyle name="40% - Акцент2 7 13" xfId="11760" xr:uid="{00000000-0005-0000-0000-000044140000}"/>
    <cellStyle name="40% - Акцент2 7 2" xfId="1603" xr:uid="{00000000-0005-0000-0000-000045140000}"/>
    <cellStyle name="40% - Акцент2 7 2 2" xfId="8403" xr:uid="{00000000-0005-0000-0000-000046140000}"/>
    <cellStyle name="40% - Акцент2 7 2 3" xfId="9778" xr:uid="{00000000-0005-0000-0000-000047140000}"/>
    <cellStyle name="40% - Акцент2 7 2 4" xfId="11758" xr:uid="{00000000-0005-0000-0000-000048140000}"/>
    <cellStyle name="40% - Акцент2 7 3" xfId="1604" xr:uid="{00000000-0005-0000-0000-000049140000}"/>
    <cellStyle name="40% - Акцент2 7 3 2" xfId="8404" xr:uid="{00000000-0005-0000-0000-00004A140000}"/>
    <cellStyle name="40% - Акцент2 7 3 3" xfId="9777" xr:uid="{00000000-0005-0000-0000-00004B140000}"/>
    <cellStyle name="40% - Акцент2 7 3 4" xfId="11757" xr:uid="{00000000-0005-0000-0000-00004C140000}"/>
    <cellStyle name="40% - Акцент2 7 4" xfId="1605" xr:uid="{00000000-0005-0000-0000-00004D140000}"/>
    <cellStyle name="40% - Акцент2 7 4 2" xfId="8405" xr:uid="{00000000-0005-0000-0000-00004E140000}"/>
    <cellStyle name="40% - Акцент2 7 4 3" xfId="9776" xr:uid="{00000000-0005-0000-0000-00004F140000}"/>
    <cellStyle name="40% - Акцент2 7 4 4" xfId="11756" xr:uid="{00000000-0005-0000-0000-000050140000}"/>
    <cellStyle name="40% - Акцент2 7 5" xfId="1606" xr:uid="{00000000-0005-0000-0000-000051140000}"/>
    <cellStyle name="40% - Акцент2 7 5 2" xfId="8406" xr:uid="{00000000-0005-0000-0000-000052140000}"/>
    <cellStyle name="40% - Акцент2 7 5 3" xfId="9775" xr:uid="{00000000-0005-0000-0000-000053140000}"/>
    <cellStyle name="40% - Акцент2 7 5 4" xfId="11755" xr:uid="{00000000-0005-0000-0000-000054140000}"/>
    <cellStyle name="40% - Акцент2 7 6" xfId="1607" xr:uid="{00000000-0005-0000-0000-000055140000}"/>
    <cellStyle name="40% - Акцент2 7 6 2" xfId="8407" xr:uid="{00000000-0005-0000-0000-000056140000}"/>
    <cellStyle name="40% - Акцент2 7 6 3" xfId="9774" xr:uid="{00000000-0005-0000-0000-000057140000}"/>
    <cellStyle name="40% - Акцент2 7 6 4" xfId="11754" xr:uid="{00000000-0005-0000-0000-000058140000}"/>
    <cellStyle name="40% - Акцент2 7 7" xfId="1608" xr:uid="{00000000-0005-0000-0000-000059140000}"/>
    <cellStyle name="40% - Акцент2 7 7 2" xfId="8408" xr:uid="{00000000-0005-0000-0000-00005A140000}"/>
    <cellStyle name="40% - Акцент2 7 7 3" xfId="9773" xr:uid="{00000000-0005-0000-0000-00005B140000}"/>
    <cellStyle name="40% - Акцент2 7 7 4" xfId="11753" xr:uid="{00000000-0005-0000-0000-00005C140000}"/>
    <cellStyle name="40% - Акцент2 7 8" xfId="1609" xr:uid="{00000000-0005-0000-0000-00005D140000}"/>
    <cellStyle name="40% - Акцент2 7 8 2" xfId="8409" xr:uid="{00000000-0005-0000-0000-00005E140000}"/>
    <cellStyle name="40% - Акцент2 7 8 3" xfId="9772" xr:uid="{00000000-0005-0000-0000-00005F140000}"/>
    <cellStyle name="40% - Акцент2 7 8 4" xfId="11752" xr:uid="{00000000-0005-0000-0000-000060140000}"/>
    <cellStyle name="40% - Акцент2 7 9" xfId="1610" xr:uid="{00000000-0005-0000-0000-000061140000}"/>
    <cellStyle name="40% - Акцент2 7 9 2" xfId="8410" xr:uid="{00000000-0005-0000-0000-000062140000}"/>
    <cellStyle name="40% - Акцент2 7 9 3" xfId="9771" xr:uid="{00000000-0005-0000-0000-000063140000}"/>
    <cellStyle name="40% - Акцент2 7 9 4" xfId="11751" xr:uid="{00000000-0005-0000-0000-000064140000}"/>
    <cellStyle name="40% - Акцент2 8" xfId="1611" xr:uid="{00000000-0005-0000-0000-000065140000}"/>
    <cellStyle name="40% - Акцент2 8 10" xfId="1612" xr:uid="{00000000-0005-0000-0000-000066140000}"/>
    <cellStyle name="40% - Акцент2 8 10 2" xfId="8412" xr:uid="{00000000-0005-0000-0000-000067140000}"/>
    <cellStyle name="40% - Акцент2 8 10 3" xfId="9769" xr:uid="{00000000-0005-0000-0000-000068140000}"/>
    <cellStyle name="40% - Акцент2 8 10 4" xfId="11749" xr:uid="{00000000-0005-0000-0000-000069140000}"/>
    <cellStyle name="40% - Акцент2 8 11" xfId="8411" xr:uid="{00000000-0005-0000-0000-00006A140000}"/>
    <cellStyle name="40% - Акцент2 8 12" xfId="9770" xr:uid="{00000000-0005-0000-0000-00006B140000}"/>
    <cellStyle name="40% - Акцент2 8 13" xfId="11750" xr:uid="{00000000-0005-0000-0000-00006C140000}"/>
    <cellStyle name="40% - Акцент2 8 2" xfId="1613" xr:uid="{00000000-0005-0000-0000-00006D140000}"/>
    <cellStyle name="40% - Акцент2 8 2 2" xfId="8413" xr:uid="{00000000-0005-0000-0000-00006E140000}"/>
    <cellStyle name="40% - Акцент2 8 2 3" xfId="9768" xr:uid="{00000000-0005-0000-0000-00006F140000}"/>
    <cellStyle name="40% - Акцент2 8 2 4" xfId="11748" xr:uid="{00000000-0005-0000-0000-000070140000}"/>
    <cellStyle name="40% - Акцент2 8 3" xfId="1614" xr:uid="{00000000-0005-0000-0000-000071140000}"/>
    <cellStyle name="40% - Акцент2 8 3 2" xfId="8414" xr:uid="{00000000-0005-0000-0000-000072140000}"/>
    <cellStyle name="40% - Акцент2 8 3 3" xfId="9767" xr:uid="{00000000-0005-0000-0000-000073140000}"/>
    <cellStyle name="40% - Акцент2 8 3 4" xfId="11747" xr:uid="{00000000-0005-0000-0000-000074140000}"/>
    <cellStyle name="40% - Акцент2 8 4" xfId="1615" xr:uid="{00000000-0005-0000-0000-000075140000}"/>
    <cellStyle name="40% - Акцент2 8 4 2" xfId="8415" xr:uid="{00000000-0005-0000-0000-000076140000}"/>
    <cellStyle name="40% - Акцент2 8 4 3" xfId="9766" xr:uid="{00000000-0005-0000-0000-000077140000}"/>
    <cellStyle name="40% - Акцент2 8 4 4" xfId="11746" xr:uid="{00000000-0005-0000-0000-000078140000}"/>
    <cellStyle name="40% - Акцент2 8 5" xfId="1616" xr:uid="{00000000-0005-0000-0000-000079140000}"/>
    <cellStyle name="40% - Акцент2 8 5 2" xfId="8416" xr:uid="{00000000-0005-0000-0000-00007A140000}"/>
    <cellStyle name="40% - Акцент2 8 5 3" xfId="9765" xr:uid="{00000000-0005-0000-0000-00007B140000}"/>
    <cellStyle name="40% - Акцент2 8 5 4" xfId="11745" xr:uid="{00000000-0005-0000-0000-00007C140000}"/>
    <cellStyle name="40% - Акцент2 8 6" xfId="1617" xr:uid="{00000000-0005-0000-0000-00007D140000}"/>
    <cellStyle name="40% - Акцент2 8 6 2" xfId="8417" xr:uid="{00000000-0005-0000-0000-00007E140000}"/>
    <cellStyle name="40% - Акцент2 8 6 3" xfId="9764" xr:uid="{00000000-0005-0000-0000-00007F140000}"/>
    <cellStyle name="40% - Акцент2 8 6 4" xfId="11744" xr:uid="{00000000-0005-0000-0000-000080140000}"/>
    <cellStyle name="40% - Акцент2 8 7" xfId="1618" xr:uid="{00000000-0005-0000-0000-000081140000}"/>
    <cellStyle name="40% - Акцент2 8 7 2" xfId="8418" xr:uid="{00000000-0005-0000-0000-000082140000}"/>
    <cellStyle name="40% - Акцент2 8 7 3" xfId="9763" xr:uid="{00000000-0005-0000-0000-000083140000}"/>
    <cellStyle name="40% - Акцент2 8 7 4" xfId="11743" xr:uid="{00000000-0005-0000-0000-000084140000}"/>
    <cellStyle name="40% - Акцент2 8 8" xfId="1619" xr:uid="{00000000-0005-0000-0000-000085140000}"/>
    <cellStyle name="40% - Акцент2 8 8 2" xfId="8419" xr:uid="{00000000-0005-0000-0000-000086140000}"/>
    <cellStyle name="40% - Акцент2 8 8 3" xfId="9762" xr:uid="{00000000-0005-0000-0000-000087140000}"/>
    <cellStyle name="40% - Акцент2 8 8 4" xfId="11742" xr:uid="{00000000-0005-0000-0000-000088140000}"/>
    <cellStyle name="40% - Акцент2 8 9" xfId="1620" xr:uid="{00000000-0005-0000-0000-000089140000}"/>
    <cellStyle name="40% - Акцент2 8 9 2" xfId="8420" xr:uid="{00000000-0005-0000-0000-00008A140000}"/>
    <cellStyle name="40% - Акцент2 8 9 3" xfId="9761" xr:uid="{00000000-0005-0000-0000-00008B140000}"/>
    <cellStyle name="40% - Акцент2 8 9 4" xfId="11741" xr:uid="{00000000-0005-0000-0000-00008C140000}"/>
    <cellStyle name="40% - Акцент2 9" xfId="1621" xr:uid="{00000000-0005-0000-0000-00008D140000}"/>
    <cellStyle name="40% - Акцент2 9 10" xfId="1622" xr:uid="{00000000-0005-0000-0000-00008E140000}"/>
    <cellStyle name="40% - Акцент2 9 10 2" xfId="8422" xr:uid="{00000000-0005-0000-0000-00008F140000}"/>
    <cellStyle name="40% - Акцент2 9 10 3" xfId="9759" xr:uid="{00000000-0005-0000-0000-000090140000}"/>
    <cellStyle name="40% - Акцент2 9 10 4" xfId="11739" xr:uid="{00000000-0005-0000-0000-000091140000}"/>
    <cellStyle name="40% - Акцент2 9 11" xfId="8421" xr:uid="{00000000-0005-0000-0000-000092140000}"/>
    <cellStyle name="40% - Акцент2 9 12" xfId="9760" xr:uid="{00000000-0005-0000-0000-000093140000}"/>
    <cellStyle name="40% - Акцент2 9 13" xfId="11740" xr:uid="{00000000-0005-0000-0000-000094140000}"/>
    <cellStyle name="40% - Акцент2 9 2" xfId="1623" xr:uid="{00000000-0005-0000-0000-000095140000}"/>
    <cellStyle name="40% - Акцент2 9 2 2" xfId="8423" xr:uid="{00000000-0005-0000-0000-000096140000}"/>
    <cellStyle name="40% - Акцент2 9 2 3" xfId="9758" xr:uid="{00000000-0005-0000-0000-000097140000}"/>
    <cellStyle name="40% - Акцент2 9 2 4" xfId="11738" xr:uid="{00000000-0005-0000-0000-000098140000}"/>
    <cellStyle name="40% - Акцент2 9 3" xfId="1624" xr:uid="{00000000-0005-0000-0000-000099140000}"/>
    <cellStyle name="40% - Акцент2 9 3 2" xfId="8424" xr:uid="{00000000-0005-0000-0000-00009A140000}"/>
    <cellStyle name="40% - Акцент2 9 3 3" xfId="9757" xr:uid="{00000000-0005-0000-0000-00009B140000}"/>
    <cellStyle name="40% - Акцент2 9 3 4" xfId="11737" xr:uid="{00000000-0005-0000-0000-00009C140000}"/>
    <cellStyle name="40% - Акцент2 9 4" xfId="1625" xr:uid="{00000000-0005-0000-0000-00009D140000}"/>
    <cellStyle name="40% - Акцент2 9 4 2" xfId="8425" xr:uid="{00000000-0005-0000-0000-00009E140000}"/>
    <cellStyle name="40% - Акцент2 9 4 3" xfId="9756" xr:uid="{00000000-0005-0000-0000-00009F140000}"/>
    <cellStyle name="40% - Акцент2 9 4 4" xfId="11736" xr:uid="{00000000-0005-0000-0000-0000A0140000}"/>
    <cellStyle name="40% - Акцент2 9 5" xfId="1626" xr:uid="{00000000-0005-0000-0000-0000A1140000}"/>
    <cellStyle name="40% - Акцент2 9 5 2" xfId="8426" xr:uid="{00000000-0005-0000-0000-0000A2140000}"/>
    <cellStyle name="40% - Акцент2 9 5 3" xfId="9755" xr:uid="{00000000-0005-0000-0000-0000A3140000}"/>
    <cellStyle name="40% - Акцент2 9 5 4" xfId="11735" xr:uid="{00000000-0005-0000-0000-0000A4140000}"/>
    <cellStyle name="40% - Акцент2 9 6" xfId="1627" xr:uid="{00000000-0005-0000-0000-0000A5140000}"/>
    <cellStyle name="40% - Акцент2 9 6 2" xfId="8427" xr:uid="{00000000-0005-0000-0000-0000A6140000}"/>
    <cellStyle name="40% - Акцент2 9 6 3" xfId="9754" xr:uid="{00000000-0005-0000-0000-0000A7140000}"/>
    <cellStyle name="40% - Акцент2 9 6 4" xfId="11734" xr:uid="{00000000-0005-0000-0000-0000A8140000}"/>
    <cellStyle name="40% - Акцент2 9 7" xfId="1628" xr:uid="{00000000-0005-0000-0000-0000A9140000}"/>
    <cellStyle name="40% - Акцент2 9 7 2" xfId="8428" xr:uid="{00000000-0005-0000-0000-0000AA140000}"/>
    <cellStyle name="40% - Акцент2 9 7 3" xfId="9753" xr:uid="{00000000-0005-0000-0000-0000AB140000}"/>
    <cellStyle name="40% - Акцент2 9 7 4" xfId="11733" xr:uid="{00000000-0005-0000-0000-0000AC140000}"/>
    <cellStyle name="40% - Акцент2 9 8" xfId="1629" xr:uid="{00000000-0005-0000-0000-0000AD140000}"/>
    <cellStyle name="40% - Акцент2 9 8 2" xfId="8429" xr:uid="{00000000-0005-0000-0000-0000AE140000}"/>
    <cellStyle name="40% - Акцент2 9 8 3" xfId="9752" xr:uid="{00000000-0005-0000-0000-0000AF140000}"/>
    <cellStyle name="40% - Акцент2 9 8 4" xfId="11732" xr:uid="{00000000-0005-0000-0000-0000B0140000}"/>
    <cellStyle name="40% - Акцент2 9 9" xfId="1630" xr:uid="{00000000-0005-0000-0000-0000B1140000}"/>
    <cellStyle name="40% - Акцент2 9 9 2" xfId="8430" xr:uid="{00000000-0005-0000-0000-0000B2140000}"/>
    <cellStyle name="40% - Акцент2 9 9 3" xfId="9751" xr:uid="{00000000-0005-0000-0000-0000B3140000}"/>
    <cellStyle name="40% - Акцент2 9 9 4" xfId="11731" xr:uid="{00000000-0005-0000-0000-0000B4140000}"/>
    <cellStyle name="40% - Акцент3 10" xfId="1631" xr:uid="{00000000-0005-0000-0000-0000B5140000}"/>
    <cellStyle name="40% - Акцент3 10 10" xfId="1632" xr:uid="{00000000-0005-0000-0000-0000B6140000}"/>
    <cellStyle name="40% - Акцент3 10 10 2" xfId="8432" xr:uid="{00000000-0005-0000-0000-0000B7140000}"/>
    <cellStyle name="40% - Акцент3 10 10 3" xfId="9749" xr:uid="{00000000-0005-0000-0000-0000B8140000}"/>
    <cellStyle name="40% - Акцент3 10 10 4" xfId="11729" xr:uid="{00000000-0005-0000-0000-0000B9140000}"/>
    <cellStyle name="40% - Акцент3 10 11" xfId="8431" xr:uid="{00000000-0005-0000-0000-0000BA140000}"/>
    <cellStyle name="40% - Акцент3 10 12" xfId="9750" xr:uid="{00000000-0005-0000-0000-0000BB140000}"/>
    <cellStyle name="40% - Акцент3 10 13" xfId="11730" xr:uid="{00000000-0005-0000-0000-0000BC140000}"/>
    <cellStyle name="40% - Акцент3 10 2" xfId="1633" xr:uid="{00000000-0005-0000-0000-0000BD140000}"/>
    <cellStyle name="40% - Акцент3 10 2 2" xfId="8433" xr:uid="{00000000-0005-0000-0000-0000BE140000}"/>
    <cellStyle name="40% - Акцент3 10 2 3" xfId="9748" xr:uid="{00000000-0005-0000-0000-0000BF140000}"/>
    <cellStyle name="40% - Акцент3 10 2 4" xfId="11728" xr:uid="{00000000-0005-0000-0000-0000C0140000}"/>
    <cellStyle name="40% - Акцент3 10 3" xfId="1634" xr:uid="{00000000-0005-0000-0000-0000C1140000}"/>
    <cellStyle name="40% - Акцент3 10 3 2" xfId="8434" xr:uid="{00000000-0005-0000-0000-0000C2140000}"/>
    <cellStyle name="40% - Акцент3 10 3 3" xfId="9747" xr:uid="{00000000-0005-0000-0000-0000C3140000}"/>
    <cellStyle name="40% - Акцент3 10 3 4" xfId="11727" xr:uid="{00000000-0005-0000-0000-0000C4140000}"/>
    <cellStyle name="40% - Акцент3 10 4" xfId="1635" xr:uid="{00000000-0005-0000-0000-0000C5140000}"/>
    <cellStyle name="40% - Акцент3 10 4 2" xfId="8435" xr:uid="{00000000-0005-0000-0000-0000C6140000}"/>
    <cellStyle name="40% - Акцент3 10 4 3" xfId="9746" xr:uid="{00000000-0005-0000-0000-0000C7140000}"/>
    <cellStyle name="40% - Акцент3 10 4 4" xfId="11726" xr:uid="{00000000-0005-0000-0000-0000C8140000}"/>
    <cellStyle name="40% - Акцент3 10 5" xfId="1636" xr:uid="{00000000-0005-0000-0000-0000C9140000}"/>
    <cellStyle name="40% - Акцент3 10 5 2" xfId="8436" xr:uid="{00000000-0005-0000-0000-0000CA140000}"/>
    <cellStyle name="40% - Акцент3 10 5 3" xfId="9745" xr:uid="{00000000-0005-0000-0000-0000CB140000}"/>
    <cellStyle name="40% - Акцент3 10 5 4" xfId="11725" xr:uid="{00000000-0005-0000-0000-0000CC140000}"/>
    <cellStyle name="40% - Акцент3 10 6" xfId="1637" xr:uid="{00000000-0005-0000-0000-0000CD140000}"/>
    <cellStyle name="40% - Акцент3 10 6 2" xfId="8437" xr:uid="{00000000-0005-0000-0000-0000CE140000}"/>
    <cellStyle name="40% - Акцент3 10 6 3" xfId="9744" xr:uid="{00000000-0005-0000-0000-0000CF140000}"/>
    <cellStyle name="40% - Акцент3 10 6 4" xfId="11724" xr:uid="{00000000-0005-0000-0000-0000D0140000}"/>
    <cellStyle name="40% - Акцент3 10 7" xfId="1638" xr:uid="{00000000-0005-0000-0000-0000D1140000}"/>
    <cellStyle name="40% - Акцент3 10 7 2" xfId="8438" xr:uid="{00000000-0005-0000-0000-0000D2140000}"/>
    <cellStyle name="40% - Акцент3 10 7 3" xfId="9743" xr:uid="{00000000-0005-0000-0000-0000D3140000}"/>
    <cellStyle name="40% - Акцент3 10 7 4" xfId="11723" xr:uid="{00000000-0005-0000-0000-0000D4140000}"/>
    <cellStyle name="40% - Акцент3 10 8" xfId="1639" xr:uid="{00000000-0005-0000-0000-0000D5140000}"/>
    <cellStyle name="40% - Акцент3 10 8 2" xfId="8439" xr:uid="{00000000-0005-0000-0000-0000D6140000}"/>
    <cellStyle name="40% - Акцент3 10 8 3" xfId="9742" xr:uid="{00000000-0005-0000-0000-0000D7140000}"/>
    <cellStyle name="40% - Акцент3 10 8 4" xfId="11722" xr:uid="{00000000-0005-0000-0000-0000D8140000}"/>
    <cellStyle name="40% - Акцент3 10 9" xfId="1640" xr:uid="{00000000-0005-0000-0000-0000D9140000}"/>
    <cellStyle name="40% - Акцент3 10 9 2" xfId="8440" xr:uid="{00000000-0005-0000-0000-0000DA140000}"/>
    <cellStyle name="40% - Акцент3 10 9 3" xfId="9741" xr:uid="{00000000-0005-0000-0000-0000DB140000}"/>
    <cellStyle name="40% - Акцент3 10 9 4" xfId="11721" xr:uid="{00000000-0005-0000-0000-0000DC140000}"/>
    <cellStyle name="40% - Акцент3 11" xfId="1641" xr:uid="{00000000-0005-0000-0000-0000DD140000}"/>
    <cellStyle name="40% - Акцент3 11 10" xfId="1642" xr:uid="{00000000-0005-0000-0000-0000DE140000}"/>
    <cellStyle name="40% - Акцент3 11 10 2" xfId="8442" xr:uid="{00000000-0005-0000-0000-0000DF140000}"/>
    <cellStyle name="40% - Акцент3 11 10 3" xfId="9739" xr:uid="{00000000-0005-0000-0000-0000E0140000}"/>
    <cellStyle name="40% - Акцент3 11 10 4" xfId="11719" xr:uid="{00000000-0005-0000-0000-0000E1140000}"/>
    <cellStyle name="40% - Акцент3 11 11" xfId="8441" xr:uid="{00000000-0005-0000-0000-0000E2140000}"/>
    <cellStyle name="40% - Акцент3 11 12" xfId="9740" xr:uid="{00000000-0005-0000-0000-0000E3140000}"/>
    <cellStyle name="40% - Акцент3 11 13" xfId="11720" xr:uid="{00000000-0005-0000-0000-0000E4140000}"/>
    <cellStyle name="40% - Акцент3 11 2" xfId="1643" xr:uid="{00000000-0005-0000-0000-0000E5140000}"/>
    <cellStyle name="40% - Акцент3 11 2 2" xfId="8443" xr:uid="{00000000-0005-0000-0000-0000E6140000}"/>
    <cellStyle name="40% - Акцент3 11 2 3" xfId="9738" xr:uid="{00000000-0005-0000-0000-0000E7140000}"/>
    <cellStyle name="40% - Акцент3 11 2 4" xfId="11718" xr:uid="{00000000-0005-0000-0000-0000E8140000}"/>
    <cellStyle name="40% - Акцент3 11 3" xfId="1644" xr:uid="{00000000-0005-0000-0000-0000E9140000}"/>
    <cellStyle name="40% - Акцент3 11 3 2" xfId="8444" xr:uid="{00000000-0005-0000-0000-0000EA140000}"/>
    <cellStyle name="40% - Акцент3 11 3 3" xfId="9737" xr:uid="{00000000-0005-0000-0000-0000EB140000}"/>
    <cellStyle name="40% - Акцент3 11 3 4" xfId="11717" xr:uid="{00000000-0005-0000-0000-0000EC140000}"/>
    <cellStyle name="40% - Акцент3 11 4" xfId="1645" xr:uid="{00000000-0005-0000-0000-0000ED140000}"/>
    <cellStyle name="40% - Акцент3 11 4 2" xfId="8445" xr:uid="{00000000-0005-0000-0000-0000EE140000}"/>
    <cellStyle name="40% - Акцент3 11 4 3" xfId="9736" xr:uid="{00000000-0005-0000-0000-0000EF140000}"/>
    <cellStyle name="40% - Акцент3 11 4 4" xfId="11716" xr:uid="{00000000-0005-0000-0000-0000F0140000}"/>
    <cellStyle name="40% - Акцент3 11 5" xfId="1646" xr:uid="{00000000-0005-0000-0000-0000F1140000}"/>
    <cellStyle name="40% - Акцент3 11 5 2" xfId="8446" xr:uid="{00000000-0005-0000-0000-0000F2140000}"/>
    <cellStyle name="40% - Акцент3 11 5 3" xfId="9735" xr:uid="{00000000-0005-0000-0000-0000F3140000}"/>
    <cellStyle name="40% - Акцент3 11 5 4" xfId="11715" xr:uid="{00000000-0005-0000-0000-0000F4140000}"/>
    <cellStyle name="40% - Акцент3 11 6" xfId="1647" xr:uid="{00000000-0005-0000-0000-0000F5140000}"/>
    <cellStyle name="40% - Акцент3 11 6 2" xfId="8447" xr:uid="{00000000-0005-0000-0000-0000F6140000}"/>
    <cellStyle name="40% - Акцент3 11 6 3" xfId="9734" xr:uid="{00000000-0005-0000-0000-0000F7140000}"/>
    <cellStyle name="40% - Акцент3 11 6 4" xfId="11714" xr:uid="{00000000-0005-0000-0000-0000F8140000}"/>
    <cellStyle name="40% - Акцент3 11 7" xfId="1648" xr:uid="{00000000-0005-0000-0000-0000F9140000}"/>
    <cellStyle name="40% - Акцент3 11 7 2" xfId="8448" xr:uid="{00000000-0005-0000-0000-0000FA140000}"/>
    <cellStyle name="40% - Акцент3 11 7 3" xfId="9733" xr:uid="{00000000-0005-0000-0000-0000FB140000}"/>
    <cellStyle name="40% - Акцент3 11 7 4" xfId="11713" xr:uid="{00000000-0005-0000-0000-0000FC140000}"/>
    <cellStyle name="40% - Акцент3 11 8" xfId="1649" xr:uid="{00000000-0005-0000-0000-0000FD140000}"/>
    <cellStyle name="40% - Акцент3 11 8 2" xfId="8449" xr:uid="{00000000-0005-0000-0000-0000FE140000}"/>
    <cellStyle name="40% - Акцент3 11 8 3" xfId="9732" xr:uid="{00000000-0005-0000-0000-0000FF140000}"/>
    <cellStyle name="40% - Акцент3 11 8 4" xfId="11712" xr:uid="{00000000-0005-0000-0000-000000150000}"/>
    <cellStyle name="40% - Акцент3 11 9" xfId="1650" xr:uid="{00000000-0005-0000-0000-000001150000}"/>
    <cellStyle name="40% - Акцент3 11 9 2" xfId="8450" xr:uid="{00000000-0005-0000-0000-000002150000}"/>
    <cellStyle name="40% - Акцент3 11 9 3" xfId="9731" xr:uid="{00000000-0005-0000-0000-000003150000}"/>
    <cellStyle name="40% - Акцент3 11 9 4" xfId="11711" xr:uid="{00000000-0005-0000-0000-000004150000}"/>
    <cellStyle name="40% - Акцент3 12" xfId="1651" xr:uid="{00000000-0005-0000-0000-000005150000}"/>
    <cellStyle name="40% - Акцент3 12 10" xfId="1652" xr:uid="{00000000-0005-0000-0000-000006150000}"/>
    <cellStyle name="40% - Акцент3 12 10 2" xfId="8452" xr:uid="{00000000-0005-0000-0000-000007150000}"/>
    <cellStyle name="40% - Акцент3 12 10 3" xfId="9729" xr:uid="{00000000-0005-0000-0000-000008150000}"/>
    <cellStyle name="40% - Акцент3 12 10 4" xfId="11709" xr:uid="{00000000-0005-0000-0000-000009150000}"/>
    <cellStyle name="40% - Акцент3 12 11" xfId="8451" xr:uid="{00000000-0005-0000-0000-00000A150000}"/>
    <cellStyle name="40% - Акцент3 12 12" xfId="9730" xr:uid="{00000000-0005-0000-0000-00000B150000}"/>
    <cellStyle name="40% - Акцент3 12 13" xfId="11710" xr:uid="{00000000-0005-0000-0000-00000C150000}"/>
    <cellStyle name="40% - Акцент3 12 2" xfId="1653" xr:uid="{00000000-0005-0000-0000-00000D150000}"/>
    <cellStyle name="40% - Акцент3 12 2 2" xfId="8453" xr:uid="{00000000-0005-0000-0000-00000E150000}"/>
    <cellStyle name="40% - Акцент3 12 2 3" xfId="9728" xr:uid="{00000000-0005-0000-0000-00000F150000}"/>
    <cellStyle name="40% - Акцент3 12 2 4" xfId="11708" xr:uid="{00000000-0005-0000-0000-000010150000}"/>
    <cellStyle name="40% - Акцент3 12 3" xfId="1654" xr:uid="{00000000-0005-0000-0000-000011150000}"/>
    <cellStyle name="40% - Акцент3 12 3 2" xfId="8454" xr:uid="{00000000-0005-0000-0000-000012150000}"/>
    <cellStyle name="40% - Акцент3 12 3 3" xfId="9727" xr:uid="{00000000-0005-0000-0000-000013150000}"/>
    <cellStyle name="40% - Акцент3 12 3 4" xfId="11707" xr:uid="{00000000-0005-0000-0000-000014150000}"/>
    <cellStyle name="40% - Акцент3 12 4" xfId="1655" xr:uid="{00000000-0005-0000-0000-000015150000}"/>
    <cellStyle name="40% - Акцент3 12 4 2" xfId="8455" xr:uid="{00000000-0005-0000-0000-000016150000}"/>
    <cellStyle name="40% - Акцент3 12 4 3" xfId="9726" xr:uid="{00000000-0005-0000-0000-000017150000}"/>
    <cellStyle name="40% - Акцент3 12 4 4" xfId="11706" xr:uid="{00000000-0005-0000-0000-000018150000}"/>
    <cellStyle name="40% - Акцент3 12 5" xfId="1656" xr:uid="{00000000-0005-0000-0000-000019150000}"/>
    <cellStyle name="40% - Акцент3 12 5 2" xfId="8456" xr:uid="{00000000-0005-0000-0000-00001A150000}"/>
    <cellStyle name="40% - Акцент3 12 5 3" xfId="9725" xr:uid="{00000000-0005-0000-0000-00001B150000}"/>
    <cellStyle name="40% - Акцент3 12 5 4" xfId="11705" xr:uid="{00000000-0005-0000-0000-00001C150000}"/>
    <cellStyle name="40% - Акцент3 12 6" xfId="1657" xr:uid="{00000000-0005-0000-0000-00001D150000}"/>
    <cellStyle name="40% - Акцент3 12 6 2" xfId="8457" xr:uid="{00000000-0005-0000-0000-00001E150000}"/>
    <cellStyle name="40% - Акцент3 12 6 3" xfId="9724" xr:uid="{00000000-0005-0000-0000-00001F150000}"/>
    <cellStyle name="40% - Акцент3 12 6 4" xfId="11704" xr:uid="{00000000-0005-0000-0000-000020150000}"/>
    <cellStyle name="40% - Акцент3 12 7" xfId="1658" xr:uid="{00000000-0005-0000-0000-000021150000}"/>
    <cellStyle name="40% - Акцент3 12 7 2" xfId="8458" xr:uid="{00000000-0005-0000-0000-000022150000}"/>
    <cellStyle name="40% - Акцент3 12 7 3" xfId="9723" xr:uid="{00000000-0005-0000-0000-000023150000}"/>
    <cellStyle name="40% - Акцент3 12 7 4" xfId="11703" xr:uid="{00000000-0005-0000-0000-000024150000}"/>
    <cellStyle name="40% - Акцент3 12 8" xfId="1659" xr:uid="{00000000-0005-0000-0000-000025150000}"/>
    <cellStyle name="40% - Акцент3 12 8 2" xfId="8459" xr:uid="{00000000-0005-0000-0000-000026150000}"/>
    <cellStyle name="40% - Акцент3 12 8 3" xfId="9722" xr:uid="{00000000-0005-0000-0000-000027150000}"/>
    <cellStyle name="40% - Акцент3 12 8 4" xfId="11702" xr:uid="{00000000-0005-0000-0000-000028150000}"/>
    <cellStyle name="40% - Акцент3 12 9" xfId="1660" xr:uid="{00000000-0005-0000-0000-000029150000}"/>
    <cellStyle name="40% - Акцент3 12 9 2" xfId="8460" xr:uid="{00000000-0005-0000-0000-00002A150000}"/>
    <cellStyle name="40% - Акцент3 12 9 3" xfId="9721" xr:uid="{00000000-0005-0000-0000-00002B150000}"/>
    <cellStyle name="40% - Акцент3 12 9 4" xfId="11701" xr:uid="{00000000-0005-0000-0000-00002C150000}"/>
    <cellStyle name="40% - Акцент3 13" xfId="1661" xr:uid="{00000000-0005-0000-0000-00002D150000}"/>
    <cellStyle name="40% - Акцент3 13 10" xfId="1662" xr:uid="{00000000-0005-0000-0000-00002E150000}"/>
    <cellStyle name="40% - Акцент3 13 10 2" xfId="8462" xr:uid="{00000000-0005-0000-0000-00002F150000}"/>
    <cellStyle name="40% - Акцент3 13 10 3" xfId="9719" xr:uid="{00000000-0005-0000-0000-000030150000}"/>
    <cellStyle name="40% - Акцент3 13 10 4" xfId="11699" xr:uid="{00000000-0005-0000-0000-000031150000}"/>
    <cellStyle name="40% - Акцент3 13 11" xfId="8461" xr:uid="{00000000-0005-0000-0000-000032150000}"/>
    <cellStyle name="40% - Акцент3 13 12" xfId="9720" xr:uid="{00000000-0005-0000-0000-000033150000}"/>
    <cellStyle name="40% - Акцент3 13 13" xfId="11700" xr:uid="{00000000-0005-0000-0000-000034150000}"/>
    <cellStyle name="40% - Акцент3 13 2" xfId="1663" xr:uid="{00000000-0005-0000-0000-000035150000}"/>
    <cellStyle name="40% - Акцент3 13 2 2" xfId="8463" xr:uid="{00000000-0005-0000-0000-000036150000}"/>
    <cellStyle name="40% - Акцент3 13 2 3" xfId="9718" xr:uid="{00000000-0005-0000-0000-000037150000}"/>
    <cellStyle name="40% - Акцент3 13 2 4" xfId="11698" xr:uid="{00000000-0005-0000-0000-000038150000}"/>
    <cellStyle name="40% - Акцент3 13 3" xfId="1664" xr:uid="{00000000-0005-0000-0000-000039150000}"/>
    <cellStyle name="40% - Акцент3 13 3 2" xfId="8464" xr:uid="{00000000-0005-0000-0000-00003A150000}"/>
    <cellStyle name="40% - Акцент3 13 3 3" xfId="9717" xr:uid="{00000000-0005-0000-0000-00003B150000}"/>
    <cellStyle name="40% - Акцент3 13 3 4" xfId="11697" xr:uid="{00000000-0005-0000-0000-00003C150000}"/>
    <cellStyle name="40% - Акцент3 13 4" xfId="1665" xr:uid="{00000000-0005-0000-0000-00003D150000}"/>
    <cellStyle name="40% - Акцент3 13 4 2" xfId="8465" xr:uid="{00000000-0005-0000-0000-00003E150000}"/>
    <cellStyle name="40% - Акцент3 13 4 3" xfId="9716" xr:uid="{00000000-0005-0000-0000-00003F150000}"/>
    <cellStyle name="40% - Акцент3 13 4 4" xfId="11696" xr:uid="{00000000-0005-0000-0000-000040150000}"/>
    <cellStyle name="40% - Акцент3 13 5" xfId="1666" xr:uid="{00000000-0005-0000-0000-000041150000}"/>
    <cellStyle name="40% - Акцент3 13 5 2" xfId="8466" xr:uid="{00000000-0005-0000-0000-000042150000}"/>
    <cellStyle name="40% - Акцент3 13 5 3" xfId="9715" xr:uid="{00000000-0005-0000-0000-000043150000}"/>
    <cellStyle name="40% - Акцент3 13 5 4" xfId="11695" xr:uid="{00000000-0005-0000-0000-000044150000}"/>
    <cellStyle name="40% - Акцент3 13 6" xfId="1667" xr:uid="{00000000-0005-0000-0000-000045150000}"/>
    <cellStyle name="40% - Акцент3 13 6 2" xfId="8467" xr:uid="{00000000-0005-0000-0000-000046150000}"/>
    <cellStyle name="40% - Акцент3 13 6 3" xfId="9714" xr:uid="{00000000-0005-0000-0000-000047150000}"/>
    <cellStyle name="40% - Акцент3 13 6 4" xfId="11694" xr:uid="{00000000-0005-0000-0000-000048150000}"/>
    <cellStyle name="40% - Акцент3 13 7" xfId="1668" xr:uid="{00000000-0005-0000-0000-000049150000}"/>
    <cellStyle name="40% - Акцент3 13 7 2" xfId="8468" xr:uid="{00000000-0005-0000-0000-00004A150000}"/>
    <cellStyle name="40% - Акцент3 13 7 3" xfId="9713" xr:uid="{00000000-0005-0000-0000-00004B150000}"/>
    <cellStyle name="40% - Акцент3 13 7 4" xfId="11693" xr:uid="{00000000-0005-0000-0000-00004C150000}"/>
    <cellStyle name="40% - Акцент3 13 8" xfId="1669" xr:uid="{00000000-0005-0000-0000-00004D150000}"/>
    <cellStyle name="40% - Акцент3 13 8 2" xfId="8469" xr:uid="{00000000-0005-0000-0000-00004E150000}"/>
    <cellStyle name="40% - Акцент3 13 8 3" xfId="9712" xr:uid="{00000000-0005-0000-0000-00004F150000}"/>
    <cellStyle name="40% - Акцент3 13 8 4" xfId="11692" xr:uid="{00000000-0005-0000-0000-000050150000}"/>
    <cellStyle name="40% - Акцент3 13 9" xfId="1670" xr:uid="{00000000-0005-0000-0000-000051150000}"/>
    <cellStyle name="40% - Акцент3 13 9 2" xfId="8470" xr:uid="{00000000-0005-0000-0000-000052150000}"/>
    <cellStyle name="40% - Акцент3 13 9 3" xfId="9711" xr:uid="{00000000-0005-0000-0000-000053150000}"/>
    <cellStyle name="40% - Акцент3 13 9 4" xfId="11691" xr:uid="{00000000-0005-0000-0000-000054150000}"/>
    <cellStyle name="40% - Акцент3 14" xfId="1671" xr:uid="{00000000-0005-0000-0000-000055150000}"/>
    <cellStyle name="40% - Акцент3 14 10" xfId="1672" xr:uid="{00000000-0005-0000-0000-000056150000}"/>
    <cellStyle name="40% - Акцент3 14 10 2" xfId="8472" xr:uid="{00000000-0005-0000-0000-000057150000}"/>
    <cellStyle name="40% - Акцент3 14 10 3" xfId="9709" xr:uid="{00000000-0005-0000-0000-000058150000}"/>
    <cellStyle name="40% - Акцент3 14 10 4" xfId="11689" xr:uid="{00000000-0005-0000-0000-000059150000}"/>
    <cellStyle name="40% - Акцент3 14 11" xfId="8471" xr:uid="{00000000-0005-0000-0000-00005A150000}"/>
    <cellStyle name="40% - Акцент3 14 12" xfId="9710" xr:uid="{00000000-0005-0000-0000-00005B150000}"/>
    <cellStyle name="40% - Акцент3 14 13" xfId="11690" xr:uid="{00000000-0005-0000-0000-00005C150000}"/>
    <cellStyle name="40% - Акцент3 14 2" xfId="1673" xr:uid="{00000000-0005-0000-0000-00005D150000}"/>
    <cellStyle name="40% - Акцент3 14 2 2" xfId="8473" xr:uid="{00000000-0005-0000-0000-00005E150000}"/>
    <cellStyle name="40% - Акцент3 14 2 3" xfId="9708" xr:uid="{00000000-0005-0000-0000-00005F150000}"/>
    <cellStyle name="40% - Акцент3 14 2 4" xfId="11688" xr:uid="{00000000-0005-0000-0000-000060150000}"/>
    <cellStyle name="40% - Акцент3 14 3" xfId="1674" xr:uid="{00000000-0005-0000-0000-000061150000}"/>
    <cellStyle name="40% - Акцент3 14 3 2" xfId="8474" xr:uid="{00000000-0005-0000-0000-000062150000}"/>
    <cellStyle name="40% - Акцент3 14 3 3" xfId="9707" xr:uid="{00000000-0005-0000-0000-000063150000}"/>
    <cellStyle name="40% - Акцент3 14 3 4" xfId="11687" xr:uid="{00000000-0005-0000-0000-000064150000}"/>
    <cellStyle name="40% - Акцент3 14 4" xfId="1675" xr:uid="{00000000-0005-0000-0000-000065150000}"/>
    <cellStyle name="40% - Акцент3 14 4 2" xfId="8475" xr:uid="{00000000-0005-0000-0000-000066150000}"/>
    <cellStyle name="40% - Акцент3 14 4 3" xfId="9706" xr:uid="{00000000-0005-0000-0000-000067150000}"/>
    <cellStyle name="40% - Акцент3 14 4 4" xfId="11686" xr:uid="{00000000-0005-0000-0000-000068150000}"/>
    <cellStyle name="40% - Акцент3 14 5" xfId="1676" xr:uid="{00000000-0005-0000-0000-000069150000}"/>
    <cellStyle name="40% - Акцент3 14 5 2" xfId="8476" xr:uid="{00000000-0005-0000-0000-00006A150000}"/>
    <cellStyle name="40% - Акцент3 14 5 3" xfId="9705" xr:uid="{00000000-0005-0000-0000-00006B150000}"/>
    <cellStyle name="40% - Акцент3 14 5 4" xfId="11685" xr:uid="{00000000-0005-0000-0000-00006C150000}"/>
    <cellStyle name="40% - Акцент3 14 6" xfId="1677" xr:uid="{00000000-0005-0000-0000-00006D150000}"/>
    <cellStyle name="40% - Акцент3 14 6 2" xfId="8477" xr:uid="{00000000-0005-0000-0000-00006E150000}"/>
    <cellStyle name="40% - Акцент3 14 6 3" xfId="9704" xr:uid="{00000000-0005-0000-0000-00006F150000}"/>
    <cellStyle name="40% - Акцент3 14 6 4" xfId="11684" xr:uid="{00000000-0005-0000-0000-000070150000}"/>
    <cellStyle name="40% - Акцент3 14 7" xfId="1678" xr:uid="{00000000-0005-0000-0000-000071150000}"/>
    <cellStyle name="40% - Акцент3 14 7 2" xfId="8478" xr:uid="{00000000-0005-0000-0000-000072150000}"/>
    <cellStyle name="40% - Акцент3 14 7 3" xfId="9703" xr:uid="{00000000-0005-0000-0000-000073150000}"/>
    <cellStyle name="40% - Акцент3 14 7 4" xfId="11683" xr:uid="{00000000-0005-0000-0000-000074150000}"/>
    <cellStyle name="40% - Акцент3 14 8" xfId="1679" xr:uid="{00000000-0005-0000-0000-000075150000}"/>
    <cellStyle name="40% - Акцент3 14 8 2" xfId="8479" xr:uid="{00000000-0005-0000-0000-000076150000}"/>
    <cellStyle name="40% - Акцент3 14 8 3" xfId="9702" xr:uid="{00000000-0005-0000-0000-000077150000}"/>
    <cellStyle name="40% - Акцент3 14 8 4" xfId="11682" xr:uid="{00000000-0005-0000-0000-000078150000}"/>
    <cellStyle name="40% - Акцент3 14 9" xfId="1680" xr:uid="{00000000-0005-0000-0000-000079150000}"/>
    <cellStyle name="40% - Акцент3 14 9 2" xfId="8480" xr:uid="{00000000-0005-0000-0000-00007A150000}"/>
    <cellStyle name="40% - Акцент3 14 9 3" xfId="9701" xr:uid="{00000000-0005-0000-0000-00007B150000}"/>
    <cellStyle name="40% - Акцент3 14 9 4" xfId="11681" xr:uid="{00000000-0005-0000-0000-00007C150000}"/>
    <cellStyle name="40% - Акцент3 15" xfId="1681" xr:uid="{00000000-0005-0000-0000-00007D150000}"/>
    <cellStyle name="40% - Акцент3 15 10" xfId="9700" xr:uid="{00000000-0005-0000-0000-00007E150000}"/>
    <cellStyle name="40% - Акцент3 15 11" xfId="11680" xr:uid="{00000000-0005-0000-0000-00007F150000}"/>
    <cellStyle name="40% - Акцент3 15 2" xfId="1682" xr:uid="{00000000-0005-0000-0000-000080150000}"/>
    <cellStyle name="40% - Акцент3 15 2 2" xfId="8482" xr:uid="{00000000-0005-0000-0000-000081150000}"/>
    <cellStyle name="40% - Акцент3 15 2 3" xfId="9699" xr:uid="{00000000-0005-0000-0000-000082150000}"/>
    <cellStyle name="40% - Акцент3 15 2 4" xfId="11679" xr:uid="{00000000-0005-0000-0000-000083150000}"/>
    <cellStyle name="40% - Акцент3 15 3" xfId="1683" xr:uid="{00000000-0005-0000-0000-000084150000}"/>
    <cellStyle name="40% - Акцент3 15 3 2" xfId="8483" xr:uid="{00000000-0005-0000-0000-000085150000}"/>
    <cellStyle name="40% - Акцент3 15 3 3" xfId="9698" xr:uid="{00000000-0005-0000-0000-000086150000}"/>
    <cellStyle name="40% - Акцент3 15 3 4" xfId="11678" xr:uid="{00000000-0005-0000-0000-000087150000}"/>
    <cellStyle name="40% - Акцент3 15 4" xfId="1684" xr:uid="{00000000-0005-0000-0000-000088150000}"/>
    <cellStyle name="40% - Акцент3 15 4 2" xfId="8484" xr:uid="{00000000-0005-0000-0000-000089150000}"/>
    <cellStyle name="40% - Акцент3 15 4 3" xfId="9697" xr:uid="{00000000-0005-0000-0000-00008A150000}"/>
    <cellStyle name="40% - Акцент3 15 4 4" xfId="11677" xr:uid="{00000000-0005-0000-0000-00008B150000}"/>
    <cellStyle name="40% - Акцент3 15 5" xfId="1685" xr:uid="{00000000-0005-0000-0000-00008C150000}"/>
    <cellStyle name="40% - Акцент3 15 5 2" xfId="8485" xr:uid="{00000000-0005-0000-0000-00008D150000}"/>
    <cellStyle name="40% - Акцент3 15 5 3" xfId="9696" xr:uid="{00000000-0005-0000-0000-00008E150000}"/>
    <cellStyle name="40% - Акцент3 15 5 4" xfId="11676" xr:uid="{00000000-0005-0000-0000-00008F150000}"/>
    <cellStyle name="40% - Акцент3 15 6" xfId="1686" xr:uid="{00000000-0005-0000-0000-000090150000}"/>
    <cellStyle name="40% - Акцент3 15 6 2" xfId="8486" xr:uid="{00000000-0005-0000-0000-000091150000}"/>
    <cellStyle name="40% - Акцент3 15 6 3" xfId="9695" xr:uid="{00000000-0005-0000-0000-000092150000}"/>
    <cellStyle name="40% - Акцент3 15 6 4" xfId="11675" xr:uid="{00000000-0005-0000-0000-000093150000}"/>
    <cellStyle name="40% - Акцент3 15 7" xfId="1687" xr:uid="{00000000-0005-0000-0000-000094150000}"/>
    <cellStyle name="40% - Акцент3 15 7 2" xfId="8487" xr:uid="{00000000-0005-0000-0000-000095150000}"/>
    <cellStyle name="40% - Акцент3 15 7 3" xfId="9694" xr:uid="{00000000-0005-0000-0000-000096150000}"/>
    <cellStyle name="40% - Акцент3 15 7 4" xfId="11674" xr:uid="{00000000-0005-0000-0000-000097150000}"/>
    <cellStyle name="40% - Акцент3 15 8" xfId="1688" xr:uid="{00000000-0005-0000-0000-000098150000}"/>
    <cellStyle name="40% - Акцент3 15 8 2" xfId="8488" xr:uid="{00000000-0005-0000-0000-000099150000}"/>
    <cellStyle name="40% - Акцент3 15 8 3" xfId="9693" xr:uid="{00000000-0005-0000-0000-00009A150000}"/>
    <cellStyle name="40% - Акцент3 15 8 4" xfId="11673" xr:uid="{00000000-0005-0000-0000-00009B150000}"/>
    <cellStyle name="40% - Акцент3 15 9" xfId="8481" xr:uid="{00000000-0005-0000-0000-00009C150000}"/>
    <cellStyle name="40% - Акцент3 16" xfId="1689" xr:uid="{00000000-0005-0000-0000-00009D150000}"/>
    <cellStyle name="40% - Акцент3 16 10" xfId="9692" xr:uid="{00000000-0005-0000-0000-00009E150000}"/>
    <cellStyle name="40% - Акцент3 16 11" xfId="11672" xr:uid="{00000000-0005-0000-0000-00009F150000}"/>
    <cellStyle name="40% - Акцент3 16 2" xfId="1690" xr:uid="{00000000-0005-0000-0000-0000A0150000}"/>
    <cellStyle name="40% - Акцент3 16 2 2" xfId="8490" xr:uid="{00000000-0005-0000-0000-0000A1150000}"/>
    <cellStyle name="40% - Акцент3 16 2 3" xfId="9691" xr:uid="{00000000-0005-0000-0000-0000A2150000}"/>
    <cellStyle name="40% - Акцент3 16 2 4" xfId="11671" xr:uid="{00000000-0005-0000-0000-0000A3150000}"/>
    <cellStyle name="40% - Акцент3 16 3" xfId="1691" xr:uid="{00000000-0005-0000-0000-0000A4150000}"/>
    <cellStyle name="40% - Акцент3 16 3 2" xfId="8491" xr:uid="{00000000-0005-0000-0000-0000A5150000}"/>
    <cellStyle name="40% - Акцент3 16 3 3" xfId="9690" xr:uid="{00000000-0005-0000-0000-0000A6150000}"/>
    <cellStyle name="40% - Акцент3 16 3 4" xfId="11670" xr:uid="{00000000-0005-0000-0000-0000A7150000}"/>
    <cellStyle name="40% - Акцент3 16 4" xfId="1692" xr:uid="{00000000-0005-0000-0000-0000A8150000}"/>
    <cellStyle name="40% - Акцент3 16 4 2" xfId="8492" xr:uid="{00000000-0005-0000-0000-0000A9150000}"/>
    <cellStyle name="40% - Акцент3 16 4 3" xfId="9689" xr:uid="{00000000-0005-0000-0000-0000AA150000}"/>
    <cellStyle name="40% - Акцент3 16 4 4" xfId="11669" xr:uid="{00000000-0005-0000-0000-0000AB150000}"/>
    <cellStyle name="40% - Акцент3 16 5" xfId="1693" xr:uid="{00000000-0005-0000-0000-0000AC150000}"/>
    <cellStyle name="40% - Акцент3 16 5 2" xfId="8493" xr:uid="{00000000-0005-0000-0000-0000AD150000}"/>
    <cellStyle name="40% - Акцент3 16 5 3" xfId="9688" xr:uid="{00000000-0005-0000-0000-0000AE150000}"/>
    <cellStyle name="40% - Акцент3 16 5 4" xfId="11668" xr:uid="{00000000-0005-0000-0000-0000AF150000}"/>
    <cellStyle name="40% - Акцент3 16 6" xfId="1694" xr:uid="{00000000-0005-0000-0000-0000B0150000}"/>
    <cellStyle name="40% - Акцент3 16 6 2" xfId="8494" xr:uid="{00000000-0005-0000-0000-0000B1150000}"/>
    <cellStyle name="40% - Акцент3 16 6 3" xfId="9687" xr:uid="{00000000-0005-0000-0000-0000B2150000}"/>
    <cellStyle name="40% - Акцент3 16 6 4" xfId="11667" xr:uid="{00000000-0005-0000-0000-0000B3150000}"/>
    <cellStyle name="40% - Акцент3 16 7" xfId="1695" xr:uid="{00000000-0005-0000-0000-0000B4150000}"/>
    <cellStyle name="40% - Акцент3 16 7 2" xfId="8495" xr:uid="{00000000-0005-0000-0000-0000B5150000}"/>
    <cellStyle name="40% - Акцент3 16 7 3" xfId="9686" xr:uid="{00000000-0005-0000-0000-0000B6150000}"/>
    <cellStyle name="40% - Акцент3 16 7 4" xfId="11666" xr:uid="{00000000-0005-0000-0000-0000B7150000}"/>
    <cellStyle name="40% - Акцент3 16 8" xfId="1696" xr:uid="{00000000-0005-0000-0000-0000B8150000}"/>
    <cellStyle name="40% - Акцент3 16 8 2" xfId="8496" xr:uid="{00000000-0005-0000-0000-0000B9150000}"/>
    <cellStyle name="40% - Акцент3 16 8 3" xfId="9685" xr:uid="{00000000-0005-0000-0000-0000BA150000}"/>
    <cellStyle name="40% - Акцент3 16 8 4" xfId="11665" xr:uid="{00000000-0005-0000-0000-0000BB150000}"/>
    <cellStyle name="40% - Акцент3 16 9" xfId="8489" xr:uid="{00000000-0005-0000-0000-0000BC150000}"/>
    <cellStyle name="40% - Акцент3 17" xfId="1697" xr:uid="{00000000-0005-0000-0000-0000BD150000}"/>
    <cellStyle name="40% - Акцент3 17 2" xfId="1698" xr:uid="{00000000-0005-0000-0000-0000BE150000}"/>
    <cellStyle name="40% - Акцент3 17 2 2" xfId="8498" xr:uid="{00000000-0005-0000-0000-0000BF150000}"/>
    <cellStyle name="40% - Акцент3 17 2 3" xfId="9683" xr:uid="{00000000-0005-0000-0000-0000C0150000}"/>
    <cellStyle name="40% - Акцент3 17 2 4" xfId="11663" xr:uid="{00000000-0005-0000-0000-0000C1150000}"/>
    <cellStyle name="40% - Акцент3 17 3" xfId="1699" xr:uid="{00000000-0005-0000-0000-0000C2150000}"/>
    <cellStyle name="40% - Акцент3 17 3 2" xfId="8499" xr:uid="{00000000-0005-0000-0000-0000C3150000}"/>
    <cellStyle name="40% - Акцент3 17 3 3" xfId="9682" xr:uid="{00000000-0005-0000-0000-0000C4150000}"/>
    <cellStyle name="40% - Акцент3 17 3 4" xfId="11662" xr:uid="{00000000-0005-0000-0000-0000C5150000}"/>
    <cellStyle name="40% - Акцент3 17 4" xfId="1700" xr:uid="{00000000-0005-0000-0000-0000C6150000}"/>
    <cellStyle name="40% - Акцент3 17 4 2" xfId="8500" xr:uid="{00000000-0005-0000-0000-0000C7150000}"/>
    <cellStyle name="40% - Акцент3 17 4 3" xfId="9681" xr:uid="{00000000-0005-0000-0000-0000C8150000}"/>
    <cellStyle name="40% - Акцент3 17 4 4" xfId="11661" xr:uid="{00000000-0005-0000-0000-0000C9150000}"/>
    <cellStyle name="40% - Акцент3 17 5" xfId="1701" xr:uid="{00000000-0005-0000-0000-0000CA150000}"/>
    <cellStyle name="40% - Акцент3 17 5 2" xfId="8501" xr:uid="{00000000-0005-0000-0000-0000CB150000}"/>
    <cellStyle name="40% - Акцент3 17 5 3" xfId="9680" xr:uid="{00000000-0005-0000-0000-0000CC150000}"/>
    <cellStyle name="40% - Акцент3 17 5 4" xfId="11660" xr:uid="{00000000-0005-0000-0000-0000CD150000}"/>
    <cellStyle name="40% - Акцент3 17 6" xfId="8497" xr:uid="{00000000-0005-0000-0000-0000CE150000}"/>
    <cellStyle name="40% - Акцент3 17 7" xfId="9684" xr:uid="{00000000-0005-0000-0000-0000CF150000}"/>
    <cellStyle name="40% - Акцент3 17 8" xfId="11664" xr:uid="{00000000-0005-0000-0000-0000D0150000}"/>
    <cellStyle name="40% - Акцент3 18" xfId="1702" xr:uid="{00000000-0005-0000-0000-0000D1150000}"/>
    <cellStyle name="40% - Акцент3 18 2" xfId="1703" xr:uid="{00000000-0005-0000-0000-0000D2150000}"/>
    <cellStyle name="40% - Акцент3 18 2 2" xfId="8503" xr:uid="{00000000-0005-0000-0000-0000D3150000}"/>
    <cellStyle name="40% - Акцент3 18 2 3" xfId="9678" xr:uid="{00000000-0005-0000-0000-0000D4150000}"/>
    <cellStyle name="40% - Акцент3 18 2 4" xfId="11658" xr:uid="{00000000-0005-0000-0000-0000D5150000}"/>
    <cellStyle name="40% - Акцент3 18 3" xfId="1704" xr:uid="{00000000-0005-0000-0000-0000D6150000}"/>
    <cellStyle name="40% - Акцент3 18 3 2" xfId="8504" xr:uid="{00000000-0005-0000-0000-0000D7150000}"/>
    <cellStyle name="40% - Акцент3 18 3 3" xfId="9677" xr:uid="{00000000-0005-0000-0000-0000D8150000}"/>
    <cellStyle name="40% - Акцент3 18 3 4" xfId="11657" xr:uid="{00000000-0005-0000-0000-0000D9150000}"/>
    <cellStyle name="40% - Акцент3 18 4" xfId="1705" xr:uid="{00000000-0005-0000-0000-0000DA150000}"/>
    <cellStyle name="40% - Акцент3 18 4 2" xfId="8505" xr:uid="{00000000-0005-0000-0000-0000DB150000}"/>
    <cellStyle name="40% - Акцент3 18 4 3" xfId="9676" xr:uid="{00000000-0005-0000-0000-0000DC150000}"/>
    <cellStyle name="40% - Акцент3 18 4 4" xfId="11656" xr:uid="{00000000-0005-0000-0000-0000DD150000}"/>
    <cellStyle name="40% - Акцент3 18 5" xfId="1706" xr:uid="{00000000-0005-0000-0000-0000DE150000}"/>
    <cellStyle name="40% - Акцент3 18 5 2" xfId="8506" xr:uid="{00000000-0005-0000-0000-0000DF150000}"/>
    <cellStyle name="40% - Акцент3 18 5 3" xfId="9675" xr:uid="{00000000-0005-0000-0000-0000E0150000}"/>
    <cellStyle name="40% - Акцент3 18 5 4" xfId="11655" xr:uid="{00000000-0005-0000-0000-0000E1150000}"/>
    <cellStyle name="40% - Акцент3 18 6" xfId="8502" xr:uid="{00000000-0005-0000-0000-0000E2150000}"/>
    <cellStyle name="40% - Акцент3 18 7" xfId="9679" xr:uid="{00000000-0005-0000-0000-0000E3150000}"/>
    <cellStyle name="40% - Акцент3 18 8" xfId="11659" xr:uid="{00000000-0005-0000-0000-0000E4150000}"/>
    <cellStyle name="40% - Акцент3 19" xfId="1707" xr:uid="{00000000-0005-0000-0000-0000E5150000}"/>
    <cellStyle name="40% - Акцент3 19 2" xfId="1708" xr:uid="{00000000-0005-0000-0000-0000E6150000}"/>
    <cellStyle name="40% - Акцент3 19 2 2" xfId="8508" xr:uid="{00000000-0005-0000-0000-0000E7150000}"/>
    <cellStyle name="40% - Акцент3 19 2 3" xfId="9673" xr:uid="{00000000-0005-0000-0000-0000E8150000}"/>
    <cellStyle name="40% - Акцент3 19 2 4" xfId="11653" xr:uid="{00000000-0005-0000-0000-0000E9150000}"/>
    <cellStyle name="40% - Акцент3 19 3" xfId="1709" xr:uid="{00000000-0005-0000-0000-0000EA150000}"/>
    <cellStyle name="40% - Акцент3 19 3 2" xfId="8509" xr:uid="{00000000-0005-0000-0000-0000EB150000}"/>
    <cellStyle name="40% - Акцент3 19 3 3" xfId="9672" xr:uid="{00000000-0005-0000-0000-0000EC150000}"/>
    <cellStyle name="40% - Акцент3 19 3 4" xfId="11652" xr:uid="{00000000-0005-0000-0000-0000ED150000}"/>
    <cellStyle name="40% - Акцент3 19 4" xfId="1710" xr:uid="{00000000-0005-0000-0000-0000EE150000}"/>
    <cellStyle name="40% - Акцент3 19 4 2" xfId="8510" xr:uid="{00000000-0005-0000-0000-0000EF150000}"/>
    <cellStyle name="40% - Акцент3 19 4 3" xfId="9671" xr:uid="{00000000-0005-0000-0000-0000F0150000}"/>
    <cellStyle name="40% - Акцент3 19 4 4" xfId="11651" xr:uid="{00000000-0005-0000-0000-0000F1150000}"/>
    <cellStyle name="40% - Акцент3 19 5" xfId="1711" xr:uid="{00000000-0005-0000-0000-0000F2150000}"/>
    <cellStyle name="40% - Акцент3 19 5 2" xfId="8511" xr:uid="{00000000-0005-0000-0000-0000F3150000}"/>
    <cellStyle name="40% - Акцент3 19 5 3" xfId="9670" xr:uid="{00000000-0005-0000-0000-0000F4150000}"/>
    <cellStyle name="40% - Акцент3 19 5 4" xfId="11650" xr:uid="{00000000-0005-0000-0000-0000F5150000}"/>
    <cellStyle name="40% - Акцент3 19 6" xfId="8507" xr:uid="{00000000-0005-0000-0000-0000F6150000}"/>
    <cellStyle name="40% - Акцент3 19 7" xfId="9674" xr:uid="{00000000-0005-0000-0000-0000F7150000}"/>
    <cellStyle name="40% - Акцент3 19 8" xfId="11654" xr:uid="{00000000-0005-0000-0000-0000F8150000}"/>
    <cellStyle name="40% - Акцент3 2" xfId="1712" xr:uid="{00000000-0005-0000-0000-0000F9150000}"/>
    <cellStyle name="40% - Акцент3 2 10" xfId="1713" xr:uid="{00000000-0005-0000-0000-0000FA150000}"/>
    <cellStyle name="40% - Акцент3 2 10 2" xfId="8513" xr:uid="{00000000-0005-0000-0000-0000FB150000}"/>
    <cellStyle name="40% - Акцент3 2 10 3" xfId="9668" xr:uid="{00000000-0005-0000-0000-0000FC150000}"/>
    <cellStyle name="40% - Акцент3 2 10 4" xfId="11648" xr:uid="{00000000-0005-0000-0000-0000FD150000}"/>
    <cellStyle name="40% - Акцент3 2 11" xfId="8512" xr:uid="{00000000-0005-0000-0000-0000FE150000}"/>
    <cellStyle name="40% - Акцент3 2 12" xfId="9669" xr:uid="{00000000-0005-0000-0000-0000FF150000}"/>
    <cellStyle name="40% - Акцент3 2 13" xfId="11649" xr:uid="{00000000-0005-0000-0000-000000160000}"/>
    <cellStyle name="40% - Акцент3 2 2" xfId="1714" xr:uid="{00000000-0005-0000-0000-000001160000}"/>
    <cellStyle name="40% - Акцент3 2 2 2" xfId="8514" xr:uid="{00000000-0005-0000-0000-000002160000}"/>
    <cellStyle name="40% - Акцент3 2 2 3" xfId="9667" xr:uid="{00000000-0005-0000-0000-000003160000}"/>
    <cellStyle name="40% - Акцент3 2 2 4" xfId="11647" xr:uid="{00000000-0005-0000-0000-000004160000}"/>
    <cellStyle name="40% - Акцент3 2 3" xfId="1715" xr:uid="{00000000-0005-0000-0000-000005160000}"/>
    <cellStyle name="40% - Акцент3 2 3 2" xfId="8515" xr:uid="{00000000-0005-0000-0000-000006160000}"/>
    <cellStyle name="40% - Акцент3 2 3 3" xfId="9666" xr:uid="{00000000-0005-0000-0000-000007160000}"/>
    <cellStyle name="40% - Акцент3 2 3 4" xfId="11646" xr:uid="{00000000-0005-0000-0000-000008160000}"/>
    <cellStyle name="40% - Акцент3 2 4" xfId="1716" xr:uid="{00000000-0005-0000-0000-000009160000}"/>
    <cellStyle name="40% - Акцент3 2 4 2" xfId="8516" xr:uid="{00000000-0005-0000-0000-00000A160000}"/>
    <cellStyle name="40% - Акцент3 2 4 3" xfId="9665" xr:uid="{00000000-0005-0000-0000-00000B160000}"/>
    <cellStyle name="40% - Акцент3 2 4 4" xfId="11645" xr:uid="{00000000-0005-0000-0000-00000C160000}"/>
    <cellStyle name="40% - Акцент3 2 5" xfId="1717" xr:uid="{00000000-0005-0000-0000-00000D160000}"/>
    <cellStyle name="40% - Акцент3 2 5 2" xfId="8517" xr:uid="{00000000-0005-0000-0000-00000E160000}"/>
    <cellStyle name="40% - Акцент3 2 5 3" xfId="9664" xr:uid="{00000000-0005-0000-0000-00000F160000}"/>
    <cellStyle name="40% - Акцент3 2 5 4" xfId="11644" xr:uid="{00000000-0005-0000-0000-000010160000}"/>
    <cellStyle name="40% - Акцент3 2 6" xfId="1718" xr:uid="{00000000-0005-0000-0000-000011160000}"/>
    <cellStyle name="40% - Акцент3 2 6 2" xfId="8518" xr:uid="{00000000-0005-0000-0000-000012160000}"/>
    <cellStyle name="40% - Акцент3 2 6 3" xfId="9663" xr:uid="{00000000-0005-0000-0000-000013160000}"/>
    <cellStyle name="40% - Акцент3 2 6 4" xfId="11643" xr:uid="{00000000-0005-0000-0000-000014160000}"/>
    <cellStyle name="40% - Акцент3 2 7" xfId="1719" xr:uid="{00000000-0005-0000-0000-000015160000}"/>
    <cellStyle name="40% - Акцент3 2 7 2" xfId="8519" xr:uid="{00000000-0005-0000-0000-000016160000}"/>
    <cellStyle name="40% - Акцент3 2 7 3" xfId="9662" xr:uid="{00000000-0005-0000-0000-000017160000}"/>
    <cellStyle name="40% - Акцент3 2 7 4" xfId="11642" xr:uid="{00000000-0005-0000-0000-000018160000}"/>
    <cellStyle name="40% - Акцент3 2 8" xfId="1720" xr:uid="{00000000-0005-0000-0000-000019160000}"/>
    <cellStyle name="40% - Акцент3 2 8 2" xfId="8520" xr:uid="{00000000-0005-0000-0000-00001A160000}"/>
    <cellStyle name="40% - Акцент3 2 8 3" xfId="9661" xr:uid="{00000000-0005-0000-0000-00001B160000}"/>
    <cellStyle name="40% - Акцент3 2 8 4" xfId="11641" xr:uid="{00000000-0005-0000-0000-00001C160000}"/>
    <cellStyle name="40% - Акцент3 2 9" xfId="1721" xr:uid="{00000000-0005-0000-0000-00001D160000}"/>
    <cellStyle name="40% - Акцент3 2 9 2" xfId="8521" xr:uid="{00000000-0005-0000-0000-00001E160000}"/>
    <cellStyle name="40% - Акцент3 2 9 3" xfId="9660" xr:uid="{00000000-0005-0000-0000-00001F160000}"/>
    <cellStyle name="40% - Акцент3 2 9 4" xfId="11640" xr:uid="{00000000-0005-0000-0000-000020160000}"/>
    <cellStyle name="40% - Акцент3 20" xfId="1722" xr:uid="{00000000-0005-0000-0000-000021160000}"/>
    <cellStyle name="40% - Акцент3 20 2" xfId="8522" xr:uid="{00000000-0005-0000-0000-000022160000}"/>
    <cellStyle name="40% - Акцент3 20 3" xfId="9659" xr:uid="{00000000-0005-0000-0000-000023160000}"/>
    <cellStyle name="40% - Акцент3 20 4" xfId="11639" xr:uid="{00000000-0005-0000-0000-000024160000}"/>
    <cellStyle name="40% - Акцент3 21" xfId="1723" xr:uid="{00000000-0005-0000-0000-000025160000}"/>
    <cellStyle name="40% - Акцент3 21 2" xfId="8523" xr:uid="{00000000-0005-0000-0000-000026160000}"/>
    <cellStyle name="40% - Акцент3 21 3" xfId="9658" xr:uid="{00000000-0005-0000-0000-000027160000}"/>
    <cellStyle name="40% - Акцент3 21 4" xfId="11638" xr:uid="{00000000-0005-0000-0000-000028160000}"/>
    <cellStyle name="40% - Акцент3 22" xfId="1724" xr:uid="{00000000-0005-0000-0000-000029160000}"/>
    <cellStyle name="40% - Акцент3 22 2" xfId="8524" xr:uid="{00000000-0005-0000-0000-00002A160000}"/>
    <cellStyle name="40% - Акцент3 22 3" xfId="9657" xr:uid="{00000000-0005-0000-0000-00002B160000}"/>
    <cellStyle name="40% - Акцент3 22 4" xfId="11637" xr:uid="{00000000-0005-0000-0000-00002C160000}"/>
    <cellStyle name="40% - Акцент3 23" xfId="1725" xr:uid="{00000000-0005-0000-0000-00002D160000}"/>
    <cellStyle name="40% - Акцент3 23 2" xfId="8525" xr:uid="{00000000-0005-0000-0000-00002E160000}"/>
    <cellStyle name="40% - Акцент3 23 3" xfId="9656" xr:uid="{00000000-0005-0000-0000-00002F160000}"/>
    <cellStyle name="40% - Акцент3 23 4" xfId="11636" xr:uid="{00000000-0005-0000-0000-000030160000}"/>
    <cellStyle name="40% - Акцент3 24" xfId="14688" xr:uid="{00000000-0005-0000-0000-000031160000}"/>
    <cellStyle name="40% - Акцент3 3" xfId="1726" xr:uid="{00000000-0005-0000-0000-000032160000}"/>
    <cellStyle name="40% - Акцент3 3 10" xfId="1727" xr:uid="{00000000-0005-0000-0000-000033160000}"/>
    <cellStyle name="40% - Акцент3 3 10 2" xfId="8527" xr:uid="{00000000-0005-0000-0000-000034160000}"/>
    <cellStyle name="40% - Акцент3 3 10 3" xfId="9654" xr:uid="{00000000-0005-0000-0000-000035160000}"/>
    <cellStyle name="40% - Акцент3 3 10 4" xfId="11634" xr:uid="{00000000-0005-0000-0000-000036160000}"/>
    <cellStyle name="40% - Акцент3 3 11" xfId="8526" xr:uid="{00000000-0005-0000-0000-000037160000}"/>
    <cellStyle name="40% - Акцент3 3 12" xfId="9655" xr:uid="{00000000-0005-0000-0000-000038160000}"/>
    <cellStyle name="40% - Акцент3 3 13" xfId="11635" xr:uid="{00000000-0005-0000-0000-000039160000}"/>
    <cellStyle name="40% - Акцент3 3 2" xfId="1728" xr:uid="{00000000-0005-0000-0000-00003A160000}"/>
    <cellStyle name="40% - Акцент3 3 2 2" xfId="8528" xr:uid="{00000000-0005-0000-0000-00003B160000}"/>
    <cellStyle name="40% - Акцент3 3 2 3" xfId="9653" xr:uid="{00000000-0005-0000-0000-00003C160000}"/>
    <cellStyle name="40% - Акцент3 3 2 4" xfId="11633" xr:uid="{00000000-0005-0000-0000-00003D160000}"/>
    <cellStyle name="40% - Акцент3 3 3" xfId="1729" xr:uid="{00000000-0005-0000-0000-00003E160000}"/>
    <cellStyle name="40% - Акцент3 3 3 2" xfId="8529" xr:uid="{00000000-0005-0000-0000-00003F160000}"/>
    <cellStyle name="40% - Акцент3 3 3 3" xfId="9652" xr:uid="{00000000-0005-0000-0000-000040160000}"/>
    <cellStyle name="40% - Акцент3 3 3 4" xfId="11632" xr:uid="{00000000-0005-0000-0000-000041160000}"/>
    <cellStyle name="40% - Акцент3 3 4" xfId="1730" xr:uid="{00000000-0005-0000-0000-000042160000}"/>
    <cellStyle name="40% - Акцент3 3 4 2" xfId="8530" xr:uid="{00000000-0005-0000-0000-000043160000}"/>
    <cellStyle name="40% - Акцент3 3 4 3" xfId="9651" xr:uid="{00000000-0005-0000-0000-000044160000}"/>
    <cellStyle name="40% - Акцент3 3 4 4" xfId="11631" xr:uid="{00000000-0005-0000-0000-000045160000}"/>
    <cellStyle name="40% - Акцент3 3 5" xfId="1731" xr:uid="{00000000-0005-0000-0000-000046160000}"/>
    <cellStyle name="40% - Акцент3 3 5 2" xfId="8531" xr:uid="{00000000-0005-0000-0000-000047160000}"/>
    <cellStyle name="40% - Акцент3 3 5 3" xfId="9650" xr:uid="{00000000-0005-0000-0000-000048160000}"/>
    <cellStyle name="40% - Акцент3 3 5 4" xfId="11630" xr:uid="{00000000-0005-0000-0000-000049160000}"/>
    <cellStyle name="40% - Акцент3 3 6" xfId="1732" xr:uid="{00000000-0005-0000-0000-00004A160000}"/>
    <cellStyle name="40% - Акцент3 3 6 2" xfId="8532" xr:uid="{00000000-0005-0000-0000-00004B160000}"/>
    <cellStyle name="40% - Акцент3 3 6 3" xfId="9649" xr:uid="{00000000-0005-0000-0000-00004C160000}"/>
    <cellStyle name="40% - Акцент3 3 6 4" xfId="11629" xr:uid="{00000000-0005-0000-0000-00004D160000}"/>
    <cellStyle name="40% - Акцент3 3 7" xfId="1733" xr:uid="{00000000-0005-0000-0000-00004E160000}"/>
    <cellStyle name="40% - Акцент3 3 7 2" xfId="8533" xr:uid="{00000000-0005-0000-0000-00004F160000}"/>
    <cellStyle name="40% - Акцент3 3 7 3" xfId="9648" xr:uid="{00000000-0005-0000-0000-000050160000}"/>
    <cellStyle name="40% - Акцент3 3 7 4" xfId="11628" xr:uid="{00000000-0005-0000-0000-000051160000}"/>
    <cellStyle name="40% - Акцент3 3 8" xfId="1734" xr:uid="{00000000-0005-0000-0000-000052160000}"/>
    <cellStyle name="40% - Акцент3 3 8 2" xfId="8534" xr:uid="{00000000-0005-0000-0000-000053160000}"/>
    <cellStyle name="40% - Акцент3 3 8 3" xfId="9647" xr:uid="{00000000-0005-0000-0000-000054160000}"/>
    <cellStyle name="40% - Акцент3 3 8 4" xfId="11627" xr:uid="{00000000-0005-0000-0000-000055160000}"/>
    <cellStyle name="40% - Акцент3 3 9" xfId="1735" xr:uid="{00000000-0005-0000-0000-000056160000}"/>
    <cellStyle name="40% - Акцент3 3 9 2" xfId="8535" xr:uid="{00000000-0005-0000-0000-000057160000}"/>
    <cellStyle name="40% - Акцент3 3 9 3" xfId="9646" xr:uid="{00000000-0005-0000-0000-000058160000}"/>
    <cellStyle name="40% - Акцент3 3 9 4" xfId="11626" xr:uid="{00000000-0005-0000-0000-000059160000}"/>
    <cellStyle name="40% - Акцент3 4" xfId="1736" xr:uid="{00000000-0005-0000-0000-00005A160000}"/>
    <cellStyle name="40% - Акцент3 4 10" xfId="1737" xr:uid="{00000000-0005-0000-0000-00005B160000}"/>
    <cellStyle name="40% - Акцент3 4 10 2" xfId="8537" xr:uid="{00000000-0005-0000-0000-00005C160000}"/>
    <cellStyle name="40% - Акцент3 4 10 3" xfId="9644" xr:uid="{00000000-0005-0000-0000-00005D160000}"/>
    <cellStyle name="40% - Акцент3 4 10 4" xfId="11624" xr:uid="{00000000-0005-0000-0000-00005E160000}"/>
    <cellStyle name="40% - Акцент3 4 11" xfId="8536" xr:uid="{00000000-0005-0000-0000-00005F160000}"/>
    <cellStyle name="40% - Акцент3 4 12" xfId="9645" xr:uid="{00000000-0005-0000-0000-000060160000}"/>
    <cellStyle name="40% - Акцент3 4 13" xfId="11625" xr:uid="{00000000-0005-0000-0000-000061160000}"/>
    <cellStyle name="40% - Акцент3 4 2" xfId="1738" xr:uid="{00000000-0005-0000-0000-000062160000}"/>
    <cellStyle name="40% - Акцент3 4 2 2" xfId="8538" xr:uid="{00000000-0005-0000-0000-000063160000}"/>
    <cellStyle name="40% - Акцент3 4 2 3" xfId="9643" xr:uid="{00000000-0005-0000-0000-000064160000}"/>
    <cellStyle name="40% - Акцент3 4 2 4" xfId="11623" xr:uid="{00000000-0005-0000-0000-000065160000}"/>
    <cellStyle name="40% - Акцент3 4 3" xfId="1739" xr:uid="{00000000-0005-0000-0000-000066160000}"/>
    <cellStyle name="40% - Акцент3 4 3 2" xfId="8539" xr:uid="{00000000-0005-0000-0000-000067160000}"/>
    <cellStyle name="40% - Акцент3 4 3 3" xfId="9642" xr:uid="{00000000-0005-0000-0000-000068160000}"/>
    <cellStyle name="40% - Акцент3 4 3 4" xfId="11622" xr:uid="{00000000-0005-0000-0000-000069160000}"/>
    <cellStyle name="40% - Акцент3 4 4" xfId="1740" xr:uid="{00000000-0005-0000-0000-00006A160000}"/>
    <cellStyle name="40% - Акцент3 4 4 2" xfId="8540" xr:uid="{00000000-0005-0000-0000-00006B160000}"/>
    <cellStyle name="40% - Акцент3 4 4 3" xfId="9641" xr:uid="{00000000-0005-0000-0000-00006C160000}"/>
    <cellStyle name="40% - Акцент3 4 4 4" xfId="11621" xr:uid="{00000000-0005-0000-0000-00006D160000}"/>
    <cellStyle name="40% - Акцент3 4 5" xfId="1741" xr:uid="{00000000-0005-0000-0000-00006E160000}"/>
    <cellStyle name="40% - Акцент3 4 5 2" xfId="8541" xr:uid="{00000000-0005-0000-0000-00006F160000}"/>
    <cellStyle name="40% - Акцент3 4 5 3" xfId="9640" xr:uid="{00000000-0005-0000-0000-000070160000}"/>
    <cellStyle name="40% - Акцент3 4 5 4" xfId="11620" xr:uid="{00000000-0005-0000-0000-000071160000}"/>
    <cellStyle name="40% - Акцент3 4 6" xfId="1742" xr:uid="{00000000-0005-0000-0000-000072160000}"/>
    <cellStyle name="40% - Акцент3 4 6 2" xfId="8542" xr:uid="{00000000-0005-0000-0000-000073160000}"/>
    <cellStyle name="40% - Акцент3 4 6 3" xfId="9639" xr:uid="{00000000-0005-0000-0000-000074160000}"/>
    <cellStyle name="40% - Акцент3 4 6 4" xfId="11619" xr:uid="{00000000-0005-0000-0000-000075160000}"/>
    <cellStyle name="40% - Акцент3 4 7" xfId="1743" xr:uid="{00000000-0005-0000-0000-000076160000}"/>
    <cellStyle name="40% - Акцент3 4 7 2" xfId="8543" xr:uid="{00000000-0005-0000-0000-000077160000}"/>
    <cellStyle name="40% - Акцент3 4 7 3" xfId="9638" xr:uid="{00000000-0005-0000-0000-000078160000}"/>
    <cellStyle name="40% - Акцент3 4 7 4" xfId="11618" xr:uid="{00000000-0005-0000-0000-000079160000}"/>
    <cellStyle name="40% - Акцент3 4 8" xfId="1744" xr:uid="{00000000-0005-0000-0000-00007A160000}"/>
    <cellStyle name="40% - Акцент3 4 8 2" xfId="8544" xr:uid="{00000000-0005-0000-0000-00007B160000}"/>
    <cellStyle name="40% - Акцент3 4 8 3" xfId="9637" xr:uid="{00000000-0005-0000-0000-00007C160000}"/>
    <cellStyle name="40% - Акцент3 4 8 4" xfId="11617" xr:uid="{00000000-0005-0000-0000-00007D160000}"/>
    <cellStyle name="40% - Акцент3 4 9" xfId="1745" xr:uid="{00000000-0005-0000-0000-00007E160000}"/>
    <cellStyle name="40% - Акцент3 4 9 2" xfId="8545" xr:uid="{00000000-0005-0000-0000-00007F160000}"/>
    <cellStyle name="40% - Акцент3 4 9 3" xfId="9636" xr:uid="{00000000-0005-0000-0000-000080160000}"/>
    <cellStyle name="40% - Акцент3 4 9 4" xfId="11616" xr:uid="{00000000-0005-0000-0000-000081160000}"/>
    <cellStyle name="40% - Акцент3 5" xfId="1746" xr:uid="{00000000-0005-0000-0000-000082160000}"/>
    <cellStyle name="40% - Акцент3 5 10" xfId="1747" xr:uid="{00000000-0005-0000-0000-000083160000}"/>
    <cellStyle name="40% - Акцент3 5 10 2" xfId="8547" xr:uid="{00000000-0005-0000-0000-000084160000}"/>
    <cellStyle name="40% - Акцент3 5 10 3" xfId="9634" xr:uid="{00000000-0005-0000-0000-000085160000}"/>
    <cellStyle name="40% - Акцент3 5 10 4" xfId="11614" xr:uid="{00000000-0005-0000-0000-000086160000}"/>
    <cellStyle name="40% - Акцент3 5 11" xfId="8546" xr:uid="{00000000-0005-0000-0000-000087160000}"/>
    <cellStyle name="40% - Акцент3 5 12" xfId="9635" xr:uid="{00000000-0005-0000-0000-000088160000}"/>
    <cellStyle name="40% - Акцент3 5 13" xfId="11615" xr:uid="{00000000-0005-0000-0000-000089160000}"/>
    <cellStyle name="40% - Акцент3 5 2" xfId="1748" xr:uid="{00000000-0005-0000-0000-00008A160000}"/>
    <cellStyle name="40% - Акцент3 5 2 2" xfId="8548" xr:uid="{00000000-0005-0000-0000-00008B160000}"/>
    <cellStyle name="40% - Акцент3 5 2 3" xfId="9633" xr:uid="{00000000-0005-0000-0000-00008C160000}"/>
    <cellStyle name="40% - Акцент3 5 2 4" xfId="11613" xr:uid="{00000000-0005-0000-0000-00008D160000}"/>
    <cellStyle name="40% - Акцент3 5 3" xfId="1749" xr:uid="{00000000-0005-0000-0000-00008E160000}"/>
    <cellStyle name="40% - Акцент3 5 3 2" xfId="8549" xr:uid="{00000000-0005-0000-0000-00008F160000}"/>
    <cellStyle name="40% - Акцент3 5 3 3" xfId="9632" xr:uid="{00000000-0005-0000-0000-000090160000}"/>
    <cellStyle name="40% - Акцент3 5 3 4" xfId="11612" xr:uid="{00000000-0005-0000-0000-000091160000}"/>
    <cellStyle name="40% - Акцент3 5 4" xfId="1750" xr:uid="{00000000-0005-0000-0000-000092160000}"/>
    <cellStyle name="40% - Акцент3 5 4 2" xfId="8550" xr:uid="{00000000-0005-0000-0000-000093160000}"/>
    <cellStyle name="40% - Акцент3 5 4 3" xfId="9631" xr:uid="{00000000-0005-0000-0000-000094160000}"/>
    <cellStyle name="40% - Акцент3 5 4 4" xfId="11611" xr:uid="{00000000-0005-0000-0000-000095160000}"/>
    <cellStyle name="40% - Акцент3 5 5" xfId="1751" xr:uid="{00000000-0005-0000-0000-000096160000}"/>
    <cellStyle name="40% - Акцент3 5 5 2" xfId="8551" xr:uid="{00000000-0005-0000-0000-000097160000}"/>
    <cellStyle name="40% - Акцент3 5 5 3" xfId="9630" xr:uid="{00000000-0005-0000-0000-000098160000}"/>
    <cellStyle name="40% - Акцент3 5 5 4" xfId="11610" xr:uid="{00000000-0005-0000-0000-000099160000}"/>
    <cellStyle name="40% - Акцент3 5 6" xfId="1752" xr:uid="{00000000-0005-0000-0000-00009A160000}"/>
    <cellStyle name="40% - Акцент3 5 6 2" xfId="8552" xr:uid="{00000000-0005-0000-0000-00009B160000}"/>
    <cellStyle name="40% - Акцент3 5 6 3" xfId="9629" xr:uid="{00000000-0005-0000-0000-00009C160000}"/>
    <cellStyle name="40% - Акцент3 5 6 4" xfId="11609" xr:uid="{00000000-0005-0000-0000-00009D160000}"/>
    <cellStyle name="40% - Акцент3 5 7" xfId="1753" xr:uid="{00000000-0005-0000-0000-00009E160000}"/>
    <cellStyle name="40% - Акцент3 5 7 2" xfId="8553" xr:uid="{00000000-0005-0000-0000-00009F160000}"/>
    <cellStyle name="40% - Акцент3 5 7 3" xfId="9628" xr:uid="{00000000-0005-0000-0000-0000A0160000}"/>
    <cellStyle name="40% - Акцент3 5 7 4" xfId="11608" xr:uid="{00000000-0005-0000-0000-0000A1160000}"/>
    <cellStyle name="40% - Акцент3 5 8" xfId="1754" xr:uid="{00000000-0005-0000-0000-0000A2160000}"/>
    <cellStyle name="40% - Акцент3 5 8 2" xfId="8554" xr:uid="{00000000-0005-0000-0000-0000A3160000}"/>
    <cellStyle name="40% - Акцент3 5 8 3" xfId="9627" xr:uid="{00000000-0005-0000-0000-0000A4160000}"/>
    <cellStyle name="40% - Акцент3 5 8 4" xfId="11607" xr:uid="{00000000-0005-0000-0000-0000A5160000}"/>
    <cellStyle name="40% - Акцент3 5 9" xfId="1755" xr:uid="{00000000-0005-0000-0000-0000A6160000}"/>
    <cellStyle name="40% - Акцент3 5 9 2" xfId="8555" xr:uid="{00000000-0005-0000-0000-0000A7160000}"/>
    <cellStyle name="40% - Акцент3 5 9 3" xfId="9626" xr:uid="{00000000-0005-0000-0000-0000A8160000}"/>
    <cellStyle name="40% - Акцент3 5 9 4" xfId="11606" xr:uid="{00000000-0005-0000-0000-0000A9160000}"/>
    <cellStyle name="40% - Акцент3 6" xfId="1756" xr:uid="{00000000-0005-0000-0000-0000AA160000}"/>
    <cellStyle name="40% - Акцент3 6 10" xfId="1757" xr:uid="{00000000-0005-0000-0000-0000AB160000}"/>
    <cellStyle name="40% - Акцент3 6 10 2" xfId="8557" xr:uid="{00000000-0005-0000-0000-0000AC160000}"/>
    <cellStyle name="40% - Акцент3 6 10 3" xfId="9624" xr:uid="{00000000-0005-0000-0000-0000AD160000}"/>
    <cellStyle name="40% - Акцент3 6 10 4" xfId="11604" xr:uid="{00000000-0005-0000-0000-0000AE160000}"/>
    <cellStyle name="40% - Акцент3 6 11" xfId="8556" xr:uid="{00000000-0005-0000-0000-0000AF160000}"/>
    <cellStyle name="40% - Акцент3 6 12" xfId="9625" xr:uid="{00000000-0005-0000-0000-0000B0160000}"/>
    <cellStyle name="40% - Акцент3 6 13" xfId="11605" xr:uid="{00000000-0005-0000-0000-0000B1160000}"/>
    <cellStyle name="40% - Акцент3 6 2" xfId="1758" xr:uid="{00000000-0005-0000-0000-0000B2160000}"/>
    <cellStyle name="40% - Акцент3 6 2 2" xfId="8558" xr:uid="{00000000-0005-0000-0000-0000B3160000}"/>
    <cellStyle name="40% - Акцент3 6 2 3" xfId="9623" xr:uid="{00000000-0005-0000-0000-0000B4160000}"/>
    <cellStyle name="40% - Акцент3 6 2 4" xfId="11603" xr:uid="{00000000-0005-0000-0000-0000B5160000}"/>
    <cellStyle name="40% - Акцент3 6 3" xfId="1759" xr:uid="{00000000-0005-0000-0000-0000B6160000}"/>
    <cellStyle name="40% - Акцент3 6 3 2" xfId="8559" xr:uid="{00000000-0005-0000-0000-0000B7160000}"/>
    <cellStyle name="40% - Акцент3 6 3 3" xfId="9622" xr:uid="{00000000-0005-0000-0000-0000B8160000}"/>
    <cellStyle name="40% - Акцент3 6 3 4" xfId="11602" xr:uid="{00000000-0005-0000-0000-0000B9160000}"/>
    <cellStyle name="40% - Акцент3 6 4" xfId="1760" xr:uid="{00000000-0005-0000-0000-0000BA160000}"/>
    <cellStyle name="40% - Акцент3 6 4 2" xfId="8560" xr:uid="{00000000-0005-0000-0000-0000BB160000}"/>
    <cellStyle name="40% - Акцент3 6 4 3" xfId="9621" xr:uid="{00000000-0005-0000-0000-0000BC160000}"/>
    <cellStyle name="40% - Акцент3 6 4 4" xfId="11601" xr:uid="{00000000-0005-0000-0000-0000BD160000}"/>
    <cellStyle name="40% - Акцент3 6 5" xfId="1761" xr:uid="{00000000-0005-0000-0000-0000BE160000}"/>
    <cellStyle name="40% - Акцент3 6 5 2" xfId="8561" xr:uid="{00000000-0005-0000-0000-0000BF160000}"/>
    <cellStyle name="40% - Акцент3 6 5 3" xfId="9620" xr:uid="{00000000-0005-0000-0000-0000C0160000}"/>
    <cellStyle name="40% - Акцент3 6 5 4" xfId="11600" xr:uid="{00000000-0005-0000-0000-0000C1160000}"/>
    <cellStyle name="40% - Акцент3 6 6" xfId="1762" xr:uid="{00000000-0005-0000-0000-0000C2160000}"/>
    <cellStyle name="40% - Акцент3 6 6 2" xfId="8562" xr:uid="{00000000-0005-0000-0000-0000C3160000}"/>
    <cellStyle name="40% - Акцент3 6 6 3" xfId="9619" xr:uid="{00000000-0005-0000-0000-0000C4160000}"/>
    <cellStyle name="40% - Акцент3 6 6 4" xfId="11599" xr:uid="{00000000-0005-0000-0000-0000C5160000}"/>
    <cellStyle name="40% - Акцент3 6 7" xfId="1763" xr:uid="{00000000-0005-0000-0000-0000C6160000}"/>
    <cellStyle name="40% - Акцент3 6 7 2" xfId="8563" xr:uid="{00000000-0005-0000-0000-0000C7160000}"/>
    <cellStyle name="40% - Акцент3 6 7 3" xfId="9618" xr:uid="{00000000-0005-0000-0000-0000C8160000}"/>
    <cellStyle name="40% - Акцент3 6 7 4" xfId="11598" xr:uid="{00000000-0005-0000-0000-0000C9160000}"/>
    <cellStyle name="40% - Акцент3 6 8" xfId="1764" xr:uid="{00000000-0005-0000-0000-0000CA160000}"/>
    <cellStyle name="40% - Акцент3 6 8 2" xfId="8564" xr:uid="{00000000-0005-0000-0000-0000CB160000}"/>
    <cellStyle name="40% - Акцент3 6 8 3" xfId="9617" xr:uid="{00000000-0005-0000-0000-0000CC160000}"/>
    <cellStyle name="40% - Акцент3 6 8 4" xfId="11597" xr:uid="{00000000-0005-0000-0000-0000CD160000}"/>
    <cellStyle name="40% - Акцент3 6 9" xfId="1765" xr:uid="{00000000-0005-0000-0000-0000CE160000}"/>
    <cellStyle name="40% - Акцент3 6 9 2" xfId="8565" xr:uid="{00000000-0005-0000-0000-0000CF160000}"/>
    <cellStyle name="40% - Акцент3 6 9 3" xfId="9616" xr:uid="{00000000-0005-0000-0000-0000D0160000}"/>
    <cellStyle name="40% - Акцент3 6 9 4" xfId="11596" xr:uid="{00000000-0005-0000-0000-0000D1160000}"/>
    <cellStyle name="40% - Акцент3 7" xfId="1766" xr:uid="{00000000-0005-0000-0000-0000D2160000}"/>
    <cellStyle name="40% - Акцент3 7 10" xfId="1767" xr:uid="{00000000-0005-0000-0000-0000D3160000}"/>
    <cellStyle name="40% - Акцент3 7 10 2" xfId="8567" xr:uid="{00000000-0005-0000-0000-0000D4160000}"/>
    <cellStyle name="40% - Акцент3 7 10 3" xfId="9614" xr:uid="{00000000-0005-0000-0000-0000D5160000}"/>
    <cellStyle name="40% - Акцент3 7 10 4" xfId="11594" xr:uid="{00000000-0005-0000-0000-0000D6160000}"/>
    <cellStyle name="40% - Акцент3 7 11" xfId="8566" xr:uid="{00000000-0005-0000-0000-0000D7160000}"/>
    <cellStyle name="40% - Акцент3 7 12" xfId="9615" xr:uid="{00000000-0005-0000-0000-0000D8160000}"/>
    <cellStyle name="40% - Акцент3 7 13" xfId="11595" xr:uid="{00000000-0005-0000-0000-0000D9160000}"/>
    <cellStyle name="40% - Акцент3 7 2" xfId="1768" xr:uid="{00000000-0005-0000-0000-0000DA160000}"/>
    <cellStyle name="40% - Акцент3 7 2 2" xfId="8568" xr:uid="{00000000-0005-0000-0000-0000DB160000}"/>
    <cellStyle name="40% - Акцент3 7 2 3" xfId="9613" xr:uid="{00000000-0005-0000-0000-0000DC160000}"/>
    <cellStyle name="40% - Акцент3 7 2 4" xfId="11593" xr:uid="{00000000-0005-0000-0000-0000DD160000}"/>
    <cellStyle name="40% - Акцент3 7 3" xfId="1769" xr:uid="{00000000-0005-0000-0000-0000DE160000}"/>
    <cellStyle name="40% - Акцент3 7 3 2" xfId="8569" xr:uid="{00000000-0005-0000-0000-0000DF160000}"/>
    <cellStyle name="40% - Акцент3 7 3 3" xfId="9612" xr:uid="{00000000-0005-0000-0000-0000E0160000}"/>
    <cellStyle name="40% - Акцент3 7 3 4" xfId="11592" xr:uid="{00000000-0005-0000-0000-0000E1160000}"/>
    <cellStyle name="40% - Акцент3 7 4" xfId="1770" xr:uid="{00000000-0005-0000-0000-0000E2160000}"/>
    <cellStyle name="40% - Акцент3 7 4 2" xfId="8570" xr:uid="{00000000-0005-0000-0000-0000E3160000}"/>
    <cellStyle name="40% - Акцент3 7 4 3" xfId="9611" xr:uid="{00000000-0005-0000-0000-0000E4160000}"/>
    <cellStyle name="40% - Акцент3 7 4 4" xfId="11591" xr:uid="{00000000-0005-0000-0000-0000E5160000}"/>
    <cellStyle name="40% - Акцент3 7 5" xfId="1771" xr:uid="{00000000-0005-0000-0000-0000E6160000}"/>
    <cellStyle name="40% - Акцент3 7 5 2" xfId="8571" xr:uid="{00000000-0005-0000-0000-0000E7160000}"/>
    <cellStyle name="40% - Акцент3 7 5 3" xfId="9610" xr:uid="{00000000-0005-0000-0000-0000E8160000}"/>
    <cellStyle name="40% - Акцент3 7 5 4" xfId="11590" xr:uid="{00000000-0005-0000-0000-0000E9160000}"/>
    <cellStyle name="40% - Акцент3 7 6" xfId="1772" xr:uid="{00000000-0005-0000-0000-0000EA160000}"/>
    <cellStyle name="40% - Акцент3 7 6 2" xfId="8572" xr:uid="{00000000-0005-0000-0000-0000EB160000}"/>
    <cellStyle name="40% - Акцент3 7 6 3" xfId="9609" xr:uid="{00000000-0005-0000-0000-0000EC160000}"/>
    <cellStyle name="40% - Акцент3 7 6 4" xfId="11589" xr:uid="{00000000-0005-0000-0000-0000ED160000}"/>
    <cellStyle name="40% - Акцент3 7 7" xfId="1773" xr:uid="{00000000-0005-0000-0000-0000EE160000}"/>
    <cellStyle name="40% - Акцент3 7 7 2" xfId="8573" xr:uid="{00000000-0005-0000-0000-0000EF160000}"/>
    <cellStyle name="40% - Акцент3 7 7 3" xfId="9608" xr:uid="{00000000-0005-0000-0000-0000F0160000}"/>
    <cellStyle name="40% - Акцент3 7 7 4" xfId="11588" xr:uid="{00000000-0005-0000-0000-0000F1160000}"/>
    <cellStyle name="40% - Акцент3 7 8" xfId="1774" xr:uid="{00000000-0005-0000-0000-0000F2160000}"/>
    <cellStyle name="40% - Акцент3 7 8 2" xfId="8574" xr:uid="{00000000-0005-0000-0000-0000F3160000}"/>
    <cellStyle name="40% - Акцент3 7 8 3" xfId="9607" xr:uid="{00000000-0005-0000-0000-0000F4160000}"/>
    <cellStyle name="40% - Акцент3 7 8 4" xfId="11587" xr:uid="{00000000-0005-0000-0000-0000F5160000}"/>
    <cellStyle name="40% - Акцент3 7 9" xfId="1775" xr:uid="{00000000-0005-0000-0000-0000F6160000}"/>
    <cellStyle name="40% - Акцент3 7 9 2" xfId="8575" xr:uid="{00000000-0005-0000-0000-0000F7160000}"/>
    <cellStyle name="40% - Акцент3 7 9 3" xfId="9606" xr:uid="{00000000-0005-0000-0000-0000F8160000}"/>
    <cellStyle name="40% - Акцент3 7 9 4" xfId="11586" xr:uid="{00000000-0005-0000-0000-0000F9160000}"/>
    <cellStyle name="40% - Акцент3 8" xfId="1776" xr:uid="{00000000-0005-0000-0000-0000FA160000}"/>
    <cellStyle name="40% - Акцент3 8 10" xfId="1777" xr:uid="{00000000-0005-0000-0000-0000FB160000}"/>
    <cellStyle name="40% - Акцент3 8 10 2" xfId="8577" xr:uid="{00000000-0005-0000-0000-0000FC160000}"/>
    <cellStyle name="40% - Акцент3 8 10 3" xfId="9604" xr:uid="{00000000-0005-0000-0000-0000FD160000}"/>
    <cellStyle name="40% - Акцент3 8 10 4" xfId="11584" xr:uid="{00000000-0005-0000-0000-0000FE160000}"/>
    <cellStyle name="40% - Акцент3 8 11" xfId="8576" xr:uid="{00000000-0005-0000-0000-0000FF160000}"/>
    <cellStyle name="40% - Акцент3 8 12" xfId="9605" xr:uid="{00000000-0005-0000-0000-000000170000}"/>
    <cellStyle name="40% - Акцент3 8 13" xfId="11585" xr:uid="{00000000-0005-0000-0000-000001170000}"/>
    <cellStyle name="40% - Акцент3 8 2" xfId="1778" xr:uid="{00000000-0005-0000-0000-000002170000}"/>
    <cellStyle name="40% - Акцент3 8 2 2" xfId="8578" xr:uid="{00000000-0005-0000-0000-000003170000}"/>
    <cellStyle name="40% - Акцент3 8 2 3" xfId="9603" xr:uid="{00000000-0005-0000-0000-000004170000}"/>
    <cellStyle name="40% - Акцент3 8 2 4" xfId="11583" xr:uid="{00000000-0005-0000-0000-000005170000}"/>
    <cellStyle name="40% - Акцент3 8 3" xfId="1779" xr:uid="{00000000-0005-0000-0000-000006170000}"/>
    <cellStyle name="40% - Акцент3 8 3 2" xfId="8579" xr:uid="{00000000-0005-0000-0000-000007170000}"/>
    <cellStyle name="40% - Акцент3 8 3 3" xfId="9602" xr:uid="{00000000-0005-0000-0000-000008170000}"/>
    <cellStyle name="40% - Акцент3 8 3 4" xfId="11582" xr:uid="{00000000-0005-0000-0000-000009170000}"/>
    <cellStyle name="40% - Акцент3 8 4" xfId="1780" xr:uid="{00000000-0005-0000-0000-00000A170000}"/>
    <cellStyle name="40% - Акцент3 8 4 2" xfId="8580" xr:uid="{00000000-0005-0000-0000-00000B170000}"/>
    <cellStyle name="40% - Акцент3 8 4 3" xfId="9601" xr:uid="{00000000-0005-0000-0000-00000C170000}"/>
    <cellStyle name="40% - Акцент3 8 4 4" xfId="11581" xr:uid="{00000000-0005-0000-0000-00000D170000}"/>
    <cellStyle name="40% - Акцент3 8 5" xfId="1781" xr:uid="{00000000-0005-0000-0000-00000E170000}"/>
    <cellStyle name="40% - Акцент3 8 5 2" xfId="8581" xr:uid="{00000000-0005-0000-0000-00000F170000}"/>
    <cellStyle name="40% - Акцент3 8 5 3" xfId="9600" xr:uid="{00000000-0005-0000-0000-000010170000}"/>
    <cellStyle name="40% - Акцент3 8 5 4" xfId="11580" xr:uid="{00000000-0005-0000-0000-000011170000}"/>
    <cellStyle name="40% - Акцент3 8 6" xfId="1782" xr:uid="{00000000-0005-0000-0000-000012170000}"/>
    <cellStyle name="40% - Акцент3 8 6 2" xfId="8582" xr:uid="{00000000-0005-0000-0000-000013170000}"/>
    <cellStyle name="40% - Акцент3 8 6 3" xfId="9599" xr:uid="{00000000-0005-0000-0000-000014170000}"/>
    <cellStyle name="40% - Акцент3 8 6 4" xfId="11579" xr:uid="{00000000-0005-0000-0000-000015170000}"/>
    <cellStyle name="40% - Акцент3 8 7" xfId="1783" xr:uid="{00000000-0005-0000-0000-000016170000}"/>
    <cellStyle name="40% - Акцент3 8 7 2" xfId="8583" xr:uid="{00000000-0005-0000-0000-000017170000}"/>
    <cellStyle name="40% - Акцент3 8 7 3" xfId="9598" xr:uid="{00000000-0005-0000-0000-000018170000}"/>
    <cellStyle name="40% - Акцент3 8 7 4" xfId="11578" xr:uid="{00000000-0005-0000-0000-000019170000}"/>
    <cellStyle name="40% - Акцент3 8 8" xfId="1784" xr:uid="{00000000-0005-0000-0000-00001A170000}"/>
    <cellStyle name="40% - Акцент3 8 8 2" xfId="8584" xr:uid="{00000000-0005-0000-0000-00001B170000}"/>
    <cellStyle name="40% - Акцент3 8 8 3" xfId="9597" xr:uid="{00000000-0005-0000-0000-00001C170000}"/>
    <cellStyle name="40% - Акцент3 8 8 4" xfId="11577" xr:uid="{00000000-0005-0000-0000-00001D170000}"/>
    <cellStyle name="40% - Акцент3 8 9" xfId="1785" xr:uid="{00000000-0005-0000-0000-00001E170000}"/>
    <cellStyle name="40% - Акцент3 8 9 2" xfId="8585" xr:uid="{00000000-0005-0000-0000-00001F170000}"/>
    <cellStyle name="40% - Акцент3 8 9 3" xfId="9596" xr:uid="{00000000-0005-0000-0000-000020170000}"/>
    <cellStyle name="40% - Акцент3 8 9 4" xfId="11576" xr:uid="{00000000-0005-0000-0000-000021170000}"/>
    <cellStyle name="40% - Акцент3 9" xfId="1786" xr:uid="{00000000-0005-0000-0000-000022170000}"/>
    <cellStyle name="40% - Акцент3 9 10" xfId="1787" xr:uid="{00000000-0005-0000-0000-000023170000}"/>
    <cellStyle name="40% - Акцент3 9 10 2" xfId="8587" xr:uid="{00000000-0005-0000-0000-000024170000}"/>
    <cellStyle name="40% - Акцент3 9 10 3" xfId="9594" xr:uid="{00000000-0005-0000-0000-000025170000}"/>
    <cellStyle name="40% - Акцент3 9 10 4" xfId="11574" xr:uid="{00000000-0005-0000-0000-000026170000}"/>
    <cellStyle name="40% - Акцент3 9 11" xfId="8586" xr:uid="{00000000-0005-0000-0000-000027170000}"/>
    <cellStyle name="40% - Акцент3 9 12" xfId="9595" xr:uid="{00000000-0005-0000-0000-000028170000}"/>
    <cellStyle name="40% - Акцент3 9 13" xfId="11575" xr:uid="{00000000-0005-0000-0000-000029170000}"/>
    <cellStyle name="40% - Акцент3 9 2" xfId="1788" xr:uid="{00000000-0005-0000-0000-00002A170000}"/>
    <cellStyle name="40% - Акцент3 9 2 2" xfId="8588" xr:uid="{00000000-0005-0000-0000-00002B170000}"/>
    <cellStyle name="40% - Акцент3 9 2 3" xfId="9593" xr:uid="{00000000-0005-0000-0000-00002C170000}"/>
    <cellStyle name="40% - Акцент3 9 2 4" xfId="11573" xr:uid="{00000000-0005-0000-0000-00002D170000}"/>
    <cellStyle name="40% - Акцент3 9 3" xfId="1789" xr:uid="{00000000-0005-0000-0000-00002E170000}"/>
    <cellStyle name="40% - Акцент3 9 3 2" xfId="8589" xr:uid="{00000000-0005-0000-0000-00002F170000}"/>
    <cellStyle name="40% - Акцент3 9 3 3" xfId="9592" xr:uid="{00000000-0005-0000-0000-000030170000}"/>
    <cellStyle name="40% - Акцент3 9 3 4" xfId="11572" xr:uid="{00000000-0005-0000-0000-000031170000}"/>
    <cellStyle name="40% - Акцент3 9 4" xfId="1790" xr:uid="{00000000-0005-0000-0000-000032170000}"/>
    <cellStyle name="40% - Акцент3 9 4 2" xfId="8590" xr:uid="{00000000-0005-0000-0000-000033170000}"/>
    <cellStyle name="40% - Акцент3 9 4 3" xfId="9591" xr:uid="{00000000-0005-0000-0000-000034170000}"/>
    <cellStyle name="40% - Акцент3 9 4 4" xfId="11571" xr:uid="{00000000-0005-0000-0000-000035170000}"/>
    <cellStyle name="40% - Акцент3 9 5" xfId="1791" xr:uid="{00000000-0005-0000-0000-000036170000}"/>
    <cellStyle name="40% - Акцент3 9 5 2" xfId="8591" xr:uid="{00000000-0005-0000-0000-000037170000}"/>
    <cellStyle name="40% - Акцент3 9 5 3" xfId="9590" xr:uid="{00000000-0005-0000-0000-000038170000}"/>
    <cellStyle name="40% - Акцент3 9 5 4" xfId="11570" xr:uid="{00000000-0005-0000-0000-000039170000}"/>
    <cellStyle name="40% - Акцент3 9 6" xfId="1792" xr:uid="{00000000-0005-0000-0000-00003A170000}"/>
    <cellStyle name="40% - Акцент3 9 6 2" xfId="8592" xr:uid="{00000000-0005-0000-0000-00003B170000}"/>
    <cellStyle name="40% - Акцент3 9 6 3" xfId="9589" xr:uid="{00000000-0005-0000-0000-00003C170000}"/>
    <cellStyle name="40% - Акцент3 9 6 4" xfId="11569" xr:uid="{00000000-0005-0000-0000-00003D170000}"/>
    <cellStyle name="40% - Акцент3 9 7" xfId="1793" xr:uid="{00000000-0005-0000-0000-00003E170000}"/>
    <cellStyle name="40% - Акцент3 9 7 2" xfId="8593" xr:uid="{00000000-0005-0000-0000-00003F170000}"/>
    <cellStyle name="40% - Акцент3 9 7 3" xfId="9588" xr:uid="{00000000-0005-0000-0000-000040170000}"/>
    <cellStyle name="40% - Акцент3 9 7 4" xfId="11568" xr:uid="{00000000-0005-0000-0000-000041170000}"/>
    <cellStyle name="40% - Акцент3 9 8" xfId="1794" xr:uid="{00000000-0005-0000-0000-000042170000}"/>
    <cellStyle name="40% - Акцент3 9 8 2" xfId="8594" xr:uid="{00000000-0005-0000-0000-000043170000}"/>
    <cellStyle name="40% - Акцент3 9 8 3" xfId="9587" xr:uid="{00000000-0005-0000-0000-000044170000}"/>
    <cellStyle name="40% - Акцент3 9 8 4" xfId="11567" xr:uid="{00000000-0005-0000-0000-000045170000}"/>
    <cellStyle name="40% - Акцент3 9 9" xfId="1795" xr:uid="{00000000-0005-0000-0000-000046170000}"/>
    <cellStyle name="40% - Акцент3 9 9 2" xfId="8595" xr:uid="{00000000-0005-0000-0000-000047170000}"/>
    <cellStyle name="40% - Акцент3 9 9 3" xfId="9586" xr:uid="{00000000-0005-0000-0000-000048170000}"/>
    <cellStyle name="40% - Акцент3 9 9 4" xfId="11566" xr:uid="{00000000-0005-0000-0000-000049170000}"/>
    <cellStyle name="40% - Акцент4 10" xfId="1796" xr:uid="{00000000-0005-0000-0000-00004A170000}"/>
    <cellStyle name="40% - Акцент4 10 10" xfId="1797" xr:uid="{00000000-0005-0000-0000-00004B170000}"/>
    <cellStyle name="40% - Акцент4 10 10 2" xfId="8597" xr:uid="{00000000-0005-0000-0000-00004C170000}"/>
    <cellStyle name="40% - Акцент4 10 10 3" xfId="9584" xr:uid="{00000000-0005-0000-0000-00004D170000}"/>
    <cellStyle name="40% - Акцент4 10 10 4" xfId="11564" xr:uid="{00000000-0005-0000-0000-00004E170000}"/>
    <cellStyle name="40% - Акцент4 10 11" xfId="8596" xr:uid="{00000000-0005-0000-0000-00004F170000}"/>
    <cellStyle name="40% - Акцент4 10 12" xfId="9585" xr:uid="{00000000-0005-0000-0000-000050170000}"/>
    <cellStyle name="40% - Акцент4 10 13" xfId="11565" xr:uid="{00000000-0005-0000-0000-000051170000}"/>
    <cellStyle name="40% - Акцент4 10 2" xfId="1798" xr:uid="{00000000-0005-0000-0000-000052170000}"/>
    <cellStyle name="40% - Акцент4 10 2 2" xfId="8598" xr:uid="{00000000-0005-0000-0000-000053170000}"/>
    <cellStyle name="40% - Акцент4 10 2 3" xfId="9583" xr:uid="{00000000-0005-0000-0000-000054170000}"/>
    <cellStyle name="40% - Акцент4 10 2 4" xfId="11563" xr:uid="{00000000-0005-0000-0000-000055170000}"/>
    <cellStyle name="40% - Акцент4 10 3" xfId="1799" xr:uid="{00000000-0005-0000-0000-000056170000}"/>
    <cellStyle name="40% - Акцент4 10 3 2" xfId="8599" xr:uid="{00000000-0005-0000-0000-000057170000}"/>
    <cellStyle name="40% - Акцент4 10 3 3" xfId="9582" xr:uid="{00000000-0005-0000-0000-000058170000}"/>
    <cellStyle name="40% - Акцент4 10 3 4" xfId="11562" xr:uid="{00000000-0005-0000-0000-000059170000}"/>
    <cellStyle name="40% - Акцент4 10 4" xfId="1800" xr:uid="{00000000-0005-0000-0000-00005A170000}"/>
    <cellStyle name="40% - Акцент4 10 4 2" xfId="8600" xr:uid="{00000000-0005-0000-0000-00005B170000}"/>
    <cellStyle name="40% - Акцент4 10 4 3" xfId="9581" xr:uid="{00000000-0005-0000-0000-00005C170000}"/>
    <cellStyle name="40% - Акцент4 10 4 4" xfId="11561" xr:uid="{00000000-0005-0000-0000-00005D170000}"/>
    <cellStyle name="40% - Акцент4 10 5" xfId="1801" xr:uid="{00000000-0005-0000-0000-00005E170000}"/>
    <cellStyle name="40% - Акцент4 10 5 2" xfId="8601" xr:uid="{00000000-0005-0000-0000-00005F170000}"/>
    <cellStyle name="40% - Акцент4 10 5 3" xfId="9580" xr:uid="{00000000-0005-0000-0000-000060170000}"/>
    <cellStyle name="40% - Акцент4 10 5 4" xfId="11560" xr:uid="{00000000-0005-0000-0000-000061170000}"/>
    <cellStyle name="40% - Акцент4 10 6" xfId="1802" xr:uid="{00000000-0005-0000-0000-000062170000}"/>
    <cellStyle name="40% - Акцент4 10 6 2" xfId="8602" xr:uid="{00000000-0005-0000-0000-000063170000}"/>
    <cellStyle name="40% - Акцент4 10 6 3" xfId="9579" xr:uid="{00000000-0005-0000-0000-000064170000}"/>
    <cellStyle name="40% - Акцент4 10 6 4" xfId="11559" xr:uid="{00000000-0005-0000-0000-000065170000}"/>
    <cellStyle name="40% - Акцент4 10 7" xfId="1803" xr:uid="{00000000-0005-0000-0000-000066170000}"/>
    <cellStyle name="40% - Акцент4 10 7 2" xfId="8603" xr:uid="{00000000-0005-0000-0000-000067170000}"/>
    <cellStyle name="40% - Акцент4 10 7 3" xfId="9578" xr:uid="{00000000-0005-0000-0000-000068170000}"/>
    <cellStyle name="40% - Акцент4 10 7 4" xfId="11558" xr:uid="{00000000-0005-0000-0000-000069170000}"/>
    <cellStyle name="40% - Акцент4 10 8" xfId="1804" xr:uid="{00000000-0005-0000-0000-00006A170000}"/>
    <cellStyle name="40% - Акцент4 10 8 2" xfId="8604" xr:uid="{00000000-0005-0000-0000-00006B170000}"/>
    <cellStyle name="40% - Акцент4 10 8 3" xfId="9577" xr:uid="{00000000-0005-0000-0000-00006C170000}"/>
    <cellStyle name="40% - Акцент4 10 8 4" xfId="11557" xr:uid="{00000000-0005-0000-0000-00006D170000}"/>
    <cellStyle name="40% - Акцент4 10 9" xfId="1805" xr:uid="{00000000-0005-0000-0000-00006E170000}"/>
    <cellStyle name="40% - Акцент4 10 9 2" xfId="8605" xr:uid="{00000000-0005-0000-0000-00006F170000}"/>
    <cellStyle name="40% - Акцент4 10 9 3" xfId="9576" xr:uid="{00000000-0005-0000-0000-000070170000}"/>
    <cellStyle name="40% - Акцент4 10 9 4" xfId="11556" xr:uid="{00000000-0005-0000-0000-000071170000}"/>
    <cellStyle name="40% - Акцент4 11" xfId="1806" xr:uid="{00000000-0005-0000-0000-000072170000}"/>
    <cellStyle name="40% - Акцент4 11 10" xfId="1807" xr:uid="{00000000-0005-0000-0000-000073170000}"/>
    <cellStyle name="40% - Акцент4 11 10 2" xfId="8607" xr:uid="{00000000-0005-0000-0000-000074170000}"/>
    <cellStyle name="40% - Акцент4 11 10 3" xfId="9574" xr:uid="{00000000-0005-0000-0000-000075170000}"/>
    <cellStyle name="40% - Акцент4 11 10 4" xfId="11554" xr:uid="{00000000-0005-0000-0000-000076170000}"/>
    <cellStyle name="40% - Акцент4 11 11" xfId="8606" xr:uid="{00000000-0005-0000-0000-000077170000}"/>
    <cellStyle name="40% - Акцент4 11 12" xfId="9575" xr:uid="{00000000-0005-0000-0000-000078170000}"/>
    <cellStyle name="40% - Акцент4 11 13" xfId="11555" xr:uid="{00000000-0005-0000-0000-000079170000}"/>
    <cellStyle name="40% - Акцент4 11 2" xfId="1808" xr:uid="{00000000-0005-0000-0000-00007A170000}"/>
    <cellStyle name="40% - Акцент4 11 2 2" xfId="8608" xr:uid="{00000000-0005-0000-0000-00007B170000}"/>
    <cellStyle name="40% - Акцент4 11 2 3" xfId="9573" xr:uid="{00000000-0005-0000-0000-00007C170000}"/>
    <cellStyle name="40% - Акцент4 11 2 4" xfId="11553" xr:uid="{00000000-0005-0000-0000-00007D170000}"/>
    <cellStyle name="40% - Акцент4 11 3" xfId="1809" xr:uid="{00000000-0005-0000-0000-00007E170000}"/>
    <cellStyle name="40% - Акцент4 11 3 2" xfId="8609" xr:uid="{00000000-0005-0000-0000-00007F170000}"/>
    <cellStyle name="40% - Акцент4 11 3 3" xfId="9572" xr:uid="{00000000-0005-0000-0000-000080170000}"/>
    <cellStyle name="40% - Акцент4 11 3 4" xfId="11552" xr:uid="{00000000-0005-0000-0000-000081170000}"/>
    <cellStyle name="40% - Акцент4 11 4" xfId="1810" xr:uid="{00000000-0005-0000-0000-000082170000}"/>
    <cellStyle name="40% - Акцент4 11 4 2" xfId="8610" xr:uid="{00000000-0005-0000-0000-000083170000}"/>
    <cellStyle name="40% - Акцент4 11 4 3" xfId="9571" xr:uid="{00000000-0005-0000-0000-000084170000}"/>
    <cellStyle name="40% - Акцент4 11 4 4" xfId="11551" xr:uid="{00000000-0005-0000-0000-000085170000}"/>
    <cellStyle name="40% - Акцент4 11 5" xfId="1811" xr:uid="{00000000-0005-0000-0000-000086170000}"/>
    <cellStyle name="40% - Акцент4 11 5 2" xfId="8611" xr:uid="{00000000-0005-0000-0000-000087170000}"/>
    <cellStyle name="40% - Акцент4 11 5 3" xfId="9570" xr:uid="{00000000-0005-0000-0000-000088170000}"/>
    <cellStyle name="40% - Акцент4 11 5 4" xfId="11550" xr:uid="{00000000-0005-0000-0000-000089170000}"/>
    <cellStyle name="40% - Акцент4 11 6" xfId="1812" xr:uid="{00000000-0005-0000-0000-00008A170000}"/>
    <cellStyle name="40% - Акцент4 11 6 2" xfId="8612" xr:uid="{00000000-0005-0000-0000-00008B170000}"/>
    <cellStyle name="40% - Акцент4 11 6 3" xfId="9569" xr:uid="{00000000-0005-0000-0000-00008C170000}"/>
    <cellStyle name="40% - Акцент4 11 6 4" xfId="11549" xr:uid="{00000000-0005-0000-0000-00008D170000}"/>
    <cellStyle name="40% - Акцент4 11 7" xfId="1813" xr:uid="{00000000-0005-0000-0000-00008E170000}"/>
    <cellStyle name="40% - Акцент4 11 7 2" xfId="8613" xr:uid="{00000000-0005-0000-0000-00008F170000}"/>
    <cellStyle name="40% - Акцент4 11 7 3" xfId="9568" xr:uid="{00000000-0005-0000-0000-000090170000}"/>
    <cellStyle name="40% - Акцент4 11 7 4" xfId="11548" xr:uid="{00000000-0005-0000-0000-000091170000}"/>
    <cellStyle name="40% - Акцент4 11 8" xfId="1814" xr:uid="{00000000-0005-0000-0000-000092170000}"/>
    <cellStyle name="40% - Акцент4 11 8 2" xfId="8614" xr:uid="{00000000-0005-0000-0000-000093170000}"/>
    <cellStyle name="40% - Акцент4 11 8 3" xfId="9567" xr:uid="{00000000-0005-0000-0000-000094170000}"/>
    <cellStyle name="40% - Акцент4 11 8 4" xfId="11547" xr:uid="{00000000-0005-0000-0000-000095170000}"/>
    <cellStyle name="40% - Акцент4 11 9" xfId="1815" xr:uid="{00000000-0005-0000-0000-000096170000}"/>
    <cellStyle name="40% - Акцент4 11 9 2" xfId="8615" xr:uid="{00000000-0005-0000-0000-000097170000}"/>
    <cellStyle name="40% - Акцент4 11 9 3" xfId="9566" xr:uid="{00000000-0005-0000-0000-000098170000}"/>
    <cellStyle name="40% - Акцент4 11 9 4" xfId="11546" xr:uid="{00000000-0005-0000-0000-000099170000}"/>
    <cellStyle name="40% - Акцент4 12" xfId="1816" xr:uid="{00000000-0005-0000-0000-00009A170000}"/>
    <cellStyle name="40% - Акцент4 12 10" xfId="1817" xr:uid="{00000000-0005-0000-0000-00009B170000}"/>
    <cellStyle name="40% - Акцент4 12 10 2" xfId="8617" xr:uid="{00000000-0005-0000-0000-00009C170000}"/>
    <cellStyle name="40% - Акцент4 12 10 3" xfId="9564" xr:uid="{00000000-0005-0000-0000-00009D170000}"/>
    <cellStyle name="40% - Акцент4 12 10 4" xfId="11544" xr:uid="{00000000-0005-0000-0000-00009E170000}"/>
    <cellStyle name="40% - Акцент4 12 11" xfId="8616" xr:uid="{00000000-0005-0000-0000-00009F170000}"/>
    <cellStyle name="40% - Акцент4 12 12" xfId="9565" xr:uid="{00000000-0005-0000-0000-0000A0170000}"/>
    <cellStyle name="40% - Акцент4 12 13" xfId="11545" xr:uid="{00000000-0005-0000-0000-0000A1170000}"/>
    <cellStyle name="40% - Акцент4 12 2" xfId="1818" xr:uid="{00000000-0005-0000-0000-0000A2170000}"/>
    <cellStyle name="40% - Акцент4 12 2 2" xfId="8618" xr:uid="{00000000-0005-0000-0000-0000A3170000}"/>
    <cellStyle name="40% - Акцент4 12 2 3" xfId="9563" xr:uid="{00000000-0005-0000-0000-0000A4170000}"/>
    <cellStyle name="40% - Акцент4 12 2 4" xfId="11543" xr:uid="{00000000-0005-0000-0000-0000A5170000}"/>
    <cellStyle name="40% - Акцент4 12 3" xfId="1819" xr:uid="{00000000-0005-0000-0000-0000A6170000}"/>
    <cellStyle name="40% - Акцент4 12 3 2" xfId="8619" xr:uid="{00000000-0005-0000-0000-0000A7170000}"/>
    <cellStyle name="40% - Акцент4 12 3 3" xfId="9562" xr:uid="{00000000-0005-0000-0000-0000A8170000}"/>
    <cellStyle name="40% - Акцент4 12 3 4" xfId="11542" xr:uid="{00000000-0005-0000-0000-0000A9170000}"/>
    <cellStyle name="40% - Акцент4 12 4" xfId="1820" xr:uid="{00000000-0005-0000-0000-0000AA170000}"/>
    <cellStyle name="40% - Акцент4 12 4 2" xfId="8620" xr:uid="{00000000-0005-0000-0000-0000AB170000}"/>
    <cellStyle name="40% - Акцент4 12 4 3" xfId="9561" xr:uid="{00000000-0005-0000-0000-0000AC170000}"/>
    <cellStyle name="40% - Акцент4 12 4 4" xfId="11541" xr:uid="{00000000-0005-0000-0000-0000AD170000}"/>
    <cellStyle name="40% - Акцент4 12 5" xfId="1821" xr:uid="{00000000-0005-0000-0000-0000AE170000}"/>
    <cellStyle name="40% - Акцент4 12 5 2" xfId="8621" xr:uid="{00000000-0005-0000-0000-0000AF170000}"/>
    <cellStyle name="40% - Акцент4 12 5 3" xfId="9560" xr:uid="{00000000-0005-0000-0000-0000B0170000}"/>
    <cellStyle name="40% - Акцент4 12 5 4" xfId="11540" xr:uid="{00000000-0005-0000-0000-0000B1170000}"/>
    <cellStyle name="40% - Акцент4 12 6" xfId="1822" xr:uid="{00000000-0005-0000-0000-0000B2170000}"/>
    <cellStyle name="40% - Акцент4 12 6 2" xfId="8622" xr:uid="{00000000-0005-0000-0000-0000B3170000}"/>
    <cellStyle name="40% - Акцент4 12 6 3" xfId="9559" xr:uid="{00000000-0005-0000-0000-0000B4170000}"/>
    <cellStyle name="40% - Акцент4 12 6 4" xfId="11539" xr:uid="{00000000-0005-0000-0000-0000B5170000}"/>
    <cellStyle name="40% - Акцент4 12 7" xfId="1823" xr:uid="{00000000-0005-0000-0000-0000B6170000}"/>
    <cellStyle name="40% - Акцент4 12 7 2" xfId="8623" xr:uid="{00000000-0005-0000-0000-0000B7170000}"/>
    <cellStyle name="40% - Акцент4 12 7 3" xfId="9558" xr:uid="{00000000-0005-0000-0000-0000B8170000}"/>
    <cellStyle name="40% - Акцент4 12 7 4" xfId="11538" xr:uid="{00000000-0005-0000-0000-0000B9170000}"/>
    <cellStyle name="40% - Акцент4 12 8" xfId="1824" xr:uid="{00000000-0005-0000-0000-0000BA170000}"/>
    <cellStyle name="40% - Акцент4 12 8 2" xfId="8624" xr:uid="{00000000-0005-0000-0000-0000BB170000}"/>
    <cellStyle name="40% - Акцент4 12 8 3" xfId="9557" xr:uid="{00000000-0005-0000-0000-0000BC170000}"/>
    <cellStyle name="40% - Акцент4 12 8 4" xfId="11537" xr:uid="{00000000-0005-0000-0000-0000BD170000}"/>
    <cellStyle name="40% - Акцент4 12 9" xfId="1825" xr:uid="{00000000-0005-0000-0000-0000BE170000}"/>
    <cellStyle name="40% - Акцент4 12 9 2" xfId="8625" xr:uid="{00000000-0005-0000-0000-0000BF170000}"/>
    <cellStyle name="40% - Акцент4 12 9 3" xfId="9556" xr:uid="{00000000-0005-0000-0000-0000C0170000}"/>
    <cellStyle name="40% - Акцент4 12 9 4" xfId="11536" xr:uid="{00000000-0005-0000-0000-0000C1170000}"/>
    <cellStyle name="40% - Акцент4 13" xfId="1826" xr:uid="{00000000-0005-0000-0000-0000C2170000}"/>
    <cellStyle name="40% - Акцент4 13 10" xfId="1827" xr:uid="{00000000-0005-0000-0000-0000C3170000}"/>
    <cellStyle name="40% - Акцент4 13 10 2" xfId="8627" xr:uid="{00000000-0005-0000-0000-0000C4170000}"/>
    <cellStyle name="40% - Акцент4 13 10 3" xfId="9554" xr:uid="{00000000-0005-0000-0000-0000C5170000}"/>
    <cellStyle name="40% - Акцент4 13 10 4" xfId="11534" xr:uid="{00000000-0005-0000-0000-0000C6170000}"/>
    <cellStyle name="40% - Акцент4 13 11" xfId="8626" xr:uid="{00000000-0005-0000-0000-0000C7170000}"/>
    <cellStyle name="40% - Акцент4 13 12" xfId="9555" xr:uid="{00000000-0005-0000-0000-0000C8170000}"/>
    <cellStyle name="40% - Акцент4 13 13" xfId="11535" xr:uid="{00000000-0005-0000-0000-0000C9170000}"/>
    <cellStyle name="40% - Акцент4 13 2" xfId="1828" xr:uid="{00000000-0005-0000-0000-0000CA170000}"/>
    <cellStyle name="40% - Акцент4 13 2 2" xfId="8628" xr:uid="{00000000-0005-0000-0000-0000CB170000}"/>
    <cellStyle name="40% - Акцент4 13 2 3" xfId="9553" xr:uid="{00000000-0005-0000-0000-0000CC170000}"/>
    <cellStyle name="40% - Акцент4 13 2 4" xfId="11533" xr:uid="{00000000-0005-0000-0000-0000CD170000}"/>
    <cellStyle name="40% - Акцент4 13 3" xfId="1829" xr:uid="{00000000-0005-0000-0000-0000CE170000}"/>
    <cellStyle name="40% - Акцент4 13 3 2" xfId="8629" xr:uid="{00000000-0005-0000-0000-0000CF170000}"/>
    <cellStyle name="40% - Акцент4 13 3 3" xfId="9552" xr:uid="{00000000-0005-0000-0000-0000D0170000}"/>
    <cellStyle name="40% - Акцент4 13 3 4" xfId="11532" xr:uid="{00000000-0005-0000-0000-0000D1170000}"/>
    <cellStyle name="40% - Акцент4 13 4" xfId="1830" xr:uid="{00000000-0005-0000-0000-0000D2170000}"/>
    <cellStyle name="40% - Акцент4 13 4 2" xfId="8630" xr:uid="{00000000-0005-0000-0000-0000D3170000}"/>
    <cellStyle name="40% - Акцент4 13 4 3" xfId="9551" xr:uid="{00000000-0005-0000-0000-0000D4170000}"/>
    <cellStyle name="40% - Акцент4 13 4 4" xfId="11531" xr:uid="{00000000-0005-0000-0000-0000D5170000}"/>
    <cellStyle name="40% - Акцент4 13 5" xfId="1831" xr:uid="{00000000-0005-0000-0000-0000D6170000}"/>
    <cellStyle name="40% - Акцент4 13 5 2" xfId="8631" xr:uid="{00000000-0005-0000-0000-0000D7170000}"/>
    <cellStyle name="40% - Акцент4 13 5 3" xfId="9550" xr:uid="{00000000-0005-0000-0000-0000D8170000}"/>
    <cellStyle name="40% - Акцент4 13 5 4" xfId="11530" xr:uid="{00000000-0005-0000-0000-0000D9170000}"/>
    <cellStyle name="40% - Акцент4 13 6" xfId="1832" xr:uid="{00000000-0005-0000-0000-0000DA170000}"/>
    <cellStyle name="40% - Акцент4 13 6 2" xfId="8632" xr:uid="{00000000-0005-0000-0000-0000DB170000}"/>
    <cellStyle name="40% - Акцент4 13 6 3" xfId="9549" xr:uid="{00000000-0005-0000-0000-0000DC170000}"/>
    <cellStyle name="40% - Акцент4 13 6 4" xfId="11529" xr:uid="{00000000-0005-0000-0000-0000DD170000}"/>
    <cellStyle name="40% - Акцент4 13 7" xfId="1833" xr:uid="{00000000-0005-0000-0000-0000DE170000}"/>
    <cellStyle name="40% - Акцент4 13 7 2" xfId="8633" xr:uid="{00000000-0005-0000-0000-0000DF170000}"/>
    <cellStyle name="40% - Акцент4 13 7 3" xfId="9548" xr:uid="{00000000-0005-0000-0000-0000E0170000}"/>
    <cellStyle name="40% - Акцент4 13 7 4" xfId="11528" xr:uid="{00000000-0005-0000-0000-0000E1170000}"/>
    <cellStyle name="40% - Акцент4 13 8" xfId="1834" xr:uid="{00000000-0005-0000-0000-0000E2170000}"/>
    <cellStyle name="40% - Акцент4 13 8 2" xfId="8634" xr:uid="{00000000-0005-0000-0000-0000E3170000}"/>
    <cellStyle name="40% - Акцент4 13 8 3" xfId="9547" xr:uid="{00000000-0005-0000-0000-0000E4170000}"/>
    <cellStyle name="40% - Акцент4 13 8 4" xfId="11527" xr:uid="{00000000-0005-0000-0000-0000E5170000}"/>
    <cellStyle name="40% - Акцент4 13 9" xfId="1835" xr:uid="{00000000-0005-0000-0000-0000E6170000}"/>
    <cellStyle name="40% - Акцент4 13 9 2" xfId="8635" xr:uid="{00000000-0005-0000-0000-0000E7170000}"/>
    <cellStyle name="40% - Акцент4 13 9 3" xfId="9546" xr:uid="{00000000-0005-0000-0000-0000E8170000}"/>
    <cellStyle name="40% - Акцент4 13 9 4" xfId="11526" xr:uid="{00000000-0005-0000-0000-0000E9170000}"/>
    <cellStyle name="40% - Акцент4 14" xfId="1836" xr:uid="{00000000-0005-0000-0000-0000EA170000}"/>
    <cellStyle name="40% - Акцент4 14 10" xfId="1837" xr:uid="{00000000-0005-0000-0000-0000EB170000}"/>
    <cellStyle name="40% - Акцент4 14 10 2" xfId="8637" xr:uid="{00000000-0005-0000-0000-0000EC170000}"/>
    <cellStyle name="40% - Акцент4 14 10 3" xfId="9544" xr:uid="{00000000-0005-0000-0000-0000ED170000}"/>
    <cellStyle name="40% - Акцент4 14 10 4" xfId="11524" xr:uid="{00000000-0005-0000-0000-0000EE170000}"/>
    <cellStyle name="40% - Акцент4 14 11" xfId="8636" xr:uid="{00000000-0005-0000-0000-0000EF170000}"/>
    <cellStyle name="40% - Акцент4 14 12" xfId="9545" xr:uid="{00000000-0005-0000-0000-0000F0170000}"/>
    <cellStyle name="40% - Акцент4 14 13" xfId="11525" xr:uid="{00000000-0005-0000-0000-0000F1170000}"/>
    <cellStyle name="40% - Акцент4 14 2" xfId="1838" xr:uid="{00000000-0005-0000-0000-0000F2170000}"/>
    <cellStyle name="40% - Акцент4 14 2 2" xfId="8638" xr:uid="{00000000-0005-0000-0000-0000F3170000}"/>
    <cellStyle name="40% - Акцент4 14 2 3" xfId="9543" xr:uid="{00000000-0005-0000-0000-0000F4170000}"/>
    <cellStyle name="40% - Акцент4 14 2 4" xfId="11523" xr:uid="{00000000-0005-0000-0000-0000F5170000}"/>
    <cellStyle name="40% - Акцент4 14 3" xfId="1839" xr:uid="{00000000-0005-0000-0000-0000F6170000}"/>
    <cellStyle name="40% - Акцент4 14 3 2" xfId="8639" xr:uid="{00000000-0005-0000-0000-0000F7170000}"/>
    <cellStyle name="40% - Акцент4 14 3 3" xfId="9542" xr:uid="{00000000-0005-0000-0000-0000F8170000}"/>
    <cellStyle name="40% - Акцент4 14 3 4" xfId="11522" xr:uid="{00000000-0005-0000-0000-0000F9170000}"/>
    <cellStyle name="40% - Акцент4 14 4" xfId="1840" xr:uid="{00000000-0005-0000-0000-0000FA170000}"/>
    <cellStyle name="40% - Акцент4 14 4 2" xfId="8640" xr:uid="{00000000-0005-0000-0000-0000FB170000}"/>
    <cellStyle name="40% - Акцент4 14 4 3" xfId="9541" xr:uid="{00000000-0005-0000-0000-0000FC170000}"/>
    <cellStyle name="40% - Акцент4 14 4 4" xfId="11521" xr:uid="{00000000-0005-0000-0000-0000FD170000}"/>
    <cellStyle name="40% - Акцент4 14 5" xfId="1841" xr:uid="{00000000-0005-0000-0000-0000FE170000}"/>
    <cellStyle name="40% - Акцент4 14 5 2" xfId="8641" xr:uid="{00000000-0005-0000-0000-0000FF170000}"/>
    <cellStyle name="40% - Акцент4 14 5 3" xfId="9540" xr:uid="{00000000-0005-0000-0000-000000180000}"/>
    <cellStyle name="40% - Акцент4 14 5 4" xfId="11520" xr:uid="{00000000-0005-0000-0000-000001180000}"/>
    <cellStyle name="40% - Акцент4 14 6" xfId="1842" xr:uid="{00000000-0005-0000-0000-000002180000}"/>
    <cellStyle name="40% - Акцент4 14 6 2" xfId="8642" xr:uid="{00000000-0005-0000-0000-000003180000}"/>
    <cellStyle name="40% - Акцент4 14 6 3" xfId="9539" xr:uid="{00000000-0005-0000-0000-000004180000}"/>
    <cellStyle name="40% - Акцент4 14 6 4" xfId="11519" xr:uid="{00000000-0005-0000-0000-000005180000}"/>
    <cellStyle name="40% - Акцент4 14 7" xfId="1843" xr:uid="{00000000-0005-0000-0000-000006180000}"/>
    <cellStyle name="40% - Акцент4 14 7 2" xfId="8643" xr:uid="{00000000-0005-0000-0000-000007180000}"/>
    <cellStyle name="40% - Акцент4 14 7 3" xfId="9538" xr:uid="{00000000-0005-0000-0000-000008180000}"/>
    <cellStyle name="40% - Акцент4 14 7 4" xfId="11518" xr:uid="{00000000-0005-0000-0000-000009180000}"/>
    <cellStyle name="40% - Акцент4 14 8" xfId="1844" xr:uid="{00000000-0005-0000-0000-00000A180000}"/>
    <cellStyle name="40% - Акцент4 14 8 2" xfId="8644" xr:uid="{00000000-0005-0000-0000-00000B180000}"/>
    <cellStyle name="40% - Акцент4 14 8 3" xfId="9537" xr:uid="{00000000-0005-0000-0000-00000C180000}"/>
    <cellStyle name="40% - Акцент4 14 8 4" xfId="11517" xr:uid="{00000000-0005-0000-0000-00000D180000}"/>
    <cellStyle name="40% - Акцент4 14 9" xfId="1845" xr:uid="{00000000-0005-0000-0000-00000E180000}"/>
    <cellStyle name="40% - Акцент4 14 9 2" xfId="8645" xr:uid="{00000000-0005-0000-0000-00000F180000}"/>
    <cellStyle name="40% - Акцент4 14 9 3" xfId="9536" xr:uid="{00000000-0005-0000-0000-000010180000}"/>
    <cellStyle name="40% - Акцент4 14 9 4" xfId="11516" xr:uid="{00000000-0005-0000-0000-000011180000}"/>
    <cellStyle name="40% - Акцент4 15" xfId="1846" xr:uid="{00000000-0005-0000-0000-000012180000}"/>
    <cellStyle name="40% - Акцент4 15 10" xfId="9535" xr:uid="{00000000-0005-0000-0000-000013180000}"/>
    <cellStyle name="40% - Акцент4 15 11" xfId="11515" xr:uid="{00000000-0005-0000-0000-000014180000}"/>
    <cellStyle name="40% - Акцент4 15 2" xfId="1847" xr:uid="{00000000-0005-0000-0000-000015180000}"/>
    <cellStyle name="40% - Акцент4 15 2 2" xfId="8647" xr:uid="{00000000-0005-0000-0000-000016180000}"/>
    <cellStyle name="40% - Акцент4 15 2 3" xfId="9534" xr:uid="{00000000-0005-0000-0000-000017180000}"/>
    <cellStyle name="40% - Акцент4 15 2 4" xfId="11514" xr:uid="{00000000-0005-0000-0000-000018180000}"/>
    <cellStyle name="40% - Акцент4 15 3" xfId="1848" xr:uid="{00000000-0005-0000-0000-000019180000}"/>
    <cellStyle name="40% - Акцент4 15 3 2" xfId="8648" xr:uid="{00000000-0005-0000-0000-00001A180000}"/>
    <cellStyle name="40% - Акцент4 15 3 3" xfId="9533" xr:uid="{00000000-0005-0000-0000-00001B180000}"/>
    <cellStyle name="40% - Акцент4 15 3 4" xfId="11513" xr:uid="{00000000-0005-0000-0000-00001C180000}"/>
    <cellStyle name="40% - Акцент4 15 4" xfId="1849" xr:uid="{00000000-0005-0000-0000-00001D180000}"/>
    <cellStyle name="40% - Акцент4 15 4 2" xfId="8649" xr:uid="{00000000-0005-0000-0000-00001E180000}"/>
    <cellStyle name="40% - Акцент4 15 4 3" xfId="9532" xr:uid="{00000000-0005-0000-0000-00001F180000}"/>
    <cellStyle name="40% - Акцент4 15 4 4" xfId="11512" xr:uid="{00000000-0005-0000-0000-000020180000}"/>
    <cellStyle name="40% - Акцент4 15 5" xfId="1850" xr:uid="{00000000-0005-0000-0000-000021180000}"/>
    <cellStyle name="40% - Акцент4 15 5 2" xfId="8650" xr:uid="{00000000-0005-0000-0000-000022180000}"/>
    <cellStyle name="40% - Акцент4 15 5 3" xfId="9531" xr:uid="{00000000-0005-0000-0000-000023180000}"/>
    <cellStyle name="40% - Акцент4 15 5 4" xfId="11511" xr:uid="{00000000-0005-0000-0000-000024180000}"/>
    <cellStyle name="40% - Акцент4 15 6" xfId="1851" xr:uid="{00000000-0005-0000-0000-000025180000}"/>
    <cellStyle name="40% - Акцент4 15 6 2" xfId="8651" xr:uid="{00000000-0005-0000-0000-000026180000}"/>
    <cellStyle name="40% - Акцент4 15 6 3" xfId="9530" xr:uid="{00000000-0005-0000-0000-000027180000}"/>
    <cellStyle name="40% - Акцент4 15 6 4" xfId="11510" xr:uid="{00000000-0005-0000-0000-000028180000}"/>
    <cellStyle name="40% - Акцент4 15 7" xfId="1852" xr:uid="{00000000-0005-0000-0000-000029180000}"/>
    <cellStyle name="40% - Акцент4 15 7 2" xfId="8652" xr:uid="{00000000-0005-0000-0000-00002A180000}"/>
    <cellStyle name="40% - Акцент4 15 7 3" xfId="9529" xr:uid="{00000000-0005-0000-0000-00002B180000}"/>
    <cellStyle name="40% - Акцент4 15 7 4" xfId="11509" xr:uid="{00000000-0005-0000-0000-00002C180000}"/>
    <cellStyle name="40% - Акцент4 15 8" xfId="1853" xr:uid="{00000000-0005-0000-0000-00002D180000}"/>
    <cellStyle name="40% - Акцент4 15 8 2" xfId="8653" xr:uid="{00000000-0005-0000-0000-00002E180000}"/>
    <cellStyle name="40% - Акцент4 15 8 3" xfId="9528" xr:uid="{00000000-0005-0000-0000-00002F180000}"/>
    <cellStyle name="40% - Акцент4 15 8 4" xfId="11508" xr:uid="{00000000-0005-0000-0000-000030180000}"/>
    <cellStyle name="40% - Акцент4 15 9" xfId="8646" xr:uid="{00000000-0005-0000-0000-000031180000}"/>
    <cellStyle name="40% - Акцент4 16" xfId="1854" xr:uid="{00000000-0005-0000-0000-000032180000}"/>
    <cellStyle name="40% - Акцент4 16 10" xfId="9527" xr:uid="{00000000-0005-0000-0000-000033180000}"/>
    <cellStyle name="40% - Акцент4 16 11" xfId="11507" xr:uid="{00000000-0005-0000-0000-000034180000}"/>
    <cellStyle name="40% - Акцент4 16 2" xfId="1855" xr:uid="{00000000-0005-0000-0000-000035180000}"/>
    <cellStyle name="40% - Акцент4 16 2 2" xfId="8655" xr:uid="{00000000-0005-0000-0000-000036180000}"/>
    <cellStyle name="40% - Акцент4 16 2 3" xfId="9526" xr:uid="{00000000-0005-0000-0000-000037180000}"/>
    <cellStyle name="40% - Акцент4 16 2 4" xfId="11506" xr:uid="{00000000-0005-0000-0000-000038180000}"/>
    <cellStyle name="40% - Акцент4 16 3" xfId="1856" xr:uid="{00000000-0005-0000-0000-000039180000}"/>
    <cellStyle name="40% - Акцент4 16 3 2" xfId="8656" xr:uid="{00000000-0005-0000-0000-00003A180000}"/>
    <cellStyle name="40% - Акцент4 16 3 3" xfId="9525" xr:uid="{00000000-0005-0000-0000-00003B180000}"/>
    <cellStyle name="40% - Акцент4 16 3 4" xfId="11505" xr:uid="{00000000-0005-0000-0000-00003C180000}"/>
    <cellStyle name="40% - Акцент4 16 4" xfId="1857" xr:uid="{00000000-0005-0000-0000-00003D180000}"/>
    <cellStyle name="40% - Акцент4 16 4 2" xfId="8657" xr:uid="{00000000-0005-0000-0000-00003E180000}"/>
    <cellStyle name="40% - Акцент4 16 4 3" xfId="9524" xr:uid="{00000000-0005-0000-0000-00003F180000}"/>
    <cellStyle name="40% - Акцент4 16 4 4" xfId="11504" xr:uid="{00000000-0005-0000-0000-000040180000}"/>
    <cellStyle name="40% - Акцент4 16 5" xfId="1858" xr:uid="{00000000-0005-0000-0000-000041180000}"/>
    <cellStyle name="40% - Акцент4 16 5 2" xfId="8658" xr:uid="{00000000-0005-0000-0000-000042180000}"/>
    <cellStyle name="40% - Акцент4 16 5 3" xfId="9523" xr:uid="{00000000-0005-0000-0000-000043180000}"/>
    <cellStyle name="40% - Акцент4 16 5 4" xfId="11503" xr:uid="{00000000-0005-0000-0000-000044180000}"/>
    <cellStyle name="40% - Акцент4 16 6" xfId="1859" xr:uid="{00000000-0005-0000-0000-000045180000}"/>
    <cellStyle name="40% - Акцент4 16 6 2" xfId="8659" xr:uid="{00000000-0005-0000-0000-000046180000}"/>
    <cellStyle name="40% - Акцент4 16 6 3" xfId="9522" xr:uid="{00000000-0005-0000-0000-000047180000}"/>
    <cellStyle name="40% - Акцент4 16 6 4" xfId="11502" xr:uid="{00000000-0005-0000-0000-000048180000}"/>
    <cellStyle name="40% - Акцент4 16 7" xfId="1860" xr:uid="{00000000-0005-0000-0000-000049180000}"/>
    <cellStyle name="40% - Акцент4 16 7 2" xfId="8660" xr:uid="{00000000-0005-0000-0000-00004A180000}"/>
    <cellStyle name="40% - Акцент4 16 7 3" xfId="9521" xr:uid="{00000000-0005-0000-0000-00004B180000}"/>
    <cellStyle name="40% - Акцент4 16 7 4" xfId="11501" xr:uid="{00000000-0005-0000-0000-00004C180000}"/>
    <cellStyle name="40% - Акцент4 16 8" xfId="1861" xr:uid="{00000000-0005-0000-0000-00004D180000}"/>
    <cellStyle name="40% - Акцент4 16 8 2" xfId="8661" xr:uid="{00000000-0005-0000-0000-00004E180000}"/>
    <cellStyle name="40% - Акцент4 16 8 3" xfId="9520" xr:uid="{00000000-0005-0000-0000-00004F180000}"/>
    <cellStyle name="40% - Акцент4 16 8 4" xfId="11500" xr:uid="{00000000-0005-0000-0000-000050180000}"/>
    <cellStyle name="40% - Акцент4 16 9" xfId="8654" xr:uid="{00000000-0005-0000-0000-000051180000}"/>
    <cellStyle name="40% - Акцент4 17" xfId="1862" xr:uid="{00000000-0005-0000-0000-000052180000}"/>
    <cellStyle name="40% - Акцент4 17 2" xfId="1863" xr:uid="{00000000-0005-0000-0000-000053180000}"/>
    <cellStyle name="40% - Акцент4 17 2 2" xfId="8663" xr:uid="{00000000-0005-0000-0000-000054180000}"/>
    <cellStyle name="40% - Акцент4 17 2 3" xfId="9518" xr:uid="{00000000-0005-0000-0000-000055180000}"/>
    <cellStyle name="40% - Акцент4 17 2 4" xfId="11498" xr:uid="{00000000-0005-0000-0000-000056180000}"/>
    <cellStyle name="40% - Акцент4 17 3" xfId="1864" xr:uid="{00000000-0005-0000-0000-000057180000}"/>
    <cellStyle name="40% - Акцент4 17 3 2" xfId="8664" xr:uid="{00000000-0005-0000-0000-000058180000}"/>
    <cellStyle name="40% - Акцент4 17 3 3" xfId="9517" xr:uid="{00000000-0005-0000-0000-000059180000}"/>
    <cellStyle name="40% - Акцент4 17 3 4" xfId="11497" xr:uid="{00000000-0005-0000-0000-00005A180000}"/>
    <cellStyle name="40% - Акцент4 17 4" xfId="1865" xr:uid="{00000000-0005-0000-0000-00005B180000}"/>
    <cellStyle name="40% - Акцент4 17 4 2" xfId="8665" xr:uid="{00000000-0005-0000-0000-00005C180000}"/>
    <cellStyle name="40% - Акцент4 17 4 3" xfId="9516" xr:uid="{00000000-0005-0000-0000-00005D180000}"/>
    <cellStyle name="40% - Акцент4 17 4 4" xfId="11496" xr:uid="{00000000-0005-0000-0000-00005E180000}"/>
    <cellStyle name="40% - Акцент4 17 5" xfId="1866" xr:uid="{00000000-0005-0000-0000-00005F180000}"/>
    <cellStyle name="40% - Акцент4 17 5 2" xfId="8666" xr:uid="{00000000-0005-0000-0000-000060180000}"/>
    <cellStyle name="40% - Акцент4 17 5 3" xfId="9515" xr:uid="{00000000-0005-0000-0000-000061180000}"/>
    <cellStyle name="40% - Акцент4 17 5 4" xfId="11495" xr:uid="{00000000-0005-0000-0000-000062180000}"/>
    <cellStyle name="40% - Акцент4 17 6" xfId="8662" xr:uid="{00000000-0005-0000-0000-000063180000}"/>
    <cellStyle name="40% - Акцент4 17 7" xfId="9519" xr:uid="{00000000-0005-0000-0000-000064180000}"/>
    <cellStyle name="40% - Акцент4 17 8" xfId="11499" xr:uid="{00000000-0005-0000-0000-000065180000}"/>
    <cellStyle name="40% - Акцент4 18" xfId="1867" xr:uid="{00000000-0005-0000-0000-000066180000}"/>
    <cellStyle name="40% - Акцент4 18 2" xfId="1868" xr:uid="{00000000-0005-0000-0000-000067180000}"/>
    <cellStyle name="40% - Акцент4 18 2 2" xfId="8668" xr:uid="{00000000-0005-0000-0000-000068180000}"/>
    <cellStyle name="40% - Акцент4 18 2 3" xfId="9513" xr:uid="{00000000-0005-0000-0000-000069180000}"/>
    <cellStyle name="40% - Акцент4 18 2 4" xfId="11493" xr:uid="{00000000-0005-0000-0000-00006A180000}"/>
    <cellStyle name="40% - Акцент4 18 3" xfId="1869" xr:uid="{00000000-0005-0000-0000-00006B180000}"/>
    <cellStyle name="40% - Акцент4 18 3 2" xfId="8669" xr:uid="{00000000-0005-0000-0000-00006C180000}"/>
    <cellStyle name="40% - Акцент4 18 3 3" xfId="9512" xr:uid="{00000000-0005-0000-0000-00006D180000}"/>
    <cellStyle name="40% - Акцент4 18 3 4" xfId="11492" xr:uid="{00000000-0005-0000-0000-00006E180000}"/>
    <cellStyle name="40% - Акцент4 18 4" xfId="1870" xr:uid="{00000000-0005-0000-0000-00006F180000}"/>
    <cellStyle name="40% - Акцент4 18 4 2" xfId="8670" xr:uid="{00000000-0005-0000-0000-000070180000}"/>
    <cellStyle name="40% - Акцент4 18 4 3" xfId="9511" xr:uid="{00000000-0005-0000-0000-000071180000}"/>
    <cellStyle name="40% - Акцент4 18 4 4" xfId="11491" xr:uid="{00000000-0005-0000-0000-000072180000}"/>
    <cellStyle name="40% - Акцент4 18 5" xfId="1871" xr:uid="{00000000-0005-0000-0000-000073180000}"/>
    <cellStyle name="40% - Акцент4 18 5 2" xfId="8671" xr:uid="{00000000-0005-0000-0000-000074180000}"/>
    <cellStyle name="40% - Акцент4 18 5 3" xfId="9510" xr:uid="{00000000-0005-0000-0000-000075180000}"/>
    <cellStyle name="40% - Акцент4 18 5 4" xfId="11490" xr:uid="{00000000-0005-0000-0000-000076180000}"/>
    <cellStyle name="40% - Акцент4 18 6" xfId="8667" xr:uid="{00000000-0005-0000-0000-000077180000}"/>
    <cellStyle name="40% - Акцент4 18 7" xfId="9514" xr:uid="{00000000-0005-0000-0000-000078180000}"/>
    <cellStyle name="40% - Акцент4 18 8" xfId="11494" xr:uid="{00000000-0005-0000-0000-000079180000}"/>
    <cellStyle name="40% - Акцент4 19" xfId="1872" xr:uid="{00000000-0005-0000-0000-00007A180000}"/>
    <cellStyle name="40% - Акцент4 19 2" xfId="1873" xr:uid="{00000000-0005-0000-0000-00007B180000}"/>
    <cellStyle name="40% - Акцент4 19 2 2" xfId="8673" xr:uid="{00000000-0005-0000-0000-00007C180000}"/>
    <cellStyle name="40% - Акцент4 19 2 3" xfId="9508" xr:uid="{00000000-0005-0000-0000-00007D180000}"/>
    <cellStyle name="40% - Акцент4 19 2 4" xfId="11488" xr:uid="{00000000-0005-0000-0000-00007E180000}"/>
    <cellStyle name="40% - Акцент4 19 3" xfId="1874" xr:uid="{00000000-0005-0000-0000-00007F180000}"/>
    <cellStyle name="40% - Акцент4 19 3 2" xfId="8674" xr:uid="{00000000-0005-0000-0000-000080180000}"/>
    <cellStyle name="40% - Акцент4 19 3 3" xfId="9507" xr:uid="{00000000-0005-0000-0000-000081180000}"/>
    <cellStyle name="40% - Акцент4 19 3 4" xfId="11487" xr:uid="{00000000-0005-0000-0000-000082180000}"/>
    <cellStyle name="40% - Акцент4 19 4" xfId="1875" xr:uid="{00000000-0005-0000-0000-000083180000}"/>
    <cellStyle name="40% - Акцент4 19 4 2" xfId="8675" xr:uid="{00000000-0005-0000-0000-000084180000}"/>
    <cellStyle name="40% - Акцент4 19 4 3" xfId="9506" xr:uid="{00000000-0005-0000-0000-000085180000}"/>
    <cellStyle name="40% - Акцент4 19 4 4" xfId="11486" xr:uid="{00000000-0005-0000-0000-000086180000}"/>
    <cellStyle name="40% - Акцент4 19 5" xfId="1876" xr:uid="{00000000-0005-0000-0000-000087180000}"/>
    <cellStyle name="40% - Акцент4 19 5 2" xfId="8676" xr:uid="{00000000-0005-0000-0000-000088180000}"/>
    <cellStyle name="40% - Акцент4 19 5 3" xfId="9505" xr:uid="{00000000-0005-0000-0000-000089180000}"/>
    <cellStyle name="40% - Акцент4 19 5 4" xfId="11485" xr:uid="{00000000-0005-0000-0000-00008A180000}"/>
    <cellStyle name="40% - Акцент4 19 6" xfId="8672" xr:uid="{00000000-0005-0000-0000-00008B180000}"/>
    <cellStyle name="40% - Акцент4 19 7" xfId="9509" xr:uid="{00000000-0005-0000-0000-00008C180000}"/>
    <cellStyle name="40% - Акцент4 19 8" xfId="11489" xr:uid="{00000000-0005-0000-0000-00008D180000}"/>
    <cellStyle name="40% - Акцент4 2" xfId="1877" xr:uid="{00000000-0005-0000-0000-00008E180000}"/>
    <cellStyle name="40% - Акцент4 2 10" xfId="1878" xr:uid="{00000000-0005-0000-0000-00008F180000}"/>
    <cellStyle name="40% - Акцент4 2 10 2" xfId="8678" xr:uid="{00000000-0005-0000-0000-000090180000}"/>
    <cellStyle name="40% - Акцент4 2 10 3" xfId="9503" xr:uid="{00000000-0005-0000-0000-000091180000}"/>
    <cellStyle name="40% - Акцент4 2 10 4" xfId="11483" xr:uid="{00000000-0005-0000-0000-000092180000}"/>
    <cellStyle name="40% - Акцент4 2 11" xfId="8677" xr:uid="{00000000-0005-0000-0000-000093180000}"/>
    <cellStyle name="40% - Акцент4 2 12" xfId="9504" xr:uid="{00000000-0005-0000-0000-000094180000}"/>
    <cellStyle name="40% - Акцент4 2 13" xfId="11484" xr:uid="{00000000-0005-0000-0000-000095180000}"/>
    <cellStyle name="40% - Акцент4 2 2" xfId="1879" xr:uid="{00000000-0005-0000-0000-000096180000}"/>
    <cellStyle name="40% - Акцент4 2 2 2" xfId="8679" xr:uid="{00000000-0005-0000-0000-000097180000}"/>
    <cellStyle name="40% - Акцент4 2 2 3" xfId="9502" xr:uid="{00000000-0005-0000-0000-000098180000}"/>
    <cellStyle name="40% - Акцент4 2 2 4" xfId="11482" xr:uid="{00000000-0005-0000-0000-000099180000}"/>
    <cellStyle name="40% - Акцент4 2 3" xfId="1880" xr:uid="{00000000-0005-0000-0000-00009A180000}"/>
    <cellStyle name="40% - Акцент4 2 3 2" xfId="8680" xr:uid="{00000000-0005-0000-0000-00009B180000}"/>
    <cellStyle name="40% - Акцент4 2 3 3" xfId="9501" xr:uid="{00000000-0005-0000-0000-00009C180000}"/>
    <cellStyle name="40% - Акцент4 2 3 4" xfId="11481" xr:uid="{00000000-0005-0000-0000-00009D180000}"/>
    <cellStyle name="40% - Акцент4 2 4" xfId="1881" xr:uid="{00000000-0005-0000-0000-00009E180000}"/>
    <cellStyle name="40% - Акцент4 2 4 2" xfId="8681" xr:uid="{00000000-0005-0000-0000-00009F180000}"/>
    <cellStyle name="40% - Акцент4 2 4 3" xfId="9500" xr:uid="{00000000-0005-0000-0000-0000A0180000}"/>
    <cellStyle name="40% - Акцент4 2 4 4" xfId="11480" xr:uid="{00000000-0005-0000-0000-0000A1180000}"/>
    <cellStyle name="40% - Акцент4 2 5" xfId="1882" xr:uid="{00000000-0005-0000-0000-0000A2180000}"/>
    <cellStyle name="40% - Акцент4 2 5 2" xfId="8682" xr:uid="{00000000-0005-0000-0000-0000A3180000}"/>
    <cellStyle name="40% - Акцент4 2 5 3" xfId="9499" xr:uid="{00000000-0005-0000-0000-0000A4180000}"/>
    <cellStyle name="40% - Акцент4 2 5 4" xfId="11479" xr:uid="{00000000-0005-0000-0000-0000A5180000}"/>
    <cellStyle name="40% - Акцент4 2 6" xfId="1883" xr:uid="{00000000-0005-0000-0000-0000A6180000}"/>
    <cellStyle name="40% - Акцент4 2 6 2" xfId="8683" xr:uid="{00000000-0005-0000-0000-0000A7180000}"/>
    <cellStyle name="40% - Акцент4 2 6 3" xfId="9498" xr:uid="{00000000-0005-0000-0000-0000A8180000}"/>
    <cellStyle name="40% - Акцент4 2 6 4" xfId="11478" xr:uid="{00000000-0005-0000-0000-0000A9180000}"/>
    <cellStyle name="40% - Акцент4 2 7" xfId="1884" xr:uid="{00000000-0005-0000-0000-0000AA180000}"/>
    <cellStyle name="40% - Акцент4 2 7 2" xfId="8684" xr:uid="{00000000-0005-0000-0000-0000AB180000}"/>
    <cellStyle name="40% - Акцент4 2 7 3" xfId="9497" xr:uid="{00000000-0005-0000-0000-0000AC180000}"/>
    <cellStyle name="40% - Акцент4 2 7 4" xfId="11477" xr:uid="{00000000-0005-0000-0000-0000AD180000}"/>
    <cellStyle name="40% - Акцент4 2 8" xfId="1885" xr:uid="{00000000-0005-0000-0000-0000AE180000}"/>
    <cellStyle name="40% - Акцент4 2 8 2" xfId="8685" xr:uid="{00000000-0005-0000-0000-0000AF180000}"/>
    <cellStyle name="40% - Акцент4 2 8 3" xfId="9496" xr:uid="{00000000-0005-0000-0000-0000B0180000}"/>
    <cellStyle name="40% - Акцент4 2 8 4" xfId="11476" xr:uid="{00000000-0005-0000-0000-0000B1180000}"/>
    <cellStyle name="40% - Акцент4 2 9" xfId="1886" xr:uid="{00000000-0005-0000-0000-0000B2180000}"/>
    <cellStyle name="40% - Акцент4 2 9 2" xfId="8686" xr:uid="{00000000-0005-0000-0000-0000B3180000}"/>
    <cellStyle name="40% - Акцент4 2 9 3" xfId="9495" xr:uid="{00000000-0005-0000-0000-0000B4180000}"/>
    <cellStyle name="40% - Акцент4 2 9 4" xfId="11475" xr:uid="{00000000-0005-0000-0000-0000B5180000}"/>
    <cellStyle name="40% - Акцент4 20" xfId="1887" xr:uid="{00000000-0005-0000-0000-0000B6180000}"/>
    <cellStyle name="40% - Акцент4 20 2" xfId="8687" xr:uid="{00000000-0005-0000-0000-0000B7180000}"/>
    <cellStyle name="40% - Акцент4 20 3" xfId="9494" xr:uid="{00000000-0005-0000-0000-0000B8180000}"/>
    <cellStyle name="40% - Акцент4 20 4" xfId="11474" xr:uid="{00000000-0005-0000-0000-0000B9180000}"/>
    <cellStyle name="40% - Акцент4 21" xfId="1888" xr:uid="{00000000-0005-0000-0000-0000BA180000}"/>
    <cellStyle name="40% - Акцент4 21 2" xfId="8688" xr:uid="{00000000-0005-0000-0000-0000BB180000}"/>
    <cellStyle name="40% - Акцент4 21 3" xfId="9493" xr:uid="{00000000-0005-0000-0000-0000BC180000}"/>
    <cellStyle name="40% - Акцент4 21 4" xfId="11473" xr:uid="{00000000-0005-0000-0000-0000BD180000}"/>
    <cellStyle name="40% - Акцент4 22" xfId="1889" xr:uid="{00000000-0005-0000-0000-0000BE180000}"/>
    <cellStyle name="40% - Акцент4 22 2" xfId="8689" xr:uid="{00000000-0005-0000-0000-0000BF180000}"/>
    <cellStyle name="40% - Акцент4 22 3" xfId="9492" xr:uid="{00000000-0005-0000-0000-0000C0180000}"/>
    <cellStyle name="40% - Акцент4 22 4" xfId="11472" xr:uid="{00000000-0005-0000-0000-0000C1180000}"/>
    <cellStyle name="40% - Акцент4 23" xfId="1890" xr:uid="{00000000-0005-0000-0000-0000C2180000}"/>
    <cellStyle name="40% - Акцент4 23 2" xfId="8690" xr:uid="{00000000-0005-0000-0000-0000C3180000}"/>
    <cellStyle name="40% - Акцент4 23 3" xfId="9491" xr:uid="{00000000-0005-0000-0000-0000C4180000}"/>
    <cellStyle name="40% - Акцент4 23 4" xfId="11471" xr:uid="{00000000-0005-0000-0000-0000C5180000}"/>
    <cellStyle name="40% - Акцент4 24" xfId="14672" xr:uid="{00000000-0005-0000-0000-0000C6180000}"/>
    <cellStyle name="40% - Акцент4 3" xfId="1891" xr:uid="{00000000-0005-0000-0000-0000C7180000}"/>
    <cellStyle name="40% - Акцент4 3 10" xfId="1892" xr:uid="{00000000-0005-0000-0000-0000C8180000}"/>
    <cellStyle name="40% - Акцент4 3 10 2" xfId="8692" xr:uid="{00000000-0005-0000-0000-0000C9180000}"/>
    <cellStyle name="40% - Акцент4 3 10 3" xfId="9489" xr:uid="{00000000-0005-0000-0000-0000CA180000}"/>
    <cellStyle name="40% - Акцент4 3 10 4" xfId="11469" xr:uid="{00000000-0005-0000-0000-0000CB180000}"/>
    <cellStyle name="40% - Акцент4 3 11" xfId="8691" xr:uid="{00000000-0005-0000-0000-0000CC180000}"/>
    <cellStyle name="40% - Акцент4 3 12" xfId="9490" xr:uid="{00000000-0005-0000-0000-0000CD180000}"/>
    <cellStyle name="40% - Акцент4 3 13" xfId="11470" xr:uid="{00000000-0005-0000-0000-0000CE180000}"/>
    <cellStyle name="40% - Акцент4 3 2" xfId="1893" xr:uid="{00000000-0005-0000-0000-0000CF180000}"/>
    <cellStyle name="40% - Акцент4 3 2 2" xfId="8693" xr:uid="{00000000-0005-0000-0000-0000D0180000}"/>
    <cellStyle name="40% - Акцент4 3 2 3" xfId="9488" xr:uid="{00000000-0005-0000-0000-0000D1180000}"/>
    <cellStyle name="40% - Акцент4 3 2 4" xfId="11468" xr:uid="{00000000-0005-0000-0000-0000D2180000}"/>
    <cellStyle name="40% - Акцент4 3 3" xfId="1894" xr:uid="{00000000-0005-0000-0000-0000D3180000}"/>
    <cellStyle name="40% - Акцент4 3 3 2" xfId="8694" xr:uid="{00000000-0005-0000-0000-0000D4180000}"/>
    <cellStyle name="40% - Акцент4 3 3 3" xfId="9487" xr:uid="{00000000-0005-0000-0000-0000D5180000}"/>
    <cellStyle name="40% - Акцент4 3 3 4" xfId="11467" xr:uid="{00000000-0005-0000-0000-0000D6180000}"/>
    <cellStyle name="40% - Акцент4 3 4" xfId="1895" xr:uid="{00000000-0005-0000-0000-0000D7180000}"/>
    <cellStyle name="40% - Акцент4 3 4 2" xfId="8695" xr:uid="{00000000-0005-0000-0000-0000D8180000}"/>
    <cellStyle name="40% - Акцент4 3 4 3" xfId="9486" xr:uid="{00000000-0005-0000-0000-0000D9180000}"/>
    <cellStyle name="40% - Акцент4 3 4 4" xfId="11466" xr:uid="{00000000-0005-0000-0000-0000DA180000}"/>
    <cellStyle name="40% - Акцент4 3 5" xfId="1896" xr:uid="{00000000-0005-0000-0000-0000DB180000}"/>
    <cellStyle name="40% - Акцент4 3 5 2" xfId="8696" xr:uid="{00000000-0005-0000-0000-0000DC180000}"/>
    <cellStyle name="40% - Акцент4 3 5 3" xfId="9485" xr:uid="{00000000-0005-0000-0000-0000DD180000}"/>
    <cellStyle name="40% - Акцент4 3 5 4" xfId="11465" xr:uid="{00000000-0005-0000-0000-0000DE180000}"/>
    <cellStyle name="40% - Акцент4 3 6" xfId="1897" xr:uid="{00000000-0005-0000-0000-0000DF180000}"/>
    <cellStyle name="40% - Акцент4 3 6 2" xfId="8697" xr:uid="{00000000-0005-0000-0000-0000E0180000}"/>
    <cellStyle name="40% - Акцент4 3 6 3" xfId="9484" xr:uid="{00000000-0005-0000-0000-0000E1180000}"/>
    <cellStyle name="40% - Акцент4 3 6 4" xfId="11464" xr:uid="{00000000-0005-0000-0000-0000E2180000}"/>
    <cellStyle name="40% - Акцент4 3 7" xfId="1898" xr:uid="{00000000-0005-0000-0000-0000E3180000}"/>
    <cellStyle name="40% - Акцент4 3 7 2" xfId="8698" xr:uid="{00000000-0005-0000-0000-0000E4180000}"/>
    <cellStyle name="40% - Акцент4 3 7 3" xfId="9483" xr:uid="{00000000-0005-0000-0000-0000E5180000}"/>
    <cellStyle name="40% - Акцент4 3 7 4" xfId="11463" xr:uid="{00000000-0005-0000-0000-0000E6180000}"/>
    <cellStyle name="40% - Акцент4 3 8" xfId="1899" xr:uid="{00000000-0005-0000-0000-0000E7180000}"/>
    <cellStyle name="40% - Акцент4 3 8 2" xfId="8699" xr:uid="{00000000-0005-0000-0000-0000E8180000}"/>
    <cellStyle name="40% - Акцент4 3 8 3" xfId="9482" xr:uid="{00000000-0005-0000-0000-0000E9180000}"/>
    <cellStyle name="40% - Акцент4 3 8 4" xfId="11462" xr:uid="{00000000-0005-0000-0000-0000EA180000}"/>
    <cellStyle name="40% - Акцент4 3 9" xfId="1900" xr:uid="{00000000-0005-0000-0000-0000EB180000}"/>
    <cellStyle name="40% - Акцент4 3 9 2" xfId="8700" xr:uid="{00000000-0005-0000-0000-0000EC180000}"/>
    <cellStyle name="40% - Акцент4 3 9 3" xfId="9481" xr:uid="{00000000-0005-0000-0000-0000ED180000}"/>
    <cellStyle name="40% - Акцент4 3 9 4" xfId="11461" xr:uid="{00000000-0005-0000-0000-0000EE180000}"/>
    <cellStyle name="40% - Акцент4 4" xfId="1901" xr:uid="{00000000-0005-0000-0000-0000EF180000}"/>
    <cellStyle name="40% - Акцент4 4 10" xfId="1902" xr:uid="{00000000-0005-0000-0000-0000F0180000}"/>
    <cellStyle name="40% - Акцент4 4 10 2" xfId="8702" xr:uid="{00000000-0005-0000-0000-0000F1180000}"/>
    <cellStyle name="40% - Акцент4 4 10 3" xfId="9479" xr:uid="{00000000-0005-0000-0000-0000F2180000}"/>
    <cellStyle name="40% - Акцент4 4 10 4" xfId="11459" xr:uid="{00000000-0005-0000-0000-0000F3180000}"/>
    <cellStyle name="40% - Акцент4 4 11" xfId="8701" xr:uid="{00000000-0005-0000-0000-0000F4180000}"/>
    <cellStyle name="40% - Акцент4 4 12" xfId="9480" xr:uid="{00000000-0005-0000-0000-0000F5180000}"/>
    <cellStyle name="40% - Акцент4 4 13" xfId="11460" xr:uid="{00000000-0005-0000-0000-0000F6180000}"/>
    <cellStyle name="40% - Акцент4 4 2" xfId="1903" xr:uid="{00000000-0005-0000-0000-0000F7180000}"/>
    <cellStyle name="40% - Акцент4 4 2 2" xfId="8703" xr:uid="{00000000-0005-0000-0000-0000F8180000}"/>
    <cellStyle name="40% - Акцент4 4 2 3" xfId="9478" xr:uid="{00000000-0005-0000-0000-0000F9180000}"/>
    <cellStyle name="40% - Акцент4 4 2 4" xfId="11458" xr:uid="{00000000-0005-0000-0000-0000FA180000}"/>
    <cellStyle name="40% - Акцент4 4 3" xfId="1904" xr:uid="{00000000-0005-0000-0000-0000FB180000}"/>
    <cellStyle name="40% - Акцент4 4 3 2" xfId="8704" xr:uid="{00000000-0005-0000-0000-0000FC180000}"/>
    <cellStyle name="40% - Акцент4 4 3 3" xfId="9477" xr:uid="{00000000-0005-0000-0000-0000FD180000}"/>
    <cellStyle name="40% - Акцент4 4 3 4" xfId="11457" xr:uid="{00000000-0005-0000-0000-0000FE180000}"/>
    <cellStyle name="40% - Акцент4 4 4" xfId="1905" xr:uid="{00000000-0005-0000-0000-0000FF180000}"/>
    <cellStyle name="40% - Акцент4 4 4 2" xfId="8705" xr:uid="{00000000-0005-0000-0000-000000190000}"/>
    <cellStyle name="40% - Акцент4 4 4 3" xfId="9476" xr:uid="{00000000-0005-0000-0000-000001190000}"/>
    <cellStyle name="40% - Акцент4 4 4 4" xfId="11456" xr:uid="{00000000-0005-0000-0000-000002190000}"/>
    <cellStyle name="40% - Акцент4 4 5" xfId="1906" xr:uid="{00000000-0005-0000-0000-000003190000}"/>
    <cellStyle name="40% - Акцент4 4 5 2" xfId="8706" xr:uid="{00000000-0005-0000-0000-000004190000}"/>
    <cellStyle name="40% - Акцент4 4 5 3" xfId="9475" xr:uid="{00000000-0005-0000-0000-000005190000}"/>
    <cellStyle name="40% - Акцент4 4 5 4" xfId="11455" xr:uid="{00000000-0005-0000-0000-000006190000}"/>
    <cellStyle name="40% - Акцент4 4 6" xfId="1907" xr:uid="{00000000-0005-0000-0000-000007190000}"/>
    <cellStyle name="40% - Акцент4 4 6 2" xfId="8707" xr:uid="{00000000-0005-0000-0000-000008190000}"/>
    <cellStyle name="40% - Акцент4 4 6 3" xfId="9474" xr:uid="{00000000-0005-0000-0000-000009190000}"/>
    <cellStyle name="40% - Акцент4 4 6 4" xfId="11454" xr:uid="{00000000-0005-0000-0000-00000A190000}"/>
    <cellStyle name="40% - Акцент4 4 7" xfId="1908" xr:uid="{00000000-0005-0000-0000-00000B190000}"/>
    <cellStyle name="40% - Акцент4 4 7 2" xfId="8708" xr:uid="{00000000-0005-0000-0000-00000C190000}"/>
    <cellStyle name="40% - Акцент4 4 7 3" xfId="9473" xr:uid="{00000000-0005-0000-0000-00000D190000}"/>
    <cellStyle name="40% - Акцент4 4 7 4" xfId="11453" xr:uid="{00000000-0005-0000-0000-00000E190000}"/>
    <cellStyle name="40% - Акцент4 4 8" xfId="1909" xr:uid="{00000000-0005-0000-0000-00000F190000}"/>
    <cellStyle name="40% - Акцент4 4 8 2" xfId="8709" xr:uid="{00000000-0005-0000-0000-000010190000}"/>
    <cellStyle name="40% - Акцент4 4 8 3" xfId="9472" xr:uid="{00000000-0005-0000-0000-000011190000}"/>
    <cellStyle name="40% - Акцент4 4 8 4" xfId="11452" xr:uid="{00000000-0005-0000-0000-000012190000}"/>
    <cellStyle name="40% - Акцент4 4 9" xfId="1910" xr:uid="{00000000-0005-0000-0000-000013190000}"/>
    <cellStyle name="40% - Акцент4 4 9 2" xfId="8710" xr:uid="{00000000-0005-0000-0000-000014190000}"/>
    <cellStyle name="40% - Акцент4 4 9 3" xfId="9471" xr:uid="{00000000-0005-0000-0000-000015190000}"/>
    <cellStyle name="40% - Акцент4 4 9 4" xfId="11451" xr:uid="{00000000-0005-0000-0000-000016190000}"/>
    <cellStyle name="40% - Акцент4 5" xfId="1911" xr:uid="{00000000-0005-0000-0000-000017190000}"/>
    <cellStyle name="40% - Акцент4 5 10" xfId="1912" xr:uid="{00000000-0005-0000-0000-000018190000}"/>
    <cellStyle name="40% - Акцент4 5 10 2" xfId="8712" xr:uid="{00000000-0005-0000-0000-000019190000}"/>
    <cellStyle name="40% - Акцент4 5 10 3" xfId="9469" xr:uid="{00000000-0005-0000-0000-00001A190000}"/>
    <cellStyle name="40% - Акцент4 5 10 4" xfId="11449" xr:uid="{00000000-0005-0000-0000-00001B190000}"/>
    <cellStyle name="40% - Акцент4 5 11" xfId="8711" xr:uid="{00000000-0005-0000-0000-00001C190000}"/>
    <cellStyle name="40% - Акцент4 5 12" xfId="9470" xr:uid="{00000000-0005-0000-0000-00001D190000}"/>
    <cellStyle name="40% - Акцент4 5 13" xfId="11450" xr:uid="{00000000-0005-0000-0000-00001E190000}"/>
    <cellStyle name="40% - Акцент4 5 2" xfId="1913" xr:uid="{00000000-0005-0000-0000-00001F190000}"/>
    <cellStyle name="40% - Акцент4 5 2 2" xfId="8713" xr:uid="{00000000-0005-0000-0000-000020190000}"/>
    <cellStyle name="40% - Акцент4 5 2 3" xfId="9468" xr:uid="{00000000-0005-0000-0000-000021190000}"/>
    <cellStyle name="40% - Акцент4 5 2 4" xfId="11448" xr:uid="{00000000-0005-0000-0000-000022190000}"/>
    <cellStyle name="40% - Акцент4 5 3" xfId="1914" xr:uid="{00000000-0005-0000-0000-000023190000}"/>
    <cellStyle name="40% - Акцент4 5 3 2" xfId="8714" xr:uid="{00000000-0005-0000-0000-000024190000}"/>
    <cellStyle name="40% - Акцент4 5 3 3" xfId="9467" xr:uid="{00000000-0005-0000-0000-000025190000}"/>
    <cellStyle name="40% - Акцент4 5 3 4" xfId="11447" xr:uid="{00000000-0005-0000-0000-000026190000}"/>
    <cellStyle name="40% - Акцент4 5 4" xfId="1915" xr:uid="{00000000-0005-0000-0000-000027190000}"/>
    <cellStyle name="40% - Акцент4 5 4 2" xfId="8715" xr:uid="{00000000-0005-0000-0000-000028190000}"/>
    <cellStyle name="40% - Акцент4 5 4 3" xfId="9466" xr:uid="{00000000-0005-0000-0000-000029190000}"/>
    <cellStyle name="40% - Акцент4 5 4 4" xfId="11446" xr:uid="{00000000-0005-0000-0000-00002A190000}"/>
    <cellStyle name="40% - Акцент4 5 5" xfId="1916" xr:uid="{00000000-0005-0000-0000-00002B190000}"/>
    <cellStyle name="40% - Акцент4 5 5 2" xfId="8716" xr:uid="{00000000-0005-0000-0000-00002C190000}"/>
    <cellStyle name="40% - Акцент4 5 5 3" xfId="9465" xr:uid="{00000000-0005-0000-0000-00002D190000}"/>
    <cellStyle name="40% - Акцент4 5 5 4" xfId="11445" xr:uid="{00000000-0005-0000-0000-00002E190000}"/>
    <cellStyle name="40% - Акцент4 5 6" xfId="1917" xr:uid="{00000000-0005-0000-0000-00002F190000}"/>
    <cellStyle name="40% - Акцент4 5 6 2" xfId="8717" xr:uid="{00000000-0005-0000-0000-000030190000}"/>
    <cellStyle name="40% - Акцент4 5 6 3" xfId="9464" xr:uid="{00000000-0005-0000-0000-000031190000}"/>
    <cellStyle name="40% - Акцент4 5 6 4" xfId="11444" xr:uid="{00000000-0005-0000-0000-000032190000}"/>
    <cellStyle name="40% - Акцент4 5 7" xfId="1918" xr:uid="{00000000-0005-0000-0000-000033190000}"/>
    <cellStyle name="40% - Акцент4 5 7 2" xfId="8718" xr:uid="{00000000-0005-0000-0000-000034190000}"/>
    <cellStyle name="40% - Акцент4 5 7 3" xfId="9463" xr:uid="{00000000-0005-0000-0000-000035190000}"/>
    <cellStyle name="40% - Акцент4 5 7 4" xfId="11443" xr:uid="{00000000-0005-0000-0000-000036190000}"/>
    <cellStyle name="40% - Акцент4 5 8" xfId="1919" xr:uid="{00000000-0005-0000-0000-000037190000}"/>
    <cellStyle name="40% - Акцент4 5 8 2" xfId="8719" xr:uid="{00000000-0005-0000-0000-000038190000}"/>
    <cellStyle name="40% - Акцент4 5 8 3" xfId="9462" xr:uid="{00000000-0005-0000-0000-000039190000}"/>
    <cellStyle name="40% - Акцент4 5 8 4" xfId="11442" xr:uid="{00000000-0005-0000-0000-00003A190000}"/>
    <cellStyle name="40% - Акцент4 5 9" xfId="1920" xr:uid="{00000000-0005-0000-0000-00003B190000}"/>
    <cellStyle name="40% - Акцент4 5 9 2" xfId="8720" xr:uid="{00000000-0005-0000-0000-00003C190000}"/>
    <cellStyle name="40% - Акцент4 5 9 3" xfId="9461" xr:uid="{00000000-0005-0000-0000-00003D190000}"/>
    <cellStyle name="40% - Акцент4 5 9 4" xfId="11441" xr:uid="{00000000-0005-0000-0000-00003E190000}"/>
    <cellStyle name="40% - Акцент4 6" xfId="1921" xr:uid="{00000000-0005-0000-0000-00003F190000}"/>
    <cellStyle name="40% - Акцент4 6 10" xfId="1922" xr:uid="{00000000-0005-0000-0000-000040190000}"/>
    <cellStyle name="40% - Акцент4 6 10 2" xfId="8722" xr:uid="{00000000-0005-0000-0000-000041190000}"/>
    <cellStyle name="40% - Акцент4 6 10 3" xfId="9459" xr:uid="{00000000-0005-0000-0000-000042190000}"/>
    <cellStyle name="40% - Акцент4 6 10 4" xfId="11439" xr:uid="{00000000-0005-0000-0000-000043190000}"/>
    <cellStyle name="40% - Акцент4 6 11" xfId="8721" xr:uid="{00000000-0005-0000-0000-000044190000}"/>
    <cellStyle name="40% - Акцент4 6 12" xfId="9460" xr:uid="{00000000-0005-0000-0000-000045190000}"/>
    <cellStyle name="40% - Акцент4 6 13" xfId="11440" xr:uid="{00000000-0005-0000-0000-000046190000}"/>
    <cellStyle name="40% - Акцент4 6 2" xfId="1923" xr:uid="{00000000-0005-0000-0000-000047190000}"/>
    <cellStyle name="40% - Акцент4 6 2 2" xfId="8723" xr:uid="{00000000-0005-0000-0000-000048190000}"/>
    <cellStyle name="40% - Акцент4 6 2 3" xfId="9458" xr:uid="{00000000-0005-0000-0000-000049190000}"/>
    <cellStyle name="40% - Акцент4 6 2 4" xfId="11438" xr:uid="{00000000-0005-0000-0000-00004A190000}"/>
    <cellStyle name="40% - Акцент4 6 3" xfId="1924" xr:uid="{00000000-0005-0000-0000-00004B190000}"/>
    <cellStyle name="40% - Акцент4 6 3 2" xfId="8724" xr:uid="{00000000-0005-0000-0000-00004C190000}"/>
    <cellStyle name="40% - Акцент4 6 3 3" xfId="9457" xr:uid="{00000000-0005-0000-0000-00004D190000}"/>
    <cellStyle name="40% - Акцент4 6 3 4" xfId="11437" xr:uid="{00000000-0005-0000-0000-00004E190000}"/>
    <cellStyle name="40% - Акцент4 6 4" xfId="1925" xr:uid="{00000000-0005-0000-0000-00004F190000}"/>
    <cellStyle name="40% - Акцент4 6 4 2" xfId="8725" xr:uid="{00000000-0005-0000-0000-000050190000}"/>
    <cellStyle name="40% - Акцент4 6 4 3" xfId="9456" xr:uid="{00000000-0005-0000-0000-000051190000}"/>
    <cellStyle name="40% - Акцент4 6 4 4" xfId="11436" xr:uid="{00000000-0005-0000-0000-000052190000}"/>
    <cellStyle name="40% - Акцент4 6 5" xfId="1926" xr:uid="{00000000-0005-0000-0000-000053190000}"/>
    <cellStyle name="40% - Акцент4 6 5 2" xfId="8726" xr:uid="{00000000-0005-0000-0000-000054190000}"/>
    <cellStyle name="40% - Акцент4 6 5 3" xfId="9455" xr:uid="{00000000-0005-0000-0000-000055190000}"/>
    <cellStyle name="40% - Акцент4 6 5 4" xfId="11435" xr:uid="{00000000-0005-0000-0000-000056190000}"/>
    <cellStyle name="40% - Акцент4 6 6" xfId="1927" xr:uid="{00000000-0005-0000-0000-000057190000}"/>
    <cellStyle name="40% - Акцент4 6 6 2" xfId="8727" xr:uid="{00000000-0005-0000-0000-000058190000}"/>
    <cellStyle name="40% - Акцент4 6 6 3" xfId="9454" xr:uid="{00000000-0005-0000-0000-000059190000}"/>
    <cellStyle name="40% - Акцент4 6 6 4" xfId="11434" xr:uid="{00000000-0005-0000-0000-00005A190000}"/>
    <cellStyle name="40% - Акцент4 6 7" xfId="1928" xr:uid="{00000000-0005-0000-0000-00005B190000}"/>
    <cellStyle name="40% - Акцент4 6 7 2" xfId="8728" xr:uid="{00000000-0005-0000-0000-00005C190000}"/>
    <cellStyle name="40% - Акцент4 6 7 3" xfId="9453" xr:uid="{00000000-0005-0000-0000-00005D190000}"/>
    <cellStyle name="40% - Акцент4 6 7 4" xfId="11433" xr:uid="{00000000-0005-0000-0000-00005E190000}"/>
    <cellStyle name="40% - Акцент4 6 8" xfId="1929" xr:uid="{00000000-0005-0000-0000-00005F190000}"/>
    <cellStyle name="40% - Акцент4 6 8 2" xfId="8729" xr:uid="{00000000-0005-0000-0000-000060190000}"/>
    <cellStyle name="40% - Акцент4 6 8 3" xfId="9452" xr:uid="{00000000-0005-0000-0000-000061190000}"/>
    <cellStyle name="40% - Акцент4 6 8 4" xfId="11432" xr:uid="{00000000-0005-0000-0000-000062190000}"/>
    <cellStyle name="40% - Акцент4 6 9" xfId="1930" xr:uid="{00000000-0005-0000-0000-000063190000}"/>
    <cellStyle name="40% - Акцент4 6 9 2" xfId="8730" xr:uid="{00000000-0005-0000-0000-000064190000}"/>
    <cellStyle name="40% - Акцент4 6 9 3" xfId="9451" xr:uid="{00000000-0005-0000-0000-000065190000}"/>
    <cellStyle name="40% - Акцент4 6 9 4" xfId="11431" xr:uid="{00000000-0005-0000-0000-000066190000}"/>
    <cellStyle name="40% - Акцент4 7" xfId="1931" xr:uid="{00000000-0005-0000-0000-000067190000}"/>
    <cellStyle name="40% - Акцент4 7 10" xfId="1932" xr:uid="{00000000-0005-0000-0000-000068190000}"/>
    <cellStyle name="40% - Акцент4 7 10 2" xfId="8732" xr:uid="{00000000-0005-0000-0000-000069190000}"/>
    <cellStyle name="40% - Акцент4 7 10 3" xfId="9449" xr:uid="{00000000-0005-0000-0000-00006A190000}"/>
    <cellStyle name="40% - Акцент4 7 10 4" xfId="11429" xr:uid="{00000000-0005-0000-0000-00006B190000}"/>
    <cellStyle name="40% - Акцент4 7 11" xfId="8731" xr:uid="{00000000-0005-0000-0000-00006C190000}"/>
    <cellStyle name="40% - Акцент4 7 12" xfId="9450" xr:uid="{00000000-0005-0000-0000-00006D190000}"/>
    <cellStyle name="40% - Акцент4 7 13" xfId="11430" xr:uid="{00000000-0005-0000-0000-00006E190000}"/>
    <cellStyle name="40% - Акцент4 7 2" xfId="1933" xr:uid="{00000000-0005-0000-0000-00006F190000}"/>
    <cellStyle name="40% - Акцент4 7 2 2" xfId="8733" xr:uid="{00000000-0005-0000-0000-000070190000}"/>
    <cellStyle name="40% - Акцент4 7 2 3" xfId="9448" xr:uid="{00000000-0005-0000-0000-000071190000}"/>
    <cellStyle name="40% - Акцент4 7 2 4" xfId="11428" xr:uid="{00000000-0005-0000-0000-000072190000}"/>
    <cellStyle name="40% - Акцент4 7 3" xfId="1934" xr:uid="{00000000-0005-0000-0000-000073190000}"/>
    <cellStyle name="40% - Акцент4 7 3 2" xfId="8734" xr:uid="{00000000-0005-0000-0000-000074190000}"/>
    <cellStyle name="40% - Акцент4 7 3 3" xfId="9447" xr:uid="{00000000-0005-0000-0000-000075190000}"/>
    <cellStyle name="40% - Акцент4 7 3 4" xfId="11427" xr:uid="{00000000-0005-0000-0000-000076190000}"/>
    <cellStyle name="40% - Акцент4 7 4" xfId="1935" xr:uid="{00000000-0005-0000-0000-000077190000}"/>
    <cellStyle name="40% - Акцент4 7 4 2" xfId="8735" xr:uid="{00000000-0005-0000-0000-000078190000}"/>
    <cellStyle name="40% - Акцент4 7 4 3" xfId="9446" xr:uid="{00000000-0005-0000-0000-000079190000}"/>
    <cellStyle name="40% - Акцент4 7 4 4" xfId="11426" xr:uid="{00000000-0005-0000-0000-00007A190000}"/>
    <cellStyle name="40% - Акцент4 7 5" xfId="1936" xr:uid="{00000000-0005-0000-0000-00007B190000}"/>
    <cellStyle name="40% - Акцент4 7 5 2" xfId="8736" xr:uid="{00000000-0005-0000-0000-00007C190000}"/>
    <cellStyle name="40% - Акцент4 7 5 3" xfId="9445" xr:uid="{00000000-0005-0000-0000-00007D190000}"/>
    <cellStyle name="40% - Акцент4 7 5 4" xfId="11425" xr:uid="{00000000-0005-0000-0000-00007E190000}"/>
    <cellStyle name="40% - Акцент4 7 6" xfId="1937" xr:uid="{00000000-0005-0000-0000-00007F190000}"/>
    <cellStyle name="40% - Акцент4 7 6 2" xfId="8737" xr:uid="{00000000-0005-0000-0000-000080190000}"/>
    <cellStyle name="40% - Акцент4 7 6 3" xfId="9444" xr:uid="{00000000-0005-0000-0000-000081190000}"/>
    <cellStyle name="40% - Акцент4 7 6 4" xfId="11424" xr:uid="{00000000-0005-0000-0000-000082190000}"/>
    <cellStyle name="40% - Акцент4 7 7" xfId="1938" xr:uid="{00000000-0005-0000-0000-000083190000}"/>
    <cellStyle name="40% - Акцент4 7 7 2" xfId="8738" xr:uid="{00000000-0005-0000-0000-000084190000}"/>
    <cellStyle name="40% - Акцент4 7 7 3" xfId="9443" xr:uid="{00000000-0005-0000-0000-000085190000}"/>
    <cellStyle name="40% - Акцент4 7 7 4" xfId="11423" xr:uid="{00000000-0005-0000-0000-000086190000}"/>
    <cellStyle name="40% - Акцент4 7 8" xfId="1939" xr:uid="{00000000-0005-0000-0000-000087190000}"/>
    <cellStyle name="40% - Акцент4 7 8 2" xfId="8739" xr:uid="{00000000-0005-0000-0000-000088190000}"/>
    <cellStyle name="40% - Акцент4 7 8 3" xfId="9442" xr:uid="{00000000-0005-0000-0000-000089190000}"/>
    <cellStyle name="40% - Акцент4 7 8 4" xfId="11422" xr:uid="{00000000-0005-0000-0000-00008A190000}"/>
    <cellStyle name="40% - Акцент4 7 9" xfId="1940" xr:uid="{00000000-0005-0000-0000-00008B190000}"/>
    <cellStyle name="40% - Акцент4 7 9 2" xfId="8740" xr:uid="{00000000-0005-0000-0000-00008C190000}"/>
    <cellStyle name="40% - Акцент4 7 9 3" xfId="9441" xr:uid="{00000000-0005-0000-0000-00008D190000}"/>
    <cellStyle name="40% - Акцент4 7 9 4" xfId="11421" xr:uid="{00000000-0005-0000-0000-00008E190000}"/>
    <cellStyle name="40% - Акцент4 8" xfId="1941" xr:uid="{00000000-0005-0000-0000-00008F190000}"/>
    <cellStyle name="40% - Акцент4 8 10" xfId="1942" xr:uid="{00000000-0005-0000-0000-000090190000}"/>
    <cellStyle name="40% - Акцент4 8 10 2" xfId="8742" xr:uid="{00000000-0005-0000-0000-000091190000}"/>
    <cellStyle name="40% - Акцент4 8 10 3" xfId="9439" xr:uid="{00000000-0005-0000-0000-000092190000}"/>
    <cellStyle name="40% - Акцент4 8 10 4" xfId="11419" xr:uid="{00000000-0005-0000-0000-000093190000}"/>
    <cellStyle name="40% - Акцент4 8 11" xfId="8741" xr:uid="{00000000-0005-0000-0000-000094190000}"/>
    <cellStyle name="40% - Акцент4 8 12" xfId="9440" xr:uid="{00000000-0005-0000-0000-000095190000}"/>
    <cellStyle name="40% - Акцент4 8 13" xfId="11420" xr:uid="{00000000-0005-0000-0000-000096190000}"/>
    <cellStyle name="40% - Акцент4 8 2" xfId="1943" xr:uid="{00000000-0005-0000-0000-000097190000}"/>
    <cellStyle name="40% - Акцент4 8 2 2" xfId="8743" xr:uid="{00000000-0005-0000-0000-000098190000}"/>
    <cellStyle name="40% - Акцент4 8 2 3" xfId="9438" xr:uid="{00000000-0005-0000-0000-000099190000}"/>
    <cellStyle name="40% - Акцент4 8 2 4" xfId="11418" xr:uid="{00000000-0005-0000-0000-00009A190000}"/>
    <cellStyle name="40% - Акцент4 8 3" xfId="1944" xr:uid="{00000000-0005-0000-0000-00009B190000}"/>
    <cellStyle name="40% - Акцент4 8 3 2" xfId="8744" xr:uid="{00000000-0005-0000-0000-00009C190000}"/>
    <cellStyle name="40% - Акцент4 8 3 3" xfId="9437" xr:uid="{00000000-0005-0000-0000-00009D190000}"/>
    <cellStyle name="40% - Акцент4 8 3 4" xfId="11417" xr:uid="{00000000-0005-0000-0000-00009E190000}"/>
    <cellStyle name="40% - Акцент4 8 4" xfId="1945" xr:uid="{00000000-0005-0000-0000-00009F190000}"/>
    <cellStyle name="40% - Акцент4 8 4 2" xfId="8745" xr:uid="{00000000-0005-0000-0000-0000A0190000}"/>
    <cellStyle name="40% - Акцент4 8 4 3" xfId="9436" xr:uid="{00000000-0005-0000-0000-0000A1190000}"/>
    <cellStyle name="40% - Акцент4 8 4 4" xfId="11416" xr:uid="{00000000-0005-0000-0000-0000A2190000}"/>
    <cellStyle name="40% - Акцент4 8 5" xfId="1946" xr:uid="{00000000-0005-0000-0000-0000A3190000}"/>
    <cellStyle name="40% - Акцент4 8 5 2" xfId="8746" xr:uid="{00000000-0005-0000-0000-0000A4190000}"/>
    <cellStyle name="40% - Акцент4 8 5 3" xfId="9435" xr:uid="{00000000-0005-0000-0000-0000A5190000}"/>
    <cellStyle name="40% - Акцент4 8 5 4" xfId="11415" xr:uid="{00000000-0005-0000-0000-0000A6190000}"/>
    <cellStyle name="40% - Акцент4 8 6" xfId="1947" xr:uid="{00000000-0005-0000-0000-0000A7190000}"/>
    <cellStyle name="40% - Акцент4 8 6 2" xfId="8747" xr:uid="{00000000-0005-0000-0000-0000A8190000}"/>
    <cellStyle name="40% - Акцент4 8 6 3" xfId="9434" xr:uid="{00000000-0005-0000-0000-0000A9190000}"/>
    <cellStyle name="40% - Акцент4 8 6 4" xfId="11414" xr:uid="{00000000-0005-0000-0000-0000AA190000}"/>
    <cellStyle name="40% - Акцент4 8 7" xfId="1948" xr:uid="{00000000-0005-0000-0000-0000AB190000}"/>
    <cellStyle name="40% - Акцент4 8 7 2" xfId="8748" xr:uid="{00000000-0005-0000-0000-0000AC190000}"/>
    <cellStyle name="40% - Акцент4 8 7 3" xfId="9433" xr:uid="{00000000-0005-0000-0000-0000AD190000}"/>
    <cellStyle name="40% - Акцент4 8 7 4" xfId="11413" xr:uid="{00000000-0005-0000-0000-0000AE190000}"/>
    <cellStyle name="40% - Акцент4 8 8" xfId="1949" xr:uid="{00000000-0005-0000-0000-0000AF190000}"/>
    <cellStyle name="40% - Акцент4 8 8 2" xfId="8749" xr:uid="{00000000-0005-0000-0000-0000B0190000}"/>
    <cellStyle name="40% - Акцент4 8 8 3" xfId="9432" xr:uid="{00000000-0005-0000-0000-0000B1190000}"/>
    <cellStyle name="40% - Акцент4 8 8 4" xfId="11412" xr:uid="{00000000-0005-0000-0000-0000B2190000}"/>
    <cellStyle name="40% - Акцент4 8 9" xfId="1950" xr:uid="{00000000-0005-0000-0000-0000B3190000}"/>
    <cellStyle name="40% - Акцент4 8 9 2" xfId="8750" xr:uid="{00000000-0005-0000-0000-0000B4190000}"/>
    <cellStyle name="40% - Акцент4 8 9 3" xfId="9431" xr:uid="{00000000-0005-0000-0000-0000B5190000}"/>
    <cellStyle name="40% - Акцент4 8 9 4" xfId="11411" xr:uid="{00000000-0005-0000-0000-0000B6190000}"/>
    <cellStyle name="40% - Акцент4 9" xfId="1951" xr:uid="{00000000-0005-0000-0000-0000B7190000}"/>
    <cellStyle name="40% - Акцент4 9 10" xfId="1952" xr:uid="{00000000-0005-0000-0000-0000B8190000}"/>
    <cellStyle name="40% - Акцент4 9 10 2" xfId="8752" xr:uid="{00000000-0005-0000-0000-0000B9190000}"/>
    <cellStyle name="40% - Акцент4 9 10 3" xfId="9429" xr:uid="{00000000-0005-0000-0000-0000BA190000}"/>
    <cellStyle name="40% - Акцент4 9 10 4" xfId="11409" xr:uid="{00000000-0005-0000-0000-0000BB190000}"/>
    <cellStyle name="40% - Акцент4 9 11" xfId="8751" xr:uid="{00000000-0005-0000-0000-0000BC190000}"/>
    <cellStyle name="40% - Акцент4 9 12" xfId="9430" xr:uid="{00000000-0005-0000-0000-0000BD190000}"/>
    <cellStyle name="40% - Акцент4 9 13" xfId="11410" xr:uid="{00000000-0005-0000-0000-0000BE190000}"/>
    <cellStyle name="40% - Акцент4 9 2" xfId="1953" xr:uid="{00000000-0005-0000-0000-0000BF190000}"/>
    <cellStyle name="40% - Акцент4 9 2 2" xfId="8753" xr:uid="{00000000-0005-0000-0000-0000C0190000}"/>
    <cellStyle name="40% - Акцент4 9 2 3" xfId="9428" xr:uid="{00000000-0005-0000-0000-0000C1190000}"/>
    <cellStyle name="40% - Акцент4 9 2 4" xfId="11408" xr:uid="{00000000-0005-0000-0000-0000C2190000}"/>
    <cellStyle name="40% - Акцент4 9 3" xfId="1954" xr:uid="{00000000-0005-0000-0000-0000C3190000}"/>
    <cellStyle name="40% - Акцент4 9 3 2" xfId="8754" xr:uid="{00000000-0005-0000-0000-0000C4190000}"/>
    <cellStyle name="40% - Акцент4 9 3 3" xfId="9427" xr:uid="{00000000-0005-0000-0000-0000C5190000}"/>
    <cellStyle name="40% - Акцент4 9 3 4" xfId="11407" xr:uid="{00000000-0005-0000-0000-0000C6190000}"/>
    <cellStyle name="40% - Акцент4 9 4" xfId="1955" xr:uid="{00000000-0005-0000-0000-0000C7190000}"/>
    <cellStyle name="40% - Акцент4 9 4 2" xfId="8755" xr:uid="{00000000-0005-0000-0000-0000C8190000}"/>
    <cellStyle name="40% - Акцент4 9 4 3" xfId="9426" xr:uid="{00000000-0005-0000-0000-0000C9190000}"/>
    <cellStyle name="40% - Акцент4 9 4 4" xfId="11406" xr:uid="{00000000-0005-0000-0000-0000CA190000}"/>
    <cellStyle name="40% - Акцент4 9 5" xfId="1956" xr:uid="{00000000-0005-0000-0000-0000CB190000}"/>
    <cellStyle name="40% - Акцент4 9 5 2" xfId="8756" xr:uid="{00000000-0005-0000-0000-0000CC190000}"/>
    <cellStyle name="40% - Акцент4 9 5 3" xfId="9425" xr:uid="{00000000-0005-0000-0000-0000CD190000}"/>
    <cellStyle name="40% - Акцент4 9 5 4" xfId="11405" xr:uid="{00000000-0005-0000-0000-0000CE190000}"/>
    <cellStyle name="40% - Акцент4 9 6" xfId="1957" xr:uid="{00000000-0005-0000-0000-0000CF190000}"/>
    <cellStyle name="40% - Акцент4 9 6 2" xfId="8757" xr:uid="{00000000-0005-0000-0000-0000D0190000}"/>
    <cellStyle name="40% - Акцент4 9 6 3" xfId="9424" xr:uid="{00000000-0005-0000-0000-0000D1190000}"/>
    <cellStyle name="40% - Акцент4 9 6 4" xfId="11404" xr:uid="{00000000-0005-0000-0000-0000D2190000}"/>
    <cellStyle name="40% - Акцент4 9 7" xfId="1958" xr:uid="{00000000-0005-0000-0000-0000D3190000}"/>
    <cellStyle name="40% - Акцент4 9 7 2" xfId="8758" xr:uid="{00000000-0005-0000-0000-0000D4190000}"/>
    <cellStyle name="40% - Акцент4 9 7 3" xfId="9423" xr:uid="{00000000-0005-0000-0000-0000D5190000}"/>
    <cellStyle name="40% - Акцент4 9 7 4" xfId="11403" xr:uid="{00000000-0005-0000-0000-0000D6190000}"/>
    <cellStyle name="40% - Акцент4 9 8" xfId="1959" xr:uid="{00000000-0005-0000-0000-0000D7190000}"/>
    <cellStyle name="40% - Акцент4 9 8 2" xfId="8759" xr:uid="{00000000-0005-0000-0000-0000D8190000}"/>
    <cellStyle name="40% - Акцент4 9 8 3" xfId="9422" xr:uid="{00000000-0005-0000-0000-0000D9190000}"/>
    <cellStyle name="40% - Акцент4 9 8 4" xfId="11402" xr:uid="{00000000-0005-0000-0000-0000DA190000}"/>
    <cellStyle name="40% - Акцент4 9 9" xfId="1960" xr:uid="{00000000-0005-0000-0000-0000DB190000}"/>
    <cellStyle name="40% - Акцент4 9 9 2" xfId="8760" xr:uid="{00000000-0005-0000-0000-0000DC190000}"/>
    <cellStyle name="40% - Акцент4 9 9 3" xfId="9421" xr:uid="{00000000-0005-0000-0000-0000DD190000}"/>
    <cellStyle name="40% - Акцент4 9 9 4" xfId="11401" xr:uid="{00000000-0005-0000-0000-0000DE190000}"/>
    <cellStyle name="40% - Акцент5 10" xfId="1961" xr:uid="{00000000-0005-0000-0000-0000DF190000}"/>
    <cellStyle name="40% - Акцент5 10 10" xfId="1962" xr:uid="{00000000-0005-0000-0000-0000E0190000}"/>
    <cellStyle name="40% - Акцент5 10 10 2" xfId="8762" xr:uid="{00000000-0005-0000-0000-0000E1190000}"/>
    <cellStyle name="40% - Акцент5 10 10 3" xfId="9419" xr:uid="{00000000-0005-0000-0000-0000E2190000}"/>
    <cellStyle name="40% - Акцент5 10 10 4" xfId="11399" xr:uid="{00000000-0005-0000-0000-0000E3190000}"/>
    <cellStyle name="40% - Акцент5 10 11" xfId="8761" xr:uid="{00000000-0005-0000-0000-0000E4190000}"/>
    <cellStyle name="40% - Акцент5 10 12" xfId="9420" xr:uid="{00000000-0005-0000-0000-0000E5190000}"/>
    <cellStyle name="40% - Акцент5 10 13" xfId="11400" xr:uid="{00000000-0005-0000-0000-0000E6190000}"/>
    <cellStyle name="40% - Акцент5 10 2" xfId="1963" xr:uid="{00000000-0005-0000-0000-0000E7190000}"/>
    <cellStyle name="40% - Акцент5 10 2 2" xfId="8763" xr:uid="{00000000-0005-0000-0000-0000E8190000}"/>
    <cellStyle name="40% - Акцент5 10 2 3" xfId="9418" xr:uid="{00000000-0005-0000-0000-0000E9190000}"/>
    <cellStyle name="40% - Акцент5 10 2 4" xfId="11398" xr:uid="{00000000-0005-0000-0000-0000EA190000}"/>
    <cellStyle name="40% - Акцент5 10 3" xfId="1964" xr:uid="{00000000-0005-0000-0000-0000EB190000}"/>
    <cellStyle name="40% - Акцент5 10 3 2" xfId="8764" xr:uid="{00000000-0005-0000-0000-0000EC190000}"/>
    <cellStyle name="40% - Акцент5 10 3 3" xfId="9417" xr:uid="{00000000-0005-0000-0000-0000ED190000}"/>
    <cellStyle name="40% - Акцент5 10 3 4" xfId="11397" xr:uid="{00000000-0005-0000-0000-0000EE190000}"/>
    <cellStyle name="40% - Акцент5 10 4" xfId="1965" xr:uid="{00000000-0005-0000-0000-0000EF190000}"/>
    <cellStyle name="40% - Акцент5 10 4 2" xfId="8765" xr:uid="{00000000-0005-0000-0000-0000F0190000}"/>
    <cellStyle name="40% - Акцент5 10 4 3" xfId="9416" xr:uid="{00000000-0005-0000-0000-0000F1190000}"/>
    <cellStyle name="40% - Акцент5 10 4 4" xfId="11396" xr:uid="{00000000-0005-0000-0000-0000F2190000}"/>
    <cellStyle name="40% - Акцент5 10 5" xfId="1966" xr:uid="{00000000-0005-0000-0000-0000F3190000}"/>
    <cellStyle name="40% - Акцент5 10 5 2" xfId="8766" xr:uid="{00000000-0005-0000-0000-0000F4190000}"/>
    <cellStyle name="40% - Акцент5 10 5 3" xfId="9415" xr:uid="{00000000-0005-0000-0000-0000F5190000}"/>
    <cellStyle name="40% - Акцент5 10 5 4" xfId="11395" xr:uid="{00000000-0005-0000-0000-0000F6190000}"/>
    <cellStyle name="40% - Акцент5 10 6" xfId="1967" xr:uid="{00000000-0005-0000-0000-0000F7190000}"/>
    <cellStyle name="40% - Акцент5 10 6 2" xfId="8767" xr:uid="{00000000-0005-0000-0000-0000F8190000}"/>
    <cellStyle name="40% - Акцент5 10 6 3" xfId="9414" xr:uid="{00000000-0005-0000-0000-0000F9190000}"/>
    <cellStyle name="40% - Акцент5 10 6 4" xfId="11394" xr:uid="{00000000-0005-0000-0000-0000FA190000}"/>
    <cellStyle name="40% - Акцент5 10 7" xfId="1968" xr:uid="{00000000-0005-0000-0000-0000FB190000}"/>
    <cellStyle name="40% - Акцент5 10 7 2" xfId="8768" xr:uid="{00000000-0005-0000-0000-0000FC190000}"/>
    <cellStyle name="40% - Акцент5 10 7 3" xfId="9413" xr:uid="{00000000-0005-0000-0000-0000FD190000}"/>
    <cellStyle name="40% - Акцент5 10 7 4" xfId="11393" xr:uid="{00000000-0005-0000-0000-0000FE190000}"/>
    <cellStyle name="40% - Акцент5 10 8" xfId="1969" xr:uid="{00000000-0005-0000-0000-0000FF190000}"/>
    <cellStyle name="40% - Акцент5 10 8 2" xfId="8769" xr:uid="{00000000-0005-0000-0000-0000001A0000}"/>
    <cellStyle name="40% - Акцент5 10 8 3" xfId="9412" xr:uid="{00000000-0005-0000-0000-0000011A0000}"/>
    <cellStyle name="40% - Акцент5 10 8 4" xfId="11392" xr:uid="{00000000-0005-0000-0000-0000021A0000}"/>
    <cellStyle name="40% - Акцент5 10 9" xfId="1970" xr:uid="{00000000-0005-0000-0000-0000031A0000}"/>
    <cellStyle name="40% - Акцент5 10 9 2" xfId="8770" xr:uid="{00000000-0005-0000-0000-0000041A0000}"/>
    <cellStyle name="40% - Акцент5 10 9 3" xfId="9411" xr:uid="{00000000-0005-0000-0000-0000051A0000}"/>
    <cellStyle name="40% - Акцент5 10 9 4" xfId="11391" xr:uid="{00000000-0005-0000-0000-0000061A0000}"/>
    <cellStyle name="40% - Акцент5 11" xfId="1971" xr:uid="{00000000-0005-0000-0000-0000071A0000}"/>
    <cellStyle name="40% - Акцент5 11 10" xfId="1972" xr:uid="{00000000-0005-0000-0000-0000081A0000}"/>
    <cellStyle name="40% - Акцент5 11 10 2" xfId="8772" xr:uid="{00000000-0005-0000-0000-0000091A0000}"/>
    <cellStyle name="40% - Акцент5 11 10 3" xfId="9409" xr:uid="{00000000-0005-0000-0000-00000A1A0000}"/>
    <cellStyle name="40% - Акцент5 11 10 4" xfId="11389" xr:uid="{00000000-0005-0000-0000-00000B1A0000}"/>
    <cellStyle name="40% - Акцент5 11 11" xfId="8771" xr:uid="{00000000-0005-0000-0000-00000C1A0000}"/>
    <cellStyle name="40% - Акцент5 11 12" xfId="9410" xr:uid="{00000000-0005-0000-0000-00000D1A0000}"/>
    <cellStyle name="40% - Акцент5 11 13" xfId="11390" xr:uid="{00000000-0005-0000-0000-00000E1A0000}"/>
    <cellStyle name="40% - Акцент5 11 2" xfId="1973" xr:uid="{00000000-0005-0000-0000-00000F1A0000}"/>
    <cellStyle name="40% - Акцент5 11 2 2" xfId="8773" xr:uid="{00000000-0005-0000-0000-0000101A0000}"/>
    <cellStyle name="40% - Акцент5 11 2 3" xfId="9408" xr:uid="{00000000-0005-0000-0000-0000111A0000}"/>
    <cellStyle name="40% - Акцент5 11 2 4" xfId="11388" xr:uid="{00000000-0005-0000-0000-0000121A0000}"/>
    <cellStyle name="40% - Акцент5 11 3" xfId="1974" xr:uid="{00000000-0005-0000-0000-0000131A0000}"/>
    <cellStyle name="40% - Акцент5 11 3 2" xfId="8774" xr:uid="{00000000-0005-0000-0000-0000141A0000}"/>
    <cellStyle name="40% - Акцент5 11 3 3" xfId="9407" xr:uid="{00000000-0005-0000-0000-0000151A0000}"/>
    <cellStyle name="40% - Акцент5 11 3 4" xfId="11387" xr:uid="{00000000-0005-0000-0000-0000161A0000}"/>
    <cellStyle name="40% - Акцент5 11 4" xfId="1975" xr:uid="{00000000-0005-0000-0000-0000171A0000}"/>
    <cellStyle name="40% - Акцент5 11 4 2" xfId="8775" xr:uid="{00000000-0005-0000-0000-0000181A0000}"/>
    <cellStyle name="40% - Акцент5 11 4 3" xfId="9406" xr:uid="{00000000-0005-0000-0000-0000191A0000}"/>
    <cellStyle name="40% - Акцент5 11 4 4" xfId="11386" xr:uid="{00000000-0005-0000-0000-00001A1A0000}"/>
    <cellStyle name="40% - Акцент5 11 5" xfId="1976" xr:uid="{00000000-0005-0000-0000-00001B1A0000}"/>
    <cellStyle name="40% - Акцент5 11 5 2" xfId="8776" xr:uid="{00000000-0005-0000-0000-00001C1A0000}"/>
    <cellStyle name="40% - Акцент5 11 5 3" xfId="9405" xr:uid="{00000000-0005-0000-0000-00001D1A0000}"/>
    <cellStyle name="40% - Акцент5 11 5 4" xfId="11385" xr:uid="{00000000-0005-0000-0000-00001E1A0000}"/>
    <cellStyle name="40% - Акцент5 11 6" xfId="1977" xr:uid="{00000000-0005-0000-0000-00001F1A0000}"/>
    <cellStyle name="40% - Акцент5 11 6 2" xfId="8777" xr:uid="{00000000-0005-0000-0000-0000201A0000}"/>
    <cellStyle name="40% - Акцент5 11 6 3" xfId="9404" xr:uid="{00000000-0005-0000-0000-0000211A0000}"/>
    <cellStyle name="40% - Акцент5 11 6 4" xfId="11384" xr:uid="{00000000-0005-0000-0000-0000221A0000}"/>
    <cellStyle name="40% - Акцент5 11 7" xfId="1978" xr:uid="{00000000-0005-0000-0000-0000231A0000}"/>
    <cellStyle name="40% - Акцент5 11 7 2" xfId="8778" xr:uid="{00000000-0005-0000-0000-0000241A0000}"/>
    <cellStyle name="40% - Акцент5 11 7 3" xfId="9403" xr:uid="{00000000-0005-0000-0000-0000251A0000}"/>
    <cellStyle name="40% - Акцент5 11 7 4" xfId="11383" xr:uid="{00000000-0005-0000-0000-0000261A0000}"/>
    <cellStyle name="40% - Акцент5 11 8" xfId="1979" xr:uid="{00000000-0005-0000-0000-0000271A0000}"/>
    <cellStyle name="40% - Акцент5 11 8 2" xfId="8779" xr:uid="{00000000-0005-0000-0000-0000281A0000}"/>
    <cellStyle name="40% - Акцент5 11 8 3" xfId="9402" xr:uid="{00000000-0005-0000-0000-0000291A0000}"/>
    <cellStyle name="40% - Акцент5 11 8 4" xfId="11382" xr:uid="{00000000-0005-0000-0000-00002A1A0000}"/>
    <cellStyle name="40% - Акцент5 11 9" xfId="1980" xr:uid="{00000000-0005-0000-0000-00002B1A0000}"/>
    <cellStyle name="40% - Акцент5 11 9 2" xfId="8780" xr:uid="{00000000-0005-0000-0000-00002C1A0000}"/>
    <cellStyle name="40% - Акцент5 11 9 3" xfId="9401" xr:uid="{00000000-0005-0000-0000-00002D1A0000}"/>
    <cellStyle name="40% - Акцент5 11 9 4" xfId="11381" xr:uid="{00000000-0005-0000-0000-00002E1A0000}"/>
    <cellStyle name="40% - Акцент5 12" xfId="1981" xr:uid="{00000000-0005-0000-0000-00002F1A0000}"/>
    <cellStyle name="40% - Акцент5 12 10" xfId="1982" xr:uid="{00000000-0005-0000-0000-0000301A0000}"/>
    <cellStyle name="40% - Акцент5 12 10 2" xfId="8782" xr:uid="{00000000-0005-0000-0000-0000311A0000}"/>
    <cellStyle name="40% - Акцент5 12 10 3" xfId="9399" xr:uid="{00000000-0005-0000-0000-0000321A0000}"/>
    <cellStyle name="40% - Акцент5 12 10 4" xfId="11379" xr:uid="{00000000-0005-0000-0000-0000331A0000}"/>
    <cellStyle name="40% - Акцент5 12 11" xfId="8781" xr:uid="{00000000-0005-0000-0000-0000341A0000}"/>
    <cellStyle name="40% - Акцент5 12 12" xfId="9400" xr:uid="{00000000-0005-0000-0000-0000351A0000}"/>
    <cellStyle name="40% - Акцент5 12 13" xfId="11380" xr:uid="{00000000-0005-0000-0000-0000361A0000}"/>
    <cellStyle name="40% - Акцент5 12 2" xfId="1983" xr:uid="{00000000-0005-0000-0000-0000371A0000}"/>
    <cellStyle name="40% - Акцент5 12 2 2" xfId="8783" xr:uid="{00000000-0005-0000-0000-0000381A0000}"/>
    <cellStyle name="40% - Акцент5 12 2 3" xfId="9398" xr:uid="{00000000-0005-0000-0000-0000391A0000}"/>
    <cellStyle name="40% - Акцент5 12 2 4" xfId="11378" xr:uid="{00000000-0005-0000-0000-00003A1A0000}"/>
    <cellStyle name="40% - Акцент5 12 3" xfId="1984" xr:uid="{00000000-0005-0000-0000-00003B1A0000}"/>
    <cellStyle name="40% - Акцент5 12 3 2" xfId="8784" xr:uid="{00000000-0005-0000-0000-00003C1A0000}"/>
    <cellStyle name="40% - Акцент5 12 3 3" xfId="9397" xr:uid="{00000000-0005-0000-0000-00003D1A0000}"/>
    <cellStyle name="40% - Акцент5 12 3 4" xfId="11377" xr:uid="{00000000-0005-0000-0000-00003E1A0000}"/>
    <cellStyle name="40% - Акцент5 12 4" xfId="1985" xr:uid="{00000000-0005-0000-0000-00003F1A0000}"/>
    <cellStyle name="40% - Акцент5 12 4 2" xfId="8785" xr:uid="{00000000-0005-0000-0000-0000401A0000}"/>
    <cellStyle name="40% - Акцент5 12 4 3" xfId="9396" xr:uid="{00000000-0005-0000-0000-0000411A0000}"/>
    <cellStyle name="40% - Акцент5 12 4 4" xfId="11376" xr:uid="{00000000-0005-0000-0000-0000421A0000}"/>
    <cellStyle name="40% - Акцент5 12 5" xfId="1986" xr:uid="{00000000-0005-0000-0000-0000431A0000}"/>
    <cellStyle name="40% - Акцент5 12 5 2" xfId="8786" xr:uid="{00000000-0005-0000-0000-0000441A0000}"/>
    <cellStyle name="40% - Акцент5 12 5 3" xfId="9395" xr:uid="{00000000-0005-0000-0000-0000451A0000}"/>
    <cellStyle name="40% - Акцент5 12 5 4" xfId="11375" xr:uid="{00000000-0005-0000-0000-0000461A0000}"/>
    <cellStyle name="40% - Акцент5 12 6" xfId="1987" xr:uid="{00000000-0005-0000-0000-0000471A0000}"/>
    <cellStyle name="40% - Акцент5 12 6 2" xfId="8787" xr:uid="{00000000-0005-0000-0000-0000481A0000}"/>
    <cellStyle name="40% - Акцент5 12 6 3" xfId="9394" xr:uid="{00000000-0005-0000-0000-0000491A0000}"/>
    <cellStyle name="40% - Акцент5 12 6 4" xfId="11374" xr:uid="{00000000-0005-0000-0000-00004A1A0000}"/>
    <cellStyle name="40% - Акцент5 12 7" xfId="1988" xr:uid="{00000000-0005-0000-0000-00004B1A0000}"/>
    <cellStyle name="40% - Акцент5 12 7 2" xfId="8788" xr:uid="{00000000-0005-0000-0000-00004C1A0000}"/>
    <cellStyle name="40% - Акцент5 12 7 3" xfId="9393" xr:uid="{00000000-0005-0000-0000-00004D1A0000}"/>
    <cellStyle name="40% - Акцент5 12 7 4" xfId="11373" xr:uid="{00000000-0005-0000-0000-00004E1A0000}"/>
    <cellStyle name="40% - Акцент5 12 8" xfId="1989" xr:uid="{00000000-0005-0000-0000-00004F1A0000}"/>
    <cellStyle name="40% - Акцент5 12 8 2" xfId="8789" xr:uid="{00000000-0005-0000-0000-0000501A0000}"/>
    <cellStyle name="40% - Акцент5 12 8 3" xfId="9392" xr:uid="{00000000-0005-0000-0000-0000511A0000}"/>
    <cellStyle name="40% - Акцент5 12 8 4" xfId="11372" xr:uid="{00000000-0005-0000-0000-0000521A0000}"/>
    <cellStyle name="40% - Акцент5 12 9" xfId="1990" xr:uid="{00000000-0005-0000-0000-0000531A0000}"/>
    <cellStyle name="40% - Акцент5 12 9 2" xfId="8790" xr:uid="{00000000-0005-0000-0000-0000541A0000}"/>
    <cellStyle name="40% - Акцент5 12 9 3" xfId="9391" xr:uid="{00000000-0005-0000-0000-0000551A0000}"/>
    <cellStyle name="40% - Акцент5 12 9 4" xfId="11371" xr:uid="{00000000-0005-0000-0000-0000561A0000}"/>
    <cellStyle name="40% - Акцент5 13" xfId="1991" xr:uid="{00000000-0005-0000-0000-0000571A0000}"/>
    <cellStyle name="40% - Акцент5 13 10" xfId="1992" xr:uid="{00000000-0005-0000-0000-0000581A0000}"/>
    <cellStyle name="40% - Акцент5 13 10 2" xfId="8792" xr:uid="{00000000-0005-0000-0000-0000591A0000}"/>
    <cellStyle name="40% - Акцент5 13 10 3" xfId="9389" xr:uid="{00000000-0005-0000-0000-00005A1A0000}"/>
    <cellStyle name="40% - Акцент5 13 10 4" xfId="11369" xr:uid="{00000000-0005-0000-0000-00005B1A0000}"/>
    <cellStyle name="40% - Акцент5 13 11" xfId="8791" xr:uid="{00000000-0005-0000-0000-00005C1A0000}"/>
    <cellStyle name="40% - Акцент5 13 12" xfId="9390" xr:uid="{00000000-0005-0000-0000-00005D1A0000}"/>
    <cellStyle name="40% - Акцент5 13 13" xfId="11370" xr:uid="{00000000-0005-0000-0000-00005E1A0000}"/>
    <cellStyle name="40% - Акцент5 13 2" xfId="1993" xr:uid="{00000000-0005-0000-0000-00005F1A0000}"/>
    <cellStyle name="40% - Акцент5 13 2 2" xfId="8793" xr:uid="{00000000-0005-0000-0000-0000601A0000}"/>
    <cellStyle name="40% - Акцент5 13 2 3" xfId="9388" xr:uid="{00000000-0005-0000-0000-0000611A0000}"/>
    <cellStyle name="40% - Акцент5 13 2 4" xfId="11368" xr:uid="{00000000-0005-0000-0000-0000621A0000}"/>
    <cellStyle name="40% - Акцент5 13 3" xfId="1994" xr:uid="{00000000-0005-0000-0000-0000631A0000}"/>
    <cellStyle name="40% - Акцент5 13 3 2" xfId="8794" xr:uid="{00000000-0005-0000-0000-0000641A0000}"/>
    <cellStyle name="40% - Акцент5 13 3 3" xfId="9387" xr:uid="{00000000-0005-0000-0000-0000651A0000}"/>
    <cellStyle name="40% - Акцент5 13 3 4" xfId="11367" xr:uid="{00000000-0005-0000-0000-0000661A0000}"/>
    <cellStyle name="40% - Акцент5 13 4" xfId="1995" xr:uid="{00000000-0005-0000-0000-0000671A0000}"/>
    <cellStyle name="40% - Акцент5 13 4 2" xfId="8795" xr:uid="{00000000-0005-0000-0000-0000681A0000}"/>
    <cellStyle name="40% - Акцент5 13 4 3" xfId="9386" xr:uid="{00000000-0005-0000-0000-0000691A0000}"/>
    <cellStyle name="40% - Акцент5 13 4 4" xfId="11366" xr:uid="{00000000-0005-0000-0000-00006A1A0000}"/>
    <cellStyle name="40% - Акцент5 13 5" xfId="1996" xr:uid="{00000000-0005-0000-0000-00006B1A0000}"/>
    <cellStyle name="40% - Акцент5 13 5 2" xfId="8796" xr:uid="{00000000-0005-0000-0000-00006C1A0000}"/>
    <cellStyle name="40% - Акцент5 13 5 3" xfId="9385" xr:uid="{00000000-0005-0000-0000-00006D1A0000}"/>
    <cellStyle name="40% - Акцент5 13 5 4" xfId="11365" xr:uid="{00000000-0005-0000-0000-00006E1A0000}"/>
    <cellStyle name="40% - Акцент5 13 6" xfId="1997" xr:uid="{00000000-0005-0000-0000-00006F1A0000}"/>
    <cellStyle name="40% - Акцент5 13 6 2" xfId="8797" xr:uid="{00000000-0005-0000-0000-0000701A0000}"/>
    <cellStyle name="40% - Акцент5 13 6 3" xfId="9384" xr:uid="{00000000-0005-0000-0000-0000711A0000}"/>
    <cellStyle name="40% - Акцент5 13 6 4" xfId="11364" xr:uid="{00000000-0005-0000-0000-0000721A0000}"/>
    <cellStyle name="40% - Акцент5 13 7" xfId="1998" xr:uid="{00000000-0005-0000-0000-0000731A0000}"/>
    <cellStyle name="40% - Акцент5 13 7 2" xfId="8798" xr:uid="{00000000-0005-0000-0000-0000741A0000}"/>
    <cellStyle name="40% - Акцент5 13 7 3" xfId="9383" xr:uid="{00000000-0005-0000-0000-0000751A0000}"/>
    <cellStyle name="40% - Акцент5 13 7 4" xfId="11363" xr:uid="{00000000-0005-0000-0000-0000761A0000}"/>
    <cellStyle name="40% - Акцент5 13 8" xfId="1999" xr:uid="{00000000-0005-0000-0000-0000771A0000}"/>
    <cellStyle name="40% - Акцент5 13 8 2" xfId="8799" xr:uid="{00000000-0005-0000-0000-0000781A0000}"/>
    <cellStyle name="40% - Акцент5 13 8 3" xfId="9382" xr:uid="{00000000-0005-0000-0000-0000791A0000}"/>
    <cellStyle name="40% - Акцент5 13 8 4" xfId="11362" xr:uid="{00000000-0005-0000-0000-00007A1A0000}"/>
    <cellStyle name="40% - Акцент5 13 9" xfId="2000" xr:uid="{00000000-0005-0000-0000-00007B1A0000}"/>
    <cellStyle name="40% - Акцент5 13 9 2" xfId="8800" xr:uid="{00000000-0005-0000-0000-00007C1A0000}"/>
    <cellStyle name="40% - Акцент5 13 9 3" xfId="9381" xr:uid="{00000000-0005-0000-0000-00007D1A0000}"/>
    <cellStyle name="40% - Акцент5 13 9 4" xfId="11361" xr:uid="{00000000-0005-0000-0000-00007E1A0000}"/>
    <cellStyle name="40% - Акцент5 14" xfId="2001" xr:uid="{00000000-0005-0000-0000-00007F1A0000}"/>
    <cellStyle name="40% - Акцент5 14 10" xfId="2002" xr:uid="{00000000-0005-0000-0000-0000801A0000}"/>
    <cellStyle name="40% - Акцент5 14 10 2" xfId="8802" xr:uid="{00000000-0005-0000-0000-0000811A0000}"/>
    <cellStyle name="40% - Акцент5 14 10 3" xfId="9379" xr:uid="{00000000-0005-0000-0000-0000821A0000}"/>
    <cellStyle name="40% - Акцент5 14 10 4" xfId="11359" xr:uid="{00000000-0005-0000-0000-0000831A0000}"/>
    <cellStyle name="40% - Акцент5 14 11" xfId="8801" xr:uid="{00000000-0005-0000-0000-0000841A0000}"/>
    <cellStyle name="40% - Акцент5 14 12" xfId="9380" xr:uid="{00000000-0005-0000-0000-0000851A0000}"/>
    <cellStyle name="40% - Акцент5 14 13" xfId="11360" xr:uid="{00000000-0005-0000-0000-0000861A0000}"/>
    <cellStyle name="40% - Акцент5 14 2" xfId="2003" xr:uid="{00000000-0005-0000-0000-0000871A0000}"/>
    <cellStyle name="40% - Акцент5 14 2 2" xfId="8803" xr:uid="{00000000-0005-0000-0000-0000881A0000}"/>
    <cellStyle name="40% - Акцент5 14 2 3" xfId="9378" xr:uid="{00000000-0005-0000-0000-0000891A0000}"/>
    <cellStyle name="40% - Акцент5 14 2 4" xfId="11358" xr:uid="{00000000-0005-0000-0000-00008A1A0000}"/>
    <cellStyle name="40% - Акцент5 14 3" xfId="2004" xr:uid="{00000000-0005-0000-0000-00008B1A0000}"/>
    <cellStyle name="40% - Акцент5 14 3 2" xfId="8804" xr:uid="{00000000-0005-0000-0000-00008C1A0000}"/>
    <cellStyle name="40% - Акцент5 14 3 3" xfId="9377" xr:uid="{00000000-0005-0000-0000-00008D1A0000}"/>
    <cellStyle name="40% - Акцент5 14 3 4" xfId="11357" xr:uid="{00000000-0005-0000-0000-00008E1A0000}"/>
    <cellStyle name="40% - Акцент5 14 4" xfId="2005" xr:uid="{00000000-0005-0000-0000-00008F1A0000}"/>
    <cellStyle name="40% - Акцент5 14 4 2" xfId="8805" xr:uid="{00000000-0005-0000-0000-0000901A0000}"/>
    <cellStyle name="40% - Акцент5 14 4 3" xfId="9376" xr:uid="{00000000-0005-0000-0000-0000911A0000}"/>
    <cellStyle name="40% - Акцент5 14 4 4" xfId="11356" xr:uid="{00000000-0005-0000-0000-0000921A0000}"/>
    <cellStyle name="40% - Акцент5 14 5" xfId="2006" xr:uid="{00000000-0005-0000-0000-0000931A0000}"/>
    <cellStyle name="40% - Акцент5 14 5 2" xfId="8806" xr:uid="{00000000-0005-0000-0000-0000941A0000}"/>
    <cellStyle name="40% - Акцент5 14 5 3" xfId="9375" xr:uid="{00000000-0005-0000-0000-0000951A0000}"/>
    <cellStyle name="40% - Акцент5 14 5 4" xfId="11355" xr:uid="{00000000-0005-0000-0000-0000961A0000}"/>
    <cellStyle name="40% - Акцент5 14 6" xfId="2007" xr:uid="{00000000-0005-0000-0000-0000971A0000}"/>
    <cellStyle name="40% - Акцент5 14 6 2" xfId="8807" xr:uid="{00000000-0005-0000-0000-0000981A0000}"/>
    <cellStyle name="40% - Акцент5 14 6 3" xfId="9374" xr:uid="{00000000-0005-0000-0000-0000991A0000}"/>
    <cellStyle name="40% - Акцент5 14 6 4" xfId="11354" xr:uid="{00000000-0005-0000-0000-00009A1A0000}"/>
    <cellStyle name="40% - Акцент5 14 7" xfId="2008" xr:uid="{00000000-0005-0000-0000-00009B1A0000}"/>
    <cellStyle name="40% - Акцент5 14 7 2" xfId="8808" xr:uid="{00000000-0005-0000-0000-00009C1A0000}"/>
    <cellStyle name="40% - Акцент5 14 7 3" xfId="9373" xr:uid="{00000000-0005-0000-0000-00009D1A0000}"/>
    <cellStyle name="40% - Акцент5 14 7 4" xfId="11353" xr:uid="{00000000-0005-0000-0000-00009E1A0000}"/>
    <cellStyle name="40% - Акцент5 14 8" xfId="2009" xr:uid="{00000000-0005-0000-0000-00009F1A0000}"/>
    <cellStyle name="40% - Акцент5 14 8 2" xfId="8809" xr:uid="{00000000-0005-0000-0000-0000A01A0000}"/>
    <cellStyle name="40% - Акцент5 14 8 3" xfId="9372" xr:uid="{00000000-0005-0000-0000-0000A11A0000}"/>
    <cellStyle name="40% - Акцент5 14 8 4" xfId="11352" xr:uid="{00000000-0005-0000-0000-0000A21A0000}"/>
    <cellStyle name="40% - Акцент5 14 9" xfId="2010" xr:uid="{00000000-0005-0000-0000-0000A31A0000}"/>
    <cellStyle name="40% - Акцент5 14 9 2" xfId="8810" xr:uid="{00000000-0005-0000-0000-0000A41A0000}"/>
    <cellStyle name="40% - Акцент5 14 9 3" xfId="9371" xr:uid="{00000000-0005-0000-0000-0000A51A0000}"/>
    <cellStyle name="40% - Акцент5 14 9 4" xfId="11351" xr:uid="{00000000-0005-0000-0000-0000A61A0000}"/>
    <cellStyle name="40% - Акцент5 15" xfId="2011" xr:uid="{00000000-0005-0000-0000-0000A71A0000}"/>
    <cellStyle name="40% - Акцент5 15 10" xfId="9370" xr:uid="{00000000-0005-0000-0000-0000A81A0000}"/>
    <cellStyle name="40% - Акцент5 15 11" xfId="11350" xr:uid="{00000000-0005-0000-0000-0000A91A0000}"/>
    <cellStyle name="40% - Акцент5 15 2" xfId="2012" xr:uid="{00000000-0005-0000-0000-0000AA1A0000}"/>
    <cellStyle name="40% - Акцент5 15 2 2" xfId="8812" xr:uid="{00000000-0005-0000-0000-0000AB1A0000}"/>
    <cellStyle name="40% - Акцент5 15 2 3" xfId="9369" xr:uid="{00000000-0005-0000-0000-0000AC1A0000}"/>
    <cellStyle name="40% - Акцент5 15 2 4" xfId="11349" xr:uid="{00000000-0005-0000-0000-0000AD1A0000}"/>
    <cellStyle name="40% - Акцент5 15 3" xfId="2013" xr:uid="{00000000-0005-0000-0000-0000AE1A0000}"/>
    <cellStyle name="40% - Акцент5 15 3 2" xfId="8813" xr:uid="{00000000-0005-0000-0000-0000AF1A0000}"/>
    <cellStyle name="40% - Акцент5 15 3 3" xfId="9368" xr:uid="{00000000-0005-0000-0000-0000B01A0000}"/>
    <cellStyle name="40% - Акцент5 15 3 4" xfId="11348" xr:uid="{00000000-0005-0000-0000-0000B11A0000}"/>
    <cellStyle name="40% - Акцент5 15 4" xfId="2014" xr:uid="{00000000-0005-0000-0000-0000B21A0000}"/>
    <cellStyle name="40% - Акцент5 15 4 2" xfId="8814" xr:uid="{00000000-0005-0000-0000-0000B31A0000}"/>
    <cellStyle name="40% - Акцент5 15 4 3" xfId="9367" xr:uid="{00000000-0005-0000-0000-0000B41A0000}"/>
    <cellStyle name="40% - Акцент5 15 4 4" xfId="11347" xr:uid="{00000000-0005-0000-0000-0000B51A0000}"/>
    <cellStyle name="40% - Акцент5 15 5" xfId="2015" xr:uid="{00000000-0005-0000-0000-0000B61A0000}"/>
    <cellStyle name="40% - Акцент5 15 5 2" xfId="8815" xr:uid="{00000000-0005-0000-0000-0000B71A0000}"/>
    <cellStyle name="40% - Акцент5 15 5 3" xfId="9366" xr:uid="{00000000-0005-0000-0000-0000B81A0000}"/>
    <cellStyle name="40% - Акцент5 15 5 4" xfId="11346" xr:uid="{00000000-0005-0000-0000-0000B91A0000}"/>
    <cellStyle name="40% - Акцент5 15 6" xfId="2016" xr:uid="{00000000-0005-0000-0000-0000BA1A0000}"/>
    <cellStyle name="40% - Акцент5 15 6 2" xfId="8816" xr:uid="{00000000-0005-0000-0000-0000BB1A0000}"/>
    <cellStyle name="40% - Акцент5 15 6 3" xfId="9365" xr:uid="{00000000-0005-0000-0000-0000BC1A0000}"/>
    <cellStyle name="40% - Акцент5 15 6 4" xfId="11345" xr:uid="{00000000-0005-0000-0000-0000BD1A0000}"/>
    <cellStyle name="40% - Акцент5 15 7" xfId="2017" xr:uid="{00000000-0005-0000-0000-0000BE1A0000}"/>
    <cellStyle name="40% - Акцент5 15 7 2" xfId="8817" xr:uid="{00000000-0005-0000-0000-0000BF1A0000}"/>
    <cellStyle name="40% - Акцент5 15 7 3" xfId="9364" xr:uid="{00000000-0005-0000-0000-0000C01A0000}"/>
    <cellStyle name="40% - Акцент5 15 7 4" xfId="11344" xr:uid="{00000000-0005-0000-0000-0000C11A0000}"/>
    <cellStyle name="40% - Акцент5 15 8" xfId="2018" xr:uid="{00000000-0005-0000-0000-0000C21A0000}"/>
    <cellStyle name="40% - Акцент5 15 8 2" xfId="8818" xr:uid="{00000000-0005-0000-0000-0000C31A0000}"/>
    <cellStyle name="40% - Акцент5 15 8 3" xfId="9363" xr:uid="{00000000-0005-0000-0000-0000C41A0000}"/>
    <cellStyle name="40% - Акцент5 15 8 4" xfId="11343" xr:uid="{00000000-0005-0000-0000-0000C51A0000}"/>
    <cellStyle name="40% - Акцент5 15 9" xfId="8811" xr:uid="{00000000-0005-0000-0000-0000C61A0000}"/>
    <cellStyle name="40% - Акцент5 16" xfId="2019" xr:uid="{00000000-0005-0000-0000-0000C71A0000}"/>
    <cellStyle name="40% - Акцент5 16 10" xfId="9362" xr:uid="{00000000-0005-0000-0000-0000C81A0000}"/>
    <cellStyle name="40% - Акцент5 16 11" xfId="11342" xr:uid="{00000000-0005-0000-0000-0000C91A0000}"/>
    <cellStyle name="40% - Акцент5 16 2" xfId="2020" xr:uid="{00000000-0005-0000-0000-0000CA1A0000}"/>
    <cellStyle name="40% - Акцент5 16 2 2" xfId="8820" xr:uid="{00000000-0005-0000-0000-0000CB1A0000}"/>
    <cellStyle name="40% - Акцент5 16 2 3" xfId="9361" xr:uid="{00000000-0005-0000-0000-0000CC1A0000}"/>
    <cellStyle name="40% - Акцент5 16 2 4" xfId="11341" xr:uid="{00000000-0005-0000-0000-0000CD1A0000}"/>
    <cellStyle name="40% - Акцент5 16 3" xfId="2021" xr:uid="{00000000-0005-0000-0000-0000CE1A0000}"/>
    <cellStyle name="40% - Акцент5 16 3 2" xfId="8821" xr:uid="{00000000-0005-0000-0000-0000CF1A0000}"/>
    <cellStyle name="40% - Акцент5 16 3 3" xfId="9360" xr:uid="{00000000-0005-0000-0000-0000D01A0000}"/>
    <cellStyle name="40% - Акцент5 16 3 4" xfId="11340" xr:uid="{00000000-0005-0000-0000-0000D11A0000}"/>
    <cellStyle name="40% - Акцент5 16 4" xfId="2022" xr:uid="{00000000-0005-0000-0000-0000D21A0000}"/>
    <cellStyle name="40% - Акцент5 16 4 2" xfId="8822" xr:uid="{00000000-0005-0000-0000-0000D31A0000}"/>
    <cellStyle name="40% - Акцент5 16 4 3" xfId="9359" xr:uid="{00000000-0005-0000-0000-0000D41A0000}"/>
    <cellStyle name="40% - Акцент5 16 4 4" xfId="11339" xr:uid="{00000000-0005-0000-0000-0000D51A0000}"/>
    <cellStyle name="40% - Акцент5 16 5" xfId="2023" xr:uid="{00000000-0005-0000-0000-0000D61A0000}"/>
    <cellStyle name="40% - Акцент5 16 5 2" xfId="8823" xr:uid="{00000000-0005-0000-0000-0000D71A0000}"/>
    <cellStyle name="40% - Акцент5 16 5 3" xfId="9358" xr:uid="{00000000-0005-0000-0000-0000D81A0000}"/>
    <cellStyle name="40% - Акцент5 16 5 4" xfId="11338" xr:uid="{00000000-0005-0000-0000-0000D91A0000}"/>
    <cellStyle name="40% - Акцент5 16 6" xfId="2024" xr:uid="{00000000-0005-0000-0000-0000DA1A0000}"/>
    <cellStyle name="40% - Акцент5 16 6 2" xfId="8824" xr:uid="{00000000-0005-0000-0000-0000DB1A0000}"/>
    <cellStyle name="40% - Акцент5 16 6 3" xfId="9357" xr:uid="{00000000-0005-0000-0000-0000DC1A0000}"/>
    <cellStyle name="40% - Акцент5 16 6 4" xfId="11337" xr:uid="{00000000-0005-0000-0000-0000DD1A0000}"/>
    <cellStyle name="40% - Акцент5 16 7" xfId="2025" xr:uid="{00000000-0005-0000-0000-0000DE1A0000}"/>
    <cellStyle name="40% - Акцент5 16 7 2" xfId="8825" xr:uid="{00000000-0005-0000-0000-0000DF1A0000}"/>
    <cellStyle name="40% - Акцент5 16 7 3" xfId="9356" xr:uid="{00000000-0005-0000-0000-0000E01A0000}"/>
    <cellStyle name="40% - Акцент5 16 7 4" xfId="11336" xr:uid="{00000000-0005-0000-0000-0000E11A0000}"/>
    <cellStyle name="40% - Акцент5 16 8" xfId="2026" xr:uid="{00000000-0005-0000-0000-0000E21A0000}"/>
    <cellStyle name="40% - Акцент5 16 8 2" xfId="8826" xr:uid="{00000000-0005-0000-0000-0000E31A0000}"/>
    <cellStyle name="40% - Акцент5 16 8 3" xfId="9355" xr:uid="{00000000-0005-0000-0000-0000E41A0000}"/>
    <cellStyle name="40% - Акцент5 16 8 4" xfId="11335" xr:uid="{00000000-0005-0000-0000-0000E51A0000}"/>
    <cellStyle name="40% - Акцент5 16 9" xfId="8819" xr:uid="{00000000-0005-0000-0000-0000E61A0000}"/>
    <cellStyle name="40% - Акцент5 17" xfId="2027" xr:uid="{00000000-0005-0000-0000-0000E71A0000}"/>
    <cellStyle name="40% - Акцент5 17 2" xfId="2028" xr:uid="{00000000-0005-0000-0000-0000E81A0000}"/>
    <cellStyle name="40% - Акцент5 17 2 2" xfId="8828" xr:uid="{00000000-0005-0000-0000-0000E91A0000}"/>
    <cellStyle name="40% - Акцент5 17 2 3" xfId="9353" xr:uid="{00000000-0005-0000-0000-0000EA1A0000}"/>
    <cellStyle name="40% - Акцент5 17 2 4" xfId="11333" xr:uid="{00000000-0005-0000-0000-0000EB1A0000}"/>
    <cellStyle name="40% - Акцент5 17 3" xfId="2029" xr:uid="{00000000-0005-0000-0000-0000EC1A0000}"/>
    <cellStyle name="40% - Акцент5 17 3 2" xfId="8829" xr:uid="{00000000-0005-0000-0000-0000ED1A0000}"/>
    <cellStyle name="40% - Акцент5 17 3 3" xfId="9352" xr:uid="{00000000-0005-0000-0000-0000EE1A0000}"/>
    <cellStyle name="40% - Акцент5 17 3 4" xfId="11332" xr:uid="{00000000-0005-0000-0000-0000EF1A0000}"/>
    <cellStyle name="40% - Акцент5 17 4" xfId="2030" xr:uid="{00000000-0005-0000-0000-0000F01A0000}"/>
    <cellStyle name="40% - Акцент5 17 4 2" xfId="8830" xr:uid="{00000000-0005-0000-0000-0000F11A0000}"/>
    <cellStyle name="40% - Акцент5 17 4 3" xfId="9351" xr:uid="{00000000-0005-0000-0000-0000F21A0000}"/>
    <cellStyle name="40% - Акцент5 17 4 4" xfId="11331" xr:uid="{00000000-0005-0000-0000-0000F31A0000}"/>
    <cellStyle name="40% - Акцент5 17 5" xfId="2031" xr:uid="{00000000-0005-0000-0000-0000F41A0000}"/>
    <cellStyle name="40% - Акцент5 17 5 2" xfId="8831" xr:uid="{00000000-0005-0000-0000-0000F51A0000}"/>
    <cellStyle name="40% - Акцент5 17 5 3" xfId="9350" xr:uid="{00000000-0005-0000-0000-0000F61A0000}"/>
    <cellStyle name="40% - Акцент5 17 5 4" xfId="11330" xr:uid="{00000000-0005-0000-0000-0000F71A0000}"/>
    <cellStyle name="40% - Акцент5 17 6" xfId="8827" xr:uid="{00000000-0005-0000-0000-0000F81A0000}"/>
    <cellStyle name="40% - Акцент5 17 7" xfId="9354" xr:uid="{00000000-0005-0000-0000-0000F91A0000}"/>
    <cellStyle name="40% - Акцент5 17 8" xfId="11334" xr:uid="{00000000-0005-0000-0000-0000FA1A0000}"/>
    <cellStyle name="40% - Акцент5 18" xfId="2032" xr:uid="{00000000-0005-0000-0000-0000FB1A0000}"/>
    <cellStyle name="40% - Акцент5 18 2" xfId="2033" xr:uid="{00000000-0005-0000-0000-0000FC1A0000}"/>
    <cellStyle name="40% - Акцент5 18 2 2" xfId="8833" xr:uid="{00000000-0005-0000-0000-0000FD1A0000}"/>
    <cellStyle name="40% - Акцент5 18 2 3" xfId="9348" xr:uid="{00000000-0005-0000-0000-0000FE1A0000}"/>
    <cellStyle name="40% - Акцент5 18 2 4" xfId="11328" xr:uid="{00000000-0005-0000-0000-0000FF1A0000}"/>
    <cellStyle name="40% - Акцент5 18 3" xfId="2034" xr:uid="{00000000-0005-0000-0000-0000001B0000}"/>
    <cellStyle name="40% - Акцент5 18 3 2" xfId="8834" xr:uid="{00000000-0005-0000-0000-0000011B0000}"/>
    <cellStyle name="40% - Акцент5 18 3 3" xfId="9347" xr:uid="{00000000-0005-0000-0000-0000021B0000}"/>
    <cellStyle name="40% - Акцент5 18 3 4" xfId="11327" xr:uid="{00000000-0005-0000-0000-0000031B0000}"/>
    <cellStyle name="40% - Акцент5 18 4" xfId="2035" xr:uid="{00000000-0005-0000-0000-0000041B0000}"/>
    <cellStyle name="40% - Акцент5 18 4 2" xfId="8835" xr:uid="{00000000-0005-0000-0000-0000051B0000}"/>
    <cellStyle name="40% - Акцент5 18 4 3" xfId="9346" xr:uid="{00000000-0005-0000-0000-0000061B0000}"/>
    <cellStyle name="40% - Акцент5 18 4 4" xfId="11326" xr:uid="{00000000-0005-0000-0000-0000071B0000}"/>
    <cellStyle name="40% - Акцент5 18 5" xfId="2036" xr:uid="{00000000-0005-0000-0000-0000081B0000}"/>
    <cellStyle name="40% - Акцент5 18 5 2" xfId="8836" xr:uid="{00000000-0005-0000-0000-0000091B0000}"/>
    <cellStyle name="40% - Акцент5 18 5 3" xfId="9345" xr:uid="{00000000-0005-0000-0000-00000A1B0000}"/>
    <cellStyle name="40% - Акцент5 18 5 4" xfId="11325" xr:uid="{00000000-0005-0000-0000-00000B1B0000}"/>
    <cellStyle name="40% - Акцент5 18 6" xfId="8832" xr:uid="{00000000-0005-0000-0000-00000C1B0000}"/>
    <cellStyle name="40% - Акцент5 18 7" xfId="9349" xr:uid="{00000000-0005-0000-0000-00000D1B0000}"/>
    <cellStyle name="40% - Акцент5 18 8" xfId="11329" xr:uid="{00000000-0005-0000-0000-00000E1B0000}"/>
    <cellStyle name="40% - Акцент5 19" xfId="2037" xr:uid="{00000000-0005-0000-0000-00000F1B0000}"/>
    <cellStyle name="40% - Акцент5 19 2" xfId="2038" xr:uid="{00000000-0005-0000-0000-0000101B0000}"/>
    <cellStyle name="40% - Акцент5 19 2 2" xfId="8838" xr:uid="{00000000-0005-0000-0000-0000111B0000}"/>
    <cellStyle name="40% - Акцент5 19 2 3" xfId="9343" xr:uid="{00000000-0005-0000-0000-0000121B0000}"/>
    <cellStyle name="40% - Акцент5 19 2 4" xfId="11323" xr:uid="{00000000-0005-0000-0000-0000131B0000}"/>
    <cellStyle name="40% - Акцент5 19 3" xfId="2039" xr:uid="{00000000-0005-0000-0000-0000141B0000}"/>
    <cellStyle name="40% - Акцент5 19 3 2" xfId="8839" xr:uid="{00000000-0005-0000-0000-0000151B0000}"/>
    <cellStyle name="40% - Акцент5 19 3 3" xfId="9342" xr:uid="{00000000-0005-0000-0000-0000161B0000}"/>
    <cellStyle name="40% - Акцент5 19 3 4" xfId="11322" xr:uid="{00000000-0005-0000-0000-0000171B0000}"/>
    <cellStyle name="40% - Акцент5 19 4" xfId="2040" xr:uid="{00000000-0005-0000-0000-0000181B0000}"/>
    <cellStyle name="40% - Акцент5 19 4 2" xfId="8840" xr:uid="{00000000-0005-0000-0000-0000191B0000}"/>
    <cellStyle name="40% - Акцент5 19 4 3" xfId="9341" xr:uid="{00000000-0005-0000-0000-00001A1B0000}"/>
    <cellStyle name="40% - Акцент5 19 4 4" xfId="11321" xr:uid="{00000000-0005-0000-0000-00001B1B0000}"/>
    <cellStyle name="40% - Акцент5 19 5" xfId="2041" xr:uid="{00000000-0005-0000-0000-00001C1B0000}"/>
    <cellStyle name="40% - Акцент5 19 5 2" xfId="8841" xr:uid="{00000000-0005-0000-0000-00001D1B0000}"/>
    <cellStyle name="40% - Акцент5 19 5 3" xfId="9340" xr:uid="{00000000-0005-0000-0000-00001E1B0000}"/>
    <cellStyle name="40% - Акцент5 19 5 4" xfId="11320" xr:uid="{00000000-0005-0000-0000-00001F1B0000}"/>
    <cellStyle name="40% - Акцент5 19 6" xfId="8837" xr:uid="{00000000-0005-0000-0000-0000201B0000}"/>
    <cellStyle name="40% - Акцент5 19 7" xfId="9344" xr:uid="{00000000-0005-0000-0000-0000211B0000}"/>
    <cellStyle name="40% - Акцент5 19 8" xfId="11324" xr:uid="{00000000-0005-0000-0000-0000221B0000}"/>
    <cellStyle name="40% - Акцент5 2" xfId="2042" xr:uid="{00000000-0005-0000-0000-0000231B0000}"/>
    <cellStyle name="40% - Акцент5 2 10" xfId="2043" xr:uid="{00000000-0005-0000-0000-0000241B0000}"/>
    <cellStyle name="40% - Акцент5 2 10 2" xfId="8843" xr:uid="{00000000-0005-0000-0000-0000251B0000}"/>
    <cellStyle name="40% - Акцент5 2 10 3" xfId="9338" xr:uid="{00000000-0005-0000-0000-0000261B0000}"/>
    <cellStyle name="40% - Акцент5 2 10 4" xfId="11318" xr:uid="{00000000-0005-0000-0000-0000271B0000}"/>
    <cellStyle name="40% - Акцент5 2 11" xfId="8842" xr:uid="{00000000-0005-0000-0000-0000281B0000}"/>
    <cellStyle name="40% - Акцент5 2 12" xfId="9339" xr:uid="{00000000-0005-0000-0000-0000291B0000}"/>
    <cellStyle name="40% - Акцент5 2 13" xfId="11319" xr:uid="{00000000-0005-0000-0000-00002A1B0000}"/>
    <cellStyle name="40% - Акцент5 2 2" xfId="2044" xr:uid="{00000000-0005-0000-0000-00002B1B0000}"/>
    <cellStyle name="40% - Акцент5 2 2 2" xfId="8844" xr:uid="{00000000-0005-0000-0000-00002C1B0000}"/>
    <cellStyle name="40% - Акцент5 2 2 3" xfId="9337" xr:uid="{00000000-0005-0000-0000-00002D1B0000}"/>
    <cellStyle name="40% - Акцент5 2 2 4" xfId="11317" xr:uid="{00000000-0005-0000-0000-00002E1B0000}"/>
    <cellStyle name="40% - Акцент5 2 3" xfId="2045" xr:uid="{00000000-0005-0000-0000-00002F1B0000}"/>
    <cellStyle name="40% - Акцент5 2 3 2" xfId="8845" xr:uid="{00000000-0005-0000-0000-0000301B0000}"/>
    <cellStyle name="40% - Акцент5 2 3 3" xfId="9336" xr:uid="{00000000-0005-0000-0000-0000311B0000}"/>
    <cellStyle name="40% - Акцент5 2 3 4" xfId="11316" xr:uid="{00000000-0005-0000-0000-0000321B0000}"/>
    <cellStyle name="40% - Акцент5 2 4" xfId="2046" xr:uid="{00000000-0005-0000-0000-0000331B0000}"/>
    <cellStyle name="40% - Акцент5 2 4 2" xfId="8846" xr:uid="{00000000-0005-0000-0000-0000341B0000}"/>
    <cellStyle name="40% - Акцент5 2 4 3" xfId="9335" xr:uid="{00000000-0005-0000-0000-0000351B0000}"/>
    <cellStyle name="40% - Акцент5 2 4 4" xfId="11315" xr:uid="{00000000-0005-0000-0000-0000361B0000}"/>
    <cellStyle name="40% - Акцент5 2 5" xfId="2047" xr:uid="{00000000-0005-0000-0000-0000371B0000}"/>
    <cellStyle name="40% - Акцент5 2 5 2" xfId="8847" xr:uid="{00000000-0005-0000-0000-0000381B0000}"/>
    <cellStyle name="40% - Акцент5 2 5 3" xfId="9334" xr:uid="{00000000-0005-0000-0000-0000391B0000}"/>
    <cellStyle name="40% - Акцент5 2 5 4" xfId="11314" xr:uid="{00000000-0005-0000-0000-00003A1B0000}"/>
    <cellStyle name="40% - Акцент5 2 6" xfId="2048" xr:uid="{00000000-0005-0000-0000-00003B1B0000}"/>
    <cellStyle name="40% - Акцент5 2 6 2" xfId="8848" xr:uid="{00000000-0005-0000-0000-00003C1B0000}"/>
    <cellStyle name="40% - Акцент5 2 6 3" xfId="9333" xr:uid="{00000000-0005-0000-0000-00003D1B0000}"/>
    <cellStyle name="40% - Акцент5 2 6 4" xfId="11313" xr:uid="{00000000-0005-0000-0000-00003E1B0000}"/>
    <cellStyle name="40% - Акцент5 2 7" xfId="2049" xr:uid="{00000000-0005-0000-0000-00003F1B0000}"/>
    <cellStyle name="40% - Акцент5 2 7 2" xfId="8849" xr:uid="{00000000-0005-0000-0000-0000401B0000}"/>
    <cellStyle name="40% - Акцент5 2 7 3" xfId="9332" xr:uid="{00000000-0005-0000-0000-0000411B0000}"/>
    <cellStyle name="40% - Акцент5 2 7 4" xfId="11312" xr:uid="{00000000-0005-0000-0000-0000421B0000}"/>
    <cellStyle name="40% - Акцент5 2 8" xfId="2050" xr:uid="{00000000-0005-0000-0000-0000431B0000}"/>
    <cellStyle name="40% - Акцент5 2 8 2" xfId="8850" xr:uid="{00000000-0005-0000-0000-0000441B0000}"/>
    <cellStyle name="40% - Акцент5 2 8 3" xfId="9331" xr:uid="{00000000-0005-0000-0000-0000451B0000}"/>
    <cellStyle name="40% - Акцент5 2 8 4" xfId="11311" xr:uid="{00000000-0005-0000-0000-0000461B0000}"/>
    <cellStyle name="40% - Акцент5 2 9" xfId="2051" xr:uid="{00000000-0005-0000-0000-0000471B0000}"/>
    <cellStyle name="40% - Акцент5 2 9 2" xfId="8851" xr:uid="{00000000-0005-0000-0000-0000481B0000}"/>
    <cellStyle name="40% - Акцент5 2 9 3" xfId="9330" xr:uid="{00000000-0005-0000-0000-0000491B0000}"/>
    <cellStyle name="40% - Акцент5 2 9 4" xfId="11310" xr:uid="{00000000-0005-0000-0000-00004A1B0000}"/>
    <cellStyle name="40% - Акцент5 20" xfId="2052" xr:uid="{00000000-0005-0000-0000-00004B1B0000}"/>
    <cellStyle name="40% - Акцент5 20 2" xfId="8852" xr:uid="{00000000-0005-0000-0000-00004C1B0000}"/>
    <cellStyle name="40% - Акцент5 20 3" xfId="9329" xr:uid="{00000000-0005-0000-0000-00004D1B0000}"/>
    <cellStyle name="40% - Акцент5 20 4" xfId="11309" xr:uid="{00000000-0005-0000-0000-00004E1B0000}"/>
    <cellStyle name="40% - Акцент5 21" xfId="2053" xr:uid="{00000000-0005-0000-0000-00004F1B0000}"/>
    <cellStyle name="40% - Акцент5 21 2" xfId="8853" xr:uid="{00000000-0005-0000-0000-0000501B0000}"/>
    <cellStyle name="40% - Акцент5 21 3" xfId="9328" xr:uid="{00000000-0005-0000-0000-0000511B0000}"/>
    <cellStyle name="40% - Акцент5 21 4" xfId="11308" xr:uid="{00000000-0005-0000-0000-0000521B0000}"/>
    <cellStyle name="40% - Акцент5 22" xfId="2054" xr:uid="{00000000-0005-0000-0000-0000531B0000}"/>
    <cellStyle name="40% - Акцент5 22 2" xfId="8854" xr:uid="{00000000-0005-0000-0000-0000541B0000}"/>
    <cellStyle name="40% - Акцент5 22 3" xfId="9327" xr:uid="{00000000-0005-0000-0000-0000551B0000}"/>
    <cellStyle name="40% - Акцент5 22 4" xfId="11307" xr:uid="{00000000-0005-0000-0000-0000561B0000}"/>
    <cellStyle name="40% - Акцент5 23" xfId="2055" xr:uid="{00000000-0005-0000-0000-0000571B0000}"/>
    <cellStyle name="40% - Акцент5 23 2" xfId="8855" xr:uid="{00000000-0005-0000-0000-0000581B0000}"/>
    <cellStyle name="40% - Акцент5 23 3" xfId="9326" xr:uid="{00000000-0005-0000-0000-0000591B0000}"/>
    <cellStyle name="40% - Акцент5 23 4" xfId="11306" xr:uid="{00000000-0005-0000-0000-00005A1B0000}"/>
    <cellStyle name="40% - Акцент5 24" xfId="14662" xr:uid="{00000000-0005-0000-0000-00005B1B0000}"/>
    <cellStyle name="40% - Акцент5 3" xfId="2056" xr:uid="{00000000-0005-0000-0000-00005C1B0000}"/>
    <cellStyle name="40% - Акцент5 3 10" xfId="2057" xr:uid="{00000000-0005-0000-0000-00005D1B0000}"/>
    <cellStyle name="40% - Акцент5 3 10 2" xfId="8857" xr:uid="{00000000-0005-0000-0000-00005E1B0000}"/>
    <cellStyle name="40% - Акцент5 3 10 3" xfId="9324" xr:uid="{00000000-0005-0000-0000-00005F1B0000}"/>
    <cellStyle name="40% - Акцент5 3 10 4" xfId="11304" xr:uid="{00000000-0005-0000-0000-0000601B0000}"/>
    <cellStyle name="40% - Акцент5 3 11" xfId="8856" xr:uid="{00000000-0005-0000-0000-0000611B0000}"/>
    <cellStyle name="40% - Акцент5 3 12" xfId="9325" xr:uid="{00000000-0005-0000-0000-0000621B0000}"/>
    <cellStyle name="40% - Акцент5 3 13" xfId="11305" xr:uid="{00000000-0005-0000-0000-0000631B0000}"/>
    <cellStyle name="40% - Акцент5 3 2" xfId="2058" xr:uid="{00000000-0005-0000-0000-0000641B0000}"/>
    <cellStyle name="40% - Акцент5 3 2 2" xfId="8858" xr:uid="{00000000-0005-0000-0000-0000651B0000}"/>
    <cellStyle name="40% - Акцент5 3 2 3" xfId="9323" xr:uid="{00000000-0005-0000-0000-0000661B0000}"/>
    <cellStyle name="40% - Акцент5 3 2 4" xfId="11303" xr:uid="{00000000-0005-0000-0000-0000671B0000}"/>
    <cellStyle name="40% - Акцент5 3 3" xfId="2059" xr:uid="{00000000-0005-0000-0000-0000681B0000}"/>
    <cellStyle name="40% - Акцент5 3 3 2" xfId="8859" xr:uid="{00000000-0005-0000-0000-0000691B0000}"/>
    <cellStyle name="40% - Акцент5 3 3 3" xfId="9322" xr:uid="{00000000-0005-0000-0000-00006A1B0000}"/>
    <cellStyle name="40% - Акцент5 3 3 4" xfId="11302" xr:uid="{00000000-0005-0000-0000-00006B1B0000}"/>
    <cellStyle name="40% - Акцент5 3 4" xfId="2060" xr:uid="{00000000-0005-0000-0000-00006C1B0000}"/>
    <cellStyle name="40% - Акцент5 3 4 2" xfId="8860" xr:uid="{00000000-0005-0000-0000-00006D1B0000}"/>
    <cellStyle name="40% - Акцент5 3 4 3" xfId="9321" xr:uid="{00000000-0005-0000-0000-00006E1B0000}"/>
    <cellStyle name="40% - Акцент5 3 4 4" xfId="11301" xr:uid="{00000000-0005-0000-0000-00006F1B0000}"/>
    <cellStyle name="40% - Акцент5 3 5" xfId="2061" xr:uid="{00000000-0005-0000-0000-0000701B0000}"/>
    <cellStyle name="40% - Акцент5 3 5 2" xfId="8861" xr:uid="{00000000-0005-0000-0000-0000711B0000}"/>
    <cellStyle name="40% - Акцент5 3 5 3" xfId="9320" xr:uid="{00000000-0005-0000-0000-0000721B0000}"/>
    <cellStyle name="40% - Акцент5 3 5 4" xfId="11300" xr:uid="{00000000-0005-0000-0000-0000731B0000}"/>
    <cellStyle name="40% - Акцент5 3 6" xfId="2062" xr:uid="{00000000-0005-0000-0000-0000741B0000}"/>
    <cellStyle name="40% - Акцент5 3 6 2" xfId="8862" xr:uid="{00000000-0005-0000-0000-0000751B0000}"/>
    <cellStyle name="40% - Акцент5 3 6 3" xfId="9319" xr:uid="{00000000-0005-0000-0000-0000761B0000}"/>
    <cellStyle name="40% - Акцент5 3 6 4" xfId="11299" xr:uid="{00000000-0005-0000-0000-0000771B0000}"/>
    <cellStyle name="40% - Акцент5 3 7" xfId="2063" xr:uid="{00000000-0005-0000-0000-0000781B0000}"/>
    <cellStyle name="40% - Акцент5 3 7 2" xfId="8863" xr:uid="{00000000-0005-0000-0000-0000791B0000}"/>
    <cellStyle name="40% - Акцент5 3 7 3" xfId="9318" xr:uid="{00000000-0005-0000-0000-00007A1B0000}"/>
    <cellStyle name="40% - Акцент5 3 7 4" xfId="11298" xr:uid="{00000000-0005-0000-0000-00007B1B0000}"/>
    <cellStyle name="40% - Акцент5 3 8" xfId="2064" xr:uid="{00000000-0005-0000-0000-00007C1B0000}"/>
    <cellStyle name="40% - Акцент5 3 8 2" xfId="8864" xr:uid="{00000000-0005-0000-0000-00007D1B0000}"/>
    <cellStyle name="40% - Акцент5 3 8 3" xfId="9317" xr:uid="{00000000-0005-0000-0000-00007E1B0000}"/>
    <cellStyle name="40% - Акцент5 3 8 4" xfId="11297" xr:uid="{00000000-0005-0000-0000-00007F1B0000}"/>
    <cellStyle name="40% - Акцент5 3 9" xfId="2065" xr:uid="{00000000-0005-0000-0000-0000801B0000}"/>
    <cellStyle name="40% - Акцент5 3 9 2" xfId="8865" xr:uid="{00000000-0005-0000-0000-0000811B0000}"/>
    <cellStyle name="40% - Акцент5 3 9 3" xfId="9316" xr:uid="{00000000-0005-0000-0000-0000821B0000}"/>
    <cellStyle name="40% - Акцент5 3 9 4" xfId="11296" xr:uid="{00000000-0005-0000-0000-0000831B0000}"/>
    <cellStyle name="40% - Акцент5 4" xfId="2066" xr:uid="{00000000-0005-0000-0000-0000841B0000}"/>
    <cellStyle name="40% - Акцент5 4 10" xfId="2067" xr:uid="{00000000-0005-0000-0000-0000851B0000}"/>
    <cellStyle name="40% - Акцент5 4 10 2" xfId="8867" xr:uid="{00000000-0005-0000-0000-0000861B0000}"/>
    <cellStyle name="40% - Акцент5 4 10 3" xfId="9314" xr:uid="{00000000-0005-0000-0000-0000871B0000}"/>
    <cellStyle name="40% - Акцент5 4 10 4" xfId="11294" xr:uid="{00000000-0005-0000-0000-0000881B0000}"/>
    <cellStyle name="40% - Акцент5 4 11" xfId="8866" xr:uid="{00000000-0005-0000-0000-0000891B0000}"/>
    <cellStyle name="40% - Акцент5 4 12" xfId="9315" xr:uid="{00000000-0005-0000-0000-00008A1B0000}"/>
    <cellStyle name="40% - Акцент5 4 13" xfId="11295" xr:uid="{00000000-0005-0000-0000-00008B1B0000}"/>
    <cellStyle name="40% - Акцент5 4 2" xfId="2068" xr:uid="{00000000-0005-0000-0000-00008C1B0000}"/>
    <cellStyle name="40% - Акцент5 4 2 2" xfId="8868" xr:uid="{00000000-0005-0000-0000-00008D1B0000}"/>
    <cellStyle name="40% - Акцент5 4 2 3" xfId="9313" xr:uid="{00000000-0005-0000-0000-00008E1B0000}"/>
    <cellStyle name="40% - Акцент5 4 2 4" xfId="11293" xr:uid="{00000000-0005-0000-0000-00008F1B0000}"/>
    <cellStyle name="40% - Акцент5 4 3" xfId="2069" xr:uid="{00000000-0005-0000-0000-0000901B0000}"/>
    <cellStyle name="40% - Акцент5 4 3 2" xfId="8869" xr:uid="{00000000-0005-0000-0000-0000911B0000}"/>
    <cellStyle name="40% - Акцент5 4 3 3" xfId="9312" xr:uid="{00000000-0005-0000-0000-0000921B0000}"/>
    <cellStyle name="40% - Акцент5 4 3 4" xfId="11292" xr:uid="{00000000-0005-0000-0000-0000931B0000}"/>
    <cellStyle name="40% - Акцент5 4 4" xfId="2070" xr:uid="{00000000-0005-0000-0000-0000941B0000}"/>
    <cellStyle name="40% - Акцент5 4 4 2" xfId="8870" xr:uid="{00000000-0005-0000-0000-0000951B0000}"/>
    <cellStyle name="40% - Акцент5 4 4 3" xfId="9311" xr:uid="{00000000-0005-0000-0000-0000961B0000}"/>
    <cellStyle name="40% - Акцент5 4 4 4" xfId="11291" xr:uid="{00000000-0005-0000-0000-0000971B0000}"/>
    <cellStyle name="40% - Акцент5 4 5" xfId="2071" xr:uid="{00000000-0005-0000-0000-0000981B0000}"/>
    <cellStyle name="40% - Акцент5 4 5 2" xfId="8871" xr:uid="{00000000-0005-0000-0000-0000991B0000}"/>
    <cellStyle name="40% - Акцент5 4 5 3" xfId="9310" xr:uid="{00000000-0005-0000-0000-00009A1B0000}"/>
    <cellStyle name="40% - Акцент5 4 5 4" xfId="11290" xr:uid="{00000000-0005-0000-0000-00009B1B0000}"/>
    <cellStyle name="40% - Акцент5 4 6" xfId="2072" xr:uid="{00000000-0005-0000-0000-00009C1B0000}"/>
    <cellStyle name="40% - Акцент5 4 6 2" xfId="8872" xr:uid="{00000000-0005-0000-0000-00009D1B0000}"/>
    <cellStyle name="40% - Акцент5 4 6 3" xfId="9309" xr:uid="{00000000-0005-0000-0000-00009E1B0000}"/>
    <cellStyle name="40% - Акцент5 4 6 4" xfId="11289" xr:uid="{00000000-0005-0000-0000-00009F1B0000}"/>
    <cellStyle name="40% - Акцент5 4 7" xfId="2073" xr:uid="{00000000-0005-0000-0000-0000A01B0000}"/>
    <cellStyle name="40% - Акцент5 4 7 2" xfId="8873" xr:uid="{00000000-0005-0000-0000-0000A11B0000}"/>
    <cellStyle name="40% - Акцент5 4 7 3" xfId="9308" xr:uid="{00000000-0005-0000-0000-0000A21B0000}"/>
    <cellStyle name="40% - Акцент5 4 7 4" xfId="11288" xr:uid="{00000000-0005-0000-0000-0000A31B0000}"/>
    <cellStyle name="40% - Акцент5 4 8" xfId="2074" xr:uid="{00000000-0005-0000-0000-0000A41B0000}"/>
    <cellStyle name="40% - Акцент5 4 8 2" xfId="8874" xr:uid="{00000000-0005-0000-0000-0000A51B0000}"/>
    <cellStyle name="40% - Акцент5 4 8 3" xfId="9307" xr:uid="{00000000-0005-0000-0000-0000A61B0000}"/>
    <cellStyle name="40% - Акцент5 4 8 4" xfId="11287" xr:uid="{00000000-0005-0000-0000-0000A71B0000}"/>
    <cellStyle name="40% - Акцент5 4 9" xfId="2075" xr:uid="{00000000-0005-0000-0000-0000A81B0000}"/>
    <cellStyle name="40% - Акцент5 4 9 2" xfId="8875" xr:uid="{00000000-0005-0000-0000-0000A91B0000}"/>
    <cellStyle name="40% - Акцент5 4 9 3" xfId="9306" xr:uid="{00000000-0005-0000-0000-0000AA1B0000}"/>
    <cellStyle name="40% - Акцент5 4 9 4" xfId="11286" xr:uid="{00000000-0005-0000-0000-0000AB1B0000}"/>
    <cellStyle name="40% - Акцент5 5" xfId="2076" xr:uid="{00000000-0005-0000-0000-0000AC1B0000}"/>
    <cellStyle name="40% - Акцент5 5 10" xfId="2077" xr:uid="{00000000-0005-0000-0000-0000AD1B0000}"/>
    <cellStyle name="40% - Акцент5 5 10 2" xfId="8877" xr:uid="{00000000-0005-0000-0000-0000AE1B0000}"/>
    <cellStyle name="40% - Акцент5 5 10 3" xfId="9304" xr:uid="{00000000-0005-0000-0000-0000AF1B0000}"/>
    <cellStyle name="40% - Акцент5 5 10 4" xfId="11284" xr:uid="{00000000-0005-0000-0000-0000B01B0000}"/>
    <cellStyle name="40% - Акцент5 5 11" xfId="8876" xr:uid="{00000000-0005-0000-0000-0000B11B0000}"/>
    <cellStyle name="40% - Акцент5 5 12" xfId="9305" xr:uid="{00000000-0005-0000-0000-0000B21B0000}"/>
    <cellStyle name="40% - Акцент5 5 13" xfId="11285" xr:uid="{00000000-0005-0000-0000-0000B31B0000}"/>
    <cellStyle name="40% - Акцент5 5 2" xfId="2078" xr:uid="{00000000-0005-0000-0000-0000B41B0000}"/>
    <cellStyle name="40% - Акцент5 5 2 2" xfId="8878" xr:uid="{00000000-0005-0000-0000-0000B51B0000}"/>
    <cellStyle name="40% - Акцент5 5 2 3" xfId="9303" xr:uid="{00000000-0005-0000-0000-0000B61B0000}"/>
    <cellStyle name="40% - Акцент5 5 2 4" xfId="11283" xr:uid="{00000000-0005-0000-0000-0000B71B0000}"/>
    <cellStyle name="40% - Акцент5 5 3" xfId="2079" xr:uid="{00000000-0005-0000-0000-0000B81B0000}"/>
    <cellStyle name="40% - Акцент5 5 3 2" xfId="8879" xr:uid="{00000000-0005-0000-0000-0000B91B0000}"/>
    <cellStyle name="40% - Акцент5 5 3 3" xfId="9302" xr:uid="{00000000-0005-0000-0000-0000BA1B0000}"/>
    <cellStyle name="40% - Акцент5 5 3 4" xfId="11282" xr:uid="{00000000-0005-0000-0000-0000BB1B0000}"/>
    <cellStyle name="40% - Акцент5 5 4" xfId="2080" xr:uid="{00000000-0005-0000-0000-0000BC1B0000}"/>
    <cellStyle name="40% - Акцент5 5 4 2" xfId="8880" xr:uid="{00000000-0005-0000-0000-0000BD1B0000}"/>
    <cellStyle name="40% - Акцент5 5 4 3" xfId="9301" xr:uid="{00000000-0005-0000-0000-0000BE1B0000}"/>
    <cellStyle name="40% - Акцент5 5 4 4" xfId="11281" xr:uid="{00000000-0005-0000-0000-0000BF1B0000}"/>
    <cellStyle name="40% - Акцент5 5 5" xfId="2081" xr:uid="{00000000-0005-0000-0000-0000C01B0000}"/>
    <cellStyle name="40% - Акцент5 5 5 2" xfId="8881" xr:uid="{00000000-0005-0000-0000-0000C11B0000}"/>
    <cellStyle name="40% - Акцент5 5 5 3" xfId="9300" xr:uid="{00000000-0005-0000-0000-0000C21B0000}"/>
    <cellStyle name="40% - Акцент5 5 5 4" xfId="11280" xr:uid="{00000000-0005-0000-0000-0000C31B0000}"/>
    <cellStyle name="40% - Акцент5 5 6" xfId="2082" xr:uid="{00000000-0005-0000-0000-0000C41B0000}"/>
    <cellStyle name="40% - Акцент5 5 6 2" xfId="8882" xr:uid="{00000000-0005-0000-0000-0000C51B0000}"/>
    <cellStyle name="40% - Акцент5 5 6 3" xfId="9299" xr:uid="{00000000-0005-0000-0000-0000C61B0000}"/>
    <cellStyle name="40% - Акцент5 5 6 4" xfId="11279" xr:uid="{00000000-0005-0000-0000-0000C71B0000}"/>
    <cellStyle name="40% - Акцент5 5 7" xfId="2083" xr:uid="{00000000-0005-0000-0000-0000C81B0000}"/>
    <cellStyle name="40% - Акцент5 5 7 2" xfId="8883" xr:uid="{00000000-0005-0000-0000-0000C91B0000}"/>
    <cellStyle name="40% - Акцент5 5 7 3" xfId="9298" xr:uid="{00000000-0005-0000-0000-0000CA1B0000}"/>
    <cellStyle name="40% - Акцент5 5 7 4" xfId="11278" xr:uid="{00000000-0005-0000-0000-0000CB1B0000}"/>
    <cellStyle name="40% - Акцент5 5 8" xfId="2084" xr:uid="{00000000-0005-0000-0000-0000CC1B0000}"/>
    <cellStyle name="40% - Акцент5 5 8 2" xfId="8884" xr:uid="{00000000-0005-0000-0000-0000CD1B0000}"/>
    <cellStyle name="40% - Акцент5 5 8 3" xfId="9297" xr:uid="{00000000-0005-0000-0000-0000CE1B0000}"/>
    <cellStyle name="40% - Акцент5 5 8 4" xfId="11277" xr:uid="{00000000-0005-0000-0000-0000CF1B0000}"/>
    <cellStyle name="40% - Акцент5 5 9" xfId="2085" xr:uid="{00000000-0005-0000-0000-0000D01B0000}"/>
    <cellStyle name="40% - Акцент5 5 9 2" xfId="8885" xr:uid="{00000000-0005-0000-0000-0000D11B0000}"/>
    <cellStyle name="40% - Акцент5 5 9 3" xfId="9296" xr:uid="{00000000-0005-0000-0000-0000D21B0000}"/>
    <cellStyle name="40% - Акцент5 5 9 4" xfId="11276" xr:uid="{00000000-0005-0000-0000-0000D31B0000}"/>
    <cellStyle name="40% - Акцент5 6" xfId="2086" xr:uid="{00000000-0005-0000-0000-0000D41B0000}"/>
    <cellStyle name="40% - Акцент5 6 10" xfId="2087" xr:uid="{00000000-0005-0000-0000-0000D51B0000}"/>
    <cellStyle name="40% - Акцент5 6 10 2" xfId="8887" xr:uid="{00000000-0005-0000-0000-0000D61B0000}"/>
    <cellStyle name="40% - Акцент5 6 10 3" xfId="9294" xr:uid="{00000000-0005-0000-0000-0000D71B0000}"/>
    <cellStyle name="40% - Акцент5 6 10 4" xfId="11274" xr:uid="{00000000-0005-0000-0000-0000D81B0000}"/>
    <cellStyle name="40% - Акцент5 6 11" xfId="8886" xr:uid="{00000000-0005-0000-0000-0000D91B0000}"/>
    <cellStyle name="40% - Акцент5 6 12" xfId="9295" xr:uid="{00000000-0005-0000-0000-0000DA1B0000}"/>
    <cellStyle name="40% - Акцент5 6 13" xfId="11275" xr:uid="{00000000-0005-0000-0000-0000DB1B0000}"/>
    <cellStyle name="40% - Акцент5 6 2" xfId="2088" xr:uid="{00000000-0005-0000-0000-0000DC1B0000}"/>
    <cellStyle name="40% - Акцент5 6 2 2" xfId="8888" xr:uid="{00000000-0005-0000-0000-0000DD1B0000}"/>
    <cellStyle name="40% - Акцент5 6 2 3" xfId="9293" xr:uid="{00000000-0005-0000-0000-0000DE1B0000}"/>
    <cellStyle name="40% - Акцент5 6 2 4" xfId="11273" xr:uid="{00000000-0005-0000-0000-0000DF1B0000}"/>
    <cellStyle name="40% - Акцент5 6 3" xfId="2089" xr:uid="{00000000-0005-0000-0000-0000E01B0000}"/>
    <cellStyle name="40% - Акцент5 6 3 2" xfId="8889" xr:uid="{00000000-0005-0000-0000-0000E11B0000}"/>
    <cellStyle name="40% - Акцент5 6 3 3" xfId="9292" xr:uid="{00000000-0005-0000-0000-0000E21B0000}"/>
    <cellStyle name="40% - Акцент5 6 3 4" xfId="11272" xr:uid="{00000000-0005-0000-0000-0000E31B0000}"/>
    <cellStyle name="40% - Акцент5 6 4" xfId="2090" xr:uid="{00000000-0005-0000-0000-0000E41B0000}"/>
    <cellStyle name="40% - Акцент5 6 4 2" xfId="8890" xr:uid="{00000000-0005-0000-0000-0000E51B0000}"/>
    <cellStyle name="40% - Акцент5 6 4 3" xfId="9291" xr:uid="{00000000-0005-0000-0000-0000E61B0000}"/>
    <cellStyle name="40% - Акцент5 6 4 4" xfId="11271" xr:uid="{00000000-0005-0000-0000-0000E71B0000}"/>
    <cellStyle name="40% - Акцент5 6 5" xfId="2091" xr:uid="{00000000-0005-0000-0000-0000E81B0000}"/>
    <cellStyle name="40% - Акцент5 6 5 2" xfId="8891" xr:uid="{00000000-0005-0000-0000-0000E91B0000}"/>
    <cellStyle name="40% - Акцент5 6 5 3" xfId="9290" xr:uid="{00000000-0005-0000-0000-0000EA1B0000}"/>
    <cellStyle name="40% - Акцент5 6 5 4" xfId="11270" xr:uid="{00000000-0005-0000-0000-0000EB1B0000}"/>
    <cellStyle name="40% - Акцент5 6 6" xfId="2092" xr:uid="{00000000-0005-0000-0000-0000EC1B0000}"/>
    <cellStyle name="40% - Акцент5 6 6 2" xfId="8892" xr:uid="{00000000-0005-0000-0000-0000ED1B0000}"/>
    <cellStyle name="40% - Акцент5 6 6 3" xfId="9289" xr:uid="{00000000-0005-0000-0000-0000EE1B0000}"/>
    <cellStyle name="40% - Акцент5 6 6 4" xfId="11269" xr:uid="{00000000-0005-0000-0000-0000EF1B0000}"/>
    <cellStyle name="40% - Акцент5 6 7" xfId="2093" xr:uid="{00000000-0005-0000-0000-0000F01B0000}"/>
    <cellStyle name="40% - Акцент5 6 7 2" xfId="8893" xr:uid="{00000000-0005-0000-0000-0000F11B0000}"/>
    <cellStyle name="40% - Акцент5 6 7 3" xfId="9288" xr:uid="{00000000-0005-0000-0000-0000F21B0000}"/>
    <cellStyle name="40% - Акцент5 6 7 4" xfId="11268" xr:uid="{00000000-0005-0000-0000-0000F31B0000}"/>
    <cellStyle name="40% - Акцент5 6 8" xfId="2094" xr:uid="{00000000-0005-0000-0000-0000F41B0000}"/>
    <cellStyle name="40% - Акцент5 6 8 2" xfId="8894" xr:uid="{00000000-0005-0000-0000-0000F51B0000}"/>
    <cellStyle name="40% - Акцент5 6 8 3" xfId="9287" xr:uid="{00000000-0005-0000-0000-0000F61B0000}"/>
    <cellStyle name="40% - Акцент5 6 8 4" xfId="11267" xr:uid="{00000000-0005-0000-0000-0000F71B0000}"/>
    <cellStyle name="40% - Акцент5 6 9" xfId="2095" xr:uid="{00000000-0005-0000-0000-0000F81B0000}"/>
    <cellStyle name="40% - Акцент5 6 9 2" xfId="8895" xr:uid="{00000000-0005-0000-0000-0000F91B0000}"/>
    <cellStyle name="40% - Акцент5 6 9 3" xfId="9286" xr:uid="{00000000-0005-0000-0000-0000FA1B0000}"/>
    <cellStyle name="40% - Акцент5 6 9 4" xfId="11266" xr:uid="{00000000-0005-0000-0000-0000FB1B0000}"/>
    <cellStyle name="40% - Акцент5 7" xfId="2096" xr:uid="{00000000-0005-0000-0000-0000FC1B0000}"/>
    <cellStyle name="40% - Акцент5 7 10" xfId="2097" xr:uid="{00000000-0005-0000-0000-0000FD1B0000}"/>
    <cellStyle name="40% - Акцент5 7 10 2" xfId="8897" xr:uid="{00000000-0005-0000-0000-0000FE1B0000}"/>
    <cellStyle name="40% - Акцент5 7 10 3" xfId="9284" xr:uid="{00000000-0005-0000-0000-0000FF1B0000}"/>
    <cellStyle name="40% - Акцент5 7 10 4" xfId="11264" xr:uid="{00000000-0005-0000-0000-0000001C0000}"/>
    <cellStyle name="40% - Акцент5 7 11" xfId="8896" xr:uid="{00000000-0005-0000-0000-0000011C0000}"/>
    <cellStyle name="40% - Акцент5 7 12" xfId="9285" xr:uid="{00000000-0005-0000-0000-0000021C0000}"/>
    <cellStyle name="40% - Акцент5 7 13" xfId="11265" xr:uid="{00000000-0005-0000-0000-0000031C0000}"/>
    <cellStyle name="40% - Акцент5 7 2" xfId="2098" xr:uid="{00000000-0005-0000-0000-0000041C0000}"/>
    <cellStyle name="40% - Акцент5 7 2 2" xfId="8898" xr:uid="{00000000-0005-0000-0000-0000051C0000}"/>
    <cellStyle name="40% - Акцент5 7 2 3" xfId="9283" xr:uid="{00000000-0005-0000-0000-0000061C0000}"/>
    <cellStyle name="40% - Акцент5 7 2 4" xfId="11263" xr:uid="{00000000-0005-0000-0000-0000071C0000}"/>
    <cellStyle name="40% - Акцент5 7 3" xfId="2099" xr:uid="{00000000-0005-0000-0000-0000081C0000}"/>
    <cellStyle name="40% - Акцент5 7 3 2" xfId="8899" xr:uid="{00000000-0005-0000-0000-0000091C0000}"/>
    <cellStyle name="40% - Акцент5 7 3 3" xfId="9282" xr:uid="{00000000-0005-0000-0000-00000A1C0000}"/>
    <cellStyle name="40% - Акцент5 7 3 4" xfId="11262" xr:uid="{00000000-0005-0000-0000-00000B1C0000}"/>
    <cellStyle name="40% - Акцент5 7 4" xfId="2100" xr:uid="{00000000-0005-0000-0000-00000C1C0000}"/>
    <cellStyle name="40% - Акцент5 7 4 2" xfId="8900" xr:uid="{00000000-0005-0000-0000-00000D1C0000}"/>
    <cellStyle name="40% - Акцент5 7 4 3" xfId="9281" xr:uid="{00000000-0005-0000-0000-00000E1C0000}"/>
    <cellStyle name="40% - Акцент5 7 4 4" xfId="11261" xr:uid="{00000000-0005-0000-0000-00000F1C0000}"/>
    <cellStyle name="40% - Акцент5 7 5" xfId="2101" xr:uid="{00000000-0005-0000-0000-0000101C0000}"/>
    <cellStyle name="40% - Акцент5 7 5 2" xfId="8901" xr:uid="{00000000-0005-0000-0000-0000111C0000}"/>
    <cellStyle name="40% - Акцент5 7 5 3" xfId="9280" xr:uid="{00000000-0005-0000-0000-0000121C0000}"/>
    <cellStyle name="40% - Акцент5 7 5 4" xfId="11260" xr:uid="{00000000-0005-0000-0000-0000131C0000}"/>
    <cellStyle name="40% - Акцент5 7 6" xfId="2102" xr:uid="{00000000-0005-0000-0000-0000141C0000}"/>
    <cellStyle name="40% - Акцент5 7 6 2" xfId="8902" xr:uid="{00000000-0005-0000-0000-0000151C0000}"/>
    <cellStyle name="40% - Акцент5 7 6 3" xfId="9279" xr:uid="{00000000-0005-0000-0000-0000161C0000}"/>
    <cellStyle name="40% - Акцент5 7 6 4" xfId="11259" xr:uid="{00000000-0005-0000-0000-0000171C0000}"/>
    <cellStyle name="40% - Акцент5 7 7" xfId="2103" xr:uid="{00000000-0005-0000-0000-0000181C0000}"/>
    <cellStyle name="40% - Акцент5 7 7 2" xfId="8903" xr:uid="{00000000-0005-0000-0000-0000191C0000}"/>
    <cellStyle name="40% - Акцент5 7 7 3" xfId="9278" xr:uid="{00000000-0005-0000-0000-00001A1C0000}"/>
    <cellStyle name="40% - Акцент5 7 7 4" xfId="11258" xr:uid="{00000000-0005-0000-0000-00001B1C0000}"/>
    <cellStyle name="40% - Акцент5 7 8" xfId="2104" xr:uid="{00000000-0005-0000-0000-00001C1C0000}"/>
    <cellStyle name="40% - Акцент5 7 8 2" xfId="8904" xr:uid="{00000000-0005-0000-0000-00001D1C0000}"/>
    <cellStyle name="40% - Акцент5 7 8 3" xfId="9277" xr:uid="{00000000-0005-0000-0000-00001E1C0000}"/>
    <cellStyle name="40% - Акцент5 7 8 4" xfId="11257" xr:uid="{00000000-0005-0000-0000-00001F1C0000}"/>
    <cellStyle name="40% - Акцент5 7 9" xfId="2105" xr:uid="{00000000-0005-0000-0000-0000201C0000}"/>
    <cellStyle name="40% - Акцент5 7 9 2" xfId="8905" xr:uid="{00000000-0005-0000-0000-0000211C0000}"/>
    <cellStyle name="40% - Акцент5 7 9 3" xfId="9276" xr:uid="{00000000-0005-0000-0000-0000221C0000}"/>
    <cellStyle name="40% - Акцент5 7 9 4" xfId="11256" xr:uid="{00000000-0005-0000-0000-0000231C0000}"/>
    <cellStyle name="40% - Акцент5 8" xfId="2106" xr:uid="{00000000-0005-0000-0000-0000241C0000}"/>
    <cellStyle name="40% - Акцент5 8 10" xfId="2107" xr:uid="{00000000-0005-0000-0000-0000251C0000}"/>
    <cellStyle name="40% - Акцент5 8 10 2" xfId="8907" xr:uid="{00000000-0005-0000-0000-0000261C0000}"/>
    <cellStyle name="40% - Акцент5 8 10 3" xfId="9274" xr:uid="{00000000-0005-0000-0000-0000271C0000}"/>
    <cellStyle name="40% - Акцент5 8 10 4" xfId="11254" xr:uid="{00000000-0005-0000-0000-0000281C0000}"/>
    <cellStyle name="40% - Акцент5 8 11" xfId="8906" xr:uid="{00000000-0005-0000-0000-0000291C0000}"/>
    <cellStyle name="40% - Акцент5 8 12" xfId="9275" xr:uid="{00000000-0005-0000-0000-00002A1C0000}"/>
    <cellStyle name="40% - Акцент5 8 13" xfId="11255" xr:uid="{00000000-0005-0000-0000-00002B1C0000}"/>
    <cellStyle name="40% - Акцент5 8 2" xfId="2108" xr:uid="{00000000-0005-0000-0000-00002C1C0000}"/>
    <cellStyle name="40% - Акцент5 8 2 2" xfId="8908" xr:uid="{00000000-0005-0000-0000-00002D1C0000}"/>
    <cellStyle name="40% - Акцент5 8 2 3" xfId="9273" xr:uid="{00000000-0005-0000-0000-00002E1C0000}"/>
    <cellStyle name="40% - Акцент5 8 2 4" xfId="11253" xr:uid="{00000000-0005-0000-0000-00002F1C0000}"/>
    <cellStyle name="40% - Акцент5 8 3" xfId="2109" xr:uid="{00000000-0005-0000-0000-0000301C0000}"/>
    <cellStyle name="40% - Акцент5 8 3 2" xfId="8909" xr:uid="{00000000-0005-0000-0000-0000311C0000}"/>
    <cellStyle name="40% - Акцент5 8 3 3" xfId="9272" xr:uid="{00000000-0005-0000-0000-0000321C0000}"/>
    <cellStyle name="40% - Акцент5 8 3 4" xfId="11252" xr:uid="{00000000-0005-0000-0000-0000331C0000}"/>
    <cellStyle name="40% - Акцент5 8 4" xfId="2110" xr:uid="{00000000-0005-0000-0000-0000341C0000}"/>
    <cellStyle name="40% - Акцент5 8 4 2" xfId="8910" xr:uid="{00000000-0005-0000-0000-0000351C0000}"/>
    <cellStyle name="40% - Акцент5 8 4 3" xfId="9271" xr:uid="{00000000-0005-0000-0000-0000361C0000}"/>
    <cellStyle name="40% - Акцент5 8 4 4" xfId="11251" xr:uid="{00000000-0005-0000-0000-0000371C0000}"/>
    <cellStyle name="40% - Акцент5 8 5" xfId="2111" xr:uid="{00000000-0005-0000-0000-0000381C0000}"/>
    <cellStyle name="40% - Акцент5 8 5 2" xfId="8911" xr:uid="{00000000-0005-0000-0000-0000391C0000}"/>
    <cellStyle name="40% - Акцент5 8 5 3" xfId="9270" xr:uid="{00000000-0005-0000-0000-00003A1C0000}"/>
    <cellStyle name="40% - Акцент5 8 5 4" xfId="11250" xr:uid="{00000000-0005-0000-0000-00003B1C0000}"/>
    <cellStyle name="40% - Акцент5 8 6" xfId="2112" xr:uid="{00000000-0005-0000-0000-00003C1C0000}"/>
    <cellStyle name="40% - Акцент5 8 6 2" xfId="8912" xr:uid="{00000000-0005-0000-0000-00003D1C0000}"/>
    <cellStyle name="40% - Акцент5 8 6 3" xfId="9269" xr:uid="{00000000-0005-0000-0000-00003E1C0000}"/>
    <cellStyle name="40% - Акцент5 8 6 4" xfId="11249" xr:uid="{00000000-0005-0000-0000-00003F1C0000}"/>
    <cellStyle name="40% - Акцент5 8 7" xfId="2113" xr:uid="{00000000-0005-0000-0000-0000401C0000}"/>
    <cellStyle name="40% - Акцент5 8 7 2" xfId="8913" xr:uid="{00000000-0005-0000-0000-0000411C0000}"/>
    <cellStyle name="40% - Акцент5 8 7 3" xfId="9268" xr:uid="{00000000-0005-0000-0000-0000421C0000}"/>
    <cellStyle name="40% - Акцент5 8 7 4" xfId="11248" xr:uid="{00000000-0005-0000-0000-0000431C0000}"/>
    <cellStyle name="40% - Акцент5 8 8" xfId="2114" xr:uid="{00000000-0005-0000-0000-0000441C0000}"/>
    <cellStyle name="40% - Акцент5 8 8 2" xfId="8914" xr:uid="{00000000-0005-0000-0000-0000451C0000}"/>
    <cellStyle name="40% - Акцент5 8 8 3" xfId="9267" xr:uid="{00000000-0005-0000-0000-0000461C0000}"/>
    <cellStyle name="40% - Акцент5 8 8 4" xfId="11247" xr:uid="{00000000-0005-0000-0000-0000471C0000}"/>
    <cellStyle name="40% - Акцент5 8 9" xfId="2115" xr:uid="{00000000-0005-0000-0000-0000481C0000}"/>
    <cellStyle name="40% - Акцент5 8 9 2" xfId="8915" xr:uid="{00000000-0005-0000-0000-0000491C0000}"/>
    <cellStyle name="40% - Акцент5 8 9 3" xfId="9266" xr:uid="{00000000-0005-0000-0000-00004A1C0000}"/>
    <cellStyle name="40% - Акцент5 8 9 4" xfId="11246" xr:uid="{00000000-0005-0000-0000-00004B1C0000}"/>
    <cellStyle name="40% - Акцент5 9" xfId="2116" xr:uid="{00000000-0005-0000-0000-00004C1C0000}"/>
    <cellStyle name="40% - Акцент5 9 10" xfId="2117" xr:uid="{00000000-0005-0000-0000-00004D1C0000}"/>
    <cellStyle name="40% - Акцент5 9 10 2" xfId="8917" xr:uid="{00000000-0005-0000-0000-00004E1C0000}"/>
    <cellStyle name="40% - Акцент5 9 10 3" xfId="9264" xr:uid="{00000000-0005-0000-0000-00004F1C0000}"/>
    <cellStyle name="40% - Акцент5 9 10 4" xfId="11244" xr:uid="{00000000-0005-0000-0000-0000501C0000}"/>
    <cellStyle name="40% - Акцент5 9 11" xfId="8916" xr:uid="{00000000-0005-0000-0000-0000511C0000}"/>
    <cellStyle name="40% - Акцент5 9 12" xfId="9265" xr:uid="{00000000-0005-0000-0000-0000521C0000}"/>
    <cellStyle name="40% - Акцент5 9 13" xfId="11245" xr:uid="{00000000-0005-0000-0000-0000531C0000}"/>
    <cellStyle name="40% - Акцент5 9 2" xfId="2118" xr:uid="{00000000-0005-0000-0000-0000541C0000}"/>
    <cellStyle name="40% - Акцент5 9 2 2" xfId="8918" xr:uid="{00000000-0005-0000-0000-0000551C0000}"/>
    <cellStyle name="40% - Акцент5 9 2 3" xfId="9263" xr:uid="{00000000-0005-0000-0000-0000561C0000}"/>
    <cellStyle name="40% - Акцент5 9 2 4" xfId="11243" xr:uid="{00000000-0005-0000-0000-0000571C0000}"/>
    <cellStyle name="40% - Акцент5 9 3" xfId="2119" xr:uid="{00000000-0005-0000-0000-0000581C0000}"/>
    <cellStyle name="40% - Акцент5 9 3 2" xfId="8919" xr:uid="{00000000-0005-0000-0000-0000591C0000}"/>
    <cellStyle name="40% - Акцент5 9 3 3" xfId="9262" xr:uid="{00000000-0005-0000-0000-00005A1C0000}"/>
    <cellStyle name="40% - Акцент5 9 3 4" xfId="11242" xr:uid="{00000000-0005-0000-0000-00005B1C0000}"/>
    <cellStyle name="40% - Акцент5 9 4" xfId="2120" xr:uid="{00000000-0005-0000-0000-00005C1C0000}"/>
    <cellStyle name="40% - Акцент5 9 4 2" xfId="8920" xr:uid="{00000000-0005-0000-0000-00005D1C0000}"/>
    <cellStyle name="40% - Акцент5 9 4 3" xfId="9261" xr:uid="{00000000-0005-0000-0000-00005E1C0000}"/>
    <cellStyle name="40% - Акцент5 9 4 4" xfId="11241" xr:uid="{00000000-0005-0000-0000-00005F1C0000}"/>
    <cellStyle name="40% - Акцент5 9 5" xfId="2121" xr:uid="{00000000-0005-0000-0000-0000601C0000}"/>
    <cellStyle name="40% - Акцент5 9 5 2" xfId="8921" xr:uid="{00000000-0005-0000-0000-0000611C0000}"/>
    <cellStyle name="40% - Акцент5 9 5 3" xfId="9260" xr:uid="{00000000-0005-0000-0000-0000621C0000}"/>
    <cellStyle name="40% - Акцент5 9 5 4" xfId="11240" xr:uid="{00000000-0005-0000-0000-0000631C0000}"/>
    <cellStyle name="40% - Акцент5 9 6" xfId="2122" xr:uid="{00000000-0005-0000-0000-0000641C0000}"/>
    <cellStyle name="40% - Акцент5 9 6 2" xfId="8922" xr:uid="{00000000-0005-0000-0000-0000651C0000}"/>
    <cellStyle name="40% - Акцент5 9 6 3" xfId="9259" xr:uid="{00000000-0005-0000-0000-0000661C0000}"/>
    <cellStyle name="40% - Акцент5 9 6 4" xfId="11239" xr:uid="{00000000-0005-0000-0000-0000671C0000}"/>
    <cellStyle name="40% - Акцент5 9 7" xfId="2123" xr:uid="{00000000-0005-0000-0000-0000681C0000}"/>
    <cellStyle name="40% - Акцент5 9 7 2" xfId="8923" xr:uid="{00000000-0005-0000-0000-0000691C0000}"/>
    <cellStyle name="40% - Акцент5 9 7 3" xfId="9258" xr:uid="{00000000-0005-0000-0000-00006A1C0000}"/>
    <cellStyle name="40% - Акцент5 9 7 4" xfId="11238" xr:uid="{00000000-0005-0000-0000-00006B1C0000}"/>
    <cellStyle name="40% - Акцент5 9 8" xfId="2124" xr:uid="{00000000-0005-0000-0000-00006C1C0000}"/>
    <cellStyle name="40% - Акцент5 9 8 2" xfId="8924" xr:uid="{00000000-0005-0000-0000-00006D1C0000}"/>
    <cellStyle name="40% - Акцент5 9 8 3" xfId="9257" xr:uid="{00000000-0005-0000-0000-00006E1C0000}"/>
    <cellStyle name="40% - Акцент5 9 8 4" xfId="11237" xr:uid="{00000000-0005-0000-0000-00006F1C0000}"/>
    <cellStyle name="40% - Акцент5 9 9" xfId="2125" xr:uid="{00000000-0005-0000-0000-0000701C0000}"/>
    <cellStyle name="40% - Акцент5 9 9 2" xfId="8925" xr:uid="{00000000-0005-0000-0000-0000711C0000}"/>
    <cellStyle name="40% - Акцент5 9 9 3" xfId="9256" xr:uid="{00000000-0005-0000-0000-0000721C0000}"/>
    <cellStyle name="40% - Акцент5 9 9 4" xfId="11236" xr:uid="{00000000-0005-0000-0000-0000731C0000}"/>
    <cellStyle name="40% - Акцент6 10" xfId="2126" xr:uid="{00000000-0005-0000-0000-0000741C0000}"/>
    <cellStyle name="40% - Акцент6 10 10" xfId="2127" xr:uid="{00000000-0005-0000-0000-0000751C0000}"/>
    <cellStyle name="40% - Акцент6 10 10 2" xfId="8927" xr:uid="{00000000-0005-0000-0000-0000761C0000}"/>
    <cellStyle name="40% - Акцент6 10 10 3" xfId="9254" xr:uid="{00000000-0005-0000-0000-0000771C0000}"/>
    <cellStyle name="40% - Акцент6 10 10 4" xfId="11234" xr:uid="{00000000-0005-0000-0000-0000781C0000}"/>
    <cellStyle name="40% - Акцент6 10 11" xfId="8926" xr:uid="{00000000-0005-0000-0000-0000791C0000}"/>
    <cellStyle name="40% - Акцент6 10 12" xfId="9255" xr:uid="{00000000-0005-0000-0000-00007A1C0000}"/>
    <cellStyle name="40% - Акцент6 10 13" xfId="11235" xr:uid="{00000000-0005-0000-0000-00007B1C0000}"/>
    <cellStyle name="40% - Акцент6 10 2" xfId="2128" xr:uid="{00000000-0005-0000-0000-00007C1C0000}"/>
    <cellStyle name="40% - Акцент6 10 2 2" xfId="8928" xr:uid="{00000000-0005-0000-0000-00007D1C0000}"/>
    <cellStyle name="40% - Акцент6 10 2 3" xfId="9253" xr:uid="{00000000-0005-0000-0000-00007E1C0000}"/>
    <cellStyle name="40% - Акцент6 10 2 4" xfId="11233" xr:uid="{00000000-0005-0000-0000-00007F1C0000}"/>
    <cellStyle name="40% - Акцент6 10 3" xfId="2129" xr:uid="{00000000-0005-0000-0000-0000801C0000}"/>
    <cellStyle name="40% - Акцент6 10 3 2" xfId="8929" xr:uid="{00000000-0005-0000-0000-0000811C0000}"/>
    <cellStyle name="40% - Акцент6 10 3 3" xfId="9252" xr:uid="{00000000-0005-0000-0000-0000821C0000}"/>
    <cellStyle name="40% - Акцент6 10 3 4" xfId="11232" xr:uid="{00000000-0005-0000-0000-0000831C0000}"/>
    <cellStyle name="40% - Акцент6 10 4" xfId="2130" xr:uid="{00000000-0005-0000-0000-0000841C0000}"/>
    <cellStyle name="40% - Акцент6 10 4 2" xfId="8930" xr:uid="{00000000-0005-0000-0000-0000851C0000}"/>
    <cellStyle name="40% - Акцент6 10 4 3" xfId="9251" xr:uid="{00000000-0005-0000-0000-0000861C0000}"/>
    <cellStyle name="40% - Акцент6 10 4 4" xfId="11231" xr:uid="{00000000-0005-0000-0000-0000871C0000}"/>
    <cellStyle name="40% - Акцент6 10 5" xfId="2131" xr:uid="{00000000-0005-0000-0000-0000881C0000}"/>
    <cellStyle name="40% - Акцент6 10 5 2" xfId="8931" xr:uid="{00000000-0005-0000-0000-0000891C0000}"/>
    <cellStyle name="40% - Акцент6 10 5 3" xfId="9250" xr:uid="{00000000-0005-0000-0000-00008A1C0000}"/>
    <cellStyle name="40% - Акцент6 10 5 4" xfId="11230" xr:uid="{00000000-0005-0000-0000-00008B1C0000}"/>
    <cellStyle name="40% - Акцент6 10 6" xfId="2132" xr:uid="{00000000-0005-0000-0000-00008C1C0000}"/>
    <cellStyle name="40% - Акцент6 10 6 2" xfId="8932" xr:uid="{00000000-0005-0000-0000-00008D1C0000}"/>
    <cellStyle name="40% - Акцент6 10 6 3" xfId="9249" xr:uid="{00000000-0005-0000-0000-00008E1C0000}"/>
    <cellStyle name="40% - Акцент6 10 6 4" xfId="11229" xr:uid="{00000000-0005-0000-0000-00008F1C0000}"/>
    <cellStyle name="40% - Акцент6 10 7" xfId="2133" xr:uid="{00000000-0005-0000-0000-0000901C0000}"/>
    <cellStyle name="40% - Акцент6 10 7 2" xfId="8933" xr:uid="{00000000-0005-0000-0000-0000911C0000}"/>
    <cellStyle name="40% - Акцент6 10 7 3" xfId="9248" xr:uid="{00000000-0005-0000-0000-0000921C0000}"/>
    <cellStyle name="40% - Акцент6 10 7 4" xfId="11228" xr:uid="{00000000-0005-0000-0000-0000931C0000}"/>
    <cellStyle name="40% - Акцент6 10 8" xfId="2134" xr:uid="{00000000-0005-0000-0000-0000941C0000}"/>
    <cellStyle name="40% - Акцент6 10 8 2" xfId="8934" xr:uid="{00000000-0005-0000-0000-0000951C0000}"/>
    <cellStyle name="40% - Акцент6 10 8 3" xfId="9247" xr:uid="{00000000-0005-0000-0000-0000961C0000}"/>
    <cellStyle name="40% - Акцент6 10 8 4" xfId="11227" xr:uid="{00000000-0005-0000-0000-0000971C0000}"/>
    <cellStyle name="40% - Акцент6 10 9" xfId="2135" xr:uid="{00000000-0005-0000-0000-0000981C0000}"/>
    <cellStyle name="40% - Акцент6 10 9 2" xfId="8935" xr:uid="{00000000-0005-0000-0000-0000991C0000}"/>
    <cellStyle name="40% - Акцент6 10 9 3" xfId="9246" xr:uid="{00000000-0005-0000-0000-00009A1C0000}"/>
    <cellStyle name="40% - Акцент6 10 9 4" xfId="11226" xr:uid="{00000000-0005-0000-0000-00009B1C0000}"/>
    <cellStyle name="40% - Акцент6 11" xfId="2136" xr:uid="{00000000-0005-0000-0000-00009C1C0000}"/>
    <cellStyle name="40% - Акцент6 11 10" xfId="2137" xr:uid="{00000000-0005-0000-0000-00009D1C0000}"/>
    <cellStyle name="40% - Акцент6 11 10 2" xfId="8937" xr:uid="{00000000-0005-0000-0000-00009E1C0000}"/>
    <cellStyle name="40% - Акцент6 11 10 3" xfId="9244" xr:uid="{00000000-0005-0000-0000-00009F1C0000}"/>
    <cellStyle name="40% - Акцент6 11 10 4" xfId="11224" xr:uid="{00000000-0005-0000-0000-0000A01C0000}"/>
    <cellStyle name="40% - Акцент6 11 11" xfId="8936" xr:uid="{00000000-0005-0000-0000-0000A11C0000}"/>
    <cellStyle name="40% - Акцент6 11 12" xfId="9245" xr:uid="{00000000-0005-0000-0000-0000A21C0000}"/>
    <cellStyle name="40% - Акцент6 11 13" xfId="11225" xr:uid="{00000000-0005-0000-0000-0000A31C0000}"/>
    <cellStyle name="40% - Акцент6 11 2" xfId="2138" xr:uid="{00000000-0005-0000-0000-0000A41C0000}"/>
    <cellStyle name="40% - Акцент6 11 2 2" xfId="8938" xr:uid="{00000000-0005-0000-0000-0000A51C0000}"/>
    <cellStyle name="40% - Акцент6 11 2 3" xfId="9243" xr:uid="{00000000-0005-0000-0000-0000A61C0000}"/>
    <cellStyle name="40% - Акцент6 11 2 4" xfId="11223" xr:uid="{00000000-0005-0000-0000-0000A71C0000}"/>
    <cellStyle name="40% - Акцент6 11 3" xfId="2139" xr:uid="{00000000-0005-0000-0000-0000A81C0000}"/>
    <cellStyle name="40% - Акцент6 11 3 2" xfId="8939" xr:uid="{00000000-0005-0000-0000-0000A91C0000}"/>
    <cellStyle name="40% - Акцент6 11 3 3" xfId="9242" xr:uid="{00000000-0005-0000-0000-0000AA1C0000}"/>
    <cellStyle name="40% - Акцент6 11 3 4" xfId="11222" xr:uid="{00000000-0005-0000-0000-0000AB1C0000}"/>
    <cellStyle name="40% - Акцент6 11 4" xfId="2140" xr:uid="{00000000-0005-0000-0000-0000AC1C0000}"/>
    <cellStyle name="40% - Акцент6 11 4 2" xfId="8940" xr:uid="{00000000-0005-0000-0000-0000AD1C0000}"/>
    <cellStyle name="40% - Акцент6 11 4 3" xfId="9241" xr:uid="{00000000-0005-0000-0000-0000AE1C0000}"/>
    <cellStyle name="40% - Акцент6 11 4 4" xfId="11221" xr:uid="{00000000-0005-0000-0000-0000AF1C0000}"/>
    <cellStyle name="40% - Акцент6 11 5" xfId="2141" xr:uid="{00000000-0005-0000-0000-0000B01C0000}"/>
    <cellStyle name="40% - Акцент6 11 5 2" xfId="8941" xr:uid="{00000000-0005-0000-0000-0000B11C0000}"/>
    <cellStyle name="40% - Акцент6 11 5 3" xfId="9240" xr:uid="{00000000-0005-0000-0000-0000B21C0000}"/>
    <cellStyle name="40% - Акцент6 11 5 4" xfId="11220" xr:uid="{00000000-0005-0000-0000-0000B31C0000}"/>
    <cellStyle name="40% - Акцент6 11 6" xfId="2142" xr:uid="{00000000-0005-0000-0000-0000B41C0000}"/>
    <cellStyle name="40% - Акцент6 11 6 2" xfId="8942" xr:uid="{00000000-0005-0000-0000-0000B51C0000}"/>
    <cellStyle name="40% - Акцент6 11 6 3" xfId="9239" xr:uid="{00000000-0005-0000-0000-0000B61C0000}"/>
    <cellStyle name="40% - Акцент6 11 6 4" xfId="11219" xr:uid="{00000000-0005-0000-0000-0000B71C0000}"/>
    <cellStyle name="40% - Акцент6 11 7" xfId="2143" xr:uid="{00000000-0005-0000-0000-0000B81C0000}"/>
    <cellStyle name="40% - Акцент6 11 7 2" xfId="8943" xr:uid="{00000000-0005-0000-0000-0000B91C0000}"/>
    <cellStyle name="40% - Акцент6 11 7 3" xfId="9238" xr:uid="{00000000-0005-0000-0000-0000BA1C0000}"/>
    <cellStyle name="40% - Акцент6 11 7 4" xfId="11218" xr:uid="{00000000-0005-0000-0000-0000BB1C0000}"/>
    <cellStyle name="40% - Акцент6 11 8" xfId="2144" xr:uid="{00000000-0005-0000-0000-0000BC1C0000}"/>
    <cellStyle name="40% - Акцент6 11 8 2" xfId="8944" xr:uid="{00000000-0005-0000-0000-0000BD1C0000}"/>
    <cellStyle name="40% - Акцент6 11 8 3" xfId="9237" xr:uid="{00000000-0005-0000-0000-0000BE1C0000}"/>
    <cellStyle name="40% - Акцент6 11 8 4" xfId="11217" xr:uid="{00000000-0005-0000-0000-0000BF1C0000}"/>
    <cellStyle name="40% - Акцент6 11 9" xfId="2145" xr:uid="{00000000-0005-0000-0000-0000C01C0000}"/>
    <cellStyle name="40% - Акцент6 11 9 2" xfId="8945" xr:uid="{00000000-0005-0000-0000-0000C11C0000}"/>
    <cellStyle name="40% - Акцент6 11 9 3" xfId="9236" xr:uid="{00000000-0005-0000-0000-0000C21C0000}"/>
    <cellStyle name="40% - Акцент6 11 9 4" xfId="11216" xr:uid="{00000000-0005-0000-0000-0000C31C0000}"/>
    <cellStyle name="40% - Акцент6 12" xfId="2146" xr:uid="{00000000-0005-0000-0000-0000C41C0000}"/>
    <cellStyle name="40% - Акцент6 12 10" xfId="2147" xr:uid="{00000000-0005-0000-0000-0000C51C0000}"/>
    <cellStyle name="40% - Акцент6 12 10 2" xfId="8947" xr:uid="{00000000-0005-0000-0000-0000C61C0000}"/>
    <cellStyle name="40% - Акцент6 12 10 3" xfId="9234" xr:uid="{00000000-0005-0000-0000-0000C71C0000}"/>
    <cellStyle name="40% - Акцент6 12 10 4" xfId="11214" xr:uid="{00000000-0005-0000-0000-0000C81C0000}"/>
    <cellStyle name="40% - Акцент6 12 11" xfId="8946" xr:uid="{00000000-0005-0000-0000-0000C91C0000}"/>
    <cellStyle name="40% - Акцент6 12 12" xfId="9235" xr:uid="{00000000-0005-0000-0000-0000CA1C0000}"/>
    <cellStyle name="40% - Акцент6 12 13" xfId="11215" xr:uid="{00000000-0005-0000-0000-0000CB1C0000}"/>
    <cellStyle name="40% - Акцент6 12 2" xfId="2148" xr:uid="{00000000-0005-0000-0000-0000CC1C0000}"/>
    <cellStyle name="40% - Акцент6 12 2 2" xfId="8948" xr:uid="{00000000-0005-0000-0000-0000CD1C0000}"/>
    <cellStyle name="40% - Акцент6 12 2 3" xfId="9233" xr:uid="{00000000-0005-0000-0000-0000CE1C0000}"/>
    <cellStyle name="40% - Акцент6 12 2 4" xfId="11213" xr:uid="{00000000-0005-0000-0000-0000CF1C0000}"/>
    <cellStyle name="40% - Акцент6 12 3" xfId="2149" xr:uid="{00000000-0005-0000-0000-0000D01C0000}"/>
    <cellStyle name="40% - Акцент6 12 3 2" xfId="8949" xr:uid="{00000000-0005-0000-0000-0000D11C0000}"/>
    <cellStyle name="40% - Акцент6 12 3 3" xfId="9232" xr:uid="{00000000-0005-0000-0000-0000D21C0000}"/>
    <cellStyle name="40% - Акцент6 12 3 4" xfId="11212" xr:uid="{00000000-0005-0000-0000-0000D31C0000}"/>
    <cellStyle name="40% - Акцент6 12 4" xfId="2150" xr:uid="{00000000-0005-0000-0000-0000D41C0000}"/>
    <cellStyle name="40% - Акцент6 12 4 2" xfId="8950" xr:uid="{00000000-0005-0000-0000-0000D51C0000}"/>
    <cellStyle name="40% - Акцент6 12 4 3" xfId="9231" xr:uid="{00000000-0005-0000-0000-0000D61C0000}"/>
    <cellStyle name="40% - Акцент6 12 4 4" xfId="11211" xr:uid="{00000000-0005-0000-0000-0000D71C0000}"/>
    <cellStyle name="40% - Акцент6 12 5" xfId="2151" xr:uid="{00000000-0005-0000-0000-0000D81C0000}"/>
    <cellStyle name="40% - Акцент6 12 5 2" xfId="8951" xr:uid="{00000000-0005-0000-0000-0000D91C0000}"/>
    <cellStyle name="40% - Акцент6 12 5 3" xfId="9230" xr:uid="{00000000-0005-0000-0000-0000DA1C0000}"/>
    <cellStyle name="40% - Акцент6 12 5 4" xfId="11210" xr:uid="{00000000-0005-0000-0000-0000DB1C0000}"/>
    <cellStyle name="40% - Акцент6 12 6" xfId="2152" xr:uid="{00000000-0005-0000-0000-0000DC1C0000}"/>
    <cellStyle name="40% - Акцент6 12 6 2" xfId="8952" xr:uid="{00000000-0005-0000-0000-0000DD1C0000}"/>
    <cellStyle name="40% - Акцент6 12 6 3" xfId="9229" xr:uid="{00000000-0005-0000-0000-0000DE1C0000}"/>
    <cellStyle name="40% - Акцент6 12 6 4" xfId="11209" xr:uid="{00000000-0005-0000-0000-0000DF1C0000}"/>
    <cellStyle name="40% - Акцент6 12 7" xfId="2153" xr:uid="{00000000-0005-0000-0000-0000E01C0000}"/>
    <cellStyle name="40% - Акцент6 12 7 2" xfId="8953" xr:uid="{00000000-0005-0000-0000-0000E11C0000}"/>
    <cellStyle name="40% - Акцент6 12 7 3" xfId="9228" xr:uid="{00000000-0005-0000-0000-0000E21C0000}"/>
    <cellStyle name="40% - Акцент6 12 7 4" xfId="11208" xr:uid="{00000000-0005-0000-0000-0000E31C0000}"/>
    <cellStyle name="40% - Акцент6 12 8" xfId="2154" xr:uid="{00000000-0005-0000-0000-0000E41C0000}"/>
    <cellStyle name="40% - Акцент6 12 8 2" xfId="8954" xr:uid="{00000000-0005-0000-0000-0000E51C0000}"/>
    <cellStyle name="40% - Акцент6 12 8 3" xfId="9227" xr:uid="{00000000-0005-0000-0000-0000E61C0000}"/>
    <cellStyle name="40% - Акцент6 12 8 4" xfId="11207" xr:uid="{00000000-0005-0000-0000-0000E71C0000}"/>
    <cellStyle name="40% - Акцент6 12 9" xfId="2155" xr:uid="{00000000-0005-0000-0000-0000E81C0000}"/>
    <cellStyle name="40% - Акцент6 12 9 2" xfId="8955" xr:uid="{00000000-0005-0000-0000-0000E91C0000}"/>
    <cellStyle name="40% - Акцент6 12 9 3" xfId="9226" xr:uid="{00000000-0005-0000-0000-0000EA1C0000}"/>
    <cellStyle name="40% - Акцент6 12 9 4" xfId="11206" xr:uid="{00000000-0005-0000-0000-0000EB1C0000}"/>
    <cellStyle name="40% - Акцент6 13" xfId="2156" xr:uid="{00000000-0005-0000-0000-0000EC1C0000}"/>
    <cellStyle name="40% - Акцент6 13 10" xfId="2157" xr:uid="{00000000-0005-0000-0000-0000ED1C0000}"/>
    <cellStyle name="40% - Акцент6 13 10 2" xfId="8957" xr:uid="{00000000-0005-0000-0000-0000EE1C0000}"/>
    <cellStyle name="40% - Акцент6 13 10 3" xfId="9224" xr:uid="{00000000-0005-0000-0000-0000EF1C0000}"/>
    <cellStyle name="40% - Акцент6 13 10 4" xfId="11204" xr:uid="{00000000-0005-0000-0000-0000F01C0000}"/>
    <cellStyle name="40% - Акцент6 13 11" xfId="8956" xr:uid="{00000000-0005-0000-0000-0000F11C0000}"/>
    <cellStyle name="40% - Акцент6 13 12" xfId="9225" xr:uid="{00000000-0005-0000-0000-0000F21C0000}"/>
    <cellStyle name="40% - Акцент6 13 13" xfId="11205" xr:uid="{00000000-0005-0000-0000-0000F31C0000}"/>
    <cellStyle name="40% - Акцент6 13 2" xfId="2158" xr:uid="{00000000-0005-0000-0000-0000F41C0000}"/>
    <cellStyle name="40% - Акцент6 13 2 2" xfId="8958" xr:uid="{00000000-0005-0000-0000-0000F51C0000}"/>
    <cellStyle name="40% - Акцент6 13 2 3" xfId="9223" xr:uid="{00000000-0005-0000-0000-0000F61C0000}"/>
    <cellStyle name="40% - Акцент6 13 2 4" xfId="11203" xr:uid="{00000000-0005-0000-0000-0000F71C0000}"/>
    <cellStyle name="40% - Акцент6 13 3" xfId="2159" xr:uid="{00000000-0005-0000-0000-0000F81C0000}"/>
    <cellStyle name="40% - Акцент6 13 3 2" xfId="8959" xr:uid="{00000000-0005-0000-0000-0000F91C0000}"/>
    <cellStyle name="40% - Акцент6 13 3 3" xfId="9222" xr:uid="{00000000-0005-0000-0000-0000FA1C0000}"/>
    <cellStyle name="40% - Акцент6 13 3 4" xfId="11202" xr:uid="{00000000-0005-0000-0000-0000FB1C0000}"/>
    <cellStyle name="40% - Акцент6 13 4" xfId="2160" xr:uid="{00000000-0005-0000-0000-0000FC1C0000}"/>
    <cellStyle name="40% - Акцент6 13 4 2" xfId="8960" xr:uid="{00000000-0005-0000-0000-0000FD1C0000}"/>
    <cellStyle name="40% - Акцент6 13 4 3" xfId="9221" xr:uid="{00000000-0005-0000-0000-0000FE1C0000}"/>
    <cellStyle name="40% - Акцент6 13 4 4" xfId="11201" xr:uid="{00000000-0005-0000-0000-0000FF1C0000}"/>
    <cellStyle name="40% - Акцент6 13 5" xfId="2161" xr:uid="{00000000-0005-0000-0000-0000001D0000}"/>
    <cellStyle name="40% - Акцент6 13 5 2" xfId="8961" xr:uid="{00000000-0005-0000-0000-0000011D0000}"/>
    <cellStyle name="40% - Акцент6 13 5 3" xfId="9220" xr:uid="{00000000-0005-0000-0000-0000021D0000}"/>
    <cellStyle name="40% - Акцент6 13 5 4" xfId="11200" xr:uid="{00000000-0005-0000-0000-0000031D0000}"/>
    <cellStyle name="40% - Акцент6 13 6" xfId="2162" xr:uid="{00000000-0005-0000-0000-0000041D0000}"/>
    <cellStyle name="40% - Акцент6 13 6 2" xfId="8962" xr:uid="{00000000-0005-0000-0000-0000051D0000}"/>
    <cellStyle name="40% - Акцент6 13 6 3" xfId="9219" xr:uid="{00000000-0005-0000-0000-0000061D0000}"/>
    <cellStyle name="40% - Акцент6 13 6 4" xfId="11199" xr:uid="{00000000-0005-0000-0000-0000071D0000}"/>
    <cellStyle name="40% - Акцент6 13 7" xfId="2163" xr:uid="{00000000-0005-0000-0000-0000081D0000}"/>
    <cellStyle name="40% - Акцент6 13 7 2" xfId="8963" xr:uid="{00000000-0005-0000-0000-0000091D0000}"/>
    <cellStyle name="40% - Акцент6 13 7 3" xfId="9218" xr:uid="{00000000-0005-0000-0000-00000A1D0000}"/>
    <cellStyle name="40% - Акцент6 13 7 4" xfId="11198" xr:uid="{00000000-0005-0000-0000-00000B1D0000}"/>
    <cellStyle name="40% - Акцент6 13 8" xfId="2164" xr:uid="{00000000-0005-0000-0000-00000C1D0000}"/>
    <cellStyle name="40% - Акцент6 13 8 2" xfId="8964" xr:uid="{00000000-0005-0000-0000-00000D1D0000}"/>
    <cellStyle name="40% - Акцент6 13 8 3" xfId="9217" xr:uid="{00000000-0005-0000-0000-00000E1D0000}"/>
    <cellStyle name="40% - Акцент6 13 8 4" xfId="11197" xr:uid="{00000000-0005-0000-0000-00000F1D0000}"/>
    <cellStyle name="40% - Акцент6 13 9" xfId="2165" xr:uid="{00000000-0005-0000-0000-0000101D0000}"/>
    <cellStyle name="40% - Акцент6 13 9 2" xfId="8965" xr:uid="{00000000-0005-0000-0000-0000111D0000}"/>
    <cellStyle name="40% - Акцент6 13 9 3" xfId="9216" xr:uid="{00000000-0005-0000-0000-0000121D0000}"/>
    <cellStyle name="40% - Акцент6 13 9 4" xfId="11196" xr:uid="{00000000-0005-0000-0000-0000131D0000}"/>
    <cellStyle name="40% - Акцент6 14" xfId="2166" xr:uid="{00000000-0005-0000-0000-0000141D0000}"/>
    <cellStyle name="40% - Акцент6 14 10" xfId="2167" xr:uid="{00000000-0005-0000-0000-0000151D0000}"/>
    <cellStyle name="40% - Акцент6 14 10 2" xfId="8967" xr:uid="{00000000-0005-0000-0000-0000161D0000}"/>
    <cellStyle name="40% - Акцент6 14 10 3" xfId="9214" xr:uid="{00000000-0005-0000-0000-0000171D0000}"/>
    <cellStyle name="40% - Акцент6 14 10 4" xfId="11194" xr:uid="{00000000-0005-0000-0000-0000181D0000}"/>
    <cellStyle name="40% - Акцент6 14 11" xfId="8966" xr:uid="{00000000-0005-0000-0000-0000191D0000}"/>
    <cellStyle name="40% - Акцент6 14 12" xfId="9215" xr:uid="{00000000-0005-0000-0000-00001A1D0000}"/>
    <cellStyle name="40% - Акцент6 14 13" xfId="11195" xr:uid="{00000000-0005-0000-0000-00001B1D0000}"/>
    <cellStyle name="40% - Акцент6 14 2" xfId="2168" xr:uid="{00000000-0005-0000-0000-00001C1D0000}"/>
    <cellStyle name="40% - Акцент6 14 2 2" xfId="8968" xr:uid="{00000000-0005-0000-0000-00001D1D0000}"/>
    <cellStyle name="40% - Акцент6 14 2 3" xfId="9213" xr:uid="{00000000-0005-0000-0000-00001E1D0000}"/>
    <cellStyle name="40% - Акцент6 14 2 4" xfId="11193" xr:uid="{00000000-0005-0000-0000-00001F1D0000}"/>
    <cellStyle name="40% - Акцент6 14 3" xfId="2169" xr:uid="{00000000-0005-0000-0000-0000201D0000}"/>
    <cellStyle name="40% - Акцент6 14 3 2" xfId="8969" xr:uid="{00000000-0005-0000-0000-0000211D0000}"/>
    <cellStyle name="40% - Акцент6 14 3 3" xfId="9212" xr:uid="{00000000-0005-0000-0000-0000221D0000}"/>
    <cellStyle name="40% - Акцент6 14 3 4" xfId="11192" xr:uid="{00000000-0005-0000-0000-0000231D0000}"/>
    <cellStyle name="40% - Акцент6 14 4" xfId="2170" xr:uid="{00000000-0005-0000-0000-0000241D0000}"/>
    <cellStyle name="40% - Акцент6 14 4 2" xfId="8970" xr:uid="{00000000-0005-0000-0000-0000251D0000}"/>
    <cellStyle name="40% - Акцент6 14 4 3" xfId="9211" xr:uid="{00000000-0005-0000-0000-0000261D0000}"/>
    <cellStyle name="40% - Акцент6 14 4 4" xfId="11191" xr:uid="{00000000-0005-0000-0000-0000271D0000}"/>
    <cellStyle name="40% - Акцент6 14 5" xfId="2171" xr:uid="{00000000-0005-0000-0000-0000281D0000}"/>
    <cellStyle name="40% - Акцент6 14 5 2" xfId="8971" xr:uid="{00000000-0005-0000-0000-0000291D0000}"/>
    <cellStyle name="40% - Акцент6 14 5 3" xfId="9210" xr:uid="{00000000-0005-0000-0000-00002A1D0000}"/>
    <cellStyle name="40% - Акцент6 14 5 4" xfId="11190" xr:uid="{00000000-0005-0000-0000-00002B1D0000}"/>
    <cellStyle name="40% - Акцент6 14 6" xfId="2172" xr:uid="{00000000-0005-0000-0000-00002C1D0000}"/>
    <cellStyle name="40% - Акцент6 14 6 2" xfId="8972" xr:uid="{00000000-0005-0000-0000-00002D1D0000}"/>
    <cellStyle name="40% - Акцент6 14 6 3" xfId="9209" xr:uid="{00000000-0005-0000-0000-00002E1D0000}"/>
    <cellStyle name="40% - Акцент6 14 6 4" xfId="11189" xr:uid="{00000000-0005-0000-0000-00002F1D0000}"/>
    <cellStyle name="40% - Акцент6 14 7" xfId="2173" xr:uid="{00000000-0005-0000-0000-0000301D0000}"/>
    <cellStyle name="40% - Акцент6 14 7 2" xfId="8973" xr:uid="{00000000-0005-0000-0000-0000311D0000}"/>
    <cellStyle name="40% - Акцент6 14 7 3" xfId="9208" xr:uid="{00000000-0005-0000-0000-0000321D0000}"/>
    <cellStyle name="40% - Акцент6 14 7 4" xfId="11188" xr:uid="{00000000-0005-0000-0000-0000331D0000}"/>
    <cellStyle name="40% - Акцент6 14 8" xfId="2174" xr:uid="{00000000-0005-0000-0000-0000341D0000}"/>
    <cellStyle name="40% - Акцент6 14 8 2" xfId="8974" xr:uid="{00000000-0005-0000-0000-0000351D0000}"/>
    <cellStyle name="40% - Акцент6 14 8 3" xfId="9207" xr:uid="{00000000-0005-0000-0000-0000361D0000}"/>
    <cellStyle name="40% - Акцент6 14 8 4" xfId="11187" xr:uid="{00000000-0005-0000-0000-0000371D0000}"/>
    <cellStyle name="40% - Акцент6 14 9" xfId="2175" xr:uid="{00000000-0005-0000-0000-0000381D0000}"/>
    <cellStyle name="40% - Акцент6 14 9 2" xfId="8975" xr:uid="{00000000-0005-0000-0000-0000391D0000}"/>
    <cellStyle name="40% - Акцент6 14 9 3" xfId="9206" xr:uid="{00000000-0005-0000-0000-00003A1D0000}"/>
    <cellStyle name="40% - Акцент6 14 9 4" xfId="11186" xr:uid="{00000000-0005-0000-0000-00003B1D0000}"/>
    <cellStyle name="40% - Акцент6 15" xfId="2176" xr:uid="{00000000-0005-0000-0000-00003C1D0000}"/>
    <cellStyle name="40% - Акцент6 15 10" xfId="9205" xr:uid="{00000000-0005-0000-0000-00003D1D0000}"/>
    <cellStyle name="40% - Акцент6 15 11" xfId="11185" xr:uid="{00000000-0005-0000-0000-00003E1D0000}"/>
    <cellStyle name="40% - Акцент6 15 2" xfId="2177" xr:uid="{00000000-0005-0000-0000-00003F1D0000}"/>
    <cellStyle name="40% - Акцент6 15 2 2" xfId="8977" xr:uid="{00000000-0005-0000-0000-0000401D0000}"/>
    <cellStyle name="40% - Акцент6 15 2 3" xfId="9204" xr:uid="{00000000-0005-0000-0000-0000411D0000}"/>
    <cellStyle name="40% - Акцент6 15 2 4" xfId="11184" xr:uid="{00000000-0005-0000-0000-0000421D0000}"/>
    <cellStyle name="40% - Акцент6 15 3" xfId="2178" xr:uid="{00000000-0005-0000-0000-0000431D0000}"/>
    <cellStyle name="40% - Акцент6 15 3 2" xfId="8978" xr:uid="{00000000-0005-0000-0000-0000441D0000}"/>
    <cellStyle name="40% - Акцент6 15 3 3" xfId="9203" xr:uid="{00000000-0005-0000-0000-0000451D0000}"/>
    <cellStyle name="40% - Акцент6 15 3 4" xfId="11183" xr:uid="{00000000-0005-0000-0000-0000461D0000}"/>
    <cellStyle name="40% - Акцент6 15 4" xfId="2179" xr:uid="{00000000-0005-0000-0000-0000471D0000}"/>
    <cellStyle name="40% - Акцент6 15 4 2" xfId="8979" xr:uid="{00000000-0005-0000-0000-0000481D0000}"/>
    <cellStyle name="40% - Акцент6 15 4 3" xfId="9202" xr:uid="{00000000-0005-0000-0000-0000491D0000}"/>
    <cellStyle name="40% - Акцент6 15 4 4" xfId="11182" xr:uid="{00000000-0005-0000-0000-00004A1D0000}"/>
    <cellStyle name="40% - Акцент6 15 5" xfId="2180" xr:uid="{00000000-0005-0000-0000-00004B1D0000}"/>
    <cellStyle name="40% - Акцент6 15 5 2" xfId="8980" xr:uid="{00000000-0005-0000-0000-00004C1D0000}"/>
    <cellStyle name="40% - Акцент6 15 5 3" xfId="9201" xr:uid="{00000000-0005-0000-0000-00004D1D0000}"/>
    <cellStyle name="40% - Акцент6 15 5 4" xfId="11181" xr:uid="{00000000-0005-0000-0000-00004E1D0000}"/>
    <cellStyle name="40% - Акцент6 15 6" xfId="2181" xr:uid="{00000000-0005-0000-0000-00004F1D0000}"/>
    <cellStyle name="40% - Акцент6 15 6 2" xfId="8981" xr:uid="{00000000-0005-0000-0000-0000501D0000}"/>
    <cellStyle name="40% - Акцент6 15 6 3" xfId="9200" xr:uid="{00000000-0005-0000-0000-0000511D0000}"/>
    <cellStyle name="40% - Акцент6 15 6 4" xfId="11180" xr:uid="{00000000-0005-0000-0000-0000521D0000}"/>
    <cellStyle name="40% - Акцент6 15 7" xfId="2182" xr:uid="{00000000-0005-0000-0000-0000531D0000}"/>
    <cellStyle name="40% - Акцент6 15 7 2" xfId="8982" xr:uid="{00000000-0005-0000-0000-0000541D0000}"/>
    <cellStyle name="40% - Акцент6 15 7 3" xfId="9199" xr:uid="{00000000-0005-0000-0000-0000551D0000}"/>
    <cellStyle name="40% - Акцент6 15 7 4" xfId="11179" xr:uid="{00000000-0005-0000-0000-0000561D0000}"/>
    <cellStyle name="40% - Акцент6 15 8" xfId="2183" xr:uid="{00000000-0005-0000-0000-0000571D0000}"/>
    <cellStyle name="40% - Акцент6 15 8 2" xfId="8983" xr:uid="{00000000-0005-0000-0000-0000581D0000}"/>
    <cellStyle name="40% - Акцент6 15 8 3" xfId="9198" xr:uid="{00000000-0005-0000-0000-0000591D0000}"/>
    <cellStyle name="40% - Акцент6 15 8 4" xfId="11178" xr:uid="{00000000-0005-0000-0000-00005A1D0000}"/>
    <cellStyle name="40% - Акцент6 15 9" xfId="8976" xr:uid="{00000000-0005-0000-0000-00005B1D0000}"/>
    <cellStyle name="40% - Акцент6 16" xfId="2184" xr:uid="{00000000-0005-0000-0000-00005C1D0000}"/>
    <cellStyle name="40% - Акцент6 16 10" xfId="9197" xr:uid="{00000000-0005-0000-0000-00005D1D0000}"/>
    <cellStyle name="40% - Акцент6 16 11" xfId="11177" xr:uid="{00000000-0005-0000-0000-00005E1D0000}"/>
    <cellStyle name="40% - Акцент6 16 2" xfId="2185" xr:uid="{00000000-0005-0000-0000-00005F1D0000}"/>
    <cellStyle name="40% - Акцент6 16 2 2" xfId="8985" xr:uid="{00000000-0005-0000-0000-0000601D0000}"/>
    <cellStyle name="40% - Акцент6 16 2 3" xfId="9196" xr:uid="{00000000-0005-0000-0000-0000611D0000}"/>
    <cellStyle name="40% - Акцент6 16 2 4" xfId="11176" xr:uid="{00000000-0005-0000-0000-0000621D0000}"/>
    <cellStyle name="40% - Акцент6 16 3" xfId="2186" xr:uid="{00000000-0005-0000-0000-0000631D0000}"/>
    <cellStyle name="40% - Акцент6 16 3 2" xfId="8986" xr:uid="{00000000-0005-0000-0000-0000641D0000}"/>
    <cellStyle name="40% - Акцент6 16 3 3" xfId="9195" xr:uid="{00000000-0005-0000-0000-0000651D0000}"/>
    <cellStyle name="40% - Акцент6 16 3 4" xfId="11175" xr:uid="{00000000-0005-0000-0000-0000661D0000}"/>
    <cellStyle name="40% - Акцент6 16 4" xfId="2187" xr:uid="{00000000-0005-0000-0000-0000671D0000}"/>
    <cellStyle name="40% - Акцент6 16 4 2" xfId="8987" xr:uid="{00000000-0005-0000-0000-0000681D0000}"/>
    <cellStyle name="40% - Акцент6 16 4 3" xfId="9194" xr:uid="{00000000-0005-0000-0000-0000691D0000}"/>
    <cellStyle name="40% - Акцент6 16 4 4" xfId="11174" xr:uid="{00000000-0005-0000-0000-00006A1D0000}"/>
    <cellStyle name="40% - Акцент6 16 5" xfId="2188" xr:uid="{00000000-0005-0000-0000-00006B1D0000}"/>
    <cellStyle name="40% - Акцент6 16 5 2" xfId="8988" xr:uid="{00000000-0005-0000-0000-00006C1D0000}"/>
    <cellStyle name="40% - Акцент6 16 5 3" xfId="9193" xr:uid="{00000000-0005-0000-0000-00006D1D0000}"/>
    <cellStyle name="40% - Акцент6 16 5 4" xfId="11173" xr:uid="{00000000-0005-0000-0000-00006E1D0000}"/>
    <cellStyle name="40% - Акцент6 16 6" xfId="2189" xr:uid="{00000000-0005-0000-0000-00006F1D0000}"/>
    <cellStyle name="40% - Акцент6 16 6 2" xfId="8989" xr:uid="{00000000-0005-0000-0000-0000701D0000}"/>
    <cellStyle name="40% - Акцент6 16 6 3" xfId="9192" xr:uid="{00000000-0005-0000-0000-0000711D0000}"/>
    <cellStyle name="40% - Акцент6 16 6 4" xfId="11172" xr:uid="{00000000-0005-0000-0000-0000721D0000}"/>
    <cellStyle name="40% - Акцент6 16 7" xfId="2190" xr:uid="{00000000-0005-0000-0000-0000731D0000}"/>
    <cellStyle name="40% - Акцент6 16 7 2" xfId="8990" xr:uid="{00000000-0005-0000-0000-0000741D0000}"/>
    <cellStyle name="40% - Акцент6 16 7 3" xfId="9191" xr:uid="{00000000-0005-0000-0000-0000751D0000}"/>
    <cellStyle name="40% - Акцент6 16 7 4" xfId="11171" xr:uid="{00000000-0005-0000-0000-0000761D0000}"/>
    <cellStyle name="40% - Акцент6 16 8" xfId="2191" xr:uid="{00000000-0005-0000-0000-0000771D0000}"/>
    <cellStyle name="40% - Акцент6 16 8 2" xfId="8991" xr:uid="{00000000-0005-0000-0000-0000781D0000}"/>
    <cellStyle name="40% - Акцент6 16 8 3" xfId="9190" xr:uid="{00000000-0005-0000-0000-0000791D0000}"/>
    <cellStyle name="40% - Акцент6 16 8 4" xfId="11170" xr:uid="{00000000-0005-0000-0000-00007A1D0000}"/>
    <cellStyle name="40% - Акцент6 16 9" xfId="8984" xr:uid="{00000000-0005-0000-0000-00007B1D0000}"/>
    <cellStyle name="40% - Акцент6 17" xfId="2192" xr:uid="{00000000-0005-0000-0000-00007C1D0000}"/>
    <cellStyle name="40% - Акцент6 17 2" xfId="2193" xr:uid="{00000000-0005-0000-0000-00007D1D0000}"/>
    <cellStyle name="40% - Акцент6 17 2 2" xfId="8993" xr:uid="{00000000-0005-0000-0000-00007E1D0000}"/>
    <cellStyle name="40% - Акцент6 17 2 3" xfId="9188" xr:uid="{00000000-0005-0000-0000-00007F1D0000}"/>
    <cellStyle name="40% - Акцент6 17 2 4" xfId="11168" xr:uid="{00000000-0005-0000-0000-0000801D0000}"/>
    <cellStyle name="40% - Акцент6 17 3" xfId="2194" xr:uid="{00000000-0005-0000-0000-0000811D0000}"/>
    <cellStyle name="40% - Акцент6 17 3 2" xfId="8994" xr:uid="{00000000-0005-0000-0000-0000821D0000}"/>
    <cellStyle name="40% - Акцент6 17 3 3" xfId="9187" xr:uid="{00000000-0005-0000-0000-0000831D0000}"/>
    <cellStyle name="40% - Акцент6 17 3 4" xfId="11167" xr:uid="{00000000-0005-0000-0000-0000841D0000}"/>
    <cellStyle name="40% - Акцент6 17 4" xfId="2195" xr:uid="{00000000-0005-0000-0000-0000851D0000}"/>
    <cellStyle name="40% - Акцент6 17 4 2" xfId="8995" xr:uid="{00000000-0005-0000-0000-0000861D0000}"/>
    <cellStyle name="40% - Акцент6 17 4 3" xfId="9186" xr:uid="{00000000-0005-0000-0000-0000871D0000}"/>
    <cellStyle name="40% - Акцент6 17 4 4" xfId="11166" xr:uid="{00000000-0005-0000-0000-0000881D0000}"/>
    <cellStyle name="40% - Акцент6 17 5" xfId="2196" xr:uid="{00000000-0005-0000-0000-0000891D0000}"/>
    <cellStyle name="40% - Акцент6 17 5 2" xfId="8996" xr:uid="{00000000-0005-0000-0000-00008A1D0000}"/>
    <cellStyle name="40% - Акцент6 17 5 3" xfId="9185" xr:uid="{00000000-0005-0000-0000-00008B1D0000}"/>
    <cellStyle name="40% - Акцент6 17 5 4" xfId="11165" xr:uid="{00000000-0005-0000-0000-00008C1D0000}"/>
    <cellStyle name="40% - Акцент6 17 6" xfId="8992" xr:uid="{00000000-0005-0000-0000-00008D1D0000}"/>
    <cellStyle name="40% - Акцент6 17 7" xfId="9189" xr:uid="{00000000-0005-0000-0000-00008E1D0000}"/>
    <cellStyle name="40% - Акцент6 17 8" xfId="11169" xr:uid="{00000000-0005-0000-0000-00008F1D0000}"/>
    <cellStyle name="40% - Акцент6 18" xfId="2197" xr:uid="{00000000-0005-0000-0000-0000901D0000}"/>
    <cellStyle name="40% - Акцент6 18 2" xfId="2198" xr:uid="{00000000-0005-0000-0000-0000911D0000}"/>
    <cellStyle name="40% - Акцент6 18 2 2" xfId="8998" xr:uid="{00000000-0005-0000-0000-0000921D0000}"/>
    <cellStyle name="40% - Акцент6 18 2 3" xfId="9183" xr:uid="{00000000-0005-0000-0000-0000931D0000}"/>
    <cellStyle name="40% - Акцент6 18 2 4" xfId="11163" xr:uid="{00000000-0005-0000-0000-0000941D0000}"/>
    <cellStyle name="40% - Акцент6 18 3" xfId="2199" xr:uid="{00000000-0005-0000-0000-0000951D0000}"/>
    <cellStyle name="40% - Акцент6 18 3 2" xfId="8999" xr:uid="{00000000-0005-0000-0000-0000961D0000}"/>
    <cellStyle name="40% - Акцент6 18 3 3" xfId="9182" xr:uid="{00000000-0005-0000-0000-0000971D0000}"/>
    <cellStyle name="40% - Акцент6 18 3 4" xfId="11162" xr:uid="{00000000-0005-0000-0000-0000981D0000}"/>
    <cellStyle name="40% - Акцент6 18 4" xfId="2200" xr:uid="{00000000-0005-0000-0000-0000991D0000}"/>
    <cellStyle name="40% - Акцент6 18 4 2" xfId="9000" xr:uid="{00000000-0005-0000-0000-00009A1D0000}"/>
    <cellStyle name="40% - Акцент6 18 4 3" xfId="9181" xr:uid="{00000000-0005-0000-0000-00009B1D0000}"/>
    <cellStyle name="40% - Акцент6 18 4 4" xfId="11161" xr:uid="{00000000-0005-0000-0000-00009C1D0000}"/>
    <cellStyle name="40% - Акцент6 18 5" xfId="2201" xr:uid="{00000000-0005-0000-0000-00009D1D0000}"/>
    <cellStyle name="40% - Акцент6 18 5 2" xfId="9001" xr:uid="{00000000-0005-0000-0000-00009E1D0000}"/>
    <cellStyle name="40% - Акцент6 18 5 3" xfId="9180" xr:uid="{00000000-0005-0000-0000-00009F1D0000}"/>
    <cellStyle name="40% - Акцент6 18 5 4" xfId="11160" xr:uid="{00000000-0005-0000-0000-0000A01D0000}"/>
    <cellStyle name="40% - Акцент6 18 6" xfId="8997" xr:uid="{00000000-0005-0000-0000-0000A11D0000}"/>
    <cellStyle name="40% - Акцент6 18 7" xfId="9184" xr:uid="{00000000-0005-0000-0000-0000A21D0000}"/>
    <cellStyle name="40% - Акцент6 18 8" xfId="11164" xr:uid="{00000000-0005-0000-0000-0000A31D0000}"/>
    <cellStyle name="40% - Акцент6 19" xfId="2202" xr:uid="{00000000-0005-0000-0000-0000A41D0000}"/>
    <cellStyle name="40% - Акцент6 19 2" xfId="2203" xr:uid="{00000000-0005-0000-0000-0000A51D0000}"/>
    <cellStyle name="40% - Акцент6 19 2 2" xfId="9003" xr:uid="{00000000-0005-0000-0000-0000A61D0000}"/>
    <cellStyle name="40% - Акцент6 19 2 3" xfId="9178" xr:uid="{00000000-0005-0000-0000-0000A71D0000}"/>
    <cellStyle name="40% - Акцент6 19 2 4" xfId="11158" xr:uid="{00000000-0005-0000-0000-0000A81D0000}"/>
    <cellStyle name="40% - Акцент6 19 3" xfId="2204" xr:uid="{00000000-0005-0000-0000-0000A91D0000}"/>
    <cellStyle name="40% - Акцент6 19 3 2" xfId="9004" xr:uid="{00000000-0005-0000-0000-0000AA1D0000}"/>
    <cellStyle name="40% - Акцент6 19 3 3" xfId="9177" xr:uid="{00000000-0005-0000-0000-0000AB1D0000}"/>
    <cellStyle name="40% - Акцент6 19 3 4" xfId="11157" xr:uid="{00000000-0005-0000-0000-0000AC1D0000}"/>
    <cellStyle name="40% - Акцент6 19 4" xfId="2205" xr:uid="{00000000-0005-0000-0000-0000AD1D0000}"/>
    <cellStyle name="40% - Акцент6 19 4 2" xfId="9005" xr:uid="{00000000-0005-0000-0000-0000AE1D0000}"/>
    <cellStyle name="40% - Акцент6 19 4 3" xfId="9176" xr:uid="{00000000-0005-0000-0000-0000AF1D0000}"/>
    <cellStyle name="40% - Акцент6 19 4 4" xfId="11156" xr:uid="{00000000-0005-0000-0000-0000B01D0000}"/>
    <cellStyle name="40% - Акцент6 19 5" xfId="2206" xr:uid="{00000000-0005-0000-0000-0000B11D0000}"/>
    <cellStyle name="40% - Акцент6 19 5 2" xfId="9006" xr:uid="{00000000-0005-0000-0000-0000B21D0000}"/>
    <cellStyle name="40% - Акцент6 19 5 3" xfId="9175" xr:uid="{00000000-0005-0000-0000-0000B31D0000}"/>
    <cellStyle name="40% - Акцент6 19 5 4" xfId="11155" xr:uid="{00000000-0005-0000-0000-0000B41D0000}"/>
    <cellStyle name="40% - Акцент6 19 6" xfId="9002" xr:uid="{00000000-0005-0000-0000-0000B51D0000}"/>
    <cellStyle name="40% - Акцент6 19 7" xfId="9179" xr:uid="{00000000-0005-0000-0000-0000B61D0000}"/>
    <cellStyle name="40% - Акцент6 19 8" xfId="11159" xr:uid="{00000000-0005-0000-0000-0000B71D0000}"/>
    <cellStyle name="40% - Акцент6 2" xfId="2207" xr:uid="{00000000-0005-0000-0000-0000B81D0000}"/>
    <cellStyle name="40% - Акцент6 2 10" xfId="2208" xr:uid="{00000000-0005-0000-0000-0000B91D0000}"/>
    <cellStyle name="40% - Акцент6 2 10 2" xfId="9008" xr:uid="{00000000-0005-0000-0000-0000BA1D0000}"/>
    <cellStyle name="40% - Акцент6 2 10 3" xfId="9173" xr:uid="{00000000-0005-0000-0000-0000BB1D0000}"/>
    <cellStyle name="40% - Акцент6 2 10 4" xfId="11153" xr:uid="{00000000-0005-0000-0000-0000BC1D0000}"/>
    <cellStyle name="40% - Акцент6 2 11" xfId="9007" xr:uid="{00000000-0005-0000-0000-0000BD1D0000}"/>
    <cellStyle name="40% - Акцент6 2 12" xfId="9174" xr:uid="{00000000-0005-0000-0000-0000BE1D0000}"/>
    <cellStyle name="40% - Акцент6 2 13" xfId="11154" xr:uid="{00000000-0005-0000-0000-0000BF1D0000}"/>
    <cellStyle name="40% - Акцент6 2 2" xfId="2209" xr:uid="{00000000-0005-0000-0000-0000C01D0000}"/>
    <cellStyle name="40% - Акцент6 2 2 2" xfId="9009" xr:uid="{00000000-0005-0000-0000-0000C11D0000}"/>
    <cellStyle name="40% - Акцент6 2 2 3" xfId="9172" xr:uid="{00000000-0005-0000-0000-0000C21D0000}"/>
    <cellStyle name="40% - Акцент6 2 2 4" xfId="11152" xr:uid="{00000000-0005-0000-0000-0000C31D0000}"/>
    <cellStyle name="40% - Акцент6 2 3" xfId="2210" xr:uid="{00000000-0005-0000-0000-0000C41D0000}"/>
    <cellStyle name="40% - Акцент6 2 3 2" xfId="9010" xr:uid="{00000000-0005-0000-0000-0000C51D0000}"/>
    <cellStyle name="40% - Акцент6 2 3 3" xfId="9171" xr:uid="{00000000-0005-0000-0000-0000C61D0000}"/>
    <cellStyle name="40% - Акцент6 2 3 4" xfId="11151" xr:uid="{00000000-0005-0000-0000-0000C71D0000}"/>
    <cellStyle name="40% - Акцент6 2 4" xfId="2211" xr:uid="{00000000-0005-0000-0000-0000C81D0000}"/>
    <cellStyle name="40% - Акцент6 2 4 2" xfId="9011" xr:uid="{00000000-0005-0000-0000-0000C91D0000}"/>
    <cellStyle name="40% - Акцент6 2 4 3" xfId="9170" xr:uid="{00000000-0005-0000-0000-0000CA1D0000}"/>
    <cellStyle name="40% - Акцент6 2 4 4" xfId="11150" xr:uid="{00000000-0005-0000-0000-0000CB1D0000}"/>
    <cellStyle name="40% - Акцент6 2 5" xfId="2212" xr:uid="{00000000-0005-0000-0000-0000CC1D0000}"/>
    <cellStyle name="40% - Акцент6 2 5 2" xfId="9012" xr:uid="{00000000-0005-0000-0000-0000CD1D0000}"/>
    <cellStyle name="40% - Акцент6 2 5 3" xfId="9169" xr:uid="{00000000-0005-0000-0000-0000CE1D0000}"/>
    <cellStyle name="40% - Акцент6 2 5 4" xfId="11149" xr:uid="{00000000-0005-0000-0000-0000CF1D0000}"/>
    <cellStyle name="40% - Акцент6 2 6" xfId="2213" xr:uid="{00000000-0005-0000-0000-0000D01D0000}"/>
    <cellStyle name="40% - Акцент6 2 6 2" xfId="9013" xr:uid="{00000000-0005-0000-0000-0000D11D0000}"/>
    <cellStyle name="40% - Акцент6 2 6 3" xfId="9168" xr:uid="{00000000-0005-0000-0000-0000D21D0000}"/>
    <cellStyle name="40% - Акцент6 2 6 4" xfId="11148" xr:uid="{00000000-0005-0000-0000-0000D31D0000}"/>
    <cellStyle name="40% - Акцент6 2 7" xfId="2214" xr:uid="{00000000-0005-0000-0000-0000D41D0000}"/>
    <cellStyle name="40% - Акцент6 2 7 2" xfId="9014" xr:uid="{00000000-0005-0000-0000-0000D51D0000}"/>
    <cellStyle name="40% - Акцент6 2 7 3" xfId="9167" xr:uid="{00000000-0005-0000-0000-0000D61D0000}"/>
    <cellStyle name="40% - Акцент6 2 7 4" xfId="11147" xr:uid="{00000000-0005-0000-0000-0000D71D0000}"/>
    <cellStyle name="40% - Акцент6 2 8" xfId="2215" xr:uid="{00000000-0005-0000-0000-0000D81D0000}"/>
    <cellStyle name="40% - Акцент6 2 8 2" xfId="9015" xr:uid="{00000000-0005-0000-0000-0000D91D0000}"/>
    <cellStyle name="40% - Акцент6 2 8 3" xfId="9166" xr:uid="{00000000-0005-0000-0000-0000DA1D0000}"/>
    <cellStyle name="40% - Акцент6 2 8 4" xfId="11146" xr:uid="{00000000-0005-0000-0000-0000DB1D0000}"/>
    <cellStyle name="40% - Акцент6 2 9" xfId="2216" xr:uid="{00000000-0005-0000-0000-0000DC1D0000}"/>
    <cellStyle name="40% - Акцент6 2 9 2" xfId="9016" xr:uid="{00000000-0005-0000-0000-0000DD1D0000}"/>
    <cellStyle name="40% - Акцент6 2 9 3" xfId="9165" xr:uid="{00000000-0005-0000-0000-0000DE1D0000}"/>
    <cellStyle name="40% - Акцент6 2 9 4" xfId="11145" xr:uid="{00000000-0005-0000-0000-0000DF1D0000}"/>
    <cellStyle name="40% - Акцент6 20" xfId="2217" xr:uid="{00000000-0005-0000-0000-0000E01D0000}"/>
    <cellStyle name="40% - Акцент6 20 2" xfId="9017" xr:uid="{00000000-0005-0000-0000-0000E11D0000}"/>
    <cellStyle name="40% - Акцент6 20 3" xfId="9164" xr:uid="{00000000-0005-0000-0000-0000E21D0000}"/>
    <cellStyle name="40% - Акцент6 20 4" xfId="11144" xr:uid="{00000000-0005-0000-0000-0000E31D0000}"/>
    <cellStyle name="40% - Акцент6 21" xfId="2218" xr:uid="{00000000-0005-0000-0000-0000E41D0000}"/>
    <cellStyle name="40% - Акцент6 21 2" xfId="9018" xr:uid="{00000000-0005-0000-0000-0000E51D0000}"/>
    <cellStyle name="40% - Акцент6 21 3" xfId="9163" xr:uid="{00000000-0005-0000-0000-0000E61D0000}"/>
    <cellStyle name="40% - Акцент6 21 4" xfId="11143" xr:uid="{00000000-0005-0000-0000-0000E71D0000}"/>
    <cellStyle name="40% - Акцент6 22" xfId="2219" xr:uid="{00000000-0005-0000-0000-0000E81D0000}"/>
    <cellStyle name="40% - Акцент6 22 2" xfId="9019" xr:uid="{00000000-0005-0000-0000-0000E91D0000}"/>
    <cellStyle name="40% - Акцент6 22 3" xfId="9162" xr:uid="{00000000-0005-0000-0000-0000EA1D0000}"/>
    <cellStyle name="40% - Акцент6 22 4" xfId="11142" xr:uid="{00000000-0005-0000-0000-0000EB1D0000}"/>
    <cellStyle name="40% - Акцент6 23" xfId="2220" xr:uid="{00000000-0005-0000-0000-0000EC1D0000}"/>
    <cellStyle name="40% - Акцент6 23 2" xfId="9020" xr:uid="{00000000-0005-0000-0000-0000ED1D0000}"/>
    <cellStyle name="40% - Акцент6 23 3" xfId="9161" xr:uid="{00000000-0005-0000-0000-0000EE1D0000}"/>
    <cellStyle name="40% - Акцент6 23 4" xfId="11141" xr:uid="{00000000-0005-0000-0000-0000EF1D0000}"/>
    <cellStyle name="40% - Акцент6 24" xfId="14578" xr:uid="{00000000-0005-0000-0000-0000F01D0000}"/>
    <cellStyle name="40% - Акцент6 3" xfId="2221" xr:uid="{00000000-0005-0000-0000-0000F11D0000}"/>
    <cellStyle name="40% - Акцент6 3 10" xfId="2222" xr:uid="{00000000-0005-0000-0000-0000F21D0000}"/>
    <cellStyle name="40% - Акцент6 3 10 2" xfId="9022" xr:uid="{00000000-0005-0000-0000-0000F31D0000}"/>
    <cellStyle name="40% - Акцент6 3 10 3" xfId="9159" xr:uid="{00000000-0005-0000-0000-0000F41D0000}"/>
    <cellStyle name="40% - Акцент6 3 10 4" xfId="11139" xr:uid="{00000000-0005-0000-0000-0000F51D0000}"/>
    <cellStyle name="40% - Акцент6 3 11" xfId="9021" xr:uid="{00000000-0005-0000-0000-0000F61D0000}"/>
    <cellStyle name="40% - Акцент6 3 12" xfId="9160" xr:uid="{00000000-0005-0000-0000-0000F71D0000}"/>
    <cellStyle name="40% - Акцент6 3 13" xfId="11140" xr:uid="{00000000-0005-0000-0000-0000F81D0000}"/>
    <cellStyle name="40% - Акцент6 3 2" xfId="2223" xr:uid="{00000000-0005-0000-0000-0000F91D0000}"/>
    <cellStyle name="40% - Акцент6 3 2 2" xfId="9023" xr:uid="{00000000-0005-0000-0000-0000FA1D0000}"/>
    <cellStyle name="40% - Акцент6 3 2 3" xfId="9158" xr:uid="{00000000-0005-0000-0000-0000FB1D0000}"/>
    <cellStyle name="40% - Акцент6 3 2 4" xfId="11138" xr:uid="{00000000-0005-0000-0000-0000FC1D0000}"/>
    <cellStyle name="40% - Акцент6 3 3" xfId="2224" xr:uid="{00000000-0005-0000-0000-0000FD1D0000}"/>
    <cellStyle name="40% - Акцент6 3 3 2" xfId="9024" xr:uid="{00000000-0005-0000-0000-0000FE1D0000}"/>
    <cellStyle name="40% - Акцент6 3 3 3" xfId="9157" xr:uid="{00000000-0005-0000-0000-0000FF1D0000}"/>
    <cellStyle name="40% - Акцент6 3 3 4" xfId="11137" xr:uid="{00000000-0005-0000-0000-0000001E0000}"/>
    <cellStyle name="40% - Акцент6 3 4" xfId="2225" xr:uid="{00000000-0005-0000-0000-0000011E0000}"/>
    <cellStyle name="40% - Акцент6 3 4 2" xfId="9025" xr:uid="{00000000-0005-0000-0000-0000021E0000}"/>
    <cellStyle name="40% - Акцент6 3 4 3" xfId="9156" xr:uid="{00000000-0005-0000-0000-0000031E0000}"/>
    <cellStyle name="40% - Акцент6 3 4 4" xfId="11136" xr:uid="{00000000-0005-0000-0000-0000041E0000}"/>
    <cellStyle name="40% - Акцент6 3 5" xfId="2226" xr:uid="{00000000-0005-0000-0000-0000051E0000}"/>
    <cellStyle name="40% - Акцент6 3 5 2" xfId="9026" xr:uid="{00000000-0005-0000-0000-0000061E0000}"/>
    <cellStyle name="40% - Акцент6 3 5 3" xfId="9155" xr:uid="{00000000-0005-0000-0000-0000071E0000}"/>
    <cellStyle name="40% - Акцент6 3 5 4" xfId="11135" xr:uid="{00000000-0005-0000-0000-0000081E0000}"/>
    <cellStyle name="40% - Акцент6 3 6" xfId="2227" xr:uid="{00000000-0005-0000-0000-0000091E0000}"/>
    <cellStyle name="40% - Акцент6 3 6 2" xfId="9027" xr:uid="{00000000-0005-0000-0000-00000A1E0000}"/>
    <cellStyle name="40% - Акцент6 3 6 3" xfId="9154" xr:uid="{00000000-0005-0000-0000-00000B1E0000}"/>
    <cellStyle name="40% - Акцент6 3 6 4" xfId="11134" xr:uid="{00000000-0005-0000-0000-00000C1E0000}"/>
    <cellStyle name="40% - Акцент6 3 7" xfId="2228" xr:uid="{00000000-0005-0000-0000-00000D1E0000}"/>
    <cellStyle name="40% - Акцент6 3 7 2" xfId="9028" xr:uid="{00000000-0005-0000-0000-00000E1E0000}"/>
    <cellStyle name="40% - Акцент6 3 7 3" xfId="9153" xr:uid="{00000000-0005-0000-0000-00000F1E0000}"/>
    <cellStyle name="40% - Акцент6 3 7 4" xfId="11133" xr:uid="{00000000-0005-0000-0000-0000101E0000}"/>
    <cellStyle name="40% - Акцент6 3 8" xfId="2229" xr:uid="{00000000-0005-0000-0000-0000111E0000}"/>
    <cellStyle name="40% - Акцент6 3 8 2" xfId="9029" xr:uid="{00000000-0005-0000-0000-0000121E0000}"/>
    <cellStyle name="40% - Акцент6 3 8 3" xfId="9152" xr:uid="{00000000-0005-0000-0000-0000131E0000}"/>
    <cellStyle name="40% - Акцент6 3 8 4" xfId="11132" xr:uid="{00000000-0005-0000-0000-0000141E0000}"/>
    <cellStyle name="40% - Акцент6 3 9" xfId="2230" xr:uid="{00000000-0005-0000-0000-0000151E0000}"/>
    <cellStyle name="40% - Акцент6 3 9 2" xfId="9030" xr:uid="{00000000-0005-0000-0000-0000161E0000}"/>
    <cellStyle name="40% - Акцент6 3 9 3" xfId="9151" xr:uid="{00000000-0005-0000-0000-0000171E0000}"/>
    <cellStyle name="40% - Акцент6 3 9 4" xfId="11131" xr:uid="{00000000-0005-0000-0000-0000181E0000}"/>
    <cellStyle name="40% - Акцент6 4" xfId="2231" xr:uid="{00000000-0005-0000-0000-0000191E0000}"/>
    <cellStyle name="40% - Акцент6 4 10" xfId="2232" xr:uid="{00000000-0005-0000-0000-00001A1E0000}"/>
    <cellStyle name="40% - Акцент6 4 10 2" xfId="9032" xr:uid="{00000000-0005-0000-0000-00001B1E0000}"/>
    <cellStyle name="40% - Акцент6 4 10 3" xfId="9149" xr:uid="{00000000-0005-0000-0000-00001C1E0000}"/>
    <cellStyle name="40% - Акцент6 4 10 4" xfId="11129" xr:uid="{00000000-0005-0000-0000-00001D1E0000}"/>
    <cellStyle name="40% - Акцент6 4 11" xfId="9031" xr:uid="{00000000-0005-0000-0000-00001E1E0000}"/>
    <cellStyle name="40% - Акцент6 4 12" xfId="9150" xr:uid="{00000000-0005-0000-0000-00001F1E0000}"/>
    <cellStyle name="40% - Акцент6 4 13" xfId="11130" xr:uid="{00000000-0005-0000-0000-0000201E0000}"/>
    <cellStyle name="40% - Акцент6 4 2" xfId="2233" xr:uid="{00000000-0005-0000-0000-0000211E0000}"/>
    <cellStyle name="40% - Акцент6 4 2 2" xfId="9033" xr:uid="{00000000-0005-0000-0000-0000221E0000}"/>
    <cellStyle name="40% - Акцент6 4 2 3" xfId="9148" xr:uid="{00000000-0005-0000-0000-0000231E0000}"/>
    <cellStyle name="40% - Акцент6 4 2 4" xfId="11128" xr:uid="{00000000-0005-0000-0000-0000241E0000}"/>
    <cellStyle name="40% - Акцент6 4 3" xfId="2234" xr:uid="{00000000-0005-0000-0000-0000251E0000}"/>
    <cellStyle name="40% - Акцент6 4 3 2" xfId="9034" xr:uid="{00000000-0005-0000-0000-0000261E0000}"/>
    <cellStyle name="40% - Акцент6 4 3 3" xfId="9147" xr:uid="{00000000-0005-0000-0000-0000271E0000}"/>
    <cellStyle name="40% - Акцент6 4 3 4" xfId="11127" xr:uid="{00000000-0005-0000-0000-0000281E0000}"/>
    <cellStyle name="40% - Акцент6 4 4" xfId="2235" xr:uid="{00000000-0005-0000-0000-0000291E0000}"/>
    <cellStyle name="40% - Акцент6 4 4 2" xfId="9035" xr:uid="{00000000-0005-0000-0000-00002A1E0000}"/>
    <cellStyle name="40% - Акцент6 4 4 3" xfId="9146" xr:uid="{00000000-0005-0000-0000-00002B1E0000}"/>
    <cellStyle name="40% - Акцент6 4 4 4" xfId="11126" xr:uid="{00000000-0005-0000-0000-00002C1E0000}"/>
    <cellStyle name="40% - Акцент6 4 5" xfId="2236" xr:uid="{00000000-0005-0000-0000-00002D1E0000}"/>
    <cellStyle name="40% - Акцент6 4 5 2" xfId="9036" xr:uid="{00000000-0005-0000-0000-00002E1E0000}"/>
    <cellStyle name="40% - Акцент6 4 5 3" xfId="9145" xr:uid="{00000000-0005-0000-0000-00002F1E0000}"/>
    <cellStyle name="40% - Акцент6 4 5 4" xfId="11125" xr:uid="{00000000-0005-0000-0000-0000301E0000}"/>
    <cellStyle name="40% - Акцент6 4 6" xfId="2237" xr:uid="{00000000-0005-0000-0000-0000311E0000}"/>
    <cellStyle name="40% - Акцент6 4 6 2" xfId="9037" xr:uid="{00000000-0005-0000-0000-0000321E0000}"/>
    <cellStyle name="40% - Акцент6 4 6 3" xfId="9144" xr:uid="{00000000-0005-0000-0000-0000331E0000}"/>
    <cellStyle name="40% - Акцент6 4 6 4" xfId="11124" xr:uid="{00000000-0005-0000-0000-0000341E0000}"/>
    <cellStyle name="40% - Акцент6 4 7" xfId="2238" xr:uid="{00000000-0005-0000-0000-0000351E0000}"/>
    <cellStyle name="40% - Акцент6 4 7 2" xfId="9038" xr:uid="{00000000-0005-0000-0000-0000361E0000}"/>
    <cellStyle name="40% - Акцент6 4 7 3" xfId="9143" xr:uid="{00000000-0005-0000-0000-0000371E0000}"/>
    <cellStyle name="40% - Акцент6 4 7 4" xfId="11123" xr:uid="{00000000-0005-0000-0000-0000381E0000}"/>
    <cellStyle name="40% - Акцент6 4 8" xfId="2239" xr:uid="{00000000-0005-0000-0000-0000391E0000}"/>
    <cellStyle name="40% - Акцент6 4 8 2" xfId="9039" xr:uid="{00000000-0005-0000-0000-00003A1E0000}"/>
    <cellStyle name="40% - Акцент6 4 8 3" xfId="9142" xr:uid="{00000000-0005-0000-0000-00003B1E0000}"/>
    <cellStyle name="40% - Акцент6 4 8 4" xfId="11122" xr:uid="{00000000-0005-0000-0000-00003C1E0000}"/>
    <cellStyle name="40% - Акцент6 4 9" xfId="2240" xr:uid="{00000000-0005-0000-0000-00003D1E0000}"/>
    <cellStyle name="40% - Акцент6 4 9 2" xfId="9040" xr:uid="{00000000-0005-0000-0000-00003E1E0000}"/>
    <cellStyle name="40% - Акцент6 4 9 3" xfId="9141" xr:uid="{00000000-0005-0000-0000-00003F1E0000}"/>
    <cellStyle name="40% - Акцент6 4 9 4" xfId="11121" xr:uid="{00000000-0005-0000-0000-0000401E0000}"/>
    <cellStyle name="40% - Акцент6 5" xfId="2241" xr:uid="{00000000-0005-0000-0000-0000411E0000}"/>
    <cellStyle name="40% - Акцент6 5 10" xfId="2242" xr:uid="{00000000-0005-0000-0000-0000421E0000}"/>
    <cellStyle name="40% - Акцент6 5 10 2" xfId="9042" xr:uid="{00000000-0005-0000-0000-0000431E0000}"/>
    <cellStyle name="40% - Акцент6 5 10 3" xfId="9139" xr:uid="{00000000-0005-0000-0000-0000441E0000}"/>
    <cellStyle name="40% - Акцент6 5 10 4" xfId="11119" xr:uid="{00000000-0005-0000-0000-0000451E0000}"/>
    <cellStyle name="40% - Акцент6 5 11" xfId="9041" xr:uid="{00000000-0005-0000-0000-0000461E0000}"/>
    <cellStyle name="40% - Акцент6 5 12" xfId="9140" xr:uid="{00000000-0005-0000-0000-0000471E0000}"/>
    <cellStyle name="40% - Акцент6 5 13" xfId="11120" xr:uid="{00000000-0005-0000-0000-0000481E0000}"/>
    <cellStyle name="40% - Акцент6 5 2" xfId="2243" xr:uid="{00000000-0005-0000-0000-0000491E0000}"/>
    <cellStyle name="40% - Акцент6 5 2 2" xfId="9043" xr:uid="{00000000-0005-0000-0000-00004A1E0000}"/>
    <cellStyle name="40% - Акцент6 5 2 3" xfId="9138" xr:uid="{00000000-0005-0000-0000-00004B1E0000}"/>
    <cellStyle name="40% - Акцент6 5 2 4" xfId="11118" xr:uid="{00000000-0005-0000-0000-00004C1E0000}"/>
    <cellStyle name="40% - Акцент6 5 3" xfId="2244" xr:uid="{00000000-0005-0000-0000-00004D1E0000}"/>
    <cellStyle name="40% - Акцент6 5 3 2" xfId="9044" xr:uid="{00000000-0005-0000-0000-00004E1E0000}"/>
    <cellStyle name="40% - Акцент6 5 3 3" xfId="9137" xr:uid="{00000000-0005-0000-0000-00004F1E0000}"/>
    <cellStyle name="40% - Акцент6 5 3 4" xfId="11117" xr:uid="{00000000-0005-0000-0000-0000501E0000}"/>
    <cellStyle name="40% - Акцент6 5 4" xfId="2245" xr:uid="{00000000-0005-0000-0000-0000511E0000}"/>
    <cellStyle name="40% - Акцент6 5 4 2" xfId="9045" xr:uid="{00000000-0005-0000-0000-0000521E0000}"/>
    <cellStyle name="40% - Акцент6 5 4 3" xfId="9136" xr:uid="{00000000-0005-0000-0000-0000531E0000}"/>
    <cellStyle name="40% - Акцент6 5 4 4" xfId="11116" xr:uid="{00000000-0005-0000-0000-0000541E0000}"/>
    <cellStyle name="40% - Акцент6 5 5" xfId="2246" xr:uid="{00000000-0005-0000-0000-0000551E0000}"/>
    <cellStyle name="40% - Акцент6 5 5 2" xfId="9046" xr:uid="{00000000-0005-0000-0000-0000561E0000}"/>
    <cellStyle name="40% - Акцент6 5 5 3" xfId="9135" xr:uid="{00000000-0005-0000-0000-0000571E0000}"/>
    <cellStyle name="40% - Акцент6 5 5 4" xfId="11115" xr:uid="{00000000-0005-0000-0000-0000581E0000}"/>
    <cellStyle name="40% - Акцент6 5 6" xfId="2247" xr:uid="{00000000-0005-0000-0000-0000591E0000}"/>
    <cellStyle name="40% - Акцент6 5 6 2" xfId="9047" xr:uid="{00000000-0005-0000-0000-00005A1E0000}"/>
    <cellStyle name="40% - Акцент6 5 6 3" xfId="9134" xr:uid="{00000000-0005-0000-0000-00005B1E0000}"/>
    <cellStyle name="40% - Акцент6 5 6 4" xfId="11114" xr:uid="{00000000-0005-0000-0000-00005C1E0000}"/>
    <cellStyle name="40% - Акцент6 5 7" xfId="2248" xr:uid="{00000000-0005-0000-0000-00005D1E0000}"/>
    <cellStyle name="40% - Акцент6 5 7 2" xfId="9048" xr:uid="{00000000-0005-0000-0000-00005E1E0000}"/>
    <cellStyle name="40% - Акцент6 5 7 3" xfId="9133" xr:uid="{00000000-0005-0000-0000-00005F1E0000}"/>
    <cellStyle name="40% - Акцент6 5 7 4" xfId="11113" xr:uid="{00000000-0005-0000-0000-0000601E0000}"/>
    <cellStyle name="40% - Акцент6 5 8" xfId="2249" xr:uid="{00000000-0005-0000-0000-0000611E0000}"/>
    <cellStyle name="40% - Акцент6 5 8 2" xfId="9049" xr:uid="{00000000-0005-0000-0000-0000621E0000}"/>
    <cellStyle name="40% - Акцент6 5 8 3" xfId="9132" xr:uid="{00000000-0005-0000-0000-0000631E0000}"/>
    <cellStyle name="40% - Акцент6 5 8 4" xfId="11112" xr:uid="{00000000-0005-0000-0000-0000641E0000}"/>
    <cellStyle name="40% - Акцент6 5 9" xfId="2250" xr:uid="{00000000-0005-0000-0000-0000651E0000}"/>
    <cellStyle name="40% - Акцент6 5 9 2" xfId="9050" xr:uid="{00000000-0005-0000-0000-0000661E0000}"/>
    <cellStyle name="40% - Акцент6 5 9 3" xfId="9131" xr:uid="{00000000-0005-0000-0000-0000671E0000}"/>
    <cellStyle name="40% - Акцент6 5 9 4" xfId="11111" xr:uid="{00000000-0005-0000-0000-0000681E0000}"/>
    <cellStyle name="40% - Акцент6 6" xfId="2251" xr:uid="{00000000-0005-0000-0000-0000691E0000}"/>
    <cellStyle name="40% - Акцент6 6 10" xfId="2252" xr:uid="{00000000-0005-0000-0000-00006A1E0000}"/>
    <cellStyle name="40% - Акцент6 6 10 2" xfId="9052" xr:uid="{00000000-0005-0000-0000-00006B1E0000}"/>
    <cellStyle name="40% - Акцент6 6 10 3" xfId="9129" xr:uid="{00000000-0005-0000-0000-00006C1E0000}"/>
    <cellStyle name="40% - Акцент6 6 10 4" xfId="11109" xr:uid="{00000000-0005-0000-0000-00006D1E0000}"/>
    <cellStyle name="40% - Акцент6 6 11" xfId="9051" xr:uid="{00000000-0005-0000-0000-00006E1E0000}"/>
    <cellStyle name="40% - Акцент6 6 12" xfId="9130" xr:uid="{00000000-0005-0000-0000-00006F1E0000}"/>
    <cellStyle name="40% - Акцент6 6 13" xfId="11110" xr:uid="{00000000-0005-0000-0000-0000701E0000}"/>
    <cellStyle name="40% - Акцент6 6 2" xfId="2253" xr:uid="{00000000-0005-0000-0000-0000711E0000}"/>
    <cellStyle name="40% - Акцент6 6 2 2" xfId="9053" xr:uid="{00000000-0005-0000-0000-0000721E0000}"/>
    <cellStyle name="40% - Акцент6 6 2 3" xfId="9128" xr:uid="{00000000-0005-0000-0000-0000731E0000}"/>
    <cellStyle name="40% - Акцент6 6 2 4" xfId="11108" xr:uid="{00000000-0005-0000-0000-0000741E0000}"/>
    <cellStyle name="40% - Акцент6 6 3" xfId="2254" xr:uid="{00000000-0005-0000-0000-0000751E0000}"/>
    <cellStyle name="40% - Акцент6 6 3 2" xfId="9054" xr:uid="{00000000-0005-0000-0000-0000761E0000}"/>
    <cellStyle name="40% - Акцент6 6 3 3" xfId="9127" xr:uid="{00000000-0005-0000-0000-0000771E0000}"/>
    <cellStyle name="40% - Акцент6 6 3 4" xfId="11107" xr:uid="{00000000-0005-0000-0000-0000781E0000}"/>
    <cellStyle name="40% - Акцент6 6 4" xfId="2255" xr:uid="{00000000-0005-0000-0000-0000791E0000}"/>
    <cellStyle name="40% - Акцент6 6 4 2" xfId="9055" xr:uid="{00000000-0005-0000-0000-00007A1E0000}"/>
    <cellStyle name="40% - Акцент6 6 4 3" xfId="9126" xr:uid="{00000000-0005-0000-0000-00007B1E0000}"/>
    <cellStyle name="40% - Акцент6 6 4 4" xfId="11106" xr:uid="{00000000-0005-0000-0000-00007C1E0000}"/>
    <cellStyle name="40% - Акцент6 6 5" xfId="2256" xr:uid="{00000000-0005-0000-0000-00007D1E0000}"/>
    <cellStyle name="40% - Акцент6 6 5 2" xfId="9056" xr:uid="{00000000-0005-0000-0000-00007E1E0000}"/>
    <cellStyle name="40% - Акцент6 6 5 3" xfId="9125" xr:uid="{00000000-0005-0000-0000-00007F1E0000}"/>
    <cellStyle name="40% - Акцент6 6 5 4" xfId="11105" xr:uid="{00000000-0005-0000-0000-0000801E0000}"/>
    <cellStyle name="40% - Акцент6 6 6" xfId="2257" xr:uid="{00000000-0005-0000-0000-0000811E0000}"/>
    <cellStyle name="40% - Акцент6 6 6 2" xfId="9057" xr:uid="{00000000-0005-0000-0000-0000821E0000}"/>
    <cellStyle name="40% - Акцент6 6 6 3" xfId="9124" xr:uid="{00000000-0005-0000-0000-0000831E0000}"/>
    <cellStyle name="40% - Акцент6 6 6 4" xfId="11104" xr:uid="{00000000-0005-0000-0000-0000841E0000}"/>
    <cellStyle name="40% - Акцент6 6 7" xfId="2258" xr:uid="{00000000-0005-0000-0000-0000851E0000}"/>
    <cellStyle name="40% - Акцент6 6 7 2" xfId="9058" xr:uid="{00000000-0005-0000-0000-0000861E0000}"/>
    <cellStyle name="40% - Акцент6 6 7 3" xfId="9123" xr:uid="{00000000-0005-0000-0000-0000871E0000}"/>
    <cellStyle name="40% - Акцент6 6 7 4" xfId="11103" xr:uid="{00000000-0005-0000-0000-0000881E0000}"/>
    <cellStyle name="40% - Акцент6 6 8" xfId="2259" xr:uid="{00000000-0005-0000-0000-0000891E0000}"/>
    <cellStyle name="40% - Акцент6 6 8 2" xfId="9059" xr:uid="{00000000-0005-0000-0000-00008A1E0000}"/>
    <cellStyle name="40% - Акцент6 6 8 3" xfId="9122" xr:uid="{00000000-0005-0000-0000-00008B1E0000}"/>
    <cellStyle name="40% - Акцент6 6 8 4" xfId="11102" xr:uid="{00000000-0005-0000-0000-00008C1E0000}"/>
    <cellStyle name="40% - Акцент6 6 9" xfId="2260" xr:uid="{00000000-0005-0000-0000-00008D1E0000}"/>
    <cellStyle name="40% - Акцент6 6 9 2" xfId="9060" xr:uid="{00000000-0005-0000-0000-00008E1E0000}"/>
    <cellStyle name="40% - Акцент6 6 9 3" xfId="9121" xr:uid="{00000000-0005-0000-0000-00008F1E0000}"/>
    <cellStyle name="40% - Акцент6 6 9 4" xfId="11101" xr:uid="{00000000-0005-0000-0000-0000901E0000}"/>
    <cellStyle name="40% - Акцент6 7" xfId="2261" xr:uid="{00000000-0005-0000-0000-0000911E0000}"/>
    <cellStyle name="40% - Акцент6 7 10" xfId="2262" xr:uid="{00000000-0005-0000-0000-0000921E0000}"/>
    <cellStyle name="40% - Акцент6 7 10 2" xfId="9062" xr:uid="{00000000-0005-0000-0000-0000931E0000}"/>
    <cellStyle name="40% - Акцент6 7 10 3" xfId="9119" xr:uid="{00000000-0005-0000-0000-0000941E0000}"/>
    <cellStyle name="40% - Акцент6 7 10 4" xfId="11099" xr:uid="{00000000-0005-0000-0000-0000951E0000}"/>
    <cellStyle name="40% - Акцент6 7 11" xfId="9061" xr:uid="{00000000-0005-0000-0000-0000961E0000}"/>
    <cellStyle name="40% - Акцент6 7 12" xfId="9120" xr:uid="{00000000-0005-0000-0000-0000971E0000}"/>
    <cellStyle name="40% - Акцент6 7 13" xfId="11100" xr:uid="{00000000-0005-0000-0000-0000981E0000}"/>
    <cellStyle name="40% - Акцент6 7 2" xfId="2263" xr:uid="{00000000-0005-0000-0000-0000991E0000}"/>
    <cellStyle name="40% - Акцент6 7 2 2" xfId="9063" xr:uid="{00000000-0005-0000-0000-00009A1E0000}"/>
    <cellStyle name="40% - Акцент6 7 2 3" xfId="9118" xr:uid="{00000000-0005-0000-0000-00009B1E0000}"/>
    <cellStyle name="40% - Акцент6 7 2 4" xfId="11098" xr:uid="{00000000-0005-0000-0000-00009C1E0000}"/>
    <cellStyle name="40% - Акцент6 7 3" xfId="2264" xr:uid="{00000000-0005-0000-0000-00009D1E0000}"/>
    <cellStyle name="40% - Акцент6 7 3 2" xfId="9064" xr:uid="{00000000-0005-0000-0000-00009E1E0000}"/>
    <cellStyle name="40% - Акцент6 7 3 3" xfId="9117" xr:uid="{00000000-0005-0000-0000-00009F1E0000}"/>
    <cellStyle name="40% - Акцент6 7 3 4" xfId="11097" xr:uid="{00000000-0005-0000-0000-0000A01E0000}"/>
    <cellStyle name="40% - Акцент6 7 4" xfId="2265" xr:uid="{00000000-0005-0000-0000-0000A11E0000}"/>
    <cellStyle name="40% - Акцент6 7 4 2" xfId="9065" xr:uid="{00000000-0005-0000-0000-0000A21E0000}"/>
    <cellStyle name="40% - Акцент6 7 4 3" xfId="9116" xr:uid="{00000000-0005-0000-0000-0000A31E0000}"/>
    <cellStyle name="40% - Акцент6 7 4 4" xfId="11096" xr:uid="{00000000-0005-0000-0000-0000A41E0000}"/>
    <cellStyle name="40% - Акцент6 7 5" xfId="2266" xr:uid="{00000000-0005-0000-0000-0000A51E0000}"/>
    <cellStyle name="40% - Акцент6 7 5 2" xfId="9066" xr:uid="{00000000-0005-0000-0000-0000A61E0000}"/>
    <cellStyle name="40% - Акцент6 7 5 3" xfId="9115" xr:uid="{00000000-0005-0000-0000-0000A71E0000}"/>
    <cellStyle name="40% - Акцент6 7 5 4" xfId="11095" xr:uid="{00000000-0005-0000-0000-0000A81E0000}"/>
    <cellStyle name="40% - Акцент6 7 6" xfId="2267" xr:uid="{00000000-0005-0000-0000-0000A91E0000}"/>
    <cellStyle name="40% - Акцент6 7 6 2" xfId="9067" xr:uid="{00000000-0005-0000-0000-0000AA1E0000}"/>
    <cellStyle name="40% - Акцент6 7 6 3" xfId="9114" xr:uid="{00000000-0005-0000-0000-0000AB1E0000}"/>
    <cellStyle name="40% - Акцент6 7 6 4" xfId="11094" xr:uid="{00000000-0005-0000-0000-0000AC1E0000}"/>
    <cellStyle name="40% - Акцент6 7 7" xfId="2268" xr:uid="{00000000-0005-0000-0000-0000AD1E0000}"/>
    <cellStyle name="40% - Акцент6 7 7 2" xfId="9068" xr:uid="{00000000-0005-0000-0000-0000AE1E0000}"/>
    <cellStyle name="40% - Акцент6 7 7 3" xfId="9113" xr:uid="{00000000-0005-0000-0000-0000AF1E0000}"/>
    <cellStyle name="40% - Акцент6 7 7 4" xfId="11093" xr:uid="{00000000-0005-0000-0000-0000B01E0000}"/>
    <cellStyle name="40% - Акцент6 7 8" xfId="2269" xr:uid="{00000000-0005-0000-0000-0000B11E0000}"/>
    <cellStyle name="40% - Акцент6 7 8 2" xfId="9069" xr:uid="{00000000-0005-0000-0000-0000B21E0000}"/>
    <cellStyle name="40% - Акцент6 7 8 3" xfId="9112" xr:uid="{00000000-0005-0000-0000-0000B31E0000}"/>
    <cellStyle name="40% - Акцент6 7 8 4" xfId="11092" xr:uid="{00000000-0005-0000-0000-0000B41E0000}"/>
    <cellStyle name="40% - Акцент6 7 9" xfId="2270" xr:uid="{00000000-0005-0000-0000-0000B51E0000}"/>
    <cellStyle name="40% - Акцент6 7 9 2" xfId="9070" xr:uid="{00000000-0005-0000-0000-0000B61E0000}"/>
    <cellStyle name="40% - Акцент6 7 9 3" xfId="9111" xr:uid="{00000000-0005-0000-0000-0000B71E0000}"/>
    <cellStyle name="40% - Акцент6 7 9 4" xfId="11091" xr:uid="{00000000-0005-0000-0000-0000B81E0000}"/>
    <cellStyle name="40% - Акцент6 8" xfId="2271" xr:uid="{00000000-0005-0000-0000-0000B91E0000}"/>
    <cellStyle name="40% - Акцент6 8 10" xfId="2272" xr:uid="{00000000-0005-0000-0000-0000BA1E0000}"/>
    <cellStyle name="40% - Акцент6 8 10 2" xfId="9072" xr:uid="{00000000-0005-0000-0000-0000BB1E0000}"/>
    <cellStyle name="40% - Акцент6 8 10 3" xfId="9109" xr:uid="{00000000-0005-0000-0000-0000BC1E0000}"/>
    <cellStyle name="40% - Акцент6 8 10 4" xfId="11089" xr:uid="{00000000-0005-0000-0000-0000BD1E0000}"/>
    <cellStyle name="40% - Акцент6 8 11" xfId="9071" xr:uid="{00000000-0005-0000-0000-0000BE1E0000}"/>
    <cellStyle name="40% - Акцент6 8 12" xfId="9110" xr:uid="{00000000-0005-0000-0000-0000BF1E0000}"/>
    <cellStyle name="40% - Акцент6 8 13" xfId="11090" xr:uid="{00000000-0005-0000-0000-0000C01E0000}"/>
    <cellStyle name="40% - Акцент6 8 2" xfId="2273" xr:uid="{00000000-0005-0000-0000-0000C11E0000}"/>
    <cellStyle name="40% - Акцент6 8 2 2" xfId="9073" xr:uid="{00000000-0005-0000-0000-0000C21E0000}"/>
    <cellStyle name="40% - Акцент6 8 2 3" xfId="9108" xr:uid="{00000000-0005-0000-0000-0000C31E0000}"/>
    <cellStyle name="40% - Акцент6 8 2 4" xfId="11088" xr:uid="{00000000-0005-0000-0000-0000C41E0000}"/>
    <cellStyle name="40% - Акцент6 8 3" xfId="2274" xr:uid="{00000000-0005-0000-0000-0000C51E0000}"/>
    <cellStyle name="40% - Акцент6 8 3 2" xfId="9074" xr:uid="{00000000-0005-0000-0000-0000C61E0000}"/>
    <cellStyle name="40% - Акцент6 8 3 3" xfId="9107" xr:uid="{00000000-0005-0000-0000-0000C71E0000}"/>
    <cellStyle name="40% - Акцент6 8 3 4" xfId="11087" xr:uid="{00000000-0005-0000-0000-0000C81E0000}"/>
    <cellStyle name="40% - Акцент6 8 4" xfId="2275" xr:uid="{00000000-0005-0000-0000-0000C91E0000}"/>
    <cellStyle name="40% - Акцент6 8 4 2" xfId="9075" xr:uid="{00000000-0005-0000-0000-0000CA1E0000}"/>
    <cellStyle name="40% - Акцент6 8 4 3" xfId="9106" xr:uid="{00000000-0005-0000-0000-0000CB1E0000}"/>
    <cellStyle name="40% - Акцент6 8 4 4" xfId="11086" xr:uid="{00000000-0005-0000-0000-0000CC1E0000}"/>
    <cellStyle name="40% - Акцент6 8 5" xfId="2276" xr:uid="{00000000-0005-0000-0000-0000CD1E0000}"/>
    <cellStyle name="40% - Акцент6 8 5 2" xfId="9076" xr:uid="{00000000-0005-0000-0000-0000CE1E0000}"/>
    <cellStyle name="40% - Акцент6 8 5 3" xfId="9105" xr:uid="{00000000-0005-0000-0000-0000CF1E0000}"/>
    <cellStyle name="40% - Акцент6 8 5 4" xfId="11085" xr:uid="{00000000-0005-0000-0000-0000D01E0000}"/>
    <cellStyle name="40% - Акцент6 8 6" xfId="2277" xr:uid="{00000000-0005-0000-0000-0000D11E0000}"/>
    <cellStyle name="40% - Акцент6 8 6 2" xfId="9077" xr:uid="{00000000-0005-0000-0000-0000D21E0000}"/>
    <cellStyle name="40% - Акцент6 8 6 3" xfId="9104" xr:uid="{00000000-0005-0000-0000-0000D31E0000}"/>
    <cellStyle name="40% - Акцент6 8 6 4" xfId="11084" xr:uid="{00000000-0005-0000-0000-0000D41E0000}"/>
    <cellStyle name="40% - Акцент6 8 7" xfId="2278" xr:uid="{00000000-0005-0000-0000-0000D51E0000}"/>
    <cellStyle name="40% - Акцент6 8 7 2" xfId="9078" xr:uid="{00000000-0005-0000-0000-0000D61E0000}"/>
    <cellStyle name="40% - Акцент6 8 7 3" xfId="9103" xr:uid="{00000000-0005-0000-0000-0000D71E0000}"/>
    <cellStyle name="40% - Акцент6 8 7 4" xfId="11083" xr:uid="{00000000-0005-0000-0000-0000D81E0000}"/>
    <cellStyle name="40% - Акцент6 8 8" xfId="2279" xr:uid="{00000000-0005-0000-0000-0000D91E0000}"/>
    <cellStyle name="40% - Акцент6 8 8 2" xfId="9079" xr:uid="{00000000-0005-0000-0000-0000DA1E0000}"/>
    <cellStyle name="40% - Акцент6 8 8 3" xfId="9102" xr:uid="{00000000-0005-0000-0000-0000DB1E0000}"/>
    <cellStyle name="40% - Акцент6 8 8 4" xfId="11082" xr:uid="{00000000-0005-0000-0000-0000DC1E0000}"/>
    <cellStyle name="40% - Акцент6 8 9" xfId="2280" xr:uid="{00000000-0005-0000-0000-0000DD1E0000}"/>
    <cellStyle name="40% - Акцент6 8 9 2" xfId="9080" xr:uid="{00000000-0005-0000-0000-0000DE1E0000}"/>
    <cellStyle name="40% - Акцент6 8 9 3" xfId="9101" xr:uid="{00000000-0005-0000-0000-0000DF1E0000}"/>
    <cellStyle name="40% - Акцент6 8 9 4" xfId="11081" xr:uid="{00000000-0005-0000-0000-0000E01E0000}"/>
    <cellStyle name="40% - Акцент6 9" xfId="2281" xr:uid="{00000000-0005-0000-0000-0000E11E0000}"/>
    <cellStyle name="40% - Акцент6 9 10" xfId="2282" xr:uid="{00000000-0005-0000-0000-0000E21E0000}"/>
    <cellStyle name="40% - Акцент6 9 10 2" xfId="9082" xr:uid="{00000000-0005-0000-0000-0000E31E0000}"/>
    <cellStyle name="40% - Акцент6 9 10 3" xfId="9099" xr:uid="{00000000-0005-0000-0000-0000E41E0000}"/>
    <cellStyle name="40% - Акцент6 9 10 4" xfId="11079" xr:uid="{00000000-0005-0000-0000-0000E51E0000}"/>
    <cellStyle name="40% - Акцент6 9 11" xfId="9081" xr:uid="{00000000-0005-0000-0000-0000E61E0000}"/>
    <cellStyle name="40% - Акцент6 9 12" xfId="9100" xr:uid="{00000000-0005-0000-0000-0000E71E0000}"/>
    <cellStyle name="40% - Акцент6 9 13" xfId="11080" xr:uid="{00000000-0005-0000-0000-0000E81E0000}"/>
    <cellStyle name="40% - Акцент6 9 2" xfId="2283" xr:uid="{00000000-0005-0000-0000-0000E91E0000}"/>
    <cellStyle name="40% - Акцент6 9 2 2" xfId="9083" xr:uid="{00000000-0005-0000-0000-0000EA1E0000}"/>
    <cellStyle name="40% - Акцент6 9 2 3" xfId="9098" xr:uid="{00000000-0005-0000-0000-0000EB1E0000}"/>
    <cellStyle name="40% - Акцент6 9 2 4" xfId="11078" xr:uid="{00000000-0005-0000-0000-0000EC1E0000}"/>
    <cellStyle name="40% - Акцент6 9 3" xfId="2284" xr:uid="{00000000-0005-0000-0000-0000ED1E0000}"/>
    <cellStyle name="40% - Акцент6 9 3 2" xfId="9084" xr:uid="{00000000-0005-0000-0000-0000EE1E0000}"/>
    <cellStyle name="40% - Акцент6 9 3 3" xfId="9097" xr:uid="{00000000-0005-0000-0000-0000EF1E0000}"/>
    <cellStyle name="40% - Акцент6 9 3 4" xfId="11077" xr:uid="{00000000-0005-0000-0000-0000F01E0000}"/>
    <cellStyle name="40% - Акцент6 9 4" xfId="2285" xr:uid="{00000000-0005-0000-0000-0000F11E0000}"/>
    <cellStyle name="40% - Акцент6 9 4 2" xfId="9085" xr:uid="{00000000-0005-0000-0000-0000F21E0000}"/>
    <cellStyle name="40% - Акцент6 9 4 3" xfId="9096" xr:uid="{00000000-0005-0000-0000-0000F31E0000}"/>
    <cellStyle name="40% - Акцент6 9 4 4" xfId="11076" xr:uid="{00000000-0005-0000-0000-0000F41E0000}"/>
    <cellStyle name="40% - Акцент6 9 5" xfId="2286" xr:uid="{00000000-0005-0000-0000-0000F51E0000}"/>
    <cellStyle name="40% - Акцент6 9 5 2" xfId="9086" xr:uid="{00000000-0005-0000-0000-0000F61E0000}"/>
    <cellStyle name="40% - Акцент6 9 5 3" xfId="9095" xr:uid="{00000000-0005-0000-0000-0000F71E0000}"/>
    <cellStyle name="40% - Акцент6 9 5 4" xfId="11075" xr:uid="{00000000-0005-0000-0000-0000F81E0000}"/>
    <cellStyle name="40% - Акцент6 9 6" xfId="2287" xr:uid="{00000000-0005-0000-0000-0000F91E0000}"/>
    <cellStyle name="40% - Акцент6 9 6 2" xfId="9087" xr:uid="{00000000-0005-0000-0000-0000FA1E0000}"/>
    <cellStyle name="40% - Акцент6 9 6 3" xfId="9094" xr:uid="{00000000-0005-0000-0000-0000FB1E0000}"/>
    <cellStyle name="40% - Акцент6 9 6 4" xfId="11074" xr:uid="{00000000-0005-0000-0000-0000FC1E0000}"/>
    <cellStyle name="40% - Акцент6 9 7" xfId="2288" xr:uid="{00000000-0005-0000-0000-0000FD1E0000}"/>
    <cellStyle name="40% - Акцент6 9 7 2" xfId="9088" xr:uid="{00000000-0005-0000-0000-0000FE1E0000}"/>
    <cellStyle name="40% - Акцент6 9 7 3" xfId="9093" xr:uid="{00000000-0005-0000-0000-0000FF1E0000}"/>
    <cellStyle name="40% - Акцент6 9 7 4" xfId="11073" xr:uid="{00000000-0005-0000-0000-0000001F0000}"/>
    <cellStyle name="40% - Акцент6 9 8" xfId="2289" xr:uid="{00000000-0005-0000-0000-0000011F0000}"/>
    <cellStyle name="40% - Акцент6 9 8 2" xfId="9089" xr:uid="{00000000-0005-0000-0000-0000021F0000}"/>
    <cellStyle name="40% - Акцент6 9 8 3" xfId="9092" xr:uid="{00000000-0005-0000-0000-0000031F0000}"/>
    <cellStyle name="40% - Акцент6 9 8 4" xfId="11072" xr:uid="{00000000-0005-0000-0000-0000041F0000}"/>
    <cellStyle name="40% - Акцент6 9 9" xfId="2290" xr:uid="{00000000-0005-0000-0000-0000051F0000}"/>
    <cellStyle name="40% - Акцент6 9 9 2" xfId="9090" xr:uid="{00000000-0005-0000-0000-0000061F0000}"/>
    <cellStyle name="40% - Акцент6 9 9 3" xfId="9091" xr:uid="{00000000-0005-0000-0000-0000071F0000}"/>
    <cellStyle name="40% - Акцент6 9 9 4" xfId="11071" xr:uid="{00000000-0005-0000-0000-0000081F0000}"/>
    <cellStyle name="60 % – Zvýraznění1" xfId="13" xr:uid="{00000000-0005-0000-0000-0000091F0000}"/>
    <cellStyle name="60 % – Zvýraznění2" xfId="14" xr:uid="{00000000-0005-0000-0000-00000A1F0000}"/>
    <cellStyle name="60 % – Zvýraznění3" xfId="15" xr:uid="{00000000-0005-0000-0000-00000B1F0000}"/>
    <cellStyle name="60 % – Zvýraznění4" xfId="16" xr:uid="{00000000-0005-0000-0000-00000C1F0000}"/>
    <cellStyle name="60 % – Zvýraznění5" xfId="17" xr:uid="{00000000-0005-0000-0000-00000D1F0000}"/>
    <cellStyle name="60 % – Zvýraznění6" xfId="18" xr:uid="{00000000-0005-0000-0000-00000E1F0000}"/>
    <cellStyle name="60% - Акцент1 10" xfId="2291" xr:uid="{00000000-0005-0000-0000-00000F1F0000}"/>
    <cellStyle name="60% - Акцент1 10 10" xfId="2292" xr:uid="{00000000-0005-0000-0000-0000101F0000}"/>
    <cellStyle name="60% - Акцент1 10 2" xfId="2293" xr:uid="{00000000-0005-0000-0000-0000111F0000}"/>
    <cellStyle name="60% - Акцент1 10 3" xfId="2294" xr:uid="{00000000-0005-0000-0000-0000121F0000}"/>
    <cellStyle name="60% - Акцент1 10 4" xfId="2295" xr:uid="{00000000-0005-0000-0000-0000131F0000}"/>
    <cellStyle name="60% - Акцент1 10 5" xfId="2296" xr:uid="{00000000-0005-0000-0000-0000141F0000}"/>
    <cellStyle name="60% - Акцент1 10 6" xfId="2297" xr:uid="{00000000-0005-0000-0000-0000151F0000}"/>
    <cellStyle name="60% - Акцент1 10 7" xfId="2298" xr:uid="{00000000-0005-0000-0000-0000161F0000}"/>
    <cellStyle name="60% - Акцент1 10 8" xfId="2299" xr:uid="{00000000-0005-0000-0000-0000171F0000}"/>
    <cellStyle name="60% - Акцент1 10 9" xfId="2300" xr:uid="{00000000-0005-0000-0000-0000181F0000}"/>
    <cellStyle name="60% - Акцент1 11" xfId="2301" xr:uid="{00000000-0005-0000-0000-0000191F0000}"/>
    <cellStyle name="60% - Акцент1 11 10" xfId="2302" xr:uid="{00000000-0005-0000-0000-00001A1F0000}"/>
    <cellStyle name="60% - Акцент1 11 2" xfId="2303" xr:uid="{00000000-0005-0000-0000-00001B1F0000}"/>
    <cellStyle name="60% - Акцент1 11 3" xfId="2304" xr:uid="{00000000-0005-0000-0000-00001C1F0000}"/>
    <cellStyle name="60% - Акцент1 11 4" xfId="2305" xr:uid="{00000000-0005-0000-0000-00001D1F0000}"/>
    <cellStyle name="60% - Акцент1 11 5" xfId="2306" xr:uid="{00000000-0005-0000-0000-00001E1F0000}"/>
    <cellStyle name="60% - Акцент1 11 6" xfId="2307" xr:uid="{00000000-0005-0000-0000-00001F1F0000}"/>
    <cellStyle name="60% - Акцент1 11 7" xfId="2308" xr:uid="{00000000-0005-0000-0000-0000201F0000}"/>
    <cellStyle name="60% - Акцент1 11 8" xfId="2309" xr:uid="{00000000-0005-0000-0000-0000211F0000}"/>
    <cellStyle name="60% - Акцент1 11 9" xfId="2310" xr:uid="{00000000-0005-0000-0000-0000221F0000}"/>
    <cellStyle name="60% - Акцент1 12" xfId="2311" xr:uid="{00000000-0005-0000-0000-0000231F0000}"/>
    <cellStyle name="60% - Акцент1 12 10" xfId="2312" xr:uid="{00000000-0005-0000-0000-0000241F0000}"/>
    <cellStyle name="60% - Акцент1 12 2" xfId="2313" xr:uid="{00000000-0005-0000-0000-0000251F0000}"/>
    <cellStyle name="60% - Акцент1 12 3" xfId="2314" xr:uid="{00000000-0005-0000-0000-0000261F0000}"/>
    <cellStyle name="60% - Акцент1 12 4" xfId="2315" xr:uid="{00000000-0005-0000-0000-0000271F0000}"/>
    <cellStyle name="60% - Акцент1 12 5" xfId="2316" xr:uid="{00000000-0005-0000-0000-0000281F0000}"/>
    <cellStyle name="60% - Акцент1 12 6" xfId="2317" xr:uid="{00000000-0005-0000-0000-0000291F0000}"/>
    <cellStyle name="60% - Акцент1 12 7" xfId="2318" xr:uid="{00000000-0005-0000-0000-00002A1F0000}"/>
    <cellStyle name="60% - Акцент1 12 8" xfId="2319" xr:uid="{00000000-0005-0000-0000-00002B1F0000}"/>
    <cellStyle name="60% - Акцент1 12 9" xfId="2320" xr:uid="{00000000-0005-0000-0000-00002C1F0000}"/>
    <cellStyle name="60% - Акцент1 13" xfId="2321" xr:uid="{00000000-0005-0000-0000-00002D1F0000}"/>
    <cellStyle name="60% - Акцент1 13 10" xfId="2322" xr:uid="{00000000-0005-0000-0000-00002E1F0000}"/>
    <cellStyle name="60% - Акцент1 13 2" xfId="2323" xr:uid="{00000000-0005-0000-0000-00002F1F0000}"/>
    <cellStyle name="60% - Акцент1 13 3" xfId="2324" xr:uid="{00000000-0005-0000-0000-0000301F0000}"/>
    <cellStyle name="60% - Акцент1 13 4" xfId="2325" xr:uid="{00000000-0005-0000-0000-0000311F0000}"/>
    <cellStyle name="60% - Акцент1 13 5" xfId="2326" xr:uid="{00000000-0005-0000-0000-0000321F0000}"/>
    <cellStyle name="60% - Акцент1 13 6" xfId="2327" xr:uid="{00000000-0005-0000-0000-0000331F0000}"/>
    <cellStyle name="60% - Акцент1 13 7" xfId="2328" xr:uid="{00000000-0005-0000-0000-0000341F0000}"/>
    <cellStyle name="60% - Акцент1 13 8" xfId="2329" xr:uid="{00000000-0005-0000-0000-0000351F0000}"/>
    <cellStyle name="60% - Акцент1 13 9" xfId="2330" xr:uid="{00000000-0005-0000-0000-0000361F0000}"/>
    <cellStyle name="60% - Акцент1 14" xfId="2331" xr:uid="{00000000-0005-0000-0000-0000371F0000}"/>
    <cellStyle name="60% - Акцент1 14 10" xfId="2332" xr:uid="{00000000-0005-0000-0000-0000381F0000}"/>
    <cellStyle name="60% - Акцент1 14 2" xfId="2333" xr:uid="{00000000-0005-0000-0000-0000391F0000}"/>
    <cellStyle name="60% - Акцент1 14 3" xfId="2334" xr:uid="{00000000-0005-0000-0000-00003A1F0000}"/>
    <cellStyle name="60% - Акцент1 14 4" xfId="2335" xr:uid="{00000000-0005-0000-0000-00003B1F0000}"/>
    <cellStyle name="60% - Акцент1 14 5" xfId="2336" xr:uid="{00000000-0005-0000-0000-00003C1F0000}"/>
    <cellStyle name="60% - Акцент1 14 6" xfId="2337" xr:uid="{00000000-0005-0000-0000-00003D1F0000}"/>
    <cellStyle name="60% - Акцент1 14 7" xfId="2338" xr:uid="{00000000-0005-0000-0000-00003E1F0000}"/>
    <cellStyle name="60% - Акцент1 14 8" xfId="2339" xr:uid="{00000000-0005-0000-0000-00003F1F0000}"/>
    <cellStyle name="60% - Акцент1 14 9" xfId="2340" xr:uid="{00000000-0005-0000-0000-0000401F0000}"/>
    <cellStyle name="60% - Акцент1 15" xfId="2341" xr:uid="{00000000-0005-0000-0000-0000411F0000}"/>
    <cellStyle name="60% - Акцент1 15 2" xfId="2342" xr:uid="{00000000-0005-0000-0000-0000421F0000}"/>
    <cellStyle name="60% - Акцент1 15 3" xfId="2343" xr:uid="{00000000-0005-0000-0000-0000431F0000}"/>
    <cellStyle name="60% - Акцент1 15 4" xfId="2344" xr:uid="{00000000-0005-0000-0000-0000441F0000}"/>
    <cellStyle name="60% - Акцент1 15 5" xfId="2345" xr:uid="{00000000-0005-0000-0000-0000451F0000}"/>
    <cellStyle name="60% - Акцент1 15 6" xfId="2346" xr:uid="{00000000-0005-0000-0000-0000461F0000}"/>
    <cellStyle name="60% - Акцент1 15 7" xfId="2347" xr:uid="{00000000-0005-0000-0000-0000471F0000}"/>
    <cellStyle name="60% - Акцент1 15 8" xfId="2348" xr:uid="{00000000-0005-0000-0000-0000481F0000}"/>
    <cellStyle name="60% - Акцент1 16" xfId="2349" xr:uid="{00000000-0005-0000-0000-0000491F0000}"/>
    <cellStyle name="60% - Акцент1 16 2" xfId="2350" xr:uid="{00000000-0005-0000-0000-00004A1F0000}"/>
    <cellStyle name="60% - Акцент1 16 3" xfId="2351" xr:uid="{00000000-0005-0000-0000-00004B1F0000}"/>
    <cellStyle name="60% - Акцент1 16 4" xfId="2352" xr:uid="{00000000-0005-0000-0000-00004C1F0000}"/>
    <cellStyle name="60% - Акцент1 16 5" xfId="2353" xr:uid="{00000000-0005-0000-0000-00004D1F0000}"/>
    <cellStyle name="60% - Акцент1 16 6" xfId="2354" xr:uid="{00000000-0005-0000-0000-00004E1F0000}"/>
    <cellStyle name="60% - Акцент1 16 7" xfId="2355" xr:uid="{00000000-0005-0000-0000-00004F1F0000}"/>
    <cellStyle name="60% - Акцент1 16 8" xfId="2356" xr:uid="{00000000-0005-0000-0000-0000501F0000}"/>
    <cellStyle name="60% - Акцент1 17" xfId="2357" xr:uid="{00000000-0005-0000-0000-0000511F0000}"/>
    <cellStyle name="60% - Акцент1 17 2" xfId="2358" xr:uid="{00000000-0005-0000-0000-0000521F0000}"/>
    <cellStyle name="60% - Акцент1 17 3" xfId="2359" xr:uid="{00000000-0005-0000-0000-0000531F0000}"/>
    <cellStyle name="60% - Акцент1 17 4" xfId="2360" xr:uid="{00000000-0005-0000-0000-0000541F0000}"/>
    <cellStyle name="60% - Акцент1 17 5" xfId="2361" xr:uid="{00000000-0005-0000-0000-0000551F0000}"/>
    <cellStyle name="60% - Акцент1 18" xfId="2362" xr:uid="{00000000-0005-0000-0000-0000561F0000}"/>
    <cellStyle name="60% - Акцент1 18 2" xfId="2363" xr:uid="{00000000-0005-0000-0000-0000571F0000}"/>
    <cellStyle name="60% - Акцент1 18 3" xfId="2364" xr:uid="{00000000-0005-0000-0000-0000581F0000}"/>
    <cellStyle name="60% - Акцент1 18 4" xfId="2365" xr:uid="{00000000-0005-0000-0000-0000591F0000}"/>
    <cellStyle name="60% - Акцент1 18 5" xfId="2366" xr:uid="{00000000-0005-0000-0000-00005A1F0000}"/>
    <cellStyle name="60% - Акцент1 19" xfId="2367" xr:uid="{00000000-0005-0000-0000-00005B1F0000}"/>
    <cellStyle name="60% - Акцент1 19 2" xfId="2368" xr:uid="{00000000-0005-0000-0000-00005C1F0000}"/>
    <cellStyle name="60% - Акцент1 19 3" xfId="2369" xr:uid="{00000000-0005-0000-0000-00005D1F0000}"/>
    <cellStyle name="60% - Акцент1 19 4" xfId="2370" xr:uid="{00000000-0005-0000-0000-00005E1F0000}"/>
    <cellStyle name="60% - Акцент1 19 5" xfId="2371" xr:uid="{00000000-0005-0000-0000-00005F1F0000}"/>
    <cellStyle name="60% - Акцент1 2" xfId="2372" xr:uid="{00000000-0005-0000-0000-0000601F0000}"/>
    <cellStyle name="60% - Акцент1 2 10" xfId="2373" xr:uid="{00000000-0005-0000-0000-0000611F0000}"/>
    <cellStyle name="60% - Акцент1 2 2" xfId="2374" xr:uid="{00000000-0005-0000-0000-0000621F0000}"/>
    <cellStyle name="60% - Акцент1 2 3" xfId="2375" xr:uid="{00000000-0005-0000-0000-0000631F0000}"/>
    <cellStyle name="60% - Акцент1 2 4" xfId="2376" xr:uid="{00000000-0005-0000-0000-0000641F0000}"/>
    <cellStyle name="60% - Акцент1 2 5" xfId="2377" xr:uid="{00000000-0005-0000-0000-0000651F0000}"/>
    <cellStyle name="60% - Акцент1 2 6" xfId="2378" xr:uid="{00000000-0005-0000-0000-0000661F0000}"/>
    <cellStyle name="60% - Акцент1 2 7" xfId="2379" xr:uid="{00000000-0005-0000-0000-0000671F0000}"/>
    <cellStyle name="60% - Акцент1 2 8" xfId="2380" xr:uid="{00000000-0005-0000-0000-0000681F0000}"/>
    <cellStyle name="60% - Акцент1 2 9" xfId="2381" xr:uid="{00000000-0005-0000-0000-0000691F0000}"/>
    <cellStyle name="60% - Акцент1 20" xfId="2382" xr:uid="{00000000-0005-0000-0000-00006A1F0000}"/>
    <cellStyle name="60% - Акцент1 21" xfId="2383" xr:uid="{00000000-0005-0000-0000-00006B1F0000}"/>
    <cellStyle name="60% - Акцент1 22" xfId="2384" xr:uid="{00000000-0005-0000-0000-00006C1F0000}"/>
    <cellStyle name="60% - Акцент1 23" xfId="2385" xr:uid="{00000000-0005-0000-0000-00006D1F0000}"/>
    <cellStyle name="60% - Акцент1 24" xfId="14689" xr:uid="{00000000-0005-0000-0000-00006E1F0000}"/>
    <cellStyle name="60% - Акцент1 3" xfId="2386" xr:uid="{00000000-0005-0000-0000-00006F1F0000}"/>
    <cellStyle name="60% - Акцент1 3 10" xfId="2387" xr:uid="{00000000-0005-0000-0000-0000701F0000}"/>
    <cellStyle name="60% - Акцент1 3 2" xfId="2388" xr:uid="{00000000-0005-0000-0000-0000711F0000}"/>
    <cellStyle name="60% - Акцент1 3 3" xfId="2389" xr:uid="{00000000-0005-0000-0000-0000721F0000}"/>
    <cellStyle name="60% - Акцент1 3 4" xfId="2390" xr:uid="{00000000-0005-0000-0000-0000731F0000}"/>
    <cellStyle name="60% - Акцент1 3 5" xfId="2391" xr:uid="{00000000-0005-0000-0000-0000741F0000}"/>
    <cellStyle name="60% - Акцент1 3 6" xfId="2392" xr:uid="{00000000-0005-0000-0000-0000751F0000}"/>
    <cellStyle name="60% - Акцент1 3 7" xfId="2393" xr:uid="{00000000-0005-0000-0000-0000761F0000}"/>
    <cellStyle name="60% - Акцент1 3 8" xfId="2394" xr:uid="{00000000-0005-0000-0000-0000771F0000}"/>
    <cellStyle name="60% - Акцент1 3 9" xfId="2395" xr:uid="{00000000-0005-0000-0000-0000781F0000}"/>
    <cellStyle name="60% - Акцент1 4" xfId="2396" xr:uid="{00000000-0005-0000-0000-0000791F0000}"/>
    <cellStyle name="60% - Акцент1 4 10" xfId="2397" xr:uid="{00000000-0005-0000-0000-00007A1F0000}"/>
    <cellStyle name="60% - Акцент1 4 2" xfId="2398" xr:uid="{00000000-0005-0000-0000-00007B1F0000}"/>
    <cellStyle name="60% - Акцент1 4 3" xfId="2399" xr:uid="{00000000-0005-0000-0000-00007C1F0000}"/>
    <cellStyle name="60% - Акцент1 4 4" xfId="2400" xr:uid="{00000000-0005-0000-0000-00007D1F0000}"/>
    <cellStyle name="60% - Акцент1 4 5" xfId="2401" xr:uid="{00000000-0005-0000-0000-00007E1F0000}"/>
    <cellStyle name="60% - Акцент1 4 6" xfId="2402" xr:uid="{00000000-0005-0000-0000-00007F1F0000}"/>
    <cellStyle name="60% - Акцент1 4 7" xfId="2403" xr:uid="{00000000-0005-0000-0000-0000801F0000}"/>
    <cellStyle name="60% - Акцент1 4 8" xfId="2404" xr:uid="{00000000-0005-0000-0000-0000811F0000}"/>
    <cellStyle name="60% - Акцент1 4 9" xfId="2405" xr:uid="{00000000-0005-0000-0000-0000821F0000}"/>
    <cellStyle name="60% - Акцент1 5" xfId="2406" xr:uid="{00000000-0005-0000-0000-0000831F0000}"/>
    <cellStyle name="60% - Акцент1 5 10" xfId="2407" xr:uid="{00000000-0005-0000-0000-0000841F0000}"/>
    <cellStyle name="60% - Акцент1 5 2" xfId="2408" xr:uid="{00000000-0005-0000-0000-0000851F0000}"/>
    <cellStyle name="60% - Акцент1 5 3" xfId="2409" xr:uid="{00000000-0005-0000-0000-0000861F0000}"/>
    <cellStyle name="60% - Акцент1 5 4" xfId="2410" xr:uid="{00000000-0005-0000-0000-0000871F0000}"/>
    <cellStyle name="60% - Акцент1 5 5" xfId="2411" xr:uid="{00000000-0005-0000-0000-0000881F0000}"/>
    <cellStyle name="60% - Акцент1 5 6" xfId="2412" xr:uid="{00000000-0005-0000-0000-0000891F0000}"/>
    <cellStyle name="60% - Акцент1 5 7" xfId="2413" xr:uid="{00000000-0005-0000-0000-00008A1F0000}"/>
    <cellStyle name="60% - Акцент1 5 8" xfId="2414" xr:uid="{00000000-0005-0000-0000-00008B1F0000}"/>
    <cellStyle name="60% - Акцент1 5 9" xfId="2415" xr:uid="{00000000-0005-0000-0000-00008C1F0000}"/>
    <cellStyle name="60% - Акцент1 6" xfId="2416" xr:uid="{00000000-0005-0000-0000-00008D1F0000}"/>
    <cellStyle name="60% - Акцент1 6 10" xfId="2417" xr:uid="{00000000-0005-0000-0000-00008E1F0000}"/>
    <cellStyle name="60% - Акцент1 6 2" xfId="2418" xr:uid="{00000000-0005-0000-0000-00008F1F0000}"/>
    <cellStyle name="60% - Акцент1 6 3" xfId="2419" xr:uid="{00000000-0005-0000-0000-0000901F0000}"/>
    <cellStyle name="60% - Акцент1 6 4" xfId="2420" xr:uid="{00000000-0005-0000-0000-0000911F0000}"/>
    <cellStyle name="60% - Акцент1 6 5" xfId="2421" xr:uid="{00000000-0005-0000-0000-0000921F0000}"/>
    <cellStyle name="60% - Акцент1 6 6" xfId="2422" xr:uid="{00000000-0005-0000-0000-0000931F0000}"/>
    <cellStyle name="60% - Акцент1 6 7" xfId="2423" xr:uid="{00000000-0005-0000-0000-0000941F0000}"/>
    <cellStyle name="60% - Акцент1 6 8" xfId="2424" xr:uid="{00000000-0005-0000-0000-0000951F0000}"/>
    <cellStyle name="60% - Акцент1 6 9" xfId="2425" xr:uid="{00000000-0005-0000-0000-0000961F0000}"/>
    <cellStyle name="60% - Акцент1 7" xfId="2426" xr:uid="{00000000-0005-0000-0000-0000971F0000}"/>
    <cellStyle name="60% - Акцент1 7 10" xfId="2427" xr:uid="{00000000-0005-0000-0000-0000981F0000}"/>
    <cellStyle name="60% - Акцент1 7 2" xfId="2428" xr:uid="{00000000-0005-0000-0000-0000991F0000}"/>
    <cellStyle name="60% - Акцент1 7 3" xfId="2429" xr:uid="{00000000-0005-0000-0000-00009A1F0000}"/>
    <cellStyle name="60% - Акцент1 7 4" xfId="2430" xr:uid="{00000000-0005-0000-0000-00009B1F0000}"/>
    <cellStyle name="60% - Акцент1 7 5" xfId="2431" xr:uid="{00000000-0005-0000-0000-00009C1F0000}"/>
    <cellStyle name="60% - Акцент1 7 6" xfId="2432" xr:uid="{00000000-0005-0000-0000-00009D1F0000}"/>
    <cellStyle name="60% - Акцент1 7 7" xfId="2433" xr:uid="{00000000-0005-0000-0000-00009E1F0000}"/>
    <cellStyle name="60% - Акцент1 7 8" xfId="2434" xr:uid="{00000000-0005-0000-0000-00009F1F0000}"/>
    <cellStyle name="60% - Акцент1 7 9" xfId="2435" xr:uid="{00000000-0005-0000-0000-0000A01F0000}"/>
    <cellStyle name="60% - Акцент1 8" xfId="2436" xr:uid="{00000000-0005-0000-0000-0000A11F0000}"/>
    <cellStyle name="60% - Акцент1 8 10" xfId="2437" xr:uid="{00000000-0005-0000-0000-0000A21F0000}"/>
    <cellStyle name="60% - Акцент1 8 2" xfId="2438" xr:uid="{00000000-0005-0000-0000-0000A31F0000}"/>
    <cellStyle name="60% - Акцент1 8 3" xfId="2439" xr:uid="{00000000-0005-0000-0000-0000A41F0000}"/>
    <cellStyle name="60% - Акцент1 8 4" xfId="2440" xr:uid="{00000000-0005-0000-0000-0000A51F0000}"/>
    <cellStyle name="60% - Акцент1 8 5" xfId="2441" xr:uid="{00000000-0005-0000-0000-0000A61F0000}"/>
    <cellStyle name="60% - Акцент1 8 6" xfId="2442" xr:uid="{00000000-0005-0000-0000-0000A71F0000}"/>
    <cellStyle name="60% - Акцент1 8 7" xfId="2443" xr:uid="{00000000-0005-0000-0000-0000A81F0000}"/>
    <cellStyle name="60% - Акцент1 8 8" xfId="2444" xr:uid="{00000000-0005-0000-0000-0000A91F0000}"/>
    <cellStyle name="60% - Акцент1 8 9" xfId="2445" xr:uid="{00000000-0005-0000-0000-0000AA1F0000}"/>
    <cellStyle name="60% - Акцент1 9" xfId="2446" xr:uid="{00000000-0005-0000-0000-0000AB1F0000}"/>
    <cellStyle name="60% - Акцент1 9 10" xfId="2447" xr:uid="{00000000-0005-0000-0000-0000AC1F0000}"/>
    <cellStyle name="60% - Акцент1 9 2" xfId="2448" xr:uid="{00000000-0005-0000-0000-0000AD1F0000}"/>
    <cellStyle name="60% - Акцент1 9 3" xfId="2449" xr:uid="{00000000-0005-0000-0000-0000AE1F0000}"/>
    <cellStyle name="60% - Акцент1 9 4" xfId="2450" xr:uid="{00000000-0005-0000-0000-0000AF1F0000}"/>
    <cellStyle name="60% - Акцент1 9 5" xfId="2451" xr:uid="{00000000-0005-0000-0000-0000B01F0000}"/>
    <cellStyle name="60% - Акцент1 9 6" xfId="2452" xr:uid="{00000000-0005-0000-0000-0000B11F0000}"/>
    <cellStyle name="60% - Акцент1 9 7" xfId="2453" xr:uid="{00000000-0005-0000-0000-0000B21F0000}"/>
    <cellStyle name="60% - Акцент1 9 8" xfId="2454" xr:uid="{00000000-0005-0000-0000-0000B31F0000}"/>
    <cellStyle name="60% - Акцент1 9 9" xfId="2455" xr:uid="{00000000-0005-0000-0000-0000B41F0000}"/>
    <cellStyle name="60% - Акцент2 10" xfId="2456" xr:uid="{00000000-0005-0000-0000-0000B51F0000}"/>
    <cellStyle name="60% - Акцент2 10 10" xfId="2457" xr:uid="{00000000-0005-0000-0000-0000B61F0000}"/>
    <cellStyle name="60% - Акцент2 10 2" xfId="2458" xr:uid="{00000000-0005-0000-0000-0000B71F0000}"/>
    <cellStyle name="60% - Акцент2 10 3" xfId="2459" xr:uid="{00000000-0005-0000-0000-0000B81F0000}"/>
    <cellStyle name="60% - Акцент2 10 4" xfId="2460" xr:uid="{00000000-0005-0000-0000-0000B91F0000}"/>
    <cellStyle name="60% - Акцент2 10 5" xfId="2461" xr:uid="{00000000-0005-0000-0000-0000BA1F0000}"/>
    <cellStyle name="60% - Акцент2 10 6" xfId="2462" xr:uid="{00000000-0005-0000-0000-0000BB1F0000}"/>
    <cellStyle name="60% - Акцент2 10 7" xfId="2463" xr:uid="{00000000-0005-0000-0000-0000BC1F0000}"/>
    <cellStyle name="60% - Акцент2 10 8" xfId="2464" xr:uid="{00000000-0005-0000-0000-0000BD1F0000}"/>
    <cellStyle name="60% - Акцент2 10 9" xfId="2465" xr:uid="{00000000-0005-0000-0000-0000BE1F0000}"/>
    <cellStyle name="60% - Акцент2 11" xfId="2466" xr:uid="{00000000-0005-0000-0000-0000BF1F0000}"/>
    <cellStyle name="60% - Акцент2 11 10" xfId="2467" xr:uid="{00000000-0005-0000-0000-0000C01F0000}"/>
    <cellStyle name="60% - Акцент2 11 2" xfId="2468" xr:uid="{00000000-0005-0000-0000-0000C11F0000}"/>
    <cellStyle name="60% - Акцент2 11 3" xfId="2469" xr:uid="{00000000-0005-0000-0000-0000C21F0000}"/>
    <cellStyle name="60% - Акцент2 11 4" xfId="2470" xr:uid="{00000000-0005-0000-0000-0000C31F0000}"/>
    <cellStyle name="60% - Акцент2 11 5" xfId="2471" xr:uid="{00000000-0005-0000-0000-0000C41F0000}"/>
    <cellStyle name="60% - Акцент2 11 6" xfId="2472" xr:uid="{00000000-0005-0000-0000-0000C51F0000}"/>
    <cellStyle name="60% - Акцент2 11 7" xfId="2473" xr:uid="{00000000-0005-0000-0000-0000C61F0000}"/>
    <cellStyle name="60% - Акцент2 11 8" xfId="2474" xr:uid="{00000000-0005-0000-0000-0000C71F0000}"/>
    <cellStyle name="60% - Акцент2 11 9" xfId="2475" xr:uid="{00000000-0005-0000-0000-0000C81F0000}"/>
    <cellStyle name="60% - Акцент2 12" xfId="2476" xr:uid="{00000000-0005-0000-0000-0000C91F0000}"/>
    <cellStyle name="60% - Акцент2 12 10" xfId="2477" xr:uid="{00000000-0005-0000-0000-0000CA1F0000}"/>
    <cellStyle name="60% - Акцент2 12 2" xfId="2478" xr:uid="{00000000-0005-0000-0000-0000CB1F0000}"/>
    <cellStyle name="60% - Акцент2 12 3" xfId="2479" xr:uid="{00000000-0005-0000-0000-0000CC1F0000}"/>
    <cellStyle name="60% - Акцент2 12 4" xfId="2480" xr:uid="{00000000-0005-0000-0000-0000CD1F0000}"/>
    <cellStyle name="60% - Акцент2 12 5" xfId="2481" xr:uid="{00000000-0005-0000-0000-0000CE1F0000}"/>
    <cellStyle name="60% - Акцент2 12 6" xfId="2482" xr:uid="{00000000-0005-0000-0000-0000CF1F0000}"/>
    <cellStyle name="60% - Акцент2 12 7" xfId="2483" xr:uid="{00000000-0005-0000-0000-0000D01F0000}"/>
    <cellStyle name="60% - Акцент2 12 8" xfId="2484" xr:uid="{00000000-0005-0000-0000-0000D11F0000}"/>
    <cellStyle name="60% - Акцент2 12 9" xfId="2485" xr:uid="{00000000-0005-0000-0000-0000D21F0000}"/>
    <cellStyle name="60% - Акцент2 13" xfId="2486" xr:uid="{00000000-0005-0000-0000-0000D31F0000}"/>
    <cellStyle name="60% - Акцент2 13 10" xfId="2487" xr:uid="{00000000-0005-0000-0000-0000D41F0000}"/>
    <cellStyle name="60% - Акцент2 13 2" xfId="2488" xr:uid="{00000000-0005-0000-0000-0000D51F0000}"/>
    <cellStyle name="60% - Акцент2 13 3" xfId="2489" xr:uid="{00000000-0005-0000-0000-0000D61F0000}"/>
    <cellStyle name="60% - Акцент2 13 4" xfId="2490" xr:uid="{00000000-0005-0000-0000-0000D71F0000}"/>
    <cellStyle name="60% - Акцент2 13 5" xfId="2491" xr:uid="{00000000-0005-0000-0000-0000D81F0000}"/>
    <cellStyle name="60% - Акцент2 13 6" xfId="2492" xr:uid="{00000000-0005-0000-0000-0000D91F0000}"/>
    <cellStyle name="60% - Акцент2 13 7" xfId="2493" xr:uid="{00000000-0005-0000-0000-0000DA1F0000}"/>
    <cellStyle name="60% - Акцент2 13 8" xfId="2494" xr:uid="{00000000-0005-0000-0000-0000DB1F0000}"/>
    <cellStyle name="60% - Акцент2 13 9" xfId="2495" xr:uid="{00000000-0005-0000-0000-0000DC1F0000}"/>
    <cellStyle name="60% - Акцент2 14" xfId="2496" xr:uid="{00000000-0005-0000-0000-0000DD1F0000}"/>
    <cellStyle name="60% - Акцент2 14 10" xfId="2497" xr:uid="{00000000-0005-0000-0000-0000DE1F0000}"/>
    <cellStyle name="60% - Акцент2 14 2" xfId="2498" xr:uid="{00000000-0005-0000-0000-0000DF1F0000}"/>
    <cellStyle name="60% - Акцент2 14 3" xfId="2499" xr:uid="{00000000-0005-0000-0000-0000E01F0000}"/>
    <cellStyle name="60% - Акцент2 14 4" xfId="2500" xr:uid="{00000000-0005-0000-0000-0000E11F0000}"/>
    <cellStyle name="60% - Акцент2 14 5" xfId="2501" xr:uid="{00000000-0005-0000-0000-0000E21F0000}"/>
    <cellStyle name="60% - Акцент2 14 6" xfId="2502" xr:uid="{00000000-0005-0000-0000-0000E31F0000}"/>
    <cellStyle name="60% - Акцент2 14 7" xfId="2503" xr:uid="{00000000-0005-0000-0000-0000E41F0000}"/>
    <cellStyle name="60% - Акцент2 14 8" xfId="2504" xr:uid="{00000000-0005-0000-0000-0000E51F0000}"/>
    <cellStyle name="60% - Акцент2 14 9" xfId="2505" xr:uid="{00000000-0005-0000-0000-0000E61F0000}"/>
    <cellStyle name="60% - Акцент2 15" xfId="2506" xr:uid="{00000000-0005-0000-0000-0000E71F0000}"/>
    <cellStyle name="60% - Акцент2 15 2" xfId="2507" xr:uid="{00000000-0005-0000-0000-0000E81F0000}"/>
    <cellStyle name="60% - Акцент2 15 3" xfId="2508" xr:uid="{00000000-0005-0000-0000-0000E91F0000}"/>
    <cellStyle name="60% - Акцент2 15 4" xfId="2509" xr:uid="{00000000-0005-0000-0000-0000EA1F0000}"/>
    <cellStyle name="60% - Акцент2 15 5" xfId="2510" xr:uid="{00000000-0005-0000-0000-0000EB1F0000}"/>
    <cellStyle name="60% - Акцент2 15 6" xfId="2511" xr:uid="{00000000-0005-0000-0000-0000EC1F0000}"/>
    <cellStyle name="60% - Акцент2 15 7" xfId="2512" xr:uid="{00000000-0005-0000-0000-0000ED1F0000}"/>
    <cellStyle name="60% - Акцент2 15 8" xfId="2513" xr:uid="{00000000-0005-0000-0000-0000EE1F0000}"/>
    <cellStyle name="60% - Акцент2 16" xfId="2514" xr:uid="{00000000-0005-0000-0000-0000EF1F0000}"/>
    <cellStyle name="60% - Акцент2 16 2" xfId="2515" xr:uid="{00000000-0005-0000-0000-0000F01F0000}"/>
    <cellStyle name="60% - Акцент2 16 3" xfId="2516" xr:uid="{00000000-0005-0000-0000-0000F11F0000}"/>
    <cellStyle name="60% - Акцент2 16 4" xfId="2517" xr:uid="{00000000-0005-0000-0000-0000F21F0000}"/>
    <cellStyle name="60% - Акцент2 16 5" xfId="2518" xr:uid="{00000000-0005-0000-0000-0000F31F0000}"/>
    <cellStyle name="60% - Акцент2 16 6" xfId="2519" xr:uid="{00000000-0005-0000-0000-0000F41F0000}"/>
    <cellStyle name="60% - Акцент2 16 7" xfId="2520" xr:uid="{00000000-0005-0000-0000-0000F51F0000}"/>
    <cellStyle name="60% - Акцент2 16 8" xfId="2521" xr:uid="{00000000-0005-0000-0000-0000F61F0000}"/>
    <cellStyle name="60% - Акцент2 17" xfId="2522" xr:uid="{00000000-0005-0000-0000-0000F71F0000}"/>
    <cellStyle name="60% - Акцент2 17 2" xfId="2523" xr:uid="{00000000-0005-0000-0000-0000F81F0000}"/>
    <cellStyle name="60% - Акцент2 17 3" xfId="2524" xr:uid="{00000000-0005-0000-0000-0000F91F0000}"/>
    <cellStyle name="60% - Акцент2 17 4" xfId="2525" xr:uid="{00000000-0005-0000-0000-0000FA1F0000}"/>
    <cellStyle name="60% - Акцент2 17 5" xfId="2526" xr:uid="{00000000-0005-0000-0000-0000FB1F0000}"/>
    <cellStyle name="60% - Акцент2 18" xfId="2527" xr:uid="{00000000-0005-0000-0000-0000FC1F0000}"/>
    <cellStyle name="60% - Акцент2 18 2" xfId="2528" xr:uid="{00000000-0005-0000-0000-0000FD1F0000}"/>
    <cellStyle name="60% - Акцент2 18 3" xfId="2529" xr:uid="{00000000-0005-0000-0000-0000FE1F0000}"/>
    <cellStyle name="60% - Акцент2 18 4" xfId="2530" xr:uid="{00000000-0005-0000-0000-0000FF1F0000}"/>
    <cellStyle name="60% - Акцент2 18 5" xfId="2531" xr:uid="{00000000-0005-0000-0000-000000200000}"/>
    <cellStyle name="60% - Акцент2 19" xfId="2532" xr:uid="{00000000-0005-0000-0000-000001200000}"/>
    <cellStyle name="60% - Акцент2 19 2" xfId="2533" xr:uid="{00000000-0005-0000-0000-000002200000}"/>
    <cellStyle name="60% - Акцент2 19 3" xfId="2534" xr:uid="{00000000-0005-0000-0000-000003200000}"/>
    <cellStyle name="60% - Акцент2 19 4" xfId="2535" xr:uid="{00000000-0005-0000-0000-000004200000}"/>
    <cellStyle name="60% - Акцент2 19 5" xfId="2536" xr:uid="{00000000-0005-0000-0000-000005200000}"/>
    <cellStyle name="60% - Акцент2 2" xfId="2537" xr:uid="{00000000-0005-0000-0000-000006200000}"/>
    <cellStyle name="60% - Акцент2 2 10" xfId="2538" xr:uid="{00000000-0005-0000-0000-000007200000}"/>
    <cellStyle name="60% - Акцент2 2 2" xfId="2539" xr:uid="{00000000-0005-0000-0000-000008200000}"/>
    <cellStyle name="60% - Акцент2 2 3" xfId="2540" xr:uid="{00000000-0005-0000-0000-000009200000}"/>
    <cellStyle name="60% - Акцент2 2 4" xfId="2541" xr:uid="{00000000-0005-0000-0000-00000A200000}"/>
    <cellStyle name="60% - Акцент2 2 5" xfId="2542" xr:uid="{00000000-0005-0000-0000-00000B200000}"/>
    <cellStyle name="60% - Акцент2 2 6" xfId="2543" xr:uid="{00000000-0005-0000-0000-00000C200000}"/>
    <cellStyle name="60% - Акцент2 2 7" xfId="2544" xr:uid="{00000000-0005-0000-0000-00000D200000}"/>
    <cellStyle name="60% - Акцент2 2 8" xfId="2545" xr:uid="{00000000-0005-0000-0000-00000E200000}"/>
    <cellStyle name="60% - Акцент2 2 9" xfId="2546" xr:uid="{00000000-0005-0000-0000-00000F200000}"/>
    <cellStyle name="60% - Акцент2 20" xfId="2547" xr:uid="{00000000-0005-0000-0000-000010200000}"/>
    <cellStyle name="60% - Акцент2 21" xfId="2548" xr:uid="{00000000-0005-0000-0000-000011200000}"/>
    <cellStyle name="60% - Акцент2 22" xfId="2549" xr:uid="{00000000-0005-0000-0000-000012200000}"/>
    <cellStyle name="60% - Акцент2 23" xfId="2550" xr:uid="{00000000-0005-0000-0000-000013200000}"/>
    <cellStyle name="60% - Акцент2 24" xfId="14673" xr:uid="{00000000-0005-0000-0000-000014200000}"/>
    <cellStyle name="60% - Акцент2 3" xfId="2551" xr:uid="{00000000-0005-0000-0000-000015200000}"/>
    <cellStyle name="60% - Акцент2 3 10" xfId="2552" xr:uid="{00000000-0005-0000-0000-000016200000}"/>
    <cellStyle name="60% - Акцент2 3 2" xfId="2553" xr:uid="{00000000-0005-0000-0000-000017200000}"/>
    <cellStyle name="60% - Акцент2 3 3" xfId="2554" xr:uid="{00000000-0005-0000-0000-000018200000}"/>
    <cellStyle name="60% - Акцент2 3 4" xfId="2555" xr:uid="{00000000-0005-0000-0000-000019200000}"/>
    <cellStyle name="60% - Акцент2 3 5" xfId="2556" xr:uid="{00000000-0005-0000-0000-00001A200000}"/>
    <cellStyle name="60% - Акцент2 3 6" xfId="2557" xr:uid="{00000000-0005-0000-0000-00001B200000}"/>
    <cellStyle name="60% - Акцент2 3 7" xfId="2558" xr:uid="{00000000-0005-0000-0000-00001C200000}"/>
    <cellStyle name="60% - Акцент2 3 8" xfId="2559" xr:uid="{00000000-0005-0000-0000-00001D200000}"/>
    <cellStyle name="60% - Акцент2 3 9" xfId="2560" xr:uid="{00000000-0005-0000-0000-00001E200000}"/>
    <cellStyle name="60% - Акцент2 4" xfId="2561" xr:uid="{00000000-0005-0000-0000-00001F200000}"/>
    <cellStyle name="60% - Акцент2 4 10" xfId="2562" xr:uid="{00000000-0005-0000-0000-000020200000}"/>
    <cellStyle name="60% - Акцент2 4 2" xfId="2563" xr:uid="{00000000-0005-0000-0000-000021200000}"/>
    <cellStyle name="60% - Акцент2 4 3" xfId="2564" xr:uid="{00000000-0005-0000-0000-000022200000}"/>
    <cellStyle name="60% - Акцент2 4 4" xfId="2565" xr:uid="{00000000-0005-0000-0000-000023200000}"/>
    <cellStyle name="60% - Акцент2 4 5" xfId="2566" xr:uid="{00000000-0005-0000-0000-000024200000}"/>
    <cellStyle name="60% - Акцент2 4 6" xfId="2567" xr:uid="{00000000-0005-0000-0000-000025200000}"/>
    <cellStyle name="60% - Акцент2 4 7" xfId="2568" xr:uid="{00000000-0005-0000-0000-000026200000}"/>
    <cellStyle name="60% - Акцент2 4 8" xfId="2569" xr:uid="{00000000-0005-0000-0000-000027200000}"/>
    <cellStyle name="60% - Акцент2 4 9" xfId="2570" xr:uid="{00000000-0005-0000-0000-000028200000}"/>
    <cellStyle name="60% - Акцент2 5" xfId="2571" xr:uid="{00000000-0005-0000-0000-000029200000}"/>
    <cellStyle name="60% - Акцент2 5 10" xfId="2572" xr:uid="{00000000-0005-0000-0000-00002A200000}"/>
    <cellStyle name="60% - Акцент2 5 2" xfId="2573" xr:uid="{00000000-0005-0000-0000-00002B200000}"/>
    <cellStyle name="60% - Акцент2 5 3" xfId="2574" xr:uid="{00000000-0005-0000-0000-00002C200000}"/>
    <cellStyle name="60% - Акцент2 5 4" xfId="2575" xr:uid="{00000000-0005-0000-0000-00002D200000}"/>
    <cellStyle name="60% - Акцент2 5 5" xfId="2576" xr:uid="{00000000-0005-0000-0000-00002E200000}"/>
    <cellStyle name="60% - Акцент2 5 6" xfId="2577" xr:uid="{00000000-0005-0000-0000-00002F200000}"/>
    <cellStyle name="60% - Акцент2 5 7" xfId="2578" xr:uid="{00000000-0005-0000-0000-000030200000}"/>
    <cellStyle name="60% - Акцент2 5 8" xfId="2579" xr:uid="{00000000-0005-0000-0000-000031200000}"/>
    <cellStyle name="60% - Акцент2 5 9" xfId="2580" xr:uid="{00000000-0005-0000-0000-000032200000}"/>
    <cellStyle name="60% - Акцент2 6" xfId="2581" xr:uid="{00000000-0005-0000-0000-000033200000}"/>
    <cellStyle name="60% - Акцент2 6 10" xfId="2582" xr:uid="{00000000-0005-0000-0000-000034200000}"/>
    <cellStyle name="60% - Акцент2 6 2" xfId="2583" xr:uid="{00000000-0005-0000-0000-000035200000}"/>
    <cellStyle name="60% - Акцент2 6 3" xfId="2584" xr:uid="{00000000-0005-0000-0000-000036200000}"/>
    <cellStyle name="60% - Акцент2 6 4" xfId="2585" xr:uid="{00000000-0005-0000-0000-000037200000}"/>
    <cellStyle name="60% - Акцент2 6 5" xfId="2586" xr:uid="{00000000-0005-0000-0000-000038200000}"/>
    <cellStyle name="60% - Акцент2 6 6" xfId="2587" xr:uid="{00000000-0005-0000-0000-000039200000}"/>
    <cellStyle name="60% - Акцент2 6 7" xfId="2588" xr:uid="{00000000-0005-0000-0000-00003A200000}"/>
    <cellStyle name="60% - Акцент2 6 8" xfId="2589" xr:uid="{00000000-0005-0000-0000-00003B200000}"/>
    <cellStyle name="60% - Акцент2 6 9" xfId="2590" xr:uid="{00000000-0005-0000-0000-00003C200000}"/>
    <cellStyle name="60% - Акцент2 7" xfId="2591" xr:uid="{00000000-0005-0000-0000-00003D200000}"/>
    <cellStyle name="60% - Акцент2 7 10" xfId="2592" xr:uid="{00000000-0005-0000-0000-00003E200000}"/>
    <cellStyle name="60% - Акцент2 7 2" xfId="2593" xr:uid="{00000000-0005-0000-0000-00003F200000}"/>
    <cellStyle name="60% - Акцент2 7 3" xfId="2594" xr:uid="{00000000-0005-0000-0000-000040200000}"/>
    <cellStyle name="60% - Акцент2 7 4" xfId="2595" xr:uid="{00000000-0005-0000-0000-000041200000}"/>
    <cellStyle name="60% - Акцент2 7 5" xfId="2596" xr:uid="{00000000-0005-0000-0000-000042200000}"/>
    <cellStyle name="60% - Акцент2 7 6" xfId="2597" xr:uid="{00000000-0005-0000-0000-000043200000}"/>
    <cellStyle name="60% - Акцент2 7 7" xfId="2598" xr:uid="{00000000-0005-0000-0000-000044200000}"/>
    <cellStyle name="60% - Акцент2 7 8" xfId="2599" xr:uid="{00000000-0005-0000-0000-000045200000}"/>
    <cellStyle name="60% - Акцент2 7 9" xfId="2600" xr:uid="{00000000-0005-0000-0000-000046200000}"/>
    <cellStyle name="60% - Акцент2 8" xfId="2601" xr:uid="{00000000-0005-0000-0000-000047200000}"/>
    <cellStyle name="60% - Акцент2 8 10" xfId="2602" xr:uid="{00000000-0005-0000-0000-000048200000}"/>
    <cellStyle name="60% - Акцент2 8 2" xfId="2603" xr:uid="{00000000-0005-0000-0000-000049200000}"/>
    <cellStyle name="60% - Акцент2 8 3" xfId="2604" xr:uid="{00000000-0005-0000-0000-00004A200000}"/>
    <cellStyle name="60% - Акцент2 8 4" xfId="2605" xr:uid="{00000000-0005-0000-0000-00004B200000}"/>
    <cellStyle name="60% - Акцент2 8 5" xfId="2606" xr:uid="{00000000-0005-0000-0000-00004C200000}"/>
    <cellStyle name="60% - Акцент2 8 6" xfId="2607" xr:uid="{00000000-0005-0000-0000-00004D200000}"/>
    <cellStyle name="60% - Акцент2 8 7" xfId="2608" xr:uid="{00000000-0005-0000-0000-00004E200000}"/>
    <cellStyle name="60% - Акцент2 8 8" xfId="2609" xr:uid="{00000000-0005-0000-0000-00004F200000}"/>
    <cellStyle name="60% - Акцент2 8 9" xfId="2610" xr:uid="{00000000-0005-0000-0000-000050200000}"/>
    <cellStyle name="60% - Акцент2 9" xfId="2611" xr:uid="{00000000-0005-0000-0000-000051200000}"/>
    <cellStyle name="60% - Акцент2 9 10" xfId="2612" xr:uid="{00000000-0005-0000-0000-000052200000}"/>
    <cellStyle name="60% - Акцент2 9 2" xfId="2613" xr:uid="{00000000-0005-0000-0000-000053200000}"/>
    <cellStyle name="60% - Акцент2 9 3" xfId="2614" xr:uid="{00000000-0005-0000-0000-000054200000}"/>
    <cellStyle name="60% - Акцент2 9 4" xfId="2615" xr:uid="{00000000-0005-0000-0000-000055200000}"/>
    <cellStyle name="60% - Акцент2 9 5" xfId="2616" xr:uid="{00000000-0005-0000-0000-000056200000}"/>
    <cellStyle name="60% - Акцент2 9 6" xfId="2617" xr:uid="{00000000-0005-0000-0000-000057200000}"/>
    <cellStyle name="60% - Акцент2 9 7" xfId="2618" xr:uid="{00000000-0005-0000-0000-000058200000}"/>
    <cellStyle name="60% - Акцент2 9 8" xfId="2619" xr:uid="{00000000-0005-0000-0000-000059200000}"/>
    <cellStyle name="60% - Акцент2 9 9" xfId="2620" xr:uid="{00000000-0005-0000-0000-00005A200000}"/>
    <cellStyle name="60% - Акцент3 10" xfId="2621" xr:uid="{00000000-0005-0000-0000-00005B200000}"/>
    <cellStyle name="60% - Акцент3 10 10" xfId="2622" xr:uid="{00000000-0005-0000-0000-00005C200000}"/>
    <cellStyle name="60% - Акцент3 10 2" xfId="2623" xr:uid="{00000000-0005-0000-0000-00005D200000}"/>
    <cellStyle name="60% - Акцент3 10 3" xfId="2624" xr:uid="{00000000-0005-0000-0000-00005E200000}"/>
    <cellStyle name="60% - Акцент3 10 4" xfId="2625" xr:uid="{00000000-0005-0000-0000-00005F200000}"/>
    <cellStyle name="60% - Акцент3 10 5" xfId="2626" xr:uid="{00000000-0005-0000-0000-000060200000}"/>
    <cellStyle name="60% - Акцент3 10 6" xfId="2627" xr:uid="{00000000-0005-0000-0000-000061200000}"/>
    <cellStyle name="60% - Акцент3 10 7" xfId="2628" xr:uid="{00000000-0005-0000-0000-000062200000}"/>
    <cellStyle name="60% - Акцент3 10 8" xfId="2629" xr:uid="{00000000-0005-0000-0000-000063200000}"/>
    <cellStyle name="60% - Акцент3 10 9" xfId="2630" xr:uid="{00000000-0005-0000-0000-000064200000}"/>
    <cellStyle name="60% - Акцент3 11" xfId="2631" xr:uid="{00000000-0005-0000-0000-000065200000}"/>
    <cellStyle name="60% - Акцент3 11 10" xfId="2632" xr:uid="{00000000-0005-0000-0000-000066200000}"/>
    <cellStyle name="60% - Акцент3 11 2" xfId="2633" xr:uid="{00000000-0005-0000-0000-000067200000}"/>
    <cellStyle name="60% - Акцент3 11 3" xfId="2634" xr:uid="{00000000-0005-0000-0000-000068200000}"/>
    <cellStyle name="60% - Акцент3 11 4" xfId="2635" xr:uid="{00000000-0005-0000-0000-000069200000}"/>
    <cellStyle name="60% - Акцент3 11 5" xfId="2636" xr:uid="{00000000-0005-0000-0000-00006A200000}"/>
    <cellStyle name="60% - Акцент3 11 6" xfId="2637" xr:uid="{00000000-0005-0000-0000-00006B200000}"/>
    <cellStyle name="60% - Акцент3 11 7" xfId="2638" xr:uid="{00000000-0005-0000-0000-00006C200000}"/>
    <cellStyle name="60% - Акцент3 11 8" xfId="2639" xr:uid="{00000000-0005-0000-0000-00006D200000}"/>
    <cellStyle name="60% - Акцент3 11 9" xfId="2640" xr:uid="{00000000-0005-0000-0000-00006E200000}"/>
    <cellStyle name="60% - Акцент3 12" xfId="2641" xr:uid="{00000000-0005-0000-0000-00006F200000}"/>
    <cellStyle name="60% - Акцент3 12 10" xfId="2642" xr:uid="{00000000-0005-0000-0000-000070200000}"/>
    <cellStyle name="60% - Акцент3 12 2" xfId="2643" xr:uid="{00000000-0005-0000-0000-000071200000}"/>
    <cellStyle name="60% - Акцент3 12 3" xfId="2644" xr:uid="{00000000-0005-0000-0000-000072200000}"/>
    <cellStyle name="60% - Акцент3 12 4" xfId="2645" xr:uid="{00000000-0005-0000-0000-000073200000}"/>
    <cellStyle name="60% - Акцент3 12 5" xfId="2646" xr:uid="{00000000-0005-0000-0000-000074200000}"/>
    <cellStyle name="60% - Акцент3 12 6" xfId="2647" xr:uid="{00000000-0005-0000-0000-000075200000}"/>
    <cellStyle name="60% - Акцент3 12 7" xfId="2648" xr:uid="{00000000-0005-0000-0000-000076200000}"/>
    <cellStyle name="60% - Акцент3 12 8" xfId="2649" xr:uid="{00000000-0005-0000-0000-000077200000}"/>
    <cellStyle name="60% - Акцент3 12 9" xfId="2650" xr:uid="{00000000-0005-0000-0000-000078200000}"/>
    <cellStyle name="60% - Акцент3 13" xfId="2651" xr:uid="{00000000-0005-0000-0000-000079200000}"/>
    <cellStyle name="60% - Акцент3 13 10" xfId="2652" xr:uid="{00000000-0005-0000-0000-00007A200000}"/>
    <cellStyle name="60% - Акцент3 13 2" xfId="2653" xr:uid="{00000000-0005-0000-0000-00007B200000}"/>
    <cellStyle name="60% - Акцент3 13 3" xfId="2654" xr:uid="{00000000-0005-0000-0000-00007C200000}"/>
    <cellStyle name="60% - Акцент3 13 4" xfId="2655" xr:uid="{00000000-0005-0000-0000-00007D200000}"/>
    <cellStyle name="60% - Акцент3 13 5" xfId="2656" xr:uid="{00000000-0005-0000-0000-00007E200000}"/>
    <cellStyle name="60% - Акцент3 13 6" xfId="2657" xr:uid="{00000000-0005-0000-0000-00007F200000}"/>
    <cellStyle name="60% - Акцент3 13 7" xfId="2658" xr:uid="{00000000-0005-0000-0000-000080200000}"/>
    <cellStyle name="60% - Акцент3 13 8" xfId="2659" xr:uid="{00000000-0005-0000-0000-000081200000}"/>
    <cellStyle name="60% - Акцент3 13 9" xfId="2660" xr:uid="{00000000-0005-0000-0000-000082200000}"/>
    <cellStyle name="60% - Акцент3 14" xfId="2661" xr:uid="{00000000-0005-0000-0000-000083200000}"/>
    <cellStyle name="60% - Акцент3 14 10" xfId="2662" xr:uid="{00000000-0005-0000-0000-000084200000}"/>
    <cellStyle name="60% - Акцент3 14 2" xfId="2663" xr:uid="{00000000-0005-0000-0000-000085200000}"/>
    <cellStyle name="60% - Акцент3 14 3" xfId="2664" xr:uid="{00000000-0005-0000-0000-000086200000}"/>
    <cellStyle name="60% - Акцент3 14 4" xfId="2665" xr:uid="{00000000-0005-0000-0000-000087200000}"/>
    <cellStyle name="60% - Акцент3 14 5" xfId="2666" xr:uid="{00000000-0005-0000-0000-000088200000}"/>
    <cellStyle name="60% - Акцент3 14 6" xfId="2667" xr:uid="{00000000-0005-0000-0000-000089200000}"/>
    <cellStyle name="60% - Акцент3 14 7" xfId="2668" xr:uid="{00000000-0005-0000-0000-00008A200000}"/>
    <cellStyle name="60% - Акцент3 14 8" xfId="2669" xr:uid="{00000000-0005-0000-0000-00008B200000}"/>
    <cellStyle name="60% - Акцент3 14 9" xfId="2670" xr:uid="{00000000-0005-0000-0000-00008C200000}"/>
    <cellStyle name="60% - Акцент3 15" xfId="2671" xr:uid="{00000000-0005-0000-0000-00008D200000}"/>
    <cellStyle name="60% - Акцент3 15 2" xfId="2672" xr:uid="{00000000-0005-0000-0000-00008E200000}"/>
    <cellStyle name="60% - Акцент3 15 3" xfId="2673" xr:uid="{00000000-0005-0000-0000-00008F200000}"/>
    <cellStyle name="60% - Акцент3 15 4" xfId="2674" xr:uid="{00000000-0005-0000-0000-000090200000}"/>
    <cellStyle name="60% - Акцент3 15 5" xfId="2675" xr:uid="{00000000-0005-0000-0000-000091200000}"/>
    <cellStyle name="60% - Акцент3 15 6" xfId="2676" xr:uid="{00000000-0005-0000-0000-000092200000}"/>
    <cellStyle name="60% - Акцент3 15 7" xfId="2677" xr:uid="{00000000-0005-0000-0000-000093200000}"/>
    <cellStyle name="60% - Акцент3 15 8" xfId="2678" xr:uid="{00000000-0005-0000-0000-000094200000}"/>
    <cellStyle name="60% - Акцент3 16" xfId="2679" xr:uid="{00000000-0005-0000-0000-000095200000}"/>
    <cellStyle name="60% - Акцент3 16 2" xfId="2680" xr:uid="{00000000-0005-0000-0000-000096200000}"/>
    <cellStyle name="60% - Акцент3 16 3" xfId="2681" xr:uid="{00000000-0005-0000-0000-000097200000}"/>
    <cellStyle name="60% - Акцент3 16 4" xfId="2682" xr:uid="{00000000-0005-0000-0000-000098200000}"/>
    <cellStyle name="60% - Акцент3 16 5" xfId="2683" xr:uid="{00000000-0005-0000-0000-000099200000}"/>
    <cellStyle name="60% - Акцент3 16 6" xfId="2684" xr:uid="{00000000-0005-0000-0000-00009A200000}"/>
    <cellStyle name="60% - Акцент3 16 7" xfId="2685" xr:uid="{00000000-0005-0000-0000-00009B200000}"/>
    <cellStyle name="60% - Акцент3 16 8" xfId="2686" xr:uid="{00000000-0005-0000-0000-00009C200000}"/>
    <cellStyle name="60% - Акцент3 17" xfId="2687" xr:uid="{00000000-0005-0000-0000-00009D200000}"/>
    <cellStyle name="60% - Акцент3 17 2" xfId="2688" xr:uid="{00000000-0005-0000-0000-00009E200000}"/>
    <cellStyle name="60% - Акцент3 17 3" xfId="2689" xr:uid="{00000000-0005-0000-0000-00009F200000}"/>
    <cellStyle name="60% - Акцент3 17 4" xfId="2690" xr:uid="{00000000-0005-0000-0000-0000A0200000}"/>
    <cellStyle name="60% - Акцент3 17 5" xfId="2691" xr:uid="{00000000-0005-0000-0000-0000A1200000}"/>
    <cellStyle name="60% - Акцент3 18" xfId="2692" xr:uid="{00000000-0005-0000-0000-0000A2200000}"/>
    <cellStyle name="60% - Акцент3 18 2" xfId="2693" xr:uid="{00000000-0005-0000-0000-0000A3200000}"/>
    <cellStyle name="60% - Акцент3 18 3" xfId="2694" xr:uid="{00000000-0005-0000-0000-0000A4200000}"/>
    <cellStyle name="60% - Акцент3 18 4" xfId="2695" xr:uid="{00000000-0005-0000-0000-0000A5200000}"/>
    <cellStyle name="60% - Акцент3 18 5" xfId="2696" xr:uid="{00000000-0005-0000-0000-0000A6200000}"/>
    <cellStyle name="60% - Акцент3 19" xfId="2697" xr:uid="{00000000-0005-0000-0000-0000A7200000}"/>
    <cellStyle name="60% - Акцент3 19 2" xfId="2698" xr:uid="{00000000-0005-0000-0000-0000A8200000}"/>
    <cellStyle name="60% - Акцент3 19 3" xfId="2699" xr:uid="{00000000-0005-0000-0000-0000A9200000}"/>
    <cellStyle name="60% - Акцент3 19 4" xfId="2700" xr:uid="{00000000-0005-0000-0000-0000AA200000}"/>
    <cellStyle name="60% - Акцент3 19 5" xfId="2701" xr:uid="{00000000-0005-0000-0000-0000AB200000}"/>
    <cellStyle name="60% - Акцент3 2" xfId="2702" xr:uid="{00000000-0005-0000-0000-0000AC200000}"/>
    <cellStyle name="60% - Акцент3 2 10" xfId="2703" xr:uid="{00000000-0005-0000-0000-0000AD200000}"/>
    <cellStyle name="60% - Акцент3 2 2" xfId="2704" xr:uid="{00000000-0005-0000-0000-0000AE200000}"/>
    <cellStyle name="60% - Акцент3 2 3" xfId="2705" xr:uid="{00000000-0005-0000-0000-0000AF200000}"/>
    <cellStyle name="60% - Акцент3 2 4" xfId="2706" xr:uid="{00000000-0005-0000-0000-0000B0200000}"/>
    <cellStyle name="60% - Акцент3 2 5" xfId="2707" xr:uid="{00000000-0005-0000-0000-0000B1200000}"/>
    <cellStyle name="60% - Акцент3 2 6" xfId="2708" xr:uid="{00000000-0005-0000-0000-0000B2200000}"/>
    <cellStyle name="60% - Акцент3 2 7" xfId="2709" xr:uid="{00000000-0005-0000-0000-0000B3200000}"/>
    <cellStyle name="60% - Акцент3 2 8" xfId="2710" xr:uid="{00000000-0005-0000-0000-0000B4200000}"/>
    <cellStyle name="60% - Акцент3 2 9" xfId="2711" xr:uid="{00000000-0005-0000-0000-0000B5200000}"/>
    <cellStyle name="60% - Акцент3 20" xfId="2712" xr:uid="{00000000-0005-0000-0000-0000B6200000}"/>
    <cellStyle name="60% - Акцент3 21" xfId="2713" xr:uid="{00000000-0005-0000-0000-0000B7200000}"/>
    <cellStyle name="60% - Акцент3 22" xfId="2714" xr:uid="{00000000-0005-0000-0000-0000B8200000}"/>
    <cellStyle name="60% - Акцент3 23" xfId="2715" xr:uid="{00000000-0005-0000-0000-0000B9200000}"/>
    <cellStyle name="60% - Акцент3 24" xfId="14577" xr:uid="{00000000-0005-0000-0000-0000BA200000}"/>
    <cellStyle name="60% - Акцент3 3" xfId="2716" xr:uid="{00000000-0005-0000-0000-0000BB200000}"/>
    <cellStyle name="60% - Акцент3 3 10" xfId="2717" xr:uid="{00000000-0005-0000-0000-0000BC200000}"/>
    <cellStyle name="60% - Акцент3 3 2" xfId="2718" xr:uid="{00000000-0005-0000-0000-0000BD200000}"/>
    <cellStyle name="60% - Акцент3 3 3" xfId="2719" xr:uid="{00000000-0005-0000-0000-0000BE200000}"/>
    <cellStyle name="60% - Акцент3 3 4" xfId="2720" xr:uid="{00000000-0005-0000-0000-0000BF200000}"/>
    <cellStyle name="60% - Акцент3 3 5" xfId="2721" xr:uid="{00000000-0005-0000-0000-0000C0200000}"/>
    <cellStyle name="60% - Акцент3 3 6" xfId="2722" xr:uid="{00000000-0005-0000-0000-0000C1200000}"/>
    <cellStyle name="60% - Акцент3 3 7" xfId="2723" xr:uid="{00000000-0005-0000-0000-0000C2200000}"/>
    <cellStyle name="60% - Акцент3 3 8" xfId="2724" xr:uid="{00000000-0005-0000-0000-0000C3200000}"/>
    <cellStyle name="60% - Акцент3 3 9" xfId="2725" xr:uid="{00000000-0005-0000-0000-0000C4200000}"/>
    <cellStyle name="60% - Акцент3 4" xfId="2726" xr:uid="{00000000-0005-0000-0000-0000C5200000}"/>
    <cellStyle name="60% - Акцент3 4 10" xfId="2727" xr:uid="{00000000-0005-0000-0000-0000C6200000}"/>
    <cellStyle name="60% - Акцент3 4 2" xfId="2728" xr:uid="{00000000-0005-0000-0000-0000C7200000}"/>
    <cellStyle name="60% - Акцент3 4 3" xfId="2729" xr:uid="{00000000-0005-0000-0000-0000C8200000}"/>
    <cellStyle name="60% - Акцент3 4 4" xfId="2730" xr:uid="{00000000-0005-0000-0000-0000C9200000}"/>
    <cellStyle name="60% - Акцент3 4 5" xfId="2731" xr:uid="{00000000-0005-0000-0000-0000CA200000}"/>
    <cellStyle name="60% - Акцент3 4 6" xfId="2732" xr:uid="{00000000-0005-0000-0000-0000CB200000}"/>
    <cellStyle name="60% - Акцент3 4 7" xfId="2733" xr:uid="{00000000-0005-0000-0000-0000CC200000}"/>
    <cellStyle name="60% - Акцент3 4 8" xfId="2734" xr:uid="{00000000-0005-0000-0000-0000CD200000}"/>
    <cellStyle name="60% - Акцент3 4 9" xfId="2735" xr:uid="{00000000-0005-0000-0000-0000CE200000}"/>
    <cellStyle name="60% - Акцент3 5" xfId="2736" xr:uid="{00000000-0005-0000-0000-0000CF200000}"/>
    <cellStyle name="60% - Акцент3 5 10" xfId="2737" xr:uid="{00000000-0005-0000-0000-0000D0200000}"/>
    <cellStyle name="60% - Акцент3 5 2" xfId="2738" xr:uid="{00000000-0005-0000-0000-0000D1200000}"/>
    <cellStyle name="60% - Акцент3 5 3" xfId="2739" xr:uid="{00000000-0005-0000-0000-0000D2200000}"/>
    <cellStyle name="60% - Акцент3 5 4" xfId="2740" xr:uid="{00000000-0005-0000-0000-0000D3200000}"/>
    <cellStyle name="60% - Акцент3 5 5" xfId="2741" xr:uid="{00000000-0005-0000-0000-0000D4200000}"/>
    <cellStyle name="60% - Акцент3 5 6" xfId="2742" xr:uid="{00000000-0005-0000-0000-0000D5200000}"/>
    <cellStyle name="60% - Акцент3 5 7" xfId="2743" xr:uid="{00000000-0005-0000-0000-0000D6200000}"/>
    <cellStyle name="60% - Акцент3 5 8" xfId="2744" xr:uid="{00000000-0005-0000-0000-0000D7200000}"/>
    <cellStyle name="60% - Акцент3 5 9" xfId="2745" xr:uid="{00000000-0005-0000-0000-0000D8200000}"/>
    <cellStyle name="60% - Акцент3 6" xfId="2746" xr:uid="{00000000-0005-0000-0000-0000D9200000}"/>
    <cellStyle name="60% - Акцент3 6 10" xfId="2747" xr:uid="{00000000-0005-0000-0000-0000DA200000}"/>
    <cellStyle name="60% - Акцент3 6 2" xfId="2748" xr:uid="{00000000-0005-0000-0000-0000DB200000}"/>
    <cellStyle name="60% - Акцент3 6 3" xfId="2749" xr:uid="{00000000-0005-0000-0000-0000DC200000}"/>
    <cellStyle name="60% - Акцент3 6 4" xfId="2750" xr:uid="{00000000-0005-0000-0000-0000DD200000}"/>
    <cellStyle name="60% - Акцент3 6 5" xfId="2751" xr:uid="{00000000-0005-0000-0000-0000DE200000}"/>
    <cellStyle name="60% - Акцент3 6 6" xfId="2752" xr:uid="{00000000-0005-0000-0000-0000DF200000}"/>
    <cellStyle name="60% - Акцент3 6 7" xfId="2753" xr:uid="{00000000-0005-0000-0000-0000E0200000}"/>
    <cellStyle name="60% - Акцент3 6 8" xfId="2754" xr:uid="{00000000-0005-0000-0000-0000E1200000}"/>
    <cellStyle name="60% - Акцент3 6 9" xfId="2755" xr:uid="{00000000-0005-0000-0000-0000E2200000}"/>
    <cellStyle name="60% - Акцент3 7" xfId="2756" xr:uid="{00000000-0005-0000-0000-0000E3200000}"/>
    <cellStyle name="60% - Акцент3 7 10" xfId="2757" xr:uid="{00000000-0005-0000-0000-0000E4200000}"/>
    <cellStyle name="60% - Акцент3 7 2" xfId="2758" xr:uid="{00000000-0005-0000-0000-0000E5200000}"/>
    <cellStyle name="60% - Акцент3 7 3" xfId="2759" xr:uid="{00000000-0005-0000-0000-0000E6200000}"/>
    <cellStyle name="60% - Акцент3 7 4" xfId="2760" xr:uid="{00000000-0005-0000-0000-0000E7200000}"/>
    <cellStyle name="60% - Акцент3 7 5" xfId="2761" xr:uid="{00000000-0005-0000-0000-0000E8200000}"/>
    <cellStyle name="60% - Акцент3 7 6" xfId="2762" xr:uid="{00000000-0005-0000-0000-0000E9200000}"/>
    <cellStyle name="60% - Акцент3 7 7" xfId="2763" xr:uid="{00000000-0005-0000-0000-0000EA200000}"/>
    <cellStyle name="60% - Акцент3 7 8" xfId="2764" xr:uid="{00000000-0005-0000-0000-0000EB200000}"/>
    <cellStyle name="60% - Акцент3 7 9" xfId="2765" xr:uid="{00000000-0005-0000-0000-0000EC200000}"/>
    <cellStyle name="60% - Акцент3 8" xfId="2766" xr:uid="{00000000-0005-0000-0000-0000ED200000}"/>
    <cellStyle name="60% - Акцент3 8 10" xfId="2767" xr:uid="{00000000-0005-0000-0000-0000EE200000}"/>
    <cellStyle name="60% - Акцент3 8 2" xfId="2768" xr:uid="{00000000-0005-0000-0000-0000EF200000}"/>
    <cellStyle name="60% - Акцент3 8 3" xfId="2769" xr:uid="{00000000-0005-0000-0000-0000F0200000}"/>
    <cellStyle name="60% - Акцент3 8 4" xfId="2770" xr:uid="{00000000-0005-0000-0000-0000F1200000}"/>
    <cellStyle name="60% - Акцент3 8 5" xfId="2771" xr:uid="{00000000-0005-0000-0000-0000F2200000}"/>
    <cellStyle name="60% - Акцент3 8 6" xfId="2772" xr:uid="{00000000-0005-0000-0000-0000F3200000}"/>
    <cellStyle name="60% - Акцент3 8 7" xfId="2773" xr:uid="{00000000-0005-0000-0000-0000F4200000}"/>
    <cellStyle name="60% - Акцент3 8 8" xfId="2774" xr:uid="{00000000-0005-0000-0000-0000F5200000}"/>
    <cellStyle name="60% - Акцент3 8 9" xfId="2775" xr:uid="{00000000-0005-0000-0000-0000F6200000}"/>
    <cellStyle name="60% - Акцент3 9" xfId="2776" xr:uid="{00000000-0005-0000-0000-0000F7200000}"/>
    <cellStyle name="60% - Акцент3 9 10" xfId="2777" xr:uid="{00000000-0005-0000-0000-0000F8200000}"/>
    <cellStyle name="60% - Акцент3 9 2" xfId="2778" xr:uid="{00000000-0005-0000-0000-0000F9200000}"/>
    <cellStyle name="60% - Акцент3 9 3" xfId="2779" xr:uid="{00000000-0005-0000-0000-0000FA200000}"/>
    <cellStyle name="60% - Акцент3 9 4" xfId="2780" xr:uid="{00000000-0005-0000-0000-0000FB200000}"/>
    <cellStyle name="60% - Акцент3 9 5" xfId="2781" xr:uid="{00000000-0005-0000-0000-0000FC200000}"/>
    <cellStyle name="60% - Акцент3 9 6" xfId="2782" xr:uid="{00000000-0005-0000-0000-0000FD200000}"/>
    <cellStyle name="60% - Акцент3 9 7" xfId="2783" xr:uid="{00000000-0005-0000-0000-0000FE200000}"/>
    <cellStyle name="60% - Акцент3 9 8" xfId="2784" xr:uid="{00000000-0005-0000-0000-0000FF200000}"/>
    <cellStyle name="60% - Акцент3 9 9" xfId="2785" xr:uid="{00000000-0005-0000-0000-000000210000}"/>
    <cellStyle name="60% - Акцент4 10" xfId="2786" xr:uid="{00000000-0005-0000-0000-000001210000}"/>
    <cellStyle name="60% - Акцент4 10 10" xfId="2787" xr:uid="{00000000-0005-0000-0000-000002210000}"/>
    <cellStyle name="60% - Акцент4 10 2" xfId="2788" xr:uid="{00000000-0005-0000-0000-000003210000}"/>
    <cellStyle name="60% - Акцент4 10 3" xfId="2789" xr:uid="{00000000-0005-0000-0000-000004210000}"/>
    <cellStyle name="60% - Акцент4 10 4" xfId="2790" xr:uid="{00000000-0005-0000-0000-000005210000}"/>
    <cellStyle name="60% - Акцент4 10 5" xfId="2791" xr:uid="{00000000-0005-0000-0000-000006210000}"/>
    <cellStyle name="60% - Акцент4 10 6" xfId="2792" xr:uid="{00000000-0005-0000-0000-000007210000}"/>
    <cellStyle name="60% - Акцент4 10 7" xfId="2793" xr:uid="{00000000-0005-0000-0000-000008210000}"/>
    <cellStyle name="60% - Акцент4 10 8" xfId="2794" xr:uid="{00000000-0005-0000-0000-000009210000}"/>
    <cellStyle name="60% - Акцент4 10 9" xfId="2795" xr:uid="{00000000-0005-0000-0000-00000A210000}"/>
    <cellStyle name="60% - Акцент4 11" xfId="2796" xr:uid="{00000000-0005-0000-0000-00000B210000}"/>
    <cellStyle name="60% - Акцент4 11 10" xfId="2797" xr:uid="{00000000-0005-0000-0000-00000C210000}"/>
    <cellStyle name="60% - Акцент4 11 2" xfId="2798" xr:uid="{00000000-0005-0000-0000-00000D210000}"/>
    <cellStyle name="60% - Акцент4 11 3" xfId="2799" xr:uid="{00000000-0005-0000-0000-00000E210000}"/>
    <cellStyle name="60% - Акцент4 11 4" xfId="2800" xr:uid="{00000000-0005-0000-0000-00000F210000}"/>
    <cellStyle name="60% - Акцент4 11 5" xfId="2801" xr:uid="{00000000-0005-0000-0000-000010210000}"/>
    <cellStyle name="60% - Акцент4 11 6" xfId="2802" xr:uid="{00000000-0005-0000-0000-000011210000}"/>
    <cellStyle name="60% - Акцент4 11 7" xfId="2803" xr:uid="{00000000-0005-0000-0000-000012210000}"/>
    <cellStyle name="60% - Акцент4 11 8" xfId="2804" xr:uid="{00000000-0005-0000-0000-000013210000}"/>
    <cellStyle name="60% - Акцент4 11 9" xfId="2805" xr:uid="{00000000-0005-0000-0000-000014210000}"/>
    <cellStyle name="60% - Акцент4 12" xfId="2806" xr:uid="{00000000-0005-0000-0000-000015210000}"/>
    <cellStyle name="60% - Акцент4 12 10" xfId="2807" xr:uid="{00000000-0005-0000-0000-000016210000}"/>
    <cellStyle name="60% - Акцент4 12 2" xfId="2808" xr:uid="{00000000-0005-0000-0000-000017210000}"/>
    <cellStyle name="60% - Акцент4 12 3" xfId="2809" xr:uid="{00000000-0005-0000-0000-000018210000}"/>
    <cellStyle name="60% - Акцент4 12 4" xfId="2810" xr:uid="{00000000-0005-0000-0000-000019210000}"/>
    <cellStyle name="60% - Акцент4 12 5" xfId="2811" xr:uid="{00000000-0005-0000-0000-00001A210000}"/>
    <cellStyle name="60% - Акцент4 12 6" xfId="2812" xr:uid="{00000000-0005-0000-0000-00001B210000}"/>
    <cellStyle name="60% - Акцент4 12 7" xfId="2813" xr:uid="{00000000-0005-0000-0000-00001C210000}"/>
    <cellStyle name="60% - Акцент4 12 8" xfId="2814" xr:uid="{00000000-0005-0000-0000-00001D210000}"/>
    <cellStyle name="60% - Акцент4 12 9" xfId="2815" xr:uid="{00000000-0005-0000-0000-00001E210000}"/>
    <cellStyle name="60% - Акцент4 13" xfId="2816" xr:uid="{00000000-0005-0000-0000-00001F210000}"/>
    <cellStyle name="60% - Акцент4 13 10" xfId="2817" xr:uid="{00000000-0005-0000-0000-000020210000}"/>
    <cellStyle name="60% - Акцент4 13 2" xfId="2818" xr:uid="{00000000-0005-0000-0000-000021210000}"/>
    <cellStyle name="60% - Акцент4 13 3" xfId="2819" xr:uid="{00000000-0005-0000-0000-000022210000}"/>
    <cellStyle name="60% - Акцент4 13 4" xfId="2820" xr:uid="{00000000-0005-0000-0000-000023210000}"/>
    <cellStyle name="60% - Акцент4 13 5" xfId="2821" xr:uid="{00000000-0005-0000-0000-000024210000}"/>
    <cellStyle name="60% - Акцент4 13 6" xfId="2822" xr:uid="{00000000-0005-0000-0000-000025210000}"/>
    <cellStyle name="60% - Акцент4 13 7" xfId="2823" xr:uid="{00000000-0005-0000-0000-000026210000}"/>
    <cellStyle name="60% - Акцент4 13 8" xfId="2824" xr:uid="{00000000-0005-0000-0000-000027210000}"/>
    <cellStyle name="60% - Акцент4 13 9" xfId="2825" xr:uid="{00000000-0005-0000-0000-000028210000}"/>
    <cellStyle name="60% - Акцент4 14" xfId="2826" xr:uid="{00000000-0005-0000-0000-000029210000}"/>
    <cellStyle name="60% - Акцент4 14 10" xfId="2827" xr:uid="{00000000-0005-0000-0000-00002A210000}"/>
    <cellStyle name="60% - Акцент4 14 2" xfId="2828" xr:uid="{00000000-0005-0000-0000-00002B210000}"/>
    <cellStyle name="60% - Акцент4 14 3" xfId="2829" xr:uid="{00000000-0005-0000-0000-00002C210000}"/>
    <cellStyle name="60% - Акцент4 14 4" xfId="2830" xr:uid="{00000000-0005-0000-0000-00002D210000}"/>
    <cellStyle name="60% - Акцент4 14 5" xfId="2831" xr:uid="{00000000-0005-0000-0000-00002E210000}"/>
    <cellStyle name="60% - Акцент4 14 6" xfId="2832" xr:uid="{00000000-0005-0000-0000-00002F210000}"/>
    <cellStyle name="60% - Акцент4 14 7" xfId="2833" xr:uid="{00000000-0005-0000-0000-000030210000}"/>
    <cellStyle name="60% - Акцент4 14 8" xfId="2834" xr:uid="{00000000-0005-0000-0000-000031210000}"/>
    <cellStyle name="60% - Акцент4 14 9" xfId="2835" xr:uid="{00000000-0005-0000-0000-000032210000}"/>
    <cellStyle name="60% - Акцент4 15" xfId="2836" xr:uid="{00000000-0005-0000-0000-000033210000}"/>
    <cellStyle name="60% - Акцент4 15 2" xfId="2837" xr:uid="{00000000-0005-0000-0000-000034210000}"/>
    <cellStyle name="60% - Акцент4 15 3" xfId="2838" xr:uid="{00000000-0005-0000-0000-000035210000}"/>
    <cellStyle name="60% - Акцент4 15 4" xfId="2839" xr:uid="{00000000-0005-0000-0000-000036210000}"/>
    <cellStyle name="60% - Акцент4 15 5" xfId="2840" xr:uid="{00000000-0005-0000-0000-000037210000}"/>
    <cellStyle name="60% - Акцент4 15 6" xfId="2841" xr:uid="{00000000-0005-0000-0000-000038210000}"/>
    <cellStyle name="60% - Акцент4 15 7" xfId="2842" xr:uid="{00000000-0005-0000-0000-000039210000}"/>
    <cellStyle name="60% - Акцент4 15 8" xfId="2843" xr:uid="{00000000-0005-0000-0000-00003A210000}"/>
    <cellStyle name="60% - Акцент4 16" xfId="2844" xr:uid="{00000000-0005-0000-0000-00003B210000}"/>
    <cellStyle name="60% - Акцент4 16 2" xfId="2845" xr:uid="{00000000-0005-0000-0000-00003C210000}"/>
    <cellStyle name="60% - Акцент4 16 3" xfId="2846" xr:uid="{00000000-0005-0000-0000-00003D210000}"/>
    <cellStyle name="60% - Акцент4 16 4" xfId="2847" xr:uid="{00000000-0005-0000-0000-00003E210000}"/>
    <cellStyle name="60% - Акцент4 16 5" xfId="2848" xr:uid="{00000000-0005-0000-0000-00003F210000}"/>
    <cellStyle name="60% - Акцент4 16 6" xfId="2849" xr:uid="{00000000-0005-0000-0000-000040210000}"/>
    <cellStyle name="60% - Акцент4 16 7" xfId="2850" xr:uid="{00000000-0005-0000-0000-000041210000}"/>
    <cellStyle name="60% - Акцент4 16 8" xfId="2851" xr:uid="{00000000-0005-0000-0000-000042210000}"/>
    <cellStyle name="60% - Акцент4 17" xfId="2852" xr:uid="{00000000-0005-0000-0000-000043210000}"/>
    <cellStyle name="60% - Акцент4 17 2" xfId="2853" xr:uid="{00000000-0005-0000-0000-000044210000}"/>
    <cellStyle name="60% - Акцент4 17 3" xfId="2854" xr:uid="{00000000-0005-0000-0000-000045210000}"/>
    <cellStyle name="60% - Акцент4 17 4" xfId="2855" xr:uid="{00000000-0005-0000-0000-000046210000}"/>
    <cellStyle name="60% - Акцент4 17 5" xfId="2856" xr:uid="{00000000-0005-0000-0000-000047210000}"/>
    <cellStyle name="60% - Акцент4 18" xfId="2857" xr:uid="{00000000-0005-0000-0000-000048210000}"/>
    <cellStyle name="60% - Акцент4 18 2" xfId="2858" xr:uid="{00000000-0005-0000-0000-000049210000}"/>
    <cellStyle name="60% - Акцент4 18 3" xfId="2859" xr:uid="{00000000-0005-0000-0000-00004A210000}"/>
    <cellStyle name="60% - Акцент4 18 4" xfId="2860" xr:uid="{00000000-0005-0000-0000-00004B210000}"/>
    <cellStyle name="60% - Акцент4 18 5" xfId="2861" xr:uid="{00000000-0005-0000-0000-00004C210000}"/>
    <cellStyle name="60% - Акцент4 19" xfId="2862" xr:uid="{00000000-0005-0000-0000-00004D210000}"/>
    <cellStyle name="60% - Акцент4 19 2" xfId="2863" xr:uid="{00000000-0005-0000-0000-00004E210000}"/>
    <cellStyle name="60% - Акцент4 19 3" xfId="2864" xr:uid="{00000000-0005-0000-0000-00004F210000}"/>
    <cellStyle name="60% - Акцент4 19 4" xfId="2865" xr:uid="{00000000-0005-0000-0000-000050210000}"/>
    <cellStyle name="60% - Акцент4 19 5" xfId="2866" xr:uid="{00000000-0005-0000-0000-000051210000}"/>
    <cellStyle name="60% - Акцент4 2" xfId="2867" xr:uid="{00000000-0005-0000-0000-000052210000}"/>
    <cellStyle name="60% - Акцент4 2 10" xfId="2868" xr:uid="{00000000-0005-0000-0000-000053210000}"/>
    <cellStyle name="60% - Акцент4 2 2" xfId="2869" xr:uid="{00000000-0005-0000-0000-000054210000}"/>
    <cellStyle name="60% - Акцент4 2 3" xfId="2870" xr:uid="{00000000-0005-0000-0000-000055210000}"/>
    <cellStyle name="60% - Акцент4 2 4" xfId="2871" xr:uid="{00000000-0005-0000-0000-000056210000}"/>
    <cellStyle name="60% - Акцент4 2 5" xfId="2872" xr:uid="{00000000-0005-0000-0000-000057210000}"/>
    <cellStyle name="60% - Акцент4 2 6" xfId="2873" xr:uid="{00000000-0005-0000-0000-000058210000}"/>
    <cellStyle name="60% - Акцент4 2 7" xfId="2874" xr:uid="{00000000-0005-0000-0000-000059210000}"/>
    <cellStyle name="60% - Акцент4 2 8" xfId="2875" xr:uid="{00000000-0005-0000-0000-00005A210000}"/>
    <cellStyle name="60% - Акцент4 2 9" xfId="2876" xr:uid="{00000000-0005-0000-0000-00005B210000}"/>
    <cellStyle name="60% - Акцент4 20" xfId="2877" xr:uid="{00000000-0005-0000-0000-00005C210000}"/>
    <cellStyle name="60% - Акцент4 21" xfId="2878" xr:uid="{00000000-0005-0000-0000-00005D210000}"/>
    <cellStyle name="60% - Акцент4 22" xfId="2879" xr:uid="{00000000-0005-0000-0000-00005E210000}"/>
    <cellStyle name="60% - Акцент4 23" xfId="2880" xr:uid="{00000000-0005-0000-0000-00005F210000}"/>
    <cellStyle name="60% - Акцент4 24" xfId="14655" xr:uid="{00000000-0005-0000-0000-000060210000}"/>
    <cellStyle name="60% - Акцент4 3" xfId="2881" xr:uid="{00000000-0005-0000-0000-000061210000}"/>
    <cellStyle name="60% - Акцент4 3 10" xfId="2882" xr:uid="{00000000-0005-0000-0000-000062210000}"/>
    <cellStyle name="60% - Акцент4 3 2" xfId="2883" xr:uid="{00000000-0005-0000-0000-000063210000}"/>
    <cellStyle name="60% - Акцент4 3 3" xfId="2884" xr:uid="{00000000-0005-0000-0000-000064210000}"/>
    <cellStyle name="60% - Акцент4 3 4" xfId="2885" xr:uid="{00000000-0005-0000-0000-000065210000}"/>
    <cellStyle name="60% - Акцент4 3 5" xfId="2886" xr:uid="{00000000-0005-0000-0000-000066210000}"/>
    <cellStyle name="60% - Акцент4 3 6" xfId="2887" xr:uid="{00000000-0005-0000-0000-000067210000}"/>
    <cellStyle name="60% - Акцент4 3 7" xfId="2888" xr:uid="{00000000-0005-0000-0000-000068210000}"/>
    <cellStyle name="60% - Акцент4 3 8" xfId="2889" xr:uid="{00000000-0005-0000-0000-000069210000}"/>
    <cellStyle name="60% - Акцент4 3 9" xfId="2890" xr:uid="{00000000-0005-0000-0000-00006A210000}"/>
    <cellStyle name="60% - Акцент4 4" xfId="2891" xr:uid="{00000000-0005-0000-0000-00006B210000}"/>
    <cellStyle name="60% - Акцент4 4 10" xfId="2892" xr:uid="{00000000-0005-0000-0000-00006C210000}"/>
    <cellStyle name="60% - Акцент4 4 2" xfId="2893" xr:uid="{00000000-0005-0000-0000-00006D210000}"/>
    <cellStyle name="60% - Акцент4 4 3" xfId="2894" xr:uid="{00000000-0005-0000-0000-00006E210000}"/>
    <cellStyle name="60% - Акцент4 4 4" xfId="2895" xr:uid="{00000000-0005-0000-0000-00006F210000}"/>
    <cellStyle name="60% - Акцент4 4 5" xfId="2896" xr:uid="{00000000-0005-0000-0000-000070210000}"/>
    <cellStyle name="60% - Акцент4 4 6" xfId="2897" xr:uid="{00000000-0005-0000-0000-000071210000}"/>
    <cellStyle name="60% - Акцент4 4 7" xfId="2898" xr:uid="{00000000-0005-0000-0000-000072210000}"/>
    <cellStyle name="60% - Акцент4 4 8" xfId="2899" xr:uid="{00000000-0005-0000-0000-000073210000}"/>
    <cellStyle name="60% - Акцент4 4 9" xfId="2900" xr:uid="{00000000-0005-0000-0000-000074210000}"/>
    <cellStyle name="60% - Акцент4 5" xfId="2901" xr:uid="{00000000-0005-0000-0000-000075210000}"/>
    <cellStyle name="60% - Акцент4 5 10" xfId="2902" xr:uid="{00000000-0005-0000-0000-000076210000}"/>
    <cellStyle name="60% - Акцент4 5 2" xfId="2903" xr:uid="{00000000-0005-0000-0000-000077210000}"/>
    <cellStyle name="60% - Акцент4 5 3" xfId="2904" xr:uid="{00000000-0005-0000-0000-000078210000}"/>
    <cellStyle name="60% - Акцент4 5 4" xfId="2905" xr:uid="{00000000-0005-0000-0000-000079210000}"/>
    <cellStyle name="60% - Акцент4 5 5" xfId="2906" xr:uid="{00000000-0005-0000-0000-00007A210000}"/>
    <cellStyle name="60% - Акцент4 5 6" xfId="2907" xr:uid="{00000000-0005-0000-0000-00007B210000}"/>
    <cellStyle name="60% - Акцент4 5 7" xfId="2908" xr:uid="{00000000-0005-0000-0000-00007C210000}"/>
    <cellStyle name="60% - Акцент4 5 8" xfId="2909" xr:uid="{00000000-0005-0000-0000-00007D210000}"/>
    <cellStyle name="60% - Акцент4 5 9" xfId="2910" xr:uid="{00000000-0005-0000-0000-00007E210000}"/>
    <cellStyle name="60% - Акцент4 6" xfId="2911" xr:uid="{00000000-0005-0000-0000-00007F210000}"/>
    <cellStyle name="60% - Акцент4 6 10" xfId="2912" xr:uid="{00000000-0005-0000-0000-000080210000}"/>
    <cellStyle name="60% - Акцент4 6 2" xfId="2913" xr:uid="{00000000-0005-0000-0000-000081210000}"/>
    <cellStyle name="60% - Акцент4 6 3" xfId="2914" xr:uid="{00000000-0005-0000-0000-000082210000}"/>
    <cellStyle name="60% - Акцент4 6 4" xfId="2915" xr:uid="{00000000-0005-0000-0000-000083210000}"/>
    <cellStyle name="60% - Акцент4 6 5" xfId="2916" xr:uid="{00000000-0005-0000-0000-000084210000}"/>
    <cellStyle name="60% - Акцент4 6 6" xfId="2917" xr:uid="{00000000-0005-0000-0000-000085210000}"/>
    <cellStyle name="60% - Акцент4 6 7" xfId="2918" xr:uid="{00000000-0005-0000-0000-000086210000}"/>
    <cellStyle name="60% - Акцент4 6 8" xfId="2919" xr:uid="{00000000-0005-0000-0000-000087210000}"/>
    <cellStyle name="60% - Акцент4 6 9" xfId="2920" xr:uid="{00000000-0005-0000-0000-000088210000}"/>
    <cellStyle name="60% - Акцент4 7" xfId="2921" xr:uid="{00000000-0005-0000-0000-000089210000}"/>
    <cellStyle name="60% - Акцент4 7 10" xfId="2922" xr:uid="{00000000-0005-0000-0000-00008A210000}"/>
    <cellStyle name="60% - Акцент4 7 2" xfId="2923" xr:uid="{00000000-0005-0000-0000-00008B210000}"/>
    <cellStyle name="60% - Акцент4 7 3" xfId="2924" xr:uid="{00000000-0005-0000-0000-00008C210000}"/>
    <cellStyle name="60% - Акцент4 7 4" xfId="2925" xr:uid="{00000000-0005-0000-0000-00008D210000}"/>
    <cellStyle name="60% - Акцент4 7 5" xfId="2926" xr:uid="{00000000-0005-0000-0000-00008E210000}"/>
    <cellStyle name="60% - Акцент4 7 6" xfId="2927" xr:uid="{00000000-0005-0000-0000-00008F210000}"/>
    <cellStyle name="60% - Акцент4 7 7" xfId="2928" xr:uid="{00000000-0005-0000-0000-000090210000}"/>
    <cellStyle name="60% - Акцент4 7 8" xfId="2929" xr:uid="{00000000-0005-0000-0000-000091210000}"/>
    <cellStyle name="60% - Акцент4 7 9" xfId="2930" xr:uid="{00000000-0005-0000-0000-000092210000}"/>
    <cellStyle name="60% - Акцент4 8" xfId="2931" xr:uid="{00000000-0005-0000-0000-000093210000}"/>
    <cellStyle name="60% - Акцент4 8 10" xfId="2932" xr:uid="{00000000-0005-0000-0000-000094210000}"/>
    <cellStyle name="60% - Акцент4 8 2" xfId="2933" xr:uid="{00000000-0005-0000-0000-000095210000}"/>
    <cellStyle name="60% - Акцент4 8 3" xfId="2934" xr:uid="{00000000-0005-0000-0000-000096210000}"/>
    <cellStyle name="60% - Акцент4 8 4" xfId="2935" xr:uid="{00000000-0005-0000-0000-000097210000}"/>
    <cellStyle name="60% - Акцент4 8 5" xfId="2936" xr:uid="{00000000-0005-0000-0000-000098210000}"/>
    <cellStyle name="60% - Акцент4 8 6" xfId="2937" xr:uid="{00000000-0005-0000-0000-000099210000}"/>
    <cellStyle name="60% - Акцент4 8 7" xfId="2938" xr:uid="{00000000-0005-0000-0000-00009A210000}"/>
    <cellStyle name="60% - Акцент4 8 8" xfId="2939" xr:uid="{00000000-0005-0000-0000-00009B210000}"/>
    <cellStyle name="60% - Акцент4 8 9" xfId="2940" xr:uid="{00000000-0005-0000-0000-00009C210000}"/>
    <cellStyle name="60% - Акцент4 9" xfId="2941" xr:uid="{00000000-0005-0000-0000-00009D210000}"/>
    <cellStyle name="60% - Акцент4 9 10" xfId="2942" xr:uid="{00000000-0005-0000-0000-00009E210000}"/>
    <cellStyle name="60% - Акцент4 9 2" xfId="2943" xr:uid="{00000000-0005-0000-0000-00009F210000}"/>
    <cellStyle name="60% - Акцент4 9 3" xfId="2944" xr:uid="{00000000-0005-0000-0000-0000A0210000}"/>
    <cellStyle name="60% - Акцент4 9 4" xfId="2945" xr:uid="{00000000-0005-0000-0000-0000A1210000}"/>
    <cellStyle name="60% - Акцент4 9 5" xfId="2946" xr:uid="{00000000-0005-0000-0000-0000A2210000}"/>
    <cellStyle name="60% - Акцент4 9 6" xfId="2947" xr:uid="{00000000-0005-0000-0000-0000A3210000}"/>
    <cellStyle name="60% - Акцент4 9 7" xfId="2948" xr:uid="{00000000-0005-0000-0000-0000A4210000}"/>
    <cellStyle name="60% - Акцент4 9 8" xfId="2949" xr:uid="{00000000-0005-0000-0000-0000A5210000}"/>
    <cellStyle name="60% - Акцент4 9 9" xfId="2950" xr:uid="{00000000-0005-0000-0000-0000A6210000}"/>
    <cellStyle name="60% - Акцент5 10" xfId="2951" xr:uid="{00000000-0005-0000-0000-0000A7210000}"/>
    <cellStyle name="60% - Акцент5 10 10" xfId="2952" xr:uid="{00000000-0005-0000-0000-0000A8210000}"/>
    <cellStyle name="60% - Акцент5 10 2" xfId="2953" xr:uid="{00000000-0005-0000-0000-0000A9210000}"/>
    <cellStyle name="60% - Акцент5 10 3" xfId="2954" xr:uid="{00000000-0005-0000-0000-0000AA210000}"/>
    <cellStyle name="60% - Акцент5 10 4" xfId="2955" xr:uid="{00000000-0005-0000-0000-0000AB210000}"/>
    <cellStyle name="60% - Акцент5 10 5" xfId="2956" xr:uid="{00000000-0005-0000-0000-0000AC210000}"/>
    <cellStyle name="60% - Акцент5 10 6" xfId="2957" xr:uid="{00000000-0005-0000-0000-0000AD210000}"/>
    <cellStyle name="60% - Акцент5 10 7" xfId="2958" xr:uid="{00000000-0005-0000-0000-0000AE210000}"/>
    <cellStyle name="60% - Акцент5 10 8" xfId="2959" xr:uid="{00000000-0005-0000-0000-0000AF210000}"/>
    <cellStyle name="60% - Акцент5 10 9" xfId="2960" xr:uid="{00000000-0005-0000-0000-0000B0210000}"/>
    <cellStyle name="60% - Акцент5 11" xfId="2961" xr:uid="{00000000-0005-0000-0000-0000B1210000}"/>
    <cellStyle name="60% - Акцент5 11 10" xfId="2962" xr:uid="{00000000-0005-0000-0000-0000B2210000}"/>
    <cellStyle name="60% - Акцент5 11 2" xfId="2963" xr:uid="{00000000-0005-0000-0000-0000B3210000}"/>
    <cellStyle name="60% - Акцент5 11 3" xfId="2964" xr:uid="{00000000-0005-0000-0000-0000B4210000}"/>
    <cellStyle name="60% - Акцент5 11 4" xfId="2965" xr:uid="{00000000-0005-0000-0000-0000B5210000}"/>
    <cellStyle name="60% - Акцент5 11 5" xfId="2966" xr:uid="{00000000-0005-0000-0000-0000B6210000}"/>
    <cellStyle name="60% - Акцент5 11 6" xfId="2967" xr:uid="{00000000-0005-0000-0000-0000B7210000}"/>
    <cellStyle name="60% - Акцент5 11 7" xfId="2968" xr:uid="{00000000-0005-0000-0000-0000B8210000}"/>
    <cellStyle name="60% - Акцент5 11 8" xfId="2969" xr:uid="{00000000-0005-0000-0000-0000B9210000}"/>
    <cellStyle name="60% - Акцент5 11 9" xfId="2970" xr:uid="{00000000-0005-0000-0000-0000BA210000}"/>
    <cellStyle name="60% - Акцент5 12" xfId="2971" xr:uid="{00000000-0005-0000-0000-0000BB210000}"/>
    <cellStyle name="60% - Акцент5 12 10" xfId="2972" xr:uid="{00000000-0005-0000-0000-0000BC210000}"/>
    <cellStyle name="60% - Акцент5 12 2" xfId="2973" xr:uid="{00000000-0005-0000-0000-0000BD210000}"/>
    <cellStyle name="60% - Акцент5 12 3" xfId="2974" xr:uid="{00000000-0005-0000-0000-0000BE210000}"/>
    <cellStyle name="60% - Акцент5 12 4" xfId="2975" xr:uid="{00000000-0005-0000-0000-0000BF210000}"/>
    <cellStyle name="60% - Акцент5 12 5" xfId="2976" xr:uid="{00000000-0005-0000-0000-0000C0210000}"/>
    <cellStyle name="60% - Акцент5 12 6" xfId="2977" xr:uid="{00000000-0005-0000-0000-0000C1210000}"/>
    <cellStyle name="60% - Акцент5 12 7" xfId="2978" xr:uid="{00000000-0005-0000-0000-0000C2210000}"/>
    <cellStyle name="60% - Акцент5 12 8" xfId="2979" xr:uid="{00000000-0005-0000-0000-0000C3210000}"/>
    <cellStyle name="60% - Акцент5 12 9" xfId="2980" xr:uid="{00000000-0005-0000-0000-0000C4210000}"/>
    <cellStyle name="60% - Акцент5 13" xfId="2981" xr:uid="{00000000-0005-0000-0000-0000C5210000}"/>
    <cellStyle name="60% - Акцент5 13 10" xfId="2982" xr:uid="{00000000-0005-0000-0000-0000C6210000}"/>
    <cellStyle name="60% - Акцент5 13 2" xfId="2983" xr:uid="{00000000-0005-0000-0000-0000C7210000}"/>
    <cellStyle name="60% - Акцент5 13 3" xfId="2984" xr:uid="{00000000-0005-0000-0000-0000C8210000}"/>
    <cellStyle name="60% - Акцент5 13 4" xfId="2985" xr:uid="{00000000-0005-0000-0000-0000C9210000}"/>
    <cellStyle name="60% - Акцент5 13 5" xfId="2986" xr:uid="{00000000-0005-0000-0000-0000CA210000}"/>
    <cellStyle name="60% - Акцент5 13 6" xfId="2987" xr:uid="{00000000-0005-0000-0000-0000CB210000}"/>
    <cellStyle name="60% - Акцент5 13 7" xfId="2988" xr:uid="{00000000-0005-0000-0000-0000CC210000}"/>
    <cellStyle name="60% - Акцент5 13 8" xfId="2989" xr:uid="{00000000-0005-0000-0000-0000CD210000}"/>
    <cellStyle name="60% - Акцент5 13 9" xfId="2990" xr:uid="{00000000-0005-0000-0000-0000CE210000}"/>
    <cellStyle name="60% - Акцент5 14" xfId="2991" xr:uid="{00000000-0005-0000-0000-0000CF210000}"/>
    <cellStyle name="60% - Акцент5 14 10" xfId="2992" xr:uid="{00000000-0005-0000-0000-0000D0210000}"/>
    <cellStyle name="60% - Акцент5 14 2" xfId="2993" xr:uid="{00000000-0005-0000-0000-0000D1210000}"/>
    <cellStyle name="60% - Акцент5 14 3" xfId="2994" xr:uid="{00000000-0005-0000-0000-0000D2210000}"/>
    <cellStyle name="60% - Акцент5 14 4" xfId="2995" xr:uid="{00000000-0005-0000-0000-0000D3210000}"/>
    <cellStyle name="60% - Акцент5 14 5" xfId="2996" xr:uid="{00000000-0005-0000-0000-0000D4210000}"/>
    <cellStyle name="60% - Акцент5 14 6" xfId="2997" xr:uid="{00000000-0005-0000-0000-0000D5210000}"/>
    <cellStyle name="60% - Акцент5 14 7" xfId="2998" xr:uid="{00000000-0005-0000-0000-0000D6210000}"/>
    <cellStyle name="60% - Акцент5 14 8" xfId="2999" xr:uid="{00000000-0005-0000-0000-0000D7210000}"/>
    <cellStyle name="60% - Акцент5 14 9" xfId="3000" xr:uid="{00000000-0005-0000-0000-0000D8210000}"/>
    <cellStyle name="60% - Акцент5 15" xfId="3001" xr:uid="{00000000-0005-0000-0000-0000D9210000}"/>
    <cellStyle name="60% - Акцент5 15 2" xfId="3002" xr:uid="{00000000-0005-0000-0000-0000DA210000}"/>
    <cellStyle name="60% - Акцент5 15 3" xfId="3003" xr:uid="{00000000-0005-0000-0000-0000DB210000}"/>
    <cellStyle name="60% - Акцент5 15 4" xfId="3004" xr:uid="{00000000-0005-0000-0000-0000DC210000}"/>
    <cellStyle name="60% - Акцент5 15 5" xfId="3005" xr:uid="{00000000-0005-0000-0000-0000DD210000}"/>
    <cellStyle name="60% - Акцент5 15 6" xfId="3006" xr:uid="{00000000-0005-0000-0000-0000DE210000}"/>
    <cellStyle name="60% - Акцент5 15 7" xfId="3007" xr:uid="{00000000-0005-0000-0000-0000DF210000}"/>
    <cellStyle name="60% - Акцент5 15 8" xfId="3008" xr:uid="{00000000-0005-0000-0000-0000E0210000}"/>
    <cellStyle name="60% - Акцент5 16" xfId="3009" xr:uid="{00000000-0005-0000-0000-0000E1210000}"/>
    <cellStyle name="60% - Акцент5 16 2" xfId="3010" xr:uid="{00000000-0005-0000-0000-0000E2210000}"/>
    <cellStyle name="60% - Акцент5 16 3" xfId="3011" xr:uid="{00000000-0005-0000-0000-0000E3210000}"/>
    <cellStyle name="60% - Акцент5 16 4" xfId="3012" xr:uid="{00000000-0005-0000-0000-0000E4210000}"/>
    <cellStyle name="60% - Акцент5 16 5" xfId="3013" xr:uid="{00000000-0005-0000-0000-0000E5210000}"/>
    <cellStyle name="60% - Акцент5 16 6" xfId="3014" xr:uid="{00000000-0005-0000-0000-0000E6210000}"/>
    <cellStyle name="60% - Акцент5 16 7" xfId="3015" xr:uid="{00000000-0005-0000-0000-0000E7210000}"/>
    <cellStyle name="60% - Акцент5 16 8" xfId="3016" xr:uid="{00000000-0005-0000-0000-0000E8210000}"/>
    <cellStyle name="60% - Акцент5 17" xfId="3017" xr:uid="{00000000-0005-0000-0000-0000E9210000}"/>
    <cellStyle name="60% - Акцент5 17 2" xfId="3018" xr:uid="{00000000-0005-0000-0000-0000EA210000}"/>
    <cellStyle name="60% - Акцент5 17 3" xfId="3019" xr:uid="{00000000-0005-0000-0000-0000EB210000}"/>
    <cellStyle name="60% - Акцент5 17 4" xfId="3020" xr:uid="{00000000-0005-0000-0000-0000EC210000}"/>
    <cellStyle name="60% - Акцент5 17 5" xfId="3021" xr:uid="{00000000-0005-0000-0000-0000ED210000}"/>
    <cellStyle name="60% - Акцент5 18" xfId="3022" xr:uid="{00000000-0005-0000-0000-0000EE210000}"/>
    <cellStyle name="60% - Акцент5 18 2" xfId="3023" xr:uid="{00000000-0005-0000-0000-0000EF210000}"/>
    <cellStyle name="60% - Акцент5 18 3" xfId="3024" xr:uid="{00000000-0005-0000-0000-0000F0210000}"/>
    <cellStyle name="60% - Акцент5 18 4" xfId="3025" xr:uid="{00000000-0005-0000-0000-0000F1210000}"/>
    <cellStyle name="60% - Акцент5 18 5" xfId="3026" xr:uid="{00000000-0005-0000-0000-0000F2210000}"/>
    <cellStyle name="60% - Акцент5 19" xfId="3027" xr:uid="{00000000-0005-0000-0000-0000F3210000}"/>
    <cellStyle name="60% - Акцент5 19 2" xfId="3028" xr:uid="{00000000-0005-0000-0000-0000F4210000}"/>
    <cellStyle name="60% - Акцент5 19 3" xfId="3029" xr:uid="{00000000-0005-0000-0000-0000F5210000}"/>
    <cellStyle name="60% - Акцент5 19 4" xfId="3030" xr:uid="{00000000-0005-0000-0000-0000F6210000}"/>
    <cellStyle name="60% - Акцент5 19 5" xfId="3031" xr:uid="{00000000-0005-0000-0000-0000F7210000}"/>
    <cellStyle name="60% - Акцент5 2" xfId="3032" xr:uid="{00000000-0005-0000-0000-0000F8210000}"/>
    <cellStyle name="60% - Акцент5 2 10" xfId="3033" xr:uid="{00000000-0005-0000-0000-0000F9210000}"/>
    <cellStyle name="60% - Акцент5 2 2" xfId="3034" xr:uid="{00000000-0005-0000-0000-0000FA210000}"/>
    <cellStyle name="60% - Акцент5 2 3" xfId="3035" xr:uid="{00000000-0005-0000-0000-0000FB210000}"/>
    <cellStyle name="60% - Акцент5 2 4" xfId="3036" xr:uid="{00000000-0005-0000-0000-0000FC210000}"/>
    <cellStyle name="60% - Акцент5 2 5" xfId="3037" xr:uid="{00000000-0005-0000-0000-0000FD210000}"/>
    <cellStyle name="60% - Акцент5 2 6" xfId="3038" xr:uid="{00000000-0005-0000-0000-0000FE210000}"/>
    <cellStyle name="60% - Акцент5 2 7" xfId="3039" xr:uid="{00000000-0005-0000-0000-0000FF210000}"/>
    <cellStyle name="60% - Акцент5 2 8" xfId="3040" xr:uid="{00000000-0005-0000-0000-000000220000}"/>
    <cellStyle name="60% - Акцент5 2 9" xfId="3041" xr:uid="{00000000-0005-0000-0000-000001220000}"/>
    <cellStyle name="60% - Акцент5 20" xfId="3042" xr:uid="{00000000-0005-0000-0000-000002220000}"/>
    <cellStyle name="60% - Акцент5 21" xfId="3043" xr:uid="{00000000-0005-0000-0000-000003220000}"/>
    <cellStyle name="60% - Акцент5 22" xfId="3044" xr:uid="{00000000-0005-0000-0000-000004220000}"/>
    <cellStyle name="60% - Акцент5 23" xfId="3045" xr:uid="{00000000-0005-0000-0000-000005220000}"/>
    <cellStyle name="60% - Акцент5 24" xfId="14690" xr:uid="{00000000-0005-0000-0000-000006220000}"/>
    <cellStyle name="60% - Акцент5 3" xfId="3046" xr:uid="{00000000-0005-0000-0000-000007220000}"/>
    <cellStyle name="60% - Акцент5 3 10" xfId="3047" xr:uid="{00000000-0005-0000-0000-000008220000}"/>
    <cellStyle name="60% - Акцент5 3 2" xfId="3048" xr:uid="{00000000-0005-0000-0000-000009220000}"/>
    <cellStyle name="60% - Акцент5 3 3" xfId="3049" xr:uid="{00000000-0005-0000-0000-00000A220000}"/>
    <cellStyle name="60% - Акцент5 3 4" xfId="3050" xr:uid="{00000000-0005-0000-0000-00000B220000}"/>
    <cellStyle name="60% - Акцент5 3 5" xfId="3051" xr:uid="{00000000-0005-0000-0000-00000C220000}"/>
    <cellStyle name="60% - Акцент5 3 6" xfId="3052" xr:uid="{00000000-0005-0000-0000-00000D220000}"/>
    <cellStyle name="60% - Акцент5 3 7" xfId="3053" xr:uid="{00000000-0005-0000-0000-00000E220000}"/>
    <cellStyle name="60% - Акцент5 3 8" xfId="3054" xr:uid="{00000000-0005-0000-0000-00000F220000}"/>
    <cellStyle name="60% - Акцент5 3 9" xfId="3055" xr:uid="{00000000-0005-0000-0000-000010220000}"/>
    <cellStyle name="60% - Акцент5 4" xfId="3056" xr:uid="{00000000-0005-0000-0000-000011220000}"/>
    <cellStyle name="60% - Акцент5 4 10" xfId="3057" xr:uid="{00000000-0005-0000-0000-000012220000}"/>
    <cellStyle name="60% - Акцент5 4 2" xfId="3058" xr:uid="{00000000-0005-0000-0000-000013220000}"/>
    <cellStyle name="60% - Акцент5 4 3" xfId="3059" xr:uid="{00000000-0005-0000-0000-000014220000}"/>
    <cellStyle name="60% - Акцент5 4 4" xfId="3060" xr:uid="{00000000-0005-0000-0000-000015220000}"/>
    <cellStyle name="60% - Акцент5 4 5" xfId="3061" xr:uid="{00000000-0005-0000-0000-000016220000}"/>
    <cellStyle name="60% - Акцент5 4 6" xfId="3062" xr:uid="{00000000-0005-0000-0000-000017220000}"/>
    <cellStyle name="60% - Акцент5 4 7" xfId="3063" xr:uid="{00000000-0005-0000-0000-000018220000}"/>
    <cellStyle name="60% - Акцент5 4 8" xfId="3064" xr:uid="{00000000-0005-0000-0000-000019220000}"/>
    <cellStyle name="60% - Акцент5 4 9" xfId="3065" xr:uid="{00000000-0005-0000-0000-00001A220000}"/>
    <cellStyle name="60% - Акцент5 5" xfId="3066" xr:uid="{00000000-0005-0000-0000-00001B220000}"/>
    <cellStyle name="60% - Акцент5 5 10" xfId="3067" xr:uid="{00000000-0005-0000-0000-00001C220000}"/>
    <cellStyle name="60% - Акцент5 5 2" xfId="3068" xr:uid="{00000000-0005-0000-0000-00001D220000}"/>
    <cellStyle name="60% - Акцент5 5 3" xfId="3069" xr:uid="{00000000-0005-0000-0000-00001E220000}"/>
    <cellStyle name="60% - Акцент5 5 4" xfId="3070" xr:uid="{00000000-0005-0000-0000-00001F220000}"/>
    <cellStyle name="60% - Акцент5 5 5" xfId="3071" xr:uid="{00000000-0005-0000-0000-000020220000}"/>
    <cellStyle name="60% - Акцент5 5 6" xfId="3072" xr:uid="{00000000-0005-0000-0000-000021220000}"/>
    <cellStyle name="60% - Акцент5 5 7" xfId="3073" xr:uid="{00000000-0005-0000-0000-000022220000}"/>
    <cellStyle name="60% - Акцент5 5 8" xfId="3074" xr:uid="{00000000-0005-0000-0000-000023220000}"/>
    <cellStyle name="60% - Акцент5 5 9" xfId="3075" xr:uid="{00000000-0005-0000-0000-000024220000}"/>
    <cellStyle name="60% - Акцент5 6" xfId="3076" xr:uid="{00000000-0005-0000-0000-000025220000}"/>
    <cellStyle name="60% - Акцент5 6 10" xfId="3077" xr:uid="{00000000-0005-0000-0000-000026220000}"/>
    <cellStyle name="60% - Акцент5 6 2" xfId="3078" xr:uid="{00000000-0005-0000-0000-000027220000}"/>
    <cellStyle name="60% - Акцент5 6 3" xfId="3079" xr:uid="{00000000-0005-0000-0000-000028220000}"/>
    <cellStyle name="60% - Акцент5 6 4" xfId="3080" xr:uid="{00000000-0005-0000-0000-000029220000}"/>
    <cellStyle name="60% - Акцент5 6 5" xfId="3081" xr:uid="{00000000-0005-0000-0000-00002A220000}"/>
    <cellStyle name="60% - Акцент5 6 6" xfId="3082" xr:uid="{00000000-0005-0000-0000-00002B220000}"/>
    <cellStyle name="60% - Акцент5 6 7" xfId="3083" xr:uid="{00000000-0005-0000-0000-00002C220000}"/>
    <cellStyle name="60% - Акцент5 6 8" xfId="3084" xr:uid="{00000000-0005-0000-0000-00002D220000}"/>
    <cellStyle name="60% - Акцент5 6 9" xfId="3085" xr:uid="{00000000-0005-0000-0000-00002E220000}"/>
    <cellStyle name="60% - Акцент5 7" xfId="3086" xr:uid="{00000000-0005-0000-0000-00002F220000}"/>
    <cellStyle name="60% - Акцент5 7 10" xfId="3087" xr:uid="{00000000-0005-0000-0000-000030220000}"/>
    <cellStyle name="60% - Акцент5 7 2" xfId="3088" xr:uid="{00000000-0005-0000-0000-000031220000}"/>
    <cellStyle name="60% - Акцент5 7 3" xfId="3089" xr:uid="{00000000-0005-0000-0000-000032220000}"/>
    <cellStyle name="60% - Акцент5 7 4" xfId="3090" xr:uid="{00000000-0005-0000-0000-000033220000}"/>
    <cellStyle name="60% - Акцент5 7 5" xfId="3091" xr:uid="{00000000-0005-0000-0000-000034220000}"/>
    <cellStyle name="60% - Акцент5 7 6" xfId="3092" xr:uid="{00000000-0005-0000-0000-000035220000}"/>
    <cellStyle name="60% - Акцент5 7 7" xfId="3093" xr:uid="{00000000-0005-0000-0000-000036220000}"/>
    <cellStyle name="60% - Акцент5 7 8" xfId="3094" xr:uid="{00000000-0005-0000-0000-000037220000}"/>
    <cellStyle name="60% - Акцент5 7 9" xfId="3095" xr:uid="{00000000-0005-0000-0000-000038220000}"/>
    <cellStyle name="60% - Акцент5 8" xfId="3096" xr:uid="{00000000-0005-0000-0000-000039220000}"/>
    <cellStyle name="60% - Акцент5 8 10" xfId="3097" xr:uid="{00000000-0005-0000-0000-00003A220000}"/>
    <cellStyle name="60% - Акцент5 8 2" xfId="3098" xr:uid="{00000000-0005-0000-0000-00003B220000}"/>
    <cellStyle name="60% - Акцент5 8 3" xfId="3099" xr:uid="{00000000-0005-0000-0000-00003C220000}"/>
    <cellStyle name="60% - Акцент5 8 4" xfId="3100" xr:uid="{00000000-0005-0000-0000-00003D220000}"/>
    <cellStyle name="60% - Акцент5 8 5" xfId="3101" xr:uid="{00000000-0005-0000-0000-00003E220000}"/>
    <cellStyle name="60% - Акцент5 8 6" xfId="3102" xr:uid="{00000000-0005-0000-0000-00003F220000}"/>
    <cellStyle name="60% - Акцент5 8 7" xfId="3103" xr:uid="{00000000-0005-0000-0000-000040220000}"/>
    <cellStyle name="60% - Акцент5 8 8" xfId="3104" xr:uid="{00000000-0005-0000-0000-000041220000}"/>
    <cellStyle name="60% - Акцент5 8 9" xfId="3105" xr:uid="{00000000-0005-0000-0000-000042220000}"/>
    <cellStyle name="60% - Акцент5 9" xfId="3106" xr:uid="{00000000-0005-0000-0000-000043220000}"/>
    <cellStyle name="60% - Акцент5 9 10" xfId="3107" xr:uid="{00000000-0005-0000-0000-000044220000}"/>
    <cellStyle name="60% - Акцент5 9 2" xfId="3108" xr:uid="{00000000-0005-0000-0000-000045220000}"/>
    <cellStyle name="60% - Акцент5 9 3" xfId="3109" xr:uid="{00000000-0005-0000-0000-000046220000}"/>
    <cellStyle name="60% - Акцент5 9 4" xfId="3110" xr:uid="{00000000-0005-0000-0000-000047220000}"/>
    <cellStyle name="60% - Акцент5 9 5" xfId="3111" xr:uid="{00000000-0005-0000-0000-000048220000}"/>
    <cellStyle name="60% - Акцент5 9 6" xfId="3112" xr:uid="{00000000-0005-0000-0000-000049220000}"/>
    <cellStyle name="60% - Акцент5 9 7" xfId="3113" xr:uid="{00000000-0005-0000-0000-00004A220000}"/>
    <cellStyle name="60% - Акцент5 9 8" xfId="3114" xr:uid="{00000000-0005-0000-0000-00004B220000}"/>
    <cellStyle name="60% - Акцент5 9 9" xfId="3115" xr:uid="{00000000-0005-0000-0000-00004C220000}"/>
    <cellStyle name="60% - Акцент6 10" xfId="3116" xr:uid="{00000000-0005-0000-0000-00004D220000}"/>
    <cellStyle name="60% - Акцент6 10 10" xfId="3117" xr:uid="{00000000-0005-0000-0000-00004E220000}"/>
    <cellStyle name="60% - Акцент6 10 2" xfId="3118" xr:uid="{00000000-0005-0000-0000-00004F220000}"/>
    <cellStyle name="60% - Акцент6 10 3" xfId="3119" xr:uid="{00000000-0005-0000-0000-000050220000}"/>
    <cellStyle name="60% - Акцент6 10 4" xfId="3120" xr:uid="{00000000-0005-0000-0000-000051220000}"/>
    <cellStyle name="60% - Акцент6 10 5" xfId="3121" xr:uid="{00000000-0005-0000-0000-000052220000}"/>
    <cellStyle name="60% - Акцент6 10 6" xfId="3122" xr:uid="{00000000-0005-0000-0000-000053220000}"/>
    <cellStyle name="60% - Акцент6 10 7" xfId="3123" xr:uid="{00000000-0005-0000-0000-000054220000}"/>
    <cellStyle name="60% - Акцент6 10 8" xfId="3124" xr:uid="{00000000-0005-0000-0000-000055220000}"/>
    <cellStyle name="60% - Акцент6 10 9" xfId="3125" xr:uid="{00000000-0005-0000-0000-000056220000}"/>
    <cellStyle name="60% - Акцент6 11" xfId="3126" xr:uid="{00000000-0005-0000-0000-000057220000}"/>
    <cellStyle name="60% - Акцент6 11 10" xfId="3127" xr:uid="{00000000-0005-0000-0000-000058220000}"/>
    <cellStyle name="60% - Акцент6 11 2" xfId="3128" xr:uid="{00000000-0005-0000-0000-000059220000}"/>
    <cellStyle name="60% - Акцент6 11 3" xfId="3129" xr:uid="{00000000-0005-0000-0000-00005A220000}"/>
    <cellStyle name="60% - Акцент6 11 4" xfId="3130" xr:uid="{00000000-0005-0000-0000-00005B220000}"/>
    <cellStyle name="60% - Акцент6 11 5" xfId="3131" xr:uid="{00000000-0005-0000-0000-00005C220000}"/>
    <cellStyle name="60% - Акцент6 11 6" xfId="3132" xr:uid="{00000000-0005-0000-0000-00005D220000}"/>
    <cellStyle name="60% - Акцент6 11 7" xfId="3133" xr:uid="{00000000-0005-0000-0000-00005E220000}"/>
    <cellStyle name="60% - Акцент6 11 8" xfId="3134" xr:uid="{00000000-0005-0000-0000-00005F220000}"/>
    <cellStyle name="60% - Акцент6 11 9" xfId="3135" xr:uid="{00000000-0005-0000-0000-000060220000}"/>
    <cellStyle name="60% - Акцент6 12" xfId="3136" xr:uid="{00000000-0005-0000-0000-000061220000}"/>
    <cellStyle name="60% - Акцент6 12 10" xfId="3137" xr:uid="{00000000-0005-0000-0000-000062220000}"/>
    <cellStyle name="60% - Акцент6 12 2" xfId="3138" xr:uid="{00000000-0005-0000-0000-000063220000}"/>
    <cellStyle name="60% - Акцент6 12 3" xfId="3139" xr:uid="{00000000-0005-0000-0000-000064220000}"/>
    <cellStyle name="60% - Акцент6 12 4" xfId="3140" xr:uid="{00000000-0005-0000-0000-000065220000}"/>
    <cellStyle name="60% - Акцент6 12 5" xfId="3141" xr:uid="{00000000-0005-0000-0000-000066220000}"/>
    <cellStyle name="60% - Акцент6 12 6" xfId="3142" xr:uid="{00000000-0005-0000-0000-000067220000}"/>
    <cellStyle name="60% - Акцент6 12 7" xfId="3143" xr:uid="{00000000-0005-0000-0000-000068220000}"/>
    <cellStyle name="60% - Акцент6 12 8" xfId="3144" xr:uid="{00000000-0005-0000-0000-000069220000}"/>
    <cellStyle name="60% - Акцент6 12 9" xfId="3145" xr:uid="{00000000-0005-0000-0000-00006A220000}"/>
    <cellStyle name="60% - Акцент6 13" xfId="3146" xr:uid="{00000000-0005-0000-0000-00006B220000}"/>
    <cellStyle name="60% - Акцент6 13 10" xfId="3147" xr:uid="{00000000-0005-0000-0000-00006C220000}"/>
    <cellStyle name="60% - Акцент6 13 2" xfId="3148" xr:uid="{00000000-0005-0000-0000-00006D220000}"/>
    <cellStyle name="60% - Акцент6 13 3" xfId="3149" xr:uid="{00000000-0005-0000-0000-00006E220000}"/>
    <cellStyle name="60% - Акцент6 13 4" xfId="3150" xr:uid="{00000000-0005-0000-0000-00006F220000}"/>
    <cellStyle name="60% - Акцент6 13 5" xfId="3151" xr:uid="{00000000-0005-0000-0000-000070220000}"/>
    <cellStyle name="60% - Акцент6 13 6" xfId="3152" xr:uid="{00000000-0005-0000-0000-000071220000}"/>
    <cellStyle name="60% - Акцент6 13 7" xfId="3153" xr:uid="{00000000-0005-0000-0000-000072220000}"/>
    <cellStyle name="60% - Акцент6 13 8" xfId="3154" xr:uid="{00000000-0005-0000-0000-000073220000}"/>
    <cellStyle name="60% - Акцент6 13 9" xfId="3155" xr:uid="{00000000-0005-0000-0000-000074220000}"/>
    <cellStyle name="60% - Акцент6 14" xfId="3156" xr:uid="{00000000-0005-0000-0000-000075220000}"/>
    <cellStyle name="60% - Акцент6 14 10" xfId="3157" xr:uid="{00000000-0005-0000-0000-000076220000}"/>
    <cellStyle name="60% - Акцент6 14 2" xfId="3158" xr:uid="{00000000-0005-0000-0000-000077220000}"/>
    <cellStyle name="60% - Акцент6 14 3" xfId="3159" xr:uid="{00000000-0005-0000-0000-000078220000}"/>
    <cellStyle name="60% - Акцент6 14 4" xfId="3160" xr:uid="{00000000-0005-0000-0000-000079220000}"/>
    <cellStyle name="60% - Акцент6 14 5" xfId="3161" xr:uid="{00000000-0005-0000-0000-00007A220000}"/>
    <cellStyle name="60% - Акцент6 14 6" xfId="3162" xr:uid="{00000000-0005-0000-0000-00007B220000}"/>
    <cellStyle name="60% - Акцент6 14 7" xfId="3163" xr:uid="{00000000-0005-0000-0000-00007C220000}"/>
    <cellStyle name="60% - Акцент6 14 8" xfId="3164" xr:uid="{00000000-0005-0000-0000-00007D220000}"/>
    <cellStyle name="60% - Акцент6 14 9" xfId="3165" xr:uid="{00000000-0005-0000-0000-00007E220000}"/>
    <cellStyle name="60% - Акцент6 15" xfId="3166" xr:uid="{00000000-0005-0000-0000-00007F220000}"/>
    <cellStyle name="60% - Акцент6 15 2" xfId="3167" xr:uid="{00000000-0005-0000-0000-000080220000}"/>
    <cellStyle name="60% - Акцент6 15 3" xfId="3168" xr:uid="{00000000-0005-0000-0000-000081220000}"/>
    <cellStyle name="60% - Акцент6 15 4" xfId="3169" xr:uid="{00000000-0005-0000-0000-000082220000}"/>
    <cellStyle name="60% - Акцент6 15 5" xfId="3170" xr:uid="{00000000-0005-0000-0000-000083220000}"/>
    <cellStyle name="60% - Акцент6 15 6" xfId="3171" xr:uid="{00000000-0005-0000-0000-000084220000}"/>
    <cellStyle name="60% - Акцент6 15 7" xfId="3172" xr:uid="{00000000-0005-0000-0000-000085220000}"/>
    <cellStyle name="60% - Акцент6 15 8" xfId="3173" xr:uid="{00000000-0005-0000-0000-000086220000}"/>
    <cellStyle name="60% - Акцент6 16" xfId="3174" xr:uid="{00000000-0005-0000-0000-000087220000}"/>
    <cellStyle name="60% - Акцент6 16 2" xfId="3175" xr:uid="{00000000-0005-0000-0000-000088220000}"/>
    <cellStyle name="60% - Акцент6 16 3" xfId="3176" xr:uid="{00000000-0005-0000-0000-000089220000}"/>
    <cellStyle name="60% - Акцент6 16 4" xfId="3177" xr:uid="{00000000-0005-0000-0000-00008A220000}"/>
    <cellStyle name="60% - Акцент6 16 5" xfId="3178" xr:uid="{00000000-0005-0000-0000-00008B220000}"/>
    <cellStyle name="60% - Акцент6 16 6" xfId="3179" xr:uid="{00000000-0005-0000-0000-00008C220000}"/>
    <cellStyle name="60% - Акцент6 16 7" xfId="3180" xr:uid="{00000000-0005-0000-0000-00008D220000}"/>
    <cellStyle name="60% - Акцент6 16 8" xfId="3181" xr:uid="{00000000-0005-0000-0000-00008E220000}"/>
    <cellStyle name="60% - Акцент6 17" xfId="3182" xr:uid="{00000000-0005-0000-0000-00008F220000}"/>
    <cellStyle name="60% - Акцент6 17 2" xfId="3183" xr:uid="{00000000-0005-0000-0000-000090220000}"/>
    <cellStyle name="60% - Акцент6 17 3" xfId="3184" xr:uid="{00000000-0005-0000-0000-000091220000}"/>
    <cellStyle name="60% - Акцент6 17 4" xfId="3185" xr:uid="{00000000-0005-0000-0000-000092220000}"/>
    <cellStyle name="60% - Акцент6 17 5" xfId="3186" xr:uid="{00000000-0005-0000-0000-000093220000}"/>
    <cellStyle name="60% - Акцент6 18" xfId="3187" xr:uid="{00000000-0005-0000-0000-000094220000}"/>
    <cellStyle name="60% - Акцент6 18 2" xfId="3188" xr:uid="{00000000-0005-0000-0000-000095220000}"/>
    <cellStyle name="60% - Акцент6 18 3" xfId="3189" xr:uid="{00000000-0005-0000-0000-000096220000}"/>
    <cellStyle name="60% - Акцент6 18 4" xfId="3190" xr:uid="{00000000-0005-0000-0000-000097220000}"/>
    <cellStyle name="60% - Акцент6 18 5" xfId="3191" xr:uid="{00000000-0005-0000-0000-000098220000}"/>
    <cellStyle name="60% - Акцент6 19" xfId="3192" xr:uid="{00000000-0005-0000-0000-000099220000}"/>
    <cellStyle name="60% - Акцент6 19 2" xfId="3193" xr:uid="{00000000-0005-0000-0000-00009A220000}"/>
    <cellStyle name="60% - Акцент6 19 3" xfId="3194" xr:uid="{00000000-0005-0000-0000-00009B220000}"/>
    <cellStyle name="60% - Акцент6 19 4" xfId="3195" xr:uid="{00000000-0005-0000-0000-00009C220000}"/>
    <cellStyle name="60% - Акцент6 19 5" xfId="3196" xr:uid="{00000000-0005-0000-0000-00009D220000}"/>
    <cellStyle name="60% - Акцент6 2" xfId="3197" xr:uid="{00000000-0005-0000-0000-00009E220000}"/>
    <cellStyle name="60% - Акцент6 2 10" xfId="3198" xr:uid="{00000000-0005-0000-0000-00009F220000}"/>
    <cellStyle name="60% - Акцент6 2 2" xfId="3199" xr:uid="{00000000-0005-0000-0000-0000A0220000}"/>
    <cellStyle name="60% - Акцент6 2 3" xfId="3200" xr:uid="{00000000-0005-0000-0000-0000A1220000}"/>
    <cellStyle name="60% - Акцент6 2 4" xfId="3201" xr:uid="{00000000-0005-0000-0000-0000A2220000}"/>
    <cellStyle name="60% - Акцент6 2 5" xfId="3202" xr:uid="{00000000-0005-0000-0000-0000A3220000}"/>
    <cellStyle name="60% - Акцент6 2 6" xfId="3203" xr:uid="{00000000-0005-0000-0000-0000A4220000}"/>
    <cellStyle name="60% - Акцент6 2 7" xfId="3204" xr:uid="{00000000-0005-0000-0000-0000A5220000}"/>
    <cellStyle name="60% - Акцент6 2 8" xfId="3205" xr:uid="{00000000-0005-0000-0000-0000A6220000}"/>
    <cellStyle name="60% - Акцент6 2 9" xfId="3206" xr:uid="{00000000-0005-0000-0000-0000A7220000}"/>
    <cellStyle name="60% - Акцент6 20" xfId="3207" xr:uid="{00000000-0005-0000-0000-0000A8220000}"/>
    <cellStyle name="60% - Акцент6 21" xfId="3208" xr:uid="{00000000-0005-0000-0000-0000A9220000}"/>
    <cellStyle name="60% - Акцент6 22" xfId="3209" xr:uid="{00000000-0005-0000-0000-0000AA220000}"/>
    <cellStyle name="60% - Акцент6 23" xfId="3210" xr:uid="{00000000-0005-0000-0000-0000AB220000}"/>
    <cellStyle name="60% - Акцент6 24" xfId="14674" xr:uid="{00000000-0005-0000-0000-0000AC220000}"/>
    <cellStyle name="60% - Акцент6 3" xfId="3211" xr:uid="{00000000-0005-0000-0000-0000AD220000}"/>
    <cellStyle name="60% - Акцент6 3 10" xfId="3212" xr:uid="{00000000-0005-0000-0000-0000AE220000}"/>
    <cellStyle name="60% - Акцент6 3 2" xfId="3213" xr:uid="{00000000-0005-0000-0000-0000AF220000}"/>
    <cellStyle name="60% - Акцент6 3 3" xfId="3214" xr:uid="{00000000-0005-0000-0000-0000B0220000}"/>
    <cellStyle name="60% - Акцент6 3 4" xfId="3215" xr:uid="{00000000-0005-0000-0000-0000B1220000}"/>
    <cellStyle name="60% - Акцент6 3 5" xfId="3216" xr:uid="{00000000-0005-0000-0000-0000B2220000}"/>
    <cellStyle name="60% - Акцент6 3 6" xfId="3217" xr:uid="{00000000-0005-0000-0000-0000B3220000}"/>
    <cellStyle name="60% - Акцент6 3 7" xfId="3218" xr:uid="{00000000-0005-0000-0000-0000B4220000}"/>
    <cellStyle name="60% - Акцент6 3 8" xfId="3219" xr:uid="{00000000-0005-0000-0000-0000B5220000}"/>
    <cellStyle name="60% - Акцент6 3 9" xfId="3220" xr:uid="{00000000-0005-0000-0000-0000B6220000}"/>
    <cellStyle name="60% - Акцент6 4" xfId="3221" xr:uid="{00000000-0005-0000-0000-0000B7220000}"/>
    <cellStyle name="60% - Акцент6 4 10" xfId="3222" xr:uid="{00000000-0005-0000-0000-0000B8220000}"/>
    <cellStyle name="60% - Акцент6 4 2" xfId="3223" xr:uid="{00000000-0005-0000-0000-0000B9220000}"/>
    <cellStyle name="60% - Акцент6 4 3" xfId="3224" xr:uid="{00000000-0005-0000-0000-0000BA220000}"/>
    <cellStyle name="60% - Акцент6 4 4" xfId="3225" xr:uid="{00000000-0005-0000-0000-0000BB220000}"/>
    <cellStyle name="60% - Акцент6 4 5" xfId="3226" xr:uid="{00000000-0005-0000-0000-0000BC220000}"/>
    <cellStyle name="60% - Акцент6 4 6" xfId="3227" xr:uid="{00000000-0005-0000-0000-0000BD220000}"/>
    <cellStyle name="60% - Акцент6 4 7" xfId="3228" xr:uid="{00000000-0005-0000-0000-0000BE220000}"/>
    <cellStyle name="60% - Акцент6 4 8" xfId="3229" xr:uid="{00000000-0005-0000-0000-0000BF220000}"/>
    <cellStyle name="60% - Акцент6 4 9" xfId="3230" xr:uid="{00000000-0005-0000-0000-0000C0220000}"/>
    <cellStyle name="60% - Акцент6 5" xfId="3231" xr:uid="{00000000-0005-0000-0000-0000C1220000}"/>
    <cellStyle name="60% - Акцент6 5 10" xfId="3232" xr:uid="{00000000-0005-0000-0000-0000C2220000}"/>
    <cellStyle name="60% - Акцент6 5 2" xfId="3233" xr:uid="{00000000-0005-0000-0000-0000C3220000}"/>
    <cellStyle name="60% - Акцент6 5 3" xfId="3234" xr:uid="{00000000-0005-0000-0000-0000C4220000}"/>
    <cellStyle name="60% - Акцент6 5 4" xfId="3235" xr:uid="{00000000-0005-0000-0000-0000C5220000}"/>
    <cellStyle name="60% - Акцент6 5 5" xfId="3236" xr:uid="{00000000-0005-0000-0000-0000C6220000}"/>
    <cellStyle name="60% - Акцент6 5 6" xfId="3237" xr:uid="{00000000-0005-0000-0000-0000C7220000}"/>
    <cellStyle name="60% - Акцент6 5 7" xfId="3238" xr:uid="{00000000-0005-0000-0000-0000C8220000}"/>
    <cellStyle name="60% - Акцент6 5 8" xfId="3239" xr:uid="{00000000-0005-0000-0000-0000C9220000}"/>
    <cellStyle name="60% - Акцент6 5 9" xfId="3240" xr:uid="{00000000-0005-0000-0000-0000CA220000}"/>
    <cellStyle name="60% - Акцент6 6" xfId="3241" xr:uid="{00000000-0005-0000-0000-0000CB220000}"/>
    <cellStyle name="60% - Акцент6 6 10" xfId="3242" xr:uid="{00000000-0005-0000-0000-0000CC220000}"/>
    <cellStyle name="60% - Акцент6 6 2" xfId="3243" xr:uid="{00000000-0005-0000-0000-0000CD220000}"/>
    <cellStyle name="60% - Акцент6 6 3" xfId="3244" xr:uid="{00000000-0005-0000-0000-0000CE220000}"/>
    <cellStyle name="60% - Акцент6 6 4" xfId="3245" xr:uid="{00000000-0005-0000-0000-0000CF220000}"/>
    <cellStyle name="60% - Акцент6 6 5" xfId="3246" xr:uid="{00000000-0005-0000-0000-0000D0220000}"/>
    <cellStyle name="60% - Акцент6 6 6" xfId="3247" xr:uid="{00000000-0005-0000-0000-0000D1220000}"/>
    <cellStyle name="60% - Акцент6 6 7" xfId="3248" xr:uid="{00000000-0005-0000-0000-0000D2220000}"/>
    <cellStyle name="60% - Акцент6 6 8" xfId="3249" xr:uid="{00000000-0005-0000-0000-0000D3220000}"/>
    <cellStyle name="60% - Акцент6 6 9" xfId="3250" xr:uid="{00000000-0005-0000-0000-0000D4220000}"/>
    <cellStyle name="60% - Акцент6 7" xfId="3251" xr:uid="{00000000-0005-0000-0000-0000D5220000}"/>
    <cellStyle name="60% - Акцент6 7 10" xfId="3252" xr:uid="{00000000-0005-0000-0000-0000D6220000}"/>
    <cellStyle name="60% - Акцент6 7 2" xfId="3253" xr:uid="{00000000-0005-0000-0000-0000D7220000}"/>
    <cellStyle name="60% - Акцент6 7 3" xfId="3254" xr:uid="{00000000-0005-0000-0000-0000D8220000}"/>
    <cellStyle name="60% - Акцент6 7 4" xfId="3255" xr:uid="{00000000-0005-0000-0000-0000D9220000}"/>
    <cellStyle name="60% - Акцент6 7 5" xfId="3256" xr:uid="{00000000-0005-0000-0000-0000DA220000}"/>
    <cellStyle name="60% - Акцент6 7 6" xfId="3257" xr:uid="{00000000-0005-0000-0000-0000DB220000}"/>
    <cellStyle name="60% - Акцент6 7 7" xfId="3258" xr:uid="{00000000-0005-0000-0000-0000DC220000}"/>
    <cellStyle name="60% - Акцент6 7 8" xfId="3259" xr:uid="{00000000-0005-0000-0000-0000DD220000}"/>
    <cellStyle name="60% - Акцент6 7 9" xfId="3260" xr:uid="{00000000-0005-0000-0000-0000DE220000}"/>
    <cellStyle name="60% - Акцент6 8" xfId="3261" xr:uid="{00000000-0005-0000-0000-0000DF220000}"/>
    <cellStyle name="60% - Акцент6 8 10" xfId="3262" xr:uid="{00000000-0005-0000-0000-0000E0220000}"/>
    <cellStyle name="60% - Акцент6 8 2" xfId="3263" xr:uid="{00000000-0005-0000-0000-0000E1220000}"/>
    <cellStyle name="60% - Акцент6 8 3" xfId="3264" xr:uid="{00000000-0005-0000-0000-0000E2220000}"/>
    <cellStyle name="60% - Акцент6 8 4" xfId="3265" xr:uid="{00000000-0005-0000-0000-0000E3220000}"/>
    <cellStyle name="60% - Акцент6 8 5" xfId="3266" xr:uid="{00000000-0005-0000-0000-0000E4220000}"/>
    <cellStyle name="60% - Акцент6 8 6" xfId="3267" xr:uid="{00000000-0005-0000-0000-0000E5220000}"/>
    <cellStyle name="60% - Акцент6 8 7" xfId="3268" xr:uid="{00000000-0005-0000-0000-0000E6220000}"/>
    <cellStyle name="60% - Акцент6 8 8" xfId="3269" xr:uid="{00000000-0005-0000-0000-0000E7220000}"/>
    <cellStyle name="60% - Акцент6 8 9" xfId="3270" xr:uid="{00000000-0005-0000-0000-0000E8220000}"/>
    <cellStyle name="60% - Акцент6 9" xfId="3271" xr:uid="{00000000-0005-0000-0000-0000E9220000}"/>
    <cellStyle name="60% - Акцент6 9 10" xfId="3272" xr:uid="{00000000-0005-0000-0000-0000EA220000}"/>
    <cellStyle name="60% - Акцент6 9 2" xfId="3273" xr:uid="{00000000-0005-0000-0000-0000EB220000}"/>
    <cellStyle name="60% - Акцент6 9 3" xfId="3274" xr:uid="{00000000-0005-0000-0000-0000EC220000}"/>
    <cellStyle name="60% - Акцент6 9 4" xfId="3275" xr:uid="{00000000-0005-0000-0000-0000ED220000}"/>
    <cellStyle name="60% - Акцент6 9 5" xfId="3276" xr:uid="{00000000-0005-0000-0000-0000EE220000}"/>
    <cellStyle name="60% - Акцент6 9 6" xfId="3277" xr:uid="{00000000-0005-0000-0000-0000EF220000}"/>
    <cellStyle name="60% - Акцент6 9 7" xfId="3278" xr:uid="{00000000-0005-0000-0000-0000F0220000}"/>
    <cellStyle name="60% - Акцент6 9 8" xfId="3279" xr:uid="{00000000-0005-0000-0000-0000F1220000}"/>
    <cellStyle name="60% - Акцент6 9 9" xfId="3280" xr:uid="{00000000-0005-0000-0000-0000F2220000}"/>
    <cellStyle name="Celkem" xfId="19" xr:uid="{00000000-0005-0000-0000-0000F3220000}"/>
    <cellStyle name="Celkem 10" xfId="16425" xr:uid="{00000000-0005-0000-0000-0000F4220000}"/>
    <cellStyle name="Celkem 10 2" xfId="22249" xr:uid="{00000000-0005-0000-0000-0000F5220000}"/>
    <cellStyle name="Celkem 11" xfId="17501" xr:uid="{00000000-0005-0000-0000-0000F6220000}"/>
    <cellStyle name="Celkem 11 2" xfId="23325" xr:uid="{00000000-0005-0000-0000-0000F7220000}"/>
    <cellStyle name="Celkem 2" xfId="201" xr:uid="{00000000-0005-0000-0000-0000F8220000}"/>
    <cellStyle name="Celkem 2 10" xfId="14505" xr:uid="{00000000-0005-0000-0000-0000F9220000}"/>
    <cellStyle name="Celkem 2 10 2" xfId="16098" xr:uid="{00000000-0005-0000-0000-0000FA220000}"/>
    <cellStyle name="Celkem 2 10 2 2" xfId="21923" xr:uid="{00000000-0005-0000-0000-0000FB220000}"/>
    <cellStyle name="Celkem 2 10 3" xfId="20401" xr:uid="{00000000-0005-0000-0000-0000FC220000}"/>
    <cellStyle name="Celkem 2 11" xfId="16217" xr:uid="{00000000-0005-0000-0000-0000FD220000}"/>
    <cellStyle name="Celkem 2 11 2" xfId="22041" xr:uid="{00000000-0005-0000-0000-0000FE220000}"/>
    <cellStyle name="Celkem 2 12" xfId="16424" xr:uid="{00000000-0005-0000-0000-0000FF220000}"/>
    <cellStyle name="Celkem 2 12 2" xfId="22248" xr:uid="{00000000-0005-0000-0000-000000230000}"/>
    <cellStyle name="Celkem 2 13" xfId="17500" xr:uid="{00000000-0005-0000-0000-000001230000}"/>
    <cellStyle name="Celkem 2 13 2" xfId="23324" xr:uid="{00000000-0005-0000-0000-000002230000}"/>
    <cellStyle name="Celkem 2 14" xfId="18886" xr:uid="{00000000-0005-0000-0000-000003230000}"/>
    <cellStyle name="Celkem 2 2" xfId="214" xr:uid="{00000000-0005-0000-0000-000004230000}"/>
    <cellStyle name="Celkem 2 2 2" xfId="249" xr:uid="{00000000-0005-0000-0000-000005230000}"/>
    <cellStyle name="Celkem 2 2 2 2" xfId="300" xr:uid="{00000000-0005-0000-0000-000006230000}"/>
    <cellStyle name="Celkem 2 2 2 2 10" xfId="17497" xr:uid="{00000000-0005-0000-0000-000007230000}"/>
    <cellStyle name="Celkem 2 2 2 2 10 2" xfId="23321" xr:uid="{00000000-0005-0000-0000-000008230000}"/>
    <cellStyle name="Celkem 2 2 2 2 11" xfId="18941" xr:uid="{00000000-0005-0000-0000-000009230000}"/>
    <cellStyle name="Celkem 2 2 2 2 2" xfId="13252" xr:uid="{00000000-0005-0000-0000-00000A230000}"/>
    <cellStyle name="Celkem 2 2 2 2 2 2" xfId="13902" xr:uid="{00000000-0005-0000-0000-00000B230000}"/>
    <cellStyle name="Celkem 2 2 2 2 2 2 10" xfId="19838" xr:uid="{00000000-0005-0000-0000-00000C230000}"/>
    <cellStyle name="Celkem 2 2 2 2 2 2 2" xfId="15537" xr:uid="{00000000-0005-0000-0000-00000D230000}"/>
    <cellStyle name="Celkem 2 2 2 2 2 2 2 2" xfId="16842" xr:uid="{00000000-0005-0000-0000-00000E230000}"/>
    <cellStyle name="Celkem 2 2 2 2 2 2 2 2 2" xfId="17355" xr:uid="{00000000-0005-0000-0000-00000F230000}"/>
    <cellStyle name="Celkem 2 2 2 2 2 2 2 2 2 2" xfId="23179" xr:uid="{00000000-0005-0000-0000-000010230000}"/>
    <cellStyle name="Celkem 2 2 2 2 2 2 2 2 3" xfId="17855" xr:uid="{00000000-0005-0000-0000-000011230000}"/>
    <cellStyle name="Celkem 2 2 2 2 2 2 2 2 3 2" xfId="23679" xr:uid="{00000000-0005-0000-0000-000012230000}"/>
    <cellStyle name="Celkem 2 2 2 2 2 2 2 2 4" xfId="18312" xr:uid="{00000000-0005-0000-0000-000013230000}"/>
    <cellStyle name="Celkem 2 2 2 2 2 2 2 2 4 2" xfId="24136" xr:uid="{00000000-0005-0000-0000-000014230000}"/>
    <cellStyle name="Celkem 2 2 2 2 2 2 2 2 5" xfId="18769" xr:uid="{00000000-0005-0000-0000-000015230000}"/>
    <cellStyle name="Celkem 2 2 2 2 2 2 2 2 5 2" xfId="24593" xr:uid="{00000000-0005-0000-0000-000016230000}"/>
    <cellStyle name="Celkem 2 2 2 2 2 2 2 2 6" xfId="22666" xr:uid="{00000000-0005-0000-0000-000017230000}"/>
    <cellStyle name="Celkem 2 2 2 2 2 2 2 3" xfId="16946" xr:uid="{00000000-0005-0000-0000-000018230000}"/>
    <cellStyle name="Celkem 2 2 2 2 2 2 2 3 2" xfId="17459" xr:uid="{00000000-0005-0000-0000-000019230000}"/>
    <cellStyle name="Celkem 2 2 2 2 2 2 2 3 2 2" xfId="23283" xr:uid="{00000000-0005-0000-0000-00001A230000}"/>
    <cellStyle name="Celkem 2 2 2 2 2 2 2 3 3" xfId="17959" xr:uid="{00000000-0005-0000-0000-00001B230000}"/>
    <cellStyle name="Celkem 2 2 2 2 2 2 2 3 3 2" xfId="23783" xr:uid="{00000000-0005-0000-0000-00001C230000}"/>
    <cellStyle name="Celkem 2 2 2 2 2 2 2 3 4" xfId="18416" xr:uid="{00000000-0005-0000-0000-00001D230000}"/>
    <cellStyle name="Celkem 2 2 2 2 2 2 2 3 4 2" xfId="24240" xr:uid="{00000000-0005-0000-0000-00001E230000}"/>
    <cellStyle name="Celkem 2 2 2 2 2 2 2 3 5" xfId="18873" xr:uid="{00000000-0005-0000-0000-00001F230000}"/>
    <cellStyle name="Celkem 2 2 2 2 2 2 2 3 5 2" xfId="24697" xr:uid="{00000000-0005-0000-0000-000020230000}"/>
    <cellStyle name="Celkem 2 2 2 2 2 2 2 3 6" xfId="22770" xr:uid="{00000000-0005-0000-0000-000021230000}"/>
    <cellStyle name="Celkem 2 2 2 2 2 2 2 4" xfId="16594" xr:uid="{00000000-0005-0000-0000-000022230000}"/>
    <cellStyle name="Celkem 2 2 2 2 2 2 2 4 2" xfId="22418" xr:uid="{00000000-0005-0000-0000-000023230000}"/>
    <cellStyle name="Celkem 2 2 2 2 2 2 2 5" xfId="17107" xr:uid="{00000000-0005-0000-0000-000024230000}"/>
    <cellStyle name="Celkem 2 2 2 2 2 2 2 5 2" xfId="22931" xr:uid="{00000000-0005-0000-0000-000025230000}"/>
    <cellStyle name="Celkem 2 2 2 2 2 2 2 6" xfId="17607" xr:uid="{00000000-0005-0000-0000-000026230000}"/>
    <cellStyle name="Celkem 2 2 2 2 2 2 2 6 2" xfId="23431" xr:uid="{00000000-0005-0000-0000-000027230000}"/>
    <cellStyle name="Celkem 2 2 2 2 2 2 2 7" xfId="18064" xr:uid="{00000000-0005-0000-0000-000028230000}"/>
    <cellStyle name="Celkem 2 2 2 2 2 2 2 7 2" xfId="23888" xr:uid="{00000000-0005-0000-0000-000029230000}"/>
    <cellStyle name="Celkem 2 2 2 2 2 2 2 8" xfId="18521" xr:uid="{00000000-0005-0000-0000-00002A230000}"/>
    <cellStyle name="Celkem 2 2 2 2 2 2 2 8 2" xfId="24345" xr:uid="{00000000-0005-0000-0000-00002B230000}"/>
    <cellStyle name="Celkem 2 2 2 2 2 2 2 9" xfId="21362" xr:uid="{00000000-0005-0000-0000-00002C230000}"/>
    <cellStyle name="Celkem 2 2 2 2 2 2 3" xfId="16794" xr:uid="{00000000-0005-0000-0000-00002D230000}"/>
    <cellStyle name="Celkem 2 2 2 2 2 2 3 2" xfId="17307" xr:uid="{00000000-0005-0000-0000-00002E230000}"/>
    <cellStyle name="Celkem 2 2 2 2 2 2 3 2 2" xfId="23131" xr:uid="{00000000-0005-0000-0000-00002F230000}"/>
    <cellStyle name="Celkem 2 2 2 2 2 2 3 3" xfId="17807" xr:uid="{00000000-0005-0000-0000-000030230000}"/>
    <cellStyle name="Celkem 2 2 2 2 2 2 3 3 2" xfId="23631" xr:uid="{00000000-0005-0000-0000-000031230000}"/>
    <cellStyle name="Celkem 2 2 2 2 2 2 3 4" xfId="18264" xr:uid="{00000000-0005-0000-0000-000032230000}"/>
    <cellStyle name="Celkem 2 2 2 2 2 2 3 4 2" xfId="24088" xr:uid="{00000000-0005-0000-0000-000033230000}"/>
    <cellStyle name="Celkem 2 2 2 2 2 2 3 5" xfId="18721" xr:uid="{00000000-0005-0000-0000-000034230000}"/>
    <cellStyle name="Celkem 2 2 2 2 2 2 3 5 2" xfId="24545" xr:uid="{00000000-0005-0000-0000-000035230000}"/>
    <cellStyle name="Celkem 2 2 2 2 2 2 3 6" xfId="22618" xr:uid="{00000000-0005-0000-0000-000036230000}"/>
    <cellStyle name="Celkem 2 2 2 2 2 2 4" xfId="16898" xr:uid="{00000000-0005-0000-0000-000037230000}"/>
    <cellStyle name="Celkem 2 2 2 2 2 2 4 2" xfId="17411" xr:uid="{00000000-0005-0000-0000-000038230000}"/>
    <cellStyle name="Celkem 2 2 2 2 2 2 4 2 2" xfId="23235" xr:uid="{00000000-0005-0000-0000-000039230000}"/>
    <cellStyle name="Celkem 2 2 2 2 2 2 4 3" xfId="17911" xr:uid="{00000000-0005-0000-0000-00003A230000}"/>
    <cellStyle name="Celkem 2 2 2 2 2 2 4 3 2" xfId="23735" xr:uid="{00000000-0005-0000-0000-00003B230000}"/>
    <cellStyle name="Celkem 2 2 2 2 2 2 4 4" xfId="18368" xr:uid="{00000000-0005-0000-0000-00003C230000}"/>
    <cellStyle name="Celkem 2 2 2 2 2 2 4 4 2" xfId="24192" xr:uid="{00000000-0005-0000-0000-00003D230000}"/>
    <cellStyle name="Celkem 2 2 2 2 2 2 4 5" xfId="18825" xr:uid="{00000000-0005-0000-0000-00003E230000}"/>
    <cellStyle name="Celkem 2 2 2 2 2 2 4 5 2" xfId="24649" xr:uid="{00000000-0005-0000-0000-00003F230000}"/>
    <cellStyle name="Celkem 2 2 2 2 2 2 4 6" xfId="22722" xr:uid="{00000000-0005-0000-0000-000040230000}"/>
    <cellStyle name="Celkem 2 2 2 2 2 2 5" xfId="16546" xr:uid="{00000000-0005-0000-0000-000041230000}"/>
    <cellStyle name="Celkem 2 2 2 2 2 2 5 2" xfId="22370" xr:uid="{00000000-0005-0000-0000-000042230000}"/>
    <cellStyle name="Celkem 2 2 2 2 2 2 6" xfId="17059" xr:uid="{00000000-0005-0000-0000-000043230000}"/>
    <cellStyle name="Celkem 2 2 2 2 2 2 6 2" xfId="22883" xr:uid="{00000000-0005-0000-0000-000044230000}"/>
    <cellStyle name="Celkem 2 2 2 2 2 2 7" xfId="17559" xr:uid="{00000000-0005-0000-0000-000045230000}"/>
    <cellStyle name="Celkem 2 2 2 2 2 2 7 2" xfId="23383" xr:uid="{00000000-0005-0000-0000-000046230000}"/>
    <cellStyle name="Celkem 2 2 2 2 2 2 8" xfId="18016" xr:uid="{00000000-0005-0000-0000-000047230000}"/>
    <cellStyle name="Celkem 2 2 2 2 2 2 8 2" xfId="23840" xr:uid="{00000000-0005-0000-0000-000048230000}"/>
    <cellStyle name="Celkem 2 2 2 2 2 2 9" xfId="18473" xr:uid="{00000000-0005-0000-0000-000049230000}"/>
    <cellStyle name="Celkem 2 2 2 2 2 2 9 2" xfId="24297" xr:uid="{00000000-0005-0000-0000-00004A230000}"/>
    <cellStyle name="Celkem 2 2 2 2 2 3" xfId="14196" xr:uid="{00000000-0005-0000-0000-00004B230000}"/>
    <cellStyle name="Celkem 2 2 2 2 2 3 2" xfId="15790" xr:uid="{00000000-0005-0000-0000-00004C230000}"/>
    <cellStyle name="Celkem 2 2 2 2 2 3 2 2" xfId="21615" xr:uid="{00000000-0005-0000-0000-00004D230000}"/>
    <cellStyle name="Celkem 2 2 2 2 2 3 3" xfId="16612" xr:uid="{00000000-0005-0000-0000-00004E230000}"/>
    <cellStyle name="Celkem 2 2 2 2 2 3 3 2" xfId="22436" xr:uid="{00000000-0005-0000-0000-00004F230000}"/>
    <cellStyle name="Celkem 2 2 2 2 2 3 4" xfId="17125" xr:uid="{00000000-0005-0000-0000-000050230000}"/>
    <cellStyle name="Celkem 2 2 2 2 2 3 4 2" xfId="22949" xr:uid="{00000000-0005-0000-0000-000051230000}"/>
    <cellStyle name="Celkem 2 2 2 2 2 3 5" xfId="17625" xr:uid="{00000000-0005-0000-0000-000052230000}"/>
    <cellStyle name="Celkem 2 2 2 2 2 3 5 2" xfId="23449" xr:uid="{00000000-0005-0000-0000-000053230000}"/>
    <cellStyle name="Celkem 2 2 2 2 2 3 6" xfId="18082" xr:uid="{00000000-0005-0000-0000-000054230000}"/>
    <cellStyle name="Celkem 2 2 2 2 2 3 6 2" xfId="23906" xr:uid="{00000000-0005-0000-0000-000055230000}"/>
    <cellStyle name="Celkem 2 2 2 2 2 3 7" xfId="18539" xr:uid="{00000000-0005-0000-0000-000056230000}"/>
    <cellStyle name="Celkem 2 2 2 2 2 3 7 2" xfId="24363" xr:uid="{00000000-0005-0000-0000-000057230000}"/>
    <cellStyle name="Celkem 2 2 2 2 2 3 8" xfId="20093" xr:uid="{00000000-0005-0000-0000-000058230000}"/>
    <cellStyle name="Celkem 2 2 2 2 2 4" xfId="14449" xr:uid="{00000000-0005-0000-0000-000059230000}"/>
    <cellStyle name="Celkem 2 2 2 2 2 4 2" xfId="16043" xr:uid="{00000000-0005-0000-0000-00005A230000}"/>
    <cellStyle name="Celkem 2 2 2 2 2 4 2 2" xfId="21868" xr:uid="{00000000-0005-0000-0000-00005B230000}"/>
    <cellStyle name="Celkem 2 2 2 2 2 4 3" xfId="20346" xr:uid="{00000000-0005-0000-0000-00005C230000}"/>
    <cellStyle name="Celkem 2 2 2 2 2 5" xfId="14897" xr:uid="{00000000-0005-0000-0000-00005D230000}"/>
    <cellStyle name="Celkem 2 2 2 2 2 5 2" xfId="20725" xr:uid="{00000000-0005-0000-0000-00005E230000}"/>
    <cellStyle name="Celkem 2 2 2 2 2 6" xfId="16488" xr:uid="{00000000-0005-0000-0000-00005F230000}"/>
    <cellStyle name="Celkem 2 2 2 2 2 6 2" xfId="22312" xr:uid="{00000000-0005-0000-0000-000060230000}"/>
    <cellStyle name="Celkem 2 2 2 2 2 7" xfId="17001" xr:uid="{00000000-0005-0000-0000-000061230000}"/>
    <cellStyle name="Celkem 2 2 2 2 2 7 2" xfId="22825" xr:uid="{00000000-0005-0000-0000-000062230000}"/>
    <cellStyle name="Celkem 2 2 2 2 2 8" xfId="19194" xr:uid="{00000000-0005-0000-0000-000063230000}"/>
    <cellStyle name="Celkem 2 2 2 2 3" xfId="13142" xr:uid="{00000000-0005-0000-0000-000064230000}"/>
    <cellStyle name="Celkem 2 2 2 2 3 10" xfId="18655" xr:uid="{00000000-0005-0000-0000-000065230000}"/>
    <cellStyle name="Celkem 2 2 2 2 3 10 2" xfId="24479" xr:uid="{00000000-0005-0000-0000-000066230000}"/>
    <cellStyle name="Celkem 2 2 2 2 3 11" xfId="19085" xr:uid="{00000000-0005-0000-0000-000067230000}"/>
    <cellStyle name="Celkem 2 2 2 2 3 2" xfId="13793" xr:uid="{00000000-0005-0000-0000-000068230000}"/>
    <cellStyle name="Celkem 2 2 2 2 3 2 2" xfId="15428" xr:uid="{00000000-0005-0000-0000-000069230000}"/>
    <cellStyle name="Celkem 2 2 2 2 3 2 2 2" xfId="21253" xr:uid="{00000000-0005-0000-0000-00006A230000}"/>
    <cellStyle name="Celkem 2 2 2 2 3 2 3" xfId="19729" xr:uid="{00000000-0005-0000-0000-00006B230000}"/>
    <cellStyle name="Celkem 2 2 2 2 3 3" xfId="14087" xr:uid="{00000000-0005-0000-0000-00006C230000}"/>
    <cellStyle name="Celkem 2 2 2 2 3 3 2" xfId="15681" xr:uid="{00000000-0005-0000-0000-00006D230000}"/>
    <cellStyle name="Celkem 2 2 2 2 3 3 2 2" xfId="21506" xr:uid="{00000000-0005-0000-0000-00006E230000}"/>
    <cellStyle name="Celkem 2 2 2 2 3 3 3" xfId="19984" xr:uid="{00000000-0005-0000-0000-00006F230000}"/>
    <cellStyle name="Celkem 2 2 2 2 3 4" xfId="14340" xr:uid="{00000000-0005-0000-0000-000070230000}"/>
    <cellStyle name="Celkem 2 2 2 2 3 4 2" xfId="15934" xr:uid="{00000000-0005-0000-0000-000071230000}"/>
    <cellStyle name="Celkem 2 2 2 2 3 4 2 2" xfId="21759" xr:uid="{00000000-0005-0000-0000-000072230000}"/>
    <cellStyle name="Celkem 2 2 2 2 3 4 3" xfId="20237" xr:uid="{00000000-0005-0000-0000-000073230000}"/>
    <cellStyle name="Celkem 2 2 2 2 3 5" xfId="14788" xr:uid="{00000000-0005-0000-0000-000074230000}"/>
    <cellStyle name="Celkem 2 2 2 2 3 5 2" xfId="20616" xr:uid="{00000000-0005-0000-0000-000075230000}"/>
    <cellStyle name="Celkem 2 2 2 2 3 6" xfId="16728" xr:uid="{00000000-0005-0000-0000-000076230000}"/>
    <cellStyle name="Celkem 2 2 2 2 3 6 2" xfId="22552" xr:uid="{00000000-0005-0000-0000-000077230000}"/>
    <cellStyle name="Celkem 2 2 2 2 3 7" xfId="17241" xr:uid="{00000000-0005-0000-0000-000078230000}"/>
    <cellStyle name="Celkem 2 2 2 2 3 7 2" xfId="23065" xr:uid="{00000000-0005-0000-0000-000079230000}"/>
    <cellStyle name="Celkem 2 2 2 2 3 8" xfId="17741" xr:uid="{00000000-0005-0000-0000-00007A230000}"/>
    <cellStyle name="Celkem 2 2 2 2 3 8 2" xfId="23565" xr:uid="{00000000-0005-0000-0000-00007B230000}"/>
    <cellStyle name="Celkem 2 2 2 2 3 9" xfId="18198" xr:uid="{00000000-0005-0000-0000-00007C230000}"/>
    <cellStyle name="Celkem 2 2 2 2 3 9 2" xfId="24022" xr:uid="{00000000-0005-0000-0000-00007D230000}"/>
    <cellStyle name="Celkem 2 2 2 2 4" xfId="13408" xr:uid="{00000000-0005-0000-0000-00007E230000}"/>
    <cellStyle name="Celkem 2 2 2 2 4 2" xfId="15045" xr:uid="{00000000-0005-0000-0000-00007F230000}"/>
    <cellStyle name="Celkem 2 2 2 2 4 2 2" xfId="20870" xr:uid="{00000000-0005-0000-0000-000080230000}"/>
    <cellStyle name="Celkem 2 2 2 2 4 3" xfId="19346" xr:uid="{00000000-0005-0000-0000-000081230000}"/>
    <cellStyle name="Celkem 2 2 2 2 5" xfId="13577" xr:uid="{00000000-0005-0000-0000-000082230000}"/>
    <cellStyle name="Celkem 2 2 2 2 5 2" xfId="15214" xr:uid="{00000000-0005-0000-0000-000083230000}"/>
    <cellStyle name="Celkem 2 2 2 2 5 2 2" xfId="21039" xr:uid="{00000000-0005-0000-0000-000084230000}"/>
    <cellStyle name="Celkem 2 2 2 2 5 3" xfId="19515" xr:uid="{00000000-0005-0000-0000-000085230000}"/>
    <cellStyle name="Celkem 2 2 2 2 6" xfId="13425" xr:uid="{00000000-0005-0000-0000-000086230000}"/>
    <cellStyle name="Celkem 2 2 2 2 6 2" xfId="15062" xr:uid="{00000000-0005-0000-0000-000087230000}"/>
    <cellStyle name="Celkem 2 2 2 2 6 2 2" xfId="20887" xr:uid="{00000000-0005-0000-0000-000088230000}"/>
    <cellStyle name="Celkem 2 2 2 2 6 3" xfId="19363" xr:uid="{00000000-0005-0000-0000-000089230000}"/>
    <cellStyle name="Celkem 2 2 2 2 7" xfId="14559" xr:uid="{00000000-0005-0000-0000-00008A230000}"/>
    <cellStyle name="Celkem 2 2 2 2 7 2" xfId="16152" xr:uid="{00000000-0005-0000-0000-00008B230000}"/>
    <cellStyle name="Celkem 2 2 2 2 7 2 2" xfId="21977" xr:uid="{00000000-0005-0000-0000-00008C230000}"/>
    <cellStyle name="Celkem 2 2 2 2 7 3" xfId="20455" xr:uid="{00000000-0005-0000-0000-00008D230000}"/>
    <cellStyle name="Celkem 2 2 2 2 8" xfId="16220" xr:uid="{00000000-0005-0000-0000-00008E230000}"/>
    <cellStyle name="Celkem 2 2 2 2 8 2" xfId="22044" xr:uid="{00000000-0005-0000-0000-00008F230000}"/>
    <cellStyle name="Celkem 2 2 2 2 9" xfId="16421" xr:uid="{00000000-0005-0000-0000-000090230000}"/>
    <cellStyle name="Celkem 2 2 2 2 9 2" xfId="22245" xr:uid="{00000000-0005-0000-0000-000091230000}"/>
    <cellStyle name="Celkem 2 2 2 3" xfId="13094" xr:uid="{00000000-0005-0000-0000-000092230000}"/>
    <cellStyle name="Celkem 2 2 2 3 10" xfId="18656" xr:uid="{00000000-0005-0000-0000-000093230000}"/>
    <cellStyle name="Celkem 2 2 2 3 10 2" xfId="24480" xr:uid="{00000000-0005-0000-0000-000094230000}"/>
    <cellStyle name="Celkem 2 2 2 3 11" xfId="19037" xr:uid="{00000000-0005-0000-0000-000095230000}"/>
    <cellStyle name="Celkem 2 2 2 3 2" xfId="13745" xr:uid="{00000000-0005-0000-0000-000096230000}"/>
    <cellStyle name="Celkem 2 2 2 3 2 2" xfId="15380" xr:uid="{00000000-0005-0000-0000-000097230000}"/>
    <cellStyle name="Celkem 2 2 2 3 2 2 2" xfId="21205" xr:uid="{00000000-0005-0000-0000-000098230000}"/>
    <cellStyle name="Celkem 2 2 2 3 2 3" xfId="19681" xr:uid="{00000000-0005-0000-0000-000099230000}"/>
    <cellStyle name="Celkem 2 2 2 3 3" xfId="14039" xr:uid="{00000000-0005-0000-0000-00009A230000}"/>
    <cellStyle name="Celkem 2 2 2 3 3 2" xfId="15633" xr:uid="{00000000-0005-0000-0000-00009B230000}"/>
    <cellStyle name="Celkem 2 2 2 3 3 2 2" xfId="21458" xr:uid="{00000000-0005-0000-0000-00009C230000}"/>
    <cellStyle name="Celkem 2 2 2 3 3 3" xfId="19936" xr:uid="{00000000-0005-0000-0000-00009D230000}"/>
    <cellStyle name="Celkem 2 2 2 3 4" xfId="14292" xr:uid="{00000000-0005-0000-0000-00009E230000}"/>
    <cellStyle name="Celkem 2 2 2 3 4 2" xfId="15886" xr:uid="{00000000-0005-0000-0000-00009F230000}"/>
    <cellStyle name="Celkem 2 2 2 3 4 2 2" xfId="21711" xr:uid="{00000000-0005-0000-0000-0000A0230000}"/>
    <cellStyle name="Celkem 2 2 2 3 4 3" xfId="20189" xr:uid="{00000000-0005-0000-0000-0000A1230000}"/>
    <cellStyle name="Celkem 2 2 2 3 5" xfId="14740" xr:uid="{00000000-0005-0000-0000-0000A2230000}"/>
    <cellStyle name="Celkem 2 2 2 3 5 2" xfId="20568" xr:uid="{00000000-0005-0000-0000-0000A3230000}"/>
    <cellStyle name="Celkem 2 2 2 3 6" xfId="16729" xr:uid="{00000000-0005-0000-0000-0000A4230000}"/>
    <cellStyle name="Celkem 2 2 2 3 6 2" xfId="22553" xr:uid="{00000000-0005-0000-0000-0000A5230000}"/>
    <cellStyle name="Celkem 2 2 2 3 7" xfId="17242" xr:uid="{00000000-0005-0000-0000-0000A6230000}"/>
    <cellStyle name="Celkem 2 2 2 3 7 2" xfId="23066" xr:uid="{00000000-0005-0000-0000-0000A7230000}"/>
    <cellStyle name="Celkem 2 2 2 3 8" xfId="17742" xr:uid="{00000000-0005-0000-0000-0000A8230000}"/>
    <cellStyle name="Celkem 2 2 2 3 8 2" xfId="23566" xr:uid="{00000000-0005-0000-0000-0000A9230000}"/>
    <cellStyle name="Celkem 2 2 2 3 9" xfId="18199" xr:uid="{00000000-0005-0000-0000-0000AA230000}"/>
    <cellStyle name="Celkem 2 2 2 3 9 2" xfId="24023" xr:uid="{00000000-0005-0000-0000-0000AB230000}"/>
    <cellStyle name="Celkem 2 2 2 4" xfId="13360" xr:uid="{00000000-0005-0000-0000-0000AC230000}"/>
    <cellStyle name="Celkem 2 2 2 4 2" xfId="14997" xr:uid="{00000000-0005-0000-0000-0000AD230000}"/>
    <cellStyle name="Celkem 2 2 2 4 2 2" xfId="20822" xr:uid="{00000000-0005-0000-0000-0000AE230000}"/>
    <cellStyle name="Celkem 2 2 2 4 3" xfId="19298" xr:uid="{00000000-0005-0000-0000-0000AF230000}"/>
    <cellStyle name="Celkem 2 2 2 5" xfId="13625" xr:uid="{00000000-0005-0000-0000-0000B0230000}"/>
    <cellStyle name="Celkem 2 2 2 5 2" xfId="15262" xr:uid="{00000000-0005-0000-0000-0000B1230000}"/>
    <cellStyle name="Celkem 2 2 2 5 2 2" xfId="21087" xr:uid="{00000000-0005-0000-0000-0000B2230000}"/>
    <cellStyle name="Celkem 2 2 2 5 3" xfId="19563" xr:uid="{00000000-0005-0000-0000-0000B3230000}"/>
    <cellStyle name="Celkem 2 2 2 6" xfId="16219" xr:uid="{00000000-0005-0000-0000-0000B4230000}"/>
    <cellStyle name="Celkem 2 2 2 6 2" xfId="22043" xr:uid="{00000000-0005-0000-0000-0000B5230000}"/>
    <cellStyle name="Celkem 2 2 2 7" xfId="16422" xr:uid="{00000000-0005-0000-0000-0000B6230000}"/>
    <cellStyle name="Celkem 2 2 2 7 2" xfId="22246" xr:uid="{00000000-0005-0000-0000-0000B7230000}"/>
    <cellStyle name="Celkem 2 2 2 8" xfId="17498" xr:uid="{00000000-0005-0000-0000-0000B8230000}"/>
    <cellStyle name="Celkem 2 2 2 8 2" xfId="23322" xr:uid="{00000000-0005-0000-0000-0000B9230000}"/>
    <cellStyle name="Celkem 2 2 3" xfId="270" xr:uid="{00000000-0005-0000-0000-0000BA230000}"/>
    <cellStyle name="Celkem 2 2 3 10" xfId="17496" xr:uid="{00000000-0005-0000-0000-0000BB230000}"/>
    <cellStyle name="Celkem 2 2 3 10 2" xfId="23320" xr:uid="{00000000-0005-0000-0000-0000BC230000}"/>
    <cellStyle name="Celkem 2 2 3 11" xfId="18911" xr:uid="{00000000-0005-0000-0000-0000BD230000}"/>
    <cellStyle name="Celkem 2 2 3 2" xfId="13222" xr:uid="{00000000-0005-0000-0000-0000BE230000}"/>
    <cellStyle name="Celkem 2 2 3 2 2" xfId="13872" xr:uid="{00000000-0005-0000-0000-0000BF230000}"/>
    <cellStyle name="Celkem 2 2 3 2 2 10" xfId="19808" xr:uid="{00000000-0005-0000-0000-0000C0230000}"/>
    <cellStyle name="Celkem 2 2 3 2 2 2" xfId="15507" xr:uid="{00000000-0005-0000-0000-0000C1230000}"/>
    <cellStyle name="Celkem 2 2 3 2 2 2 2" xfId="16812" xr:uid="{00000000-0005-0000-0000-0000C2230000}"/>
    <cellStyle name="Celkem 2 2 3 2 2 2 2 2" xfId="17325" xr:uid="{00000000-0005-0000-0000-0000C3230000}"/>
    <cellStyle name="Celkem 2 2 3 2 2 2 2 2 2" xfId="23149" xr:uid="{00000000-0005-0000-0000-0000C4230000}"/>
    <cellStyle name="Celkem 2 2 3 2 2 2 2 3" xfId="17825" xr:uid="{00000000-0005-0000-0000-0000C5230000}"/>
    <cellStyle name="Celkem 2 2 3 2 2 2 2 3 2" xfId="23649" xr:uid="{00000000-0005-0000-0000-0000C6230000}"/>
    <cellStyle name="Celkem 2 2 3 2 2 2 2 4" xfId="18282" xr:uid="{00000000-0005-0000-0000-0000C7230000}"/>
    <cellStyle name="Celkem 2 2 3 2 2 2 2 4 2" xfId="24106" xr:uid="{00000000-0005-0000-0000-0000C8230000}"/>
    <cellStyle name="Celkem 2 2 3 2 2 2 2 5" xfId="18739" xr:uid="{00000000-0005-0000-0000-0000C9230000}"/>
    <cellStyle name="Celkem 2 2 3 2 2 2 2 5 2" xfId="24563" xr:uid="{00000000-0005-0000-0000-0000CA230000}"/>
    <cellStyle name="Celkem 2 2 3 2 2 2 2 6" xfId="22636" xr:uid="{00000000-0005-0000-0000-0000CB230000}"/>
    <cellStyle name="Celkem 2 2 3 2 2 2 3" xfId="16916" xr:uid="{00000000-0005-0000-0000-0000CC230000}"/>
    <cellStyle name="Celkem 2 2 3 2 2 2 3 2" xfId="17429" xr:uid="{00000000-0005-0000-0000-0000CD230000}"/>
    <cellStyle name="Celkem 2 2 3 2 2 2 3 2 2" xfId="23253" xr:uid="{00000000-0005-0000-0000-0000CE230000}"/>
    <cellStyle name="Celkem 2 2 3 2 2 2 3 3" xfId="17929" xr:uid="{00000000-0005-0000-0000-0000CF230000}"/>
    <cellStyle name="Celkem 2 2 3 2 2 2 3 3 2" xfId="23753" xr:uid="{00000000-0005-0000-0000-0000D0230000}"/>
    <cellStyle name="Celkem 2 2 3 2 2 2 3 4" xfId="18386" xr:uid="{00000000-0005-0000-0000-0000D1230000}"/>
    <cellStyle name="Celkem 2 2 3 2 2 2 3 4 2" xfId="24210" xr:uid="{00000000-0005-0000-0000-0000D2230000}"/>
    <cellStyle name="Celkem 2 2 3 2 2 2 3 5" xfId="18843" xr:uid="{00000000-0005-0000-0000-0000D3230000}"/>
    <cellStyle name="Celkem 2 2 3 2 2 2 3 5 2" xfId="24667" xr:uid="{00000000-0005-0000-0000-0000D4230000}"/>
    <cellStyle name="Celkem 2 2 3 2 2 2 3 6" xfId="22740" xr:uid="{00000000-0005-0000-0000-0000D5230000}"/>
    <cellStyle name="Celkem 2 2 3 2 2 2 4" xfId="16564" xr:uid="{00000000-0005-0000-0000-0000D6230000}"/>
    <cellStyle name="Celkem 2 2 3 2 2 2 4 2" xfId="22388" xr:uid="{00000000-0005-0000-0000-0000D7230000}"/>
    <cellStyle name="Celkem 2 2 3 2 2 2 5" xfId="17077" xr:uid="{00000000-0005-0000-0000-0000D8230000}"/>
    <cellStyle name="Celkem 2 2 3 2 2 2 5 2" xfId="22901" xr:uid="{00000000-0005-0000-0000-0000D9230000}"/>
    <cellStyle name="Celkem 2 2 3 2 2 2 6" xfId="17577" xr:uid="{00000000-0005-0000-0000-0000DA230000}"/>
    <cellStyle name="Celkem 2 2 3 2 2 2 6 2" xfId="23401" xr:uid="{00000000-0005-0000-0000-0000DB230000}"/>
    <cellStyle name="Celkem 2 2 3 2 2 2 7" xfId="18034" xr:uid="{00000000-0005-0000-0000-0000DC230000}"/>
    <cellStyle name="Celkem 2 2 3 2 2 2 7 2" xfId="23858" xr:uid="{00000000-0005-0000-0000-0000DD230000}"/>
    <cellStyle name="Celkem 2 2 3 2 2 2 8" xfId="18491" xr:uid="{00000000-0005-0000-0000-0000DE230000}"/>
    <cellStyle name="Celkem 2 2 3 2 2 2 8 2" xfId="24315" xr:uid="{00000000-0005-0000-0000-0000DF230000}"/>
    <cellStyle name="Celkem 2 2 3 2 2 2 9" xfId="21332" xr:uid="{00000000-0005-0000-0000-0000E0230000}"/>
    <cellStyle name="Celkem 2 2 3 2 2 3" xfId="16764" xr:uid="{00000000-0005-0000-0000-0000E1230000}"/>
    <cellStyle name="Celkem 2 2 3 2 2 3 2" xfId="17277" xr:uid="{00000000-0005-0000-0000-0000E2230000}"/>
    <cellStyle name="Celkem 2 2 3 2 2 3 2 2" xfId="23101" xr:uid="{00000000-0005-0000-0000-0000E3230000}"/>
    <cellStyle name="Celkem 2 2 3 2 2 3 3" xfId="17777" xr:uid="{00000000-0005-0000-0000-0000E4230000}"/>
    <cellStyle name="Celkem 2 2 3 2 2 3 3 2" xfId="23601" xr:uid="{00000000-0005-0000-0000-0000E5230000}"/>
    <cellStyle name="Celkem 2 2 3 2 2 3 4" xfId="18234" xr:uid="{00000000-0005-0000-0000-0000E6230000}"/>
    <cellStyle name="Celkem 2 2 3 2 2 3 4 2" xfId="24058" xr:uid="{00000000-0005-0000-0000-0000E7230000}"/>
    <cellStyle name="Celkem 2 2 3 2 2 3 5" xfId="18691" xr:uid="{00000000-0005-0000-0000-0000E8230000}"/>
    <cellStyle name="Celkem 2 2 3 2 2 3 5 2" xfId="24515" xr:uid="{00000000-0005-0000-0000-0000E9230000}"/>
    <cellStyle name="Celkem 2 2 3 2 2 3 6" xfId="22588" xr:uid="{00000000-0005-0000-0000-0000EA230000}"/>
    <cellStyle name="Celkem 2 2 3 2 2 4" xfId="16868" xr:uid="{00000000-0005-0000-0000-0000EB230000}"/>
    <cellStyle name="Celkem 2 2 3 2 2 4 2" xfId="17381" xr:uid="{00000000-0005-0000-0000-0000EC230000}"/>
    <cellStyle name="Celkem 2 2 3 2 2 4 2 2" xfId="23205" xr:uid="{00000000-0005-0000-0000-0000ED230000}"/>
    <cellStyle name="Celkem 2 2 3 2 2 4 3" xfId="17881" xr:uid="{00000000-0005-0000-0000-0000EE230000}"/>
    <cellStyle name="Celkem 2 2 3 2 2 4 3 2" xfId="23705" xr:uid="{00000000-0005-0000-0000-0000EF230000}"/>
    <cellStyle name="Celkem 2 2 3 2 2 4 4" xfId="18338" xr:uid="{00000000-0005-0000-0000-0000F0230000}"/>
    <cellStyle name="Celkem 2 2 3 2 2 4 4 2" xfId="24162" xr:uid="{00000000-0005-0000-0000-0000F1230000}"/>
    <cellStyle name="Celkem 2 2 3 2 2 4 5" xfId="18795" xr:uid="{00000000-0005-0000-0000-0000F2230000}"/>
    <cellStyle name="Celkem 2 2 3 2 2 4 5 2" xfId="24619" xr:uid="{00000000-0005-0000-0000-0000F3230000}"/>
    <cellStyle name="Celkem 2 2 3 2 2 4 6" xfId="22692" xr:uid="{00000000-0005-0000-0000-0000F4230000}"/>
    <cellStyle name="Celkem 2 2 3 2 2 5" xfId="16516" xr:uid="{00000000-0005-0000-0000-0000F5230000}"/>
    <cellStyle name="Celkem 2 2 3 2 2 5 2" xfId="22340" xr:uid="{00000000-0005-0000-0000-0000F6230000}"/>
    <cellStyle name="Celkem 2 2 3 2 2 6" xfId="17029" xr:uid="{00000000-0005-0000-0000-0000F7230000}"/>
    <cellStyle name="Celkem 2 2 3 2 2 6 2" xfId="22853" xr:uid="{00000000-0005-0000-0000-0000F8230000}"/>
    <cellStyle name="Celkem 2 2 3 2 2 7" xfId="17529" xr:uid="{00000000-0005-0000-0000-0000F9230000}"/>
    <cellStyle name="Celkem 2 2 3 2 2 7 2" xfId="23353" xr:uid="{00000000-0005-0000-0000-0000FA230000}"/>
    <cellStyle name="Celkem 2 2 3 2 2 8" xfId="17986" xr:uid="{00000000-0005-0000-0000-0000FB230000}"/>
    <cellStyle name="Celkem 2 2 3 2 2 8 2" xfId="23810" xr:uid="{00000000-0005-0000-0000-0000FC230000}"/>
    <cellStyle name="Celkem 2 2 3 2 2 9" xfId="18443" xr:uid="{00000000-0005-0000-0000-0000FD230000}"/>
    <cellStyle name="Celkem 2 2 3 2 2 9 2" xfId="24267" xr:uid="{00000000-0005-0000-0000-0000FE230000}"/>
    <cellStyle name="Celkem 2 2 3 2 3" xfId="14166" xr:uid="{00000000-0005-0000-0000-0000FF230000}"/>
    <cellStyle name="Celkem 2 2 3 2 3 2" xfId="15760" xr:uid="{00000000-0005-0000-0000-000000240000}"/>
    <cellStyle name="Celkem 2 2 3 2 3 2 2" xfId="21585" xr:uid="{00000000-0005-0000-0000-000001240000}"/>
    <cellStyle name="Celkem 2 2 3 2 3 3" xfId="16636" xr:uid="{00000000-0005-0000-0000-000002240000}"/>
    <cellStyle name="Celkem 2 2 3 2 3 3 2" xfId="22460" xr:uid="{00000000-0005-0000-0000-000003240000}"/>
    <cellStyle name="Celkem 2 2 3 2 3 4" xfId="17149" xr:uid="{00000000-0005-0000-0000-000004240000}"/>
    <cellStyle name="Celkem 2 2 3 2 3 4 2" xfId="22973" xr:uid="{00000000-0005-0000-0000-000005240000}"/>
    <cellStyle name="Celkem 2 2 3 2 3 5" xfId="17649" xr:uid="{00000000-0005-0000-0000-000006240000}"/>
    <cellStyle name="Celkem 2 2 3 2 3 5 2" xfId="23473" xr:uid="{00000000-0005-0000-0000-000007240000}"/>
    <cellStyle name="Celkem 2 2 3 2 3 6" xfId="18106" xr:uid="{00000000-0005-0000-0000-000008240000}"/>
    <cellStyle name="Celkem 2 2 3 2 3 6 2" xfId="23930" xr:uid="{00000000-0005-0000-0000-000009240000}"/>
    <cellStyle name="Celkem 2 2 3 2 3 7" xfId="18563" xr:uid="{00000000-0005-0000-0000-00000A240000}"/>
    <cellStyle name="Celkem 2 2 3 2 3 7 2" xfId="24387" xr:uid="{00000000-0005-0000-0000-00000B240000}"/>
    <cellStyle name="Celkem 2 2 3 2 3 8" xfId="20063" xr:uid="{00000000-0005-0000-0000-00000C240000}"/>
    <cellStyle name="Celkem 2 2 3 2 4" xfId="14419" xr:uid="{00000000-0005-0000-0000-00000D240000}"/>
    <cellStyle name="Celkem 2 2 3 2 4 2" xfId="16013" xr:uid="{00000000-0005-0000-0000-00000E240000}"/>
    <cellStyle name="Celkem 2 2 3 2 4 2 2" xfId="21838" xr:uid="{00000000-0005-0000-0000-00000F240000}"/>
    <cellStyle name="Celkem 2 2 3 2 4 3" xfId="20316" xr:uid="{00000000-0005-0000-0000-000010240000}"/>
    <cellStyle name="Celkem 2 2 3 2 5" xfId="14867" xr:uid="{00000000-0005-0000-0000-000011240000}"/>
    <cellStyle name="Celkem 2 2 3 2 5 2" xfId="20695" xr:uid="{00000000-0005-0000-0000-000012240000}"/>
    <cellStyle name="Celkem 2 2 3 2 6" xfId="16458" xr:uid="{00000000-0005-0000-0000-000013240000}"/>
    <cellStyle name="Celkem 2 2 3 2 6 2" xfId="22282" xr:uid="{00000000-0005-0000-0000-000014240000}"/>
    <cellStyle name="Celkem 2 2 3 2 7" xfId="16971" xr:uid="{00000000-0005-0000-0000-000015240000}"/>
    <cellStyle name="Celkem 2 2 3 2 7 2" xfId="22795" xr:uid="{00000000-0005-0000-0000-000016240000}"/>
    <cellStyle name="Celkem 2 2 3 2 8" xfId="19164" xr:uid="{00000000-0005-0000-0000-000017240000}"/>
    <cellStyle name="Celkem 2 2 3 3" xfId="13112" xr:uid="{00000000-0005-0000-0000-000018240000}"/>
    <cellStyle name="Celkem 2 2 3 3 10" xfId="18654" xr:uid="{00000000-0005-0000-0000-000019240000}"/>
    <cellStyle name="Celkem 2 2 3 3 10 2" xfId="24478" xr:uid="{00000000-0005-0000-0000-00001A240000}"/>
    <cellStyle name="Celkem 2 2 3 3 11" xfId="19055" xr:uid="{00000000-0005-0000-0000-00001B240000}"/>
    <cellStyle name="Celkem 2 2 3 3 2" xfId="13763" xr:uid="{00000000-0005-0000-0000-00001C240000}"/>
    <cellStyle name="Celkem 2 2 3 3 2 2" xfId="15398" xr:uid="{00000000-0005-0000-0000-00001D240000}"/>
    <cellStyle name="Celkem 2 2 3 3 2 2 2" xfId="21223" xr:uid="{00000000-0005-0000-0000-00001E240000}"/>
    <cellStyle name="Celkem 2 2 3 3 2 3" xfId="19699" xr:uid="{00000000-0005-0000-0000-00001F240000}"/>
    <cellStyle name="Celkem 2 2 3 3 3" xfId="14057" xr:uid="{00000000-0005-0000-0000-000020240000}"/>
    <cellStyle name="Celkem 2 2 3 3 3 2" xfId="15651" xr:uid="{00000000-0005-0000-0000-000021240000}"/>
    <cellStyle name="Celkem 2 2 3 3 3 2 2" xfId="21476" xr:uid="{00000000-0005-0000-0000-000022240000}"/>
    <cellStyle name="Celkem 2 2 3 3 3 3" xfId="19954" xr:uid="{00000000-0005-0000-0000-000023240000}"/>
    <cellStyle name="Celkem 2 2 3 3 4" xfId="14310" xr:uid="{00000000-0005-0000-0000-000024240000}"/>
    <cellStyle name="Celkem 2 2 3 3 4 2" xfId="15904" xr:uid="{00000000-0005-0000-0000-000025240000}"/>
    <cellStyle name="Celkem 2 2 3 3 4 2 2" xfId="21729" xr:uid="{00000000-0005-0000-0000-000026240000}"/>
    <cellStyle name="Celkem 2 2 3 3 4 3" xfId="20207" xr:uid="{00000000-0005-0000-0000-000027240000}"/>
    <cellStyle name="Celkem 2 2 3 3 5" xfId="14758" xr:uid="{00000000-0005-0000-0000-000028240000}"/>
    <cellStyle name="Celkem 2 2 3 3 5 2" xfId="20586" xr:uid="{00000000-0005-0000-0000-000029240000}"/>
    <cellStyle name="Celkem 2 2 3 3 6" xfId="16727" xr:uid="{00000000-0005-0000-0000-00002A240000}"/>
    <cellStyle name="Celkem 2 2 3 3 6 2" xfId="22551" xr:uid="{00000000-0005-0000-0000-00002B240000}"/>
    <cellStyle name="Celkem 2 2 3 3 7" xfId="17240" xr:uid="{00000000-0005-0000-0000-00002C240000}"/>
    <cellStyle name="Celkem 2 2 3 3 7 2" xfId="23064" xr:uid="{00000000-0005-0000-0000-00002D240000}"/>
    <cellStyle name="Celkem 2 2 3 3 8" xfId="17740" xr:uid="{00000000-0005-0000-0000-00002E240000}"/>
    <cellStyle name="Celkem 2 2 3 3 8 2" xfId="23564" xr:uid="{00000000-0005-0000-0000-00002F240000}"/>
    <cellStyle name="Celkem 2 2 3 3 9" xfId="18197" xr:uid="{00000000-0005-0000-0000-000030240000}"/>
    <cellStyle name="Celkem 2 2 3 3 9 2" xfId="24021" xr:uid="{00000000-0005-0000-0000-000031240000}"/>
    <cellStyle name="Celkem 2 2 3 4" xfId="13378" xr:uid="{00000000-0005-0000-0000-000032240000}"/>
    <cellStyle name="Celkem 2 2 3 4 2" xfId="15015" xr:uid="{00000000-0005-0000-0000-000033240000}"/>
    <cellStyle name="Celkem 2 2 3 4 2 2" xfId="20840" xr:uid="{00000000-0005-0000-0000-000034240000}"/>
    <cellStyle name="Celkem 2 2 3 4 3" xfId="19316" xr:uid="{00000000-0005-0000-0000-000035240000}"/>
    <cellStyle name="Celkem 2 2 3 5" xfId="13607" xr:uid="{00000000-0005-0000-0000-000036240000}"/>
    <cellStyle name="Celkem 2 2 3 5 2" xfId="15244" xr:uid="{00000000-0005-0000-0000-000037240000}"/>
    <cellStyle name="Celkem 2 2 3 5 2 2" xfId="21069" xr:uid="{00000000-0005-0000-0000-000038240000}"/>
    <cellStyle name="Celkem 2 2 3 5 3" xfId="19545" xr:uid="{00000000-0005-0000-0000-000039240000}"/>
    <cellStyle name="Celkem 2 2 3 6" xfId="13689" xr:uid="{00000000-0005-0000-0000-00003A240000}"/>
    <cellStyle name="Celkem 2 2 3 6 2" xfId="15324" xr:uid="{00000000-0005-0000-0000-00003B240000}"/>
    <cellStyle name="Celkem 2 2 3 6 2 2" xfId="21149" xr:uid="{00000000-0005-0000-0000-00003C240000}"/>
    <cellStyle name="Celkem 2 2 3 6 3" xfId="19625" xr:uid="{00000000-0005-0000-0000-00003D240000}"/>
    <cellStyle name="Celkem 2 2 3 7" xfId="14529" xr:uid="{00000000-0005-0000-0000-00003E240000}"/>
    <cellStyle name="Celkem 2 2 3 7 2" xfId="16122" xr:uid="{00000000-0005-0000-0000-00003F240000}"/>
    <cellStyle name="Celkem 2 2 3 7 2 2" xfId="21947" xr:uid="{00000000-0005-0000-0000-000040240000}"/>
    <cellStyle name="Celkem 2 2 3 7 3" xfId="20425" xr:uid="{00000000-0005-0000-0000-000041240000}"/>
    <cellStyle name="Celkem 2 2 3 8" xfId="16221" xr:uid="{00000000-0005-0000-0000-000042240000}"/>
    <cellStyle name="Celkem 2 2 3 8 2" xfId="22045" xr:uid="{00000000-0005-0000-0000-000043240000}"/>
    <cellStyle name="Celkem 2 2 3 9" xfId="16420" xr:uid="{00000000-0005-0000-0000-000044240000}"/>
    <cellStyle name="Celkem 2 2 3 9 2" xfId="22244" xr:uid="{00000000-0005-0000-0000-000045240000}"/>
    <cellStyle name="Celkem 2 2 4" xfId="13064" xr:uid="{00000000-0005-0000-0000-000046240000}"/>
    <cellStyle name="Celkem 2 2 4 10" xfId="18657" xr:uid="{00000000-0005-0000-0000-000047240000}"/>
    <cellStyle name="Celkem 2 2 4 10 2" xfId="24481" xr:uid="{00000000-0005-0000-0000-000048240000}"/>
    <cellStyle name="Celkem 2 2 4 11" xfId="19007" xr:uid="{00000000-0005-0000-0000-000049240000}"/>
    <cellStyle name="Celkem 2 2 4 2" xfId="13715" xr:uid="{00000000-0005-0000-0000-00004A240000}"/>
    <cellStyle name="Celkem 2 2 4 2 2" xfId="15350" xr:uid="{00000000-0005-0000-0000-00004B240000}"/>
    <cellStyle name="Celkem 2 2 4 2 2 2" xfId="21175" xr:uid="{00000000-0005-0000-0000-00004C240000}"/>
    <cellStyle name="Celkem 2 2 4 2 3" xfId="19651" xr:uid="{00000000-0005-0000-0000-00004D240000}"/>
    <cellStyle name="Celkem 2 2 4 3" xfId="14009" xr:uid="{00000000-0005-0000-0000-00004E240000}"/>
    <cellStyle name="Celkem 2 2 4 3 2" xfId="15603" xr:uid="{00000000-0005-0000-0000-00004F240000}"/>
    <cellStyle name="Celkem 2 2 4 3 2 2" xfId="21428" xr:uid="{00000000-0005-0000-0000-000050240000}"/>
    <cellStyle name="Celkem 2 2 4 3 3" xfId="19906" xr:uid="{00000000-0005-0000-0000-000051240000}"/>
    <cellStyle name="Celkem 2 2 4 4" xfId="14262" xr:uid="{00000000-0005-0000-0000-000052240000}"/>
    <cellStyle name="Celkem 2 2 4 4 2" xfId="15856" xr:uid="{00000000-0005-0000-0000-000053240000}"/>
    <cellStyle name="Celkem 2 2 4 4 2 2" xfId="21681" xr:uid="{00000000-0005-0000-0000-000054240000}"/>
    <cellStyle name="Celkem 2 2 4 4 3" xfId="20159" xr:uid="{00000000-0005-0000-0000-000055240000}"/>
    <cellStyle name="Celkem 2 2 4 5" xfId="14710" xr:uid="{00000000-0005-0000-0000-000056240000}"/>
    <cellStyle name="Celkem 2 2 4 5 2" xfId="20538" xr:uid="{00000000-0005-0000-0000-000057240000}"/>
    <cellStyle name="Celkem 2 2 4 6" xfId="16730" xr:uid="{00000000-0005-0000-0000-000058240000}"/>
    <cellStyle name="Celkem 2 2 4 6 2" xfId="22554" xr:uid="{00000000-0005-0000-0000-000059240000}"/>
    <cellStyle name="Celkem 2 2 4 7" xfId="17243" xr:uid="{00000000-0005-0000-0000-00005A240000}"/>
    <cellStyle name="Celkem 2 2 4 7 2" xfId="23067" xr:uid="{00000000-0005-0000-0000-00005B240000}"/>
    <cellStyle name="Celkem 2 2 4 8" xfId="17743" xr:uid="{00000000-0005-0000-0000-00005C240000}"/>
    <cellStyle name="Celkem 2 2 4 8 2" xfId="23567" xr:uid="{00000000-0005-0000-0000-00005D240000}"/>
    <cellStyle name="Celkem 2 2 4 9" xfId="18200" xr:uid="{00000000-0005-0000-0000-00005E240000}"/>
    <cellStyle name="Celkem 2 2 4 9 2" xfId="24024" xr:uid="{00000000-0005-0000-0000-00005F240000}"/>
    <cellStyle name="Celkem 2 2 5" xfId="13330" xr:uid="{00000000-0005-0000-0000-000060240000}"/>
    <cellStyle name="Celkem 2 2 5 2" xfId="14967" xr:uid="{00000000-0005-0000-0000-000061240000}"/>
    <cellStyle name="Celkem 2 2 5 2 2" xfId="20792" xr:uid="{00000000-0005-0000-0000-000062240000}"/>
    <cellStyle name="Celkem 2 2 5 3" xfId="19268" xr:uid="{00000000-0005-0000-0000-000063240000}"/>
    <cellStyle name="Celkem 2 2 6" xfId="13655" xr:uid="{00000000-0005-0000-0000-000064240000}"/>
    <cellStyle name="Celkem 2 2 6 2" xfId="15292" xr:uid="{00000000-0005-0000-0000-000065240000}"/>
    <cellStyle name="Celkem 2 2 6 2 2" xfId="21117" xr:uid="{00000000-0005-0000-0000-000066240000}"/>
    <cellStyle name="Celkem 2 2 6 3" xfId="19593" xr:uid="{00000000-0005-0000-0000-000067240000}"/>
    <cellStyle name="Celkem 2 2 7" xfId="16218" xr:uid="{00000000-0005-0000-0000-000068240000}"/>
    <cellStyle name="Celkem 2 2 7 2" xfId="22042" xr:uid="{00000000-0005-0000-0000-000069240000}"/>
    <cellStyle name="Celkem 2 2 8" xfId="16423" xr:uid="{00000000-0005-0000-0000-00006A240000}"/>
    <cellStyle name="Celkem 2 2 8 2" xfId="22247" xr:uid="{00000000-0005-0000-0000-00006B240000}"/>
    <cellStyle name="Celkem 2 2 9" xfId="17499" xr:uid="{00000000-0005-0000-0000-00006C240000}"/>
    <cellStyle name="Celkem 2 2 9 2" xfId="23323" xr:uid="{00000000-0005-0000-0000-00006D240000}"/>
    <cellStyle name="Celkem 2 3" xfId="240" xr:uid="{00000000-0005-0000-0000-00006E240000}"/>
    <cellStyle name="Celkem 2 3 2" xfId="291" xr:uid="{00000000-0005-0000-0000-00006F240000}"/>
    <cellStyle name="Celkem 2 3 2 10" xfId="17494" xr:uid="{00000000-0005-0000-0000-000070240000}"/>
    <cellStyle name="Celkem 2 3 2 10 2" xfId="23318" xr:uid="{00000000-0005-0000-0000-000071240000}"/>
    <cellStyle name="Celkem 2 3 2 11" xfId="18932" xr:uid="{00000000-0005-0000-0000-000072240000}"/>
    <cellStyle name="Celkem 2 3 2 2" xfId="13243" xr:uid="{00000000-0005-0000-0000-000073240000}"/>
    <cellStyle name="Celkem 2 3 2 2 2" xfId="13893" xr:uid="{00000000-0005-0000-0000-000074240000}"/>
    <cellStyle name="Celkem 2 3 2 2 2 10" xfId="19829" xr:uid="{00000000-0005-0000-0000-000075240000}"/>
    <cellStyle name="Celkem 2 3 2 2 2 2" xfId="15528" xr:uid="{00000000-0005-0000-0000-000076240000}"/>
    <cellStyle name="Celkem 2 3 2 2 2 2 2" xfId="16833" xr:uid="{00000000-0005-0000-0000-000077240000}"/>
    <cellStyle name="Celkem 2 3 2 2 2 2 2 2" xfId="17346" xr:uid="{00000000-0005-0000-0000-000078240000}"/>
    <cellStyle name="Celkem 2 3 2 2 2 2 2 2 2" xfId="23170" xr:uid="{00000000-0005-0000-0000-000079240000}"/>
    <cellStyle name="Celkem 2 3 2 2 2 2 2 3" xfId="17846" xr:uid="{00000000-0005-0000-0000-00007A240000}"/>
    <cellStyle name="Celkem 2 3 2 2 2 2 2 3 2" xfId="23670" xr:uid="{00000000-0005-0000-0000-00007B240000}"/>
    <cellStyle name="Celkem 2 3 2 2 2 2 2 4" xfId="18303" xr:uid="{00000000-0005-0000-0000-00007C240000}"/>
    <cellStyle name="Celkem 2 3 2 2 2 2 2 4 2" xfId="24127" xr:uid="{00000000-0005-0000-0000-00007D240000}"/>
    <cellStyle name="Celkem 2 3 2 2 2 2 2 5" xfId="18760" xr:uid="{00000000-0005-0000-0000-00007E240000}"/>
    <cellStyle name="Celkem 2 3 2 2 2 2 2 5 2" xfId="24584" xr:uid="{00000000-0005-0000-0000-00007F240000}"/>
    <cellStyle name="Celkem 2 3 2 2 2 2 2 6" xfId="22657" xr:uid="{00000000-0005-0000-0000-000080240000}"/>
    <cellStyle name="Celkem 2 3 2 2 2 2 3" xfId="16937" xr:uid="{00000000-0005-0000-0000-000081240000}"/>
    <cellStyle name="Celkem 2 3 2 2 2 2 3 2" xfId="17450" xr:uid="{00000000-0005-0000-0000-000082240000}"/>
    <cellStyle name="Celkem 2 3 2 2 2 2 3 2 2" xfId="23274" xr:uid="{00000000-0005-0000-0000-000083240000}"/>
    <cellStyle name="Celkem 2 3 2 2 2 2 3 3" xfId="17950" xr:uid="{00000000-0005-0000-0000-000084240000}"/>
    <cellStyle name="Celkem 2 3 2 2 2 2 3 3 2" xfId="23774" xr:uid="{00000000-0005-0000-0000-000085240000}"/>
    <cellStyle name="Celkem 2 3 2 2 2 2 3 4" xfId="18407" xr:uid="{00000000-0005-0000-0000-000086240000}"/>
    <cellStyle name="Celkem 2 3 2 2 2 2 3 4 2" xfId="24231" xr:uid="{00000000-0005-0000-0000-000087240000}"/>
    <cellStyle name="Celkem 2 3 2 2 2 2 3 5" xfId="18864" xr:uid="{00000000-0005-0000-0000-000088240000}"/>
    <cellStyle name="Celkem 2 3 2 2 2 2 3 5 2" xfId="24688" xr:uid="{00000000-0005-0000-0000-000089240000}"/>
    <cellStyle name="Celkem 2 3 2 2 2 2 3 6" xfId="22761" xr:uid="{00000000-0005-0000-0000-00008A240000}"/>
    <cellStyle name="Celkem 2 3 2 2 2 2 4" xfId="16585" xr:uid="{00000000-0005-0000-0000-00008B240000}"/>
    <cellStyle name="Celkem 2 3 2 2 2 2 4 2" xfId="22409" xr:uid="{00000000-0005-0000-0000-00008C240000}"/>
    <cellStyle name="Celkem 2 3 2 2 2 2 5" xfId="17098" xr:uid="{00000000-0005-0000-0000-00008D240000}"/>
    <cellStyle name="Celkem 2 3 2 2 2 2 5 2" xfId="22922" xr:uid="{00000000-0005-0000-0000-00008E240000}"/>
    <cellStyle name="Celkem 2 3 2 2 2 2 6" xfId="17598" xr:uid="{00000000-0005-0000-0000-00008F240000}"/>
    <cellStyle name="Celkem 2 3 2 2 2 2 6 2" xfId="23422" xr:uid="{00000000-0005-0000-0000-000090240000}"/>
    <cellStyle name="Celkem 2 3 2 2 2 2 7" xfId="18055" xr:uid="{00000000-0005-0000-0000-000091240000}"/>
    <cellStyle name="Celkem 2 3 2 2 2 2 7 2" xfId="23879" xr:uid="{00000000-0005-0000-0000-000092240000}"/>
    <cellStyle name="Celkem 2 3 2 2 2 2 8" xfId="18512" xr:uid="{00000000-0005-0000-0000-000093240000}"/>
    <cellStyle name="Celkem 2 3 2 2 2 2 8 2" xfId="24336" xr:uid="{00000000-0005-0000-0000-000094240000}"/>
    <cellStyle name="Celkem 2 3 2 2 2 2 9" xfId="21353" xr:uid="{00000000-0005-0000-0000-000095240000}"/>
    <cellStyle name="Celkem 2 3 2 2 2 3" xfId="16785" xr:uid="{00000000-0005-0000-0000-000096240000}"/>
    <cellStyle name="Celkem 2 3 2 2 2 3 2" xfId="17298" xr:uid="{00000000-0005-0000-0000-000097240000}"/>
    <cellStyle name="Celkem 2 3 2 2 2 3 2 2" xfId="23122" xr:uid="{00000000-0005-0000-0000-000098240000}"/>
    <cellStyle name="Celkem 2 3 2 2 2 3 3" xfId="17798" xr:uid="{00000000-0005-0000-0000-000099240000}"/>
    <cellStyle name="Celkem 2 3 2 2 2 3 3 2" xfId="23622" xr:uid="{00000000-0005-0000-0000-00009A240000}"/>
    <cellStyle name="Celkem 2 3 2 2 2 3 4" xfId="18255" xr:uid="{00000000-0005-0000-0000-00009B240000}"/>
    <cellStyle name="Celkem 2 3 2 2 2 3 4 2" xfId="24079" xr:uid="{00000000-0005-0000-0000-00009C240000}"/>
    <cellStyle name="Celkem 2 3 2 2 2 3 5" xfId="18712" xr:uid="{00000000-0005-0000-0000-00009D240000}"/>
    <cellStyle name="Celkem 2 3 2 2 2 3 5 2" xfId="24536" xr:uid="{00000000-0005-0000-0000-00009E240000}"/>
    <cellStyle name="Celkem 2 3 2 2 2 3 6" xfId="22609" xr:uid="{00000000-0005-0000-0000-00009F240000}"/>
    <cellStyle name="Celkem 2 3 2 2 2 4" xfId="16889" xr:uid="{00000000-0005-0000-0000-0000A0240000}"/>
    <cellStyle name="Celkem 2 3 2 2 2 4 2" xfId="17402" xr:uid="{00000000-0005-0000-0000-0000A1240000}"/>
    <cellStyle name="Celkem 2 3 2 2 2 4 2 2" xfId="23226" xr:uid="{00000000-0005-0000-0000-0000A2240000}"/>
    <cellStyle name="Celkem 2 3 2 2 2 4 3" xfId="17902" xr:uid="{00000000-0005-0000-0000-0000A3240000}"/>
    <cellStyle name="Celkem 2 3 2 2 2 4 3 2" xfId="23726" xr:uid="{00000000-0005-0000-0000-0000A4240000}"/>
    <cellStyle name="Celkem 2 3 2 2 2 4 4" xfId="18359" xr:uid="{00000000-0005-0000-0000-0000A5240000}"/>
    <cellStyle name="Celkem 2 3 2 2 2 4 4 2" xfId="24183" xr:uid="{00000000-0005-0000-0000-0000A6240000}"/>
    <cellStyle name="Celkem 2 3 2 2 2 4 5" xfId="18816" xr:uid="{00000000-0005-0000-0000-0000A7240000}"/>
    <cellStyle name="Celkem 2 3 2 2 2 4 5 2" xfId="24640" xr:uid="{00000000-0005-0000-0000-0000A8240000}"/>
    <cellStyle name="Celkem 2 3 2 2 2 4 6" xfId="22713" xr:uid="{00000000-0005-0000-0000-0000A9240000}"/>
    <cellStyle name="Celkem 2 3 2 2 2 5" xfId="16537" xr:uid="{00000000-0005-0000-0000-0000AA240000}"/>
    <cellStyle name="Celkem 2 3 2 2 2 5 2" xfId="22361" xr:uid="{00000000-0005-0000-0000-0000AB240000}"/>
    <cellStyle name="Celkem 2 3 2 2 2 6" xfId="17050" xr:uid="{00000000-0005-0000-0000-0000AC240000}"/>
    <cellStyle name="Celkem 2 3 2 2 2 6 2" xfId="22874" xr:uid="{00000000-0005-0000-0000-0000AD240000}"/>
    <cellStyle name="Celkem 2 3 2 2 2 7" xfId="17550" xr:uid="{00000000-0005-0000-0000-0000AE240000}"/>
    <cellStyle name="Celkem 2 3 2 2 2 7 2" xfId="23374" xr:uid="{00000000-0005-0000-0000-0000AF240000}"/>
    <cellStyle name="Celkem 2 3 2 2 2 8" xfId="18007" xr:uid="{00000000-0005-0000-0000-0000B0240000}"/>
    <cellStyle name="Celkem 2 3 2 2 2 8 2" xfId="23831" xr:uid="{00000000-0005-0000-0000-0000B1240000}"/>
    <cellStyle name="Celkem 2 3 2 2 2 9" xfId="18464" xr:uid="{00000000-0005-0000-0000-0000B2240000}"/>
    <cellStyle name="Celkem 2 3 2 2 2 9 2" xfId="24288" xr:uid="{00000000-0005-0000-0000-0000B3240000}"/>
    <cellStyle name="Celkem 2 3 2 2 3" xfId="14187" xr:uid="{00000000-0005-0000-0000-0000B4240000}"/>
    <cellStyle name="Celkem 2 3 2 2 3 2" xfId="15781" xr:uid="{00000000-0005-0000-0000-0000B5240000}"/>
    <cellStyle name="Celkem 2 3 2 2 3 2 2" xfId="21606" xr:uid="{00000000-0005-0000-0000-0000B6240000}"/>
    <cellStyle name="Celkem 2 3 2 2 3 3" xfId="16621" xr:uid="{00000000-0005-0000-0000-0000B7240000}"/>
    <cellStyle name="Celkem 2 3 2 2 3 3 2" xfId="22445" xr:uid="{00000000-0005-0000-0000-0000B8240000}"/>
    <cellStyle name="Celkem 2 3 2 2 3 4" xfId="17134" xr:uid="{00000000-0005-0000-0000-0000B9240000}"/>
    <cellStyle name="Celkem 2 3 2 2 3 4 2" xfId="22958" xr:uid="{00000000-0005-0000-0000-0000BA240000}"/>
    <cellStyle name="Celkem 2 3 2 2 3 5" xfId="17634" xr:uid="{00000000-0005-0000-0000-0000BB240000}"/>
    <cellStyle name="Celkem 2 3 2 2 3 5 2" xfId="23458" xr:uid="{00000000-0005-0000-0000-0000BC240000}"/>
    <cellStyle name="Celkem 2 3 2 2 3 6" xfId="18091" xr:uid="{00000000-0005-0000-0000-0000BD240000}"/>
    <cellStyle name="Celkem 2 3 2 2 3 6 2" xfId="23915" xr:uid="{00000000-0005-0000-0000-0000BE240000}"/>
    <cellStyle name="Celkem 2 3 2 2 3 7" xfId="18548" xr:uid="{00000000-0005-0000-0000-0000BF240000}"/>
    <cellStyle name="Celkem 2 3 2 2 3 7 2" xfId="24372" xr:uid="{00000000-0005-0000-0000-0000C0240000}"/>
    <cellStyle name="Celkem 2 3 2 2 3 8" xfId="20084" xr:uid="{00000000-0005-0000-0000-0000C1240000}"/>
    <cellStyle name="Celkem 2 3 2 2 4" xfId="14440" xr:uid="{00000000-0005-0000-0000-0000C2240000}"/>
    <cellStyle name="Celkem 2 3 2 2 4 2" xfId="16034" xr:uid="{00000000-0005-0000-0000-0000C3240000}"/>
    <cellStyle name="Celkem 2 3 2 2 4 2 2" xfId="21859" xr:uid="{00000000-0005-0000-0000-0000C4240000}"/>
    <cellStyle name="Celkem 2 3 2 2 4 3" xfId="20337" xr:uid="{00000000-0005-0000-0000-0000C5240000}"/>
    <cellStyle name="Celkem 2 3 2 2 5" xfId="14888" xr:uid="{00000000-0005-0000-0000-0000C6240000}"/>
    <cellStyle name="Celkem 2 3 2 2 5 2" xfId="20716" xr:uid="{00000000-0005-0000-0000-0000C7240000}"/>
    <cellStyle name="Celkem 2 3 2 2 6" xfId="16479" xr:uid="{00000000-0005-0000-0000-0000C8240000}"/>
    <cellStyle name="Celkem 2 3 2 2 6 2" xfId="22303" xr:uid="{00000000-0005-0000-0000-0000C9240000}"/>
    <cellStyle name="Celkem 2 3 2 2 7" xfId="16992" xr:uid="{00000000-0005-0000-0000-0000CA240000}"/>
    <cellStyle name="Celkem 2 3 2 2 7 2" xfId="22816" xr:uid="{00000000-0005-0000-0000-0000CB240000}"/>
    <cellStyle name="Celkem 2 3 2 2 8" xfId="19185" xr:uid="{00000000-0005-0000-0000-0000CC240000}"/>
    <cellStyle name="Celkem 2 3 2 3" xfId="13133" xr:uid="{00000000-0005-0000-0000-0000CD240000}"/>
    <cellStyle name="Celkem 2 3 2 3 10" xfId="18652" xr:uid="{00000000-0005-0000-0000-0000CE240000}"/>
    <cellStyle name="Celkem 2 3 2 3 10 2" xfId="24476" xr:uid="{00000000-0005-0000-0000-0000CF240000}"/>
    <cellStyle name="Celkem 2 3 2 3 11" xfId="19076" xr:uid="{00000000-0005-0000-0000-0000D0240000}"/>
    <cellStyle name="Celkem 2 3 2 3 2" xfId="13784" xr:uid="{00000000-0005-0000-0000-0000D1240000}"/>
    <cellStyle name="Celkem 2 3 2 3 2 2" xfId="15419" xr:uid="{00000000-0005-0000-0000-0000D2240000}"/>
    <cellStyle name="Celkem 2 3 2 3 2 2 2" xfId="21244" xr:uid="{00000000-0005-0000-0000-0000D3240000}"/>
    <cellStyle name="Celkem 2 3 2 3 2 3" xfId="19720" xr:uid="{00000000-0005-0000-0000-0000D4240000}"/>
    <cellStyle name="Celkem 2 3 2 3 3" xfId="14078" xr:uid="{00000000-0005-0000-0000-0000D5240000}"/>
    <cellStyle name="Celkem 2 3 2 3 3 2" xfId="15672" xr:uid="{00000000-0005-0000-0000-0000D6240000}"/>
    <cellStyle name="Celkem 2 3 2 3 3 2 2" xfId="21497" xr:uid="{00000000-0005-0000-0000-0000D7240000}"/>
    <cellStyle name="Celkem 2 3 2 3 3 3" xfId="19975" xr:uid="{00000000-0005-0000-0000-0000D8240000}"/>
    <cellStyle name="Celkem 2 3 2 3 4" xfId="14331" xr:uid="{00000000-0005-0000-0000-0000D9240000}"/>
    <cellStyle name="Celkem 2 3 2 3 4 2" xfId="15925" xr:uid="{00000000-0005-0000-0000-0000DA240000}"/>
    <cellStyle name="Celkem 2 3 2 3 4 2 2" xfId="21750" xr:uid="{00000000-0005-0000-0000-0000DB240000}"/>
    <cellStyle name="Celkem 2 3 2 3 4 3" xfId="20228" xr:uid="{00000000-0005-0000-0000-0000DC240000}"/>
    <cellStyle name="Celkem 2 3 2 3 5" xfId="14779" xr:uid="{00000000-0005-0000-0000-0000DD240000}"/>
    <cellStyle name="Celkem 2 3 2 3 5 2" xfId="20607" xr:uid="{00000000-0005-0000-0000-0000DE240000}"/>
    <cellStyle name="Celkem 2 3 2 3 6" xfId="16725" xr:uid="{00000000-0005-0000-0000-0000DF240000}"/>
    <cellStyle name="Celkem 2 3 2 3 6 2" xfId="22549" xr:uid="{00000000-0005-0000-0000-0000E0240000}"/>
    <cellStyle name="Celkem 2 3 2 3 7" xfId="17238" xr:uid="{00000000-0005-0000-0000-0000E1240000}"/>
    <cellStyle name="Celkem 2 3 2 3 7 2" xfId="23062" xr:uid="{00000000-0005-0000-0000-0000E2240000}"/>
    <cellStyle name="Celkem 2 3 2 3 8" xfId="17738" xr:uid="{00000000-0005-0000-0000-0000E3240000}"/>
    <cellStyle name="Celkem 2 3 2 3 8 2" xfId="23562" xr:uid="{00000000-0005-0000-0000-0000E4240000}"/>
    <cellStyle name="Celkem 2 3 2 3 9" xfId="18195" xr:uid="{00000000-0005-0000-0000-0000E5240000}"/>
    <cellStyle name="Celkem 2 3 2 3 9 2" xfId="24019" xr:uid="{00000000-0005-0000-0000-0000E6240000}"/>
    <cellStyle name="Celkem 2 3 2 4" xfId="13399" xr:uid="{00000000-0005-0000-0000-0000E7240000}"/>
    <cellStyle name="Celkem 2 3 2 4 2" xfId="15036" xr:uid="{00000000-0005-0000-0000-0000E8240000}"/>
    <cellStyle name="Celkem 2 3 2 4 2 2" xfId="20861" xr:uid="{00000000-0005-0000-0000-0000E9240000}"/>
    <cellStyle name="Celkem 2 3 2 4 3" xfId="19337" xr:uid="{00000000-0005-0000-0000-0000EA240000}"/>
    <cellStyle name="Celkem 2 3 2 5" xfId="13586" xr:uid="{00000000-0005-0000-0000-0000EB240000}"/>
    <cellStyle name="Celkem 2 3 2 5 2" xfId="15223" xr:uid="{00000000-0005-0000-0000-0000EC240000}"/>
    <cellStyle name="Celkem 2 3 2 5 2 2" xfId="21048" xr:uid="{00000000-0005-0000-0000-0000ED240000}"/>
    <cellStyle name="Celkem 2 3 2 5 3" xfId="19524" xr:uid="{00000000-0005-0000-0000-0000EE240000}"/>
    <cellStyle name="Celkem 2 3 2 6" xfId="13694" xr:uid="{00000000-0005-0000-0000-0000EF240000}"/>
    <cellStyle name="Celkem 2 3 2 6 2" xfId="15329" xr:uid="{00000000-0005-0000-0000-0000F0240000}"/>
    <cellStyle name="Celkem 2 3 2 6 2 2" xfId="21154" xr:uid="{00000000-0005-0000-0000-0000F1240000}"/>
    <cellStyle name="Celkem 2 3 2 6 3" xfId="19630" xr:uid="{00000000-0005-0000-0000-0000F2240000}"/>
    <cellStyle name="Celkem 2 3 2 7" xfId="14550" xr:uid="{00000000-0005-0000-0000-0000F3240000}"/>
    <cellStyle name="Celkem 2 3 2 7 2" xfId="16143" xr:uid="{00000000-0005-0000-0000-0000F4240000}"/>
    <cellStyle name="Celkem 2 3 2 7 2 2" xfId="21968" xr:uid="{00000000-0005-0000-0000-0000F5240000}"/>
    <cellStyle name="Celkem 2 3 2 7 3" xfId="20446" xr:uid="{00000000-0005-0000-0000-0000F6240000}"/>
    <cellStyle name="Celkem 2 3 2 8" xfId="16223" xr:uid="{00000000-0005-0000-0000-0000F7240000}"/>
    <cellStyle name="Celkem 2 3 2 8 2" xfId="22047" xr:uid="{00000000-0005-0000-0000-0000F8240000}"/>
    <cellStyle name="Celkem 2 3 2 9" xfId="16418" xr:uid="{00000000-0005-0000-0000-0000F9240000}"/>
    <cellStyle name="Celkem 2 3 2 9 2" xfId="22242" xr:uid="{00000000-0005-0000-0000-0000FA240000}"/>
    <cellStyle name="Celkem 2 3 3" xfId="13085" xr:uid="{00000000-0005-0000-0000-0000FB240000}"/>
    <cellStyle name="Celkem 2 3 3 10" xfId="18653" xr:uid="{00000000-0005-0000-0000-0000FC240000}"/>
    <cellStyle name="Celkem 2 3 3 10 2" xfId="24477" xr:uid="{00000000-0005-0000-0000-0000FD240000}"/>
    <cellStyle name="Celkem 2 3 3 11" xfId="19028" xr:uid="{00000000-0005-0000-0000-0000FE240000}"/>
    <cellStyle name="Celkem 2 3 3 2" xfId="13736" xr:uid="{00000000-0005-0000-0000-0000FF240000}"/>
    <cellStyle name="Celkem 2 3 3 2 2" xfId="15371" xr:uid="{00000000-0005-0000-0000-000000250000}"/>
    <cellStyle name="Celkem 2 3 3 2 2 2" xfId="21196" xr:uid="{00000000-0005-0000-0000-000001250000}"/>
    <cellStyle name="Celkem 2 3 3 2 3" xfId="19672" xr:uid="{00000000-0005-0000-0000-000002250000}"/>
    <cellStyle name="Celkem 2 3 3 3" xfId="14030" xr:uid="{00000000-0005-0000-0000-000003250000}"/>
    <cellStyle name="Celkem 2 3 3 3 2" xfId="15624" xr:uid="{00000000-0005-0000-0000-000004250000}"/>
    <cellStyle name="Celkem 2 3 3 3 2 2" xfId="21449" xr:uid="{00000000-0005-0000-0000-000005250000}"/>
    <cellStyle name="Celkem 2 3 3 3 3" xfId="19927" xr:uid="{00000000-0005-0000-0000-000006250000}"/>
    <cellStyle name="Celkem 2 3 3 4" xfId="14283" xr:uid="{00000000-0005-0000-0000-000007250000}"/>
    <cellStyle name="Celkem 2 3 3 4 2" xfId="15877" xr:uid="{00000000-0005-0000-0000-000008250000}"/>
    <cellStyle name="Celkem 2 3 3 4 2 2" xfId="21702" xr:uid="{00000000-0005-0000-0000-000009250000}"/>
    <cellStyle name="Celkem 2 3 3 4 3" xfId="20180" xr:uid="{00000000-0005-0000-0000-00000A250000}"/>
    <cellStyle name="Celkem 2 3 3 5" xfId="14731" xr:uid="{00000000-0005-0000-0000-00000B250000}"/>
    <cellStyle name="Celkem 2 3 3 5 2" xfId="20559" xr:uid="{00000000-0005-0000-0000-00000C250000}"/>
    <cellStyle name="Celkem 2 3 3 6" xfId="16726" xr:uid="{00000000-0005-0000-0000-00000D250000}"/>
    <cellStyle name="Celkem 2 3 3 6 2" xfId="22550" xr:uid="{00000000-0005-0000-0000-00000E250000}"/>
    <cellStyle name="Celkem 2 3 3 7" xfId="17239" xr:uid="{00000000-0005-0000-0000-00000F250000}"/>
    <cellStyle name="Celkem 2 3 3 7 2" xfId="23063" xr:uid="{00000000-0005-0000-0000-000010250000}"/>
    <cellStyle name="Celkem 2 3 3 8" xfId="17739" xr:uid="{00000000-0005-0000-0000-000011250000}"/>
    <cellStyle name="Celkem 2 3 3 8 2" xfId="23563" xr:uid="{00000000-0005-0000-0000-000012250000}"/>
    <cellStyle name="Celkem 2 3 3 9" xfId="18196" xr:uid="{00000000-0005-0000-0000-000013250000}"/>
    <cellStyle name="Celkem 2 3 3 9 2" xfId="24020" xr:uid="{00000000-0005-0000-0000-000014250000}"/>
    <cellStyle name="Celkem 2 3 4" xfId="13351" xr:uid="{00000000-0005-0000-0000-000015250000}"/>
    <cellStyle name="Celkem 2 3 4 2" xfId="14988" xr:uid="{00000000-0005-0000-0000-000016250000}"/>
    <cellStyle name="Celkem 2 3 4 2 2" xfId="20813" xr:uid="{00000000-0005-0000-0000-000017250000}"/>
    <cellStyle name="Celkem 2 3 4 3" xfId="19289" xr:uid="{00000000-0005-0000-0000-000018250000}"/>
    <cellStyle name="Celkem 2 3 5" xfId="13634" xr:uid="{00000000-0005-0000-0000-000019250000}"/>
    <cellStyle name="Celkem 2 3 5 2" xfId="15271" xr:uid="{00000000-0005-0000-0000-00001A250000}"/>
    <cellStyle name="Celkem 2 3 5 2 2" xfId="21096" xr:uid="{00000000-0005-0000-0000-00001B250000}"/>
    <cellStyle name="Celkem 2 3 5 3" xfId="19572" xr:uid="{00000000-0005-0000-0000-00001C250000}"/>
    <cellStyle name="Celkem 2 3 6" xfId="16222" xr:uid="{00000000-0005-0000-0000-00001D250000}"/>
    <cellStyle name="Celkem 2 3 6 2" xfId="22046" xr:uid="{00000000-0005-0000-0000-00001E250000}"/>
    <cellStyle name="Celkem 2 3 7" xfId="16419" xr:uid="{00000000-0005-0000-0000-00001F250000}"/>
    <cellStyle name="Celkem 2 3 7 2" xfId="22243" xr:uid="{00000000-0005-0000-0000-000020250000}"/>
    <cellStyle name="Celkem 2 3 8" xfId="17495" xr:uid="{00000000-0005-0000-0000-000021250000}"/>
    <cellStyle name="Celkem 2 3 8 2" xfId="23319" xr:uid="{00000000-0005-0000-0000-000022250000}"/>
    <cellStyle name="Celkem 2 4" xfId="223" xr:uid="{00000000-0005-0000-0000-000023250000}"/>
    <cellStyle name="Celkem 2 4 2" xfId="276" xr:uid="{00000000-0005-0000-0000-000024250000}"/>
    <cellStyle name="Celkem 2 4 2 10" xfId="17492" xr:uid="{00000000-0005-0000-0000-000025250000}"/>
    <cellStyle name="Celkem 2 4 2 10 2" xfId="23316" xr:uid="{00000000-0005-0000-0000-000026250000}"/>
    <cellStyle name="Celkem 2 4 2 11" xfId="18917" xr:uid="{00000000-0005-0000-0000-000027250000}"/>
    <cellStyle name="Celkem 2 4 2 2" xfId="13228" xr:uid="{00000000-0005-0000-0000-000028250000}"/>
    <cellStyle name="Celkem 2 4 2 2 2" xfId="13878" xr:uid="{00000000-0005-0000-0000-000029250000}"/>
    <cellStyle name="Celkem 2 4 2 2 2 10" xfId="19814" xr:uid="{00000000-0005-0000-0000-00002A250000}"/>
    <cellStyle name="Celkem 2 4 2 2 2 2" xfId="15513" xr:uid="{00000000-0005-0000-0000-00002B250000}"/>
    <cellStyle name="Celkem 2 4 2 2 2 2 2" xfId="16818" xr:uid="{00000000-0005-0000-0000-00002C250000}"/>
    <cellStyle name="Celkem 2 4 2 2 2 2 2 2" xfId="17331" xr:uid="{00000000-0005-0000-0000-00002D250000}"/>
    <cellStyle name="Celkem 2 4 2 2 2 2 2 2 2" xfId="23155" xr:uid="{00000000-0005-0000-0000-00002E250000}"/>
    <cellStyle name="Celkem 2 4 2 2 2 2 2 3" xfId="17831" xr:uid="{00000000-0005-0000-0000-00002F250000}"/>
    <cellStyle name="Celkem 2 4 2 2 2 2 2 3 2" xfId="23655" xr:uid="{00000000-0005-0000-0000-000030250000}"/>
    <cellStyle name="Celkem 2 4 2 2 2 2 2 4" xfId="18288" xr:uid="{00000000-0005-0000-0000-000031250000}"/>
    <cellStyle name="Celkem 2 4 2 2 2 2 2 4 2" xfId="24112" xr:uid="{00000000-0005-0000-0000-000032250000}"/>
    <cellStyle name="Celkem 2 4 2 2 2 2 2 5" xfId="18745" xr:uid="{00000000-0005-0000-0000-000033250000}"/>
    <cellStyle name="Celkem 2 4 2 2 2 2 2 5 2" xfId="24569" xr:uid="{00000000-0005-0000-0000-000034250000}"/>
    <cellStyle name="Celkem 2 4 2 2 2 2 2 6" xfId="22642" xr:uid="{00000000-0005-0000-0000-000035250000}"/>
    <cellStyle name="Celkem 2 4 2 2 2 2 3" xfId="16922" xr:uid="{00000000-0005-0000-0000-000036250000}"/>
    <cellStyle name="Celkem 2 4 2 2 2 2 3 2" xfId="17435" xr:uid="{00000000-0005-0000-0000-000037250000}"/>
    <cellStyle name="Celkem 2 4 2 2 2 2 3 2 2" xfId="23259" xr:uid="{00000000-0005-0000-0000-000038250000}"/>
    <cellStyle name="Celkem 2 4 2 2 2 2 3 3" xfId="17935" xr:uid="{00000000-0005-0000-0000-000039250000}"/>
    <cellStyle name="Celkem 2 4 2 2 2 2 3 3 2" xfId="23759" xr:uid="{00000000-0005-0000-0000-00003A250000}"/>
    <cellStyle name="Celkem 2 4 2 2 2 2 3 4" xfId="18392" xr:uid="{00000000-0005-0000-0000-00003B250000}"/>
    <cellStyle name="Celkem 2 4 2 2 2 2 3 4 2" xfId="24216" xr:uid="{00000000-0005-0000-0000-00003C250000}"/>
    <cellStyle name="Celkem 2 4 2 2 2 2 3 5" xfId="18849" xr:uid="{00000000-0005-0000-0000-00003D250000}"/>
    <cellStyle name="Celkem 2 4 2 2 2 2 3 5 2" xfId="24673" xr:uid="{00000000-0005-0000-0000-00003E250000}"/>
    <cellStyle name="Celkem 2 4 2 2 2 2 3 6" xfId="22746" xr:uid="{00000000-0005-0000-0000-00003F250000}"/>
    <cellStyle name="Celkem 2 4 2 2 2 2 4" xfId="16570" xr:uid="{00000000-0005-0000-0000-000040250000}"/>
    <cellStyle name="Celkem 2 4 2 2 2 2 4 2" xfId="22394" xr:uid="{00000000-0005-0000-0000-000041250000}"/>
    <cellStyle name="Celkem 2 4 2 2 2 2 5" xfId="17083" xr:uid="{00000000-0005-0000-0000-000042250000}"/>
    <cellStyle name="Celkem 2 4 2 2 2 2 5 2" xfId="22907" xr:uid="{00000000-0005-0000-0000-000043250000}"/>
    <cellStyle name="Celkem 2 4 2 2 2 2 6" xfId="17583" xr:uid="{00000000-0005-0000-0000-000044250000}"/>
    <cellStyle name="Celkem 2 4 2 2 2 2 6 2" xfId="23407" xr:uid="{00000000-0005-0000-0000-000045250000}"/>
    <cellStyle name="Celkem 2 4 2 2 2 2 7" xfId="18040" xr:uid="{00000000-0005-0000-0000-000046250000}"/>
    <cellStyle name="Celkem 2 4 2 2 2 2 7 2" xfId="23864" xr:uid="{00000000-0005-0000-0000-000047250000}"/>
    <cellStyle name="Celkem 2 4 2 2 2 2 8" xfId="18497" xr:uid="{00000000-0005-0000-0000-000048250000}"/>
    <cellStyle name="Celkem 2 4 2 2 2 2 8 2" xfId="24321" xr:uid="{00000000-0005-0000-0000-000049250000}"/>
    <cellStyle name="Celkem 2 4 2 2 2 2 9" xfId="21338" xr:uid="{00000000-0005-0000-0000-00004A250000}"/>
    <cellStyle name="Celkem 2 4 2 2 2 3" xfId="16770" xr:uid="{00000000-0005-0000-0000-00004B250000}"/>
    <cellStyle name="Celkem 2 4 2 2 2 3 2" xfId="17283" xr:uid="{00000000-0005-0000-0000-00004C250000}"/>
    <cellStyle name="Celkem 2 4 2 2 2 3 2 2" xfId="23107" xr:uid="{00000000-0005-0000-0000-00004D250000}"/>
    <cellStyle name="Celkem 2 4 2 2 2 3 3" xfId="17783" xr:uid="{00000000-0005-0000-0000-00004E250000}"/>
    <cellStyle name="Celkem 2 4 2 2 2 3 3 2" xfId="23607" xr:uid="{00000000-0005-0000-0000-00004F250000}"/>
    <cellStyle name="Celkem 2 4 2 2 2 3 4" xfId="18240" xr:uid="{00000000-0005-0000-0000-000050250000}"/>
    <cellStyle name="Celkem 2 4 2 2 2 3 4 2" xfId="24064" xr:uid="{00000000-0005-0000-0000-000051250000}"/>
    <cellStyle name="Celkem 2 4 2 2 2 3 5" xfId="18697" xr:uid="{00000000-0005-0000-0000-000052250000}"/>
    <cellStyle name="Celkem 2 4 2 2 2 3 5 2" xfId="24521" xr:uid="{00000000-0005-0000-0000-000053250000}"/>
    <cellStyle name="Celkem 2 4 2 2 2 3 6" xfId="22594" xr:uid="{00000000-0005-0000-0000-000054250000}"/>
    <cellStyle name="Celkem 2 4 2 2 2 4" xfId="16874" xr:uid="{00000000-0005-0000-0000-000055250000}"/>
    <cellStyle name="Celkem 2 4 2 2 2 4 2" xfId="17387" xr:uid="{00000000-0005-0000-0000-000056250000}"/>
    <cellStyle name="Celkem 2 4 2 2 2 4 2 2" xfId="23211" xr:uid="{00000000-0005-0000-0000-000057250000}"/>
    <cellStyle name="Celkem 2 4 2 2 2 4 3" xfId="17887" xr:uid="{00000000-0005-0000-0000-000058250000}"/>
    <cellStyle name="Celkem 2 4 2 2 2 4 3 2" xfId="23711" xr:uid="{00000000-0005-0000-0000-000059250000}"/>
    <cellStyle name="Celkem 2 4 2 2 2 4 4" xfId="18344" xr:uid="{00000000-0005-0000-0000-00005A250000}"/>
    <cellStyle name="Celkem 2 4 2 2 2 4 4 2" xfId="24168" xr:uid="{00000000-0005-0000-0000-00005B250000}"/>
    <cellStyle name="Celkem 2 4 2 2 2 4 5" xfId="18801" xr:uid="{00000000-0005-0000-0000-00005C250000}"/>
    <cellStyle name="Celkem 2 4 2 2 2 4 5 2" xfId="24625" xr:uid="{00000000-0005-0000-0000-00005D250000}"/>
    <cellStyle name="Celkem 2 4 2 2 2 4 6" xfId="22698" xr:uid="{00000000-0005-0000-0000-00005E250000}"/>
    <cellStyle name="Celkem 2 4 2 2 2 5" xfId="16522" xr:uid="{00000000-0005-0000-0000-00005F250000}"/>
    <cellStyle name="Celkem 2 4 2 2 2 5 2" xfId="22346" xr:uid="{00000000-0005-0000-0000-000060250000}"/>
    <cellStyle name="Celkem 2 4 2 2 2 6" xfId="17035" xr:uid="{00000000-0005-0000-0000-000061250000}"/>
    <cellStyle name="Celkem 2 4 2 2 2 6 2" xfId="22859" xr:uid="{00000000-0005-0000-0000-000062250000}"/>
    <cellStyle name="Celkem 2 4 2 2 2 7" xfId="17535" xr:uid="{00000000-0005-0000-0000-000063250000}"/>
    <cellStyle name="Celkem 2 4 2 2 2 7 2" xfId="23359" xr:uid="{00000000-0005-0000-0000-000064250000}"/>
    <cellStyle name="Celkem 2 4 2 2 2 8" xfId="17992" xr:uid="{00000000-0005-0000-0000-000065250000}"/>
    <cellStyle name="Celkem 2 4 2 2 2 8 2" xfId="23816" xr:uid="{00000000-0005-0000-0000-000066250000}"/>
    <cellStyle name="Celkem 2 4 2 2 2 9" xfId="18449" xr:uid="{00000000-0005-0000-0000-000067250000}"/>
    <cellStyle name="Celkem 2 4 2 2 2 9 2" xfId="24273" xr:uid="{00000000-0005-0000-0000-000068250000}"/>
    <cellStyle name="Celkem 2 4 2 2 3" xfId="14172" xr:uid="{00000000-0005-0000-0000-000069250000}"/>
    <cellStyle name="Celkem 2 4 2 2 3 2" xfId="15766" xr:uid="{00000000-0005-0000-0000-00006A250000}"/>
    <cellStyle name="Celkem 2 4 2 2 3 2 2" xfId="21591" xr:uid="{00000000-0005-0000-0000-00006B250000}"/>
    <cellStyle name="Celkem 2 4 2 2 3 3" xfId="16632" xr:uid="{00000000-0005-0000-0000-00006C250000}"/>
    <cellStyle name="Celkem 2 4 2 2 3 3 2" xfId="22456" xr:uid="{00000000-0005-0000-0000-00006D250000}"/>
    <cellStyle name="Celkem 2 4 2 2 3 4" xfId="17145" xr:uid="{00000000-0005-0000-0000-00006E250000}"/>
    <cellStyle name="Celkem 2 4 2 2 3 4 2" xfId="22969" xr:uid="{00000000-0005-0000-0000-00006F250000}"/>
    <cellStyle name="Celkem 2 4 2 2 3 5" xfId="17645" xr:uid="{00000000-0005-0000-0000-000070250000}"/>
    <cellStyle name="Celkem 2 4 2 2 3 5 2" xfId="23469" xr:uid="{00000000-0005-0000-0000-000071250000}"/>
    <cellStyle name="Celkem 2 4 2 2 3 6" xfId="18102" xr:uid="{00000000-0005-0000-0000-000072250000}"/>
    <cellStyle name="Celkem 2 4 2 2 3 6 2" xfId="23926" xr:uid="{00000000-0005-0000-0000-000073250000}"/>
    <cellStyle name="Celkem 2 4 2 2 3 7" xfId="18559" xr:uid="{00000000-0005-0000-0000-000074250000}"/>
    <cellStyle name="Celkem 2 4 2 2 3 7 2" xfId="24383" xr:uid="{00000000-0005-0000-0000-000075250000}"/>
    <cellStyle name="Celkem 2 4 2 2 3 8" xfId="20069" xr:uid="{00000000-0005-0000-0000-000076250000}"/>
    <cellStyle name="Celkem 2 4 2 2 4" xfId="14425" xr:uid="{00000000-0005-0000-0000-000077250000}"/>
    <cellStyle name="Celkem 2 4 2 2 4 2" xfId="16019" xr:uid="{00000000-0005-0000-0000-000078250000}"/>
    <cellStyle name="Celkem 2 4 2 2 4 2 2" xfId="21844" xr:uid="{00000000-0005-0000-0000-000079250000}"/>
    <cellStyle name="Celkem 2 4 2 2 4 3" xfId="20322" xr:uid="{00000000-0005-0000-0000-00007A250000}"/>
    <cellStyle name="Celkem 2 4 2 2 5" xfId="14873" xr:uid="{00000000-0005-0000-0000-00007B250000}"/>
    <cellStyle name="Celkem 2 4 2 2 5 2" xfId="20701" xr:uid="{00000000-0005-0000-0000-00007C250000}"/>
    <cellStyle name="Celkem 2 4 2 2 6" xfId="16464" xr:uid="{00000000-0005-0000-0000-00007D250000}"/>
    <cellStyle name="Celkem 2 4 2 2 6 2" xfId="22288" xr:uid="{00000000-0005-0000-0000-00007E250000}"/>
    <cellStyle name="Celkem 2 4 2 2 7" xfId="16977" xr:uid="{00000000-0005-0000-0000-00007F250000}"/>
    <cellStyle name="Celkem 2 4 2 2 7 2" xfId="22801" xr:uid="{00000000-0005-0000-0000-000080250000}"/>
    <cellStyle name="Celkem 2 4 2 2 8" xfId="19170" xr:uid="{00000000-0005-0000-0000-000081250000}"/>
    <cellStyle name="Celkem 2 4 2 3" xfId="13118" xr:uid="{00000000-0005-0000-0000-000082250000}"/>
    <cellStyle name="Celkem 2 4 2 3 10" xfId="18650" xr:uid="{00000000-0005-0000-0000-000083250000}"/>
    <cellStyle name="Celkem 2 4 2 3 10 2" xfId="24474" xr:uid="{00000000-0005-0000-0000-000084250000}"/>
    <cellStyle name="Celkem 2 4 2 3 11" xfId="19061" xr:uid="{00000000-0005-0000-0000-000085250000}"/>
    <cellStyle name="Celkem 2 4 2 3 2" xfId="13769" xr:uid="{00000000-0005-0000-0000-000086250000}"/>
    <cellStyle name="Celkem 2 4 2 3 2 2" xfId="15404" xr:uid="{00000000-0005-0000-0000-000087250000}"/>
    <cellStyle name="Celkem 2 4 2 3 2 2 2" xfId="21229" xr:uid="{00000000-0005-0000-0000-000088250000}"/>
    <cellStyle name="Celkem 2 4 2 3 2 3" xfId="19705" xr:uid="{00000000-0005-0000-0000-000089250000}"/>
    <cellStyle name="Celkem 2 4 2 3 3" xfId="14063" xr:uid="{00000000-0005-0000-0000-00008A250000}"/>
    <cellStyle name="Celkem 2 4 2 3 3 2" xfId="15657" xr:uid="{00000000-0005-0000-0000-00008B250000}"/>
    <cellStyle name="Celkem 2 4 2 3 3 2 2" xfId="21482" xr:uid="{00000000-0005-0000-0000-00008C250000}"/>
    <cellStyle name="Celkem 2 4 2 3 3 3" xfId="19960" xr:uid="{00000000-0005-0000-0000-00008D250000}"/>
    <cellStyle name="Celkem 2 4 2 3 4" xfId="14316" xr:uid="{00000000-0005-0000-0000-00008E250000}"/>
    <cellStyle name="Celkem 2 4 2 3 4 2" xfId="15910" xr:uid="{00000000-0005-0000-0000-00008F250000}"/>
    <cellStyle name="Celkem 2 4 2 3 4 2 2" xfId="21735" xr:uid="{00000000-0005-0000-0000-000090250000}"/>
    <cellStyle name="Celkem 2 4 2 3 4 3" xfId="20213" xr:uid="{00000000-0005-0000-0000-000091250000}"/>
    <cellStyle name="Celkem 2 4 2 3 5" xfId="14764" xr:uid="{00000000-0005-0000-0000-000092250000}"/>
    <cellStyle name="Celkem 2 4 2 3 5 2" xfId="20592" xr:uid="{00000000-0005-0000-0000-000093250000}"/>
    <cellStyle name="Celkem 2 4 2 3 6" xfId="16723" xr:uid="{00000000-0005-0000-0000-000094250000}"/>
    <cellStyle name="Celkem 2 4 2 3 6 2" xfId="22547" xr:uid="{00000000-0005-0000-0000-000095250000}"/>
    <cellStyle name="Celkem 2 4 2 3 7" xfId="17236" xr:uid="{00000000-0005-0000-0000-000096250000}"/>
    <cellStyle name="Celkem 2 4 2 3 7 2" xfId="23060" xr:uid="{00000000-0005-0000-0000-000097250000}"/>
    <cellStyle name="Celkem 2 4 2 3 8" xfId="17736" xr:uid="{00000000-0005-0000-0000-000098250000}"/>
    <cellStyle name="Celkem 2 4 2 3 8 2" xfId="23560" xr:uid="{00000000-0005-0000-0000-000099250000}"/>
    <cellStyle name="Celkem 2 4 2 3 9" xfId="18193" xr:uid="{00000000-0005-0000-0000-00009A250000}"/>
    <cellStyle name="Celkem 2 4 2 3 9 2" xfId="24017" xr:uid="{00000000-0005-0000-0000-00009B250000}"/>
    <cellStyle name="Celkem 2 4 2 4" xfId="13384" xr:uid="{00000000-0005-0000-0000-00009C250000}"/>
    <cellStyle name="Celkem 2 4 2 4 2" xfId="15021" xr:uid="{00000000-0005-0000-0000-00009D250000}"/>
    <cellStyle name="Celkem 2 4 2 4 2 2" xfId="20846" xr:uid="{00000000-0005-0000-0000-00009E250000}"/>
    <cellStyle name="Celkem 2 4 2 4 3" xfId="19322" xr:uid="{00000000-0005-0000-0000-00009F250000}"/>
    <cellStyle name="Celkem 2 4 2 5" xfId="13601" xr:uid="{00000000-0005-0000-0000-0000A0250000}"/>
    <cellStyle name="Celkem 2 4 2 5 2" xfId="15238" xr:uid="{00000000-0005-0000-0000-0000A1250000}"/>
    <cellStyle name="Celkem 2 4 2 5 2 2" xfId="21063" xr:uid="{00000000-0005-0000-0000-0000A2250000}"/>
    <cellStyle name="Celkem 2 4 2 5 3" xfId="19539" xr:uid="{00000000-0005-0000-0000-0000A3250000}"/>
    <cellStyle name="Celkem 2 4 2 6" xfId="13419" xr:uid="{00000000-0005-0000-0000-0000A4250000}"/>
    <cellStyle name="Celkem 2 4 2 6 2" xfId="15056" xr:uid="{00000000-0005-0000-0000-0000A5250000}"/>
    <cellStyle name="Celkem 2 4 2 6 2 2" xfId="20881" xr:uid="{00000000-0005-0000-0000-0000A6250000}"/>
    <cellStyle name="Celkem 2 4 2 6 3" xfId="19357" xr:uid="{00000000-0005-0000-0000-0000A7250000}"/>
    <cellStyle name="Celkem 2 4 2 7" xfId="14535" xr:uid="{00000000-0005-0000-0000-0000A8250000}"/>
    <cellStyle name="Celkem 2 4 2 7 2" xfId="16128" xr:uid="{00000000-0005-0000-0000-0000A9250000}"/>
    <cellStyle name="Celkem 2 4 2 7 2 2" xfId="21953" xr:uid="{00000000-0005-0000-0000-0000AA250000}"/>
    <cellStyle name="Celkem 2 4 2 7 3" xfId="20431" xr:uid="{00000000-0005-0000-0000-0000AB250000}"/>
    <cellStyle name="Celkem 2 4 2 8" xfId="16225" xr:uid="{00000000-0005-0000-0000-0000AC250000}"/>
    <cellStyle name="Celkem 2 4 2 8 2" xfId="22049" xr:uid="{00000000-0005-0000-0000-0000AD250000}"/>
    <cellStyle name="Celkem 2 4 2 9" xfId="16416" xr:uid="{00000000-0005-0000-0000-0000AE250000}"/>
    <cellStyle name="Celkem 2 4 2 9 2" xfId="22240" xr:uid="{00000000-0005-0000-0000-0000AF250000}"/>
    <cellStyle name="Celkem 2 4 3" xfId="13070" xr:uid="{00000000-0005-0000-0000-0000B0250000}"/>
    <cellStyle name="Celkem 2 4 3 10" xfId="18651" xr:uid="{00000000-0005-0000-0000-0000B1250000}"/>
    <cellStyle name="Celkem 2 4 3 10 2" xfId="24475" xr:uid="{00000000-0005-0000-0000-0000B2250000}"/>
    <cellStyle name="Celkem 2 4 3 11" xfId="19013" xr:uid="{00000000-0005-0000-0000-0000B3250000}"/>
    <cellStyle name="Celkem 2 4 3 2" xfId="13721" xr:uid="{00000000-0005-0000-0000-0000B4250000}"/>
    <cellStyle name="Celkem 2 4 3 2 2" xfId="15356" xr:uid="{00000000-0005-0000-0000-0000B5250000}"/>
    <cellStyle name="Celkem 2 4 3 2 2 2" xfId="21181" xr:uid="{00000000-0005-0000-0000-0000B6250000}"/>
    <cellStyle name="Celkem 2 4 3 2 3" xfId="19657" xr:uid="{00000000-0005-0000-0000-0000B7250000}"/>
    <cellStyle name="Celkem 2 4 3 3" xfId="14015" xr:uid="{00000000-0005-0000-0000-0000B8250000}"/>
    <cellStyle name="Celkem 2 4 3 3 2" xfId="15609" xr:uid="{00000000-0005-0000-0000-0000B9250000}"/>
    <cellStyle name="Celkem 2 4 3 3 2 2" xfId="21434" xr:uid="{00000000-0005-0000-0000-0000BA250000}"/>
    <cellStyle name="Celkem 2 4 3 3 3" xfId="19912" xr:uid="{00000000-0005-0000-0000-0000BB250000}"/>
    <cellStyle name="Celkem 2 4 3 4" xfId="14268" xr:uid="{00000000-0005-0000-0000-0000BC250000}"/>
    <cellStyle name="Celkem 2 4 3 4 2" xfId="15862" xr:uid="{00000000-0005-0000-0000-0000BD250000}"/>
    <cellStyle name="Celkem 2 4 3 4 2 2" xfId="21687" xr:uid="{00000000-0005-0000-0000-0000BE250000}"/>
    <cellStyle name="Celkem 2 4 3 4 3" xfId="20165" xr:uid="{00000000-0005-0000-0000-0000BF250000}"/>
    <cellStyle name="Celkem 2 4 3 5" xfId="14716" xr:uid="{00000000-0005-0000-0000-0000C0250000}"/>
    <cellStyle name="Celkem 2 4 3 5 2" xfId="20544" xr:uid="{00000000-0005-0000-0000-0000C1250000}"/>
    <cellStyle name="Celkem 2 4 3 6" xfId="16724" xr:uid="{00000000-0005-0000-0000-0000C2250000}"/>
    <cellStyle name="Celkem 2 4 3 6 2" xfId="22548" xr:uid="{00000000-0005-0000-0000-0000C3250000}"/>
    <cellStyle name="Celkem 2 4 3 7" xfId="17237" xr:uid="{00000000-0005-0000-0000-0000C4250000}"/>
    <cellStyle name="Celkem 2 4 3 7 2" xfId="23061" xr:uid="{00000000-0005-0000-0000-0000C5250000}"/>
    <cellStyle name="Celkem 2 4 3 8" xfId="17737" xr:uid="{00000000-0005-0000-0000-0000C6250000}"/>
    <cellStyle name="Celkem 2 4 3 8 2" xfId="23561" xr:uid="{00000000-0005-0000-0000-0000C7250000}"/>
    <cellStyle name="Celkem 2 4 3 9" xfId="18194" xr:uid="{00000000-0005-0000-0000-0000C8250000}"/>
    <cellStyle name="Celkem 2 4 3 9 2" xfId="24018" xr:uid="{00000000-0005-0000-0000-0000C9250000}"/>
    <cellStyle name="Celkem 2 4 4" xfId="13336" xr:uid="{00000000-0005-0000-0000-0000CA250000}"/>
    <cellStyle name="Celkem 2 4 4 2" xfId="14973" xr:uid="{00000000-0005-0000-0000-0000CB250000}"/>
    <cellStyle name="Celkem 2 4 4 2 2" xfId="20798" xr:uid="{00000000-0005-0000-0000-0000CC250000}"/>
    <cellStyle name="Celkem 2 4 4 3" xfId="19274" xr:uid="{00000000-0005-0000-0000-0000CD250000}"/>
    <cellStyle name="Celkem 2 4 5" xfId="13649" xr:uid="{00000000-0005-0000-0000-0000CE250000}"/>
    <cellStyle name="Celkem 2 4 5 2" xfId="15286" xr:uid="{00000000-0005-0000-0000-0000CF250000}"/>
    <cellStyle name="Celkem 2 4 5 2 2" xfId="21111" xr:uid="{00000000-0005-0000-0000-0000D0250000}"/>
    <cellStyle name="Celkem 2 4 5 3" xfId="19587" xr:uid="{00000000-0005-0000-0000-0000D1250000}"/>
    <cellStyle name="Celkem 2 4 6" xfId="16224" xr:uid="{00000000-0005-0000-0000-0000D2250000}"/>
    <cellStyle name="Celkem 2 4 6 2" xfId="22048" xr:uid="{00000000-0005-0000-0000-0000D3250000}"/>
    <cellStyle name="Celkem 2 4 7" xfId="16417" xr:uid="{00000000-0005-0000-0000-0000D4250000}"/>
    <cellStyle name="Celkem 2 4 7 2" xfId="22241" xr:uid="{00000000-0005-0000-0000-0000D5250000}"/>
    <cellStyle name="Celkem 2 4 8" xfId="17493" xr:uid="{00000000-0005-0000-0000-0000D6250000}"/>
    <cellStyle name="Celkem 2 4 8 2" xfId="23317" xr:uid="{00000000-0005-0000-0000-0000D7250000}"/>
    <cellStyle name="Celkem 2 5" xfId="264" xr:uid="{00000000-0005-0000-0000-0000D8250000}"/>
    <cellStyle name="Celkem 2 5 10" xfId="17491" xr:uid="{00000000-0005-0000-0000-0000D9250000}"/>
    <cellStyle name="Celkem 2 5 10 2" xfId="23315" xr:uid="{00000000-0005-0000-0000-0000DA250000}"/>
    <cellStyle name="Celkem 2 5 11" xfId="18905" xr:uid="{00000000-0005-0000-0000-0000DB250000}"/>
    <cellStyle name="Celkem 2 5 2" xfId="13216" xr:uid="{00000000-0005-0000-0000-0000DC250000}"/>
    <cellStyle name="Celkem 2 5 2 2" xfId="13866" xr:uid="{00000000-0005-0000-0000-0000DD250000}"/>
    <cellStyle name="Celkem 2 5 2 2 10" xfId="19802" xr:uid="{00000000-0005-0000-0000-0000DE250000}"/>
    <cellStyle name="Celkem 2 5 2 2 2" xfId="15501" xr:uid="{00000000-0005-0000-0000-0000DF250000}"/>
    <cellStyle name="Celkem 2 5 2 2 2 2" xfId="16806" xr:uid="{00000000-0005-0000-0000-0000E0250000}"/>
    <cellStyle name="Celkem 2 5 2 2 2 2 2" xfId="17319" xr:uid="{00000000-0005-0000-0000-0000E1250000}"/>
    <cellStyle name="Celkem 2 5 2 2 2 2 2 2" xfId="23143" xr:uid="{00000000-0005-0000-0000-0000E2250000}"/>
    <cellStyle name="Celkem 2 5 2 2 2 2 3" xfId="17819" xr:uid="{00000000-0005-0000-0000-0000E3250000}"/>
    <cellStyle name="Celkem 2 5 2 2 2 2 3 2" xfId="23643" xr:uid="{00000000-0005-0000-0000-0000E4250000}"/>
    <cellStyle name="Celkem 2 5 2 2 2 2 4" xfId="18276" xr:uid="{00000000-0005-0000-0000-0000E5250000}"/>
    <cellStyle name="Celkem 2 5 2 2 2 2 4 2" xfId="24100" xr:uid="{00000000-0005-0000-0000-0000E6250000}"/>
    <cellStyle name="Celkem 2 5 2 2 2 2 5" xfId="18733" xr:uid="{00000000-0005-0000-0000-0000E7250000}"/>
    <cellStyle name="Celkem 2 5 2 2 2 2 5 2" xfId="24557" xr:uid="{00000000-0005-0000-0000-0000E8250000}"/>
    <cellStyle name="Celkem 2 5 2 2 2 2 6" xfId="22630" xr:uid="{00000000-0005-0000-0000-0000E9250000}"/>
    <cellStyle name="Celkem 2 5 2 2 2 3" xfId="16910" xr:uid="{00000000-0005-0000-0000-0000EA250000}"/>
    <cellStyle name="Celkem 2 5 2 2 2 3 2" xfId="17423" xr:uid="{00000000-0005-0000-0000-0000EB250000}"/>
    <cellStyle name="Celkem 2 5 2 2 2 3 2 2" xfId="23247" xr:uid="{00000000-0005-0000-0000-0000EC250000}"/>
    <cellStyle name="Celkem 2 5 2 2 2 3 3" xfId="17923" xr:uid="{00000000-0005-0000-0000-0000ED250000}"/>
    <cellStyle name="Celkem 2 5 2 2 2 3 3 2" xfId="23747" xr:uid="{00000000-0005-0000-0000-0000EE250000}"/>
    <cellStyle name="Celkem 2 5 2 2 2 3 4" xfId="18380" xr:uid="{00000000-0005-0000-0000-0000EF250000}"/>
    <cellStyle name="Celkem 2 5 2 2 2 3 4 2" xfId="24204" xr:uid="{00000000-0005-0000-0000-0000F0250000}"/>
    <cellStyle name="Celkem 2 5 2 2 2 3 5" xfId="18837" xr:uid="{00000000-0005-0000-0000-0000F1250000}"/>
    <cellStyle name="Celkem 2 5 2 2 2 3 5 2" xfId="24661" xr:uid="{00000000-0005-0000-0000-0000F2250000}"/>
    <cellStyle name="Celkem 2 5 2 2 2 3 6" xfId="22734" xr:uid="{00000000-0005-0000-0000-0000F3250000}"/>
    <cellStyle name="Celkem 2 5 2 2 2 4" xfId="16558" xr:uid="{00000000-0005-0000-0000-0000F4250000}"/>
    <cellStyle name="Celkem 2 5 2 2 2 4 2" xfId="22382" xr:uid="{00000000-0005-0000-0000-0000F5250000}"/>
    <cellStyle name="Celkem 2 5 2 2 2 5" xfId="17071" xr:uid="{00000000-0005-0000-0000-0000F6250000}"/>
    <cellStyle name="Celkem 2 5 2 2 2 5 2" xfId="22895" xr:uid="{00000000-0005-0000-0000-0000F7250000}"/>
    <cellStyle name="Celkem 2 5 2 2 2 6" xfId="17571" xr:uid="{00000000-0005-0000-0000-0000F8250000}"/>
    <cellStyle name="Celkem 2 5 2 2 2 6 2" xfId="23395" xr:uid="{00000000-0005-0000-0000-0000F9250000}"/>
    <cellStyle name="Celkem 2 5 2 2 2 7" xfId="18028" xr:uid="{00000000-0005-0000-0000-0000FA250000}"/>
    <cellStyle name="Celkem 2 5 2 2 2 7 2" xfId="23852" xr:uid="{00000000-0005-0000-0000-0000FB250000}"/>
    <cellStyle name="Celkem 2 5 2 2 2 8" xfId="18485" xr:uid="{00000000-0005-0000-0000-0000FC250000}"/>
    <cellStyle name="Celkem 2 5 2 2 2 8 2" xfId="24309" xr:uid="{00000000-0005-0000-0000-0000FD250000}"/>
    <cellStyle name="Celkem 2 5 2 2 2 9" xfId="21326" xr:uid="{00000000-0005-0000-0000-0000FE250000}"/>
    <cellStyle name="Celkem 2 5 2 2 3" xfId="16758" xr:uid="{00000000-0005-0000-0000-0000FF250000}"/>
    <cellStyle name="Celkem 2 5 2 2 3 2" xfId="17271" xr:uid="{00000000-0005-0000-0000-000000260000}"/>
    <cellStyle name="Celkem 2 5 2 2 3 2 2" xfId="23095" xr:uid="{00000000-0005-0000-0000-000001260000}"/>
    <cellStyle name="Celkem 2 5 2 2 3 3" xfId="17771" xr:uid="{00000000-0005-0000-0000-000002260000}"/>
    <cellStyle name="Celkem 2 5 2 2 3 3 2" xfId="23595" xr:uid="{00000000-0005-0000-0000-000003260000}"/>
    <cellStyle name="Celkem 2 5 2 2 3 4" xfId="18228" xr:uid="{00000000-0005-0000-0000-000004260000}"/>
    <cellStyle name="Celkem 2 5 2 2 3 4 2" xfId="24052" xr:uid="{00000000-0005-0000-0000-000005260000}"/>
    <cellStyle name="Celkem 2 5 2 2 3 5" xfId="18685" xr:uid="{00000000-0005-0000-0000-000006260000}"/>
    <cellStyle name="Celkem 2 5 2 2 3 5 2" xfId="24509" xr:uid="{00000000-0005-0000-0000-000007260000}"/>
    <cellStyle name="Celkem 2 5 2 2 3 6" xfId="22582" xr:uid="{00000000-0005-0000-0000-000008260000}"/>
    <cellStyle name="Celkem 2 5 2 2 4" xfId="16862" xr:uid="{00000000-0005-0000-0000-000009260000}"/>
    <cellStyle name="Celkem 2 5 2 2 4 2" xfId="17375" xr:uid="{00000000-0005-0000-0000-00000A260000}"/>
    <cellStyle name="Celkem 2 5 2 2 4 2 2" xfId="23199" xr:uid="{00000000-0005-0000-0000-00000B260000}"/>
    <cellStyle name="Celkem 2 5 2 2 4 3" xfId="17875" xr:uid="{00000000-0005-0000-0000-00000C260000}"/>
    <cellStyle name="Celkem 2 5 2 2 4 3 2" xfId="23699" xr:uid="{00000000-0005-0000-0000-00000D260000}"/>
    <cellStyle name="Celkem 2 5 2 2 4 4" xfId="18332" xr:uid="{00000000-0005-0000-0000-00000E260000}"/>
    <cellStyle name="Celkem 2 5 2 2 4 4 2" xfId="24156" xr:uid="{00000000-0005-0000-0000-00000F260000}"/>
    <cellStyle name="Celkem 2 5 2 2 4 5" xfId="18789" xr:uid="{00000000-0005-0000-0000-000010260000}"/>
    <cellStyle name="Celkem 2 5 2 2 4 5 2" xfId="24613" xr:uid="{00000000-0005-0000-0000-000011260000}"/>
    <cellStyle name="Celkem 2 5 2 2 4 6" xfId="22686" xr:uid="{00000000-0005-0000-0000-000012260000}"/>
    <cellStyle name="Celkem 2 5 2 2 5" xfId="16510" xr:uid="{00000000-0005-0000-0000-000013260000}"/>
    <cellStyle name="Celkem 2 5 2 2 5 2" xfId="22334" xr:uid="{00000000-0005-0000-0000-000014260000}"/>
    <cellStyle name="Celkem 2 5 2 2 6" xfId="17023" xr:uid="{00000000-0005-0000-0000-000015260000}"/>
    <cellStyle name="Celkem 2 5 2 2 6 2" xfId="22847" xr:uid="{00000000-0005-0000-0000-000016260000}"/>
    <cellStyle name="Celkem 2 5 2 2 7" xfId="17523" xr:uid="{00000000-0005-0000-0000-000017260000}"/>
    <cellStyle name="Celkem 2 5 2 2 7 2" xfId="23347" xr:uid="{00000000-0005-0000-0000-000018260000}"/>
    <cellStyle name="Celkem 2 5 2 2 8" xfId="17980" xr:uid="{00000000-0005-0000-0000-000019260000}"/>
    <cellStyle name="Celkem 2 5 2 2 8 2" xfId="23804" xr:uid="{00000000-0005-0000-0000-00001A260000}"/>
    <cellStyle name="Celkem 2 5 2 2 9" xfId="18437" xr:uid="{00000000-0005-0000-0000-00001B260000}"/>
    <cellStyle name="Celkem 2 5 2 2 9 2" xfId="24261" xr:uid="{00000000-0005-0000-0000-00001C260000}"/>
    <cellStyle name="Celkem 2 5 2 3" xfId="14160" xr:uid="{00000000-0005-0000-0000-00001D260000}"/>
    <cellStyle name="Celkem 2 5 2 3 2" xfId="15754" xr:uid="{00000000-0005-0000-0000-00001E260000}"/>
    <cellStyle name="Celkem 2 5 2 3 2 2" xfId="21579" xr:uid="{00000000-0005-0000-0000-00001F260000}"/>
    <cellStyle name="Celkem 2 5 2 3 3" xfId="16640" xr:uid="{00000000-0005-0000-0000-000020260000}"/>
    <cellStyle name="Celkem 2 5 2 3 3 2" xfId="22464" xr:uid="{00000000-0005-0000-0000-000021260000}"/>
    <cellStyle name="Celkem 2 5 2 3 4" xfId="17153" xr:uid="{00000000-0005-0000-0000-000022260000}"/>
    <cellStyle name="Celkem 2 5 2 3 4 2" xfId="22977" xr:uid="{00000000-0005-0000-0000-000023260000}"/>
    <cellStyle name="Celkem 2 5 2 3 5" xfId="17653" xr:uid="{00000000-0005-0000-0000-000024260000}"/>
    <cellStyle name="Celkem 2 5 2 3 5 2" xfId="23477" xr:uid="{00000000-0005-0000-0000-000025260000}"/>
    <cellStyle name="Celkem 2 5 2 3 6" xfId="18110" xr:uid="{00000000-0005-0000-0000-000026260000}"/>
    <cellStyle name="Celkem 2 5 2 3 6 2" xfId="23934" xr:uid="{00000000-0005-0000-0000-000027260000}"/>
    <cellStyle name="Celkem 2 5 2 3 7" xfId="18567" xr:uid="{00000000-0005-0000-0000-000028260000}"/>
    <cellStyle name="Celkem 2 5 2 3 7 2" xfId="24391" xr:uid="{00000000-0005-0000-0000-000029260000}"/>
    <cellStyle name="Celkem 2 5 2 3 8" xfId="20057" xr:uid="{00000000-0005-0000-0000-00002A260000}"/>
    <cellStyle name="Celkem 2 5 2 4" xfId="14413" xr:uid="{00000000-0005-0000-0000-00002B260000}"/>
    <cellStyle name="Celkem 2 5 2 4 2" xfId="16007" xr:uid="{00000000-0005-0000-0000-00002C260000}"/>
    <cellStyle name="Celkem 2 5 2 4 2 2" xfId="21832" xr:uid="{00000000-0005-0000-0000-00002D260000}"/>
    <cellStyle name="Celkem 2 5 2 4 3" xfId="20310" xr:uid="{00000000-0005-0000-0000-00002E260000}"/>
    <cellStyle name="Celkem 2 5 2 5" xfId="14861" xr:uid="{00000000-0005-0000-0000-00002F260000}"/>
    <cellStyle name="Celkem 2 5 2 5 2" xfId="20689" xr:uid="{00000000-0005-0000-0000-000030260000}"/>
    <cellStyle name="Celkem 2 5 2 6" xfId="16452" xr:uid="{00000000-0005-0000-0000-000031260000}"/>
    <cellStyle name="Celkem 2 5 2 6 2" xfId="22276" xr:uid="{00000000-0005-0000-0000-000032260000}"/>
    <cellStyle name="Celkem 2 5 2 7" xfId="16965" xr:uid="{00000000-0005-0000-0000-000033260000}"/>
    <cellStyle name="Celkem 2 5 2 7 2" xfId="22789" xr:uid="{00000000-0005-0000-0000-000034260000}"/>
    <cellStyle name="Celkem 2 5 2 8" xfId="19158" xr:uid="{00000000-0005-0000-0000-000035260000}"/>
    <cellStyle name="Celkem 2 5 3" xfId="13106" xr:uid="{00000000-0005-0000-0000-000036260000}"/>
    <cellStyle name="Celkem 2 5 3 10" xfId="18649" xr:uid="{00000000-0005-0000-0000-000037260000}"/>
    <cellStyle name="Celkem 2 5 3 10 2" xfId="24473" xr:uid="{00000000-0005-0000-0000-000038260000}"/>
    <cellStyle name="Celkem 2 5 3 11" xfId="19049" xr:uid="{00000000-0005-0000-0000-000039260000}"/>
    <cellStyle name="Celkem 2 5 3 2" xfId="13757" xr:uid="{00000000-0005-0000-0000-00003A260000}"/>
    <cellStyle name="Celkem 2 5 3 2 2" xfId="15392" xr:uid="{00000000-0005-0000-0000-00003B260000}"/>
    <cellStyle name="Celkem 2 5 3 2 2 2" xfId="21217" xr:uid="{00000000-0005-0000-0000-00003C260000}"/>
    <cellStyle name="Celkem 2 5 3 2 3" xfId="19693" xr:uid="{00000000-0005-0000-0000-00003D260000}"/>
    <cellStyle name="Celkem 2 5 3 3" xfId="14051" xr:uid="{00000000-0005-0000-0000-00003E260000}"/>
    <cellStyle name="Celkem 2 5 3 3 2" xfId="15645" xr:uid="{00000000-0005-0000-0000-00003F260000}"/>
    <cellStyle name="Celkem 2 5 3 3 2 2" xfId="21470" xr:uid="{00000000-0005-0000-0000-000040260000}"/>
    <cellStyle name="Celkem 2 5 3 3 3" xfId="19948" xr:uid="{00000000-0005-0000-0000-000041260000}"/>
    <cellStyle name="Celkem 2 5 3 4" xfId="14304" xr:uid="{00000000-0005-0000-0000-000042260000}"/>
    <cellStyle name="Celkem 2 5 3 4 2" xfId="15898" xr:uid="{00000000-0005-0000-0000-000043260000}"/>
    <cellStyle name="Celkem 2 5 3 4 2 2" xfId="21723" xr:uid="{00000000-0005-0000-0000-000044260000}"/>
    <cellStyle name="Celkem 2 5 3 4 3" xfId="20201" xr:uid="{00000000-0005-0000-0000-000045260000}"/>
    <cellStyle name="Celkem 2 5 3 5" xfId="14752" xr:uid="{00000000-0005-0000-0000-000046260000}"/>
    <cellStyle name="Celkem 2 5 3 5 2" xfId="20580" xr:uid="{00000000-0005-0000-0000-000047260000}"/>
    <cellStyle name="Celkem 2 5 3 6" xfId="16722" xr:uid="{00000000-0005-0000-0000-000048260000}"/>
    <cellStyle name="Celkem 2 5 3 6 2" xfId="22546" xr:uid="{00000000-0005-0000-0000-000049260000}"/>
    <cellStyle name="Celkem 2 5 3 7" xfId="17235" xr:uid="{00000000-0005-0000-0000-00004A260000}"/>
    <cellStyle name="Celkem 2 5 3 7 2" xfId="23059" xr:uid="{00000000-0005-0000-0000-00004B260000}"/>
    <cellStyle name="Celkem 2 5 3 8" xfId="17735" xr:uid="{00000000-0005-0000-0000-00004C260000}"/>
    <cellStyle name="Celkem 2 5 3 8 2" xfId="23559" xr:uid="{00000000-0005-0000-0000-00004D260000}"/>
    <cellStyle name="Celkem 2 5 3 9" xfId="18192" xr:uid="{00000000-0005-0000-0000-00004E260000}"/>
    <cellStyle name="Celkem 2 5 3 9 2" xfId="24016" xr:uid="{00000000-0005-0000-0000-00004F260000}"/>
    <cellStyle name="Celkem 2 5 4" xfId="13372" xr:uid="{00000000-0005-0000-0000-000050260000}"/>
    <cellStyle name="Celkem 2 5 4 2" xfId="15009" xr:uid="{00000000-0005-0000-0000-000051260000}"/>
    <cellStyle name="Celkem 2 5 4 2 2" xfId="20834" xr:uid="{00000000-0005-0000-0000-000052260000}"/>
    <cellStyle name="Celkem 2 5 4 3" xfId="19310" xr:uid="{00000000-0005-0000-0000-000053260000}"/>
    <cellStyle name="Celkem 2 5 5" xfId="13613" xr:uid="{00000000-0005-0000-0000-000054260000}"/>
    <cellStyle name="Celkem 2 5 5 2" xfId="15250" xr:uid="{00000000-0005-0000-0000-000055260000}"/>
    <cellStyle name="Celkem 2 5 5 2 2" xfId="21075" xr:uid="{00000000-0005-0000-0000-000056260000}"/>
    <cellStyle name="Celkem 2 5 5 3" xfId="19551" xr:uid="{00000000-0005-0000-0000-000057260000}"/>
    <cellStyle name="Celkem 2 5 6" xfId="13416" xr:uid="{00000000-0005-0000-0000-000058260000}"/>
    <cellStyle name="Celkem 2 5 6 2" xfId="15053" xr:uid="{00000000-0005-0000-0000-000059260000}"/>
    <cellStyle name="Celkem 2 5 6 2 2" xfId="20878" xr:uid="{00000000-0005-0000-0000-00005A260000}"/>
    <cellStyle name="Celkem 2 5 6 3" xfId="19354" xr:uid="{00000000-0005-0000-0000-00005B260000}"/>
    <cellStyle name="Celkem 2 5 7" xfId="14523" xr:uid="{00000000-0005-0000-0000-00005C260000}"/>
    <cellStyle name="Celkem 2 5 7 2" xfId="16116" xr:uid="{00000000-0005-0000-0000-00005D260000}"/>
    <cellStyle name="Celkem 2 5 7 2 2" xfId="21941" xr:uid="{00000000-0005-0000-0000-00005E260000}"/>
    <cellStyle name="Celkem 2 5 7 3" xfId="20419" xr:uid="{00000000-0005-0000-0000-00005F260000}"/>
    <cellStyle name="Celkem 2 5 8" xfId="16226" xr:uid="{00000000-0005-0000-0000-000060260000}"/>
    <cellStyle name="Celkem 2 5 8 2" xfId="22050" xr:uid="{00000000-0005-0000-0000-000061260000}"/>
    <cellStyle name="Celkem 2 5 9" xfId="16415" xr:uid="{00000000-0005-0000-0000-000062260000}"/>
    <cellStyle name="Celkem 2 5 9 2" xfId="22239" xr:uid="{00000000-0005-0000-0000-000063260000}"/>
    <cellStyle name="Celkem 2 6" xfId="13198" xr:uid="{00000000-0005-0000-0000-000064260000}"/>
    <cellStyle name="Celkem 2 6 10" xfId="18658" xr:uid="{00000000-0005-0000-0000-000065260000}"/>
    <cellStyle name="Celkem 2 6 10 2" xfId="24482" xr:uid="{00000000-0005-0000-0000-000066260000}"/>
    <cellStyle name="Celkem 2 6 11" xfId="19140" xr:uid="{00000000-0005-0000-0000-000067260000}"/>
    <cellStyle name="Celkem 2 6 2" xfId="13848" xr:uid="{00000000-0005-0000-0000-000068260000}"/>
    <cellStyle name="Celkem 2 6 2 2" xfId="15483" xr:uid="{00000000-0005-0000-0000-000069260000}"/>
    <cellStyle name="Celkem 2 6 2 2 2" xfId="21308" xr:uid="{00000000-0005-0000-0000-00006A260000}"/>
    <cellStyle name="Celkem 2 6 2 3" xfId="19784" xr:uid="{00000000-0005-0000-0000-00006B260000}"/>
    <cellStyle name="Celkem 2 6 3" xfId="14142" xr:uid="{00000000-0005-0000-0000-00006C260000}"/>
    <cellStyle name="Celkem 2 6 3 2" xfId="15736" xr:uid="{00000000-0005-0000-0000-00006D260000}"/>
    <cellStyle name="Celkem 2 6 3 2 2" xfId="21561" xr:uid="{00000000-0005-0000-0000-00006E260000}"/>
    <cellStyle name="Celkem 2 6 3 3" xfId="20039" xr:uid="{00000000-0005-0000-0000-00006F260000}"/>
    <cellStyle name="Celkem 2 6 4" xfId="14395" xr:uid="{00000000-0005-0000-0000-000070260000}"/>
    <cellStyle name="Celkem 2 6 4 2" xfId="15989" xr:uid="{00000000-0005-0000-0000-000071260000}"/>
    <cellStyle name="Celkem 2 6 4 2 2" xfId="21814" xr:uid="{00000000-0005-0000-0000-000072260000}"/>
    <cellStyle name="Celkem 2 6 4 3" xfId="20292" xr:uid="{00000000-0005-0000-0000-000073260000}"/>
    <cellStyle name="Celkem 2 6 5" xfId="14843" xr:uid="{00000000-0005-0000-0000-000074260000}"/>
    <cellStyle name="Celkem 2 6 5 2" xfId="20671" xr:uid="{00000000-0005-0000-0000-000075260000}"/>
    <cellStyle name="Celkem 2 6 6" xfId="16731" xr:uid="{00000000-0005-0000-0000-000076260000}"/>
    <cellStyle name="Celkem 2 6 6 2" xfId="22555" xr:uid="{00000000-0005-0000-0000-000077260000}"/>
    <cellStyle name="Celkem 2 6 7" xfId="17244" xr:uid="{00000000-0005-0000-0000-000078260000}"/>
    <cellStyle name="Celkem 2 6 7 2" xfId="23068" xr:uid="{00000000-0005-0000-0000-000079260000}"/>
    <cellStyle name="Celkem 2 6 8" xfId="17744" xr:uid="{00000000-0005-0000-0000-00007A260000}"/>
    <cellStyle name="Celkem 2 6 8 2" xfId="23568" xr:uid="{00000000-0005-0000-0000-00007B260000}"/>
    <cellStyle name="Celkem 2 6 9" xfId="18201" xr:uid="{00000000-0005-0000-0000-00007C260000}"/>
    <cellStyle name="Celkem 2 6 9 2" xfId="24025" xr:uid="{00000000-0005-0000-0000-00007D260000}"/>
    <cellStyle name="Celkem 2 7" xfId="13058" xr:uid="{00000000-0005-0000-0000-00007E260000}"/>
    <cellStyle name="Celkem 2 7 2" xfId="13709" xr:uid="{00000000-0005-0000-0000-00007F260000}"/>
    <cellStyle name="Celkem 2 7 2 2" xfId="15344" xr:uid="{00000000-0005-0000-0000-000080260000}"/>
    <cellStyle name="Celkem 2 7 2 2 2" xfId="21169" xr:uid="{00000000-0005-0000-0000-000081260000}"/>
    <cellStyle name="Celkem 2 7 2 3" xfId="19645" xr:uid="{00000000-0005-0000-0000-000082260000}"/>
    <cellStyle name="Celkem 2 7 3" xfId="14003" xr:uid="{00000000-0005-0000-0000-000083260000}"/>
    <cellStyle name="Celkem 2 7 3 2" xfId="15597" xr:uid="{00000000-0005-0000-0000-000084260000}"/>
    <cellStyle name="Celkem 2 7 3 2 2" xfId="21422" xr:uid="{00000000-0005-0000-0000-000085260000}"/>
    <cellStyle name="Celkem 2 7 3 3" xfId="19900" xr:uid="{00000000-0005-0000-0000-000086260000}"/>
    <cellStyle name="Celkem 2 7 4" xfId="14256" xr:uid="{00000000-0005-0000-0000-000087260000}"/>
    <cellStyle name="Celkem 2 7 4 2" xfId="15850" xr:uid="{00000000-0005-0000-0000-000088260000}"/>
    <cellStyle name="Celkem 2 7 4 2 2" xfId="21675" xr:uid="{00000000-0005-0000-0000-000089260000}"/>
    <cellStyle name="Celkem 2 7 4 3" xfId="20153" xr:uid="{00000000-0005-0000-0000-00008A260000}"/>
    <cellStyle name="Celkem 2 7 5" xfId="14704" xr:uid="{00000000-0005-0000-0000-00008B260000}"/>
    <cellStyle name="Celkem 2 7 5 2" xfId="20532" xr:uid="{00000000-0005-0000-0000-00008C260000}"/>
    <cellStyle name="Celkem 2 7 6" xfId="19001" xr:uid="{00000000-0005-0000-0000-00008D260000}"/>
    <cellStyle name="Celkem 2 8" xfId="13324" xr:uid="{00000000-0005-0000-0000-00008E260000}"/>
    <cellStyle name="Celkem 2 8 2" xfId="14961" xr:uid="{00000000-0005-0000-0000-00008F260000}"/>
    <cellStyle name="Celkem 2 8 2 2" xfId="20786" xr:uid="{00000000-0005-0000-0000-000090260000}"/>
    <cellStyle name="Celkem 2 8 3" xfId="19262" xr:uid="{00000000-0005-0000-0000-000091260000}"/>
    <cellStyle name="Celkem 2 9" xfId="13661" xr:uid="{00000000-0005-0000-0000-000092260000}"/>
    <cellStyle name="Celkem 2 9 2" xfId="15298" xr:uid="{00000000-0005-0000-0000-000093260000}"/>
    <cellStyle name="Celkem 2 9 2 2" xfId="21123" xr:uid="{00000000-0005-0000-0000-000094260000}"/>
    <cellStyle name="Celkem 2 9 3" xfId="19599" xr:uid="{00000000-0005-0000-0000-000095260000}"/>
    <cellStyle name="Celkem 3" xfId="226" xr:uid="{00000000-0005-0000-0000-000096260000}"/>
    <cellStyle name="Celkem 3 2" xfId="279" xr:uid="{00000000-0005-0000-0000-000097260000}"/>
    <cellStyle name="Celkem 3 2 10" xfId="17489" xr:uid="{00000000-0005-0000-0000-000098260000}"/>
    <cellStyle name="Celkem 3 2 10 2" xfId="23313" xr:uid="{00000000-0005-0000-0000-000099260000}"/>
    <cellStyle name="Celkem 3 2 11" xfId="18920" xr:uid="{00000000-0005-0000-0000-00009A260000}"/>
    <cellStyle name="Celkem 3 2 2" xfId="13231" xr:uid="{00000000-0005-0000-0000-00009B260000}"/>
    <cellStyle name="Celkem 3 2 2 2" xfId="13881" xr:uid="{00000000-0005-0000-0000-00009C260000}"/>
    <cellStyle name="Celkem 3 2 2 2 10" xfId="19817" xr:uid="{00000000-0005-0000-0000-00009D260000}"/>
    <cellStyle name="Celkem 3 2 2 2 2" xfId="15516" xr:uid="{00000000-0005-0000-0000-00009E260000}"/>
    <cellStyle name="Celkem 3 2 2 2 2 2" xfId="16821" xr:uid="{00000000-0005-0000-0000-00009F260000}"/>
    <cellStyle name="Celkem 3 2 2 2 2 2 2" xfId="17334" xr:uid="{00000000-0005-0000-0000-0000A0260000}"/>
    <cellStyle name="Celkem 3 2 2 2 2 2 2 2" xfId="23158" xr:uid="{00000000-0005-0000-0000-0000A1260000}"/>
    <cellStyle name="Celkem 3 2 2 2 2 2 3" xfId="17834" xr:uid="{00000000-0005-0000-0000-0000A2260000}"/>
    <cellStyle name="Celkem 3 2 2 2 2 2 3 2" xfId="23658" xr:uid="{00000000-0005-0000-0000-0000A3260000}"/>
    <cellStyle name="Celkem 3 2 2 2 2 2 4" xfId="18291" xr:uid="{00000000-0005-0000-0000-0000A4260000}"/>
    <cellStyle name="Celkem 3 2 2 2 2 2 4 2" xfId="24115" xr:uid="{00000000-0005-0000-0000-0000A5260000}"/>
    <cellStyle name="Celkem 3 2 2 2 2 2 5" xfId="18748" xr:uid="{00000000-0005-0000-0000-0000A6260000}"/>
    <cellStyle name="Celkem 3 2 2 2 2 2 5 2" xfId="24572" xr:uid="{00000000-0005-0000-0000-0000A7260000}"/>
    <cellStyle name="Celkem 3 2 2 2 2 2 6" xfId="22645" xr:uid="{00000000-0005-0000-0000-0000A8260000}"/>
    <cellStyle name="Celkem 3 2 2 2 2 3" xfId="16925" xr:uid="{00000000-0005-0000-0000-0000A9260000}"/>
    <cellStyle name="Celkem 3 2 2 2 2 3 2" xfId="17438" xr:uid="{00000000-0005-0000-0000-0000AA260000}"/>
    <cellStyle name="Celkem 3 2 2 2 2 3 2 2" xfId="23262" xr:uid="{00000000-0005-0000-0000-0000AB260000}"/>
    <cellStyle name="Celkem 3 2 2 2 2 3 3" xfId="17938" xr:uid="{00000000-0005-0000-0000-0000AC260000}"/>
    <cellStyle name="Celkem 3 2 2 2 2 3 3 2" xfId="23762" xr:uid="{00000000-0005-0000-0000-0000AD260000}"/>
    <cellStyle name="Celkem 3 2 2 2 2 3 4" xfId="18395" xr:uid="{00000000-0005-0000-0000-0000AE260000}"/>
    <cellStyle name="Celkem 3 2 2 2 2 3 4 2" xfId="24219" xr:uid="{00000000-0005-0000-0000-0000AF260000}"/>
    <cellStyle name="Celkem 3 2 2 2 2 3 5" xfId="18852" xr:uid="{00000000-0005-0000-0000-0000B0260000}"/>
    <cellStyle name="Celkem 3 2 2 2 2 3 5 2" xfId="24676" xr:uid="{00000000-0005-0000-0000-0000B1260000}"/>
    <cellStyle name="Celkem 3 2 2 2 2 3 6" xfId="22749" xr:uid="{00000000-0005-0000-0000-0000B2260000}"/>
    <cellStyle name="Celkem 3 2 2 2 2 4" xfId="16573" xr:uid="{00000000-0005-0000-0000-0000B3260000}"/>
    <cellStyle name="Celkem 3 2 2 2 2 4 2" xfId="22397" xr:uid="{00000000-0005-0000-0000-0000B4260000}"/>
    <cellStyle name="Celkem 3 2 2 2 2 5" xfId="17086" xr:uid="{00000000-0005-0000-0000-0000B5260000}"/>
    <cellStyle name="Celkem 3 2 2 2 2 5 2" xfId="22910" xr:uid="{00000000-0005-0000-0000-0000B6260000}"/>
    <cellStyle name="Celkem 3 2 2 2 2 6" xfId="17586" xr:uid="{00000000-0005-0000-0000-0000B7260000}"/>
    <cellStyle name="Celkem 3 2 2 2 2 6 2" xfId="23410" xr:uid="{00000000-0005-0000-0000-0000B8260000}"/>
    <cellStyle name="Celkem 3 2 2 2 2 7" xfId="18043" xr:uid="{00000000-0005-0000-0000-0000B9260000}"/>
    <cellStyle name="Celkem 3 2 2 2 2 7 2" xfId="23867" xr:uid="{00000000-0005-0000-0000-0000BA260000}"/>
    <cellStyle name="Celkem 3 2 2 2 2 8" xfId="18500" xr:uid="{00000000-0005-0000-0000-0000BB260000}"/>
    <cellStyle name="Celkem 3 2 2 2 2 8 2" xfId="24324" xr:uid="{00000000-0005-0000-0000-0000BC260000}"/>
    <cellStyle name="Celkem 3 2 2 2 2 9" xfId="21341" xr:uid="{00000000-0005-0000-0000-0000BD260000}"/>
    <cellStyle name="Celkem 3 2 2 2 3" xfId="16773" xr:uid="{00000000-0005-0000-0000-0000BE260000}"/>
    <cellStyle name="Celkem 3 2 2 2 3 2" xfId="17286" xr:uid="{00000000-0005-0000-0000-0000BF260000}"/>
    <cellStyle name="Celkem 3 2 2 2 3 2 2" xfId="23110" xr:uid="{00000000-0005-0000-0000-0000C0260000}"/>
    <cellStyle name="Celkem 3 2 2 2 3 3" xfId="17786" xr:uid="{00000000-0005-0000-0000-0000C1260000}"/>
    <cellStyle name="Celkem 3 2 2 2 3 3 2" xfId="23610" xr:uid="{00000000-0005-0000-0000-0000C2260000}"/>
    <cellStyle name="Celkem 3 2 2 2 3 4" xfId="18243" xr:uid="{00000000-0005-0000-0000-0000C3260000}"/>
    <cellStyle name="Celkem 3 2 2 2 3 4 2" xfId="24067" xr:uid="{00000000-0005-0000-0000-0000C4260000}"/>
    <cellStyle name="Celkem 3 2 2 2 3 5" xfId="18700" xr:uid="{00000000-0005-0000-0000-0000C5260000}"/>
    <cellStyle name="Celkem 3 2 2 2 3 5 2" xfId="24524" xr:uid="{00000000-0005-0000-0000-0000C6260000}"/>
    <cellStyle name="Celkem 3 2 2 2 3 6" xfId="22597" xr:uid="{00000000-0005-0000-0000-0000C7260000}"/>
    <cellStyle name="Celkem 3 2 2 2 4" xfId="16877" xr:uid="{00000000-0005-0000-0000-0000C8260000}"/>
    <cellStyle name="Celkem 3 2 2 2 4 2" xfId="17390" xr:uid="{00000000-0005-0000-0000-0000C9260000}"/>
    <cellStyle name="Celkem 3 2 2 2 4 2 2" xfId="23214" xr:uid="{00000000-0005-0000-0000-0000CA260000}"/>
    <cellStyle name="Celkem 3 2 2 2 4 3" xfId="17890" xr:uid="{00000000-0005-0000-0000-0000CB260000}"/>
    <cellStyle name="Celkem 3 2 2 2 4 3 2" xfId="23714" xr:uid="{00000000-0005-0000-0000-0000CC260000}"/>
    <cellStyle name="Celkem 3 2 2 2 4 4" xfId="18347" xr:uid="{00000000-0005-0000-0000-0000CD260000}"/>
    <cellStyle name="Celkem 3 2 2 2 4 4 2" xfId="24171" xr:uid="{00000000-0005-0000-0000-0000CE260000}"/>
    <cellStyle name="Celkem 3 2 2 2 4 5" xfId="18804" xr:uid="{00000000-0005-0000-0000-0000CF260000}"/>
    <cellStyle name="Celkem 3 2 2 2 4 5 2" xfId="24628" xr:uid="{00000000-0005-0000-0000-0000D0260000}"/>
    <cellStyle name="Celkem 3 2 2 2 4 6" xfId="22701" xr:uid="{00000000-0005-0000-0000-0000D1260000}"/>
    <cellStyle name="Celkem 3 2 2 2 5" xfId="16525" xr:uid="{00000000-0005-0000-0000-0000D2260000}"/>
    <cellStyle name="Celkem 3 2 2 2 5 2" xfId="22349" xr:uid="{00000000-0005-0000-0000-0000D3260000}"/>
    <cellStyle name="Celkem 3 2 2 2 6" xfId="17038" xr:uid="{00000000-0005-0000-0000-0000D4260000}"/>
    <cellStyle name="Celkem 3 2 2 2 6 2" xfId="22862" xr:uid="{00000000-0005-0000-0000-0000D5260000}"/>
    <cellStyle name="Celkem 3 2 2 2 7" xfId="17538" xr:uid="{00000000-0005-0000-0000-0000D6260000}"/>
    <cellStyle name="Celkem 3 2 2 2 7 2" xfId="23362" xr:uid="{00000000-0005-0000-0000-0000D7260000}"/>
    <cellStyle name="Celkem 3 2 2 2 8" xfId="17995" xr:uid="{00000000-0005-0000-0000-0000D8260000}"/>
    <cellStyle name="Celkem 3 2 2 2 8 2" xfId="23819" xr:uid="{00000000-0005-0000-0000-0000D9260000}"/>
    <cellStyle name="Celkem 3 2 2 2 9" xfId="18452" xr:uid="{00000000-0005-0000-0000-0000DA260000}"/>
    <cellStyle name="Celkem 3 2 2 2 9 2" xfId="24276" xr:uid="{00000000-0005-0000-0000-0000DB260000}"/>
    <cellStyle name="Celkem 3 2 2 3" xfId="14175" xr:uid="{00000000-0005-0000-0000-0000DC260000}"/>
    <cellStyle name="Celkem 3 2 2 3 2" xfId="15769" xr:uid="{00000000-0005-0000-0000-0000DD260000}"/>
    <cellStyle name="Celkem 3 2 2 3 2 2" xfId="21594" xr:uid="{00000000-0005-0000-0000-0000DE260000}"/>
    <cellStyle name="Celkem 3 2 2 3 3" xfId="16630" xr:uid="{00000000-0005-0000-0000-0000DF260000}"/>
    <cellStyle name="Celkem 3 2 2 3 3 2" xfId="22454" xr:uid="{00000000-0005-0000-0000-0000E0260000}"/>
    <cellStyle name="Celkem 3 2 2 3 4" xfId="17143" xr:uid="{00000000-0005-0000-0000-0000E1260000}"/>
    <cellStyle name="Celkem 3 2 2 3 4 2" xfId="22967" xr:uid="{00000000-0005-0000-0000-0000E2260000}"/>
    <cellStyle name="Celkem 3 2 2 3 5" xfId="17643" xr:uid="{00000000-0005-0000-0000-0000E3260000}"/>
    <cellStyle name="Celkem 3 2 2 3 5 2" xfId="23467" xr:uid="{00000000-0005-0000-0000-0000E4260000}"/>
    <cellStyle name="Celkem 3 2 2 3 6" xfId="18100" xr:uid="{00000000-0005-0000-0000-0000E5260000}"/>
    <cellStyle name="Celkem 3 2 2 3 6 2" xfId="23924" xr:uid="{00000000-0005-0000-0000-0000E6260000}"/>
    <cellStyle name="Celkem 3 2 2 3 7" xfId="18557" xr:uid="{00000000-0005-0000-0000-0000E7260000}"/>
    <cellStyle name="Celkem 3 2 2 3 7 2" xfId="24381" xr:uid="{00000000-0005-0000-0000-0000E8260000}"/>
    <cellStyle name="Celkem 3 2 2 3 8" xfId="20072" xr:uid="{00000000-0005-0000-0000-0000E9260000}"/>
    <cellStyle name="Celkem 3 2 2 4" xfId="14428" xr:uid="{00000000-0005-0000-0000-0000EA260000}"/>
    <cellStyle name="Celkem 3 2 2 4 2" xfId="16022" xr:uid="{00000000-0005-0000-0000-0000EB260000}"/>
    <cellStyle name="Celkem 3 2 2 4 2 2" xfId="21847" xr:uid="{00000000-0005-0000-0000-0000EC260000}"/>
    <cellStyle name="Celkem 3 2 2 4 3" xfId="20325" xr:uid="{00000000-0005-0000-0000-0000ED260000}"/>
    <cellStyle name="Celkem 3 2 2 5" xfId="14876" xr:uid="{00000000-0005-0000-0000-0000EE260000}"/>
    <cellStyle name="Celkem 3 2 2 5 2" xfId="20704" xr:uid="{00000000-0005-0000-0000-0000EF260000}"/>
    <cellStyle name="Celkem 3 2 2 6" xfId="16467" xr:uid="{00000000-0005-0000-0000-0000F0260000}"/>
    <cellStyle name="Celkem 3 2 2 6 2" xfId="22291" xr:uid="{00000000-0005-0000-0000-0000F1260000}"/>
    <cellStyle name="Celkem 3 2 2 7" xfId="16980" xr:uid="{00000000-0005-0000-0000-0000F2260000}"/>
    <cellStyle name="Celkem 3 2 2 7 2" xfId="22804" xr:uid="{00000000-0005-0000-0000-0000F3260000}"/>
    <cellStyle name="Celkem 3 2 2 8" xfId="19173" xr:uid="{00000000-0005-0000-0000-0000F4260000}"/>
    <cellStyle name="Celkem 3 2 3" xfId="13121" xr:uid="{00000000-0005-0000-0000-0000F5260000}"/>
    <cellStyle name="Celkem 3 2 3 10" xfId="18647" xr:uid="{00000000-0005-0000-0000-0000F6260000}"/>
    <cellStyle name="Celkem 3 2 3 10 2" xfId="24471" xr:uid="{00000000-0005-0000-0000-0000F7260000}"/>
    <cellStyle name="Celkem 3 2 3 11" xfId="19064" xr:uid="{00000000-0005-0000-0000-0000F8260000}"/>
    <cellStyle name="Celkem 3 2 3 2" xfId="13772" xr:uid="{00000000-0005-0000-0000-0000F9260000}"/>
    <cellStyle name="Celkem 3 2 3 2 2" xfId="15407" xr:uid="{00000000-0005-0000-0000-0000FA260000}"/>
    <cellStyle name="Celkem 3 2 3 2 2 2" xfId="21232" xr:uid="{00000000-0005-0000-0000-0000FB260000}"/>
    <cellStyle name="Celkem 3 2 3 2 3" xfId="19708" xr:uid="{00000000-0005-0000-0000-0000FC260000}"/>
    <cellStyle name="Celkem 3 2 3 3" xfId="14066" xr:uid="{00000000-0005-0000-0000-0000FD260000}"/>
    <cellStyle name="Celkem 3 2 3 3 2" xfId="15660" xr:uid="{00000000-0005-0000-0000-0000FE260000}"/>
    <cellStyle name="Celkem 3 2 3 3 2 2" xfId="21485" xr:uid="{00000000-0005-0000-0000-0000FF260000}"/>
    <cellStyle name="Celkem 3 2 3 3 3" xfId="19963" xr:uid="{00000000-0005-0000-0000-000000270000}"/>
    <cellStyle name="Celkem 3 2 3 4" xfId="14319" xr:uid="{00000000-0005-0000-0000-000001270000}"/>
    <cellStyle name="Celkem 3 2 3 4 2" xfId="15913" xr:uid="{00000000-0005-0000-0000-000002270000}"/>
    <cellStyle name="Celkem 3 2 3 4 2 2" xfId="21738" xr:uid="{00000000-0005-0000-0000-000003270000}"/>
    <cellStyle name="Celkem 3 2 3 4 3" xfId="20216" xr:uid="{00000000-0005-0000-0000-000004270000}"/>
    <cellStyle name="Celkem 3 2 3 5" xfId="14767" xr:uid="{00000000-0005-0000-0000-000005270000}"/>
    <cellStyle name="Celkem 3 2 3 5 2" xfId="20595" xr:uid="{00000000-0005-0000-0000-000006270000}"/>
    <cellStyle name="Celkem 3 2 3 6" xfId="16720" xr:uid="{00000000-0005-0000-0000-000007270000}"/>
    <cellStyle name="Celkem 3 2 3 6 2" xfId="22544" xr:uid="{00000000-0005-0000-0000-000008270000}"/>
    <cellStyle name="Celkem 3 2 3 7" xfId="17233" xr:uid="{00000000-0005-0000-0000-000009270000}"/>
    <cellStyle name="Celkem 3 2 3 7 2" xfId="23057" xr:uid="{00000000-0005-0000-0000-00000A270000}"/>
    <cellStyle name="Celkem 3 2 3 8" xfId="17733" xr:uid="{00000000-0005-0000-0000-00000B270000}"/>
    <cellStyle name="Celkem 3 2 3 8 2" xfId="23557" xr:uid="{00000000-0005-0000-0000-00000C270000}"/>
    <cellStyle name="Celkem 3 2 3 9" xfId="18190" xr:uid="{00000000-0005-0000-0000-00000D270000}"/>
    <cellStyle name="Celkem 3 2 3 9 2" xfId="24014" xr:uid="{00000000-0005-0000-0000-00000E270000}"/>
    <cellStyle name="Celkem 3 2 4" xfId="13387" xr:uid="{00000000-0005-0000-0000-00000F270000}"/>
    <cellStyle name="Celkem 3 2 4 2" xfId="15024" xr:uid="{00000000-0005-0000-0000-000010270000}"/>
    <cellStyle name="Celkem 3 2 4 2 2" xfId="20849" xr:uid="{00000000-0005-0000-0000-000011270000}"/>
    <cellStyle name="Celkem 3 2 4 3" xfId="19325" xr:uid="{00000000-0005-0000-0000-000012270000}"/>
    <cellStyle name="Celkem 3 2 5" xfId="13598" xr:uid="{00000000-0005-0000-0000-000013270000}"/>
    <cellStyle name="Celkem 3 2 5 2" xfId="15235" xr:uid="{00000000-0005-0000-0000-000014270000}"/>
    <cellStyle name="Celkem 3 2 5 2 2" xfId="21060" xr:uid="{00000000-0005-0000-0000-000015270000}"/>
    <cellStyle name="Celkem 3 2 5 3" xfId="19536" xr:uid="{00000000-0005-0000-0000-000016270000}"/>
    <cellStyle name="Celkem 3 2 6" xfId="13697" xr:uid="{00000000-0005-0000-0000-000017270000}"/>
    <cellStyle name="Celkem 3 2 6 2" xfId="15332" xr:uid="{00000000-0005-0000-0000-000018270000}"/>
    <cellStyle name="Celkem 3 2 6 2 2" xfId="21157" xr:uid="{00000000-0005-0000-0000-000019270000}"/>
    <cellStyle name="Celkem 3 2 6 3" xfId="19633" xr:uid="{00000000-0005-0000-0000-00001A270000}"/>
    <cellStyle name="Celkem 3 2 7" xfId="14538" xr:uid="{00000000-0005-0000-0000-00001B270000}"/>
    <cellStyle name="Celkem 3 2 7 2" xfId="16131" xr:uid="{00000000-0005-0000-0000-00001C270000}"/>
    <cellStyle name="Celkem 3 2 7 2 2" xfId="21956" xr:uid="{00000000-0005-0000-0000-00001D270000}"/>
    <cellStyle name="Celkem 3 2 7 3" xfId="20434" xr:uid="{00000000-0005-0000-0000-00001E270000}"/>
    <cellStyle name="Celkem 3 2 8" xfId="16228" xr:uid="{00000000-0005-0000-0000-00001F270000}"/>
    <cellStyle name="Celkem 3 2 8 2" xfId="22052" xr:uid="{00000000-0005-0000-0000-000020270000}"/>
    <cellStyle name="Celkem 3 2 9" xfId="16413" xr:uid="{00000000-0005-0000-0000-000021270000}"/>
    <cellStyle name="Celkem 3 2 9 2" xfId="22237" xr:uid="{00000000-0005-0000-0000-000022270000}"/>
    <cellStyle name="Celkem 3 3" xfId="13073" xr:uid="{00000000-0005-0000-0000-000023270000}"/>
    <cellStyle name="Celkem 3 3 10" xfId="18648" xr:uid="{00000000-0005-0000-0000-000024270000}"/>
    <cellStyle name="Celkem 3 3 10 2" xfId="24472" xr:uid="{00000000-0005-0000-0000-000025270000}"/>
    <cellStyle name="Celkem 3 3 11" xfId="19016" xr:uid="{00000000-0005-0000-0000-000026270000}"/>
    <cellStyle name="Celkem 3 3 2" xfId="13724" xr:uid="{00000000-0005-0000-0000-000027270000}"/>
    <cellStyle name="Celkem 3 3 2 2" xfId="15359" xr:uid="{00000000-0005-0000-0000-000028270000}"/>
    <cellStyle name="Celkem 3 3 2 2 2" xfId="21184" xr:uid="{00000000-0005-0000-0000-000029270000}"/>
    <cellStyle name="Celkem 3 3 2 3" xfId="19660" xr:uid="{00000000-0005-0000-0000-00002A270000}"/>
    <cellStyle name="Celkem 3 3 3" xfId="14018" xr:uid="{00000000-0005-0000-0000-00002B270000}"/>
    <cellStyle name="Celkem 3 3 3 2" xfId="15612" xr:uid="{00000000-0005-0000-0000-00002C270000}"/>
    <cellStyle name="Celkem 3 3 3 2 2" xfId="21437" xr:uid="{00000000-0005-0000-0000-00002D270000}"/>
    <cellStyle name="Celkem 3 3 3 3" xfId="19915" xr:uid="{00000000-0005-0000-0000-00002E270000}"/>
    <cellStyle name="Celkem 3 3 4" xfId="14271" xr:uid="{00000000-0005-0000-0000-00002F270000}"/>
    <cellStyle name="Celkem 3 3 4 2" xfId="15865" xr:uid="{00000000-0005-0000-0000-000030270000}"/>
    <cellStyle name="Celkem 3 3 4 2 2" xfId="21690" xr:uid="{00000000-0005-0000-0000-000031270000}"/>
    <cellStyle name="Celkem 3 3 4 3" xfId="20168" xr:uid="{00000000-0005-0000-0000-000032270000}"/>
    <cellStyle name="Celkem 3 3 5" xfId="14719" xr:uid="{00000000-0005-0000-0000-000033270000}"/>
    <cellStyle name="Celkem 3 3 5 2" xfId="20547" xr:uid="{00000000-0005-0000-0000-000034270000}"/>
    <cellStyle name="Celkem 3 3 6" xfId="16721" xr:uid="{00000000-0005-0000-0000-000035270000}"/>
    <cellStyle name="Celkem 3 3 6 2" xfId="22545" xr:uid="{00000000-0005-0000-0000-000036270000}"/>
    <cellStyle name="Celkem 3 3 7" xfId="17234" xr:uid="{00000000-0005-0000-0000-000037270000}"/>
    <cellStyle name="Celkem 3 3 7 2" xfId="23058" xr:uid="{00000000-0005-0000-0000-000038270000}"/>
    <cellStyle name="Celkem 3 3 8" xfId="17734" xr:uid="{00000000-0005-0000-0000-000039270000}"/>
    <cellStyle name="Celkem 3 3 8 2" xfId="23558" xr:uid="{00000000-0005-0000-0000-00003A270000}"/>
    <cellStyle name="Celkem 3 3 9" xfId="18191" xr:uid="{00000000-0005-0000-0000-00003B270000}"/>
    <cellStyle name="Celkem 3 3 9 2" xfId="24015" xr:uid="{00000000-0005-0000-0000-00003C270000}"/>
    <cellStyle name="Celkem 3 4" xfId="13339" xr:uid="{00000000-0005-0000-0000-00003D270000}"/>
    <cellStyle name="Celkem 3 4 2" xfId="14976" xr:uid="{00000000-0005-0000-0000-00003E270000}"/>
    <cellStyle name="Celkem 3 4 2 2" xfId="20801" xr:uid="{00000000-0005-0000-0000-00003F270000}"/>
    <cellStyle name="Celkem 3 4 3" xfId="19277" xr:uid="{00000000-0005-0000-0000-000040270000}"/>
    <cellStyle name="Celkem 3 5" xfId="13646" xr:uid="{00000000-0005-0000-0000-000041270000}"/>
    <cellStyle name="Celkem 3 5 2" xfId="15283" xr:uid="{00000000-0005-0000-0000-000042270000}"/>
    <cellStyle name="Celkem 3 5 2 2" xfId="21108" xr:uid="{00000000-0005-0000-0000-000043270000}"/>
    <cellStyle name="Celkem 3 5 3" xfId="19584" xr:uid="{00000000-0005-0000-0000-000044270000}"/>
    <cellStyle name="Celkem 3 6" xfId="16227" xr:uid="{00000000-0005-0000-0000-000045270000}"/>
    <cellStyle name="Celkem 3 6 2" xfId="22051" xr:uid="{00000000-0005-0000-0000-000046270000}"/>
    <cellStyle name="Celkem 3 7" xfId="16414" xr:uid="{00000000-0005-0000-0000-000047270000}"/>
    <cellStyle name="Celkem 3 7 2" xfId="22238" xr:uid="{00000000-0005-0000-0000-000048270000}"/>
    <cellStyle name="Celkem 3 8" xfId="17490" xr:uid="{00000000-0005-0000-0000-000049270000}"/>
    <cellStyle name="Celkem 3 8 2" xfId="23314" xr:uid="{00000000-0005-0000-0000-00004A270000}"/>
    <cellStyle name="Celkem 4" xfId="238" xr:uid="{00000000-0005-0000-0000-00004B270000}"/>
    <cellStyle name="Celkem 4 2" xfId="289" xr:uid="{00000000-0005-0000-0000-00004C270000}"/>
    <cellStyle name="Celkem 4 2 10" xfId="17487" xr:uid="{00000000-0005-0000-0000-00004D270000}"/>
    <cellStyle name="Celkem 4 2 10 2" xfId="23311" xr:uid="{00000000-0005-0000-0000-00004E270000}"/>
    <cellStyle name="Celkem 4 2 11" xfId="18930" xr:uid="{00000000-0005-0000-0000-00004F270000}"/>
    <cellStyle name="Celkem 4 2 2" xfId="13241" xr:uid="{00000000-0005-0000-0000-000050270000}"/>
    <cellStyle name="Celkem 4 2 2 2" xfId="13891" xr:uid="{00000000-0005-0000-0000-000051270000}"/>
    <cellStyle name="Celkem 4 2 2 2 10" xfId="19827" xr:uid="{00000000-0005-0000-0000-000052270000}"/>
    <cellStyle name="Celkem 4 2 2 2 2" xfId="15526" xr:uid="{00000000-0005-0000-0000-000053270000}"/>
    <cellStyle name="Celkem 4 2 2 2 2 2" xfId="16831" xr:uid="{00000000-0005-0000-0000-000054270000}"/>
    <cellStyle name="Celkem 4 2 2 2 2 2 2" xfId="17344" xr:uid="{00000000-0005-0000-0000-000055270000}"/>
    <cellStyle name="Celkem 4 2 2 2 2 2 2 2" xfId="23168" xr:uid="{00000000-0005-0000-0000-000056270000}"/>
    <cellStyle name="Celkem 4 2 2 2 2 2 3" xfId="17844" xr:uid="{00000000-0005-0000-0000-000057270000}"/>
    <cellStyle name="Celkem 4 2 2 2 2 2 3 2" xfId="23668" xr:uid="{00000000-0005-0000-0000-000058270000}"/>
    <cellStyle name="Celkem 4 2 2 2 2 2 4" xfId="18301" xr:uid="{00000000-0005-0000-0000-000059270000}"/>
    <cellStyle name="Celkem 4 2 2 2 2 2 4 2" xfId="24125" xr:uid="{00000000-0005-0000-0000-00005A270000}"/>
    <cellStyle name="Celkem 4 2 2 2 2 2 5" xfId="18758" xr:uid="{00000000-0005-0000-0000-00005B270000}"/>
    <cellStyle name="Celkem 4 2 2 2 2 2 5 2" xfId="24582" xr:uid="{00000000-0005-0000-0000-00005C270000}"/>
    <cellStyle name="Celkem 4 2 2 2 2 2 6" xfId="22655" xr:uid="{00000000-0005-0000-0000-00005D270000}"/>
    <cellStyle name="Celkem 4 2 2 2 2 3" xfId="16935" xr:uid="{00000000-0005-0000-0000-00005E270000}"/>
    <cellStyle name="Celkem 4 2 2 2 2 3 2" xfId="17448" xr:uid="{00000000-0005-0000-0000-00005F270000}"/>
    <cellStyle name="Celkem 4 2 2 2 2 3 2 2" xfId="23272" xr:uid="{00000000-0005-0000-0000-000060270000}"/>
    <cellStyle name="Celkem 4 2 2 2 2 3 3" xfId="17948" xr:uid="{00000000-0005-0000-0000-000061270000}"/>
    <cellStyle name="Celkem 4 2 2 2 2 3 3 2" xfId="23772" xr:uid="{00000000-0005-0000-0000-000062270000}"/>
    <cellStyle name="Celkem 4 2 2 2 2 3 4" xfId="18405" xr:uid="{00000000-0005-0000-0000-000063270000}"/>
    <cellStyle name="Celkem 4 2 2 2 2 3 4 2" xfId="24229" xr:uid="{00000000-0005-0000-0000-000064270000}"/>
    <cellStyle name="Celkem 4 2 2 2 2 3 5" xfId="18862" xr:uid="{00000000-0005-0000-0000-000065270000}"/>
    <cellStyle name="Celkem 4 2 2 2 2 3 5 2" xfId="24686" xr:uid="{00000000-0005-0000-0000-000066270000}"/>
    <cellStyle name="Celkem 4 2 2 2 2 3 6" xfId="22759" xr:uid="{00000000-0005-0000-0000-000067270000}"/>
    <cellStyle name="Celkem 4 2 2 2 2 4" xfId="16583" xr:uid="{00000000-0005-0000-0000-000068270000}"/>
    <cellStyle name="Celkem 4 2 2 2 2 4 2" xfId="22407" xr:uid="{00000000-0005-0000-0000-000069270000}"/>
    <cellStyle name="Celkem 4 2 2 2 2 5" xfId="17096" xr:uid="{00000000-0005-0000-0000-00006A270000}"/>
    <cellStyle name="Celkem 4 2 2 2 2 5 2" xfId="22920" xr:uid="{00000000-0005-0000-0000-00006B270000}"/>
    <cellStyle name="Celkem 4 2 2 2 2 6" xfId="17596" xr:uid="{00000000-0005-0000-0000-00006C270000}"/>
    <cellStyle name="Celkem 4 2 2 2 2 6 2" xfId="23420" xr:uid="{00000000-0005-0000-0000-00006D270000}"/>
    <cellStyle name="Celkem 4 2 2 2 2 7" xfId="18053" xr:uid="{00000000-0005-0000-0000-00006E270000}"/>
    <cellStyle name="Celkem 4 2 2 2 2 7 2" xfId="23877" xr:uid="{00000000-0005-0000-0000-00006F270000}"/>
    <cellStyle name="Celkem 4 2 2 2 2 8" xfId="18510" xr:uid="{00000000-0005-0000-0000-000070270000}"/>
    <cellStyle name="Celkem 4 2 2 2 2 8 2" xfId="24334" xr:uid="{00000000-0005-0000-0000-000071270000}"/>
    <cellStyle name="Celkem 4 2 2 2 2 9" xfId="21351" xr:uid="{00000000-0005-0000-0000-000072270000}"/>
    <cellStyle name="Celkem 4 2 2 2 3" xfId="16783" xr:uid="{00000000-0005-0000-0000-000073270000}"/>
    <cellStyle name="Celkem 4 2 2 2 3 2" xfId="17296" xr:uid="{00000000-0005-0000-0000-000074270000}"/>
    <cellStyle name="Celkem 4 2 2 2 3 2 2" xfId="23120" xr:uid="{00000000-0005-0000-0000-000075270000}"/>
    <cellStyle name="Celkem 4 2 2 2 3 3" xfId="17796" xr:uid="{00000000-0005-0000-0000-000076270000}"/>
    <cellStyle name="Celkem 4 2 2 2 3 3 2" xfId="23620" xr:uid="{00000000-0005-0000-0000-000077270000}"/>
    <cellStyle name="Celkem 4 2 2 2 3 4" xfId="18253" xr:uid="{00000000-0005-0000-0000-000078270000}"/>
    <cellStyle name="Celkem 4 2 2 2 3 4 2" xfId="24077" xr:uid="{00000000-0005-0000-0000-000079270000}"/>
    <cellStyle name="Celkem 4 2 2 2 3 5" xfId="18710" xr:uid="{00000000-0005-0000-0000-00007A270000}"/>
    <cellStyle name="Celkem 4 2 2 2 3 5 2" xfId="24534" xr:uid="{00000000-0005-0000-0000-00007B270000}"/>
    <cellStyle name="Celkem 4 2 2 2 3 6" xfId="22607" xr:uid="{00000000-0005-0000-0000-00007C270000}"/>
    <cellStyle name="Celkem 4 2 2 2 4" xfId="16887" xr:uid="{00000000-0005-0000-0000-00007D270000}"/>
    <cellStyle name="Celkem 4 2 2 2 4 2" xfId="17400" xr:uid="{00000000-0005-0000-0000-00007E270000}"/>
    <cellStyle name="Celkem 4 2 2 2 4 2 2" xfId="23224" xr:uid="{00000000-0005-0000-0000-00007F270000}"/>
    <cellStyle name="Celkem 4 2 2 2 4 3" xfId="17900" xr:uid="{00000000-0005-0000-0000-000080270000}"/>
    <cellStyle name="Celkem 4 2 2 2 4 3 2" xfId="23724" xr:uid="{00000000-0005-0000-0000-000081270000}"/>
    <cellStyle name="Celkem 4 2 2 2 4 4" xfId="18357" xr:uid="{00000000-0005-0000-0000-000082270000}"/>
    <cellStyle name="Celkem 4 2 2 2 4 4 2" xfId="24181" xr:uid="{00000000-0005-0000-0000-000083270000}"/>
    <cellStyle name="Celkem 4 2 2 2 4 5" xfId="18814" xr:uid="{00000000-0005-0000-0000-000084270000}"/>
    <cellStyle name="Celkem 4 2 2 2 4 5 2" xfId="24638" xr:uid="{00000000-0005-0000-0000-000085270000}"/>
    <cellStyle name="Celkem 4 2 2 2 4 6" xfId="22711" xr:uid="{00000000-0005-0000-0000-000086270000}"/>
    <cellStyle name="Celkem 4 2 2 2 5" xfId="16535" xr:uid="{00000000-0005-0000-0000-000087270000}"/>
    <cellStyle name="Celkem 4 2 2 2 5 2" xfId="22359" xr:uid="{00000000-0005-0000-0000-000088270000}"/>
    <cellStyle name="Celkem 4 2 2 2 6" xfId="17048" xr:uid="{00000000-0005-0000-0000-000089270000}"/>
    <cellStyle name="Celkem 4 2 2 2 6 2" xfId="22872" xr:uid="{00000000-0005-0000-0000-00008A270000}"/>
    <cellStyle name="Celkem 4 2 2 2 7" xfId="17548" xr:uid="{00000000-0005-0000-0000-00008B270000}"/>
    <cellStyle name="Celkem 4 2 2 2 7 2" xfId="23372" xr:uid="{00000000-0005-0000-0000-00008C270000}"/>
    <cellStyle name="Celkem 4 2 2 2 8" xfId="18005" xr:uid="{00000000-0005-0000-0000-00008D270000}"/>
    <cellStyle name="Celkem 4 2 2 2 8 2" xfId="23829" xr:uid="{00000000-0005-0000-0000-00008E270000}"/>
    <cellStyle name="Celkem 4 2 2 2 9" xfId="18462" xr:uid="{00000000-0005-0000-0000-00008F270000}"/>
    <cellStyle name="Celkem 4 2 2 2 9 2" xfId="24286" xr:uid="{00000000-0005-0000-0000-000090270000}"/>
    <cellStyle name="Celkem 4 2 2 3" xfId="14185" xr:uid="{00000000-0005-0000-0000-000091270000}"/>
    <cellStyle name="Celkem 4 2 2 3 2" xfId="15779" xr:uid="{00000000-0005-0000-0000-000092270000}"/>
    <cellStyle name="Celkem 4 2 2 3 2 2" xfId="21604" xr:uid="{00000000-0005-0000-0000-000093270000}"/>
    <cellStyle name="Celkem 4 2 2 3 3" xfId="16623" xr:uid="{00000000-0005-0000-0000-000094270000}"/>
    <cellStyle name="Celkem 4 2 2 3 3 2" xfId="22447" xr:uid="{00000000-0005-0000-0000-000095270000}"/>
    <cellStyle name="Celkem 4 2 2 3 4" xfId="17136" xr:uid="{00000000-0005-0000-0000-000096270000}"/>
    <cellStyle name="Celkem 4 2 2 3 4 2" xfId="22960" xr:uid="{00000000-0005-0000-0000-000097270000}"/>
    <cellStyle name="Celkem 4 2 2 3 5" xfId="17636" xr:uid="{00000000-0005-0000-0000-000098270000}"/>
    <cellStyle name="Celkem 4 2 2 3 5 2" xfId="23460" xr:uid="{00000000-0005-0000-0000-000099270000}"/>
    <cellStyle name="Celkem 4 2 2 3 6" xfId="18093" xr:uid="{00000000-0005-0000-0000-00009A270000}"/>
    <cellStyle name="Celkem 4 2 2 3 6 2" xfId="23917" xr:uid="{00000000-0005-0000-0000-00009B270000}"/>
    <cellStyle name="Celkem 4 2 2 3 7" xfId="18550" xr:uid="{00000000-0005-0000-0000-00009C270000}"/>
    <cellStyle name="Celkem 4 2 2 3 7 2" xfId="24374" xr:uid="{00000000-0005-0000-0000-00009D270000}"/>
    <cellStyle name="Celkem 4 2 2 3 8" xfId="20082" xr:uid="{00000000-0005-0000-0000-00009E270000}"/>
    <cellStyle name="Celkem 4 2 2 4" xfId="14438" xr:uid="{00000000-0005-0000-0000-00009F270000}"/>
    <cellStyle name="Celkem 4 2 2 4 2" xfId="16032" xr:uid="{00000000-0005-0000-0000-0000A0270000}"/>
    <cellStyle name="Celkem 4 2 2 4 2 2" xfId="21857" xr:uid="{00000000-0005-0000-0000-0000A1270000}"/>
    <cellStyle name="Celkem 4 2 2 4 3" xfId="20335" xr:uid="{00000000-0005-0000-0000-0000A2270000}"/>
    <cellStyle name="Celkem 4 2 2 5" xfId="14886" xr:uid="{00000000-0005-0000-0000-0000A3270000}"/>
    <cellStyle name="Celkem 4 2 2 5 2" xfId="20714" xr:uid="{00000000-0005-0000-0000-0000A4270000}"/>
    <cellStyle name="Celkem 4 2 2 6" xfId="16477" xr:uid="{00000000-0005-0000-0000-0000A5270000}"/>
    <cellStyle name="Celkem 4 2 2 6 2" xfId="22301" xr:uid="{00000000-0005-0000-0000-0000A6270000}"/>
    <cellStyle name="Celkem 4 2 2 7" xfId="16990" xr:uid="{00000000-0005-0000-0000-0000A7270000}"/>
    <cellStyle name="Celkem 4 2 2 7 2" xfId="22814" xr:uid="{00000000-0005-0000-0000-0000A8270000}"/>
    <cellStyle name="Celkem 4 2 2 8" xfId="19183" xr:uid="{00000000-0005-0000-0000-0000A9270000}"/>
    <cellStyle name="Celkem 4 2 3" xfId="13131" xr:uid="{00000000-0005-0000-0000-0000AA270000}"/>
    <cellStyle name="Celkem 4 2 3 10" xfId="18645" xr:uid="{00000000-0005-0000-0000-0000AB270000}"/>
    <cellStyle name="Celkem 4 2 3 10 2" xfId="24469" xr:uid="{00000000-0005-0000-0000-0000AC270000}"/>
    <cellStyle name="Celkem 4 2 3 11" xfId="19074" xr:uid="{00000000-0005-0000-0000-0000AD270000}"/>
    <cellStyle name="Celkem 4 2 3 2" xfId="13782" xr:uid="{00000000-0005-0000-0000-0000AE270000}"/>
    <cellStyle name="Celkem 4 2 3 2 2" xfId="15417" xr:uid="{00000000-0005-0000-0000-0000AF270000}"/>
    <cellStyle name="Celkem 4 2 3 2 2 2" xfId="21242" xr:uid="{00000000-0005-0000-0000-0000B0270000}"/>
    <cellStyle name="Celkem 4 2 3 2 3" xfId="19718" xr:uid="{00000000-0005-0000-0000-0000B1270000}"/>
    <cellStyle name="Celkem 4 2 3 3" xfId="14076" xr:uid="{00000000-0005-0000-0000-0000B2270000}"/>
    <cellStyle name="Celkem 4 2 3 3 2" xfId="15670" xr:uid="{00000000-0005-0000-0000-0000B3270000}"/>
    <cellStyle name="Celkem 4 2 3 3 2 2" xfId="21495" xr:uid="{00000000-0005-0000-0000-0000B4270000}"/>
    <cellStyle name="Celkem 4 2 3 3 3" xfId="19973" xr:uid="{00000000-0005-0000-0000-0000B5270000}"/>
    <cellStyle name="Celkem 4 2 3 4" xfId="14329" xr:uid="{00000000-0005-0000-0000-0000B6270000}"/>
    <cellStyle name="Celkem 4 2 3 4 2" xfId="15923" xr:uid="{00000000-0005-0000-0000-0000B7270000}"/>
    <cellStyle name="Celkem 4 2 3 4 2 2" xfId="21748" xr:uid="{00000000-0005-0000-0000-0000B8270000}"/>
    <cellStyle name="Celkem 4 2 3 4 3" xfId="20226" xr:uid="{00000000-0005-0000-0000-0000B9270000}"/>
    <cellStyle name="Celkem 4 2 3 5" xfId="14777" xr:uid="{00000000-0005-0000-0000-0000BA270000}"/>
    <cellStyle name="Celkem 4 2 3 5 2" xfId="20605" xr:uid="{00000000-0005-0000-0000-0000BB270000}"/>
    <cellStyle name="Celkem 4 2 3 6" xfId="16718" xr:uid="{00000000-0005-0000-0000-0000BC270000}"/>
    <cellStyle name="Celkem 4 2 3 6 2" xfId="22542" xr:uid="{00000000-0005-0000-0000-0000BD270000}"/>
    <cellStyle name="Celkem 4 2 3 7" xfId="17231" xr:uid="{00000000-0005-0000-0000-0000BE270000}"/>
    <cellStyle name="Celkem 4 2 3 7 2" xfId="23055" xr:uid="{00000000-0005-0000-0000-0000BF270000}"/>
    <cellStyle name="Celkem 4 2 3 8" xfId="17731" xr:uid="{00000000-0005-0000-0000-0000C0270000}"/>
    <cellStyle name="Celkem 4 2 3 8 2" xfId="23555" xr:uid="{00000000-0005-0000-0000-0000C1270000}"/>
    <cellStyle name="Celkem 4 2 3 9" xfId="18188" xr:uid="{00000000-0005-0000-0000-0000C2270000}"/>
    <cellStyle name="Celkem 4 2 3 9 2" xfId="24012" xr:uid="{00000000-0005-0000-0000-0000C3270000}"/>
    <cellStyle name="Celkem 4 2 4" xfId="13397" xr:uid="{00000000-0005-0000-0000-0000C4270000}"/>
    <cellStyle name="Celkem 4 2 4 2" xfId="15034" xr:uid="{00000000-0005-0000-0000-0000C5270000}"/>
    <cellStyle name="Celkem 4 2 4 2 2" xfId="20859" xr:uid="{00000000-0005-0000-0000-0000C6270000}"/>
    <cellStyle name="Celkem 4 2 4 3" xfId="19335" xr:uid="{00000000-0005-0000-0000-0000C7270000}"/>
    <cellStyle name="Celkem 4 2 5" xfId="13588" xr:uid="{00000000-0005-0000-0000-0000C8270000}"/>
    <cellStyle name="Celkem 4 2 5 2" xfId="15225" xr:uid="{00000000-0005-0000-0000-0000C9270000}"/>
    <cellStyle name="Celkem 4 2 5 2 2" xfId="21050" xr:uid="{00000000-0005-0000-0000-0000CA270000}"/>
    <cellStyle name="Celkem 4 2 5 3" xfId="19526" xr:uid="{00000000-0005-0000-0000-0000CB270000}"/>
    <cellStyle name="Celkem 4 2 6" xfId="13676" xr:uid="{00000000-0005-0000-0000-0000CC270000}"/>
    <cellStyle name="Celkem 4 2 6 2" xfId="15311" xr:uid="{00000000-0005-0000-0000-0000CD270000}"/>
    <cellStyle name="Celkem 4 2 6 2 2" xfId="21136" xr:uid="{00000000-0005-0000-0000-0000CE270000}"/>
    <cellStyle name="Celkem 4 2 6 3" xfId="19612" xr:uid="{00000000-0005-0000-0000-0000CF270000}"/>
    <cellStyle name="Celkem 4 2 7" xfId="14548" xr:uid="{00000000-0005-0000-0000-0000D0270000}"/>
    <cellStyle name="Celkem 4 2 7 2" xfId="16141" xr:uid="{00000000-0005-0000-0000-0000D1270000}"/>
    <cellStyle name="Celkem 4 2 7 2 2" xfId="21966" xr:uid="{00000000-0005-0000-0000-0000D2270000}"/>
    <cellStyle name="Celkem 4 2 7 3" xfId="20444" xr:uid="{00000000-0005-0000-0000-0000D3270000}"/>
    <cellStyle name="Celkem 4 2 8" xfId="16230" xr:uid="{00000000-0005-0000-0000-0000D4270000}"/>
    <cellStyle name="Celkem 4 2 8 2" xfId="22054" xr:uid="{00000000-0005-0000-0000-0000D5270000}"/>
    <cellStyle name="Celkem 4 2 9" xfId="16411" xr:uid="{00000000-0005-0000-0000-0000D6270000}"/>
    <cellStyle name="Celkem 4 2 9 2" xfId="22235" xr:uid="{00000000-0005-0000-0000-0000D7270000}"/>
    <cellStyle name="Celkem 4 3" xfId="13083" xr:uid="{00000000-0005-0000-0000-0000D8270000}"/>
    <cellStyle name="Celkem 4 3 10" xfId="18646" xr:uid="{00000000-0005-0000-0000-0000D9270000}"/>
    <cellStyle name="Celkem 4 3 10 2" xfId="24470" xr:uid="{00000000-0005-0000-0000-0000DA270000}"/>
    <cellStyle name="Celkem 4 3 11" xfId="19026" xr:uid="{00000000-0005-0000-0000-0000DB270000}"/>
    <cellStyle name="Celkem 4 3 2" xfId="13734" xr:uid="{00000000-0005-0000-0000-0000DC270000}"/>
    <cellStyle name="Celkem 4 3 2 2" xfId="15369" xr:uid="{00000000-0005-0000-0000-0000DD270000}"/>
    <cellStyle name="Celkem 4 3 2 2 2" xfId="21194" xr:uid="{00000000-0005-0000-0000-0000DE270000}"/>
    <cellStyle name="Celkem 4 3 2 3" xfId="19670" xr:uid="{00000000-0005-0000-0000-0000DF270000}"/>
    <cellStyle name="Celkem 4 3 3" xfId="14028" xr:uid="{00000000-0005-0000-0000-0000E0270000}"/>
    <cellStyle name="Celkem 4 3 3 2" xfId="15622" xr:uid="{00000000-0005-0000-0000-0000E1270000}"/>
    <cellStyle name="Celkem 4 3 3 2 2" xfId="21447" xr:uid="{00000000-0005-0000-0000-0000E2270000}"/>
    <cellStyle name="Celkem 4 3 3 3" xfId="19925" xr:uid="{00000000-0005-0000-0000-0000E3270000}"/>
    <cellStyle name="Celkem 4 3 4" xfId="14281" xr:uid="{00000000-0005-0000-0000-0000E4270000}"/>
    <cellStyle name="Celkem 4 3 4 2" xfId="15875" xr:uid="{00000000-0005-0000-0000-0000E5270000}"/>
    <cellStyle name="Celkem 4 3 4 2 2" xfId="21700" xr:uid="{00000000-0005-0000-0000-0000E6270000}"/>
    <cellStyle name="Celkem 4 3 4 3" xfId="20178" xr:uid="{00000000-0005-0000-0000-0000E7270000}"/>
    <cellStyle name="Celkem 4 3 5" xfId="14729" xr:uid="{00000000-0005-0000-0000-0000E8270000}"/>
    <cellStyle name="Celkem 4 3 5 2" xfId="20557" xr:uid="{00000000-0005-0000-0000-0000E9270000}"/>
    <cellStyle name="Celkem 4 3 6" xfId="16719" xr:uid="{00000000-0005-0000-0000-0000EA270000}"/>
    <cellStyle name="Celkem 4 3 6 2" xfId="22543" xr:uid="{00000000-0005-0000-0000-0000EB270000}"/>
    <cellStyle name="Celkem 4 3 7" xfId="17232" xr:uid="{00000000-0005-0000-0000-0000EC270000}"/>
    <cellStyle name="Celkem 4 3 7 2" xfId="23056" xr:uid="{00000000-0005-0000-0000-0000ED270000}"/>
    <cellStyle name="Celkem 4 3 8" xfId="17732" xr:uid="{00000000-0005-0000-0000-0000EE270000}"/>
    <cellStyle name="Celkem 4 3 8 2" xfId="23556" xr:uid="{00000000-0005-0000-0000-0000EF270000}"/>
    <cellStyle name="Celkem 4 3 9" xfId="18189" xr:uid="{00000000-0005-0000-0000-0000F0270000}"/>
    <cellStyle name="Celkem 4 3 9 2" xfId="24013" xr:uid="{00000000-0005-0000-0000-0000F1270000}"/>
    <cellStyle name="Celkem 4 4" xfId="13349" xr:uid="{00000000-0005-0000-0000-0000F2270000}"/>
    <cellStyle name="Celkem 4 4 2" xfId="14986" xr:uid="{00000000-0005-0000-0000-0000F3270000}"/>
    <cellStyle name="Celkem 4 4 2 2" xfId="20811" xr:uid="{00000000-0005-0000-0000-0000F4270000}"/>
    <cellStyle name="Celkem 4 4 3" xfId="19287" xr:uid="{00000000-0005-0000-0000-0000F5270000}"/>
    <cellStyle name="Celkem 4 5" xfId="13636" xr:uid="{00000000-0005-0000-0000-0000F6270000}"/>
    <cellStyle name="Celkem 4 5 2" xfId="15273" xr:uid="{00000000-0005-0000-0000-0000F7270000}"/>
    <cellStyle name="Celkem 4 5 2 2" xfId="21098" xr:uid="{00000000-0005-0000-0000-0000F8270000}"/>
    <cellStyle name="Celkem 4 5 3" xfId="19574" xr:uid="{00000000-0005-0000-0000-0000F9270000}"/>
    <cellStyle name="Celkem 4 6" xfId="16229" xr:uid="{00000000-0005-0000-0000-0000FA270000}"/>
    <cellStyle name="Celkem 4 6 2" xfId="22053" xr:uid="{00000000-0005-0000-0000-0000FB270000}"/>
    <cellStyle name="Celkem 4 7" xfId="16412" xr:uid="{00000000-0005-0000-0000-0000FC270000}"/>
    <cellStyle name="Celkem 4 7 2" xfId="22236" xr:uid="{00000000-0005-0000-0000-0000FD270000}"/>
    <cellStyle name="Celkem 4 8" xfId="17488" xr:uid="{00000000-0005-0000-0000-0000FE270000}"/>
    <cellStyle name="Celkem 4 8 2" xfId="23312" xr:uid="{00000000-0005-0000-0000-0000FF270000}"/>
    <cellStyle name="Celkem 5" xfId="256" xr:uid="{00000000-0005-0000-0000-000000280000}"/>
    <cellStyle name="Celkem 5 10" xfId="17486" xr:uid="{00000000-0005-0000-0000-000001280000}"/>
    <cellStyle name="Celkem 5 10 2" xfId="23310" xr:uid="{00000000-0005-0000-0000-000002280000}"/>
    <cellStyle name="Celkem 5 11" xfId="18899" xr:uid="{00000000-0005-0000-0000-000003280000}"/>
    <cellStyle name="Celkem 5 2" xfId="13210" xr:uid="{00000000-0005-0000-0000-000004280000}"/>
    <cellStyle name="Celkem 5 2 2" xfId="13860" xr:uid="{00000000-0005-0000-0000-000005280000}"/>
    <cellStyle name="Celkem 5 2 2 10" xfId="19796" xr:uid="{00000000-0005-0000-0000-000006280000}"/>
    <cellStyle name="Celkem 5 2 2 2" xfId="15495" xr:uid="{00000000-0005-0000-0000-000007280000}"/>
    <cellStyle name="Celkem 5 2 2 2 2" xfId="16800" xr:uid="{00000000-0005-0000-0000-000008280000}"/>
    <cellStyle name="Celkem 5 2 2 2 2 2" xfId="17313" xr:uid="{00000000-0005-0000-0000-000009280000}"/>
    <cellStyle name="Celkem 5 2 2 2 2 2 2" xfId="23137" xr:uid="{00000000-0005-0000-0000-00000A280000}"/>
    <cellStyle name="Celkem 5 2 2 2 2 3" xfId="17813" xr:uid="{00000000-0005-0000-0000-00000B280000}"/>
    <cellStyle name="Celkem 5 2 2 2 2 3 2" xfId="23637" xr:uid="{00000000-0005-0000-0000-00000C280000}"/>
    <cellStyle name="Celkem 5 2 2 2 2 4" xfId="18270" xr:uid="{00000000-0005-0000-0000-00000D280000}"/>
    <cellStyle name="Celkem 5 2 2 2 2 4 2" xfId="24094" xr:uid="{00000000-0005-0000-0000-00000E280000}"/>
    <cellStyle name="Celkem 5 2 2 2 2 5" xfId="18727" xr:uid="{00000000-0005-0000-0000-00000F280000}"/>
    <cellStyle name="Celkem 5 2 2 2 2 5 2" xfId="24551" xr:uid="{00000000-0005-0000-0000-000010280000}"/>
    <cellStyle name="Celkem 5 2 2 2 2 6" xfId="22624" xr:uid="{00000000-0005-0000-0000-000011280000}"/>
    <cellStyle name="Celkem 5 2 2 2 3" xfId="16904" xr:uid="{00000000-0005-0000-0000-000012280000}"/>
    <cellStyle name="Celkem 5 2 2 2 3 2" xfId="17417" xr:uid="{00000000-0005-0000-0000-000013280000}"/>
    <cellStyle name="Celkem 5 2 2 2 3 2 2" xfId="23241" xr:uid="{00000000-0005-0000-0000-000014280000}"/>
    <cellStyle name="Celkem 5 2 2 2 3 3" xfId="17917" xr:uid="{00000000-0005-0000-0000-000015280000}"/>
    <cellStyle name="Celkem 5 2 2 2 3 3 2" xfId="23741" xr:uid="{00000000-0005-0000-0000-000016280000}"/>
    <cellStyle name="Celkem 5 2 2 2 3 4" xfId="18374" xr:uid="{00000000-0005-0000-0000-000017280000}"/>
    <cellStyle name="Celkem 5 2 2 2 3 4 2" xfId="24198" xr:uid="{00000000-0005-0000-0000-000018280000}"/>
    <cellStyle name="Celkem 5 2 2 2 3 5" xfId="18831" xr:uid="{00000000-0005-0000-0000-000019280000}"/>
    <cellStyle name="Celkem 5 2 2 2 3 5 2" xfId="24655" xr:uid="{00000000-0005-0000-0000-00001A280000}"/>
    <cellStyle name="Celkem 5 2 2 2 3 6" xfId="22728" xr:uid="{00000000-0005-0000-0000-00001B280000}"/>
    <cellStyle name="Celkem 5 2 2 2 4" xfId="16552" xr:uid="{00000000-0005-0000-0000-00001C280000}"/>
    <cellStyle name="Celkem 5 2 2 2 4 2" xfId="22376" xr:uid="{00000000-0005-0000-0000-00001D280000}"/>
    <cellStyle name="Celkem 5 2 2 2 5" xfId="17065" xr:uid="{00000000-0005-0000-0000-00001E280000}"/>
    <cellStyle name="Celkem 5 2 2 2 5 2" xfId="22889" xr:uid="{00000000-0005-0000-0000-00001F280000}"/>
    <cellStyle name="Celkem 5 2 2 2 6" xfId="17565" xr:uid="{00000000-0005-0000-0000-000020280000}"/>
    <cellStyle name="Celkem 5 2 2 2 6 2" xfId="23389" xr:uid="{00000000-0005-0000-0000-000021280000}"/>
    <cellStyle name="Celkem 5 2 2 2 7" xfId="18022" xr:uid="{00000000-0005-0000-0000-000022280000}"/>
    <cellStyle name="Celkem 5 2 2 2 7 2" xfId="23846" xr:uid="{00000000-0005-0000-0000-000023280000}"/>
    <cellStyle name="Celkem 5 2 2 2 8" xfId="18479" xr:uid="{00000000-0005-0000-0000-000024280000}"/>
    <cellStyle name="Celkem 5 2 2 2 8 2" xfId="24303" xr:uid="{00000000-0005-0000-0000-000025280000}"/>
    <cellStyle name="Celkem 5 2 2 2 9" xfId="21320" xr:uid="{00000000-0005-0000-0000-000026280000}"/>
    <cellStyle name="Celkem 5 2 2 3" xfId="16752" xr:uid="{00000000-0005-0000-0000-000027280000}"/>
    <cellStyle name="Celkem 5 2 2 3 2" xfId="17265" xr:uid="{00000000-0005-0000-0000-000028280000}"/>
    <cellStyle name="Celkem 5 2 2 3 2 2" xfId="23089" xr:uid="{00000000-0005-0000-0000-000029280000}"/>
    <cellStyle name="Celkem 5 2 2 3 3" xfId="17765" xr:uid="{00000000-0005-0000-0000-00002A280000}"/>
    <cellStyle name="Celkem 5 2 2 3 3 2" xfId="23589" xr:uid="{00000000-0005-0000-0000-00002B280000}"/>
    <cellStyle name="Celkem 5 2 2 3 4" xfId="18222" xr:uid="{00000000-0005-0000-0000-00002C280000}"/>
    <cellStyle name="Celkem 5 2 2 3 4 2" xfId="24046" xr:uid="{00000000-0005-0000-0000-00002D280000}"/>
    <cellStyle name="Celkem 5 2 2 3 5" xfId="18679" xr:uid="{00000000-0005-0000-0000-00002E280000}"/>
    <cellStyle name="Celkem 5 2 2 3 5 2" xfId="24503" xr:uid="{00000000-0005-0000-0000-00002F280000}"/>
    <cellStyle name="Celkem 5 2 2 3 6" xfId="22576" xr:uid="{00000000-0005-0000-0000-000030280000}"/>
    <cellStyle name="Celkem 5 2 2 4" xfId="16856" xr:uid="{00000000-0005-0000-0000-000031280000}"/>
    <cellStyle name="Celkem 5 2 2 4 2" xfId="17369" xr:uid="{00000000-0005-0000-0000-000032280000}"/>
    <cellStyle name="Celkem 5 2 2 4 2 2" xfId="23193" xr:uid="{00000000-0005-0000-0000-000033280000}"/>
    <cellStyle name="Celkem 5 2 2 4 3" xfId="17869" xr:uid="{00000000-0005-0000-0000-000034280000}"/>
    <cellStyle name="Celkem 5 2 2 4 3 2" xfId="23693" xr:uid="{00000000-0005-0000-0000-000035280000}"/>
    <cellStyle name="Celkem 5 2 2 4 4" xfId="18326" xr:uid="{00000000-0005-0000-0000-000036280000}"/>
    <cellStyle name="Celkem 5 2 2 4 4 2" xfId="24150" xr:uid="{00000000-0005-0000-0000-000037280000}"/>
    <cellStyle name="Celkem 5 2 2 4 5" xfId="18783" xr:uid="{00000000-0005-0000-0000-000038280000}"/>
    <cellStyle name="Celkem 5 2 2 4 5 2" xfId="24607" xr:uid="{00000000-0005-0000-0000-000039280000}"/>
    <cellStyle name="Celkem 5 2 2 4 6" xfId="22680" xr:uid="{00000000-0005-0000-0000-00003A280000}"/>
    <cellStyle name="Celkem 5 2 2 5" xfId="16504" xr:uid="{00000000-0005-0000-0000-00003B280000}"/>
    <cellStyle name="Celkem 5 2 2 5 2" xfId="22328" xr:uid="{00000000-0005-0000-0000-00003C280000}"/>
    <cellStyle name="Celkem 5 2 2 6" xfId="17017" xr:uid="{00000000-0005-0000-0000-00003D280000}"/>
    <cellStyle name="Celkem 5 2 2 6 2" xfId="22841" xr:uid="{00000000-0005-0000-0000-00003E280000}"/>
    <cellStyle name="Celkem 5 2 2 7" xfId="17517" xr:uid="{00000000-0005-0000-0000-00003F280000}"/>
    <cellStyle name="Celkem 5 2 2 7 2" xfId="23341" xr:uid="{00000000-0005-0000-0000-000040280000}"/>
    <cellStyle name="Celkem 5 2 2 8" xfId="17974" xr:uid="{00000000-0005-0000-0000-000041280000}"/>
    <cellStyle name="Celkem 5 2 2 8 2" xfId="23798" xr:uid="{00000000-0005-0000-0000-000042280000}"/>
    <cellStyle name="Celkem 5 2 2 9" xfId="18431" xr:uid="{00000000-0005-0000-0000-000043280000}"/>
    <cellStyle name="Celkem 5 2 2 9 2" xfId="24255" xr:uid="{00000000-0005-0000-0000-000044280000}"/>
    <cellStyle name="Celkem 5 2 3" xfId="14154" xr:uid="{00000000-0005-0000-0000-000045280000}"/>
    <cellStyle name="Celkem 5 2 3 2" xfId="15748" xr:uid="{00000000-0005-0000-0000-000046280000}"/>
    <cellStyle name="Celkem 5 2 3 2 2" xfId="21573" xr:uid="{00000000-0005-0000-0000-000047280000}"/>
    <cellStyle name="Celkem 5 2 3 3" xfId="16646" xr:uid="{00000000-0005-0000-0000-000048280000}"/>
    <cellStyle name="Celkem 5 2 3 3 2" xfId="22470" xr:uid="{00000000-0005-0000-0000-000049280000}"/>
    <cellStyle name="Celkem 5 2 3 4" xfId="17159" xr:uid="{00000000-0005-0000-0000-00004A280000}"/>
    <cellStyle name="Celkem 5 2 3 4 2" xfId="22983" xr:uid="{00000000-0005-0000-0000-00004B280000}"/>
    <cellStyle name="Celkem 5 2 3 5" xfId="17659" xr:uid="{00000000-0005-0000-0000-00004C280000}"/>
    <cellStyle name="Celkem 5 2 3 5 2" xfId="23483" xr:uid="{00000000-0005-0000-0000-00004D280000}"/>
    <cellStyle name="Celkem 5 2 3 6" xfId="18116" xr:uid="{00000000-0005-0000-0000-00004E280000}"/>
    <cellStyle name="Celkem 5 2 3 6 2" xfId="23940" xr:uid="{00000000-0005-0000-0000-00004F280000}"/>
    <cellStyle name="Celkem 5 2 3 7" xfId="18573" xr:uid="{00000000-0005-0000-0000-000050280000}"/>
    <cellStyle name="Celkem 5 2 3 7 2" xfId="24397" xr:uid="{00000000-0005-0000-0000-000051280000}"/>
    <cellStyle name="Celkem 5 2 3 8" xfId="20051" xr:uid="{00000000-0005-0000-0000-000052280000}"/>
    <cellStyle name="Celkem 5 2 4" xfId="14407" xr:uid="{00000000-0005-0000-0000-000053280000}"/>
    <cellStyle name="Celkem 5 2 4 2" xfId="16001" xr:uid="{00000000-0005-0000-0000-000054280000}"/>
    <cellStyle name="Celkem 5 2 4 2 2" xfId="21826" xr:uid="{00000000-0005-0000-0000-000055280000}"/>
    <cellStyle name="Celkem 5 2 4 3" xfId="20304" xr:uid="{00000000-0005-0000-0000-000056280000}"/>
    <cellStyle name="Celkem 5 2 5" xfId="14855" xr:uid="{00000000-0005-0000-0000-000057280000}"/>
    <cellStyle name="Celkem 5 2 5 2" xfId="20683" xr:uid="{00000000-0005-0000-0000-000058280000}"/>
    <cellStyle name="Celkem 5 2 6" xfId="16446" xr:uid="{00000000-0005-0000-0000-000059280000}"/>
    <cellStyle name="Celkem 5 2 6 2" xfId="22270" xr:uid="{00000000-0005-0000-0000-00005A280000}"/>
    <cellStyle name="Celkem 5 2 7" xfId="16959" xr:uid="{00000000-0005-0000-0000-00005B280000}"/>
    <cellStyle name="Celkem 5 2 7 2" xfId="22783" xr:uid="{00000000-0005-0000-0000-00005C280000}"/>
    <cellStyle name="Celkem 5 2 8" xfId="19152" xr:uid="{00000000-0005-0000-0000-00005D280000}"/>
    <cellStyle name="Celkem 5 3" xfId="13100" xr:uid="{00000000-0005-0000-0000-00005E280000}"/>
    <cellStyle name="Celkem 5 3 10" xfId="18644" xr:uid="{00000000-0005-0000-0000-00005F280000}"/>
    <cellStyle name="Celkem 5 3 10 2" xfId="24468" xr:uid="{00000000-0005-0000-0000-000060280000}"/>
    <cellStyle name="Celkem 5 3 11" xfId="19043" xr:uid="{00000000-0005-0000-0000-000061280000}"/>
    <cellStyle name="Celkem 5 3 2" xfId="13751" xr:uid="{00000000-0005-0000-0000-000062280000}"/>
    <cellStyle name="Celkem 5 3 2 2" xfId="15386" xr:uid="{00000000-0005-0000-0000-000063280000}"/>
    <cellStyle name="Celkem 5 3 2 2 2" xfId="21211" xr:uid="{00000000-0005-0000-0000-000064280000}"/>
    <cellStyle name="Celkem 5 3 2 3" xfId="19687" xr:uid="{00000000-0005-0000-0000-000065280000}"/>
    <cellStyle name="Celkem 5 3 3" xfId="14045" xr:uid="{00000000-0005-0000-0000-000066280000}"/>
    <cellStyle name="Celkem 5 3 3 2" xfId="15639" xr:uid="{00000000-0005-0000-0000-000067280000}"/>
    <cellStyle name="Celkem 5 3 3 2 2" xfId="21464" xr:uid="{00000000-0005-0000-0000-000068280000}"/>
    <cellStyle name="Celkem 5 3 3 3" xfId="19942" xr:uid="{00000000-0005-0000-0000-000069280000}"/>
    <cellStyle name="Celkem 5 3 4" xfId="14298" xr:uid="{00000000-0005-0000-0000-00006A280000}"/>
    <cellStyle name="Celkem 5 3 4 2" xfId="15892" xr:uid="{00000000-0005-0000-0000-00006B280000}"/>
    <cellStyle name="Celkem 5 3 4 2 2" xfId="21717" xr:uid="{00000000-0005-0000-0000-00006C280000}"/>
    <cellStyle name="Celkem 5 3 4 3" xfId="20195" xr:uid="{00000000-0005-0000-0000-00006D280000}"/>
    <cellStyle name="Celkem 5 3 5" xfId="14746" xr:uid="{00000000-0005-0000-0000-00006E280000}"/>
    <cellStyle name="Celkem 5 3 5 2" xfId="20574" xr:uid="{00000000-0005-0000-0000-00006F280000}"/>
    <cellStyle name="Celkem 5 3 6" xfId="16717" xr:uid="{00000000-0005-0000-0000-000070280000}"/>
    <cellStyle name="Celkem 5 3 6 2" xfId="22541" xr:uid="{00000000-0005-0000-0000-000071280000}"/>
    <cellStyle name="Celkem 5 3 7" xfId="17230" xr:uid="{00000000-0005-0000-0000-000072280000}"/>
    <cellStyle name="Celkem 5 3 7 2" xfId="23054" xr:uid="{00000000-0005-0000-0000-000073280000}"/>
    <cellStyle name="Celkem 5 3 8" xfId="17730" xr:uid="{00000000-0005-0000-0000-000074280000}"/>
    <cellStyle name="Celkem 5 3 8 2" xfId="23554" xr:uid="{00000000-0005-0000-0000-000075280000}"/>
    <cellStyle name="Celkem 5 3 9" xfId="18187" xr:uid="{00000000-0005-0000-0000-000076280000}"/>
    <cellStyle name="Celkem 5 3 9 2" xfId="24011" xr:uid="{00000000-0005-0000-0000-000077280000}"/>
    <cellStyle name="Celkem 5 4" xfId="13366" xr:uid="{00000000-0005-0000-0000-000078280000}"/>
    <cellStyle name="Celkem 5 4 2" xfId="15003" xr:uid="{00000000-0005-0000-0000-000079280000}"/>
    <cellStyle name="Celkem 5 4 2 2" xfId="20828" xr:uid="{00000000-0005-0000-0000-00007A280000}"/>
    <cellStyle name="Celkem 5 4 3" xfId="19304" xr:uid="{00000000-0005-0000-0000-00007B280000}"/>
    <cellStyle name="Celkem 5 5" xfId="13619" xr:uid="{00000000-0005-0000-0000-00007C280000}"/>
    <cellStyle name="Celkem 5 5 2" xfId="15256" xr:uid="{00000000-0005-0000-0000-00007D280000}"/>
    <cellStyle name="Celkem 5 5 2 2" xfId="21081" xr:uid="{00000000-0005-0000-0000-00007E280000}"/>
    <cellStyle name="Celkem 5 5 3" xfId="19557" xr:uid="{00000000-0005-0000-0000-00007F280000}"/>
    <cellStyle name="Celkem 5 6" xfId="13414" xr:uid="{00000000-0005-0000-0000-000080280000}"/>
    <cellStyle name="Celkem 5 6 2" xfId="15051" xr:uid="{00000000-0005-0000-0000-000081280000}"/>
    <cellStyle name="Celkem 5 6 2 2" xfId="20876" xr:uid="{00000000-0005-0000-0000-000082280000}"/>
    <cellStyle name="Celkem 5 6 3" xfId="19352" xr:uid="{00000000-0005-0000-0000-000083280000}"/>
    <cellStyle name="Celkem 5 7" xfId="14517" xr:uid="{00000000-0005-0000-0000-000084280000}"/>
    <cellStyle name="Celkem 5 7 2" xfId="16110" xr:uid="{00000000-0005-0000-0000-000085280000}"/>
    <cellStyle name="Celkem 5 7 2 2" xfId="21935" xr:uid="{00000000-0005-0000-0000-000086280000}"/>
    <cellStyle name="Celkem 5 7 3" xfId="20413" xr:uid="{00000000-0005-0000-0000-000087280000}"/>
    <cellStyle name="Celkem 5 8" xfId="16231" xr:uid="{00000000-0005-0000-0000-000088280000}"/>
    <cellStyle name="Celkem 5 8 2" xfId="22055" xr:uid="{00000000-0005-0000-0000-000089280000}"/>
    <cellStyle name="Celkem 5 9" xfId="16410" xr:uid="{00000000-0005-0000-0000-00008A280000}"/>
    <cellStyle name="Celkem 5 9 2" xfId="22234" xr:uid="{00000000-0005-0000-0000-00008B280000}"/>
    <cellStyle name="Celkem 6" xfId="13050" xr:uid="{00000000-0005-0000-0000-00008C280000}"/>
    <cellStyle name="Celkem 6 10" xfId="18659" xr:uid="{00000000-0005-0000-0000-00008D280000}"/>
    <cellStyle name="Celkem 6 10 2" xfId="24483" xr:uid="{00000000-0005-0000-0000-00008E280000}"/>
    <cellStyle name="Celkem 6 11" xfId="18995" xr:uid="{00000000-0005-0000-0000-00008F280000}"/>
    <cellStyle name="Celkem 6 2" xfId="13703" xr:uid="{00000000-0005-0000-0000-000090280000}"/>
    <cellStyle name="Celkem 6 2 2" xfId="15338" xr:uid="{00000000-0005-0000-0000-000091280000}"/>
    <cellStyle name="Celkem 6 2 2 2" xfId="21163" xr:uid="{00000000-0005-0000-0000-000092280000}"/>
    <cellStyle name="Celkem 6 2 3" xfId="19639" xr:uid="{00000000-0005-0000-0000-000093280000}"/>
    <cellStyle name="Celkem 6 3" xfId="13997" xr:uid="{00000000-0005-0000-0000-000094280000}"/>
    <cellStyle name="Celkem 6 3 2" xfId="15591" xr:uid="{00000000-0005-0000-0000-000095280000}"/>
    <cellStyle name="Celkem 6 3 2 2" xfId="21416" xr:uid="{00000000-0005-0000-0000-000096280000}"/>
    <cellStyle name="Celkem 6 3 3" xfId="19894" xr:uid="{00000000-0005-0000-0000-000097280000}"/>
    <cellStyle name="Celkem 6 4" xfId="14250" xr:uid="{00000000-0005-0000-0000-000098280000}"/>
    <cellStyle name="Celkem 6 4 2" xfId="15844" xr:uid="{00000000-0005-0000-0000-000099280000}"/>
    <cellStyle name="Celkem 6 4 2 2" xfId="21669" xr:uid="{00000000-0005-0000-0000-00009A280000}"/>
    <cellStyle name="Celkem 6 4 3" xfId="20147" xr:uid="{00000000-0005-0000-0000-00009B280000}"/>
    <cellStyle name="Celkem 6 5" xfId="14698" xr:uid="{00000000-0005-0000-0000-00009C280000}"/>
    <cellStyle name="Celkem 6 5 2" xfId="20526" xr:uid="{00000000-0005-0000-0000-00009D280000}"/>
    <cellStyle name="Celkem 6 6" xfId="16732" xr:uid="{00000000-0005-0000-0000-00009E280000}"/>
    <cellStyle name="Celkem 6 6 2" xfId="22556" xr:uid="{00000000-0005-0000-0000-00009F280000}"/>
    <cellStyle name="Celkem 6 7" xfId="17245" xr:uid="{00000000-0005-0000-0000-0000A0280000}"/>
    <cellStyle name="Celkem 6 7 2" xfId="23069" xr:uid="{00000000-0005-0000-0000-0000A1280000}"/>
    <cellStyle name="Celkem 6 8" xfId="17745" xr:uid="{00000000-0005-0000-0000-0000A2280000}"/>
    <cellStyle name="Celkem 6 8 2" xfId="23569" xr:uid="{00000000-0005-0000-0000-0000A3280000}"/>
    <cellStyle name="Celkem 6 9" xfId="18202" xr:uid="{00000000-0005-0000-0000-0000A4280000}"/>
    <cellStyle name="Celkem 6 9 2" xfId="24026" xr:uid="{00000000-0005-0000-0000-0000A5280000}"/>
    <cellStyle name="Celkem 7" xfId="13316" xr:uid="{00000000-0005-0000-0000-0000A6280000}"/>
    <cellStyle name="Celkem 7 2" xfId="14954" xr:uid="{00000000-0005-0000-0000-0000A7280000}"/>
    <cellStyle name="Celkem 7 2 2" xfId="20779" xr:uid="{00000000-0005-0000-0000-0000A8280000}"/>
    <cellStyle name="Celkem 7 3" xfId="19255" xr:uid="{00000000-0005-0000-0000-0000A9280000}"/>
    <cellStyle name="Celkem 8" xfId="13667" xr:uid="{00000000-0005-0000-0000-0000AA280000}"/>
    <cellStyle name="Celkem 8 2" xfId="15303" xr:uid="{00000000-0005-0000-0000-0000AB280000}"/>
    <cellStyle name="Celkem 8 2 2" xfId="21128" xr:uid="{00000000-0005-0000-0000-0000AC280000}"/>
    <cellStyle name="Celkem 8 3" xfId="19604" xr:uid="{00000000-0005-0000-0000-0000AD280000}"/>
    <cellStyle name="Celkem 9" xfId="16216" xr:uid="{00000000-0005-0000-0000-0000AE280000}"/>
    <cellStyle name="Celkem 9 2" xfId="22040" xr:uid="{00000000-0005-0000-0000-0000AF280000}"/>
    <cellStyle name="Chybně" xfId="20" xr:uid="{00000000-0005-0000-0000-0000B0280000}"/>
    <cellStyle name="Dezimal_MAT99DB" xfId="21" xr:uid="{00000000-0005-0000-0000-0000B1280000}"/>
    <cellStyle name="Euro" xfId="159" xr:uid="{00000000-0005-0000-0000-0000B2280000}"/>
    <cellStyle name="Euro 2" xfId="175" xr:uid="{00000000-0005-0000-0000-0000B3280000}"/>
    <cellStyle name="Euro 3" xfId="198" xr:uid="{00000000-0005-0000-0000-0000B4280000}"/>
    <cellStyle name="Euro 4" xfId="192" xr:uid="{00000000-0005-0000-0000-0000B5280000}"/>
    <cellStyle name="Euro 5" xfId="222" xr:uid="{00000000-0005-0000-0000-0000B6280000}"/>
    <cellStyle name="Excel Built-in Normal" xfId="22" xr:uid="{00000000-0005-0000-0000-0000B7280000}"/>
    <cellStyle name="Excel Built-in Normal 2" xfId="24708" xr:uid="{00000000-0005-0000-0000-0000B8280000}"/>
    <cellStyle name="Kontrolní buňka" xfId="23" xr:uid="{00000000-0005-0000-0000-0000B9280000}"/>
    <cellStyle name="Milliers 2" xfId="14666" xr:uid="{00000000-0005-0000-0000-0000BA280000}"/>
    <cellStyle name="Nadpis 1" xfId="24" xr:uid="{00000000-0005-0000-0000-0000BB280000}"/>
    <cellStyle name="Nadpis 2" xfId="25" xr:uid="{00000000-0005-0000-0000-0000BC280000}"/>
    <cellStyle name="Nadpis 3" xfId="26" xr:uid="{00000000-0005-0000-0000-0000BD280000}"/>
    <cellStyle name="Nadpis 4" xfId="27" xr:uid="{00000000-0005-0000-0000-0000BE280000}"/>
    <cellStyle name="Navadno_List1" xfId="28" xr:uid="{00000000-0005-0000-0000-0000BF280000}"/>
    <cellStyle name="Název" xfId="29" xr:uid="{00000000-0005-0000-0000-0000C0280000}"/>
    <cellStyle name="Neutrální" xfId="30" xr:uid="{00000000-0005-0000-0000-0000C1280000}"/>
    <cellStyle name="Normal 2" xfId="31" xr:uid="{00000000-0005-0000-0000-0000C2280000}"/>
    <cellStyle name="Normal 2 2" xfId="189" xr:uid="{00000000-0005-0000-0000-0000C3280000}"/>
    <cellStyle name="Normal 2 3" xfId="14583" xr:uid="{00000000-0005-0000-0000-0000C4280000}"/>
    <cellStyle name="Normal 3" xfId="309" xr:uid="{00000000-0005-0000-0000-0000C5280000}"/>
    <cellStyle name="Normal 3 2" xfId="14582" xr:uid="{00000000-0005-0000-0000-0000C6280000}"/>
    <cellStyle name="Normal 3 3" xfId="14684" xr:uid="{00000000-0005-0000-0000-0000C7280000}"/>
    <cellStyle name="Normal 4" xfId="14668" xr:uid="{00000000-0005-0000-0000-0000C8280000}"/>
    <cellStyle name="Normal 4 2" xfId="14680" xr:uid="{00000000-0005-0000-0000-0000C9280000}"/>
    <cellStyle name="Normal 4_Tarif 2017 work version" xfId="14665" xr:uid="{00000000-0005-0000-0000-0000CA280000}"/>
    <cellStyle name="Normal 5" xfId="14685" xr:uid="{00000000-0005-0000-0000-0000CB280000}"/>
    <cellStyle name="Normal_AMBALAJ MİKTARLARI SON" xfId="32" xr:uid="{00000000-0005-0000-0000-0000CC280000}"/>
    <cellStyle name="Normal_KOD1" xfId="33" xr:uid="{00000000-0005-0000-0000-0000CD280000}"/>
    <cellStyle name="Normal_Sayfa1" xfId="34" xr:uid="{00000000-0005-0000-0000-0000CE280000}"/>
    <cellStyle name="Normal_Wavix_PP" xfId="13309" xr:uid="{00000000-0005-0000-0000-0000CF280000}"/>
    <cellStyle name="Normal_Прайслист на Энергофлекс 2002" xfId="35" xr:uid="{00000000-0005-0000-0000-0000D0280000}"/>
    <cellStyle name="Normale 2" xfId="160" xr:uid="{00000000-0005-0000-0000-0000D1280000}"/>
    <cellStyle name="Normale 2 2" xfId="24709" xr:uid="{00000000-0005-0000-0000-0000D2280000}"/>
    <cellStyle name="Normale 3" xfId="193" xr:uid="{00000000-0005-0000-0000-0000D3280000}"/>
    <cellStyle name="Normale_DISTINTA_1" xfId="126" xr:uid="{00000000-0005-0000-0000-0000D4280000}"/>
    <cellStyle name="normální 2" xfId="167" xr:uid="{00000000-0005-0000-0000-0000D5280000}"/>
    <cellStyle name="Poznámka" xfId="36" xr:uid="{00000000-0005-0000-0000-0000D6280000}"/>
    <cellStyle name="Poznámka 10" xfId="16388" xr:uid="{00000000-0005-0000-0000-0000D7280000}"/>
    <cellStyle name="Poznámka 10 2" xfId="22212" xr:uid="{00000000-0005-0000-0000-0000D8280000}"/>
    <cellStyle name="Poznámka 11" xfId="17485" xr:uid="{00000000-0005-0000-0000-0000D9280000}"/>
    <cellStyle name="Poznámka 11 2" xfId="23309" xr:uid="{00000000-0005-0000-0000-0000DA280000}"/>
    <cellStyle name="Poznámka 2" xfId="202" xr:uid="{00000000-0005-0000-0000-0000DB280000}"/>
    <cellStyle name="Poznámka 2 10" xfId="14506" xr:uid="{00000000-0005-0000-0000-0000DC280000}"/>
    <cellStyle name="Poznámka 2 10 2" xfId="16099" xr:uid="{00000000-0005-0000-0000-0000DD280000}"/>
    <cellStyle name="Poznámka 2 10 2 2" xfId="21924" xr:uid="{00000000-0005-0000-0000-0000DE280000}"/>
    <cellStyle name="Poznámka 2 10 3" xfId="20402" xr:uid="{00000000-0005-0000-0000-0000DF280000}"/>
    <cellStyle name="Poznámka 2 11" xfId="16233" xr:uid="{00000000-0005-0000-0000-0000E0280000}"/>
    <cellStyle name="Poznámka 2 11 2" xfId="22057" xr:uid="{00000000-0005-0000-0000-0000E1280000}"/>
    <cellStyle name="Poznámka 2 12" xfId="16387" xr:uid="{00000000-0005-0000-0000-0000E2280000}"/>
    <cellStyle name="Poznámka 2 12 2" xfId="22211" xr:uid="{00000000-0005-0000-0000-0000E3280000}"/>
    <cellStyle name="Poznámka 2 13" xfId="17484" xr:uid="{00000000-0005-0000-0000-0000E4280000}"/>
    <cellStyle name="Poznámka 2 13 2" xfId="23308" xr:uid="{00000000-0005-0000-0000-0000E5280000}"/>
    <cellStyle name="Poznámka 2 14" xfId="18887" xr:uid="{00000000-0005-0000-0000-0000E6280000}"/>
    <cellStyle name="Poznámka 2 2" xfId="215" xr:uid="{00000000-0005-0000-0000-0000E7280000}"/>
    <cellStyle name="Poznámka 2 2 2" xfId="250" xr:uid="{00000000-0005-0000-0000-0000E8280000}"/>
    <cellStyle name="Poznámka 2 2 2 2" xfId="301" xr:uid="{00000000-0005-0000-0000-0000E9280000}"/>
    <cellStyle name="Poznámka 2 2 2 2 10" xfId="17481" xr:uid="{00000000-0005-0000-0000-0000EA280000}"/>
    <cellStyle name="Poznámka 2 2 2 2 10 2" xfId="23305" xr:uid="{00000000-0005-0000-0000-0000EB280000}"/>
    <cellStyle name="Poznámka 2 2 2 2 11" xfId="18942" xr:uid="{00000000-0005-0000-0000-0000EC280000}"/>
    <cellStyle name="Poznámka 2 2 2 2 2" xfId="13253" xr:uid="{00000000-0005-0000-0000-0000ED280000}"/>
    <cellStyle name="Poznámka 2 2 2 2 2 2" xfId="13903" xr:uid="{00000000-0005-0000-0000-0000EE280000}"/>
    <cellStyle name="Poznámka 2 2 2 2 2 2 10" xfId="19839" xr:uid="{00000000-0005-0000-0000-0000EF280000}"/>
    <cellStyle name="Poznámka 2 2 2 2 2 2 2" xfId="15538" xr:uid="{00000000-0005-0000-0000-0000F0280000}"/>
    <cellStyle name="Poznámka 2 2 2 2 2 2 2 2" xfId="16843" xr:uid="{00000000-0005-0000-0000-0000F1280000}"/>
    <cellStyle name="Poznámka 2 2 2 2 2 2 2 2 2" xfId="17356" xr:uid="{00000000-0005-0000-0000-0000F2280000}"/>
    <cellStyle name="Poznámka 2 2 2 2 2 2 2 2 2 2" xfId="23180" xr:uid="{00000000-0005-0000-0000-0000F3280000}"/>
    <cellStyle name="Poznámka 2 2 2 2 2 2 2 2 3" xfId="17856" xr:uid="{00000000-0005-0000-0000-0000F4280000}"/>
    <cellStyle name="Poznámka 2 2 2 2 2 2 2 2 3 2" xfId="23680" xr:uid="{00000000-0005-0000-0000-0000F5280000}"/>
    <cellStyle name="Poznámka 2 2 2 2 2 2 2 2 4" xfId="18313" xr:uid="{00000000-0005-0000-0000-0000F6280000}"/>
    <cellStyle name="Poznámka 2 2 2 2 2 2 2 2 4 2" xfId="24137" xr:uid="{00000000-0005-0000-0000-0000F7280000}"/>
    <cellStyle name="Poznámka 2 2 2 2 2 2 2 2 5" xfId="18770" xr:uid="{00000000-0005-0000-0000-0000F8280000}"/>
    <cellStyle name="Poznámka 2 2 2 2 2 2 2 2 5 2" xfId="24594" xr:uid="{00000000-0005-0000-0000-0000F9280000}"/>
    <cellStyle name="Poznámka 2 2 2 2 2 2 2 2 6" xfId="22667" xr:uid="{00000000-0005-0000-0000-0000FA280000}"/>
    <cellStyle name="Poznámka 2 2 2 2 2 2 2 3" xfId="16947" xr:uid="{00000000-0005-0000-0000-0000FB280000}"/>
    <cellStyle name="Poznámka 2 2 2 2 2 2 2 3 2" xfId="17460" xr:uid="{00000000-0005-0000-0000-0000FC280000}"/>
    <cellStyle name="Poznámka 2 2 2 2 2 2 2 3 2 2" xfId="23284" xr:uid="{00000000-0005-0000-0000-0000FD280000}"/>
    <cellStyle name="Poznámka 2 2 2 2 2 2 2 3 3" xfId="17960" xr:uid="{00000000-0005-0000-0000-0000FE280000}"/>
    <cellStyle name="Poznámka 2 2 2 2 2 2 2 3 3 2" xfId="23784" xr:uid="{00000000-0005-0000-0000-0000FF280000}"/>
    <cellStyle name="Poznámka 2 2 2 2 2 2 2 3 4" xfId="18417" xr:uid="{00000000-0005-0000-0000-000000290000}"/>
    <cellStyle name="Poznámka 2 2 2 2 2 2 2 3 4 2" xfId="24241" xr:uid="{00000000-0005-0000-0000-000001290000}"/>
    <cellStyle name="Poznámka 2 2 2 2 2 2 2 3 5" xfId="18874" xr:uid="{00000000-0005-0000-0000-000002290000}"/>
    <cellStyle name="Poznámka 2 2 2 2 2 2 2 3 5 2" xfId="24698" xr:uid="{00000000-0005-0000-0000-000003290000}"/>
    <cellStyle name="Poznámka 2 2 2 2 2 2 2 3 6" xfId="22771" xr:uid="{00000000-0005-0000-0000-000004290000}"/>
    <cellStyle name="Poznámka 2 2 2 2 2 2 2 4" xfId="16595" xr:uid="{00000000-0005-0000-0000-000005290000}"/>
    <cellStyle name="Poznámka 2 2 2 2 2 2 2 4 2" xfId="22419" xr:uid="{00000000-0005-0000-0000-000006290000}"/>
    <cellStyle name="Poznámka 2 2 2 2 2 2 2 5" xfId="17108" xr:uid="{00000000-0005-0000-0000-000007290000}"/>
    <cellStyle name="Poznámka 2 2 2 2 2 2 2 5 2" xfId="22932" xr:uid="{00000000-0005-0000-0000-000008290000}"/>
    <cellStyle name="Poznámka 2 2 2 2 2 2 2 6" xfId="17608" xr:uid="{00000000-0005-0000-0000-000009290000}"/>
    <cellStyle name="Poznámka 2 2 2 2 2 2 2 6 2" xfId="23432" xr:uid="{00000000-0005-0000-0000-00000A290000}"/>
    <cellStyle name="Poznámka 2 2 2 2 2 2 2 7" xfId="18065" xr:uid="{00000000-0005-0000-0000-00000B290000}"/>
    <cellStyle name="Poznámka 2 2 2 2 2 2 2 7 2" xfId="23889" xr:uid="{00000000-0005-0000-0000-00000C290000}"/>
    <cellStyle name="Poznámka 2 2 2 2 2 2 2 8" xfId="18522" xr:uid="{00000000-0005-0000-0000-00000D290000}"/>
    <cellStyle name="Poznámka 2 2 2 2 2 2 2 8 2" xfId="24346" xr:uid="{00000000-0005-0000-0000-00000E290000}"/>
    <cellStyle name="Poznámka 2 2 2 2 2 2 2 9" xfId="21363" xr:uid="{00000000-0005-0000-0000-00000F290000}"/>
    <cellStyle name="Poznámka 2 2 2 2 2 2 3" xfId="16795" xr:uid="{00000000-0005-0000-0000-000010290000}"/>
    <cellStyle name="Poznámka 2 2 2 2 2 2 3 2" xfId="17308" xr:uid="{00000000-0005-0000-0000-000011290000}"/>
    <cellStyle name="Poznámka 2 2 2 2 2 2 3 2 2" xfId="23132" xr:uid="{00000000-0005-0000-0000-000012290000}"/>
    <cellStyle name="Poznámka 2 2 2 2 2 2 3 3" xfId="17808" xr:uid="{00000000-0005-0000-0000-000013290000}"/>
    <cellStyle name="Poznámka 2 2 2 2 2 2 3 3 2" xfId="23632" xr:uid="{00000000-0005-0000-0000-000014290000}"/>
    <cellStyle name="Poznámka 2 2 2 2 2 2 3 4" xfId="18265" xr:uid="{00000000-0005-0000-0000-000015290000}"/>
    <cellStyle name="Poznámka 2 2 2 2 2 2 3 4 2" xfId="24089" xr:uid="{00000000-0005-0000-0000-000016290000}"/>
    <cellStyle name="Poznámka 2 2 2 2 2 2 3 5" xfId="18722" xr:uid="{00000000-0005-0000-0000-000017290000}"/>
    <cellStyle name="Poznámka 2 2 2 2 2 2 3 5 2" xfId="24546" xr:uid="{00000000-0005-0000-0000-000018290000}"/>
    <cellStyle name="Poznámka 2 2 2 2 2 2 3 6" xfId="22619" xr:uid="{00000000-0005-0000-0000-000019290000}"/>
    <cellStyle name="Poznámka 2 2 2 2 2 2 4" xfId="16899" xr:uid="{00000000-0005-0000-0000-00001A290000}"/>
    <cellStyle name="Poznámka 2 2 2 2 2 2 4 2" xfId="17412" xr:uid="{00000000-0005-0000-0000-00001B290000}"/>
    <cellStyle name="Poznámka 2 2 2 2 2 2 4 2 2" xfId="23236" xr:uid="{00000000-0005-0000-0000-00001C290000}"/>
    <cellStyle name="Poznámka 2 2 2 2 2 2 4 3" xfId="17912" xr:uid="{00000000-0005-0000-0000-00001D290000}"/>
    <cellStyle name="Poznámka 2 2 2 2 2 2 4 3 2" xfId="23736" xr:uid="{00000000-0005-0000-0000-00001E290000}"/>
    <cellStyle name="Poznámka 2 2 2 2 2 2 4 4" xfId="18369" xr:uid="{00000000-0005-0000-0000-00001F290000}"/>
    <cellStyle name="Poznámka 2 2 2 2 2 2 4 4 2" xfId="24193" xr:uid="{00000000-0005-0000-0000-000020290000}"/>
    <cellStyle name="Poznámka 2 2 2 2 2 2 4 5" xfId="18826" xr:uid="{00000000-0005-0000-0000-000021290000}"/>
    <cellStyle name="Poznámka 2 2 2 2 2 2 4 5 2" xfId="24650" xr:uid="{00000000-0005-0000-0000-000022290000}"/>
    <cellStyle name="Poznámka 2 2 2 2 2 2 4 6" xfId="22723" xr:uid="{00000000-0005-0000-0000-000023290000}"/>
    <cellStyle name="Poznámka 2 2 2 2 2 2 5" xfId="16547" xr:uid="{00000000-0005-0000-0000-000024290000}"/>
    <cellStyle name="Poznámka 2 2 2 2 2 2 5 2" xfId="22371" xr:uid="{00000000-0005-0000-0000-000025290000}"/>
    <cellStyle name="Poznámka 2 2 2 2 2 2 6" xfId="17060" xr:uid="{00000000-0005-0000-0000-000026290000}"/>
    <cellStyle name="Poznámka 2 2 2 2 2 2 6 2" xfId="22884" xr:uid="{00000000-0005-0000-0000-000027290000}"/>
    <cellStyle name="Poznámka 2 2 2 2 2 2 7" xfId="17560" xr:uid="{00000000-0005-0000-0000-000028290000}"/>
    <cellStyle name="Poznámka 2 2 2 2 2 2 7 2" xfId="23384" xr:uid="{00000000-0005-0000-0000-000029290000}"/>
    <cellStyle name="Poznámka 2 2 2 2 2 2 8" xfId="18017" xr:uid="{00000000-0005-0000-0000-00002A290000}"/>
    <cellStyle name="Poznámka 2 2 2 2 2 2 8 2" xfId="23841" xr:uid="{00000000-0005-0000-0000-00002B290000}"/>
    <cellStyle name="Poznámka 2 2 2 2 2 2 9" xfId="18474" xr:uid="{00000000-0005-0000-0000-00002C290000}"/>
    <cellStyle name="Poznámka 2 2 2 2 2 2 9 2" xfId="24298" xr:uid="{00000000-0005-0000-0000-00002D290000}"/>
    <cellStyle name="Poznámka 2 2 2 2 2 3" xfId="14197" xr:uid="{00000000-0005-0000-0000-00002E290000}"/>
    <cellStyle name="Poznámka 2 2 2 2 2 3 2" xfId="15791" xr:uid="{00000000-0005-0000-0000-00002F290000}"/>
    <cellStyle name="Poznámka 2 2 2 2 2 3 2 2" xfId="21616" xr:uid="{00000000-0005-0000-0000-000030290000}"/>
    <cellStyle name="Poznámka 2 2 2 2 2 3 3" xfId="16611" xr:uid="{00000000-0005-0000-0000-000031290000}"/>
    <cellStyle name="Poznámka 2 2 2 2 2 3 3 2" xfId="22435" xr:uid="{00000000-0005-0000-0000-000032290000}"/>
    <cellStyle name="Poznámka 2 2 2 2 2 3 4" xfId="17124" xr:uid="{00000000-0005-0000-0000-000033290000}"/>
    <cellStyle name="Poznámka 2 2 2 2 2 3 4 2" xfId="22948" xr:uid="{00000000-0005-0000-0000-000034290000}"/>
    <cellStyle name="Poznámka 2 2 2 2 2 3 5" xfId="17624" xr:uid="{00000000-0005-0000-0000-000035290000}"/>
    <cellStyle name="Poznámka 2 2 2 2 2 3 5 2" xfId="23448" xr:uid="{00000000-0005-0000-0000-000036290000}"/>
    <cellStyle name="Poznámka 2 2 2 2 2 3 6" xfId="18081" xr:uid="{00000000-0005-0000-0000-000037290000}"/>
    <cellStyle name="Poznámka 2 2 2 2 2 3 6 2" xfId="23905" xr:uid="{00000000-0005-0000-0000-000038290000}"/>
    <cellStyle name="Poznámka 2 2 2 2 2 3 7" xfId="18538" xr:uid="{00000000-0005-0000-0000-000039290000}"/>
    <cellStyle name="Poznámka 2 2 2 2 2 3 7 2" xfId="24362" xr:uid="{00000000-0005-0000-0000-00003A290000}"/>
    <cellStyle name="Poznámka 2 2 2 2 2 3 8" xfId="20094" xr:uid="{00000000-0005-0000-0000-00003B290000}"/>
    <cellStyle name="Poznámka 2 2 2 2 2 4" xfId="14450" xr:uid="{00000000-0005-0000-0000-00003C290000}"/>
    <cellStyle name="Poznámka 2 2 2 2 2 4 2" xfId="16044" xr:uid="{00000000-0005-0000-0000-00003D290000}"/>
    <cellStyle name="Poznámka 2 2 2 2 2 4 2 2" xfId="21869" xr:uid="{00000000-0005-0000-0000-00003E290000}"/>
    <cellStyle name="Poznámka 2 2 2 2 2 4 3" xfId="20347" xr:uid="{00000000-0005-0000-0000-00003F290000}"/>
    <cellStyle name="Poznámka 2 2 2 2 2 5" xfId="14898" xr:uid="{00000000-0005-0000-0000-000040290000}"/>
    <cellStyle name="Poznámka 2 2 2 2 2 5 2" xfId="20726" xr:uid="{00000000-0005-0000-0000-000041290000}"/>
    <cellStyle name="Poznámka 2 2 2 2 2 6" xfId="16489" xr:uid="{00000000-0005-0000-0000-000042290000}"/>
    <cellStyle name="Poznámka 2 2 2 2 2 6 2" xfId="22313" xr:uid="{00000000-0005-0000-0000-000043290000}"/>
    <cellStyle name="Poznámka 2 2 2 2 2 7" xfId="17002" xr:uid="{00000000-0005-0000-0000-000044290000}"/>
    <cellStyle name="Poznámka 2 2 2 2 2 7 2" xfId="22826" xr:uid="{00000000-0005-0000-0000-000045290000}"/>
    <cellStyle name="Poznámka 2 2 2 2 2 8" xfId="19195" xr:uid="{00000000-0005-0000-0000-000046290000}"/>
    <cellStyle name="Poznámka 2 2 2 2 3" xfId="13143" xr:uid="{00000000-0005-0000-0000-000047290000}"/>
    <cellStyle name="Poznámka 2 2 2 2 3 10" xfId="18639" xr:uid="{00000000-0005-0000-0000-000048290000}"/>
    <cellStyle name="Poznámka 2 2 2 2 3 10 2" xfId="24463" xr:uid="{00000000-0005-0000-0000-000049290000}"/>
    <cellStyle name="Poznámka 2 2 2 2 3 11" xfId="19086" xr:uid="{00000000-0005-0000-0000-00004A290000}"/>
    <cellStyle name="Poznámka 2 2 2 2 3 2" xfId="13794" xr:uid="{00000000-0005-0000-0000-00004B290000}"/>
    <cellStyle name="Poznámka 2 2 2 2 3 2 2" xfId="15429" xr:uid="{00000000-0005-0000-0000-00004C290000}"/>
    <cellStyle name="Poznámka 2 2 2 2 3 2 2 2" xfId="21254" xr:uid="{00000000-0005-0000-0000-00004D290000}"/>
    <cellStyle name="Poznámka 2 2 2 2 3 2 3" xfId="19730" xr:uid="{00000000-0005-0000-0000-00004E290000}"/>
    <cellStyle name="Poznámka 2 2 2 2 3 3" xfId="14088" xr:uid="{00000000-0005-0000-0000-00004F290000}"/>
    <cellStyle name="Poznámka 2 2 2 2 3 3 2" xfId="15682" xr:uid="{00000000-0005-0000-0000-000050290000}"/>
    <cellStyle name="Poznámka 2 2 2 2 3 3 2 2" xfId="21507" xr:uid="{00000000-0005-0000-0000-000051290000}"/>
    <cellStyle name="Poznámka 2 2 2 2 3 3 3" xfId="19985" xr:uid="{00000000-0005-0000-0000-000052290000}"/>
    <cellStyle name="Poznámka 2 2 2 2 3 4" xfId="14341" xr:uid="{00000000-0005-0000-0000-000053290000}"/>
    <cellStyle name="Poznámka 2 2 2 2 3 4 2" xfId="15935" xr:uid="{00000000-0005-0000-0000-000054290000}"/>
    <cellStyle name="Poznámka 2 2 2 2 3 4 2 2" xfId="21760" xr:uid="{00000000-0005-0000-0000-000055290000}"/>
    <cellStyle name="Poznámka 2 2 2 2 3 4 3" xfId="20238" xr:uid="{00000000-0005-0000-0000-000056290000}"/>
    <cellStyle name="Poznámka 2 2 2 2 3 5" xfId="14789" xr:uid="{00000000-0005-0000-0000-000057290000}"/>
    <cellStyle name="Poznámka 2 2 2 2 3 5 2" xfId="20617" xr:uid="{00000000-0005-0000-0000-000058290000}"/>
    <cellStyle name="Poznámka 2 2 2 2 3 6" xfId="16712" xr:uid="{00000000-0005-0000-0000-000059290000}"/>
    <cellStyle name="Poznámka 2 2 2 2 3 6 2" xfId="22536" xr:uid="{00000000-0005-0000-0000-00005A290000}"/>
    <cellStyle name="Poznámka 2 2 2 2 3 7" xfId="17225" xr:uid="{00000000-0005-0000-0000-00005B290000}"/>
    <cellStyle name="Poznámka 2 2 2 2 3 7 2" xfId="23049" xr:uid="{00000000-0005-0000-0000-00005C290000}"/>
    <cellStyle name="Poznámka 2 2 2 2 3 8" xfId="17725" xr:uid="{00000000-0005-0000-0000-00005D290000}"/>
    <cellStyle name="Poznámka 2 2 2 2 3 8 2" xfId="23549" xr:uid="{00000000-0005-0000-0000-00005E290000}"/>
    <cellStyle name="Poznámka 2 2 2 2 3 9" xfId="18182" xr:uid="{00000000-0005-0000-0000-00005F290000}"/>
    <cellStyle name="Poznámka 2 2 2 2 3 9 2" xfId="24006" xr:uid="{00000000-0005-0000-0000-000060290000}"/>
    <cellStyle name="Poznámka 2 2 2 2 4" xfId="13409" xr:uid="{00000000-0005-0000-0000-000061290000}"/>
    <cellStyle name="Poznámka 2 2 2 2 4 2" xfId="15046" xr:uid="{00000000-0005-0000-0000-000062290000}"/>
    <cellStyle name="Poznámka 2 2 2 2 4 2 2" xfId="20871" xr:uid="{00000000-0005-0000-0000-000063290000}"/>
    <cellStyle name="Poznámka 2 2 2 2 4 3" xfId="19347" xr:uid="{00000000-0005-0000-0000-000064290000}"/>
    <cellStyle name="Poznámka 2 2 2 2 5" xfId="13576" xr:uid="{00000000-0005-0000-0000-000065290000}"/>
    <cellStyle name="Poznámka 2 2 2 2 5 2" xfId="15213" xr:uid="{00000000-0005-0000-0000-000066290000}"/>
    <cellStyle name="Poznámka 2 2 2 2 5 2 2" xfId="21038" xr:uid="{00000000-0005-0000-0000-000067290000}"/>
    <cellStyle name="Poznámka 2 2 2 2 5 3" xfId="19514" xr:uid="{00000000-0005-0000-0000-000068290000}"/>
    <cellStyle name="Poznámka 2 2 2 2 6" xfId="13679" xr:uid="{00000000-0005-0000-0000-000069290000}"/>
    <cellStyle name="Poznámka 2 2 2 2 6 2" xfId="15314" xr:uid="{00000000-0005-0000-0000-00006A290000}"/>
    <cellStyle name="Poznámka 2 2 2 2 6 2 2" xfId="21139" xr:uid="{00000000-0005-0000-0000-00006B290000}"/>
    <cellStyle name="Poznámka 2 2 2 2 6 3" xfId="19615" xr:uid="{00000000-0005-0000-0000-00006C290000}"/>
    <cellStyle name="Poznámka 2 2 2 2 7" xfId="14560" xr:uid="{00000000-0005-0000-0000-00006D290000}"/>
    <cellStyle name="Poznámka 2 2 2 2 7 2" xfId="16153" xr:uid="{00000000-0005-0000-0000-00006E290000}"/>
    <cellStyle name="Poznámka 2 2 2 2 7 2 2" xfId="21978" xr:uid="{00000000-0005-0000-0000-00006F290000}"/>
    <cellStyle name="Poznámka 2 2 2 2 7 3" xfId="20456" xr:uid="{00000000-0005-0000-0000-000070290000}"/>
    <cellStyle name="Poznámka 2 2 2 2 8" xfId="16236" xr:uid="{00000000-0005-0000-0000-000071290000}"/>
    <cellStyle name="Poznámka 2 2 2 2 8 2" xfId="22060" xr:uid="{00000000-0005-0000-0000-000072290000}"/>
    <cellStyle name="Poznámka 2 2 2 2 9" xfId="16384" xr:uid="{00000000-0005-0000-0000-000073290000}"/>
    <cellStyle name="Poznámka 2 2 2 2 9 2" xfId="22208" xr:uid="{00000000-0005-0000-0000-000074290000}"/>
    <cellStyle name="Poznámka 2 2 2 3" xfId="13095" xr:uid="{00000000-0005-0000-0000-000075290000}"/>
    <cellStyle name="Poznámka 2 2 2 3 10" xfId="18640" xr:uid="{00000000-0005-0000-0000-000076290000}"/>
    <cellStyle name="Poznámka 2 2 2 3 10 2" xfId="24464" xr:uid="{00000000-0005-0000-0000-000077290000}"/>
    <cellStyle name="Poznámka 2 2 2 3 11" xfId="19038" xr:uid="{00000000-0005-0000-0000-000078290000}"/>
    <cellStyle name="Poznámka 2 2 2 3 2" xfId="13746" xr:uid="{00000000-0005-0000-0000-000079290000}"/>
    <cellStyle name="Poznámka 2 2 2 3 2 2" xfId="15381" xr:uid="{00000000-0005-0000-0000-00007A290000}"/>
    <cellStyle name="Poznámka 2 2 2 3 2 2 2" xfId="21206" xr:uid="{00000000-0005-0000-0000-00007B290000}"/>
    <cellStyle name="Poznámka 2 2 2 3 2 3" xfId="19682" xr:uid="{00000000-0005-0000-0000-00007C290000}"/>
    <cellStyle name="Poznámka 2 2 2 3 3" xfId="14040" xr:uid="{00000000-0005-0000-0000-00007D290000}"/>
    <cellStyle name="Poznámka 2 2 2 3 3 2" xfId="15634" xr:uid="{00000000-0005-0000-0000-00007E290000}"/>
    <cellStyle name="Poznámka 2 2 2 3 3 2 2" xfId="21459" xr:uid="{00000000-0005-0000-0000-00007F290000}"/>
    <cellStyle name="Poznámka 2 2 2 3 3 3" xfId="19937" xr:uid="{00000000-0005-0000-0000-000080290000}"/>
    <cellStyle name="Poznámka 2 2 2 3 4" xfId="14293" xr:uid="{00000000-0005-0000-0000-000081290000}"/>
    <cellStyle name="Poznámka 2 2 2 3 4 2" xfId="15887" xr:uid="{00000000-0005-0000-0000-000082290000}"/>
    <cellStyle name="Poznámka 2 2 2 3 4 2 2" xfId="21712" xr:uid="{00000000-0005-0000-0000-000083290000}"/>
    <cellStyle name="Poznámka 2 2 2 3 4 3" xfId="20190" xr:uid="{00000000-0005-0000-0000-000084290000}"/>
    <cellStyle name="Poznámka 2 2 2 3 5" xfId="14741" xr:uid="{00000000-0005-0000-0000-000085290000}"/>
    <cellStyle name="Poznámka 2 2 2 3 5 2" xfId="20569" xr:uid="{00000000-0005-0000-0000-000086290000}"/>
    <cellStyle name="Poznámka 2 2 2 3 6" xfId="16713" xr:uid="{00000000-0005-0000-0000-000087290000}"/>
    <cellStyle name="Poznámka 2 2 2 3 6 2" xfId="22537" xr:uid="{00000000-0005-0000-0000-000088290000}"/>
    <cellStyle name="Poznámka 2 2 2 3 7" xfId="17226" xr:uid="{00000000-0005-0000-0000-000089290000}"/>
    <cellStyle name="Poznámka 2 2 2 3 7 2" xfId="23050" xr:uid="{00000000-0005-0000-0000-00008A290000}"/>
    <cellStyle name="Poznámka 2 2 2 3 8" xfId="17726" xr:uid="{00000000-0005-0000-0000-00008B290000}"/>
    <cellStyle name="Poznámka 2 2 2 3 8 2" xfId="23550" xr:uid="{00000000-0005-0000-0000-00008C290000}"/>
    <cellStyle name="Poznámka 2 2 2 3 9" xfId="18183" xr:uid="{00000000-0005-0000-0000-00008D290000}"/>
    <cellStyle name="Poznámka 2 2 2 3 9 2" xfId="24007" xr:uid="{00000000-0005-0000-0000-00008E290000}"/>
    <cellStyle name="Poznámka 2 2 2 4" xfId="13361" xr:uid="{00000000-0005-0000-0000-00008F290000}"/>
    <cellStyle name="Poznámka 2 2 2 4 2" xfId="14998" xr:uid="{00000000-0005-0000-0000-000090290000}"/>
    <cellStyle name="Poznámka 2 2 2 4 2 2" xfId="20823" xr:uid="{00000000-0005-0000-0000-000091290000}"/>
    <cellStyle name="Poznámka 2 2 2 4 3" xfId="19299" xr:uid="{00000000-0005-0000-0000-000092290000}"/>
    <cellStyle name="Poznámka 2 2 2 5" xfId="13624" xr:uid="{00000000-0005-0000-0000-000093290000}"/>
    <cellStyle name="Poznámka 2 2 2 5 2" xfId="15261" xr:uid="{00000000-0005-0000-0000-000094290000}"/>
    <cellStyle name="Poznámka 2 2 2 5 2 2" xfId="21086" xr:uid="{00000000-0005-0000-0000-000095290000}"/>
    <cellStyle name="Poznámka 2 2 2 5 3" xfId="19562" xr:uid="{00000000-0005-0000-0000-000096290000}"/>
    <cellStyle name="Poznámka 2 2 2 6" xfId="16235" xr:uid="{00000000-0005-0000-0000-000097290000}"/>
    <cellStyle name="Poznámka 2 2 2 6 2" xfId="22059" xr:uid="{00000000-0005-0000-0000-000098290000}"/>
    <cellStyle name="Poznámka 2 2 2 7" xfId="16385" xr:uid="{00000000-0005-0000-0000-000099290000}"/>
    <cellStyle name="Poznámka 2 2 2 7 2" xfId="22209" xr:uid="{00000000-0005-0000-0000-00009A290000}"/>
    <cellStyle name="Poznámka 2 2 2 8" xfId="17482" xr:uid="{00000000-0005-0000-0000-00009B290000}"/>
    <cellStyle name="Poznámka 2 2 2 8 2" xfId="23306" xr:uid="{00000000-0005-0000-0000-00009C290000}"/>
    <cellStyle name="Poznámka 2 2 3" xfId="271" xr:uid="{00000000-0005-0000-0000-00009D290000}"/>
    <cellStyle name="Poznámka 2 2 3 10" xfId="17480" xr:uid="{00000000-0005-0000-0000-00009E290000}"/>
    <cellStyle name="Poznámka 2 2 3 10 2" xfId="23304" xr:uid="{00000000-0005-0000-0000-00009F290000}"/>
    <cellStyle name="Poznámka 2 2 3 11" xfId="18912" xr:uid="{00000000-0005-0000-0000-0000A0290000}"/>
    <cellStyle name="Poznámka 2 2 3 2" xfId="13223" xr:uid="{00000000-0005-0000-0000-0000A1290000}"/>
    <cellStyle name="Poznámka 2 2 3 2 2" xfId="13873" xr:uid="{00000000-0005-0000-0000-0000A2290000}"/>
    <cellStyle name="Poznámka 2 2 3 2 2 10" xfId="19809" xr:uid="{00000000-0005-0000-0000-0000A3290000}"/>
    <cellStyle name="Poznámka 2 2 3 2 2 2" xfId="15508" xr:uid="{00000000-0005-0000-0000-0000A4290000}"/>
    <cellStyle name="Poznámka 2 2 3 2 2 2 2" xfId="16813" xr:uid="{00000000-0005-0000-0000-0000A5290000}"/>
    <cellStyle name="Poznámka 2 2 3 2 2 2 2 2" xfId="17326" xr:uid="{00000000-0005-0000-0000-0000A6290000}"/>
    <cellStyle name="Poznámka 2 2 3 2 2 2 2 2 2" xfId="23150" xr:uid="{00000000-0005-0000-0000-0000A7290000}"/>
    <cellStyle name="Poznámka 2 2 3 2 2 2 2 3" xfId="17826" xr:uid="{00000000-0005-0000-0000-0000A8290000}"/>
    <cellStyle name="Poznámka 2 2 3 2 2 2 2 3 2" xfId="23650" xr:uid="{00000000-0005-0000-0000-0000A9290000}"/>
    <cellStyle name="Poznámka 2 2 3 2 2 2 2 4" xfId="18283" xr:uid="{00000000-0005-0000-0000-0000AA290000}"/>
    <cellStyle name="Poznámka 2 2 3 2 2 2 2 4 2" xfId="24107" xr:uid="{00000000-0005-0000-0000-0000AB290000}"/>
    <cellStyle name="Poznámka 2 2 3 2 2 2 2 5" xfId="18740" xr:uid="{00000000-0005-0000-0000-0000AC290000}"/>
    <cellStyle name="Poznámka 2 2 3 2 2 2 2 5 2" xfId="24564" xr:uid="{00000000-0005-0000-0000-0000AD290000}"/>
    <cellStyle name="Poznámka 2 2 3 2 2 2 2 6" xfId="22637" xr:uid="{00000000-0005-0000-0000-0000AE290000}"/>
    <cellStyle name="Poznámka 2 2 3 2 2 2 3" xfId="16917" xr:uid="{00000000-0005-0000-0000-0000AF290000}"/>
    <cellStyle name="Poznámka 2 2 3 2 2 2 3 2" xfId="17430" xr:uid="{00000000-0005-0000-0000-0000B0290000}"/>
    <cellStyle name="Poznámka 2 2 3 2 2 2 3 2 2" xfId="23254" xr:uid="{00000000-0005-0000-0000-0000B1290000}"/>
    <cellStyle name="Poznámka 2 2 3 2 2 2 3 3" xfId="17930" xr:uid="{00000000-0005-0000-0000-0000B2290000}"/>
    <cellStyle name="Poznámka 2 2 3 2 2 2 3 3 2" xfId="23754" xr:uid="{00000000-0005-0000-0000-0000B3290000}"/>
    <cellStyle name="Poznámka 2 2 3 2 2 2 3 4" xfId="18387" xr:uid="{00000000-0005-0000-0000-0000B4290000}"/>
    <cellStyle name="Poznámka 2 2 3 2 2 2 3 4 2" xfId="24211" xr:uid="{00000000-0005-0000-0000-0000B5290000}"/>
    <cellStyle name="Poznámka 2 2 3 2 2 2 3 5" xfId="18844" xr:uid="{00000000-0005-0000-0000-0000B6290000}"/>
    <cellStyle name="Poznámka 2 2 3 2 2 2 3 5 2" xfId="24668" xr:uid="{00000000-0005-0000-0000-0000B7290000}"/>
    <cellStyle name="Poznámka 2 2 3 2 2 2 3 6" xfId="22741" xr:uid="{00000000-0005-0000-0000-0000B8290000}"/>
    <cellStyle name="Poznámka 2 2 3 2 2 2 4" xfId="16565" xr:uid="{00000000-0005-0000-0000-0000B9290000}"/>
    <cellStyle name="Poznámka 2 2 3 2 2 2 4 2" xfId="22389" xr:uid="{00000000-0005-0000-0000-0000BA290000}"/>
    <cellStyle name="Poznámka 2 2 3 2 2 2 5" xfId="17078" xr:uid="{00000000-0005-0000-0000-0000BB290000}"/>
    <cellStyle name="Poznámka 2 2 3 2 2 2 5 2" xfId="22902" xr:uid="{00000000-0005-0000-0000-0000BC290000}"/>
    <cellStyle name="Poznámka 2 2 3 2 2 2 6" xfId="17578" xr:uid="{00000000-0005-0000-0000-0000BD290000}"/>
    <cellStyle name="Poznámka 2 2 3 2 2 2 6 2" xfId="23402" xr:uid="{00000000-0005-0000-0000-0000BE290000}"/>
    <cellStyle name="Poznámka 2 2 3 2 2 2 7" xfId="18035" xr:uid="{00000000-0005-0000-0000-0000BF290000}"/>
    <cellStyle name="Poznámka 2 2 3 2 2 2 7 2" xfId="23859" xr:uid="{00000000-0005-0000-0000-0000C0290000}"/>
    <cellStyle name="Poznámka 2 2 3 2 2 2 8" xfId="18492" xr:uid="{00000000-0005-0000-0000-0000C1290000}"/>
    <cellStyle name="Poznámka 2 2 3 2 2 2 8 2" xfId="24316" xr:uid="{00000000-0005-0000-0000-0000C2290000}"/>
    <cellStyle name="Poznámka 2 2 3 2 2 2 9" xfId="21333" xr:uid="{00000000-0005-0000-0000-0000C3290000}"/>
    <cellStyle name="Poznámka 2 2 3 2 2 3" xfId="16765" xr:uid="{00000000-0005-0000-0000-0000C4290000}"/>
    <cellStyle name="Poznámka 2 2 3 2 2 3 2" xfId="17278" xr:uid="{00000000-0005-0000-0000-0000C5290000}"/>
    <cellStyle name="Poznámka 2 2 3 2 2 3 2 2" xfId="23102" xr:uid="{00000000-0005-0000-0000-0000C6290000}"/>
    <cellStyle name="Poznámka 2 2 3 2 2 3 3" xfId="17778" xr:uid="{00000000-0005-0000-0000-0000C7290000}"/>
    <cellStyle name="Poznámka 2 2 3 2 2 3 3 2" xfId="23602" xr:uid="{00000000-0005-0000-0000-0000C8290000}"/>
    <cellStyle name="Poznámka 2 2 3 2 2 3 4" xfId="18235" xr:uid="{00000000-0005-0000-0000-0000C9290000}"/>
    <cellStyle name="Poznámka 2 2 3 2 2 3 4 2" xfId="24059" xr:uid="{00000000-0005-0000-0000-0000CA290000}"/>
    <cellStyle name="Poznámka 2 2 3 2 2 3 5" xfId="18692" xr:uid="{00000000-0005-0000-0000-0000CB290000}"/>
    <cellStyle name="Poznámka 2 2 3 2 2 3 5 2" xfId="24516" xr:uid="{00000000-0005-0000-0000-0000CC290000}"/>
    <cellStyle name="Poznámka 2 2 3 2 2 3 6" xfId="22589" xr:uid="{00000000-0005-0000-0000-0000CD290000}"/>
    <cellStyle name="Poznámka 2 2 3 2 2 4" xfId="16869" xr:uid="{00000000-0005-0000-0000-0000CE290000}"/>
    <cellStyle name="Poznámka 2 2 3 2 2 4 2" xfId="17382" xr:uid="{00000000-0005-0000-0000-0000CF290000}"/>
    <cellStyle name="Poznámka 2 2 3 2 2 4 2 2" xfId="23206" xr:uid="{00000000-0005-0000-0000-0000D0290000}"/>
    <cellStyle name="Poznámka 2 2 3 2 2 4 3" xfId="17882" xr:uid="{00000000-0005-0000-0000-0000D1290000}"/>
    <cellStyle name="Poznámka 2 2 3 2 2 4 3 2" xfId="23706" xr:uid="{00000000-0005-0000-0000-0000D2290000}"/>
    <cellStyle name="Poznámka 2 2 3 2 2 4 4" xfId="18339" xr:uid="{00000000-0005-0000-0000-0000D3290000}"/>
    <cellStyle name="Poznámka 2 2 3 2 2 4 4 2" xfId="24163" xr:uid="{00000000-0005-0000-0000-0000D4290000}"/>
    <cellStyle name="Poznámka 2 2 3 2 2 4 5" xfId="18796" xr:uid="{00000000-0005-0000-0000-0000D5290000}"/>
    <cellStyle name="Poznámka 2 2 3 2 2 4 5 2" xfId="24620" xr:uid="{00000000-0005-0000-0000-0000D6290000}"/>
    <cellStyle name="Poznámka 2 2 3 2 2 4 6" xfId="22693" xr:uid="{00000000-0005-0000-0000-0000D7290000}"/>
    <cellStyle name="Poznámka 2 2 3 2 2 5" xfId="16517" xr:uid="{00000000-0005-0000-0000-0000D8290000}"/>
    <cellStyle name="Poznámka 2 2 3 2 2 5 2" xfId="22341" xr:uid="{00000000-0005-0000-0000-0000D9290000}"/>
    <cellStyle name="Poznámka 2 2 3 2 2 6" xfId="17030" xr:uid="{00000000-0005-0000-0000-0000DA290000}"/>
    <cellStyle name="Poznámka 2 2 3 2 2 6 2" xfId="22854" xr:uid="{00000000-0005-0000-0000-0000DB290000}"/>
    <cellStyle name="Poznámka 2 2 3 2 2 7" xfId="17530" xr:uid="{00000000-0005-0000-0000-0000DC290000}"/>
    <cellStyle name="Poznámka 2 2 3 2 2 7 2" xfId="23354" xr:uid="{00000000-0005-0000-0000-0000DD290000}"/>
    <cellStyle name="Poznámka 2 2 3 2 2 8" xfId="17987" xr:uid="{00000000-0005-0000-0000-0000DE290000}"/>
    <cellStyle name="Poznámka 2 2 3 2 2 8 2" xfId="23811" xr:uid="{00000000-0005-0000-0000-0000DF290000}"/>
    <cellStyle name="Poznámka 2 2 3 2 2 9" xfId="18444" xr:uid="{00000000-0005-0000-0000-0000E0290000}"/>
    <cellStyle name="Poznámka 2 2 3 2 2 9 2" xfId="24268" xr:uid="{00000000-0005-0000-0000-0000E1290000}"/>
    <cellStyle name="Poznámka 2 2 3 2 3" xfId="14167" xr:uid="{00000000-0005-0000-0000-0000E2290000}"/>
    <cellStyle name="Poznámka 2 2 3 2 3 2" xfId="15761" xr:uid="{00000000-0005-0000-0000-0000E3290000}"/>
    <cellStyle name="Poznámka 2 2 3 2 3 2 2" xfId="21586" xr:uid="{00000000-0005-0000-0000-0000E4290000}"/>
    <cellStyle name="Poznámka 2 2 3 2 3 3" xfId="16635" xr:uid="{00000000-0005-0000-0000-0000E5290000}"/>
    <cellStyle name="Poznámka 2 2 3 2 3 3 2" xfId="22459" xr:uid="{00000000-0005-0000-0000-0000E6290000}"/>
    <cellStyle name="Poznámka 2 2 3 2 3 4" xfId="17148" xr:uid="{00000000-0005-0000-0000-0000E7290000}"/>
    <cellStyle name="Poznámka 2 2 3 2 3 4 2" xfId="22972" xr:uid="{00000000-0005-0000-0000-0000E8290000}"/>
    <cellStyle name="Poznámka 2 2 3 2 3 5" xfId="17648" xr:uid="{00000000-0005-0000-0000-0000E9290000}"/>
    <cellStyle name="Poznámka 2 2 3 2 3 5 2" xfId="23472" xr:uid="{00000000-0005-0000-0000-0000EA290000}"/>
    <cellStyle name="Poznámka 2 2 3 2 3 6" xfId="18105" xr:uid="{00000000-0005-0000-0000-0000EB290000}"/>
    <cellStyle name="Poznámka 2 2 3 2 3 6 2" xfId="23929" xr:uid="{00000000-0005-0000-0000-0000EC290000}"/>
    <cellStyle name="Poznámka 2 2 3 2 3 7" xfId="18562" xr:uid="{00000000-0005-0000-0000-0000ED290000}"/>
    <cellStyle name="Poznámka 2 2 3 2 3 7 2" xfId="24386" xr:uid="{00000000-0005-0000-0000-0000EE290000}"/>
    <cellStyle name="Poznámka 2 2 3 2 3 8" xfId="20064" xr:uid="{00000000-0005-0000-0000-0000EF290000}"/>
    <cellStyle name="Poznámka 2 2 3 2 4" xfId="14420" xr:uid="{00000000-0005-0000-0000-0000F0290000}"/>
    <cellStyle name="Poznámka 2 2 3 2 4 2" xfId="16014" xr:uid="{00000000-0005-0000-0000-0000F1290000}"/>
    <cellStyle name="Poznámka 2 2 3 2 4 2 2" xfId="21839" xr:uid="{00000000-0005-0000-0000-0000F2290000}"/>
    <cellStyle name="Poznámka 2 2 3 2 4 3" xfId="20317" xr:uid="{00000000-0005-0000-0000-0000F3290000}"/>
    <cellStyle name="Poznámka 2 2 3 2 5" xfId="14868" xr:uid="{00000000-0005-0000-0000-0000F4290000}"/>
    <cellStyle name="Poznámka 2 2 3 2 5 2" xfId="20696" xr:uid="{00000000-0005-0000-0000-0000F5290000}"/>
    <cellStyle name="Poznámka 2 2 3 2 6" xfId="16459" xr:uid="{00000000-0005-0000-0000-0000F6290000}"/>
    <cellStyle name="Poznámka 2 2 3 2 6 2" xfId="22283" xr:uid="{00000000-0005-0000-0000-0000F7290000}"/>
    <cellStyle name="Poznámka 2 2 3 2 7" xfId="16972" xr:uid="{00000000-0005-0000-0000-0000F8290000}"/>
    <cellStyle name="Poznámka 2 2 3 2 7 2" xfId="22796" xr:uid="{00000000-0005-0000-0000-0000F9290000}"/>
    <cellStyle name="Poznámka 2 2 3 2 8" xfId="19165" xr:uid="{00000000-0005-0000-0000-0000FA290000}"/>
    <cellStyle name="Poznámka 2 2 3 3" xfId="13113" xr:uid="{00000000-0005-0000-0000-0000FB290000}"/>
    <cellStyle name="Poznámka 2 2 3 3 10" xfId="18638" xr:uid="{00000000-0005-0000-0000-0000FC290000}"/>
    <cellStyle name="Poznámka 2 2 3 3 10 2" xfId="24462" xr:uid="{00000000-0005-0000-0000-0000FD290000}"/>
    <cellStyle name="Poznámka 2 2 3 3 11" xfId="19056" xr:uid="{00000000-0005-0000-0000-0000FE290000}"/>
    <cellStyle name="Poznámka 2 2 3 3 2" xfId="13764" xr:uid="{00000000-0005-0000-0000-0000FF290000}"/>
    <cellStyle name="Poznámka 2 2 3 3 2 2" xfId="15399" xr:uid="{00000000-0005-0000-0000-0000002A0000}"/>
    <cellStyle name="Poznámka 2 2 3 3 2 2 2" xfId="21224" xr:uid="{00000000-0005-0000-0000-0000012A0000}"/>
    <cellStyle name="Poznámka 2 2 3 3 2 3" xfId="19700" xr:uid="{00000000-0005-0000-0000-0000022A0000}"/>
    <cellStyle name="Poznámka 2 2 3 3 3" xfId="14058" xr:uid="{00000000-0005-0000-0000-0000032A0000}"/>
    <cellStyle name="Poznámka 2 2 3 3 3 2" xfId="15652" xr:uid="{00000000-0005-0000-0000-0000042A0000}"/>
    <cellStyle name="Poznámka 2 2 3 3 3 2 2" xfId="21477" xr:uid="{00000000-0005-0000-0000-0000052A0000}"/>
    <cellStyle name="Poznámka 2 2 3 3 3 3" xfId="19955" xr:uid="{00000000-0005-0000-0000-0000062A0000}"/>
    <cellStyle name="Poznámka 2 2 3 3 4" xfId="14311" xr:uid="{00000000-0005-0000-0000-0000072A0000}"/>
    <cellStyle name="Poznámka 2 2 3 3 4 2" xfId="15905" xr:uid="{00000000-0005-0000-0000-0000082A0000}"/>
    <cellStyle name="Poznámka 2 2 3 3 4 2 2" xfId="21730" xr:uid="{00000000-0005-0000-0000-0000092A0000}"/>
    <cellStyle name="Poznámka 2 2 3 3 4 3" xfId="20208" xr:uid="{00000000-0005-0000-0000-00000A2A0000}"/>
    <cellStyle name="Poznámka 2 2 3 3 5" xfId="14759" xr:uid="{00000000-0005-0000-0000-00000B2A0000}"/>
    <cellStyle name="Poznámka 2 2 3 3 5 2" xfId="20587" xr:uid="{00000000-0005-0000-0000-00000C2A0000}"/>
    <cellStyle name="Poznámka 2 2 3 3 6" xfId="16711" xr:uid="{00000000-0005-0000-0000-00000D2A0000}"/>
    <cellStyle name="Poznámka 2 2 3 3 6 2" xfId="22535" xr:uid="{00000000-0005-0000-0000-00000E2A0000}"/>
    <cellStyle name="Poznámka 2 2 3 3 7" xfId="17224" xr:uid="{00000000-0005-0000-0000-00000F2A0000}"/>
    <cellStyle name="Poznámka 2 2 3 3 7 2" xfId="23048" xr:uid="{00000000-0005-0000-0000-0000102A0000}"/>
    <cellStyle name="Poznámka 2 2 3 3 8" xfId="17724" xr:uid="{00000000-0005-0000-0000-0000112A0000}"/>
    <cellStyle name="Poznámka 2 2 3 3 8 2" xfId="23548" xr:uid="{00000000-0005-0000-0000-0000122A0000}"/>
    <cellStyle name="Poznámka 2 2 3 3 9" xfId="18181" xr:uid="{00000000-0005-0000-0000-0000132A0000}"/>
    <cellStyle name="Poznámka 2 2 3 3 9 2" xfId="24005" xr:uid="{00000000-0005-0000-0000-0000142A0000}"/>
    <cellStyle name="Poznámka 2 2 3 4" xfId="13379" xr:uid="{00000000-0005-0000-0000-0000152A0000}"/>
    <cellStyle name="Poznámka 2 2 3 4 2" xfId="15016" xr:uid="{00000000-0005-0000-0000-0000162A0000}"/>
    <cellStyle name="Poznámka 2 2 3 4 2 2" xfId="20841" xr:uid="{00000000-0005-0000-0000-0000172A0000}"/>
    <cellStyle name="Poznámka 2 2 3 4 3" xfId="19317" xr:uid="{00000000-0005-0000-0000-0000182A0000}"/>
    <cellStyle name="Poznámka 2 2 3 5" xfId="13606" xr:uid="{00000000-0005-0000-0000-0000192A0000}"/>
    <cellStyle name="Poznámka 2 2 3 5 2" xfId="15243" xr:uid="{00000000-0005-0000-0000-00001A2A0000}"/>
    <cellStyle name="Poznámka 2 2 3 5 2 2" xfId="21068" xr:uid="{00000000-0005-0000-0000-00001B2A0000}"/>
    <cellStyle name="Poznámka 2 2 3 5 3" xfId="19544" xr:uid="{00000000-0005-0000-0000-00001C2A0000}"/>
    <cellStyle name="Poznámka 2 2 3 6" xfId="13700" xr:uid="{00000000-0005-0000-0000-00001D2A0000}"/>
    <cellStyle name="Poznámka 2 2 3 6 2" xfId="15335" xr:uid="{00000000-0005-0000-0000-00001E2A0000}"/>
    <cellStyle name="Poznámka 2 2 3 6 2 2" xfId="21160" xr:uid="{00000000-0005-0000-0000-00001F2A0000}"/>
    <cellStyle name="Poznámka 2 2 3 6 3" xfId="19636" xr:uid="{00000000-0005-0000-0000-0000202A0000}"/>
    <cellStyle name="Poznámka 2 2 3 7" xfId="14530" xr:uid="{00000000-0005-0000-0000-0000212A0000}"/>
    <cellStyle name="Poznámka 2 2 3 7 2" xfId="16123" xr:uid="{00000000-0005-0000-0000-0000222A0000}"/>
    <cellStyle name="Poznámka 2 2 3 7 2 2" xfId="21948" xr:uid="{00000000-0005-0000-0000-0000232A0000}"/>
    <cellStyle name="Poznámka 2 2 3 7 3" xfId="20426" xr:uid="{00000000-0005-0000-0000-0000242A0000}"/>
    <cellStyle name="Poznámka 2 2 3 8" xfId="16237" xr:uid="{00000000-0005-0000-0000-0000252A0000}"/>
    <cellStyle name="Poznámka 2 2 3 8 2" xfId="22061" xr:uid="{00000000-0005-0000-0000-0000262A0000}"/>
    <cellStyle name="Poznámka 2 2 3 9" xfId="16383" xr:uid="{00000000-0005-0000-0000-0000272A0000}"/>
    <cellStyle name="Poznámka 2 2 3 9 2" xfId="22207" xr:uid="{00000000-0005-0000-0000-0000282A0000}"/>
    <cellStyle name="Poznámka 2 2 4" xfId="13065" xr:uid="{00000000-0005-0000-0000-0000292A0000}"/>
    <cellStyle name="Poznámka 2 2 4 10" xfId="18641" xr:uid="{00000000-0005-0000-0000-00002A2A0000}"/>
    <cellStyle name="Poznámka 2 2 4 10 2" xfId="24465" xr:uid="{00000000-0005-0000-0000-00002B2A0000}"/>
    <cellStyle name="Poznámka 2 2 4 11" xfId="19008" xr:uid="{00000000-0005-0000-0000-00002C2A0000}"/>
    <cellStyle name="Poznámka 2 2 4 2" xfId="13716" xr:uid="{00000000-0005-0000-0000-00002D2A0000}"/>
    <cellStyle name="Poznámka 2 2 4 2 2" xfId="15351" xr:uid="{00000000-0005-0000-0000-00002E2A0000}"/>
    <cellStyle name="Poznámka 2 2 4 2 2 2" xfId="21176" xr:uid="{00000000-0005-0000-0000-00002F2A0000}"/>
    <cellStyle name="Poznámka 2 2 4 2 3" xfId="19652" xr:uid="{00000000-0005-0000-0000-0000302A0000}"/>
    <cellStyle name="Poznámka 2 2 4 3" xfId="14010" xr:uid="{00000000-0005-0000-0000-0000312A0000}"/>
    <cellStyle name="Poznámka 2 2 4 3 2" xfId="15604" xr:uid="{00000000-0005-0000-0000-0000322A0000}"/>
    <cellStyle name="Poznámka 2 2 4 3 2 2" xfId="21429" xr:uid="{00000000-0005-0000-0000-0000332A0000}"/>
    <cellStyle name="Poznámka 2 2 4 3 3" xfId="19907" xr:uid="{00000000-0005-0000-0000-0000342A0000}"/>
    <cellStyle name="Poznámka 2 2 4 4" xfId="14263" xr:uid="{00000000-0005-0000-0000-0000352A0000}"/>
    <cellStyle name="Poznámka 2 2 4 4 2" xfId="15857" xr:uid="{00000000-0005-0000-0000-0000362A0000}"/>
    <cellStyle name="Poznámka 2 2 4 4 2 2" xfId="21682" xr:uid="{00000000-0005-0000-0000-0000372A0000}"/>
    <cellStyle name="Poznámka 2 2 4 4 3" xfId="20160" xr:uid="{00000000-0005-0000-0000-0000382A0000}"/>
    <cellStyle name="Poznámka 2 2 4 5" xfId="14711" xr:uid="{00000000-0005-0000-0000-0000392A0000}"/>
    <cellStyle name="Poznámka 2 2 4 5 2" xfId="20539" xr:uid="{00000000-0005-0000-0000-00003A2A0000}"/>
    <cellStyle name="Poznámka 2 2 4 6" xfId="16714" xr:uid="{00000000-0005-0000-0000-00003B2A0000}"/>
    <cellStyle name="Poznámka 2 2 4 6 2" xfId="22538" xr:uid="{00000000-0005-0000-0000-00003C2A0000}"/>
    <cellStyle name="Poznámka 2 2 4 7" xfId="17227" xr:uid="{00000000-0005-0000-0000-00003D2A0000}"/>
    <cellStyle name="Poznámka 2 2 4 7 2" xfId="23051" xr:uid="{00000000-0005-0000-0000-00003E2A0000}"/>
    <cellStyle name="Poznámka 2 2 4 8" xfId="17727" xr:uid="{00000000-0005-0000-0000-00003F2A0000}"/>
    <cellStyle name="Poznámka 2 2 4 8 2" xfId="23551" xr:uid="{00000000-0005-0000-0000-0000402A0000}"/>
    <cellStyle name="Poznámka 2 2 4 9" xfId="18184" xr:uid="{00000000-0005-0000-0000-0000412A0000}"/>
    <cellStyle name="Poznámka 2 2 4 9 2" xfId="24008" xr:uid="{00000000-0005-0000-0000-0000422A0000}"/>
    <cellStyle name="Poznámka 2 2 5" xfId="13331" xr:uid="{00000000-0005-0000-0000-0000432A0000}"/>
    <cellStyle name="Poznámka 2 2 5 2" xfId="14968" xr:uid="{00000000-0005-0000-0000-0000442A0000}"/>
    <cellStyle name="Poznámka 2 2 5 2 2" xfId="20793" xr:uid="{00000000-0005-0000-0000-0000452A0000}"/>
    <cellStyle name="Poznámka 2 2 5 3" xfId="19269" xr:uid="{00000000-0005-0000-0000-0000462A0000}"/>
    <cellStyle name="Poznámka 2 2 6" xfId="13654" xr:uid="{00000000-0005-0000-0000-0000472A0000}"/>
    <cellStyle name="Poznámka 2 2 6 2" xfId="15291" xr:uid="{00000000-0005-0000-0000-0000482A0000}"/>
    <cellStyle name="Poznámka 2 2 6 2 2" xfId="21116" xr:uid="{00000000-0005-0000-0000-0000492A0000}"/>
    <cellStyle name="Poznámka 2 2 6 3" xfId="19592" xr:uid="{00000000-0005-0000-0000-00004A2A0000}"/>
    <cellStyle name="Poznámka 2 2 7" xfId="16234" xr:uid="{00000000-0005-0000-0000-00004B2A0000}"/>
    <cellStyle name="Poznámka 2 2 7 2" xfId="22058" xr:uid="{00000000-0005-0000-0000-00004C2A0000}"/>
    <cellStyle name="Poznámka 2 2 8" xfId="16386" xr:uid="{00000000-0005-0000-0000-00004D2A0000}"/>
    <cellStyle name="Poznámka 2 2 8 2" xfId="22210" xr:uid="{00000000-0005-0000-0000-00004E2A0000}"/>
    <cellStyle name="Poznámka 2 2 9" xfId="17483" xr:uid="{00000000-0005-0000-0000-00004F2A0000}"/>
    <cellStyle name="Poznámka 2 2 9 2" xfId="23307" xr:uid="{00000000-0005-0000-0000-0000502A0000}"/>
    <cellStyle name="Poznámka 2 3" xfId="241" xr:uid="{00000000-0005-0000-0000-0000512A0000}"/>
    <cellStyle name="Poznámka 2 3 2" xfId="292" xr:uid="{00000000-0005-0000-0000-0000522A0000}"/>
    <cellStyle name="Poznámka 2 3 2 10" xfId="17478" xr:uid="{00000000-0005-0000-0000-0000532A0000}"/>
    <cellStyle name="Poznámka 2 3 2 10 2" xfId="23302" xr:uid="{00000000-0005-0000-0000-0000542A0000}"/>
    <cellStyle name="Poznámka 2 3 2 11" xfId="18933" xr:uid="{00000000-0005-0000-0000-0000552A0000}"/>
    <cellStyle name="Poznámka 2 3 2 2" xfId="13244" xr:uid="{00000000-0005-0000-0000-0000562A0000}"/>
    <cellStyle name="Poznámka 2 3 2 2 2" xfId="13894" xr:uid="{00000000-0005-0000-0000-0000572A0000}"/>
    <cellStyle name="Poznámka 2 3 2 2 2 10" xfId="19830" xr:uid="{00000000-0005-0000-0000-0000582A0000}"/>
    <cellStyle name="Poznámka 2 3 2 2 2 2" xfId="15529" xr:uid="{00000000-0005-0000-0000-0000592A0000}"/>
    <cellStyle name="Poznámka 2 3 2 2 2 2 2" xfId="16834" xr:uid="{00000000-0005-0000-0000-00005A2A0000}"/>
    <cellStyle name="Poznámka 2 3 2 2 2 2 2 2" xfId="17347" xr:uid="{00000000-0005-0000-0000-00005B2A0000}"/>
    <cellStyle name="Poznámka 2 3 2 2 2 2 2 2 2" xfId="23171" xr:uid="{00000000-0005-0000-0000-00005C2A0000}"/>
    <cellStyle name="Poznámka 2 3 2 2 2 2 2 3" xfId="17847" xr:uid="{00000000-0005-0000-0000-00005D2A0000}"/>
    <cellStyle name="Poznámka 2 3 2 2 2 2 2 3 2" xfId="23671" xr:uid="{00000000-0005-0000-0000-00005E2A0000}"/>
    <cellStyle name="Poznámka 2 3 2 2 2 2 2 4" xfId="18304" xr:uid="{00000000-0005-0000-0000-00005F2A0000}"/>
    <cellStyle name="Poznámka 2 3 2 2 2 2 2 4 2" xfId="24128" xr:uid="{00000000-0005-0000-0000-0000602A0000}"/>
    <cellStyle name="Poznámka 2 3 2 2 2 2 2 5" xfId="18761" xr:uid="{00000000-0005-0000-0000-0000612A0000}"/>
    <cellStyle name="Poznámka 2 3 2 2 2 2 2 5 2" xfId="24585" xr:uid="{00000000-0005-0000-0000-0000622A0000}"/>
    <cellStyle name="Poznámka 2 3 2 2 2 2 2 6" xfId="22658" xr:uid="{00000000-0005-0000-0000-0000632A0000}"/>
    <cellStyle name="Poznámka 2 3 2 2 2 2 3" xfId="16938" xr:uid="{00000000-0005-0000-0000-0000642A0000}"/>
    <cellStyle name="Poznámka 2 3 2 2 2 2 3 2" xfId="17451" xr:uid="{00000000-0005-0000-0000-0000652A0000}"/>
    <cellStyle name="Poznámka 2 3 2 2 2 2 3 2 2" xfId="23275" xr:uid="{00000000-0005-0000-0000-0000662A0000}"/>
    <cellStyle name="Poznámka 2 3 2 2 2 2 3 3" xfId="17951" xr:uid="{00000000-0005-0000-0000-0000672A0000}"/>
    <cellStyle name="Poznámka 2 3 2 2 2 2 3 3 2" xfId="23775" xr:uid="{00000000-0005-0000-0000-0000682A0000}"/>
    <cellStyle name="Poznámka 2 3 2 2 2 2 3 4" xfId="18408" xr:uid="{00000000-0005-0000-0000-0000692A0000}"/>
    <cellStyle name="Poznámka 2 3 2 2 2 2 3 4 2" xfId="24232" xr:uid="{00000000-0005-0000-0000-00006A2A0000}"/>
    <cellStyle name="Poznámka 2 3 2 2 2 2 3 5" xfId="18865" xr:uid="{00000000-0005-0000-0000-00006B2A0000}"/>
    <cellStyle name="Poznámka 2 3 2 2 2 2 3 5 2" xfId="24689" xr:uid="{00000000-0005-0000-0000-00006C2A0000}"/>
    <cellStyle name="Poznámka 2 3 2 2 2 2 3 6" xfId="22762" xr:uid="{00000000-0005-0000-0000-00006D2A0000}"/>
    <cellStyle name="Poznámka 2 3 2 2 2 2 4" xfId="16586" xr:uid="{00000000-0005-0000-0000-00006E2A0000}"/>
    <cellStyle name="Poznámka 2 3 2 2 2 2 4 2" xfId="22410" xr:uid="{00000000-0005-0000-0000-00006F2A0000}"/>
    <cellStyle name="Poznámka 2 3 2 2 2 2 5" xfId="17099" xr:uid="{00000000-0005-0000-0000-0000702A0000}"/>
    <cellStyle name="Poznámka 2 3 2 2 2 2 5 2" xfId="22923" xr:uid="{00000000-0005-0000-0000-0000712A0000}"/>
    <cellStyle name="Poznámka 2 3 2 2 2 2 6" xfId="17599" xr:uid="{00000000-0005-0000-0000-0000722A0000}"/>
    <cellStyle name="Poznámka 2 3 2 2 2 2 6 2" xfId="23423" xr:uid="{00000000-0005-0000-0000-0000732A0000}"/>
    <cellStyle name="Poznámka 2 3 2 2 2 2 7" xfId="18056" xr:uid="{00000000-0005-0000-0000-0000742A0000}"/>
    <cellStyle name="Poznámka 2 3 2 2 2 2 7 2" xfId="23880" xr:uid="{00000000-0005-0000-0000-0000752A0000}"/>
    <cellStyle name="Poznámka 2 3 2 2 2 2 8" xfId="18513" xr:uid="{00000000-0005-0000-0000-0000762A0000}"/>
    <cellStyle name="Poznámka 2 3 2 2 2 2 8 2" xfId="24337" xr:uid="{00000000-0005-0000-0000-0000772A0000}"/>
    <cellStyle name="Poznámka 2 3 2 2 2 2 9" xfId="21354" xr:uid="{00000000-0005-0000-0000-0000782A0000}"/>
    <cellStyle name="Poznámka 2 3 2 2 2 3" xfId="16786" xr:uid="{00000000-0005-0000-0000-0000792A0000}"/>
    <cellStyle name="Poznámka 2 3 2 2 2 3 2" xfId="17299" xr:uid="{00000000-0005-0000-0000-00007A2A0000}"/>
    <cellStyle name="Poznámka 2 3 2 2 2 3 2 2" xfId="23123" xr:uid="{00000000-0005-0000-0000-00007B2A0000}"/>
    <cellStyle name="Poznámka 2 3 2 2 2 3 3" xfId="17799" xr:uid="{00000000-0005-0000-0000-00007C2A0000}"/>
    <cellStyle name="Poznámka 2 3 2 2 2 3 3 2" xfId="23623" xr:uid="{00000000-0005-0000-0000-00007D2A0000}"/>
    <cellStyle name="Poznámka 2 3 2 2 2 3 4" xfId="18256" xr:uid="{00000000-0005-0000-0000-00007E2A0000}"/>
    <cellStyle name="Poznámka 2 3 2 2 2 3 4 2" xfId="24080" xr:uid="{00000000-0005-0000-0000-00007F2A0000}"/>
    <cellStyle name="Poznámka 2 3 2 2 2 3 5" xfId="18713" xr:uid="{00000000-0005-0000-0000-0000802A0000}"/>
    <cellStyle name="Poznámka 2 3 2 2 2 3 5 2" xfId="24537" xr:uid="{00000000-0005-0000-0000-0000812A0000}"/>
    <cellStyle name="Poznámka 2 3 2 2 2 3 6" xfId="22610" xr:uid="{00000000-0005-0000-0000-0000822A0000}"/>
    <cellStyle name="Poznámka 2 3 2 2 2 4" xfId="16890" xr:uid="{00000000-0005-0000-0000-0000832A0000}"/>
    <cellStyle name="Poznámka 2 3 2 2 2 4 2" xfId="17403" xr:uid="{00000000-0005-0000-0000-0000842A0000}"/>
    <cellStyle name="Poznámka 2 3 2 2 2 4 2 2" xfId="23227" xr:uid="{00000000-0005-0000-0000-0000852A0000}"/>
    <cellStyle name="Poznámka 2 3 2 2 2 4 3" xfId="17903" xr:uid="{00000000-0005-0000-0000-0000862A0000}"/>
    <cellStyle name="Poznámka 2 3 2 2 2 4 3 2" xfId="23727" xr:uid="{00000000-0005-0000-0000-0000872A0000}"/>
    <cellStyle name="Poznámka 2 3 2 2 2 4 4" xfId="18360" xr:uid="{00000000-0005-0000-0000-0000882A0000}"/>
    <cellStyle name="Poznámka 2 3 2 2 2 4 4 2" xfId="24184" xr:uid="{00000000-0005-0000-0000-0000892A0000}"/>
    <cellStyle name="Poznámka 2 3 2 2 2 4 5" xfId="18817" xr:uid="{00000000-0005-0000-0000-00008A2A0000}"/>
    <cellStyle name="Poznámka 2 3 2 2 2 4 5 2" xfId="24641" xr:uid="{00000000-0005-0000-0000-00008B2A0000}"/>
    <cellStyle name="Poznámka 2 3 2 2 2 4 6" xfId="22714" xr:uid="{00000000-0005-0000-0000-00008C2A0000}"/>
    <cellStyle name="Poznámka 2 3 2 2 2 5" xfId="16538" xr:uid="{00000000-0005-0000-0000-00008D2A0000}"/>
    <cellStyle name="Poznámka 2 3 2 2 2 5 2" xfId="22362" xr:uid="{00000000-0005-0000-0000-00008E2A0000}"/>
    <cellStyle name="Poznámka 2 3 2 2 2 6" xfId="17051" xr:uid="{00000000-0005-0000-0000-00008F2A0000}"/>
    <cellStyle name="Poznámka 2 3 2 2 2 6 2" xfId="22875" xr:uid="{00000000-0005-0000-0000-0000902A0000}"/>
    <cellStyle name="Poznámka 2 3 2 2 2 7" xfId="17551" xr:uid="{00000000-0005-0000-0000-0000912A0000}"/>
    <cellStyle name="Poznámka 2 3 2 2 2 7 2" xfId="23375" xr:uid="{00000000-0005-0000-0000-0000922A0000}"/>
    <cellStyle name="Poznámka 2 3 2 2 2 8" xfId="18008" xr:uid="{00000000-0005-0000-0000-0000932A0000}"/>
    <cellStyle name="Poznámka 2 3 2 2 2 8 2" xfId="23832" xr:uid="{00000000-0005-0000-0000-0000942A0000}"/>
    <cellStyle name="Poznámka 2 3 2 2 2 9" xfId="18465" xr:uid="{00000000-0005-0000-0000-0000952A0000}"/>
    <cellStyle name="Poznámka 2 3 2 2 2 9 2" xfId="24289" xr:uid="{00000000-0005-0000-0000-0000962A0000}"/>
    <cellStyle name="Poznámka 2 3 2 2 3" xfId="14188" xr:uid="{00000000-0005-0000-0000-0000972A0000}"/>
    <cellStyle name="Poznámka 2 3 2 2 3 2" xfId="15782" xr:uid="{00000000-0005-0000-0000-0000982A0000}"/>
    <cellStyle name="Poznámka 2 3 2 2 3 2 2" xfId="21607" xr:uid="{00000000-0005-0000-0000-0000992A0000}"/>
    <cellStyle name="Poznámka 2 3 2 2 3 3" xfId="16620" xr:uid="{00000000-0005-0000-0000-00009A2A0000}"/>
    <cellStyle name="Poznámka 2 3 2 2 3 3 2" xfId="22444" xr:uid="{00000000-0005-0000-0000-00009B2A0000}"/>
    <cellStyle name="Poznámka 2 3 2 2 3 4" xfId="17133" xr:uid="{00000000-0005-0000-0000-00009C2A0000}"/>
    <cellStyle name="Poznámka 2 3 2 2 3 4 2" xfId="22957" xr:uid="{00000000-0005-0000-0000-00009D2A0000}"/>
    <cellStyle name="Poznámka 2 3 2 2 3 5" xfId="17633" xr:uid="{00000000-0005-0000-0000-00009E2A0000}"/>
    <cellStyle name="Poznámka 2 3 2 2 3 5 2" xfId="23457" xr:uid="{00000000-0005-0000-0000-00009F2A0000}"/>
    <cellStyle name="Poznámka 2 3 2 2 3 6" xfId="18090" xr:uid="{00000000-0005-0000-0000-0000A02A0000}"/>
    <cellStyle name="Poznámka 2 3 2 2 3 6 2" xfId="23914" xr:uid="{00000000-0005-0000-0000-0000A12A0000}"/>
    <cellStyle name="Poznámka 2 3 2 2 3 7" xfId="18547" xr:uid="{00000000-0005-0000-0000-0000A22A0000}"/>
    <cellStyle name="Poznámka 2 3 2 2 3 7 2" xfId="24371" xr:uid="{00000000-0005-0000-0000-0000A32A0000}"/>
    <cellStyle name="Poznámka 2 3 2 2 3 8" xfId="20085" xr:uid="{00000000-0005-0000-0000-0000A42A0000}"/>
    <cellStyle name="Poznámka 2 3 2 2 4" xfId="14441" xr:uid="{00000000-0005-0000-0000-0000A52A0000}"/>
    <cellStyle name="Poznámka 2 3 2 2 4 2" xfId="16035" xr:uid="{00000000-0005-0000-0000-0000A62A0000}"/>
    <cellStyle name="Poznámka 2 3 2 2 4 2 2" xfId="21860" xr:uid="{00000000-0005-0000-0000-0000A72A0000}"/>
    <cellStyle name="Poznámka 2 3 2 2 4 3" xfId="20338" xr:uid="{00000000-0005-0000-0000-0000A82A0000}"/>
    <cellStyle name="Poznámka 2 3 2 2 5" xfId="14889" xr:uid="{00000000-0005-0000-0000-0000A92A0000}"/>
    <cellStyle name="Poznámka 2 3 2 2 5 2" xfId="20717" xr:uid="{00000000-0005-0000-0000-0000AA2A0000}"/>
    <cellStyle name="Poznámka 2 3 2 2 6" xfId="16480" xr:uid="{00000000-0005-0000-0000-0000AB2A0000}"/>
    <cellStyle name="Poznámka 2 3 2 2 6 2" xfId="22304" xr:uid="{00000000-0005-0000-0000-0000AC2A0000}"/>
    <cellStyle name="Poznámka 2 3 2 2 7" xfId="16993" xr:uid="{00000000-0005-0000-0000-0000AD2A0000}"/>
    <cellStyle name="Poznámka 2 3 2 2 7 2" xfId="22817" xr:uid="{00000000-0005-0000-0000-0000AE2A0000}"/>
    <cellStyle name="Poznámka 2 3 2 2 8" xfId="19186" xr:uid="{00000000-0005-0000-0000-0000AF2A0000}"/>
    <cellStyle name="Poznámka 2 3 2 3" xfId="13134" xr:uid="{00000000-0005-0000-0000-0000B02A0000}"/>
    <cellStyle name="Poznámka 2 3 2 3 10" xfId="18636" xr:uid="{00000000-0005-0000-0000-0000B12A0000}"/>
    <cellStyle name="Poznámka 2 3 2 3 10 2" xfId="24460" xr:uid="{00000000-0005-0000-0000-0000B22A0000}"/>
    <cellStyle name="Poznámka 2 3 2 3 11" xfId="19077" xr:uid="{00000000-0005-0000-0000-0000B32A0000}"/>
    <cellStyle name="Poznámka 2 3 2 3 2" xfId="13785" xr:uid="{00000000-0005-0000-0000-0000B42A0000}"/>
    <cellStyle name="Poznámka 2 3 2 3 2 2" xfId="15420" xr:uid="{00000000-0005-0000-0000-0000B52A0000}"/>
    <cellStyle name="Poznámka 2 3 2 3 2 2 2" xfId="21245" xr:uid="{00000000-0005-0000-0000-0000B62A0000}"/>
    <cellStyle name="Poznámka 2 3 2 3 2 3" xfId="19721" xr:uid="{00000000-0005-0000-0000-0000B72A0000}"/>
    <cellStyle name="Poznámka 2 3 2 3 3" xfId="14079" xr:uid="{00000000-0005-0000-0000-0000B82A0000}"/>
    <cellStyle name="Poznámka 2 3 2 3 3 2" xfId="15673" xr:uid="{00000000-0005-0000-0000-0000B92A0000}"/>
    <cellStyle name="Poznámka 2 3 2 3 3 2 2" xfId="21498" xr:uid="{00000000-0005-0000-0000-0000BA2A0000}"/>
    <cellStyle name="Poznámka 2 3 2 3 3 3" xfId="19976" xr:uid="{00000000-0005-0000-0000-0000BB2A0000}"/>
    <cellStyle name="Poznámka 2 3 2 3 4" xfId="14332" xr:uid="{00000000-0005-0000-0000-0000BC2A0000}"/>
    <cellStyle name="Poznámka 2 3 2 3 4 2" xfId="15926" xr:uid="{00000000-0005-0000-0000-0000BD2A0000}"/>
    <cellStyle name="Poznámka 2 3 2 3 4 2 2" xfId="21751" xr:uid="{00000000-0005-0000-0000-0000BE2A0000}"/>
    <cellStyle name="Poznámka 2 3 2 3 4 3" xfId="20229" xr:uid="{00000000-0005-0000-0000-0000BF2A0000}"/>
    <cellStyle name="Poznámka 2 3 2 3 5" xfId="14780" xr:uid="{00000000-0005-0000-0000-0000C02A0000}"/>
    <cellStyle name="Poznámka 2 3 2 3 5 2" xfId="20608" xr:uid="{00000000-0005-0000-0000-0000C12A0000}"/>
    <cellStyle name="Poznámka 2 3 2 3 6" xfId="16709" xr:uid="{00000000-0005-0000-0000-0000C22A0000}"/>
    <cellStyle name="Poznámka 2 3 2 3 6 2" xfId="22533" xr:uid="{00000000-0005-0000-0000-0000C32A0000}"/>
    <cellStyle name="Poznámka 2 3 2 3 7" xfId="17222" xr:uid="{00000000-0005-0000-0000-0000C42A0000}"/>
    <cellStyle name="Poznámka 2 3 2 3 7 2" xfId="23046" xr:uid="{00000000-0005-0000-0000-0000C52A0000}"/>
    <cellStyle name="Poznámka 2 3 2 3 8" xfId="17722" xr:uid="{00000000-0005-0000-0000-0000C62A0000}"/>
    <cellStyle name="Poznámka 2 3 2 3 8 2" xfId="23546" xr:uid="{00000000-0005-0000-0000-0000C72A0000}"/>
    <cellStyle name="Poznámka 2 3 2 3 9" xfId="18179" xr:uid="{00000000-0005-0000-0000-0000C82A0000}"/>
    <cellStyle name="Poznámka 2 3 2 3 9 2" xfId="24003" xr:uid="{00000000-0005-0000-0000-0000C92A0000}"/>
    <cellStyle name="Poznámka 2 3 2 4" xfId="13400" xr:uid="{00000000-0005-0000-0000-0000CA2A0000}"/>
    <cellStyle name="Poznámka 2 3 2 4 2" xfId="15037" xr:uid="{00000000-0005-0000-0000-0000CB2A0000}"/>
    <cellStyle name="Poznámka 2 3 2 4 2 2" xfId="20862" xr:uid="{00000000-0005-0000-0000-0000CC2A0000}"/>
    <cellStyle name="Poznámka 2 3 2 4 3" xfId="19338" xr:uid="{00000000-0005-0000-0000-0000CD2A0000}"/>
    <cellStyle name="Poznámka 2 3 2 5" xfId="13585" xr:uid="{00000000-0005-0000-0000-0000CE2A0000}"/>
    <cellStyle name="Poznámka 2 3 2 5 2" xfId="15222" xr:uid="{00000000-0005-0000-0000-0000CF2A0000}"/>
    <cellStyle name="Poznámka 2 3 2 5 2 2" xfId="21047" xr:uid="{00000000-0005-0000-0000-0000D02A0000}"/>
    <cellStyle name="Poznámka 2 3 2 5 3" xfId="19523" xr:uid="{00000000-0005-0000-0000-0000D12A0000}"/>
    <cellStyle name="Poznámka 2 3 2 6" xfId="13423" xr:uid="{00000000-0005-0000-0000-0000D22A0000}"/>
    <cellStyle name="Poznámka 2 3 2 6 2" xfId="15060" xr:uid="{00000000-0005-0000-0000-0000D32A0000}"/>
    <cellStyle name="Poznámka 2 3 2 6 2 2" xfId="20885" xr:uid="{00000000-0005-0000-0000-0000D42A0000}"/>
    <cellStyle name="Poznámka 2 3 2 6 3" xfId="19361" xr:uid="{00000000-0005-0000-0000-0000D52A0000}"/>
    <cellStyle name="Poznámka 2 3 2 7" xfId="14551" xr:uid="{00000000-0005-0000-0000-0000D62A0000}"/>
    <cellStyle name="Poznámka 2 3 2 7 2" xfId="16144" xr:uid="{00000000-0005-0000-0000-0000D72A0000}"/>
    <cellStyle name="Poznámka 2 3 2 7 2 2" xfId="21969" xr:uid="{00000000-0005-0000-0000-0000D82A0000}"/>
    <cellStyle name="Poznámka 2 3 2 7 3" xfId="20447" xr:uid="{00000000-0005-0000-0000-0000D92A0000}"/>
    <cellStyle name="Poznámka 2 3 2 8" xfId="16239" xr:uid="{00000000-0005-0000-0000-0000DA2A0000}"/>
    <cellStyle name="Poznámka 2 3 2 8 2" xfId="22063" xr:uid="{00000000-0005-0000-0000-0000DB2A0000}"/>
    <cellStyle name="Poznámka 2 3 2 9" xfId="16381" xr:uid="{00000000-0005-0000-0000-0000DC2A0000}"/>
    <cellStyle name="Poznámka 2 3 2 9 2" xfId="22205" xr:uid="{00000000-0005-0000-0000-0000DD2A0000}"/>
    <cellStyle name="Poznámka 2 3 3" xfId="13086" xr:uid="{00000000-0005-0000-0000-0000DE2A0000}"/>
    <cellStyle name="Poznámka 2 3 3 10" xfId="18637" xr:uid="{00000000-0005-0000-0000-0000DF2A0000}"/>
    <cellStyle name="Poznámka 2 3 3 10 2" xfId="24461" xr:uid="{00000000-0005-0000-0000-0000E02A0000}"/>
    <cellStyle name="Poznámka 2 3 3 11" xfId="19029" xr:uid="{00000000-0005-0000-0000-0000E12A0000}"/>
    <cellStyle name="Poznámka 2 3 3 2" xfId="13737" xr:uid="{00000000-0005-0000-0000-0000E22A0000}"/>
    <cellStyle name="Poznámka 2 3 3 2 2" xfId="15372" xr:uid="{00000000-0005-0000-0000-0000E32A0000}"/>
    <cellStyle name="Poznámka 2 3 3 2 2 2" xfId="21197" xr:uid="{00000000-0005-0000-0000-0000E42A0000}"/>
    <cellStyle name="Poznámka 2 3 3 2 3" xfId="19673" xr:uid="{00000000-0005-0000-0000-0000E52A0000}"/>
    <cellStyle name="Poznámka 2 3 3 3" xfId="14031" xr:uid="{00000000-0005-0000-0000-0000E62A0000}"/>
    <cellStyle name="Poznámka 2 3 3 3 2" xfId="15625" xr:uid="{00000000-0005-0000-0000-0000E72A0000}"/>
    <cellStyle name="Poznámka 2 3 3 3 2 2" xfId="21450" xr:uid="{00000000-0005-0000-0000-0000E82A0000}"/>
    <cellStyle name="Poznámka 2 3 3 3 3" xfId="19928" xr:uid="{00000000-0005-0000-0000-0000E92A0000}"/>
    <cellStyle name="Poznámka 2 3 3 4" xfId="14284" xr:uid="{00000000-0005-0000-0000-0000EA2A0000}"/>
    <cellStyle name="Poznámka 2 3 3 4 2" xfId="15878" xr:uid="{00000000-0005-0000-0000-0000EB2A0000}"/>
    <cellStyle name="Poznámka 2 3 3 4 2 2" xfId="21703" xr:uid="{00000000-0005-0000-0000-0000EC2A0000}"/>
    <cellStyle name="Poznámka 2 3 3 4 3" xfId="20181" xr:uid="{00000000-0005-0000-0000-0000ED2A0000}"/>
    <cellStyle name="Poznámka 2 3 3 5" xfId="14732" xr:uid="{00000000-0005-0000-0000-0000EE2A0000}"/>
    <cellStyle name="Poznámka 2 3 3 5 2" xfId="20560" xr:uid="{00000000-0005-0000-0000-0000EF2A0000}"/>
    <cellStyle name="Poznámka 2 3 3 6" xfId="16710" xr:uid="{00000000-0005-0000-0000-0000F02A0000}"/>
    <cellStyle name="Poznámka 2 3 3 6 2" xfId="22534" xr:uid="{00000000-0005-0000-0000-0000F12A0000}"/>
    <cellStyle name="Poznámka 2 3 3 7" xfId="17223" xr:uid="{00000000-0005-0000-0000-0000F22A0000}"/>
    <cellStyle name="Poznámka 2 3 3 7 2" xfId="23047" xr:uid="{00000000-0005-0000-0000-0000F32A0000}"/>
    <cellStyle name="Poznámka 2 3 3 8" xfId="17723" xr:uid="{00000000-0005-0000-0000-0000F42A0000}"/>
    <cellStyle name="Poznámka 2 3 3 8 2" xfId="23547" xr:uid="{00000000-0005-0000-0000-0000F52A0000}"/>
    <cellStyle name="Poznámka 2 3 3 9" xfId="18180" xr:uid="{00000000-0005-0000-0000-0000F62A0000}"/>
    <cellStyle name="Poznámka 2 3 3 9 2" xfId="24004" xr:uid="{00000000-0005-0000-0000-0000F72A0000}"/>
    <cellStyle name="Poznámka 2 3 4" xfId="13352" xr:uid="{00000000-0005-0000-0000-0000F82A0000}"/>
    <cellStyle name="Poznámka 2 3 4 2" xfId="14989" xr:uid="{00000000-0005-0000-0000-0000F92A0000}"/>
    <cellStyle name="Poznámka 2 3 4 2 2" xfId="20814" xr:uid="{00000000-0005-0000-0000-0000FA2A0000}"/>
    <cellStyle name="Poznámka 2 3 4 3" xfId="19290" xr:uid="{00000000-0005-0000-0000-0000FB2A0000}"/>
    <cellStyle name="Poznámka 2 3 5" xfId="13633" xr:uid="{00000000-0005-0000-0000-0000FC2A0000}"/>
    <cellStyle name="Poznámka 2 3 5 2" xfId="15270" xr:uid="{00000000-0005-0000-0000-0000FD2A0000}"/>
    <cellStyle name="Poznámka 2 3 5 2 2" xfId="21095" xr:uid="{00000000-0005-0000-0000-0000FE2A0000}"/>
    <cellStyle name="Poznámka 2 3 5 3" xfId="19571" xr:uid="{00000000-0005-0000-0000-0000FF2A0000}"/>
    <cellStyle name="Poznámka 2 3 6" xfId="16238" xr:uid="{00000000-0005-0000-0000-0000002B0000}"/>
    <cellStyle name="Poznámka 2 3 6 2" xfId="22062" xr:uid="{00000000-0005-0000-0000-0000012B0000}"/>
    <cellStyle name="Poznámka 2 3 7" xfId="16382" xr:uid="{00000000-0005-0000-0000-0000022B0000}"/>
    <cellStyle name="Poznámka 2 3 7 2" xfId="22206" xr:uid="{00000000-0005-0000-0000-0000032B0000}"/>
    <cellStyle name="Poznámka 2 3 8" xfId="17479" xr:uid="{00000000-0005-0000-0000-0000042B0000}"/>
    <cellStyle name="Poznámka 2 3 8 2" xfId="23303" xr:uid="{00000000-0005-0000-0000-0000052B0000}"/>
    <cellStyle name="Poznámka 2 4" xfId="224" xr:uid="{00000000-0005-0000-0000-0000062B0000}"/>
    <cellStyle name="Poznámka 2 4 2" xfId="277" xr:uid="{00000000-0005-0000-0000-0000072B0000}"/>
    <cellStyle name="Poznámka 2 4 2 10" xfId="17476" xr:uid="{00000000-0005-0000-0000-0000082B0000}"/>
    <cellStyle name="Poznámka 2 4 2 10 2" xfId="23300" xr:uid="{00000000-0005-0000-0000-0000092B0000}"/>
    <cellStyle name="Poznámka 2 4 2 11" xfId="18918" xr:uid="{00000000-0005-0000-0000-00000A2B0000}"/>
    <cellStyle name="Poznámka 2 4 2 2" xfId="13229" xr:uid="{00000000-0005-0000-0000-00000B2B0000}"/>
    <cellStyle name="Poznámka 2 4 2 2 2" xfId="13879" xr:uid="{00000000-0005-0000-0000-00000C2B0000}"/>
    <cellStyle name="Poznámka 2 4 2 2 2 10" xfId="19815" xr:uid="{00000000-0005-0000-0000-00000D2B0000}"/>
    <cellStyle name="Poznámka 2 4 2 2 2 2" xfId="15514" xr:uid="{00000000-0005-0000-0000-00000E2B0000}"/>
    <cellStyle name="Poznámka 2 4 2 2 2 2 2" xfId="16819" xr:uid="{00000000-0005-0000-0000-00000F2B0000}"/>
    <cellStyle name="Poznámka 2 4 2 2 2 2 2 2" xfId="17332" xr:uid="{00000000-0005-0000-0000-0000102B0000}"/>
    <cellStyle name="Poznámka 2 4 2 2 2 2 2 2 2" xfId="23156" xr:uid="{00000000-0005-0000-0000-0000112B0000}"/>
    <cellStyle name="Poznámka 2 4 2 2 2 2 2 3" xfId="17832" xr:uid="{00000000-0005-0000-0000-0000122B0000}"/>
    <cellStyle name="Poznámka 2 4 2 2 2 2 2 3 2" xfId="23656" xr:uid="{00000000-0005-0000-0000-0000132B0000}"/>
    <cellStyle name="Poznámka 2 4 2 2 2 2 2 4" xfId="18289" xr:uid="{00000000-0005-0000-0000-0000142B0000}"/>
    <cellStyle name="Poznámka 2 4 2 2 2 2 2 4 2" xfId="24113" xr:uid="{00000000-0005-0000-0000-0000152B0000}"/>
    <cellStyle name="Poznámka 2 4 2 2 2 2 2 5" xfId="18746" xr:uid="{00000000-0005-0000-0000-0000162B0000}"/>
    <cellStyle name="Poznámka 2 4 2 2 2 2 2 5 2" xfId="24570" xr:uid="{00000000-0005-0000-0000-0000172B0000}"/>
    <cellStyle name="Poznámka 2 4 2 2 2 2 2 6" xfId="22643" xr:uid="{00000000-0005-0000-0000-0000182B0000}"/>
    <cellStyle name="Poznámka 2 4 2 2 2 2 3" xfId="16923" xr:uid="{00000000-0005-0000-0000-0000192B0000}"/>
    <cellStyle name="Poznámka 2 4 2 2 2 2 3 2" xfId="17436" xr:uid="{00000000-0005-0000-0000-00001A2B0000}"/>
    <cellStyle name="Poznámka 2 4 2 2 2 2 3 2 2" xfId="23260" xr:uid="{00000000-0005-0000-0000-00001B2B0000}"/>
    <cellStyle name="Poznámka 2 4 2 2 2 2 3 3" xfId="17936" xr:uid="{00000000-0005-0000-0000-00001C2B0000}"/>
    <cellStyle name="Poznámka 2 4 2 2 2 2 3 3 2" xfId="23760" xr:uid="{00000000-0005-0000-0000-00001D2B0000}"/>
    <cellStyle name="Poznámka 2 4 2 2 2 2 3 4" xfId="18393" xr:uid="{00000000-0005-0000-0000-00001E2B0000}"/>
    <cellStyle name="Poznámka 2 4 2 2 2 2 3 4 2" xfId="24217" xr:uid="{00000000-0005-0000-0000-00001F2B0000}"/>
    <cellStyle name="Poznámka 2 4 2 2 2 2 3 5" xfId="18850" xr:uid="{00000000-0005-0000-0000-0000202B0000}"/>
    <cellStyle name="Poznámka 2 4 2 2 2 2 3 5 2" xfId="24674" xr:uid="{00000000-0005-0000-0000-0000212B0000}"/>
    <cellStyle name="Poznámka 2 4 2 2 2 2 3 6" xfId="22747" xr:uid="{00000000-0005-0000-0000-0000222B0000}"/>
    <cellStyle name="Poznámka 2 4 2 2 2 2 4" xfId="16571" xr:uid="{00000000-0005-0000-0000-0000232B0000}"/>
    <cellStyle name="Poznámka 2 4 2 2 2 2 4 2" xfId="22395" xr:uid="{00000000-0005-0000-0000-0000242B0000}"/>
    <cellStyle name="Poznámka 2 4 2 2 2 2 5" xfId="17084" xr:uid="{00000000-0005-0000-0000-0000252B0000}"/>
    <cellStyle name="Poznámka 2 4 2 2 2 2 5 2" xfId="22908" xr:uid="{00000000-0005-0000-0000-0000262B0000}"/>
    <cellStyle name="Poznámka 2 4 2 2 2 2 6" xfId="17584" xr:uid="{00000000-0005-0000-0000-0000272B0000}"/>
    <cellStyle name="Poznámka 2 4 2 2 2 2 6 2" xfId="23408" xr:uid="{00000000-0005-0000-0000-0000282B0000}"/>
    <cellStyle name="Poznámka 2 4 2 2 2 2 7" xfId="18041" xr:uid="{00000000-0005-0000-0000-0000292B0000}"/>
    <cellStyle name="Poznámka 2 4 2 2 2 2 7 2" xfId="23865" xr:uid="{00000000-0005-0000-0000-00002A2B0000}"/>
    <cellStyle name="Poznámka 2 4 2 2 2 2 8" xfId="18498" xr:uid="{00000000-0005-0000-0000-00002B2B0000}"/>
    <cellStyle name="Poznámka 2 4 2 2 2 2 8 2" xfId="24322" xr:uid="{00000000-0005-0000-0000-00002C2B0000}"/>
    <cellStyle name="Poznámka 2 4 2 2 2 2 9" xfId="21339" xr:uid="{00000000-0005-0000-0000-00002D2B0000}"/>
    <cellStyle name="Poznámka 2 4 2 2 2 3" xfId="16771" xr:uid="{00000000-0005-0000-0000-00002E2B0000}"/>
    <cellStyle name="Poznámka 2 4 2 2 2 3 2" xfId="17284" xr:uid="{00000000-0005-0000-0000-00002F2B0000}"/>
    <cellStyle name="Poznámka 2 4 2 2 2 3 2 2" xfId="23108" xr:uid="{00000000-0005-0000-0000-0000302B0000}"/>
    <cellStyle name="Poznámka 2 4 2 2 2 3 3" xfId="17784" xr:uid="{00000000-0005-0000-0000-0000312B0000}"/>
    <cellStyle name="Poznámka 2 4 2 2 2 3 3 2" xfId="23608" xr:uid="{00000000-0005-0000-0000-0000322B0000}"/>
    <cellStyle name="Poznámka 2 4 2 2 2 3 4" xfId="18241" xr:uid="{00000000-0005-0000-0000-0000332B0000}"/>
    <cellStyle name="Poznámka 2 4 2 2 2 3 4 2" xfId="24065" xr:uid="{00000000-0005-0000-0000-0000342B0000}"/>
    <cellStyle name="Poznámka 2 4 2 2 2 3 5" xfId="18698" xr:uid="{00000000-0005-0000-0000-0000352B0000}"/>
    <cellStyle name="Poznámka 2 4 2 2 2 3 5 2" xfId="24522" xr:uid="{00000000-0005-0000-0000-0000362B0000}"/>
    <cellStyle name="Poznámka 2 4 2 2 2 3 6" xfId="22595" xr:uid="{00000000-0005-0000-0000-0000372B0000}"/>
    <cellStyle name="Poznámka 2 4 2 2 2 4" xfId="16875" xr:uid="{00000000-0005-0000-0000-0000382B0000}"/>
    <cellStyle name="Poznámka 2 4 2 2 2 4 2" xfId="17388" xr:uid="{00000000-0005-0000-0000-0000392B0000}"/>
    <cellStyle name="Poznámka 2 4 2 2 2 4 2 2" xfId="23212" xr:uid="{00000000-0005-0000-0000-00003A2B0000}"/>
    <cellStyle name="Poznámka 2 4 2 2 2 4 3" xfId="17888" xr:uid="{00000000-0005-0000-0000-00003B2B0000}"/>
    <cellStyle name="Poznámka 2 4 2 2 2 4 3 2" xfId="23712" xr:uid="{00000000-0005-0000-0000-00003C2B0000}"/>
    <cellStyle name="Poznámka 2 4 2 2 2 4 4" xfId="18345" xr:uid="{00000000-0005-0000-0000-00003D2B0000}"/>
    <cellStyle name="Poznámka 2 4 2 2 2 4 4 2" xfId="24169" xr:uid="{00000000-0005-0000-0000-00003E2B0000}"/>
    <cellStyle name="Poznámka 2 4 2 2 2 4 5" xfId="18802" xr:uid="{00000000-0005-0000-0000-00003F2B0000}"/>
    <cellStyle name="Poznámka 2 4 2 2 2 4 5 2" xfId="24626" xr:uid="{00000000-0005-0000-0000-0000402B0000}"/>
    <cellStyle name="Poznámka 2 4 2 2 2 4 6" xfId="22699" xr:uid="{00000000-0005-0000-0000-0000412B0000}"/>
    <cellStyle name="Poznámka 2 4 2 2 2 5" xfId="16523" xr:uid="{00000000-0005-0000-0000-0000422B0000}"/>
    <cellStyle name="Poznámka 2 4 2 2 2 5 2" xfId="22347" xr:uid="{00000000-0005-0000-0000-0000432B0000}"/>
    <cellStyle name="Poznámka 2 4 2 2 2 6" xfId="17036" xr:uid="{00000000-0005-0000-0000-0000442B0000}"/>
    <cellStyle name="Poznámka 2 4 2 2 2 6 2" xfId="22860" xr:uid="{00000000-0005-0000-0000-0000452B0000}"/>
    <cellStyle name="Poznámka 2 4 2 2 2 7" xfId="17536" xr:uid="{00000000-0005-0000-0000-0000462B0000}"/>
    <cellStyle name="Poznámka 2 4 2 2 2 7 2" xfId="23360" xr:uid="{00000000-0005-0000-0000-0000472B0000}"/>
    <cellStyle name="Poznámka 2 4 2 2 2 8" xfId="17993" xr:uid="{00000000-0005-0000-0000-0000482B0000}"/>
    <cellStyle name="Poznámka 2 4 2 2 2 8 2" xfId="23817" xr:uid="{00000000-0005-0000-0000-0000492B0000}"/>
    <cellStyle name="Poznámka 2 4 2 2 2 9" xfId="18450" xr:uid="{00000000-0005-0000-0000-00004A2B0000}"/>
    <cellStyle name="Poznámka 2 4 2 2 2 9 2" xfId="24274" xr:uid="{00000000-0005-0000-0000-00004B2B0000}"/>
    <cellStyle name="Poznámka 2 4 2 2 3" xfId="14173" xr:uid="{00000000-0005-0000-0000-00004C2B0000}"/>
    <cellStyle name="Poznámka 2 4 2 2 3 2" xfId="15767" xr:uid="{00000000-0005-0000-0000-00004D2B0000}"/>
    <cellStyle name="Poznámka 2 4 2 2 3 2 2" xfId="21592" xr:uid="{00000000-0005-0000-0000-00004E2B0000}"/>
    <cellStyle name="Poznámka 2 4 2 2 3 3" xfId="16738" xr:uid="{00000000-0005-0000-0000-00004F2B0000}"/>
    <cellStyle name="Poznámka 2 4 2 2 3 3 2" xfId="22562" xr:uid="{00000000-0005-0000-0000-0000502B0000}"/>
    <cellStyle name="Poznámka 2 4 2 2 3 4" xfId="17251" xr:uid="{00000000-0005-0000-0000-0000512B0000}"/>
    <cellStyle name="Poznámka 2 4 2 2 3 4 2" xfId="23075" xr:uid="{00000000-0005-0000-0000-0000522B0000}"/>
    <cellStyle name="Poznámka 2 4 2 2 3 5" xfId="17751" xr:uid="{00000000-0005-0000-0000-0000532B0000}"/>
    <cellStyle name="Poznámka 2 4 2 2 3 5 2" xfId="23575" xr:uid="{00000000-0005-0000-0000-0000542B0000}"/>
    <cellStyle name="Poznámka 2 4 2 2 3 6" xfId="18208" xr:uid="{00000000-0005-0000-0000-0000552B0000}"/>
    <cellStyle name="Poznámka 2 4 2 2 3 6 2" xfId="24032" xr:uid="{00000000-0005-0000-0000-0000562B0000}"/>
    <cellStyle name="Poznámka 2 4 2 2 3 7" xfId="18665" xr:uid="{00000000-0005-0000-0000-0000572B0000}"/>
    <cellStyle name="Poznámka 2 4 2 2 3 7 2" xfId="24489" xr:uid="{00000000-0005-0000-0000-0000582B0000}"/>
    <cellStyle name="Poznámka 2 4 2 2 3 8" xfId="20070" xr:uid="{00000000-0005-0000-0000-0000592B0000}"/>
    <cellStyle name="Poznámka 2 4 2 2 4" xfId="14426" xr:uid="{00000000-0005-0000-0000-00005A2B0000}"/>
    <cellStyle name="Poznámka 2 4 2 2 4 2" xfId="16020" xr:uid="{00000000-0005-0000-0000-00005B2B0000}"/>
    <cellStyle name="Poznámka 2 4 2 2 4 2 2" xfId="21845" xr:uid="{00000000-0005-0000-0000-00005C2B0000}"/>
    <cellStyle name="Poznámka 2 4 2 2 4 3" xfId="20323" xr:uid="{00000000-0005-0000-0000-00005D2B0000}"/>
    <cellStyle name="Poznámka 2 4 2 2 5" xfId="14874" xr:uid="{00000000-0005-0000-0000-00005E2B0000}"/>
    <cellStyle name="Poznámka 2 4 2 2 5 2" xfId="20702" xr:uid="{00000000-0005-0000-0000-00005F2B0000}"/>
    <cellStyle name="Poznámka 2 4 2 2 6" xfId="16465" xr:uid="{00000000-0005-0000-0000-0000602B0000}"/>
    <cellStyle name="Poznámka 2 4 2 2 6 2" xfId="22289" xr:uid="{00000000-0005-0000-0000-0000612B0000}"/>
    <cellStyle name="Poznámka 2 4 2 2 7" xfId="16978" xr:uid="{00000000-0005-0000-0000-0000622B0000}"/>
    <cellStyle name="Poznámka 2 4 2 2 7 2" xfId="22802" xr:uid="{00000000-0005-0000-0000-0000632B0000}"/>
    <cellStyle name="Poznámka 2 4 2 2 8" xfId="19171" xr:uid="{00000000-0005-0000-0000-0000642B0000}"/>
    <cellStyle name="Poznámka 2 4 2 3" xfId="13119" xr:uid="{00000000-0005-0000-0000-0000652B0000}"/>
    <cellStyle name="Poznámka 2 4 2 3 10" xfId="18634" xr:uid="{00000000-0005-0000-0000-0000662B0000}"/>
    <cellStyle name="Poznámka 2 4 2 3 10 2" xfId="24458" xr:uid="{00000000-0005-0000-0000-0000672B0000}"/>
    <cellStyle name="Poznámka 2 4 2 3 11" xfId="19062" xr:uid="{00000000-0005-0000-0000-0000682B0000}"/>
    <cellStyle name="Poznámka 2 4 2 3 2" xfId="13770" xr:uid="{00000000-0005-0000-0000-0000692B0000}"/>
    <cellStyle name="Poznámka 2 4 2 3 2 2" xfId="15405" xr:uid="{00000000-0005-0000-0000-00006A2B0000}"/>
    <cellStyle name="Poznámka 2 4 2 3 2 2 2" xfId="21230" xr:uid="{00000000-0005-0000-0000-00006B2B0000}"/>
    <cellStyle name="Poznámka 2 4 2 3 2 3" xfId="19706" xr:uid="{00000000-0005-0000-0000-00006C2B0000}"/>
    <cellStyle name="Poznámka 2 4 2 3 3" xfId="14064" xr:uid="{00000000-0005-0000-0000-00006D2B0000}"/>
    <cellStyle name="Poznámka 2 4 2 3 3 2" xfId="15658" xr:uid="{00000000-0005-0000-0000-00006E2B0000}"/>
    <cellStyle name="Poznámka 2 4 2 3 3 2 2" xfId="21483" xr:uid="{00000000-0005-0000-0000-00006F2B0000}"/>
    <cellStyle name="Poznámka 2 4 2 3 3 3" xfId="19961" xr:uid="{00000000-0005-0000-0000-0000702B0000}"/>
    <cellStyle name="Poznámka 2 4 2 3 4" xfId="14317" xr:uid="{00000000-0005-0000-0000-0000712B0000}"/>
    <cellStyle name="Poznámka 2 4 2 3 4 2" xfId="15911" xr:uid="{00000000-0005-0000-0000-0000722B0000}"/>
    <cellStyle name="Poznámka 2 4 2 3 4 2 2" xfId="21736" xr:uid="{00000000-0005-0000-0000-0000732B0000}"/>
    <cellStyle name="Poznámka 2 4 2 3 4 3" xfId="20214" xr:uid="{00000000-0005-0000-0000-0000742B0000}"/>
    <cellStyle name="Poznámka 2 4 2 3 5" xfId="14765" xr:uid="{00000000-0005-0000-0000-0000752B0000}"/>
    <cellStyle name="Poznámka 2 4 2 3 5 2" xfId="20593" xr:uid="{00000000-0005-0000-0000-0000762B0000}"/>
    <cellStyle name="Poznámka 2 4 2 3 6" xfId="16707" xr:uid="{00000000-0005-0000-0000-0000772B0000}"/>
    <cellStyle name="Poznámka 2 4 2 3 6 2" xfId="22531" xr:uid="{00000000-0005-0000-0000-0000782B0000}"/>
    <cellStyle name="Poznámka 2 4 2 3 7" xfId="17220" xr:uid="{00000000-0005-0000-0000-0000792B0000}"/>
    <cellStyle name="Poznámka 2 4 2 3 7 2" xfId="23044" xr:uid="{00000000-0005-0000-0000-00007A2B0000}"/>
    <cellStyle name="Poznámka 2 4 2 3 8" xfId="17720" xr:uid="{00000000-0005-0000-0000-00007B2B0000}"/>
    <cellStyle name="Poznámka 2 4 2 3 8 2" xfId="23544" xr:uid="{00000000-0005-0000-0000-00007C2B0000}"/>
    <cellStyle name="Poznámka 2 4 2 3 9" xfId="18177" xr:uid="{00000000-0005-0000-0000-00007D2B0000}"/>
    <cellStyle name="Poznámka 2 4 2 3 9 2" xfId="24001" xr:uid="{00000000-0005-0000-0000-00007E2B0000}"/>
    <cellStyle name="Poznámka 2 4 2 4" xfId="13385" xr:uid="{00000000-0005-0000-0000-00007F2B0000}"/>
    <cellStyle name="Poznámka 2 4 2 4 2" xfId="15022" xr:uid="{00000000-0005-0000-0000-0000802B0000}"/>
    <cellStyle name="Poznámka 2 4 2 4 2 2" xfId="20847" xr:uid="{00000000-0005-0000-0000-0000812B0000}"/>
    <cellStyle name="Poznámka 2 4 2 4 3" xfId="19323" xr:uid="{00000000-0005-0000-0000-0000822B0000}"/>
    <cellStyle name="Poznámka 2 4 2 5" xfId="13600" xr:uid="{00000000-0005-0000-0000-0000832B0000}"/>
    <cellStyle name="Poznámka 2 4 2 5 2" xfId="15237" xr:uid="{00000000-0005-0000-0000-0000842B0000}"/>
    <cellStyle name="Poznámka 2 4 2 5 2 2" xfId="21062" xr:uid="{00000000-0005-0000-0000-0000852B0000}"/>
    <cellStyle name="Poznámka 2 4 2 5 3" xfId="19538" xr:uid="{00000000-0005-0000-0000-0000862B0000}"/>
    <cellStyle name="Poznámka 2 4 2 6" xfId="13673" xr:uid="{00000000-0005-0000-0000-0000872B0000}"/>
    <cellStyle name="Poznámka 2 4 2 6 2" xfId="15308" xr:uid="{00000000-0005-0000-0000-0000882B0000}"/>
    <cellStyle name="Poznámka 2 4 2 6 2 2" xfId="21133" xr:uid="{00000000-0005-0000-0000-0000892B0000}"/>
    <cellStyle name="Poznámka 2 4 2 6 3" xfId="19609" xr:uid="{00000000-0005-0000-0000-00008A2B0000}"/>
    <cellStyle name="Poznámka 2 4 2 7" xfId="14536" xr:uid="{00000000-0005-0000-0000-00008B2B0000}"/>
    <cellStyle name="Poznámka 2 4 2 7 2" xfId="16129" xr:uid="{00000000-0005-0000-0000-00008C2B0000}"/>
    <cellStyle name="Poznámka 2 4 2 7 2 2" xfId="21954" xr:uid="{00000000-0005-0000-0000-00008D2B0000}"/>
    <cellStyle name="Poznámka 2 4 2 7 3" xfId="20432" xr:uid="{00000000-0005-0000-0000-00008E2B0000}"/>
    <cellStyle name="Poznámka 2 4 2 8" xfId="16241" xr:uid="{00000000-0005-0000-0000-00008F2B0000}"/>
    <cellStyle name="Poznámka 2 4 2 8 2" xfId="22065" xr:uid="{00000000-0005-0000-0000-0000902B0000}"/>
    <cellStyle name="Poznámka 2 4 2 9" xfId="16379" xr:uid="{00000000-0005-0000-0000-0000912B0000}"/>
    <cellStyle name="Poznámka 2 4 2 9 2" xfId="22203" xr:uid="{00000000-0005-0000-0000-0000922B0000}"/>
    <cellStyle name="Poznámka 2 4 3" xfId="13071" xr:uid="{00000000-0005-0000-0000-0000932B0000}"/>
    <cellStyle name="Poznámka 2 4 3 10" xfId="18635" xr:uid="{00000000-0005-0000-0000-0000942B0000}"/>
    <cellStyle name="Poznámka 2 4 3 10 2" xfId="24459" xr:uid="{00000000-0005-0000-0000-0000952B0000}"/>
    <cellStyle name="Poznámka 2 4 3 11" xfId="19014" xr:uid="{00000000-0005-0000-0000-0000962B0000}"/>
    <cellStyle name="Poznámka 2 4 3 2" xfId="13722" xr:uid="{00000000-0005-0000-0000-0000972B0000}"/>
    <cellStyle name="Poznámka 2 4 3 2 2" xfId="15357" xr:uid="{00000000-0005-0000-0000-0000982B0000}"/>
    <cellStyle name="Poznámka 2 4 3 2 2 2" xfId="21182" xr:uid="{00000000-0005-0000-0000-0000992B0000}"/>
    <cellStyle name="Poznámka 2 4 3 2 3" xfId="19658" xr:uid="{00000000-0005-0000-0000-00009A2B0000}"/>
    <cellStyle name="Poznámka 2 4 3 3" xfId="14016" xr:uid="{00000000-0005-0000-0000-00009B2B0000}"/>
    <cellStyle name="Poznámka 2 4 3 3 2" xfId="15610" xr:uid="{00000000-0005-0000-0000-00009C2B0000}"/>
    <cellStyle name="Poznámka 2 4 3 3 2 2" xfId="21435" xr:uid="{00000000-0005-0000-0000-00009D2B0000}"/>
    <cellStyle name="Poznámka 2 4 3 3 3" xfId="19913" xr:uid="{00000000-0005-0000-0000-00009E2B0000}"/>
    <cellStyle name="Poznámka 2 4 3 4" xfId="14269" xr:uid="{00000000-0005-0000-0000-00009F2B0000}"/>
    <cellStyle name="Poznámka 2 4 3 4 2" xfId="15863" xr:uid="{00000000-0005-0000-0000-0000A02B0000}"/>
    <cellStyle name="Poznámka 2 4 3 4 2 2" xfId="21688" xr:uid="{00000000-0005-0000-0000-0000A12B0000}"/>
    <cellStyle name="Poznámka 2 4 3 4 3" xfId="20166" xr:uid="{00000000-0005-0000-0000-0000A22B0000}"/>
    <cellStyle name="Poznámka 2 4 3 5" xfId="14717" xr:uid="{00000000-0005-0000-0000-0000A32B0000}"/>
    <cellStyle name="Poznámka 2 4 3 5 2" xfId="20545" xr:uid="{00000000-0005-0000-0000-0000A42B0000}"/>
    <cellStyle name="Poznámka 2 4 3 6" xfId="16708" xr:uid="{00000000-0005-0000-0000-0000A52B0000}"/>
    <cellStyle name="Poznámka 2 4 3 6 2" xfId="22532" xr:uid="{00000000-0005-0000-0000-0000A62B0000}"/>
    <cellStyle name="Poznámka 2 4 3 7" xfId="17221" xr:uid="{00000000-0005-0000-0000-0000A72B0000}"/>
    <cellStyle name="Poznámka 2 4 3 7 2" xfId="23045" xr:uid="{00000000-0005-0000-0000-0000A82B0000}"/>
    <cellStyle name="Poznámka 2 4 3 8" xfId="17721" xr:uid="{00000000-0005-0000-0000-0000A92B0000}"/>
    <cellStyle name="Poznámka 2 4 3 8 2" xfId="23545" xr:uid="{00000000-0005-0000-0000-0000AA2B0000}"/>
    <cellStyle name="Poznámka 2 4 3 9" xfId="18178" xr:uid="{00000000-0005-0000-0000-0000AB2B0000}"/>
    <cellStyle name="Poznámka 2 4 3 9 2" xfId="24002" xr:uid="{00000000-0005-0000-0000-0000AC2B0000}"/>
    <cellStyle name="Poznámka 2 4 4" xfId="13337" xr:uid="{00000000-0005-0000-0000-0000AD2B0000}"/>
    <cellStyle name="Poznámka 2 4 4 2" xfId="14974" xr:uid="{00000000-0005-0000-0000-0000AE2B0000}"/>
    <cellStyle name="Poznámka 2 4 4 2 2" xfId="20799" xr:uid="{00000000-0005-0000-0000-0000AF2B0000}"/>
    <cellStyle name="Poznámka 2 4 4 3" xfId="19275" xr:uid="{00000000-0005-0000-0000-0000B02B0000}"/>
    <cellStyle name="Poznámka 2 4 5" xfId="13648" xr:uid="{00000000-0005-0000-0000-0000B12B0000}"/>
    <cellStyle name="Poznámka 2 4 5 2" xfId="15285" xr:uid="{00000000-0005-0000-0000-0000B22B0000}"/>
    <cellStyle name="Poznámka 2 4 5 2 2" xfId="21110" xr:uid="{00000000-0005-0000-0000-0000B32B0000}"/>
    <cellStyle name="Poznámka 2 4 5 3" xfId="19586" xr:uid="{00000000-0005-0000-0000-0000B42B0000}"/>
    <cellStyle name="Poznámka 2 4 6" xfId="16240" xr:uid="{00000000-0005-0000-0000-0000B52B0000}"/>
    <cellStyle name="Poznámka 2 4 6 2" xfId="22064" xr:uid="{00000000-0005-0000-0000-0000B62B0000}"/>
    <cellStyle name="Poznámka 2 4 7" xfId="16380" xr:uid="{00000000-0005-0000-0000-0000B72B0000}"/>
    <cellStyle name="Poznámka 2 4 7 2" xfId="22204" xr:uid="{00000000-0005-0000-0000-0000B82B0000}"/>
    <cellStyle name="Poznámka 2 4 8" xfId="17477" xr:uid="{00000000-0005-0000-0000-0000B92B0000}"/>
    <cellStyle name="Poznámka 2 4 8 2" xfId="23301" xr:uid="{00000000-0005-0000-0000-0000BA2B0000}"/>
    <cellStyle name="Poznámka 2 5" xfId="265" xr:uid="{00000000-0005-0000-0000-0000BB2B0000}"/>
    <cellStyle name="Poznámka 2 5 10" xfId="17475" xr:uid="{00000000-0005-0000-0000-0000BC2B0000}"/>
    <cellStyle name="Poznámka 2 5 10 2" xfId="23299" xr:uid="{00000000-0005-0000-0000-0000BD2B0000}"/>
    <cellStyle name="Poznámka 2 5 11" xfId="18906" xr:uid="{00000000-0005-0000-0000-0000BE2B0000}"/>
    <cellStyle name="Poznámka 2 5 2" xfId="13217" xr:uid="{00000000-0005-0000-0000-0000BF2B0000}"/>
    <cellStyle name="Poznámka 2 5 2 2" xfId="13867" xr:uid="{00000000-0005-0000-0000-0000C02B0000}"/>
    <cellStyle name="Poznámka 2 5 2 2 10" xfId="19803" xr:uid="{00000000-0005-0000-0000-0000C12B0000}"/>
    <cellStyle name="Poznámka 2 5 2 2 2" xfId="15502" xr:uid="{00000000-0005-0000-0000-0000C22B0000}"/>
    <cellStyle name="Poznámka 2 5 2 2 2 2" xfId="16807" xr:uid="{00000000-0005-0000-0000-0000C32B0000}"/>
    <cellStyle name="Poznámka 2 5 2 2 2 2 2" xfId="17320" xr:uid="{00000000-0005-0000-0000-0000C42B0000}"/>
    <cellStyle name="Poznámka 2 5 2 2 2 2 2 2" xfId="23144" xr:uid="{00000000-0005-0000-0000-0000C52B0000}"/>
    <cellStyle name="Poznámka 2 5 2 2 2 2 3" xfId="17820" xr:uid="{00000000-0005-0000-0000-0000C62B0000}"/>
    <cellStyle name="Poznámka 2 5 2 2 2 2 3 2" xfId="23644" xr:uid="{00000000-0005-0000-0000-0000C72B0000}"/>
    <cellStyle name="Poznámka 2 5 2 2 2 2 4" xfId="18277" xr:uid="{00000000-0005-0000-0000-0000C82B0000}"/>
    <cellStyle name="Poznámka 2 5 2 2 2 2 4 2" xfId="24101" xr:uid="{00000000-0005-0000-0000-0000C92B0000}"/>
    <cellStyle name="Poznámka 2 5 2 2 2 2 5" xfId="18734" xr:uid="{00000000-0005-0000-0000-0000CA2B0000}"/>
    <cellStyle name="Poznámka 2 5 2 2 2 2 5 2" xfId="24558" xr:uid="{00000000-0005-0000-0000-0000CB2B0000}"/>
    <cellStyle name="Poznámka 2 5 2 2 2 2 6" xfId="22631" xr:uid="{00000000-0005-0000-0000-0000CC2B0000}"/>
    <cellStyle name="Poznámka 2 5 2 2 2 3" xfId="16911" xr:uid="{00000000-0005-0000-0000-0000CD2B0000}"/>
    <cellStyle name="Poznámka 2 5 2 2 2 3 2" xfId="17424" xr:uid="{00000000-0005-0000-0000-0000CE2B0000}"/>
    <cellStyle name="Poznámka 2 5 2 2 2 3 2 2" xfId="23248" xr:uid="{00000000-0005-0000-0000-0000CF2B0000}"/>
    <cellStyle name="Poznámka 2 5 2 2 2 3 3" xfId="17924" xr:uid="{00000000-0005-0000-0000-0000D02B0000}"/>
    <cellStyle name="Poznámka 2 5 2 2 2 3 3 2" xfId="23748" xr:uid="{00000000-0005-0000-0000-0000D12B0000}"/>
    <cellStyle name="Poznámka 2 5 2 2 2 3 4" xfId="18381" xr:uid="{00000000-0005-0000-0000-0000D22B0000}"/>
    <cellStyle name="Poznámka 2 5 2 2 2 3 4 2" xfId="24205" xr:uid="{00000000-0005-0000-0000-0000D32B0000}"/>
    <cellStyle name="Poznámka 2 5 2 2 2 3 5" xfId="18838" xr:uid="{00000000-0005-0000-0000-0000D42B0000}"/>
    <cellStyle name="Poznámka 2 5 2 2 2 3 5 2" xfId="24662" xr:uid="{00000000-0005-0000-0000-0000D52B0000}"/>
    <cellStyle name="Poznámka 2 5 2 2 2 3 6" xfId="22735" xr:uid="{00000000-0005-0000-0000-0000D62B0000}"/>
    <cellStyle name="Poznámka 2 5 2 2 2 4" xfId="16559" xr:uid="{00000000-0005-0000-0000-0000D72B0000}"/>
    <cellStyle name="Poznámka 2 5 2 2 2 4 2" xfId="22383" xr:uid="{00000000-0005-0000-0000-0000D82B0000}"/>
    <cellStyle name="Poznámka 2 5 2 2 2 5" xfId="17072" xr:uid="{00000000-0005-0000-0000-0000D92B0000}"/>
    <cellStyle name="Poznámka 2 5 2 2 2 5 2" xfId="22896" xr:uid="{00000000-0005-0000-0000-0000DA2B0000}"/>
    <cellStyle name="Poznámka 2 5 2 2 2 6" xfId="17572" xr:uid="{00000000-0005-0000-0000-0000DB2B0000}"/>
    <cellStyle name="Poznámka 2 5 2 2 2 6 2" xfId="23396" xr:uid="{00000000-0005-0000-0000-0000DC2B0000}"/>
    <cellStyle name="Poznámka 2 5 2 2 2 7" xfId="18029" xr:uid="{00000000-0005-0000-0000-0000DD2B0000}"/>
    <cellStyle name="Poznámka 2 5 2 2 2 7 2" xfId="23853" xr:uid="{00000000-0005-0000-0000-0000DE2B0000}"/>
    <cellStyle name="Poznámka 2 5 2 2 2 8" xfId="18486" xr:uid="{00000000-0005-0000-0000-0000DF2B0000}"/>
    <cellStyle name="Poznámka 2 5 2 2 2 8 2" xfId="24310" xr:uid="{00000000-0005-0000-0000-0000E02B0000}"/>
    <cellStyle name="Poznámka 2 5 2 2 2 9" xfId="21327" xr:uid="{00000000-0005-0000-0000-0000E12B0000}"/>
    <cellStyle name="Poznámka 2 5 2 2 3" xfId="16759" xr:uid="{00000000-0005-0000-0000-0000E22B0000}"/>
    <cellStyle name="Poznámka 2 5 2 2 3 2" xfId="17272" xr:uid="{00000000-0005-0000-0000-0000E32B0000}"/>
    <cellStyle name="Poznámka 2 5 2 2 3 2 2" xfId="23096" xr:uid="{00000000-0005-0000-0000-0000E42B0000}"/>
    <cellStyle name="Poznámka 2 5 2 2 3 3" xfId="17772" xr:uid="{00000000-0005-0000-0000-0000E52B0000}"/>
    <cellStyle name="Poznámka 2 5 2 2 3 3 2" xfId="23596" xr:uid="{00000000-0005-0000-0000-0000E62B0000}"/>
    <cellStyle name="Poznámka 2 5 2 2 3 4" xfId="18229" xr:uid="{00000000-0005-0000-0000-0000E72B0000}"/>
    <cellStyle name="Poznámka 2 5 2 2 3 4 2" xfId="24053" xr:uid="{00000000-0005-0000-0000-0000E82B0000}"/>
    <cellStyle name="Poznámka 2 5 2 2 3 5" xfId="18686" xr:uid="{00000000-0005-0000-0000-0000E92B0000}"/>
    <cellStyle name="Poznámka 2 5 2 2 3 5 2" xfId="24510" xr:uid="{00000000-0005-0000-0000-0000EA2B0000}"/>
    <cellStyle name="Poznámka 2 5 2 2 3 6" xfId="22583" xr:uid="{00000000-0005-0000-0000-0000EB2B0000}"/>
    <cellStyle name="Poznámka 2 5 2 2 4" xfId="16863" xr:uid="{00000000-0005-0000-0000-0000EC2B0000}"/>
    <cellStyle name="Poznámka 2 5 2 2 4 2" xfId="17376" xr:uid="{00000000-0005-0000-0000-0000ED2B0000}"/>
    <cellStyle name="Poznámka 2 5 2 2 4 2 2" xfId="23200" xr:uid="{00000000-0005-0000-0000-0000EE2B0000}"/>
    <cellStyle name="Poznámka 2 5 2 2 4 3" xfId="17876" xr:uid="{00000000-0005-0000-0000-0000EF2B0000}"/>
    <cellStyle name="Poznámka 2 5 2 2 4 3 2" xfId="23700" xr:uid="{00000000-0005-0000-0000-0000F02B0000}"/>
    <cellStyle name="Poznámka 2 5 2 2 4 4" xfId="18333" xr:uid="{00000000-0005-0000-0000-0000F12B0000}"/>
    <cellStyle name="Poznámka 2 5 2 2 4 4 2" xfId="24157" xr:uid="{00000000-0005-0000-0000-0000F22B0000}"/>
    <cellStyle name="Poznámka 2 5 2 2 4 5" xfId="18790" xr:uid="{00000000-0005-0000-0000-0000F32B0000}"/>
    <cellStyle name="Poznámka 2 5 2 2 4 5 2" xfId="24614" xr:uid="{00000000-0005-0000-0000-0000F42B0000}"/>
    <cellStyle name="Poznámka 2 5 2 2 4 6" xfId="22687" xr:uid="{00000000-0005-0000-0000-0000F52B0000}"/>
    <cellStyle name="Poznámka 2 5 2 2 5" xfId="16511" xr:uid="{00000000-0005-0000-0000-0000F62B0000}"/>
    <cellStyle name="Poznámka 2 5 2 2 5 2" xfId="22335" xr:uid="{00000000-0005-0000-0000-0000F72B0000}"/>
    <cellStyle name="Poznámka 2 5 2 2 6" xfId="17024" xr:uid="{00000000-0005-0000-0000-0000F82B0000}"/>
    <cellStyle name="Poznámka 2 5 2 2 6 2" xfId="22848" xr:uid="{00000000-0005-0000-0000-0000F92B0000}"/>
    <cellStyle name="Poznámka 2 5 2 2 7" xfId="17524" xr:uid="{00000000-0005-0000-0000-0000FA2B0000}"/>
    <cellStyle name="Poznámka 2 5 2 2 7 2" xfId="23348" xr:uid="{00000000-0005-0000-0000-0000FB2B0000}"/>
    <cellStyle name="Poznámka 2 5 2 2 8" xfId="17981" xr:uid="{00000000-0005-0000-0000-0000FC2B0000}"/>
    <cellStyle name="Poznámka 2 5 2 2 8 2" xfId="23805" xr:uid="{00000000-0005-0000-0000-0000FD2B0000}"/>
    <cellStyle name="Poznámka 2 5 2 2 9" xfId="18438" xr:uid="{00000000-0005-0000-0000-0000FE2B0000}"/>
    <cellStyle name="Poznámka 2 5 2 2 9 2" xfId="24262" xr:uid="{00000000-0005-0000-0000-0000FF2B0000}"/>
    <cellStyle name="Poznámka 2 5 2 3" xfId="14161" xr:uid="{00000000-0005-0000-0000-0000002C0000}"/>
    <cellStyle name="Poznámka 2 5 2 3 2" xfId="15755" xr:uid="{00000000-0005-0000-0000-0000012C0000}"/>
    <cellStyle name="Poznámka 2 5 2 3 2 2" xfId="21580" xr:uid="{00000000-0005-0000-0000-0000022C0000}"/>
    <cellStyle name="Poznámka 2 5 2 3 3" xfId="16639" xr:uid="{00000000-0005-0000-0000-0000032C0000}"/>
    <cellStyle name="Poznámka 2 5 2 3 3 2" xfId="22463" xr:uid="{00000000-0005-0000-0000-0000042C0000}"/>
    <cellStyle name="Poznámka 2 5 2 3 4" xfId="17152" xr:uid="{00000000-0005-0000-0000-0000052C0000}"/>
    <cellStyle name="Poznámka 2 5 2 3 4 2" xfId="22976" xr:uid="{00000000-0005-0000-0000-0000062C0000}"/>
    <cellStyle name="Poznámka 2 5 2 3 5" xfId="17652" xr:uid="{00000000-0005-0000-0000-0000072C0000}"/>
    <cellStyle name="Poznámka 2 5 2 3 5 2" xfId="23476" xr:uid="{00000000-0005-0000-0000-0000082C0000}"/>
    <cellStyle name="Poznámka 2 5 2 3 6" xfId="18109" xr:uid="{00000000-0005-0000-0000-0000092C0000}"/>
    <cellStyle name="Poznámka 2 5 2 3 6 2" xfId="23933" xr:uid="{00000000-0005-0000-0000-00000A2C0000}"/>
    <cellStyle name="Poznámka 2 5 2 3 7" xfId="18566" xr:uid="{00000000-0005-0000-0000-00000B2C0000}"/>
    <cellStyle name="Poznámka 2 5 2 3 7 2" xfId="24390" xr:uid="{00000000-0005-0000-0000-00000C2C0000}"/>
    <cellStyle name="Poznámka 2 5 2 3 8" xfId="20058" xr:uid="{00000000-0005-0000-0000-00000D2C0000}"/>
    <cellStyle name="Poznámka 2 5 2 4" xfId="14414" xr:uid="{00000000-0005-0000-0000-00000E2C0000}"/>
    <cellStyle name="Poznámka 2 5 2 4 2" xfId="16008" xr:uid="{00000000-0005-0000-0000-00000F2C0000}"/>
    <cellStyle name="Poznámka 2 5 2 4 2 2" xfId="21833" xr:uid="{00000000-0005-0000-0000-0000102C0000}"/>
    <cellStyle name="Poznámka 2 5 2 4 3" xfId="20311" xr:uid="{00000000-0005-0000-0000-0000112C0000}"/>
    <cellStyle name="Poznámka 2 5 2 5" xfId="14862" xr:uid="{00000000-0005-0000-0000-0000122C0000}"/>
    <cellStyle name="Poznámka 2 5 2 5 2" xfId="20690" xr:uid="{00000000-0005-0000-0000-0000132C0000}"/>
    <cellStyle name="Poznámka 2 5 2 6" xfId="16453" xr:uid="{00000000-0005-0000-0000-0000142C0000}"/>
    <cellStyle name="Poznámka 2 5 2 6 2" xfId="22277" xr:uid="{00000000-0005-0000-0000-0000152C0000}"/>
    <cellStyle name="Poznámka 2 5 2 7" xfId="16966" xr:uid="{00000000-0005-0000-0000-0000162C0000}"/>
    <cellStyle name="Poznámka 2 5 2 7 2" xfId="22790" xr:uid="{00000000-0005-0000-0000-0000172C0000}"/>
    <cellStyle name="Poznámka 2 5 2 8" xfId="19159" xr:uid="{00000000-0005-0000-0000-0000182C0000}"/>
    <cellStyle name="Poznámka 2 5 3" xfId="13107" xr:uid="{00000000-0005-0000-0000-0000192C0000}"/>
    <cellStyle name="Poznámka 2 5 3 10" xfId="18633" xr:uid="{00000000-0005-0000-0000-00001A2C0000}"/>
    <cellStyle name="Poznámka 2 5 3 10 2" xfId="24457" xr:uid="{00000000-0005-0000-0000-00001B2C0000}"/>
    <cellStyle name="Poznámka 2 5 3 11" xfId="19050" xr:uid="{00000000-0005-0000-0000-00001C2C0000}"/>
    <cellStyle name="Poznámka 2 5 3 2" xfId="13758" xr:uid="{00000000-0005-0000-0000-00001D2C0000}"/>
    <cellStyle name="Poznámka 2 5 3 2 2" xfId="15393" xr:uid="{00000000-0005-0000-0000-00001E2C0000}"/>
    <cellStyle name="Poznámka 2 5 3 2 2 2" xfId="21218" xr:uid="{00000000-0005-0000-0000-00001F2C0000}"/>
    <cellStyle name="Poznámka 2 5 3 2 3" xfId="19694" xr:uid="{00000000-0005-0000-0000-0000202C0000}"/>
    <cellStyle name="Poznámka 2 5 3 3" xfId="14052" xr:uid="{00000000-0005-0000-0000-0000212C0000}"/>
    <cellStyle name="Poznámka 2 5 3 3 2" xfId="15646" xr:uid="{00000000-0005-0000-0000-0000222C0000}"/>
    <cellStyle name="Poznámka 2 5 3 3 2 2" xfId="21471" xr:uid="{00000000-0005-0000-0000-0000232C0000}"/>
    <cellStyle name="Poznámka 2 5 3 3 3" xfId="19949" xr:uid="{00000000-0005-0000-0000-0000242C0000}"/>
    <cellStyle name="Poznámka 2 5 3 4" xfId="14305" xr:uid="{00000000-0005-0000-0000-0000252C0000}"/>
    <cellStyle name="Poznámka 2 5 3 4 2" xfId="15899" xr:uid="{00000000-0005-0000-0000-0000262C0000}"/>
    <cellStyle name="Poznámka 2 5 3 4 2 2" xfId="21724" xr:uid="{00000000-0005-0000-0000-0000272C0000}"/>
    <cellStyle name="Poznámka 2 5 3 4 3" xfId="20202" xr:uid="{00000000-0005-0000-0000-0000282C0000}"/>
    <cellStyle name="Poznámka 2 5 3 5" xfId="14753" xr:uid="{00000000-0005-0000-0000-0000292C0000}"/>
    <cellStyle name="Poznámka 2 5 3 5 2" xfId="20581" xr:uid="{00000000-0005-0000-0000-00002A2C0000}"/>
    <cellStyle name="Poznámka 2 5 3 6" xfId="16706" xr:uid="{00000000-0005-0000-0000-00002B2C0000}"/>
    <cellStyle name="Poznámka 2 5 3 6 2" xfId="22530" xr:uid="{00000000-0005-0000-0000-00002C2C0000}"/>
    <cellStyle name="Poznámka 2 5 3 7" xfId="17219" xr:uid="{00000000-0005-0000-0000-00002D2C0000}"/>
    <cellStyle name="Poznámka 2 5 3 7 2" xfId="23043" xr:uid="{00000000-0005-0000-0000-00002E2C0000}"/>
    <cellStyle name="Poznámka 2 5 3 8" xfId="17719" xr:uid="{00000000-0005-0000-0000-00002F2C0000}"/>
    <cellStyle name="Poznámka 2 5 3 8 2" xfId="23543" xr:uid="{00000000-0005-0000-0000-0000302C0000}"/>
    <cellStyle name="Poznámka 2 5 3 9" xfId="18176" xr:uid="{00000000-0005-0000-0000-0000312C0000}"/>
    <cellStyle name="Poznámka 2 5 3 9 2" xfId="24000" xr:uid="{00000000-0005-0000-0000-0000322C0000}"/>
    <cellStyle name="Poznámka 2 5 4" xfId="13373" xr:uid="{00000000-0005-0000-0000-0000332C0000}"/>
    <cellStyle name="Poznámka 2 5 4 2" xfId="15010" xr:uid="{00000000-0005-0000-0000-0000342C0000}"/>
    <cellStyle name="Poznámka 2 5 4 2 2" xfId="20835" xr:uid="{00000000-0005-0000-0000-0000352C0000}"/>
    <cellStyle name="Poznámka 2 5 4 3" xfId="19311" xr:uid="{00000000-0005-0000-0000-0000362C0000}"/>
    <cellStyle name="Poznámka 2 5 5" xfId="13612" xr:uid="{00000000-0005-0000-0000-0000372C0000}"/>
    <cellStyle name="Poznámka 2 5 5 2" xfId="15249" xr:uid="{00000000-0005-0000-0000-0000382C0000}"/>
    <cellStyle name="Poznámka 2 5 5 2 2" xfId="21074" xr:uid="{00000000-0005-0000-0000-0000392C0000}"/>
    <cellStyle name="Poznámka 2 5 5 3" xfId="19550" xr:uid="{00000000-0005-0000-0000-00003A2C0000}"/>
    <cellStyle name="Poznámka 2 5 6" xfId="13417" xr:uid="{00000000-0005-0000-0000-00003B2C0000}"/>
    <cellStyle name="Poznámka 2 5 6 2" xfId="15054" xr:uid="{00000000-0005-0000-0000-00003C2C0000}"/>
    <cellStyle name="Poznámka 2 5 6 2 2" xfId="20879" xr:uid="{00000000-0005-0000-0000-00003D2C0000}"/>
    <cellStyle name="Poznámka 2 5 6 3" xfId="19355" xr:uid="{00000000-0005-0000-0000-00003E2C0000}"/>
    <cellStyle name="Poznámka 2 5 7" xfId="14524" xr:uid="{00000000-0005-0000-0000-00003F2C0000}"/>
    <cellStyle name="Poznámka 2 5 7 2" xfId="16117" xr:uid="{00000000-0005-0000-0000-0000402C0000}"/>
    <cellStyle name="Poznámka 2 5 7 2 2" xfId="21942" xr:uid="{00000000-0005-0000-0000-0000412C0000}"/>
    <cellStyle name="Poznámka 2 5 7 3" xfId="20420" xr:uid="{00000000-0005-0000-0000-0000422C0000}"/>
    <cellStyle name="Poznámka 2 5 8" xfId="16242" xr:uid="{00000000-0005-0000-0000-0000432C0000}"/>
    <cellStyle name="Poznámka 2 5 8 2" xfId="22066" xr:uid="{00000000-0005-0000-0000-0000442C0000}"/>
    <cellStyle name="Poznámka 2 5 9" xfId="16378" xr:uid="{00000000-0005-0000-0000-0000452C0000}"/>
    <cellStyle name="Poznámka 2 5 9 2" xfId="22202" xr:uid="{00000000-0005-0000-0000-0000462C0000}"/>
    <cellStyle name="Poznámka 2 6" xfId="13199" xr:uid="{00000000-0005-0000-0000-0000472C0000}"/>
    <cellStyle name="Poznámka 2 6 10" xfId="18642" xr:uid="{00000000-0005-0000-0000-0000482C0000}"/>
    <cellStyle name="Poznámka 2 6 10 2" xfId="24466" xr:uid="{00000000-0005-0000-0000-0000492C0000}"/>
    <cellStyle name="Poznámka 2 6 11" xfId="19141" xr:uid="{00000000-0005-0000-0000-00004A2C0000}"/>
    <cellStyle name="Poznámka 2 6 2" xfId="13849" xr:uid="{00000000-0005-0000-0000-00004B2C0000}"/>
    <cellStyle name="Poznámka 2 6 2 2" xfId="15484" xr:uid="{00000000-0005-0000-0000-00004C2C0000}"/>
    <cellStyle name="Poznámka 2 6 2 2 2" xfId="21309" xr:uid="{00000000-0005-0000-0000-00004D2C0000}"/>
    <cellStyle name="Poznámka 2 6 2 3" xfId="19785" xr:uid="{00000000-0005-0000-0000-00004E2C0000}"/>
    <cellStyle name="Poznámka 2 6 3" xfId="14143" xr:uid="{00000000-0005-0000-0000-00004F2C0000}"/>
    <cellStyle name="Poznámka 2 6 3 2" xfId="15737" xr:uid="{00000000-0005-0000-0000-0000502C0000}"/>
    <cellStyle name="Poznámka 2 6 3 2 2" xfId="21562" xr:uid="{00000000-0005-0000-0000-0000512C0000}"/>
    <cellStyle name="Poznámka 2 6 3 3" xfId="20040" xr:uid="{00000000-0005-0000-0000-0000522C0000}"/>
    <cellStyle name="Poznámka 2 6 4" xfId="14396" xr:uid="{00000000-0005-0000-0000-0000532C0000}"/>
    <cellStyle name="Poznámka 2 6 4 2" xfId="15990" xr:uid="{00000000-0005-0000-0000-0000542C0000}"/>
    <cellStyle name="Poznámka 2 6 4 2 2" xfId="21815" xr:uid="{00000000-0005-0000-0000-0000552C0000}"/>
    <cellStyle name="Poznámka 2 6 4 3" xfId="20293" xr:uid="{00000000-0005-0000-0000-0000562C0000}"/>
    <cellStyle name="Poznámka 2 6 5" xfId="14844" xr:uid="{00000000-0005-0000-0000-0000572C0000}"/>
    <cellStyle name="Poznámka 2 6 5 2" xfId="20672" xr:uid="{00000000-0005-0000-0000-0000582C0000}"/>
    <cellStyle name="Poznámka 2 6 6" xfId="16715" xr:uid="{00000000-0005-0000-0000-0000592C0000}"/>
    <cellStyle name="Poznámka 2 6 6 2" xfId="22539" xr:uid="{00000000-0005-0000-0000-00005A2C0000}"/>
    <cellStyle name="Poznámka 2 6 7" xfId="17228" xr:uid="{00000000-0005-0000-0000-00005B2C0000}"/>
    <cellStyle name="Poznámka 2 6 7 2" xfId="23052" xr:uid="{00000000-0005-0000-0000-00005C2C0000}"/>
    <cellStyle name="Poznámka 2 6 8" xfId="17728" xr:uid="{00000000-0005-0000-0000-00005D2C0000}"/>
    <cellStyle name="Poznámka 2 6 8 2" xfId="23552" xr:uid="{00000000-0005-0000-0000-00005E2C0000}"/>
    <cellStyle name="Poznámka 2 6 9" xfId="18185" xr:uid="{00000000-0005-0000-0000-00005F2C0000}"/>
    <cellStyle name="Poznámka 2 6 9 2" xfId="24009" xr:uid="{00000000-0005-0000-0000-0000602C0000}"/>
    <cellStyle name="Poznámka 2 7" xfId="13059" xr:uid="{00000000-0005-0000-0000-0000612C0000}"/>
    <cellStyle name="Poznámka 2 7 2" xfId="13710" xr:uid="{00000000-0005-0000-0000-0000622C0000}"/>
    <cellStyle name="Poznámka 2 7 2 2" xfId="15345" xr:uid="{00000000-0005-0000-0000-0000632C0000}"/>
    <cellStyle name="Poznámka 2 7 2 2 2" xfId="21170" xr:uid="{00000000-0005-0000-0000-0000642C0000}"/>
    <cellStyle name="Poznámka 2 7 2 3" xfId="19646" xr:uid="{00000000-0005-0000-0000-0000652C0000}"/>
    <cellStyle name="Poznámka 2 7 3" xfId="14004" xr:uid="{00000000-0005-0000-0000-0000662C0000}"/>
    <cellStyle name="Poznámka 2 7 3 2" xfId="15598" xr:uid="{00000000-0005-0000-0000-0000672C0000}"/>
    <cellStyle name="Poznámka 2 7 3 2 2" xfId="21423" xr:uid="{00000000-0005-0000-0000-0000682C0000}"/>
    <cellStyle name="Poznámka 2 7 3 3" xfId="19901" xr:uid="{00000000-0005-0000-0000-0000692C0000}"/>
    <cellStyle name="Poznámka 2 7 4" xfId="14257" xr:uid="{00000000-0005-0000-0000-00006A2C0000}"/>
    <cellStyle name="Poznámka 2 7 4 2" xfId="15851" xr:uid="{00000000-0005-0000-0000-00006B2C0000}"/>
    <cellStyle name="Poznámka 2 7 4 2 2" xfId="21676" xr:uid="{00000000-0005-0000-0000-00006C2C0000}"/>
    <cellStyle name="Poznámka 2 7 4 3" xfId="20154" xr:uid="{00000000-0005-0000-0000-00006D2C0000}"/>
    <cellStyle name="Poznámka 2 7 5" xfId="14705" xr:uid="{00000000-0005-0000-0000-00006E2C0000}"/>
    <cellStyle name="Poznámka 2 7 5 2" xfId="20533" xr:uid="{00000000-0005-0000-0000-00006F2C0000}"/>
    <cellStyle name="Poznámka 2 7 6" xfId="19002" xr:uid="{00000000-0005-0000-0000-0000702C0000}"/>
    <cellStyle name="Poznámka 2 8" xfId="13325" xr:uid="{00000000-0005-0000-0000-0000712C0000}"/>
    <cellStyle name="Poznámka 2 8 2" xfId="14962" xr:uid="{00000000-0005-0000-0000-0000722C0000}"/>
    <cellStyle name="Poznámka 2 8 2 2" xfId="20787" xr:uid="{00000000-0005-0000-0000-0000732C0000}"/>
    <cellStyle name="Poznámka 2 8 3" xfId="19263" xr:uid="{00000000-0005-0000-0000-0000742C0000}"/>
    <cellStyle name="Poznámka 2 9" xfId="13660" xr:uid="{00000000-0005-0000-0000-0000752C0000}"/>
    <cellStyle name="Poznámka 2 9 2" xfId="15297" xr:uid="{00000000-0005-0000-0000-0000762C0000}"/>
    <cellStyle name="Poznámka 2 9 2 2" xfId="21122" xr:uid="{00000000-0005-0000-0000-0000772C0000}"/>
    <cellStyle name="Poznámka 2 9 3" xfId="19598" xr:uid="{00000000-0005-0000-0000-0000782C0000}"/>
    <cellStyle name="Poznámka 3" xfId="228" xr:uid="{00000000-0005-0000-0000-0000792C0000}"/>
    <cellStyle name="Poznámka 3 2" xfId="281" xr:uid="{00000000-0005-0000-0000-00007A2C0000}"/>
    <cellStyle name="Poznámka 3 2 10" xfId="17473" xr:uid="{00000000-0005-0000-0000-00007B2C0000}"/>
    <cellStyle name="Poznámka 3 2 10 2" xfId="23297" xr:uid="{00000000-0005-0000-0000-00007C2C0000}"/>
    <cellStyle name="Poznámka 3 2 11" xfId="18922" xr:uid="{00000000-0005-0000-0000-00007D2C0000}"/>
    <cellStyle name="Poznámka 3 2 2" xfId="13233" xr:uid="{00000000-0005-0000-0000-00007E2C0000}"/>
    <cellStyle name="Poznámka 3 2 2 2" xfId="13883" xr:uid="{00000000-0005-0000-0000-00007F2C0000}"/>
    <cellStyle name="Poznámka 3 2 2 2 10" xfId="19819" xr:uid="{00000000-0005-0000-0000-0000802C0000}"/>
    <cellStyle name="Poznámka 3 2 2 2 2" xfId="15518" xr:uid="{00000000-0005-0000-0000-0000812C0000}"/>
    <cellStyle name="Poznámka 3 2 2 2 2 2" xfId="16823" xr:uid="{00000000-0005-0000-0000-0000822C0000}"/>
    <cellStyle name="Poznámka 3 2 2 2 2 2 2" xfId="17336" xr:uid="{00000000-0005-0000-0000-0000832C0000}"/>
    <cellStyle name="Poznámka 3 2 2 2 2 2 2 2" xfId="23160" xr:uid="{00000000-0005-0000-0000-0000842C0000}"/>
    <cellStyle name="Poznámka 3 2 2 2 2 2 3" xfId="17836" xr:uid="{00000000-0005-0000-0000-0000852C0000}"/>
    <cellStyle name="Poznámka 3 2 2 2 2 2 3 2" xfId="23660" xr:uid="{00000000-0005-0000-0000-0000862C0000}"/>
    <cellStyle name="Poznámka 3 2 2 2 2 2 4" xfId="18293" xr:uid="{00000000-0005-0000-0000-0000872C0000}"/>
    <cellStyle name="Poznámka 3 2 2 2 2 2 4 2" xfId="24117" xr:uid="{00000000-0005-0000-0000-0000882C0000}"/>
    <cellStyle name="Poznámka 3 2 2 2 2 2 5" xfId="18750" xr:uid="{00000000-0005-0000-0000-0000892C0000}"/>
    <cellStyle name="Poznámka 3 2 2 2 2 2 5 2" xfId="24574" xr:uid="{00000000-0005-0000-0000-00008A2C0000}"/>
    <cellStyle name="Poznámka 3 2 2 2 2 2 6" xfId="22647" xr:uid="{00000000-0005-0000-0000-00008B2C0000}"/>
    <cellStyle name="Poznámka 3 2 2 2 2 3" xfId="16927" xr:uid="{00000000-0005-0000-0000-00008C2C0000}"/>
    <cellStyle name="Poznámka 3 2 2 2 2 3 2" xfId="17440" xr:uid="{00000000-0005-0000-0000-00008D2C0000}"/>
    <cellStyle name="Poznámka 3 2 2 2 2 3 2 2" xfId="23264" xr:uid="{00000000-0005-0000-0000-00008E2C0000}"/>
    <cellStyle name="Poznámka 3 2 2 2 2 3 3" xfId="17940" xr:uid="{00000000-0005-0000-0000-00008F2C0000}"/>
    <cellStyle name="Poznámka 3 2 2 2 2 3 3 2" xfId="23764" xr:uid="{00000000-0005-0000-0000-0000902C0000}"/>
    <cellStyle name="Poznámka 3 2 2 2 2 3 4" xfId="18397" xr:uid="{00000000-0005-0000-0000-0000912C0000}"/>
    <cellStyle name="Poznámka 3 2 2 2 2 3 4 2" xfId="24221" xr:uid="{00000000-0005-0000-0000-0000922C0000}"/>
    <cellStyle name="Poznámka 3 2 2 2 2 3 5" xfId="18854" xr:uid="{00000000-0005-0000-0000-0000932C0000}"/>
    <cellStyle name="Poznámka 3 2 2 2 2 3 5 2" xfId="24678" xr:uid="{00000000-0005-0000-0000-0000942C0000}"/>
    <cellStyle name="Poznámka 3 2 2 2 2 3 6" xfId="22751" xr:uid="{00000000-0005-0000-0000-0000952C0000}"/>
    <cellStyle name="Poznámka 3 2 2 2 2 4" xfId="16575" xr:uid="{00000000-0005-0000-0000-0000962C0000}"/>
    <cellStyle name="Poznámka 3 2 2 2 2 4 2" xfId="22399" xr:uid="{00000000-0005-0000-0000-0000972C0000}"/>
    <cellStyle name="Poznámka 3 2 2 2 2 5" xfId="17088" xr:uid="{00000000-0005-0000-0000-0000982C0000}"/>
    <cellStyle name="Poznámka 3 2 2 2 2 5 2" xfId="22912" xr:uid="{00000000-0005-0000-0000-0000992C0000}"/>
    <cellStyle name="Poznámka 3 2 2 2 2 6" xfId="17588" xr:uid="{00000000-0005-0000-0000-00009A2C0000}"/>
    <cellStyle name="Poznámka 3 2 2 2 2 6 2" xfId="23412" xr:uid="{00000000-0005-0000-0000-00009B2C0000}"/>
    <cellStyle name="Poznámka 3 2 2 2 2 7" xfId="18045" xr:uid="{00000000-0005-0000-0000-00009C2C0000}"/>
    <cellStyle name="Poznámka 3 2 2 2 2 7 2" xfId="23869" xr:uid="{00000000-0005-0000-0000-00009D2C0000}"/>
    <cellStyle name="Poznámka 3 2 2 2 2 8" xfId="18502" xr:uid="{00000000-0005-0000-0000-00009E2C0000}"/>
    <cellStyle name="Poznámka 3 2 2 2 2 8 2" xfId="24326" xr:uid="{00000000-0005-0000-0000-00009F2C0000}"/>
    <cellStyle name="Poznámka 3 2 2 2 2 9" xfId="21343" xr:uid="{00000000-0005-0000-0000-0000A02C0000}"/>
    <cellStyle name="Poznámka 3 2 2 2 3" xfId="16775" xr:uid="{00000000-0005-0000-0000-0000A12C0000}"/>
    <cellStyle name="Poznámka 3 2 2 2 3 2" xfId="17288" xr:uid="{00000000-0005-0000-0000-0000A22C0000}"/>
    <cellStyle name="Poznámka 3 2 2 2 3 2 2" xfId="23112" xr:uid="{00000000-0005-0000-0000-0000A32C0000}"/>
    <cellStyle name="Poznámka 3 2 2 2 3 3" xfId="17788" xr:uid="{00000000-0005-0000-0000-0000A42C0000}"/>
    <cellStyle name="Poznámka 3 2 2 2 3 3 2" xfId="23612" xr:uid="{00000000-0005-0000-0000-0000A52C0000}"/>
    <cellStyle name="Poznámka 3 2 2 2 3 4" xfId="18245" xr:uid="{00000000-0005-0000-0000-0000A62C0000}"/>
    <cellStyle name="Poznámka 3 2 2 2 3 4 2" xfId="24069" xr:uid="{00000000-0005-0000-0000-0000A72C0000}"/>
    <cellStyle name="Poznámka 3 2 2 2 3 5" xfId="18702" xr:uid="{00000000-0005-0000-0000-0000A82C0000}"/>
    <cellStyle name="Poznámka 3 2 2 2 3 5 2" xfId="24526" xr:uid="{00000000-0005-0000-0000-0000A92C0000}"/>
    <cellStyle name="Poznámka 3 2 2 2 3 6" xfId="22599" xr:uid="{00000000-0005-0000-0000-0000AA2C0000}"/>
    <cellStyle name="Poznámka 3 2 2 2 4" xfId="16879" xr:uid="{00000000-0005-0000-0000-0000AB2C0000}"/>
    <cellStyle name="Poznámka 3 2 2 2 4 2" xfId="17392" xr:uid="{00000000-0005-0000-0000-0000AC2C0000}"/>
    <cellStyle name="Poznámka 3 2 2 2 4 2 2" xfId="23216" xr:uid="{00000000-0005-0000-0000-0000AD2C0000}"/>
    <cellStyle name="Poznámka 3 2 2 2 4 3" xfId="17892" xr:uid="{00000000-0005-0000-0000-0000AE2C0000}"/>
    <cellStyle name="Poznámka 3 2 2 2 4 3 2" xfId="23716" xr:uid="{00000000-0005-0000-0000-0000AF2C0000}"/>
    <cellStyle name="Poznámka 3 2 2 2 4 4" xfId="18349" xr:uid="{00000000-0005-0000-0000-0000B02C0000}"/>
    <cellStyle name="Poznámka 3 2 2 2 4 4 2" xfId="24173" xr:uid="{00000000-0005-0000-0000-0000B12C0000}"/>
    <cellStyle name="Poznámka 3 2 2 2 4 5" xfId="18806" xr:uid="{00000000-0005-0000-0000-0000B22C0000}"/>
    <cellStyle name="Poznámka 3 2 2 2 4 5 2" xfId="24630" xr:uid="{00000000-0005-0000-0000-0000B32C0000}"/>
    <cellStyle name="Poznámka 3 2 2 2 4 6" xfId="22703" xr:uid="{00000000-0005-0000-0000-0000B42C0000}"/>
    <cellStyle name="Poznámka 3 2 2 2 5" xfId="16527" xr:uid="{00000000-0005-0000-0000-0000B52C0000}"/>
    <cellStyle name="Poznámka 3 2 2 2 5 2" xfId="22351" xr:uid="{00000000-0005-0000-0000-0000B62C0000}"/>
    <cellStyle name="Poznámka 3 2 2 2 6" xfId="17040" xr:uid="{00000000-0005-0000-0000-0000B72C0000}"/>
    <cellStyle name="Poznámka 3 2 2 2 6 2" xfId="22864" xr:uid="{00000000-0005-0000-0000-0000B82C0000}"/>
    <cellStyle name="Poznámka 3 2 2 2 7" xfId="17540" xr:uid="{00000000-0005-0000-0000-0000B92C0000}"/>
    <cellStyle name="Poznámka 3 2 2 2 7 2" xfId="23364" xr:uid="{00000000-0005-0000-0000-0000BA2C0000}"/>
    <cellStyle name="Poznámka 3 2 2 2 8" xfId="17997" xr:uid="{00000000-0005-0000-0000-0000BB2C0000}"/>
    <cellStyle name="Poznámka 3 2 2 2 8 2" xfId="23821" xr:uid="{00000000-0005-0000-0000-0000BC2C0000}"/>
    <cellStyle name="Poznámka 3 2 2 2 9" xfId="18454" xr:uid="{00000000-0005-0000-0000-0000BD2C0000}"/>
    <cellStyle name="Poznámka 3 2 2 2 9 2" xfId="24278" xr:uid="{00000000-0005-0000-0000-0000BE2C0000}"/>
    <cellStyle name="Poznámka 3 2 2 3" xfId="14177" xr:uid="{00000000-0005-0000-0000-0000BF2C0000}"/>
    <cellStyle name="Poznámka 3 2 2 3 2" xfId="15771" xr:uid="{00000000-0005-0000-0000-0000C02C0000}"/>
    <cellStyle name="Poznámka 3 2 2 3 2 2" xfId="21596" xr:uid="{00000000-0005-0000-0000-0000C12C0000}"/>
    <cellStyle name="Poznámka 3 2 2 3 3" xfId="16629" xr:uid="{00000000-0005-0000-0000-0000C22C0000}"/>
    <cellStyle name="Poznámka 3 2 2 3 3 2" xfId="22453" xr:uid="{00000000-0005-0000-0000-0000C32C0000}"/>
    <cellStyle name="Poznámka 3 2 2 3 4" xfId="17142" xr:uid="{00000000-0005-0000-0000-0000C42C0000}"/>
    <cellStyle name="Poznámka 3 2 2 3 4 2" xfId="22966" xr:uid="{00000000-0005-0000-0000-0000C52C0000}"/>
    <cellStyle name="Poznámka 3 2 2 3 5" xfId="17642" xr:uid="{00000000-0005-0000-0000-0000C62C0000}"/>
    <cellStyle name="Poznámka 3 2 2 3 5 2" xfId="23466" xr:uid="{00000000-0005-0000-0000-0000C72C0000}"/>
    <cellStyle name="Poznámka 3 2 2 3 6" xfId="18099" xr:uid="{00000000-0005-0000-0000-0000C82C0000}"/>
    <cellStyle name="Poznámka 3 2 2 3 6 2" xfId="23923" xr:uid="{00000000-0005-0000-0000-0000C92C0000}"/>
    <cellStyle name="Poznámka 3 2 2 3 7" xfId="18556" xr:uid="{00000000-0005-0000-0000-0000CA2C0000}"/>
    <cellStyle name="Poznámka 3 2 2 3 7 2" xfId="24380" xr:uid="{00000000-0005-0000-0000-0000CB2C0000}"/>
    <cellStyle name="Poznámka 3 2 2 3 8" xfId="20074" xr:uid="{00000000-0005-0000-0000-0000CC2C0000}"/>
    <cellStyle name="Poznámka 3 2 2 4" xfId="14430" xr:uid="{00000000-0005-0000-0000-0000CD2C0000}"/>
    <cellStyle name="Poznámka 3 2 2 4 2" xfId="16024" xr:uid="{00000000-0005-0000-0000-0000CE2C0000}"/>
    <cellStyle name="Poznámka 3 2 2 4 2 2" xfId="21849" xr:uid="{00000000-0005-0000-0000-0000CF2C0000}"/>
    <cellStyle name="Poznámka 3 2 2 4 3" xfId="20327" xr:uid="{00000000-0005-0000-0000-0000D02C0000}"/>
    <cellStyle name="Poznámka 3 2 2 5" xfId="14878" xr:uid="{00000000-0005-0000-0000-0000D12C0000}"/>
    <cellStyle name="Poznámka 3 2 2 5 2" xfId="20706" xr:uid="{00000000-0005-0000-0000-0000D22C0000}"/>
    <cellStyle name="Poznámka 3 2 2 6" xfId="16469" xr:uid="{00000000-0005-0000-0000-0000D32C0000}"/>
    <cellStyle name="Poznámka 3 2 2 6 2" xfId="22293" xr:uid="{00000000-0005-0000-0000-0000D42C0000}"/>
    <cellStyle name="Poznámka 3 2 2 7" xfId="16982" xr:uid="{00000000-0005-0000-0000-0000D52C0000}"/>
    <cellStyle name="Poznámka 3 2 2 7 2" xfId="22806" xr:uid="{00000000-0005-0000-0000-0000D62C0000}"/>
    <cellStyle name="Poznámka 3 2 2 8" xfId="19175" xr:uid="{00000000-0005-0000-0000-0000D72C0000}"/>
    <cellStyle name="Poznámka 3 2 3" xfId="13123" xr:uid="{00000000-0005-0000-0000-0000D82C0000}"/>
    <cellStyle name="Poznámka 3 2 3 10" xfId="18631" xr:uid="{00000000-0005-0000-0000-0000D92C0000}"/>
    <cellStyle name="Poznámka 3 2 3 10 2" xfId="24455" xr:uid="{00000000-0005-0000-0000-0000DA2C0000}"/>
    <cellStyle name="Poznámka 3 2 3 11" xfId="19066" xr:uid="{00000000-0005-0000-0000-0000DB2C0000}"/>
    <cellStyle name="Poznámka 3 2 3 2" xfId="13774" xr:uid="{00000000-0005-0000-0000-0000DC2C0000}"/>
    <cellStyle name="Poznámka 3 2 3 2 2" xfId="15409" xr:uid="{00000000-0005-0000-0000-0000DD2C0000}"/>
    <cellStyle name="Poznámka 3 2 3 2 2 2" xfId="21234" xr:uid="{00000000-0005-0000-0000-0000DE2C0000}"/>
    <cellStyle name="Poznámka 3 2 3 2 3" xfId="19710" xr:uid="{00000000-0005-0000-0000-0000DF2C0000}"/>
    <cellStyle name="Poznámka 3 2 3 3" xfId="14068" xr:uid="{00000000-0005-0000-0000-0000E02C0000}"/>
    <cellStyle name="Poznámka 3 2 3 3 2" xfId="15662" xr:uid="{00000000-0005-0000-0000-0000E12C0000}"/>
    <cellStyle name="Poznámka 3 2 3 3 2 2" xfId="21487" xr:uid="{00000000-0005-0000-0000-0000E22C0000}"/>
    <cellStyle name="Poznámka 3 2 3 3 3" xfId="19965" xr:uid="{00000000-0005-0000-0000-0000E32C0000}"/>
    <cellStyle name="Poznámka 3 2 3 4" xfId="14321" xr:uid="{00000000-0005-0000-0000-0000E42C0000}"/>
    <cellStyle name="Poznámka 3 2 3 4 2" xfId="15915" xr:uid="{00000000-0005-0000-0000-0000E52C0000}"/>
    <cellStyle name="Poznámka 3 2 3 4 2 2" xfId="21740" xr:uid="{00000000-0005-0000-0000-0000E62C0000}"/>
    <cellStyle name="Poznámka 3 2 3 4 3" xfId="20218" xr:uid="{00000000-0005-0000-0000-0000E72C0000}"/>
    <cellStyle name="Poznámka 3 2 3 5" xfId="14769" xr:uid="{00000000-0005-0000-0000-0000E82C0000}"/>
    <cellStyle name="Poznámka 3 2 3 5 2" xfId="20597" xr:uid="{00000000-0005-0000-0000-0000E92C0000}"/>
    <cellStyle name="Poznámka 3 2 3 6" xfId="16704" xr:uid="{00000000-0005-0000-0000-0000EA2C0000}"/>
    <cellStyle name="Poznámka 3 2 3 6 2" xfId="22528" xr:uid="{00000000-0005-0000-0000-0000EB2C0000}"/>
    <cellStyle name="Poznámka 3 2 3 7" xfId="17217" xr:uid="{00000000-0005-0000-0000-0000EC2C0000}"/>
    <cellStyle name="Poznámka 3 2 3 7 2" xfId="23041" xr:uid="{00000000-0005-0000-0000-0000ED2C0000}"/>
    <cellStyle name="Poznámka 3 2 3 8" xfId="17717" xr:uid="{00000000-0005-0000-0000-0000EE2C0000}"/>
    <cellStyle name="Poznámka 3 2 3 8 2" xfId="23541" xr:uid="{00000000-0005-0000-0000-0000EF2C0000}"/>
    <cellStyle name="Poznámka 3 2 3 9" xfId="18174" xr:uid="{00000000-0005-0000-0000-0000F02C0000}"/>
    <cellStyle name="Poznámka 3 2 3 9 2" xfId="23998" xr:uid="{00000000-0005-0000-0000-0000F12C0000}"/>
    <cellStyle name="Poznámka 3 2 4" xfId="13389" xr:uid="{00000000-0005-0000-0000-0000F22C0000}"/>
    <cellStyle name="Poznámka 3 2 4 2" xfId="15026" xr:uid="{00000000-0005-0000-0000-0000F32C0000}"/>
    <cellStyle name="Poznámka 3 2 4 2 2" xfId="20851" xr:uid="{00000000-0005-0000-0000-0000F42C0000}"/>
    <cellStyle name="Poznámka 3 2 4 3" xfId="19327" xr:uid="{00000000-0005-0000-0000-0000F52C0000}"/>
    <cellStyle name="Poznámka 3 2 5" xfId="13596" xr:uid="{00000000-0005-0000-0000-0000F62C0000}"/>
    <cellStyle name="Poznámka 3 2 5 2" xfId="15233" xr:uid="{00000000-0005-0000-0000-0000F72C0000}"/>
    <cellStyle name="Poznámka 3 2 5 2 2" xfId="21058" xr:uid="{00000000-0005-0000-0000-0000F82C0000}"/>
    <cellStyle name="Poznámka 3 2 5 3" xfId="19534" xr:uid="{00000000-0005-0000-0000-0000F92C0000}"/>
    <cellStyle name="Poznámka 3 2 6" xfId="13674" xr:uid="{00000000-0005-0000-0000-0000FA2C0000}"/>
    <cellStyle name="Poznámka 3 2 6 2" xfId="15309" xr:uid="{00000000-0005-0000-0000-0000FB2C0000}"/>
    <cellStyle name="Poznámka 3 2 6 2 2" xfId="21134" xr:uid="{00000000-0005-0000-0000-0000FC2C0000}"/>
    <cellStyle name="Poznámka 3 2 6 3" xfId="19610" xr:uid="{00000000-0005-0000-0000-0000FD2C0000}"/>
    <cellStyle name="Poznámka 3 2 7" xfId="14540" xr:uid="{00000000-0005-0000-0000-0000FE2C0000}"/>
    <cellStyle name="Poznámka 3 2 7 2" xfId="16133" xr:uid="{00000000-0005-0000-0000-0000FF2C0000}"/>
    <cellStyle name="Poznámka 3 2 7 2 2" xfId="21958" xr:uid="{00000000-0005-0000-0000-0000002D0000}"/>
    <cellStyle name="Poznámka 3 2 7 3" xfId="20436" xr:uid="{00000000-0005-0000-0000-0000012D0000}"/>
    <cellStyle name="Poznámka 3 2 8" xfId="16244" xr:uid="{00000000-0005-0000-0000-0000022D0000}"/>
    <cellStyle name="Poznámka 3 2 8 2" xfId="22068" xr:uid="{00000000-0005-0000-0000-0000032D0000}"/>
    <cellStyle name="Poznámka 3 2 9" xfId="16376" xr:uid="{00000000-0005-0000-0000-0000042D0000}"/>
    <cellStyle name="Poznámka 3 2 9 2" xfId="22200" xr:uid="{00000000-0005-0000-0000-0000052D0000}"/>
    <cellStyle name="Poznámka 3 3" xfId="13075" xr:uid="{00000000-0005-0000-0000-0000062D0000}"/>
    <cellStyle name="Poznámka 3 3 10" xfId="18632" xr:uid="{00000000-0005-0000-0000-0000072D0000}"/>
    <cellStyle name="Poznámka 3 3 10 2" xfId="24456" xr:uid="{00000000-0005-0000-0000-0000082D0000}"/>
    <cellStyle name="Poznámka 3 3 11" xfId="19018" xr:uid="{00000000-0005-0000-0000-0000092D0000}"/>
    <cellStyle name="Poznámka 3 3 2" xfId="13726" xr:uid="{00000000-0005-0000-0000-00000A2D0000}"/>
    <cellStyle name="Poznámka 3 3 2 2" xfId="15361" xr:uid="{00000000-0005-0000-0000-00000B2D0000}"/>
    <cellStyle name="Poznámka 3 3 2 2 2" xfId="21186" xr:uid="{00000000-0005-0000-0000-00000C2D0000}"/>
    <cellStyle name="Poznámka 3 3 2 3" xfId="19662" xr:uid="{00000000-0005-0000-0000-00000D2D0000}"/>
    <cellStyle name="Poznámka 3 3 3" xfId="14020" xr:uid="{00000000-0005-0000-0000-00000E2D0000}"/>
    <cellStyle name="Poznámka 3 3 3 2" xfId="15614" xr:uid="{00000000-0005-0000-0000-00000F2D0000}"/>
    <cellStyle name="Poznámka 3 3 3 2 2" xfId="21439" xr:uid="{00000000-0005-0000-0000-0000102D0000}"/>
    <cellStyle name="Poznámka 3 3 3 3" xfId="19917" xr:uid="{00000000-0005-0000-0000-0000112D0000}"/>
    <cellStyle name="Poznámka 3 3 4" xfId="14273" xr:uid="{00000000-0005-0000-0000-0000122D0000}"/>
    <cellStyle name="Poznámka 3 3 4 2" xfId="15867" xr:uid="{00000000-0005-0000-0000-0000132D0000}"/>
    <cellStyle name="Poznámka 3 3 4 2 2" xfId="21692" xr:uid="{00000000-0005-0000-0000-0000142D0000}"/>
    <cellStyle name="Poznámka 3 3 4 3" xfId="20170" xr:uid="{00000000-0005-0000-0000-0000152D0000}"/>
    <cellStyle name="Poznámka 3 3 5" xfId="14721" xr:uid="{00000000-0005-0000-0000-0000162D0000}"/>
    <cellStyle name="Poznámka 3 3 5 2" xfId="20549" xr:uid="{00000000-0005-0000-0000-0000172D0000}"/>
    <cellStyle name="Poznámka 3 3 6" xfId="16705" xr:uid="{00000000-0005-0000-0000-0000182D0000}"/>
    <cellStyle name="Poznámka 3 3 6 2" xfId="22529" xr:uid="{00000000-0005-0000-0000-0000192D0000}"/>
    <cellStyle name="Poznámka 3 3 7" xfId="17218" xr:uid="{00000000-0005-0000-0000-00001A2D0000}"/>
    <cellStyle name="Poznámka 3 3 7 2" xfId="23042" xr:uid="{00000000-0005-0000-0000-00001B2D0000}"/>
    <cellStyle name="Poznámka 3 3 8" xfId="17718" xr:uid="{00000000-0005-0000-0000-00001C2D0000}"/>
    <cellStyle name="Poznámka 3 3 8 2" xfId="23542" xr:uid="{00000000-0005-0000-0000-00001D2D0000}"/>
    <cellStyle name="Poznámka 3 3 9" xfId="18175" xr:uid="{00000000-0005-0000-0000-00001E2D0000}"/>
    <cellStyle name="Poznámka 3 3 9 2" xfId="23999" xr:uid="{00000000-0005-0000-0000-00001F2D0000}"/>
    <cellStyle name="Poznámka 3 4" xfId="13341" xr:uid="{00000000-0005-0000-0000-0000202D0000}"/>
    <cellStyle name="Poznámka 3 4 2" xfId="14978" xr:uid="{00000000-0005-0000-0000-0000212D0000}"/>
    <cellStyle name="Poznámka 3 4 2 2" xfId="20803" xr:uid="{00000000-0005-0000-0000-0000222D0000}"/>
    <cellStyle name="Poznámka 3 4 3" xfId="19279" xr:uid="{00000000-0005-0000-0000-0000232D0000}"/>
    <cellStyle name="Poznámka 3 5" xfId="13644" xr:uid="{00000000-0005-0000-0000-0000242D0000}"/>
    <cellStyle name="Poznámka 3 5 2" xfId="15281" xr:uid="{00000000-0005-0000-0000-0000252D0000}"/>
    <cellStyle name="Poznámka 3 5 2 2" xfId="21106" xr:uid="{00000000-0005-0000-0000-0000262D0000}"/>
    <cellStyle name="Poznámka 3 5 3" xfId="19582" xr:uid="{00000000-0005-0000-0000-0000272D0000}"/>
    <cellStyle name="Poznámka 3 6" xfId="16243" xr:uid="{00000000-0005-0000-0000-0000282D0000}"/>
    <cellStyle name="Poznámka 3 6 2" xfId="22067" xr:uid="{00000000-0005-0000-0000-0000292D0000}"/>
    <cellStyle name="Poznámka 3 7" xfId="16377" xr:uid="{00000000-0005-0000-0000-00002A2D0000}"/>
    <cellStyle name="Poznámka 3 7 2" xfId="22201" xr:uid="{00000000-0005-0000-0000-00002B2D0000}"/>
    <cellStyle name="Poznámka 3 8" xfId="17474" xr:uid="{00000000-0005-0000-0000-00002C2D0000}"/>
    <cellStyle name="Poznámka 3 8 2" xfId="23298" xr:uid="{00000000-0005-0000-0000-00002D2D0000}"/>
    <cellStyle name="Poznámka 4" xfId="233" xr:uid="{00000000-0005-0000-0000-00002E2D0000}"/>
    <cellStyle name="Poznámka 4 2" xfId="286" xr:uid="{00000000-0005-0000-0000-00002F2D0000}"/>
    <cellStyle name="Poznámka 4 2 10" xfId="17471" xr:uid="{00000000-0005-0000-0000-0000302D0000}"/>
    <cellStyle name="Poznámka 4 2 10 2" xfId="23295" xr:uid="{00000000-0005-0000-0000-0000312D0000}"/>
    <cellStyle name="Poznámka 4 2 11" xfId="18927" xr:uid="{00000000-0005-0000-0000-0000322D0000}"/>
    <cellStyle name="Poznámka 4 2 2" xfId="13238" xr:uid="{00000000-0005-0000-0000-0000332D0000}"/>
    <cellStyle name="Poznámka 4 2 2 2" xfId="13888" xr:uid="{00000000-0005-0000-0000-0000342D0000}"/>
    <cellStyle name="Poznámka 4 2 2 2 10" xfId="19824" xr:uid="{00000000-0005-0000-0000-0000352D0000}"/>
    <cellStyle name="Poznámka 4 2 2 2 2" xfId="15523" xr:uid="{00000000-0005-0000-0000-0000362D0000}"/>
    <cellStyle name="Poznámka 4 2 2 2 2 2" xfId="16828" xr:uid="{00000000-0005-0000-0000-0000372D0000}"/>
    <cellStyle name="Poznámka 4 2 2 2 2 2 2" xfId="17341" xr:uid="{00000000-0005-0000-0000-0000382D0000}"/>
    <cellStyle name="Poznámka 4 2 2 2 2 2 2 2" xfId="23165" xr:uid="{00000000-0005-0000-0000-0000392D0000}"/>
    <cellStyle name="Poznámka 4 2 2 2 2 2 3" xfId="17841" xr:uid="{00000000-0005-0000-0000-00003A2D0000}"/>
    <cellStyle name="Poznámka 4 2 2 2 2 2 3 2" xfId="23665" xr:uid="{00000000-0005-0000-0000-00003B2D0000}"/>
    <cellStyle name="Poznámka 4 2 2 2 2 2 4" xfId="18298" xr:uid="{00000000-0005-0000-0000-00003C2D0000}"/>
    <cellStyle name="Poznámka 4 2 2 2 2 2 4 2" xfId="24122" xr:uid="{00000000-0005-0000-0000-00003D2D0000}"/>
    <cellStyle name="Poznámka 4 2 2 2 2 2 5" xfId="18755" xr:uid="{00000000-0005-0000-0000-00003E2D0000}"/>
    <cellStyle name="Poznámka 4 2 2 2 2 2 5 2" xfId="24579" xr:uid="{00000000-0005-0000-0000-00003F2D0000}"/>
    <cellStyle name="Poznámka 4 2 2 2 2 2 6" xfId="22652" xr:uid="{00000000-0005-0000-0000-0000402D0000}"/>
    <cellStyle name="Poznámka 4 2 2 2 2 3" xfId="16932" xr:uid="{00000000-0005-0000-0000-0000412D0000}"/>
    <cellStyle name="Poznámka 4 2 2 2 2 3 2" xfId="17445" xr:uid="{00000000-0005-0000-0000-0000422D0000}"/>
    <cellStyle name="Poznámka 4 2 2 2 2 3 2 2" xfId="23269" xr:uid="{00000000-0005-0000-0000-0000432D0000}"/>
    <cellStyle name="Poznámka 4 2 2 2 2 3 3" xfId="17945" xr:uid="{00000000-0005-0000-0000-0000442D0000}"/>
    <cellStyle name="Poznámka 4 2 2 2 2 3 3 2" xfId="23769" xr:uid="{00000000-0005-0000-0000-0000452D0000}"/>
    <cellStyle name="Poznámka 4 2 2 2 2 3 4" xfId="18402" xr:uid="{00000000-0005-0000-0000-0000462D0000}"/>
    <cellStyle name="Poznámka 4 2 2 2 2 3 4 2" xfId="24226" xr:uid="{00000000-0005-0000-0000-0000472D0000}"/>
    <cellStyle name="Poznámka 4 2 2 2 2 3 5" xfId="18859" xr:uid="{00000000-0005-0000-0000-0000482D0000}"/>
    <cellStyle name="Poznámka 4 2 2 2 2 3 5 2" xfId="24683" xr:uid="{00000000-0005-0000-0000-0000492D0000}"/>
    <cellStyle name="Poznámka 4 2 2 2 2 3 6" xfId="22756" xr:uid="{00000000-0005-0000-0000-00004A2D0000}"/>
    <cellStyle name="Poznámka 4 2 2 2 2 4" xfId="16580" xr:uid="{00000000-0005-0000-0000-00004B2D0000}"/>
    <cellStyle name="Poznámka 4 2 2 2 2 4 2" xfId="22404" xr:uid="{00000000-0005-0000-0000-00004C2D0000}"/>
    <cellStyle name="Poznámka 4 2 2 2 2 5" xfId="17093" xr:uid="{00000000-0005-0000-0000-00004D2D0000}"/>
    <cellStyle name="Poznámka 4 2 2 2 2 5 2" xfId="22917" xr:uid="{00000000-0005-0000-0000-00004E2D0000}"/>
    <cellStyle name="Poznámka 4 2 2 2 2 6" xfId="17593" xr:uid="{00000000-0005-0000-0000-00004F2D0000}"/>
    <cellStyle name="Poznámka 4 2 2 2 2 6 2" xfId="23417" xr:uid="{00000000-0005-0000-0000-0000502D0000}"/>
    <cellStyle name="Poznámka 4 2 2 2 2 7" xfId="18050" xr:uid="{00000000-0005-0000-0000-0000512D0000}"/>
    <cellStyle name="Poznámka 4 2 2 2 2 7 2" xfId="23874" xr:uid="{00000000-0005-0000-0000-0000522D0000}"/>
    <cellStyle name="Poznámka 4 2 2 2 2 8" xfId="18507" xr:uid="{00000000-0005-0000-0000-0000532D0000}"/>
    <cellStyle name="Poznámka 4 2 2 2 2 8 2" xfId="24331" xr:uid="{00000000-0005-0000-0000-0000542D0000}"/>
    <cellStyle name="Poznámka 4 2 2 2 2 9" xfId="21348" xr:uid="{00000000-0005-0000-0000-0000552D0000}"/>
    <cellStyle name="Poznámka 4 2 2 2 3" xfId="16780" xr:uid="{00000000-0005-0000-0000-0000562D0000}"/>
    <cellStyle name="Poznámka 4 2 2 2 3 2" xfId="17293" xr:uid="{00000000-0005-0000-0000-0000572D0000}"/>
    <cellStyle name="Poznámka 4 2 2 2 3 2 2" xfId="23117" xr:uid="{00000000-0005-0000-0000-0000582D0000}"/>
    <cellStyle name="Poznámka 4 2 2 2 3 3" xfId="17793" xr:uid="{00000000-0005-0000-0000-0000592D0000}"/>
    <cellStyle name="Poznámka 4 2 2 2 3 3 2" xfId="23617" xr:uid="{00000000-0005-0000-0000-00005A2D0000}"/>
    <cellStyle name="Poznámka 4 2 2 2 3 4" xfId="18250" xr:uid="{00000000-0005-0000-0000-00005B2D0000}"/>
    <cellStyle name="Poznámka 4 2 2 2 3 4 2" xfId="24074" xr:uid="{00000000-0005-0000-0000-00005C2D0000}"/>
    <cellStyle name="Poznámka 4 2 2 2 3 5" xfId="18707" xr:uid="{00000000-0005-0000-0000-00005D2D0000}"/>
    <cellStyle name="Poznámka 4 2 2 2 3 5 2" xfId="24531" xr:uid="{00000000-0005-0000-0000-00005E2D0000}"/>
    <cellStyle name="Poznámka 4 2 2 2 3 6" xfId="22604" xr:uid="{00000000-0005-0000-0000-00005F2D0000}"/>
    <cellStyle name="Poznámka 4 2 2 2 4" xfId="16884" xr:uid="{00000000-0005-0000-0000-0000602D0000}"/>
    <cellStyle name="Poznámka 4 2 2 2 4 2" xfId="17397" xr:uid="{00000000-0005-0000-0000-0000612D0000}"/>
    <cellStyle name="Poznámka 4 2 2 2 4 2 2" xfId="23221" xr:uid="{00000000-0005-0000-0000-0000622D0000}"/>
    <cellStyle name="Poznámka 4 2 2 2 4 3" xfId="17897" xr:uid="{00000000-0005-0000-0000-0000632D0000}"/>
    <cellStyle name="Poznámka 4 2 2 2 4 3 2" xfId="23721" xr:uid="{00000000-0005-0000-0000-0000642D0000}"/>
    <cellStyle name="Poznámka 4 2 2 2 4 4" xfId="18354" xr:uid="{00000000-0005-0000-0000-0000652D0000}"/>
    <cellStyle name="Poznámka 4 2 2 2 4 4 2" xfId="24178" xr:uid="{00000000-0005-0000-0000-0000662D0000}"/>
    <cellStyle name="Poznámka 4 2 2 2 4 5" xfId="18811" xr:uid="{00000000-0005-0000-0000-0000672D0000}"/>
    <cellStyle name="Poznámka 4 2 2 2 4 5 2" xfId="24635" xr:uid="{00000000-0005-0000-0000-0000682D0000}"/>
    <cellStyle name="Poznámka 4 2 2 2 4 6" xfId="22708" xr:uid="{00000000-0005-0000-0000-0000692D0000}"/>
    <cellStyle name="Poznámka 4 2 2 2 5" xfId="16532" xr:uid="{00000000-0005-0000-0000-00006A2D0000}"/>
    <cellStyle name="Poznámka 4 2 2 2 5 2" xfId="22356" xr:uid="{00000000-0005-0000-0000-00006B2D0000}"/>
    <cellStyle name="Poznámka 4 2 2 2 6" xfId="17045" xr:uid="{00000000-0005-0000-0000-00006C2D0000}"/>
    <cellStyle name="Poznámka 4 2 2 2 6 2" xfId="22869" xr:uid="{00000000-0005-0000-0000-00006D2D0000}"/>
    <cellStyle name="Poznámka 4 2 2 2 7" xfId="17545" xr:uid="{00000000-0005-0000-0000-00006E2D0000}"/>
    <cellStyle name="Poznámka 4 2 2 2 7 2" xfId="23369" xr:uid="{00000000-0005-0000-0000-00006F2D0000}"/>
    <cellStyle name="Poznámka 4 2 2 2 8" xfId="18002" xr:uid="{00000000-0005-0000-0000-0000702D0000}"/>
    <cellStyle name="Poznámka 4 2 2 2 8 2" xfId="23826" xr:uid="{00000000-0005-0000-0000-0000712D0000}"/>
    <cellStyle name="Poznámka 4 2 2 2 9" xfId="18459" xr:uid="{00000000-0005-0000-0000-0000722D0000}"/>
    <cellStyle name="Poznámka 4 2 2 2 9 2" xfId="24283" xr:uid="{00000000-0005-0000-0000-0000732D0000}"/>
    <cellStyle name="Poznámka 4 2 2 3" xfId="14182" xr:uid="{00000000-0005-0000-0000-0000742D0000}"/>
    <cellStyle name="Poznámka 4 2 2 3 2" xfId="15776" xr:uid="{00000000-0005-0000-0000-0000752D0000}"/>
    <cellStyle name="Poznámka 4 2 2 3 2 2" xfId="21601" xr:uid="{00000000-0005-0000-0000-0000762D0000}"/>
    <cellStyle name="Poznámka 4 2 2 3 3" xfId="16626" xr:uid="{00000000-0005-0000-0000-0000772D0000}"/>
    <cellStyle name="Poznámka 4 2 2 3 3 2" xfId="22450" xr:uid="{00000000-0005-0000-0000-0000782D0000}"/>
    <cellStyle name="Poznámka 4 2 2 3 4" xfId="17139" xr:uid="{00000000-0005-0000-0000-0000792D0000}"/>
    <cellStyle name="Poznámka 4 2 2 3 4 2" xfId="22963" xr:uid="{00000000-0005-0000-0000-00007A2D0000}"/>
    <cellStyle name="Poznámka 4 2 2 3 5" xfId="17639" xr:uid="{00000000-0005-0000-0000-00007B2D0000}"/>
    <cellStyle name="Poznámka 4 2 2 3 5 2" xfId="23463" xr:uid="{00000000-0005-0000-0000-00007C2D0000}"/>
    <cellStyle name="Poznámka 4 2 2 3 6" xfId="18096" xr:uid="{00000000-0005-0000-0000-00007D2D0000}"/>
    <cellStyle name="Poznámka 4 2 2 3 6 2" xfId="23920" xr:uid="{00000000-0005-0000-0000-00007E2D0000}"/>
    <cellStyle name="Poznámka 4 2 2 3 7" xfId="18553" xr:uid="{00000000-0005-0000-0000-00007F2D0000}"/>
    <cellStyle name="Poznámka 4 2 2 3 7 2" xfId="24377" xr:uid="{00000000-0005-0000-0000-0000802D0000}"/>
    <cellStyle name="Poznámka 4 2 2 3 8" xfId="20079" xr:uid="{00000000-0005-0000-0000-0000812D0000}"/>
    <cellStyle name="Poznámka 4 2 2 4" xfId="14435" xr:uid="{00000000-0005-0000-0000-0000822D0000}"/>
    <cellStyle name="Poznámka 4 2 2 4 2" xfId="16029" xr:uid="{00000000-0005-0000-0000-0000832D0000}"/>
    <cellStyle name="Poznámka 4 2 2 4 2 2" xfId="21854" xr:uid="{00000000-0005-0000-0000-0000842D0000}"/>
    <cellStyle name="Poznámka 4 2 2 4 3" xfId="20332" xr:uid="{00000000-0005-0000-0000-0000852D0000}"/>
    <cellStyle name="Poznámka 4 2 2 5" xfId="14883" xr:uid="{00000000-0005-0000-0000-0000862D0000}"/>
    <cellStyle name="Poznámka 4 2 2 5 2" xfId="20711" xr:uid="{00000000-0005-0000-0000-0000872D0000}"/>
    <cellStyle name="Poznámka 4 2 2 6" xfId="16474" xr:uid="{00000000-0005-0000-0000-0000882D0000}"/>
    <cellStyle name="Poznámka 4 2 2 6 2" xfId="22298" xr:uid="{00000000-0005-0000-0000-0000892D0000}"/>
    <cellStyle name="Poznámka 4 2 2 7" xfId="16987" xr:uid="{00000000-0005-0000-0000-00008A2D0000}"/>
    <cellStyle name="Poznámka 4 2 2 7 2" xfId="22811" xr:uid="{00000000-0005-0000-0000-00008B2D0000}"/>
    <cellStyle name="Poznámka 4 2 2 8" xfId="19180" xr:uid="{00000000-0005-0000-0000-00008C2D0000}"/>
    <cellStyle name="Poznámka 4 2 3" xfId="13128" xr:uid="{00000000-0005-0000-0000-00008D2D0000}"/>
    <cellStyle name="Poznámka 4 2 3 10" xfId="18629" xr:uid="{00000000-0005-0000-0000-00008E2D0000}"/>
    <cellStyle name="Poznámka 4 2 3 10 2" xfId="24453" xr:uid="{00000000-0005-0000-0000-00008F2D0000}"/>
    <cellStyle name="Poznámka 4 2 3 11" xfId="19071" xr:uid="{00000000-0005-0000-0000-0000902D0000}"/>
    <cellStyle name="Poznámka 4 2 3 2" xfId="13779" xr:uid="{00000000-0005-0000-0000-0000912D0000}"/>
    <cellStyle name="Poznámka 4 2 3 2 2" xfId="15414" xr:uid="{00000000-0005-0000-0000-0000922D0000}"/>
    <cellStyle name="Poznámka 4 2 3 2 2 2" xfId="21239" xr:uid="{00000000-0005-0000-0000-0000932D0000}"/>
    <cellStyle name="Poznámka 4 2 3 2 3" xfId="19715" xr:uid="{00000000-0005-0000-0000-0000942D0000}"/>
    <cellStyle name="Poznámka 4 2 3 3" xfId="14073" xr:uid="{00000000-0005-0000-0000-0000952D0000}"/>
    <cellStyle name="Poznámka 4 2 3 3 2" xfId="15667" xr:uid="{00000000-0005-0000-0000-0000962D0000}"/>
    <cellStyle name="Poznámka 4 2 3 3 2 2" xfId="21492" xr:uid="{00000000-0005-0000-0000-0000972D0000}"/>
    <cellStyle name="Poznámka 4 2 3 3 3" xfId="19970" xr:uid="{00000000-0005-0000-0000-0000982D0000}"/>
    <cellStyle name="Poznámka 4 2 3 4" xfId="14326" xr:uid="{00000000-0005-0000-0000-0000992D0000}"/>
    <cellStyle name="Poznámka 4 2 3 4 2" xfId="15920" xr:uid="{00000000-0005-0000-0000-00009A2D0000}"/>
    <cellStyle name="Poznámka 4 2 3 4 2 2" xfId="21745" xr:uid="{00000000-0005-0000-0000-00009B2D0000}"/>
    <cellStyle name="Poznámka 4 2 3 4 3" xfId="20223" xr:uid="{00000000-0005-0000-0000-00009C2D0000}"/>
    <cellStyle name="Poznámka 4 2 3 5" xfId="14774" xr:uid="{00000000-0005-0000-0000-00009D2D0000}"/>
    <cellStyle name="Poznámka 4 2 3 5 2" xfId="20602" xr:uid="{00000000-0005-0000-0000-00009E2D0000}"/>
    <cellStyle name="Poznámka 4 2 3 6" xfId="16702" xr:uid="{00000000-0005-0000-0000-00009F2D0000}"/>
    <cellStyle name="Poznámka 4 2 3 6 2" xfId="22526" xr:uid="{00000000-0005-0000-0000-0000A02D0000}"/>
    <cellStyle name="Poznámka 4 2 3 7" xfId="17215" xr:uid="{00000000-0005-0000-0000-0000A12D0000}"/>
    <cellStyle name="Poznámka 4 2 3 7 2" xfId="23039" xr:uid="{00000000-0005-0000-0000-0000A22D0000}"/>
    <cellStyle name="Poznámka 4 2 3 8" xfId="17715" xr:uid="{00000000-0005-0000-0000-0000A32D0000}"/>
    <cellStyle name="Poznámka 4 2 3 8 2" xfId="23539" xr:uid="{00000000-0005-0000-0000-0000A42D0000}"/>
    <cellStyle name="Poznámka 4 2 3 9" xfId="18172" xr:uid="{00000000-0005-0000-0000-0000A52D0000}"/>
    <cellStyle name="Poznámka 4 2 3 9 2" xfId="23996" xr:uid="{00000000-0005-0000-0000-0000A62D0000}"/>
    <cellStyle name="Poznámka 4 2 4" xfId="13394" xr:uid="{00000000-0005-0000-0000-0000A72D0000}"/>
    <cellStyle name="Poznámka 4 2 4 2" xfId="15031" xr:uid="{00000000-0005-0000-0000-0000A82D0000}"/>
    <cellStyle name="Poznámka 4 2 4 2 2" xfId="20856" xr:uid="{00000000-0005-0000-0000-0000A92D0000}"/>
    <cellStyle name="Poznámka 4 2 4 3" xfId="19332" xr:uid="{00000000-0005-0000-0000-0000AA2D0000}"/>
    <cellStyle name="Poznámka 4 2 5" xfId="13591" xr:uid="{00000000-0005-0000-0000-0000AB2D0000}"/>
    <cellStyle name="Poznámka 4 2 5 2" xfId="15228" xr:uid="{00000000-0005-0000-0000-0000AC2D0000}"/>
    <cellStyle name="Poznámka 4 2 5 2 2" xfId="21053" xr:uid="{00000000-0005-0000-0000-0000AD2D0000}"/>
    <cellStyle name="Poznámka 4 2 5 3" xfId="19529" xr:uid="{00000000-0005-0000-0000-0000AE2D0000}"/>
    <cellStyle name="Poznámka 4 2 6" xfId="13684" xr:uid="{00000000-0005-0000-0000-0000AF2D0000}"/>
    <cellStyle name="Poznámka 4 2 6 2" xfId="15319" xr:uid="{00000000-0005-0000-0000-0000B02D0000}"/>
    <cellStyle name="Poznámka 4 2 6 2 2" xfId="21144" xr:uid="{00000000-0005-0000-0000-0000B12D0000}"/>
    <cellStyle name="Poznámka 4 2 6 3" xfId="19620" xr:uid="{00000000-0005-0000-0000-0000B22D0000}"/>
    <cellStyle name="Poznámka 4 2 7" xfId="14545" xr:uid="{00000000-0005-0000-0000-0000B32D0000}"/>
    <cellStyle name="Poznámka 4 2 7 2" xfId="16138" xr:uid="{00000000-0005-0000-0000-0000B42D0000}"/>
    <cellStyle name="Poznámka 4 2 7 2 2" xfId="21963" xr:uid="{00000000-0005-0000-0000-0000B52D0000}"/>
    <cellStyle name="Poznámka 4 2 7 3" xfId="20441" xr:uid="{00000000-0005-0000-0000-0000B62D0000}"/>
    <cellStyle name="Poznámka 4 2 8" xfId="16246" xr:uid="{00000000-0005-0000-0000-0000B72D0000}"/>
    <cellStyle name="Poznámka 4 2 8 2" xfId="22070" xr:uid="{00000000-0005-0000-0000-0000B82D0000}"/>
    <cellStyle name="Poznámka 4 2 9" xfId="16374" xr:uid="{00000000-0005-0000-0000-0000B92D0000}"/>
    <cellStyle name="Poznámka 4 2 9 2" xfId="22198" xr:uid="{00000000-0005-0000-0000-0000BA2D0000}"/>
    <cellStyle name="Poznámka 4 3" xfId="13080" xr:uid="{00000000-0005-0000-0000-0000BB2D0000}"/>
    <cellStyle name="Poznámka 4 3 10" xfId="18630" xr:uid="{00000000-0005-0000-0000-0000BC2D0000}"/>
    <cellStyle name="Poznámka 4 3 10 2" xfId="24454" xr:uid="{00000000-0005-0000-0000-0000BD2D0000}"/>
    <cellStyle name="Poznámka 4 3 11" xfId="19023" xr:uid="{00000000-0005-0000-0000-0000BE2D0000}"/>
    <cellStyle name="Poznámka 4 3 2" xfId="13731" xr:uid="{00000000-0005-0000-0000-0000BF2D0000}"/>
    <cellStyle name="Poznámka 4 3 2 2" xfId="15366" xr:uid="{00000000-0005-0000-0000-0000C02D0000}"/>
    <cellStyle name="Poznámka 4 3 2 2 2" xfId="21191" xr:uid="{00000000-0005-0000-0000-0000C12D0000}"/>
    <cellStyle name="Poznámka 4 3 2 3" xfId="19667" xr:uid="{00000000-0005-0000-0000-0000C22D0000}"/>
    <cellStyle name="Poznámka 4 3 3" xfId="14025" xr:uid="{00000000-0005-0000-0000-0000C32D0000}"/>
    <cellStyle name="Poznámka 4 3 3 2" xfId="15619" xr:uid="{00000000-0005-0000-0000-0000C42D0000}"/>
    <cellStyle name="Poznámka 4 3 3 2 2" xfId="21444" xr:uid="{00000000-0005-0000-0000-0000C52D0000}"/>
    <cellStyle name="Poznámka 4 3 3 3" xfId="19922" xr:uid="{00000000-0005-0000-0000-0000C62D0000}"/>
    <cellStyle name="Poznámka 4 3 4" xfId="14278" xr:uid="{00000000-0005-0000-0000-0000C72D0000}"/>
    <cellStyle name="Poznámka 4 3 4 2" xfId="15872" xr:uid="{00000000-0005-0000-0000-0000C82D0000}"/>
    <cellStyle name="Poznámka 4 3 4 2 2" xfId="21697" xr:uid="{00000000-0005-0000-0000-0000C92D0000}"/>
    <cellStyle name="Poznámka 4 3 4 3" xfId="20175" xr:uid="{00000000-0005-0000-0000-0000CA2D0000}"/>
    <cellStyle name="Poznámka 4 3 5" xfId="14726" xr:uid="{00000000-0005-0000-0000-0000CB2D0000}"/>
    <cellStyle name="Poznámka 4 3 5 2" xfId="20554" xr:uid="{00000000-0005-0000-0000-0000CC2D0000}"/>
    <cellStyle name="Poznámka 4 3 6" xfId="16703" xr:uid="{00000000-0005-0000-0000-0000CD2D0000}"/>
    <cellStyle name="Poznámka 4 3 6 2" xfId="22527" xr:uid="{00000000-0005-0000-0000-0000CE2D0000}"/>
    <cellStyle name="Poznámka 4 3 7" xfId="17216" xr:uid="{00000000-0005-0000-0000-0000CF2D0000}"/>
    <cellStyle name="Poznámka 4 3 7 2" xfId="23040" xr:uid="{00000000-0005-0000-0000-0000D02D0000}"/>
    <cellStyle name="Poznámka 4 3 8" xfId="17716" xr:uid="{00000000-0005-0000-0000-0000D12D0000}"/>
    <cellStyle name="Poznámka 4 3 8 2" xfId="23540" xr:uid="{00000000-0005-0000-0000-0000D22D0000}"/>
    <cellStyle name="Poznámka 4 3 9" xfId="18173" xr:uid="{00000000-0005-0000-0000-0000D32D0000}"/>
    <cellStyle name="Poznámka 4 3 9 2" xfId="23997" xr:uid="{00000000-0005-0000-0000-0000D42D0000}"/>
    <cellStyle name="Poznámka 4 4" xfId="13346" xr:uid="{00000000-0005-0000-0000-0000D52D0000}"/>
    <cellStyle name="Poznámka 4 4 2" xfId="14983" xr:uid="{00000000-0005-0000-0000-0000D62D0000}"/>
    <cellStyle name="Poznámka 4 4 2 2" xfId="20808" xr:uid="{00000000-0005-0000-0000-0000D72D0000}"/>
    <cellStyle name="Poznámka 4 4 3" xfId="19284" xr:uid="{00000000-0005-0000-0000-0000D82D0000}"/>
    <cellStyle name="Poznámka 4 5" xfId="13639" xr:uid="{00000000-0005-0000-0000-0000D92D0000}"/>
    <cellStyle name="Poznámka 4 5 2" xfId="15276" xr:uid="{00000000-0005-0000-0000-0000DA2D0000}"/>
    <cellStyle name="Poznámka 4 5 2 2" xfId="21101" xr:uid="{00000000-0005-0000-0000-0000DB2D0000}"/>
    <cellStyle name="Poznámka 4 5 3" xfId="19577" xr:uid="{00000000-0005-0000-0000-0000DC2D0000}"/>
    <cellStyle name="Poznámka 4 6" xfId="16245" xr:uid="{00000000-0005-0000-0000-0000DD2D0000}"/>
    <cellStyle name="Poznámka 4 6 2" xfId="22069" xr:uid="{00000000-0005-0000-0000-0000DE2D0000}"/>
    <cellStyle name="Poznámka 4 7" xfId="16375" xr:uid="{00000000-0005-0000-0000-0000DF2D0000}"/>
    <cellStyle name="Poznámka 4 7 2" xfId="22199" xr:uid="{00000000-0005-0000-0000-0000E02D0000}"/>
    <cellStyle name="Poznámka 4 8" xfId="17472" xr:uid="{00000000-0005-0000-0000-0000E12D0000}"/>
    <cellStyle name="Poznámka 4 8 2" xfId="23296" xr:uid="{00000000-0005-0000-0000-0000E22D0000}"/>
    <cellStyle name="Poznámka 5" xfId="257" xr:uid="{00000000-0005-0000-0000-0000E32D0000}"/>
    <cellStyle name="Poznámka 5 10" xfId="17470" xr:uid="{00000000-0005-0000-0000-0000E42D0000}"/>
    <cellStyle name="Poznámka 5 10 2" xfId="23294" xr:uid="{00000000-0005-0000-0000-0000E52D0000}"/>
    <cellStyle name="Poznámka 5 11" xfId="18900" xr:uid="{00000000-0005-0000-0000-0000E62D0000}"/>
    <cellStyle name="Poznámka 5 2" xfId="13211" xr:uid="{00000000-0005-0000-0000-0000E72D0000}"/>
    <cellStyle name="Poznámka 5 2 2" xfId="13861" xr:uid="{00000000-0005-0000-0000-0000E82D0000}"/>
    <cellStyle name="Poznámka 5 2 2 10" xfId="19797" xr:uid="{00000000-0005-0000-0000-0000E92D0000}"/>
    <cellStyle name="Poznámka 5 2 2 2" xfId="15496" xr:uid="{00000000-0005-0000-0000-0000EA2D0000}"/>
    <cellStyle name="Poznámka 5 2 2 2 2" xfId="16801" xr:uid="{00000000-0005-0000-0000-0000EB2D0000}"/>
    <cellStyle name="Poznámka 5 2 2 2 2 2" xfId="17314" xr:uid="{00000000-0005-0000-0000-0000EC2D0000}"/>
    <cellStyle name="Poznámka 5 2 2 2 2 2 2" xfId="23138" xr:uid="{00000000-0005-0000-0000-0000ED2D0000}"/>
    <cellStyle name="Poznámka 5 2 2 2 2 3" xfId="17814" xr:uid="{00000000-0005-0000-0000-0000EE2D0000}"/>
    <cellStyle name="Poznámka 5 2 2 2 2 3 2" xfId="23638" xr:uid="{00000000-0005-0000-0000-0000EF2D0000}"/>
    <cellStyle name="Poznámka 5 2 2 2 2 4" xfId="18271" xr:uid="{00000000-0005-0000-0000-0000F02D0000}"/>
    <cellStyle name="Poznámka 5 2 2 2 2 4 2" xfId="24095" xr:uid="{00000000-0005-0000-0000-0000F12D0000}"/>
    <cellStyle name="Poznámka 5 2 2 2 2 5" xfId="18728" xr:uid="{00000000-0005-0000-0000-0000F22D0000}"/>
    <cellStyle name="Poznámka 5 2 2 2 2 5 2" xfId="24552" xr:uid="{00000000-0005-0000-0000-0000F32D0000}"/>
    <cellStyle name="Poznámka 5 2 2 2 2 6" xfId="22625" xr:uid="{00000000-0005-0000-0000-0000F42D0000}"/>
    <cellStyle name="Poznámka 5 2 2 2 3" xfId="16905" xr:uid="{00000000-0005-0000-0000-0000F52D0000}"/>
    <cellStyle name="Poznámka 5 2 2 2 3 2" xfId="17418" xr:uid="{00000000-0005-0000-0000-0000F62D0000}"/>
    <cellStyle name="Poznámka 5 2 2 2 3 2 2" xfId="23242" xr:uid="{00000000-0005-0000-0000-0000F72D0000}"/>
    <cellStyle name="Poznámka 5 2 2 2 3 3" xfId="17918" xr:uid="{00000000-0005-0000-0000-0000F82D0000}"/>
    <cellStyle name="Poznámka 5 2 2 2 3 3 2" xfId="23742" xr:uid="{00000000-0005-0000-0000-0000F92D0000}"/>
    <cellStyle name="Poznámka 5 2 2 2 3 4" xfId="18375" xr:uid="{00000000-0005-0000-0000-0000FA2D0000}"/>
    <cellStyle name="Poznámka 5 2 2 2 3 4 2" xfId="24199" xr:uid="{00000000-0005-0000-0000-0000FB2D0000}"/>
    <cellStyle name="Poznámka 5 2 2 2 3 5" xfId="18832" xr:uid="{00000000-0005-0000-0000-0000FC2D0000}"/>
    <cellStyle name="Poznámka 5 2 2 2 3 5 2" xfId="24656" xr:uid="{00000000-0005-0000-0000-0000FD2D0000}"/>
    <cellStyle name="Poznámka 5 2 2 2 3 6" xfId="22729" xr:uid="{00000000-0005-0000-0000-0000FE2D0000}"/>
    <cellStyle name="Poznámka 5 2 2 2 4" xfId="16553" xr:uid="{00000000-0005-0000-0000-0000FF2D0000}"/>
    <cellStyle name="Poznámka 5 2 2 2 4 2" xfId="22377" xr:uid="{00000000-0005-0000-0000-0000002E0000}"/>
    <cellStyle name="Poznámka 5 2 2 2 5" xfId="17066" xr:uid="{00000000-0005-0000-0000-0000012E0000}"/>
    <cellStyle name="Poznámka 5 2 2 2 5 2" xfId="22890" xr:uid="{00000000-0005-0000-0000-0000022E0000}"/>
    <cellStyle name="Poznámka 5 2 2 2 6" xfId="17566" xr:uid="{00000000-0005-0000-0000-0000032E0000}"/>
    <cellStyle name="Poznámka 5 2 2 2 6 2" xfId="23390" xr:uid="{00000000-0005-0000-0000-0000042E0000}"/>
    <cellStyle name="Poznámka 5 2 2 2 7" xfId="18023" xr:uid="{00000000-0005-0000-0000-0000052E0000}"/>
    <cellStyle name="Poznámka 5 2 2 2 7 2" xfId="23847" xr:uid="{00000000-0005-0000-0000-0000062E0000}"/>
    <cellStyle name="Poznámka 5 2 2 2 8" xfId="18480" xr:uid="{00000000-0005-0000-0000-0000072E0000}"/>
    <cellStyle name="Poznámka 5 2 2 2 8 2" xfId="24304" xr:uid="{00000000-0005-0000-0000-0000082E0000}"/>
    <cellStyle name="Poznámka 5 2 2 2 9" xfId="21321" xr:uid="{00000000-0005-0000-0000-0000092E0000}"/>
    <cellStyle name="Poznámka 5 2 2 3" xfId="16753" xr:uid="{00000000-0005-0000-0000-00000A2E0000}"/>
    <cellStyle name="Poznámka 5 2 2 3 2" xfId="17266" xr:uid="{00000000-0005-0000-0000-00000B2E0000}"/>
    <cellStyle name="Poznámka 5 2 2 3 2 2" xfId="23090" xr:uid="{00000000-0005-0000-0000-00000C2E0000}"/>
    <cellStyle name="Poznámka 5 2 2 3 3" xfId="17766" xr:uid="{00000000-0005-0000-0000-00000D2E0000}"/>
    <cellStyle name="Poznámka 5 2 2 3 3 2" xfId="23590" xr:uid="{00000000-0005-0000-0000-00000E2E0000}"/>
    <cellStyle name="Poznámka 5 2 2 3 4" xfId="18223" xr:uid="{00000000-0005-0000-0000-00000F2E0000}"/>
    <cellStyle name="Poznámka 5 2 2 3 4 2" xfId="24047" xr:uid="{00000000-0005-0000-0000-0000102E0000}"/>
    <cellStyle name="Poznámka 5 2 2 3 5" xfId="18680" xr:uid="{00000000-0005-0000-0000-0000112E0000}"/>
    <cellStyle name="Poznámka 5 2 2 3 5 2" xfId="24504" xr:uid="{00000000-0005-0000-0000-0000122E0000}"/>
    <cellStyle name="Poznámka 5 2 2 3 6" xfId="22577" xr:uid="{00000000-0005-0000-0000-0000132E0000}"/>
    <cellStyle name="Poznámka 5 2 2 4" xfId="16857" xr:uid="{00000000-0005-0000-0000-0000142E0000}"/>
    <cellStyle name="Poznámka 5 2 2 4 2" xfId="17370" xr:uid="{00000000-0005-0000-0000-0000152E0000}"/>
    <cellStyle name="Poznámka 5 2 2 4 2 2" xfId="23194" xr:uid="{00000000-0005-0000-0000-0000162E0000}"/>
    <cellStyle name="Poznámka 5 2 2 4 3" xfId="17870" xr:uid="{00000000-0005-0000-0000-0000172E0000}"/>
    <cellStyle name="Poznámka 5 2 2 4 3 2" xfId="23694" xr:uid="{00000000-0005-0000-0000-0000182E0000}"/>
    <cellStyle name="Poznámka 5 2 2 4 4" xfId="18327" xr:uid="{00000000-0005-0000-0000-0000192E0000}"/>
    <cellStyle name="Poznámka 5 2 2 4 4 2" xfId="24151" xr:uid="{00000000-0005-0000-0000-00001A2E0000}"/>
    <cellStyle name="Poznámka 5 2 2 4 5" xfId="18784" xr:uid="{00000000-0005-0000-0000-00001B2E0000}"/>
    <cellStyle name="Poznámka 5 2 2 4 5 2" xfId="24608" xr:uid="{00000000-0005-0000-0000-00001C2E0000}"/>
    <cellStyle name="Poznámka 5 2 2 4 6" xfId="22681" xr:uid="{00000000-0005-0000-0000-00001D2E0000}"/>
    <cellStyle name="Poznámka 5 2 2 5" xfId="16505" xr:uid="{00000000-0005-0000-0000-00001E2E0000}"/>
    <cellStyle name="Poznámka 5 2 2 5 2" xfId="22329" xr:uid="{00000000-0005-0000-0000-00001F2E0000}"/>
    <cellStyle name="Poznámka 5 2 2 6" xfId="17018" xr:uid="{00000000-0005-0000-0000-0000202E0000}"/>
    <cellStyle name="Poznámka 5 2 2 6 2" xfId="22842" xr:uid="{00000000-0005-0000-0000-0000212E0000}"/>
    <cellStyle name="Poznámka 5 2 2 7" xfId="17518" xr:uid="{00000000-0005-0000-0000-0000222E0000}"/>
    <cellStyle name="Poznámka 5 2 2 7 2" xfId="23342" xr:uid="{00000000-0005-0000-0000-0000232E0000}"/>
    <cellStyle name="Poznámka 5 2 2 8" xfId="17975" xr:uid="{00000000-0005-0000-0000-0000242E0000}"/>
    <cellStyle name="Poznámka 5 2 2 8 2" xfId="23799" xr:uid="{00000000-0005-0000-0000-0000252E0000}"/>
    <cellStyle name="Poznámka 5 2 2 9" xfId="18432" xr:uid="{00000000-0005-0000-0000-0000262E0000}"/>
    <cellStyle name="Poznámka 5 2 2 9 2" xfId="24256" xr:uid="{00000000-0005-0000-0000-0000272E0000}"/>
    <cellStyle name="Poznámka 5 2 3" xfId="14155" xr:uid="{00000000-0005-0000-0000-0000282E0000}"/>
    <cellStyle name="Poznámka 5 2 3 2" xfId="15749" xr:uid="{00000000-0005-0000-0000-0000292E0000}"/>
    <cellStyle name="Poznámka 5 2 3 2 2" xfId="21574" xr:uid="{00000000-0005-0000-0000-00002A2E0000}"/>
    <cellStyle name="Poznámka 5 2 3 3" xfId="16645" xr:uid="{00000000-0005-0000-0000-00002B2E0000}"/>
    <cellStyle name="Poznámka 5 2 3 3 2" xfId="22469" xr:uid="{00000000-0005-0000-0000-00002C2E0000}"/>
    <cellStyle name="Poznámka 5 2 3 4" xfId="17158" xr:uid="{00000000-0005-0000-0000-00002D2E0000}"/>
    <cellStyle name="Poznámka 5 2 3 4 2" xfId="22982" xr:uid="{00000000-0005-0000-0000-00002E2E0000}"/>
    <cellStyle name="Poznámka 5 2 3 5" xfId="17658" xr:uid="{00000000-0005-0000-0000-00002F2E0000}"/>
    <cellStyle name="Poznámka 5 2 3 5 2" xfId="23482" xr:uid="{00000000-0005-0000-0000-0000302E0000}"/>
    <cellStyle name="Poznámka 5 2 3 6" xfId="18115" xr:uid="{00000000-0005-0000-0000-0000312E0000}"/>
    <cellStyle name="Poznámka 5 2 3 6 2" xfId="23939" xr:uid="{00000000-0005-0000-0000-0000322E0000}"/>
    <cellStyle name="Poznámka 5 2 3 7" xfId="18572" xr:uid="{00000000-0005-0000-0000-0000332E0000}"/>
    <cellStyle name="Poznámka 5 2 3 7 2" xfId="24396" xr:uid="{00000000-0005-0000-0000-0000342E0000}"/>
    <cellStyle name="Poznámka 5 2 3 8" xfId="20052" xr:uid="{00000000-0005-0000-0000-0000352E0000}"/>
    <cellStyle name="Poznámka 5 2 4" xfId="14408" xr:uid="{00000000-0005-0000-0000-0000362E0000}"/>
    <cellStyle name="Poznámka 5 2 4 2" xfId="16002" xr:uid="{00000000-0005-0000-0000-0000372E0000}"/>
    <cellStyle name="Poznámka 5 2 4 2 2" xfId="21827" xr:uid="{00000000-0005-0000-0000-0000382E0000}"/>
    <cellStyle name="Poznámka 5 2 4 3" xfId="20305" xr:uid="{00000000-0005-0000-0000-0000392E0000}"/>
    <cellStyle name="Poznámka 5 2 5" xfId="14856" xr:uid="{00000000-0005-0000-0000-00003A2E0000}"/>
    <cellStyle name="Poznámka 5 2 5 2" xfId="20684" xr:uid="{00000000-0005-0000-0000-00003B2E0000}"/>
    <cellStyle name="Poznámka 5 2 6" xfId="16447" xr:uid="{00000000-0005-0000-0000-00003C2E0000}"/>
    <cellStyle name="Poznámka 5 2 6 2" xfId="22271" xr:uid="{00000000-0005-0000-0000-00003D2E0000}"/>
    <cellStyle name="Poznámka 5 2 7" xfId="16960" xr:uid="{00000000-0005-0000-0000-00003E2E0000}"/>
    <cellStyle name="Poznámka 5 2 7 2" xfId="22784" xr:uid="{00000000-0005-0000-0000-00003F2E0000}"/>
    <cellStyle name="Poznámka 5 2 8" xfId="19153" xr:uid="{00000000-0005-0000-0000-0000402E0000}"/>
    <cellStyle name="Poznámka 5 3" xfId="13101" xr:uid="{00000000-0005-0000-0000-0000412E0000}"/>
    <cellStyle name="Poznámka 5 3 10" xfId="18628" xr:uid="{00000000-0005-0000-0000-0000422E0000}"/>
    <cellStyle name="Poznámka 5 3 10 2" xfId="24452" xr:uid="{00000000-0005-0000-0000-0000432E0000}"/>
    <cellStyle name="Poznámka 5 3 11" xfId="19044" xr:uid="{00000000-0005-0000-0000-0000442E0000}"/>
    <cellStyle name="Poznámka 5 3 2" xfId="13752" xr:uid="{00000000-0005-0000-0000-0000452E0000}"/>
    <cellStyle name="Poznámka 5 3 2 2" xfId="15387" xr:uid="{00000000-0005-0000-0000-0000462E0000}"/>
    <cellStyle name="Poznámka 5 3 2 2 2" xfId="21212" xr:uid="{00000000-0005-0000-0000-0000472E0000}"/>
    <cellStyle name="Poznámka 5 3 2 3" xfId="19688" xr:uid="{00000000-0005-0000-0000-0000482E0000}"/>
    <cellStyle name="Poznámka 5 3 3" xfId="14046" xr:uid="{00000000-0005-0000-0000-0000492E0000}"/>
    <cellStyle name="Poznámka 5 3 3 2" xfId="15640" xr:uid="{00000000-0005-0000-0000-00004A2E0000}"/>
    <cellStyle name="Poznámka 5 3 3 2 2" xfId="21465" xr:uid="{00000000-0005-0000-0000-00004B2E0000}"/>
    <cellStyle name="Poznámka 5 3 3 3" xfId="19943" xr:uid="{00000000-0005-0000-0000-00004C2E0000}"/>
    <cellStyle name="Poznámka 5 3 4" xfId="14299" xr:uid="{00000000-0005-0000-0000-00004D2E0000}"/>
    <cellStyle name="Poznámka 5 3 4 2" xfId="15893" xr:uid="{00000000-0005-0000-0000-00004E2E0000}"/>
    <cellStyle name="Poznámka 5 3 4 2 2" xfId="21718" xr:uid="{00000000-0005-0000-0000-00004F2E0000}"/>
    <cellStyle name="Poznámka 5 3 4 3" xfId="20196" xr:uid="{00000000-0005-0000-0000-0000502E0000}"/>
    <cellStyle name="Poznámka 5 3 5" xfId="14747" xr:uid="{00000000-0005-0000-0000-0000512E0000}"/>
    <cellStyle name="Poznámka 5 3 5 2" xfId="20575" xr:uid="{00000000-0005-0000-0000-0000522E0000}"/>
    <cellStyle name="Poznámka 5 3 6" xfId="16701" xr:uid="{00000000-0005-0000-0000-0000532E0000}"/>
    <cellStyle name="Poznámka 5 3 6 2" xfId="22525" xr:uid="{00000000-0005-0000-0000-0000542E0000}"/>
    <cellStyle name="Poznámka 5 3 7" xfId="17214" xr:uid="{00000000-0005-0000-0000-0000552E0000}"/>
    <cellStyle name="Poznámka 5 3 7 2" xfId="23038" xr:uid="{00000000-0005-0000-0000-0000562E0000}"/>
    <cellStyle name="Poznámka 5 3 8" xfId="17714" xr:uid="{00000000-0005-0000-0000-0000572E0000}"/>
    <cellStyle name="Poznámka 5 3 8 2" xfId="23538" xr:uid="{00000000-0005-0000-0000-0000582E0000}"/>
    <cellStyle name="Poznámka 5 3 9" xfId="18171" xr:uid="{00000000-0005-0000-0000-0000592E0000}"/>
    <cellStyle name="Poznámka 5 3 9 2" xfId="23995" xr:uid="{00000000-0005-0000-0000-00005A2E0000}"/>
    <cellStyle name="Poznámka 5 4" xfId="13367" xr:uid="{00000000-0005-0000-0000-00005B2E0000}"/>
    <cellStyle name="Poznámka 5 4 2" xfId="15004" xr:uid="{00000000-0005-0000-0000-00005C2E0000}"/>
    <cellStyle name="Poznámka 5 4 2 2" xfId="20829" xr:uid="{00000000-0005-0000-0000-00005D2E0000}"/>
    <cellStyle name="Poznámka 5 4 3" xfId="19305" xr:uid="{00000000-0005-0000-0000-00005E2E0000}"/>
    <cellStyle name="Poznámka 5 5" xfId="13618" xr:uid="{00000000-0005-0000-0000-00005F2E0000}"/>
    <cellStyle name="Poznámka 5 5 2" xfId="15255" xr:uid="{00000000-0005-0000-0000-0000602E0000}"/>
    <cellStyle name="Poznámka 5 5 2 2" xfId="21080" xr:uid="{00000000-0005-0000-0000-0000612E0000}"/>
    <cellStyle name="Poznámka 5 5 3" xfId="19556" xr:uid="{00000000-0005-0000-0000-0000622E0000}"/>
    <cellStyle name="Poznámka 5 6" xfId="13669" xr:uid="{00000000-0005-0000-0000-0000632E0000}"/>
    <cellStyle name="Poznámka 5 6 2" xfId="15304" xr:uid="{00000000-0005-0000-0000-0000642E0000}"/>
    <cellStyle name="Poznámka 5 6 2 2" xfId="21129" xr:uid="{00000000-0005-0000-0000-0000652E0000}"/>
    <cellStyle name="Poznámka 5 6 3" xfId="19605" xr:uid="{00000000-0005-0000-0000-0000662E0000}"/>
    <cellStyle name="Poznámka 5 7" xfId="14518" xr:uid="{00000000-0005-0000-0000-0000672E0000}"/>
    <cellStyle name="Poznámka 5 7 2" xfId="16111" xr:uid="{00000000-0005-0000-0000-0000682E0000}"/>
    <cellStyle name="Poznámka 5 7 2 2" xfId="21936" xr:uid="{00000000-0005-0000-0000-0000692E0000}"/>
    <cellStyle name="Poznámka 5 7 3" xfId="20414" xr:uid="{00000000-0005-0000-0000-00006A2E0000}"/>
    <cellStyle name="Poznámka 5 8" xfId="16247" xr:uid="{00000000-0005-0000-0000-00006B2E0000}"/>
    <cellStyle name="Poznámka 5 8 2" xfId="22071" xr:uid="{00000000-0005-0000-0000-00006C2E0000}"/>
    <cellStyle name="Poznámka 5 9" xfId="16373" xr:uid="{00000000-0005-0000-0000-00006D2E0000}"/>
    <cellStyle name="Poznámka 5 9 2" xfId="22197" xr:uid="{00000000-0005-0000-0000-00006E2E0000}"/>
    <cellStyle name="Poznámka 6" xfId="13051" xr:uid="{00000000-0005-0000-0000-00006F2E0000}"/>
    <cellStyle name="Poznámka 6 10" xfId="18643" xr:uid="{00000000-0005-0000-0000-0000702E0000}"/>
    <cellStyle name="Poznámka 6 10 2" xfId="24467" xr:uid="{00000000-0005-0000-0000-0000712E0000}"/>
    <cellStyle name="Poznámka 6 11" xfId="18996" xr:uid="{00000000-0005-0000-0000-0000722E0000}"/>
    <cellStyle name="Poznámka 6 2" xfId="13704" xr:uid="{00000000-0005-0000-0000-0000732E0000}"/>
    <cellStyle name="Poznámka 6 2 2" xfId="15339" xr:uid="{00000000-0005-0000-0000-0000742E0000}"/>
    <cellStyle name="Poznámka 6 2 2 2" xfId="21164" xr:uid="{00000000-0005-0000-0000-0000752E0000}"/>
    <cellStyle name="Poznámka 6 2 3" xfId="19640" xr:uid="{00000000-0005-0000-0000-0000762E0000}"/>
    <cellStyle name="Poznámka 6 3" xfId="13998" xr:uid="{00000000-0005-0000-0000-0000772E0000}"/>
    <cellStyle name="Poznámka 6 3 2" xfId="15592" xr:uid="{00000000-0005-0000-0000-0000782E0000}"/>
    <cellStyle name="Poznámka 6 3 2 2" xfId="21417" xr:uid="{00000000-0005-0000-0000-0000792E0000}"/>
    <cellStyle name="Poznámka 6 3 3" xfId="19895" xr:uid="{00000000-0005-0000-0000-00007A2E0000}"/>
    <cellStyle name="Poznámka 6 4" xfId="14251" xr:uid="{00000000-0005-0000-0000-00007B2E0000}"/>
    <cellStyle name="Poznámka 6 4 2" xfId="15845" xr:uid="{00000000-0005-0000-0000-00007C2E0000}"/>
    <cellStyle name="Poznámka 6 4 2 2" xfId="21670" xr:uid="{00000000-0005-0000-0000-00007D2E0000}"/>
    <cellStyle name="Poznámka 6 4 3" xfId="20148" xr:uid="{00000000-0005-0000-0000-00007E2E0000}"/>
    <cellStyle name="Poznámka 6 5" xfId="14699" xr:uid="{00000000-0005-0000-0000-00007F2E0000}"/>
    <cellStyle name="Poznámka 6 5 2" xfId="20527" xr:uid="{00000000-0005-0000-0000-0000802E0000}"/>
    <cellStyle name="Poznámka 6 6" xfId="16716" xr:uid="{00000000-0005-0000-0000-0000812E0000}"/>
    <cellStyle name="Poznámka 6 6 2" xfId="22540" xr:uid="{00000000-0005-0000-0000-0000822E0000}"/>
    <cellStyle name="Poznámka 6 7" xfId="17229" xr:uid="{00000000-0005-0000-0000-0000832E0000}"/>
    <cellStyle name="Poznámka 6 7 2" xfId="23053" xr:uid="{00000000-0005-0000-0000-0000842E0000}"/>
    <cellStyle name="Poznámka 6 8" xfId="17729" xr:uid="{00000000-0005-0000-0000-0000852E0000}"/>
    <cellStyle name="Poznámka 6 8 2" xfId="23553" xr:uid="{00000000-0005-0000-0000-0000862E0000}"/>
    <cellStyle name="Poznámka 6 9" xfId="18186" xr:uid="{00000000-0005-0000-0000-0000872E0000}"/>
    <cellStyle name="Poznámka 6 9 2" xfId="24010" xr:uid="{00000000-0005-0000-0000-0000882E0000}"/>
    <cellStyle name="Poznámka 7" xfId="13317" xr:uid="{00000000-0005-0000-0000-0000892E0000}"/>
    <cellStyle name="Poznámka 7 2" xfId="14955" xr:uid="{00000000-0005-0000-0000-00008A2E0000}"/>
    <cellStyle name="Poznámka 7 2 2" xfId="20780" xr:uid="{00000000-0005-0000-0000-00008B2E0000}"/>
    <cellStyle name="Poznámka 7 3" xfId="19256" xr:uid="{00000000-0005-0000-0000-00008C2E0000}"/>
    <cellStyle name="Poznámka 8" xfId="13666" xr:uid="{00000000-0005-0000-0000-00008D2E0000}"/>
    <cellStyle name="Poznámka 8 2" xfId="15302" xr:uid="{00000000-0005-0000-0000-00008E2E0000}"/>
    <cellStyle name="Poznámka 8 2 2" xfId="21127" xr:uid="{00000000-0005-0000-0000-00008F2E0000}"/>
    <cellStyle name="Poznámka 8 3" xfId="19603" xr:uid="{00000000-0005-0000-0000-0000902E0000}"/>
    <cellStyle name="Poznámka 9" xfId="16232" xr:uid="{00000000-0005-0000-0000-0000912E0000}"/>
    <cellStyle name="Poznámka 9 2" xfId="22056" xr:uid="{00000000-0005-0000-0000-0000922E0000}"/>
    <cellStyle name="Propojená buňka" xfId="37" xr:uid="{00000000-0005-0000-0000-0000932E0000}"/>
    <cellStyle name="S0" xfId="13970" xr:uid="{00000000-0005-0000-0000-0000942E0000}"/>
    <cellStyle name="S10" xfId="13980" xr:uid="{00000000-0005-0000-0000-0000952E0000}"/>
    <cellStyle name="S11" xfId="13981" xr:uid="{00000000-0005-0000-0000-0000962E0000}"/>
    <cellStyle name="S12" xfId="13982" xr:uid="{00000000-0005-0000-0000-0000972E0000}"/>
    <cellStyle name="S13" xfId="13972" xr:uid="{00000000-0005-0000-0000-0000982E0000}"/>
    <cellStyle name="S2" xfId="13973" xr:uid="{00000000-0005-0000-0000-0000992E0000}"/>
    <cellStyle name="S3" xfId="13971" xr:uid="{00000000-0005-0000-0000-00009A2E0000}"/>
    <cellStyle name="S4" xfId="13974" xr:uid="{00000000-0005-0000-0000-00009B2E0000}"/>
    <cellStyle name="S5" xfId="13975" xr:uid="{00000000-0005-0000-0000-00009C2E0000}"/>
    <cellStyle name="S6" xfId="13976" xr:uid="{00000000-0005-0000-0000-00009D2E0000}"/>
    <cellStyle name="S7" xfId="13977" xr:uid="{00000000-0005-0000-0000-00009E2E0000}"/>
    <cellStyle name="S8" xfId="13978" xr:uid="{00000000-0005-0000-0000-00009F2E0000}"/>
    <cellStyle name="S9" xfId="13979" xr:uid="{00000000-0005-0000-0000-0000A02E0000}"/>
    <cellStyle name="SAPBEXstdItem" xfId="168" xr:uid="{00000000-0005-0000-0000-0000A12E0000}"/>
    <cellStyle name="SAPBEXstdItem 10" xfId="14504" xr:uid="{00000000-0005-0000-0000-0000A22E0000}"/>
    <cellStyle name="SAPBEXstdItem 10 2" xfId="16097" xr:uid="{00000000-0005-0000-0000-0000A32E0000}"/>
    <cellStyle name="SAPBEXstdItem 10 2 2" xfId="21922" xr:uid="{00000000-0005-0000-0000-0000A42E0000}"/>
    <cellStyle name="SAPBEXstdItem 10 3" xfId="20400" xr:uid="{00000000-0005-0000-0000-0000A52E0000}"/>
    <cellStyle name="SAPBEXstdItem 11" xfId="16248" xr:uid="{00000000-0005-0000-0000-0000A62E0000}"/>
    <cellStyle name="SAPBEXstdItem 11 2" xfId="22072" xr:uid="{00000000-0005-0000-0000-0000A72E0000}"/>
    <cellStyle name="SAPBEXstdItem 12" xfId="16371" xr:uid="{00000000-0005-0000-0000-0000A82E0000}"/>
    <cellStyle name="SAPBEXstdItem 12 2" xfId="22195" xr:uid="{00000000-0005-0000-0000-0000A92E0000}"/>
    <cellStyle name="SAPBEXstdItem 13" xfId="17469" xr:uid="{00000000-0005-0000-0000-0000AA2E0000}"/>
    <cellStyle name="SAPBEXstdItem 13 2" xfId="23293" xr:uid="{00000000-0005-0000-0000-0000AB2E0000}"/>
    <cellStyle name="SAPBEXstdItem 14" xfId="18884" xr:uid="{00000000-0005-0000-0000-0000AC2E0000}"/>
    <cellStyle name="SAPBEXstdItem 2" xfId="208" xr:uid="{00000000-0005-0000-0000-0000AD2E0000}"/>
    <cellStyle name="SAPBEXstdItem 2 10" xfId="14510" xr:uid="{00000000-0005-0000-0000-0000AE2E0000}"/>
    <cellStyle name="SAPBEXstdItem 2 10 2" xfId="16103" xr:uid="{00000000-0005-0000-0000-0000AF2E0000}"/>
    <cellStyle name="SAPBEXstdItem 2 10 2 2" xfId="21928" xr:uid="{00000000-0005-0000-0000-0000B02E0000}"/>
    <cellStyle name="SAPBEXstdItem 2 10 3" xfId="20406" xr:uid="{00000000-0005-0000-0000-0000B12E0000}"/>
    <cellStyle name="SAPBEXstdItem 2 11" xfId="16249" xr:uid="{00000000-0005-0000-0000-0000B22E0000}"/>
    <cellStyle name="SAPBEXstdItem 2 11 2" xfId="22073" xr:uid="{00000000-0005-0000-0000-0000B32E0000}"/>
    <cellStyle name="SAPBEXstdItem 2 12" xfId="16370" xr:uid="{00000000-0005-0000-0000-0000B42E0000}"/>
    <cellStyle name="SAPBEXstdItem 2 12 2" xfId="22194" xr:uid="{00000000-0005-0000-0000-0000B52E0000}"/>
    <cellStyle name="SAPBEXstdItem 2 13" xfId="17468" xr:uid="{00000000-0005-0000-0000-0000B62E0000}"/>
    <cellStyle name="SAPBEXstdItem 2 13 2" xfId="23292" xr:uid="{00000000-0005-0000-0000-0000B72E0000}"/>
    <cellStyle name="SAPBEXstdItem 2 14" xfId="18891" xr:uid="{00000000-0005-0000-0000-0000B82E0000}"/>
    <cellStyle name="SAPBEXstdItem 2 2" xfId="219" xr:uid="{00000000-0005-0000-0000-0000B92E0000}"/>
    <cellStyle name="SAPBEXstdItem 2 2 10" xfId="16369" xr:uid="{00000000-0005-0000-0000-0000BA2E0000}"/>
    <cellStyle name="SAPBEXstdItem 2 2 10 2" xfId="22193" xr:uid="{00000000-0005-0000-0000-0000BB2E0000}"/>
    <cellStyle name="SAPBEXstdItem 2 2 11" xfId="17467" xr:uid="{00000000-0005-0000-0000-0000BC2E0000}"/>
    <cellStyle name="SAPBEXstdItem 2 2 11 2" xfId="23291" xr:uid="{00000000-0005-0000-0000-0000BD2E0000}"/>
    <cellStyle name="SAPBEXstdItem 2 2 12" xfId="18893" xr:uid="{00000000-0005-0000-0000-0000BE2E0000}"/>
    <cellStyle name="SAPBEXstdItem 2 2 2" xfId="254" xr:uid="{00000000-0005-0000-0000-0000BF2E0000}"/>
    <cellStyle name="SAPBEXstdItem 2 2 2 10" xfId="17466" xr:uid="{00000000-0005-0000-0000-0000C02E0000}"/>
    <cellStyle name="SAPBEXstdItem 2 2 2 10 2" xfId="23290" xr:uid="{00000000-0005-0000-0000-0000C12E0000}"/>
    <cellStyle name="SAPBEXstdItem 2 2 2 11" xfId="18898" xr:uid="{00000000-0005-0000-0000-0000C22E0000}"/>
    <cellStyle name="SAPBEXstdItem 2 2 2 2" xfId="305" xr:uid="{00000000-0005-0000-0000-0000C32E0000}"/>
    <cellStyle name="SAPBEXstdItem 2 2 2 2 10" xfId="16958" xr:uid="{00000000-0005-0000-0000-0000C42E0000}"/>
    <cellStyle name="SAPBEXstdItem 2 2 2 2 10 2" xfId="22782" xr:uid="{00000000-0005-0000-0000-0000C52E0000}"/>
    <cellStyle name="SAPBEXstdItem 2 2 2 2 11" xfId="18946" xr:uid="{00000000-0005-0000-0000-0000C62E0000}"/>
    <cellStyle name="SAPBEXstdItem 2 2 2 2 2" xfId="13257" xr:uid="{00000000-0005-0000-0000-0000C72E0000}"/>
    <cellStyle name="SAPBEXstdItem 2 2 2 2 2 2" xfId="13907" xr:uid="{00000000-0005-0000-0000-0000C82E0000}"/>
    <cellStyle name="SAPBEXstdItem 2 2 2 2 2 2 10" xfId="19843" xr:uid="{00000000-0005-0000-0000-0000C92E0000}"/>
    <cellStyle name="SAPBEXstdItem 2 2 2 2 2 2 2" xfId="15542" xr:uid="{00000000-0005-0000-0000-0000CA2E0000}"/>
    <cellStyle name="SAPBEXstdItem 2 2 2 2 2 2 2 2" xfId="16847" xr:uid="{00000000-0005-0000-0000-0000CB2E0000}"/>
    <cellStyle name="SAPBEXstdItem 2 2 2 2 2 2 2 2 2" xfId="17360" xr:uid="{00000000-0005-0000-0000-0000CC2E0000}"/>
    <cellStyle name="SAPBEXstdItem 2 2 2 2 2 2 2 2 2 2" xfId="23184" xr:uid="{00000000-0005-0000-0000-0000CD2E0000}"/>
    <cellStyle name="SAPBEXstdItem 2 2 2 2 2 2 2 2 3" xfId="17860" xr:uid="{00000000-0005-0000-0000-0000CE2E0000}"/>
    <cellStyle name="SAPBEXstdItem 2 2 2 2 2 2 2 2 3 2" xfId="23684" xr:uid="{00000000-0005-0000-0000-0000CF2E0000}"/>
    <cellStyle name="SAPBEXstdItem 2 2 2 2 2 2 2 2 4" xfId="18317" xr:uid="{00000000-0005-0000-0000-0000D02E0000}"/>
    <cellStyle name="SAPBEXstdItem 2 2 2 2 2 2 2 2 4 2" xfId="24141" xr:uid="{00000000-0005-0000-0000-0000D12E0000}"/>
    <cellStyle name="SAPBEXstdItem 2 2 2 2 2 2 2 2 5" xfId="18774" xr:uid="{00000000-0005-0000-0000-0000D22E0000}"/>
    <cellStyle name="SAPBEXstdItem 2 2 2 2 2 2 2 2 5 2" xfId="24598" xr:uid="{00000000-0005-0000-0000-0000D32E0000}"/>
    <cellStyle name="SAPBEXstdItem 2 2 2 2 2 2 2 2 6" xfId="22671" xr:uid="{00000000-0005-0000-0000-0000D42E0000}"/>
    <cellStyle name="SAPBEXstdItem 2 2 2 2 2 2 2 3" xfId="16951" xr:uid="{00000000-0005-0000-0000-0000D52E0000}"/>
    <cellStyle name="SAPBEXstdItem 2 2 2 2 2 2 2 3 2" xfId="17464" xr:uid="{00000000-0005-0000-0000-0000D62E0000}"/>
    <cellStyle name="SAPBEXstdItem 2 2 2 2 2 2 2 3 2 2" xfId="23288" xr:uid="{00000000-0005-0000-0000-0000D72E0000}"/>
    <cellStyle name="SAPBEXstdItem 2 2 2 2 2 2 2 3 3" xfId="17964" xr:uid="{00000000-0005-0000-0000-0000D82E0000}"/>
    <cellStyle name="SAPBEXstdItem 2 2 2 2 2 2 2 3 3 2" xfId="23788" xr:uid="{00000000-0005-0000-0000-0000D92E0000}"/>
    <cellStyle name="SAPBEXstdItem 2 2 2 2 2 2 2 3 4" xfId="18421" xr:uid="{00000000-0005-0000-0000-0000DA2E0000}"/>
    <cellStyle name="SAPBEXstdItem 2 2 2 2 2 2 2 3 4 2" xfId="24245" xr:uid="{00000000-0005-0000-0000-0000DB2E0000}"/>
    <cellStyle name="SAPBEXstdItem 2 2 2 2 2 2 2 3 5" xfId="18878" xr:uid="{00000000-0005-0000-0000-0000DC2E0000}"/>
    <cellStyle name="SAPBEXstdItem 2 2 2 2 2 2 2 3 5 2" xfId="24702" xr:uid="{00000000-0005-0000-0000-0000DD2E0000}"/>
    <cellStyle name="SAPBEXstdItem 2 2 2 2 2 2 2 3 6" xfId="22775" xr:uid="{00000000-0005-0000-0000-0000DE2E0000}"/>
    <cellStyle name="SAPBEXstdItem 2 2 2 2 2 2 2 4" xfId="16599" xr:uid="{00000000-0005-0000-0000-0000DF2E0000}"/>
    <cellStyle name="SAPBEXstdItem 2 2 2 2 2 2 2 4 2" xfId="22423" xr:uid="{00000000-0005-0000-0000-0000E02E0000}"/>
    <cellStyle name="SAPBEXstdItem 2 2 2 2 2 2 2 5" xfId="17112" xr:uid="{00000000-0005-0000-0000-0000E12E0000}"/>
    <cellStyle name="SAPBEXstdItem 2 2 2 2 2 2 2 5 2" xfId="22936" xr:uid="{00000000-0005-0000-0000-0000E22E0000}"/>
    <cellStyle name="SAPBEXstdItem 2 2 2 2 2 2 2 6" xfId="17612" xr:uid="{00000000-0005-0000-0000-0000E32E0000}"/>
    <cellStyle name="SAPBEXstdItem 2 2 2 2 2 2 2 6 2" xfId="23436" xr:uid="{00000000-0005-0000-0000-0000E42E0000}"/>
    <cellStyle name="SAPBEXstdItem 2 2 2 2 2 2 2 7" xfId="18069" xr:uid="{00000000-0005-0000-0000-0000E52E0000}"/>
    <cellStyle name="SAPBEXstdItem 2 2 2 2 2 2 2 7 2" xfId="23893" xr:uid="{00000000-0005-0000-0000-0000E62E0000}"/>
    <cellStyle name="SAPBEXstdItem 2 2 2 2 2 2 2 8" xfId="18526" xr:uid="{00000000-0005-0000-0000-0000E72E0000}"/>
    <cellStyle name="SAPBEXstdItem 2 2 2 2 2 2 2 8 2" xfId="24350" xr:uid="{00000000-0005-0000-0000-0000E82E0000}"/>
    <cellStyle name="SAPBEXstdItem 2 2 2 2 2 2 2 9" xfId="21367" xr:uid="{00000000-0005-0000-0000-0000E92E0000}"/>
    <cellStyle name="SAPBEXstdItem 2 2 2 2 2 2 3" xfId="16799" xr:uid="{00000000-0005-0000-0000-0000EA2E0000}"/>
    <cellStyle name="SAPBEXstdItem 2 2 2 2 2 2 3 2" xfId="17312" xr:uid="{00000000-0005-0000-0000-0000EB2E0000}"/>
    <cellStyle name="SAPBEXstdItem 2 2 2 2 2 2 3 2 2" xfId="23136" xr:uid="{00000000-0005-0000-0000-0000EC2E0000}"/>
    <cellStyle name="SAPBEXstdItem 2 2 2 2 2 2 3 3" xfId="17812" xr:uid="{00000000-0005-0000-0000-0000ED2E0000}"/>
    <cellStyle name="SAPBEXstdItem 2 2 2 2 2 2 3 3 2" xfId="23636" xr:uid="{00000000-0005-0000-0000-0000EE2E0000}"/>
    <cellStyle name="SAPBEXstdItem 2 2 2 2 2 2 3 4" xfId="18269" xr:uid="{00000000-0005-0000-0000-0000EF2E0000}"/>
    <cellStyle name="SAPBEXstdItem 2 2 2 2 2 2 3 4 2" xfId="24093" xr:uid="{00000000-0005-0000-0000-0000F02E0000}"/>
    <cellStyle name="SAPBEXstdItem 2 2 2 2 2 2 3 5" xfId="18726" xr:uid="{00000000-0005-0000-0000-0000F12E0000}"/>
    <cellStyle name="SAPBEXstdItem 2 2 2 2 2 2 3 5 2" xfId="24550" xr:uid="{00000000-0005-0000-0000-0000F22E0000}"/>
    <cellStyle name="SAPBEXstdItem 2 2 2 2 2 2 3 6" xfId="22623" xr:uid="{00000000-0005-0000-0000-0000F32E0000}"/>
    <cellStyle name="SAPBEXstdItem 2 2 2 2 2 2 4" xfId="16903" xr:uid="{00000000-0005-0000-0000-0000F42E0000}"/>
    <cellStyle name="SAPBEXstdItem 2 2 2 2 2 2 4 2" xfId="17416" xr:uid="{00000000-0005-0000-0000-0000F52E0000}"/>
    <cellStyle name="SAPBEXstdItem 2 2 2 2 2 2 4 2 2" xfId="23240" xr:uid="{00000000-0005-0000-0000-0000F62E0000}"/>
    <cellStyle name="SAPBEXstdItem 2 2 2 2 2 2 4 3" xfId="17916" xr:uid="{00000000-0005-0000-0000-0000F72E0000}"/>
    <cellStyle name="SAPBEXstdItem 2 2 2 2 2 2 4 3 2" xfId="23740" xr:uid="{00000000-0005-0000-0000-0000F82E0000}"/>
    <cellStyle name="SAPBEXstdItem 2 2 2 2 2 2 4 4" xfId="18373" xr:uid="{00000000-0005-0000-0000-0000F92E0000}"/>
    <cellStyle name="SAPBEXstdItem 2 2 2 2 2 2 4 4 2" xfId="24197" xr:uid="{00000000-0005-0000-0000-0000FA2E0000}"/>
    <cellStyle name="SAPBEXstdItem 2 2 2 2 2 2 4 5" xfId="18830" xr:uid="{00000000-0005-0000-0000-0000FB2E0000}"/>
    <cellStyle name="SAPBEXstdItem 2 2 2 2 2 2 4 5 2" xfId="24654" xr:uid="{00000000-0005-0000-0000-0000FC2E0000}"/>
    <cellStyle name="SAPBEXstdItem 2 2 2 2 2 2 4 6" xfId="22727" xr:uid="{00000000-0005-0000-0000-0000FD2E0000}"/>
    <cellStyle name="SAPBEXstdItem 2 2 2 2 2 2 5" xfId="16551" xr:uid="{00000000-0005-0000-0000-0000FE2E0000}"/>
    <cellStyle name="SAPBEXstdItem 2 2 2 2 2 2 5 2" xfId="22375" xr:uid="{00000000-0005-0000-0000-0000FF2E0000}"/>
    <cellStyle name="SAPBEXstdItem 2 2 2 2 2 2 6" xfId="17064" xr:uid="{00000000-0005-0000-0000-0000002F0000}"/>
    <cellStyle name="SAPBEXstdItem 2 2 2 2 2 2 6 2" xfId="22888" xr:uid="{00000000-0005-0000-0000-0000012F0000}"/>
    <cellStyle name="SAPBEXstdItem 2 2 2 2 2 2 7" xfId="17564" xr:uid="{00000000-0005-0000-0000-0000022F0000}"/>
    <cellStyle name="SAPBEXstdItem 2 2 2 2 2 2 7 2" xfId="23388" xr:uid="{00000000-0005-0000-0000-0000032F0000}"/>
    <cellStyle name="SAPBEXstdItem 2 2 2 2 2 2 8" xfId="18021" xr:uid="{00000000-0005-0000-0000-0000042F0000}"/>
    <cellStyle name="SAPBEXstdItem 2 2 2 2 2 2 8 2" xfId="23845" xr:uid="{00000000-0005-0000-0000-0000052F0000}"/>
    <cellStyle name="SAPBEXstdItem 2 2 2 2 2 2 9" xfId="18478" xr:uid="{00000000-0005-0000-0000-0000062F0000}"/>
    <cellStyle name="SAPBEXstdItem 2 2 2 2 2 2 9 2" xfId="24302" xr:uid="{00000000-0005-0000-0000-0000072F0000}"/>
    <cellStyle name="SAPBEXstdItem 2 2 2 2 2 3" xfId="14201" xr:uid="{00000000-0005-0000-0000-0000082F0000}"/>
    <cellStyle name="SAPBEXstdItem 2 2 2 2 2 3 2" xfId="15795" xr:uid="{00000000-0005-0000-0000-0000092F0000}"/>
    <cellStyle name="SAPBEXstdItem 2 2 2 2 2 3 2 2" xfId="16751" xr:uid="{00000000-0005-0000-0000-00000A2F0000}"/>
    <cellStyle name="SAPBEXstdItem 2 2 2 2 2 3 2 2 2" xfId="22575" xr:uid="{00000000-0005-0000-0000-00000B2F0000}"/>
    <cellStyle name="SAPBEXstdItem 2 2 2 2 2 3 2 3" xfId="17264" xr:uid="{00000000-0005-0000-0000-00000C2F0000}"/>
    <cellStyle name="SAPBEXstdItem 2 2 2 2 2 3 2 3 2" xfId="23088" xr:uid="{00000000-0005-0000-0000-00000D2F0000}"/>
    <cellStyle name="SAPBEXstdItem 2 2 2 2 2 3 2 4" xfId="17764" xr:uid="{00000000-0005-0000-0000-00000E2F0000}"/>
    <cellStyle name="SAPBEXstdItem 2 2 2 2 2 3 2 4 2" xfId="23588" xr:uid="{00000000-0005-0000-0000-00000F2F0000}"/>
    <cellStyle name="SAPBEXstdItem 2 2 2 2 2 3 2 5" xfId="18221" xr:uid="{00000000-0005-0000-0000-0000102F0000}"/>
    <cellStyle name="SAPBEXstdItem 2 2 2 2 2 3 2 5 2" xfId="24045" xr:uid="{00000000-0005-0000-0000-0000112F0000}"/>
    <cellStyle name="SAPBEXstdItem 2 2 2 2 2 3 2 6" xfId="18678" xr:uid="{00000000-0005-0000-0000-0000122F0000}"/>
    <cellStyle name="SAPBEXstdItem 2 2 2 2 2 3 2 6 2" xfId="24502" xr:uid="{00000000-0005-0000-0000-0000132F0000}"/>
    <cellStyle name="SAPBEXstdItem 2 2 2 2 2 3 2 7" xfId="21620" xr:uid="{00000000-0005-0000-0000-0000142F0000}"/>
    <cellStyle name="SAPBEXstdItem 2 2 2 2 2 3 3" xfId="16855" xr:uid="{00000000-0005-0000-0000-0000152F0000}"/>
    <cellStyle name="SAPBEXstdItem 2 2 2 2 2 3 3 2" xfId="17368" xr:uid="{00000000-0005-0000-0000-0000162F0000}"/>
    <cellStyle name="SAPBEXstdItem 2 2 2 2 2 3 3 2 2" xfId="23192" xr:uid="{00000000-0005-0000-0000-0000172F0000}"/>
    <cellStyle name="SAPBEXstdItem 2 2 2 2 2 3 3 3" xfId="17868" xr:uid="{00000000-0005-0000-0000-0000182F0000}"/>
    <cellStyle name="SAPBEXstdItem 2 2 2 2 2 3 3 3 2" xfId="23692" xr:uid="{00000000-0005-0000-0000-0000192F0000}"/>
    <cellStyle name="SAPBEXstdItem 2 2 2 2 2 3 3 4" xfId="18325" xr:uid="{00000000-0005-0000-0000-00001A2F0000}"/>
    <cellStyle name="SAPBEXstdItem 2 2 2 2 2 3 3 4 2" xfId="24149" xr:uid="{00000000-0005-0000-0000-00001B2F0000}"/>
    <cellStyle name="SAPBEXstdItem 2 2 2 2 2 3 3 5" xfId="18782" xr:uid="{00000000-0005-0000-0000-00001C2F0000}"/>
    <cellStyle name="SAPBEXstdItem 2 2 2 2 2 3 3 5 2" xfId="24606" xr:uid="{00000000-0005-0000-0000-00001D2F0000}"/>
    <cellStyle name="SAPBEXstdItem 2 2 2 2 2 3 3 6" xfId="22679" xr:uid="{00000000-0005-0000-0000-00001E2F0000}"/>
    <cellStyle name="SAPBEXstdItem 2 2 2 2 2 3 4" xfId="16503" xr:uid="{00000000-0005-0000-0000-00001F2F0000}"/>
    <cellStyle name="SAPBEXstdItem 2 2 2 2 2 3 4 2" xfId="22327" xr:uid="{00000000-0005-0000-0000-0000202F0000}"/>
    <cellStyle name="SAPBEXstdItem 2 2 2 2 2 3 5" xfId="17016" xr:uid="{00000000-0005-0000-0000-0000212F0000}"/>
    <cellStyle name="SAPBEXstdItem 2 2 2 2 2 3 5 2" xfId="22840" xr:uid="{00000000-0005-0000-0000-0000222F0000}"/>
    <cellStyle name="SAPBEXstdItem 2 2 2 2 2 3 6" xfId="17516" xr:uid="{00000000-0005-0000-0000-0000232F0000}"/>
    <cellStyle name="SAPBEXstdItem 2 2 2 2 2 3 6 2" xfId="23340" xr:uid="{00000000-0005-0000-0000-0000242F0000}"/>
    <cellStyle name="SAPBEXstdItem 2 2 2 2 2 3 7" xfId="17973" xr:uid="{00000000-0005-0000-0000-0000252F0000}"/>
    <cellStyle name="SAPBEXstdItem 2 2 2 2 2 3 7 2" xfId="23797" xr:uid="{00000000-0005-0000-0000-0000262F0000}"/>
    <cellStyle name="SAPBEXstdItem 2 2 2 2 2 3 8" xfId="18430" xr:uid="{00000000-0005-0000-0000-0000272F0000}"/>
    <cellStyle name="SAPBEXstdItem 2 2 2 2 2 3 8 2" xfId="24254" xr:uid="{00000000-0005-0000-0000-0000282F0000}"/>
    <cellStyle name="SAPBEXstdItem 2 2 2 2 2 3 9" xfId="20098" xr:uid="{00000000-0005-0000-0000-0000292F0000}"/>
    <cellStyle name="SAPBEXstdItem 2 2 2 2 2 4" xfId="14454" xr:uid="{00000000-0005-0000-0000-00002A2F0000}"/>
    <cellStyle name="SAPBEXstdItem 2 2 2 2 2 4 2" xfId="16048" xr:uid="{00000000-0005-0000-0000-00002B2F0000}"/>
    <cellStyle name="SAPBEXstdItem 2 2 2 2 2 4 2 2" xfId="21873" xr:uid="{00000000-0005-0000-0000-00002C2F0000}"/>
    <cellStyle name="SAPBEXstdItem 2 2 2 2 2 4 3" xfId="16607" xr:uid="{00000000-0005-0000-0000-00002D2F0000}"/>
    <cellStyle name="SAPBEXstdItem 2 2 2 2 2 4 3 2" xfId="22431" xr:uid="{00000000-0005-0000-0000-00002E2F0000}"/>
    <cellStyle name="SAPBEXstdItem 2 2 2 2 2 4 4" xfId="17120" xr:uid="{00000000-0005-0000-0000-00002F2F0000}"/>
    <cellStyle name="SAPBEXstdItem 2 2 2 2 2 4 4 2" xfId="22944" xr:uid="{00000000-0005-0000-0000-0000302F0000}"/>
    <cellStyle name="SAPBEXstdItem 2 2 2 2 2 4 5" xfId="17620" xr:uid="{00000000-0005-0000-0000-0000312F0000}"/>
    <cellStyle name="SAPBEXstdItem 2 2 2 2 2 4 5 2" xfId="23444" xr:uid="{00000000-0005-0000-0000-0000322F0000}"/>
    <cellStyle name="SAPBEXstdItem 2 2 2 2 2 4 6" xfId="18077" xr:uid="{00000000-0005-0000-0000-0000332F0000}"/>
    <cellStyle name="SAPBEXstdItem 2 2 2 2 2 4 6 2" xfId="23901" xr:uid="{00000000-0005-0000-0000-0000342F0000}"/>
    <cellStyle name="SAPBEXstdItem 2 2 2 2 2 4 7" xfId="18534" xr:uid="{00000000-0005-0000-0000-0000352F0000}"/>
    <cellStyle name="SAPBEXstdItem 2 2 2 2 2 4 7 2" xfId="24358" xr:uid="{00000000-0005-0000-0000-0000362F0000}"/>
    <cellStyle name="SAPBEXstdItem 2 2 2 2 2 4 8" xfId="20351" xr:uid="{00000000-0005-0000-0000-0000372F0000}"/>
    <cellStyle name="SAPBEXstdItem 2 2 2 2 2 5" xfId="14902" xr:uid="{00000000-0005-0000-0000-0000382F0000}"/>
    <cellStyle name="SAPBEXstdItem 2 2 2 2 2 5 2" xfId="20730" xr:uid="{00000000-0005-0000-0000-0000392F0000}"/>
    <cellStyle name="SAPBEXstdItem 2 2 2 2 2 6" xfId="16493" xr:uid="{00000000-0005-0000-0000-00003A2F0000}"/>
    <cellStyle name="SAPBEXstdItem 2 2 2 2 2 6 2" xfId="22317" xr:uid="{00000000-0005-0000-0000-00003B2F0000}"/>
    <cellStyle name="SAPBEXstdItem 2 2 2 2 2 7" xfId="17006" xr:uid="{00000000-0005-0000-0000-00003C2F0000}"/>
    <cellStyle name="SAPBEXstdItem 2 2 2 2 2 7 2" xfId="22830" xr:uid="{00000000-0005-0000-0000-00003D2F0000}"/>
    <cellStyle name="SAPBEXstdItem 2 2 2 2 2 8" xfId="19199" xr:uid="{00000000-0005-0000-0000-00003E2F0000}"/>
    <cellStyle name="SAPBEXstdItem 2 2 2 2 3" xfId="13147" xr:uid="{00000000-0005-0000-0000-00003F2F0000}"/>
    <cellStyle name="SAPBEXstdItem 2 2 2 2 3 10" xfId="18623" xr:uid="{00000000-0005-0000-0000-0000402F0000}"/>
    <cellStyle name="SAPBEXstdItem 2 2 2 2 3 10 2" xfId="24447" xr:uid="{00000000-0005-0000-0000-0000412F0000}"/>
    <cellStyle name="SAPBEXstdItem 2 2 2 2 3 11" xfId="19090" xr:uid="{00000000-0005-0000-0000-0000422F0000}"/>
    <cellStyle name="SAPBEXstdItem 2 2 2 2 3 2" xfId="13798" xr:uid="{00000000-0005-0000-0000-0000432F0000}"/>
    <cellStyle name="SAPBEXstdItem 2 2 2 2 3 2 2" xfId="15433" xr:uid="{00000000-0005-0000-0000-0000442F0000}"/>
    <cellStyle name="SAPBEXstdItem 2 2 2 2 3 2 2 2" xfId="21258" xr:uid="{00000000-0005-0000-0000-0000452F0000}"/>
    <cellStyle name="SAPBEXstdItem 2 2 2 2 3 2 3" xfId="19734" xr:uid="{00000000-0005-0000-0000-0000462F0000}"/>
    <cellStyle name="SAPBEXstdItem 2 2 2 2 3 3" xfId="14092" xr:uid="{00000000-0005-0000-0000-0000472F0000}"/>
    <cellStyle name="SAPBEXstdItem 2 2 2 2 3 3 2" xfId="15686" xr:uid="{00000000-0005-0000-0000-0000482F0000}"/>
    <cellStyle name="SAPBEXstdItem 2 2 2 2 3 3 2 2" xfId="21511" xr:uid="{00000000-0005-0000-0000-0000492F0000}"/>
    <cellStyle name="SAPBEXstdItem 2 2 2 2 3 3 3" xfId="19989" xr:uid="{00000000-0005-0000-0000-00004A2F0000}"/>
    <cellStyle name="SAPBEXstdItem 2 2 2 2 3 4" xfId="14345" xr:uid="{00000000-0005-0000-0000-00004B2F0000}"/>
    <cellStyle name="SAPBEXstdItem 2 2 2 2 3 4 2" xfId="15939" xr:uid="{00000000-0005-0000-0000-00004C2F0000}"/>
    <cellStyle name="SAPBEXstdItem 2 2 2 2 3 4 2 2" xfId="21764" xr:uid="{00000000-0005-0000-0000-00004D2F0000}"/>
    <cellStyle name="SAPBEXstdItem 2 2 2 2 3 4 3" xfId="20242" xr:uid="{00000000-0005-0000-0000-00004E2F0000}"/>
    <cellStyle name="SAPBEXstdItem 2 2 2 2 3 5" xfId="14793" xr:uid="{00000000-0005-0000-0000-00004F2F0000}"/>
    <cellStyle name="SAPBEXstdItem 2 2 2 2 3 5 2" xfId="20621" xr:uid="{00000000-0005-0000-0000-0000502F0000}"/>
    <cellStyle name="SAPBEXstdItem 2 2 2 2 3 6" xfId="16696" xr:uid="{00000000-0005-0000-0000-0000512F0000}"/>
    <cellStyle name="SAPBEXstdItem 2 2 2 2 3 6 2" xfId="22520" xr:uid="{00000000-0005-0000-0000-0000522F0000}"/>
    <cellStyle name="SAPBEXstdItem 2 2 2 2 3 7" xfId="17209" xr:uid="{00000000-0005-0000-0000-0000532F0000}"/>
    <cellStyle name="SAPBEXstdItem 2 2 2 2 3 7 2" xfId="23033" xr:uid="{00000000-0005-0000-0000-0000542F0000}"/>
    <cellStyle name="SAPBEXstdItem 2 2 2 2 3 8" xfId="17709" xr:uid="{00000000-0005-0000-0000-0000552F0000}"/>
    <cellStyle name="SAPBEXstdItem 2 2 2 2 3 8 2" xfId="23533" xr:uid="{00000000-0005-0000-0000-0000562F0000}"/>
    <cellStyle name="SAPBEXstdItem 2 2 2 2 3 9" xfId="18166" xr:uid="{00000000-0005-0000-0000-0000572F0000}"/>
    <cellStyle name="SAPBEXstdItem 2 2 2 2 3 9 2" xfId="23990" xr:uid="{00000000-0005-0000-0000-0000582F0000}"/>
    <cellStyle name="SAPBEXstdItem 2 2 2 2 4" xfId="13413" xr:uid="{00000000-0005-0000-0000-0000592F0000}"/>
    <cellStyle name="SAPBEXstdItem 2 2 2 2 4 2" xfId="15050" xr:uid="{00000000-0005-0000-0000-00005A2F0000}"/>
    <cellStyle name="SAPBEXstdItem 2 2 2 2 4 2 2" xfId="20875" xr:uid="{00000000-0005-0000-0000-00005B2F0000}"/>
    <cellStyle name="SAPBEXstdItem 2 2 2 2 4 3" xfId="19351" xr:uid="{00000000-0005-0000-0000-00005C2F0000}"/>
    <cellStyle name="SAPBEXstdItem 2 2 2 2 5" xfId="13572" xr:uid="{00000000-0005-0000-0000-00005D2F0000}"/>
    <cellStyle name="SAPBEXstdItem 2 2 2 2 5 2" xfId="15209" xr:uid="{00000000-0005-0000-0000-00005E2F0000}"/>
    <cellStyle name="SAPBEXstdItem 2 2 2 2 5 2 2" xfId="21034" xr:uid="{00000000-0005-0000-0000-00005F2F0000}"/>
    <cellStyle name="SAPBEXstdItem 2 2 2 2 5 3" xfId="19510" xr:uid="{00000000-0005-0000-0000-0000602F0000}"/>
    <cellStyle name="SAPBEXstdItem 2 2 2 2 6" xfId="13427" xr:uid="{00000000-0005-0000-0000-0000612F0000}"/>
    <cellStyle name="SAPBEXstdItem 2 2 2 2 6 2" xfId="15064" xr:uid="{00000000-0005-0000-0000-0000622F0000}"/>
    <cellStyle name="SAPBEXstdItem 2 2 2 2 6 2 2" xfId="20889" xr:uid="{00000000-0005-0000-0000-0000632F0000}"/>
    <cellStyle name="SAPBEXstdItem 2 2 2 2 6 3" xfId="19365" xr:uid="{00000000-0005-0000-0000-0000642F0000}"/>
    <cellStyle name="SAPBEXstdItem 2 2 2 2 7" xfId="14564" xr:uid="{00000000-0005-0000-0000-0000652F0000}"/>
    <cellStyle name="SAPBEXstdItem 2 2 2 2 7 2" xfId="16157" xr:uid="{00000000-0005-0000-0000-0000662F0000}"/>
    <cellStyle name="SAPBEXstdItem 2 2 2 2 7 2 2" xfId="21982" xr:uid="{00000000-0005-0000-0000-0000672F0000}"/>
    <cellStyle name="SAPBEXstdItem 2 2 2 2 7 3" xfId="20460" xr:uid="{00000000-0005-0000-0000-0000682F0000}"/>
    <cellStyle name="SAPBEXstdItem 2 2 2 2 8" xfId="16252" xr:uid="{00000000-0005-0000-0000-0000692F0000}"/>
    <cellStyle name="SAPBEXstdItem 2 2 2 2 8 2" xfId="22076" xr:uid="{00000000-0005-0000-0000-00006A2F0000}"/>
    <cellStyle name="SAPBEXstdItem 2 2 2 2 9" xfId="16367" xr:uid="{00000000-0005-0000-0000-00006B2F0000}"/>
    <cellStyle name="SAPBEXstdItem 2 2 2 2 9 2" xfId="22191" xr:uid="{00000000-0005-0000-0000-00006C2F0000}"/>
    <cellStyle name="SAPBEXstdItem 2 2 2 3" xfId="13209" xr:uid="{00000000-0005-0000-0000-00006D2F0000}"/>
    <cellStyle name="SAPBEXstdItem 2 2 2 3 10" xfId="18624" xr:uid="{00000000-0005-0000-0000-00006E2F0000}"/>
    <cellStyle name="SAPBEXstdItem 2 2 2 3 10 2" xfId="24448" xr:uid="{00000000-0005-0000-0000-00006F2F0000}"/>
    <cellStyle name="SAPBEXstdItem 2 2 2 3 11" xfId="19151" xr:uid="{00000000-0005-0000-0000-0000702F0000}"/>
    <cellStyle name="SAPBEXstdItem 2 2 2 3 2" xfId="13859" xr:uid="{00000000-0005-0000-0000-0000712F0000}"/>
    <cellStyle name="SAPBEXstdItem 2 2 2 3 2 2" xfId="15494" xr:uid="{00000000-0005-0000-0000-0000722F0000}"/>
    <cellStyle name="SAPBEXstdItem 2 2 2 3 2 2 2" xfId="21319" xr:uid="{00000000-0005-0000-0000-0000732F0000}"/>
    <cellStyle name="SAPBEXstdItem 2 2 2 3 2 3" xfId="19795" xr:uid="{00000000-0005-0000-0000-0000742F0000}"/>
    <cellStyle name="SAPBEXstdItem 2 2 2 3 3" xfId="14153" xr:uid="{00000000-0005-0000-0000-0000752F0000}"/>
    <cellStyle name="SAPBEXstdItem 2 2 2 3 3 2" xfId="15747" xr:uid="{00000000-0005-0000-0000-0000762F0000}"/>
    <cellStyle name="SAPBEXstdItem 2 2 2 3 3 2 2" xfId="21572" xr:uid="{00000000-0005-0000-0000-0000772F0000}"/>
    <cellStyle name="SAPBEXstdItem 2 2 2 3 3 3" xfId="20050" xr:uid="{00000000-0005-0000-0000-0000782F0000}"/>
    <cellStyle name="SAPBEXstdItem 2 2 2 3 4" xfId="14406" xr:uid="{00000000-0005-0000-0000-0000792F0000}"/>
    <cellStyle name="SAPBEXstdItem 2 2 2 3 4 2" xfId="16000" xr:uid="{00000000-0005-0000-0000-00007A2F0000}"/>
    <cellStyle name="SAPBEXstdItem 2 2 2 3 4 2 2" xfId="21825" xr:uid="{00000000-0005-0000-0000-00007B2F0000}"/>
    <cellStyle name="SAPBEXstdItem 2 2 2 3 4 3" xfId="20303" xr:uid="{00000000-0005-0000-0000-00007C2F0000}"/>
    <cellStyle name="SAPBEXstdItem 2 2 2 3 5" xfId="14854" xr:uid="{00000000-0005-0000-0000-00007D2F0000}"/>
    <cellStyle name="SAPBEXstdItem 2 2 2 3 5 2" xfId="20682" xr:uid="{00000000-0005-0000-0000-00007E2F0000}"/>
    <cellStyle name="SAPBEXstdItem 2 2 2 3 6" xfId="16697" xr:uid="{00000000-0005-0000-0000-00007F2F0000}"/>
    <cellStyle name="SAPBEXstdItem 2 2 2 3 6 2" xfId="22521" xr:uid="{00000000-0005-0000-0000-0000802F0000}"/>
    <cellStyle name="SAPBEXstdItem 2 2 2 3 7" xfId="17210" xr:uid="{00000000-0005-0000-0000-0000812F0000}"/>
    <cellStyle name="SAPBEXstdItem 2 2 2 3 7 2" xfId="23034" xr:uid="{00000000-0005-0000-0000-0000822F0000}"/>
    <cellStyle name="SAPBEXstdItem 2 2 2 3 8" xfId="17710" xr:uid="{00000000-0005-0000-0000-0000832F0000}"/>
    <cellStyle name="SAPBEXstdItem 2 2 2 3 8 2" xfId="23534" xr:uid="{00000000-0005-0000-0000-0000842F0000}"/>
    <cellStyle name="SAPBEXstdItem 2 2 2 3 9" xfId="18167" xr:uid="{00000000-0005-0000-0000-0000852F0000}"/>
    <cellStyle name="SAPBEXstdItem 2 2 2 3 9 2" xfId="23991" xr:uid="{00000000-0005-0000-0000-0000862F0000}"/>
    <cellStyle name="SAPBEXstdItem 2 2 2 4" xfId="13099" xr:uid="{00000000-0005-0000-0000-0000872F0000}"/>
    <cellStyle name="SAPBEXstdItem 2 2 2 4 2" xfId="13750" xr:uid="{00000000-0005-0000-0000-0000882F0000}"/>
    <cellStyle name="SAPBEXstdItem 2 2 2 4 2 2" xfId="15385" xr:uid="{00000000-0005-0000-0000-0000892F0000}"/>
    <cellStyle name="SAPBEXstdItem 2 2 2 4 2 2 2" xfId="21210" xr:uid="{00000000-0005-0000-0000-00008A2F0000}"/>
    <cellStyle name="SAPBEXstdItem 2 2 2 4 2 3" xfId="19686" xr:uid="{00000000-0005-0000-0000-00008B2F0000}"/>
    <cellStyle name="SAPBEXstdItem 2 2 2 4 3" xfId="14044" xr:uid="{00000000-0005-0000-0000-00008C2F0000}"/>
    <cellStyle name="SAPBEXstdItem 2 2 2 4 3 2" xfId="15638" xr:uid="{00000000-0005-0000-0000-00008D2F0000}"/>
    <cellStyle name="SAPBEXstdItem 2 2 2 4 3 2 2" xfId="21463" xr:uid="{00000000-0005-0000-0000-00008E2F0000}"/>
    <cellStyle name="SAPBEXstdItem 2 2 2 4 3 3" xfId="19941" xr:uid="{00000000-0005-0000-0000-00008F2F0000}"/>
    <cellStyle name="SAPBEXstdItem 2 2 2 4 4" xfId="14297" xr:uid="{00000000-0005-0000-0000-0000902F0000}"/>
    <cellStyle name="SAPBEXstdItem 2 2 2 4 4 2" xfId="15891" xr:uid="{00000000-0005-0000-0000-0000912F0000}"/>
    <cellStyle name="SAPBEXstdItem 2 2 2 4 4 2 2" xfId="21716" xr:uid="{00000000-0005-0000-0000-0000922F0000}"/>
    <cellStyle name="SAPBEXstdItem 2 2 2 4 4 3" xfId="20194" xr:uid="{00000000-0005-0000-0000-0000932F0000}"/>
    <cellStyle name="SAPBEXstdItem 2 2 2 4 5" xfId="14745" xr:uid="{00000000-0005-0000-0000-0000942F0000}"/>
    <cellStyle name="SAPBEXstdItem 2 2 2 4 5 2" xfId="20573" xr:uid="{00000000-0005-0000-0000-0000952F0000}"/>
    <cellStyle name="SAPBEXstdItem 2 2 2 4 6" xfId="19042" xr:uid="{00000000-0005-0000-0000-0000962F0000}"/>
    <cellStyle name="SAPBEXstdItem 2 2 2 5" xfId="13365" xr:uid="{00000000-0005-0000-0000-0000972F0000}"/>
    <cellStyle name="SAPBEXstdItem 2 2 2 5 2" xfId="15002" xr:uid="{00000000-0005-0000-0000-0000982F0000}"/>
    <cellStyle name="SAPBEXstdItem 2 2 2 5 2 2" xfId="20827" xr:uid="{00000000-0005-0000-0000-0000992F0000}"/>
    <cellStyle name="SAPBEXstdItem 2 2 2 5 3" xfId="19303" xr:uid="{00000000-0005-0000-0000-00009A2F0000}"/>
    <cellStyle name="SAPBEXstdItem 2 2 2 6" xfId="13620" xr:uid="{00000000-0005-0000-0000-00009B2F0000}"/>
    <cellStyle name="SAPBEXstdItem 2 2 2 6 2" xfId="15257" xr:uid="{00000000-0005-0000-0000-00009C2F0000}"/>
    <cellStyle name="SAPBEXstdItem 2 2 2 6 2 2" xfId="21082" xr:uid="{00000000-0005-0000-0000-00009D2F0000}"/>
    <cellStyle name="SAPBEXstdItem 2 2 2 6 3" xfId="19558" xr:uid="{00000000-0005-0000-0000-00009E2F0000}"/>
    <cellStyle name="SAPBEXstdItem 2 2 2 7" xfId="14516" xr:uid="{00000000-0005-0000-0000-00009F2F0000}"/>
    <cellStyle name="SAPBEXstdItem 2 2 2 7 2" xfId="16109" xr:uid="{00000000-0005-0000-0000-0000A02F0000}"/>
    <cellStyle name="SAPBEXstdItem 2 2 2 7 2 2" xfId="21934" xr:uid="{00000000-0005-0000-0000-0000A12F0000}"/>
    <cellStyle name="SAPBEXstdItem 2 2 2 7 3" xfId="20412" xr:uid="{00000000-0005-0000-0000-0000A22F0000}"/>
    <cellStyle name="SAPBEXstdItem 2 2 2 8" xfId="16251" xr:uid="{00000000-0005-0000-0000-0000A32F0000}"/>
    <cellStyle name="SAPBEXstdItem 2 2 2 8 2" xfId="22075" xr:uid="{00000000-0005-0000-0000-0000A42F0000}"/>
    <cellStyle name="SAPBEXstdItem 2 2 2 9" xfId="16368" xr:uid="{00000000-0005-0000-0000-0000A52F0000}"/>
    <cellStyle name="SAPBEXstdItem 2 2 2 9 2" xfId="22192" xr:uid="{00000000-0005-0000-0000-0000A62F0000}"/>
    <cellStyle name="SAPBEXstdItem 2 2 3" xfId="275" xr:uid="{00000000-0005-0000-0000-0000A72F0000}"/>
    <cellStyle name="SAPBEXstdItem 2 2 3 10" xfId="17465" xr:uid="{00000000-0005-0000-0000-0000A82F0000}"/>
    <cellStyle name="SAPBEXstdItem 2 2 3 10 2" xfId="23289" xr:uid="{00000000-0005-0000-0000-0000A92F0000}"/>
    <cellStyle name="SAPBEXstdItem 2 2 3 11" xfId="18916" xr:uid="{00000000-0005-0000-0000-0000AA2F0000}"/>
    <cellStyle name="SAPBEXstdItem 2 2 3 2" xfId="13227" xr:uid="{00000000-0005-0000-0000-0000AB2F0000}"/>
    <cellStyle name="SAPBEXstdItem 2 2 3 2 2" xfId="13877" xr:uid="{00000000-0005-0000-0000-0000AC2F0000}"/>
    <cellStyle name="SAPBEXstdItem 2 2 3 2 2 10" xfId="19813" xr:uid="{00000000-0005-0000-0000-0000AD2F0000}"/>
    <cellStyle name="SAPBEXstdItem 2 2 3 2 2 2" xfId="15512" xr:uid="{00000000-0005-0000-0000-0000AE2F0000}"/>
    <cellStyle name="SAPBEXstdItem 2 2 3 2 2 2 2" xfId="16817" xr:uid="{00000000-0005-0000-0000-0000AF2F0000}"/>
    <cellStyle name="SAPBEXstdItem 2 2 3 2 2 2 2 2" xfId="17330" xr:uid="{00000000-0005-0000-0000-0000B02F0000}"/>
    <cellStyle name="SAPBEXstdItem 2 2 3 2 2 2 2 2 2" xfId="23154" xr:uid="{00000000-0005-0000-0000-0000B12F0000}"/>
    <cellStyle name="SAPBEXstdItem 2 2 3 2 2 2 2 3" xfId="17830" xr:uid="{00000000-0005-0000-0000-0000B22F0000}"/>
    <cellStyle name="SAPBEXstdItem 2 2 3 2 2 2 2 3 2" xfId="23654" xr:uid="{00000000-0005-0000-0000-0000B32F0000}"/>
    <cellStyle name="SAPBEXstdItem 2 2 3 2 2 2 2 4" xfId="18287" xr:uid="{00000000-0005-0000-0000-0000B42F0000}"/>
    <cellStyle name="SAPBEXstdItem 2 2 3 2 2 2 2 4 2" xfId="24111" xr:uid="{00000000-0005-0000-0000-0000B52F0000}"/>
    <cellStyle name="SAPBEXstdItem 2 2 3 2 2 2 2 5" xfId="18744" xr:uid="{00000000-0005-0000-0000-0000B62F0000}"/>
    <cellStyle name="SAPBEXstdItem 2 2 3 2 2 2 2 5 2" xfId="24568" xr:uid="{00000000-0005-0000-0000-0000B72F0000}"/>
    <cellStyle name="SAPBEXstdItem 2 2 3 2 2 2 2 6" xfId="22641" xr:uid="{00000000-0005-0000-0000-0000B82F0000}"/>
    <cellStyle name="SAPBEXstdItem 2 2 3 2 2 2 3" xfId="16921" xr:uid="{00000000-0005-0000-0000-0000B92F0000}"/>
    <cellStyle name="SAPBEXstdItem 2 2 3 2 2 2 3 2" xfId="17434" xr:uid="{00000000-0005-0000-0000-0000BA2F0000}"/>
    <cellStyle name="SAPBEXstdItem 2 2 3 2 2 2 3 2 2" xfId="23258" xr:uid="{00000000-0005-0000-0000-0000BB2F0000}"/>
    <cellStyle name="SAPBEXstdItem 2 2 3 2 2 2 3 3" xfId="17934" xr:uid="{00000000-0005-0000-0000-0000BC2F0000}"/>
    <cellStyle name="SAPBEXstdItem 2 2 3 2 2 2 3 3 2" xfId="23758" xr:uid="{00000000-0005-0000-0000-0000BD2F0000}"/>
    <cellStyle name="SAPBEXstdItem 2 2 3 2 2 2 3 4" xfId="18391" xr:uid="{00000000-0005-0000-0000-0000BE2F0000}"/>
    <cellStyle name="SAPBEXstdItem 2 2 3 2 2 2 3 4 2" xfId="24215" xr:uid="{00000000-0005-0000-0000-0000BF2F0000}"/>
    <cellStyle name="SAPBEXstdItem 2 2 3 2 2 2 3 5" xfId="18848" xr:uid="{00000000-0005-0000-0000-0000C02F0000}"/>
    <cellStyle name="SAPBEXstdItem 2 2 3 2 2 2 3 5 2" xfId="24672" xr:uid="{00000000-0005-0000-0000-0000C12F0000}"/>
    <cellStyle name="SAPBEXstdItem 2 2 3 2 2 2 3 6" xfId="22745" xr:uid="{00000000-0005-0000-0000-0000C22F0000}"/>
    <cellStyle name="SAPBEXstdItem 2 2 3 2 2 2 4" xfId="16569" xr:uid="{00000000-0005-0000-0000-0000C32F0000}"/>
    <cellStyle name="SAPBEXstdItem 2 2 3 2 2 2 4 2" xfId="22393" xr:uid="{00000000-0005-0000-0000-0000C42F0000}"/>
    <cellStyle name="SAPBEXstdItem 2 2 3 2 2 2 5" xfId="17082" xr:uid="{00000000-0005-0000-0000-0000C52F0000}"/>
    <cellStyle name="SAPBEXstdItem 2 2 3 2 2 2 5 2" xfId="22906" xr:uid="{00000000-0005-0000-0000-0000C62F0000}"/>
    <cellStyle name="SAPBEXstdItem 2 2 3 2 2 2 6" xfId="17582" xr:uid="{00000000-0005-0000-0000-0000C72F0000}"/>
    <cellStyle name="SAPBEXstdItem 2 2 3 2 2 2 6 2" xfId="23406" xr:uid="{00000000-0005-0000-0000-0000C82F0000}"/>
    <cellStyle name="SAPBEXstdItem 2 2 3 2 2 2 7" xfId="18039" xr:uid="{00000000-0005-0000-0000-0000C92F0000}"/>
    <cellStyle name="SAPBEXstdItem 2 2 3 2 2 2 7 2" xfId="23863" xr:uid="{00000000-0005-0000-0000-0000CA2F0000}"/>
    <cellStyle name="SAPBEXstdItem 2 2 3 2 2 2 8" xfId="18496" xr:uid="{00000000-0005-0000-0000-0000CB2F0000}"/>
    <cellStyle name="SAPBEXstdItem 2 2 3 2 2 2 8 2" xfId="24320" xr:uid="{00000000-0005-0000-0000-0000CC2F0000}"/>
    <cellStyle name="SAPBEXstdItem 2 2 3 2 2 2 9" xfId="21337" xr:uid="{00000000-0005-0000-0000-0000CD2F0000}"/>
    <cellStyle name="SAPBEXstdItem 2 2 3 2 2 3" xfId="16769" xr:uid="{00000000-0005-0000-0000-0000CE2F0000}"/>
    <cellStyle name="SAPBEXstdItem 2 2 3 2 2 3 2" xfId="17282" xr:uid="{00000000-0005-0000-0000-0000CF2F0000}"/>
    <cellStyle name="SAPBEXstdItem 2 2 3 2 2 3 2 2" xfId="23106" xr:uid="{00000000-0005-0000-0000-0000D02F0000}"/>
    <cellStyle name="SAPBEXstdItem 2 2 3 2 2 3 3" xfId="17782" xr:uid="{00000000-0005-0000-0000-0000D12F0000}"/>
    <cellStyle name="SAPBEXstdItem 2 2 3 2 2 3 3 2" xfId="23606" xr:uid="{00000000-0005-0000-0000-0000D22F0000}"/>
    <cellStyle name="SAPBEXstdItem 2 2 3 2 2 3 4" xfId="18239" xr:uid="{00000000-0005-0000-0000-0000D32F0000}"/>
    <cellStyle name="SAPBEXstdItem 2 2 3 2 2 3 4 2" xfId="24063" xr:uid="{00000000-0005-0000-0000-0000D42F0000}"/>
    <cellStyle name="SAPBEXstdItem 2 2 3 2 2 3 5" xfId="18696" xr:uid="{00000000-0005-0000-0000-0000D52F0000}"/>
    <cellStyle name="SAPBEXstdItem 2 2 3 2 2 3 5 2" xfId="24520" xr:uid="{00000000-0005-0000-0000-0000D62F0000}"/>
    <cellStyle name="SAPBEXstdItem 2 2 3 2 2 3 6" xfId="22593" xr:uid="{00000000-0005-0000-0000-0000D72F0000}"/>
    <cellStyle name="SAPBEXstdItem 2 2 3 2 2 4" xfId="16873" xr:uid="{00000000-0005-0000-0000-0000D82F0000}"/>
    <cellStyle name="SAPBEXstdItem 2 2 3 2 2 4 2" xfId="17386" xr:uid="{00000000-0005-0000-0000-0000D92F0000}"/>
    <cellStyle name="SAPBEXstdItem 2 2 3 2 2 4 2 2" xfId="23210" xr:uid="{00000000-0005-0000-0000-0000DA2F0000}"/>
    <cellStyle name="SAPBEXstdItem 2 2 3 2 2 4 3" xfId="17886" xr:uid="{00000000-0005-0000-0000-0000DB2F0000}"/>
    <cellStyle name="SAPBEXstdItem 2 2 3 2 2 4 3 2" xfId="23710" xr:uid="{00000000-0005-0000-0000-0000DC2F0000}"/>
    <cellStyle name="SAPBEXstdItem 2 2 3 2 2 4 4" xfId="18343" xr:uid="{00000000-0005-0000-0000-0000DD2F0000}"/>
    <cellStyle name="SAPBEXstdItem 2 2 3 2 2 4 4 2" xfId="24167" xr:uid="{00000000-0005-0000-0000-0000DE2F0000}"/>
    <cellStyle name="SAPBEXstdItem 2 2 3 2 2 4 5" xfId="18800" xr:uid="{00000000-0005-0000-0000-0000DF2F0000}"/>
    <cellStyle name="SAPBEXstdItem 2 2 3 2 2 4 5 2" xfId="24624" xr:uid="{00000000-0005-0000-0000-0000E02F0000}"/>
    <cellStyle name="SAPBEXstdItem 2 2 3 2 2 4 6" xfId="22697" xr:uid="{00000000-0005-0000-0000-0000E12F0000}"/>
    <cellStyle name="SAPBEXstdItem 2 2 3 2 2 5" xfId="16521" xr:uid="{00000000-0005-0000-0000-0000E22F0000}"/>
    <cellStyle name="SAPBEXstdItem 2 2 3 2 2 5 2" xfId="22345" xr:uid="{00000000-0005-0000-0000-0000E32F0000}"/>
    <cellStyle name="SAPBEXstdItem 2 2 3 2 2 6" xfId="17034" xr:uid="{00000000-0005-0000-0000-0000E42F0000}"/>
    <cellStyle name="SAPBEXstdItem 2 2 3 2 2 6 2" xfId="22858" xr:uid="{00000000-0005-0000-0000-0000E52F0000}"/>
    <cellStyle name="SAPBEXstdItem 2 2 3 2 2 7" xfId="17534" xr:uid="{00000000-0005-0000-0000-0000E62F0000}"/>
    <cellStyle name="SAPBEXstdItem 2 2 3 2 2 7 2" xfId="23358" xr:uid="{00000000-0005-0000-0000-0000E72F0000}"/>
    <cellStyle name="SAPBEXstdItem 2 2 3 2 2 8" xfId="17991" xr:uid="{00000000-0005-0000-0000-0000E82F0000}"/>
    <cellStyle name="SAPBEXstdItem 2 2 3 2 2 8 2" xfId="23815" xr:uid="{00000000-0005-0000-0000-0000E92F0000}"/>
    <cellStyle name="SAPBEXstdItem 2 2 3 2 2 9" xfId="18448" xr:uid="{00000000-0005-0000-0000-0000EA2F0000}"/>
    <cellStyle name="SAPBEXstdItem 2 2 3 2 2 9 2" xfId="24272" xr:uid="{00000000-0005-0000-0000-0000EB2F0000}"/>
    <cellStyle name="SAPBEXstdItem 2 2 3 2 3" xfId="14171" xr:uid="{00000000-0005-0000-0000-0000EC2F0000}"/>
    <cellStyle name="SAPBEXstdItem 2 2 3 2 3 2" xfId="15765" xr:uid="{00000000-0005-0000-0000-0000ED2F0000}"/>
    <cellStyle name="SAPBEXstdItem 2 2 3 2 3 2 2" xfId="16746" xr:uid="{00000000-0005-0000-0000-0000EE2F0000}"/>
    <cellStyle name="SAPBEXstdItem 2 2 3 2 3 2 2 2" xfId="22570" xr:uid="{00000000-0005-0000-0000-0000EF2F0000}"/>
    <cellStyle name="SAPBEXstdItem 2 2 3 2 3 2 3" xfId="17259" xr:uid="{00000000-0005-0000-0000-0000F02F0000}"/>
    <cellStyle name="SAPBEXstdItem 2 2 3 2 3 2 3 2" xfId="23083" xr:uid="{00000000-0005-0000-0000-0000F12F0000}"/>
    <cellStyle name="SAPBEXstdItem 2 2 3 2 3 2 4" xfId="17759" xr:uid="{00000000-0005-0000-0000-0000F22F0000}"/>
    <cellStyle name="SAPBEXstdItem 2 2 3 2 3 2 4 2" xfId="23583" xr:uid="{00000000-0005-0000-0000-0000F32F0000}"/>
    <cellStyle name="SAPBEXstdItem 2 2 3 2 3 2 5" xfId="18216" xr:uid="{00000000-0005-0000-0000-0000F42F0000}"/>
    <cellStyle name="SAPBEXstdItem 2 2 3 2 3 2 5 2" xfId="24040" xr:uid="{00000000-0005-0000-0000-0000F52F0000}"/>
    <cellStyle name="SAPBEXstdItem 2 2 3 2 3 2 6" xfId="18673" xr:uid="{00000000-0005-0000-0000-0000F62F0000}"/>
    <cellStyle name="SAPBEXstdItem 2 2 3 2 3 2 6 2" xfId="24497" xr:uid="{00000000-0005-0000-0000-0000F72F0000}"/>
    <cellStyle name="SAPBEXstdItem 2 2 3 2 3 2 7" xfId="21590" xr:uid="{00000000-0005-0000-0000-0000F82F0000}"/>
    <cellStyle name="SAPBEXstdItem 2 2 3 2 3 3" xfId="16850" xr:uid="{00000000-0005-0000-0000-0000F92F0000}"/>
    <cellStyle name="SAPBEXstdItem 2 2 3 2 3 3 2" xfId="17363" xr:uid="{00000000-0005-0000-0000-0000FA2F0000}"/>
    <cellStyle name="SAPBEXstdItem 2 2 3 2 3 3 2 2" xfId="23187" xr:uid="{00000000-0005-0000-0000-0000FB2F0000}"/>
    <cellStyle name="SAPBEXstdItem 2 2 3 2 3 3 3" xfId="17863" xr:uid="{00000000-0005-0000-0000-0000FC2F0000}"/>
    <cellStyle name="SAPBEXstdItem 2 2 3 2 3 3 3 2" xfId="23687" xr:uid="{00000000-0005-0000-0000-0000FD2F0000}"/>
    <cellStyle name="SAPBEXstdItem 2 2 3 2 3 3 4" xfId="18320" xr:uid="{00000000-0005-0000-0000-0000FE2F0000}"/>
    <cellStyle name="SAPBEXstdItem 2 2 3 2 3 3 4 2" xfId="24144" xr:uid="{00000000-0005-0000-0000-0000FF2F0000}"/>
    <cellStyle name="SAPBEXstdItem 2 2 3 2 3 3 5" xfId="18777" xr:uid="{00000000-0005-0000-0000-000000300000}"/>
    <cellStyle name="SAPBEXstdItem 2 2 3 2 3 3 5 2" xfId="24601" xr:uid="{00000000-0005-0000-0000-000001300000}"/>
    <cellStyle name="SAPBEXstdItem 2 2 3 2 3 3 6" xfId="22674" xr:uid="{00000000-0005-0000-0000-000002300000}"/>
    <cellStyle name="SAPBEXstdItem 2 2 3 2 3 4" xfId="16498" xr:uid="{00000000-0005-0000-0000-000003300000}"/>
    <cellStyle name="SAPBEXstdItem 2 2 3 2 3 4 2" xfId="22322" xr:uid="{00000000-0005-0000-0000-000004300000}"/>
    <cellStyle name="SAPBEXstdItem 2 2 3 2 3 5" xfId="17011" xr:uid="{00000000-0005-0000-0000-000005300000}"/>
    <cellStyle name="SAPBEXstdItem 2 2 3 2 3 5 2" xfId="22835" xr:uid="{00000000-0005-0000-0000-000006300000}"/>
    <cellStyle name="SAPBEXstdItem 2 2 3 2 3 6" xfId="17511" xr:uid="{00000000-0005-0000-0000-000007300000}"/>
    <cellStyle name="SAPBEXstdItem 2 2 3 2 3 6 2" xfId="23335" xr:uid="{00000000-0005-0000-0000-000008300000}"/>
    <cellStyle name="SAPBEXstdItem 2 2 3 2 3 7" xfId="17968" xr:uid="{00000000-0005-0000-0000-000009300000}"/>
    <cellStyle name="SAPBEXstdItem 2 2 3 2 3 7 2" xfId="23792" xr:uid="{00000000-0005-0000-0000-00000A300000}"/>
    <cellStyle name="SAPBEXstdItem 2 2 3 2 3 8" xfId="18425" xr:uid="{00000000-0005-0000-0000-00000B300000}"/>
    <cellStyle name="SAPBEXstdItem 2 2 3 2 3 8 2" xfId="24249" xr:uid="{00000000-0005-0000-0000-00000C300000}"/>
    <cellStyle name="SAPBEXstdItem 2 2 3 2 3 9" xfId="20068" xr:uid="{00000000-0005-0000-0000-00000D300000}"/>
    <cellStyle name="SAPBEXstdItem 2 2 3 2 4" xfId="14424" xr:uid="{00000000-0005-0000-0000-00000E300000}"/>
    <cellStyle name="SAPBEXstdItem 2 2 3 2 4 2" xfId="16018" xr:uid="{00000000-0005-0000-0000-00000F300000}"/>
    <cellStyle name="SAPBEXstdItem 2 2 3 2 4 2 2" xfId="21843" xr:uid="{00000000-0005-0000-0000-000010300000}"/>
    <cellStyle name="SAPBEXstdItem 2 2 3 2 4 3" xfId="16736" xr:uid="{00000000-0005-0000-0000-000011300000}"/>
    <cellStyle name="SAPBEXstdItem 2 2 3 2 4 3 2" xfId="22560" xr:uid="{00000000-0005-0000-0000-000012300000}"/>
    <cellStyle name="SAPBEXstdItem 2 2 3 2 4 4" xfId="17249" xr:uid="{00000000-0005-0000-0000-000013300000}"/>
    <cellStyle name="SAPBEXstdItem 2 2 3 2 4 4 2" xfId="23073" xr:uid="{00000000-0005-0000-0000-000014300000}"/>
    <cellStyle name="SAPBEXstdItem 2 2 3 2 4 5" xfId="17749" xr:uid="{00000000-0005-0000-0000-000015300000}"/>
    <cellStyle name="SAPBEXstdItem 2 2 3 2 4 5 2" xfId="23573" xr:uid="{00000000-0005-0000-0000-000016300000}"/>
    <cellStyle name="SAPBEXstdItem 2 2 3 2 4 6" xfId="18206" xr:uid="{00000000-0005-0000-0000-000017300000}"/>
    <cellStyle name="SAPBEXstdItem 2 2 3 2 4 6 2" xfId="24030" xr:uid="{00000000-0005-0000-0000-000018300000}"/>
    <cellStyle name="SAPBEXstdItem 2 2 3 2 4 7" xfId="18663" xr:uid="{00000000-0005-0000-0000-000019300000}"/>
    <cellStyle name="SAPBEXstdItem 2 2 3 2 4 7 2" xfId="24487" xr:uid="{00000000-0005-0000-0000-00001A300000}"/>
    <cellStyle name="SAPBEXstdItem 2 2 3 2 4 8" xfId="20321" xr:uid="{00000000-0005-0000-0000-00001B300000}"/>
    <cellStyle name="SAPBEXstdItem 2 2 3 2 5" xfId="14872" xr:uid="{00000000-0005-0000-0000-00001C300000}"/>
    <cellStyle name="SAPBEXstdItem 2 2 3 2 5 2" xfId="20700" xr:uid="{00000000-0005-0000-0000-00001D300000}"/>
    <cellStyle name="SAPBEXstdItem 2 2 3 2 6" xfId="16463" xr:uid="{00000000-0005-0000-0000-00001E300000}"/>
    <cellStyle name="SAPBEXstdItem 2 2 3 2 6 2" xfId="22287" xr:uid="{00000000-0005-0000-0000-00001F300000}"/>
    <cellStyle name="SAPBEXstdItem 2 2 3 2 7" xfId="16976" xr:uid="{00000000-0005-0000-0000-000020300000}"/>
    <cellStyle name="SAPBEXstdItem 2 2 3 2 7 2" xfId="22800" xr:uid="{00000000-0005-0000-0000-000021300000}"/>
    <cellStyle name="SAPBEXstdItem 2 2 3 2 8" xfId="19169" xr:uid="{00000000-0005-0000-0000-000022300000}"/>
    <cellStyle name="SAPBEXstdItem 2 2 3 3" xfId="13117" xr:uid="{00000000-0005-0000-0000-000023300000}"/>
    <cellStyle name="SAPBEXstdItem 2 2 3 3 10" xfId="18622" xr:uid="{00000000-0005-0000-0000-000024300000}"/>
    <cellStyle name="SAPBEXstdItem 2 2 3 3 10 2" xfId="24446" xr:uid="{00000000-0005-0000-0000-000025300000}"/>
    <cellStyle name="SAPBEXstdItem 2 2 3 3 11" xfId="19060" xr:uid="{00000000-0005-0000-0000-000026300000}"/>
    <cellStyle name="SAPBEXstdItem 2 2 3 3 2" xfId="13768" xr:uid="{00000000-0005-0000-0000-000027300000}"/>
    <cellStyle name="SAPBEXstdItem 2 2 3 3 2 2" xfId="15403" xr:uid="{00000000-0005-0000-0000-000028300000}"/>
    <cellStyle name="SAPBEXstdItem 2 2 3 3 2 2 2" xfId="21228" xr:uid="{00000000-0005-0000-0000-000029300000}"/>
    <cellStyle name="SAPBEXstdItem 2 2 3 3 2 3" xfId="19704" xr:uid="{00000000-0005-0000-0000-00002A300000}"/>
    <cellStyle name="SAPBEXstdItem 2 2 3 3 3" xfId="14062" xr:uid="{00000000-0005-0000-0000-00002B300000}"/>
    <cellStyle name="SAPBEXstdItem 2 2 3 3 3 2" xfId="15656" xr:uid="{00000000-0005-0000-0000-00002C300000}"/>
    <cellStyle name="SAPBEXstdItem 2 2 3 3 3 2 2" xfId="21481" xr:uid="{00000000-0005-0000-0000-00002D300000}"/>
    <cellStyle name="SAPBEXstdItem 2 2 3 3 3 3" xfId="19959" xr:uid="{00000000-0005-0000-0000-00002E300000}"/>
    <cellStyle name="SAPBEXstdItem 2 2 3 3 4" xfId="14315" xr:uid="{00000000-0005-0000-0000-00002F300000}"/>
    <cellStyle name="SAPBEXstdItem 2 2 3 3 4 2" xfId="15909" xr:uid="{00000000-0005-0000-0000-000030300000}"/>
    <cellStyle name="SAPBEXstdItem 2 2 3 3 4 2 2" xfId="21734" xr:uid="{00000000-0005-0000-0000-000031300000}"/>
    <cellStyle name="SAPBEXstdItem 2 2 3 3 4 3" xfId="20212" xr:uid="{00000000-0005-0000-0000-000032300000}"/>
    <cellStyle name="SAPBEXstdItem 2 2 3 3 5" xfId="14763" xr:uid="{00000000-0005-0000-0000-000033300000}"/>
    <cellStyle name="SAPBEXstdItem 2 2 3 3 5 2" xfId="20591" xr:uid="{00000000-0005-0000-0000-000034300000}"/>
    <cellStyle name="SAPBEXstdItem 2 2 3 3 6" xfId="16695" xr:uid="{00000000-0005-0000-0000-000035300000}"/>
    <cellStyle name="SAPBEXstdItem 2 2 3 3 6 2" xfId="22519" xr:uid="{00000000-0005-0000-0000-000036300000}"/>
    <cellStyle name="SAPBEXstdItem 2 2 3 3 7" xfId="17208" xr:uid="{00000000-0005-0000-0000-000037300000}"/>
    <cellStyle name="SAPBEXstdItem 2 2 3 3 7 2" xfId="23032" xr:uid="{00000000-0005-0000-0000-000038300000}"/>
    <cellStyle name="SAPBEXstdItem 2 2 3 3 8" xfId="17708" xr:uid="{00000000-0005-0000-0000-000039300000}"/>
    <cellStyle name="SAPBEXstdItem 2 2 3 3 8 2" xfId="23532" xr:uid="{00000000-0005-0000-0000-00003A300000}"/>
    <cellStyle name="SAPBEXstdItem 2 2 3 3 9" xfId="18165" xr:uid="{00000000-0005-0000-0000-00003B300000}"/>
    <cellStyle name="SAPBEXstdItem 2 2 3 3 9 2" xfId="23989" xr:uid="{00000000-0005-0000-0000-00003C300000}"/>
    <cellStyle name="SAPBEXstdItem 2 2 3 4" xfId="13383" xr:uid="{00000000-0005-0000-0000-00003D300000}"/>
    <cellStyle name="SAPBEXstdItem 2 2 3 4 2" xfId="15020" xr:uid="{00000000-0005-0000-0000-00003E300000}"/>
    <cellStyle name="SAPBEXstdItem 2 2 3 4 2 2" xfId="20845" xr:uid="{00000000-0005-0000-0000-00003F300000}"/>
    <cellStyle name="SAPBEXstdItem 2 2 3 4 3" xfId="19321" xr:uid="{00000000-0005-0000-0000-000040300000}"/>
    <cellStyle name="SAPBEXstdItem 2 2 3 5" xfId="13602" xr:uid="{00000000-0005-0000-0000-000041300000}"/>
    <cellStyle name="SAPBEXstdItem 2 2 3 5 2" xfId="15239" xr:uid="{00000000-0005-0000-0000-000042300000}"/>
    <cellStyle name="SAPBEXstdItem 2 2 3 5 2 2" xfId="21064" xr:uid="{00000000-0005-0000-0000-000043300000}"/>
    <cellStyle name="SAPBEXstdItem 2 2 3 5 3" xfId="19540" xr:uid="{00000000-0005-0000-0000-000044300000}"/>
    <cellStyle name="SAPBEXstdItem 2 2 3 6" xfId="13698" xr:uid="{00000000-0005-0000-0000-000045300000}"/>
    <cellStyle name="SAPBEXstdItem 2 2 3 6 2" xfId="15333" xr:uid="{00000000-0005-0000-0000-000046300000}"/>
    <cellStyle name="SAPBEXstdItem 2 2 3 6 2 2" xfId="21158" xr:uid="{00000000-0005-0000-0000-000047300000}"/>
    <cellStyle name="SAPBEXstdItem 2 2 3 6 3" xfId="19634" xr:uid="{00000000-0005-0000-0000-000048300000}"/>
    <cellStyle name="SAPBEXstdItem 2 2 3 7" xfId="14534" xr:uid="{00000000-0005-0000-0000-000049300000}"/>
    <cellStyle name="SAPBEXstdItem 2 2 3 7 2" xfId="16127" xr:uid="{00000000-0005-0000-0000-00004A300000}"/>
    <cellStyle name="SAPBEXstdItem 2 2 3 7 2 2" xfId="21952" xr:uid="{00000000-0005-0000-0000-00004B300000}"/>
    <cellStyle name="SAPBEXstdItem 2 2 3 7 3" xfId="20430" xr:uid="{00000000-0005-0000-0000-00004C300000}"/>
    <cellStyle name="SAPBEXstdItem 2 2 3 8" xfId="16253" xr:uid="{00000000-0005-0000-0000-00004D300000}"/>
    <cellStyle name="SAPBEXstdItem 2 2 3 8 2" xfId="22077" xr:uid="{00000000-0005-0000-0000-00004E300000}"/>
    <cellStyle name="SAPBEXstdItem 2 2 3 9" xfId="16366" xr:uid="{00000000-0005-0000-0000-00004F300000}"/>
    <cellStyle name="SAPBEXstdItem 2 2 3 9 2" xfId="22190" xr:uid="{00000000-0005-0000-0000-000050300000}"/>
    <cellStyle name="SAPBEXstdItem 2 2 4" xfId="13204" xr:uid="{00000000-0005-0000-0000-000051300000}"/>
    <cellStyle name="SAPBEXstdItem 2 2 4 10" xfId="18625" xr:uid="{00000000-0005-0000-0000-000052300000}"/>
    <cellStyle name="SAPBEXstdItem 2 2 4 10 2" xfId="24449" xr:uid="{00000000-0005-0000-0000-000053300000}"/>
    <cellStyle name="SAPBEXstdItem 2 2 4 11" xfId="19146" xr:uid="{00000000-0005-0000-0000-000054300000}"/>
    <cellStyle name="SAPBEXstdItem 2 2 4 2" xfId="13854" xr:uid="{00000000-0005-0000-0000-000055300000}"/>
    <cellStyle name="SAPBEXstdItem 2 2 4 2 2" xfId="15489" xr:uid="{00000000-0005-0000-0000-000056300000}"/>
    <cellStyle name="SAPBEXstdItem 2 2 4 2 2 2" xfId="21314" xr:uid="{00000000-0005-0000-0000-000057300000}"/>
    <cellStyle name="SAPBEXstdItem 2 2 4 2 3" xfId="19790" xr:uid="{00000000-0005-0000-0000-000058300000}"/>
    <cellStyle name="SAPBEXstdItem 2 2 4 3" xfId="14148" xr:uid="{00000000-0005-0000-0000-000059300000}"/>
    <cellStyle name="SAPBEXstdItem 2 2 4 3 2" xfId="15742" xr:uid="{00000000-0005-0000-0000-00005A300000}"/>
    <cellStyle name="SAPBEXstdItem 2 2 4 3 2 2" xfId="21567" xr:uid="{00000000-0005-0000-0000-00005B300000}"/>
    <cellStyle name="SAPBEXstdItem 2 2 4 3 3" xfId="20045" xr:uid="{00000000-0005-0000-0000-00005C300000}"/>
    <cellStyle name="SAPBEXstdItem 2 2 4 4" xfId="14401" xr:uid="{00000000-0005-0000-0000-00005D300000}"/>
    <cellStyle name="SAPBEXstdItem 2 2 4 4 2" xfId="15995" xr:uid="{00000000-0005-0000-0000-00005E300000}"/>
    <cellStyle name="SAPBEXstdItem 2 2 4 4 2 2" xfId="21820" xr:uid="{00000000-0005-0000-0000-00005F300000}"/>
    <cellStyle name="SAPBEXstdItem 2 2 4 4 3" xfId="20298" xr:uid="{00000000-0005-0000-0000-000060300000}"/>
    <cellStyle name="SAPBEXstdItem 2 2 4 5" xfId="14849" xr:uid="{00000000-0005-0000-0000-000061300000}"/>
    <cellStyle name="SAPBEXstdItem 2 2 4 5 2" xfId="20677" xr:uid="{00000000-0005-0000-0000-000062300000}"/>
    <cellStyle name="SAPBEXstdItem 2 2 4 6" xfId="16698" xr:uid="{00000000-0005-0000-0000-000063300000}"/>
    <cellStyle name="SAPBEXstdItem 2 2 4 6 2" xfId="22522" xr:uid="{00000000-0005-0000-0000-000064300000}"/>
    <cellStyle name="SAPBEXstdItem 2 2 4 7" xfId="17211" xr:uid="{00000000-0005-0000-0000-000065300000}"/>
    <cellStyle name="SAPBEXstdItem 2 2 4 7 2" xfId="23035" xr:uid="{00000000-0005-0000-0000-000066300000}"/>
    <cellStyle name="SAPBEXstdItem 2 2 4 8" xfId="17711" xr:uid="{00000000-0005-0000-0000-000067300000}"/>
    <cellStyle name="SAPBEXstdItem 2 2 4 8 2" xfId="23535" xr:uid="{00000000-0005-0000-0000-000068300000}"/>
    <cellStyle name="SAPBEXstdItem 2 2 4 9" xfId="18168" xr:uid="{00000000-0005-0000-0000-000069300000}"/>
    <cellStyle name="SAPBEXstdItem 2 2 4 9 2" xfId="23992" xr:uid="{00000000-0005-0000-0000-00006A300000}"/>
    <cellStyle name="SAPBEXstdItem 2 2 5" xfId="13069" xr:uid="{00000000-0005-0000-0000-00006B300000}"/>
    <cellStyle name="SAPBEXstdItem 2 2 5 2" xfId="13720" xr:uid="{00000000-0005-0000-0000-00006C300000}"/>
    <cellStyle name="SAPBEXstdItem 2 2 5 2 2" xfId="15355" xr:uid="{00000000-0005-0000-0000-00006D300000}"/>
    <cellStyle name="SAPBEXstdItem 2 2 5 2 2 2" xfId="21180" xr:uid="{00000000-0005-0000-0000-00006E300000}"/>
    <cellStyle name="SAPBEXstdItem 2 2 5 2 3" xfId="19656" xr:uid="{00000000-0005-0000-0000-00006F300000}"/>
    <cellStyle name="SAPBEXstdItem 2 2 5 3" xfId="14014" xr:uid="{00000000-0005-0000-0000-000070300000}"/>
    <cellStyle name="SAPBEXstdItem 2 2 5 3 2" xfId="15608" xr:uid="{00000000-0005-0000-0000-000071300000}"/>
    <cellStyle name="SAPBEXstdItem 2 2 5 3 2 2" xfId="21433" xr:uid="{00000000-0005-0000-0000-000072300000}"/>
    <cellStyle name="SAPBEXstdItem 2 2 5 3 3" xfId="19911" xr:uid="{00000000-0005-0000-0000-000073300000}"/>
    <cellStyle name="SAPBEXstdItem 2 2 5 4" xfId="14267" xr:uid="{00000000-0005-0000-0000-000074300000}"/>
    <cellStyle name="SAPBEXstdItem 2 2 5 4 2" xfId="15861" xr:uid="{00000000-0005-0000-0000-000075300000}"/>
    <cellStyle name="SAPBEXstdItem 2 2 5 4 2 2" xfId="21686" xr:uid="{00000000-0005-0000-0000-000076300000}"/>
    <cellStyle name="SAPBEXstdItem 2 2 5 4 3" xfId="20164" xr:uid="{00000000-0005-0000-0000-000077300000}"/>
    <cellStyle name="SAPBEXstdItem 2 2 5 5" xfId="14715" xr:uid="{00000000-0005-0000-0000-000078300000}"/>
    <cellStyle name="SAPBEXstdItem 2 2 5 5 2" xfId="20543" xr:uid="{00000000-0005-0000-0000-000079300000}"/>
    <cellStyle name="SAPBEXstdItem 2 2 5 6" xfId="19012" xr:uid="{00000000-0005-0000-0000-00007A300000}"/>
    <cellStyle name="SAPBEXstdItem 2 2 6" xfId="13335" xr:uid="{00000000-0005-0000-0000-00007B300000}"/>
    <cellStyle name="SAPBEXstdItem 2 2 6 2" xfId="14972" xr:uid="{00000000-0005-0000-0000-00007C300000}"/>
    <cellStyle name="SAPBEXstdItem 2 2 6 2 2" xfId="20797" xr:uid="{00000000-0005-0000-0000-00007D300000}"/>
    <cellStyle name="SAPBEXstdItem 2 2 6 3" xfId="19273" xr:uid="{00000000-0005-0000-0000-00007E300000}"/>
    <cellStyle name="SAPBEXstdItem 2 2 7" xfId="13650" xr:uid="{00000000-0005-0000-0000-00007F300000}"/>
    <cellStyle name="SAPBEXstdItem 2 2 7 2" xfId="15287" xr:uid="{00000000-0005-0000-0000-000080300000}"/>
    <cellStyle name="SAPBEXstdItem 2 2 7 2 2" xfId="21112" xr:uid="{00000000-0005-0000-0000-000081300000}"/>
    <cellStyle name="SAPBEXstdItem 2 2 7 3" xfId="19588" xr:uid="{00000000-0005-0000-0000-000082300000}"/>
    <cellStyle name="SAPBEXstdItem 2 2 8" xfId="14511" xr:uid="{00000000-0005-0000-0000-000083300000}"/>
    <cellStyle name="SAPBEXstdItem 2 2 8 2" xfId="16104" xr:uid="{00000000-0005-0000-0000-000084300000}"/>
    <cellStyle name="SAPBEXstdItem 2 2 8 2 2" xfId="21929" xr:uid="{00000000-0005-0000-0000-000085300000}"/>
    <cellStyle name="SAPBEXstdItem 2 2 8 3" xfId="20407" xr:uid="{00000000-0005-0000-0000-000086300000}"/>
    <cellStyle name="SAPBEXstdItem 2 2 9" xfId="16250" xr:uid="{00000000-0005-0000-0000-000087300000}"/>
    <cellStyle name="SAPBEXstdItem 2 2 9 2" xfId="22074" xr:uid="{00000000-0005-0000-0000-000088300000}"/>
    <cellStyle name="SAPBEXstdItem 2 3" xfId="245" xr:uid="{00000000-0005-0000-0000-000089300000}"/>
    <cellStyle name="SAPBEXstdItem 2 3 10" xfId="16441" xr:uid="{00000000-0005-0000-0000-00008A300000}"/>
    <cellStyle name="SAPBEXstdItem 2 3 10 2" xfId="22265" xr:uid="{00000000-0005-0000-0000-00008B300000}"/>
    <cellStyle name="SAPBEXstdItem 2 3 11" xfId="18896" xr:uid="{00000000-0005-0000-0000-00008C300000}"/>
    <cellStyle name="SAPBEXstdItem 2 3 2" xfId="296" xr:uid="{00000000-0005-0000-0000-00008D300000}"/>
    <cellStyle name="SAPBEXstdItem 2 3 2 10" xfId="16440" xr:uid="{00000000-0005-0000-0000-00008E300000}"/>
    <cellStyle name="SAPBEXstdItem 2 3 2 10 2" xfId="22264" xr:uid="{00000000-0005-0000-0000-00008F300000}"/>
    <cellStyle name="SAPBEXstdItem 2 3 2 11" xfId="18937" xr:uid="{00000000-0005-0000-0000-000090300000}"/>
    <cellStyle name="SAPBEXstdItem 2 3 2 2" xfId="13248" xr:uid="{00000000-0005-0000-0000-000091300000}"/>
    <cellStyle name="SAPBEXstdItem 2 3 2 2 2" xfId="13898" xr:uid="{00000000-0005-0000-0000-000092300000}"/>
    <cellStyle name="SAPBEXstdItem 2 3 2 2 2 10" xfId="19834" xr:uid="{00000000-0005-0000-0000-000093300000}"/>
    <cellStyle name="SAPBEXstdItem 2 3 2 2 2 2" xfId="15533" xr:uid="{00000000-0005-0000-0000-000094300000}"/>
    <cellStyle name="SAPBEXstdItem 2 3 2 2 2 2 2" xfId="16838" xr:uid="{00000000-0005-0000-0000-000095300000}"/>
    <cellStyle name="SAPBEXstdItem 2 3 2 2 2 2 2 2" xfId="17351" xr:uid="{00000000-0005-0000-0000-000096300000}"/>
    <cellStyle name="SAPBEXstdItem 2 3 2 2 2 2 2 2 2" xfId="23175" xr:uid="{00000000-0005-0000-0000-000097300000}"/>
    <cellStyle name="SAPBEXstdItem 2 3 2 2 2 2 2 3" xfId="17851" xr:uid="{00000000-0005-0000-0000-000098300000}"/>
    <cellStyle name="SAPBEXstdItem 2 3 2 2 2 2 2 3 2" xfId="23675" xr:uid="{00000000-0005-0000-0000-000099300000}"/>
    <cellStyle name="SAPBEXstdItem 2 3 2 2 2 2 2 4" xfId="18308" xr:uid="{00000000-0005-0000-0000-00009A300000}"/>
    <cellStyle name="SAPBEXstdItem 2 3 2 2 2 2 2 4 2" xfId="24132" xr:uid="{00000000-0005-0000-0000-00009B300000}"/>
    <cellStyle name="SAPBEXstdItem 2 3 2 2 2 2 2 5" xfId="18765" xr:uid="{00000000-0005-0000-0000-00009C300000}"/>
    <cellStyle name="SAPBEXstdItem 2 3 2 2 2 2 2 5 2" xfId="24589" xr:uid="{00000000-0005-0000-0000-00009D300000}"/>
    <cellStyle name="SAPBEXstdItem 2 3 2 2 2 2 2 6" xfId="22662" xr:uid="{00000000-0005-0000-0000-00009E300000}"/>
    <cellStyle name="SAPBEXstdItem 2 3 2 2 2 2 3" xfId="16942" xr:uid="{00000000-0005-0000-0000-00009F300000}"/>
    <cellStyle name="SAPBEXstdItem 2 3 2 2 2 2 3 2" xfId="17455" xr:uid="{00000000-0005-0000-0000-0000A0300000}"/>
    <cellStyle name="SAPBEXstdItem 2 3 2 2 2 2 3 2 2" xfId="23279" xr:uid="{00000000-0005-0000-0000-0000A1300000}"/>
    <cellStyle name="SAPBEXstdItem 2 3 2 2 2 2 3 3" xfId="17955" xr:uid="{00000000-0005-0000-0000-0000A2300000}"/>
    <cellStyle name="SAPBEXstdItem 2 3 2 2 2 2 3 3 2" xfId="23779" xr:uid="{00000000-0005-0000-0000-0000A3300000}"/>
    <cellStyle name="SAPBEXstdItem 2 3 2 2 2 2 3 4" xfId="18412" xr:uid="{00000000-0005-0000-0000-0000A4300000}"/>
    <cellStyle name="SAPBEXstdItem 2 3 2 2 2 2 3 4 2" xfId="24236" xr:uid="{00000000-0005-0000-0000-0000A5300000}"/>
    <cellStyle name="SAPBEXstdItem 2 3 2 2 2 2 3 5" xfId="18869" xr:uid="{00000000-0005-0000-0000-0000A6300000}"/>
    <cellStyle name="SAPBEXstdItem 2 3 2 2 2 2 3 5 2" xfId="24693" xr:uid="{00000000-0005-0000-0000-0000A7300000}"/>
    <cellStyle name="SAPBEXstdItem 2 3 2 2 2 2 3 6" xfId="22766" xr:uid="{00000000-0005-0000-0000-0000A8300000}"/>
    <cellStyle name="SAPBEXstdItem 2 3 2 2 2 2 4" xfId="16590" xr:uid="{00000000-0005-0000-0000-0000A9300000}"/>
    <cellStyle name="SAPBEXstdItem 2 3 2 2 2 2 4 2" xfId="22414" xr:uid="{00000000-0005-0000-0000-0000AA300000}"/>
    <cellStyle name="SAPBEXstdItem 2 3 2 2 2 2 5" xfId="17103" xr:uid="{00000000-0005-0000-0000-0000AB300000}"/>
    <cellStyle name="SAPBEXstdItem 2 3 2 2 2 2 5 2" xfId="22927" xr:uid="{00000000-0005-0000-0000-0000AC300000}"/>
    <cellStyle name="SAPBEXstdItem 2 3 2 2 2 2 6" xfId="17603" xr:uid="{00000000-0005-0000-0000-0000AD300000}"/>
    <cellStyle name="SAPBEXstdItem 2 3 2 2 2 2 6 2" xfId="23427" xr:uid="{00000000-0005-0000-0000-0000AE300000}"/>
    <cellStyle name="SAPBEXstdItem 2 3 2 2 2 2 7" xfId="18060" xr:uid="{00000000-0005-0000-0000-0000AF300000}"/>
    <cellStyle name="SAPBEXstdItem 2 3 2 2 2 2 7 2" xfId="23884" xr:uid="{00000000-0005-0000-0000-0000B0300000}"/>
    <cellStyle name="SAPBEXstdItem 2 3 2 2 2 2 8" xfId="18517" xr:uid="{00000000-0005-0000-0000-0000B1300000}"/>
    <cellStyle name="SAPBEXstdItem 2 3 2 2 2 2 8 2" xfId="24341" xr:uid="{00000000-0005-0000-0000-0000B2300000}"/>
    <cellStyle name="SAPBEXstdItem 2 3 2 2 2 2 9" xfId="21358" xr:uid="{00000000-0005-0000-0000-0000B3300000}"/>
    <cellStyle name="SAPBEXstdItem 2 3 2 2 2 3" xfId="16790" xr:uid="{00000000-0005-0000-0000-0000B4300000}"/>
    <cellStyle name="SAPBEXstdItem 2 3 2 2 2 3 2" xfId="17303" xr:uid="{00000000-0005-0000-0000-0000B5300000}"/>
    <cellStyle name="SAPBEXstdItem 2 3 2 2 2 3 2 2" xfId="23127" xr:uid="{00000000-0005-0000-0000-0000B6300000}"/>
    <cellStyle name="SAPBEXstdItem 2 3 2 2 2 3 3" xfId="17803" xr:uid="{00000000-0005-0000-0000-0000B7300000}"/>
    <cellStyle name="SAPBEXstdItem 2 3 2 2 2 3 3 2" xfId="23627" xr:uid="{00000000-0005-0000-0000-0000B8300000}"/>
    <cellStyle name="SAPBEXstdItem 2 3 2 2 2 3 4" xfId="18260" xr:uid="{00000000-0005-0000-0000-0000B9300000}"/>
    <cellStyle name="SAPBEXstdItem 2 3 2 2 2 3 4 2" xfId="24084" xr:uid="{00000000-0005-0000-0000-0000BA300000}"/>
    <cellStyle name="SAPBEXstdItem 2 3 2 2 2 3 5" xfId="18717" xr:uid="{00000000-0005-0000-0000-0000BB300000}"/>
    <cellStyle name="SAPBEXstdItem 2 3 2 2 2 3 5 2" xfId="24541" xr:uid="{00000000-0005-0000-0000-0000BC300000}"/>
    <cellStyle name="SAPBEXstdItem 2 3 2 2 2 3 6" xfId="22614" xr:uid="{00000000-0005-0000-0000-0000BD300000}"/>
    <cellStyle name="SAPBEXstdItem 2 3 2 2 2 4" xfId="16894" xr:uid="{00000000-0005-0000-0000-0000BE300000}"/>
    <cellStyle name="SAPBEXstdItem 2 3 2 2 2 4 2" xfId="17407" xr:uid="{00000000-0005-0000-0000-0000BF300000}"/>
    <cellStyle name="SAPBEXstdItem 2 3 2 2 2 4 2 2" xfId="23231" xr:uid="{00000000-0005-0000-0000-0000C0300000}"/>
    <cellStyle name="SAPBEXstdItem 2 3 2 2 2 4 3" xfId="17907" xr:uid="{00000000-0005-0000-0000-0000C1300000}"/>
    <cellStyle name="SAPBEXstdItem 2 3 2 2 2 4 3 2" xfId="23731" xr:uid="{00000000-0005-0000-0000-0000C2300000}"/>
    <cellStyle name="SAPBEXstdItem 2 3 2 2 2 4 4" xfId="18364" xr:uid="{00000000-0005-0000-0000-0000C3300000}"/>
    <cellStyle name="SAPBEXstdItem 2 3 2 2 2 4 4 2" xfId="24188" xr:uid="{00000000-0005-0000-0000-0000C4300000}"/>
    <cellStyle name="SAPBEXstdItem 2 3 2 2 2 4 5" xfId="18821" xr:uid="{00000000-0005-0000-0000-0000C5300000}"/>
    <cellStyle name="SAPBEXstdItem 2 3 2 2 2 4 5 2" xfId="24645" xr:uid="{00000000-0005-0000-0000-0000C6300000}"/>
    <cellStyle name="SAPBEXstdItem 2 3 2 2 2 4 6" xfId="22718" xr:uid="{00000000-0005-0000-0000-0000C7300000}"/>
    <cellStyle name="SAPBEXstdItem 2 3 2 2 2 5" xfId="16542" xr:uid="{00000000-0005-0000-0000-0000C8300000}"/>
    <cellStyle name="SAPBEXstdItem 2 3 2 2 2 5 2" xfId="22366" xr:uid="{00000000-0005-0000-0000-0000C9300000}"/>
    <cellStyle name="SAPBEXstdItem 2 3 2 2 2 6" xfId="17055" xr:uid="{00000000-0005-0000-0000-0000CA300000}"/>
    <cellStyle name="SAPBEXstdItem 2 3 2 2 2 6 2" xfId="22879" xr:uid="{00000000-0005-0000-0000-0000CB300000}"/>
    <cellStyle name="SAPBEXstdItem 2 3 2 2 2 7" xfId="17555" xr:uid="{00000000-0005-0000-0000-0000CC300000}"/>
    <cellStyle name="SAPBEXstdItem 2 3 2 2 2 7 2" xfId="23379" xr:uid="{00000000-0005-0000-0000-0000CD300000}"/>
    <cellStyle name="SAPBEXstdItem 2 3 2 2 2 8" xfId="18012" xr:uid="{00000000-0005-0000-0000-0000CE300000}"/>
    <cellStyle name="SAPBEXstdItem 2 3 2 2 2 8 2" xfId="23836" xr:uid="{00000000-0005-0000-0000-0000CF300000}"/>
    <cellStyle name="SAPBEXstdItem 2 3 2 2 2 9" xfId="18469" xr:uid="{00000000-0005-0000-0000-0000D0300000}"/>
    <cellStyle name="SAPBEXstdItem 2 3 2 2 2 9 2" xfId="24293" xr:uid="{00000000-0005-0000-0000-0000D1300000}"/>
    <cellStyle name="SAPBEXstdItem 2 3 2 2 3" xfId="14192" xr:uid="{00000000-0005-0000-0000-0000D2300000}"/>
    <cellStyle name="SAPBEXstdItem 2 3 2 2 3 2" xfId="15786" xr:uid="{00000000-0005-0000-0000-0000D3300000}"/>
    <cellStyle name="SAPBEXstdItem 2 3 2 2 3 2 2" xfId="16749" xr:uid="{00000000-0005-0000-0000-0000D4300000}"/>
    <cellStyle name="SAPBEXstdItem 2 3 2 2 3 2 2 2" xfId="22573" xr:uid="{00000000-0005-0000-0000-0000D5300000}"/>
    <cellStyle name="SAPBEXstdItem 2 3 2 2 3 2 3" xfId="17262" xr:uid="{00000000-0005-0000-0000-0000D6300000}"/>
    <cellStyle name="SAPBEXstdItem 2 3 2 2 3 2 3 2" xfId="23086" xr:uid="{00000000-0005-0000-0000-0000D7300000}"/>
    <cellStyle name="SAPBEXstdItem 2 3 2 2 3 2 4" xfId="17762" xr:uid="{00000000-0005-0000-0000-0000D8300000}"/>
    <cellStyle name="SAPBEXstdItem 2 3 2 2 3 2 4 2" xfId="23586" xr:uid="{00000000-0005-0000-0000-0000D9300000}"/>
    <cellStyle name="SAPBEXstdItem 2 3 2 2 3 2 5" xfId="18219" xr:uid="{00000000-0005-0000-0000-0000DA300000}"/>
    <cellStyle name="SAPBEXstdItem 2 3 2 2 3 2 5 2" xfId="24043" xr:uid="{00000000-0005-0000-0000-0000DB300000}"/>
    <cellStyle name="SAPBEXstdItem 2 3 2 2 3 2 6" xfId="18676" xr:uid="{00000000-0005-0000-0000-0000DC300000}"/>
    <cellStyle name="SAPBEXstdItem 2 3 2 2 3 2 6 2" xfId="24500" xr:uid="{00000000-0005-0000-0000-0000DD300000}"/>
    <cellStyle name="SAPBEXstdItem 2 3 2 2 3 2 7" xfId="21611" xr:uid="{00000000-0005-0000-0000-0000DE300000}"/>
    <cellStyle name="SAPBEXstdItem 2 3 2 2 3 3" xfId="16853" xr:uid="{00000000-0005-0000-0000-0000DF300000}"/>
    <cellStyle name="SAPBEXstdItem 2 3 2 2 3 3 2" xfId="17366" xr:uid="{00000000-0005-0000-0000-0000E0300000}"/>
    <cellStyle name="SAPBEXstdItem 2 3 2 2 3 3 2 2" xfId="23190" xr:uid="{00000000-0005-0000-0000-0000E1300000}"/>
    <cellStyle name="SAPBEXstdItem 2 3 2 2 3 3 3" xfId="17866" xr:uid="{00000000-0005-0000-0000-0000E2300000}"/>
    <cellStyle name="SAPBEXstdItem 2 3 2 2 3 3 3 2" xfId="23690" xr:uid="{00000000-0005-0000-0000-0000E3300000}"/>
    <cellStyle name="SAPBEXstdItem 2 3 2 2 3 3 4" xfId="18323" xr:uid="{00000000-0005-0000-0000-0000E4300000}"/>
    <cellStyle name="SAPBEXstdItem 2 3 2 2 3 3 4 2" xfId="24147" xr:uid="{00000000-0005-0000-0000-0000E5300000}"/>
    <cellStyle name="SAPBEXstdItem 2 3 2 2 3 3 5" xfId="18780" xr:uid="{00000000-0005-0000-0000-0000E6300000}"/>
    <cellStyle name="SAPBEXstdItem 2 3 2 2 3 3 5 2" xfId="24604" xr:uid="{00000000-0005-0000-0000-0000E7300000}"/>
    <cellStyle name="SAPBEXstdItem 2 3 2 2 3 3 6" xfId="22677" xr:uid="{00000000-0005-0000-0000-0000E8300000}"/>
    <cellStyle name="SAPBEXstdItem 2 3 2 2 3 4" xfId="16501" xr:uid="{00000000-0005-0000-0000-0000E9300000}"/>
    <cellStyle name="SAPBEXstdItem 2 3 2 2 3 4 2" xfId="22325" xr:uid="{00000000-0005-0000-0000-0000EA300000}"/>
    <cellStyle name="SAPBEXstdItem 2 3 2 2 3 5" xfId="17014" xr:uid="{00000000-0005-0000-0000-0000EB300000}"/>
    <cellStyle name="SAPBEXstdItem 2 3 2 2 3 5 2" xfId="22838" xr:uid="{00000000-0005-0000-0000-0000EC300000}"/>
    <cellStyle name="SAPBEXstdItem 2 3 2 2 3 6" xfId="17514" xr:uid="{00000000-0005-0000-0000-0000ED300000}"/>
    <cellStyle name="SAPBEXstdItem 2 3 2 2 3 6 2" xfId="23338" xr:uid="{00000000-0005-0000-0000-0000EE300000}"/>
    <cellStyle name="SAPBEXstdItem 2 3 2 2 3 7" xfId="17971" xr:uid="{00000000-0005-0000-0000-0000EF300000}"/>
    <cellStyle name="SAPBEXstdItem 2 3 2 2 3 7 2" xfId="23795" xr:uid="{00000000-0005-0000-0000-0000F0300000}"/>
    <cellStyle name="SAPBEXstdItem 2 3 2 2 3 8" xfId="18428" xr:uid="{00000000-0005-0000-0000-0000F1300000}"/>
    <cellStyle name="SAPBEXstdItem 2 3 2 2 3 8 2" xfId="24252" xr:uid="{00000000-0005-0000-0000-0000F2300000}"/>
    <cellStyle name="SAPBEXstdItem 2 3 2 2 3 9" xfId="20089" xr:uid="{00000000-0005-0000-0000-0000F3300000}"/>
    <cellStyle name="SAPBEXstdItem 2 3 2 2 4" xfId="14445" xr:uid="{00000000-0005-0000-0000-0000F4300000}"/>
    <cellStyle name="SAPBEXstdItem 2 3 2 2 4 2" xfId="16039" xr:uid="{00000000-0005-0000-0000-0000F5300000}"/>
    <cellStyle name="SAPBEXstdItem 2 3 2 2 4 2 2" xfId="21864" xr:uid="{00000000-0005-0000-0000-0000F6300000}"/>
    <cellStyle name="SAPBEXstdItem 2 3 2 2 4 3" xfId="16616" xr:uid="{00000000-0005-0000-0000-0000F7300000}"/>
    <cellStyle name="SAPBEXstdItem 2 3 2 2 4 3 2" xfId="22440" xr:uid="{00000000-0005-0000-0000-0000F8300000}"/>
    <cellStyle name="SAPBEXstdItem 2 3 2 2 4 4" xfId="17129" xr:uid="{00000000-0005-0000-0000-0000F9300000}"/>
    <cellStyle name="SAPBEXstdItem 2 3 2 2 4 4 2" xfId="22953" xr:uid="{00000000-0005-0000-0000-0000FA300000}"/>
    <cellStyle name="SAPBEXstdItem 2 3 2 2 4 5" xfId="17629" xr:uid="{00000000-0005-0000-0000-0000FB300000}"/>
    <cellStyle name="SAPBEXstdItem 2 3 2 2 4 5 2" xfId="23453" xr:uid="{00000000-0005-0000-0000-0000FC300000}"/>
    <cellStyle name="SAPBEXstdItem 2 3 2 2 4 6" xfId="18086" xr:uid="{00000000-0005-0000-0000-0000FD300000}"/>
    <cellStyle name="SAPBEXstdItem 2 3 2 2 4 6 2" xfId="23910" xr:uid="{00000000-0005-0000-0000-0000FE300000}"/>
    <cellStyle name="SAPBEXstdItem 2 3 2 2 4 7" xfId="18543" xr:uid="{00000000-0005-0000-0000-0000FF300000}"/>
    <cellStyle name="SAPBEXstdItem 2 3 2 2 4 7 2" xfId="24367" xr:uid="{00000000-0005-0000-0000-000000310000}"/>
    <cellStyle name="SAPBEXstdItem 2 3 2 2 4 8" xfId="20342" xr:uid="{00000000-0005-0000-0000-000001310000}"/>
    <cellStyle name="SAPBEXstdItem 2 3 2 2 5" xfId="14893" xr:uid="{00000000-0005-0000-0000-000002310000}"/>
    <cellStyle name="SAPBEXstdItem 2 3 2 2 5 2" xfId="20721" xr:uid="{00000000-0005-0000-0000-000003310000}"/>
    <cellStyle name="SAPBEXstdItem 2 3 2 2 6" xfId="16484" xr:uid="{00000000-0005-0000-0000-000004310000}"/>
    <cellStyle name="SAPBEXstdItem 2 3 2 2 6 2" xfId="22308" xr:uid="{00000000-0005-0000-0000-000005310000}"/>
    <cellStyle name="SAPBEXstdItem 2 3 2 2 7" xfId="16997" xr:uid="{00000000-0005-0000-0000-000006310000}"/>
    <cellStyle name="SAPBEXstdItem 2 3 2 2 7 2" xfId="22821" xr:uid="{00000000-0005-0000-0000-000007310000}"/>
    <cellStyle name="SAPBEXstdItem 2 3 2 2 8" xfId="19190" xr:uid="{00000000-0005-0000-0000-000008310000}"/>
    <cellStyle name="SAPBEXstdItem 2 3 2 3" xfId="13138" xr:uid="{00000000-0005-0000-0000-000009310000}"/>
    <cellStyle name="SAPBEXstdItem 2 3 2 3 10" xfId="18620" xr:uid="{00000000-0005-0000-0000-00000A310000}"/>
    <cellStyle name="SAPBEXstdItem 2 3 2 3 10 2" xfId="24444" xr:uid="{00000000-0005-0000-0000-00000B310000}"/>
    <cellStyle name="SAPBEXstdItem 2 3 2 3 11" xfId="19081" xr:uid="{00000000-0005-0000-0000-00000C310000}"/>
    <cellStyle name="SAPBEXstdItem 2 3 2 3 2" xfId="13789" xr:uid="{00000000-0005-0000-0000-00000D310000}"/>
    <cellStyle name="SAPBEXstdItem 2 3 2 3 2 2" xfId="15424" xr:uid="{00000000-0005-0000-0000-00000E310000}"/>
    <cellStyle name="SAPBEXstdItem 2 3 2 3 2 2 2" xfId="21249" xr:uid="{00000000-0005-0000-0000-00000F310000}"/>
    <cellStyle name="SAPBEXstdItem 2 3 2 3 2 3" xfId="19725" xr:uid="{00000000-0005-0000-0000-000010310000}"/>
    <cellStyle name="SAPBEXstdItem 2 3 2 3 3" xfId="14083" xr:uid="{00000000-0005-0000-0000-000011310000}"/>
    <cellStyle name="SAPBEXstdItem 2 3 2 3 3 2" xfId="15677" xr:uid="{00000000-0005-0000-0000-000012310000}"/>
    <cellStyle name="SAPBEXstdItem 2 3 2 3 3 2 2" xfId="21502" xr:uid="{00000000-0005-0000-0000-000013310000}"/>
    <cellStyle name="SAPBEXstdItem 2 3 2 3 3 3" xfId="19980" xr:uid="{00000000-0005-0000-0000-000014310000}"/>
    <cellStyle name="SAPBEXstdItem 2 3 2 3 4" xfId="14336" xr:uid="{00000000-0005-0000-0000-000015310000}"/>
    <cellStyle name="SAPBEXstdItem 2 3 2 3 4 2" xfId="15930" xr:uid="{00000000-0005-0000-0000-000016310000}"/>
    <cellStyle name="SAPBEXstdItem 2 3 2 3 4 2 2" xfId="21755" xr:uid="{00000000-0005-0000-0000-000017310000}"/>
    <cellStyle name="SAPBEXstdItem 2 3 2 3 4 3" xfId="20233" xr:uid="{00000000-0005-0000-0000-000018310000}"/>
    <cellStyle name="SAPBEXstdItem 2 3 2 3 5" xfId="14784" xr:uid="{00000000-0005-0000-0000-000019310000}"/>
    <cellStyle name="SAPBEXstdItem 2 3 2 3 5 2" xfId="20612" xr:uid="{00000000-0005-0000-0000-00001A310000}"/>
    <cellStyle name="SAPBEXstdItem 2 3 2 3 6" xfId="16693" xr:uid="{00000000-0005-0000-0000-00001B310000}"/>
    <cellStyle name="SAPBEXstdItem 2 3 2 3 6 2" xfId="22517" xr:uid="{00000000-0005-0000-0000-00001C310000}"/>
    <cellStyle name="SAPBEXstdItem 2 3 2 3 7" xfId="17206" xr:uid="{00000000-0005-0000-0000-00001D310000}"/>
    <cellStyle name="SAPBEXstdItem 2 3 2 3 7 2" xfId="23030" xr:uid="{00000000-0005-0000-0000-00001E310000}"/>
    <cellStyle name="SAPBEXstdItem 2 3 2 3 8" xfId="17706" xr:uid="{00000000-0005-0000-0000-00001F310000}"/>
    <cellStyle name="SAPBEXstdItem 2 3 2 3 8 2" xfId="23530" xr:uid="{00000000-0005-0000-0000-000020310000}"/>
    <cellStyle name="SAPBEXstdItem 2 3 2 3 9" xfId="18163" xr:uid="{00000000-0005-0000-0000-000021310000}"/>
    <cellStyle name="SAPBEXstdItem 2 3 2 3 9 2" xfId="23987" xr:uid="{00000000-0005-0000-0000-000022310000}"/>
    <cellStyle name="SAPBEXstdItem 2 3 2 4" xfId="13404" xr:uid="{00000000-0005-0000-0000-000023310000}"/>
    <cellStyle name="SAPBEXstdItem 2 3 2 4 2" xfId="15041" xr:uid="{00000000-0005-0000-0000-000024310000}"/>
    <cellStyle name="SAPBEXstdItem 2 3 2 4 2 2" xfId="20866" xr:uid="{00000000-0005-0000-0000-000025310000}"/>
    <cellStyle name="SAPBEXstdItem 2 3 2 4 3" xfId="19342" xr:uid="{00000000-0005-0000-0000-000026310000}"/>
    <cellStyle name="SAPBEXstdItem 2 3 2 5" xfId="13581" xr:uid="{00000000-0005-0000-0000-000027310000}"/>
    <cellStyle name="SAPBEXstdItem 2 3 2 5 2" xfId="15218" xr:uid="{00000000-0005-0000-0000-000028310000}"/>
    <cellStyle name="SAPBEXstdItem 2 3 2 5 2 2" xfId="21043" xr:uid="{00000000-0005-0000-0000-000029310000}"/>
    <cellStyle name="SAPBEXstdItem 2 3 2 5 3" xfId="19519" xr:uid="{00000000-0005-0000-0000-00002A310000}"/>
    <cellStyle name="SAPBEXstdItem 2 3 2 6" xfId="13424" xr:uid="{00000000-0005-0000-0000-00002B310000}"/>
    <cellStyle name="SAPBEXstdItem 2 3 2 6 2" xfId="15061" xr:uid="{00000000-0005-0000-0000-00002C310000}"/>
    <cellStyle name="SAPBEXstdItem 2 3 2 6 2 2" xfId="20886" xr:uid="{00000000-0005-0000-0000-00002D310000}"/>
    <cellStyle name="SAPBEXstdItem 2 3 2 6 3" xfId="19362" xr:uid="{00000000-0005-0000-0000-00002E310000}"/>
    <cellStyle name="SAPBEXstdItem 2 3 2 7" xfId="14555" xr:uid="{00000000-0005-0000-0000-00002F310000}"/>
    <cellStyle name="SAPBEXstdItem 2 3 2 7 2" xfId="16148" xr:uid="{00000000-0005-0000-0000-000030310000}"/>
    <cellStyle name="SAPBEXstdItem 2 3 2 7 2 2" xfId="21973" xr:uid="{00000000-0005-0000-0000-000031310000}"/>
    <cellStyle name="SAPBEXstdItem 2 3 2 7 3" xfId="20451" xr:uid="{00000000-0005-0000-0000-000032310000}"/>
    <cellStyle name="SAPBEXstdItem 2 3 2 8" xfId="16255" xr:uid="{00000000-0005-0000-0000-000033310000}"/>
    <cellStyle name="SAPBEXstdItem 2 3 2 8 2" xfId="22079" xr:uid="{00000000-0005-0000-0000-000034310000}"/>
    <cellStyle name="SAPBEXstdItem 2 3 2 9" xfId="16364" xr:uid="{00000000-0005-0000-0000-000035310000}"/>
    <cellStyle name="SAPBEXstdItem 2 3 2 9 2" xfId="22188" xr:uid="{00000000-0005-0000-0000-000036310000}"/>
    <cellStyle name="SAPBEXstdItem 2 3 3" xfId="13207" xr:uid="{00000000-0005-0000-0000-000037310000}"/>
    <cellStyle name="SAPBEXstdItem 2 3 3 10" xfId="18621" xr:uid="{00000000-0005-0000-0000-000038310000}"/>
    <cellStyle name="SAPBEXstdItem 2 3 3 10 2" xfId="24445" xr:uid="{00000000-0005-0000-0000-000039310000}"/>
    <cellStyle name="SAPBEXstdItem 2 3 3 11" xfId="19149" xr:uid="{00000000-0005-0000-0000-00003A310000}"/>
    <cellStyle name="SAPBEXstdItem 2 3 3 2" xfId="13857" xr:uid="{00000000-0005-0000-0000-00003B310000}"/>
    <cellStyle name="SAPBEXstdItem 2 3 3 2 2" xfId="15492" xr:uid="{00000000-0005-0000-0000-00003C310000}"/>
    <cellStyle name="SAPBEXstdItem 2 3 3 2 2 2" xfId="21317" xr:uid="{00000000-0005-0000-0000-00003D310000}"/>
    <cellStyle name="SAPBEXstdItem 2 3 3 2 3" xfId="19793" xr:uid="{00000000-0005-0000-0000-00003E310000}"/>
    <cellStyle name="SAPBEXstdItem 2 3 3 3" xfId="14151" xr:uid="{00000000-0005-0000-0000-00003F310000}"/>
    <cellStyle name="SAPBEXstdItem 2 3 3 3 2" xfId="15745" xr:uid="{00000000-0005-0000-0000-000040310000}"/>
    <cellStyle name="SAPBEXstdItem 2 3 3 3 2 2" xfId="21570" xr:uid="{00000000-0005-0000-0000-000041310000}"/>
    <cellStyle name="SAPBEXstdItem 2 3 3 3 3" xfId="20048" xr:uid="{00000000-0005-0000-0000-000042310000}"/>
    <cellStyle name="SAPBEXstdItem 2 3 3 4" xfId="14404" xr:uid="{00000000-0005-0000-0000-000043310000}"/>
    <cellStyle name="SAPBEXstdItem 2 3 3 4 2" xfId="15998" xr:uid="{00000000-0005-0000-0000-000044310000}"/>
    <cellStyle name="SAPBEXstdItem 2 3 3 4 2 2" xfId="21823" xr:uid="{00000000-0005-0000-0000-000045310000}"/>
    <cellStyle name="SAPBEXstdItem 2 3 3 4 3" xfId="20301" xr:uid="{00000000-0005-0000-0000-000046310000}"/>
    <cellStyle name="SAPBEXstdItem 2 3 3 5" xfId="14852" xr:uid="{00000000-0005-0000-0000-000047310000}"/>
    <cellStyle name="SAPBEXstdItem 2 3 3 5 2" xfId="20680" xr:uid="{00000000-0005-0000-0000-000048310000}"/>
    <cellStyle name="SAPBEXstdItem 2 3 3 6" xfId="16694" xr:uid="{00000000-0005-0000-0000-000049310000}"/>
    <cellStyle name="SAPBEXstdItem 2 3 3 6 2" xfId="22518" xr:uid="{00000000-0005-0000-0000-00004A310000}"/>
    <cellStyle name="SAPBEXstdItem 2 3 3 7" xfId="17207" xr:uid="{00000000-0005-0000-0000-00004B310000}"/>
    <cellStyle name="SAPBEXstdItem 2 3 3 7 2" xfId="23031" xr:uid="{00000000-0005-0000-0000-00004C310000}"/>
    <cellStyle name="SAPBEXstdItem 2 3 3 8" xfId="17707" xr:uid="{00000000-0005-0000-0000-00004D310000}"/>
    <cellStyle name="SAPBEXstdItem 2 3 3 8 2" xfId="23531" xr:uid="{00000000-0005-0000-0000-00004E310000}"/>
    <cellStyle name="SAPBEXstdItem 2 3 3 9" xfId="18164" xr:uid="{00000000-0005-0000-0000-00004F310000}"/>
    <cellStyle name="SAPBEXstdItem 2 3 3 9 2" xfId="23988" xr:uid="{00000000-0005-0000-0000-000050310000}"/>
    <cellStyle name="SAPBEXstdItem 2 3 4" xfId="13090" xr:uid="{00000000-0005-0000-0000-000051310000}"/>
    <cellStyle name="SAPBEXstdItem 2 3 4 2" xfId="13741" xr:uid="{00000000-0005-0000-0000-000052310000}"/>
    <cellStyle name="SAPBEXstdItem 2 3 4 2 2" xfId="15376" xr:uid="{00000000-0005-0000-0000-000053310000}"/>
    <cellStyle name="SAPBEXstdItem 2 3 4 2 2 2" xfId="21201" xr:uid="{00000000-0005-0000-0000-000054310000}"/>
    <cellStyle name="SAPBEXstdItem 2 3 4 2 3" xfId="19677" xr:uid="{00000000-0005-0000-0000-000055310000}"/>
    <cellStyle name="SAPBEXstdItem 2 3 4 3" xfId="14035" xr:uid="{00000000-0005-0000-0000-000056310000}"/>
    <cellStyle name="SAPBEXstdItem 2 3 4 3 2" xfId="15629" xr:uid="{00000000-0005-0000-0000-000057310000}"/>
    <cellStyle name="SAPBEXstdItem 2 3 4 3 2 2" xfId="21454" xr:uid="{00000000-0005-0000-0000-000058310000}"/>
    <cellStyle name="SAPBEXstdItem 2 3 4 3 3" xfId="19932" xr:uid="{00000000-0005-0000-0000-000059310000}"/>
    <cellStyle name="SAPBEXstdItem 2 3 4 4" xfId="14288" xr:uid="{00000000-0005-0000-0000-00005A310000}"/>
    <cellStyle name="SAPBEXstdItem 2 3 4 4 2" xfId="15882" xr:uid="{00000000-0005-0000-0000-00005B310000}"/>
    <cellStyle name="SAPBEXstdItem 2 3 4 4 2 2" xfId="21707" xr:uid="{00000000-0005-0000-0000-00005C310000}"/>
    <cellStyle name="SAPBEXstdItem 2 3 4 4 3" xfId="20185" xr:uid="{00000000-0005-0000-0000-00005D310000}"/>
    <cellStyle name="SAPBEXstdItem 2 3 4 5" xfId="14736" xr:uid="{00000000-0005-0000-0000-00005E310000}"/>
    <cellStyle name="SAPBEXstdItem 2 3 4 5 2" xfId="20564" xr:uid="{00000000-0005-0000-0000-00005F310000}"/>
    <cellStyle name="SAPBEXstdItem 2 3 4 6" xfId="19033" xr:uid="{00000000-0005-0000-0000-000060310000}"/>
    <cellStyle name="SAPBEXstdItem 2 3 5" xfId="13356" xr:uid="{00000000-0005-0000-0000-000061310000}"/>
    <cellStyle name="SAPBEXstdItem 2 3 5 2" xfId="14993" xr:uid="{00000000-0005-0000-0000-000062310000}"/>
    <cellStyle name="SAPBEXstdItem 2 3 5 2 2" xfId="20818" xr:uid="{00000000-0005-0000-0000-000063310000}"/>
    <cellStyle name="SAPBEXstdItem 2 3 5 3" xfId="19294" xr:uid="{00000000-0005-0000-0000-000064310000}"/>
    <cellStyle name="SAPBEXstdItem 2 3 6" xfId="13629" xr:uid="{00000000-0005-0000-0000-000065310000}"/>
    <cellStyle name="SAPBEXstdItem 2 3 6 2" xfId="15266" xr:uid="{00000000-0005-0000-0000-000066310000}"/>
    <cellStyle name="SAPBEXstdItem 2 3 6 2 2" xfId="21091" xr:uid="{00000000-0005-0000-0000-000067310000}"/>
    <cellStyle name="SAPBEXstdItem 2 3 6 3" xfId="19567" xr:uid="{00000000-0005-0000-0000-000068310000}"/>
    <cellStyle name="SAPBEXstdItem 2 3 7" xfId="14514" xr:uid="{00000000-0005-0000-0000-000069310000}"/>
    <cellStyle name="SAPBEXstdItem 2 3 7 2" xfId="16107" xr:uid="{00000000-0005-0000-0000-00006A310000}"/>
    <cellStyle name="SAPBEXstdItem 2 3 7 2 2" xfId="21932" xr:uid="{00000000-0005-0000-0000-00006B310000}"/>
    <cellStyle name="SAPBEXstdItem 2 3 7 3" xfId="20410" xr:uid="{00000000-0005-0000-0000-00006C310000}"/>
    <cellStyle name="SAPBEXstdItem 2 3 8" xfId="16254" xr:uid="{00000000-0005-0000-0000-00006D310000}"/>
    <cellStyle name="SAPBEXstdItem 2 3 8 2" xfId="22078" xr:uid="{00000000-0005-0000-0000-00006E310000}"/>
    <cellStyle name="SAPBEXstdItem 2 3 9" xfId="16365" xr:uid="{00000000-0005-0000-0000-00006F310000}"/>
    <cellStyle name="SAPBEXstdItem 2 3 9 2" xfId="22189" xr:uid="{00000000-0005-0000-0000-000070310000}"/>
    <cellStyle name="SAPBEXstdItem 2 4" xfId="248" xr:uid="{00000000-0005-0000-0000-000071310000}"/>
    <cellStyle name="SAPBEXstdItem 2 4 10" xfId="16954" xr:uid="{00000000-0005-0000-0000-000072310000}"/>
    <cellStyle name="SAPBEXstdItem 2 4 10 2" xfId="22778" xr:uid="{00000000-0005-0000-0000-000073310000}"/>
    <cellStyle name="SAPBEXstdItem 2 4 11" xfId="18897" xr:uid="{00000000-0005-0000-0000-000074310000}"/>
    <cellStyle name="SAPBEXstdItem 2 4 2" xfId="299" xr:uid="{00000000-0005-0000-0000-000075310000}"/>
    <cellStyle name="SAPBEXstdItem 2 4 2 10" xfId="16438" xr:uid="{00000000-0005-0000-0000-000076310000}"/>
    <cellStyle name="SAPBEXstdItem 2 4 2 10 2" xfId="22262" xr:uid="{00000000-0005-0000-0000-000077310000}"/>
    <cellStyle name="SAPBEXstdItem 2 4 2 11" xfId="18940" xr:uid="{00000000-0005-0000-0000-000078310000}"/>
    <cellStyle name="SAPBEXstdItem 2 4 2 2" xfId="13251" xr:uid="{00000000-0005-0000-0000-000079310000}"/>
    <cellStyle name="SAPBEXstdItem 2 4 2 2 2" xfId="13901" xr:uid="{00000000-0005-0000-0000-00007A310000}"/>
    <cellStyle name="SAPBEXstdItem 2 4 2 2 2 10" xfId="19837" xr:uid="{00000000-0005-0000-0000-00007B310000}"/>
    <cellStyle name="SAPBEXstdItem 2 4 2 2 2 2" xfId="15536" xr:uid="{00000000-0005-0000-0000-00007C310000}"/>
    <cellStyle name="SAPBEXstdItem 2 4 2 2 2 2 2" xfId="16841" xr:uid="{00000000-0005-0000-0000-00007D310000}"/>
    <cellStyle name="SAPBEXstdItem 2 4 2 2 2 2 2 2" xfId="17354" xr:uid="{00000000-0005-0000-0000-00007E310000}"/>
    <cellStyle name="SAPBEXstdItem 2 4 2 2 2 2 2 2 2" xfId="23178" xr:uid="{00000000-0005-0000-0000-00007F310000}"/>
    <cellStyle name="SAPBEXstdItem 2 4 2 2 2 2 2 3" xfId="17854" xr:uid="{00000000-0005-0000-0000-000080310000}"/>
    <cellStyle name="SAPBEXstdItem 2 4 2 2 2 2 2 3 2" xfId="23678" xr:uid="{00000000-0005-0000-0000-000081310000}"/>
    <cellStyle name="SAPBEXstdItem 2 4 2 2 2 2 2 4" xfId="18311" xr:uid="{00000000-0005-0000-0000-000082310000}"/>
    <cellStyle name="SAPBEXstdItem 2 4 2 2 2 2 2 4 2" xfId="24135" xr:uid="{00000000-0005-0000-0000-000083310000}"/>
    <cellStyle name="SAPBEXstdItem 2 4 2 2 2 2 2 5" xfId="18768" xr:uid="{00000000-0005-0000-0000-000084310000}"/>
    <cellStyle name="SAPBEXstdItem 2 4 2 2 2 2 2 5 2" xfId="24592" xr:uid="{00000000-0005-0000-0000-000085310000}"/>
    <cellStyle name="SAPBEXstdItem 2 4 2 2 2 2 2 6" xfId="22665" xr:uid="{00000000-0005-0000-0000-000086310000}"/>
    <cellStyle name="SAPBEXstdItem 2 4 2 2 2 2 3" xfId="16945" xr:uid="{00000000-0005-0000-0000-000087310000}"/>
    <cellStyle name="SAPBEXstdItem 2 4 2 2 2 2 3 2" xfId="17458" xr:uid="{00000000-0005-0000-0000-000088310000}"/>
    <cellStyle name="SAPBEXstdItem 2 4 2 2 2 2 3 2 2" xfId="23282" xr:uid="{00000000-0005-0000-0000-000089310000}"/>
    <cellStyle name="SAPBEXstdItem 2 4 2 2 2 2 3 3" xfId="17958" xr:uid="{00000000-0005-0000-0000-00008A310000}"/>
    <cellStyle name="SAPBEXstdItem 2 4 2 2 2 2 3 3 2" xfId="23782" xr:uid="{00000000-0005-0000-0000-00008B310000}"/>
    <cellStyle name="SAPBEXstdItem 2 4 2 2 2 2 3 4" xfId="18415" xr:uid="{00000000-0005-0000-0000-00008C310000}"/>
    <cellStyle name="SAPBEXstdItem 2 4 2 2 2 2 3 4 2" xfId="24239" xr:uid="{00000000-0005-0000-0000-00008D310000}"/>
    <cellStyle name="SAPBEXstdItem 2 4 2 2 2 2 3 5" xfId="18872" xr:uid="{00000000-0005-0000-0000-00008E310000}"/>
    <cellStyle name="SAPBEXstdItem 2 4 2 2 2 2 3 5 2" xfId="24696" xr:uid="{00000000-0005-0000-0000-00008F310000}"/>
    <cellStyle name="SAPBEXstdItem 2 4 2 2 2 2 3 6" xfId="22769" xr:uid="{00000000-0005-0000-0000-000090310000}"/>
    <cellStyle name="SAPBEXstdItem 2 4 2 2 2 2 4" xfId="16593" xr:uid="{00000000-0005-0000-0000-000091310000}"/>
    <cellStyle name="SAPBEXstdItem 2 4 2 2 2 2 4 2" xfId="22417" xr:uid="{00000000-0005-0000-0000-000092310000}"/>
    <cellStyle name="SAPBEXstdItem 2 4 2 2 2 2 5" xfId="17106" xr:uid="{00000000-0005-0000-0000-000093310000}"/>
    <cellStyle name="SAPBEXstdItem 2 4 2 2 2 2 5 2" xfId="22930" xr:uid="{00000000-0005-0000-0000-000094310000}"/>
    <cellStyle name="SAPBEXstdItem 2 4 2 2 2 2 6" xfId="17606" xr:uid="{00000000-0005-0000-0000-000095310000}"/>
    <cellStyle name="SAPBEXstdItem 2 4 2 2 2 2 6 2" xfId="23430" xr:uid="{00000000-0005-0000-0000-000096310000}"/>
    <cellStyle name="SAPBEXstdItem 2 4 2 2 2 2 7" xfId="18063" xr:uid="{00000000-0005-0000-0000-000097310000}"/>
    <cellStyle name="SAPBEXstdItem 2 4 2 2 2 2 7 2" xfId="23887" xr:uid="{00000000-0005-0000-0000-000098310000}"/>
    <cellStyle name="SAPBEXstdItem 2 4 2 2 2 2 8" xfId="18520" xr:uid="{00000000-0005-0000-0000-000099310000}"/>
    <cellStyle name="SAPBEXstdItem 2 4 2 2 2 2 8 2" xfId="24344" xr:uid="{00000000-0005-0000-0000-00009A310000}"/>
    <cellStyle name="SAPBEXstdItem 2 4 2 2 2 2 9" xfId="21361" xr:uid="{00000000-0005-0000-0000-00009B310000}"/>
    <cellStyle name="SAPBEXstdItem 2 4 2 2 2 3" xfId="16793" xr:uid="{00000000-0005-0000-0000-00009C310000}"/>
    <cellStyle name="SAPBEXstdItem 2 4 2 2 2 3 2" xfId="17306" xr:uid="{00000000-0005-0000-0000-00009D310000}"/>
    <cellStyle name="SAPBEXstdItem 2 4 2 2 2 3 2 2" xfId="23130" xr:uid="{00000000-0005-0000-0000-00009E310000}"/>
    <cellStyle name="SAPBEXstdItem 2 4 2 2 2 3 3" xfId="17806" xr:uid="{00000000-0005-0000-0000-00009F310000}"/>
    <cellStyle name="SAPBEXstdItem 2 4 2 2 2 3 3 2" xfId="23630" xr:uid="{00000000-0005-0000-0000-0000A0310000}"/>
    <cellStyle name="SAPBEXstdItem 2 4 2 2 2 3 4" xfId="18263" xr:uid="{00000000-0005-0000-0000-0000A1310000}"/>
    <cellStyle name="SAPBEXstdItem 2 4 2 2 2 3 4 2" xfId="24087" xr:uid="{00000000-0005-0000-0000-0000A2310000}"/>
    <cellStyle name="SAPBEXstdItem 2 4 2 2 2 3 5" xfId="18720" xr:uid="{00000000-0005-0000-0000-0000A3310000}"/>
    <cellStyle name="SAPBEXstdItem 2 4 2 2 2 3 5 2" xfId="24544" xr:uid="{00000000-0005-0000-0000-0000A4310000}"/>
    <cellStyle name="SAPBEXstdItem 2 4 2 2 2 3 6" xfId="22617" xr:uid="{00000000-0005-0000-0000-0000A5310000}"/>
    <cellStyle name="SAPBEXstdItem 2 4 2 2 2 4" xfId="16897" xr:uid="{00000000-0005-0000-0000-0000A6310000}"/>
    <cellStyle name="SAPBEXstdItem 2 4 2 2 2 4 2" xfId="17410" xr:uid="{00000000-0005-0000-0000-0000A7310000}"/>
    <cellStyle name="SAPBEXstdItem 2 4 2 2 2 4 2 2" xfId="23234" xr:uid="{00000000-0005-0000-0000-0000A8310000}"/>
    <cellStyle name="SAPBEXstdItem 2 4 2 2 2 4 3" xfId="17910" xr:uid="{00000000-0005-0000-0000-0000A9310000}"/>
    <cellStyle name="SAPBEXstdItem 2 4 2 2 2 4 3 2" xfId="23734" xr:uid="{00000000-0005-0000-0000-0000AA310000}"/>
    <cellStyle name="SAPBEXstdItem 2 4 2 2 2 4 4" xfId="18367" xr:uid="{00000000-0005-0000-0000-0000AB310000}"/>
    <cellStyle name="SAPBEXstdItem 2 4 2 2 2 4 4 2" xfId="24191" xr:uid="{00000000-0005-0000-0000-0000AC310000}"/>
    <cellStyle name="SAPBEXstdItem 2 4 2 2 2 4 5" xfId="18824" xr:uid="{00000000-0005-0000-0000-0000AD310000}"/>
    <cellStyle name="SAPBEXstdItem 2 4 2 2 2 4 5 2" xfId="24648" xr:uid="{00000000-0005-0000-0000-0000AE310000}"/>
    <cellStyle name="SAPBEXstdItem 2 4 2 2 2 4 6" xfId="22721" xr:uid="{00000000-0005-0000-0000-0000AF310000}"/>
    <cellStyle name="SAPBEXstdItem 2 4 2 2 2 5" xfId="16545" xr:uid="{00000000-0005-0000-0000-0000B0310000}"/>
    <cellStyle name="SAPBEXstdItem 2 4 2 2 2 5 2" xfId="22369" xr:uid="{00000000-0005-0000-0000-0000B1310000}"/>
    <cellStyle name="SAPBEXstdItem 2 4 2 2 2 6" xfId="17058" xr:uid="{00000000-0005-0000-0000-0000B2310000}"/>
    <cellStyle name="SAPBEXstdItem 2 4 2 2 2 6 2" xfId="22882" xr:uid="{00000000-0005-0000-0000-0000B3310000}"/>
    <cellStyle name="SAPBEXstdItem 2 4 2 2 2 7" xfId="17558" xr:uid="{00000000-0005-0000-0000-0000B4310000}"/>
    <cellStyle name="SAPBEXstdItem 2 4 2 2 2 7 2" xfId="23382" xr:uid="{00000000-0005-0000-0000-0000B5310000}"/>
    <cellStyle name="SAPBEXstdItem 2 4 2 2 2 8" xfId="18015" xr:uid="{00000000-0005-0000-0000-0000B6310000}"/>
    <cellStyle name="SAPBEXstdItem 2 4 2 2 2 8 2" xfId="23839" xr:uid="{00000000-0005-0000-0000-0000B7310000}"/>
    <cellStyle name="SAPBEXstdItem 2 4 2 2 2 9" xfId="18472" xr:uid="{00000000-0005-0000-0000-0000B8310000}"/>
    <cellStyle name="SAPBEXstdItem 2 4 2 2 2 9 2" xfId="24296" xr:uid="{00000000-0005-0000-0000-0000B9310000}"/>
    <cellStyle name="SAPBEXstdItem 2 4 2 2 3" xfId="14195" xr:uid="{00000000-0005-0000-0000-0000BA310000}"/>
    <cellStyle name="SAPBEXstdItem 2 4 2 2 3 2" xfId="15789" xr:uid="{00000000-0005-0000-0000-0000BB310000}"/>
    <cellStyle name="SAPBEXstdItem 2 4 2 2 3 2 2" xfId="16750" xr:uid="{00000000-0005-0000-0000-0000BC310000}"/>
    <cellStyle name="SAPBEXstdItem 2 4 2 2 3 2 2 2" xfId="22574" xr:uid="{00000000-0005-0000-0000-0000BD310000}"/>
    <cellStyle name="SAPBEXstdItem 2 4 2 2 3 2 3" xfId="17263" xr:uid="{00000000-0005-0000-0000-0000BE310000}"/>
    <cellStyle name="SAPBEXstdItem 2 4 2 2 3 2 3 2" xfId="23087" xr:uid="{00000000-0005-0000-0000-0000BF310000}"/>
    <cellStyle name="SAPBEXstdItem 2 4 2 2 3 2 4" xfId="17763" xr:uid="{00000000-0005-0000-0000-0000C0310000}"/>
    <cellStyle name="SAPBEXstdItem 2 4 2 2 3 2 4 2" xfId="23587" xr:uid="{00000000-0005-0000-0000-0000C1310000}"/>
    <cellStyle name="SAPBEXstdItem 2 4 2 2 3 2 5" xfId="18220" xr:uid="{00000000-0005-0000-0000-0000C2310000}"/>
    <cellStyle name="SAPBEXstdItem 2 4 2 2 3 2 5 2" xfId="24044" xr:uid="{00000000-0005-0000-0000-0000C3310000}"/>
    <cellStyle name="SAPBEXstdItem 2 4 2 2 3 2 6" xfId="18677" xr:uid="{00000000-0005-0000-0000-0000C4310000}"/>
    <cellStyle name="SAPBEXstdItem 2 4 2 2 3 2 6 2" xfId="24501" xr:uid="{00000000-0005-0000-0000-0000C5310000}"/>
    <cellStyle name="SAPBEXstdItem 2 4 2 2 3 2 7" xfId="21614" xr:uid="{00000000-0005-0000-0000-0000C6310000}"/>
    <cellStyle name="SAPBEXstdItem 2 4 2 2 3 3" xfId="16854" xr:uid="{00000000-0005-0000-0000-0000C7310000}"/>
    <cellStyle name="SAPBEXstdItem 2 4 2 2 3 3 2" xfId="17367" xr:uid="{00000000-0005-0000-0000-0000C8310000}"/>
    <cellStyle name="SAPBEXstdItem 2 4 2 2 3 3 2 2" xfId="23191" xr:uid="{00000000-0005-0000-0000-0000C9310000}"/>
    <cellStyle name="SAPBEXstdItem 2 4 2 2 3 3 3" xfId="17867" xr:uid="{00000000-0005-0000-0000-0000CA310000}"/>
    <cellStyle name="SAPBEXstdItem 2 4 2 2 3 3 3 2" xfId="23691" xr:uid="{00000000-0005-0000-0000-0000CB310000}"/>
    <cellStyle name="SAPBEXstdItem 2 4 2 2 3 3 4" xfId="18324" xr:uid="{00000000-0005-0000-0000-0000CC310000}"/>
    <cellStyle name="SAPBEXstdItem 2 4 2 2 3 3 4 2" xfId="24148" xr:uid="{00000000-0005-0000-0000-0000CD310000}"/>
    <cellStyle name="SAPBEXstdItem 2 4 2 2 3 3 5" xfId="18781" xr:uid="{00000000-0005-0000-0000-0000CE310000}"/>
    <cellStyle name="SAPBEXstdItem 2 4 2 2 3 3 5 2" xfId="24605" xr:uid="{00000000-0005-0000-0000-0000CF310000}"/>
    <cellStyle name="SAPBEXstdItem 2 4 2 2 3 3 6" xfId="22678" xr:uid="{00000000-0005-0000-0000-0000D0310000}"/>
    <cellStyle name="SAPBEXstdItem 2 4 2 2 3 4" xfId="16502" xr:uid="{00000000-0005-0000-0000-0000D1310000}"/>
    <cellStyle name="SAPBEXstdItem 2 4 2 2 3 4 2" xfId="22326" xr:uid="{00000000-0005-0000-0000-0000D2310000}"/>
    <cellStyle name="SAPBEXstdItem 2 4 2 2 3 5" xfId="17015" xr:uid="{00000000-0005-0000-0000-0000D3310000}"/>
    <cellStyle name="SAPBEXstdItem 2 4 2 2 3 5 2" xfId="22839" xr:uid="{00000000-0005-0000-0000-0000D4310000}"/>
    <cellStyle name="SAPBEXstdItem 2 4 2 2 3 6" xfId="17515" xr:uid="{00000000-0005-0000-0000-0000D5310000}"/>
    <cellStyle name="SAPBEXstdItem 2 4 2 2 3 6 2" xfId="23339" xr:uid="{00000000-0005-0000-0000-0000D6310000}"/>
    <cellStyle name="SAPBEXstdItem 2 4 2 2 3 7" xfId="17972" xr:uid="{00000000-0005-0000-0000-0000D7310000}"/>
    <cellStyle name="SAPBEXstdItem 2 4 2 2 3 7 2" xfId="23796" xr:uid="{00000000-0005-0000-0000-0000D8310000}"/>
    <cellStyle name="SAPBEXstdItem 2 4 2 2 3 8" xfId="18429" xr:uid="{00000000-0005-0000-0000-0000D9310000}"/>
    <cellStyle name="SAPBEXstdItem 2 4 2 2 3 8 2" xfId="24253" xr:uid="{00000000-0005-0000-0000-0000DA310000}"/>
    <cellStyle name="SAPBEXstdItem 2 4 2 2 3 9" xfId="20092" xr:uid="{00000000-0005-0000-0000-0000DB310000}"/>
    <cellStyle name="SAPBEXstdItem 2 4 2 2 4" xfId="14448" xr:uid="{00000000-0005-0000-0000-0000DC310000}"/>
    <cellStyle name="SAPBEXstdItem 2 4 2 2 4 2" xfId="16042" xr:uid="{00000000-0005-0000-0000-0000DD310000}"/>
    <cellStyle name="SAPBEXstdItem 2 4 2 2 4 2 2" xfId="21867" xr:uid="{00000000-0005-0000-0000-0000DE310000}"/>
    <cellStyle name="SAPBEXstdItem 2 4 2 2 4 3" xfId="16613" xr:uid="{00000000-0005-0000-0000-0000DF310000}"/>
    <cellStyle name="SAPBEXstdItem 2 4 2 2 4 3 2" xfId="22437" xr:uid="{00000000-0005-0000-0000-0000E0310000}"/>
    <cellStyle name="SAPBEXstdItem 2 4 2 2 4 4" xfId="17126" xr:uid="{00000000-0005-0000-0000-0000E1310000}"/>
    <cellStyle name="SAPBEXstdItem 2 4 2 2 4 4 2" xfId="22950" xr:uid="{00000000-0005-0000-0000-0000E2310000}"/>
    <cellStyle name="SAPBEXstdItem 2 4 2 2 4 5" xfId="17626" xr:uid="{00000000-0005-0000-0000-0000E3310000}"/>
    <cellStyle name="SAPBEXstdItem 2 4 2 2 4 5 2" xfId="23450" xr:uid="{00000000-0005-0000-0000-0000E4310000}"/>
    <cellStyle name="SAPBEXstdItem 2 4 2 2 4 6" xfId="18083" xr:uid="{00000000-0005-0000-0000-0000E5310000}"/>
    <cellStyle name="SAPBEXstdItem 2 4 2 2 4 6 2" xfId="23907" xr:uid="{00000000-0005-0000-0000-0000E6310000}"/>
    <cellStyle name="SAPBEXstdItem 2 4 2 2 4 7" xfId="18540" xr:uid="{00000000-0005-0000-0000-0000E7310000}"/>
    <cellStyle name="SAPBEXstdItem 2 4 2 2 4 7 2" xfId="24364" xr:uid="{00000000-0005-0000-0000-0000E8310000}"/>
    <cellStyle name="SAPBEXstdItem 2 4 2 2 4 8" xfId="20345" xr:uid="{00000000-0005-0000-0000-0000E9310000}"/>
    <cellStyle name="SAPBEXstdItem 2 4 2 2 5" xfId="14896" xr:uid="{00000000-0005-0000-0000-0000EA310000}"/>
    <cellStyle name="SAPBEXstdItem 2 4 2 2 5 2" xfId="20724" xr:uid="{00000000-0005-0000-0000-0000EB310000}"/>
    <cellStyle name="SAPBEXstdItem 2 4 2 2 6" xfId="16487" xr:uid="{00000000-0005-0000-0000-0000EC310000}"/>
    <cellStyle name="SAPBEXstdItem 2 4 2 2 6 2" xfId="22311" xr:uid="{00000000-0005-0000-0000-0000ED310000}"/>
    <cellStyle name="SAPBEXstdItem 2 4 2 2 7" xfId="17000" xr:uid="{00000000-0005-0000-0000-0000EE310000}"/>
    <cellStyle name="SAPBEXstdItem 2 4 2 2 7 2" xfId="22824" xr:uid="{00000000-0005-0000-0000-0000EF310000}"/>
    <cellStyle name="SAPBEXstdItem 2 4 2 2 8" xfId="19193" xr:uid="{00000000-0005-0000-0000-0000F0310000}"/>
    <cellStyle name="SAPBEXstdItem 2 4 2 3" xfId="13141" xr:uid="{00000000-0005-0000-0000-0000F1310000}"/>
    <cellStyle name="SAPBEXstdItem 2 4 2 3 10" xfId="18618" xr:uid="{00000000-0005-0000-0000-0000F2310000}"/>
    <cellStyle name="SAPBEXstdItem 2 4 2 3 10 2" xfId="24442" xr:uid="{00000000-0005-0000-0000-0000F3310000}"/>
    <cellStyle name="SAPBEXstdItem 2 4 2 3 11" xfId="19084" xr:uid="{00000000-0005-0000-0000-0000F4310000}"/>
    <cellStyle name="SAPBEXstdItem 2 4 2 3 2" xfId="13792" xr:uid="{00000000-0005-0000-0000-0000F5310000}"/>
    <cellStyle name="SAPBEXstdItem 2 4 2 3 2 2" xfId="15427" xr:uid="{00000000-0005-0000-0000-0000F6310000}"/>
    <cellStyle name="SAPBEXstdItem 2 4 2 3 2 2 2" xfId="21252" xr:uid="{00000000-0005-0000-0000-0000F7310000}"/>
    <cellStyle name="SAPBEXstdItem 2 4 2 3 2 3" xfId="19728" xr:uid="{00000000-0005-0000-0000-0000F8310000}"/>
    <cellStyle name="SAPBEXstdItem 2 4 2 3 3" xfId="14086" xr:uid="{00000000-0005-0000-0000-0000F9310000}"/>
    <cellStyle name="SAPBEXstdItem 2 4 2 3 3 2" xfId="15680" xr:uid="{00000000-0005-0000-0000-0000FA310000}"/>
    <cellStyle name="SAPBEXstdItem 2 4 2 3 3 2 2" xfId="21505" xr:uid="{00000000-0005-0000-0000-0000FB310000}"/>
    <cellStyle name="SAPBEXstdItem 2 4 2 3 3 3" xfId="19983" xr:uid="{00000000-0005-0000-0000-0000FC310000}"/>
    <cellStyle name="SAPBEXstdItem 2 4 2 3 4" xfId="14339" xr:uid="{00000000-0005-0000-0000-0000FD310000}"/>
    <cellStyle name="SAPBEXstdItem 2 4 2 3 4 2" xfId="15933" xr:uid="{00000000-0005-0000-0000-0000FE310000}"/>
    <cellStyle name="SAPBEXstdItem 2 4 2 3 4 2 2" xfId="21758" xr:uid="{00000000-0005-0000-0000-0000FF310000}"/>
    <cellStyle name="SAPBEXstdItem 2 4 2 3 4 3" xfId="20236" xr:uid="{00000000-0005-0000-0000-000000320000}"/>
    <cellStyle name="SAPBEXstdItem 2 4 2 3 5" xfId="14787" xr:uid="{00000000-0005-0000-0000-000001320000}"/>
    <cellStyle name="SAPBEXstdItem 2 4 2 3 5 2" xfId="20615" xr:uid="{00000000-0005-0000-0000-000002320000}"/>
    <cellStyle name="SAPBEXstdItem 2 4 2 3 6" xfId="16691" xr:uid="{00000000-0005-0000-0000-000003320000}"/>
    <cellStyle name="SAPBEXstdItem 2 4 2 3 6 2" xfId="22515" xr:uid="{00000000-0005-0000-0000-000004320000}"/>
    <cellStyle name="SAPBEXstdItem 2 4 2 3 7" xfId="17204" xr:uid="{00000000-0005-0000-0000-000005320000}"/>
    <cellStyle name="SAPBEXstdItem 2 4 2 3 7 2" xfId="23028" xr:uid="{00000000-0005-0000-0000-000006320000}"/>
    <cellStyle name="SAPBEXstdItem 2 4 2 3 8" xfId="17704" xr:uid="{00000000-0005-0000-0000-000007320000}"/>
    <cellStyle name="SAPBEXstdItem 2 4 2 3 8 2" xfId="23528" xr:uid="{00000000-0005-0000-0000-000008320000}"/>
    <cellStyle name="SAPBEXstdItem 2 4 2 3 9" xfId="18161" xr:uid="{00000000-0005-0000-0000-000009320000}"/>
    <cellStyle name="SAPBEXstdItem 2 4 2 3 9 2" xfId="23985" xr:uid="{00000000-0005-0000-0000-00000A320000}"/>
    <cellStyle name="SAPBEXstdItem 2 4 2 4" xfId="13407" xr:uid="{00000000-0005-0000-0000-00000B320000}"/>
    <cellStyle name="SAPBEXstdItem 2 4 2 4 2" xfId="15044" xr:uid="{00000000-0005-0000-0000-00000C320000}"/>
    <cellStyle name="SAPBEXstdItem 2 4 2 4 2 2" xfId="20869" xr:uid="{00000000-0005-0000-0000-00000D320000}"/>
    <cellStyle name="SAPBEXstdItem 2 4 2 4 3" xfId="19345" xr:uid="{00000000-0005-0000-0000-00000E320000}"/>
    <cellStyle name="SAPBEXstdItem 2 4 2 5" xfId="13578" xr:uid="{00000000-0005-0000-0000-00000F320000}"/>
    <cellStyle name="SAPBEXstdItem 2 4 2 5 2" xfId="15215" xr:uid="{00000000-0005-0000-0000-000010320000}"/>
    <cellStyle name="SAPBEXstdItem 2 4 2 5 2 2" xfId="21040" xr:uid="{00000000-0005-0000-0000-000011320000}"/>
    <cellStyle name="SAPBEXstdItem 2 4 2 5 3" xfId="19516" xr:uid="{00000000-0005-0000-0000-000012320000}"/>
    <cellStyle name="SAPBEXstdItem 2 4 2 6" xfId="13692" xr:uid="{00000000-0005-0000-0000-000013320000}"/>
    <cellStyle name="SAPBEXstdItem 2 4 2 6 2" xfId="15327" xr:uid="{00000000-0005-0000-0000-000014320000}"/>
    <cellStyle name="SAPBEXstdItem 2 4 2 6 2 2" xfId="21152" xr:uid="{00000000-0005-0000-0000-000015320000}"/>
    <cellStyle name="SAPBEXstdItem 2 4 2 6 3" xfId="19628" xr:uid="{00000000-0005-0000-0000-000016320000}"/>
    <cellStyle name="SAPBEXstdItem 2 4 2 7" xfId="14558" xr:uid="{00000000-0005-0000-0000-000017320000}"/>
    <cellStyle name="SAPBEXstdItem 2 4 2 7 2" xfId="16151" xr:uid="{00000000-0005-0000-0000-000018320000}"/>
    <cellStyle name="SAPBEXstdItem 2 4 2 7 2 2" xfId="21976" xr:uid="{00000000-0005-0000-0000-000019320000}"/>
    <cellStyle name="SAPBEXstdItem 2 4 2 7 3" xfId="20454" xr:uid="{00000000-0005-0000-0000-00001A320000}"/>
    <cellStyle name="SAPBEXstdItem 2 4 2 8" xfId="16257" xr:uid="{00000000-0005-0000-0000-00001B320000}"/>
    <cellStyle name="SAPBEXstdItem 2 4 2 8 2" xfId="22081" xr:uid="{00000000-0005-0000-0000-00001C320000}"/>
    <cellStyle name="SAPBEXstdItem 2 4 2 9" xfId="16362" xr:uid="{00000000-0005-0000-0000-00001D320000}"/>
    <cellStyle name="SAPBEXstdItem 2 4 2 9 2" xfId="22186" xr:uid="{00000000-0005-0000-0000-00001E320000}"/>
    <cellStyle name="SAPBEXstdItem 2 4 3" xfId="13208" xr:uid="{00000000-0005-0000-0000-00001F320000}"/>
    <cellStyle name="SAPBEXstdItem 2 4 3 10" xfId="18619" xr:uid="{00000000-0005-0000-0000-000020320000}"/>
    <cellStyle name="SAPBEXstdItem 2 4 3 10 2" xfId="24443" xr:uid="{00000000-0005-0000-0000-000021320000}"/>
    <cellStyle name="SAPBEXstdItem 2 4 3 11" xfId="19150" xr:uid="{00000000-0005-0000-0000-000022320000}"/>
    <cellStyle name="SAPBEXstdItem 2 4 3 2" xfId="13858" xr:uid="{00000000-0005-0000-0000-000023320000}"/>
    <cellStyle name="SAPBEXstdItem 2 4 3 2 2" xfId="15493" xr:uid="{00000000-0005-0000-0000-000024320000}"/>
    <cellStyle name="SAPBEXstdItem 2 4 3 2 2 2" xfId="21318" xr:uid="{00000000-0005-0000-0000-000025320000}"/>
    <cellStyle name="SAPBEXstdItem 2 4 3 2 3" xfId="19794" xr:uid="{00000000-0005-0000-0000-000026320000}"/>
    <cellStyle name="SAPBEXstdItem 2 4 3 3" xfId="14152" xr:uid="{00000000-0005-0000-0000-000027320000}"/>
    <cellStyle name="SAPBEXstdItem 2 4 3 3 2" xfId="15746" xr:uid="{00000000-0005-0000-0000-000028320000}"/>
    <cellStyle name="SAPBEXstdItem 2 4 3 3 2 2" xfId="21571" xr:uid="{00000000-0005-0000-0000-000029320000}"/>
    <cellStyle name="SAPBEXstdItem 2 4 3 3 3" xfId="20049" xr:uid="{00000000-0005-0000-0000-00002A320000}"/>
    <cellStyle name="SAPBEXstdItem 2 4 3 4" xfId="14405" xr:uid="{00000000-0005-0000-0000-00002B320000}"/>
    <cellStyle name="SAPBEXstdItem 2 4 3 4 2" xfId="15999" xr:uid="{00000000-0005-0000-0000-00002C320000}"/>
    <cellStyle name="SAPBEXstdItem 2 4 3 4 2 2" xfId="21824" xr:uid="{00000000-0005-0000-0000-00002D320000}"/>
    <cellStyle name="SAPBEXstdItem 2 4 3 4 3" xfId="20302" xr:uid="{00000000-0005-0000-0000-00002E320000}"/>
    <cellStyle name="SAPBEXstdItem 2 4 3 5" xfId="14853" xr:uid="{00000000-0005-0000-0000-00002F320000}"/>
    <cellStyle name="SAPBEXstdItem 2 4 3 5 2" xfId="20681" xr:uid="{00000000-0005-0000-0000-000030320000}"/>
    <cellStyle name="SAPBEXstdItem 2 4 3 6" xfId="16692" xr:uid="{00000000-0005-0000-0000-000031320000}"/>
    <cellStyle name="SAPBEXstdItem 2 4 3 6 2" xfId="22516" xr:uid="{00000000-0005-0000-0000-000032320000}"/>
    <cellStyle name="SAPBEXstdItem 2 4 3 7" xfId="17205" xr:uid="{00000000-0005-0000-0000-000033320000}"/>
    <cellStyle name="SAPBEXstdItem 2 4 3 7 2" xfId="23029" xr:uid="{00000000-0005-0000-0000-000034320000}"/>
    <cellStyle name="SAPBEXstdItem 2 4 3 8" xfId="17705" xr:uid="{00000000-0005-0000-0000-000035320000}"/>
    <cellStyle name="SAPBEXstdItem 2 4 3 8 2" xfId="23529" xr:uid="{00000000-0005-0000-0000-000036320000}"/>
    <cellStyle name="SAPBEXstdItem 2 4 3 9" xfId="18162" xr:uid="{00000000-0005-0000-0000-000037320000}"/>
    <cellStyle name="SAPBEXstdItem 2 4 3 9 2" xfId="23986" xr:uid="{00000000-0005-0000-0000-000038320000}"/>
    <cellStyle name="SAPBEXstdItem 2 4 4" xfId="13093" xr:uid="{00000000-0005-0000-0000-000039320000}"/>
    <cellStyle name="SAPBEXstdItem 2 4 4 2" xfId="13744" xr:uid="{00000000-0005-0000-0000-00003A320000}"/>
    <cellStyle name="SAPBEXstdItem 2 4 4 2 2" xfId="15379" xr:uid="{00000000-0005-0000-0000-00003B320000}"/>
    <cellStyle name="SAPBEXstdItem 2 4 4 2 2 2" xfId="21204" xr:uid="{00000000-0005-0000-0000-00003C320000}"/>
    <cellStyle name="SAPBEXstdItem 2 4 4 2 3" xfId="19680" xr:uid="{00000000-0005-0000-0000-00003D320000}"/>
    <cellStyle name="SAPBEXstdItem 2 4 4 3" xfId="14038" xr:uid="{00000000-0005-0000-0000-00003E320000}"/>
    <cellStyle name="SAPBEXstdItem 2 4 4 3 2" xfId="15632" xr:uid="{00000000-0005-0000-0000-00003F320000}"/>
    <cellStyle name="SAPBEXstdItem 2 4 4 3 2 2" xfId="21457" xr:uid="{00000000-0005-0000-0000-000040320000}"/>
    <cellStyle name="SAPBEXstdItem 2 4 4 3 3" xfId="19935" xr:uid="{00000000-0005-0000-0000-000041320000}"/>
    <cellStyle name="SAPBEXstdItem 2 4 4 4" xfId="14291" xr:uid="{00000000-0005-0000-0000-000042320000}"/>
    <cellStyle name="SAPBEXstdItem 2 4 4 4 2" xfId="15885" xr:uid="{00000000-0005-0000-0000-000043320000}"/>
    <cellStyle name="SAPBEXstdItem 2 4 4 4 2 2" xfId="21710" xr:uid="{00000000-0005-0000-0000-000044320000}"/>
    <cellStyle name="SAPBEXstdItem 2 4 4 4 3" xfId="20188" xr:uid="{00000000-0005-0000-0000-000045320000}"/>
    <cellStyle name="SAPBEXstdItem 2 4 4 5" xfId="14739" xr:uid="{00000000-0005-0000-0000-000046320000}"/>
    <cellStyle name="SAPBEXstdItem 2 4 4 5 2" xfId="20567" xr:uid="{00000000-0005-0000-0000-000047320000}"/>
    <cellStyle name="SAPBEXstdItem 2 4 4 6" xfId="19036" xr:uid="{00000000-0005-0000-0000-000048320000}"/>
    <cellStyle name="SAPBEXstdItem 2 4 5" xfId="13359" xr:uid="{00000000-0005-0000-0000-000049320000}"/>
    <cellStyle name="SAPBEXstdItem 2 4 5 2" xfId="14996" xr:uid="{00000000-0005-0000-0000-00004A320000}"/>
    <cellStyle name="SAPBEXstdItem 2 4 5 2 2" xfId="20821" xr:uid="{00000000-0005-0000-0000-00004B320000}"/>
    <cellStyle name="SAPBEXstdItem 2 4 5 3" xfId="19297" xr:uid="{00000000-0005-0000-0000-00004C320000}"/>
    <cellStyle name="SAPBEXstdItem 2 4 6" xfId="13626" xr:uid="{00000000-0005-0000-0000-00004D320000}"/>
    <cellStyle name="SAPBEXstdItem 2 4 6 2" xfId="15263" xr:uid="{00000000-0005-0000-0000-00004E320000}"/>
    <cellStyle name="SAPBEXstdItem 2 4 6 2 2" xfId="21088" xr:uid="{00000000-0005-0000-0000-00004F320000}"/>
    <cellStyle name="SAPBEXstdItem 2 4 6 3" xfId="19564" xr:uid="{00000000-0005-0000-0000-000050320000}"/>
    <cellStyle name="SAPBEXstdItem 2 4 7" xfId="14515" xr:uid="{00000000-0005-0000-0000-000051320000}"/>
    <cellStyle name="SAPBEXstdItem 2 4 7 2" xfId="16108" xr:uid="{00000000-0005-0000-0000-000052320000}"/>
    <cellStyle name="SAPBEXstdItem 2 4 7 2 2" xfId="21933" xr:uid="{00000000-0005-0000-0000-000053320000}"/>
    <cellStyle name="SAPBEXstdItem 2 4 7 3" xfId="20411" xr:uid="{00000000-0005-0000-0000-000054320000}"/>
    <cellStyle name="SAPBEXstdItem 2 4 8" xfId="16256" xr:uid="{00000000-0005-0000-0000-000055320000}"/>
    <cellStyle name="SAPBEXstdItem 2 4 8 2" xfId="22080" xr:uid="{00000000-0005-0000-0000-000056320000}"/>
    <cellStyle name="SAPBEXstdItem 2 4 9" xfId="16363" xr:uid="{00000000-0005-0000-0000-000057320000}"/>
    <cellStyle name="SAPBEXstdItem 2 4 9 2" xfId="22187" xr:uid="{00000000-0005-0000-0000-000058320000}"/>
    <cellStyle name="SAPBEXstdItem 2 5" xfId="269" xr:uid="{00000000-0005-0000-0000-000059320000}"/>
    <cellStyle name="SAPBEXstdItem 2 5 10" xfId="17502" xr:uid="{00000000-0005-0000-0000-00005A320000}"/>
    <cellStyle name="SAPBEXstdItem 2 5 10 2" xfId="23326" xr:uid="{00000000-0005-0000-0000-00005B320000}"/>
    <cellStyle name="SAPBEXstdItem 2 5 11" xfId="18910" xr:uid="{00000000-0005-0000-0000-00005C320000}"/>
    <cellStyle name="SAPBEXstdItem 2 5 2" xfId="13221" xr:uid="{00000000-0005-0000-0000-00005D320000}"/>
    <cellStyle name="SAPBEXstdItem 2 5 2 2" xfId="13871" xr:uid="{00000000-0005-0000-0000-00005E320000}"/>
    <cellStyle name="SAPBEXstdItem 2 5 2 2 10" xfId="19807" xr:uid="{00000000-0005-0000-0000-00005F320000}"/>
    <cellStyle name="SAPBEXstdItem 2 5 2 2 2" xfId="15506" xr:uid="{00000000-0005-0000-0000-000060320000}"/>
    <cellStyle name="SAPBEXstdItem 2 5 2 2 2 2" xfId="16811" xr:uid="{00000000-0005-0000-0000-000061320000}"/>
    <cellStyle name="SAPBEXstdItem 2 5 2 2 2 2 2" xfId="17324" xr:uid="{00000000-0005-0000-0000-000062320000}"/>
    <cellStyle name="SAPBEXstdItem 2 5 2 2 2 2 2 2" xfId="23148" xr:uid="{00000000-0005-0000-0000-000063320000}"/>
    <cellStyle name="SAPBEXstdItem 2 5 2 2 2 2 3" xfId="17824" xr:uid="{00000000-0005-0000-0000-000064320000}"/>
    <cellStyle name="SAPBEXstdItem 2 5 2 2 2 2 3 2" xfId="23648" xr:uid="{00000000-0005-0000-0000-000065320000}"/>
    <cellStyle name="SAPBEXstdItem 2 5 2 2 2 2 4" xfId="18281" xr:uid="{00000000-0005-0000-0000-000066320000}"/>
    <cellStyle name="SAPBEXstdItem 2 5 2 2 2 2 4 2" xfId="24105" xr:uid="{00000000-0005-0000-0000-000067320000}"/>
    <cellStyle name="SAPBEXstdItem 2 5 2 2 2 2 5" xfId="18738" xr:uid="{00000000-0005-0000-0000-000068320000}"/>
    <cellStyle name="SAPBEXstdItem 2 5 2 2 2 2 5 2" xfId="24562" xr:uid="{00000000-0005-0000-0000-000069320000}"/>
    <cellStyle name="SAPBEXstdItem 2 5 2 2 2 2 6" xfId="22635" xr:uid="{00000000-0005-0000-0000-00006A320000}"/>
    <cellStyle name="SAPBEXstdItem 2 5 2 2 2 3" xfId="16915" xr:uid="{00000000-0005-0000-0000-00006B320000}"/>
    <cellStyle name="SAPBEXstdItem 2 5 2 2 2 3 2" xfId="17428" xr:uid="{00000000-0005-0000-0000-00006C320000}"/>
    <cellStyle name="SAPBEXstdItem 2 5 2 2 2 3 2 2" xfId="23252" xr:uid="{00000000-0005-0000-0000-00006D320000}"/>
    <cellStyle name="SAPBEXstdItem 2 5 2 2 2 3 3" xfId="17928" xr:uid="{00000000-0005-0000-0000-00006E320000}"/>
    <cellStyle name="SAPBEXstdItem 2 5 2 2 2 3 3 2" xfId="23752" xr:uid="{00000000-0005-0000-0000-00006F320000}"/>
    <cellStyle name="SAPBEXstdItem 2 5 2 2 2 3 4" xfId="18385" xr:uid="{00000000-0005-0000-0000-000070320000}"/>
    <cellStyle name="SAPBEXstdItem 2 5 2 2 2 3 4 2" xfId="24209" xr:uid="{00000000-0005-0000-0000-000071320000}"/>
    <cellStyle name="SAPBEXstdItem 2 5 2 2 2 3 5" xfId="18842" xr:uid="{00000000-0005-0000-0000-000072320000}"/>
    <cellStyle name="SAPBEXstdItem 2 5 2 2 2 3 5 2" xfId="24666" xr:uid="{00000000-0005-0000-0000-000073320000}"/>
    <cellStyle name="SAPBEXstdItem 2 5 2 2 2 3 6" xfId="22739" xr:uid="{00000000-0005-0000-0000-000074320000}"/>
    <cellStyle name="SAPBEXstdItem 2 5 2 2 2 4" xfId="16563" xr:uid="{00000000-0005-0000-0000-000075320000}"/>
    <cellStyle name="SAPBEXstdItem 2 5 2 2 2 4 2" xfId="22387" xr:uid="{00000000-0005-0000-0000-000076320000}"/>
    <cellStyle name="SAPBEXstdItem 2 5 2 2 2 5" xfId="17076" xr:uid="{00000000-0005-0000-0000-000077320000}"/>
    <cellStyle name="SAPBEXstdItem 2 5 2 2 2 5 2" xfId="22900" xr:uid="{00000000-0005-0000-0000-000078320000}"/>
    <cellStyle name="SAPBEXstdItem 2 5 2 2 2 6" xfId="17576" xr:uid="{00000000-0005-0000-0000-000079320000}"/>
    <cellStyle name="SAPBEXstdItem 2 5 2 2 2 6 2" xfId="23400" xr:uid="{00000000-0005-0000-0000-00007A320000}"/>
    <cellStyle name="SAPBEXstdItem 2 5 2 2 2 7" xfId="18033" xr:uid="{00000000-0005-0000-0000-00007B320000}"/>
    <cellStyle name="SAPBEXstdItem 2 5 2 2 2 7 2" xfId="23857" xr:uid="{00000000-0005-0000-0000-00007C320000}"/>
    <cellStyle name="SAPBEXstdItem 2 5 2 2 2 8" xfId="18490" xr:uid="{00000000-0005-0000-0000-00007D320000}"/>
    <cellStyle name="SAPBEXstdItem 2 5 2 2 2 8 2" xfId="24314" xr:uid="{00000000-0005-0000-0000-00007E320000}"/>
    <cellStyle name="SAPBEXstdItem 2 5 2 2 2 9" xfId="21331" xr:uid="{00000000-0005-0000-0000-00007F320000}"/>
    <cellStyle name="SAPBEXstdItem 2 5 2 2 3" xfId="16763" xr:uid="{00000000-0005-0000-0000-000080320000}"/>
    <cellStyle name="SAPBEXstdItem 2 5 2 2 3 2" xfId="17276" xr:uid="{00000000-0005-0000-0000-000081320000}"/>
    <cellStyle name="SAPBEXstdItem 2 5 2 2 3 2 2" xfId="23100" xr:uid="{00000000-0005-0000-0000-000082320000}"/>
    <cellStyle name="SAPBEXstdItem 2 5 2 2 3 3" xfId="17776" xr:uid="{00000000-0005-0000-0000-000083320000}"/>
    <cellStyle name="SAPBEXstdItem 2 5 2 2 3 3 2" xfId="23600" xr:uid="{00000000-0005-0000-0000-000084320000}"/>
    <cellStyle name="SAPBEXstdItem 2 5 2 2 3 4" xfId="18233" xr:uid="{00000000-0005-0000-0000-000085320000}"/>
    <cellStyle name="SAPBEXstdItem 2 5 2 2 3 4 2" xfId="24057" xr:uid="{00000000-0005-0000-0000-000086320000}"/>
    <cellStyle name="SAPBEXstdItem 2 5 2 2 3 5" xfId="18690" xr:uid="{00000000-0005-0000-0000-000087320000}"/>
    <cellStyle name="SAPBEXstdItem 2 5 2 2 3 5 2" xfId="24514" xr:uid="{00000000-0005-0000-0000-000088320000}"/>
    <cellStyle name="SAPBEXstdItem 2 5 2 2 3 6" xfId="22587" xr:uid="{00000000-0005-0000-0000-000089320000}"/>
    <cellStyle name="SAPBEXstdItem 2 5 2 2 4" xfId="16867" xr:uid="{00000000-0005-0000-0000-00008A320000}"/>
    <cellStyle name="SAPBEXstdItem 2 5 2 2 4 2" xfId="17380" xr:uid="{00000000-0005-0000-0000-00008B320000}"/>
    <cellStyle name="SAPBEXstdItem 2 5 2 2 4 2 2" xfId="23204" xr:uid="{00000000-0005-0000-0000-00008C320000}"/>
    <cellStyle name="SAPBEXstdItem 2 5 2 2 4 3" xfId="17880" xr:uid="{00000000-0005-0000-0000-00008D320000}"/>
    <cellStyle name="SAPBEXstdItem 2 5 2 2 4 3 2" xfId="23704" xr:uid="{00000000-0005-0000-0000-00008E320000}"/>
    <cellStyle name="SAPBEXstdItem 2 5 2 2 4 4" xfId="18337" xr:uid="{00000000-0005-0000-0000-00008F320000}"/>
    <cellStyle name="SAPBEXstdItem 2 5 2 2 4 4 2" xfId="24161" xr:uid="{00000000-0005-0000-0000-000090320000}"/>
    <cellStyle name="SAPBEXstdItem 2 5 2 2 4 5" xfId="18794" xr:uid="{00000000-0005-0000-0000-000091320000}"/>
    <cellStyle name="SAPBEXstdItem 2 5 2 2 4 5 2" xfId="24618" xr:uid="{00000000-0005-0000-0000-000092320000}"/>
    <cellStyle name="SAPBEXstdItem 2 5 2 2 4 6" xfId="22691" xr:uid="{00000000-0005-0000-0000-000093320000}"/>
    <cellStyle name="SAPBEXstdItem 2 5 2 2 5" xfId="16515" xr:uid="{00000000-0005-0000-0000-000094320000}"/>
    <cellStyle name="SAPBEXstdItem 2 5 2 2 5 2" xfId="22339" xr:uid="{00000000-0005-0000-0000-000095320000}"/>
    <cellStyle name="SAPBEXstdItem 2 5 2 2 6" xfId="17028" xr:uid="{00000000-0005-0000-0000-000096320000}"/>
    <cellStyle name="SAPBEXstdItem 2 5 2 2 6 2" xfId="22852" xr:uid="{00000000-0005-0000-0000-000097320000}"/>
    <cellStyle name="SAPBEXstdItem 2 5 2 2 7" xfId="17528" xr:uid="{00000000-0005-0000-0000-000098320000}"/>
    <cellStyle name="SAPBEXstdItem 2 5 2 2 7 2" xfId="23352" xr:uid="{00000000-0005-0000-0000-000099320000}"/>
    <cellStyle name="SAPBEXstdItem 2 5 2 2 8" xfId="17985" xr:uid="{00000000-0005-0000-0000-00009A320000}"/>
    <cellStyle name="SAPBEXstdItem 2 5 2 2 8 2" xfId="23809" xr:uid="{00000000-0005-0000-0000-00009B320000}"/>
    <cellStyle name="SAPBEXstdItem 2 5 2 2 9" xfId="18442" xr:uid="{00000000-0005-0000-0000-00009C320000}"/>
    <cellStyle name="SAPBEXstdItem 2 5 2 2 9 2" xfId="24266" xr:uid="{00000000-0005-0000-0000-00009D320000}"/>
    <cellStyle name="SAPBEXstdItem 2 5 2 3" xfId="14165" xr:uid="{00000000-0005-0000-0000-00009E320000}"/>
    <cellStyle name="SAPBEXstdItem 2 5 2 3 2" xfId="15759" xr:uid="{00000000-0005-0000-0000-00009F320000}"/>
    <cellStyle name="SAPBEXstdItem 2 5 2 3 2 2" xfId="16745" xr:uid="{00000000-0005-0000-0000-0000A0320000}"/>
    <cellStyle name="SAPBEXstdItem 2 5 2 3 2 2 2" xfId="22569" xr:uid="{00000000-0005-0000-0000-0000A1320000}"/>
    <cellStyle name="SAPBEXstdItem 2 5 2 3 2 3" xfId="17258" xr:uid="{00000000-0005-0000-0000-0000A2320000}"/>
    <cellStyle name="SAPBEXstdItem 2 5 2 3 2 3 2" xfId="23082" xr:uid="{00000000-0005-0000-0000-0000A3320000}"/>
    <cellStyle name="SAPBEXstdItem 2 5 2 3 2 4" xfId="17758" xr:uid="{00000000-0005-0000-0000-0000A4320000}"/>
    <cellStyle name="SAPBEXstdItem 2 5 2 3 2 4 2" xfId="23582" xr:uid="{00000000-0005-0000-0000-0000A5320000}"/>
    <cellStyle name="SAPBEXstdItem 2 5 2 3 2 5" xfId="18215" xr:uid="{00000000-0005-0000-0000-0000A6320000}"/>
    <cellStyle name="SAPBEXstdItem 2 5 2 3 2 5 2" xfId="24039" xr:uid="{00000000-0005-0000-0000-0000A7320000}"/>
    <cellStyle name="SAPBEXstdItem 2 5 2 3 2 6" xfId="18672" xr:uid="{00000000-0005-0000-0000-0000A8320000}"/>
    <cellStyle name="SAPBEXstdItem 2 5 2 3 2 6 2" xfId="24496" xr:uid="{00000000-0005-0000-0000-0000A9320000}"/>
    <cellStyle name="SAPBEXstdItem 2 5 2 3 2 7" xfId="21584" xr:uid="{00000000-0005-0000-0000-0000AA320000}"/>
    <cellStyle name="SAPBEXstdItem 2 5 2 3 3" xfId="16849" xr:uid="{00000000-0005-0000-0000-0000AB320000}"/>
    <cellStyle name="SAPBEXstdItem 2 5 2 3 3 2" xfId="17362" xr:uid="{00000000-0005-0000-0000-0000AC320000}"/>
    <cellStyle name="SAPBEXstdItem 2 5 2 3 3 2 2" xfId="23186" xr:uid="{00000000-0005-0000-0000-0000AD320000}"/>
    <cellStyle name="SAPBEXstdItem 2 5 2 3 3 3" xfId="17862" xr:uid="{00000000-0005-0000-0000-0000AE320000}"/>
    <cellStyle name="SAPBEXstdItem 2 5 2 3 3 3 2" xfId="23686" xr:uid="{00000000-0005-0000-0000-0000AF320000}"/>
    <cellStyle name="SAPBEXstdItem 2 5 2 3 3 4" xfId="18319" xr:uid="{00000000-0005-0000-0000-0000B0320000}"/>
    <cellStyle name="SAPBEXstdItem 2 5 2 3 3 4 2" xfId="24143" xr:uid="{00000000-0005-0000-0000-0000B1320000}"/>
    <cellStyle name="SAPBEXstdItem 2 5 2 3 3 5" xfId="18776" xr:uid="{00000000-0005-0000-0000-0000B2320000}"/>
    <cellStyle name="SAPBEXstdItem 2 5 2 3 3 5 2" xfId="24600" xr:uid="{00000000-0005-0000-0000-0000B3320000}"/>
    <cellStyle name="SAPBEXstdItem 2 5 2 3 3 6" xfId="22673" xr:uid="{00000000-0005-0000-0000-0000B4320000}"/>
    <cellStyle name="SAPBEXstdItem 2 5 2 3 4" xfId="16497" xr:uid="{00000000-0005-0000-0000-0000B5320000}"/>
    <cellStyle name="SAPBEXstdItem 2 5 2 3 4 2" xfId="22321" xr:uid="{00000000-0005-0000-0000-0000B6320000}"/>
    <cellStyle name="SAPBEXstdItem 2 5 2 3 5" xfId="17010" xr:uid="{00000000-0005-0000-0000-0000B7320000}"/>
    <cellStyle name="SAPBEXstdItem 2 5 2 3 5 2" xfId="22834" xr:uid="{00000000-0005-0000-0000-0000B8320000}"/>
    <cellStyle name="SAPBEXstdItem 2 5 2 3 6" xfId="17510" xr:uid="{00000000-0005-0000-0000-0000B9320000}"/>
    <cellStyle name="SAPBEXstdItem 2 5 2 3 6 2" xfId="23334" xr:uid="{00000000-0005-0000-0000-0000BA320000}"/>
    <cellStyle name="SAPBEXstdItem 2 5 2 3 7" xfId="17967" xr:uid="{00000000-0005-0000-0000-0000BB320000}"/>
    <cellStyle name="SAPBEXstdItem 2 5 2 3 7 2" xfId="23791" xr:uid="{00000000-0005-0000-0000-0000BC320000}"/>
    <cellStyle name="SAPBEXstdItem 2 5 2 3 8" xfId="18424" xr:uid="{00000000-0005-0000-0000-0000BD320000}"/>
    <cellStyle name="SAPBEXstdItem 2 5 2 3 8 2" xfId="24248" xr:uid="{00000000-0005-0000-0000-0000BE320000}"/>
    <cellStyle name="SAPBEXstdItem 2 5 2 3 9" xfId="20062" xr:uid="{00000000-0005-0000-0000-0000BF320000}"/>
    <cellStyle name="SAPBEXstdItem 2 5 2 4" xfId="14418" xr:uid="{00000000-0005-0000-0000-0000C0320000}"/>
    <cellStyle name="SAPBEXstdItem 2 5 2 4 2" xfId="16012" xr:uid="{00000000-0005-0000-0000-0000C1320000}"/>
    <cellStyle name="SAPBEXstdItem 2 5 2 4 2 2" xfId="21837" xr:uid="{00000000-0005-0000-0000-0000C2320000}"/>
    <cellStyle name="SAPBEXstdItem 2 5 2 4 3" xfId="16740" xr:uid="{00000000-0005-0000-0000-0000C3320000}"/>
    <cellStyle name="SAPBEXstdItem 2 5 2 4 3 2" xfId="22564" xr:uid="{00000000-0005-0000-0000-0000C4320000}"/>
    <cellStyle name="SAPBEXstdItem 2 5 2 4 4" xfId="17253" xr:uid="{00000000-0005-0000-0000-0000C5320000}"/>
    <cellStyle name="SAPBEXstdItem 2 5 2 4 4 2" xfId="23077" xr:uid="{00000000-0005-0000-0000-0000C6320000}"/>
    <cellStyle name="SAPBEXstdItem 2 5 2 4 5" xfId="17753" xr:uid="{00000000-0005-0000-0000-0000C7320000}"/>
    <cellStyle name="SAPBEXstdItem 2 5 2 4 5 2" xfId="23577" xr:uid="{00000000-0005-0000-0000-0000C8320000}"/>
    <cellStyle name="SAPBEXstdItem 2 5 2 4 6" xfId="18210" xr:uid="{00000000-0005-0000-0000-0000C9320000}"/>
    <cellStyle name="SAPBEXstdItem 2 5 2 4 6 2" xfId="24034" xr:uid="{00000000-0005-0000-0000-0000CA320000}"/>
    <cellStyle name="SAPBEXstdItem 2 5 2 4 7" xfId="18667" xr:uid="{00000000-0005-0000-0000-0000CB320000}"/>
    <cellStyle name="SAPBEXstdItem 2 5 2 4 7 2" xfId="24491" xr:uid="{00000000-0005-0000-0000-0000CC320000}"/>
    <cellStyle name="SAPBEXstdItem 2 5 2 4 8" xfId="20315" xr:uid="{00000000-0005-0000-0000-0000CD320000}"/>
    <cellStyle name="SAPBEXstdItem 2 5 2 5" xfId="14866" xr:uid="{00000000-0005-0000-0000-0000CE320000}"/>
    <cellStyle name="SAPBEXstdItem 2 5 2 5 2" xfId="20694" xr:uid="{00000000-0005-0000-0000-0000CF320000}"/>
    <cellStyle name="SAPBEXstdItem 2 5 2 6" xfId="16457" xr:uid="{00000000-0005-0000-0000-0000D0320000}"/>
    <cellStyle name="SAPBEXstdItem 2 5 2 6 2" xfId="22281" xr:uid="{00000000-0005-0000-0000-0000D1320000}"/>
    <cellStyle name="SAPBEXstdItem 2 5 2 7" xfId="16970" xr:uid="{00000000-0005-0000-0000-0000D2320000}"/>
    <cellStyle name="SAPBEXstdItem 2 5 2 7 2" xfId="22794" xr:uid="{00000000-0005-0000-0000-0000D3320000}"/>
    <cellStyle name="SAPBEXstdItem 2 5 2 8" xfId="19163" xr:uid="{00000000-0005-0000-0000-0000D4320000}"/>
    <cellStyle name="SAPBEXstdItem 2 5 3" xfId="13111" xr:uid="{00000000-0005-0000-0000-0000D5320000}"/>
    <cellStyle name="SAPBEXstdItem 2 5 3 10" xfId="18617" xr:uid="{00000000-0005-0000-0000-0000D6320000}"/>
    <cellStyle name="SAPBEXstdItem 2 5 3 10 2" xfId="24441" xr:uid="{00000000-0005-0000-0000-0000D7320000}"/>
    <cellStyle name="SAPBEXstdItem 2 5 3 11" xfId="19054" xr:uid="{00000000-0005-0000-0000-0000D8320000}"/>
    <cellStyle name="SAPBEXstdItem 2 5 3 2" xfId="13762" xr:uid="{00000000-0005-0000-0000-0000D9320000}"/>
    <cellStyle name="SAPBEXstdItem 2 5 3 2 2" xfId="15397" xr:uid="{00000000-0005-0000-0000-0000DA320000}"/>
    <cellStyle name="SAPBEXstdItem 2 5 3 2 2 2" xfId="21222" xr:uid="{00000000-0005-0000-0000-0000DB320000}"/>
    <cellStyle name="SAPBEXstdItem 2 5 3 2 3" xfId="19698" xr:uid="{00000000-0005-0000-0000-0000DC320000}"/>
    <cellStyle name="SAPBEXstdItem 2 5 3 3" xfId="14056" xr:uid="{00000000-0005-0000-0000-0000DD320000}"/>
    <cellStyle name="SAPBEXstdItem 2 5 3 3 2" xfId="15650" xr:uid="{00000000-0005-0000-0000-0000DE320000}"/>
    <cellStyle name="SAPBEXstdItem 2 5 3 3 2 2" xfId="21475" xr:uid="{00000000-0005-0000-0000-0000DF320000}"/>
    <cellStyle name="SAPBEXstdItem 2 5 3 3 3" xfId="19953" xr:uid="{00000000-0005-0000-0000-0000E0320000}"/>
    <cellStyle name="SAPBEXstdItem 2 5 3 4" xfId="14309" xr:uid="{00000000-0005-0000-0000-0000E1320000}"/>
    <cellStyle name="SAPBEXstdItem 2 5 3 4 2" xfId="15903" xr:uid="{00000000-0005-0000-0000-0000E2320000}"/>
    <cellStyle name="SAPBEXstdItem 2 5 3 4 2 2" xfId="21728" xr:uid="{00000000-0005-0000-0000-0000E3320000}"/>
    <cellStyle name="SAPBEXstdItem 2 5 3 4 3" xfId="20206" xr:uid="{00000000-0005-0000-0000-0000E4320000}"/>
    <cellStyle name="SAPBEXstdItem 2 5 3 5" xfId="14757" xr:uid="{00000000-0005-0000-0000-0000E5320000}"/>
    <cellStyle name="SAPBEXstdItem 2 5 3 5 2" xfId="20585" xr:uid="{00000000-0005-0000-0000-0000E6320000}"/>
    <cellStyle name="SAPBEXstdItem 2 5 3 6" xfId="16690" xr:uid="{00000000-0005-0000-0000-0000E7320000}"/>
    <cellStyle name="SAPBEXstdItem 2 5 3 6 2" xfId="22514" xr:uid="{00000000-0005-0000-0000-0000E8320000}"/>
    <cellStyle name="SAPBEXstdItem 2 5 3 7" xfId="17203" xr:uid="{00000000-0005-0000-0000-0000E9320000}"/>
    <cellStyle name="SAPBEXstdItem 2 5 3 7 2" xfId="23027" xr:uid="{00000000-0005-0000-0000-0000EA320000}"/>
    <cellStyle name="SAPBEXstdItem 2 5 3 8" xfId="17703" xr:uid="{00000000-0005-0000-0000-0000EB320000}"/>
    <cellStyle name="SAPBEXstdItem 2 5 3 8 2" xfId="23527" xr:uid="{00000000-0005-0000-0000-0000EC320000}"/>
    <cellStyle name="SAPBEXstdItem 2 5 3 9" xfId="18160" xr:uid="{00000000-0005-0000-0000-0000ED320000}"/>
    <cellStyle name="SAPBEXstdItem 2 5 3 9 2" xfId="23984" xr:uid="{00000000-0005-0000-0000-0000EE320000}"/>
    <cellStyle name="SAPBEXstdItem 2 5 4" xfId="13377" xr:uid="{00000000-0005-0000-0000-0000EF320000}"/>
    <cellStyle name="SAPBEXstdItem 2 5 4 2" xfId="15014" xr:uid="{00000000-0005-0000-0000-0000F0320000}"/>
    <cellStyle name="SAPBEXstdItem 2 5 4 2 2" xfId="20839" xr:uid="{00000000-0005-0000-0000-0000F1320000}"/>
    <cellStyle name="SAPBEXstdItem 2 5 4 3" xfId="19315" xr:uid="{00000000-0005-0000-0000-0000F2320000}"/>
    <cellStyle name="SAPBEXstdItem 2 5 5" xfId="13608" xr:uid="{00000000-0005-0000-0000-0000F3320000}"/>
    <cellStyle name="SAPBEXstdItem 2 5 5 2" xfId="15245" xr:uid="{00000000-0005-0000-0000-0000F4320000}"/>
    <cellStyle name="SAPBEXstdItem 2 5 5 2 2" xfId="21070" xr:uid="{00000000-0005-0000-0000-0000F5320000}"/>
    <cellStyle name="SAPBEXstdItem 2 5 5 3" xfId="19546" xr:uid="{00000000-0005-0000-0000-0000F6320000}"/>
    <cellStyle name="SAPBEXstdItem 2 5 6" xfId="13670" xr:uid="{00000000-0005-0000-0000-0000F7320000}"/>
    <cellStyle name="SAPBEXstdItem 2 5 6 2" xfId="15305" xr:uid="{00000000-0005-0000-0000-0000F8320000}"/>
    <cellStyle name="SAPBEXstdItem 2 5 6 2 2" xfId="21130" xr:uid="{00000000-0005-0000-0000-0000F9320000}"/>
    <cellStyle name="SAPBEXstdItem 2 5 6 3" xfId="19606" xr:uid="{00000000-0005-0000-0000-0000FA320000}"/>
    <cellStyle name="SAPBEXstdItem 2 5 7" xfId="14528" xr:uid="{00000000-0005-0000-0000-0000FB320000}"/>
    <cellStyle name="SAPBEXstdItem 2 5 7 2" xfId="16121" xr:uid="{00000000-0005-0000-0000-0000FC320000}"/>
    <cellStyle name="SAPBEXstdItem 2 5 7 2 2" xfId="21946" xr:uid="{00000000-0005-0000-0000-0000FD320000}"/>
    <cellStyle name="SAPBEXstdItem 2 5 7 3" xfId="20424" xr:uid="{00000000-0005-0000-0000-0000FE320000}"/>
    <cellStyle name="SAPBEXstdItem 2 5 8" xfId="16258" xr:uid="{00000000-0005-0000-0000-0000FF320000}"/>
    <cellStyle name="SAPBEXstdItem 2 5 8 2" xfId="22082" xr:uid="{00000000-0005-0000-0000-000000330000}"/>
    <cellStyle name="SAPBEXstdItem 2 5 9" xfId="16361" xr:uid="{00000000-0005-0000-0000-000001330000}"/>
    <cellStyle name="SAPBEXstdItem 2 5 9 2" xfId="22185" xr:uid="{00000000-0005-0000-0000-000002330000}"/>
    <cellStyle name="SAPBEXstdItem 2 6" xfId="13203" xr:uid="{00000000-0005-0000-0000-000003330000}"/>
    <cellStyle name="SAPBEXstdItem 2 6 10" xfId="18626" xr:uid="{00000000-0005-0000-0000-000004330000}"/>
    <cellStyle name="SAPBEXstdItem 2 6 10 2" xfId="24450" xr:uid="{00000000-0005-0000-0000-000005330000}"/>
    <cellStyle name="SAPBEXstdItem 2 6 11" xfId="19145" xr:uid="{00000000-0005-0000-0000-000006330000}"/>
    <cellStyle name="SAPBEXstdItem 2 6 2" xfId="13853" xr:uid="{00000000-0005-0000-0000-000007330000}"/>
    <cellStyle name="SAPBEXstdItem 2 6 2 2" xfId="15488" xr:uid="{00000000-0005-0000-0000-000008330000}"/>
    <cellStyle name="SAPBEXstdItem 2 6 2 2 2" xfId="21313" xr:uid="{00000000-0005-0000-0000-000009330000}"/>
    <cellStyle name="SAPBEXstdItem 2 6 2 3" xfId="19789" xr:uid="{00000000-0005-0000-0000-00000A330000}"/>
    <cellStyle name="SAPBEXstdItem 2 6 3" xfId="14147" xr:uid="{00000000-0005-0000-0000-00000B330000}"/>
    <cellStyle name="SAPBEXstdItem 2 6 3 2" xfId="15741" xr:uid="{00000000-0005-0000-0000-00000C330000}"/>
    <cellStyle name="SAPBEXstdItem 2 6 3 2 2" xfId="21566" xr:uid="{00000000-0005-0000-0000-00000D330000}"/>
    <cellStyle name="SAPBEXstdItem 2 6 3 3" xfId="20044" xr:uid="{00000000-0005-0000-0000-00000E330000}"/>
    <cellStyle name="SAPBEXstdItem 2 6 4" xfId="14400" xr:uid="{00000000-0005-0000-0000-00000F330000}"/>
    <cellStyle name="SAPBEXstdItem 2 6 4 2" xfId="15994" xr:uid="{00000000-0005-0000-0000-000010330000}"/>
    <cellStyle name="SAPBEXstdItem 2 6 4 2 2" xfId="21819" xr:uid="{00000000-0005-0000-0000-000011330000}"/>
    <cellStyle name="SAPBEXstdItem 2 6 4 3" xfId="20297" xr:uid="{00000000-0005-0000-0000-000012330000}"/>
    <cellStyle name="SAPBEXstdItem 2 6 5" xfId="14848" xr:uid="{00000000-0005-0000-0000-000013330000}"/>
    <cellStyle name="SAPBEXstdItem 2 6 5 2" xfId="20676" xr:uid="{00000000-0005-0000-0000-000014330000}"/>
    <cellStyle name="SAPBEXstdItem 2 6 6" xfId="16699" xr:uid="{00000000-0005-0000-0000-000015330000}"/>
    <cellStyle name="SAPBEXstdItem 2 6 6 2" xfId="22523" xr:uid="{00000000-0005-0000-0000-000016330000}"/>
    <cellStyle name="SAPBEXstdItem 2 6 7" xfId="17212" xr:uid="{00000000-0005-0000-0000-000017330000}"/>
    <cellStyle name="SAPBEXstdItem 2 6 7 2" xfId="23036" xr:uid="{00000000-0005-0000-0000-000018330000}"/>
    <cellStyle name="SAPBEXstdItem 2 6 8" xfId="17712" xr:uid="{00000000-0005-0000-0000-000019330000}"/>
    <cellStyle name="SAPBEXstdItem 2 6 8 2" xfId="23536" xr:uid="{00000000-0005-0000-0000-00001A330000}"/>
    <cellStyle name="SAPBEXstdItem 2 6 9" xfId="18169" xr:uid="{00000000-0005-0000-0000-00001B330000}"/>
    <cellStyle name="SAPBEXstdItem 2 6 9 2" xfId="23993" xr:uid="{00000000-0005-0000-0000-00001C330000}"/>
    <cellStyle name="SAPBEXstdItem 2 7" xfId="13063" xr:uid="{00000000-0005-0000-0000-00001D330000}"/>
    <cellStyle name="SAPBEXstdItem 2 7 2" xfId="13714" xr:uid="{00000000-0005-0000-0000-00001E330000}"/>
    <cellStyle name="SAPBEXstdItem 2 7 2 2" xfId="15349" xr:uid="{00000000-0005-0000-0000-00001F330000}"/>
    <cellStyle name="SAPBEXstdItem 2 7 2 2 2" xfId="21174" xr:uid="{00000000-0005-0000-0000-000020330000}"/>
    <cellStyle name="SAPBEXstdItem 2 7 2 3" xfId="19650" xr:uid="{00000000-0005-0000-0000-000021330000}"/>
    <cellStyle name="SAPBEXstdItem 2 7 3" xfId="14008" xr:uid="{00000000-0005-0000-0000-000022330000}"/>
    <cellStyle name="SAPBEXstdItem 2 7 3 2" xfId="15602" xr:uid="{00000000-0005-0000-0000-000023330000}"/>
    <cellStyle name="SAPBEXstdItem 2 7 3 2 2" xfId="21427" xr:uid="{00000000-0005-0000-0000-000024330000}"/>
    <cellStyle name="SAPBEXstdItem 2 7 3 3" xfId="19905" xr:uid="{00000000-0005-0000-0000-000025330000}"/>
    <cellStyle name="SAPBEXstdItem 2 7 4" xfId="14261" xr:uid="{00000000-0005-0000-0000-000026330000}"/>
    <cellStyle name="SAPBEXstdItem 2 7 4 2" xfId="15855" xr:uid="{00000000-0005-0000-0000-000027330000}"/>
    <cellStyle name="SAPBEXstdItem 2 7 4 2 2" xfId="21680" xr:uid="{00000000-0005-0000-0000-000028330000}"/>
    <cellStyle name="SAPBEXstdItem 2 7 4 3" xfId="20158" xr:uid="{00000000-0005-0000-0000-000029330000}"/>
    <cellStyle name="SAPBEXstdItem 2 7 5" xfId="14709" xr:uid="{00000000-0005-0000-0000-00002A330000}"/>
    <cellStyle name="SAPBEXstdItem 2 7 5 2" xfId="20537" xr:uid="{00000000-0005-0000-0000-00002B330000}"/>
    <cellStyle name="SAPBEXstdItem 2 7 6" xfId="19006" xr:uid="{00000000-0005-0000-0000-00002C330000}"/>
    <cellStyle name="SAPBEXstdItem 2 8" xfId="13329" xr:uid="{00000000-0005-0000-0000-00002D330000}"/>
    <cellStyle name="SAPBEXstdItem 2 8 2" xfId="14966" xr:uid="{00000000-0005-0000-0000-00002E330000}"/>
    <cellStyle name="SAPBEXstdItem 2 8 2 2" xfId="20791" xr:uid="{00000000-0005-0000-0000-00002F330000}"/>
    <cellStyle name="SAPBEXstdItem 2 8 3" xfId="19267" xr:uid="{00000000-0005-0000-0000-000030330000}"/>
    <cellStyle name="SAPBEXstdItem 2 9" xfId="13656" xr:uid="{00000000-0005-0000-0000-000031330000}"/>
    <cellStyle name="SAPBEXstdItem 2 9 2" xfId="15293" xr:uid="{00000000-0005-0000-0000-000032330000}"/>
    <cellStyle name="SAPBEXstdItem 2 9 2 2" xfId="21118" xr:uid="{00000000-0005-0000-0000-000033330000}"/>
    <cellStyle name="SAPBEXstdItem 2 9 3" xfId="19594" xr:uid="{00000000-0005-0000-0000-000034330000}"/>
    <cellStyle name="SAPBEXstdItem 3" xfId="239" xr:uid="{00000000-0005-0000-0000-000035330000}"/>
    <cellStyle name="SAPBEXstdItem 3 10" xfId="16953" xr:uid="{00000000-0005-0000-0000-000036330000}"/>
    <cellStyle name="SAPBEXstdItem 3 10 2" xfId="22777" xr:uid="{00000000-0005-0000-0000-000037330000}"/>
    <cellStyle name="SAPBEXstdItem 3 11" xfId="18895" xr:uid="{00000000-0005-0000-0000-000038330000}"/>
    <cellStyle name="SAPBEXstdItem 3 2" xfId="290" xr:uid="{00000000-0005-0000-0000-000039330000}"/>
    <cellStyle name="SAPBEXstdItem 3 2 10" xfId="16955" xr:uid="{00000000-0005-0000-0000-00003A330000}"/>
    <cellStyle name="SAPBEXstdItem 3 2 10 2" xfId="22779" xr:uid="{00000000-0005-0000-0000-00003B330000}"/>
    <cellStyle name="SAPBEXstdItem 3 2 11" xfId="18931" xr:uid="{00000000-0005-0000-0000-00003C330000}"/>
    <cellStyle name="SAPBEXstdItem 3 2 2" xfId="13242" xr:uid="{00000000-0005-0000-0000-00003D330000}"/>
    <cellStyle name="SAPBEXstdItem 3 2 2 2" xfId="13892" xr:uid="{00000000-0005-0000-0000-00003E330000}"/>
    <cellStyle name="SAPBEXstdItem 3 2 2 2 10" xfId="19828" xr:uid="{00000000-0005-0000-0000-00003F330000}"/>
    <cellStyle name="SAPBEXstdItem 3 2 2 2 2" xfId="15527" xr:uid="{00000000-0005-0000-0000-000040330000}"/>
    <cellStyle name="SAPBEXstdItem 3 2 2 2 2 2" xfId="16832" xr:uid="{00000000-0005-0000-0000-000041330000}"/>
    <cellStyle name="SAPBEXstdItem 3 2 2 2 2 2 2" xfId="17345" xr:uid="{00000000-0005-0000-0000-000042330000}"/>
    <cellStyle name="SAPBEXstdItem 3 2 2 2 2 2 2 2" xfId="23169" xr:uid="{00000000-0005-0000-0000-000043330000}"/>
    <cellStyle name="SAPBEXstdItem 3 2 2 2 2 2 3" xfId="17845" xr:uid="{00000000-0005-0000-0000-000044330000}"/>
    <cellStyle name="SAPBEXstdItem 3 2 2 2 2 2 3 2" xfId="23669" xr:uid="{00000000-0005-0000-0000-000045330000}"/>
    <cellStyle name="SAPBEXstdItem 3 2 2 2 2 2 4" xfId="18302" xr:uid="{00000000-0005-0000-0000-000046330000}"/>
    <cellStyle name="SAPBEXstdItem 3 2 2 2 2 2 4 2" xfId="24126" xr:uid="{00000000-0005-0000-0000-000047330000}"/>
    <cellStyle name="SAPBEXstdItem 3 2 2 2 2 2 5" xfId="18759" xr:uid="{00000000-0005-0000-0000-000048330000}"/>
    <cellStyle name="SAPBEXstdItem 3 2 2 2 2 2 5 2" xfId="24583" xr:uid="{00000000-0005-0000-0000-000049330000}"/>
    <cellStyle name="SAPBEXstdItem 3 2 2 2 2 2 6" xfId="22656" xr:uid="{00000000-0005-0000-0000-00004A330000}"/>
    <cellStyle name="SAPBEXstdItem 3 2 2 2 2 3" xfId="16936" xr:uid="{00000000-0005-0000-0000-00004B330000}"/>
    <cellStyle name="SAPBEXstdItem 3 2 2 2 2 3 2" xfId="17449" xr:uid="{00000000-0005-0000-0000-00004C330000}"/>
    <cellStyle name="SAPBEXstdItem 3 2 2 2 2 3 2 2" xfId="23273" xr:uid="{00000000-0005-0000-0000-00004D330000}"/>
    <cellStyle name="SAPBEXstdItem 3 2 2 2 2 3 3" xfId="17949" xr:uid="{00000000-0005-0000-0000-00004E330000}"/>
    <cellStyle name="SAPBEXstdItem 3 2 2 2 2 3 3 2" xfId="23773" xr:uid="{00000000-0005-0000-0000-00004F330000}"/>
    <cellStyle name="SAPBEXstdItem 3 2 2 2 2 3 4" xfId="18406" xr:uid="{00000000-0005-0000-0000-000050330000}"/>
    <cellStyle name="SAPBEXstdItem 3 2 2 2 2 3 4 2" xfId="24230" xr:uid="{00000000-0005-0000-0000-000051330000}"/>
    <cellStyle name="SAPBEXstdItem 3 2 2 2 2 3 5" xfId="18863" xr:uid="{00000000-0005-0000-0000-000052330000}"/>
    <cellStyle name="SAPBEXstdItem 3 2 2 2 2 3 5 2" xfId="24687" xr:uid="{00000000-0005-0000-0000-000053330000}"/>
    <cellStyle name="SAPBEXstdItem 3 2 2 2 2 3 6" xfId="22760" xr:uid="{00000000-0005-0000-0000-000054330000}"/>
    <cellStyle name="SAPBEXstdItem 3 2 2 2 2 4" xfId="16584" xr:uid="{00000000-0005-0000-0000-000055330000}"/>
    <cellStyle name="SAPBEXstdItem 3 2 2 2 2 4 2" xfId="22408" xr:uid="{00000000-0005-0000-0000-000056330000}"/>
    <cellStyle name="SAPBEXstdItem 3 2 2 2 2 5" xfId="17097" xr:uid="{00000000-0005-0000-0000-000057330000}"/>
    <cellStyle name="SAPBEXstdItem 3 2 2 2 2 5 2" xfId="22921" xr:uid="{00000000-0005-0000-0000-000058330000}"/>
    <cellStyle name="SAPBEXstdItem 3 2 2 2 2 6" xfId="17597" xr:uid="{00000000-0005-0000-0000-000059330000}"/>
    <cellStyle name="SAPBEXstdItem 3 2 2 2 2 6 2" xfId="23421" xr:uid="{00000000-0005-0000-0000-00005A330000}"/>
    <cellStyle name="SAPBEXstdItem 3 2 2 2 2 7" xfId="18054" xr:uid="{00000000-0005-0000-0000-00005B330000}"/>
    <cellStyle name="SAPBEXstdItem 3 2 2 2 2 7 2" xfId="23878" xr:uid="{00000000-0005-0000-0000-00005C330000}"/>
    <cellStyle name="SAPBEXstdItem 3 2 2 2 2 8" xfId="18511" xr:uid="{00000000-0005-0000-0000-00005D330000}"/>
    <cellStyle name="SAPBEXstdItem 3 2 2 2 2 8 2" xfId="24335" xr:uid="{00000000-0005-0000-0000-00005E330000}"/>
    <cellStyle name="SAPBEXstdItem 3 2 2 2 2 9" xfId="21352" xr:uid="{00000000-0005-0000-0000-00005F330000}"/>
    <cellStyle name="SAPBEXstdItem 3 2 2 2 3" xfId="16784" xr:uid="{00000000-0005-0000-0000-000060330000}"/>
    <cellStyle name="SAPBEXstdItem 3 2 2 2 3 2" xfId="17297" xr:uid="{00000000-0005-0000-0000-000061330000}"/>
    <cellStyle name="SAPBEXstdItem 3 2 2 2 3 2 2" xfId="23121" xr:uid="{00000000-0005-0000-0000-000062330000}"/>
    <cellStyle name="SAPBEXstdItem 3 2 2 2 3 3" xfId="17797" xr:uid="{00000000-0005-0000-0000-000063330000}"/>
    <cellStyle name="SAPBEXstdItem 3 2 2 2 3 3 2" xfId="23621" xr:uid="{00000000-0005-0000-0000-000064330000}"/>
    <cellStyle name="SAPBEXstdItem 3 2 2 2 3 4" xfId="18254" xr:uid="{00000000-0005-0000-0000-000065330000}"/>
    <cellStyle name="SAPBEXstdItem 3 2 2 2 3 4 2" xfId="24078" xr:uid="{00000000-0005-0000-0000-000066330000}"/>
    <cellStyle name="SAPBEXstdItem 3 2 2 2 3 5" xfId="18711" xr:uid="{00000000-0005-0000-0000-000067330000}"/>
    <cellStyle name="SAPBEXstdItem 3 2 2 2 3 5 2" xfId="24535" xr:uid="{00000000-0005-0000-0000-000068330000}"/>
    <cellStyle name="SAPBEXstdItem 3 2 2 2 3 6" xfId="22608" xr:uid="{00000000-0005-0000-0000-000069330000}"/>
    <cellStyle name="SAPBEXstdItem 3 2 2 2 4" xfId="16888" xr:uid="{00000000-0005-0000-0000-00006A330000}"/>
    <cellStyle name="SAPBEXstdItem 3 2 2 2 4 2" xfId="17401" xr:uid="{00000000-0005-0000-0000-00006B330000}"/>
    <cellStyle name="SAPBEXstdItem 3 2 2 2 4 2 2" xfId="23225" xr:uid="{00000000-0005-0000-0000-00006C330000}"/>
    <cellStyle name="SAPBEXstdItem 3 2 2 2 4 3" xfId="17901" xr:uid="{00000000-0005-0000-0000-00006D330000}"/>
    <cellStyle name="SAPBEXstdItem 3 2 2 2 4 3 2" xfId="23725" xr:uid="{00000000-0005-0000-0000-00006E330000}"/>
    <cellStyle name="SAPBEXstdItem 3 2 2 2 4 4" xfId="18358" xr:uid="{00000000-0005-0000-0000-00006F330000}"/>
    <cellStyle name="SAPBEXstdItem 3 2 2 2 4 4 2" xfId="24182" xr:uid="{00000000-0005-0000-0000-000070330000}"/>
    <cellStyle name="SAPBEXstdItem 3 2 2 2 4 5" xfId="18815" xr:uid="{00000000-0005-0000-0000-000071330000}"/>
    <cellStyle name="SAPBEXstdItem 3 2 2 2 4 5 2" xfId="24639" xr:uid="{00000000-0005-0000-0000-000072330000}"/>
    <cellStyle name="SAPBEXstdItem 3 2 2 2 4 6" xfId="22712" xr:uid="{00000000-0005-0000-0000-000073330000}"/>
    <cellStyle name="SAPBEXstdItem 3 2 2 2 5" xfId="16536" xr:uid="{00000000-0005-0000-0000-000074330000}"/>
    <cellStyle name="SAPBEXstdItem 3 2 2 2 5 2" xfId="22360" xr:uid="{00000000-0005-0000-0000-000075330000}"/>
    <cellStyle name="SAPBEXstdItem 3 2 2 2 6" xfId="17049" xr:uid="{00000000-0005-0000-0000-000076330000}"/>
    <cellStyle name="SAPBEXstdItem 3 2 2 2 6 2" xfId="22873" xr:uid="{00000000-0005-0000-0000-000077330000}"/>
    <cellStyle name="SAPBEXstdItem 3 2 2 2 7" xfId="17549" xr:uid="{00000000-0005-0000-0000-000078330000}"/>
    <cellStyle name="SAPBEXstdItem 3 2 2 2 7 2" xfId="23373" xr:uid="{00000000-0005-0000-0000-000079330000}"/>
    <cellStyle name="SAPBEXstdItem 3 2 2 2 8" xfId="18006" xr:uid="{00000000-0005-0000-0000-00007A330000}"/>
    <cellStyle name="SAPBEXstdItem 3 2 2 2 8 2" xfId="23830" xr:uid="{00000000-0005-0000-0000-00007B330000}"/>
    <cellStyle name="SAPBEXstdItem 3 2 2 2 9" xfId="18463" xr:uid="{00000000-0005-0000-0000-00007C330000}"/>
    <cellStyle name="SAPBEXstdItem 3 2 2 2 9 2" xfId="24287" xr:uid="{00000000-0005-0000-0000-00007D330000}"/>
    <cellStyle name="SAPBEXstdItem 3 2 2 3" xfId="14186" xr:uid="{00000000-0005-0000-0000-00007E330000}"/>
    <cellStyle name="SAPBEXstdItem 3 2 2 3 2" xfId="15780" xr:uid="{00000000-0005-0000-0000-00007F330000}"/>
    <cellStyle name="SAPBEXstdItem 3 2 2 3 2 2" xfId="16748" xr:uid="{00000000-0005-0000-0000-000080330000}"/>
    <cellStyle name="SAPBEXstdItem 3 2 2 3 2 2 2" xfId="22572" xr:uid="{00000000-0005-0000-0000-000081330000}"/>
    <cellStyle name="SAPBEXstdItem 3 2 2 3 2 3" xfId="17261" xr:uid="{00000000-0005-0000-0000-000082330000}"/>
    <cellStyle name="SAPBEXstdItem 3 2 2 3 2 3 2" xfId="23085" xr:uid="{00000000-0005-0000-0000-000083330000}"/>
    <cellStyle name="SAPBEXstdItem 3 2 2 3 2 4" xfId="17761" xr:uid="{00000000-0005-0000-0000-000084330000}"/>
    <cellStyle name="SAPBEXstdItem 3 2 2 3 2 4 2" xfId="23585" xr:uid="{00000000-0005-0000-0000-000085330000}"/>
    <cellStyle name="SAPBEXstdItem 3 2 2 3 2 5" xfId="18218" xr:uid="{00000000-0005-0000-0000-000086330000}"/>
    <cellStyle name="SAPBEXstdItem 3 2 2 3 2 5 2" xfId="24042" xr:uid="{00000000-0005-0000-0000-000087330000}"/>
    <cellStyle name="SAPBEXstdItem 3 2 2 3 2 6" xfId="18675" xr:uid="{00000000-0005-0000-0000-000088330000}"/>
    <cellStyle name="SAPBEXstdItem 3 2 2 3 2 6 2" xfId="24499" xr:uid="{00000000-0005-0000-0000-000089330000}"/>
    <cellStyle name="SAPBEXstdItem 3 2 2 3 2 7" xfId="21605" xr:uid="{00000000-0005-0000-0000-00008A330000}"/>
    <cellStyle name="SAPBEXstdItem 3 2 2 3 3" xfId="16852" xr:uid="{00000000-0005-0000-0000-00008B330000}"/>
    <cellStyle name="SAPBEXstdItem 3 2 2 3 3 2" xfId="17365" xr:uid="{00000000-0005-0000-0000-00008C330000}"/>
    <cellStyle name="SAPBEXstdItem 3 2 2 3 3 2 2" xfId="23189" xr:uid="{00000000-0005-0000-0000-00008D330000}"/>
    <cellStyle name="SAPBEXstdItem 3 2 2 3 3 3" xfId="17865" xr:uid="{00000000-0005-0000-0000-00008E330000}"/>
    <cellStyle name="SAPBEXstdItem 3 2 2 3 3 3 2" xfId="23689" xr:uid="{00000000-0005-0000-0000-00008F330000}"/>
    <cellStyle name="SAPBEXstdItem 3 2 2 3 3 4" xfId="18322" xr:uid="{00000000-0005-0000-0000-000090330000}"/>
    <cellStyle name="SAPBEXstdItem 3 2 2 3 3 4 2" xfId="24146" xr:uid="{00000000-0005-0000-0000-000091330000}"/>
    <cellStyle name="SAPBEXstdItem 3 2 2 3 3 5" xfId="18779" xr:uid="{00000000-0005-0000-0000-000092330000}"/>
    <cellStyle name="SAPBEXstdItem 3 2 2 3 3 5 2" xfId="24603" xr:uid="{00000000-0005-0000-0000-000093330000}"/>
    <cellStyle name="SAPBEXstdItem 3 2 2 3 3 6" xfId="22676" xr:uid="{00000000-0005-0000-0000-000094330000}"/>
    <cellStyle name="SAPBEXstdItem 3 2 2 3 4" xfId="16500" xr:uid="{00000000-0005-0000-0000-000095330000}"/>
    <cellStyle name="SAPBEXstdItem 3 2 2 3 4 2" xfId="22324" xr:uid="{00000000-0005-0000-0000-000096330000}"/>
    <cellStyle name="SAPBEXstdItem 3 2 2 3 5" xfId="17013" xr:uid="{00000000-0005-0000-0000-000097330000}"/>
    <cellStyle name="SAPBEXstdItem 3 2 2 3 5 2" xfId="22837" xr:uid="{00000000-0005-0000-0000-000098330000}"/>
    <cellStyle name="SAPBEXstdItem 3 2 2 3 6" xfId="17513" xr:uid="{00000000-0005-0000-0000-000099330000}"/>
    <cellStyle name="SAPBEXstdItem 3 2 2 3 6 2" xfId="23337" xr:uid="{00000000-0005-0000-0000-00009A330000}"/>
    <cellStyle name="SAPBEXstdItem 3 2 2 3 7" xfId="17970" xr:uid="{00000000-0005-0000-0000-00009B330000}"/>
    <cellStyle name="SAPBEXstdItem 3 2 2 3 7 2" xfId="23794" xr:uid="{00000000-0005-0000-0000-00009C330000}"/>
    <cellStyle name="SAPBEXstdItem 3 2 2 3 8" xfId="18427" xr:uid="{00000000-0005-0000-0000-00009D330000}"/>
    <cellStyle name="SAPBEXstdItem 3 2 2 3 8 2" xfId="24251" xr:uid="{00000000-0005-0000-0000-00009E330000}"/>
    <cellStyle name="SAPBEXstdItem 3 2 2 3 9" xfId="20083" xr:uid="{00000000-0005-0000-0000-00009F330000}"/>
    <cellStyle name="SAPBEXstdItem 3 2 2 4" xfId="14439" xr:uid="{00000000-0005-0000-0000-0000A0330000}"/>
    <cellStyle name="SAPBEXstdItem 3 2 2 4 2" xfId="16033" xr:uid="{00000000-0005-0000-0000-0000A1330000}"/>
    <cellStyle name="SAPBEXstdItem 3 2 2 4 2 2" xfId="21858" xr:uid="{00000000-0005-0000-0000-0000A2330000}"/>
    <cellStyle name="SAPBEXstdItem 3 2 2 4 3" xfId="16622" xr:uid="{00000000-0005-0000-0000-0000A3330000}"/>
    <cellStyle name="SAPBEXstdItem 3 2 2 4 3 2" xfId="22446" xr:uid="{00000000-0005-0000-0000-0000A4330000}"/>
    <cellStyle name="SAPBEXstdItem 3 2 2 4 4" xfId="17135" xr:uid="{00000000-0005-0000-0000-0000A5330000}"/>
    <cellStyle name="SAPBEXstdItem 3 2 2 4 4 2" xfId="22959" xr:uid="{00000000-0005-0000-0000-0000A6330000}"/>
    <cellStyle name="SAPBEXstdItem 3 2 2 4 5" xfId="17635" xr:uid="{00000000-0005-0000-0000-0000A7330000}"/>
    <cellStyle name="SAPBEXstdItem 3 2 2 4 5 2" xfId="23459" xr:uid="{00000000-0005-0000-0000-0000A8330000}"/>
    <cellStyle name="SAPBEXstdItem 3 2 2 4 6" xfId="18092" xr:uid="{00000000-0005-0000-0000-0000A9330000}"/>
    <cellStyle name="SAPBEXstdItem 3 2 2 4 6 2" xfId="23916" xr:uid="{00000000-0005-0000-0000-0000AA330000}"/>
    <cellStyle name="SAPBEXstdItem 3 2 2 4 7" xfId="18549" xr:uid="{00000000-0005-0000-0000-0000AB330000}"/>
    <cellStyle name="SAPBEXstdItem 3 2 2 4 7 2" xfId="24373" xr:uid="{00000000-0005-0000-0000-0000AC330000}"/>
    <cellStyle name="SAPBEXstdItem 3 2 2 4 8" xfId="20336" xr:uid="{00000000-0005-0000-0000-0000AD330000}"/>
    <cellStyle name="SAPBEXstdItem 3 2 2 5" xfId="14887" xr:uid="{00000000-0005-0000-0000-0000AE330000}"/>
    <cellStyle name="SAPBEXstdItem 3 2 2 5 2" xfId="20715" xr:uid="{00000000-0005-0000-0000-0000AF330000}"/>
    <cellStyle name="SAPBEXstdItem 3 2 2 6" xfId="16478" xr:uid="{00000000-0005-0000-0000-0000B0330000}"/>
    <cellStyle name="SAPBEXstdItem 3 2 2 6 2" xfId="22302" xr:uid="{00000000-0005-0000-0000-0000B1330000}"/>
    <cellStyle name="SAPBEXstdItem 3 2 2 7" xfId="16991" xr:uid="{00000000-0005-0000-0000-0000B2330000}"/>
    <cellStyle name="SAPBEXstdItem 3 2 2 7 2" xfId="22815" xr:uid="{00000000-0005-0000-0000-0000B3330000}"/>
    <cellStyle name="SAPBEXstdItem 3 2 2 8" xfId="19184" xr:uid="{00000000-0005-0000-0000-0000B4330000}"/>
    <cellStyle name="SAPBEXstdItem 3 2 3" xfId="13132" xr:uid="{00000000-0005-0000-0000-0000B5330000}"/>
    <cellStyle name="SAPBEXstdItem 3 2 3 10" xfId="18615" xr:uid="{00000000-0005-0000-0000-0000B6330000}"/>
    <cellStyle name="SAPBEXstdItem 3 2 3 10 2" xfId="24439" xr:uid="{00000000-0005-0000-0000-0000B7330000}"/>
    <cellStyle name="SAPBEXstdItem 3 2 3 11" xfId="19075" xr:uid="{00000000-0005-0000-0000-0000B8330000}"/>
    <cellStyle name="SAPBEXstdItem 3 2 3 2" xfId="13783" xr:uid="{00000000-0005-0000-0000-0000B9330000}"/>
    <cellStyle name="SAPBEXstdItem 3 2 3 2 2" xfId="15418" xr:uid="{00000000-0005-0000-0000-0000BA330000}"/>
    <cellStyle name="SAPBEXstdItem 3 2 3 2 2 2" xfId="21243" xr:uid="{00000000-0005-0000-0000-0000BB330000}"/>
    <cellStyle name="SAPBEXstdItem 3 2 3 2 3" xfId="19719" xr:uid="{00000000-0005-0000-0000-0000BC330000}"/>
    <cellStyle name="SAPBEXstdItem 3 2 3 3" xfId="14077" xr:uid="{00000000-0005-0000-0000-0000BD330000}"/>
    <cellStyle name="SAPBEXstdItem 3 2 3 3 2" xfId="15671" xr:uid="{00000000-0005-0000-0000-0000BE330000}"/>
    <cellStyle name="SAPBEXstdItem 3 2 3 3 2 2" xfId="21496" xr:uid="{00000000-0005-0000-0000-0000BF330000}"/>
    <cellStyle name="SAPBEXstdItem 3 2 3 3 3" xfId="19974" xr:uid="{00000000-0005-0000-0000-0000C0330000}"/>
    <cellStyle name="SAPBEXstdItem 3 2 3 4" xfId="14330" xr:uid="{00000000-0005-0000-0000-0000C1330000}"/>
    <cellStyle name="SAPBEXstdItem 3 2 3 4 2" xfId="15924" xr:uid="{00000000-0005-0000-0000-0000C2330000}"/>
    <cellStyle name="SAPBEXstdItem 3 2 3 4 2 2" xfId="21749" xr:uid="{00000000-0005-0000-0000-0000C3330000}"/>
    <cellStyle name="SAPBEXstdItem 3 2 3 4 3" xfId="20227" xr:uid="{00000000-0005-0000-0000-0000C4330000}"/>
    <cellStyle name="SAPBEXstdItem 3 2 3 5" xfId="14778" xr:uid="{00000000-0005-0000-0000-0000C5330000}"/>
    <cellStyle name="SAPBEXstdItem 3 2 3 5 2" xfId="20606" xr:uid="{00000000-0005-0000-0000-0000C6330000}"/>
    <cellStyle name="SAPBEXstdItem 3 2 3 6" xfId="16688" xr:uid="{00000000-0005-0000-0000-0000C7330000}"/>
    <cellStyle name="SAPBEXstdItem 3 2 3 6 2" xfId="22512" xr:uid="{00000000-0005-0000-0000-0000C8330000}"/>
    <cellStyle name="SAPBEXstdItem 3 2 3 7" xfId="17201" xr:uid="{00000000-0005-0000-0000-0000C9330000}"/>
    <cellStyle name="SAPBEXstdItem 3 2 3 7 2" xfId="23025" xr:uid="{00000000-0005-0000-0000-0000CA330000}"/>
    <cellStyle name="SAPBEXstdItem 3 2 3 8" xfId="17701" xr:uid="{00000000-0005-0000-0000-0000CB330000}"/>
    <cellStyle name="SAPBEXstdItem 3 2 3 8 2" xfId="23525" xr:uid="{00000000-0005-0000-0000-0000CC330000}"/>
    <cellStyle name="SAPBEXstdItem 3 2 3 9" xfId="18158" xr:uid="{00000000-0005-0000-0000-0000CD330000}"/>
    <cellStyle name="SAPBEXstdItem 3 2 3 9 2" xfId="23982" xr:uid="{00000000-0005-0000-0000-0000CE330000}"/>
    <cellStyle name="SAPBEXstdItem 3 2 4" xfId="13398" xr:uid="{00000000-0005-0000-0000-0000CF330000}"/>
    <cellStyle name="SAPBEXstdItem 3 2 4 2" xfId="15035" xr:uid="{00000000-0005-0000-0000-0000D0330000}"/>
    <cellStyle name="SAPBEXstdItem 3 2 4 2 2" xfId="20860" xr:uid="{00000000-0005-0000-0000-0000D1330000}"/>
    <cellStyle name="SAPBEXstdItem 3 2 4 3" xfId="19336" xr:uid="{00000000-0005-0000-0000-0000D2330000}"/>
    <cellStyle name="SAPBEXstdItem 3 2 5" xfId="13587" xr:uid="{00000000-0005-0000-0000-0000D3330000}"/>
    <cellStyle name="SAPBEXstdItem 3 2 5 2" xfId="15224" xr:uid="{00000000-0005-0000-0000-0000D4330000}"/>
    <cellStyle name="SAPBEXstdItem 3 2 5 2 2" xfId="21049" xr:uid="{00000000-0005-0000-0000-0000D5330000}"/>
    <cellStyle name="SAPBEXstdItem 3 2 5 3" xfId="19525" xr:uid="{00000000-0005-0000-0000-0000D6330000}"/>
    <cellStyle name="SAPBEXstdItem 3 2 6" xfId="13683" xr:uid="{00000000-0005-0000-0000-0000D7330000}"/>
    <cellStyle name="SAPBEXstdItem 3 2 6 2" xfId="15318" xr:uid="{00000000-0005-0000-0000-0000D8330000}"/>
    <cellStyle name="SAPBEXstdItem 3 2 6 2 2" xfId="21143" xr:uid="{00000000-0005-0000-0000-0000D9330000}"/>
    <cellStyle name="SAPBEXstdItem 3 2 6 3" xfId="19619" xr:uid="{00000000-0005-0000-0000-0000DA330000}"/>
    <cellStyle name="SAPBEXstdItem 3 2 7" xfId="14549" xr:uid="{00000000-0005-0000-0000-0000DB330000}"/>
    <cellStyle name="SAPBEXstdItem 3 2 7 2" xfId="16142" xr:uid="{00000000-0005-0000-0000-0000DC330000}"/>
    <cellStyle name="SAPBEXstdItem 3 2 7 2 2" xfId="21967" xr:uid="{00000000-0005-0000-0000-0000DD330000}"/>
    <cellStyle name="SAPBEXstdItem 3 2 7 3" xfId="20445" xr:uid="{00000000-0005-0000-0000-0000DE330000}"/>
    <cellStyle name="SAPBEXstdItem 3 2 8" xfId="16260" xr:uid="{00000000-0005-0000-0000-0000DF330000}"/>
    <cellStyle name="SAPBEXstdItem 3 2 8 2" xfId="22084" xr:uid="{00000000-0005-0000-0000-0000E0330000}"/>
    <cellStyle name="SAPBEXstdItem 3 2 9" xfId="16359" xr:uid="{00000000-0005-0000-0000-0000E1330000}"/>
    <cellStyle name="SAPBEXstdItem 3 2 9 2" xfId="22183" xr:uid="{00000000-0005-0000-0000-0000E2330000}"/>
    <cellStyle name="SAPBEXstdItem 3 3" xfId="13206" xr:uid="{00000000-0005-0000-0000-0000E3330000}"/>
    <cellStyle name="SAPBEXstdItem 3 3 10" xfId="18616" xr:uid="{00000000-0005-0000-0000-0000E4330000}"/>
    <cellStyle name="SAPBEXstdItem 3 3 10 2" xfId="24440" xr:uid="{00000000-0005-0000-0000-0000E5330000}"/>
    <cellStyle name="SAPBEXstdItem 3 3 11" xfId="19148" xr:uid="{00000000-0005-0000-0000-0000E6330000}"/>
    <cellStyle name="SAPBEXstdItem 3 3 2" xfId="13856" xr:uid="{00000000-0005-0000-0000-0000E7330000}"/>
    <cellStyle name="SAPBEXstdItem 3 3 2 2" xfId="15491" xr:uid="{00000000-0005-0000-0000-0000E8330000}"/>
    <cellStyle name="SAPBEXstdItem 3 3 2 2 2" xfId="21316" xr:uid="{00000000-0005-0000-0000-0000E9330000}"/>
    <cellStyle name="SAPBEXstdItem 3 3 2 3" xfId="19792" xr:uid="{00000000-0005-0000-0000-0000EA330000}"/>
    <cellStyle name="SAPBEXstdItem 3 3 3" xfId="14150" xr:uid="{00000000-0005-0000-0000-0000EB330000}"/>
    <cellStyle name="SAPBEXstdItem 3 3 3 2" xfId="15744" xr:uid="{00000000-0005-0000-0000-0000EC330000}"/>
    <cellStyle name="SAPBEXstdItem 3 3 3 2 2" xfId="21569" xr:uid="{00000000-0005-0000-0000-0000ED330000}"/>
    <cellStyle name="SAPBEXstdItem 3 3 3 3" xfId="20047" xr:uid="{00000000-0005-0000-0000-0000EE330000}"/>
    <cellStyle name="SAPBEXstdItem 3 3 4" xfId="14403" xr:uid="{00000000-0005-0000-0000-0000EF330000}"/>
    <cellStyle name="SAPBEXstdItem 3 3 4 2" xfId="15997" xr:uid="{00000000-0005-0000-0000-0000F0330000}"/>
    <cellStyle name="SAPBEXstdItem 3 3 4 2 2" xfId="21822" xr:uid="{00000000-0005-0000-0000-0000F1330000}"/>
    <cellStyle name="SAPBEXstdItem 3 3 4 3" xfId="20300" xr:uid="{00000000-0005-0000-0000-0000F2330000}"/>
    <cellStyle name="SAPBEXstdItem 3 3 5" xfId="14851" xr:uid="{00000000-0005-0000-0000-0000F3330000}"/>
    <cellStyle name="SAPBEXstdItem 3 3 5 2" xfId="20679" xr:uid="{00000000-0005-0000-0000-0000F4330000}"/>
    <cellStyle name="SAPBEXstdItem 3 3 6" xfId="16689" xr:uid="{00000000-0005-0000-0000-0000F5330000}"/>
    <cellStyle name="SAPBEXstdItem 3 3 6 2" xfId="22513" xr:uid="{00000000-0005-0000-0000-0000F6330000}"/>
    <cellStyle name="SAPBEXstdItem 3 3 7" xfId="17202" xr:uid="{00000000-0005-0000-0000-0000F7330000}"/>
    <cellStyle name="SAPBEXstdItem 3 3 7 2" xfId="23026" xr:uid="{00000000-0005-0000-0000-0000F8330000}"/>
    <cellStyle name="SAPBEXstdItem 3 3 8" xfId="17702" xr:uid="{00000000-0005-0000-0000-0000F9330000}"/>
    <cellStyle name="SAPBEXstdItem 3 3 8 2" xfId="23526" xr:uid="{00000000-0005-0000-0000-0000FA330000}"/>
    <cellStyle name="SAPBEXstdItem 3 3 9" xfId="18159" xr:uid="{00000000-0005-0000-0000-0000FB330000}"/>
    <cellStyle name="SAPBEXstdItem 3 3 9 2" xfId="23983" xr:uid="{00000000-0005-0000-0000-0000FC330000}"/>
    <cellStyle name="SAPBEXstdItem 3 4" xfId="13084" xr:uid="{00000000-0005-0000-0000-0000FD330000}"/>
    <cellStyle name="SAPBEXstdItem 3 4 2" xfId="13735" xr:uid="{00000000-0005-0000-0000-0000FE330000}"/>
    <cellStyle name="SAPBEXstdItem 3 4 2 2" xfId="15370" xr:uid="{00000000-0005-0000-0000-0000FF330000}"/>
    <cellStyle name="SAPBEXstdItem 3 4 2 2 2" xfId="21195" xr:uid="{00000000-0005-0000-0000-000000340000}"/>
    <cellStyle name="SAPBEXstdItem 3 4 2 3" xfId="19671" xr:uid="{00000000-0005-0000-0000-000001340000}"/>
    <cellStyle name="SAPBEXstdItem 3 4 3" xfId="14029" xr:uid="{00000000-0005-0000-0000-000002340000}"/>
    <cellStyle name="SAPBEXstdItem 3 4 3 2" xfId="15623" xr:uid="{00000000-0005-0000-0000-000003340000}"/>
    <cellStyle name="SAPBEXstdItem 3 4 3 2 2" xfId="21448" xr:uid="{00000000-0005-0000-0000-000004340000}"/>
    <cellStyle name="SAPBEXstdItem 3 4 3 3" xfId="19926" xr:uid="{00000000-0005-0000-0000-000005340000}"/>
    <cellStyle name="SAPBEXstdItem 3 4 4" xfId="14282" xr:uid="{00000000-0005-0000-0000-000006340000}"/>
    <cellStyle name="SAPBEXstdItem 3 4 4 2" xfId="15876" xr:uid="{00000000-0005-0000-0000-000007340000}"/>
    <cellStyle name="SAPBEXstdItem 3 4 4 2 2" xfId="21701" xr:uid="{00000000-0005-0000-0000-000008340000}"/>
    <cellStyle name="SAPBEXstdItem 3 4 4 3" xfId="20179" xr:uid="{00000000-0005-0000-0000-000009340000}"/>
    <cellStyle name="SAPBEXstdItem 3 4 5" xfId="14730" xr:uid="{00000000-0005-0000-0000-00000A340000}"/>
    <cellStyle name="SAPBEXstdItem 3 4 5 2" xfId="20558" xr:uid="{00000000-0005-0000-0000-00000B340000}"/>
    <cellStyle name="SAPBEXstdItem 3 4 6" xfId="19027" xr:uid="{00000000-0005-0000-0000-00000C340000}"/>
    <cellStyle name="SAPBEXstdItem 3 5" xfId="13350" xr:uid="{00000000-0005-0000-0000-00000D340000}"/>
    <cellStyle name="SAPBEXstdItem 3 5 2" xfId="14987" xr:uid="{00000000-0005-0000-0000-00000E340000}"/>
    <cellStyle name="SAPBEXstdItem 3 5 2 2" xfId="20812" xr:uid="{00000000-0005-0000-0000-00000F340000}"/>
    <cellStyle name="SAPBEXstdItem 3 5 3" xfId="19288" xr:uid="{00000000-0005-0000-0000-000010340000}"/>
    <cellStyle name="SAPBEXstdItem 3 6" xfId="13635" xr:uid="{00000000-0005-0000-0000-000011340000}"/>
    <cellStyle name="SAPBEXstdItem 3 6 2" xfId="15272" xr:uid="{00000000-0005-0000-0000-000012340000}"/>
    <cellStyle name="SAPBEXstdItem 3 6 2 2" xfId="21097" xr:uid="{00000000-0005-0000-0000-000013340000}"/>
    <cellStyle name="SAPBEXstdItem 3 6 3" xfId="19573" xr:uid="{00000000-0005-0000-0000-000014340000}"/>
    <cellStyle name="SAPBEXstdItem 3 7" xfId="14513" xr:uid="{00000000-0005-0000-0000-000015340000}"/>
    <cellStyle name="SAPBEXstdItem 3 7 2" xfId="16106" xr:uid="{00000000-0005-0000-0000-000016340000}"/>
    <cellStyle name="SAPBEXstdItem 3 7 2 2" xfId="21931" xr:uid="{00000000-0005-0000-0000-000017340000}"/>
    <cellStyle name="SAPBEXstdItem 3 7 3" xfId="20409" xr:uid="{00000000-0005-0000-0000-000018340000}"/>
    <cellStyle name="SAPBEXstdItem 3 8" xfId="16259" xr:uid="{00000000-0005-0000-0000-000019340000}"/>
    <cellStyle name="SAPBEXstdItem 3 8 2" xfId="22083" xr:uid="{00000000-0005-0000-0000-00001A340000}"/>
    <cellStyle name="SAPBEXstdItem 3 9" xfId="16360" xr:uid="{00000000-0005-0000-0000-00001B340000}"/>
    <cellStyle name="SAPBEXstdItem 3 9 2" xfId="22184" xr:uid="{00000000-0005-0000-0000-00001C340000}"/>
    <cellStyle name="SAPBEXstdItem 4" xfId="227" xr:uid="{00000000-0005-0000-0000-00001D340000}"/>
    <cellStyle name="SAPBEXstdItem 4 10" xfId="16952" xr:uid="{00000000-0005-0000-0000-00001E340000}"/>
    <cellStyle name="SAPBEXstdItem 4 10 2" xfId="22776" xr:uid="{00000000-0005-0000-0000-00001F340000}"/>
    <cellStyle name="SAPBEXstdItem 4 11" xfId="18894" xr:uid="{00000000-0005-0000-0000-000020340000}"/>
    <cellStyle name="SAPBEXstdItem 4 2" xfId="280" xr:uid="{00000000-0005-0000-0000-000021340000}"/>
    <cellStyle name="SAPBEXstdItem 4 2 10" xfId="16437" xr:uid="{00000000-0005-0000-0000-000022340000}"/>
    <cellStyle name="SAPBEXstdItem 4 2 10 2" xfId="22261" xr:uid="{00000000-0005-0000-0000-000023340000}"/>
    <cellStyle name="SAPBEXstdItem 4 2 11" xfId="18921" xr:uid="{00000000-0005-0000-0000-000024340000}"/>
    <cellStyle name="SAPBEXstdItem 4 2 2" xfId="13232" xr:uid="{00000000-0005-0000-0000-000025340000}"/>
    <cellStyle name="SAPBEXstdItem 4 2 2 2" xfId="13882" xr:uid="{00000000-0005-0000-0000-000026340000}"/>
    <cellStyle name="SAPBEXstdItem 4 2 2 2 10" xfId="19818" xr:uid="{00000000-0005-0000-0000-000027340000}"/>
    <cellStyle name="SAPBEXstdItem 4 2 2 2 2" xfId="15517" xr:uid="{00000000-0005-0000-0000-000028340000}"/>
    <cellStyle name="SAPBEXstdItem 4 2 2 2 2 2" xfId="16822" xr:uid="{00000000-0005-0000-0000-000029340000}"/>
    <cellStyle name="SAPBEXstdItem 4 2 2 2 2 2 2" xfId="17335" xr:uid="{00000000-0005-0000-0000-00002A340000}"/>
    <cellStyle name="SAPBEXstdItem 4 2 2 2 2 2 2 2" xfId="23159" xr:uid="{00000000-0005-0000-0000-00002B340000}"/>
    <cellStyle name="SAPBEXstdItem 4 2 2 2 2 2 3" xfId="17835" xr:uid="{00000000-0005-0000-0000-00002C340000}"/>
    <cellStyle name="SAPBEXstdItem 4 2 2 2 2 2 3 2" xfId="23659" xr:uid="{00000000-0005-0000-0000-00002D340000}"/>
    <cellStyle name="SAPBEXstdItem 4 2 2 2 2 2 4" xfId="18292" xr:uid="{00000000-0005-0000-0000-00002E340000}"/>
    <cellStyle name="SAPBEXstdItem 4 2 2 2 2 2 4 2" xfId="24116" xr:uid="{00000000-0005-0000-0000-00002F340000}"/>
    <cellStyle name="SAPBEXstdItem 4 2 2 2 2 2 5" xfId="18749" xr:uid="{00000000-0005-0000-0000-000030340000}"/>
    <cellStyle name="SAPBEXstdItem 4 2 2 2 2 2 5 2" xfId="24573" xr:uid="{00000000-0005-0000-0000-000031340000}"/>
    <cellStyle name="SAPBEXstdItem 4 2 2 2 2 2 6" xfId="22646" xr:uid="{00000000-0005-0000-0000-000032340000}"/>
    <cellStyle name="SAPBEXstdItem 4 2 2 2 2 3" xfId="16926" xr:uid="{00000000-0005-0000-0000-000033340000}"/>
    <cellStyle name="SAPBEXstdItem 4 2 2 2 2 3 2" xfId="17439" xr:uid="{00000000-0005-0000-0000-000034340000}"/>
    <cellStyle name="SAPBEXstdItem 4 2 2 2 2 3 2 2" xfId="23263" xr:uid="{00000000-0005-0000-0000-000035340000}"/>
    <cellStyle name="SAPBEXstdItem 4 2 2 2 2 3 3" xfId="17939" xr:uid="{00000000-0005-0000-0000-000036340000}"/>
    <cellStyle name="SAPBEXstdItem 4 2 2 2 2 3 3 2" xfId="23763" xr:uid="{00000000-0005-0000-0000-000037340000}"/>
    <cellStyle name="SAPBEXstdItem 4 2 2 2 2 3 4" xfId="18396" xr:uid="{00000000-0005-0000-0000-000038340000}"/>
    <cellStyle name="SAPBEXstdItem 4 2 2 2 2 3 4 2" xfId="24220" xr:uid="{00000000-0005-0000-0000-000039340000}"/>
    <cellStyle name="SAPBEXstdItem 4 2 2 2 2 3 5" xfId="18853" xr:uid="{00000000-0005-0000-0000-00003A340000}"/>
    <cellStyle name="SAPBEXstdItem 4 2 2 2 2 3 5 2" xfId="24677" xr:uid="{00000000-0005-0000-0000-00003B340000}"/>
    <cellStyle name="SAPBEXstdItem 4 2 2 2 2 3 6" xfId="22750" xr:uid="{00000000-0005-0000-0000-00003C340000}"/>
    <cellStyle name="SAPBEXstdItem 4 2 2 2 2 4" xfId="16574" xr:uid="{00000000-0005-0000-0000-00003D340000}"/>
    <cellStyle name="SAPBEXstdItem 4 2 2 2 2 4 2" xfId="22398" xr:uid="{00000000-0005-0000-0000-00003E340000}"/>
    <cellStyle name="SAPBEXstdItem 4 2 2 2 2 5" xfId="17087" xr:uid="{00000000-0005-0000-0000-00003F340000}"/>
    <cellStyle name="SAPBEXstdItem 4 2 2 2 2 5 2" xfId="22911" xr:uid="{00000000-0005-0000-0000-000040340000}"/>
    <cellStyle name="SAPBEXstdItem 4 2 2 2 2 6" xfId="17587" xr:uid="{00000000-0005-0000-0000-000041340000}"/>
    <cellStyle name="SAPBEXstdItem 4 2 2 2 2 6 2" xfId="23411" xr:uid="{00000000-0005-0000-0000-000042340000}"/>
    <cellStyle name="SAPBEXstdItem 4 2 2 2 2 7" xfId="18044" xr:uid="{00000000-0005-0000-0000-000043340000}"/>
    <cellStyle name="SAPBEXstdItem 4 2 2 2 2 7 2" xfId="23868" xr:uid="{00000000-0005-0000-0000-000044340000}"/>
    <cellStyle name="SAPBEXstdItem 4 2 2 2 2 8" xfId="18501" xr:uid="{00000000-0005-0000-0000-000045340000}"/>
    <cellStyle name="SAPBEXstdItem 4 2 2 2 2 8 2" xfId="24325" xr:uid="{00000000-0005-0000-0000-000046340000}"/>
    <cellStyle name="SAPBEXstdItem 4 2 2 2 2 9" xfId="21342" xr:uid="{00000000-0005-0000-0000-000047340000}"/>
    <cellStyle name="SAPBEXstdItem 4 2 2 2 3" xfId="16774" xr:uid="{00000000-0005-0000-0000-000048340000}"/>
    <cellStyle name="SAPBEXstdItem 4 2 2 2 3 2" xfId="17287" xr:uid="{00000000-0005-0000-0000-000049340000}"/>
    <cellStyle name="SAPBEXstdItem 4 2 2 2 3 2 2" xfId="23111" xr:uid="{00000000-0005-0000-0000-00004A340000}"/>
    <cellStyle name="SAPBEXstdItem 4 2 2 2 3 3" xfId="17787" xr:uid="{00000000-0005-0000-0000-00004B340000}"/>
    <cellStyle name="SAPBEXstdItem 4 2 2 2 3 3 2" xfId="23611" xr:uid="{00000000-0005-0000-0000-00004C340000}"/>
    <cellStyle name="SAPBEXstdItem 4 2 2 2 3 4" xfId="18244" xr:uid="{00000000-0005-0000-0000-00004D340000}"/>
    <cellStyle name="SAPBEXstdItem 4 2 2 2 3 4 2" xfId="24068" xr:uid="{00000000-0005-0000-0000-00004E340000}"/>
    <cellStyle name="SAPBEXstdItem 4 2 2 2 3 5" xfId="18701" xr:uid="{00000000-0005-0000-0000-00004F340000}"/>
    <cellStyle name="SAPBEXstdItem 4 2 2 2 3 5 2" xfId="24525" xr:uid="{00000000-0005-0000-0000-000050340000}"/>
    <cellStyle name="SAPBEXstdItem 4 2 2 2 3 6" xfId="22598" xr:uid="{00000000-0005-0000-0000-000051340000}"/>
    <cellStyle name="SAPBEXstdItem 4 2 2 2 4" xfId="16878" xr:uid="{00000000-0005-0000-0000-000052340000}"/>
    <cellStyle name="SAPBEXstdItem 4 2 2 2 4 2" xfId="17391" xr:uid="{00000000-0005-0000-0000-000053340000}"/>
    <cellStyle name="SAPBEXstdItem 4 2 2 2 4 2 2" xfId="23215" xr:uid="{00000000-0005-0000-0000-000054340000}"/>
    <cellStyle name="SAPBEXstdItem 4 2 2 2 4 3" xfId="17891" xr:uid="{00000000-0005-0000-0000-000055340000}"/>
    <cellStyle name="SAPBEXstdItem 4 2 2 2 4 3 2" xfId="23715" xr:uid="{00000000-0005-0000-0000-000056340000}"/>
    <cellStyle name="SAPBEXstdItem 4 2 2 2 4 4" xfId="18348" xr:uid="{00000000-0005-0000-0000-000057340000}"/>
    <cellStyle name="SAPBEXstdItem 4 2 2 2 4 4 2" xfId="24172" xr:uid="{00000000-0005-0000-0000-000058340000}"/>
    <cellStyle name="SAPBEXstdItem 4 2 2 2 4 5" xfId="18805" xr:uid="{00000000-0005-0000-0000-000059340000}"/>
    <cellStyle name="SAPBEXstdItem 4 2 2 2 4 5 2" xfId="24629" xr:uid="{00000000-0005-0000-0000-00005A340000}"/>
    <cellStyle name="SAPBEXstdItem 4 2 2 2 4 6" xfId="22702" xr:uid="{00000000-0005-0000-0000-00005B340000}"/>
    <cellStyle name="SAPBEXstdItem 4 2 2 2 5" xfId="16526" xr:uid="{00000000-0005-0000-0000-00005C340000}"/>
    <cellStyle name="SAPBEXstdItem 4 2 2 2 5 2" xfId="22350" xr:uid="{00000000-0005-0000-0000-00005D340000}"/>
    <cellStyle name="SAPBEXstdItem 4 2 2 2 6" xfId="17039" xr:uid="{00000000-0005-0000-0000-00005E340000}"/>
    <cellStyle name="SAPBEXstdItem 4 2 2 2 6 2" xfId="22863" xr:uid="{00000000-0005-0000-0000-00005F340000}"/>
    <cellStyle name="SAPBEXstdItem 4 2 2 2 7" xfId="17539" xr:uid="{00000000-0005-0000-0000-000060340000}"/>
    <cellStyle name="SAPBEXstdItem 4 2 2 2 7 2" xfId="23363" xr:uid="{00000000-0005-0000-0000-000061340000}"/>
    <cellStyle name="SAPBEXstdItem 4 2 2 2 8" xfId="17996" xr:uid="{00000000-0005-0000-0000-000062340000}"/>
    <cellStyle name="SAPBEXstdItem 4 2 2 2 8 2" xfId="23820" xr:uid="{00000000-0005-0000-0000-000063340000}"/>
    <cellStyle name="SAPBEXstdItem 4 2 2 2 9" xfId="18453" xr:uid="{00000000-0005-0000-0000-000064340000}"/>
    <cellStyle name="SAPBEXstdItem 4 2 2 2 9 2" xfId="24277" xr:uid="{00000000-0005-0000-0000-000065340000}"/>
    <cellStyle name="SAPBEXstdItem 4 2 2 3" xfId="14176" xr:uid="{00000000-0005-0000-0000-000066340000}"/>
    <cellStyle name="SAPBEXstdItem 4 2 2 3 2" xfId="15770" xr:uid="{00000000-0005-0000-0000-000067340000}"/>
    <cellStyle name="SAPBEXstdItem 4 2 2 3 2 2" xfId="16747" xr:uid="{00000000-0005-0000-0000-000068340000}"/>
    <cellStyle name="SAPBEXstdItem 4 2 2 3 2 2 2" xfId="22571" xr:uid="{00000000-0005-0000-0000-000069340000}"/>
    <cellStyle name="SAPBEXstdItem 4 2 2 3 2 3" xfId="17260" xr:uid="{00000000-0005-0000-0000-00006A340000}"/>
    <cellStyle name="SAPBEXstdItem 4 2 2 3 2 3 2" xfId="23084" xr:uid="{00000000-0005-0000-0000-00006B340000}"/>
    <cellStyle name="SAPBEXstdItem 4 2 2 3 2 4" xfId="17760" xr:uid="{00000000-0005-0000-0000-00006C340000}"/>
    <cellStyle name="SAPBEXstdItem 4 2 2 3 2 4 2" xfId="23584" xr:uid="{00000000-0005-0000-0000-00006D340000}"/>
    <cellStyle name="SAPBEXstdItem 4 2 2 3 2 5" xfId="18217" xr:uid="{00000000-0005-0000-0000-00006E340000}"/>
    <cellStyle name="SAPBEXstdItem 4 2 2 3 2 5 2" xfId="24041" xr:uid="{00000000-0005-0000-0000-00006F340000}"/>
    <cellStyle name="SAPBEXstdItem 4 2 2 3 2 6" xfId="18674" xr:uid="{00000000-0005-0000-0000-000070340000}"/>
    <cellStyle name="SAPBEXstdItem 4 2 2 3 2 6 2" xfId="24498" xr:uid="{00000000-0005-0000-0000-000071340000}"/>
    <cellStyle name="SAPBEXstdItem 4 2 2 3 2 7" xfId="21595" xr:uid="{00000000-0005-0000-0000-000072340000}"/>
    <cellStyle name="SAPBEXstdItem 4 2 2 3 3" xfId="16851" xr:uid="{00000000-0005-0000-0000-000073340000}"/>
    <cellStyle name="SAPBEXstdItem 4 2 2 3 3 2" xfId="17364" xr:uid="{00000000-0005-0000-0000-000074340000}"/>
    <cellStyle name="SAPBEXstdItem 4 2 2 3 3 2 2" xfId="23188" xr:uid="{00000000-0005-0000-0000-000075340000}"/>
    <cellStyle name="SAPBEXstdItem 4 2 2 3 3 3" xfId="17864" xr:uid="{00000000-0005-0000-0000-000076340000}"/>
    <cellStyle name="SAPBEXstdItem 4 2 2 3 3 3 2" xfId="23688" xr:uid="{00000000-0005-0000-0000-000077340000}"/>
    <cellStyle name="SAPBEXstdItem 4 2 2 3 3 4" xfId="18321" xr:uid="{00000000-0005-0000-0000-000078340000}"/>
    <cellStyle name="SAPBEXstdItem 4 2 2 3 3 4 2" xfId="24145" xr:uid="{00000000-0005-0000-0000-000079340000}"/>
    <cellStyle name="SAPBEXstdItem 4 2 2 3 3 5" xfId="18778" xr:uid="{00000000-0005-0000-0000-00007A340000}"/>
    <cellStyle name="SAPBEXstdItem 4 2 2 3 3 5 2" xfId="24602" xr:uid="{00000000-0005-0000-0000-00007B340000}"/>
    <cellStyle name="SAPBEXstdItem 4 2 2 3 3 6" xfId="22675" xr:uid="{00000000-0005-0000-0000-00007C340000}"/>
    <cellStyle name="SAPBEXstdItem 4 2 2 3 4" xfId="16499" xr:uid="{00000000-0005-0000-0000-00007D340000}"/>
    <cellStyle name="SAPBEXstdItem 4 2 2 3 4 2" xfId="22323" xr:uid="{00000000-0005-0000-0000-00007E340000}"/>
    <cellStyle name="SAPBEXstdItem 4 2 2 3 5" xfId="17012" xr:uid="{00000000-0005-0000-0000-00007F340000}"/>
    <cellStyle name="SAPBEXstdItem 4 2 2 3 5 2" xfId="22836" xr:uid="{00000000-0005-0000-0000-000080340000}"/>
    <cellStyle name="SAPBEXstdItem 4 2 2 3 6" xfId="17512" xr:uid="{00000000-0005-0000-0000-000081340000}"/>
    <cellStyle name="SAPBEXstdItem 4 2 2 3 6 2" xfId="23336" xr:uid="{00000000-0005-0000-0000-000082340000}"/>
    <cellStyle name="SAPBEXstdItem 4 2 2 3 7" xfId="17969" xr:uid="{00000000-0005-0000-0000-000083340000}"/>
    <cellStyle name="SAPBEXstdItem 4 2 2 3 7 2" xfId="23793" xr:uid="{00000000-0005-0000-0000-000084340000}"/>
    <cellStyle name="SAPBEXstdItem 4 2 2 3 8" xfId="18426" xr:uid="{00000000-0005-0000-0000-000085340000}"/>
    <cellStyle name="SAPBEXstdItem 4 2 2 3 8 2" xfId="24250" xr:uid="{00000000-0005-0000-0000-000086340000}"/>
    <cellStyle name="SAPBEXstdItem 4 2 2 3 9" xfId="20073" xr:uid="{00000000-0005-0000-0000-000087340000}"/>
    <cellStyle name="SAPBEXstdItem 4 2 2 4" xfId="14429" xr:uid="{00000000-0005-0000-0000-000088340000}"/>
    <cellStyle name="SAPBEXstdItem 4 2 2 4 2" xfId="16023" xr:uid="{00000000-0005-0000-0000-000089340000}"/>
    <cellStyle name="SAPBEXstdItem 4 2 2 4 2 2" xfId="21848" xr:uid="{00000000-0005-0000-0000-00008A340000}"/>
    <cellStyle name="SAPBEXstdItem 4 2 2 4 3" xfId="16741" xr:uid="{00000000-0005-0000-0000-00008B340000}"/>
    <cellStyle name="SAPBEXstdItem 4 2 2 4 3 2" xfId="22565" xr:uid="{00000000-0005-0000-0000-00008C340000}"/>
    <cellStyle name="SAPBEXstdItem 4 2 2 4 4" xfId="17254" xr:uid="{00000000-0005-0000-0000-00008D340000}"/>
    <cellStyle name="SAPBEXstdItem 4 2 2 4 4 2" xfId="23078" xr:uid="{00000000-0005-0000-0000-00008E340000}"/>
    <cellStyle name="SAPBEXstdItem 4 2 2 4 5" xfId="17754" xr:uid="{00000000-0005-0000-0000-00008F340000}"/>
    <cellStyle name="SAPBEXstdItem 4 2 2 4 5 2" xfId="23578" xr:uid="{00000000-0005-0000-0000-000090340000}"/>
    <cellStyle name="SAPBEXstdItem 4 2 2 4 6" xfId="18211" xr:uid="{00000000-0005-0000-0000-000091340000}"/>
    <cellStyle name="SAPBEXstdItem 4 2 2 4 6 2" xfId="24035" xr:uid="{00000000-0005-0000-0000-000092340000}"/>
    <cellStyle name="SAPBEXstdItem 4 2 2 4 7" xfId="18668" xr:uid="{00000000-0005-0000-0000-000093340000}"/>
    <cellStyle name="SAPBEXstdItem 4 2 2 4 7 2" xfId="24492" xr:uid="{00000000-0005-0000-0000-000094340000}"/>
    <cellStyle name="SAPBEXstdItem 4 2 2 4 8" xfId="20326" xr:uid="{00000000-0005-0000-0000-000095340000}"/>
    <cellStyle name="SAPBEXstdItem 4 2 2 5" xfId="14877" xr:uid="{00000000-0005-0000-0000-000096340000}"/>
    <cellStyle name="SAPBEXstdItem 4 2 2 5 2" xfId="20705" xr:uid="{00000000-0005-0000-0000-000097340000}"/>
    <cellStyle name="SAPBEXstdItem 4 2 2 6" xfId="16468" xr:uid="{00000000-0005-0000-0000-000098340000}"/>
    <cellStyle name="SAPBEXstdItem 4 2 2 6 2" xfId="22292" xr:uid="{00000000-0005-0000-0000-000099340000}"/>
    <cellStyle name="SAPBEXstdItem 4 2 2 7" xfId="16981" xr:uid="{00000000-0005-0000-0000-00009A340000}"/>
    <cellStyle name="SAPBEXstdItem 4 2 2 7 2" xfId="22805" xr:uid="{00000000-0005-0000-0000-00009B340000}"/>
    <cellStyle name="SAPBEXstdItem 4 2 2 8" xfId="19174" xr:uid="{00000000-0005-0000-0000-00009C340000}"/>
    <cellStyle name="SAPBEXstdItem 4 2 3" xfId="13122" xr:uid="{00000000-0005-0000-0000-00009D340000}"/>
    <cellStyle name="SAPBEXstdItem 4 2 3 10" xfId="18613" xr:uid="{00000000-0005-0000-0000-00009E340000}"/>
    <cellStyle name="SAPBEXstdItem 4 2 3 10 2" xfId="24437" xr:uid="{00000000-0005-0000-0000-00009F340000}"/>
    <cellStyle name="SAPBEXstdItem 4 2 3 11" xfId="19065" xr:uid="{00000000-0005-0000-0000-0000A0340000}"/>
    <cellStyle name="SAPBEXstdItem 4 2 3 2" xfId="13773" xr:uid="{00000000-0005-0000-0000-0000A1340000}"/>
    <cellStyle name="SAPBEXstdItem 4 2 3 2 2" xfId="15408" xr:uid="{00000000-0005-0000-0000-0000A2340000}"/>
    <cellStyle name="SAPBEXstdItem 4 2 3 2 2 2" xfId="21233" xr:uid="{00000000-0005-0000-0000-0000A3340000}"/>
    <cellStyle name="SAPBEXstdItem 4 2 3 2 3" xfId="19709" xr:uid="{00000000-0005-0000-0000-0000A4340000}"/>
    <cellStyle name="SAPBEXstdItem 4 2 3 3" xfId="14067" xr:uid="{00000000-0005-0000-0000-0000A5340000}"/>
    <cellStyle name="SAPBEXstdItem 4 2 3 3 2" xfId="15661" xr:uid="{00000000-0005-0000-0000-0000A6340000}"/>
    <cellStyle name="SAPBEXstdItem 4 2 3 3 2 2" xfId="21486" xr:uid="{00000000-0005-0000-0000-0000A7340000}"/>
    <cellStyle name="SAPBEXstdItem 4 2 3 3 3" xfId="19964" xr:uid="{00000000-0005-0000-0000-0000A8340000}"/>
    <cellStyle name="SAPBEXstdItem 4 2 3 4" xfId="14320" xr:uid="{00000000-0005-0000-0000-0000A9340000}"/>
    <cellStyle name="SAPBEXstdItem 4 2 3 4 2" xfId="15914" xr:uid="{00000000-0005-0000-0000-0000AA340000}"/>
    <cellStyle name="SAPBEXstdItem 4 2 3 4 2 2" xfId="21739" xr:uid="{00000000-0005-0000-0000-0000AB340000}"/>
    <cellStyle name="SAPBEXstdItem 4 2 3 4 3" xfId="20217" xr:uid="{00000000-0005-0000-0000-0000AC340000}"/>
    <cellStyle name="SAPBEXstdItem 4 2 3 5" xfId="14768" xr:uid="{00000000-0005-0000-0000-0000AD340000}"/>
    <cellStyle name="SAPBEXstdItem 4 2 3 5 2" xfId="20596" xr:uid="{00000000-0005-0000-0000-0000AE340000}"/>
    <cellStyle name="SAPBEXstdItem 4 2 3 6" xfId="16686" xr:uid="{00000000-0005-0000-0000-0000AF340000}"/>
    <cellStyle name="SAPBEXstdItem 4 2 3 6 2" xfId="22510" xr:uid="{00000000-0005-0000-0000-0000B0340000}"/>
    <cellStyle name="SAPBEXstdItem 4 2 3 7" xfId="17199" xr:uid="{00000000-0005-0000-0000-0000B1340000}"/>
    <cellStyle name="SAPBEXstdItem 4 2 3 7 2" xfId="23023" xr:uid="{00000000-0005-0000-0000-0000B2340000}"/>
    <cellStyle name="SAPBEXstdItem 4 2 3 8" xfId="17699" xr:uid="{00000000-0005-0000-0000-0000B3340000}"/>
    <cellStyle name="SAPBEXstdItem 4 2 3 8 2" xfId="23523" xr:uid="{00000000-0005-0000-0000-0000B4340000}"/>
    <cellStyle name="SAPBEXstdItem 4 2 3 9" xfId="18156" xr:uid="{00000000-0005-0000-0000-0000B5340000}"/>
    <cellStyle name="SAPBEXstdItem 4 2 3 9 2" xfId="23980" xr:uid="{00000000-0005-0000-0000-0000B6340000}"/>
    <cellStyle name="SAPBEXstdItem 4 2 4" xfId="13388" xr:uid="{00000000-0005-0000-0000-0000B7340000}"/>
    <cellStyle name="SAPBEXstdItem 4 2 4 2" xfId="15025" xr:uid="{00000000-0005-0000-0000-0000B8340000}"/>
    <cellStyle name="SAPBEXstdItem 4 2 4 2 2" xfId="20850" xr:uid="{00000000-0005-0000-0000-0000B9340000}"/>
    <cellStyle name="SAPBEXstdItem 4 2 4 3" xfId="19326" xr:uid="{00000000-0005-0000-0000-0000BA340000}"/>
    <cellStyle name="SAPBEXstdItem 4 2 5" xfId="13597" xr:uid="{00000000-0005-0000-0000-0000BB340000}"/>
    <cellStyle name="SAPBEXstdItem 4 2 5 2" xfId="15234" xr:uid="{00000000-0005-0000-0000-0000BC340000}"/>
    <cellStyle name="SAPBEXstdItem 4 2 5 2 2" xfId="21059" xr:uid="{00000000-0005-0000-0000-0000BD340000}"/>
    <cellStyle name="SAPBEXstdItem 4 2 5 3" xfId="19535" xr:uid="{00000000-0005-0000-0000-0000BE340000}"/>
    <cellStyle name="SAPBEXstdItem 4 2 6" xfId="13420" xr:uid="{00000000-0005-0000-0000-0000BF340000}"/>
    <cellStyle name="SAPBEXstdItem 4 2 6 2" xfId="15057" xr:uid="{00000000-0005-0000-0000-0000C0340000}"/>
    <cellStyle name="SAPBEXstdItem 4 2 6 2 2" xfId="20882" xr:uid="{00000000-0005-0000-0000-0000C1340000}"/>
    <cellStyle name="SAPBEXstdItem 4 2 6 3" xfId="19358" xr:uid="{00000000-0005-0000-0000-0000C2340000}"/>
    <cellStyle name="SAPBEXstdItem 4 2 7" xfId="14539" xr:uid="{00000000-0005-0000-0000-0000C3340000}"/>
    <cellStyle name="SAPBEXstdItem 4 2 7 2" xfId="16132" xr:uid="{00000000-0005-0000-0000-0000C4340000}"/>
    <cellStyle name="SAPBEXstdItem 4 2 7 2 2" xfId="21957" xr:uid="{00000000-0005-0000-0000-0000C5340000}"/>
    <cellStyle name="SAPBEXstdItem 4 2 7 3" xfId="20435" xr:uid="{00000000-0005-0000-0000-0000C6340000}"/>
    <cellStyle name="SAPBEXstdItem 4 2 8" xfId="16262" xr:uid="{00000000-0005-0000-0000-0000C7340000}"/>
    <cellStyle name="SAPBEXstdItem 4 2 8 2" xfId="22086" xr:uid="{00000000-0005-0000-0000-0000C8340000}"/>
    <cellStyle name="SAPBEXstdItem 4 2 9" xfId="16358" xr:uid="{00000000-0005-0000-0000-0000C9340000}"/>
    <cellStyle name="SAPBEXstdItem 4 2 9 2" xfId="22182" xr:uid="{00000000-0005-0000-0000-0000CA340000}"/>
    <cellStyle name="SAPBEXstdItem 4 3" xfId="13205" xr:uid="{00000000-0005-0000-0000-0000CB340000}"/>
    <cellStyle name="SAPBEXstdItem 4 3 10" xfId="18614" xr:uid="{00000000-0005-0000-0000-0000CC340000}"/>
    <cellStyle name="SAPBEXstdItem 4 3 10 2" xfId="24438" xr:uid="{00000000-0005-0000-0000-0000CD340000}"/>
    <cellStyle name="SAPBEXstdItem 4 3 11" xfId="19147" xr:uid="{00000000-0005-0000-0000-0000CE340000}"/>
    <cellStyle name="SAPBEXstdItem 4 3 2" xfId="13855" xr:uid="{00000000-0005-0000-0000-0000CF340000}"/>
    <cellStyle name="SAPBEXstdItem 4 3 2 2" xfId="15490" xr:uid="{00000000-0005-0000-0000-0000D0340000}"/>
    <cellStyle name="SAPBEXstdItem 4 3 2 2 2" xfId="21315" xr:uid="{00000000-0005-0000-0000-0000D1340000}"/>
    <cellStyle name="SAPBEXstdItem 4 3 2 3" xfId="19791" xr:uid="{00000000-0005-0000-0000-0000D2340000}"/>
    <cellStyle name="SAPBEXstdItem 4 3 3" xfId="14149" xr:uid="{00000000-0005-0000-0000-0000D3340000}"/>
    <cellStyle name="SAPBEXstdItem 4 3 3 2" xfId="15743" xr:uid="{00000000-0005-0000-0000-0000D4340000}"/>
    <cellStyle name="SAPBEXstdItem 4 3 3 2 2" xfId="21568" xr:uid="{00000000-0005-0000-0000-0000D5340000}"/>
    <cellStyle name="SAPBEXstdItem 4 3 3 3" xfId="20046" xr:uid="{00000000-0005-0000-0000-0000D6340000}"/>
    <cellStyle name="SAPBEXstdItem 4 3 4" xfId="14402" xr:uid="{00000000-0005-0000-0000-0000D7340000}"/>
    <cellStyle name="SAPBEXstdItem 4 3 4 2" xfId="15996" xr:uid="{00000000-0005-0000-0000-0000D8340000}"/>
    <cellStyle name="SAPBEXstdItem 4 3 4 2 2" xfId="21821" xr:uid="{00000000-0005-0000-0000-0000D9340000}"/>
    <cellStyle name="SAPBEXstdItem 4 3 4 3" xfId="20299" xr:uid="{00000000-0005-0000-0000-0000DA340000}"/>
    <cellStyle name="SAPBEXstdItem 4 3 5" xfId="14850" xr:uid="{00000000-0005-0000-0000-0000DB340000}"/>
    <cellStyle name="SAPBEXstdItem 4 3 5 2" xfId="20678" xr:uid="{00000000-0005-0000-0000-0000DC340000}"/>
    <cellStyle name="SAPBEXstdItem 4 3 6" xfId="16687" xr:uid="{00000000-0005-0000-0000-0000DD340000}"/>
    <cellStyle name="SAPBEXstdItem 4 3 6 2" xfId="22511" xr:uid="{00000000-0005-0000-0000-0000DE340000}"/>
    <cellStyle name="SAPBEXstdItem 4 3 7" xfId="17200" xr:uid="{00000000-0005-0000-0000-0000DF340000}"/>
    <cellStyle name="SAPBEXstdItem 4 3 7 2" xfId="23024" xr:uid="{00000000-0005-0000-0000-0000E0340000}"/>
    <cellStyle name="SAPBEXstdItem 4 3 8" xfId="17700" xr:uid="{00000000-0005-0000-0000-0000E1340000}"/>
    <cellStyle name="SAPBEXstdItem 4 3 8 2" xfId="23524" xr:uid="{00000000-0005-0000-0000-0000E2340000}"/>
    <cellStyle name="SAPBEXstdItem 4 3 9" xfId="18157" xr:uid="{00000000-0005-0000-0000-0000E3340000}"/>
    <cellStyle name="SAPBEXstdItem 4 3 9 2" xfId="23981" xr:uid="{00000000-0005-0000-0000-0000E4340000}"/>
    <cellStyle name="SAPBEXstdItem 4 4" xfId="13074" xr:uid="{00000000-0005-0000-0000-0000E5340000}"/>
    <cellStyle name="SAPBEXstdItem 4 4 2" xfId="13725" xr:uid="{00000000-0005-0000-0000-0000E6340000}"/>
    <cellStyle name="SAPBEXstdItem 4 4 2 2" xfId="15360" xr:uid="{00000000-0005-0000-0000-0000E7340000}"/>
    <cellStyle name="SAPBEXstdItem 4 4 2 2 2" xfId="21185" xr:uid="{00000000-0005-0000-0000-0000E8340000}"/>
    <cellStyle name="SAPBEXstdItem 4 4 2 3" xfId="19661" xr:uid="{00000000-0005-0000-0000-0000E9340000}"/>
    <cellStyle name="SAPBEXstdItem 4 4 3" xfId="14019" xr:uid="{00000000-0005-0000-0000-0000EA340000}"/>
    <cellStyle name="SAPBEXstdItem 4 4 3 2" xfId="15613" xr:uid="{00000000-0005-0000-0000-0000EB340000}"/>
    <cellStyle name="SAPBEXstdItem 4 4 3 2 2" xfId="21438" xr:uid="{00000000-0005-0000-0000-0000EC340000}"/>
    <cellStyle name="SAPBEXstdItem 4 4 3 3" xfId="19916" xr:uid="{00000000-0005-0000-0000-0000ED340000}"/>
    <cellStyle name="SAPBEXstdItem 4 4 4" xfId="14272" xr:uid="{00000000-0005-0000-0000-0000EE340000}"/>
    <cellStyle name="SAPBEXstdItem 4 4 4 2" xfId="15866" xr:uid="{00000000-0005-0000-0000-0000EF340000}"/>
    <cellStyle name="SAPBEXstdItem 4 4 4 2 2" xfId="21691" xr:uid="{00000000-0005-0000-0000-0000F0340000}"/>
    <cellStyle name="SAPBEXstdItem 4 4 4 3" xfId="20169" xr:uid="{00000000-0005-0000-0000-0000F1340000}"/>
    <cellStyle name="SAPBEXstdItem 4 4 5" xfId="14720" xr:uid="{00000000-0005-0000-0000-0000F2340000}"/>
    <cellStyle name="SAPBEXstdItem 4 4 5 2" xfId="20548" xr:uid="{00000000-0005-0000-0000-0000F3340000}"/>
    <cellStyle name="SAPBEXstdItem 4 4 6" xfId="19017" xr:uid="{00000000-0005-0000-0000-0000F4340000}"/>
    <cellStyle name="SAPBEXstdItem 4 5" xfId="13340" xr:uid="{00000000-0005-0000-0000-0000F5340000}"/>
    <cellStyle name="SAPBEXstdItem 4 5 2" xfId="14977" xr:uid="{00000000-0005-0000-0000-0000F6340000}"/>
    <cellStyle name="SAPBEXstdItem 4 5 2 2" xfId="20802" xr:uid="{00000000-0005-0000-0000-0000F7340000}"/>
    <cellStyle name="SAPBEXstdItem 4 5 3" xfId="19278" xr:uid="{00000000-0005-0000-0000-0000F8340000}"/>
    <cellStyle name="SAPBEXstdItem 4 6" xfId="13645" xr:uid="{00000000-0005-0000-0000-0000F9340000}"/>
    <cellStyle name="SAPBEXstdItem 4 6 2" xfId="15282" xr:uid="{00000000-0005-0000-0000-0000FA340000}"/>
    <cellStyle name="SAPBEXstdItem 4 6 2 2" xfId="21107" xr:uid="{00000000-0005-0000-0000-0000FB340000}"/>
    <cellStyle name="SAPBEXstdItem 4 6 3" xfId="19583" xr:uid="{00000000-0005-0000-0000-0000FC340000}"/>
    <cellStyle name="SAPBEXstdItem 4 7" xfId="14512" xr:uid="{00000000-0005-0000-0000-0000FD340000}"/>
    <cellStyle name="SAPBEXstdItem 4 7 2" xfId="16105" xr:uid="{00000000-0005-0000-0000-0000FE340000}"/>
    <cellStyle name="SAPBEXstdItem 4 7 2 2" xfId="21930" xr:uid="{00000000-0005-0000-0000-0000FF340000}"/>
    <cellStyle name="SAPBEXstdItem 4 7 3" xfId="20408" xr:uid="{00000000-0005-0000-0000-000000350000}"/>
    <cellStyle name="SAPBEXstdItem 4 8" xfId="16261" xr:uid="{00000000-0005-0000-0000-000001350000}"/>
    <cellStyle name="SAPBEXstdItem 4 8 2" xfId="22085" xr:uid="{00000000-0005-0000-0000-000002350000}"/>
    <cellStyle name="SAPBEXstdItem 4 9" xfId="16210" xr:uid="{00000000-0005-0000-0000-000003350000}"/>
    <cellStyle name="SAPBEXstdItem 4 9 2" xfId="22034" xr:uid="{00000000-0005-0000-0000-000004350000}"/>
    <cellStyle name="SAPBEXstdItem 5" xfId="263" xr:uid="{00000000-0005-0000-0000-000005350000}"/>
    <cellStyle name="SAPBEXstdItem 5 10" xfId="16436" xr:uid="{00000000-0005-0000-0000-000006350000}"/>
    <cellStyle name="SAPBEXstdItem 5 10 2" xfId="22260" xr:uid="{00000000-0005-0000-0000-000007350000}"/>
    <cellStyle name="SAPBEXstdItem 5 11" xfId="18904" xr:uid="{00000000-0005-0000-0000-000008350000}"/>
    <cellStyle name="SAPBEXstdItem 5 2" xfId="13215" xr:uid="{00000000-0005-0000-0000-000009350000}"/>
    <cellStyle name="SAPBEXstdItem 5 2 2" xfId="13865" xr:uid="{00000000-0005-0000-0000-00000A350000}"/>
    <cellStyle name="SAPBEXstdItem 5 2 2 10" xfId="19801" xr:uid="{00000000-0005-0000-0000-00000B350000}"/>
    <cellStyle name="SAPBEXstdItem 5 2 2 2" xfId="15500" xr:uid="{00000000-0005-0000-0000-00000C350000}"/>
    <cellStyle name="SAPBEXstdItem 5 2 2 2 2" xfId="16805" xr:uid="{00000000-0005-0000-0000-00000D350000}"/>
    <cellStyle name="SAPBEXstdItem 5 2 2 2 2 2" xfId="17318" xr:uid="{00000000-0005-0000-0000-00000E350000}"/>
    <cellStyle name="SAPBEXstdItem 5 2 2 2 2 2 2" xfId="23142" xr:uid="{00000000-0005-0000-0000-00000F350000}"/>
    <cellStyle name="SAPBEXstdItem 5 2 2 2 2 3" xfId="17818" xr:uid="{00000000-0005-0000-0000-000010350000}"/>
    <cellStyle name="SAPBEXstdItem 5 2 2 2 2 3 2" xfId="23642" xr:uid="{00000000-0005-0000-0000-000011350000}"/>
    <cellStyle name="SAPBEXstdItem 5 2 2 2 2 4" xfId="18275" xr:uid="{00000000-0005-0000-0000-000012350000}"/>
    <cellStyle name="SAPBEXstdItem 5 2 2 2 2 4 2" xfId="24099" xr:uid="{00000000-0005-0000-0000-000013350000}"/>
    <cellStyle name="SAPBEXstdItem 5 2 2 2 2 5" xfId="18732" xr:uid="{00000000-0005-0000-0000-000014350000}"/>
    <cellStyle name="SAPBEXstdItem 5 2 2 2 2 5 2" xfId="24556" xr:uid="{00000000-0005-0000-0000-000015350000}"/>
    <cellStyle name="SAPBEXstdItem 5 2 2 2 2 6" xfId="22629" xr:uid="{00000000-0005-0000-0000-000016350000}"/>
    <cellStyle name="SAPBEXstdItem 5 2 2 2 3" xfId="16909" xr:uid="{00000000-0005-0000-0000-000017350000}"/>
    <cellStyle name="SAPBEXstdItem 5 2 2 2 3 2" xfId="17422" xr:uid="{00000000-0005-0000-0000-000018350000}"/>
    <cellStyle name="SAPBEXstdItem 5 2 2 2 3 2 2" xfId="23246" xr:uid="{00000000-0005-0000-0000-000019350000}"/>
    <cellStyle name="SAPBEXstdItem 5 2 2 2 3 3" xfId="17922" xr:uid="{00000000-0005-0000-0000-00001A350000}"/>
    <cellStyle name="SAPBEXstdItem 5 2 2 2 3 3 2" xfId="23746" xr:uid="{00000000-0005-0000-0000-00001B350000}"/>
    <cellStyle name="SAPBEXstdItem 5 2 2 2 3 4" xfId="18379" xr:uid="{00000000-0005-0000-0000-00001C350000}"/>
    <cellStyle name="SAPBEXstdItem 5 2 2 2 3 4 2" xfId="24203" xr:uid="{00000000-0005-0000-0000-00001D350000}"/>
    <cellStyle name="SAPBEXstdItem 5 2 2 2 3 5" xfId="18836" xr:uid="{00000000-0005-0000-0000-00001E350000}"/>
    <cellStyle name="SAPBEXstdItem 5 2 2 2 3 5 2" xfId="24660" xr:uid="{00000000-0005-0000-0000-00001F350000}"/>
    <cellStyle name="SAPBEXstdItem 5 2 2 2 3 6" xfId="22733" xr:uid="{00000000-0005-0000-0000-000020350000}"/>
    <cellStyle name="SAPBEXstdItem 5 2 2 2 4" xfId="16557" xr:uid="{00000000-0005-0000-0000-000021350000}"/>
    <cellStyle name="SAPBEXstdItem 5 2 2 2 4 2" xfId="22381" xr:uid="{00000000-0005-0000-0000-000022350000}"/>
    <cellStyle name="SAPBEXstdItem 5 2 2 2 5" xfId="17070" xr:uid="{00000000-0005-0000-0000-000023350000}"/>
    <cellStyle name="SAPBEXstdItem 5 2 2 2 5 2" xfId="22894" xr:uid="{00000000-0005-0000-0000-000024350000}"/>
    <cellStyle name="SAPBEXstdItem 5 2 2 2 6" xfId="17570" xr:uid="{00000000-0005-0000-0000-000025350000}"/>
    <cellStyle name="SAPBEXstdItem 5 2 2 2 6 2" xfId="23394" xr:uid="{00000000-0005-0000-0000-000026350000}"/>
    <cellStyle name="SAPBEXstdItem 5 2 2 2 7" xfId="18027" xr:uid="{00000000-0005-0000-0000-000027350000}"/>
    <cellStyle name="SAPBEXstdItem 5 2 2 2 7 2" xfId="23851" xr:uid="{00000000-0005-0000-0000-000028350000}"/>
    <cellStyle name="SAPBEXstdItem 5 2 2 2 8" xfId="18484" xr:uid="{00000000-0005-0000-0000-000029350000}"/>
    <cellStyle name="SAPBEXstdItem 5 2 2 2 8 2" xfId="24308" xr:uid="{00000000-0005-0000-0000-00002A350000}"/>
    <cellStyle name="SAPBEXstdItem 5 2 2 2 9" xfId="21325" xr:uid="{00000000-0005-0000-0000-00002B350000}"/>
    <cellStyle name="SAPBEXstdItem 5 2 2 3" xfId="16757" xr:uid="{00000000-0005-0000-0000-00002C350000}"/>
    <cellStyle name="SAPBEXstdItem 5 2 2 3 2" xfId="17270" xr:uid="{00000000-0005-0000-0000-00002D350000}"/>
    <cellStyle name="SAPBEXstdItem 5 2 2 3 2 2" xfId="23094" xr:uid="{00000000-0005-0000-0000-00002E350000}"/>
    <cellStyle name="SAPBEXstdItem 5 2 2 3 3" xfId="17770" xr:uid="{00000000-0005-0000-0000-00002F350000}"/>
    <cellStyle name="SAPBEXstdItem 5 2 2 3 3 2" xfId="23594" xr:uid="{00000000-0005-0000-0000-000030350000}"/>
    <cellStyle name="SAPBEXstdItem 5 2 2 3 4" xfId="18227" xr:uid="{00000000-0005-0000-0000-000031350000}"/>
    <cellStyle name="SAPBEXstdItem 5 2 2 3 4 2" xfId="24051" xr:uid="{00000000-0005-0000-0000-000032350000}"/>
    <cellStyle name="SAPBEXstdItem 5 2 2 3 5" xfId="18684" xr:uid="{00000000-0005-0000-0000-000033350000}"/>
    <cellStyle name="SAPBEXstdItem 5 2 2 3 5 2" xfId="24508" xr:uid="{00000000-0005-0000-0000-000034350000}"/>
    <cellStyle name="SAPBEXstdItem 5 2 2 3 6" xfId="22581" xr:uid="{00000000-0005-0000-0000-000035350000}"/>
    <cellStyle name="SAPBEXstdItem 5 2 2 4" xfId="16861" xr:uid="{00000000-0005-0000-0000-000036350000}"/>
    <cellStyle name="SAPBEXstdItem 5 2 2 4 2" xfId="17374" xr:uid="{00000000-0005-0000-0000-000037350000}"/>
    <cellStyle name="SAPBEXstdItem 5 2 2 4 2 2" xfId="23198" xr:uid="{00000000-0005-0000-0000-000038350000}"/>
    <cellStyle name="SAPBEXstdItem 5 2 2 4 3" xfId="17874" xr:uid="{00000000-0005-0000-0000-000039350000}"/>
    <cellStyle name="SAPBEXstdItem 5 2 2 4 3 2" xfId="23698" xr:uid="{00000000-0005-0000-0000-00003A350000}"/>
    <cellStyle name="SAPBEXstdItem 5 2 2 4 4" xfId="18331" xr:uid="{00000000-0005-0000-0000-00003B350000}"/>
    <cellStyle name="SAPBEXstdItem 5 2 2 4 4 2" xfId="24155" xr:uid="{00000000-0005-0000-0000-00003C350000}"/>
    <cellStyle name="SAPBEXstdItem 5 2 2 4 5" xfId="18788" xr:uid="{00000000-0005-0000-0000-00003D350000}"/>
    <cellStyle name="SAPBEXstdItem 5 2 2 4 5 2" xfId="24612" xr:uid="{00000000-0005-0000-0000-00003E350000}"/>
    <cellStyle name="SAPBEXstdItem 5 2 2 4 6" xfId="22685" xr:uid="{00000000-0005-0000-0000-00003F350000}"/>
    <cellStyle name="SAPBEXstdItem 5 2 2 5" xfId="16509" xr:uid="{00000000-0005-0000-0000-000040350000}"/>
    <cellStyle name="SAPBEXstdItem 5 2 2 5 2" xfId="22333" xr:uid="{00000000-0005-0000-0000-000041350000}"/>
    <cellStyle name="SAPBEXstdItem 5 2 2 6" xfId="17022" xr:uid="{00000000-0005-0000-0000-000042350000}"/>
    <cellStyle name="SAPBEXstdItem 5 2 2 6 2" xfId="22846" xr:uid="{00000000-0005-0000-0000-000043350000}"/>
    <cellStyle name="SAPBEXstdItem 5 2 2 7" xfId="17522" xr:uid="{00000000-0005-0000-0000-000044350000}"/>
    <cellStyle name="SAPBEXstdItem 5 2 2 7 2" xfId="23346" xr:uid="{00000000-0005-0000-0000-000045350000}"/>
    <cellStyle name="SAPBEXstdItem 5 2 2 8" xfId="17979" xr:uid="{00000000-0005-0000-0000-000046350000}"/>
    <cellStyle name="SAPBEXstdItem 5 2 2 8 2" xfId="23803" xr:uid="{00000000-0005-0000-0000-000047350000}"/>
    <cellStyle name="SAPBEXstdItem 5 2 2 9" xfId="18436" xr:uid="{00000000-0005-0000-0000-000048350000}"/>
    <cellStyle name="SAPBEXstdItem 5 2 2 9 2" xfId="24260" xr:uid="{00000000-0005-0000-0000-000049350000}"/>
    <cellStyle name="SAPBEXstdItem 5 2 3" xfId="14159" xr:uid="{00000000-0005-0000-0000-00004A350000}"/>
    <cellStyle name="SAPBEXstdItem 5 2 3 2" xfId="15753" xr:uid="{00000000-0005-0000-0000-00004B350000}"/>
    <cellStyle name="SAPBEXstdItem 5 2 3 2 2" xfId="16744" xr:uid="{00000000-0005-0000-0000-00004C350000}"/>
    <cellStyle name="SAPBEXstdItem 5 2 3 2 2 2" xfId="22568" xr:uid="{00000000-0005-0000-0000-00004D350000}"/>
    <cellStyle name="SAPBEXstdItem 5 2 3 2 3" xfId="17257" xr:uid="{00000000-0005-0000-0000-00004E350000}"/>
    <cellStyle name="SAPBEXstdItem 5 2 3 2 3 2" xfId="23081" xr:uid="{00000000-0005-0000-0000-00004F350000}"/>
    <cellStyle name="SAPBEXstdItem 5 2 3 2 4" xfId="17757" xr:uid="{00000000-0005-0000-0000-000050350000}"/>
    <cellStyle name="SAPBEXstdItem 5 2 3 2 4 2" xfId="23581" xr:uid="{00000000-0005-0000-0000-000051350000}"/>
    <cellStyle name="SAPBEXstdItem 5 2 3 2 5" xfId="18214" xr:uid="{00000000-0005-0000-0000-000052350000}"/>
    <cellStyle name="SAPBEXstdItem 5 2 3 2 5 2" xfId="24038" xr:uid="{00000000-0005-0000-0000-000053350000}"/>
    <cellStyle name="SAPBEXstdItem 5 2 3 2 6" xfId="18671" xr:uid="{00000000-0005-0000-0000-000054350000}"/>
    <cellStyle name="SAPBEXstdItem 5 2 3 2 6 2" xfId="24495" xr:uid="{00000000-0005-0000-0000-000055350000}"/>
    <cellStyle name="SAPBEXstdItem 5 2 3 2 7" xfId="21578" xr:uid="{00000000-0005-0000-0000-000056350000}"/>
    <cellStyle name="SAPBEXstdItem 5 2 3 3" xfId="16848" xr:uid="{00000000-0005-0000-0000-000057350000}"/>
    <cellStyle name="SAPBEXstdItem 5 2 3 3 2" xfId="17361" xr:uid="{00000000-0005-0000-0000-000058350000}"/>
    <cellStyle name="SAPBEXstdItem 5 2 3 3 2 2" xfId="23185" xr:uid="{00000000-0005-0000-0000-000059350000}"/>
    <cellStyle name="SAPBEXstdItem 5 2 3 3 3" xfId="17861" xr:uid="{00000000-0005-0000-0000-00005A350000}"/>
    <cellStyle name="SAPBEXstdItem 5 2 3 3 3 2" xfId="23685" xr:uid="{00000000-0005-0000-0000-00005B350000}"/>
    <cellStyle name="SAPBEXstdItem 5 2 3 3 4" xfId="18318" xr:uid="{00000000-0005-0000-0000-00005C350000}"/>
    <cellStyle name="SAPBEXstdItem 5 2 3 3 4 2" xfId="24142" xr:uid="{00000000-0005-0000-0000-00005D350000}"/>
    <cellStyle name="SAPBEXstdItem 5 2 3 3 5" xfId="18775" xr:uid="{00000000-0005-0000-0000-00005E350000}"/>
    <cellStyle name="SAPBEXstdItem 5 2 3 3 5 2" xfId="24599" xr:uid="{00000000-0005-0000-0000-00005F350000}"/>
    <cellStyle name="SAPBEXstdItem 5 2 3 3 6" xfId="22672" xr:uid="{00000000-0005-0000-0000-000060350000}"/>
    <cellStyle name="SAPBEXstdItem 5 2 3 4" xfId="16496" xr:uid="{00000000-0005-0000-0000-000061350000}"/>
    <cellStyle name="SAPBEXstdItem 5 2 3 4 2" xfId="22320" xr:uid="{00000000-0005-0000-0000-000062350000}"/>
    <cellStyle name="SAPBEXstdItem 5 2 3 5" xfId="17009" xr:uid="{00000000-0005-0000-0000-000063350000}"/>
    <cellStyle name="SAPBEXstdItem 5 2 3 5 2" xfId="22833" xr:uid="{00000000-0005-0000-0000-000064350000}"/>
    <cellStyle name="SAPBEXstdItem 5 2 3 6" xfId="17509" xr:uid="{00000000-0005-0000-0000-000065350000}"/>
    <cellStyle name="SAPBEXstdItem 5 2 3 6 2" xfId="23333" xr:uid="{00000000-0005-0000-0000-000066350000}"/>
    <cellStyle name="SAPBEXstdItem 5 2 3 7" xfId="17966" xr:uid="{00000000-0005-0000-0000-000067350000}"/>
    <cellStyle name="SAPBEXstdItem 5 2 3 7 2" xfId="23790" xr:uid="{00000000-0005-0000-0000-000068350000}"/>
    <cellStyle name="SAPBEXstdItem 5 2 3 8" xfId="18423" xr:uid="{00000000-0005-0000-0000-000069350000}"/>
    <cellStyle name="SAPBEXstdItem 5 2 3 8 2" xfId="24247" xr:uid="{00000000-0005-0000-0000-00006A350000}"/>
    <cellStyle name="SAPBEXstdItem 5 2 3 9" xfId="20056" xr:uid="{00000000-0005-0000-0000-00006B350000}"/>
    <cellStyle name="SAPBEXstdItem 5 2 4" xfId="14412" xr:uid="{00000000-0005-0000-0000-00006C350000}"/>
    <cellStyle name="SAPBEXstdItem 5 2 4 2" xfId="16006" xr:uid="{00000000-0005-0000-0000-00006D350000}"/>
    <cellStyle name="SAPBEXstdItem 5 2 4 2 2" xfId="21831" xr:uid="{00000000-0005-0000-0000-00006E350000}"/>
    <cellStyle name="SAPBEXstdItem 5 2 4 3" xfId="16641" xr:uid="{00000000-0005-0000-0000-00006F350000}"/>
    <cellStyle name="SAPBEXstdItem 5 2 4 3 2" xfId="22465" xr:uid="{00000000-0005-0000-0000-000070350000}"/>
    <cellStyle name="SAPBEXstdItem 5 2 4 4" xfId="17154" xr:uid="{00000000-0005-0000-0000-000071350000}"/>
    <cellStyle name="SAPBEXstdItem 5 2 4 4 2" xfId="22978" xr:uid="{00000000-0005-0000-0000-000072350000}"/>
    <cellStyle name="SAPBEXstdItem 5 2 4 5" xfId="17654" xr:uid="{00000000-0005-0000-0000-000073350000}"/>
    <cellStyle name="SAPBEXstdItem 5 2 4 5 2" xfId="23478" xr:uid="{00000000-0005-0000-0000-000074350000}"/>
    <cellStyle name="SAPBEXstdItem 5 2 4 6" xfId="18111" xr:uid="{00000000-0005-0000-0000-000075350000}"/>
    <cellStyle name="SAPBEXstdItem 5 2 4 6 2" xfId="23935" xr:uid="{00000000-0005-0000-0000-000076350000}"/>
    <cellStyle name="SAPBEXstdItem 5 2 4 7" xfId="18568" xr:uid="{00000000-0005-0000-0000-000077350000}"/>
    <cellStyle name="SAPBEXstdItem 5 2 4 7 2" xfId="24392" xr:uid="{00000000-0005-0000-0000-000078350000}"/>
    <cellStyle name="SAPBEXstdItem 5 2 4 8" xfId="20309" xr:uid="{00000000-0005-0000-0000-000079350000}"/>
    <cellStyle name="SAPBEXstdItem 5 2 5" xfId="14860" xr:uid="{00000000-0005-0000-0000-00007A350000}"/>
    <cellStyle name="SAPBEXstdItem 5 2 5 2" xfId="20688" xr:uid="{00000000-0005-0000-0000-00007B350000}"/>
    <cellStyle name="SAPBEXstdItem 5 2 6" xfId="16451" xr:uid="{00000000-0005-0000-0000-00007C350000}"/>
    <cellStyle name="SAPBEXstdItem 5 2 6 2" xfId="22275" xr:uid="{00000000-0005-0000-0000-00007D350000}"/>
    <cellStyle name="SAPBEXstdItem 5 2 7" xfId="16964" xr:uid="{00000000-0005-0000-0000-00007E350000}"/>
    <cellStyle name="SAPBEXstdItem 5 2 7 2" xfId="22788" xr:uid="{00000000-0005-0000-0000-00007F350000}"/>
    <cellStyle name="SAPBEXstdItem 5 2 8" xfId="19157" xr:uid="{00000000-0005-0000-0000-000080350000}"/>
    <cellStyle name="SAPBEXstdItem 5 3" xfId="13105" xr:uid="{00000000-0005-0000-0000-000081350000}"/>
    <cellStyle name="SAPBEXstdItem 5 3 10" xfId="18612" xr:uid="{00000000-0005-0000-0000-000082350000}"/>
    <cellStyle name="SAPBEXstdItem 5 3 10 2" xfId="24436" xr:uid="{00000000-0005-0000-0000-000083350000}"/>
    <cellStyle name="SAPBEXstdItem 5 3 11" xfId="19048" xr:uid="{00000000-0005-0000-0000-000084350000}"/>
    <cellStyle name="SAPBEXstdItem 5 3 2" xfId="13756" xr:uid="{00000000-0005-0000-0000-000085350000}"/>
    <cellStyle name="SAPBEXstdItem 5 3 2 2" xfId="15391" xr:uid="{00000000-0005-0000-0000-000086350000}"/>
    <cellStyle name="SAPBEXstdItem 5 3 2 2 2" xfId="21216" xr:uid="{00000000-0005-0000-0000-000087350000}"/>
    <cellStyle name="SAPBEXstdItem 5 3 2 3" xfId="19692" xr:uid="{00000000-0005-0000-0000-000088350000}"/>
    <cellStyle name="SAPBEXstdItem 5 3 3" xfId="14050" xr:uid="{00000000-0005-0000-0000-000089350000}"/>
    <cellStyle name="SAPBEXstdItem 5 3 3 2" xfId="15644" xr:uid="{00000000-0005-0000-0000-00008A350000}"/>
    <cellStyle name="SAPBEXstdItem 5 3 3 2 2" xfId="21469" xr:uid="{00000000-0005-0000-0000-00008B350000}"/>
    <cellStyle name="SAPBEXstdItem 5 3 3 3" xfId="19947" xr:uid="{00000000-0005-0000-0000-00008C350000}"/>
    <cellStyle name="SAPBEXstdItem 5 3 4" xfId="14303" xr:uid="{00000000-0005-0000-0000-00008D350000}"/>
    <cellStyle name="SAPBEXstdItem 5 3 4 2" xfId="15897" xr:uid="{00000000-0005-0000-0000-00008E350000}"/>
    <cellStyle name="SAPBEXstdItem 5 3 4 2 2" xfId="21722" xr:uid="{00000000-0005-0000-0000-00008F350000}"/>
    <cellStyle name="SAPBEXstdItem 5 3 4 3" xfId="20200" xr:uid="{00000000-0005-0000-0000-000090350000}"/>
    <cellStyle name="SAPBEXstdItem 5 3 5" xfId="14751" xr:uid="{00000000-0005-0000-0000-000091350000}"/>
    <cellStyle name="SAPBEXstdItem 5 3 5 2" xfId="20579" xr:uid="{00000000-0005-0000-0000-000092350000}"/>
    <cellStyle name="SAPBEXstdItem 5 3 6" xfId="16685" xr:uid="{00000000-0005-0000-0000-000093350000}"/>
    <cellStyle name="SAPBEXstdItem 5 3 6 2" xfId="22509" xr:uid="{00000000-0005-0000-0000-000094350000}"/>
    <cellStyle name="SAPBEXstdItem 5 3 7" xfId="17198" xr:uid="{00000000-0005-0000-0000-000095350000}"/>
    <cellStyle name="SAPBEXstdItem 5 3 7 2" xfId="23022" xr:uid="{00000000-0005-0000-0000-000096350000}"/>
    <cellStyle name="SAPBEXstdItem 5 3 8" xfId="17698" xr:uid="{00000000-0005-0000-0000-000097350000}"/>
    <cellStyle name="SAPBEXstdItem 5 3 8 2" xfId="23522" xr:uid="{00000000-0005-0000-0000-000098350000}"/>
    <cellStyle name="SAPBEXstdItem 5 3 9" xfId="18155" xr:uid="{00000000-0005-0000-0000-000099350000}"/>
    <cellStyle name="SAPBEXstdItem 5 3 9 2" xfId="23979" xr:uid="{00000000-0005-0000-0000-00009A350000}"/>
    <cellStyle name="SAPBEXstdItem 5 4" xfId="13371" xr:uid="{00000000-0005-0000-0000-00009B350000}"/>
    <cellStyle name="SAPBEXstdItem 5 4 2" xfId="15008" xr:uid="{00000000-0005-0000-0000-00009C350000}"/>
    <cellStyle name="SAPBEXstdItem 5 4 2 2" xfId="20833" xr:uid="{00000000-0005-0000-0000-00009D350000}"/>
    <cellStyle name="SAPBEXstdItem 5 4 3" xfId="19309" xr:uid="{00000000-0005-0000-0000-00009E350000}"/>
    <cellStyle name="SAPBEXstdItem 5 5" xfId="13614" xr:uid="{00000000-0005-0000-0000-00009F350000}"/>
    <cellStyle name="SAPBEXstdItem 5 5 2" xfId="15251" xr:uid="{00000000-0005-0000-0000-0000A0350000}"/>
    <cellStyle name="SAPBEXstdItem 5 5 2 2" xfId="21076" xr:uid="{00000000-0005-0000-0000-0000A1350000}"/>
    <cellStyle name="SAPBEXstdItem 5 5 3" xfId="19552" xr:uid="{00000000-0005-0000-0000-0000A2350000}"/>
    <cellStyle name="SAPBEXstdItem 5 6" xfId="13701" xr:uid="{00000000-0005-0000-0000-0000A3350000}"/>
    <cellStyle name="SAPBEXstdItem 5 6 2" xfId="15336" xr:uid="{00000000-0005-0000-0000-0000A4350000}"/>
    <cellStyle name="SAPBEXstdItem 5 6 2 2" xfId="21161" xr:uid="{00000000-0005-0000-0000-0000A5350000}"/>
    <cellStyle name="SAPBEXstdItem 5 6 3" xfId="19637" xr:uid="{00000000-0005-0000-0000-0000A6350000}"/>
    <cellStyle name="SAPBEXstdItem 5 7" xfId="14522" xr:uid="{00000000-0005-0000-0000-0000A7350000}"/>
    <cellStyle name="SAPBEXstdItem 5 7 2" xfId="16115" xr:uid="{00000000-0005-0000-0000-0000A8350000}"/>
    <cellStyle name="SAPBEXstdItem 5 7 2 2" xfId="21940" xr:uid="{00000000-0005-0000-0000-0000A9350000}"/>
    <cellStyle name="SAPBEXstdItem 5 7 3" xfId="20418" xr:uid="{00000000-0005-0000-0000-0000AA350000}"/>
    <cellStyle name="SAPBEXstdItem 5 8" xfId="16263" xr:uid="{00000000-0005-0000-0000-0000AB350000}"/>
    <cellStyle name="SAPBEXstdItem 5 8 2" xfId="22087" xr:uid="{00000000-0005-0000-0000-0000AC350000}"/>
    <cellStyle name="SAPBEXstdItem 5 9" xfId="16357" xr:uid="{00000000-0005-0000-0000-0000AD350000}"/>
    <cellStyle name="SAPBEXstdItem 5 9 2" xfId="22181" xr:uid="{00000000-0005-0000-0000-0000AE350000}"/>
    <cellStyle name="SAPBEXstdItem 6" xfId="13197" xr:uid="{00000000-0005-0000-0000-0000AF350000}"/>
    <cellStyle name="SAPBEXstdItem 6 10" xfId="18627" xr:uid="{00000000-0005-0000-0000-0000B0350000}"/>
    <cellStyle name="SAPBEXstdItem 6 10 2" xfId="24451" xr:uid="{00000000-0005-0000-0000-0000B1350000}"/>
    <cellStyle name="SAPBEXstdItem 6 11" xfId="19139" xr:uid="{00000000-0005-0000-0000-0000B2350000}"/>
    <cellStyle name="SAPBEXstdItem 6 2" xfId="13847" xr:uid="{00000000-0005-0000-0000-0000B3350000}"/>
    <cellStyle name="SAPBEXstdItem 6 2 2" xfId="15482" xr:uid="{00000000-0005-0000-0000-0000B4350000}"/>
    <cellStyle name="SAPBEXstdItem 6 2 2 2" xfId="21307" xr:uid="{00000000-0005-0000-0000-0000B5350000}"/>
    <cellStyle name="SAPBEXstdItem 6 2 3" xfId="19783" xr:uid="{00000000-0005-0000-0000-0000B6350000}"/>
    <cellStyle name="SAPBEXstdItem 6 3" xfId="14141" xr:uid="{00000000-0005-0000-0000-0000B7350000}"/>
    <cellStyle name="SAPBEXstdItem 6 3 2" xfId="15735" xr:uid="{00000000-0005-0000-0000-0000B8350000}"/>
    <cellStyle name="SAPBEXstdItem 6 3 2 2" xfId="21560" xr:uid="{00000000-0005-0000-0000-0000B9350000}"/>
    <cellStyle name="SAPBEXstdItem 6 3 3" xfId="20038" xr:uid="{00000000-0005-0000-0000-0000BA350000}"/>
    <cellStyle name="SAPBEXstdItem 6 4" xfId="14394" xr:uid="{00000000-0005-0000-0000-0000BB350000}"/>
    <cellStyle name="SAPBEXstdItem 6 4 2" xfId="15988" xr:uid="{00000000-0005-0000-0000-0000BC350000}"/>
    <cellStyle name="SAPBEXstdItem 6 4 2 2" xfId="21813" xr:uid="{00000000-0005-0000-0000-0000BD350000}"/>
    <cellStyle name="SAPBEXstdItem 6 4 3" xfId="20291" xr:uid="{00000000-0005-0000-0000-0000BE350000}"/>
    <cellStyle name="SAPBEXstdItem 6 5" xfId="14842" xr:uid="{00000000-0005-0000-0000-0000BF350000}"/>
    <cellStyle name="SAPBEXstdItem 6 5 2" xfId="20670" xr:uid="{00000000-0005-0000-0000-0000C0350000}"/>
    <cellStyle name="SAPBEXstdItem 6 6" xfId="16700" xr:uid="{00000000-0005-0000-0000-0000C1350000}"/>
    <cellStyle name="SAPBEXstdItem 6 6 2" xfId="22524" xr:uid="{00000000-0005-0000-0000-0000C2350000}"/>
    <cellStyle name="SAPBEXstdItem 6 7" xfId="17213" xr:uid="{00000000-0005-0000-0000-0000C3350000}"/>
    <cellStyle name="SAPBEXstdItem 6 7 2" xfId="23037" xr:uid="{00000000-0005-0000-0000-0000C4350000}"/>
    <cellStyle name="SAPBEXstdItem 6 8" xfId="17713" xr:uid="{00000000-0005-0000-0000-0000C5350000}"/>
    <cellStyle name="SAPBEXstdItem 6 8 2" xfId="23537" xr:uid="{00000000-0005-0000-0000-0000C6350000}"/>
    <cellStyle name="SAPBEXstdItem 6 9" xfId="18170" xr:uid="{00000000-0005-0000-0000-0000C7350000}"/>
    <cellStyle name="SAPBEXstdItem 6 9 2" xfId="23994" xr:uid="{00000000-0005-0000-0000-0000C8350000}"/>
    <cellStyle name="SAPBEXstdItem 7" xfId="13057" xr:uid="{00000000-0005-0000-0000-0000C9350000}"/>
    <cellStyle name="SAPBEXstdItem 7 2" xfId="13708" xr:uid="{00000000-0005-0000-0000-0000CA350000}"/>
    <cellStyle name="SAPBEXstdItem 7 2 2" xfId="15343" xr:uid="{00000000-0005-0000-0000-0000CB350000}"/>
    <cellStyle name="SAPBEXstdItem 7 2 2 2" xfId="21168" xr:uid="{00000000-0005-0000-0000-0000CC350000}"/>
    <cellStyle name="SAPBEXstdItem 7 2 3" xfId="19644" xr:uid="{00000000-0005-0000-0000-0000CD350000}"/>
    <cellStyle name="SAPBEXstdItem 7 3" xfId="14002" xr:uid="{00000000-0005-0000-0000-0000CE350000}"/>
    <cellStyle name="SAPBEXstdItem 7 3 2" xfId="15596" xr:uid="{00000000-0005-0000-0000-0000CF350000}"/>
    <cellStyle name="SAPBEXstdItem 7 3 2 2" xfId="21421" xr:uid="{00000000-0005-0000-0000-0000D0350000}"/>
    <cellStyle name="SAPBEXstdItem 7 3 3" xfId="19899" xr:uid="{00000000-0005-0000-0000-0000D1350000}"/>
    <cellStyle name="SAPBEXstdItem 7 4" xfId="14255" xr:uid="{00000000-0005-0000-0000-0000D2350000}"/>
    <cellStyle name="SAPBEXstdItem 7 4 2" xfId="15849" xr:uid="{00000000-0005-0000-0000-0000D3350000}"/>
    <cellStyle name="SAPBEXstdItem 7 4 2 2" xfId="21674" xr:uid="{00000000-0005-0000-0000-0000D4350000}"/>
    <cellStyle name="SAPBEXstdItem 7 4 3" xfId="20152" xr:uid="{00000000-0005-0000-0000-0000D5350000}"/>
    <cellStyle name="SAPBEXstdItem 7 5" xfId="14703" xr:uid="{00000000-0005-0000-0000-0000D6350000}"/>
    <cellStyle name="SAPBEXstdItem 7 5 2" xfId="20531" xr:uid="{00000000-0005-0000-0000-0000D7350000}"/>
    <cellStyle name="SAPBEXstdItem 7 6" xfId="19000" xr:uid="{00000000-0005-0000-0000-0000D8350000}"/>
    <cellStyle name="SAPBEXstdItem 8" xfId="13323" xr:uid="{00000000-0005-0000-0000-0000D9350000}"/>
    <cellStyle name="SAPBEXstdItem 8 2" xfId="14960" xr:uid="{00000000-0005-0000-0000-0000DA350000}"/>
    <cellStyle name="SAPBEXstdItem 8 2 2" xfId="20785" xr:uid="{00000000-0005-0000-0000-0000DB350000}"/>
    <cellStyle name="SAPBEXstdItem 8 3" xfId="19261" xr:uid="{00000000-0005-0000-0000-0000DC350000}"/>
    <cellStyle name="SAPBEXstdItem 9" xfId="13322" xr:uid="{00000000-0005-0000-0000-0000DD350000}"/>
    <cellStyle name="SAPBEXstdItem 9 2" xfId="14959" xr:uid="{00000000-0005-0000-0000-0000DE350000}"/>
    <cellStyle name="SAPBEXstdItem 9 2 2" xfId="20784" xr:uid="{00000000-0005-0000-0000-0000DF350000}"/>
    <cellStyle name="SAPBEXstdItem 9 3" xfId="19260" xr:uid="{00000000-0005-0000-0000-0000E0350000}"/>
    <cellStyle name="Správně" xfId="38" xr:uid="{00000000-0005-0000-0000-0000E1350000}"/>
    <cellStyle name="Standard 2" xfId="39" xr:uid="{00000000-0005-0000-0000-0000E2350000}"/>
    <cellStyle name="Standard_General Info CE_EEI_Price lists 2010 V1" xfId="40" xr:uid="{00000000-0005-0000-0000-0000E3350000}"/>
    <cellStyle name="Standard_PL_Werkzeug 2003 Euro" xfId="41" xr:uid="{00000000-0005-0000-0000-0000E4350000}"/>
    <cellStyle name="Standard_Preisliste RUS GT 2004" xfId="42" xr:uid="{00000000-0005-0000-0000-0000E5350000}"/>
    <cellStyle name="Text upozornění" xfId="43" xr:uid="{00000000-0005-0000-0000-0000E6350000}"/>
    <cellStyle name="Titre 2" xfId="14669" xr:uid="{00000000-0005-0000-0000-0000E7350000}"/>
    <cellStyle name="Vstup" xfId="44" xr:uid="{00000000-0005-0000-0000-0000E8350000}"/>
    <cellStyle name="Vstup 10" xfId="16214" xr:uid="{00000000-0005-0000-0000-0000E9350000}"/>
    <cellStyle name="Vstup 10 2" xfId="22038" xr:uid="{00000000-0005-0000-0000-0000EA350000}"/>
    <cellStyle name="Vstup 11" xfId="17507" xr:uid="{00000000-0005-0000-0000-0000EB350000}"/>
    <cellStyle name="Vstup 11 2" xfId="23331" xr:uid="{00000000-0005-0000-0000-0000EC350000}"/>
    <cellStyle name="Vstup 2" xfId="203" xr:uid="{00000000-0005-0000-0000-0000ED350000}"/>
    <cellStyle name="Vstup 2 10" xfId="14507" xr:uid="{00000000-0005-0000-0000-0000EE350000}"/>
    <cellStyle name="Vstup 2 10 2" xfId="16100" xr:uid="{00000000-0005-0000-0000-0000EF350000}"/>
    <cellStyle name="Vstup 2 10 2 2" xfId="21925" xr:uid="{00000000-0005-0000-0000-0000F0350000}"/>
    <cellStyle name="Vstup 2 10 3" xfId="20403" xr:uid="{00000000-0005-0000-0000-0000F1350000}"/>
    <cellStyle name="Vstup 2 11" xfId="16267" xr:uid="{00000000-0005-0000-0000-0000F2350000}"/>
    <cellStyle name="Vstup 2 11 2" xfId="22091" xr:uid="{00000000-0005-0000-0000-0000F3350000}"/>
    <cellStyle name="Vstup 2 12" xfId="16211" xr:uid="{00000000-0005-0000-0000-0000F4350000}"/>
    <cellStyle name="Vstup 2 12 2" xfId="22035" xr:uid="{00000000-0005-0000-0000-0000F5350000}"/>
    <cellStyle name="Vstup 2 13" xfId="16435" xr:uid="{00000000-0005-0000-0000-0000F6350000}"/>
    <cellStyle name="Vstup 2 13 2" xfId="22259" xr:uid="{00000000-0005-0000-0000-0000F7350000}"/>
    <cellStyle name="Vstup 2 14" xfId="18888" xr:uid="{00000000-0005-0000-0000-0000F8350000}"/>
    <cellStyle name="Vstup 2 2" xfId="216" xr:uid="{00000000-0005-0000-0000-0000F9350000}"/>
    <cellStyle name="Vstup 2 2 2" xfId="251" xr:uid="{00000000-0005-0000-0000-0000FA350000}"/>
    <cellStyle name="Vstup 2 2 2 2" xfId="302" xr:uid="{00000000-0005-0000-0000-0000FB350000}"/>
    <cellStyle name="Vstup 2 2 2 2 10" xfId="16432" xr:uid="{00000000-0005-0000-0000-0000FC350000}"/>
    <cellStyle name="Vstup 2 2 2 2 10 2" xfId="22256" xr:uid="{00000000-0005-0000-0000-0000FD350000}"/>
    <cellStyle name="Vstup 2 2 2 2 11" xfId="18943" xr:uid="{00000000-0005-0000-0000-0000FE350000}"/>
    <cellStyle name="Vstup 2 2 2 2 2" xfId="13254" xr:uid="{00000000-0005-0000-0000-0000FF350000}"/>
    <cellStyle name="Vstup 2 2 2 2 2 2" xfId="13904" xr:uid="{00000000-0005-0000-0000-000000360000}"/>
    <cellStyle name="Vstup 2 2 2 2 2 2 10" xfId="19840" xr:uid="{00000000-0005-0000-0000-000001360000}"/>
    <cellStyle name="Vstup 2 2 2 2 2 2 2" xfId="15539" xr:uid="{00000000-0005-0000-0000-000002360000}"/>
    <cellStyle name="Vstup 2 2 2 2 2 2 2 2" xfId="16844" xr:uid="{00000000-0005-0000-0000-000003360000}"/>
    <cellStyle name="Vstup 2 2 2 2 2 2 2 2 2" xfId="17357" xr:uid="{00000000-0005-0000-0000-000004360000}"/>
    <cellStyle name="Vstup 2 2 2 2 2 2 2 2 2 2" xfId="23181" xr:uid="{00000000-0005-0000-0000-000005360000}"/>
    <cellStyle name="Vstup 2 2 2 2 2 2 2 2 3" xfId="17857" xr:uid="{00000000-0005-0000-0000-000006360000}"/>
    <cellStyle name="Vstup 2 2 2 2 2 2 2 2 3 2" xfId="23681" xr:uid="{00000000-0005-0000-0000-000007360000}"/>
    <cellStyle name="Vstup 2 2 2 2 2 2 2 2 4" xfId="18314" xr:uid="{00000000-0005-0000-0000-000008360000}"/>
    <cellStyle name="Vstup 2 2 2 2 2 2 2 2 4 2" xfId="24138" xr:uid="{00000000-0005-0000-0000-000009360000}"/>
    <cellStyle name="Vstup 2 2 2 2 2 2 2 2 5" xfId="18771" xr:uid="{00000000-0005-0000-0000-00000A360000}"/>
    <cellStyle name="Vstup 2 2 2 2 2 2 2 2 5 2" xfId="24595" xr:uid="{00000000-0005-0000-0000-00000B360000}"/>
    <cellStyle name="Vstup 2 2 2 2 2 2 2 2 6" xfId="22668" xr:uid="{00000000-0005-0000-0000-00000C360000}"/>
    <cellStyle name="Vstup 2 2 2 2 2 2 2 3" xfId="16948" xr:uid="{00000000-0005-0000-0000-00000D360000}"/>
    <cellStyle name="Vstup 2 2 2 2 2 2 2 3 2" xfId="17461" xr:uid="{00000000-0005-0000-0000-00000E360000}"/>
    <cellStyle name="Vstup 2 2 2 2 2 2 2 3 2 2" xfId="23285" xr:uid="{00000000-0005-0000-0000-00000F360000}"/>
    <cellStyle name="Vstup 2 2 2 2 2 2 2 3 3" xfId="17961" xr:uid="{00000000-0005-0000-0000-000010360000}"/>
    <cellStyle name="Vstup 2 2 2 2 2 2 2 3 3 2" xfId="23785" xr:uid="{00000000-0005-0000-0000-000011360000}"/>
    <cellStyle name="Vstup 2 2 2 2 2 2 2 3 4" xfId="18418" xr:uid="{00000000-0005-0000-0000-000012360000}"/>
    <cellStyle name="Vstup 2 2 2 2 2 2 2 3 4 2" xfId="24242" xr:uid="{00000000-0005-0000-0000-000013360000}"/>
    <cellStyle name="Vstup 2 2 2 2 2 2 2 3 5" xfId="18875" xr:uid="{00000000-0005-0000-0000-000014360000}"/>
    <cellStyle name="Vstup 2 2 2 2 2 2 2 3 5 2" xfId="24699" xr:uid="{00000000-0005-0000-0000-000015360000}"/>
    <cellStyle name="Vstup 2 2 2 2 2 2 2 3 6" xfId="22772" xr:uid="{00000000-0005-0000-0000-000016360000}"/>
    <cellStyle name="Vstup 2 2 2 2 2 2 2 4" xfId="16596" xr:uid="{00000000-0005-0000-0000-000017360000}"/>
    <cellStyle name="Vstup 2 2 2 2 2 2 2 4 2" xfId="22420" xr:uid="{00000000-0005-0000-0000-000018360000}"/>
    <cellStyle name="Vstup 2 2 2 2 2 2 2 5" xfId="17109" xr:uid="{00000000-0005-0000-0000-000019360000}"/>
    <cellStyle name="Vstup 2 2 2 2 2 2 2 5 2" xfId="22933" xr:uid="{00000000-0005-0000-0000-00001A360000}"/>
    <cellStyle name="Vstup 2 2 2 2 2 2 2 6" xfId="17609" xr:uid="{00000000-0005-0000-0000-00001B360000}"/>
    <cellStyle name="Vstup 2 2 2 2 2 2 2 6 2" xfId="23433" xr:uid="{00000000-0005-0000-0000-00001C360000}"/>
    <cellStyle name="Vstup 2 2 2 2 2 2 2 7" xfId="18066" xr:uid="{00000000-0005-0000-0000-00001D360000}"/>
    <cellStyle name="Vstup 2 2 2 2 2 2 2 7 2" xfId="23890" xr:uid="{00000000-0005-0000-0000-00001E360000}"/>
    <cellStyle name="Vstup 2 2 2 2 2 2 2 8" xfId="18523" xr:uid="{00000000-0005-0000-0000-00001F360000}"/>
    <cellStyle name="Vstup 2 2 2 2 2 2 2 8 2" xfId="24347" xr:uid="{00000000-0005-0000-0000-000020360000}"/>
    <cellStyle name="Vstup 2 2 2 2 2 2 2 9" xfId="21364" xr:uid="{00000000-0005-0000-0000-000021360000}"/>
    <cellStyle name="Vstup 2 2 2 2 2 2 3" xfId="16796" xr:uid="{00000000-0005-0000-0000-000022360000}"/>
    <cellStyle name="Vstup 2 2 2 2 2 2 3 2" xfId="17309" xr:uid="{00000000-0005-0000-0000-000023360000}"/>
    <cellStyle name="Vstup 2 2 2 2 2 2 3 2 2" xfId="23133" xr:uid="{00000000-0005-0000-0000-000024360000}"/>
    <cellStyle name="Vstup 2 2 2 2 2 2 3 3" xfId="17809" xr:uid="{00000000-0005-0000-0000-000025360000}"/>
    <cellStyle name="Vstup 2 2 2 2 2 2 3 3 2" xfId="23633" xr:uid="{00000000-0005-0000-0000-000026360000}"/>
    <cellStyle name="Vstup 2 2 2 2 2 2 3 4" xfId="18266" xr:uid="{00000000-0005-0000-0000-000027360000}"/>
    <cellStyle name="Vstup 2 2 2 2 2 2 3 4 2" xfId="24090" xr:uid="{00000000-0005-0000-0000-000028360000}"/>
    <cellStyle name="Vstup 2 2 2 2 2 2 3 5" xfId="18723" xr:uid="{00000000-0005-0000-0000-000029360000}"/>
    <cellStyle name="Vstup 2 2 2 2 2 2 3 5 2" xfId="24547" xr:uid="{00000000-0005-0000-0000-00002A360000}"/>
    <cellStyle name="Vstup 2 2 2 2 2 2 3 6" xfId="22620" xr:uid="{00000000-0005-0000-0000-00002B360000}"/>
    <cellStyle name="Vstup 2 2 2 2 2 2 4" xfId="16900" xr:uid="{00000000-0005-0000-0000-00002C360000}"/>
    <cellStyle name="Vstup 2 2 2 2 2 2 4 2" xfId="17413" xr:uid="{00000000-0005-0000-0000-00002D360000}"/>
    <cellStyle name="Vstup 2 2 2 2 2 2 4 2 2" xfId="23237" xr:uid="{00000000-0005-0000-0000-00002E360000}"/>
    <cellStyle name="Vstup 2 2 2 2 2 2 4 3" xfId="17913" xr:uid="{00000000-0005-0000-0000-00002F360000}"/>
    <cellStyle name="Vstup 2 2 2 2 2 2 4 3 2" xfId="23737" xr:uid="{00000000-0005-0000-0000-000030360000}"/>
    <cellStyle name="Vstup 2 2 2 2 2 2 4 4" xfId="18370" xr:uid="{00000000-0005-0000-0000-000031360000}"/>
    <cellStyle name="Vstup 2 2 2 2 2 2 4 4 2" xfId="24194" xr:uid="{00000000-0005-0000-0000-000032360000}"/>
    <cellStyle name="Vstup 2 2 2 2 2 2 4 5" xfId="18827" xr:uid="{00000000-0005-0000-0000-000033360000}"/>
    <cellStyle name="Vstup 2 2 2 2 2 2 4 5 2" xfId="24651" xr:uid="{00000000-0005-0000-0000-000034360000}"/>
    <cellStyle name="Vstup 2 2 2 2 2 2 4 6" xfId="22724" xr:uid="{00000000-0005-0000-0000-000035360000}"/>
    <cellStyle name="Vstup 2 2 2 2 2 2 5" xfId="16548" xr:uid="{00000000-0005-0000-0000-000036360000}"/>
    <cellStyle name="Vstup 2 2 2 2 2 2 5 2" xfId="22372" xr:uid="{00000000-0005-0000-0000-000037360000}"/>
    <cellStyle name="Vstup 2 2 2 2 2 2 6" xfId="17061" xr:uid="{00000000-0005-0000-0000-000038360000}"/>
    <cellStyle name="Vstup 2 2 2 2 2 2 6 2" xfId="22885" xr:uid="{00000000-0005-0000-0000-000039360000}"/>
    <cellStyle name="Vstup 2 2 2 2 2 2 7" xfId="17561" xr:uid="{00000000-0005-0000-0000-00003A360000}"/>
    <cellStyle name="Vstup 2 2 2 2 2 2 7 2" xfId="23385" xr:uid="{00000000-0005-0000-0000-00003B360000}"/>
    <cellStyle name="Vstup 2 2 2 2 2 2 8" xfId="18018" xr:uid="{00000000-0005-0000-0000-00003C360000}"/>
    <cellStyle name="Vstup 2 2 2 2 2 2 8 2" xfId="23842" xr:uid="{00000000-0005-0000-0000-00003D360000}"/>
    <cellStyle name="Vstup 2 2 2 2 2 2 9" xfId="18475" xr:uid="{00000000-0005-0000-0000-00003E360000}"/>
    <cellStyle name="Vstup 2 2 2 2 2 2 9 2" xfId="24299" xr:uid="{00000000-0005-0000-0000-00003F360000}"/>
    <cellStyle name="Vstup 2 2 2 2 2 3" xfId="14198" xr:uid="{00000000-0005-0000-0000-000040360000}"/>
    <cellStyle name="Vstup 2 2 2 2 2 3 2" xfId="15792" xr:uid="{00000000-0005-0000-0000-000041360000}"/>
    <cellStyle name="Vstup 2 2 2 2 2 3 2 2" xfId="21617" xr:uid="{00000000-0005-0000-0000-000042360000}"/>
    <cellStyle name="Vstup 2 2 2 2 2 3 3" xfId="16610" xr:uid="{00000000-0005-0000-0000-000043360000}"/>
    <cellStyle name="Vstup 2 2 2 2 2 3 3 2" xfId="22434" xr:uid="{00000000-0005-0000-0000-000044360000}"/>
    <cellStyle name="Vstup 2 2 2 2 2 3 4" xfId="17123" xr:uid="{00000000-0005-0000-0000-000045360000}"/>
    <cellStyle name="Vstup 2 2 2 2 2 3 4 2" xfId="22947" xr:uid="{00000000-0005-0000-0000-000046360000}"/>
    <cellStyle name="Vstup 2 2 2 2 2 3 5" xfId="17623" xr:uid="{00000000-0005-0000-0000-000047360000}"/>
    <cellStyle name="Vstup 2 2 2 2 2 3 5 2" xfId="23447" xr:uid="{00000000-0005-0000-0000-000048360000}"/>
    <cellStyle name="Vstup 2 2 2 2 2 3 6" xfId="18080" xr:uid="{00000000-0005-0000-0000-000049360000}"/>
    <cellStyle name="Vstup 2 2 2 2 2 3 6 2" xfId="23904" xr:uid="{00000000-0005-0000-0000-00004A360000}"/>
    <cellStyle name="Vstup 2 2 2 2 2 3 7" xfId="18537" xr:uid="{00000000-0005-0000-0000-00004B360000}"/>
    <cellStyle name="Vstup 2 2 2 2 2 3 7 2" xfId="24361" xr:uid="{00000000-0005-0000-0000-00004C360000}"/>
    <cellStyle name="Vstup 2 2 2 2 2 3 8" xfId="20095" xr:uid="{00000000-0005-0000-0000-00004D360000}"/>
    <cellStyle name="Vstup 2 2 2 2 2 4" xfId="14451" xr:uid="{00000000-0005-0000-0000-00004E360000}"/>
    <cellStyle name="Vstup 2 2 2 2 2 4 2" xfId="16045" xr:uid="{00000000-0005-0000-0000-00004F360000}"/>
    <cellStyle name="Vstup 2 2 2 2 2 4 2 2" xfId="21870" xr:uid="{00000000-0005-0000-0000-000050360000}"/>
    <cellStyle name="Vstup 2 2 2 2 2 4 3" xfId="20348" xr:uid="{00000000-0005-0000-0000-000051360000}"/>
    <cellStyle name="Vstup 2 2 2 2 2 5" xfId="14899" xr:uid="{00000000-0005-0000-0000-000052360000}"/>
    <cellStyle name="Vstup 2 2 2 2 2 5 2" xfId="20727" xr:uid="{00000000-0005-0000-0000-000053360000}"/>
    <cellStyle name="Vstup 2 2 2 2 2 6" xfId="16490" xr:uid="{00000000-0005-0000-0000-000054360000}"/>
    <cellStyle name="Vstup 2 2 2 2 2 6 2" xfId="22314" xr:uid="{00000000-0005-0000-0000-000055360000}"/>
    <cellStyle name="Vstup 2 2 2 2 2 7" xfId="17003" xr:uid="{00000000-0005-0000-0000-000056360000}"/>
    <cellStyle name="Vstup 2 2 2 2 2 7 2" xfId="22827" xr:uid="{00000000-0005-0000-0000-000057360000}"/>
    <cellStyle name="Vstup 2 2 2 2 2 8" xfId="19196" xr:uid="{00000000-0005-0000-0000-000058360000}"/>
    <cellStyle name="Vstup 2 2 2 2 3" xfId="13144" xr:uid="{00000000-0005-0000-0000-000059360000}"/>
    <cellStyle name="Vstup 2 2 2 2 3 10" xfId="18530" xr:uid="{00000000-0005-0000-0000-00005A360000}"/>
    <cellStyle name="Vstup 2 2 2 2 3 10 2" xfId="24354" xr:uid="{00000000-0005-0000-0000-00005B360000}"/>
    <cellStyle name="Vstup 2 2 2 2 3 11" xfId="19087" xr:uid="{00000000-0005-0000-0000-00005C360000}"/>
    <cellStyle name="Vstup 2 2 2 2 3 2" xfId="13795" xr:uid="{00000000-0005-0000-0000-00005D360000}"/>
    <cellStyle name="Vstup 2 2 2 2 3 2 2" xfId="15430" xr:uid="{00000000-0005-0000-0000-00005E360000}"/>
    <cellStyle name="Vstup 2 2 2 2 3 2 2 2" xfId="21255" xr:uid="{00000000-0005-0000-0000-00005F360000}"/>
    <cellStyle name="Vstup 2 2 2 2 3 2 3" xfId="19731" xr:uid="{00000000-0005-0000-0000-000060360000}"/>
    <cellStyle name="Vstup 2 2 2 2 3 3" xfId="14089" xr:uid="{00000000-0005-0000-0000-000061360000}"/>
    <cellStyle name="Vstup 2 2 2 2 3 3 2" xfId="15683" xr:uid="{00000000-0005-0000-0000-000062360000}"/>
    <cellStyle name="Vstup 2 2 2 2 3 3 2 2" xfId="21508" xr:uid="{00000000-0005-0000-0000-000063360000}"/>
    <cellStyle name="Vstup 2 2 2 2 3 3 3" xfId="19986" xr:uid="{00000000-0005-0000-0000-000064360000}"/>
    <cellStyle name="Vstup 2 2 2 2 3 4" xfId="14342" xr:uid="{00000000-0005-0000-0000-000065360000}"/>
    <cellStyle name="Vstup 2 2 2 2 3 4 2" xfId="15936" xr:uid="{00000000-0005-0000-0000-000066360000}"/>
    <cellStyle name="Vstup 2 2 2 2 3 4 2 2" xfId="21761" xr:uid="{00000000-0005-0000-0000-000067360000}"/>
    <cellStyle name="Vstup 2 2 2 2 3 4 3" xfId="20239" xr:uid="{00000000-0005-0000-0000-000068360000}"/>
    <cellStyle name="Vstup 2 2 2 2 3 5" xfId="14790" xr:uid="{00000000-0005-0000-0000-000069360000}"/>
    <cellStyle name="Vstup 2 2 2 2 3 5 2" xfId="20618" xr:uid="{00000000-0005-0000-0000-00006A360000}"/>
    <cellStyle name="Vstup 2 2 2 2 3 6" xfId="16603" xr:uid="{00000000-0005-0000-0000-00006B360000}"/>
    <cellStyle name="Vstup 2 2 2 2 3 6 2" xfId="22427" xr:uid="{00000000-0005-0000-0000-00006C360000}"/>
    <cellStyle name="Vstup 2 2 2 2 3 7" xfId="17116" xr:uid="{00000000-0005-0000-0000-00006D360000}"/>
    <cellStyle name="Vstup 2 2 2 2 3 7 2" xfId="22940" xr:uid="{00000000-0005-0000-0000-00006E360000}"/>
    <cellStyle name="Vstup 2 2 2 2 3 8" xfId="17616" xr:uid="{00000000-0005-0000-0000-00006F360000}"/>
    <cellStyle name="Vstup 2 2 2 2 3 8 2" xfId="23440" xr:uid="{00000000-0005-0000-0000-000070360000}"/>
    <cellStyle name="Vstup 2 2 2 2 3 9" xfId="18073" xr:uid="{00000000-0005-0000-0000-000071360000}"/>
    <cellStyle name="Vstup 2 2 2 2 3 9 2" xfId="23897" xr:uid="{00000000-0005-0000-0000-000072360000}"/>
    <cellStyle name="Vstup 2 2 2 2 4" xfId="13410" xr:uid="{00000000-0005-0000-0000-000073360000}"/>
    <cellStyle name="Vstup 2 2 2 2 4 2" xfId="15047" xr:uid="{00000000-0005-0000-0000-000074360000}"/>
    <cellStyle name="Vstup 2 2 2 2 4 2 2" xfId="20872" xr:uid="{00000000-0005-0000-0000-000075360000}"/>
    <cellStyle name="Vstup 2 2 2 2 4 3" xfId="19348" xr:uid="{00000000-0005-0000-0000-000076360000}"/>
    <cellStyle name="Vstup 2 2 2 2 5" xfId="13575" xr:uid="{00000000-0005-0000-0000-000077360000}"/>
    <cellStyle name="Vstup 2 2 2 2 5 2" xfId="15212" xr:uid="{00000000-0005-0000-0000-000078360000}"/>
    <cellStyle name="Vstup 2 2 2 2 5 2 2" xfId="21037" xr:uid="{00000000-0005-0000-0000-000079360000}"/>
    <cellStyle name="Vstup 2 2 2 2 5 3" xfId="19513" xr:uid="{00000000-0005-0000-0000-00007A360000}"/>
    <cellStyle name="Vstup 2 2 2 2 6" xfId="13680" xr:uid="{00000000-0005-0000-0000-00007B360000}"/>
    <cellStyle name="Vstup 2 2 2 2 6 2" xfId="15315" xr:uid="{00000000-0005-0000-0000-00007C360000}"/>
    <cellStyle name="Vstup 2 2 2 2 6 2 2" xfId="21140" xr:uid="{00000000-0005-0000-0000-00007D360000}"/>
    <cellStyle name="Vstup 2 2 2 2 6 3" xfId="19616" xr:uid="{00000000-0005-0000-0000-00007E360000}"/>
    <cellStyle name="Vstup 2 2 2 2 7" xfId="14561" xr:uid="{00000000-0005-0000-0000-00007F360000}"/>
    <cellStyle name="Vstup 2 2 2 2 7 2" xfId="16154" xr:uid="{00000000-0005-0000-0000-000080360000}"/>
    <cellStyle name="Vstup 2 2 2 2 7 2 2" xfId="21979" xr:uid="{00000000-0005-0000-0000-000081360000}"/>
    <cellStyle name="Vstup 2 2 2 2 7 3" xfId="20457" xr:uid="{00000000-0005-0000-0000-000082360000}"/>
    <cellStyle name="Vstup 2 2 2 2 8" xfId="16270" xr:uid="{00000000-0005-0000-0000-000083360000}"/>
    <cellStyle name="Vstup 2 2 2 2 8 2" xfId="22094" xr:uid="{00000000-0005-0000-0000-000084360000}"/>
    <cellStyle name="Vstup 2 2 2 2 9" xfId="16353" xr:uid="{00000000-0005-0000-0000-000085360000}"/>
    <cellStyle name="Vstup 2 2 2 2 9 2" xfId="22177" xr:uid="{00000000-0005-0000-0000-000086360000}"/>
    <cellStyle name="Vstup 2 2 2 3" xfId="13096" xr:uid="{00000000-0005-0000-0000-000087360000}"/>
    <cellStyle name="Vstup 2 2 2 3 10" xfId="18532" xr:uid="{00000000-0005-0000-0000-000088360000}"/>
    <cellStyle name="Vstup 2 2 2 3 10 2" xfId="24356" xr:uid="{00000000-0005-0000-0000-000089360000}"/>
    <cellStyle name="Vstup 2 2 2 3 11" xfId="19039" xr:uid="{00000000-0005-0000-0000-00008A360000}"/>
    <cellStyle name="Vstup 2 2 2 3 2" xfId="13747" xr:uid="{00000000-0005-0000-0000-00008B360000}"/>
    <cellStyle name="Vstup 2 2 2 3 2 2" xfId="15382" xr:uid="{00000000-0005-0000-0000-00008C360000}"/>
    <cellStyle name="Vstup 2 2 2 3 2 2 2" xfId="21207" xr:uid="{00000000-0005-0000-0000-00008D360000}"/>
    <cellStyle name="Vstup 2 2 2 3 2 3" xfId="19683" xr:uid="{00000000-0005-0000-0000-00008E360000}"/>
    <cellStyle name="Vstup 2 2 2 3 3" xfId="14041" xr:uid="{00000000-0005-0000-0000-00008F360000}"/>
    <cellStyle name="Vstup 2 2 2 3 3 2" xfId="15635" xr:uid="{00000000-0005-0000-0000-000090360000}"/>
    <cellStyle name="Vstup 2 2 2 3 3 2 2" xfId="21460" xr:uid="{00000000-0005-0000-0000-000091360000}"/>
    <cellStyle name="Vstup 2 2 2 3 3 3" xfId="19938" xr:uid="{00000000-0005-0000-0000-000092360000}"/>
    <cellStyle name="Vstup 2 2 2 3 4" xfId="14294" xr:uid="{00000000-0005-0000-0000-000093360000}"/>
    <cellStyle name="Vstup 2 2 2 3 4 2" xfId="15888" xr:uid="{00000000-0005-0000-0000-000094360000}"/>
    <cellStyle name="Vstup 2 2 2 3 4 2 2" xfId="21713" xr:uid="{00000000-0005-0000-0000-000095360000}"/>
    <cellStyle name="Vstup 2 2 2 3 4 3" xfId="20191" xr:uid="{00000000-0005-0000-0000-000096360000}"/>
    <cellStyle name="Vstup 2 2 2 3 5" xfId="14742" xr:uid="{00000000-0005-0000-0000-000097360000}"/>
    <cellStyle name="Vstup 2 2 2 3 5 2" xfId="20570" xr:uid="{00000000-0005-0000-0000-000098360000}"/>
    <cellStyle name="Vstup 2 2 2 3 6" xfId="16605" xr:uid="{00000000-0005-0000-0000-000099360000}"/>
    <cellStyle name="Vstup 2 2 2 3 6 2" xfId="22429" xr:uid="{00000000-0005-0000-0000-00009A360000}"/>
    <cellStyle name="Vstup 2 2 2 3 7" xfId="17118" xr:uid="{00000000-0005-0000-0000-00009B360000}"/>
    <cellStyle name="Vstup 2 2 2 3 7 2" xfId="22942" xr:uid="{00000000-0005-0000-0000-00009C360000}"/>
    <cellStyle name="Vstup 2 2 2 3 8" xfId="17618" xr:uid="{00000000-0005-0000-0000-00009D360000}"/>
    <cellStyle name="Vstup 2 2 2 3 8 2" xfId="23442" xr:uid="{00000000-0005-0000-0000-00009E360000}"/>
    <cellStyle name="Vstup 2 2 2 3 9" xfId="18075" xr:uid="{00000000-0005-0000-0000-00009F360000}"/>
    <cellStyle name="Vstup 2 2 2 3 9 2" xfId="23899" xr:uid="{00000000-0005-0000-0000-0000A0360000}"/>
    <cellStyle name="Vstup 2 2 2 4" xfId="13362" xr:uid="{00000000-0005-0000-0000-0000A1360000}"/>
    <cellStyle name="Vstup 2 2 2 4 2" xfId="14999" xr:uid="{00000000-0005-0000-0000-0000A2360000}"/>
    <cellStyle name="Vstup 2 2 2 4 2 2" xfId="20824" xr:uid="{00000000-0005-0000-0000-0000A3360000}"/>
    <cellStyle name="Vstup 2 2 2 4 3" xfId="19300" xr:uid="{00000000-0005-0000-0000-0000A4360000}"/>
    <cellStyle name="Vstup 2 2 2 5" xfId="13623" xr:uid="{00000000-0005-0000-0000-0000A5360000}"/>
    <cellStyle name="Vstup 2 2 2 5 2" xfId="15260" xr:uid="{00000000-0005-0000-0000-0000A6360000}"/>
    <cellStyle name="Vstup 2 2 2 5 2 2" xfId="21085" xr:uid="{00000000-0005-0000-0000-0000A7360000}"/>
    <cellStyle name="Vstup 2 2 2 5 3" xfId="19561" xr:uid="{00000000-0005-0000-0000-0000A8360000}"/>
    <cellStyle name="Vstup 2 2 2 6" xfId="16269" xr:uid="{00000000-0005-0000-0000-0000A9360000}"/>
    <cellStyle name="Vstup 2 2 2 6 2" xfId="22093" xr:uid="{00000000-0005-0000-0000-0000AA360000}"/>
    <cellStyle name="Vstup 2 2 2 7" xfId="16354" xr:uid="{00000000-0005-0000-0000-0000AB360000}"/>
    <cellStyle name="Vstup 2 2 2 7 2" xfId="22178" xr:uid="{00000000-0005-0000-0000-0000AC360000}"/>
    <cellStyle name="Vstup 2 2 2 8" xfId="16433" xr:uid="{00000000-0005-0000-0000-0000AD360000}"/>
    <cellStyle name="Vstup 2 2 2 8 2" xfId="22257" xr:uid="{00000000-0005-0000-0000-0000AE360000}"/>
    <cellStyle name="Vstup 2 2 3" xfId="272" xr:uid="{00000000-0005-0000-0000-0000AF360000}"/>
    <cellStyle name="Vstup 2 2 3 10" xfId="16430" xr:uid="{00000000-0005-0000-0000-0000B0360000}"/>
    <cellStyle name="Vstup 2 2 3 10 2" xfId="22254" xr:uid="{00000000-0005-0000-0000-0000B1360000}"/>
    <cellStyle name="Vstup 2 2 3 11" xfId="18913" xr:uid="{00000000-0005-0000-0000-0000B2360000}"/>
    <cellStyle name="Vstup 2 2 3 2" xfId="13224" xr:uid="{00000000-0005-0000-0000-0000B3360000}"/>
    <cellStyle name="Vstup 2 2 3 2 2" xfId="13874" xr:uid="{00000000-0005-0000-0000-0000B4360000}"/>
    <cellStyle name="Vstup 2 2 3 2 2 10" xfId="19810" xr:uid="{00000000-0005-0000-0000-0000B5360000}"/>
    <cellStyle name="Vstup 2 2 3 2 2 2" xfId="15509" xr:uid="{00000000-0005-0000-0000-0000B6360000}"/>
    <cellStyle name="Vstup 2 2 3 2 2 2 2" xfId="16814" xr:uid="{00000000-0005-0000-0000-0000B7360000}"/>
    <cellStyle name="Vstup 2 2 3 2 2 2 2 2" xfId="17327" xr:uid="{00000000-0005-0000-0000-0000B8360000}"/>
    <cellStyle name="Vstup 2 2 3 2 2 2 2 2 2" xfId="23151" xr:uid="{00000000-0005-0000-0000-0000B9360000}"/>
    <cellStyle name="Vstup 2 2 3 2 2 2 2 3" xfId="17827" xr:uid="{00000000-0005-0000-0000-0000BA360000}"/>
    <cellStyle name="Vstup 2 2 3 2 2 2 2 3 2" xfId="23651" xr:uid="{00000000-0005-0000-0000-0000BB360000}"/>
    <cellStyle name="Vstup 2 2 3 2 2 2 2 4" xfId="18284" xr:uid="{00000000-0005-0000-0000-0000BC360000}"/>
    <cellStyle name="Vstup 2 2 3 2 2 2 2 4 2" xfId="24108" xr:uid="{00000000-0005-0000-0000-0000BD360000}"/>
    <cellStyle name="Vstup 2 2 3 2 2 2 2 5" xfId="18741" xr:uid="{00000000-0005-0000-0000-0000BE360000}"/>
    <cellStyle name="Vstup 2 2 3 2 2 2 2 5 2" xfId="24565" xr:uid="{00000000-0005-0000-0000-0000BF360000}"/>
    <cellStyle name="Vstup 2 2 3 2 2 2 2 6" xfId="22638" xr:uid="{00000000-0005-0000-0000-0000C0360000}"/>
    <cellStyle name="Vstup 2 2 3 2 2 2 3" xfId="16918" xr:uid="{00000000-0005-0000-0000-0000C1360000}"/>
    <cellStyle name="Vstup 2 2 3 2 2 2 3 2" xfId="17431" xr:uid="{00000000-0005-0000-0000-0000C2360000}"/>
    <cellStyle name="Vstup 2 2 3 2 2 2 3 2 2" xfId="23255" xr:uid="{00000000-0005-0000-0000-0000C3360000}"/>
    <cellStyle name="Vstup 2 2 3 2 2 2 3 3" xfId="17931" xr:uid="{00000000-0005-0000-0000-0000C4360000}"/>
    <cellStyle name="Vstup 2 2 3 2 2 2 3 3 2" xfId="23755" xr:uid="{00000000-0005-0000-0000-0000C5360000}"/>
    <cellStyle name="Vstup 2 2 3 2 2 2 3 4" xfId="18388" xr:uid="{00000000-0005-0000-0000-0000C6360000}"/>
    <cellStyle name="Vstup 2 2 3 2 2 2 3 4 2" xfId="24212" xr:uid="{00000000-0005-0000-0000-0000C7360000}"/>
    <cellStyle name="Vstup 2 2 3 2 2 2 3 5" xfId="18845" xr:uid="{00000000-0005-0000-0000-0000C8360000}"/>
    <cellStyle name="Vstup 2 2 3 2 2 2 3 5 2" xfId="24669" xr:uid="{00000000-0005-0000-0000-0000C9360000}"/>
    <cellStyle name="Vstup 2 2 3 2 2 2 3 6" xfId="22742" xr:uid="{00000000-0005-0000-0000-0000CA360000}"/>
    <cellStyle name="Vstup 2 2 3 2 2 2 4" xfId="16566" xr:uid="{00000000-0005-0000-0000-0000CB360000}"/>
    <cellStyle name="Vstup 2 2 3 2 2 2 4 2" xfId="22390" xr:uid="{00000000-0005-0000-0000-0000CC360000}"/>
    <cellStyle name="Vstup 2 2 3 2 2 2 5" xfId="17079" xr:uid="{00000000-0005-0000-0000-0000CD360000}"/>
    <cellStyle name="Vstup 2 2 3 2 2 2 5 2" xfId="22903" xr:uid="{00000000-0005-0000-0000-0000CE360000}"/>
    <cellStyle name="Vstup 2 2 3 2 2 2 6" xfId="17579" xr:uid="{00000000-0005-0000-0000-0000CF360000}"/>
    <cellStyle name="Vstup 2 2 3 2 2 2 6 2" xfId="23403" xr:uid="{00000000-0005-0000-0000-0000D0360000}"/>
    <cellStyle name="Vstup 2 2 3 2 2 2 7" xfId="18036" xr:uid="{00000000-0005-0000-0000-0000D1360000}"/>
    <cellStyle name="Vstup 2 2 3 2 2 2 7 2" xfId="23860" xr:uid="{00000000-0005-0000-0000-0000D2360000}"/>
    <cellStyle name="Vstup 2 2 3 2 2 2 8" xfId="18493" xr:uid="{00000000-0005-0000-0000-0000D3360000}"/>
    <cellStyle name="Vstup 2 2 3 2 2 2 8 2" xfId="24317" xr:uid="{00000000-0005-0000-0000-0000D4360000}"/>
    <cellStyle name="Vstup 2 2 3 2 2 2 9" xfId="21334" xr:uid="{00000000-0005-0000-0000-0000D5360000}"/>
    <cellStyle name="Vstup 2 2 3 2 2 3" xfId="16766" xr:uid="{00000000-0005-0000-0000-0000D6360000}"/>
    <cellStyle name="Vstup 2 2 3 2 2 3 2" xfId="17279" xr:uid="{00000000-0005-0000-0000-0000D7360000}"/>
    <cellStyle name="Vstup 2 2 3 2 2 3 2 2" xfId="23103" xr:uid="{00000000-0005-0000-0000-0000D8360000}"/>
    <cellStyle name="Vstup 2 2 3 2 2 3 3" xfId="17779" xr:uid="{00000000-0005-0000-0000-0000D9360000}"/>
    <cellStyle name="Vstup 2 2 3 2 2 3 3 2" xfId="23603" xr:uid="{00000000-0005-0000-0000-0000DA360000}"/>
    <cellStyle name="Vstup 2 2 3 2 2 3 4" xfId="18236" xr:uid="{00000000-0005-0000-0000-0000DB360000}"/>
    <cellStyle name="Vstup 2 2 3 2 2 3 4 2" xfId="24060" xr:uid="{00000000-0005-0000-0000-0000DC360000}"/>
    <cellStyle name="Vstup 2 2 3 2 2 3 5" xfId="18693" xr:uid="{00000000-0005-0000-0000-0000DD360000}"/>
    <cellStyle name="Vstup 2 2 3 2 2 3 5 2" xfId="24517" xr:uid="{00000000-0005-0000-0000-0000DE360000}"/>
    <cellStyle name="Vstup 2 2 3 2 2 3 6" xfId="22590" xr:uid="{00000000-0005-0000-0000-0000DF360000}"/>
    <cellStyle name="Vstup 2 2 3 2 2 4" xfId="16870" xr:uid="{00000000-0005-0000-0000-0000E0360000}"/>
    <cellStyle name="Vstup 2 2 3 2 2 4 2" xfId="17383" xr:uid="{00000000-0005-0000-0000-0000E1360000}"/>
    <cellStyle name="Vstup 2 2 3 2 2 4 2 2" xfId="23207" xr:uid="{00000000-0005-0000-0000-0000E2360000}"/>
    <cellStyle name="Vstup 2 2 3 2 2 4 3" xfId="17883" xr:uid="{00000000-0005-0000-0000-0000E3360000}"/>
    <cellStyle name="Vstup 2 2 3 2 2 4 3 2" xfId="23707" xr:uid="{00000000-0005-0000-0000-0000E4360000}"/>
    <cellStyle name="Vstup 2 2 3 2 2 4 4" xfId="18340" xr:uid="{00000000-0005-0000-0000-0000E5360000}"/>
    <cellStyle name="Vstup 2 2 3 2 2 4 4 2" xfId="24164" xr:uid="{00000000-0005-0000-0000-0000E6360000}"/>
    <cellStyle name="Vstup 2 2 3 2 2 4 5" xfId="18797" xr:uid="{00000000-0005-0000-0000-0000E7360000}"/>
    <cellStyle name="Vstup 2 2 3 2 2 4 5 2" xfId="24621" xr:uid="{00000000-0005-0000-0000-0000E8360000}"/>
    <cellStyle name="Vstup 2 2 3 2 2 4 6" xfId="22694" xr:uid="{00000000-0005-0000-0000-0000E9360000}"/>
    <cellStyle name="Vstup 2 2 3 2 2 5" xfId="16518" xr:uid="{00000000-0005-0000-0000-0000EA360000}"/>
    <cellStyle name="Vstup 2 2 3 2 2 5 2" xfId="22342" xr:uid="{00000000-0005-0000-0000-0000EB360000}"/>
    <cellStyle name="Vstup 2 2 3 2 2 6" xfId="17031" xr:uid="{00000000-0005-0000-0000-0000EC360000}"/>
    <cellStyle name="Vstup 2 2 3 2 2 6 2" xfId="22855" xr:uid="{00000000-0005-0000-0000-0000ED360000}"/>
    <cellStyle name="Vstup 2 2 3 2 2 7" xfId="17531" xr:uid="{00000000-0005-0000-0000-0000EE360000}"/>
    <cellStyle name="Vstup 2 2 3 2 2 7 2" xfId="23355" xr:uid="{00000000-0005-0000-0000-0000EF360000}"/>
    <cellStyle name="Vstup 2 2 3 2 2 8" xfId="17988" xr:uid="{00000000-0005-0000-0000-0000F0360000}"/>
    <cellStyle name="Vstup 2 2 3 2 2 8 2" xfId="23812" xr:uid="{00000000-0005-0000-0000-0000F1360000}"/>
    <cellStyle name="Vstup 2 2 3 2 2 9" xfId="18445" xr:uid="{00000000-0005-0000-0000-0000F2360000}"/>
    <cellStyle name="Vstup 2 2 3 2 2 9 2" xfId="24269" xr:uid="{00000000-0005-0000-0000-0000F3360000}"/>
    <cellStyle name="Vstup 2 2 3 2 3" xfId="14168" xr:uid="{00000000-0005-0000-0000-0000F4360000}"/>
    <cellStyle name="Vstup 2 2 3 2 3 2" xfId="15762" xr:uid="{00000000-0005-0000-0000-0000F5360000}"/>
    <cellStyle name="Vstup 2 2 3 2 3 2 2" xfId="21587" xr:uid="{00000000-0005-0000-0000-0000F6360000}"/>
    <cellStyle name="Vstup 2 2 3 2 3 3" xfId="16739" xr:uid="{00000000-0005-0000-0000-0000F7360000}"/>
    <cellStyle name="Vstup 2 2 3 2 3 3 2" xfId="22563" xr:uid="{00000000-0005-0000-0000-0000F8360000}"/>
    <cellStyle name="Vstup 2 2 3 2 3 4" xfId="17252" xr:uid="{00000000-0005-0000-0000-0000F9360000}"/>
    <cellStyle name="Vstup 2 2 3 2 3 4 2" xfId="23076" xr:uid="{00000000-0005-0000-0000-0000FA360000}"/>
    <cellStyle name="Vstup 2 2 3 2 3 5" xfId="17752" xr:uid="{00000000-0005-0000-0000-0000FB360000}"/>
    <cellStyle name="Vstup 2 2 3 2 3 5 2" xfId="23576" xr:uid="{00000000-0005-0000-0000-0000FC360000}"/>
    <cellStyle name="Vstup 2 2 3 2 3 6" xfId="18209" xr:uid="{00000000-0005-0000-0000-0000FD360000}"/>
    <cellStyle name="Vstup 2 2 3 2 3 6 2" xfId="24033" xr:uid="{00000000-0005-0000-0000-0000FE360000}"/>
    <cellStyle name="Vstup 2 2 3 2 3 7" xfId="18666" xr:uid="{00000000-0005-0000-0000-0000FF360000}"/>
    <cellStyle name="Vstup 2 2 3 2 3 7 2" xfId="24490" xr:uid="{00000000-0005-0000-0000-000000370000}"/>
    <cellStyle name="Vstup 2 2 3 2 3 8" xfId="20065" xr:uid="{00000000-0005-0000-0000-000001370000}"/>
    <cellStyle name="Vstup 2 2 3 2 4" xfId="14421" xr:uid="{00000000-0005-0000-0000-000002370000}"/>
    <cellStyle name="Vstup 2 2 3 2 4 2" xfId="16015" xr:uid="{00000000-0005-0000-0000-000003370000}"/>
    <cellStyle name="Vstup 2 2 3 2 4 2 2" xfId="21840" xr:uid="{00000000-0005-0000-0000-000004370000}"/>
    <cellStyle name="Vstup 2 2 3 2 4 3" xfId="20318" xr:uid="{00000000-0005-0000-0000-000005370000}"/>
    <cellStyle name="Vstup 2 2 3 2 5" xfId="14869" xr:uid="{00000000-0005-0000-0000-000006370000}"/>
    <cellStyle name="Vstup 2 2 3 2 5 2" xfId="20697" xr:uid="{00000000-0005-0000-0000-000007370000}"/>
    <cellStyle name="Vstup 2 2 3 2 6" xfId="16460" xr:uid="{00000000-0005-0000-0000-000008370000}"/>
    <cellStyle name="Vstup 2 2 3 2 6 2" xfId="22284" xr:uid="{00000000-0005-0000-0000-000009370000}"/>
    <cellStyle name="Vstup 2 2 3 2 7" xfId="16973" xr:uid="{00000000-0005-0000-0000-00000A370000}"/>
    <cellStyle name="Vstup 2 2 3 2 7 2" xfId="22797" xr:uid="{00000000-0005-0000-0000-00000B370000}"/>
    <cellStyle name="Vstup 2 2 3 2 8" xfId="19166" xr:uid="{00000000-0005-0000-0000-00000C370000}"/>
    <cellStyle name="Vstup 2 2 3 3" xfId="13114" xr:uid="{00000000-0005-0000-0000-00000D370000}"/>
    <cellStyle name="Vstup 2 2 3 3 10" xfId="18533" xr:uid="{00000000-0005-0000-0000-00000E370000}"/>
    <cellStyle name="Vstup 2 2 3 3 10 2" xfId="24357" xr:uid="{00000000-0005-0000-0000-00000F370000}"/>
    <cellStyle name="Vstup 2 2 3 3 11" xfId="19057" xr:uid="{00000000-0005-0000-0000-000010370000}"/>
    <cellStyle name="Vstup 2 2 3 3 2" xfId="13765" xr:uid="{00000000-0005-0000-0000-000011370000}"/>
    <cellStyle name="Vstup 2 2 3 3 2 2" xfId="15400" xr:uid="{00000000-0005-0000-0000-000012370000}"/>
    <cellStyle name="Vstup 2 2 3 3 2 2 2" xfId="21225" xr:uid="{00000000-0005-0000-0000-000013370000}"/>
    <cellStyle name="Vstup 2 2 3 3 2 3" xfId="19701" xr:uid="{00000000-0005-0000-0000-000014370000}"/>
    <cellStyle name="Vstup 2 2 3 3 3" xfId="14059" xr:uid="{00000000-0005-0000-0000-000015370000}"/>
    <cellStyle name="Vstup 2 2 3 3 3 2" xfId="15653" xr:uid="{00000000-0005-0000-0000-000016370000}"/>
    <cellStyle name="Vstup 2 2 3 3 3 2 2" xfId="21478" xr:uid="{00000000-0005-0000-0000-000017370000}"/>
    <cellStyle name="Vstup 2 2 3 3 3 3" xfId="19956" xr:uid="{00000000-0005-0000-0000-000018370000}"/>
    <cellStyle name="Vstup 2 2 3 3 4" xfId="14312" xr:uid="{00000000-0005-0000-0000-000019370000}"/>
    <cellStyle name="Vstup 2 2 3 3 4 2" xfId="15906" xr:uid="{00000000-0005-0000-0000-00001A370000}"/>
    <cellStyle name="Vstup 2 2 3 3 4 2 2" xfId="21731" xr:uid="{00000000-0005-0000-0000-00001B370000}"/>
    <cellStyle name="Vstup 2 2 3 3 4 3" xfId="20209" xr:uid="{00000000-0005-0000-0000-00001C370000}"/>
    <cellStyle name="Vstup 2 2 3 3 5" xfId="14760" xr:uid="{00000000-0005-0000-0000-00001D370000}"/>
    <cellStyle name="Vstup 2 2 3 3 5 2" xfId="20588" xr:uid="{00000000-0005-0000-0000-00001E370000}"/>
    <cellStyle name="Vstup 2 2 3 3 6" xfId="16606" xr:uid="{00000000-0005-0000-0000-00001F370000}"/>
    <cellStyle name="Vstup 2 2 3 3 6 2" xfId="22430" xr:uid="{00000000-0005-0000-0000-000020370000}"/>
    <cellStyle name="Vstup 2 2 3 3 7" xfId="17119" xr:uid="{00000000-0005-0000-0000-000021370000}"/>
    <cellStyle name="Vstup 2 2 3 3 7 2" xfId="22943" xr:uid="{00000000-0005-0000-0000-000022370000}"/>
    <cellStyle name="Vstup 2 2 3 3 8" xfId="17619" xr:uid="{00000000-0005-0000-0000-000023370000}"/>
    <cellStyle name="Vstup 2 2 3 3 8 2" xfId="23443" xr:uid="{00000000-0005-0000-0000-000024370000}"/>
    <cellStyle name="Vstup 2 2 3 3 9" xfId="18076" xr:uid="{00000000-0005-0000-0000-000025370000}"/>
    <cellStyle name="Vstup 2 2 3 3 9 2" xfId="23900" xr:uid="{00000000-0005-0000-0000-000026370000}"/>
    <cellStyle name="Vstup 2 2 3 4" xfId="13380" xr:uid="{00000000-0005-0000-0000-000027370000}"/>
    <cellStyle name="Vstup 2 2 3 4 2" xfId="15017" xr:uid="{00000000-0005-0000-0000-000028370000}"/>
    <cellStyle name="Vstup 2 2 3 4 2 2" xfId="20842" xr:uid="{00000000-0005-0000-0000-000029370000}"/>
    <cellStyle name="Vstup 2 2 3 4 3" xfId="19318" xr:uid="{00000000-0005-0000-0000-00002A370000}"/>
    <cellStyle name="Vstup 2 2 3 5" xfId="13605" xr:uid="{00000000-0005-0000-0000-00002B370000}"/>
    <cellStyle name="Vstup 2 2 3 5 2" xfId="15242" xr:uid="{00000000-0005-0000-0000-00002C370000}"/>
    <cellStyle name="Vstup 2 2 3 5 2 2" xfId="21067" xr:uid="{00000000-0005-0000-0000-00002D370000}"/>
    <cellStyle name="Vstup 2 2 3 5 3" xfId="19543" xr:uid="{00000000-0005-0000-0000-00002E370000}"/>
    <cellStyle name="Vstup 2 2 3 6" xfId="13418" xr:uid="{00000000-0005-0000-0000-00002F370000}"/>
    <cellStyle name="Vstup 2 2 3 6 2" xfId="15055" xr:uid="{00000000-0005-0000-0000-000030370000}"/>
    <cellStyle name="Vstup 2 2 3 6 2 2" xfId="20880" xr:uid="{00000000-0005-0000-0000-000031370000}"/>
    <cellStyle name="Vstup 2 2 3 6 3" xfId="19356" xr:uid="{00000000-0005-0000-0000-000032370000}"/>
    <cellStyle name="Vstup 2 2 3 7" xfId="14531" xr:uid="{00000000-0005-0000-0000-000033370000}"/>
    <cellStyle name="Vstup 2 2 3 7 2" xfId="16124" xr:uid="{00000000-0005-0000-0000-000034370000}"/>
    <cellStyle name="Vstup 2 2 3 7 2 2" xfId="21949" xr:uid="{00000000-0005-0000-0000-000035370000}"/>
    <cellStyle name="Vstup 2 2 3 7 3" xfId="20427" xr:uid="{00000000-0005-0000-0000-000036370000}"/>
    <cellStyle name="Vstup 2 2 3 8" xfId="16271" xr:uid="{00000000-0005-0000-0000-000037370000}"/>
    <cellStyle name="Vstup 2 2 3 8 2" xfId="22095" xr:uid="{00000000-0005-0000-0000-000038370000}"/>
    <cellStyle name="Vstup 2 2 3 9" xfId="16352" xr:uid="{00000000-0005-0000-0000-000039370000}"/>
    <cellStyle name="Vstup 2 2 3 9 2" xfId="22176" xr:uid="{00000000-0005-0000-0000-00003A370000}"/>
    <cellStyle name="Vstup 2 2 4" xfId="13066" xr:uid="{00000000-0005-0000-0000-00003B370000}"/>
    <cellStyle name="Vstup 2 2 4 10" xfId="18660" xr:uid="{00000000-0005-0000-0000-00003C370000}"/>
    <cellStyle name="Vstup 2 2 4 10 2" xfId="24484" xr:uid="{00000000-0005-0000-0000-00003D370000}"/>
    <cellStyle name="Vstup 2 2 4 11" xfId="19009" xr:uid="{00000000-0005-0000-0000-00003E370000}"/>
    <cellStyle name="Vstup 2 2 4 2" xfId="13717" xr:uid="{00000000-0005-0000-0000-00003F370000}"/>
    <cellStyle name="Vstup 2 2 4 2 2" xfId="15352" xr:uid="{00000000-0005-0000-0000-000040370000}"/>
    <cellStyle name="Vstup 2 2 4 2 2 2" xfId="21177" xr:uid="{00000000-0005-0000-0000-000041370000}"/>
    <cellStyle name="Vstup 2 2 4 2 3" xfId="19653" xr:uid="{00000000-0005-0000-0000-000042370000}"/>
    <cellStyle name="Vstup 2 2 4 3" xfId="14011" xr:uid="{00000000-0005-0000-0000-000043370000}"/>
    <cellStyle name="Vstup 2 2 4 3 2" xfId="15605" xr:uid="{00000000-0005-0000-0000-000044370000}"/>
    <cellStyle name="Vstup 2 2 4 3 2 2" xfId="21430" xr:uid="{00000000-0005-0000-0000-000045370000}"/>
    <cellStyle name="Vstup 2 2 4 3 3" xfId="19908" xr:uid="{00000000-0005-0000-0000-000046370000}"/>
    <cellStyle name="Vstup 2 2 4 4" xfId="14264" xr:uid="{00000000-0005-0000-0000-000047370000}"/>
    <cellStyle name="Vstup 2 2 4 4 2" xfId="15858" xr:uid="{00000000-0005-0000-0000-000048370000}"/>
    <cellStyle name="Vstup 2 2 4 4 2 2" xfId="21683" xr:uid="{00000000-0005-0000-0000-000049370000}"/>
    <cellStyle name="Vstup 2 2 4 4 3" xfId="20161" xr:uid="{00000000-0005-0000-0000-00004A370000}"/>
    <cellStyle name="Vstup 2 2 4 5" xfId="14712" xr:uid="{00000000-0005-0000-0000-00004B370000}"/>
    <cellStyle name="Vstup 2 2 4 5 2" xfId="20540" xr:uid="{00000000-0005-0000-0000-00004C370000}"/>
    <cellStyle name="Vstup 2 2 4 6" xfId="16733" xr:uid="{00000000-0005-0000-0000-00004D370000}"/>
    <cellStyle name="Vstup 2 2 4 6 2" xfId="22557" xr:uid="{00000000-0005-0000-0000-00004E370000}"/>
    <cellStyle name="Vstup 2 2 4 7" xfId="17246" xr:uid="{00000000-0005-0000-0000-00004F370000}"/>
    <cellStyle name="Vstup 2 2 4 7 2" xfId="23070" xr:uid="{00000000-0005-0000-0000-000050370000}"/>
    <cellStyle name="Vstup 2 2 4 8" xfId="17746" xr:uid="{00000000-0005-0000-0000-000051370000}"/>
    <cellStyle name="Vstup 2 2 4 8 2" xfId="23570" xr:uid="{00000000-0005-0000-0000-000052370000}"/>
    <cellStyle name="Vstup 2 2 4 9" xfId="18203" xr:uid="{00000000-0005-0000-0000-000053370000}"/>
    <cellStyle name="Vstup 2 2 4 9 2" xfId="24027" xr:uid="{00000000-0005-0000-0000-000054370000}"/>
    <cellStyle name="Vstup 2 2 5" xfId="13332" xr:uid="{00000000-0005-0000-0000-000055370000}"/>
    <cellStyle name="Vstup 2 2 5 2" xfId="14969" xr:uid="{00000000-0005-0000-0000-000056370000}"/>
    <cellStyle name="Vstup 2 2 5 2 2" xfId="20794" xr:uid="{00000000-0005-0000-0000-000057370000}"/>
    <cellStyle name="Vstup 2 2 5 3" xfId="19270" xr:uid="{00000000-0005-0000-0000-000058370000}"/>
    <cellStyle name="Vstup 2 2 6" xfId="13653" xr:uid="{00000000-0005-0000-0000-000059370000}"/>
    <cellStyle name="Vstup 2 2 6 2" xfId="15290" xr:uid="{00000000-0005-0000-0000-00005A370000}"/>
    <cellStyle name="Vstup 2 2 6 2 2" xfId="21115" xr:uid="{00000000-0005-0000-0000-00005B370000}"/>
    <cellStyle name="Vstup 2 2 6 3" xfId="19591" xr:uid="{00000000-0005-0000-0000-00005C370000}"/>
    <cellStyle name="Vstup 2 2 7" xfId="16268" xr:uid="{00000000-0005-0000-0000-00005D370000}"/>
    <cellStyle name="Vstup 2 2 7 2" xfId="22092" xr:uid="{00000000-0005-0000-0000-00005E370000}"/>
    <cellStyle name="Vstup 2 2 8" xfId="16215" xr:uid="{00000000-0005-0000-0000-00005F370000}"/>
    <cellStyle name="Vstup 2 2 8 2" xfId="22039" xr:uid="{00000000-0005-0000-0000-000060370000}"/>
    <cellStyle name="Vstup 2 2 9" xfId="16434" xr:uid="{00000000-0005-0000-0000-000061370000}"/>
    <cellStyle name="Vstup 2 2 9 2" xfId="22258" xr:uid="{00000000-0005-0000-0000-000062370000}"/>
    <cellStyle name="Vstup 2 3" xfId="242" xr:uid="{00000000-0005-0000-0000-000063370000}"/>
    <cellStyle name="Vstup 2 3 2" xfId="293" xr:uid="{00000000-0005-0000-0000-000064370000}"/>
    <cellStyle name="Vstup 2 3 2 10" xfId="16428" xr:uid="{00000000-0005-0000-0000-000065370000}"/>
    <cellStyle name="Vstup 2 3 2 10 2" xfId="22252" xr:uid="{00000000-0005-0000-0000-000066370000}"/>
    <cellStyle name="Vstup 2 3 2 11" xfId="18934" xr:uid="{00000000-0005-0000-0000-000067370000}"/>
    <cellStyle name="Vstup 2 3 2 2" xfId="13245" xr:uid="{00000000-0005-0000-0000-000068370000}"/>
    <cellStyle name="Vstup 2 3 2 2 2" xfId="13895" xr:uid="{00000000-0005-0000-0000-000069370000}"/>
    <cellStyle name="Vstup 2 3 2 2 2 10" xfId="19831" xr:uid="{00000000-0005-0000-0000-00006A370000}"/>
    <cellStyle name="Vstup 2 3 2 2 2 2" xfId="15530" xr:uid="{00000000-0005-0000-0000-00006B370000}"/>
    <cellStyle name="Vstup 2 3 2 2 2 2 2" xfId="16835" xr:uid="{00000000-0005-0000-0000-00006C370000}"/>
    <cellStyle name="Vstup 2 3 2 2 2 2 2 2" xfId="17348" xr:uid="{00000000-0005-0000-0000-00006D370000}"/>
    <cellStyle name="Vstup 2 3 2 2 2 2 2 2 2" xfId="23172" xr:uid="{00000000-0005-0000-0000-00006E370000}"/>
    <cellStyle name="Vstup 2 3 2 2 2 2 2 3" xfId="17848" xr:uid="{00000000-0005-0000-0000-00006F370000}"/>
    <cellStyle name="Vstup 2 3 2 2 2 2 2 3 2" xfId="23672" xr:uid="{00000000-0005-0000-0000-000070370000}"/>
    <cellStyle name="Vstup 2 3 2 2 2 2 2 4" xfId="18305" xr:uid="{00000000-0005-0000-0000-000071370000}"/>
    <cellStyle name="Vstup 2 3 2 2 2 2 2 4 2" xfId="24129" xr:uid="{00000000-0005-0000-0000-000072370000}"/>
    <cellStyle name="Vstup 2 3 2 2 2 2 2 5" xfId="18762" xr:uid="{00000000-0005-0000-0000-000073370000}"/>
    <cellStyle name="Vstup 2 3 2 2 2 2 2 5 2" xfId="24586" xr:uid="{00000000-0005-0000-0000-000074370000}"/>
    <cellStyle name="Vstup 2 3 2 2 2 2 2 6" xfId="22659" xr:uid="{00000000-0005-0000-0000-000075370000}"/>
    <cellStyle name="Vstup 2 3 2 2 2 2 3" xfId="16939" xr:uid="{00000000-0005-0000-0000-000076370000}"/>
    <cellStyle name="Vstup 2 3 2 2 2 2 3 2" xfId="17452" xr:uid="{00000000-0005-0000-0000-000077370000}"/>
    <cellStyle name="Vstup 2 3 2 2 2 2 3 2 2" xfId="23276" xr:uid="{00000000-0005-0000-0000-000078370000}"/>
    <cellStyle name="Vstup 2 3 2 2 2 2 3 3" xfId="17952" xr:uid="{00000000-0005-0000-0000-000079370000}"/>
    <cellStyle name="Vstup 2 3 2 2 2 2 3 3 2" xfId="23776" xr:uid="{00000000-0005-0000-0000-00007A370000}"/>
    <cellStyle name="Vstup 2 3 2 2 2 2 3 4" xfId="18409" xr:uid="{00000000-0005-0000-0000-00007B370000}"/>
    <cellStyle name="Vstup 2 3 2 2 2 2 3 4 2" xfId="24233" xr:uid="{00000000-0005-0000-0000-00007C370000}"/>
    <cellStyle name="Vstup 2 3 2 2 2 2 3 5" xfId="18866" xr:uid="{00000000-0005-0000-0000-00007D370000}"/>
    <cellStyle name="Vstup 2 3 2 2 2 2 3 5 2" xfId="24690" xr:uid="{00000000-0005-0000-0000-00007E370000}"/>
    <cellStyle name="Vstup 2 3 2 2 2 2 3 6" xfId="22763" xr:uid="{00000000-0005-0000-0000-00007F370000}"/>
    <cellStyle name="Vstup 2 3 2 2 2 2 4" xfId="16587" xr:uid="{00000000-0005-0000-0000-000080370000}"/>
    <cellStyle name="Vstup 2 3 2 2 2 2 4 2" xfId="22411" xr:uid="{00000000-0005-0000-0000-000081370000}"/>
    <cellStyle name="Vstup 2 3 2 2 2 2 5" xfId="17100" xr:uid="{00000000-0005-0000-0000-000082370000}"/>
    <cellStyle name="Vstup 2 3 2 2 2 2 5 2" xfId="22924" xr:uid="{00000000-0005-0000-0000-000083370000}"/>
    <cellStyle name="Vstup 2 3 2 2 2 2 6" xfId="17600" xr:uid="{00000000-0005-0000-0000-000084370000}"/>
    <cellStyle name="Vstup 2 3 2 2 2 2 6 2" xfId="23424" xr:uid="{00000000-0005-0000-0000-000085370000}"/>
    <cellStyle name="Vstup 2 3 2 2 2 2 7" xfId="18057" xr:uid="{00000000-0005-0000-0000-000086370000}"/>
    <cellStyle name="Vstup 2 3 2 2 2 2 7 2" xfId="23881" xr:uid="{00000000-0005-0000-0000-000087370000}"/>
    <cellStyle name="Vstup 2 3 2 2 2 2 8" xfId="18514" xr:uid="{00000000-0005-0000-0000-000088370000}"/>
    <cellStyle name="Vstup 2 3 2 2 2 2 8 2" xfId="24338" xr:uid="{00000000-0005-0000-0000-000089370000}"/>
    <cellStyle name="Vstup 2 3 2 2 2 2 9" xfId="21355" xr:uid="{00000000-0005-0000-0000-00008A370000}"/>
    <cellStyle name="Vstup 2 3 2 2 2 3" xfId="16787" xr:uid="{00000000-0005-0000-0000-00008B370000}"/>
    <cellStyle name="Vstup 2 3 2 2 2 3 2" xfId="17300" xr:uid="{00000000-0005-0000-0000-00008C370000}"/>
    <cellStyle name="Vstup 2 3 2 2 2 3 2 2" xfId="23124" xr:uid="{00000000-0005-0000-0000-00008D370000}"/>
    <cellStyle name="Vstup 2 3 2 2 2 3 3" xfId="17800" xr:uid="{00000000-0005-0000-0000-00008E370000}"/>
    <cellStyle name="Vstup 2 3 2 2 2 3 3 2" xfId="23624" xr:uid="{00000000-0005-0000-0000-00008F370000}"/>
    <cellStyle name="Vstup 2 3 2 2 2 3 4" xfId="18257" xr:uid="{00000000-0005-0000-0000-000090370000}"/>
    <cellStyle name="Vstup 2 3 2 2 2 3 4 2" xfId="24081" xr:uid="{00000000-0005-0000-0000-000091370000}"/>
    <cellStyle name="Vstup 2 3 2 2 2 3 5" xfId="18714" xr:uid="{00000000-0005-0000-0000-000092370000}"/>
    <cellStyle name="Vstup 2 3 2 2 2 3 5 2" xfId="24538" xr:uid="{00000000-0005-0000-0000-000093370000}"/>
    <cellStyle name="Vstup 2 3 2 2 2 3 6" xfId="22611" xr:uid="{00000000-0005-0000-0000-000094370000}"/>
    <cellStyle name="Vstup 2 3 2 2 2 4" xfId="16891" xr:uid="{00000000-0005-0000-0000-000095370000}"/>
    <cellStyle name="Vstup 2 3 2 2 2 4 2" xfId="17404" xr:uid="{00000000-0005-0000-0000-000096370000}"/>
    <cellStyle name="Vstup 2 3 2 2 2 4 2 2" xfId="23228" xr:uid="{00000000-0005-0000-0000-000097370000}"/>
    <cellStyle name="Vstup 2 3 2 2 2 4 3" xfId="17904" xr:uid="{00000000-0005-0000-0000-000098370000}"/>
    <cellStyle name="Vstup 2 3 2 2 2 4 3 2" xfId="23728" xr:uid="{00000000-0005-0000-0000-000099370000}"/>
    <cellStyle name="Vstup 2 3 2 2 2 4 4" xfId="18361" xr:uid="{00000000-0005-0000-0000-00009A370000}"/>
    <cellStyle name="Vstup 2 3 2 2 2 4 4 2" xfId="24185" xr:uid="{00000000-0005-0000-0000-00009B370000}"/>
    <cellStyle name="Vstup 2 3 2 2 2 4 5" xfId="18818" xr:uid="{00000000-0005-0000-0000-00009C370000}"/>
    <cellStyle name="Vstup 2 3 2 2 2 4 5 2" xfId="24642" xr:uid="{00000000-0005-0000-0000-00009D370000}"/>
    <cellStyle name="Vstup 2 3 2 2 2 4 6" xfId="22715" xr:uid="{00000000-0005-0000-0000-00009E370000}"/>
    <cellStyle name="Vstup 2 3 2 2 2 5" xfId="16539" xr:uid="{00000000-0005-0000-0000-00009F370000}"/>
    <cellStyle name="Vstup 2 3 2 2 2 5 2" xfId="22363" xr:uid="{00000000-0005-0000-0000-0000A0370000}"/>
    <cellStyle name="Vstup 2 3 2 2 2 6" xfId="17052" xr:uid="{00000000-0005-0000-0000-0000A1370000}"/>
    <cellStyle name="Vstup 2 3 2 2 2 6 2" xfId="22876" xr:uid="{00000000-0005-0000-0000-0000A2370000}"/>
    <cellStyle name="Vstup 2 3 2 2 2 7" xfId="17552" xr:uid="{00000000-0005-0000-0000-0000A3370000}"/>
    <cellStyle name="Vstup 2 3 2 2 2 7 2" xfId="23376" xr:uid="{00000000-0005-0000-0000-0000A4370000}"/>
    <cellStyle name="Vstup 2 3 2 2 2 8" xfId="18009" xr:uid="{00000000-0005-0000-0000-0000A5370000}"/>
    <cellStyle name="Vstup 2 3 2 2 2 8 2" xfId="23833" xr:uid="{00000000-0005-0000-0000-0000A6370000}"/>
    <cellStyle name="Vstup 2 3 2 2 2 9" xfId="18466" xr:uid="{00000000-0005-0000-0000-0000A7370000}"/>
    <cellStyle name="Vstup 2 3 2 2 2 9 2" xfId="24290" xr:uid="{00000000-0005-0000-0000-0000A8370000}"/>
    <cellStyle name="Vstup 2 3 2 2 3" xfId="14189" xr:uid="{00000000-0005-0000-0000-0000A9370000}"/>
    <cellStyle name="Vstup 2 3 2 2 3 2" xfId="15783" xr:uid="{00000000-0005-0000-0000-0000AA370000}"/>
    <cellStyle name="Vstup 2 3 2 2 3 2 2" xfId="21608" xr:uid="{00000000-0005-0000-0000-0000AB370000}"/>
    <cellStyle name="Vstup 2 3 2 2 3 3" xfId="16619" xr:uid="{00000000-0005-0000-0000-0000AC370000}"/>
    <cellStyle name="Vstup 2 3 2 2 3 3 2" xfId="22443" xr:uid="{00000000-0005-0000-0000-0000AD370000}"/>
    <cellStyle name="Vstup 2 3 2 2 3 4" xfId="17132" xr:uid="{00000000-0005-0000-0000-0000AE370000}"/>
    <cellStyle name="Vstup 2 3 2 2 3 4 2" xfId="22956" xr:uid="{00000000-0005-0000-0000-0000AF370000}"/>
    <cellStyle name="Vstup 2 3 2 2 3 5" xfId="17632" xr:uid="{00000000-0005-0000-0000-0000B0370000}"/>
    <cellStyle name="Vstup 2 3 2 2 3 5 2" xfId="23456" xr:uid="{00000000-0005-0000-0000-0000B1370000}"/>
    <cellStyle name="Vstup 2 3 2 2 3 6" xfId="18089" xr:uid="{00000000-0005-0000-0000-0000B2370000}"/>
    <cellStyle name="Vstup 2 3 2 2 3 6 2" xfId="23913" xr:uid="{00000000-0005-0000-0000-0000B3370000}"/>
    <cellStyle name="Vstup 2 3 2 2 3 7" xfId="18546" xr:uid="{00000000-0005-0000-0000-0000B4370000}"/>
    <cellStyle name="Vstup 2 3 2 2 3 7 2" xfId="24370" xr:uid="{00000000-0005-0000-0000-0000B5370000}"/>
    <cellStyle name="Vstup 2 3 2 2 3 8" xfId="20086" xr:uid="{00000000-0005-0000-0000-0000B6370000}"/>
    <cellStyle name="Vstup 2 3 2 2 4" xfId="14442" xr:uid="{00000000-0005-0000-0000-0000B7370000}"/>
    <cellStyle name="Vstup 2 3 2 2 4 2" xfId="16036" xr:uid="{00000000-0005-0000-0000-0000B8370000}"/>
    <cellStyle name="Vstup 2 3 2 2 4 2 2" xfId="21861" xr:uid="{00000000-0005-0000-0000-0000B9370000}"/>
    <cellStyle name="Vstup 2 3 2 2 4 3" xfId="20339" xr:uid="{00000000-0005-0000-0000-0000BA370000}"/>
    <cellStyle name="Vstup 2 3 2 2 5" xfId="14890" xr:uid="{00000000-0005-0000-0000-0000BB370000}"/>
    <cellStyle name="Vstup 2 3 2 2 5 2" xfId="20718" xr:uid="{00000000-0005-0000-0000-0000BC370000}"/>
    <cellStyle name="Vstup 2 3 2 2 6" xfId="16481" xr:uid="{00000000-0005-0000-0000-0000BD370000}"/>
    <cellStyle name="Vstup 2 3 2 2 6 2" xfId="22305" xr:uid="{00000000-0005-0000-0000-0000BE370000}"/>
    <cellStyle name="Vstup 2 3 2 2 7" xfId="16994" xr:uid="{00000000-0005-0000-0000-0000BF370000}"/>
    <cellStyle name="Vstup 2 3 2 2 7 2" xfId="22818" xr:uid="{00000000-0005-0000-0000-0000C0370000}"/>
    <cellStyle name="Vstup 2 3 2 2 8" xfId="19187" xr:uid="{00000000-0005-0000-0000-0000C1370000}"/>
    <cellStyle name="Vstup 2 3 2 3" xfId="13135" xr:uid="{00000000-0005-0000-0000-0000C2370000}"/>
    <cellStyle name="Vstup 2 3 2 3 10" xfId="18609" xr:uid="{00000000-0005-0000-0000-0000C3370000}"/>
    <cellStyle name="Vstup 2 3 2 3 10 2" xfId="24433" xr:uid="{00000000-0005-0000-0000-0000C4370000}"/>
    <cellStyle name="Vstup 2 3 2 3 11" xfId="19078" xr:uid="{00000000-0005-0000-0000-0000C5370000}"/>
    <cellStyle name="Vstup 2 3 2 3 2" xfId="13786" xr:uid="{00000000-0005-0000-0000-0000C6370000}"/>
    <cellStyle name="Vstup 2 3 2 3 2 2" xfId="15421" xr:uid="{00000000-0005-0000-0000-0000C7370000}"/>
    <cellStyle name="Vstup 2 3 2 3 2 2 2" xfId="21246" xr:uid="{00000000-0005-0000-0000-0000C8370000}"/>
    <cellStyle name="Vstup 2 3 2 3 2 3" xfId="19722" xr:uid="{00000000-0005-0000-0000-0000C9370000}"/>
    <cellStyle name="Vstup 2 3 2 3 3" xfId="14080" xr:uid="{00000000-0005-0000-0000-0000CA370000}"/>
    <cellStyle name="Vstup 2 3 2 3 3 2" xfId="15674" xr:uid="{00000000-0005-0000-0000-0000CB370000}"/>
    <cellStyle name="Vstup 2 3 2 3 3 2 2" xfId="21499" xr:uid="{00000000-0005-0000-0000-0000CC370000}"/>
    <cellStyle name="Vstup 2 3 2 3 3 3" xfId="19977" xr:uid="{00000000-0005-0000-0000-0000CD370000}"/>
    <cellStyle name="Vstup 2 3 2 3 4" xfId="14333" xr:uid="{00000000-0005-0000-0000-0000CE370000}"/>
    <cellStyle name="Vstup 2 3 2 3 4 2" xfId="15927" xr:uid="{00000000-0005-0000-0000-0000CF370000}"/>
    <cellStyle name="Vstup 2 3 2 3 4 2 2" xfId="21752" xr:uid="{00000000-0005-0000-0000-0000D0370000}"/>
    <cellStyle name="Vstup 2 3 2 3 4 3" xfId="20230" xr:uid="{00000000-0005-0000-0000-0000D1370000}"/>
    <cellStyle name="Vstup 2 3 2 3 5" xfId="14781" xr:uid="{00000000-0005-0000-0000-0000D2370000}"/>
    <cellStyle name="Vstup 2 3 2 3 5 2" xfId="20609" xr:uid="{00000000-0005-0000-0000-0000D3370000}"/>
    <cellStyle name="Vstup 2 3 2 3 6" xfId="16682" xr:uid="{00000000-0005-0000-0000-0000D4370000}"/>
    <cellStyle name="Vstup 2 3 2 3 6 2" xfId="22506" xr:uid="{00000000-0005-0000-0000-0000D5370000}"/>
    <cellStyle name="Vstup 2 3 2 3 7" xfId="17195" xr:uid="{00000000-0005-0000-0000-0000D6370000}"/>
    <cellStyle name="Vstup 2 3 2 3 7 2" xfId="23019" xr:uid="{00000000-0005-0000-0000-0000D7370000}"/>
    <cellStyle name="Vstup 2 3 2 3 8" xfId="17695" xr:uid="{00000000-0005-0000-0000-0000D8370000}"/>
    <cellStyle name="Vstup 2 3 2 3 8 2" xfId="23519" xr:uid="{00000000-0005-0000-0000-0000D9370000}"/>
    <cellStyle name="Vstup 2 3 2 3 9" xfId="18152" xr:uid="{00000000-0005-0000-0000-0000DA370000}"/>
    <cellStyle name="Vstup 2 3 2 3 9 2" xfId="23976" xr:uid="{00000000-0005-0000-0000-0000DB370000}"/>
    <cellStyle name="Vstup 2 3 2 4" xfId="13401" xr:uid="{00000000-0005-0000-0000-0000DC370000}"/>
    <cellStyle name="Vstup 2 3 2 4 2" xfId="15038" xr:uid="{00000000-0005-0000-0000-0000DD370000}"/>
    <cellStyle name="Vstup 2 3 2 4 2 2" xfId="20863" xr:uid="{00000000-0005-0000-0000-0000DE370000}"/>
    <cellStyle name="Vstup 2 3 2 4 3" xfId="19339" xr:uid="{00000000-0005-0000-0000-0000DF370000}"/>
    <cellStyle name="Vstup 2 3 2 5" xfId="13584" xr:uid="{00000000-0005-0000-0000-0000E0370000}"/>
    <cellStyle name="Vstup 2 3 2 5 2" xfId="15221" xr:uid="{00000000-0005-0000-0000-0000E1370000}"/>
    <cellStyle name="Vstup 2 3 2 5 2 2" xfId="21046" xr:uid="{00000000-0005-0000-0000-0000E2370000}"/>
    <cellStyle name="Vstup 2 3 2 5 3" xfId="19522" xr:uid="{00000000-0005-0000-0000-0000E3370000}"/>
    <cellStyle name="Vstup 2 3 2 6" xfId="13677" xr:uid="{00000000-0005-0000-0000-0000E4370000}"/>
    <cellStyle name="Vstup 2 3 2 6 2" xfId="15312" xr:uid="{00000000-0005-0000-0000-0000E5370000}"/>
    <cellStyle name="Vstup 2 3 2 6 2 2" xfId="21137" xr:uid="{00000000-0005-0000-0000-0000E6370000}"/>
    <cellStyle name="Vstup 2 3 2 6 3" xfId="19613" xr:uid="{00000000-0005-0000-0000-0000E7370000}"/>
    <cellStyle name="Vstup 2 3 2 7" xfId="14552" xr:uid="{00000000-0005-0000-0000-0000E8370000}"/>
    <cellStyle name="Vstup 2 3 2 7 2" xfId="16145" xr:uid="{00000000-0005-0000-0000-0000E9370000}"/>
    <cellStyle name="Vstup 2 3 2 7 2 2" xfId="21970" xr:uid="{00000000-0005-0000-0000-0000EA370000}"/>
    <cellStyle name="Vstup 2 3 2 7 3" xfId="20448" xr:uid="{00000000-0005-0000-0000-0000EB370000}"/>
    <cellStyle name="Vstup 2 3 2 8" xfId="16273" xr:uid="{00000000-0005-0000-0000-0000EC370000}"/>
    <cellStyle name="Vstup 2 3 2 8 2" xfId="22097" xr:uid="{00000000-0005-0000-0000-0000ED370000}"/>
    <cellStyle name="Vstup 2 3 2 9" xfId="16350" xr:uid="{00000000-0005-0000-0000-0000EE370000}"/>
    <cellStyle name="Vstup 2 3 2 9 2" xfId="22174" xr:uid="{00000000-0005-0000-0000-0000EF370000}"/>
    <cellStyle name="Vstup 2 3 3" xfId="13087" xr:uid="{00000000-0005-0000-0000-0000F0370000}"/>
    <cellStyle name="Vstup 2 3 3 10" xfId="18610" xr:uid="{00000000-0005-0000-0000-0000F1370000}"/>
    <cellStyle name="Vstup 2 3 3 10 2" xfId="24434" xr:uid="{00000000-0005-0000-0000-0000F2370000}"/>
    <cellStyle name="Vstup 2 3 3 11" xfId="19030" xr:uid="{00000000-0005-0000-0000-0000F3370000}"/>
    <cellStyle name="Vstup 2 3 3 2" xfId="13738" xr:uid="{00000000-0005-0000-0000-0000F4370000}"/>
    <cellStyle name="Vstup 2 3 3 2 2" xfId="15373" xr:uid="{00000000-0005-0000-0000-0000F5370000}"/>
    <cellStyle name="Vstup 2 3 3 2 2 2" xfId="21198" xr:uid="{00000000-0005-0000-0000-0000F6370000}"/>
    <cellStyle name="Vstup 2 3 3 2 3" xfId="19674" xr:uid="{00000000-0005-0000-0000-0000F7370000}"/>
    <cellStyle name="Vstup 2 3 3 3" xfId="14032" xr:uid="{00000000-0005-0000-0000-0000F8370000}"/>
    <cellStyle name="Vstup 2 3 3 3 2" xfId="15626" xr:uid="{00000000-0005-0000-0000-0000F9370000}"/>
    <cellStyle name="Vstup 2 3 3 3 2 2" xfId="21451" xr:uid="{00000000-0005-0000-0000-0000FA370000}"/>
    <cellStyle name="Vstup 2 3 3 3 3" xfId="19929" xr:uid="{00000000-0005-0000-0000-0000FB370000}"/>
    <cellStyle name="Vstup 2 3 3 4" xfId="14285" xr:uid="{00000000-0005-0000-0000-0000FC370000}"/>
    <cellStyle name="Vstup 2 3 3 4 2" xfId="15879" xr:uid="{00000000-0005-0000-0000-0000FD370000}"/>
    <cellStyle name="Vstup 2 3 3 4 2 2" xfId="21704" xr:uid="{00000000-0005-0000-0000-0000FE370000}"/>
    <cellStyle name="Vstup 2 3 3 4 3" xfId="20182" xr:uid="{00000000-0005-0000-0000-0000FF370000}"/>
    <cellStyle name="Vstup 2 3 3 5" xfId="14733" xr:uid="{00000000-0005-0000-0000-000000380000}"/>
    <cellStyle name="Vstup 2 3 3 5 2" xfId="20561" xr:uid="{00000000-0005-0000-0000-000001380000}"/>
    <cellStyle name="Vstup 2 3 3 6" xfId="16683" xr:uid="{00000000-0005-0000-0000-000002380000}"/>
    <cellStyle name="Vstup 2 3 3 6 2" xfId="22507" xr:uid="{00000000-0005-0000-0000-000003380000}"/>
    <cellStyle name="Vstup 2 3 3 7" xfId="17196" xr:uid="{00000000-0005-0000-0000-000004380000}"/>
    <cellStyle name="Vstup 2 3 3 7 2" xfId="23020" xr:uid="{00000000-0005-0000-0000-000005380000}"/>
    <cellStyle name="Vstup 2 3 3 8" xfId="17696" xr:uid="{00000000-0005-0000-0000-000006380000}"/>
    <cellStyle name="Vstup 2 3 3 8 2" xfId="23520" xr:uid="{00000000-0005-0000-0000-000007380000}"/>
    <cellStyle name="Vstup 2 3 3 9" xfId="18153" xr:uid="{00000000-0005-0000-0000-000008380000}"/>
    <cellStyle name="Vstup 2 3 3 9 2" xfId="23977" xr:uid="{00000000-0005-0000-0000-000009380000}"/>
    <cellStyle name="Vstup 2 3 4" xfId="13353" xr:uid="{00000000-0005-0000-0000-00000A380000}"/>
    <cellStyle name="Vstup 2 3 4 2" xfId="14990" xr:uid="{00000000-0005-0000-0000-00000B380000}"/>
    <cellStyle name="Vstup 2 3 4 2 2" xfId="20815" xr:uid="{00000000-0005-0000-0000-00000C380000}"/>
    <cellStyle name="Vstup 2 3 4 3" xfId="19291" xr:uid="{00000000-0005-0000-0000-00000D380000}"/>
    <cellStyle name="Vstup 2 3 5" xfId="13632" xr:uid="{00000000-0005-0000-0000-00000E380000}"/>
    <cellStyle name="Vstup 2 3 5 2" xfId="15269" xr:uid="{00000000-0005-0000-0000-00000F380000}"/>
    <cellStyle name="Vstup 2 3 5 2 2" xfId="21094" xr:uid="{00000000-0005-0000-0000-000010380000}"/>
    <cellStyle name="Vstup 2 3 5 3" xfId="19570" xr:uid="{00000000-0005-0000-0000-000011380000}"/>
    <cellStyle name="Vstup 2 3 6" xfId="16272" xr:uid="{00000000-0005-0000-0000-000012380000}"/>
    <cellStyle name="Vstup 2 3 6 2" xfId="22096" xr:uid="{00000000-0005-0000-0000-000013380000}"/>
    <cellStyle name="Vstup 2 3 7" xfId="16351" xr:uid="{00000000-0005-0000-0000-000014380000}"/>
    <cellStyle name="Vstup 2 3 7 2" xfId="22175" xr:uid="{00000000-0005-0000-0000-000015380000}"/>
    <cellStyle name="Vstup 2 3 8" xfId="16429" xr:uid="{00000000-0005-0000-0000-000016380000}"/>
    <cellStyle name="Vstup 2 3 8 2" xfId="22253" xr:uid="{00000000-0005-0000-0000-000017380000}"/>
    <cellStyle name="Vstup 2 4" xfId="225" xr:uid="{00000000-0005-0000-0000-000018380000}"/>
    <cellStyle name="Vstup 2 4 2" xfId="278" xr:uid="{00000000-0005-0000-0000-000019380000}"/>
    <cellStyle name="Vstup 2 4 2 10" xfId="16426" xr:uid="{00000000-0005-0000-0000-00001A380000}"/>
    <cellStyle name="Vstup 2 4 2 10 2" xfId="22250" xr:uid="{00000000-0005-0000-0000-00001B380000}"/>
    <cellStyle name="Vstup 2 4 2 11" xfId="18919" xr:uid="{00000000-0005-0000-0000-00001C380000}"/>
    <cellStyle name="Vstup 2 4 2 2" xfId="13230" xr:uid="{00000000-0005-0000-0000-00001D380000}"/>
    <cellStyle name="Vstup 2 4 2 2 2" xfId="13880" xr:uid="{00000000-0005-0000-0000-00001E380000}"/>
    <cellStyle name="Vstup 2 4 2 2 2 10" xfId="19816" xr:uid="{00000000-0005-0000-0000-00001F380000}"/>
    <cellStyle name="Vstup 2 4 2 2 2 2" xfId="15515" xr:uid="{00000000-0005-0000-0000-000020380000}"/>
    <cellStyle name="Vstup 2 4 2 2 2 2 2" xfId="16820" xr:uid="{00000000-0005-0000-0000-000021380000}"/>
    <cellStyle name="Vstup 2 4 2 2 2 2 2 2" xfId="17333" xr:uid="{00000000-0005-0000-0000-000022380000}"/>
    <cellStyle name="Vstup 2 4 2 2 2 2 2 2 2" xfId="23157" xr:uid="{00000000-0005-0000-0000-000023380000}"/>
    <cellStyle name="Vstup 2 4 2 2 2 2 2 3" xfId="17833" xr:uid="{00000000-0005-0000-0000-000024380000}"/>
    <cellStyle name="Vstup 2 4 2 2 2 2 2 3 2" xfId="23657" xr:uid="{00000000-0005-0000-0000-000025380000}"/>
    <cellStyle name="Vstup 2 4 2 2 2 2 2 4" xfId="18290" xr:uid="{00000000-0005-0000-0000-000026380000}"/>
    <cellStyle name="Vstup 2 4 2 2 2 2 2 4 2" xfId="24114" xr:uid="{00000000-0005-0000-0000-000027380000}"/>
    <cellStyle name="Vstup 2 4 2 2 2 2 2 5" xfId="18747" xr:uid="{00000000-0005-0000-0000-000028380000}"/>
    <cellStyle name="Vstup 2 4 2 2 2 2 2 5 2" xfId="24571" xr:uid="{00000000-0005-0000-0000-000029380000}"/>
    <cellStyle name="Vstup 2 4 2 2 2 2 2 6" xfId="22644" xr:uid="{00000000-0005-0000-0000-00002A380000}"/>
    <cellStyle name="Vstup 2 4 2 2 2 2 3" xfId="16924" xr:uid="{00000000-0005-0000-0000-00002B380000}"/>
    <cellStyle name="Vstup 2 4 2 2 2 2 3 2" xfId="17437" xr:uid="{00000000-0005-0000-0000-00002C380000}"/>
    <cellStyle name="Vstup 2 4 2 2 2 2 3 2 2" xfId="23261" xr:uid="{00000000-0005-0000-0000-00002D380000}"/>
    <cellStyle name="Vstup 2 4 2 2 2 2 3 3" xfId="17937" xr:uid="{00000000-0005-0000-0000-00002E380000}"/>
    <cellStyle name="Vstup 2 4 2 2 2 2 3 3 2" xfId="23761" xr:uid="{00000000-0005-0000-0000-00002F380000}"/>
    <cellStyle name="Vstup 2 4 2 2 2 2 3 4" xfId="18394" xr:uid="{00000000-0005-0000-0000-000030380000}"/>
    <cellStyle name="Vstup 2 4 2 2 2 2 3 4 2" xfId="24218" xr:uid="{00000000-0005-0000-0000-000031380000}"/>
    <cellStyle name="Vstup 2 4 2 2 2 2 3 5" xfId="18851" xr:uid="{00000000-0005-0000-0000-000032380000}"/>
    <cellStyle name="Vstup 2 4 2 2 2 2 3 5 2" xfId="24675" xr:uid="{00000000-0005-0000-0000-000033380000}"/>
    <cellStyle name="Vstup 2 4 2 2 2 2 3 6" xfId="22748" xr:uid="{00000000-0005-0000-0000-000034380000}"/>
    <cellStyle name="Vstup 2 4 2 2 2 2 4" xfId="16572" xr:uid="{00000000-0005-0000-0000-000035380000}"/>
    <cellStyle name="Vstup 2 4 2 2 2 2 4 2" xfId="22396" xr:uid="{00000000-0005-0000-0000-000036380000}"/>
    <cellStyle name="Vstup 2 4 2 2 2 2 5" xfId="17085" xr:uid="{00000000-0005-0000-0000-000037380000}"/>
    <cellStyle name="Vstup 2 4 2 2 2 2 5 2" xfId="22909" xr:uid="{00000000-0005-0000-0000-000038380000}"/>
    <cellStyle name="Vstup 2 4 2 2 2 2 6" xfId="17585" xr:uid="{00000000-0005-0000-0000-000039380000}"/>
    <cellStyle name="Vstup 2 4 2 2 2 2 6 2" xfId="23409" xr:uid="{00000000-0005-0000-0000-00003A380000}"/>
    <cellStyle name="Vstup 2 4 2 2 2 2 7" xfId="18042" xr:uid="{00000000-0005-0000-0000-00003B380000}"/>
    <cellStyle name="Vstup 2 4 2 2 2 2 7 2" xfId="23866" xr:uid="{00000000-0005-0000-0000-00003C380000}"/>
    <cellStyle name="Vstup 2 4 2 2 2 2 8" xfId="18499" xr:uid="{00000000-0005-0000-0000-00003D380000}"/>
    <cellStyle name="Vstup 2 4 2 2 2 2 8 2" xfId="24323" xr:uid="{00000000-0005-0000-0000-00003E380000}"/>
    <cellStyle name="Vstup 2 4 2 2 2 2 9" xfId="21340" xr:uid="{00000000-0005-0000-0000-00003F380000}"/>
    <cellStyle name="Vstup 2 4 2 2 2 3" xfId="16772" xr:uid="{00000000-0005-0000-0000-000040380000}"/>
    <cellStyle name="Vstup 2 4 2 2 2 3 2" xfId="17285" xr:uid="{00000000-0005-0000-0000-000041380000}"/>
    <cellStyle name="Vstup 2 4 2 2 2 3 2 2" xfId="23109" xr:uid="{00000000-0005-0000-0000-000042380000}"/>
    <cellStyle name="Vstup 2 4 2 2 2 3 3" xfId="17785" xr:uid="{00000000-0005-0000-0000-000043380000}"/>
    <cellStyle name="Vstup 2 4 2 2 2 3 3 2" xfId="23609" xr:uid="{00000000-0005-0000-0000-000044380000}"/>
    <cellStyle name="Vstup 2 4 2 2 2 3 4" xfId="18242" xr:uid="{00000000-0005-0000-0000-000045380000}"/>
    <cellStyle name="Vstup 2 4 2 2 2 3 4 2" xfId="24066" xr:uid="{00000000-0005-0000-0000-000046380000}"/>
    <cellStyle name="Vstup 2 4 2 2 2 3 5" xfId="18699" xr:uid="{00000000-0005-0000-0000-000047380000}"/>
    <cellStyle name="Vstup 2 4 2 2 2 3 5 2" xfId="24523" xr:uid="{00000000-0005-0000-0000-000048380000}"/>
    <cellStyle name="Vstup 2 4 2 2 2 3 6" xfId="22596" xr:uid="{00000000-0005-0000-0000-000049380000}"/>
    <cellStyle name="Vstup 2 4 2 2 2 4" xfId="16876" xr:uid="{00000000-0005-0000-0000-00004A380000}"/>
    <cellStyle name="Vstup 2 4 2 2 2 4 2" xfId="17389" xr:uid="{00000000-0005-0000-0000-00004B380000}"/>
    <cellStyle name="Vstup 2 4 2 2 2 4 2 2" xfId="23213" xr:uid="{00000000-0005-0000-0000-00004C380000}"/>
    <cellStyle name="Vstup 2 4 2 2 2 4 3" xfId="17889" xr:uid="{00000000-0005-0000-0000-00004D380000}"/>
    <cellStyle name="Vstup 2 4 2 2 2 4 3 2" xfId="23713" xr:uid="{00000000-0005-0000-0000-00004E380000}"/>
    <cellStyle name="Vstup 2 4 2 2 2 4 4" xfId="18346" xr:uid="{00000000-0005-0000-0000-00004F380000}"/>
    <cellStyle name="Vstup 2 4 2 2 2 4 4 2" xfId="24170" xr:uid="{00000000-0005-0000-0000-000050380000}"/>
    <cellStyle name="Vstup 2 4 2 2 2 4 5" xfId="18803" xr:uid="{00000000-0005-0000-0000-000051380000}"/>
    <cellStyle name="Vstup 2 4 2 2 2 4 5 2" xfId="24627" xr:uid="{00000000-0005-0000-0000-000052380000}"/>
    <cellStyle name="Vstup 2 4 2 2 2 4 6" xfId="22700" xr:uid="{00000000-0005-0000-0000-000053380000}"/>
    <cellStyle name="Vstup 2 4 2 2 2 5" xfId="16524" xr:uid="{00000000-0005-0000-0000-000054380000}"/>
    <cellStyle name="Vstup 2 4 2 2 2 5 2" xfId="22348" xr:uid="{00000000-0005-0000-0000-000055380000}"/>
    <cellStyle name="Vstup 2 4 2 2 2 6" xfId="17037" xr:uid="{00000000-0005-0000-0000-000056380000}"/>
    <cellStyle name="Vstup 2 4 2 2 2 6 2" xfId="22861" xr:uid="{00000000-0005-0000-0000-000057380000}"/>
    <cellStyle name="Vstup 2 4 2 2 2 7" xfId="17537" xr:uid="{00000000-0005-0000-0000-000058380000}"/>
    <cellStyle name="Vstup 2 4 2 2 2 7 2" xfId="23361" xr:uid="{00000000-0005-0000-0000-000059380000}"/>
    <cellStyle name="Vstup 2 4 2 2 2 8" xfId="17994" xr:uid="{00000000-0005-0000-0000-00005A380000}"/>
    <cellStyle name="Vstup 2 4 2 2 2 8 2" xfId="23818" xr:uid="{00000000-0005-0000-0000-00005B380000}"/>
    <cellStyle name="Vstup 2 4 2 2 2 9" xfId="18451" xr:uid="{00000000-0005-0000-0000-00005C380000}"/>
    <cellStyle name="Vstup 2 4 2 2 2 9 2" xfId="24275" xr:uid="{00000000-0005-0000-0000-00005D380000}"/>
    <cellStyle name="Vstup 2 4 2 2 3" xfId="14174" xr:uid="{00000000-0005-0000-0000-00005E380000}"/>
    <cellStyle name="Vstup 2 4 2 2 3 2" xfId="15768" xr:uid="{00000000-0005-0000-0000-00005F380000}"/>
    <cellStyle name="Vstup 2 4 2 2 3 2 2" xfId="21593" xr:uid="{00000000-0005-0000-0000-000060380000}"/>
    <cellStyle name="Vstup 2 4 2 2 3 3" xfId="16631" xr:uid="{00000000-0005-0000-0000-000061380000}"/>
    <cellStyle name="Vstup 2 4 2 2 3 3 2" xfId="22455" xr:uid="{00000000-0005-0000-0000-000062380000}"/>
    <cellStyle name="Vstup 2 4 2 2 3 4" xfId="17144" xr:uid="{00000000-0005-0000-0000-000063380000}"/>
    <cellStyle name="Vstup 2 4 2 2 3 4 2" xfId="22968" xr:uid="{00000000-0005-0000-0000-000064380000}"/>
    <cellStyle name="Vstup 2 4 2 2 3 5" xfId="17644" xr:uid="{00000000-0005-0000-0000-000065380000}"/>
    <cellStyle name="Vstup 2 4 2 2 3 5 2" xfId="23468" xr:uid="{00000000-0005-0000-0000-000066380000}"/>
    <cellStyle name="Vstup 2 4 2 2 3 6" xfId="18101" xr:uid="{00000000-0005-0000-0000-000067380000}"/>
    <cellStyle name="Vstup 2 4 2 2 3 6 2" xfId="23925" xr:uid="{00000000-0005-0000-0000-000068380000}"/>
    <cellStyle name="Vstup 2 4 2 2 3 7" xfId="18558" xr:uid="{00000000-0005-0000-0000-000069380000}"/>
    <cellStyle name="Vstup 2 4 2 2 3 7 2" xfId="24382" xr:uid="{00000000-0005-0000-0000-00006A380000}"/>
    <cellStyle name="Vstup 2 4 2 2 3 8" xfId="20071" xr:uid="{00000000-0005-0000-0000-00006B380000}"/>
    <cellStyle name="Vstup 2 4 2 2 4" xfId="14427" xr:uid="{00000000-0005-0000-0000-00006C380000}"/>
    <cellStyle name="Vstup 2 4 2 2 4 2" xfId="16021" xr:uid="{00000000-0005-0000-0000-00006D380000}"/>
    <cellStyle name="Vstup 2 4 2 2 4 2 2" xfId="21846" xr:uid="{00000000-0005-0000-0000-00006E380000}"/>
    <cellStyle name="Vstup 2 4 2 2 4 3" xfId="20324" xr:uid="{00000000-0005-0000-0000-00006F380000}"/>
    <cellStyle name="Vstup 2 4 2 2 5" xfId="14875" xr:uid="{00000000-0005-0000-0000-000070380000}"/>
    <cellStyle name="Vstup 2 4 2 2 5 2" xfId="20703" xr:uid="{00000000-0005-0000-0000-000071380000}"/>
    <cellStyle name="Vstup 2 4 2 2 6" xfId="16466" xr:uid="{00000000-0005-0000-0000-000072380000}"/>
    <cellStyle name="Vstup 2 4 2 2 6 2" xfId="22290" xr:uid="{00000000-0005-0000-0000-000073380000}"/>
    <cellStyle name="Vstup 2 4 2 2 7" xfId="16979" xr:uid="{00000000-0005-0000-0000-000074380000}"/>
    <cellStyle name="Vstup 2 4 2 2 7 2" xfId="22803" xr:uid="{00000000-0005-0000-0000-000075380000}"/>
    <cellStyle name="Vstup 2 4 2 2 8" xfId="19172" xr:uid="{00000000-0005-0000-0000-000076380000}"/>
    <cellStyle name="Vstup 2 4 2 3" xfId="13120" xr:uid="{00000000-0005-0000-0000-000077380000}"/>
    <cellStyle name="Vstup 2 4 2 3 10" xfId="18607" xr:uid="{00000000-0005-0000-0000-000078380000}"/>
    <cellStyle name="Vstup 2 4 2 3 10 2" xfId="24431" xr:uid="{00000000-0005-0000-0000-000079380000}"/>
    <cellStyle name="Vstup 2 4 2 3 11" xfId="19063" xr:uid="{00000000-0005-0000-0000-00007A380000}"/>
    <cellStyle name="Vstup 2 4 2 3 2" xfId="13771" xr:uid="{00000000-0005-0000-0000-00007B380000}"/>
    <cellStyle name="Vstup 2 4 2 3 2 2" xfId="15406" xr:uid="{00000000-0005-0000-0000-00007C380000}"/>
    <cellStyle name="Vstup 2 4 2 3 2 2 2" xfId="21231" xr:uid="{00000000-0005-0000-0000-00007D380000}"/>
    <cellStyle name="Vstup 2 4 2 3 2 3" xfId="19707" xr:uid="{00000000-0005-0000-0000-00007E380000}"/>
    <cellStyle name="Vstup 2 4 2 3 3" xfId="14065" xr:uid="{00000000-0005-0000-0000-00007F380000}"/>
    <cellStyle name="Vstup 2 4 2 3 3 2" xfId="15659" xr:uid="{00000000-0005-0000-0000-000080380000}"/>
    <cellStyle name="Vstup 2 4 2 3 3 2 2" xfId="21484" xr:uid="{00000000-0005-0000-0000-000081380000}"/>
    <cellStyle name="Vstup 2 4 2 3 3 3" xfId="19962" xr:uid="{00000000-0005-0000-0000-000082380000}"/>
    <cellStyle name="Vstup 2 4 2 3 4" xfId="14318" xr:uid="{00000000-0005-0000-0000-000083380000}"/>
    <cellStyle name="Vstup 2 4 2 3 4 2" xfId="15912" xr:uid="{00000000-0005-0000-0000-000084380000}"/>
    <cellStyle name="Vstup 2 4 2 3 4 2 2" xfId="21737" xr:uid="{00000000-0005-0000-0000-000085380000}"/>
    <cellStyle name="Vstup 2 4 2 3 4 3" xfId="20215" xr:uid="{00000000-0005-0000-0000-000086380000}"/>
    <cellStyle name="Vstup 2 4 2 3 5" xfId="14766" xr:uid="{00000000-0005-0000-0000-000087380000}"/>
    <cellStyle name="Vstup 2 4 2 3 5 2" xfId="20594" xr:uid="{00000000-0005-0000-0000-000088380000}"/>
    <cellStyle name="Vstup 2 4 2 3 6" xfId="16680" xr:uid="{00000000-0005-0000-0000-000089380000}"/>
    <cellStyle name="Vstup 2 4 2 3 6 2" xfId="22504" xr:uid="{00000000-0005-0000-0000-00008A380000}"/>
    <cellStyle name="Vstup 2 4 2 3 7" xfId="17193" xr:uid="{00000000-0005-0000-0000-00008B380000}"/>
    <cellStyle name="Vstup 2 4 2 3 7 2" xfId="23017" xr:uid="{00000000-0005-0000-0000-00008C380000}"/>
    <cellStyle name="Vstup 2 4 2 3 8" xfId="17693" xr:uid="{00000000-0005-0000-0000-00008D380000}"/>
    <cellStyle name="Vstup 2 4 2 3 8 2" xfId="23517" xr:uid="{00000000-0005-0000-0000-00008E380000}"/>
    <cellStyle name="Vstup 2 4 2 3 9" xfId="18150" xr:uid="{00000000-0005-0000-0000-00008F380000}"/>
    <cellStyle name="Vstup 2 4 2 3 9 2" xfId="23974" xr:uid="{00000000-0005-0000-0000-000090380000}"/>
    <cellStyle name="Vstup 2 4 2 4" xfId="13386" xr:uid="{00000000-0005-0000-0000-000091380000}"/>
    <cellStyle name="Vstup 2 4 2 4 2" xfId="15023" xr:uid="{00000000-0005-0000-0000-000092380000}"/>
    <cellStyle name="Vstup 2 4 2 4 2 2" xfId="20848" xr:uid="{00000000-0005-0000-0000-000093380000}"/>
    <cellStyle name="Vstup 2 4 2 4 3" xfId="19324" xr:uid="{00000000-0005-0000-0000-000094380000}"/>
    <cellStyle name="Vstup 2 4 2 5" xfId="13599" xr:uid="{00000000-0005-0000-0000-000095380000}"/>
    <cellStyle name="Vstup 2 4 2 5 2" xfId="15236" xr:uid="{00000000-0005-0000-0000-000096380000}"/>
    <cellStyle name="Vstup 2 4 2 5 2 2" xfId="21061" xr:uid="{00000000-0005-0000-0000-000097380000}"/>
    <cellStyle name="Vstup 2 4 2 5 3" xfId="19537" xr:uid="{00000000-0005-0000-0000-000098380000}"/>
    <cellStyle name="Vstup 2 4 2 6" xfId="13686" xr:uid="{00000000-0005-0000-0000-000099380000}"/>
    <cellStyle name="Vstup 2 4 2 6 2" xfId="15321" xr:uid="{00000000-0005-0000-0000-00009A380000}"/>
    <cellStyle name="Vstup 2 4 2 6 2 2" xfId="21146" xr:uid="{00000000-0005-0000-0000-00009B380000}"/>
    <cellStyle name="Vstup 2 4 2 6 3" xfId="19622" xr:uid="{00000000-0005-0000-0000-00009C380000}"/>
    <cellStyle name="Vstup 2 4 2 7" xfId="14537" xr:uid="{00000000-0005-0000-0000-00009D380000}"/>
    <cellStyle name="Vstup 2 4 2 7 2" xfId="16130" xr:uid="{00000000-0005-0000-0000-00009E380000}"/>
    <cellStyle name="Vstup 2 4 2 7 2 2" xfId="21955" xr:uid="{00000000-0005-0000-0000-00009F380000}"/>
    <cellStyle name="Vstup 2 4 2 7 3" xfId="20433" xr:uid="{00000000-0005-0000-0000-0000A0380000}"/>
    <cellStyle name="Vstup 2 4 2 8" xfId="16275" xr:uid="{00000000-0005-0000-0000-0000A1380000}"/>
    <cellStyle name="Vstup 2 4 2 8 2" xfId="22099" xr:uid="{00000000-0005-0000-0000-0000A2380000}"/>
    <cellStyle name="Vstup 2 4 2 9" xfId="16494" xr:uid="{00000000-0005-0000-0000-0000A3380000}"/>
    <cellStyle name="Vstup 2 4 2 9 2" xfId="22318" xr:uid="{00000000-0005-0000-0000-0000A4380000}"/>
    <cellStyle name="Vstup 2 4 3" xfId="13072" xr:uid="{00000000-0005-0000-0000-0000A5380000}"/>
    <cellStyle name="Vstup 2 4 3 10" xfId="18608" xr:uid="{00000000-0005-0000-0000-0000A6380000}"/>
    <cellStyle name="Vstup 2 4 3 10 2" xfId="24432" xr:uid="{00000000-0005-0000-0000-0000A7380000}"/>
    <cellStyle name="Vstup 2 4 3 11" xfId="19015" xr:uid="{00000000-0005-0000-0000-0000A8380000}"/>
    <cellStyle name="Vstup 2 4 3 2" xfId="13723" xr:uid="{00000000-0005-0000-0000-0000A9380000}"/>
    <cellStyle name="Vstup 2 4 3 2 2" xfId="15358" xr:uid="{00000000-0005-0000-0000-0000AA380000}"/>
    <cellStyle name="Vstup 2 4 3 2 2 2" xfId="21183" xr:uid="{00000000-0005-0000-0000-0000AB380000}"/>
    <cellStyle name="Vstup 2 4 3 2 3" xfId="19659" xr:uid="{00000000-0005-0000-0000-0000AC380000}"/>
    <cellStyle name="Vstup 2 4 3 3" xfId="14017" xr:uid="{00000000-0005-0000-0000-0000AD380000}"/>
    <cellStyle name="Vstup 2 4 3 3 2" xfId="15611" xr:uid="{00000000-0005-0000-0000-0000AE380000}"/>
    <cellStyle name="Vstup 2 4 3 3 2 2" xfId="21436" xr:uid="{00000000-0005-0000-0000-0000AF380000}"/>
    <cellStyle name="Vstup 2 4 3 3 3" xfId="19914" xr:uid="{00000000-0005-0000-0000-0000B0380000}"/>
    <cellStyle name="Vstup 2 4 3 4" xfId="14270" xr:uid="{00000000-0005-0000-0000-0000B1380000}"/>
    <cellStyle name="Vstup 2 4 3 4 2" xfId="15864" xr:uid="{00000000-0005-0000-0000-0000B2380000}"/>
    <cellStyle name="Vstup 2 4 3 4 2 2" xfId="21689" xr:uid="{00000000-0005-0000-0000-0000B3380000}"/>
    <cellStyle name="Vstup 2 4 3 4 3" xfId="20167" xr:uid="{00000000-0005-0000-0000-0000B4380000}"/>
    <cellStyle name="Vstup 2 4 3 5" xfId="14718" xr:uid="{00000000-0005-0000-0000-0000B5380000}"/>
    <cellStyle name="Vstup 2 4 3 5 2" xfId="20546" xr:uid="{00000000-0005-0000-0000-0000B6380000}"/>
    <cellStyle name="Vstup 2 4 3 6" xfId="16681" xr:uid="{00000000-0005-0000-0000-0000B7380000}"/>
    <cellStyle name="Vstup 2 4 3 6 2" xfId="22505" xr:uid="{00000000-0005-0000-0000-0000B8380000}"/>
    <cellStyle name="Vstup 2 4 3 7" xfId="17194" xr:uid="{00000000-0005-0000-0000-0000B9380000}"/>
    <cellStyle name="Vstup 2 4 3 7 2" xfId="23018" xr:uid="{00000000-0005-0000-0000-0000BA380000}"/>
    <cellStyle name="Vstup 2 4 3 8" xfId="17694" xr:uid="{00000000-0005-0000-0000-0000BB380000}"/>
    <cellStyle name="Vstup 2 4 3 8 2" xfId="23518" xr:uid="{00000000-0005-0000-0000-0000BC380000}"/>
    <cellStyle name="Vstup 2 4 3 9" xfId="18151" xr:uid="{00000000-0005-0000-0000-0000BD380000}"/>
    <cellStyle name="Vstup 2 4 3 9 2" xfId="23975" xr:uid="{00000000-0005-0000-0000-0000BE380000}"/>
    <cellStyle name="Vstup 2 4 4" xfId="13338" xr:uid="{00000000-0005-0000-0000-0000BF380000}"/>
    <cellStyle name="Vstup 2 4 4 2" xfId="14975" xr:uid="{00000000-0005-0000-0000-0000C0380000}"/>
    <cellStyle name="Vstup 2 4 4 2 2" xfId="20800" xr:uid="{00000000-0005-0000-0000-0000C1380000}"/>
    <cellStyle name="Vstup 2 4 4 3" xfId="19276" xr:uid="{00000000-0005-0000-0000-0000C2380000}"/>
    <cellStyle name="Vstup 2 4 5" xfId="13647" xr:uid="{00000000-0005-0000-0000-0000C3380000}"/>
    <cellStyle name="Vstup 2 4 5 2" xfId="15284" xr:uid="{00000000-0005-0000-0000-0000C4380000}"/>
    <cellStyle name="Vstup 2 4 5 2 2" xfId="21109" xr:uid="{00000000-0005-0000-0000-0000C5380000}"/>
    <cellStyle name="Vstup 2 4 5 3" xfId="19585" xr:uid="{00000000-0005-0000-0000-0000C6380000}"/>
    <cellStyle name="Vstup 2 4 6" xfId="16274" xr:uid="{00000000-0005-0000-0000-0000C7380000}"/>
    <cellStyle name="Vstup 2 4 6 2" xfId="22098" xr:uid="{00000000-0005-0000-0000-0000C8380000}"/>
    <cellStyle name="Vstup 2 4 7" xfId="16349" xr:uid="{00000000-0005-0000-0000-0000C9380000}"/>
    <cellStyle name="Vstup 2 4 7 2" xfId="22173" xr:uid="{00000000-0005-0000-0000-0000CA380000}"/>
    <cellStyle name="Vstup 2 4 8" xfId="16427" xr:uid="{00000000-0005-0000-0000-0000CB380000}"/>
    <cellStyle name="Vstup 2 4 8 2" xfId="22251" xr:uid="{00000000-0005-0000-0000-0000CC380000}"/>
    <cellStyle name="Vstup 2 5" xfId="266" xr:uid="{00000000-0005-0000-0000-0000CD380000}"/>
    <cellStyle name="Vstup 2 5 10" xfId="16409" xr:uid="{00000000-0005-0000-0000-0000CE380000}"/>
    <cellStyle name="Vstup 2 5 10 2" xfId="22233" xr:uid="{00000000-0005-0000-0000-0000CF380000}"/>
    <cellStyle name="Vstup 2 5 11" xfId="18907" xr:uid="{00000000-0005-0000-0000-0000D0380000}"/>
    <cellStyle name="Vstup 2 5 2" xfId="13218" xr:uid="{00000000-0005-0000-0000-0000D1380000}"/>
    <cellStyle name="Vstup 2 5 2 2" xfId="13868" xr:uid="{00000000-0005-0000-0000-0000D2380000}"/>
    <cellStyle name="Vstup 2 5 2 2 10" xfId="19804" xr:uid="{00000000-0005-0000-0000-0000D3380000}"/>
    <cellStyle name="Vstup 2 5 2 2 2" xfId="15503" xr:uid="{00000000-0005-0000-0000-0000D4380000}"/>
    <cellStyle name="Vstup 2 5 2 2 2 2" xfId="16808" xr:uid="{00000000-0005-0000-0000-0000D5380000}"/>
    <cellStyle name="Vstup 2 5 2 2 2 2 2" xfId="17321" xr:uid="{00000000-0005-0000-0000-0000D6380000}"/>
    <cellStyle name="Vstup 2 5 2 2 2 2 2 2" xfId="23145" xr:uid="{00000000-0005-0000-0000-0000D7380000}"/>
    <cellStyle name="Vstup 2 5 2 2 2 2 3" xfId="17821" xr:uid="{00000000-0005-0000-0000-0000D8380000}"/>
    <cellStyle name="Vstup 2 5 2 2 2 2 3 2" xfId="23645" xr:uid="{00000000-0005-0000-0000-0000D9380000}"/>
    <cellStyle name="Vstup 2 5 2 2 2 2 4" xfId="18278" xr:uid="{00000000-0005-0000-0000-0000DA380000}"/>
    <cellStyle name="Vstup 2 5 2 2 2 2 4 2" xfId="24102" xr:uid="{00000000-0005-0000-0000-0000DB380000}"/>
    <cellStyle name="Vstup 2 5 2 2 2 2 5" xfId="18735" xr:uid="{00000000-0005-0000-0000-0000DC380000}"/>
    <cellStyle name="Vstup 2 5 2 2 2 2 5 2" xfId="24559" xr:uid="{00000000-0005-0000-0000-0000DD380000}"/>
    <cellStyle name="Vstup 2 5 2 2 2 2 6" xfId="22632" xr:uid="{00000000-0005-0000-0000-0000DE380000}"/>
    <cellStyle name="Vstup 2 5 2 2 2 3" xfId="16912" xr:uid="{00000000-0005-0000-0000-0000DF380000}"/>
    <cellStyle name="Vstup 2 5 2 2 2 3 2" xfId="17425" xr:uid="{00000000-0005-0000-0000-0000E0380000}"/>
    <cellStyle name="Vstup 2 5 2 2 2 3 2 2" xfId="23249" xr:uid="{00000000-0005-0000-0000-0000E1380000}"/>
    <cellStyle name="Vstup 2 5 2 2 2 3 3" xfId="17925" xr:uid="{00000000-0005-0000-0000-0000E2380000}"/>
    <cellStyle name="Vstup 2 5 2 2 2 3 3 2" xfId="23749" xr:uid="{00000000-0005-0000-0000-0000E3380000}"/>
    <cellStyle name="Vstup 2 5 2 2 2 3 4" xfId="18382" xr:uid="{00000000-0005-0000-0000-0000E4380000}"/>
    <cellStyle name="Vstup 2 5 2 2 2 3 4 2" xfId="24206" xr:uid="{00000000-0005-0000-0000-0000E5380000}"/>
    <cellStyle name="Vstup 2 5 2 2 2 3 5" xfId="18839" xr:uid="{00000000-0005-0000-0000-0000E6380000}"/>
    <cellStyle name="Vstup 2 5 2 2 2 3 5 2" xfId="24663" xr:uid="{00000000-0005-0000-0000-0000E7380000}"/>
    <cellStyle name="Vstup 2 5 2 2 2 3 6" xfId="22736" xr:uid="{00000000-0005-0000-0000-0000E8380000}"/>
    <cellStyle name="Vstup 2 5 2 2 2 4" xfId="16560" xr:uid="{00000000-0005-0000-0000-0000E9380000}"/>
    <cellStyle name="Vstup 2 5 2 2 2 4 2" xfId="22384" xr:uid="{00000000-0005-0000-0000-0000EA380000}"/>
    <cellStyle name="Vstup 2 5 2 2 2 5" xfId="17073" xr:uid="{00000000-0005-0000-0000-0000EB380000}"/>
    <cellStyle name="Vstup 2 5 2 2 2 5 2" xfId="22897" xr:uid="{00000000-0005-0000-0000-0000EC380000}"/>
    <cellStyle name="Vstup 2 5 2 2 2 6" xfId="17573" xr:uid="{00000000-0005-0000-0000-0000ED380000}"/>
    <cellStyle name="Vstup 2 5 2 2 2 6 2" xfId="23397" xr:uid="{00000000-0005-0000-0000-0000EE380000}"/>
    <cellStyle name="Vstup 2 5 2 2 2 7" xfId="18030" xr:uid="{00000000-0005-0000-0000-0000EF380000}"/>
    <cellStyle name="Vstup 2 5 2 2 2 7 2" xfId="23854" xr:uid="{00000000-0005-0000-0000-0000F0380000}"/>
    <cellStyle name="Vstup 2 5 2 2 2 8" xfId="18487" xr:uid="{00000000-0005-0000-0000-0000F1380000}"/>
    <cellStyle name="Vstup 2 5 2 2 2 8 2" xfId="24311" xr:uid="{00000000-0005-0000-0000-0000F2380000}"/>
    <cellStyle name="Vstup 2 5 2 2 2 9" xfId="21328" xr:uid="{00000000-0005-0000-0000-0000F3380000}"/>
    <cellStyle name="Vstup 2 5 2 2 3" xfId="16760" xr:uid="{00000000-0005-0000-0000-0000F4380000}"/>
    <cellStyle name="Vstup 2 5 2 2 3 2" xfId="17273" xr:uid="{00000000-0005-0000-0000-0000F5380000}"/>
    <cellStyle name="Vstup 2 5 2 2 3 2 2" xfId="23097" xr:uid="{00000000-0005-0000-0000-0000F6380000}"/>
    <cellStyle name="Vstup 2 5 2 2 3 3" xfId="17773" xr:uid="{00000000-0005-0000-0000-0000F7380000}"/>
    <cellStyle name="Vstup 2 5 2 2 3 3 2" xfId="23597" xr:uid="{00000000-0005-0000-0000-0000F8380000}"/>
    <cellStyle name="Vstup 2 5 2 2 3 4" xfId="18230" xr:uid="{00000000-0005-0000-0000-0000F9380000}"/>
    <cellStyle name="Vstup 2 5 2 2 3 4 2" xfId="24054" xr:uid="{00000000-0005-0000-0000-0000FA380000}"/>
    <cellStyle name="Vstup 2 5 2 2 3 5" xfId="18687" xr:uid="{00000000-0005-0000-0000-0000FB380000}"/>
    <cellStyle name="Vstup 2 5 2 2 3 5 2" xfId="24511" xr:uid="{00000000-0005-0000-0000-0000FC380000}"/>
    <cellStyle name="Vstup 2 5 2 2 3 6" xfId="22584" xr:uid="{00000000-0005-0000-0000-0000FD380000}"/>
    <cellStyle name="Vstup 2 5 2 2 4" xfId="16864" xr:uid="{00000000-0005-0000-0000-0000FE380000}"/>
    <cellStyle name="Vstup 2 5 2 2 4 2" xfId="17377" xr:uid="{00000000-0005-0000-0000-0000FF380000}"/>
    <cellStyle name="Vstup 2 5 2 2 4 2 2" xfId="23201" xr:uid="{00000000-0005-0000-0000-000000390000}"/>
    <cellStyle name="Vstup 2 5 2 2 4 3" xfId="17877" xr:uid="{00000000-0005-0000-0000-000001390000}"/>
    <cellStyle name="Vstup 2 5 2 2 4 3 2" xfId="23701" xr:uid="{00000000-0005-0000-0000-000002390000}"/>
    <cellStyle name="Vstup 2 5 2 2 4 4" xfId="18334" xr:uid="{00000000-0005-0000-0000-000003390000}"/>
    <cellStyle name="Vstup 2 5 2 2 4 4 2" xfId="24158" xr:uid="{00000000-0005-0000-0000-000004390000}"/>
    <cellStyle name="Vstup 2 5 2 2 4 5" xfId="18791" xr:uid="{00000000-0005-0000-0000-000005390000}"/>
    <cellStyle name="Vstup 2 5 2 2 4 5 2" xfId="24615" xr:uid="{00000000-0005-0000-0000-000006390000}"/>
    <cellStyle name="Vstup 2 5 2 2 4 6" xfId="22688" xr:uid="{00000000-0005-0000-0000-000007390000}"/>
    <cellStyle name="Vstup 2 5 2 2 5" xfId="16512" xr:uid="{00000000-0005-0000-0000-000008390000}"/>
    <cellStyle name="Vstup 2 5 2 2 5 2" xfId="22336" xr:uid="{00000000-0005-0000-0000-000009390000}"/>
    <cellStyle name="Vstup 2 5 2 2 6" xfId="17025" xr:uid="{00000000-0005-0000-0000-00000A390000}"/>
    <cellStyle name="Vstup 2 5 2 2 6 2" xfId="22849" xr:uid="{00000000-0005-0000-0000-00000B390000}"/>
    <cellStyle name="Vstup 2 5 2 2 7" xfId="17525" xr:uid="{00000000-0005-0000-0000-00000C390000}"/>
    <cellStyle name="Vstup 2 5 2 2 7 2" xfId="23349" xr:uid="{00000000-0005-0000-0000-00000D390000}"/>
    <cellStyle name="Vstup 2 5 2 2 8" xfId="17982" xr:uid="{00000000-0005-0000-0000-00000E390000}"/>
    <cellStyle name="Vstup 2 5 2 2 8 2" xfId="23806" xr:uid="{00000000-0005-0000-0000-00000F390000}"/>
    <cellStyle name="Vstup 2 5 2 2 9" xfId="18439" xr:uid="{00000000-0005-0000-0000-000010390000}"/>
    <cellStyle name="Vstup 2 5 2 2 9 2" xfId="24263" xr:uid="{00000000-0005-0000-0000-000011390000}"/>
    <cellStyle name="Vstup 2 5 2 3" xfId="14162" xr:uid="{00000000-0005-0000-0000-000012390000}"/>
    <cellStyle name="Vstup 2 5 2 3 2" xfId="15756" xr:uid="{00000000-0005-0000-0000-000013390000}"/>
    <cellStyle name="Vstup 2 5 2 3 2 2" xfId="21581" xr:uid="{00000000-0005-0000-0000-000014390000}"/>
    <cellStyle name="Vstup 2 5 2 3 3" xfId="16638" xr:uid="{00000000-0005-0000-0000-000015390000}"/>
    <cellStyle name="Vstup 2 5 2 3 3 2" xfId="22462" xr:uid="{00000000-0005-0000-0000-000016390000}"/>
    <cellStyle name="Vstup 2 5 2 3 4" xfId="17151" xr:uid="{00000000-0005-0000-0000-000017390000}"/>
    <cellStyle name="Vstup 2 5 2 3 4 2" xfId="22975" xr:uid="{00000000-0005-0000-0000-000018390000}"/>
    <cellStyle name="Vstup 2 5 2 3 5" xfId="17651" xr:uid="{00000000-0005-0000-0000-000019390000}"/>
    <cellStyle name="Vstup 2 5 2 3 5 2" xfId="23475" xr:uid="{00000000-0005-0000-0000-00001A390000}"/>
    <cellStyle name="Vstup 2 5 2 3 6" xfId="18108" xr:uid="{00000000-0005-0000-0000-00001B390000}"/>
    <cellStyle name="Vstup 2 5 2 3 6 2" xfId="23932" xr:uid="{00000000-0005-0000-0000-00001C390000}"/>
    <cellStyle name="Vstup 2 5 2 3 7" xfId="18565" xr:uid="{00000000-0005-0000-0000-00001D390000}"/>
    <cellStyle name="Vstup 2 5 2 3 7 2" xfId="24389" xr:uid="{00000000-0005-0000-0000-00001E390000}"/>
    <cellStyle name="Vstup 2 5 2 3 8" xfId="20059" xr:uid="{00000000-0005-0000-0000-00001F390000}"/>
    <cellStyle name="Vstup 2 5 2 4" xfId="14415" xr:uid="{00000000-0005-0000-0000-000020390000}"/>
    <cellStyle name="Vstup 2 5 2 4 2" xfId="16009" xr:uid="{00000000-0005-0000-0000-000021390000}"/>
    <cellStyle name="Vstup 2 5 2 4 2 2" xfId="21834" xr:uid="{00000000-0005-0000-0000-000022390000}"/>
    <cellStyle name="Vstup 2 5 2 4 3" xfId="20312" xr:uid="{00000000-0005-0000-0000-000023390000}"/>
    <cellStyle name="Vstup 2 5 2 5" xfId="14863" xr:uid="{00000000-0005-0000-0000-000024390000}"/>
    <cellStyle name="Vstup 2 5 2 5 2" xfId="20691" xr:uid="{00000000-0005-0000-0000-000025390000}"/>
    <cellStyle name="Vstup 2 5 2 6" xfId="16454" xr:uid="{00000000-0005-0000-0000-000026390000}"/>
    <cellStyle name="Vstup 2 5 2 6 2" xfId="22278" xr:uid="{00000000-0005-0000-0000-000027390000}"/>
    <cellStyle name="Vstup 2 5 2 7" xfId="16967" xr:uid="{00000000-0005-0000-0000-000028390000}"/>
    <cellStyle name="Vstup 2 5 2 7 2" xfId="22791" xr:uid="{00000000-0005-0000-0000-000029390000}"/>
    <cellStyle name="Vstup 2 5 2 8" xfId="19160" xr:uid="{00000000-0005-0000-0000-00002A390000}"/>
    <cellStyle name="Vstup 2 5 3" xfId="13108" xr:uid="{00000000-0005-0000-0000-00002B390000}"/>
    <cellStyle name="Vstup 2 5 3 10" xfId="18606" xr:uid="{00000000-0005-0000-0000-00002C390000}"/>
    <cellStyle name="Vstup 2 5 3 10 2" xfId="24430" xr:uid="{00000000-0005-0000-0000-00002D390000}"/>
    <cellStyle name="Vstup 2 5 3 11" xfId="19051" xr:uid="{00000000-0005-0000-0000-00002E390000}"/>
    <cellStyle name="Vstup 2 5 3 2" xfId="13759" xr:uid="{00000000-0005-0000-0000-00002F390000}"/>
    <cellStyle name="Vstup 2 5 3 2 2" xfId="15394" xr:uid="{00000000-0005-0000-0000-000030390000}"/>
    <cellStyle name="Vstup 2 5 3 2 2 2" xfId="21219" xr:uid="{00000000-0005-0000-0000-000031390000}"/>
    <cellStyle name="Vstup 2 5 3 2 3" xfId="19695" xr:uid="{00000000-0005-0000-0000-000032390000}"/>
    <cellStyle name="Vstup 2 5 3 3" xfId="14053" xr:uid="{00000000-0005-0000-0000-000033390000}"/>
    <cellStyle name="Vstup 2 5 3 3 2" xfId="15647" xr:uid="{00000000-0005-0000-0000-000034390000}"/>
    <cellStyle name="Vstup 2 5 3 3 2 2" xfId="21472" xr:uid="{00000000-0005-0000-0000-000035390000}"/>
    <cellStyle name="Vstup 2 5 3 3 3" xfId="19950" xr:uid="{00000000-0005-0000-0000-000036390000}"/>
    <cellStyle name="Vstup 2 5 3 4" xfId="14306" xr:uid="{00000000-0005-0000-0000-000037390000}"/>
    <cellStyle name="Vstup 2 5 3 4 2" xfId="15900" xr:uid="{00000000-0005-0000-0000-000038390000}"/>
    <cellStyle name="Vstup 2 5 3 4 2 2" xfId="21725" xr:uid="{00000000-0005-0000-0000-000039390000}"/>
    <cellStyle name="Vstup 2 5 3 4 3" xfId="20203" xr:uid="{00000000-0005-0000-0000-00003A390000}"/>
    <cellStyle name="Vstup 2 5 3 5" xfId="14754" xr:uid="{00000000-0005-0000-0000-00003B390000}"/>
    <cellStyle name="Vstup 2 5 3 5 2" xfId="20582" xr:uid="{00000000-0005-0000-0000-00003C390000}"/>
    <cellStyle name="Vstup 2 5 3 6" xfId="16679" xr:uid="{00000000-0005-0000-0000-00003D390000}"/>
    <cellStyle name="Vstup 2 5 3 6 2" xfId="22503" xr:uid="{00000000-0005-0000-0000-00003E390000}"/>
    <cellStyle name="Vstup 2 5 3 7" xfId="17192" xr:uid="{00000000-0005-0000-0000-00003F390000}"/>
    <cellStyle name="Vstup 2 5 3 7 2" xfId="23016" xr:uid="{00000000-0005-0000-0000-000040390000}"/>
    <cellStyle name="Vstup 2 5 3 8" xfId="17692" xr:uid="{00000000-0005-0000-0000-000041390000}"/>
    <cellStyle name="Vstup 2 5 3 8 2" xfId="23516" xr:uid="{00000000-0005-0000-0000-000042390000}"/>
    <cellStyle name="Vstup 2 5 3 9" xfId="18149" xr:uid="{00000000-0005-0000-0000-000043390000}"/>
    <cellStyle name="Vstup 2 5 3 9 2" xfId="23973" xr:uid="{00000000-0005-0000-0000-000044390000}"/>
    <cellStyle name="Vstup 2 5 4" xfId="13374" xr:uid="{00000000-0005-0000-0000-000045390000}"/>
    <cellStyle name="Vstup 2 5 4 2" xfId="15011" xr:uid="{00000000-0005-0000-0000-000046390000}"/>
    <cellStyle name="Vstup 2 5 4 2 2" xfId="20836" xr:uid="{00000000-0005-0000-0000-000047390000}"/>
    <cellStyle name="Vstup 2 5 4 3" xfId="19312" xr:uid="{00000000-0005-0000-0000-000048390000}"/>
    <cellStyle name="Vstup 2 5 5" xfId="13611" xr:uid="{00000000-0005-0000-0000-000049390000}"/>
    <cellStyle name="Vstup 2 5 5 2" xfId="15248" xr:uid="{00000000-0005-0000-0000-00004A390000}"/>
    <cellStyle name="Vstup 2 5 5 2 2" xfId="21073" xr:uid="{00000000-0005-0000-0000-00004B390000}"/>
    <cellStyle name="Vstup 2 5 5 3" xfId="19549" xr:uid="{00000000-0005-0000-0000-00004C390000}"/>
    <cellStyle name="Vstup 2 5 6" xfId="13671" xr:uid="{00000000-0005-0000-0000-00004D390000}"/>
    <cellStyle name="Vstup 2 5 6 2" xfId="15306" xr:uid="{00000000-0005-0000-0000-00004E390000}"/>
    <cellStyle name="Vstup 2 5 6 2 2" xfId="21131" xr:uid="{00000000-0005-0000-0000-00004F390000}"/>
    <cellStyle name="Vstup 2 5 6 3" xfId="19607" xr:uid="{00000000-0005-0000-0000-000050390000}"/>
    <cellStyle name="Vstup 2 5 7" xfId="14525" xr:uid="{00000000-0005-0000-0000-000051390000}"/>
    <cellStyle name="Vstup 2 5 7 2" xfId="16118" xr:uid="{00000000-0005-0000-0000-000052390000}"/>
    <cellStyle name="Vstup 2 5 7 2 2" xfId="21943" xr:uid="{00000000-0005-0000-0000-000053390000}"/>
    <cellStyle name="Vstup 2 5 7 3" xfId="20421" xr:uid="{00000000-0005-0000-0000-000054390000}"/>
    <cellStyle name="Vstup 2 5 8" xfId="16276" xr:uid="{00000000-0005-0000-0000-000055390000}"/>
    <cellStyle name="Vstup 2 5 8 2" xfId="22100" xr:uid="{00000000-0005-0000-0000-000056390000}"/>
    <cellStyle name="Vstup 2 5 9" xfId="16348" xr:uid="{00000000-0005-0000-0000-000057390000}"/>
    <cellStyle name="Vstup 2 5 9 2" xfId="22172" xr:uid="{00000000-0005-0000-0000-000058390000}"/>
    <cellStyle name="Vstup 2 6" xfId="13200" xr:uid="{00000000-0005-0000-0000-000059390000}"/>
    <cellStyle name="Vstup 2 6 10" xfId="18611" xr:uid="{00000000-0005-0000-0000-00005A390000}"/>
    <cellStyle name="Vstup 2 6 10 2" xfId="24435" xr:uid="{00000000-0005-0000-0000-00005B390000}"/>
    <cellStyle name="Vstup 2 6 11" xfId="19142" xr:uid="{00000000-0005-0000-0000-00005C390000}"/>
    <cellStyle name="Vstup 2 6 2" xfId="13850" xr:uid="{00000000-0005-0000-0000-00005D390000}"/>
    <cellStyle name="Vstup 2 6 2 2" xfId="15485" xr:uid="{00000000-0005-0000-0000-00005E390000}"/>
    <cellStyle name="Vstup 2 6 2 2 2" xfId="21310" xr:uid="{00000000-0005-0000-0000-00005F390000}"/>
    <cellStyle name="Vstup 2 6 2 3" xfId="19786" xr:uid="{00000000-0005-0000-0000-000060390000}"/>
    <cellStyle name="Vstup 2 6 3" xfId="14144" xr:uid="{00000000-0005-0000-0000-000061390000}"/>
    <cellStyle name="Vstup 2 6 3 2" xfId="15738" xr:uid="{00000000-0005-0000-0000-000062390000}"/>
    <cellStyle name="Vstup 2 6 3 2 2" xfId="21563" xr:uid="{00000000-0005-0000-0000-000063390000}"/>
    <cellStyle name="Vstup 2 6 3 3" xfId="20041" xr:uid="{00000000-0005-0000-0000-000064390000}"/>
    <cellStyle name="Vstup 2 6 4" xfId="14397" xr:uid="{00000000-0005-0000-0000-000065390000}"/>
    <cellStyle name="Vstup 2 6 4 2" xfId="15991" xr:uid="{00000000-0005-0000-0000-000066390000}"/>
    <cellStyle name="Vstup 2 6 4 2 2" xfId="21816" xr:uid="{00000000-0005-0000-0000-000067390000}"/>
    <cellStyle name="Vstup 2 6 4 3" xfId="20294" xr:uid="{00000000-0005-0000-0000-000068390000}"/>
    <cellStyle name="Vstup 2 6 5" xfId="14845" xr:uid="{00000000-0005-0000-0000-000069390000}"/>
    <cellStyle name="Vstup 2 6 5 2" xfId="20673" xr:uid="{00000000-0005-0000-0000-00006A390000}"/>
    <cellStyle name="Vstup 2 6 6" xfId="16684" xr:uid="{00000000-0005-0000-0000-00006B390000}"/>
    <cellStyle name="Vstup 2 6 6 2" xfId="22508" xr:uid="{00000000-0005-0000-0000-00006C390000}"/>
    <cellStyle name="Vstup 2 6 7" xfId="17197" xr:uid="{00000000-0005-0000-0000-00006D390000}"/>
    <cellStyle name="Vstup 2 6 7 2" xfId="23021" xr:uid="{00000000-0005-0000-0000-00006E390000}"/>
    <cellStyle name="Vstup 2 6 8" xfId="17697" xr:uid="{00000000-0005-0000-0000-00006F390000}"/>
    <cellStyle name="Vstup 2 6 8 2" xfId="23521" xr:uid="{00000000-0005-0000-0000-000070390000}"/>
    <cellStyle name="Vstup 2 6 9" xfId="18154" xr:uid="{00000000-0005-0000-0000-000071390000}"/>
    <cellStyle name="Vstup 2 6 9 2" xfId="23978" xr:uid="{00000000-0005-0000-0000-000072390000}"/>
    <cellStyle name="Vstup 2 7" xfId="13060" xr:uid="{00000000-0005-0000-0000-000073390000}"/>
    <cellStyle name="Vstup 2 7 2" xfId="13711" xr:uid="{00000000-0005-0000-0000-000074390000}"/>
    <cellStyle name="Vstup 2 7 2 2" xfId="15346" xr:uid="{00000000-0005-0000-0000-000075390000}"/>
    <cellStyle name="Vstup 2 7 2 2 2" xfId="21171" xr:uid="{00000000-0005-0000-0000-000076390000}"/>
    <cellStyle name="Vstup 2 7 2 3" xfId="19647" xr:uid="{00000000-0005-0000-0000-000077390000}"/>
    <cellStyle name="Vstup 2 7 3" xfId="14005" xr:uid="{00000000-0005-0000-0000-000078390000}"/>
    <cellStyle name="Vstup 2 7 3 2" xfId="15599" xr:uid="{00000000-0005-0000-0000-000079390000}"/>
    <cellStyle name="Vstup 2 7 3 2 2" xfId="21424" xr:uid="{00000000-0005-0000-0000-00007A390000}"/>
    <cellStyle name="Vstup 2 7 3 3" xfId="19902" xr:uid="{00000000-0005-0000-0000-00007B390000}"/>
    <cellStyle name="Vstup 2 7 4" xfId="14258" xr:uid="{00000000-0005-0000-0000-00007C390000}"/>
    <cellStyle name="Vstup 2 7 4 2" xfId="15852" xr:uid="{00000000-0005-0000-0000-00007D390000}"/>
    <cellStyle name="Vstup 2 7 4 2 2" xfId="21677" xr:uid="{00000000-0005-0000-0000-00007E390000}"/>
    <cellStyle name="Vstup 2 7 4 3" xfId="20155" xr:uid="{00000000-0005-0000-0000-00007F390000}"/>
    <cellStyle name="Vstup 2 7 5" xfId="14706" xr:uid="{00000000-0005-0000-0000-000080390000}"/>
    <cellStyle name="Vstup 2 7 5 2" xfId="20534" xr:uid="{00000000-0005-0000-0000-000081390000}"/>
    <cellStyle name="Vstup 2 7 6" xfId="19003" xr:uid="{00000000-0005-0000-0000-000082390000}"/>
    <cellStyle name="Vstup 2 8" xfId="13326" xr:uid="{00000000-0005-0000-0000-000083390000}"/>
    <cellStyle name="Vstup 2 8 2" xfId="14963" xr:uid="{00000000-0005-0000-0000-000084390000}"/>
    <cellStyle name="Vstup 2 8 2 2" xfId="20788" xr:uid="{00000000-0005-0000-0000-000085390000}"/>
    <cellStyle name="Vstup 2 8 3" xfId="19264" xr:uid="{00000000-0005-0000-0000-000086390000}"/>
    <cellStyle name="Vstup 2 9" xfId="13659" xr:uid="{00000000-0005-0000-0000-000087390000}"/>
    <cellStyle name="Vstup 2 9 2" xfId="15296" xr:uid="{00000000-0005-0000-0000-000088390000}"/>
    <cellStyle name="Vstup 2 9 2 2" xfId="21121" xr:uid="{00000000-0005-0000-0000-000089390000}"/>
    <cellStyle name="Vstup 2 9 3" xfId="19597" xr:uid="{00000000-0005-0000-0000-00008A390000}"/>
    <cellStyle name="Vstup 3" xfId="229" xr:uid="{00000000-0005-0000-0000-00008B390000}"/>
    <cellStyle name="Vstup 3 2" xfId="282" xr:uid="{00000000-0005-0000-0000-00008C390000}"/>
    <cellStyle name="Vstup 3 2 10" xfId="16407" xr:uid="{00000000-0005-0000-0000-00008D390000}"/>
    <cellStyle name="Vstup 3 2 10 2" xfId="22231" xr:uid="{00000000-0005-0000-0000-00008E390000}"/>
    <cellStyle name="Vstup 3 2 11" xfId="18923" xr:uid="{00000000-0005-0000-0000-00008F390000}"/>
    <cellStyle name="Vstup 3 2 2" xfId="13234" xr:uid="{00000000-0005-0000-0000-000090390000}"/>
    <cellStyle name="Vstup 3 2 2 2" xfId="13884" xr:uid="{00000000-0005-0000-0000-000091390000}"/>
    <cellStyle name="Vstup 3 2 2 2 10" xfId="19820" xr:uid="{00000000-0005-0000-0000-000092390000}"/>
    <cellStyle name="Vstup 3 2 2 2 2" xfId="15519" xr:uid="{00000000-0005-0000-0000-000093390000}"/>
    <cellStyle name="Vstup 3 2 2 2 2 2" xfId="16824" xr:uid="{00000000-0005-0000-0000-000094390000}"/>
    <cellStyle name="Vstup 3 2 2 2 2 2 2" xfId="17337" xr:uid="{00000000-0005-0000-0000-000095390000}"/>
    <cellStyle name="Vstup 3 2 2 2 2 2 2 2" xfId="23161" xr:uid="{00000000-0005-0000-0000-000096390000}"/>
    <cellStyle name="Vstup 3 2 2 2 2 2 3" xfId="17837" xr:uid="{00000000-0005-0000-0000-000097390000}"/>
    <cellStyle name="Vstup 3 2 2 2 2 2 3 2" xfId="23661" xr:uid="{00000000-0005-0000-0000-000098390000}"/>
    <cellStyle name="Vstup 3 2 2 2 2 2 4" xfId="18294" xr:uid="{00000000-0005-0000-0000-000099390000}"/>
    <cellStyle name="Vstup 3 2 2 2 2 2 4 2" xfId="24118" xr:uid="{00000000-0005-0000-0000-00009A390000}"/>
    <cellStyle name="Vstup 3 2 2 2 2 2 5" xfId="18751" xr:uid="{00000000-0005-0000-0000-00009B390000}"/>
    <cellStyle name="Vstup 3 2 2 2 2 2 5 2" xfId="24575" xr:uid="{00000000-0005-0000-0000-00009C390000}"/>
    <cellStyle name="Vstup 3 2 2 2 2 2 6" xfId="22648" xr:uid="{00000000-0005-0000-0000-00009D390000}"/>
    <cellStyle name="Vstup 3 2 2 2 2 3" xfId="16928" xr:uid="{00000000-0005-0000-0000-00009E390000}"/>
    <cellStyle name="Vstup 3 2 2 2 2 3 2" xfId="17441" xr:uid="{00000000-0005-0000-0000-00009F390000}"/>
    <cellStyle name="Vstup 3 2 2 2 2 3 2 2" xfId="23265" xr:uid="{00000000-0005-0000-0000-0000A0390000}"/>
    <cellStyle name="Vstup 3 2 2 2 2 3 3" xfId="17941" xr:uid="{00000000-0005-0000-0000-0000A1390000}"/>
    <cellStyle name="Vstup 3 2 2 2 2 3 3 2" xfId="23765" xr:uid="{00000000-0005-0000-0000-0000A2390000}"/>
    <cellStyle name="Vstup 3 2 2 2 2 3 4" xfId="18398" xr:uid="{00000000-0005-0000-0000-0000A3390000}"/>
    <cellStyle name="Vstup 3 2 2 2 2 3 4 2" xfId="24222" xr:uid="{00000000-0005-0000-0000-0000A4390000}"/>
    <cellStyle name="Vstup 3 2 2 2 2 3 5" xfId="18855" xr:uid="{00000000-0005-0000-0000-0000A5390000}"/>
    <cellStyle name="Vstup 3 2 2 2 2 3 5 2" xfId="24679" xr:uid="{00000000-0005-0000-0000-0000A6390000}"/>
    <cellStyle name="Vstup 3 2 2 2 2 3 6" xfId="22752" xr:uid="{00000000-0005-0000-0000-0000A7390000}"/>
    <cellStyle name="Vstup 3 2 2 2 2 4" xfId="16576" xr:uid="{00000000-0005-0000-0000-0000A8390000}"/>
    <cellStyle name="Vstup 3 2 2 2 2 4 2" xfId="22400" xr:uid="{00000000-0005-0000-0000-0000A9390000}"/>
    <cellStyle name="Vstup 3 2 2 2 2 5" xfId="17089" xr:uid="{00000000-0005-0000-0000-0000AA390000}"/>
    <cellStyle name="Vstup 3 2 2 2 2 5 2" xfId="22913" xr:uid="{00000000-0005-0000-0000-0000AB390000}"/>
    <cellStyle name="Vstup 3 2 2 2 2 6" xfId="17589" xr:uid="{00000000-0005-0000-0000-0000AC390000}"/>
    <cellStyle name="Vstup 3 2 2 2 2 6 2" xfId="23413" xr:uid="{00000000-0005-0000-0000-0000AD390000}"/>
    <cellStyle name="Vstup 3 2 2 2 2 7" xfId="18046" xr:uid="{00000000-0005-0000-0000-0000AE390000}"/>
    <cellStyle name="Vstup 3 2 2 2 2 7 2" xfId="23870" xr:uid="{00000000-0005-0000-0000-0000AF390000}"/>
    <cellStyle name="Vstup 3 2 2 2 2 8" xfId="18503" xr:uid="{00000000-0005-0000-0000-0000B0390000}"/>
    <cellStyle name="Vstup 3 2 2 2 2 8 2" xfId="24327" xr:uid="{00000000-0005-0000-0000-0000B1390000}"/>
    <cellStyle name="Vstup 3 2 2 2 2 9" xfId="21344" xr:uid="{00000000-0005-0000-0000-0000B2390000}"/>
    <cellStyle name="Vstup 3 2 2 2 3" xfId="16776" xr:uid="{00000000-0005-0000-0000-0000B3390000}"/>
    <cellStyle name="Vstup 3 2 2 2 3 2" xfId="17289" xr:uid="{00000000-0005-0000-0000-0000B4390000}"/>
    <cellStyle name="Vstup 3 2 2 2 3 2 2" xfId="23113" xr:uid="{00000000-0005-0000-0000-0000B5390000}"/>
    <cellStyle name="Vstup 3 2 2 2 3 3" xfId="17789" xr:uid="{00000000-0005-0000-0000-0000B6390000}"/>
    <cellStyle name="Vstup 3 2 2 2 3 3 2" xfId="23613" xr:uid="{00000000-0005-0000-0000-0000B7390000}"/>
    <cellStyle name="Vstup 3 2 2 2 3 4" xfId="18246" xr:uid="{00000000-0005-0000-0000-0000B8390000}"/>
    <cellStyle name="Vstup 3 2 2 2 3 4 2" xfId="24070" xr:uid="{00000000-0005-0000-0000-0000B9390000}"/>
    <cellStyle name="Vstup 3 2 2 2 3 5" xfId="18703" xr:uid="{00000000-0005-0000-0000-0000BA390000}"/>
    <cellStyle name="Vstup 3 2 2 2 3 5 2" xfId="24527" xr:uid="{00000000-0005-0000-0000-0000BB390000}"/>
    <cellStyle name="Vstup 3 2 2 2 3 6" xfId="22600" xr:uid="{00000000-0005-0000-0000-0000BC390000}"/>
    <cellStyle name="Vstup 3 2 2 2 4" xfId="16880" xr:uid="{00000000-0005-0000-0000-0000BD390000}"/>
    <cellStyle name="Vstup 3 2 2 2 4 2" xfId="17393" xr:uid="{00000000-0005-0000-0000-0000BE390000}"/>
    <cellStyle name="Vstup 3 2 2 2 4 2 2" xfId="23217" xr:uid="{00000000-0005-0000-0000-0000BF390000}"/>
    <cellStyle name="Vstup 3 2 2 2 4 3" xfId="17893" xr:uid="{00000000-0005-0000-0000-0000C0390000}"/>
    <cellStyle name="Vstup 3 2 2 2 4 3 2" xfId="23717" xr:uid="{00000000-0005-0000-0000-0000C1390000}"/>
    <cellStyle name="Vstup 3 2 2 2 4 4" xfId="18350" xr:uid="{00000000-0005-0000-0000-0000C2390000}"/>
    <cellStyle name="Vstup 3 2 2 2 4 4 2" xfId="24174" xr:uid="{00000000-0005-0000-0000-0000C3390000}"/>
    <cellStyle name="Vstup 3 2 2 2 4 5" xfId="18807" xr:uid="{00000000-0005-0000-0000-0000C4390000}"/>
    <cellStyle name="Vstup 3 2 2 2 4 5 2" xfId="24631" xr:uid="{00000000-0005-0000-0000-0000C5390000}"/>
    <cellStyle name="Vstup 3 2 2 2 4 6" xfId="22704" xr:uid="{00000000-0005-0000-0000-0000C6390000}"/>
    <cellStyle name="Vstup 3 2 2 2 5" xfId="16528" xr:uid="{00000000-0005-0000-0000-0000C7390000}"/>
    <cellStyle name="Vstup 3 2 2 2 5 2" xfId="22352" xr:uid="{00000000-0005-0000-0000-0000C8390000}"/>
    <cellStyle name="Vstup 3 2 2 2 6" xfId="17041" xr:uid="{00000000-0005-0000-0000-0000C9390000}"/>
    <cellStyle name="Vstup 3 2 2 2 6 2" xfId="22865" xr:uid="{00000000-0005-0000-0000-0000CA390000}"/>
    <cellStyle name="Vstup 3 2 2 2 7" xfId="17541" xr:uid="{00000000-0005-0000-0000-0000CB390000}"/>
    <cellStyle name="Vstup 3 2 2 2 7 2" xfId="23365" xr:uid="{00000000-0005-0000-0000-0000CC390000}"/>
    <cellStyle name="Vstup 3 2 2 2 8" xfId="17998" xr:uid="{00000000-0005-0000-0000-0000CD390000}"/>
    <cellStyle name="Vstup 3 2 2 2 8 2" xfId="23822" xr:uid="{00000000-0005-0000-0000-0000CE390000}"/>
    <cellStyle name="Vstup 3 2 2 2 9" xfId="18455" xr:uid="{00000000-0005-0000-0000-0000CF390000}"/>
    <cellStyle name="Vstup 3 2 2 2 9 2" xfId="24279" xr:uid="{00000000-0005-0000-0000-0000D0390000}"/>
    <cellStyle name="Vstup 3 2 2 3" xfId="14178" xr:uid="{00000000-0005-0000-0000-0000D1390000}"/>
    <cellStyle name="Vstup 3 2 2 3 2" xfId="15772" xr:uid="{00000000-0005-0000-0000-0000D2390000}"/>
    <cellStyle name="Vstup 3 2 2 3 2 2" xfId="21597" xr:uid="{00000000-0005-0000-0000-0000D3390000}"/>
    <cellStyle name="Vstup 3 2 2 3 3" xfId="16628" xr:uid="{00000000-0005-0000-0000-0000D4390000}"/>
    <cellStyle name="Vstup 3 2 2 3 3 2" xfId="22452" xr:uid="{00000000-0005-0000-0000-0000D5390000}"/>
    <cellStyle name="Vstup 3 2 2 3 4" xfId="17141" xr:uid="{00000000-0005-0000-0000-0000D6390000}"/>
    <cellStyle name="Vstup 3 2 2 3 4 2" xfId="22965" xr:uid="{00000000-0005-0000-0000-0000D7390000}"/>
    <cellStyle name="Vstup 3 2 2 3 5" xfId="17641" xr:uid="{00000000-0005-0000-0000-0000D8390000}"/>
    <cellStyle name="Vstup 3 2 2 3 5 2" xfId="23465" xr:uid="{00000000-0005-0000-0000-0000D9390000}"/>
    <cellStyle name="Vstup 3 2 2 3 6" xfId="18098" xr:uid="{00000000-0005-0000-0000-0000DA390000}"/>
    <cellStyle name="Vstup 3 2 2 3 6 2" xfId="23922" xr:uid="{00000000-0005-0000-0000-0000DB390000}"/>
    <cellStyle name="Vstup 3 2 2 3 7" xfId="18555" xr:uid="{00000000-0005-0000-0000-0000DC390000}"/>
    <cellStyle name="Vstup 3 2 2 3 7 2" xfId="24379" xr:uid="{00000000-0005-0000-0000-0000DD390000}"/>
    <cellStyle name="Vstup 3 2 2 3 8" xfId="20075" xr:uid="{00000000-0005-0000-0000-0000DE390000}"/>
    <cellStyle name="Vstup 3 2 2 4" xfId="14431" xr:uid="{00000000-0005-0000-0000-0000DF390000}"/>
    <cellStyle name="Vstup 3 2 2 4 2" xfId="16025" xr:uid="{00000000-0005-0000-0000-0000E0390000}"/>
    <cellStyle name="Vstup 3 2 2 4 2 2" xfId="21850" xr:uid="{00000000-0005-0000-0000-0000E1390000}"/>
    <cellStyle name="Vstup 3 2 2 4 3" xfId="20328" xr:uid="{00000000-0005-0000-0000-0000E2390000}"/>
    <cellStyle name="Vstup 3 2 2 5" xfId="14879" xr:uid="{00000000-0005-0000-0000-0000E3390000}"/>
    <cellStyle name="Vstup 3 2 2 5 2" xfId="20707" xr:uid="{00000000-0005-0000-0000-0000E4390000}"/>
    <cellStyle name="Vstup 3 2 2 6" xfId="16470" xr:uid="{00000000-0005-0000-0000-0000E5390000}"/>
    <cellStyle name="Vstup 3 2 2 6 2" xfId="22294" xr:uid="{00000000-0005-0000-0000-0000E6390000}"/>
    <cellStyle name="Vstup 3 2 2 7" xfId="16983" xr:uid="{00000000-0005-0000-0000-0000E7390000}"/>
    <cellStyle name="Vstup 3 2 2 7 2" xfId="22807" xr:uid="{00000000-0005-0000-0000-0000E8390000}"/>
    <cellStyle name="Vstup 3 2 2 8" xfId="19176" xr:uid="{00000000-0005-0000-0000-0000E9390000}"/>
    <cellStyle name="Vstup 3 2 3" xfId="13124" xr:uid="{00000000-0005-0000-0000-0000EA390000}"/>
    <cellStyle name="Vstup 3 2 3 10" xfId="18670" xr:uid="{00000000-0005-0000-0000-0000EB390000}"/>
    <cellStyle name="Vstup 3 2 3 10 2" xfId="24494" xr:uid="{00000000-0005-0000-0000-0000EC390000}"/>
    <cellStyle name="Vstup 3 2 3 11" xfId="19067" xr:uid="{00000000-0005-0000-0000-0000ED390000}"/>
    <cellStyle name="Vstup 3 2 3 2" xfId="13775" xr:uid="{00000000-0005-0000-0000-0000EE390000}"/>
    <cellStyle name="Vstup 3 2 3 2 2" xfId="15410" xr:uid="{00000000-0005-0000-0000-0000EF390000}"/>
    <cellStyle name="Vstup 3 2 3 2 2 2" xfId="21235" xr:uid="{00000000-0005-0000-0000-0000F0390000}"/>
    <cellStyle name="Vstup 3 2 3 2 3" xfId="19711" xr:uid="{00000000-0005-0000-0000-0000F1390000}"/>
    <cellStyle name="Vstup 3 2 3 3" xfId="14069" xr:uid="{00000000-0005-0000-0000-0000F2390000}"/>
    <cellStyle name="Vstup 3 2 3 3 2" xfId="15663" xr:uid="{00000000-0005-0000-0000-0000F3390000}"/>
    <cellStyle name="Vstup 3 2 3 3 2 2" xfId="21488" xr:uid="{00000000-0005-0000-0000-0000F4390000}"/>
    <cellStyle name="Vstup 3 2 3 3 3" xfId="19966" xr:uid="{00000000-0005-0000-0000-0000F5390000}"/>
    <cellStyle name="Vstup 3 2 3 4" xfId="14322" xr:uid="{00000000-0005-0000-0000-0000F6390000}"/>
    <cellStyle name="Vstup 3 2 3 4 2" xfId="15916" xr:uid="{00000000-0005-0000-0000-0000F7390000}"/>
    <cellStyle name="Vstup 3 2 3 4 2 2" xfId="21741" xr:uid="{00000000-0005-0000-0000-0000F8390000}"/>
    <cellStyle name="Vstup 3 2 3 4 3" xfId="20219" xr:uid="{00000000-0005-0000-0000-0000F9390000}"/>
    <cellStyle name="Vstup 3 2 3 5" xfId="14770" xr:uid="{00000000-0005-0000-0000-0000FA390000}"/>
    <cellStyle name="Vstup 3 2 3 5 2" xfId="20598" xr:uid="{00000000-0005-0000-0000-0000FB390000}"/>
    <cellStyle name="Vstup 3 2 3 6" xfId="16743" xr:uid="{00000000-0005-0000-0000-0000FC390000}"/>
    <cellStyle name="Vstup 3 2 3 6 2" xfId="22567" xr:uid="{00000000-0005-0000-0000-0000FD390000}"/>
    <cellStyle name="Vstup 3 2 3 7" xfId="17256" xr:uid="{00000000-0005-0000-0000-0000FE390000}"/>
    <cellStyle name="Vstup 3 2 3 7 2" xfId="23080" xr:uid="{00000000-0005-0000-0000-0000FF390000}"/>
    <cellStyle name="Vstup 3 2 3 8" xfId="17756" xr:uid="{00000000-0005-0000-0000-0000003A0000}"/>
    <cellStyle name="Vstup 3 2 3 8 2" xfId="23580" xr:uid="{00000000-0005-0000-0000-0000013A0000}"/>
    <cellStyle name="Vstup 3 2 3 9" xfId="18213" xr:uid="{00000000-0005-0000-0000-0000023A0000}"/>
    <cellStyle name="Vstup 3 2 3 9 2" xfId="24037" xr:uid="{00000000-0005-0000-0000-0000033A0000}"/>
    <cellStyle name="Vstup 3 2 4" xfId="13390" xr:uid="{00000000-0005-0000-0000-0000043A0000}"/>
    <cellStyle name="Vstup 3 2 4 2" xfId="15027" xr:uid="{00000000-0005-0000-0000-0000053A0000}"/>
    <cellStyle name="Vstup 3 2 4 2 2" xfId="20852" xr:uid="{00000000-0005-0000-0000-0000063A0000}"/>
    <cellStyle name="Vstup 3 2 4 3" xfId="19328" xr:uid="{00000000-0005-0000-0000-0000073A0000}"/>
    <cellStyle name="Vstup 3 2 5" xfId="13595" xr:uid="{00000000-0005-0000-0000-0000083A0000}"/>
    <cellStyle name="Vstup 3 2 5 2" xfId="15232" xr:uid="{00000000-0005-0000-0000-0000093A0000}"/>
    <cellStyle name="Vstup 3 2 5 2 2" xfId="21057" xr:uid="{00000000-0005-0000-0000-00000A3A0000}"/>
    <cellStyle name="Vstup 3 2 5 3" xfId="19533" xr:uid="{00000000-0005-0000-0000-00000B3A0000}"/>
    <cellStyle name="Vstup 3 2 6" xfId="13685" xr:uid="{00000000-0005-0000-0000-00000C3A0000}"/>
    <cellStyle name="Vstup 3 2 6 2" xfId="15320" xr:uid="{00000000-0005-0000-0000-00000D3A0000}"/>
    <cellStyle name="Vstup 3 2 6 2 2" xfId="21145" xr:uid="{00000000-0005-0000-0000-00000E3A0000}"/>
    <cellStyle name="Vstup 3 2 6 3" xfId="19621" xr:uid="{00000000-0005-0000-0000-00000F3A0000}"/>
    <cellStyle name="Vstup 3 2 7" xfId="14541" xr:uid="{00000000-0005-0000-0000-0000103A0000}"/>
    <cellStyle name="Vstup 3 2 7 2" xfId="16134" xr:uid="{00000000-0005-0000-0000-0000113A0000}"/>
    <cellStyle name="Vstup 3 2 7 2 2" xfId="21959" xr:uid="{00000000-0005-0000-0000-0000123A0000}"/>
    <cellStyle name="Vstup 3 2 7 3" xfId="20437" xr:uid="{00000000-0005-0000-0000-0000133A0000}"/>
    <cellStyle name="Vstup 3 2 8" xfId="16278" xr:uid="{00000000-0005-0000-0000-0000143A0000}"/>
    <cellStyle name="Vstup 3 2 8 2" xfId="22102" xr:uid="{00000000-0005-0000-0000-0000153A0000}"/>
    <cellStyle name="Vstup 3 2 9" xfId="16346" xr:uid="{00000000-0005-0000-0000-0000163A0000}"/>
    <cellStyle name="Vstup 3 2 9 2" xfId="22170" xr:uid="{00000000-0005-0000-0000-0000173A0000}"/>
    <cellStyle name="Vstup 3 3" xfId="13076" xr:uid="{00000000-0005-0000-0000-0000183A0000}"/>
    <cellStyle name="Vstup 3 3 10" xfId="18605" xr:uid="{00000000-0005-0000-0000-0000193A0000}"/>
    <cellStyle name="Vstup 3 3 10 2" xfId="24429" xr:uid="{00000000-0005-0000-0000-00001A3A0000}"/>
    <cellStyle name="Vstup 3 3 11" xfId="19019" xr:uid="{00000000-0005-0000-0000-00001B3A0000}"/>
    <cellStyle name="Vstup 3 3 2" xfId="13727" xr:uid="{00000000-0005-0000-0000-00001C3A0000}"/>
    <cellStyle name="Vstup 3 3 2 2" xfId="15362" xr:uid="{00000000-0005-0000-0000-00001D3A0000}"/>
    <cellStyle name="Vstup 3 3 2 2 2" xfId="21187" xr:uid="{00000000-0005-0000-0000-00001E3A0000}"/>
    <cellStyle name="Vstup 3 3 2 3" xfId="19663" xr:uid="{00000000-0005-0000-0000-00001F3A0000}"/>
    <cellStyle name="Vstup 3 3 3" xfId="14021" xr:uid="{00000000-0005-0000-0000-0000203A0000}"/>
    <cellStyle name="Vstup 3 3 3 2" xfId="15615" xr:uid="{00000000-0005-0000-0000-0000213A0000}"/>
    <cellStyle name="Vstup 3 3 3 2 2" xfId="21440" xr:uid="{00000000-0005-0000-0000-0000223A0000}"/>
    <cellStyle name="Vstup 3 3 3 3" xfId="19918" xr:uid="{00000000-0005-0000-0000-0000233A0000}"/>
    <cellStyle name="Vstup 3 3 4" xfId="14274" xr:uid="{00000000-0005-0000-0000-0000243A0000}"/>
    <cellStyle name="Vstup 3 3 4 2" xfId="15868" xr:uid="{00000000-0005-0000-0000-0000253A0000}"/>
    <cellStyle name="Vstup 3 3 4 2 2" xfId="21693" xr:uid="{00000000-0005-0000-0000-0000263A0000}"/>
    <cellStyle name="Vstup 3 3 4 3" xfId="20171" xr:uid="{00000000-0005-0000-0000-0000273A0000}"/>
    <cellStyle name="Vstup 3 3 5" xfId="14722" xr:uid="{00000000-0005-0000-0000-0000283A0000}"/>
    <cellStyle name="Vstup 3 3 5 2" xfId="20550" xr:uid="{00000000-0005-0000-0000-0000293A0000}"/>
    <cellStyle name="Vstup 3 3 6" xfId="16678" xr:uid="{00000000-0005-0000-0000-00002A3A0000}"/>
    <cellStyle name="Vstup 3 3 6 2" xfId="22502" xr:uid="{00000000-0005-0000-0000-00002B3A0000}"/>
    <cellStyle name="Vstup 3 3 7" xfId="17191" xr:uid="{00000000-0005-0000-0000-00002C3A0000}"/>
    <cellStyle name="Vstup 3 3 7 2" xfId="23015" xr:uid="{00000000-0005-0000-0000-00002D3A0000}"/>
    <cellStyle name="Vstup 3 3 8" xfId="17691" xr:uid="{00000000-0005-0000-0000-00002E3A0000}"/>
    <cellStyle name="Vstup 3 3 8 2" xfId="23515" xr:uid="{00000000-0005-0000-0000-00002F3A0000}"/>
    <cellStyle name="Vstup 3 3 9" xfId="18148" xr:uid="{00000000-0005-0000-0000-0000303A0000}"/>
    <cellStyle name="Vstup 3 3 9 2" xfId="23972" xr:uid="{00000000-0005-0000-0000-0000313A0000}"/>
    <cellStyle name="Vstup 3 4" xfId="13342" xr:uid="{00000000-0005-0000-0000-0000323A0000}"/>
    <cellStyle name="Vstup 3 4 2" xfId="14979" xr:uid="{00000000-0005-0000-0000-0000333A0000}"/>
    <cellStyle name="Vstup 3 4 2 2" xfId="20804" xr:uid="{00000000-0005-0000-0000-0000343A0000}"/>
    <cellStyle name="Vstup 3 4 3" xfId="19280" xr:uid="{00000000-0005-0000-0000-0000353A0000}"/>
    <cellStyle name="Vstup 3 5" xfId="13643" xr:uid="{00000000-0005-0000-0000-0000363A0000}"/>
    <cellStyle name="Vstup 3 5 2" xfId="15280" xr:uid="{00000000-0005-0000-0000-0000373A0000}"/>
    <cellStyle name="Vstup 3 5 2 2" xfId="21105" xr:uid="{00000000-0005-0000-0000-0000383A0000}"/>
    <cellStyle name="Vstup 3 5 3" xfId="19581" xr:uid="{00000000-0005-0000-0000-0000393A0000}"/>
    <cellStyle name="Vstup 3 6" xfId="16277" xr:uid="{00000000-0005-0000-0000-00003A3A0000}"/>
    <cellStyle name="Vstup 3 6 2" xfId="22101" xr:uid="{00000000-0005-0000-0000-00003B3A0000}"/>
    <cellStyle name="Vstup 3 7" xfId="16347" xr:uid="{00000000-0005-0000-0000-00003C3A0000}"/>
    <cellStyle name="Vstup 3 7 2" xfId="22171" xr:uid="{00000000-0005-0000-0000-00003D3A0000}"/>
    <cellStyle name="Vstup 3 8" xfId="16408" xr:uid="{00000000-0005-0000-0000-00003E3A0000}"/>
    <cellStyle name="Vstup 3 8 2" xfId="22232" xr:uid="{00000000-0005-0000-0000-00003F3A0000}"/>
    <cellStyle name="Vstup 4" xfId="237" xr:uid="{00000000-0005-0000-0000-0000403A0000}"/>
    <cellStyle name="Vstup 4 2" xfId="288" xr:uid="{00000000-0005-0000-0000-0000413A0000}"/>
    <cellStyle name="Vstup 4 2 10" xfId="16405" xr:uid="{00000000-0005-0000-0000-0000423A0000}"/>
    <cellStyle name="Vstup 4 2 10 2" xfId="22229" xr:uid="{00000000-0005-0000-0000-0000433A0000}"/>
    <cellStyle name="Vstup 4 2 11" xfId="18929" xr:uid="{00000000-0005-0000-0000-0000443A0000}"/>
    <cellStyle name="Vstup 4 2 2" xfId="13240" xr:uid="{00000000-0005-0000-0000-0000453A0000}"/>
    <cellStyle name="Vstup 4 2 2 2" xfId="13890" xr:uid="{00000000-0005-0000-0000-0000463A0000}"/>
    <cellStyle name="Vstup 4 2 2 2 10" xfId="19826" xr:uid="{00000000-0005-0000-0000-0000473A0000}"/>
    <cellStyle name="Vstup 4 2 2 2 2" xfId="15525" xr:uid="{00000000-0005-0000-0000-0000483A0000}"/>
    <cellStyle name="Vstup 4 2 2 2 2 2" xfId="16830" xr:uid="{00000000-0005-0000-0000-0000493A0000}"/>
    <cellStyle name="Vstup 4 2 2 2 2 2 2" xfId="17343" xr:uid="{00000000-0005-0000-0000-00004A3A0000}"/>
    <cellStyle name="Vstup 4 2 2 2 2 2 2 2" xfId="23167" xr:uid="{00000000-0005-0000-0000-00004B3A0000}"/>
    <cellStyle name="Vstup 4 2 2 2 2 2 3" xfId="17843" xr:uid="{00000000-0005-0000-0000-00004C3A0000}"/>
    <cellStyle name="Vstup 4 2 2 2 2 2 3 2" xfId="23667" xr:uid="{00000000-0005-0000-0000-00004D3A0000}"/>
    <cellStyle name="Vstup 4 2 2 2 2 2 4" xfId="18300" xr:uid="{00000000-0005-0000-0000-00004E3A0000}"/>
    <cellStyle name="Vstup 4 2 2 2 2 2 4 2" xfId="24124" xr:uid="{00000000-0005-0000-0000-00004F3A0000}"/>
    <cellStyle name="Vstup 4 2 2 2 2 2 5" xfId="18757" xr:uid="{00000000-0005-0000-0000-0000503A0000}"/>
    <cellStyle name="Vstup 4 2 2 2 2 2 5 2" xfId="24581" xr:uid="{00000000-0005-0000-0000-0000513A0000}"/>
    <cellStyle name="Vstup 4 2 2 2 2 2 6" xfId="22654" xr:uid="{00000000-0005-0000-0000-0000523A0000}"/>
    <cellStyle name="Vstup 4 2 2 2 2 3" xfId="16934" xr:uid="{00000000-0005-0000-0000-0000533A0000}"/>
    <cellStyle name="Vstup 4 2 2 2 2 3 2" xfId="17447" xr:uid="{00000000-0005-0000-0000-0000543A0000}"/>
    <cellStyle name="Vstup 4 2 2 2 2 3 2 2" xfId="23271" xr:uid="{00000000-0005-0000-0000-0000553A0000}"/>
    <cellStyle name="Vstup 4 2 2 2 2 3 3" xfId="17947" xr:uid="{00000000-0005-0000-0000-0000563A0000}"/>
    <cellStyle name="Vstup 4 2 2 2 2 3 3 2" xfId="23771" xr:uid="{00000000-0005-0000-0000-0000573A0000}"/>
    <cellStyle name="Vstup 4 2 2 2 2 3 4" xfId="18404" xr:uid="{00000000-0005-0000-0000-0000583A0000}"/>
    <cellStyle name="Vstup 4 2 2 2 2 3 4 2" xfId="24228" xr:uid="{00000000-0005-0000-0000-0000593A0000}"/>
    <cellStyle name="Vstup 4 2 2 2 2 3 5" xfId="18861" xr:uid="{00000000-0005-0000-0000-00005A3A0000}"/>
    <cellStyle name="Vstup 4 2 2 2 2 3 5 2" xfId="24685" xr:uid="{00000000-0005-0000-0000-00005B3A0000}"/>
    <cellStyle name="Vstup 4 2 2 2 2 3 6" xfId="22758" xr:uid="{00000000-0005-0000-0000-00005C3A0000}"/>
    <cellStyle name="Vstup 4 2 2 2 2 4" xfId="16582" xr:uid="{00000000-0005-0000-0000-00005D3A0000}"/>
    <cellStyle name="Vstup 4 2 2 2 2 4 2" xfId="22406" xr:uid="{00000000-0005-0000-0000-00005E3A0000}"/>
    <cellStyle name="Vstup 4 2 2 2 2 5" xfId="17095" xr:uid="{00000000-0005-0000-0000-00005F3A0000}"/>
    <cellStyle name="Vstup 4 2 2 2 2 5 2" xfId="22919" xr:uid="{00000000-0005-0000-0000-0000603A0000}"/>
    <cellStyle name="Vstup 4 2 2 2 2 6" xfId="17595" xr:uid="{00000000-0005-0000-0000-0000613A0000}"/>
    <cellStyle name="Vstup 4 2 2 2 2 6 2" xfId="23419" xr:uid="{00000000-0005-0000-0000-0000623A0000}"/>
    <cellStyle name="Vstup 4 2 2 2 2 7" xfId="18052" xr:uid="{00000000-0005-0000-0000-0000633A0000}"/>
    <cellStyle name="Vstup 4 2 2 2 2 7 2" xfId="23876" xr:uid="{00000000-0005-0000-0000-0000643A0000}"/>
    <cellStyle name="Vstup 4 2 2 2 2 8" xfId="18509" xr:uid="{00000000-0005-0000-0000-0000653A0000}"/>
    <cellStyle name="Vstup 4 2 2 2 2 8 2" xfId="24333" xr:uid="{00000000-0005-0000-0000-0000663A0000}"/>
    <cellStyle name="Vstup 4 2 2 2 2 9" xfId="21350" xr:uid="{00000000-0005-0000-0000-0000673A0000}"/>
    <cellStyle name="Vstup 4 2 2 2 3" xfId="16782" xr:uid="{00000000-0005-0000-0000-0000683A0000}"/>
    <cellStyle name="Vstup 4 2 2 2 3 2" xfId="17295" xr:uid="{00000000-0005-0000-0000-0000693A0000}"/>
    <cellStyle name="Vstup 4 2 2 2 3 2 2" xfId="23119" xr:uid="{00000000-0005-0000-0000-00006A3A0000}"/>
    <cellStyle name="Vstup 4 2 2 2 3 3" xfId="17795" xr:uid="{00000000-0005-0000-0000-00006B3A0000}"/>
    <cellStyle name="Vstup 4 2 2 2 3 3 2" xfId="23619" xr:uid="{00000000-0005-0000-0000-00006C3A0000}"/>
    <cellStyle name="Vstup 4 2 2 2 3 4" xfId="18252" xr:uid="{00000000-0005-0000-0000-00006D3A0000}"/>
    <cellStyle name="Vstup 4 2 2 2 3 4 2" xfId="24076" xr:uid="{00000000-0005-0000-0000-00006E3A0000}"/>
    <cellStyle name="Vstup 4 2 2 2 3 5" xfId="18709" xr:uid="{00000000-0005-0000-0000-00006F3A0000}"/>
    <cellStyle name="Vstup 4 2 2 2 3 5 2" xfId="24533" xr:uid="{00000000-0005-0000-0000-0000703A0000}"/>
    <cellStyle name="Vstup 4 2 2 2 3 6" xfId="22606" xr:uid="{00000000-0005-0000-0000-0000713A0000}"/>
    <cellStyle name="Vstup 4 2 2 2 4" xfId="16886" xr:uid="{00000000-0005-0000-0000-0000723A0000}"/>
    <cellStyle name="Vstup 4 2 2 2 4 2" xfId="17399" xr:uid="{00000000-0005-0000-0000-0000733A0000}"/>
    <cellStyle name="Vstup 4 2 2 2 4 2 2" xfId="23223" xr:uid="{00000000-0005-0000-0000-0000743A0000}"/>
    <cellStyle name="Vstup 4 2 2 2 4 3" xfId="17899" xr:uid="{00000000-0005-0000-0000-0000753A0000}"/>
    <cellStyle name="Vstup 4 2 2 2 4 3 2" xfId="23723" xr:uid="{00000000-0005-0000-0000-0000763A0000}"/>
    <cellStyle name="Vstup 4 2 2 2 4 4" xfId="18356" xr:uid="{00000000-0005-0000-0000-0000773A0000}"/>
    <cellStyle name="Vstup 4 2 2 2 4 4 2" xfId="24180" xr:uid="{00000000-0005-0000-0000-0000783A0000}"/>
    <cellStyle name="Vstup 4 2 2 2 4 5" xfId="18813" xr:uid="{00000000-0005-0000-0000-0000793A0000}"/>
    <cellStyle name="Vstup 4 2 2 2 4 5 2" xfId="24637" xr:uid="{00000000-0005-0000-0000-00007A3A0000}"/>
    <cellStyle name="Vstup 4 2 2 2 4 6" xfId="22710" xr:uid="{00000000-0005-0000-0000-00007B3A0000}"/>
    <cellStyle name="Vstup 4 2 2 2 5" xfId="16534" xr:uid="{00000000-0005-0000-0000-00007C3A0000}"/>
    <cellStyle name="Vstup 4 2 2 2 5 2" xfId="22358" xr:uid="{00000000-0005-0000-0000-00007D3A0000}"/>
    <cellStyle name="Vstup 4 2 2 2 6" xfId="17047" xr:uid="{00000000-0005-0000-0000-00007E3A0000}"/>
    <cellStyle name="Vstup 4 2 2 2 6 2" xfId="22871" xr:uid="{00000000-0005-0000-0000-00007F3A0000}"/>
    <cellStyle name="Vstup 4 2 2 2 7" xfId="17547" xr:uid="{00000000-0005-0000-0000-0000803A0000}"/>
    <cellStyle name="Vstup 4 2 2 2 7 2" xfId="23371" xr:uid="{00000000-0005-0000-0000-0000813A0000}"/>
    <cellStyle name="Vstup 4 2 2 2 8" xfId="18004" xr:uid="{00000000-0005-0000-0000-0000823A0000}"/>
    <cellStyle name="Vstup 4 2 2 2 8 2" xfId="23828" xr:uid="{00000000-0005-0000-0000-0000833A0000}"/>
    <cellStyle name="Vstup 4 2 2 2 9" xfId="18461" xr:uid="{00000000-0005-0000-0000-0000843A0000}"/>
    <cellStyle name="Vstup 4 2 2 2 9 2" xfId="24285" xr:uid="{00000000-0005-0000-0000-0000853A0000}"/>
    <cellStyle name="Vstup 4 2 2 3" xfId="14184" xr:uid="{00000000-0005-0000-0000-0000863A0000}"/>
    <cellStyle name="Vstup 4 2 2 3 2" xfId="15778" xr:uid="{00000000-0005-0000-0000-0000873A0000}"/>
    <cellStyle name="Vstup 4 2 2 3 2 2" xfId="21603" xr:uid="{00000000-0005-0000-0000-0000883A0000}"/>
    <cellStyle name="Vstup 4 2 2 3 3" xfId="16624" xr:uid="{00000000-0005-0000-0000-0000893A0000}"/>
    <cellStyle name="Vstup 4 2 2 3 3 2" xfId="22448" xr:uid="{00000000-0005-0000-0000-00008A3A0000}"/>
    <cellStyle name="Vstup 4 2 2 3 4" xfId="17137" xr:uid="{00000000-0005-0000-0000-00008B3A0000}"/>
    <cellStyle name="Vstup 4 2 2 3 4 2" xfId="22961" xr:uid="{00000000-0005-0000-0000-00008C3A0000}"/>
    <cellStyle name="Vstup 4 2 2 3 5" xfId="17637" xr:uid="{00000000-0005-0000-0000-00008D3A0000}"/>
    <cellStyle name="Vstup 4 2 2 3 5 2" xfId="23461" xr:uid="{00000000-0005-0000-0000-00008E3A0000}"/>
    <cellStyle name="Vstup 4 2 2 3 6" xfId="18094" xr:uid="{00000000-0005-0000-0000-00008F3A0000}"/>
    <cellStyle name="Vstup 4 2 2 3 6 2" xfId="23918" xr:uid="{00000000-0005-0000-0000-0000903A0000}"/>
    <cellStyle name="Vstup 4 2 2 3 7" xfId="18551" xr:uid="{00000000-0005-0000-0000-0000913A0000}"/>
    <cellStyle name="Vstup 4 2 2 3 7 2" xfId="24375" xr:uid="{00000000-0005-0000-0000-0000923A0000}"/>
    <cellStyle name="Vstup 4 2 2 3 8" xfId="20081" xr:uid="{00000000-0005-0000-0000-0000933A0000}"/>
    <cellStyle name="Vstup 4 2 2 4" xfId="14437" xr:uid="{00000000-0005-0000-0000-0000943A0000}"/>
    <cellStyle name="Vstup 4 2 2 4 2" xfId="16031" xr:uid="{00000000-0005-0000-0000-0000953A0000}"/>
    <cellStyle name="Vstup 4 2 2 4 2 2" xfId="21856" xr:uid="{00000000-0005-0000-0000-0000963A0000}"/>
    <cellStyle name="Vstup 4 2 2 4 3" xfId="20334" xr:uid="{00000000-0005-0000-0000-0000973A0000}"/>
    <cellStyle name="Vstup 4 2 2 5" xfId="14885" xr:uid="{00000000-0005-0000-0000-0000983A0000}"/>
    <cellStyle name="Vstup 4 2 2 5 2" xfId="20713" xr:uid="{00000000-0005-0000-0000-0000993A0000}"/>
    <cellStyle name="Vstup 4 2 2 6" xfId="16476" xr:uid="{00000000-0005-0000-0000-00009A3A0000}"/>
    <cellStyle name="Vstup 4 2 2 6 2" xfId="22300" xr:uid="{00000000-0005-0000-0000-00009B3A0000}"/>
    <cellStyle name="Vstup 4 2 2 7" xfId="16989" xr:uid="{00000000-0005-0000-0000-00009C3A0000}"/>
    <cellStyle name="Vstup 4 2 2 7 2" xfId="22813" xr:uid="{00000000-0005-0000-0000-00009D3A0000}"/>
    <cellStyle name="Vstup 4 2 2 8" xfId="19182" xr:uid="{00000000-0005-0000-0000-00009E3A0000}"/>
    <cellStyle name="Vstup 4 2 3" xfId="13130" xr:uid="{00000000-0005-0000-0000-00009F3A0000}"/>
    <cellStyle name="Vstup 4 2 3 10" xfId="18603" xr:uid="{00000000-0005-0000-0000-0000A03A0000}"/>
    <cellStyle name="Vstup 4 2 3 10 2" xfId="24427" xr:uid="{00000000-0005-0000-0000-0000A13A0000}"/>
    <cellStyle name="Vstup 4 2 3 11" xfId="19073" xr:uid="{00000000-0005-0000-0000-0000A23A0000}"/>
    <cellStyle name="Vstup 4 2 3 2" xfId="13781" xr:uid="{00000000-0005-0000-0000-0000A33A0000}"/>
    <cellStyle name="Vstup 4 2 3 2 2" xfId="15416" xr:uid="{00000000-0005-0000-0000-0000A43A0000}"/>
    <cellStyle name="Vstup 4 2 3 2 2 2" xfId="21241" xr:uid="{00000000-0005-0000-0000-0000A53A0000}"/>
    <cellStyle name="Vstup 4 2 3 2 3" xfId="19717" xr:uid="{00000000-0005-0000-0000-0000A63A0000}"/>
    <cellStyle name="Vstup 4 2 3 3" xfId="14075" xr:uid="{00000000-0005-0000-0000-0000A73A0000}"/>
    <cellStyle name="Vstup 4 2 3 3 2" xfId="15669" xr:uid="{00000000-0005-0000-0000-0000A83A0000}"/>
    <cellStyle name="Vstup 4 2 3 3 2 2" xfId="21494" xr:uid="{00000000-0005-0000-0000-0000A93A0000}"/>
    <cellStyle name="Vstup 4 2 3 3 3" xfId="19972" xr:uid="{00000000-0005-0000-0000-0000AA3A0000}"/>
    <cellStyle name="Vstup 4 2 3 4" xfId="14328" xr:uid="{00000000-0005-0000-0000-0000AB3A0000}"/>
    <cellStyle name="Vstup 4 2 3 4 2" xfId="15922" xr:uid="{00000000-0005-0000-0000-0000AC3A0000}"/>
    <cellStyle name="Vstup 4 2 3 4 2 2" xfId="21747" xr:uid="{00000000-0005-0000-0000-0000AD3A0000}"/>
    <cellStyle name="Vstup 4 2 3 4 3" xfId="20225" xr:uid="{00000000-0005-0000-0000-0000AE3A0000}"/>
    <cellStyle name="Vstup 4 2 3 5" xfId="14776" xr:uid="{00000000-0005-0000-0000-0000AF3A0000}"/>
    <cellStyle name="Vstup 4 2 3 5 2" xfId="20604" xr:uid="{00000000-0005-0000-0000-0000B03A0000}"/>
    <cellStyle name="Vstup 4 2 3 6" xfId="16676" xr:uid="{00000000-0005-0000-0000-0000B13A0000}"/>
    <cellStyle name="Vstup 4 2 3 6 2" xfId="22500" xr:uid="{00000000-0005-0000-0000-0000B23A0000}"/>
    <cellStyle name="Vstup 4 2 3 7" xfId="17189" xr:uid="{00000000-0005-0000-0000-0000B33A0000}"/>
    <cellStyle name="Vstup 4 2 3 7 2" xfId="23013" xr:uid="{00000000-0005-0000-0000-0000B43A0000}"/>
    <cellStyle name="Vstup 4 2 3 8" xfId="17689" xr:uid="{00000000-0005-0000-0000-0000B53A0000}"/>
    <cellStyle name="Vstup 4 2 3 8 2" xfId="23513" xr:uid="{00000000-0005-0000-0000-0000B63A0000}"/>
    <cellStyle name="Vstup 4 2 3 9" xfId="18146" xr:uid="{00000000-0005-0000-0000-0000B73A0000}"/>
    <cellStyle name="Vstup 4 2 3 9 2" xfId="23970" xr:uid="{00000000-0005-0000-0000-0000B83A0000}"/>
    <cellStyle name="Vstup 4 2 4" xfId="13396" xr:uid="{00000000-0005-0000-0000-0000B93A0000}"/>
    <cellStyle name="Vstup 4 2 4 2" xfId="15033" xr:uid="{00000000-0005-0000-0000-0000BA3A0000}"/>
    <cellStyle name="Vstup 4 2 4 2 2" xfId="20858" xr:uid="{00000000-0005-0000-0000-0000BB3A0000}"/>
    <cellStyle name="Vstup 4 2 4 3" xfId="19334" xr:uid="{00000000-0005-0000-0000-0000BC3A0000}"/>
    <cellStyle name="Vstup 4 2 5" xfId="13589" xr:uid="{00000000-0005-0000-0000-0000BD3A0000}"/>
    <cellStyle name="Vstup 4 2 5 2" xfId="15226" xr:uid="{00000000-0005-0000-0000-0000BE3A0000}"/>
    <cellStyle name="Vstup 4 2 5 2 2" xfId="21051" xr:uid="{00000000-0005-0000-0000-0000BF3A0000}"/>
    <cellStyle name="Vstup 4 2 5 3" xfId="19527" xr:uid="{00000000-0005-0000-0000-0000C03A0000}"/>
    <cellStyle name="Vstup 4 2 6" xfId="13422" xr:uid="{00000000-0005-0000-0000-0000C13A0000}"/>
    <cellStyle name="Vstup 4 2 6 2" xfId="15059" xr:uid="{00000000-0005-0000-0000-0000C23A0000}"/>
    <cellStyle name="Vstup 4 2 6 2 2" xfId="20884" xr:uid="{00000000-0005-0000-0000-0000C33A0000}"/>
    <cellStyle name="Vstup 4 2 6 3" xfId="19360" xr:uid="{00000000-0005-0000-0000-0000C43A0000}"/>
    <cellStyle name="Vstup 4 2 7" xfId="14547" xr:uid="{00000000-0005-0000-0000-0000C53A0000}"/>
    <cellStyle name="Vstup 4 2 7 2" xfId="16140" xr:uid="{00000000-0005-0000-0000-0000C63A0000}"/>
    <cellStyle name="Vstup 4 2 7 2 2" xfId="21965" xr:uid="{00000000-0005-0000-0000-0000C73A0000}"/>
    <cellStyle name="Vstup 4 2 7 3" xfId="20443" xr:uid="{00000000-0005-0000-0000-0000C83A0000}"/>
    <cellStyle name="Vstup 4 2 8" xfId="16280" xr:uid="{00000000-0005-0000-0000-0000C93A0000}"/>
    <cellStyle name="Vstup 4 2 8 2" xfId="22104" xr:uid="{00000000-0005-0000-0000-0000CA3A0000}"/>
    <cellStyle name="Vstup 4 2 9" xfId="16344" xr:uid="{00000000-0005-0000-0000-0000CB3A0000}"/>
    <cellStyle name="Vstup 4 2 9 2" xfId="22168" xr:uid="{00000000-0005-0000-0000-0000CC3A0000}"/>
    <cellStyle name="Vstup 4 3" xfId="13082" xr:uid="{00000000-0005-0000-0000-0000CD3A0000}"/>
    <cellStyle name="Vstup 4 3 10" xfId="18604" xr:uid="{00000000-0005-0000-0000-0000CE3A0000}"/>
    <cellStyle name="Vstup 4 3 10 2" xfId="24428" xr:uid="{00000000-0005-0000-0000-0000CF3A0000}"/>
    <cellStyle name="Vstup 4 3 11" xfId="19025" xr:uid="{00000000-0005-0000-0000-0000D03A0000}"/>
    <cellStyle name="Vstup 4 3 2" xfId="13733" xr:uid="{00000000-0005-0000-0000-0000D13A0000}"/>
    <cellStyle name="Vstup 4 3 2 2" xfId="15368" xr:uid="{00000000-0005-0000-0000-0000D23A0000}"/>
    <cellStyle name="Vstup 4 3 2 2 2" xfId="21193" xr:uid="{00000000-0005-0000-0000-0000D33A0000}"/>
    <cellStyle name="Vstup 4 3 2 3" xfId="19669" xr:uid="{00000000-0005-0000-0000-0000D43A0000}"/>
    <cellStyle name="Vstup 4 3 3" xfId="14027" xr:uid="{00000000-0005-0000-0000-0000D53A0000}"/>
    <cellStyle name="Vstup 4 3 3 2" xfId="15621" xr:uid="{00000000-0005-0000-0000-0000D63A0000}"/>
    <cellStyle name="Vstup 4 3 3 2 2" xfId="21446" xr:uid="{00000000-0005-0000-0000-0000D73A0000}"/>
    <cellStyle name="Vstup 4 3 3 3" xfId="19924" xr:uid="{00000000-0005-0000-0000-0000D83A0000}"/>
    <cellStyle name="Vstup 4 3 4" xfId="14280" xr:uid="{00000000-0005-0000-0000-0000D93A0000}"/>
    <cellStyle name="Vstup 4 3 4 2" xfId="15874" xr:uid="{00000000-0005-0000-0000-0000DA3A0000}"/>
    <cellStyle name="Vstup 4 3 4 2 2" xfId="21699" xr:uid="{00000000-0005-0000-0000-0000DB3A0000}"/>
    <cellStyle name="Vstup 4 3 4 3" xfId="20177" xr:uid="{00000000-0005-0000-0000-0000DC3A0000}"/>
    <cellStyle name="Vstup 4 3 5" xfId="14728" xr:uid="{00000000-0005-0000-0000-0000DD3A0000}"/>
    <cellStyle name="Vstup 4 3 5 2" xfId="20556" xr:uid="{00000000-0005-0000-0000-0000DE3A0000}"/>
    <cellStyle name="Vstup 4 3 6" xfId="16677" xr:uid="{00000000-0005-0000-0000-0000DF3A0000}"/>
    <cellStyle name="Vstup 4 3 6 2" xfId="22501" xr:uid="{00000000-0005-0000-0000-0000E03A0000}"/>
    <cellStyle name="Vstup 4 3 7" xfId="17190" xr:uid="{00000000-0005-0000-0000-0000E13A0000}"/>
    <cellStyle name="Vstup 4 3 7 2" xfId="23014" xr:uid="{00000000-0005-0000-0000-0000E23A0000}"/>
    <cellStyle name="Vstup 4 3 8" xfId="17690" xr:uid="{00000000-0005-0000-0000-0000E33A0000}"/>
    <cellStyle name="Vstup 4 3 8 2" xfId="23514" xr:uid="{00000000-0005-0000-0000-0000E43A0000}"/>
    <cellStyle name="Vstup 4 3 9" xfId="18147" xr:uid="{00000000-0005-0000-0000-0000E53A0000}"/>
    <cellStyle name="Vstup 4 3 9 2" xfId="23971" xr:uid="{00000000-0005-0000-0000-0000E63A0000}"/>
    <cellStyle name="Vstup 4 4" xfId="13348" xr:uid="{00000000-0005-0000-0000-0000E73A0000}"/>
    <cellStyle name="Vstup 4 4 2" xfId="14985" xr:uid="{00000000-0005-0000-0000-0000E83A0000}"/>
    <cellStyle name="Vstup 4 4 2 2" xfId="20810" xr:uid="{00000000-0005-0000-0000-0000E93A0000}"/>
    <cellStyle name="Vstup 4 4 3" xfId="19286" xr:uid="{00000000-0005-0000-0000-0000EA3A0000}"/>
    <cellStyle name="Vstup 4 5" xfId="13637" xr:uid="{00000000-0005-0000-0000-0000EB3A0000}"/>
    <cellStyle name="Vstup 4 5 2" xfId="15274" xr:uid="{00000000-0005-0000-0000-0000EC3A0000}"/>
    <cellStyle name="Vstup 4 5 2 2" xfId="21099" xr:uid="{00000000-0005-0000-0000-0000ED3A0000}"/>
    <cellStyle name="Vstup 4 5 3" xfId="19575" xr:uid="{00000000-0005-0000-0000-0000EE3A0000}"/>
    <cellStyle name="Vstup 4 6" xfId="16279" xr:uid="{00000000-0005-0000-0000-0000EF3A0000}"/>
    <cellStyle name="Vstup 4 6 2" xfId="22103" xr:uid="{00000000-0005-0000-0000-0000F03A0000}"/>
    <cellStyle name="Vstup 4 7" xfId="16345" xr:uid="{00000000-0005-0000-0000-0000F13A0000}"/>
    <cellStyle name="Vstup 4 7 2" xfId="22169" xr:uid="{00000000-0005-0000-0000-0000F23A0000}"/>
    <cellStyle name="Vstup 4 8" xfId="16406" xr:uid="{00000000-0005-0000-0000-0000F33A0000}"/>
    <cellStyle name="Vstup 4 8 2" xfId="22230" xr:uid="{00000000-0005-0000-0000-0000F43A0000}"/>
    <cellStyle name="Vstup 5" xfId="258" xr:uid="{00000000-0005-0000-0000-0000F53A0000}"/>
    <cellStyle name="Vstup 5 10" xfId="16404" xr:uid="{00000000-0005-0000-0000-0000F63A0000}"/>
    <cellStyle name="Vstup 5 10 2" xfId="22228" xr:uid="{00000000-0005-0000-0000-0000F73A0000}"/>
    <cellStyle name="Vstup 5 11" xfId="18901" xr:uid="{00000000-0005-0000-0000-0000F83A0000}"/>
    <cellStyle name="Vstup 5 2" xfId="13212" xr:uid="{00000000-0005-0000-0000-0000F93A0000}"/>
    <cellStyle name="Vstup 5 2 2" xfId="13862" xr:uid="{00000000-0005-0000-0000-0000FA3A0000}"/>
    <cellStyle name="Vstup 5 2 2 10" xfId="19798" xr:uid="{00000000-0005-0000-0000-0000FB3A0000}"/>
    <cellStyle name="Vstup 5 2 2 2" xfId="15497" xr:uid="{00000000-0005-0000-0000-0000FC3A0000}"/>
    <cellStyle name="Vstup 5 2 2 2 2" xfId="16802" xr:uid="{00000000-0005-0000-0000-0000FD3A0000}"/>
    <cellStyle name="Vstup 5 2 2 2 2 2" xfId="17315" xr:uid="{00000000-0005-0000-0000-0000FE3A0000}"/>
    <cellStyle name="Vstup 5 2 2 2 2 2 2" xfId="23139" xr:uid="{00000000-0005-0000-0000-0000FF3A0000}"/>
    <cellStyle name="Vstup 5 2 2 2 2 3" xfId="17815" xr:uid="{00000000-0005-0000-0000-0000003B0000}"/>
    <cellStyle name="Vstup 5 2 2 2 2 3 2" xfId="23639" xr:uid="{00000000-0005-0000-0000-0000013B0000}"/>
    <cellStyle name="Vstup 5 2 2 2 2 4" xfId="18272" xr:uid="{00000000-0005-0000-0000-0000023B0000}"/>
    <cellStyle name="Vstup 5 2 2 2 2 4 2" xfId="24096" xr:uid="{00000000-0005-0000-0000-0000033B0000}"/>
    <cellStyle name="Vstup 5 2 2 2 2 5" xfId="18729" xr:uid="{00000000-0005-0000-0000-0000043B0000}"/>
    <cellStyle name="Vstup 5 2 2 2 2 5 2" xfId="24553" xr:uid="{00000000-0005-0000-0000-0000053B0000}"/>
    <cellStyle name="Vstup 5 2 2 2 2 6" xfId="22626" xr:uid="{00000000-0005-0000-0000-0000063B0000}"/>
    <cellStyle name="Vstup 5 2 2 2 3" xfId="16906" xr:uid="{00000000-0005-0000-0000-0000073B0000}"/>
    <cellStyle name="Vstup 5 2 2 2 3 2" xfId="17419" xr:uid="{00000000-0005-0000-0000-0000083B0000}"/>
    <cellStyle name="Vstup 5 2 2 2 3 2 2" xfId="23243" xr:uid="{00000000-0005-0000-0000-0000093B0000}"/>
    <cellStyle name="Vstup 5 2 2 2 3 3" xfId="17919" xr:uid="{00000000-0005-0000-0000-00000A3B0000}"/>
    <cellStyle name="Vstup 5 2 2 2 3 3 2" xfId="23743" xr:uid="{00000000-0005-0000-0000-00000B3B0000}"/>
    <cellStyle name="Vstup 5 2 2 2 3 4" xfId="18376" xr:uid="{00000000-0005-0000-0000-00000C3B0000}"/>
    <cellStyle name="Vstup 5 2 2 2 3 4 2" xfId="24200" xr:uid="{00000000-0005-0000-0000-00000D3B0000}"/>
    <cellStyle name="Vstup 5 2 2 2 3 5" xfId="18833" xr:uid="{00000000-0005-0000-0000-00000E3B0000}"/>
    <cellStyle name="Vstup 5 2 2 2 3 5 2" xfId="24657" xr:uid="{00000000-0005-0000-0000-00000F3B0000}"/>
    <cellStyle name="Vstup 5 2 2 2 3 6" xfId="22730" xr:uid="{00000000-0005-0000-0000-0000103B0000}"/>
    <cellStyle name="Vstup 5 2 2 2 4" xfId="16554" xr:uid="{00000000-0005-0000-0000-0000113B0000}"/>
    <cellStyle name="Vstup 5 2 2 2 4 2" xfId="22378" xr:uid="{00000000-0005-0000-0000-0000123B0000}"/>
    <cellStyle name="Vstup 5 2 2 2 5" xfId="17067" xr:uid="{00000000-0005-0000-0000-0000133B0000}"/>
    <cellStyle name="Vstup 5 2 2 2 5 2" xfId="22891" xr:uid="{00000000-0005-0000-0000-0000143B0000}"/>
    <cellStyle name="Vstup 5 2 2 2 6" xfId="17567" xr:uid="{00000000-0005-0000-0000-0000153B0000}"/>
    <cellStyle name="Vstup 5 2 2 2 6 2" xfId="23391" xr:uid="{00000000-0005-0000-0000-0000163B0000}"/>
    <cellStyle name="Vstup 5 2 2 2 7" xfId="18024" xr:uid="{00000000-0005-0000-0000-0000173B0000}"/>
    <cellStyle name="Vstup 5 2 2 2 7 2" xfId="23848" xr:uid="{00000000-0005-0000-0000-0000183B0000}"/>
    <cellStyle name="Vstup 5 2 2 2 8" xfId="18481" xr:uid="{00000000-0005-0000-0000-0000193B0000}"/>
    <cellStyle name="Vstup 5 2 2 2 8 2" xfId="24305" xr:uid="{00000000-0005-0000-0000-00001A3B0000}"/>
    <cellStyle name="Vstup 5 2 2 2 9" xfId="21322" xr:uid="{00000000-0005-0000-0000-00001B3B0000}"/>
    <cellStyle name="Vstup 5 2 2 3" xfId="16754" xr:uid="{00000000-0005-0000-0000-00001C3B0000}"/>
    <cellStyle name="Vstup 5 2 2 3 2" xfId="17267" xr:uid="{00000000-0005-0000-0000-00001D3B0000}"/>
    <cellStyle name="Vstup 5 2 2 3 2 2" xfId="23091" xr:uid="{00000000-0005-0000-0000-00001E3B0000}"/>
    <cellStyle name="Vstup 5 2 2 3 3" xfId="17767" xr:uid="{00000000-0005-0000-0000-00001F3B0000}"/>
    <cellStyle name="Vstup 5 2 2 3 3 2" xfId="23591" xr:uid="{00000000-0005-0000-0000-0000203B0000}"/>
    <cellStyle name="Vstup 5 2 2 3 4" xfId="18224" xr:uid="{00000000-0005-0000-0000-0000213B0000}"/>
    <cellStyle name="Vstup 5 2 2 3 4 2" xfId="24048" xr:uid="{00000000-0005-0000-0000-0000223B0000}"/>
    <cellStyle name="Vstup 5 2 2 3 5" xfId="18681" xr:uid="{00000000-0005-0000-0000-0000233B0000}"/>
    <cellStyle name="Vstup 5 2 2 3 5 2" xfId="24505" xr:uid="{00000000-0005-0000-0000-0000243B0000}"/>
    <cellStyle name="Vstup 5 2 2 3 6" xfId="22578" xr:uid="{00000000-0005-0000-0000-0000253B0000}"/>
    <cellStyle name="Vstup 5 2 2 4" xfId="16858" xr:uid="{00000000-0005-0000-0000-0000263B0000}"/>
    <cellStyle name="Vstup 5 2 2 4 2" xfId="17371" xr:uid="{00000000-0005-0000-0000-0000273B0000}"/>
    <cellStyle name="Vstup 5 2 2 4 2 2" xfId="23195" xr:uid="{00000000-0005-0000-0000-0000283B0000}"/>
    <cellStyle name="Vstup 5 2 2 4 3" xfId="17871" xr:uid="{00000000-0005-0000-0000-0000293B0000}"/>
    <cellStyle name="Vstup 5 2 2 4 3 2" xfId="23695" xr:uid="{00000000-0005-0000-0000-00002A3B0000}"/>
    <cellStyle name="Vstup 5 2 2 4 4" xfId="18328" xr:uid="{00000000-0005-0000-0000-00002B3B0000}"/>
    <cellStyle name="Vstup 5 2 2 4 4 2" xfId="24152" xr:uid="{00000000-0005-0000-0000-00002C3B0000}"/>
    <cellStyle name="Vstup 5 2 2 4 5" xfId="18785" xr:uid="{00000000-0005-0000-0000-00002D3B0000}"/>
    <cellStyle name="Vstup 5 2 2 4 5 2" xfId="24609" xr:uid="{00000000-0005-0000-0000-00002E3B0000}"/>
    <cellStyle name="Vstup 5 2 2 4 6" xfId="22682" xr:uid="{00000000-0005-0000-0000-00002F3B0000}"/>
    <cellStyle name="Vstup 5 2 2 5" xfId="16506" xr:uid="{00000000-0005-0000-0000-0000303B0000}"/>
    <cellStyle name="Vstup 5 2 2 5 2" xfId="22330" xr:uid="{00000000-0005-0000-0000-0000313B0000}"/>
    <cellStyle name="Vstup 5 2 2 6" xfId="17019" xr:uid="{00000000-0005-0000-0000-0000323B0000}"/>
    <cellStyle name="Vstup 5 2 2 6 2" xfId="22843" xr:uid="{00000000-0005-0000-0000-0000333B0000}"/>
    <cellStyle name="Vstup 5 2 2 7" xfId="17519" xr:uid="{00000000-0005-0000-0000-0000343B0000}"/>
    <cellStyle name="Vstup 5 2 2 7 2" xfId="23343" xr:uid="{00000000-0005-0000-0000-0000353B0000}"/>
    <cellStyle name="Vstup 5 2 2 8" xfId="17976" xr:uid="{00000000-0005-0000-0000-0000363B0000}"/>
    <cellStyle name="Vstup 5 2 2 8 2" xfId="23800" xr:uid="{00000000-0005-0000-0000-0000373B0000}"/>
    <cellStyle name="Vstup 5 2 2 9" xfId="18433" xr:uid="{00000000-0005-0000-0000-0000383B0000}"/>
    <cellStyle name="Vstup 5 2 2 9 2" xfId="24257" xr:uid="{00000000-0005-0000-0000-0000393B0000}"/>
    <cellStyle name="Vstup 5 2 3" xfId="14156" xr:uid="{00000000-0005-0000-0000-00003A3B0000}"/>
    <cellStyle name="Vstup 5 2 3 2" xfId="15750" xr:uid="{00000000-0005-0000-0000-00003B3B0000}"/>
    <cellStyle name="Vstup 5 2 3 2 2" xfId="21575" xr:uid="{00000000-0005-0000-0000-00003C3B0000}"/>
    <cellStyle name="Vstup 5 2 3 3" xfId="16644" xr:uid="{00000000-0005-0000-0000-00003D3B0000}"/>
    <cellStyle name="Vstup 5 2 3 3 2" xfId="22468" xr:uid="{00000000-0005-0000-0000-00003E3B0000}"/>
    <cellStyle name="Vstup 5 2 3 4" xfId="17157" xr:uid="{00000000-0005-0000-0000-00003F3B0000}"/>
    <cellStyle name="Vstup 5 2 3 4 2" xfId="22981" xr:uid="{00000000-0005-0000-0000-0000403B0000}"/>
    <cellStyle name="Vstup 5 2 3 5" xfId="17657" xr:uid="{00000000-0005-0000-0000-0000413B0000}"/>
    <cellStyle name="Vstup 5 2 3 5 2" xfId="23481" xr:uid="{00000000-0005-0000-0000-0000423B0000}"/>
    <cellStyle name="Vstup 5 2 3 6" xfId="18114" xr:uid="{00000000-0005-0000-0000-0000433B0000}"/>
    <cellStyle name="Vstup 5 2 3 6 2" xfId="23938" xr:uid="{00000000-0005-0000-0000-0000443B0000}"/>
    <cellStyle name="Vstup 5 2 3 7" xfId="18571" xr:uid="{00000000-0005-0000-0000-0000453B0000}"/>
    <cellStyle name="Vstup 5 2 3 7 2" xfId="24395" xr:uid="{00000000-0005-0000-0000-0000463B0000}"/>
    <cellStyle name="Vstup 5 2 3 8" xfId="20053" xr:uid="{00000000-0005-0000-0000-0000473B0000}"/>
    <cellStyle name="Vstup 5 2 4" xfId="14409" xr:uid="{00000000-0005-0000-0000-0000483B0000}"/>
    <cellStyle name="Vstup 5 2 4 2" xfId="16003" xr:uid="{00000000-0005-0000-0000-0000493B0000}"/>
    <cellStyle name="Vstup 5 2 4 2 2" xfId="21828" xr:uid="{00000000-0005-0000-0000-00004A3B0000}"/>
    <cellStyle name="Vstup 5 2 4 3" xfId="20306" xr:uid="{00000000-0005-0000-0000-00004B3B0000}"/>
    <cellStyle name="Vstup 5 2 5" xfId="14857" xr:uid="{00000000-0005-0000-0000-00004C3B0000}"/>
    <cellStyle name="Vstup 5 2 5 2" xfId="20685" xr:uid="{00000000-0005-0000-0000-00004D3B0000}"/>
    <cellStyle name="Vstup 5 2 6" xfId="16448" xr:uid="{00000000-0005-0000-0000-00004E3B0000}"/>
    <cellStyle name="Vstup 5 2 6 2" xfId="22272" xr:uid="{00000000-0005-0000-0000-00004F3B0000}"/>
    <cellStyle name="Vstup 5 2 7" xfId="16961" xr:uid="{00000000-0005-0000-0000-0000503B0000}"/>
    <cellStyle name="Vstup 5 2 7 2" xfId="22785" xr:uid="{00000000-0005-0000-0000-0000513B0000}"/>
    <cellStyle name="Vstup 5 2 8" xfId="19154" xr:uid="{00000000-0005-0000-0000-0000523B0000}"/>
    <cellStyle name="Vstup 5 3" xfId="13102" xr:uid="{00000000-0005-0000-0000-0000533B0000}"/>
    <cellStyle name="Vstup 5 3 10" xfId="18602" xr:uid="{00000000-0005-0000-0000-0000543B0000}"/>
    <cellStyle name="Vstup 5 3 10 2" xfId="24426" xr:uid="{00000000-0005-0000-0000-0000553B0000}"/>
    <cellStyle name="Vstup 5 3 11" xfId="19045" xr:uid="{00000000-0005-0000-0000-0000563B0000}"/>
    <cellStyle name="Vstup 5 3 2" xfId="13753" xr:uid="{00000000-0005-0000-0000-0000573B0000}"/>
    <cellStyle name="Vstup 5 3 2 2" xfId="15388" xr:uid="{00000000-0005-0000-0000-0000583B0000}"/>
    <cellStyle name="Vstup 5 3 2 2 2" xfId="21213" xr:uid="{00000000-0005-0000-0000-0000593B0000}"/>
    <cellStyle name="Vstup 5 3 2 3" xfId="19689" xr:uid="{00000000-0005-0000-0000-00005A3B0000}"/>
    <cellStyle name="Vstup 5 3 3" xfId="14047" xr:uid="{00000000-0005-0000-0000-00005B3B0000}"/>
    <cellStyle name="Vstup 5 3 3 2" xfId="15641" xr:uid="{00000000-0005-0000-0000-00005C3B0000}"/>
    <cellStyle name="Vstup 5 3 3 2 2" xfId="21466" xr:uid="{00000000-0005-0000-0000-00005D3B0000}"/>
    <cellStyle name="Vstup 5 3 3 3" xfId="19944" xr:uid="{00000000-0005-0000-0000-00005E3B0000}"/>
    <cellStyle name="Vstup 5 3 4" xfId="14300" xr:uid="{00000000-0005-0000-0000-00005F3B0000}"/>
    <cellStyle name="Vstup 5 3 4 2" xfId="15894" xr:uid="{00000000-0005-0000-0000-0000603B0000}"/>
    <cellStyle name="Vstup 5 3 4 2 2" xfId="21719" xr:uid="{00000000-0005-0000-0000-0000613B0000}"/>
    <cellStyle name="Vstup 5 3 4 3" xfId="20197" xr:uid="{00000000-0005-0000-0000-0000623B0000}"/>
    <cellStyle name="Vstup 5 3 5" xfId="14748" xr:uid="{00000000-0005-0000-0000-0000633B0000}"/>
    <cellStyle name="Vstup 5 3 5 2" xfId="20576" xr:uid="{00000000-0005-0000-0000-0000643B0000}"/>
    <cellStyle name="Vstup 5 3 6" xfId="16675" xr:uid="{00000000-0005-0000-0000-0000653B0000}"/>
    <cellStyle name="Vstup 5 3 6 2" xfId="22499" xr:uid="{00000000-0005-0000-0000-0000663B0000}"/>
    <cellStyle name="Vstup 5 3 7" xfId="17188" xr:uid="{00000000-0005-0000-0000-0000673B0000}"/>
    <cellStyle name="Vstup 5 3 7 2" xfId="23012" xr:uid="{00000000-0005-0000-0000-0000683B0000}"/>
    <cellStyle name="Vstup 5 3 8" xfId="17688" xr:uid="{00000000-0005-0000-0000-0000693B0000}"/>
    <cellStyle name="Vstup 5 3 8 2" xfId="23512" xr:uid="{00000000-0005-0000-0000-00006A3B0000}"/>
    <cellStyle name="Vstup 5 3 9" xfId="18145" xr:uid="{00000000-0005-0000-0000-00006B3B0000}"/>
    <cellStyle name="Vstup 5 3 9 2" xfId="23969" xr:uid="{00000000-0005-0000-0000-00006C3B0000}"/>
    <cellStyle name="Vstup 5 4" xfId="13368" xr:uid="{00000000-0005-0000-0000-00006D3B0000}"/>
    <cellStyle name="Vstup 5 4 2" xfId="15005" xr:uid="{00000000-0005-0000-0000-00006E3B0000}"/>
    <cellStyle name="Vstup 5 4 2 2" xfId="20830" xr:uid="{00000000-0005-0000-0000-00006F3B0000}"/>
    <cellStyle name="Vstup 5 4 3" xfId="19306" xr:uid="{00000000-0005-0000-0000-0000703B0000}"/>
    <cellStyle name="Vstup 5 5" xfId="13617" xr:uid="{00000000-0005-0000-0000-0000713B0000}"/>
    <cellStyle name="Vstup 5 5 2" xfId="15254" xr:uid="{00000000-0005-0000-0000-0000723B0000}"/>
    <cellStyle name="Vstup 5 5 2 2" xfId="21079" xr:uid="{00000000-0005-0000-0000-0000733B0000}"/>
    <cellStyle name="Vstup 5 5 3" xfId="19555" xr:uid="{00000000-0005-0000-0000-0000743B0000}"/>
    <cellStyle name="Vstup 5 6" xfId="13690" xr:uid="{00000000-0005-0000-0000-0000753B0000}"/>
    <cellStyle name="Vstup 5 6 2" xfId="15325" xr:uid="{00000000-0005-0000-0000-0000763B0000}"/>
    <cellStyle name="Vstup 5 6 2 2" xfId="21150" xr:uid="{00000000-0005-0000-0000-0000773B0000}"/>
    <cellStyle name="Vstup 5 6 3" xfId="19626" xr:uid="{00000000-0005-0000-0000-0000783B0000}"/>
    <cellStyle name="Vstup 5 7" xfId="14519" xr:uid="{00000000-0005-0000-0000-0000793B0000}"/>
    <cellStyle name="Vstup 5 7 2" xfId="16112" xr:uid="{00000000-0005-0000-0000-00007A3B0000}"/>
    <cellStyle name="Vstup 5 7 2 2" xfId="21937" xr:uid="{00000000-0005-0000-0000-00007B3B0000}"/>
    <cellStyle name="Vstup 5 7 3" xfId="20415" xr:uid="{00000000-0005-0000-0000-00007C3B0000}"/>
    <cellStyle name="Vstup 5 8" xfId="16281" xr:uid="{00000000-0005-0000-0000-00007D3B0000}"/>
    <cellStyle name="Vstup 5 8 2" xfId="22105" xr:uid="{00000000-0005-0000-0000-00007E3B0000}"/>
    <cellStyle name="Vstup 5 9" xfId="16343" xr:uid="{00000000-0005-0000-0000-00007F3B0000}"/>
    <cellStyle name="Vstup 5 9 2" xfId="22167" xr:uid="{00000000-0005-0000-0000-0000803B0000}"/>
    <cellStyle name="Vstup 6" xfId="13052" xr:uid="{00000000-0005-0000-0000-0000813B0000}"/>
    <cellStyle name="Vstup 6 10" xfId="18531" xr:uid="{00000000-0005-0000-0000-0000823B0000}"/>
    <cellStyle name="Vstup 6 10 2" xfId="24355" xr:uid="{00000000-0005-0000-0000-0000833B0000}"/>
    <cellStyle name="Vstup 6 11" xfId="18997" xr:uid="{00000000-0005-0000-0000-0000843B0000}"/>
    <cellStyle name="Vstup 6 2" xfId="13705" xr:uid="{00000000-0005-0000-0000-0000853B0000}"/>
    <cellStyle name="Vstup 6 2 2" xfId="15340" xr:uid="{00000000-0005-0000-0000-0000863B0000}"/>
    <cellStyle name="Vstup 6 2 2 2" xfId="21165" xr:uid="{00000000-0005-0000-0000-0000873B0000}"/>
    <cellStyle name="Vstup 6 2 3" xfId="19641" xr:uid="{00000000-0005-0000-0000-0000883B0000}"/>
    <cellStyle name="Vstup 6 3" xfId="13999" xr:uid="{00000000-0005-0000-0000-0000893B0000}"/>
    <cellStyle name="Vstup 6 3 2" xfId="15593" xr:uid="{00000000-0005-0000-0000-00008A3B0000}"/>
    <cellStyle name="Vstup 6 3 2 2" xfId="21418" xr:uid="{00000000-0005-0000-0000-00008B3B0000}"/>
    <cellStyle name="Vstup 6 3 3" xfId="19896" xr:uid="{00000000-0005-0000-0000-00008C3B0000}"/>
    <cellStyle name="Vstup 6 4" xfId="14252" xr:uid="{00000000-0005-0000-0000-00008D3B0000}"/>
    <cellStyle name="Vstup 6 4 2" xfId="15846" xr:uid="{00000000-0005-0000-0000-00008E3B0000}"/>
    <cellStyle name="Vstup 6 4 2 2" xfId="21671" xr:uid="{00000000-0005-0000-0000-00008F3B0000}"/>
    <cellStyle name="Vstup 6 4 3" xfId="20149" xr:uid="{00000000-0005-0000-0000-0000903B0000}"/>
    <cellStyle name="Vstup 6 5" xfId="14700" xr:uid="{00000000-0005-0000-0000-0000913B0000}"/>
    <cellStyle name="Vstup 6 5 2" xfId="20528" xr:uid="{00000000-0005-0000-0000-0000923B0000}"/>
    <cellStyle name="Vstup 6 6" xfId="16604" xr:uid="{00000000-0005-0000-0000-0000933B0000}"/>
    <cellStyle name="Vstup 6 6 2" xfId="22428" xr:uid="{00000000-0005-0000-0000-0000943B0000}"/>
    <cellStyle name="Vstup 6 7" xfId="17117" xr:uid="{00000000-0005-0000-0000-0000953B0000}"/>
    <cellStyle name="Vstup 6 7 2" xfId="22941" xr:uid="{00000000-0005-0000-0000-0000963B0000}"/>
    <cellStyle name="Vstup 6 8" xfId="17617" xr:uid="{00000000-0005-0000-0000-0000973B0000}"/>
    <cellStyle name="Vstup 6 8 2" xfId="23441" xr:uid="{00000000-0005-0000-0000-0000983B0000}"/>
    <cellStyle name="Vstup 6 9" xfId="18074" xr:uid="{00000000-0005-0000-0000-0000993B0000}"/>
    <cellStyle name="Vstup 6 9 2" xfId="23898" xr:uid="{00000000-0005-0000-0000-00009A3B0000}"/>
    <cellStyle name="Vstup 7" xfId="13318" xr:uid="{00000000-0005-0000-0000-00009B3B0000}"/>
    <cellStyle name="Vstup 7 2" xfId="14956" xr:uid="{00000000-0005-0000-0000-00009C3B0000}"/>
    <cellStyle name="Vstup 7 2 2" xfId="20781" xr:uid="{00000000-0005-0000-0000-00009D3B0000}"/>
    <cellStyle name="Vstup 7 3" xfId="19257" xr:uid="{00000000-0005-0000-0000-00009E3B0000}"/>
    <cellStyle name="Vstup 8" xfId="13665" xr:uid="{00000000-0005-0000-0000-00009F3B0000}"/>
    <cellStyle name="Vstup 8 2" xfId="15301" xr:uid="{00000000-0005-0000-0000-0000A03B0000}"/>
    <cellStyle name="Vstup 8 2 2" xfId="21126" xr:uid="{00000000-0005-0000-0000-0000A13B0000}"/>
    <cellStyle name="Vstup 8 3" xfId="19602" xr:uid="{00000000-0005-0000-0000-0000A23B0000}"/>
    <cellStyle name="Vstup 9" xfId="16266" xr:uid="{00000000-0005-0000-0000-0000A33B0000}"/>
    <cellStyle name="Vstup 9 2" xfId="22090" xr:uid="{00000000-0005-0000-0000-0000A43B0000}"/>
    <cellStyle name="Výpočet" xfId="45" xr:uid="{00000000-0005-0000-0000-0000A53B0000}"/>
    <cellStyle name="Výpočet 10" xfId="16342" xr:uid="{00000000-0005-0000-0000-0000A63B0000}"/>
    <cellStyle name="Výpočet 10 2" xfId="22166" xr:uid="{00000000-0005-0000-0000-0000A73B0000}"/>
    <cellStyle name="Výpočet 11" xfId="16403" xr:uid="{00000000-0005-0000-0000-0000A83B0000}"/>
    <cellStyle name="Výpočet 11 2" xfId="22227" xr:uid="{00000000-0005-0000-0000-0000A93B0000}"/>
    <cellStyle name="Výpočet 2" xfId="204" xr:uid="{00000000-0005-0000-0000-0000AA3B0000}"/>
    <cellStyle name="Výpočet 2 10" xfId="14508" xr:uid="{00000000-0005-0000-0000-0000AB3B0000}"/>
    <cellStyle name="Výpočet 2 10 2" xfId="16101" xr:uid="{00000000-0005-0000-0000-0000AC3B0000}"/>
    <cellStyle name="Výpočet 2 10 2 2" xfId="21926" xr:uid="{00000000-0005-0000-0000-0000AD3B0000}"/>
    <cellStyle name="Výpočet 2 10 3" xfId="20404" xr:uid="{00000000-0005-0000-0000-0000AE3B0000}"/>
    <cellStyle name="Výpočet 2 11" xfId="16283" xr:uid="{00000000-0005-0000-0000-0000AF3B0000}"/>
    <cellStyle name="Výpočet 2 11 2" xfId="22107" xr:uid="{00000000-0005-0000-0000-0000B03B0000}"/>
    <cellStyle name="Výpočet 2 12" xfId="16341" xr:uid="{00000000-0005-0000-0000-0000B13B0000}"/>
    <cellStyle name="Výpočet 2 12 2" xfId="22165" xr:uid="{00000000-0005-0000-0000-0000B23B0000}"/>
    <cellStyle name="Výpočet 2 13" xfId="16402" xr:uid="{00000000-0005-0000-0000-0000B33B0000}"/>
    <cellStyle name="Výpočet 2 13 2" xfId="22226" xr:uid="{00000000-0005-0000-0000-0000B43B0000}"/>
    <cellStyle name="Výpočet 2 14" xfId="18889" xr:uid="{00000000-0005-0000-0000-0000B53B0000}"/>
    <cellStyle name="Výpočet 2 2" xfId="217" xr:uid="{00000000-0005-0000-0000-0000B63B0000}"/>
    <cellStyle name="Výpočet 2 2 2" xfId="252" xr:uid="{00000000-0005-0000-0000-0000B73B0000}"/>
    <cellStyle name="Výpočet 2 2 2 2" xfId="303" xr:uid="{00000000-0005-0000-0000-0000B83B0000}"/>
    <cellStyle name="Výpočet 2 2 2 2 10" xfId="16399" xr:uid="{00000000-0005-0000-0000-0000B93B0000}"/>
    <cellStyle name="Výpočet 2 2 2 2 10 2" xfId="22223" xr:uid="{00000000-0005-0000-0000-0000BA3B0000}"/>
    <cellStyle name="Výpočet 2 2 2 2 11" xfId="18944" xr:uid="{00000000-0005-0000-0000-0000BB3B0000}"/>
    <cellStyle name="Výpočet 2 2 2 2 2" xfId="13255" xr:uid="{00000000-0005-0000-0000-0000BC3B0000}"/>
    <cellStyle name="Výpočet 2 2 2 2 2 2" xfId="13905" xr:uid="{00000000-0005-0000-0000-0000BD3B0000}"/>
    <cellStyle name="Výpočet 2 2 2 2 2 2 10" xfId="19841" xr:uid="{00000000-0005-0000-0000-0000BE3B0000}"/>
    <cellStyle name="Výpočet 2 2 2 2 2 2 2" xfId="15540" xr:uid="{00000000-0005-0000-0000-0000BF3B0000}"/>
    <cellStyle name="Výpočet 2 2 2 2 2 2 2 2" xfId="16845" xr:uid="{00000000-0005-0000-0000-0000C03B0000}"/>
    <cellStyle name="Výpočet 2 2 2 2 2 2 2 2 2" xfId="17358" xr:uid="{00000000-0005-0000-0000-0000C13B0000}"/>
    <cellStyle name="Výpočet 2 2 2 2 2 2 2 2 2 2" xfId="23182" xr:uid="{00000000-0005-0000-0000-0000C23B0000}"/>
    <cellStyle name="Výpočet 2 2 2 2 2 2 2 2 3" xfId="17858" xr:uid="{00000000-0005-0000-0000-0000C33B0000}"/>
    <cellStyle name="Výpočet 2 2 2 2 2 2 2 2 3 2" xfId="23682" xr:uid="{00000000-0005-0000-0000-0000C43B0000}"/>
    <cellStyle name="Výpočet 2 2 2 2 2 2 2 2 4" xfId="18315" xr:uid="{00000000-0005-0000-0000-0000C53B0000}"/>
    <cellStyle name="Výpočet 2 2 2 2 2 2 2 2 4 2" xfId="24139" xr:uid="{00000000-0005-0000-0000-0000C63B0000}"/>
    <cellStyle name="Výpočet 2 2 2 2 2 2 2 2 5" xfId="18772" xr:uid="{00000000-0005-0000-0000-0000C73B0000}"/>
    <cellStyle name="Výpočet 2 2 2 2 2 2 2 2 5 2" xfId="24596" xr:uid="{00000000-0005-0000-0000-0000C83B0000}"/>
    <cellStyle name="Výpočet 2 2 2 2 2 2 2 2 6" xfId="22669" xr:uid="{00000000-0005-0000-0000-0000C93B0000}"/>
    <cellStyle name="Výpočet 2 2 2 2 2 2 2 3" xfId="16949" xr:uid="{00000000-0005-0000-0000-0000CA3B0000}"/>
    <cellStyle name="Výpočet 2 2 2 2 2 2 2 3 2" xfId="17462" xr:uid="{00000000-0005-0000-0000-0000CB3B0000}"/>
    <cellStyle name="Výpočet 2 2 2 2 2 2 2 3 2 2" xfId="23286" xr:uid="{00000000-0005-0000-0000-0000CC3B0000}"/>
    <cellStyle name="Výpočet 2 2 2 2 2 2 2 3 3" xfId="17962" xr:uid="{00000000-0005-0000-0000-0000CD3B0000}"/>
    <cellStyle name="Výpočet 2 2 2 2 2 2 2 3 3 2" xfId="23786" xr:uid="{00000000-0005-0000-0000-0000CE3B0000}"/>
    <cellStyle name="Výpočet 2 2 2 2 2 2 2 3 4" xfId="18419" xr:uid="{00000000-0005-0000-0000-0000CF3B0000}"/>
    <cellStyle name="Výpočet 2 2 2 2 2 2 2 3 4 2" xfId="24243" xr:uid="{00000000-0005-0000-0000-0000D03B0000}"/>
    <cellStyle name="Výpočet 2 2 2 2 2 2 2 3 5" xfId="18876" xr:uid="{00000000-0005-0000-0000-0000D13B0000}"/>
    <cellStyle name="Výpočet 2 2 2 2 2 2 2 3 5 2" xfId="24700" xr:uid="{00000000-0005-0000-0000-0000D23B0000}"/>
    <cellStyle name="Výpočet 2 2 2 2 2 2 2 3 6" xfId="22773" xr:uid="{00000000-0005-0000-0000-0000D33B0000}"/>
    <cellStyle name="Výpočet 2 2 2 2 2 2 2 4" xfId="16597" xr:uid="{00000000-0005-0000-0000-0000D43B0000}"/>
    <cellStyle name="Výpočet 2 2 2 2 2 2 2 4 2" xfId="22421" xr:uid="{00000000-0005-0000-0000-0000D53B0000}"/>
    <cellStyle name="Výpočet 2 2 2 2 2 2 2 5" xfId="17110" xr:uid="{00000000-0005-0000-0000-0000D63B0000}"/>
    <cellStyle name="Výpočet 2 2 2 2 2 2 2 5 2" xfId="22934" xr:uid="{00000000-0005-0000-0000-0000D73B0000}"/>
    <cellStyle name="Výpočet 2 2 2 2 2 2 2 6" xfId="17610" xr:uid="{00000000-0005-0000-0000-0000D83B0000}"/>
    <cellStyle name="Výpočet 2 2 2 2 2 2 2 6 2" xfId="23434" xr:uid="{00000000-0005-0000-0000-0000D93B0000}"/>
    <cellStyle name="Výpočet 2 2 2 2 2 2 2 7" xfId="18067" xr:uid="{00000000-0005-0000-0000-0000DA3B0000}"/>
    <cellStyle name="Výpočet 2 2 2 2 2 2 2 7 2" xfId="23891" xr:uid="{00000000-0005-0000-0000-0000DB3B0000}"/>
    <cellStyle name="Výpočet 2 2 2 2 2 2 2 8" xfId="18524" xr:uid="{00000000-0005-0000-0000-0000DC3B0000}"/>
    <cellStyle name="Výpočet 2 2 2 2 2 2 2 8 2" xfId="24348" xr:uid="{00000000-0005-0000-0000-0000DD3B0000}"/>
    <cellStyle name="Výpočet 2 2 2 2 2 2 2 9" xfId="21365" xr:uid="{00000000-0005-0000-0000-0000DE3B0000}"/>
    <cellStyle name="Výpočet 2 2 2 2 2 2 3" xfId="16797" xr:uid="{00000000-0005-0000-0000-0000DF3B0000}"/>
    <cellStyle name="Výpočet 2 2 2 2 2 2 3 2" xfId="17310" xr:uid="{00000000-0005-0000-0000-0000E03B0000}"/>
    <cellStyle name="Výpočet 2 2 2 2 2 2 3 2 2" xfId="23134" xr:uid="{00000000-0005-0000-0000-0000E13B0000}"/>
    <cellStyle name="Výpočet 2 2 2 2 2 2 3 3" xfId="17810" xr:uid="{00000000-0005-0000-0000-0000E23B0000}"/>
    <cellStyle name="Výpočet 2 2 2 2 2 2 3 3 2" xfId="23634" xr:uid="{00000000-0005-0000-0000-0000E33B0000}"/>
    <cellStyle name="Výpočet 2 2 2 2 2 2 3 4" xfId="18267" xr:uid="{00000000-0005-0000-0000-0000E43B0000}"/>
    <cellStyle name="Výpočet 2 2 2 2 2 2 3 4 2" xfId="24091" xr:uid="{00000000-0005-0000-0000-0000E53B0000}"/>
    <cellStyle name="Výpočet 2 2 2 2 2 2 3 5" xfId="18724" xr:uid="{00000000-0005-0000-0000-0000E63B0000}"/>
    <cellStyle name="Výpočet 2 2 2 2 2 2 3 5 2" xfId="24548" xr:uid="{00000000-0005-0000-0000-0000E73B0000}"/>
    <cellStyle name="Výpočet 2 2 2 2 2 2 3 6" xfId="22621" xr:uid="{00000000-0005-0000-0000-0000E83B0000}"/>
    <cellStyle name="Výpočet 2 2 2 2 2 2 4" xfId="16901" xr:uid="{00000000-0005-0000-0000-0000E93B0000}"/>
    <cellStyle name="Výpočet 2 2 2 2 2 2 4 2" xfId="17414" xr:uid="{00000000-0005-0000-0000-0000EA3B0000}"/>
    <cellStyle name="Výpočet 2 2 2 2 2 2 4 2 2" xfId="23238" xr:uid="{00000000-0005-0000-0000-0000EB3B0000}"/>
    <cellStyle name="Výpočet 2 2 2 2 2 2 4 3" xfId="17914" xr:uid="{00000000-0005-0000-0000-0000EC3B0000}"/>
    <cellStyle name="Výpočet 2 2 2 2 2 2 4 3 2" xfId="23738" xr:uid="{00000000-0005-0000-0000-0000ED3B0000}"/>
    <cellStyle name="Výpočet 2 2 2 2 2 2 4 4" xfId="18371" xr:uid="{00000000-0005-0000-0000-0000EE3B0000}"/>
    <cellStyle name="Výpočet 2 2 2 2 2 2 4 4 2" xfId="24195" xr:uid="{00000000-0005-0000-0000-0000EF3B0000}"/>
    <cellStyle name="Výpočet 2 2 2 2 2 2 4 5" xfId="18828" xr:uid="{00000000-0005-0000-0000-0000F03B0000}"/>
    <cellStyle name="Výpočet 2 2 2 2 2 2 4 5 2" xfId="24652" xr:uid="{00000000-0005-0000-0000-0000F13B0000}"/>
    <cellStyle name="Výpočet 2 2 2 2 2 2 4 6" xfId="22725" xr:uid="{00000000-0005-0000-0000-0000F23B0000}"/>
    <cellStyle name="Výpočet 2 2 2 2 2 2 5" xfId="16549" xr:uid="{00000000-0005-0000-0000-0000F33B0000}"/>
    <cellStyle name="Výpočet 2 2 2 2 2 2 5 2" xfId="22373" xr:uid="{00000000-0005-0000-0000-0000F43B0000}"/>
    <cellStyle name="Výpočet 2 2 2 2 2 2 6" xfId="17062" xr:uid="{00000000-0005-0000-0000-0000F53B0000}"/>
    <cellStyle name="Výpočet 2 2 2 2 2 2 6 2" xfId="22886" xr:uid="{00000000-0005-0000-0000-0000F63B0000}"/>
    <cellStyle name="Výpočet 2 2 2 2 2 2 7" xfId="17562" xr:uid="{00000000-0005-0000-0000-0000F73B0000}"/>
    <cellStyle name="Výpočet 2 2 2 2 2 2 7 2" xfId="23386" xr:uid="{00000000-0005-0000-0000-0000F83B0000}"/>
    <cellStyle name="Výpočet 2 2 2 2 2 2 8" xfId="18019" xr:uid="{00000000-0005-0000-0000-0000F93B0000}"/>
    <cellStyle name="Výpočet 2 2 2 2 2 2 8 2" xfId="23843" xr:uid="{00000000-0005-0000-0000-0000FA3B0000}"/>
    <cellStyle name="Výpočet 2 2 2 2 2 2 9" xfId="18476" xr:uid="{00000000-0005-0000-0000-0000FB3B0000}"/>
    <cellStyle name="Výpočet 2 2 2 2 2 2 9 2" xfId="24300" xr:uid="{00000000-0005-0000-0000-0000FC3B0000}"/>
    <cellStyle name="Výpočet 2 2 2 2 2 3" xfId="14199" xr:uid="{00000000-0005-0000-0000-0000FD3B0000}"/>
    <cellStyle name="Výpočet 2 2 2 2 2 3 2" xfId="15793" xr:uid="{00000000-0005-0000-0000-0000FE3B0000}"/>
    <cellStyle name="Výpočet 2 2 2 2 2 3 2 2" xfId="21618" xr:uid="{00000000-0005-0000-0000-0000FF3B0000}"/>
    <cellStyle name="Výpočet 2 2 2 2 2 3 3" xfId="16609" xr:uid="{00000000-0005-0000-0000-0000003C0000}"/>
    <cellStyle name="Výpočet 2 2 2 2 2 3 3 2" xfId="22433" xr:uid="{00000000-0005-0000-0000-0000013C0000}"/>
    <cellStyle name="Výpočet 2 2 2 2 2 3 4" xfId="17122" xr:uid="{00000000-0005-0000-0000-0000023C0000}"/>
    <cellStyle name="Výpočet 2 2 2 2 2 3 4 2" xfId="22946" xr:uid="{00000000-0005-0000-0000-0000033C0000}"/>
    <cellStyle name="Výpočet 2 2 2 2 2 3 5" xfId="17622" xr:uid="{00000000-0005-0000-0000-0000043C0000}"/>
    <cellStyle name="Výpočet 2 2 2 2 2 3 5 2" xfId="23446" xr:uid="{00000000-0005-0000-0000-0000053C0000}"/>
    <cellStyle name="Výpočet 2 2 2 2 2 3 6" xfId="18079" xr:uid="{00000000-0005-0000-0000-0000063C0000}"/>
    <cellStyle name="Výpočet 2 2 2 2 2 3 6 2" xfId="23903" xr:uid="{00000000-0005-0000-0000-0000073C0000}"/>
    <cellStyle name="Výpočet 2 2 2 2 2 3 7" xfId="18536" xr:uid="{00000000-0005-0000-0000-0000083C0000}"/>
    <cellStyle name="Výpočet 2 2 2 2 2 3 7 2" xfId="24360" xr:uid="{00000000-0005-0000-0000-0000093C0000}"/>
    <cellStyle name="Výpočet 2 2 2 2 2 3 8" xfId="20096" xr:uid="{00000000-0005-0000-0000-00000A3C0000}"/>
    <cellStyle name="Výpočet 2 2 2 2 2 4" xfId="14452" xr:uid="{00000000-0005-0000-0000-00000B3C0000}"/>
    <cellStyle name="Výpočet 2 2 2 2 2 4 2" xfId="16046" xr:uid="{00000000-0005-0000-0000-00000C3C0000}"/>
    <cellStyle name="Výpočet 2 2 2 2 2 4 2 2" xfId="21871" xr:uid="{00000000-0005-0000-0000-00000D3C0000}"/>
    <cellStyle name="Výpočet 2 2 2 2 2 4 3" xfId="20349" xr:uid="{00000000-0005-0000-0000-00000E3C0000}"/>
    <cellStyle name="Výpočet 2 2 2 2 2 5" xfId="14900" xr:uid="{00000000-0005-0000-0000-00000F3C0000}"/>
    <cellStyle name="Výpočet 2 2 2 2 2 5 2" xfId="20728" xr:uid="{00000000-0005-0000-0000-0000103C0000}"/>
    <cellStyle name="Výpočet 2 2 2 2 2 6" xfId="16491" xr:uid="{00000000-0005-0000-0000-0000113C0000}"/>
    <cellStyle name="Výpočet 2 2 2 2 2 6 2" xfId="22315" xr:uid="{00000000-0005-0000-0000-0000123C0000}"/>
    <cellStyle name="Výpočet 2 2 2 2 2 7" xfId="17004" xr:uid="{00000000-0005-0000-0000-0000133C0000}"/>
    <cellStyle name="Výpočet 2 2 2 2 2 7 2" xfId="22828" xr:uid="{00000000-0005-0000-0000-0000143C0000}"/>
    <cellStyle name="Výpočet 2 2 2 2 2 8" xfId="19197" xr:uid="{00000000-0005-0000-0000-0000153C0000}"/>
    <cellStyle name="Výpočet 2 2 2 2 3" xfId="13145" xr:uid="{00000000-0005-0000-0000-0000163C0000}"/>
    <cellStyle name="Výpočet 2 2 2 2 3 10" xfId="18597" xr:uid="{00000000-0005-0000-0000-0000173C0000}"/>
    <cellStyle name="Výpočet 2 2 2 2 3 10 2" xfId="24421" xr:uid="{00000000-0005-0000-0000-0000183C0000}"/>
    <cellStyle name="Výpočet 2 2 2 2 3 11" xfId="19088" xr:uid="{00000000-0005-0000-0000-0000193C0000}"/>
    <cellStyle name="Výpočet 2 2 2 2 3 2" xfId="13796" xr:uid="{00000000-0005-0000-0000-00001A3C0000}"/>
    <cellStyle name="Výpočet 2 2 2 2 3 2 2" xfId="15431" xr:uid="{00000000-0005-0000-0000-00001B3C0000}"/>
    <cellStyle name="Výpočet 2 2 2 2 3 2 2 2" xfId="21256" xr:uid="{00000000-0005-0000-0000-00001C3C0000}"/>
    <cellStyle name="Výpočet 2 2 2 2 3 2 3" xfId="19732" xr:uid="{00000000-0005-0000-0000-00001D3C0000}"/>
    <cellStyle name="Výpočet 2 2 2 2 3 3" xfId="14090" xr:uid="{00000000-0005-0000-0000-00001E3C0000}"/>
    <cellStyle name="Výpočet 2 2 2 2 3 3 2" xfId="15684" xr:uid="{00000000-0005-0000-0000-00001F3C0000}"/>
    <cellStyle name="Výpočet 2 2 2 2 3 3 2 2" xfId="21509" xr:uid="{00000000-0005-0000-0000-0000203C0000}"/>
    <cellStyle name="Výpočet 2 2 2 2 3 3 3" xfId="19987" xr:uid="{00000000-0005-0000-0000-0000213C0000}"/>
    <cellStyle name="Výpočet 2 2 2 2 3 4" xfId="14343" xr:uid="{00000000-0005-0000-0000-0000223C0000}"/>
    <cellStyle name="Výpočet 2 2 2 2 3 4 2" xfId="15937" xr:uid="{00000000-0005-0000-0000-0000233C0000}"/>
    <cellStyle name="Výpočet 2 2 2 2 3 4 2 2" xfId="21762" xr:uid="{00000000-0005-0000-0000-0000243C0000}"/>
    <cellStyle name="Výpočet 2 2 2 2 3 4 3" xfId="20240" xr:uid="{00000000-0005-0000-0000-0000253C0000}"/>
    <cellStyle name="Výpočet 2 2 2 2 3 5" xfId="14791" xr:uid="{00000000-0005-0000-0000-0000263C0000}"/>
    <cellStyle name="Výpočet 2 2 2 2 3 5 2" xfId="20619" xr:uid="{00000000-0005-0000-0000-0000273C0000}"/>
    <cellStyle name="Výpočet 2 2 2 2 3 6" xfId="16670" xr:uid="{00000000-0005-0000-0000-0000283C0000}"/>
    <cellStyle name="Výpočet 2 2 2 2 3 6 2" xfId="22494" xr:uid="{00000000-0005-0000-0000-0000293C0000}"/>
    <cellStyle name="Výpočet 2 2 2 2 3 7" xfId="17183" xr:uid="{00000000-0005-0000-0000-00002A3C0000}"/>
    <cellStyle name="Výpočet 2 2 2 2 3 7 2" xfId="23007" xr:uid="{00000000-0005-0000-0000-00002B3C0000}"/>
    <cellStyle name="Výpočet 2 2 2 2 3 8" xfId="17683" xr:uid="{00000000-0005-0000-0000-00002C3C0000}"/>
    <cellStyle name="Výpočet 2 2 2 2 3 8 2" xfId="23507" xr:uid="{00000000-0005-0000-0000-00002D3C0000}"/>
    <cellStyle name="Výpočet 2 2 2 2 3 9" xfId="18140" xr:uid="{00000000-0005-0000-0000-00002E3C0000}"/>
    <cellStyle name="Výpočet 2 2 2 2 3 9 2" xfId="23964" xr:uid="{00000000-0005-0000-0000-00002F3C0000}"/>
    <cellStyle name="Výpočet 2 2 2 2 4" xfId="13411" xr:uid="{00000000-0005-0000-0000-0000303C0000}"/>
    <cellStyle name="Výpočet 2 2 2 2 4 2" xfId="15048" xr:uid="{00000000-0005-0000-0000-0000313C0000}"/>
    <cellStyle name="Výpočet 2 2 2 2 4 2 2" xfId="20873" xr:uid="{00000000-0005-0000-0000-0000323C0000}"/>
    <cellStyle name="Výpočet 2 2 2 2 4 3" xfId="19349" xr:uid="{00000000-0005-0000-0000-0000333C0000}"/>
    <cellStyle name="Výpočet 2 2 2 2 5" xfId="13574" xr:uid="{00000000-0005-0000-0000-0000343C0000}"/>
    <cellStyle name="Výpočet 2 2 2 2 5 2" xfId="15211" xr:uid="{00000000-0005-0000-0000-0000353C0000}"/>
    <cellStyle name="Výpočet 2 2 2 2 5 2 2" xfId="21036" xr:uid="{00000000-0005-0000-0000-0000363C0000}"/>
    <cellStyle name="Výpočet 2 2 2 2 5 3" xfId="19512" xr:uid="{00000000-0005-0000-0000-0000373C0000}"/>
    <cellStyle name="Výpočet 2 2 2 2 6" xfId="13691" xr:uid="{00000000-0005-0000-0000-0000383C0000}"/>
    <cellStyle name="Výpočet 2 2 2 2 6 2" xfId="15326" xr:uid="{00000000-0005-0000-0000-0000393C0000}"/>
    <cellStyle name="Výpočet 2 2 2 2 6 2 2" xfId="21151" xr:uid="{00000000-0005-0000-0000-00003A3C0000}"/>
    <cellStyle name="Výpočet 2 2 2 2 6 3" xfId="19627" xr:uid="{00000000-0005-0000-0000-00003B3C0000}"/>
    <cellStyle name="Výpočet 2 2 2 2 7" xfId="14562" xr:uid="{00000000-0005-0000-0000-00003C3C0000}"/>
    <cellStyle name="Výpočet 2 2 2 2 7 2" xfId="16155" xr:uid="{00000000-0005-0000-0000-00003D3C0000}"/>
    <cellStyle name="Výpočet 2 2 2 2 7 2 2" xfId="21980" xr:uid="{00000000-0005-0000-0000-00003E3C0000}"/>
    <cellStyle name="Výpočet 2 2 2 2 7 3" xfId="20458" xr:uid="{00000000-0005-0000-0000-00003F3C0000}"/>
    <cellStyle name="Výpočet 2 2 2 2 8" xfId="16286" xr:uid="{00000000-0005-0000-0000-0000403C0000}"/>
    <cellStyle name="Výpočet 2 2 2 2 8 2" xfId="22110" xr:uid="{00000000-0005-0000-0000-0000413C0000}"/>
    <cellStyle name="Výpočet 2 2 2 2 9" xfId="16338" xr:uid="{00000000-0005-0000-0000-0000423C0000}"/>
    <cellStyle name="Výpočet 2 2 2 2 9 2" xfId="22162" xr:uid="{00000000-0005-0000-0000-0000433C0000}"/>
    <cellStyle name="Výpočet 2 2 2 3" xfId="13097" xr:uid="{00000000-0005-0000-0000-0000443C0000}"/>
    <cellStyle name="Výpočet 2 2 2 3 10" xfId="18598" xr:uid="{00000000-0005-0000-0000-0000453C0000}"/>
    <cellStyle name="Výpočet 2 2 2 3 10 2" xfId="24422" xr:uid="{00000000-0005-0000-0000-0000463C0000}"/>
    <cellStyle name="Výpočet 2 2 2 3 11" xfId="19040" xr:uid="{00000000-0005-0000-0000-0000473C0000}"/>
    <cellStyle name="Výpočet 2 2 2 3 2" xfId="13748" xr:uid="{00000000-0005-0000-0000-0000483C0000}"/>
    <cellStyle name="Výpočet 2 2 2 3 2 2" xfId="15383" xr:uid="{00000000-0005-0000-0000-0000493C0000}"/>
    <cellStyle name="Výpočet 2 2 2 3 2 2 2" xfId="21208" xr:uid="{00000000-0005-0000-0000-00004A3C0000}"/>
    <cellStyle name="Výpočet 2 2 2 3 2 3" xfId="19684" xr:uid="{00000000-0005-0000-0000-00004B3C0000}"/>
    <cellStyle name="Výpočet 2 2 2 3 3" xfId="14042" xr:uid="{00000000-0005-0000-0000-00004C3C0000}"/>
    <cellStyle name="Výpočet 2 2 2 3 3 2" xfId="15636" xr:uid="{00000000-0005-0000-0000-00004D3C0000}"/>
    <cellStyle name="Výpočet 2 2 2 3 3 2 2" xfId="21461" xr:uid="{00000000-0005-0000-0000-00004E3C0000}"/>
    <cellStyle name="Výpočet 2 2 2 3 3 3" xfId="19939" xr:uid="{00000000-0005-0000-0000-00004F3C0000}"/>
    <cellStyle name="Výpočet 2 2 2 3 4" xfId="14295" xr:uid="{00000000-0005-0000-0000-0000503C0000}"/>
    <cellStyle name="Výpočet 2 2 2 3 4 2" xfId="15889" xr:uid="{00000000-0005-0000-0000-0000513C0000}"/>
    <cellStyle name="Výpočet 2 2 2 3 4 2 2" xfId="21714" xr:uid="{00000000-0005-0000-0000-0000523C0000}"/>
    <cellStyle name="Výpočet 2 2 2 3 4 3" xfId="20192" xr:uid="{00000000-0005-0000-0000-0000533C0000}"/>
    <cellStyle name="Výpočet 2 2 2 3 5" xfId="14743" xr:uid="{00000000-0005-0000-0000-0000543C0000}"/>
    <cellStyle name="Výpočet 2 2 2 3 5 2" xfId="20571" xr:uid="{00000000-0005-0000-0000-0000553C0000}"/>
    <cellStyle name="Výpočet 2 2 2 3 6" xfId="16671" xr:uid="{00000000-0005-0000-0000-0000563C0000}"/>
    <cellStyle name="Výpočet 2 2 2 3 6 2" xfId="22495" xr:uid="{00000000-0005-0000-0000-0000573C0000}"/>
    <cellStyle name="Výpočet 2 2 2 3 7" xfId="17184" xr:uid="{00000000-0005-0000-0000-0000583C0000}"/>
    <cellStyle name="Výpočet 2 2 2 3 7 2" xfId="23008" xr:uid="{00000000-0005-0000-0000-0000593C0000}"/>
    <cellStyle name="Výpočet 2 2 2 3 8" xfId="17684" xr:uid="{00000000-0005-0000-0000-00005A3C0000}"/>
    <cellStyle name="Výpočet 2 2 2 3 8 2" xfId="23508" xr:uid="{00000000-0005-0000-0000-00005B3C0000}"/>
    <cellStyle name="Výpočet 2 2 2 3 9" xfId="18141" xr:uid="{00000000-0005-0000-0000-00005C3C0000}"/>
    <cellStyle name="Výpočet 2 2 2 3 9 2" xfId="23965" xr:uid="{00000000-0005-0000-0000-00005D3C0000}"/>
    <cellStyle name="Výpočet 2 2 2 4" xfId="13363" xr:uid="{00000000-0005-0000-0000-00005E3C0000}"/>
    <cellStyle name="Výpočet 2 2 2 4 2" xfId="15000" xr:uid="{00000000-0005-0000-0000-00005F3C0000}"/>
    <cellStyle name="Výpočet 2 2 2 4 2 2" xfId="20825" xr:uid="{00000000-0005-0000-0000-0000603C0000}"/>
    <cellStyle name="Výpočet 2 2 2 4 3" xfId="19301" xr:uid="{00000000-0005-0000-0000-0000613C0000}"/>
    <cellStyle name="Výpočet 2 2 2 5" xfId="13622" xr:uid="{00000000-0005-0000-0000-0000623C0000}"/>
    <cellStyle name="Výpočet 2 2 2 5 2" xfId="15259" xr:uid="{00000000-0005-0000-0000-0000633C0000}"/>
    <cellStyle name="Výpočet 2 2 2 5 2 2" xfId="21084" xr:uid="{00000000-0005-0000-0000-0000643C0000}"/>
    <cellStyle name="Výpočet 2 2 2 5 3" xfId="19560" xr:uid="{00000000-0005-0000-0000-0000653C0000}"/>
    <cellStyle name="Výpočet 2 2 2 6" xfId="16285" xr:uid="{00000000-0005-0000-0000-0000663C0000}"/>
    <cellStyle name="Výpočet 2 2 2 6 2" xfId="22109" xr:uid="{00000000-0005-0000-0000-0000673C0000}"/>
    <cellStyle name="Výpočet 2 2 2 7" xfId="16339" xr:uid="{00000000-0005-0000-0000-0000683C0000}"/>
    <cellStyle name="Výpočet 2 2 2 7 2" xfId="22163" xr:uid="{00000000-0005-0000-0000-0000693C0000}"/>
    <cellStyle name="Výpočet 2 2 2 8" xfId="16400" xr:uid="{00000000-0005-0000-0000-00006A3C0000}"/>
    <cellStyle name="Výpočet 2 2 2 8 2" xfId="22224" xr:uid="{00000000-0005-0000-0000-00006B3C0000}"/>
    <cellStyle name="Výpočet 2 2 3" xfId="273" xr:uid="{00000000-0005-0000-0000-00006C3C0000}"/>
    <cellStyle name="Výpočet 2 2 3 10" xfId="16398" xr:uid="{00000000-0005-0000-0000-00006D3C0000}"/>
    <cellStyle name="Výpočet 2 2 3 10 2" xfId="22222" xr:uid="{00000000-0005-0000-0000-00006E3C0000}"/>
    <cellStyle name="Výpočet 2 2 3 11" xfId="18914" xr:uid="{00000000-0005-0000-0000-00006F3C0000}"/>
    <cellStyle name="Výpočet 2 2 3 2" xfId="13225" xr:uid="{00000000-0005-0000-0000-0000703C0000}"/>
    <cellStyle name="Výpočet 2 2 3 2 2" xfId="13875" xr:uid="{00000000-0005-0000-0000-0000713C0000}"/>
    <cellStyle name="Výpočet 2 2 3 2 2 10" xfId="19811" xr:uid="{00000000-0005-0000-0000-0000723C0000}"/>
    <cellStyle name="Výpočet 2 2 3 2 2 2" xfId="15510" xr:uid="{00000000-0005-0000-0000-0000733C0000}"/>
    <cellStyle name="Výpočet 2 2 3 2 2 2 2" xfId="16815" xr:uid="{00000000-0005-0000-0000-0000743C0000}"/>
    <cellStyle name="Výpočet 2 2 3 2 2 2 2 2" xfId="17328" xr:uid="{00000000-0005-0000-0000-0000753C0000}"/>
    <cellStyle name="Výpočet 2 2 3 2 2 2 2 2 2" xfId="23152" xr:uid="{00000000-0005-0000-0000-0000763C0000}"/>
    <cellStyle name="Výpočet 2 2 3 2 2 2 2 3" xfId="17828" xr:uid="{00000000-0005-0000-0000-0000773C0000}"/>
    <cellStyle name="Výpočet 2 2 3 2 2 2 2 3 2" xfId="23652" xr:uid="{00000000-0005-0000-0000-0000783C0000}"/>
    <cellStyle name="Výpočet 2 2 3 2 2 2 2 4" xfId="18285" xr:uid="{00000000-0005-0000-0000-0000793C0000}"/>
    <cellStyle name="Výpočet 2 2 3 2 2 2 2 4 2" xfId="24109" xr:uid="{00000000-0005-0000-0000-00007A3C0000}"/>
    <cellStyle name="Výpočet 2 2 3 2 2 2 2 5" xfId="18742" xr:uid="{00000000-0005-0000-0000-00007B3C0000}"/>
    <cellStyle name="Výpočet 2 2 3 2 2 2 2 5 2" xfId="24566" xr:uid="{00000000-0005-0000-0000-00007C3C0000}"/>
    <cellStyle name="Výpočet 2 2 3 2 2 2 2 6" xfId="22639" xr:uid="{00000000-0005-0000-0000-00007D3C0000}"/>
    <cellStyle name="Výpočet 2 2 3 2 2 2 3" xfId="16919" xr:uid="{00000000-0005-0000-0000-00007E3C0000}"/>
    <cellStyle name="Výpočet 2 2 3 2 2 2 3 2" xfId="17432" xr:uid="{00000000-0005-0000-0000-00007F3C0000}"/>
    <cellStyle name="Výpočet 2 2 3 2 2 2 3 2 2" xfId="23256" xr:uid="{00000000-0005-0000-0000-0000803C0000}"/>
    <cellStyle name="Výpočet 2 2 3 2 2 2 3 3" xfId="17932" xr:uid="{00000000-0005-0000-0000-0000813C0000}"/>
    <cellStyle name="Výpočet 2 2 3 2 2 2 3 3 2" xfId="23756" xr:uid="{00000000-0005-0000-0000-0000823C0000}"/>
    <cellStyle name="Výpočet 2 2 3 2 2 2 3 4" xfId="18389" xr:uid="{00000000-0005-0000-0000-0000833C0000}"/>
    <cellStyle name="Výpočet 2 2 3 2 2 2 3 4 2" xfId="24213" xr:uid="{00000000-0005-0000-0000-0000843C0000}"/>
    <cellStyle name="Výpočet 2 2 3 2 2 2 3 5" xfId="18846" xr:uid="{00000000-0005-0000-0000-0000853C0000}"/>
    <cellStyle name="Výpočet 2 2 3 2 2 2 3 5 2" xfId="24670" xr:uid="{00000000-0005-0000-0000-0000863C0000}"/>
    <cellStyle name="Výpočet 2 2 3 2 2 2 3 6" xfId="22743" xr:uid="{00000000-0005-0000-0000-0000873C0000}"/>
    <cellStyle name="Výpočet 2 2 3 2 2 2 4" xfId="16567" xr:uid="{00000000-0005-0000-0000-0000883C0000}"/>
    <cellStyle name="Výpočet 2 2 3 2 2 2 4 2" xfId="22391" xr:uid="{00000000-0005-0000-0000-0000893C0000}"/>
    <cellStyle name="Výpočet 2 2 3 2 2 2 5" xfId="17080" xr:uid="{00000000-0005-0000-0000-00008A3C0000}"/>
    <cellStyle name="Výpočet 2 2 3 2 2 2 5 2" xfId="22904" xr:uid="{00000000-0005-0000-0000-00008B3C0000}"/>
    <cellStyle name="Výpočet 2 2 3 2 2 2 6" xfId="17580" xr:uid="{00000000-0005-0000-0000-00008C3C0000}"/>
    <cellStyle name="Výpočet 2 2 3 2 2 2 6 2" xfId="23404" xr:uid="{00000000-0005-0000-0000-00008D3C0000}"/>
    <cellStyle name="Výpočet 2 2 3 2 2 2 7" xfId="18037" xr:uid="{00000000-0005-0000-0000-00008E3C0000}"/>
    <cellStyle name="Výpočet 2 2 3 2 2 2 7 2" xfId="23861" xr:uid="{00000000-0005-0000-0000-00008F3C0000}"/>
    <cellStyle name="Výpočet 2 2 3 2 2 2 8" xfId="18494" xr:uid="{00000000-0005-0000-0000-0000903C0000}"/>
    <cellStyle name="Výpočet 2 2 3 2 2 2 8 2" xfId="24318" xr:uid="{00000000-0005-0000-0000-0000913C0000}"/>
    <cellStyle name="Výpočet 2 2 3 2 2 2 9" xfId="21335" xr:uid="{00000000-0005-0000-0000-0000923C0000}"/>
    <cellStyle name="Výpočet 2 2 3 2 2 3" xfId="16767" xr:uid="{00000000-0005-0000-0000-0000933C0000}"/>
    <cellStyle name="Výpočet 2 2 3 2 2 3 2" xfId="17280" xr:uid="{00000000-0005-0000-0000-0000943C0000}"/>
    <cellStyle name="Výpočet 2 2 3 2 2 3 2 2" xfId="23104" xr:uid="{00000000-0005-0000-0000-0000953C0000}"/>
    <cellStyle name="Výpočet 2 2 3 2 2 3 3" xfId="17780" xr:uid="{00000000-0005-0000-0000-0000963C0000}"/>
    <cellStyle name="Výpočet 2 2 3 2 2 3 3 2" xfId="23604" xr:uid="{00000000-0005-0000-0000-0000973C0000}"/>
    <cellStyle name="Výpočet 2 2 3 2 2 3 4" xfId="18237" xr:uid="{00000000-0005-0000-0000-0000983C0000}"/>
    <cellStyle name="Výpočet 2 2 3 2 2 3 4 2" xfId="24061" xr:uid="{00000000-0005-0000-0000-0000993C0000}"/>
    <cellStyle name="Výpočet 2 2 3 2 2 3 5" xfId="18694" xr:uid="{00000000-0005-0000-0000-00009A3C0000}"/>
    <cellStyle name="Výpočet 2 2 3 2 2 3 5 2" xfId="24518" xr:uid="{00000000-0005-0000-0000-00009B3C0000}"/>
    <cellStyle name="Výpočet 2 2 3 2 2 3 6" xfId="22591" xr:uid="{00000000-0005-0000-0000-00009C3C0000}"/>
    <cellStyle name="Výpočet 2 2 3 2 2 4" xfId="16871" xr:uid="{00000000-0005-0000-0000-00009D3C0000}"/>
    <cellStyle name="Výpočet 2 2 3 2 2 4 2" xfId="17384" xr:uid="{00000000-0005-0000-0000-00009E3C0000}"/>
    <cellStyle name="Výpočet 2 2 3 2 2 4 2 2" xfId="23208" xr:uid="{00000000-0005-0000-0000-00009F3C0000}"/>
    <cellStyle name="Výpočet 2 2 3 2 2 4 3" xfId="17884" xr:uid="{00000000-0005-0000-0000-0000A03C0000}"/>
    <cellStyle name="Výpočet 2 2 3 2 2 4 3 2" xfId="23708" xr:uid="{00000000-0005-0000-0000-0000A13C0000}"/>
    <cellStyle name="Výpočet 2 2 3 2 2 4 4" xfId="18341" xr:uid="{00000000-0005-0000-0000-0000A23C0000}"/>
    <cellStyle name="Výpočet 2 2 3 2 2 4 4 2" xfId="24165" xr:uid="{00000000-0005-0000-0000-0000A33C0000}"/>
    <cellStyle name="Výpočet 2 2 3 2 2 4 5" xfId="18798" xr:uid="{00000000-0005-0000-0000-0000A43C0000}"/>
    <cellStyle name="Výpočet 2 2 3 2 2 4 5 2" xfId="24622" xr:uid="{00000000-0005-0000-0000-0000A53C0000}"/>
    <cellStyle name="Výpočet 2 2 3 2 2 4 6" xfId="22695" xr:uid="{00000000-0005-0000-0000-0000A63C0000}"/>
    <cellStyle name="Výpočet 2 2 3 2 2 5" xfId="16519" xr:uid="{00000000-0005-0000-0000-0000A73C0000}"/>
    <cellStyle name="Výpočet 2 2 3 2 2 5 2" xfId="22343" xr:uid="{00000000-0005-0000-0000-0000A83C0000}"/>
    <cellStyle name="Výpočet 2 2 3 2 2 6" xfId="17032" xr:uid="{00000000-0005-0000-0000-0000A93C0000}"/>
    <cellStyle name="Výpočet 2 2 3 2 2 6 2" xfId="22856" xr:uid="{00000000-0005-0000-0000-0000AA3C0000}"/>
    <cellStyle name="Výpočet 2 2 3 2 2 7" xfId="17532" xr:uid="{00000000-0005-0000-0000-0000AB3C0000}"/>
    <cellStyle name="Výpočet 2 2 3 2 2 7 2" xfId="23356" xr:uid="{00000000-0005-0000-0000-0000AC3C0000}"/>
    <cellStyle name="Výpočet 2 2 3 2 2 8" xfId="17989" xr:uid="{00000000-0005-0000-0000-0000AD3C0000}"/>
    <cellStyle name="Výpočet 2 2 3 2 2 8 2" xfId="23813" xr:uid="{00000000-0005-0000-0000-0000AE3C0000}"/>
    <cellStyle name="Výpočet 2 2 3 2 2 9" xfId="18446" xr:uid="{00000000-0005-0000-0000-0000AF3C0000}"/>
    <cellStyle name="Výpočet 2 2 3 2 2 9 2" xfId="24270" xr:uid="{00000000-0005-0000-0000-0000B03C0000}"/>
    <cellStyle name="Výpočet 2 2 3 2 3" xfId="14169" xr:uid="{00000000-0005-0000-0000-0000B13C0000}"/>
    <cellStyle name="Výpočet 2 2 3 2 3 2" xfId="15763" xr:uid="{00000000-0005-0000-0000-0000B23C0000}"/>
    <cellStyle name="Výpočet 2 2 3 2 3 2 2" xfId="21588" xr:uid="{00000000-0005-0000-0000-0000B33C0000}"/>
    <cellStyle name="Výpočet 2 2 3 2 3 3" xfId="16634" xr:uid="{00000000-0005-0000-0000-0000B43C0000}"/>
    <cellStyle name="Výpočet 2 2 3 2 3 3 2" xfId="22458" xr:uid="{00000000-0005-0000-0000-0000B53C0000}"/>
    <cellStyle name="Výpočet 2 2 3 2 3 4" xfId="17147" xr:uid="{00000000-0005-0000-0000-0000B63C0000}"/>
    <cellStyle name="Výpočet 2 2 3 2 3 4 2" xfId="22971" xr:uid="{00000000-0005-0000-0000-0000B73C0000}"/>
    <cellStyle name="Výpočet 2 2 3 2 3 5" xfId="17647" xr:uid="{00000000-0005-0000-0000-0000B83C0000}"/>
    <cellStyle name="Výpočet 2 2 3 2 3 5 2" xfId="23471" xr:uid="{00000000-0005-0000-0000-0000B93C0000}"/>
    <cellStyle name="Výpočet 2 2 3 2 3 6" xfId="18104" xr:uid="{00000000-0005-0000-0000-0000BA3C0000}"/>
    <cellStyle name="Výpočet 2 2 3 2 3 6 2" xfId="23928" xr:uid="{00000000-0005-0000-0000-0000BB3C0000}"/>
    <cellStyle name="Výpočet 2 2 3 2 3 7" xfId="18561" xr:uid="{00000000-0005-0000-0000-0000BC3C0000}"/>
    <cellStyle name="Výpočet 2 2 3 2 3 7 2" xfId="24385" xr:uid="{00000000-0005-0000-0000-0000BD3C0000}"/>
    <cellStyle name="Výpočet 2 2 3 2 3 8" xfId="20066" xr:uid="{00000000-0005-0000-0000-0000BE3C0000}"/>
    <cellStyle name="Výpočet 2 2 3 2 4" xfId="14422" xr:uid="{00000000-0005-0000-0000-0000BF3C0000}"/>
    <cellStyle name="Výpočet 2 2 3 2 4 2" xfId="16016" xr:uid="{00000000-0005-0000-0000-0000C03C0000}"/>
    <cellStyle name="Výpočet 2 2 3 2 4 2 2" xfId="21841" xr:uid="{00000000-0005-0000-0000-0000C13C0000}"/>
    <cellStyle name="Výpočet 2 2 3 2 4 3" xfId="20319" xr:uid="{00000000-0005-0000-0000-0000C23C0000}"/>
    <cellStyle name="Výpočet 2 2 3 2 5" xfId="14870" xr:uid="{00000000-0005-0000-0000-0000C33C0000}"/>
    <cellStyle name="Výpočet 2 2 3 2 5 2" xfId="20698" xr:uid="{00000000-0005-0000-0000-0000C43C0000}"/>
    <cellStyle name="Výpočet 2 2 3 2 6" xfId="16461" xr:uid="{00000000-0005-0000-0000-0000C53C0000}"/>
    <cellStyle name="Výpočet 2 2 3 2 6 2" xfId="22285" xr:uid="{00000000-0005-0000-0000-0000C63C0000}"/>
    <cellStyle name="Výpočet 2 2 3 2 7" xfId="16974" xr:uid="{00000000-0005-0000-0000-0000C73C0000}"/>
    <cellStyle name="Výpočet 2 2 3 2 7 2" xfId="22798" xr:uid="{00000000-0005-0000-0000-0000C83C0000}"/>
    <cellStyle name="Výpočet 2 2 3 2 8" xfId="19167" xr:uid="{00000000-0005-0000-0000-0000C93C0000}"/>
    <cellStyle name="Výpočet 2 2 3 3" xfId="13115" xr:uid="{00000000-0005-0000-0000-0000CA3C0000}"/>
    <cellStyle name="Výpočet 2 2 3 3 10" xfId="18596" xr:uid="{00000000-0005-0000-0000-0000CB3C0000}"/>
    <cellStyle name="Výpočet 2 2 3 3 10 2" xfId="24420" xr:uid="{00000000-0005-0000-0000-0000CC3C0000}"/>
    <cellStyle name="Výpočet 2 2 3 3 11" xfId="19058" xr:uid="{00000000-0005-0000-0000-0000CD3C0000}"/>
    <cellStyle name="Výpočet 2 2 3 3 2" xfId="13766" xr:uid="{00000000-0005-0000-0000-0000CE3C0000}"/>
    <cellStyle name="Výpočet 2 2 3 3 2 2" xfId="15401" xr:uid="{00000000-0005-0000-0000-0000CF3C0000}"/>
    <cellStyle name="Výpočet 2 2 3 3 2 2 2" xfId="21226" xr:uid="{00000000-0005-0000-0000-0000D03C0000}"/>
    <cellStyle name="Výpočet 2 2 3 3 2 3" xfId="19702" xr:uid="{00000000-0005-0000-0000-0000D13C0000}"/>
    <cellStyle name="Výpočet 2 2 3 3 3" xfId="14060" xr:uid="{00000000-0005-0000-0000-0000D23C0000}"/>
    <cellStyle name="Výpočet 2 2 3 3 3 2" xfId="15654" xr:uid="{00000000-0005-0000-0000-0000D33C0000}"/>
    <cellStyle name="Výpočet 2 2 3 3 3 2 2" xfId="21479" xr:uid="{00000000-0005-0000-0000-0000D43C0000}"/>
    <cellStyle name="Výpočet 2 2 3 3 3 3" xfId="19957" xr:uid="{00000000-0005-0000-0000-0000D53C0000}"/>
    <cellStyle name="Výpočet 2 2 3 3 4" xfId="14313" xr:uid="{00000000-0005-0000-0000-0000D63C0000}"/>
    <cellStyle name="Výpočet 2 2 3 3 4 2" xfId="15907" xr:uid="{00000000-0005-0000-0000-0000D73C0000}"/>
    <cellStyle name="Výpočet 2 2 3 3 4 2 2" xfId="21732" xr:uid="{00000000-0005-0000-0000-0000D83C0000}"/>
    <cellStyle name="Výpočet 2 2 3 3 4 3" xfId="20210" xr:uid="{00000000-0005-0000-0000-0000D93C0000}"/>
    <cellStyle name="Výpočet 2 2 3 3 5" xfId="14761" xr:uid="{00000000-0005-0000-0000-0000DA3C0000}"/>
    <cellStyle name="Výpočet 2 2 3 3 5 2" xfId="20589" xr:uid="{00000000-0005-0000-0000-0000DB3C0000}"/>
    <cellStyle name="Výpočet 2 2 3 3 6" xfId="16669" xr:uid="{00000000-0005-0000-0000-0000DC3C0000}"/>
    <cellStyle name="Výpočet 2 2 3 3 6 2" xfId="22493" xr:uid="{00000000-0005-0000-0000-0000DD3C0000}"/>
    <cellStyle name="Výpočet 2 2 3 3 7" xfId="17182" xr:uid="{00000000-0005-0000-0000-0000DE3C0000}"/>
    <cellStyle name="Výpočet 2 2 3 3 7 2" xfId="23006" xr:uid="{00000000-0005-0000-0000-0000DF3C0000}"/>
    <cellStyle name="Výpočet 2 2 3 3 8" xfId="17682" xr:uid="{00000000-0005-0000-0000-0000E03C0000}"/>
    <cellStyle name="Výpočet 2 2 3 3 8 2" xfId="23506" xr:uid="{00000000-0005-0000-0000-0000E13C0000}"/>
    <cellStyle name="Výpočet 2 2 3 3 9" xfId="18139" xr:uid="{00000000-0005-0000-0000-0000E23C0000}"/>
    <cellStyle name="Výpočet 2 2 3 3 9 2" xfId="23963" xr:uid="{00000000-0005-0000-0000-0000E33C0000}"/>
    <cellStyle name="Výpočet 2 2 3 4" xfId="13381" xr:uid="{00000000-0005-0000-0000-0000E43C0000}"/>
    <cellStyle name="Výpočet 2 2 3 4 2" xfId="15018" xr:uid="{00000000-0005-0000-0000-0000E53C0000}"/>
    <cellStyle name="Výpočet 2 2 3 4 2 2" xfId="20843" xr:uid="{00000000-0005-0000-0000-0000E63C0000}"/>
    <cellStyle name="Výpočet 2 2 3 4 3" xfId="19319" xr:uid="{00000000-0005-0000-0000-0000E73C0000}"/>
    <cellStyle name="Výpočet 2 2 3 5" xfId="13604" xr:uid="{00000000-0005-0000-0000-0000E83C0000}"/>
    <cellStyle name="Výpočet 2 2 3 5 2" xfId="15241" xr:uid="{00000000-0005-0000-0000-0000E93C0000}"/>
    <cellStyle name="Výpočet 2 2 3 5 2 2" xfId="21066" xr:uid="{00000000-0005-0000-0000-0000EA3C0000}"/>
    <cellStyle name="Výpočet 2 2 3 5 3" xfId="19542" xr:uid="{00000000-0005-0000-0000-0000EB3C0000}"/>
    <cellStyle name="Výpočet 2 2 3 6" xfId="13672" xr:uid="{00000000-0005-0000-0000-0000EC3C0000}"/>
    <cellStyle name="Výpočet 2 2 3 6 2" xfId="15307" xr:uid="{00000000-0005-0000-0000-0000ED3C0000}"/>
    <cellStyle name="Výpočet 2 2 3 6 2 2" xfId="21132" xr:uid="{00000000-0005-0000-0000-0000EE3C0000}"/>
    <cellStyle name="Výpočet 2 2 3 6 3" xfId="19608" xr:uid="{00000000-0005-0000-0000-0000EF3C0000}"/>
    <cellStyle name="Výpočet 2 2 3 7" xfId="14532" xr:uid="{00000000-0005-0000-0000-0000F03C0000}"/>
    <cellStyle name="Výpočet 2 2 3 7 2" xfId="16125" xr:uid="{00000000-0005-0000-0000-0000F13C0000}"/>
    <cellStyle name="Výpočet 2 2 3 7 2 2" xfId="21950" xr:uid="{00000000-0005-0000-0000-0000F23C0000}"/>
    <cellStyle name="Výpočet 2 2 3 7 3" xfId="20428" xr:uid="{00000000-0005-0000-0000-0000F33C0000}"/>
    <cellStyle name="Výpočet 2 2 3 8" xfId="16287" xr:uid="{00000000-0005-0000-0000-0000F43C0000}"/>
    <cellStyle name="Výpočet 2 2 3 8 2" xfId="22111" xr:uid="{00000000-0005-0000-0000-0000F53C0000}"/>
    <cellStyle name="Výpočet 2 2 3 9" xfId="16337" xr:uid="{00000000-0005-0000-0000-0000F63C0000}"/>
    <cellStyle name="Výpočet 2 2 3 9 2" xfId="22161" xr:uid="{00000000-0005-0000-0000-0000F73C0000}"/>
    <cellStyle name="Výpočet 2 2 4" xfId="13067" xr:uid="{00000000-0005-0000-0000-0000F83C0000}"/>
    <cellStyle name="Výpočet 2 2 4 10" xfId="18599" xr:uid="{00000000-0005-0000-0000-0000F93C0000}"/>
    <cellStyle name="Výpočet 2 2 4 10 2" xfId="24423" xr:uid="{00000000-0005-0000-0000-0000FA3C0000}"/>
    <cellStyle name="Výpočet 2 2 4 11" xfId="19010" xr:uid="{00000000-0005-0000-0000-0000FB3C0000}"/>
    <cellStyle name="Výpočet 2 2 4 2" xfId="13718" xr:uid="{00000000-0005-0000-0000-0000FC3C0000}"/>
    <cellStyle name="Výpočet 2 2 4 2 2" xfId="15353" xr:uid="{00000000-0005-0000-0000-0000FD3C0000}"/>
    <cellStyle name="Výpočet 2 2 4 2 2 2" xfId="21178" xr:uid="{00000000-0005-0000-0000-0000FE3C0000}"/>
    <cellStyle name="Výpočet 2 2 4 2 3" xfId="19654" xr:uid="{00000000-0005-0000-0000-0000FF3C0000}"/>
    <cellStyle name="Výpočet 2 2 4 3" xfId="14012" xr:uid="{00000000-0005-0000-0000-0000003D0000}"/>
    <cellStyle name="Výpočet 2 2 4 3 2" xfId="15606" xr:uid="{00000000-0005-0000-0000-0000013D0000}"/>
    <cellStyle name="Výpočet 2 2 4 3 2 2" xfId="21431" xr:uid="{00000000-0005-0000-0000-0000023D0000}"/>
    <cellStyle name="Výpočet 2 2 4 3 3" xfId="19909" xr:uid="{00000000-0005-0000-0000-0000033D0000}"/>
    <cellStyle name="Výpočet 2 2 4 4" xfId="14265" xr:uid="{00000000-0005-0000-0000-0000043D0000}"/>
    <cellStyle name="Výpočet 2 2 4 4 2" xfId="15859" xr:uid="{00000000-0005-0000-0000-0000053D0000}"/>
    <cellStyle name="Výpočet 2 2 4 4 2 2" xfId="21684" xr:uid="{00000000-0005-0000-0000-0000063D0000}"/>
    <cellStyle name="Výpočet 2 2 4 4 3" xfId="20162" xr:uid="{00000000-0005-0000-0000-0000073D0000}"/>
    <cellStyle name="Výpočet 2 2 4 5" xfId="14713" xr:uid="{00000000-0005-0000-0000-0000083D0000}"/>
    <cellStyle name="Výpočet 2 2 4 5 2" xfId="20541" xr:uid="{00000000-0005-0000-0000-0000093D0000}"/>
    <cellStyle name="Výpočet 2 2 4 6" xfId="16672" xr:uid="{00000000-0005-0000-0000-00000A3D0000}"/>
    <cellStyle name="Výpočet 2 2 4 6 2" xfId="22496" xr:uid="{00000000-0005-0000-0000-00000B3D0000}"/>
    <cellStyle name="Výpočet 2 2 4 7" xfId="17185" xr:uid="{00000000-0005-0000-0000-00000C3D0000}"/>
    <cellStyle name="Výpočet 2 2 4 7 2" xfId="23009" xr:uid="{00000000-0005-0000-0000-00000D3D0000}"/>
    <cellStyle name="Výpočet 2 2 4 8" xfId="17685" xr:uid="{00000000-0005-0000-0000-00000E3D0000}"/>
    <cellStyle name="Výpočet 2 2 4 8 2" xfId="23509" xr:uid="{00000000-0005-0000-0000-00000F3D0000}"/>
    <cellStyle name="Výpočet 2 2 4 9" xfId="18142" xr:uid="{00000000-0005-0000-0000-0000103D0000}"/>
    <cellStyle name="Výpočet 2 2 4 9 2" xfId="23966" xr:uid="{00000000-0005-0000-0000-0000113D0000}"/>
    <cellStyle name="Výpočet 2 2 5" xfId="13333" xr:uid="{00000000-0005-0000-0000-0000123D0000}"/>
    <cellStyle name="Výpočet 2 2 5 2" xfId="14970" xr:uid="{00000000-0005-0000-0000-0000133D0000}"/>
    <cellStyle name="Výpočet 2 2 5 2 2" xfId="20795" xr:uid="{00000000-0005-0000-0000-0000143D0000}"/>
    <cellStyle name="Výpočet 2 2 5 3" xfId="19271" xr:uid="{00000000-0005-0000-0000-0000153D0000}"/>
    <cellStyle name="Výpočet 2 2 6" xfId="13652" xr:uid="{00000000-0005-0000-0000-0000163D0000}"/>
    <cellStyle name="Výpočet 2 2 6 2" xfId="15289" xr:uid="{00000000-0005-0000-0000-0000173D0000}"/>
    <cellStyle name="Výpočet 2 2 6 2 2" xfId="21114" xr:uid="{00000000-0005-0000-0000-0000183D0000}"/>
    <cellStyle name="Výpočet 2 2 6 3" xfId="19590" xr:uid="{00000000-0005-0000-0000-0000193D0000}"/>
    <cellStyle name="Výpočet 2 2 7" xfId="16284" xr:uid="{00000000-0005-0000-0000-00001A3D0000}"/>
    <cellStyle name="Výpočet 2 2 7 2" xfId="22108" xr:uid="{00000000-0005-0000-0000-00001B3D0000}"/>
    <cellStyle name="Výpočet 2 2 8" xfId="16340" xr:uid="{00000000-0005-0000-0000-00001C3D0000}"/>
    <cellStyle name="Výpočet 2 2 8 2" xfId="22164" xr:uid="{00000000-0005-0000-0000-00001D3D0000}"/>
    <cellStyle name="Výpočet 2 2 9" xfId="16401" xr:uid="{00000000-0005-0000-0000-00001E3D0000}"/>
    <cellStyle name="Výpočet 2 2 9 2" xfId="22225" xr:uid="{00000000-0005-0000-0000-00001F3D0000}"/>
    <cellStyle name="Výpočet 2 3" xfId="243" xr:uid="{00000000-0005-0000-0000-0000203D0000}"/>
    <cellStyle name="Výpočet 2 3 2" xfId="294" xr:uid="{00000000-0005-0000-0000-0000213D0000}"/>
    <cellStyle name="Výpočet 2 3 2 10" xfId="16397" xr:uid="{00000000-0005-0000-0000-0000223D0000}"/>
    <cellStyle name="Výpočet 2 3 2 10 2" xfId="22221" xr:uid="{00000000-0005-0000-0000-0000233D0000}"/>
    <cellStyle name="Výpočet 2 3 2 11" xfId="18935" xr:uid="{00000000-0005-0000-0000-0000243D0000}"/>
    <cellStyle name="Výpočet 2 3 2 2" xfId="13246" xr:uid="{00000000-0005-0000-0000-0000253D0000}"/>
    <cellStyle name="Výpočet 2 3 2 2 2" xfId="13896" xr:uid="{00000000-0005-0000-0000-0000263D0000}"/>
    <cellStyle name="Výpočet 2 3 2 2 2 10" xfId="19832" xr:uid="{00000000-0005-0000-0000-0000273D0000}"/>
    <cellStyle name="Výpočet 2 3 2 2 2 2" xfId="15531" xr:uid="{00000000-0005-0000-0000-0000283D0000}"/>
    <cellStyle name="Výpočet 2 3 2 2 2 2 2" xfId="16836" xr:uid="{00000000-0005-0000-0000-0000293D0000}"/>
    <cellStyle name="Výpočet 2 3 2 2 2 2 2 2" xfId="17349" xr:uid="{00000000-0005-0000-0000-00002A3D0000}"/>
    <cellStyle name="Výpočet 2 3 2 2 2 2 2 2 2" xfId="23173" xr:uid="{00000000-0005-0000-0000-00002B3D0000}"/>
    <cellStyle name="Výpočet 2 3 2 2 2 2 2 3" xfId="17849" xr:uid="{00000000-0005-0000-0000-00002C3D0000}"/>
    <cellStyle name="Výpočet 2 3 2 2 2 2 2 3 2" xfId="23673" xr:uid="{00000000-0005-0000-0000-00002D3D0000}"/>
    <cellStyle name="Výpočet 2 3 2 2 2 2 2 4" xfId="18306" xr:uid="{00000000-0005-0000-0000-00002E3D0000}"/>
    <cellStyle name="Výpočet 2 3 2 2 2 2 2 4 2" xfId="24130" xr:uid="{00000000-0005-0000-0000-00002F3D0000}"/>
    <cellStyle name="Výpočet 2 3 2 2 2 2 2 5" xfId="18763" xr:uid="{00000000-0005-0000-0000-0000303D0000}"/>
    <cellStyle name="Výpočet 2 3 2 2 2 2 2 5 2" xfId="24587" xr:uid="{00000000-0005-0000-0000-0000313D0000}"/>
    <cellStyle name="Výpočet 2 3 2 2 2 2 2 6" xfId="22660" xr:uid="{00000000-0005-0000-0000-0000323D0000}"/>
    <cellStyle name="Výpočet 2 3 2 2 2 2 3" xfId="16940" xr:uid="{00000000-0005-0000-0000-0000333D0000}"/>
    <cellStyle name="Výpočet 2 3 2 2 2 2 3 2" xfId="17453" xr:uid="{00000000-0005-0000-0000-0000343D0000}"/>
    <cellStyle name="Výpočet 2 3 2 2 2 2 3 2 2" xfId="23277" xr:uid="{00000000-0005-0000-0000-0000353D0000}"/>
    <cellStyle name="Výpočet 2 3 2 2 2 2 3 3" xfId="17953" xr:uid="{00000000-0005-0000-0000-0000363D0000}"/>
    <cellStyle name="Výpočet 2 3 2 2 2 2 3 3 2" xfId="23777" xr:uid="{00000000-0005-0000-0000-0000373D0000}"/>
    <cellStyle name="Výpočet 2 3 2 2 2 2 3 4" xfId="18410" xr:uid="{00000000-0005-0000-0000-0000383D0000}"/>
    <cellStyle name="Výpočet 2 3 2 2 2 2 3 4 2" xfId="24234" xr:uid="{00000000-0005-0000-0000-0000393D0000}"/>
    <cellStyle name="Výpočet 2 3 2 2 2 2 3 5" xfId="18867" xr:uid="{00000000-0005-0000-0000-00003A3D0000}"/>
    <cellStyle name="Výpočet 2 3 2 2 2 2 3 5 2" xfId="24691" xr:uid="{00000000-0005-0000-0000-00003B3D0000}"/>
    <cellStyle name="Výpočet 2 3 2 2 2 2 3 6" xfId="22764" xr:uid="{00000000-0005-0000-0000-00003C3D0000}"/>
    <cellStyle name="Výpočet 2 3 2 2 2 2 4" xfId="16588" xr:uid="{00000000-0005-0000-0000-00003D3D0000}"/>
    <cellStyle name="Výpočet 2 3 2 2 2 2 4 2" xfId="22412" xr:uid="{00000000-0005-0000-0000-00003E3D0000}"/>
    <cellStyle name="Výpočet 2 3 2 2 2 2 5" xfId="17101" xr:uid="{00000000-0005-0000-0000-00003F3D0000}"/>
    <cellStyle name="Výpočet 2 3 2 2 2 2 5 2" xfId="22925" xr:uid="{00000000-0005-0000-0000-0000403D0000}"/>
    <cellStyle name="Výpočet 2 3 2 2 2 2 6" xfId="17601" xr:uid="{00000000-0005-0000-0000-0000413D0000}"/>
    <cellStyle name="Výpočet 2 3 2 2 2 2 6 2" xfId="23425" xr:uid="{00000000-0005-0000-0000-0000423D0000}"/>
    <cellStyle name="Výpočet 2 3 2 2 2 2 7" xfId="18058" xr:uid="{00000000-0005-0000-0000-0000433D0000}"/>
    <cellStyle name="Výpočet 2 3 2 2 2 2 7 2" xfId="23882" xr:uid="{00000000-0005-0000-0000-0000443D0000}"/>
    <cellStyle name="Výpočet 2 3 2 2 2 2 8" xfId="18515" xr:uid="{00000000-0005-0000-0000-0000453D0000}"/>
    <cellStyle name="Výpočet 2 3 2 2 2 2 8 2" xfId="24339" xr:uid="{00000000-0005-0000-0000-0000463D0000}"/>
    <cellStyle name="Výpočet 2 3 2 2 2 2 9" xfId="21356" xr:uid="{00000000-0005-0000-0000-0000473D0000}"/>
    <cellStyle name="Výpočet 2 3 2 2 2 3" xfId="16788" xr:uid="{00000000-0005-0000-0000-0000483D0000}"/>
    <cellStyle name="Výpočet 2 3 2 2 2 3 2" xfId="17301" xr:uid="{00000000-0005-0000-0000-0000493D0000}"/>
    <cellStyle name="Výpočet 2 3 2 2 2 3 2 2" xfId="23125" xr:uid="{00000000-0005-0000-0000-00004A3D0000}"/>
    <cellStyle name="Výpočet 2 3 2 2 2 3 3" xfId="17801" xr:uid="{00000000-0005-0000-0000-00004B3D0000}"/>
    <cellStyle name="Výpočet 2 3 2 2 2 3 3 2" xfId="23625" xr:uid="{00000000-0005-0000-0000-00004C3D0000}"/>
    <cellStyle name="Výpočet 2 3 2 2 2 3 4" xfId="18258" xr:uid="{00000000-0005-0000-0000-00004D3D0000}"/>
    <cellStyle name="Výpočet 2 3 2 2 2 3 4 2" xfId="24082" xr:uid="{00000000-0005-0000-0000-00004E3D0000}"/>
    <cellStyle name="Výpočet 2 3 2 2 2 3 5" xfId="18715" xr:uid="{00000000-0005-0000-0000-00004F3D0000}"/>
    <cellStyle name="Výpočet 2 3 2 2 2 3 5 2" xfId="24539" xr:uid="{00000000-0005-0000-0000-0000503D0000}"/>
    <cellStyle name="Výpočet 2 3 2 2 2 3 6" xfId="22612" xr:uid="{00000000-0005-0000-0000-0000513D0000}"/>
    <cellStyle name="Výpočet 2 3 2 2 2 4" xfId="16892" xr:uid="{00000000-0005-0000-0000-0000523D0000}"/>
    <cellStyle name="Výpočet 2 3 2 2 2 4 2" xfId="17405" xr:uid="{00000000-0005-0000-0000-0000533D0000}"/>
    <cellStyle name="Výpočet 2 3 2 2 2 4 2 2" xfId="23229" xr:uid="{00000000-0005-0000-0000-0000543D0000}"/>
    <cellStyle name="Výpočet 2 3 2 2 2 4 3" xfId="17905" xr:uid="{00000000-0005-0000-0000-0000553D0000}"/>
    <cellStyle name="Výpočet 2 3 2 2 2 4 3 2" xfId="23729" xr:uid="{00000000-0005-0000-0000-0000563D0000}"/>
    <cellStyle name="Výpočet 2 3 2 2 2 4 4" xfId="18362" xr:uid="{00000000-0005-0000-0000-0000573D0000}"/>
    <cellStyle name="Výpočet 2 3 2 2 2 4 4 2" xfId="24186" xr:uid="{00000000-0005-0000-0000-0000583D0000}"/>
    <cellStyle name="Výpočet 2 3 2 2 2 4 5" xfId="18819" xr:uid="{00000000-0005-0000-0000-0000593D0000}"/>
    <cellStyle name="Výpočet 2 3 2 2 2 4 5 2" xfId="24643" xr:uid="{00000000-0005-0000-0000-00005A3D0000}"/>
    <cellStyle name="Výpočet 2 3 2 2 2 4 6" xfId="22716" xr:uid="{00000000-0005-0000-0000-00005B3D0000}"/>
    <cellStyle name="Výpočet 2 3 2 2 2 5" xfId="16540" xr:uid="{00000000-0005-0000-0000-00005C3D0000}"/>
    <cellStyle name="Výpočet 2 3 2 2 2 5 2" xfId="22364" xr:uid="{00000000-0005-0000-0000-00005D3D0000}"/>
    <cellStyle name="Výpočet 2 3 2 2 2 6" xfId="17053" xr:uid="{00000000-0005-0000-0000-00005E3D0000}"/>
    <cellStyle name="Výpočet 2 3 2 2 2 6 2" xfId="22877" xr:uid="{00000000-0005-0000-0000-00005F3D0000}"/>
    <cellStyle name="Výpočet 2 3 2 2 2 7" xfId="17553" xr:uid="{00000000-0005-0000-0000-0000603D0000}"/>
    <cellStyle name="Výpočet 2 3 2 2 2 7 2" xfId="23377" xr:uid="{00000000-0005-0000-0000-0000613D0000}"/>
    <cellStyle name="Výpočet 2 3 2 2 2 8" xfId="18010" xr:uid="{00000000-0005-0000-0000-0000623D0000}"/>
    <cellStyle name="Výpočet 2 3 2 2 2 8 2" xfId="23834" xr:uid="{00000000-0005-0000-0000-0000633D0000}"/>
    <cellStyle name="Výpočet 2 3 2 2 2 9" xfId="18467" xr:uid="{00000000-0005-0000-0000-0000643D0000}"/>
    <cellStyle name="Výpočet 2 3 2 2 2 9 2" xfId="24291" xr:uid="{00000000-0005-0000-0000-0000653D0000}"/>
    <cellStyle name="Výpočet 2 3 2 2 3" xfId="14190" xr:uid="{00000000-0005-0000-0000-0000663D0000}"/>
    <cellStyle name="Výpočet 2 3 2 2 3 2" xfId="15784" xr:uid="{00000000-0005-0000-0000-0000673D0000}"/>
    <cellStyle name="Výpočet 2 3 2 2 3 2 2" xfId="21609" xr:uid="{00000000-0005-0000-0000-0000683D0000}"/>
    <cellStyle name="Výpočet 2 3 2 2 3 3" xfId="16618" xr:uid="{00000000-0005-0000-0000-0000693D0000}"/>
    <cellStyle name="Výpočet 2 3 2 2 3 3 2" xfId="22442" xr:uid="{00000000-0005-0000-0000-00006A3D0000}"/>
    <cellStyle name="Výpočet 2 3 2 2 3 4" xfId="17131" xr:uid="{00000000-0005-0000-0000-00006B3D0000}"/>
    <cellStyle name="Výpočet 2 3 2 2 3 4 2" xfId="22955" xr:uid="{00000000-0005-0000-0000-00006C3D0000}"/>
    <cellStyle name="Výpočet 2 3 2 2 3 5" xfId="17631" xr:uid="{00000000-0005-0000-0000-00006D3D0000}"/>
    <cellStyle name="Výpočet 2 3 2 2 3 5 2" xfId="23455" xr:uid="{00000000-0005-0000-0000-00006E3D0000}"/>
    <cellStyle name="Výpočet 2 3 2 2 3 6" xfId="18088" xr:uid="{00000000-0005-0000-0000-00006F3D0000}"/>
    <cellStyle name="Výpočet 2 3 2 2 3 6 2" xfId="23912" xr:uid="{00000000-0005-0000-0000-0000703D0000}"/>
    <cellStyle name="Výpočet 2 3 2 2 3 7" xfId="18545" xr:uid="{00000000-0005-0000-0000-0000713D0000}"/>
    <cellStyle name="Výpočet 2 3 2 2 3 7 2" xfId="24369" xr:uid="{00000000-0005-0000-0000-0000723D0000}"/>
    <cellStyle name="Výpočet 2 3 2 2 3 8" xfId="20087" xr:uid="{00000000-0005-0000-0000-0000733D0000}"/>
    <cellStyle name="Výpočet 2 3 2 2 4" xfId="14443" xr:uid="{00000000-0005-0000-0000-0000743D0000}"/>
    <cellStyle name="Výpočet 2 3 2 2 4 2" xfId="16037" xr:uid="{00000000-0005-0000-0000-0000753D0000}"/>
    <cellStyle name="Výpočet 2 3 2 2 4 2 2" xfId="21862" xr:uid="{00000000-0005-0000-0000-0000763D0000}"/>
    <cellStyle name="Výpočet 2 3 2 2 4 3" xfId="20340" xr:uid="{00000000-0005-0000-0000-0000773D0000}"/>
    <cellStyle name="Výpočet 2 3 2 2 5" xfId="14891" xr:uid="{00000000-0005-0000-0000-0000783D0000}"/>
    <cellStyle name="Výpočet 2 3 2 2 5 2" xfId="20719" xr:uid="{00000000-0005-0000-0000-0000793D0000}"/>
    <cellStyle name="Výpočet 2 3 2 2 6" xfId="16482" xr:uid="{00000000-0005-0000-0000-00007A3D0000}"/>
    <cellStyle name="Výpočet 2 3 2 2 6 2" xfId="22306" xr:uid="{00000000-0005-0000-0000-00007B3D0000}"/>
    <cellStyle name="Výpočet 2 3 2 2 7" xfId="16995" xr:uid="{00000000-0005-0000-0000-00007C3D0000}"/>
    <cellStyle name="Výpočet 2 3 2 2 7 2" xfId="22819" xr:uid="{00000000-0005-0000-0000-00007D3D0000}"/>
    <cellStyle name="Výpočet 2 3 2 2 8" xfId="19188" xr:uid="{00000000-0005-0000-0000-00007E3D0000}"/>
    <cellStyle name="Výpočet 2 3 2 3" xfId="13136" xr:uid="{00000000-0005-0000-0000-00007F3D0000}"/>
    <cellStyle name="Výpočet 2 3 2 3 10" xfId="18594" xr:uid="{00000000-0005-0000-0000-0000803D0000}"/>
    <cellStyle name="Výpočet 2 3 2 3 10 2" xfId="24418" xr:uid="{00000000-0005-0000-0000-0000813D0000}"/>
    <cellStyle name="Výpočet 2 3 2 3 11" xfId="19079" xr:uid="{00000000-0005-0000-0000-0000823D0000}"/>
    <cellStyle name="Výpočet 2 3 2 3 2" xfId="13787" xr:uid="{00000000-0005-0000-0000-0000833D0000}"/>
    <cellStyle name="Výpočet 2 3 2 3 2 2" xfId="15422" xr:uid="{00000000-0005-0000-0000-0000843D0000}"/>
    <cellStyle name="Výpočet 2 3 2 3 2 2 2" xfId="21247" xr:uid="{00000000-0005-0000-0000-0000853D0000}"/>
    <cellStyle name="Výpočet 2 3 2 3 2 3" xfId="19723" xr:uid="{00000000-0005-0000-0000-0000863D0000}"/>
    <cellStyle name="Výpočet 2 3 2 3 3" xfId="14081" xr:uid="{00000000-0005-0000-0000-0000873D0000}"/>
    <cellStyle name="Výpočet 2 3 2 3 3 2" xfId="15675" xr:uid="{00000000-0005-0000-0000-0000883D0000}"/>
    <cellStyle name="Výpočet 2 3 2 3 3 2 2" xfId="21500" xr:uid="{00000000-0005-0000-0000-0000893D0000}"/>
    <cellStyle name="Výpočet 2 3 2 3 3 3" xfId="19978" xr:uid="{00000000-0005-0000-0000-00008A3D0000}"/>
    <cellStyle name="Výpočet 2 3 2 3 4" xfId="14334" xr:uid="{00000000-0005-0000-0000-00008B3D0000}"/>
    <cellStyle name="Výpočet 2 3 2 3 4 2" xfId="15928" xr:uid="{00000000-0005-0000-0000-00008C3D0000}"/>
    <cellStyle name="Výpočet 2 3 2 3 4 2 2" xfId="21753" xr:uid="{00000000-0005-0000-0000-00008D3D0000}"/>
    <cellStyle name="Výpočet 2 3 2 3 4 3" xfId="20231" xr:uid="{00000000-0005-0000-0000-00008E3D0000}"/>
    <cellStyle name="Výpočet 2 3 2 3 5" xfId="14782" xr:uid="{00000000-0005-0000-0000-00008F3D0000}"/>
    <cellStyle name="Výpočet 2 3 2 3 5 2" xfId="20610" xr:uid="{00000000-0005-0000-0000-0000903D0000}"/>
    <cellStyle name="Výpočet 2 3 2 3 6" xfId="16667" xr:uid="{00000000-0005-0000-0000-0000913D0000}"/>
    <cellStyle name="Výpočet 2 3 2 3 6 2" xfId="22491" xr:uid="{00000000-0005-0000-0000-0000923D0000}"/>
    <cellStyle name="Výpočet 2 3 2 3 7" xfId="17180" xr:uid="{00000000-0005-0000-0000-0000933D0000}"/>
    <cellStyle name="Výpočet 2 3 2 3 7 2" xfId="23004" xr:uid="{00000000-0005-0000-0000-0000943D0000}"/>
    <cellStyle name="Výpočet 2 3 2 3 8" xfId="17680" xr:uid="{00000000-0005-0000-0000-0000953D0000}"/>
    <cellStyle name="Výpočet 2 3 2 3 8 2" xfId="23504" xr:uid="{00000000-0005-0000-0000-0000963D0000}"/>
    <cellStyle name="Výpočet 2 3 2 3 9" xfId="18137" xr:uid="{00000000-0005-0000-0000-0000973D0000}"/>
    <cellStyle name="Výpočet 2 3 2 3 9 2" xfId="23961" xr:uid="{00000000-0005-0000-0000-0000983D0000}"/>
    <cellStyle name="Výpočet 2 3 2 4" xfId="13402" xr:uid="{00000000-0005-0000-0000-0000993D0000}"/>
    <cellStyle name="Výpočet 2 3 2 4 2" xfId="15039" xr:uid="{00000000-0005-0000-0000-00009A3D0000}"/>
    <cellStyle name="Výpočet 2 3 2 4 2 2" xfId="20864" xr:uid="{00000000-0005-0000-0000-00009B3D0000}"/>
    <cellStyle name="Výpočet 2 3 2 4 3" xfId="19340" xr:uid="{00000000-0005-0000-0000-00009C3D0000}"/>
    <cellStyle name="Výpočet 2 3 2 5" xfId="13583" xr:uid="{00000000-0005-0000-0000-00009D3D0000}"/>
    <cellStyle name="Výpočet 2 3 2 5 2" xfId="15220" xr:uid="{00000000-0005-0000-0000-00009E3D0000}"/>
    <cellStyle name="Výpočet 2 3 2 5 2 2" xfId="21045" xr:uid="{00000000-0005-0000-0000-00009F3D0000}"/>
    <cellStyle name="Výpočet 2 3 2 5 3" xfId="19521" xr:uid="{00000000-0005-0000-0000-0000A03D0000}"/>
    <cellStyle name="Výpočet 2 3 2 6" xfId="13682" xr:uid="{00000000-0005-0000-0000-0000A13D0000}"/>
    <cellStyle name="Výpočet 2 3 2 6 2" xfId="15317" xr:uid="{00000000-0005-0000-0000-0000A23D0000}"/>
    <cellStyle name="Výpočet 2 3 2 6 2 2" xfId="21142" xr:uid="{00000000-0005-0000-0000-0000A33D0000}"/>
    <cellStyle name="Výpočet 2 3 2 6 3" xfId="19618" xr:uid="{00000000-0005-0000-0000-0000A43D0000}"/>
    <cellStyle name="Výpočet 2 3 2 7" xfId="14553" xr:uid="{00000000-0005-0000-0000-0000A53D0000}"/>
    <cellStyle name="Výpočet 2 3 2 7 2" xfId="16146" xr:uid="{00000000-0005-0000-0000-0000A63D0000}"/>
    <cellStyle name="Výpočet 2 3 2 7 2 2" xfId="21971" xr:uid="{00000000-0005-0000-0000-0000A73D0000}"/>
    <cellStyle name="Výpočet 2 3 2 7 3" xfId="20449" xr:uid="{00000000-0005-0000-0000-0000A83D0000}"/>
    <cellStyle name="Výpočet 2 3 2 8" xfId="16289" xr:uid="{00000000-0005-0000-0000-0000A93D0000}"/>
    <cellStyle name="Výpočet 2 3 2 8 2" xfId="22113" xr:uid="{00000000-0005-0000-0000-0000AA3D0000}"/>
    <cellStyle name="Výpočet 2 3 2 9" xfId="16335" xr:uid="{00000000-0005-0000-0000-0000AB3D0000}"/>
    <cellStyle name="Výpočet 2 3 2 9 2" xfId="22159" xr:uid="{00000000-0005-0000-0000-0000AC3D0000}"/>
    <cellStyle name="Výpočet 2 3 3" xfId="13088" xr:uid="{00000000-0005-0000-0000-0000AD3D0000}"/>
    <cellStyle name="Výpočet 2 3 3 10" xfId="18595" xr:uid="{00000000-0005-0000-0000-0000AE3D0000}"/>
    <cellStyle name="Výpočet 2 3 3 10 2" xfId="24419" xr:uid="{00000000-0005-0000-0000-0000AF3D0000}"/>
    <cellStyle name="Výpočet 2 3 3 11" xfId="19031" xr:uid="{00000000-0005-0000-0000-0000B03D0000}"/>
    <cellStyle name="Výpočet 2 3 3 2" xfId="13739" xr:uid="{00000000-0005-0000-0000-0000B13D0000}"/>
    <cellStyle name="Výpočet 2 3 3 2 2" xfId="15374" xr:uid="{00000000-0005-0000-0000-0000B23D0000}"/>
    <cellStyle name="Výpočet 2 3 3 2 2 2" xfId="21199" xr:uid="{00000000-0005-0000-0000-0000B33D0000}"/>
    <cellStyle name="Výpočet 2 3 3 2 3" xfId="19675" xr:uid="{00000000-0005-0000-0000-0000B43D0000}"/>
    <cellStyle name="Výpočet 2 3 3 3" xfId="14033" xr:uid="{00000000-0005-0000-0000-0000B53D0000}"/>
    <cellStyle name="Výpočet 2 3 3 3 2" xfId="15627" xr:uid="{00000000-0005-0000-0000-0000B63D0000}"/>
    <cellStyle name="Výpočet 2 3 3 3 2 2" xfId="21452" xr:uid="{00000000-0005-0000-0000-0000B73D0000}"/>
    <cellStyle name="Výpočet 2 3 3 3 3" xfId="19930" xr:uid="{00000000-0005-0000-0000-0000B83D0000}"/>
    <cellStyle name="Výpočet 2 3 3 4" xfId="14286" xr:uid="{00000000-0005-0000-0000-0000B93D0000}"/>
    <cellStyle name="Výpočet 2 3 3 4 2" xfId="15880" xr:uid="{00000000-0005-0000-0000-0000BA3D0000}"/>
    <cellStyle name="Výpočet 2 3 3 4 2 2" xfId="21705" xr:uid="{00000000-0005-0000-0000-0000BB3D0000}"/>
    <cellStyle name="Výpočet 2 3 3 4 3" xfId="20183" xr:uid="{00000000-0005-0000-0000-0000BC3D0000}"/>
    <cellStyle name="Výpočet 2 3 3 5" xfId="14734" xr:uid="{00000000-0005-0000-0000-0000BD3D0000}"/>
    <cellStyle name="Výpočet 2 3 3 5 2" xfId="20562" xr:uid="{00000000-0005-0000-0000-0000BE3D0000}"/>
    <cellStyle name="Výpočet 2 3 3 6" xfId="16668" xr:uid="{00000000-0005-0000-0000-0000BF3D0000}"/>
    <cellStyle name="Výpočet 2 3 3 6 2" xfId="22492" xr:uid="{00000000-0005-0000-0000-0000C03D0000}"/>
    <cellStyle name="Výpočet 2 3 3 7" xfId="17181" xr:uid="{00000000-0005-0000-0000-0000C13D0000}"/>
    <cellStyle name="Výpočet 2 3 3 7 2" xfId="23005" xr:uid="{00000000-0005-0000-0000-0000C23D0000}"/>
    <cellStyle name="Výpočet 2 3 3 8" xfId="17681" xr:uid="{00000000-0005-0000-0000-0000C33D0000}"/>
    <cellStyle name="Výpočet 2 3 3 8 2" xfId="23505" xr:uid="{00000000-0005-0000-0000-0000C43D0000}"/>
    <cellStyle name="Výpočet 2 3 3 9" xfId="18138" xr:uid="{00000000-0005-0000-0000-0000C53D0000}"/>
    <cellStyle name="Výpočet 2 3 3 9 2" xfId="23962" xr:uid="{00000000-0005-0000-0000-0000C63D0000}"/>
    <cellStyle name="Výpočet 2 3 4" xfId="13354" xr:uid="{00000000-0005-0000-0000-0000C73D0000}"/>
    <cellStyle name="Výpočet 2 3 4 2" xfId="14991" xr:uid="{00000000-0005-0000-0000-0000C83D0000}"/>
    <cellStyle name="Výpočet 2 3 4 2 2" xfId="20816" xr:uid="{00000000-0005-0000-0000-0000C93D0000}"/>
    <cellStyle name="Výpočet 2 3 4 3" xfId="19292" xr:uid="{00000000-0005-0000-0000-0000CA3D0000}"/>
    <cellStyle name="Výpočet 2 3 5" xfId="13631" xr:uid="{00000000-0005-0000-0000-0000CB3D0000}"/>
    <cellStyle name="Výpočet 2 3 5 2" xfId="15268" xr:uid="{00000000-0005-0000-0000-0000CC3D0000}"/>
    <cellStyle name="Výpočet 2 3 5 2 2" xfId="21093" xr:uid="{00000000-0005-0000-0000-0000CD3D0000}"/>
    <cellStyle name="Výpočet 2 3 5 3" xfId="19569" xr:uid="{00000000-0005-0000-0000-0000CE3D0000}"/>
    <cellStyle name="Výpočet 2 3 6" xfId="16288" xr:uid="{00000000-0005-0000-0000-0000CF3D0000}"/>
    <cellStyle name="Výpočet 2 3 6 2" xfId="22112" xr:uid="{00000000-0005-0000-0000-0000D03D0000}"/>
    <cellStyle name="Výpočet 2 3 7" xfId="16336" xr:uid="{00000000-0005-0000-0000-0000D13D0000}"/>
    <cellStyle name="Výpočet 2 3 7 2" xfId="22160" xr:uid="{00000000-0005-0000-0000-0000D23D0000}"/>
    <cellStyle name="Výpočet 2 3 8" xfId="16442" xr:uid="{00000000-0005-0000-0000-0000D33D0000}"/>
    <cellStyle name="Výpočet 2 3 8 2" xfId="22266" xr:uid="{00000000-0005-0000-0000-0000D43D0000}"/>
    <cellStyle name="Výpočet 2 4" xfId="246" xr:uid="{00000000-0005-0000-0000-0000D53D0000}"/>
    <cellStyle name="Výpočet 2 4 2" xfId="297" xr:uid="{00000000-0005-0000-0000-0000D63D0000}"/>
    <cellStyle name="Výpočet 2 4 2 10" xfId="16957" xr:uid="{00000000-0005-0000-0000-0000D73D0000}"/>
    <cellStyle name="Výpočet 2 4 2 10 2" xfId="22781" xr:uid="{00000000-0005-0000-0000-0000D83D0000}"/>
    <cellStyle name="Výpočet 2 4 2 11" xfId="18938" xr:uid="{00000000-0005-0000-0000-0000D93D0000}"/>
    <cellStyle name="Výpočet 2 4 2 2" xfId="13249" xr:uid="{00000000-0005-0000-0000-0000DA3D0000}"/>
    <cellStyle name="Výpočet 2 4 2 2 2" xfId="13899" xr:uid="{00000000-0005-0000-0000-0000DB3D0000}"/>
    <cellStyle name="Výpočet 2 4 2 2 2 10" xfId="19835" xr:uid="{00000000-0005-0000-0000-0000DC3D0000}"/>
    <cellStyle name="Výpočet 2 4 2 2 2 2" xfId="15534" xr:uid="{00000000-0005-0000-0000-0000DD3D0000}"/>
    <cellStyle name="Výpočet 2 4 2 2 2 2 2" xfId="16839" xr:uid="{00000000-0005-0000-0000-0000DE3D0000}"/>
    <cellStyle name="Výpočet 2 4 2 2 2 2 2 2" xfId="17352" xr:uid="{00000000-0005-0000-0000-0000DF3D0000}"/>
    <cellStyle name="Výpočet 2 4 2 2 2 2 2 2 2" xfId="23176" xr:uid="{00000000-0005-0000-0000-0000E03D0000}"/>
    <cellStyle name="Výpočet 2 4 2 2 2 2 2 3" xfId="17852" xr:uid="{00000000-0005-0000-0000-0000E13D0000}"/>
    <cellStyle name="Výpočet 2 4 2 2 2 2 2 3 2" xfId="23676" xr:uid="{00000000-0005-0000-0000-0000E23D0000}"/>
    <cellStyle name="Výpočet 2 4 2 2 2 2 2 4" xfId="18309" xr:uid="{00000000-0005-0000-0000-0000E33D0000}"/>
    <cellStyle name="Výpočet 2 4 2 2 2 2 2 4 2" xfId="24133" xr:uid="{00000000-0005-0000-0000-0000E43D0000}"/>
    <cellStyle name="Výpočet 2 4 2 2 2 2 2 5" xfId="18766" xr:uid="{00000000-0005-0000-0000-0000E53D0000}"/>
    <cellStyle name="Výpočet 2 4 2 2 2 2 2 5 2" xfId="24590" xr:uid="{00000000-0005-0000-0000-0000E63D0000}"/>
    <cellStyle name="Výpočet 2 4 2 2 2 2 2 6" xfId="22663" xr:uid="{00000000-0005-0000-0000-0000E73D0000}"/>
    <cellStyle name="Výpočet 2 4 2 2 2 2 3" xfId="16943" xr:uid="{00000000-0005-0000-0000-0000E83D0000}"/>
    <cellStyle name="Výpočet 2 4 2 2 2 2 3 2" xfId="17456" xr:uid="{00000000-0005-0000-0000-0000E93D0000}"/>
    <cellStyle name="Výpočet 2 4 2 2 2 2 3 2 2" xfId="23280" xr:uid="{00000000-0005-0000-0000-0000EA3D0000}"/>
    <cellStyle name="Výpočet 2 4 2 2 2 2 3 3" xfId="17956" xr:uid="{00000000-0005-0000-0000-0000EB3D0000}"/>
    <cellStyle name="Výpočet 2 4 2 2 2 2 3 3 2" xfId="23780" xr:uid="{00000000-0005-0000-0000-0000EC3D0000}"/>
    <cellStyle name="Výpočet 2 4 2 2 2 2 3 4" xfId="18413" xr:uid="{00000000-0005-0000-0000-0000ED3D0000}"/>
    <cellStyle name="Výpočet 2 4 2 2 2 2 3 4 2" xfId="24237" xr:uid="{00000000-0005-0000-0000-0000EE3D0000}"/>
    <cellStyle name="Výpočet 2 4 2 2 2 2 3 5" xfId="18870" xr:uid="{00000000-0005-0000-0000-0000EF3D0000}"/>
    <cellStyle name="Výpočet 2 4 2 2 2 2 3 5 2" xfId="24694" xr:uid="{00000000-0005-0000-0000-0000F03D0000}"/>
    <cellStyle name="Výpočet 2 4 2 2 2 2 3 6" xfId="22767" xr:uid="{00000000-0005-0000-0000-0000F13D0000}"/>
    <cellStyle name="Výpočet 2 4 2 2 2 2 4" xfId="16591" xr:uid="{00000000-0005-0000-0000-0000F23D0000}"/>
    <cellStyle name="Výpočet 2 4 2 2 2 2 4 2" xfId="22415" xr:uid="{00000000-0005-0000-0000-0000F33D0000}"/>
    <cellStyle name="Výpočet 2 4 2 2 2 2 5" xfId="17104" xr:uid="{00000000-0005-0000-0000-0000F43D0000}"/>
    <cellStyle name="Výpočet 2 4 2 2 2 2 5 2" xfId="22928" xr:uid="{00000000-0005-0000-0000-0000F53D0000}"/>
    <cellStyle name="Výpočet 2 4 2 2 2 2 6" xfId="17604" xr:uid="{00000000-0005-0000-0000-0000F63D0000}"/>
    <cellStyle name="Výpočet 2 4 2 2 2 2 6 2" xfId="23428" xr:uid="{00000000-0005-0000-0000-0000F73D0000}"/>
    <cellStyle name="Výpočet 2 4 2 2 2 2 7" xfId="18061" xr:uid="{00000000-0005-0000-0000-0000F83D0000}"/>
    <cellStyle name="Výpočet 2 4 2 2 2 2 7 2" xfId="23885" xr:uid="{00000000-0005-0000-0000-0000F93D0000}"/>
    <cellStyle name="Výpočet 2 4 2 2 2 2 8" xfId="18518" xr:uid="{00000000-0005-0000-0000-0000FA3D0000}"/>
    <cellStyle name="Výpočet 2 4 2 2 2 2 8 2" xfId="24342" xr:uid="{00000000-0005-0000-0000-0000FB3D0000}"/>
    <cellStyle name="Výpočet 2 4 2 2 2 2 9" xfId="21359" xr:uid="{00000000-0005-0000-0000-0000FC3D0000}"/>
    <cellStyle name="Výpočet 2 4 2 2 2 3" xfId="16791" xr:uid="{00000000-0005-0000-0000-0000FD3D0000}"/>
    <cellStyle name="Výpočet 2 4 2 2 2 3 2" xfId="17304" xr:uid="{00000000-0005-0000-0000-0000FE3D0000}"/>
    <cellStyle name="Výpočet 2 4 2 2 2 3 2 2" xfId="23128" xr:uid="{00000000-0005-0000-0000-0000FF3D0000}"/>
    <cellStyle name="Výpočet 2 4 2 2 2 3 3" xfId="17804" xr:uid="{00000000-0005-0000-0000-0000003E0000}"/>
    <cellStyle name="Výpočet 2 4 2 2 2 3 3 2" xfId="23628" xr:uid="{00000000-0005-0000-0000-0000013E0000}"/>
    <cellStyle name="Výpočet 2 4 2 2 2 3 4" xfId="18261" xr:uid="{00000000-0005-0000-0000-0000023E0000}"/>
    <cellStyle name="Výpočet 2 4 2 2 2 3 4 2" xfId="24085" xr:uid="{00000000-0005-0000-0000-0000033E0000}"/>
    <cellStyle name="Výpočet 2 4 2 2 2 3 5" xfId="18718" xr:uid="{00000000-0005-0000-0000-0000043E0000}"/>
    <cellStyle name="Výpočet 2 4 2 2 2 3 5 2" xfId="24542" xr:uid="{00000000-0005-0000-0000-0000053E0000}"/>
    <cellStyle name="Výpočet 2 4 2 2 2 3 6" xfId="22615" xr:uid="{00000000-0005-0000-0000-0000063E0000}"/>
    <cellStyle name="Výpočet 2 4 2 2 2 4" xfId="16895" xr:uid="{00000000-0005-0000-0000-0000073E0000}"/>
    <cellStyle name="Výpočet 2 4 2 2 2 4 2" xfId="17408" xr:uid="{00000000-0005-0000-0000-0000083E0000}"/>
    <cellStyle name="Výpočet 2 4 2 2 2 4 2 2" xfId="23232" xr:uid="{00000000-0005-0000-0000-0000093E0000}"/>
    <cellStyle name="Výpočet 2 4 2 2 2 4 3" xfId="17908" xr:uid="{00000000-0005-0000-0000-00000A3E0000}"/>
    <cellStyle name="Výpočet 2 4 2 2 2 4 3 2" xfId="23732" xr:uid="{00000000-0005-0000-0000-00000B3E0000}"/>
    <cellStyle name="Výpočet 2 4 2 2 2 4 4" xfId="18365" xr:uid="{00000000-0005-0000-0000-00000C3E0000}"/>
    <cellStyle name="Výpočet 2 4 2 2 2 4 4 2" xfId="24189" xr:uid="{00000000-0005-0000-0000-00000D3E0000}"/>
    <cellStyle name="Výpočet 2 4 2 2 2 4 5" xfId="18822" xr:uid="{00000000-0005-0000-0000-00000E3E0000}"/>
    <cellStyle name="Výpočet 2 4 2 2 2 4 5 2" xfId="24646" xr:uid="{00000000-0005-0000-0000-00000F3E0000}"/>
    <cellStyle name="Výpočet 2 4 2 2 2 4 6" xfId="22719" xr:uid="{00000000-0005-0000-0000-0000103E0000}"/>
    <cellStyle name="Výpočet 2 4 2 2 2 5" xfId="16543" xr:uid="{00000000-0005-0000-0000-0000113E0000}"/>
    <cellStyle name="Výpočet 2 4 2 2 2 5 2" xfId="22367" xr:uid="{00000000-0005-0000-0000-0000123E0000}"/>
    <cellStyle name="Výpočet 2 4 2 2 2 6" xfId="17056" xr:uid="{00000000-0005-0000-0000-0000133E0000}"/>
    <cellStyle name="Výpočet 2 4 2 2 2 6 2" xfId="22880" xr:uid="{00000000-0005-0000-0000-0000143E0000}"/>
    <cellStyle name="Výpočet 2 4 2 2 2 7" xfId="17556" xr:uid="{00000000-0005-0000-0000-0000153E0000}"/>
    <cellStyle name="Výpočet 2 4 2 2 2 7 2" xfId="23380" xr:uid="{00000000-0005-0000-0000-0000163E0000}"/>
    <cellStyle name="Výpočet 2 4 2 2 2 8" xfId="18013" xr:uid="{00000000-0005-0000-0000-0000173E0000}"/>
    <cellStyle name="Výpočet 2 4 2 2 2 8 2" xfId="23837" xr:uid="{00000000-0005-0000-0000-0000183E0000}"/>
    <cellStyle name="Výpočet 2 4 2 2 2 9" xfId="18470" xr:uid="{00000000-0005-0000-0000-0000193E0000}"/>
    <cellStyle name="Výpočet 2 4 2 2 2 9 2" xfId="24294" xr:uid="{00000000-0005-0000-0000-00001A3E0000}"/>
    <cellStyle name="Výpočet 2 4 2 2 3" xfId="14193" xr:uid="{00000000-0005-0000-0000-00001B3E0000}"/>
    <cellStyle name="Výpočet 2 4 2 2 3 2" xfId="15787" xr:uid="{00000000-0005-0000-0000-00001C3E0000}"/>
    <cellStyle name="Výpočet 2 4 2 2 3 2 2" xfId="21612" xr:uid="{00000000-0005-0000-0000-00001D3E0000}"/>
    <cellStyle name="Výpočet 2 4 2 2 3 3" xfId="16615" xr:uid="{00000000-0005-0000-0000-00001E3E0000}"/>
    <cellStyle name="Výpočet 2 4 2 2 3 3 2" xfId="22439" xr:uid="{00000000-0005-0000-0000-00001F3E0000}"/>
    <cellStyle name="Výpočet 2 4 2 2 3 4" xfId="17128" xr:uid="{00000000-0005-0000-0000-0000203E0000}"/>
    <cellStyle name="Výpočet 2 4 2 2 3 4 2" xfId="22952" xr:uid="{00000000-0005-0000-0000-0000213E0000}"/>
    <cellStyle name="Výpočet 2 4 2 2 3 5" xfId="17628" xr:uid="{00000000-0005-0000-0000-0000223E0000}"/>
    <cellStyle name="Výpočet 2 4 2 2 3 5 2" xfId="23452" xr:uid="{00000000-0005-0000-0000-0000233E0000}"/>
    <cellStyle name="Výpočet 2 4 2 2 3 6" xfId="18085" xr:uid="{00000000-0005-0000-0000-0000243E0000}"/>
    <cellStyle name="Výpočet 2 4 2 2 3 6 2" xfId="23909" xr:uid="{00000000-0005-0000-0000-0000253E0000}"/>
    <cellStyle name="Výpočet 2 4 2 2 3 7" xfId="18542" xr:uid="{00000000-0005-0000-0000-0000263E0000}"/>
    <cellStyle name="Výpočet 2 4 2 2 3 7 2" xfId="24366" xr:uid="{00000000-0005-0000-0000-0000273E0000}"/>
    <cellStyle name="Výpočet 2 4 2 2 3 8" xfId="20090" xr:uid="{00000000-0005-0000-0000-0000283E0000}"/>
    <cellStyle name="Výpočet 2 4 2 2 4" xfId="14446" xr:uid="{00000000-0005-0000-0000-0000293E0000}"/>
    <cellStyle name="Výpočet 2 4 2 2 4 2" xfId="16040" xr:uid="{00000000-0005-0000-0000-00002A3E0000}"/>
    <cellStyle name="Výpočet 2 4 2 2 4 2 2" xfId="21865" xr:uid="{00000000-0005-0000-0000-00002B3E0000}"/>
    <cellStyle name="Výpočet 2 4 2 2 4 3" xfId="20343" xr:uid="{00000000-0005-0000-0000-00002C3E0000}"/>
    <cellStyle name="Výpočet 2 4 2 2 5" xfId="14894" xr:uid="{00000000-0005-0000-0000-00002D3E0000}"/>
    <cellStyle name="Výpočet 2 4 2 2 5 2" xfId="20722" xr:uid="{00000000-0005-0000-0000-00002E3E0000}"/>
    <cellStyle name="Výpočet 2 4 2 2 6" xfId="16485" xr:uid="{00000000-0005-0000-0000-00002F3E0000}"/>
    <cellStyle name="Výpočet 2 4 2 2 6 2" xfId="22309" xr:uid="{00000000-0005-0000-0000-0000303E0000}"/>
    <cellStyle name="Výpočet 2 4 2 2 7" xfId="16998" xr:uid="{00000000-0005-0000-0000-0000313E0000}"/>
    <cellStyle name="Výpočet 2 4 2 2 7 2" xfId="22822" xr:uid="{00000000-0005-0000-0000-0000323E0000}"/>
    <cellStyle name="Výpočet 2 4 2 2 8" xfId="19191" xr:uid="{00000000-0005-0000-0000-0000333E0000}"/>
    <cellStyle name="Výpočet 2 4 2 3" xfId="13139" xr:uid="{00000000-0005-0000-0000-0000343E0000}"/>
    <cellStyle name="Výpočet 2 4 2 3 10" xfId="18592" xr:uid="{00000000-0005-0000-0000-0000353E0000}"/>
    <cellStyle name="Výpočet 2 4 2 3 10 2" xfId="24416" xr:uid="{00000000-0005-0000-0000-0000363E0000}"/>
    <cellStyle name="Výpočet 2 4 2 3 11" xfId="19082" xr:uid="{00000000-0005-0000-0000-0000373E0000}"/>
    <cellStyle name="Výpočet 2 4 2 3 2" xfId="13790" xr:uid="{00000000-0005-0000-0000-0000383E0000}"/>
    <cellStyle name="Výpočet 2 4 2 3 2 2" xfId="15425" xr:uid="{00000000-0005-0000-0000-0000393E0000}"/>
    <cellStyle name="Výpočet 2 4 2 3 2 2 2" xfId="21250" xr:uid="{00000000-0005-0000-0000-00003A3E0000}"/>
    <cellStyle name="Výpočet 2 4 2 3 2 3" xfId="19726" xr:uid="{00000000-0005-0000-0000-00003B3E0000}"/>
    <cellStyle name="Výpočet 2 4 2 3 3" xfId="14084" xr:uid="{00000000-0005-0000-0000-00003C3E0000}"/>
    <cellStyle name="Výpočet 2 4 2 3 3 2" xfId="15678" xr:uid="{00000000-0005-0000-0000-00003D3E0000}"/>
    <cellStyle name="Výpočet 2 4 2 3 3 2 2" xfId="21503" xr:uid="{00000000-0005-0000-0000-00003E3E0000}"/>
    <cellStyle name="Výpočet 2 4 2 3 3 3" xfId="19981" xr:uid="{00000000-0005-0000-0000-00003F3E0000}"/>
    <cellStyle name="Výpočet 2 4 2 3 4" xfId="14337" xr:uid="{00000000-0005-0000-0000-0000403E0000}"/>
    <cellStyle name="Výpočet 2 4 2 3 4 2" xfId="15931" xr:uid="{00000000-0005-0000-0000-0000413E0000}"/>
    <cellStyle name="Výpočet 2 4 2 3 4 2 2" xfId="21756" xr:uid="{00000000-0005-0000-0000-0000423E0000}"/>
    <cellStyle name="Výpočet 2 4 2 3 4 3" xfId="20234" xr:uid="{00000000-0005-0000-0000-0000433E0000}"/>
    <cellStyle name="Výpočet 2 4 2 3 5" xfId="14785" xr:uid="{00000000-0005-0000-0000-0000443E0000}"/>
    <cellStyle name="Výpočet 2 4 2 3 5 2" xfId="20613" xr:uid="{00000000-0005-0000-0000-0000453E0000}"/>
    <cellStyle name="Výpočet 2 4 2 3 6" xfId="16665" xr:uid="{00000000-0005-0000-0000-0000463E0000}"/>
    <cellStyle name="Výpočet 2 4 2 3 6 2" xfId="22489" xr:uid="{00000000-0005-0000-0000-0000473E0000}"/>
    <cellStyle name="Výpočet 2 4 2 3 7" xfId="17178" xr:uid="{00000000-0005-0000-0000-0000483E0000}"/>
    <cellStyle name="Výpočet 2 4 2 3 7 2" xfId="23002" xr:uid="{00000000-0005-0000-0000-0000493E0000}"/>
    <cellStyle name="Výpočet 2 4 2 3 8" xfId="17678" xr:uid="{00000000-0005-0000-0000-00004A3E0000}"/>
    <cellStyle name="Výpočet 2 4 2 3 8 2" xfId="23502" xr:uid="{00000000-0005-0000-0000-00004B3E0000}"/>
    <cellStyle name="Výpočet 2 4 2 3 9" xfId="18135" xr:uid="{00000000-0005-0000-0000-00004C3E0000}"/>
    <cellStyle name="Výpočet 2 4 2 3 9 2" xfId="23959" xr:uid="{00000000-0005-0000-0000-00004D3E0000}"/>
    <cellStyle name="Výpočet 2 4 2 4" xfId="13405" xr:uid="{00000000-0005-0000-0000-00004E3E0000}"/>
    <cellStyle name="Výpočet 2 4 2 4 2" xfId="15042" xr:uid="{00000000-0005-0000-0000-00004F3E0000}"/>
    <cellStyle name="Výpočet 2 4 2 4 2 2" xfId="20867" xr:uid="{00000000-0005-0000-0000-0000503E0000}"/>
    <cellStyle name="Výpočet 2 4 2 4 3" xfId="19343" xr:uid="{00000000-0005-0000-0000-0000513E0000}"/>
    <cellStyle name="Výpočet 2 4 2 5" xfId="13580" xr:uid="{00000000-0005-0000-0000-0000523E0000}"/>
    <cellStyle name="Výpočet 2 4 2 5 2" xfId="15217" xr:uid="{00000000-0005-0000-0000-0000533E0000}"/>
    <cellStyle name="Výpočet 2 4 2 5 2 2" xfId="21042" xr:uid="{00000000-0005-0000-0000-0000543E0000}"/>
    <cellStyle name="Výpočet 2 4 2 5 3" xfId="19518" xr:uid="{00000000-0005-0000-0000-0000553E0000}"/>
    <cellStyle name="Výpočet 2 4 2 6" xfId="13678" xr:uid="{00000000-0005-0000-0000-0000563E0000}"/>
    <cellStyle name="Výpočet 2 4 2 6 2" xfId="15313" xr:uid="{00000000-0005-0000-0000-0000573E0000}"/>
    <cellStyle name="Výpočet 2 4 2 6 2 2" xfId="21138" xr:uid="{00000000-0005-0000-0000-0000583E0000}"/>
    <cellStyle name="Výpočet 2 4 2 6 3" xfId="19614" xr:uid="{00000000-0005-0000-0000-0000593E0000}"/>
    <cellStyle name="Výpočet 2 4 2 7" xfId="14556" xr:uid="{00000000-0005-0000-0000-00005A3E0000}"/>
    <cellStyle name="Výpočet 2 4 2 7 2" xfId="16149" xr:uid="{00000000-0005-0000-0000-00005B3E0000}"/>
    <cellStyle name="Výpočet 2 4 2 7 2 2" xfId="21974" xr:uid="{00000000-0005-0000-0000-00005C3E0000}"/>
    <cellStyle name="Výpočet 2 4 2 7 3" xfId="20452" xr:uid="{00000000-0005-0000-0000-00005D3E0000}"/>
    <cellStyle name="Výpočet 2 4 2 8" xfId="16291" xr:uid="{00000000-0005-0000-0000-00005E3E0000}"/>
    <cellStyle name="Výpočet 2 4 2 8 2" xfId="22115" xr:uid="{00000000-0005-0000-0000-00005F3E0000}"/>
    <cellStyle name="Výpočet 2 4 2 9" xfId="16333" xr:uid="{00000000-0005-0000-0000-0000603E0000}"/>
    <cellStyle name="Výpočet 2 4 2 9 2" xfId="22157" xr:uid="{00000000-0005-0000-0000-0000613E0000}"/>
    <cellStyle name="Výpočet 2 4 3" xfId="13091" xr:uid="{00000000-0005-0000-0000-0000623E0000}"/>
    <cellStyle name="Výpočet 2 4 3 10" xfId="18593" xr:uid="{00000000-0005-0000-0000-0000633E0000}"/>
    <cellStyle name="Výpočet 2 4 3 10 2" xfId="24417" xr:uid="{00000000-0005-0000-0000-0000643E0000}"/>
    <cellStyle name="Výpočet 2 4 3 11" xfId="19034" xr:uid="{00000000-0005-0000-0000-0000653E0000}"/>
    <cellStyle name="Výpočet 2 4 3 2" xfId="13742" xr:uid="{00000000-0005-0000-0000-0000663E0000}"/>
    <cellStyle name="Výpočet 2 4 3 2 2" xfId="15377" xr:uid="{00000000-0005-0000-0000-0000673E0000}"/>
    <cellStyle name="Výpočet 2 4 3 2 2 2" xfId="21202" xr:uid="{00000000-0005-0000-0000-0000683E0000}"/>
    <cellStyle name="Výpočet 2 4 3 2 3" xfId="19678" xr:uid="{00000000-0005-0000-0000-0000693E0000}"/>
    <cellStyle name="Výpočet 2 4 3 3" xfId="14036" xr:uid="{00000000-0005-0000-0000-00006A3E0000}"/>
    <cellStyle name="Výpočet 2 4 3 3 2" xfId="15630" xr:uid="{00000000-0005-0000-0000-00006B3E0000}"/>
    <cellStyle name="Výpočet 2 4 3 3 2 2" xfId="21455" xr:uid="{00000000-0005-0000-0000-00006C3E0000}"/>
    <cellStyle name="Výpočet 2 4 3 3 3" xfId="19933" xr:uid="{00000000-0005-0000-0000-00006D3E0000}"/>
    <cellStyle name="Výpočet 2 4 3 4" xfId="14289" xr:uid="{00000000-0005-0000-0000-00006E3E0000}"/>
    <cellStyle name="Výpočet 2 4 3 4 2" xfId="15883" xr:uid="{00000000-0005-0000-0000-00006F3E0000}"/>
    <cellStyle name="Výpočet 2 4 3 4 2 2" xfId="21708" xr:uid="{00000000-0005-0000-0000-0000703E0000}"/>
    <cellStyle name="Výpočet 2 4 3 4 3" xfId="20186" xr:uid="{00000000-0005-0000-0000-0000713E0000}"/>
    <cellStyle name="Výpočet 2 4 3 5" xfId="14737" xr:uid="{00000000-0005-0000-0000-0000723E0000}"/>
    <cellStyle name="Výpočet 2 4 3 5 2" xfId="20565" xr:uid="{00000000-0005-0000-0000-0000733E0000}"/>
    <cellStyle name="Výpočet 2 4 3 6" xfId="16666" xr:uid="{00000000-0005-0000-0000-0000743E0000}"/>
    <cellStyle name="Výpočet 2 4 3 6 2" xfId="22490" xr:uid="{00000000-0005-0000-0000-0000753E0000}"/>
    <cellStyle name="Výpočet 2 4 3 7" xfId="17179" xr:uid="{00000000-0005-0000-0000-0000763E0000}"/>
    <cellStyle name="Výpočet 2 4 3 7 2" xfId="23003" xr:uid="{00000000-0005-0000-0000-0000773E0000}"/>
    <cellStyle name="Výpočet 2 4 3 8" xfId="17679" xr:uid="{00000000-0005-0000-0000-0000783E0000}"/>
    <cellStyle name="Výpočet 2 4 3 8 2" xfId="23503" xr:uid="{00000000-0005-0000-0000-0000793E0000}"/>
    <cellStyle name="Výpočet 2 4 3 9" xfId="18136" xr:uid="{00000000-0005-0000-0000-00007A3E0000}"/>
    <cellStyle name="Výpočet 2 4 3 9 2" xfId="23960" xr:uid="{00000000-0005-0000-0000-00007B3E0000}"/>
    <cellStyle name="Výpočet 2 4 4" xfId="13357" xr:uid="{00000000-0005-0000-0000-00007C3E0000}"/>
    <cellStyle name="Výpočet 2 4 4 2" xfId="14994" xr:uid="{00000000-0005-0000-0000-00007D3E0000}"/>
    <cellStyle name="Výpočet 2 4 4 2 2" xfId="20819" xr:uid="{00000000-0005-0000-0000-00007E3E0000}"/>
    <cellStyle name="Výpočet 2 4 4 3" xfId="19295" xr:uid="{00000000-0005-0000-0000-00007F3E0000}"/>
    <cellStyle name="Výpočet 2 4 5" xfId="13628" xr:uid="{00000000-0005-0000-0000-0000803E0000}"/>
    <cellStyle name="Výpočet 2 4 5 2" xfId="15265" xr:uid="{00000000-0005-0000-0000-0000813E0000}"/>
    <cellStyle name="Výpočet 2 4 5 2 2" xfId="21090" xr:uid="{00000000-0005-0000-0000-0000823E0000}"/>
    <cellStyle name="Výpočet 2 4 5 3" xfId="19566" xr:uid="{00000000-0005-0000-0000-0000833E0000}"/>
    <cellStyle name="Výpočet 2 4 6" xfId="16290" xr:uid="{00000000-0005-0000-0000-0000843E0000}"/>
    <cellStyle name="Výpočet 2 4 6 2" xfId="22114" xr:uid="{00000000-0005-0000-0000-0000853E0000}"/>
    <cellStyle name="Výpočet 2 4 7" xfId="16334" xr:uid="{00000000-0005-0000-0000-0000863E0000}"/>
    <cellStyle name="Výpočet 2 4 7 2" xfId="22158" xr:uid="{00000000-0005-0000-0000-0000873E0000}"/>
    <cellStyle name="Výpočet 2 4 8" xfId="16396" xr:uid="{00000000-0005-0000-0000-0000883E0000}"/>
    <cellStyle name="Výpočet 2 4 8 2" xfId="22220" xr:uid="{00000000-0005-0000-0000-0000893E0000}"/>
    <cellStyle name="Výpočet 2 5" xfId="267" xr:uid="{00000000-0005-0000-0000-00008A3E0000}"/>
    <cellStyle name="Výpočet 2 5 10" xfId="17503" xr:uid="{00000000-0005-0000-0000-00008B3E0000}"/>
    <cellStyle name="Výpočet 2 5 10 2" xfId="23327" xr:uid="{00000000-0005-0000-0000-00008C3E0000}"/>
    <cellStyle name="Výpočet 2 5 11" xfId="18908" xr:uid="{00000000-0005-0000-0000-00008D3E0000}"/>
    <cellStyle name="Výpočet 2 5 2" xfId="13219" xr:uid="{00000000-0005-0000-0000-00008E3E0000}"/>
    <cellStyle name="Výpočet 2 5 2 2" xfId="13869" xr:uid="{00000000-0005-0000-0000-00008F3E0000}"/>
    <cellStyle name="Výpočet 2 5 2 2 10" xfId="19805" xr:uid="{00000000-0005-0000-0000-0000903E0000}"/>
    <cellStyle name="Výpočet 2 5 2 2 2" xfId="15504" xr:uid="{00000000-0005-0000-0000-0000913E0000}"/>
    <cellStyle name="Výpočet 2 5 2 2 2 2" xfId="16809" xr:uid="{00000000-0005-0000-0000-0000923E0000}"/>
    <cellStyle name="Výpočet 2 5 2 2 2 2 2" xfId="17322" xr:uid="{00000000-0005-0000-0000-0000933E0000}"/>
    <cellStyle name="Výpočet 2 5 2 2 2 2 2 2" xfId="23146" xr:uid="{00000000-0005-0000-0000-0000943E0000}"/>
    <cellStyle name="Výpočet 2 5 2 2 2 2 3" xfId="17822" xr:uid="{00000000-0005-0000-0000-0000953E0000}"/>
    <cellStyle name="Výpočet 2 5 2 2 2 2 3 2" xfId="23646" xr:uid="{00000000-0005-0000-0000-0000963E0000}"/>
    <cellStyle name="Výpočet 2 5 2 2 2 2 4" xfId="18279" xr:uid="{00000000-0005-0000-0000-0000973E0000}"/>
    <cellStyle name="Výpočet 2 5 2 2 2 2 4 2" xfId="24103" xr:uid="{00000000-0005-0000-0000-0000983E0000}"/>
    <cellStyle name="Výpočet 2 5 2 2 2 2 5" xfId="18736" xr:uid="{00000000-0005-0000-0000-0000993E0000}"/>
    <cellStyle name="Výpočet 2 5 2 2 2 2 5 2" xfId="24560" xr:uid="{00000000-0005-0000-0000-00009A3E0000}"/>
    <cellStyle name="Výpočet 2 5 2 2 2 2 6" xfId="22633" xr:uid="{00000000-0005-0000-0000-00009B3E0000}"/>
    <cellStyle name="Výpočet 2 5 2 2 2 3" xfId="16913" xr:uid="{00000000-0005-0000-0000-00009C3E0000}"/>
    <cellStyle name="Výpočet 2 5 2 2 2 3 2" xfId="17426" xr:uid="{00000000-0005-0000-0000-00009D3E0000}"/>
    <cellStyle name="Výpočet 2 5 2 2 2 3 2 2" xfId="23250" xr:uid="{00000000-0005-0000-0000-00009E3E0000}"/>
    <cellStyle name="Výpočet 2 5 2 2 2 3 3" xfId="17926" xr:uid="{00000000-0005-0000-0000-00009F3E0000}"/>
    <cellStyle name="Výpočet 2 5 2 2 2 3 3 2" xfId="23750" xr:uid="{00000000-0005-0000-0000-0000A03E0000}"/>
    <cellStyle name="Výpočet 2 5 2 2 2 3 4" xfId="18383" xr:uid="{00000000-0005-0000-0000-0000A13E0000}"/>
    <cellStyle name="Výpočet 2 5 2 2 2 3 4 2" xfId="24207" xr:uid="{00000000-0005-0000-0000-0000A23E0000}"/>
    <cellStyle name="Výpočet 2 5 2 2 2 3 5" xfId="18840" xr:uid="{00000000-0005-0000-0000-0000A33E0000}"/>
    <cellStyle name="Výpočet 2 5 2 2 2 3 5 2" xfId="24664" xr:uid="{00000000-0005-0000-0000-0000A43E0000}"/>
    <cellStyle name="Výpočet 2 5 2 2 2 3 6" xfId="22737" xr:uid="{00000000-0005-0000-0000-0000A53E0000}"/>
    <cellStyle name="Výpočet 2 5 2 2 2 4" xfId="16561" xr:uid="{00000000-0005-0000-0000-0000A63E0000}"/>
    <cellStyle name="Výpočet 2 5 2 2 2 4 2" xfId="22385" xr:uid="{00000000-0005-0000-0000-0000A73E0000}"/>
    <cellStyle name="Výpočet 2 5 2 2 2 5" xfId="17074" xr:uid="{00000000-0005-0000-0000-0000A83E0000}"/>
    <cellStyle name="Výpočet 2 5 2 2 2 5 2" xfId="22898" xr:uid="{00000000-0005-0000-0000-0000A93E0000}"/>
    <cellStyle name="Výpočet 2 5 2 2 2 6" xfId="17574" xr:uid="{00000000-0005-0000-0000-0000AA3E0000}"/>
    <cellStyle name="Výpočet 2 5 2 2 2 6 2" xfId="23398" xr:uid="{00000000-0005-0000-0000-0000AB3E0000}"/>
    <cellStyle name="Výpočet 2 5 2 2 2 7" xfId="18031" xr:uid="{00000000-0005-0000-0000-0000AC3E0000}"/>
    <cellStyle name="Výpočet 2 5 2 2 2 7 2" xfId="23855" xr:uid="{00000000-0005-0000-0000-0000AD3E0000}"/>
    <cellStyle name="Výpočet 2 5 2 2 2 8" xfId="18488" xr:uid="{00000000-0005-0000-0000-0000AE3E0000}"/>
    <cellStyle name="Výpočet 2 5 2 2 2 8 2" xfId="24312" xr:uid="{00000000-0005-0000-0000-0000AF3E0000}"/>
    <cellStyle name="Výpočet 2 5 2 2 2 9" xfId="21329" xr:uid="{00000000-0005-0000-0000-0000B03E0000}"/>
    <cellStyle name="Výpočet 2 5 2 2 3" xfId="16761" xr:uid="{00000000-0005-0000-0000-0000B13E0000}"/>
    <cellStyle name="Výpočet 2 5 2 2 3 2" xfId="17274" xr:uid="{00000000-0005-0000-0000-0000B23E0000}"/>
    <cellStyle name="Výpočet 2 5 2 2 3 2 2" xfId="23098" xr:uid="{00000000-0005-0000-0000-0000B33E0000}"/>
    <cellStyle name="Výpočet 2 5 2 2 3 3" xfId="17774" xr:uid="{00000000-0005-0000-0000-0000B43E0000}"/>
    <cellStyle name="Výpočet 2 5 2 2 3 3 2" xfId="23598" xr:uid="{00000000-0005-0000-0000-0000B53E0000}"/>
    <cellStyle name="Výpočet 2 5 2 2 3 4" xfId="18231" xr:uid="{00000000-0005-0000-0000-0000B63E0000}"/>
    <cellStyle name="Výpočet 2 5 2 2 3 4 2" xfId="24055" xr:uid="{00000000-0005-0000-0000-0000B73E0000}"/>
    <cellStyle name="Výpočet 2 5 2 2 3 5" xfId="18688" xr:uid="{00000000-0005-0000-0000-0000B83E0000}"/>
    <cellStyle name="Výpočet 2 5 2 2 3 5 2" xfId="24512" xr:uid="{00000000-0005-0000-0000-0000B93E0000}"/>
    <cellStyle name="Výpočet 2 5 2 2 3 6" xfId="22585" xr:uid="{00000000-0005-0000-0000-0000BA3E0000}"/>
    <cellStyle name="Výpočet 2 5 2 2 4" xfId="16865" xr:uid="{00000000-0005-0000-0000-0000BB3E0000}"/>
    <cellStyle name="Výpočet 2 5 2 2 4 2" xfId="17378" xr:uid="{00000000-0005-0000-0000-0000BC3E0000}"/>
    <cellStyle name="Výpočet 2 5 2 2 4 2 2" xfId="23202" xr:uid="{00000000-0005-0000-0000-0000BD3E0000}"/>
    <cellStyle name="Výpočet 2 5 2 2 4 3" xfId="17878" xr:uid="{00000000-0005-0000-0000-0000BE3E0000}"/>
    <cellStyle name="Výpočet 2 5 2 2 4 3 2" xfId="23702" xr:uid="{00000000-0005-0000-0000-0000BF3E0000}"/>
    <cellStyle name="Výpočet 2 5 2 2 4 4" xfId="18335" xr:uid="{00000000-0005-0000-0000-0000C03E0000}"/>
    <cellStyle name="Výpočet 2 5 2 2 4 4 2" xfId="24159" xr:uid="{00000000-0005-0000-0000-0000C13E0000}"/>
    <cellStyle name="Výpočet 2 5 2 2 4 5" xfId="18792" xr:uid="{00000000-0005-0000-0000-0000C23E0000}"/>
    <cellStyle name="Výpočet 2 5 2 2 4 5 2" xfId="24616" xr:uid="{00000000-0005-0000-0000-0000C33E0000}"/>
    <cellStyle name="Výpočet 2 5 2 2 4 6" xfId="22689" xr:uid="{00000000-0005-0000-0000-0000C43E0000}"/>
    <cellStyle name="Výpočet 2 5 2 2 5" xfId="16513" xr:uid="{00000000-0005-0000-0000-0000C53E0000}"/>
    <cellStyle name="Výpočet 2 5 2 2 5 2" xfId="22337" xr:uid="{00000000-0005-0000-0000-0000C63E0000}"/>
    <cellStyle name="Výpočet 2 5 2 2 6" xfId="17026" xr:uid="{00000000-0005-0000-0000-0000C73E0000}"/>
    <cellStyle name="Výpočet 2 5 2 2 6 2" xfId="22850" xr:uid="{00000000-0005-0000-0000-0000C83E0000}"/>
    <cellStyle name="Výpočet 2 5 2 2 7" xfId="17526" xr:uid="{00000000-0005-0000-0000-0000C93E0000}"/>
    <cellStyle name="Výpočet 2 5 2 2 7 2" xfId="23350" xr:uid="{00000000-0005-0000-0000-0000CA3E0000}"/>
    <cellStyle name="Výpočet 2 5 2 2 8" xfId="17983" xr:uid="{00000000-0005-0000-0000-0000CB3E0000}"/>
    <cellStyle name="Výpočet 2 5 2 2 8 2" xfId="23807" xr:uid="{00000000-0005-0000-0000-0000CC3E0000}"/>
    <cellStyle name="Výpočet 2 5 2 2 9" xfId="18440" xr:uid="{00000000-0005-0000-0000-0000CD3E0000}"/>
    <cellStyle name="Výpočet 2 5 2 2 9 2" xfId="24264" xr:uid="{00000000-0005-0000-0000-0000CE3E0000}"/>
    <cellStyle name="Výpočet 2 5 2 3" xfId="14163" xr:uid="{00000000-0005-0000-0000-0000CF3E0000}"/>
    <cellStyle name="Výpočet 2 5 2 3 2" xfId="15757" xr:uid="{00000000-0005-0000-0000-0000D03E0000}"/>
    <cellStyle name="Výpočet 2 5 2 3 2 2" xfId="21582" xr:uid="{00000000-0005-0000-0000-0000D13E0000}"/>
    <cellStyle name="Výpočet 2 5 2 3 3" xfId="16735" xr:uid="{00000000-0005-0000-0000-0000D23E0000}"/>
    <cellStyle name="Výpočet 2 5 2 3 3 2" xfId="22559" xr:uid="{00000000-0005-0000-0000-0000D33E0000}"/>
    <cellStyle name="Výpočet 2 5 2 3 4" xfId="17248" xr:uid="{00000000-0005-0000-0000-0000D43E0000}"/>
    <cellStyle name="Výpočet 2 5 2 3 4 2" xfId="23072" xr:uid="{00000000-0005-0000-0000-0000D53E0000}"/>
    <cellStyle name="Výpočet 2 5 2 3 5" xfId="17748" xr:uid="{00000000-0005-0000-0000-0000D63E0000}"/>
    <cellStyle name="Výpočet 2 5 2 3 5 2" xfId="23572" xr:uid="{00000000-0005-0000-0000-0000D73E0000}"/>
    <cellStyle name="Výpočet 2 5 2 3 6" xfId="18205" xr:uid="{00000000-0005-0000-0000-0000D83E0000}"/>
    <cellStyle name="Výpočet 2 5 2 3 6 2" xfId="24029" xr:uid="{00000000-0005-0000-0000-0000D93E0000}"/>
    <cellStyle name="Výpočet 2 5 2 3 7" xfId="18662" xr:uid="{00000000-0005-0000-0000-0000DA3E0000}"/>
    <cellStyle name="Výpočet 2 5 2 3 7 2" xfId="24486" xr:uid="{00000000-0005-0000-0000-0000DB3E0000}"/>
    <cellStyle name="Výpočet 2 5 2 3 8" xfId="20060" xr:uid="{00000000-0005-0000-0000-0000DC3E0000}"/>
    <cellStyle name="Výpočet 2 5 2 4" xfId="14416" xr:uid="{00000000-0005-0000-0000-0000DD3E0000}"/>
    <cellStyle name="Výpočet 2 5 2 4 2" xfId="16010" xr:uid="{00000000-0005-0000-0000-0000DE3E0000}"/>
    <cellStyle name="Výpočet 2 5 2 4 2 2" xfId="21835" xr:uid="{00000000-0005-0000-0000-0000DF3E0000}"/>
    <cellStyle name="Výpočet 2 5 2 4 3" xfId="20313" xr:uid="{00000000-0005-0000-0000-0000E03E0000}"/>
    <cellStyle name="Výpočet 2 5 2 5" xfId="14864" xr:uid="{00000000-0005-0000-0000-0000E13E0000}"/>
    <cellStyle name="Výpočet 2 5 2 5 2" xfId="20692" xr:uid="{00000000-0005-0000-0000-0000E23E0000}"/>
    <cellStyle name="Výpočet 2 5 2 6" xfId="16455" xr:uid="{00000000-0005-0000-0000-0000E33E0000}"/>
    <cellStyle name="Výpočet 2 5 2 6 2" xfId="22279" xr:uid="{00000000-0005-0000-0000-0000E43E0000}"/>
    <cellStyle name="Výpočet 2 5 2 7" xfId="16968" xr:uid="{00000000-0005-0000-0000-0000E53E0000}"/>
    <cellStyle name="Výpočet 2 5 2 7 2" xfId="22792" xr:uid="{00000000-0005-0000-0000-0000E63E0000}"/>
    <cellStyle name="Výpočet 2 5 2 8" xfId="19161" xr:uid="{00000000-0005-0000-0000-0000E73E0000}"/>
    <cellStyle name="Výpočet 2 5 3" xfId="13109" xr:uid="{00000000-0005-0000-0000-0000E83E0000}"/>
    <cellStyle name="Výpočet 2 5 3 10" xfId="18591" xr:uid="{00000000-0005-0000-0000-0000E93E0000}"/>
    <cellStyle name="Výpočet 2 5 3 10 2" xfId="24415" xr:uid="{00000000-0005-0000-0000-0000EA3E0000}"/>
    <cellStyle name="Výpočet 2 5 3 11" xfId="19052" xr:uid="{00000000-0005-0000-0000-0000EB3E0000}"/>
    <cellStyle name="Výpočet 2 5 3 2" xfId="13760" xr:uid="{00000000-0005-0000-0000-0000EC3E0000}"/>
    <cellStyle name="Výpočet 2 5 3 2 2" xfId="15395" xr:uid="{00000000-0005-0000-0000-0000ED3E0000}"/>
    <cellStyle name="Výpočet 2 5 3 2 2 2" xfId="21220" xr:uid="{00000000-0005-0000-0000-0000EE3E0000}"/>
    <cellStyle name="Výpočet 2 5 3 2 3" xfId="19696" xr:uid="{00000000-0005-0000-0000-0000EF3E0000}"/>
    <cellStyle name="Výpočet 2 5 3 3" xfId="14054" xr:uid="{00000000-0005-0000-0000-0000F03E0000}"/>
    <cellStyle name="Výpočet 2 5 3 3 2" xfId="15648" xr:uid="{00000000-0005-0000-0000-0000F13E0000}"/>
    <cellStyle name="Výpočet 2 5 3 3 2 2" xfId="21473" xr:uid="{00000000-0005-0000-0000-0000F23E0000}"/>
    <cellStyle name="Výpočet 2 5 3 3 3" xfId="19951" xr:uid="{00000000-0005-0000-0000-0000F33E0000}"/>
    <cellStyle name="Výpočet 2 5 3 4" xfId="14307" xr:uid="{00000000-0005-0000-0000-0000F43E0000}"/>
    <cellStyle name="Výpočet 2 5 3 4 2" xfId="15901" xr:uid="{00000000-0005-0000-0000-0000F53E0000}"/>
    <cellStyle name="Výpočet 2 5 3 4 2 2" xfId="21726" xr:uid="{00000000-0005-0000-0000-0000F63E0000}"/>
    <cellStyle name="Výpočet 2 5 3 4 3" xfId="20204" xr:uid="{00000000-0005-0000-0000-0000F73E0000}"/>
    <cellStyle name="Výpočet 2 5 3 5" xfId="14755" xr:uid="{00000000-0005-0000-0000-0000F83E0000}"/>
    <cellStyle name="Výpočet 2 5 3 5 2" xfId="20583" xr:uid="{00000000-0005-0000-0000-0000F93E0000}"/>
    <cellStyle name="Výpočet 2 5 3 6" xfId="16664" xr:uid="{00000000-0005-0000-0000-0000FA3E0000}"/>
    <cellStyle name="Výpočet 2 5 3 6 2" xfId="22488" xr:uid="{00000000-0005-0000-0000-0000FB3E0000}"/>
    <cellStyle name="Výpočet 2 5 3 7" xfId="17177" xr:uid="{00000000-0005-0000-0000-0000FC3E0000}"/>
    <cellStyle name="Výpočet 2 5 3 7 2" xfId="23001" xr:uid="{00000000-0005-0000-0000-0000FD3E0000}"/>
    <cellStyle name="Výpočet 2 5 3 8" xfId="17677" xr:uid="{00000000-0005-0000-0000-0000FE3E0000}"/>
    <cellStyle name="Výpočet 2 5 3 8 2" xfId="23501" xr:uid="{00000000-0005-0000-0000-0000FF3E0000}"/>
    <cellStyle name="Výpočet 2 5 3 9" xfId="18134" xr:uid="{00000000-0005-0000-0000-0000003F0000}"/>
    <cellStyle name="Výpočet 2 5 3 9 2" xfId="23958" xr:uid="{00000000-0005-0000-0000-0000013F0000}"/>
    <cellStyle name="Výpočet 2 5 4" xfId="13375" xr:uid="{00000000-0005-0000-0000-0000023F0000}"/>
    <cellStyle name="Výpočet 2 5 4 2" xfId="15012" xr:uid="{00000000-0005-0000-0000-0000033F0000}"/>
    <cellStyle name="Výpočet 2 5 4 2 2" xfId="20837" xr:uid="{00000000-0005-0000-0000-0000043F0000}"/>
    <cellStyle name="Výpočet 2 5 4 3" xfId="19313" xr:uid="{00000000-0005-0000-0000-0000053F0000}"/>
    <cellStyle name="Výpočet 2 5 5" xfId="13610" xr:uid="{00000000-0005-0000-0000-0000063F0000}"/>
    <cellStyle name="Výpočet 2 5 5 2" xfId="15247" xr:uid="{00000000-0005-0000-0000-0000073F0000}"/>
    <cellStyle name="Výpočet 2 5 5 2 2" xfId="21072" xr:uid="{00000000-0005-0000-0000-0000083F0000}"/>
    <cellStyle name="Výpočet 2 5 5 3" xfId="19548" xr:uid="{00000000-0005-0000-0000-0000093F0000}"/>
    <cellStyle name="Výpočet 2 5 6" xfId="13688" xr:uid="{00000000-0005-0000-0000-00000A3F0000}"/>
    <cellStyle name="Výpočet 2 5 6 2" xfId="15323" xr:uid="{00000000-0005-0000-0000-00000B3F0000}"/>
    <cellStyle name="Výpočet 2 5 6 2 2" xfId="21148" xr:uid="{00000000-0005-0000-0000-00000C3F0000}"/>
    <cellStyle name="Výpočet 2 5 6 3" xfId="19624" xr:uid="{00000000-0005-0000-0000-00000D3F0000}"/>
    <cellStyle name="Výpočet 2 5 7" xfId="14526" xr:uid="{00000000-0005-0000-0000-00000E3F0000}"/>
    <cellStyle name="Výpočet 2 5 7 2" xfId="16119" xr:uid="{00000000-0005-0000-0000-00000F3F0000}"/>
    <cellStyle name="Výpočet 2 5 7 2 2" xfId="21944" xr:uid="{00000000-0005-0000-0000-0000103F0000}"/>
    <cellStyle name="Výpočet 2 5 7 3" xfId="20422" xr:uid="{00000000-0005-0000-0000-0000113F0000}"/>
    <cellStyle name="Výpočet 2 5 8" xfId="16292" xr:uid="{00000000-0005-0000-0000-0000123F0000}"/>
    <cellStyle name="Výpočet 2 5 8 2" xfId="22116" xr:uid="{00000000-0005-0000-0000-0000133F0000}"/>
    <cellStyle name="Výpočet 2 5 9" xfId="16332" xr:uid="{00000000-0005-0000-0000-0000143F0000}"/>
    <cellStyle name="Výpočet 2 5 9 2" xfId="22156" xr:uid="{00000000-0005-0000-0000-0000153F0000}"/>
    <cellStyle name="Výpočet 2 6" xfId="13201" xr:uid="{00000000-0005-0000-0000-0000163F0000}"/>
    <cellStyle name="Výpočet 2 6 10" xfId="18600" xr:uid="{00000000-0005-0000-0000-0000173F0000}"/>
    <cellStyle name="Výpočet 2 6 10 2" xfId="24424" xr:uid="{00000000-0005-0000-0000-0000183F0000}"/>
    <cellStyle name="Výpočet 2 6 11" xfId="19143" xr:uid="{00000000-0005-0000-0000-0000193F0000}"/>
    <cellStyle name="Výpočet 2 6 2" xfId="13851" xr:uid="{00000000-0005-0000-0000-00001A3F0000}"/>
    <cellStyle name="Výpočet 2 6 2 2" xfId="15486" xr:uid="{00000000-0005-0000-0000-00001B3F0000}"/>
    <cellStyle name="Výpočet 2 6 2 2 2" xfId="21311" xr:uid="{00000000-0005-0000-0000-00001C3F0000}"/>
    <cellStyle name="Výpočet 2 6 2 3" xfId="19787" xr:uid="{00000000-0005-0000-0000-00001D3F0000}"/>
    <cellStyle name="Výpočet 2 6 3" xfId="14145" xr:uid="{00000000-0005-0000-0000-00001E3F0000}"/>
    <cellStyle name="Výpočet 2 6 3 2" xfId="15739" xr:uid="{00000000-0005-0000-0000-00001F3F0000}"/>
    <cellStyle name="Výpočet 2 6 3 2 2" xfId="21564" xr:uid="{00000000-0005-0000-0000-0000203F0000}"/>
    <cellStyle name="Výpočet 2 6 3 3" xfId="20042" xr:uid="{00000000-0005-0000-0000-0000213F0000}"/>
    <cellStyle name="Výpočet 2 6 4" xfId="14398" xr:uid="{00000000-0005-0000-0000-0000223F0000}"/>
    <cellStyle name="Výpočet 2 6 4 2" xfId="15992" xr:uid="{00000000-0005-0000-0000-0000233F0000}"/>
    <cellStyle name="Výpočet 2 6 4 2 2" xfId="21817" xr:uid="{00000000-0005-0000-0000-0000243F0000}"/>
    <cellStyle name="Výpočet 2 6 4 3" xfId="20295" xr:uid="{00000000-0005-0000-0000-0000253F0000}"/>
    <cellStyle name="Výpočet 2 6 5" xfId="14846" xr:uid="{00000000-0005-0000-0000-0000263F0000}"/>
    <cellStyle name="Výpočet 2 6 5 2" xfId="20674" xr:uid="{00000000-0005-0000-0000-0000273F0000}"/>
    <cellStyle name="Výpočet 2 6 6" xfId="16673" xr:uid="{00000000-0005-0000-0000-0000283F0000}"/>
    <cellStyle name="Výpočet 2 6 6 2" xfId="22497" xr:uid="{00000000-0005-0000-0000-0000293F0000}"/>
    <cellStyle name="Výpočet 2 6 7" xfId="17186" xr:uid="{00000000-0005-0000-0000-00002A3F0000}"/>
    <cellStyle name="Výpočet 2 6 7 2" xfId="23010" xr:uid="{00000000-0005-0000-0000-00002B3F0000}"/>
    <cellStyle name="Výpočet 2 6 8" xfId="17686" xr:uid="{00000000-0005-0000-0000-00002C3F0000}"/>
    <cellStyle name="Výpočet 2 6 8 2" xfId="23510" xr:uid="{00000000-0005-0000-0000-00002D3F0000}"/>
    <cellStyle name="Výpočet 2 6 9" xfId="18143" xr:uid="{00000000-0005-0000-0000-00002E3F0000}"/>
    <cellStyle name="Výpočet 2 6 9 2" xfId="23967" xr:uid="{00000000-0005-0000-0000-00002F3F0000}"/>
    <cellStyle name="Výpočet 2 7" xfId="13061" xr:uid="{00000000-0005-0000-0000-0000303F0000}"/>
    <cellStyle name="Výpočet 2 7 2" xfId="13712" xr:uid="{00000000-0005-0000-0000-0000313F0000}"/>
    <cellStyle name="Výpočet 2 7 2 2" xfId="15347" xr:uid="{00000000-0005-0000-0000-0000323F0000}"/>
    <cellStyle name="Výpočet 2 7 2 2 2" xfId="21172" xr:uid="{00000000-0005-0000-0000-0000333F0000}"/>
    <cellStyle name="Výpočet 2 7 2 3" xfId="19648" xr:uid="{00000000-0005-0000-0000-0000343F0000}"/>
    <cellStyle name="Výpočet 2 7 3" xfId="14006" xr:uid="{00000000-0005-0000-0000-0000353F0000}"/>
    <cellStyle name="Výpočet 2 7 3 2" xfId="15600" xr:uid="{00000000-0005-0000-0000-0000363F0000}"/>
    <cellStyle name="Výpočet 2 7 3 2 2" xfId="21425" xr:uid="{00000000-0005-0000-0000-0000373F0000}"/>
    <cellStyle name="Výpočet 2 7 3 3" xfId="19903" xr:uid="{00000000-0005-0000-0000-0000383F0000}"/>
    <cellStyle name="Výpočet 2 7 4" xfId="14259" xr:uid="{00000000-0005-0000-0000-0000393F0000}"/>
    <cellStyle name="Výpočet 2 7 4 2" xfId="15853" xr:uid="{00000000-0005-0000-0000-00003A3F0000}"/>
    <cellStyle name="Výpočet 2 7 4 2 2" xfId="21678" xr:uid="{00000000-0005-0000-0000-00003B3F0000}"/>
    <cellStyle name="Výpočet 2 7 4 3" xfId="20156" xr:uid="{00000000-0005-0000-0000-00003C3F0000}"/>
    <cellStyle name="Výpočet 2 7 5" xfId="14707" xr:uid="{00000000-0005-0000-0000-00003D3F0000}"/>
    <cellStyle name="Výpočet 2 7 5 2" xfId="20535" xr:uid="{00000000-0005-0000-0000-00003E3F0000}"/>
    <cellStyle name="Výpočet 2 7 6" xfId="19004" xr:uid="{00000000-0005-0000-0000-00003F3F0000}"/>
    <cellStyle name="Výpočet 2 8" xfId="13327" xr:uid="{00000000-0005-0000-0000-0000403F0000}"/>
    <cellStyle name="Výpočet 2 8 2" xfId="14964" xr:uid="{00000000-0005-0000-0000-0000413F0000}"/>
    <cellStyle name="Výpočet 2 8 2 2" xfId="20789" xr:uid="{00000000-0005-0000-0000-0000423F0000}"/>
    <cellStyle name="Výpočet 2 8 3" xfId="19265" xr:uid="{00000000-0005-0000-0000-0000433F0000}"/>
    <cellStyle name="Výpočet 2 9" xfId="13658" xr:uid="{00000000-0005-0000-0000-0000443F0000}"/>
    <cellStyle name="Výpočet 2 9 2" xfId="15295" xr:uid="{00000000-0005-0000-0000-0000453F0000}"/>
    <cellStyle name="Výpočet 2 9 2 2" xfId="21120" xr:uid="{00000000-0005-0000-0000-0000463F0000}"/>
    <cellStyle name="Výpočet 2 9 3" xfId="19596" xr:uid="{00000000-0005-0000-0000-0000473F0000}"/>
    <cellStyle name="Výpočet 3" xfId="230" xr:uid="{00000000-0005-0000-0000-0000483F0000}"/>
    <cellStyle name="Výpočet 3 2" xfId="283" xr:uid="{00000000-0005-0000-0000-0000493F0000}"/>
    <cellStyle name="Výpočet 3 2 10" xfId="16394" xr:uid="{00000000-0005-0000-0000-00004A3F0000}"/>
    <cellStyle name="Výpočet 3 2 10 2" xfId="22218" xr:uid="{00000000-0005-0000-0000-00004B3F0000}"/>
    <cellStyle name="Výpočet 3 2 11" xfId="18924" xr:uid="{00000000-0005-0000-0000-00004C3F0000}"/>
    <cellStyle name="Výpočet 3 2 2" xfId="13235" xr:uid="{00000000-0005-0000-0000-00004D3F0000}"/>
    <cellStyle name="Výpočet 3 2 2 2" xfId="13885" xr:uid="{00000000-0005-0000-0000-00004E3F0000}"/>
    <cellStyle name="Výpočet 3 2 2 2 10" xfId="19821" xr:uid="{00000000-0005-0000-0000-00004F3F0000}"/>
    <cellStyle name="Výpočet 3 2 2 2 2" xfId="15520" xr:uid="{00000000-0005-0000-0000-0000503F0000}"/>
    <cellStyle name="Výpočet 3 2 2 2 2 2" xfId="16825" xr:uid="{00000000-0005-0000-0000-0000513F0000}"/>
    <cellStyle name="Výpočet 3 2 2 2 2 2 2" xfId="17338" xr:uid="{00000000-0005-0000-0000-0000523F0000}"/>
    <cellStyle name="Výpočet 3 2 2 2 2 2 2 2" xfId="23162" xr:uid="{00000000-0005-0000-0000-0000533F0000}"/>
    <cellStyle name="Výpočet 3 2 2 2 2 2 3" xfId="17838" xr:uid="{00000000-0005-0000-0000-0000543F0000}"/>
    <cellStyle name="Výpočet 3 2 2 2 2 2 3 2" xfId="23662" xr:uid="{00000000-0005-0000-0000-0000553F0000}"/>
    <cellStyle name="Výpočet 3 2 2 2 2 2 4" xfId="18295" xr:uid="{00000000-0005-0000-0000-0000563F0000}"/>
    <cellStyle name="Výpočet 3 2 2 2 2 2 4 2" xfId="24119" xr:uid="{00000000-0005-0000-0000-0000573F0000}"/>
    <cellStyle name="Výpočet 3 2 2 2 2 2 5" xfId="18752" xr:uid="{00000000-0005-0000-0000-0000583F0000}"/>
    <cellStyle name="Výpočet 3 2 2 2 2 2 5 2" xfId="24576" xr:uid="{00000000-0005-0000-0000-0000593F0000}"/>
    <cellStyle name="Výpočet 3 2 2 2 2 2 6" xfId="22649" xr:uid="{00000000-0005-0000-0000-00005A3F0000}"/>
    <cellStyle name="Výpočet 3 2 2 2 2 3" xfId="16929" xr:uid="{00000000-0005-0000-0000-00005B3F0000}"/>
    <cellStyle name="Výpočet 3 2 2 2 2 3 2" xfId="17442" xr:uid="{00000000-0005-0000-0000-00005C3F0000}"/>
    <cellStyle name="Výpočet 3 2 2 2 2 3 2 2" xfId="23266" xr:uid="{00000000-0005-0000-0000-00005D3F0000}"/>
    <cellStyle name="Výpočet 3 2 2 2 2 3 3" xfId="17942" xr:uid="{00000000-0005-0000-0000-00005E3F0000}"/>
    <cellStyle name="Výpočet 3 2 2 2 2 3 3 2" xfId="23766" xr:uid="{00000000-0005-0000-0000-00005F3F0000}"/>
    <cellStyle name="Výpočet 3 2 2 2 2 3 4" xfId="18399" xr:uid="{00000000-0005-0000-0000-0000603F0000}"/>
    <cellStyle name="Výpočet 3 2 2 2 2 3 4 2" xfId="24223" xr:uid="{00000000-0005-0000-0000-0000613F0000}"/>
    <cellStyle name="Výpočet 3 2 2 2 2 3 5" xfId="18856" xr:uid="{00000000-0005-0000-0000-0000623F0000}"/>
    <cellStyle name="Výpočet 3 2 2 2 2 3 5 2" xfId="24680" xr:uid="{00000000-0005-0000-0000-0000633F0000}"/>
    <cellStyle name="Výpočet 3 2 2 2 2 3 6" xfId="22753" xr:uid="{00000000-0005-0000-0000-0000643F0000}"/>
    <cellStyle name="Výpočet 3 2 2 2 2 4" xfId="16577" xr:uid="{00000000-0005-0000-0000-0000653F0000}"/>
    <cellStyle name="Výpočet 3 2 2 2 2 4 2" xfId="22401" xr:uid="{00000000-0005-0000-0000-0000663F0000}"/>
    <cellStyle name="Výpočet 3 2 2 2 2 5" xfId="17090" xr:uid="{00000000-0005-0000-0000-0000673F0000}"/>
    <cellStyle name="Výpočet 3 2 2 2 2 5 2" xfId="22914" xr:uid="{00000000-0005-0000-0000-0000683F0000}"/>
    <cellStyle name="Výpočet 3 2 2 2 2 6" xfId="17590" xr:uid="{00000000-0005-0000-0000-0000693F0000}"/>
    <cellStyle name="Výpočet 3 2 2 2 2 6 2" xfId="23414" xr:uid="{00000000-0005-0000-0000-00006A3F0000}"/>
    <cellStyle name="Výpočet 3 2 2 2 2 7" xfId="18047" xr:uid="{00000000-0005-0000-0000-00006B3F0000}"/>
    <cellStyle name="Výpočet 3 2 2 2 2 7 2" xfId="23871" xr:uid="{00000000-0005-0000-0000-00006C3F0000}"/>
    <cellStyle name="Výpočet 3 2 2 2 2 8" xfId="18504" xr:uid="{00000000-0005-0000-0000-00006D3F0000}"/>
    <cellStyle name="Výpočet 3 2 2 2 2 8 2" xfId="24328" xr:uid="{00000000-0005-0000-0000-00006E3F0000}"/>
    <cellStyle name="Výpočet 3 2 2 2 2 9" xfId="21345" xr:uid="{00000000-0005-0000-0000-00006F3F0000}"/>
    <cellStyle name="Výpočet 3 2 2 2 3" xfId="16777" xr:uid="{00000000-0005-0000-0000-0000703F0000}"/>
    <cellStyle name="Výpočet 3 2 2 2 3 2" xfId="17290" xr:uid="{00000000-0005-0000-0000-0000713F0000}"/>
    <cellStyle name="Výpočet 3 2 2 2 3 2 2" xfId="23114" xr:uid="{00000000-0005-0000-0000-0000723F0000}"/>
    <cellStyle name="Výpočet 3 2 2 2 3 3" xfId="17790" xr:uid="{00000000-0005-0000-0000-0000733F0000}"/>
    <cellStyle name="Výpočet 3 2 2 2 3 3 2" xfId="23614" xr:uid="{00000000-0005-0000-0000-0000743F0000}"/>
    <cellStyle name="Výpočet 3 2 2 2 3 4" xfId="18247" xr:uid="{00000000-0005-0000-0000-0000753F0000}"/>
    <cellStyle name="Výpočet 3 2 2 2 3 4 2" xfId="24071" xr:uid="{00000000-0005-0000-0000-0000763F0000}"/>
    <cellStyle name="Výpočet 3 2 2 2 3 5" xfId="18704" xr:uid="{00000000-0005-0000-0000-0000773F0000}"/>
    <cellStyle name="Výpočet 3 2 2 2 3 5 2" xfId="24528" xr:uid="{00000000-0005-0000-0000-0000783F0000}"/>
    <cellStyle name="Výpočet 3 2 2 2 3 6" xfId="22601" xr:uid="{00000000-0005-0000-0000-0000793F0000}"/>
    <cellStyle name="Výpočet 3 2 2 2 4" xfId="16881" xr:uid="{00000000-0005-0000-0000-00007A3F0000}"/>
    <cellStyle name="Výpočet 3 2 2 2 4 2" xfId="17394" xr:uid="{00000000-0005-0000-0000-00007B3F0000}"/>
    <cellStyle name="Výpočet 3 2 2 2 4 2 2" xfId="23218" xr:uid="{00000000-0005-0000-0000-00007C3F0000}"/>
    <cellStyle name="Výpočet 3 2 2 2 4 3" xfId="17894" xr:uid="{00000000-0005-0000-0000-00007D3F0000}"/>
    <cellStyle name="Výpočet 3 2 2 2 4 3 2" xfId="23718" xr:uid="{00000000-0005-0000-0000-00007E3F0000}"/>
    <cellStyle name="Výpočet 3 2 2 2 4 4" xfId="18351" xr:uid="{00000000-0005-0000-0000-00007F3F0000}"/>
    <cellStyle name="Výpočet 3 2 2 2 4 4 2" xfId="24175" xr:uid="{00000000-0005-0000-0000-0000803F0000}"/>
    <cellStyle name="Výpočet 3 2 2 2 4 5" xfId="18808" xr:uid="{00000000-0005-0000-0000-0000813F0000}"/>
    <cellStyle name="Výpočet 3 2 2 2 4 5 2" xfId="24632" xr:uid="{00000000-0005-0000-0000-0000823F0000}"/>
    <cellStyle name="Výpočet 3 2 2 2 4 6" xfId="22705" xr:uid="{00000000-0005-0000-0000-0000833F0000}"/>
    <cellStyle name="Výpočet 3 2 2 2 5" xfId="16529" xr:uid="{00000000-0005-0000-0000-0000843F0000}"/>
    <cellStyle name="Výpočet 3 2 2 2 5 2" xfId="22353" xr:uid="{00000000-0005-0000-0000-0000853F0000}"/>
    <cellStyle name="Výpočet 3 2 2 2 6" xfId="17042" xr:uid="{00000000-0005-0000-0000-0000863F0000}"/>
    <cellStyle name="Výpočet 3 2 2 2 6 2" xfId="22866" xr:uid="{00000000-0005-0000-0000-0000873F0000}"/>
    <cellStyle name="Výpočet 3 2 2 2 7" xfId="17542" xr:uid="{00000000-0005-0000-0000-0000883F0000}"/>
    <cellStyle name="Výpočet 3 2 2 2 7 2" xfId="23366" xr:uid="{00000000-0005-0000-0000-0000893F0000}"/>
    <cellStyle name="Výpočet 3 2 2 2 8" xfId="17999" xr:uid="{00000000-0005-0000-0000-00008A3F0000}"/>
    <cellStyle name="Výpočet 3 2 2 2 8 2" xfId="23823" xr:uid="{00000000-0005-0000-0000-00008B3F0000}"/>
    <cellStyle name="Výpočet 3 2 2 2 9" xfId="18456" xr:uid="{00000000-0005-0000-0000-00008C3F0000}"/>
    <cellStyle name="Výpočet 3 2 2 2 9 2" xfId="24280" xr:uid="{00000000-0005-0000-0000-00008D3F0000}"/>
    <cellStyle name="Výpočet 3 2 2 3" xfId="14179" xr:uid="{00000000-0005-0000-0000-00008E3F0000}"/>
    <cellStyle name="Výpočet 3 2 2 3 2" xfId="15773" xr:uid="{00000000-0005-0000-0000-00008F3F0000}"/>
    <cellStyle name="Výpočet 3 2 2 3 2 2" xfId="21598" xr:uid="{00000000-0005-0000-0000-0000903F0000}"/>
    <cellStyle name="Výpočet 3 2 2 3 3" xfId="16737" xr:uid="{00000000-0005-0000-0000-0000913F0000}"/>
    <cellStyle name="Výpočet 3 2 2 3 3 2" xfId="22561" xr:uid="{00000000-0005-0000-0000-0000923F0000}"/>
    <cellStyle name="Výpočet 3 2 2 3 4" xfId="17250" xr:uid="{00000000-0005-0000-0000-0000933F0000}"/>
    <cellStyle name="Výpočet 3 2 2 3 4 2" xfId="23074" xr:uid="{00000000-0005-0000-0000-0000943F0000}"/>
    <cellStyle name="Výpočet 3 2 2 3 5" xfId="17750" xr:uid="{00000000-0005-0000-0000-0000953F0000}"/>
    <cellStyle name="Výpočet 3 2 2 3 5 2" xfId="23574" xr:uid="{00000000-0005-0000-0000-0000963F0000}"/>
    <cellStyle name="Výpočet 3 2 2 3 6" xfId="18207" xr:uid="{00000000-0005-0000-0000-0000973F0000}"/>
    <cellStyle name="Výpočet 3 2 2 3 6 2" xfId="24031" xr:uid="{00000000-0005-0000-0000-0000983F0000}"/>
    <cellStyle name="Výpočet 3 2 2 3 7" xfId="18664" xr:uid="{00000000-0005-0000-0000-0000993F0000}"/>
    <cellStyle name="Výpočet 3 2 2 3 7 2" xfId="24488" xr:uid="{00000000-0005-0000-0000-00009A3F0000}"/>
    <cellStyle name="Výpočet 3 2 2 3 8" xfId="20076" xr:uid="{00000000-0005-0000-0000-00009B3F0000}"/>
    <cellStyle name="Výpočet 3 2 2 4" xfId="14432" xr:uid="{00000000-0005-0000-0000-00009C3F0000}"/>
    <cellStyle name="Výpočet 3 2 2 4 2" xfId="16026" xr:uid="{00000000-0005-0000-0000-00009D3F0000}"/>
    <cellStyle name="Výpočet 3 2 2 4 2 2" xfId="21851" xr:uid="{00000000-0005-0000-0000-00009E3F0000}"/>
    <cellStyle name="Výpočet 3 2 2 4 3" xfId="20329" xr:uid="{00000000-0005-0000-0000-00009F3F0000}"/>
    <cellStyle name="Výpočet 3 2 2 5" xfId="14880" xr:uid="{00000000-0005-0000-0000-0000A03F0000}"/>
    <cellStyle name="Výpočet 3 2 2 5 2" xfId="20708" xr:uid="{00000000-0005-0000-0000-0000A13F0000}"/>
    <cellStyle name="Výpočet 3 2 2 6" xfId="16471" xr:uid="{00000000-0005-0000-0000-0000A23F0000}"/>
    <cellStyle name="Výpočet 3 2 2 6 2" xfId="22295" xr:uid="{00000000-0005-0000-0000-0000A33F0000}"/>
    <cellStyle name="Výpočet 3 2 2 7" xfId="16984" xr:uid="{00000000-0005-0000-0000-0000A43F0000}"/>
    <cellStyle name="Výpočet 3 2 2 7 2" xfId="22808" xr:uid="{00000000-0005-0000-0000-0000A53F0000}"/>
    <cellStyle name="Výpočet 3 2 2 8" xfId="19177" xr:uid="{00000000-0005-0000-0000-0000A63F0000}"/>
    <cellStyle name="Výpočet 3 2 3" xfId="13125" xr:uid="{00000000-0005-0000-0000-0000A73F0000}"/>
    <cellStyle name="Výpočet 3 2 3 10" xfId="18589" xr:uid="{00000000-0005-0000-0000-0000A83F0000}"/>
    <cellStyle name="Výpočet 3 2 3 10 2" xfId="24413" xr:uid="{00000000-0005-0000-0000-0000A93F0000}"/>
    <cellStyle name="Výpočet 3 2 3 11" xfId="19068" xr:uid="{00000000-0005-0000-0000-0000AA3F0000}"/>
    <cellStyle name="Výpočet 3 2 3 2" xfId="13776" xr:uid="{00000000-0005-0000-0000-0000AB3F0000}"/>
    <cellStyle name="Výpočet 3 2 3 2 2" xfId="15411" xr:uid="{00000000-0005-0000-0000-0000AC3F0000}"/>
    <cellStyle name="Výpočet 3 2 3 2 2 2" xfId="21236" xr:uid="{00000000-0005-0000-0000-0000AD3F0000}"/>
    <cellStyle name="Výpočet 3 2 3 2 3" xfId="19712" xr:uid="{00000000-0005-0000-0000-0000AE3F0000}"/>
    <cellStyle name="Výpočet 3 2 3 3" xfId="14070" xr:uid="{00000000-0005-0000-0000-0000AF3F0000}"/>
    <cellStyle name="Výpočet 3 2 3 3 2" xfId="15664" xr:uid="{00000000-0005-0000-0000-0000B03F0000}"/>
    <cellStyle name="Výpočet 3 2 3 3 2 2" xfId="21489" xr:uid="{00000000-0005-0000-0000-0000B13F0000}"/>
    <cellStyle name="Výpočet 3 2 3 3 3" xfId="19967" xr:uid="{00000000-0005-0000-0000-0000B23F0000}"/>
    <cellStyle name="Výpočet 3 2 3 4" xfId="14323" xr:uid="{00000000-0005-0000-0000-0000B33F0000}"/>
    <cellStyle name="Výpočet 3 2 3 4 2" xfId="15917" xr:uid="{00000000-0005-0000-0000-0000B43F0000}"/>
    <cellStyle name="Výpočet 3 2 3 4 2 2" xfId="21742" xr:uid="{00000000-0005-0000-0000-0000B53F0000}"/>
    <cellStyle name="Výpočet 3 2 3 4 3" xfId="20220" xr:uid="{00000000-0005-0000-0000-0000B63F0000}"/>
    <cellStyle name="Výpočet 3 2 3 5" xfId="14771" xr:uid="{00000000-0005-0000-0000-0000B73F0000}"/>
    <cellStyle name="Výpočet 3 2 3 5 2" xfId="20599" xr:uid="{00000000-0005-0000-0000-0000B83F0000}"/>
    <cellStyle name="Výpočet 3 2 3 6" xfId="16662" xr:uid="{00000000-0005-0000-0000-0000B93F0000}"/>
    <cellStyle name="Výpočet 3 2 3 6 2" xfId="22486" xr:uid="{00000000-0005-0000-0000-0000BA3F0000}"/>
    <cellStyle name="Výpočet 3 2 3 7" xfId="17175" xr:uid="{00000000-0005-0000-0000-0000BB3F0000}"/>
    <cellStyle name="Výpočet 3 2 3 7 2" xfId="22999" xr:uid="{00000000-0005-0000-0000-0000BC3F0000}"/>
    <cellStyle name="Výpočet 3 2 3 8" xfId="17675" xr:uid="{00000000-0005-0000-0000-0000BD3F0000}"/>
    <cellStyle name="Výpočet 3 2 3 8 2" xfId="23499" xr:uid="{00000000-0005-0000-0000-0000BE3F0000}"/>
    <cellStyle name="Výpočet 3 2 3 9" xfId="18132" xr:uid="{00000000-0005-0000-0000-0000BF3F0000}"/>
    <cellStyle name="Výpočet 3 2 3 9 2" xfId="23956" xr:uid="{00000000-0005-0000-0000-0000C03F0000}"/>
    <cellStyle name="Výpočet 3 2 4" xfId="13391" xr:uid="{00000000-0005-0000-0000-0000C13F0000}"/>
    <cellStyle name="Výpočet 3 2 4 2" xfId="15028" xr:uid="{00000000-0005-0000-0000-0000C23F0000}"/>
    <cellStyle name="Výpočet 3 2 4 2 2" xfId="20853" xr:uid="{00000000-0005-0000-0000-0000C33F0000}"/>
    <cellStyle name="Výpočet 3 2 4 3" xfId="19329" xr:uid="{00000000-0005-0000-0000-0000C43F0000}"/>
    <cellStyle name="Výpočet 3 2 5" xfId="13594" xr:uid="{00000000-0005-0000-0000-0000C53F0000}"/>
    <cellStyle name="Výpočet 3 2 5 2" xfId="15231" xr:uid="{00000000-0005-0000-0000-0000C63F0000}"/>
    <cellStyle name="Výpočet 3 2 5 2 2" xfId="21056" xr:uid="{00000000-0005-0000-0000-0000C73F0000}"/>
    <cellStyle name="Výpočet 3 2 5 3" xfId="19532" xr:uid="{00000000-0005-0000-0000-0000C83F0000}"/>
    <cellStyle name="Výpočet 3 2 6" xfId="13696" xr:uid="{00000000-0005-0000-0000-0000C93F0000}"/>
    <cellStyle name="Výpočet 3 2 6 2" xfId="15331" xr:uid="{00000000-0005-0000-0000-0000CA3F0000}"/>
    <cellStyle name="Výpočet 3 2 6 2 2" xfId="21156" xr:uid="{00000000-0005-0000-0000-0000CB3F0000}"/>
    <cellStyle name="Výpočet 3 2 6 3" xfId="19632" xr:uid="{00000000-0005-0000-0000-0000CC3F0000}"/>
    <cellStyle name="Výpočet 3 2 7" xfId="14542" xr:uid="{00000000-0005-0000-0000-0000CD3F0000}"/>
    <cellStyle name="Výpočet 3 2 7 2" xfId="16135" xr:uid="{00000000-0005-0000-0000-0000CE3F0000}"/>
    <cellStyle name="Výpočet 3 2 7 2 2" xfId="21960" xr:uid="{00000000-0005-0000-0000-0000CF3F0000}"/>
    <cellStyle name="Výpočet 3 2 7 3" xfId="20438" xr:uid="{00000000-0005-0000-0000-0000D03F0000}"/>
    <cellStyle name="Výpočet 3 2 8" xfId="16294" xr:uid="{00000000-0005-0000-0000-0000D13F0000}"/>
    <cellStyle name="Výpočet 3 2 8 2" xfId="22118" xr:uid="{00000000-0005-0000-0000-0000D23F0000}"/>
    <cellStyle name="Výpočet 3 2 9" xfId="16330" xr:uid="{00000000-0005-0000-0000-0000D33F0000}"/>
    <cellStyle name="Výpočet 3 2 9 2" xfId="22154" xr:uid="{00000000-0005-0000-0000-0000D43F0000}"/>
    <cellStyle name="Výpočet 3 3" xfId="13077" xr:uid="{00000000-0005-0000-0000-0000D53F0000}"/>
    <cellStyle name="Výpočet 3 3 10" xfId="18590" xr:uid="{00000000-0005-0000-0000-0000D63F0000}"/>
    <cellStyle name="Výpočet 3 3 10 2" xfId="24414" xr:uid="{00000000-0005-0000-0000-0000D73F0000}"/>
    <cellStyle name="Výpočet 3 3 11" xfId="19020" xr:uid="{00000000-0005-0000-0000-0000D83F0000}"/>
    <cellStyle name="Výpočet 3 3 2" xfId="13728" xr:uid="{00000000-0005-0000-0000-0000D93F0000}"/>
    <cellStyle name="Výpočet 3 3 2 2" xfId="15363" xr:uid="{00000000-0005-0000-0000-0000DA3F0000}"/>
    <cellStyle name="Výpočet 3 3 2 2 2" xfId="21188" xr:uid="{00000000-0005-0000-0000-0000DB3F0000}"/>
    <cellStyle name="Výpočet 3 3 2 3" xfId="19664" xr:uid="{00000000-0005-0000-0000-0000DC3F0000}"/>
    <cellStyle name="Výpočet 3 3 3" xfId="14022" xr:uid="{00000000-0005-0000-0000-0000DD3F0000}"/>
    <cellStyle name="Výpočet 3 3 3 2" xfId="15616" xr:uid="{00000000-0005-0000-0000-0000DE3F0000}"/>
    <cellStyle name="Výpočet 3 3 3 2 2" xfId="21441" xr:uid="{00000000-0005-0000-0000-0000DF3F0000}"/>
    <cellStyle name="Výpočet 3 3 3 3" xfId="19919" xr:uid="{00000000-0005-0000-0000-0000E03F0000}"/>
    <cellStyle name="Výpočet 3 3 4" xfId="14275" xr:uid="{00000000-0005-0000-0000-0000E13F0000}"/>
    <cellStyle name="Výpočet 3 3 4 2" xfId="15869" xr:uid="{00000000-0005-0000-0000-0000E23F0000}"/>
    <cellStyle name="Výpočet 3 3 4 2 2" xfId="21694" xr:uid="{00000000-0005-0000-0000-0000E33F0000}"/>
    <cellStyle name="Výpočet 3 3 4 3" xfId="20172" xr:uid="{00000000-0005-0000-0000-0000E43F0000}"/>
    <cellStyle name="Výpočet 3 3 5" xfId="14723" xr:uid="{00000000-0005-0000-0000-0000E53F0000}"/>
    <cellStyle name="Výpočet 3 3 5 2" xfId="20551" xr:uid="{00000000-0005-0000-0000-0000E63F0000}"/>
    <cellStyle name="Výpočet 3 3 6" xfId="16663" xr:uid="{00000000-0005-0000-0000-0000E73F0000}"/>
    <cellStyle name="Výpočet 3 3 6 2" xfId="22487" xr:uid="{00000000-0005-0000-0000-0000E83F0000}"/>
    <cellStyle name="Výpočet 3 3 7" xfId="17176" xr:uid="{00000000-0005-0000-0000-0000E93F0000}"/>
    <cellStyle name="Výpočet 3 3 7 2" xfId="23000" xr:uid="{00000000-0005-0000-0000-0000EA3F0000}"/>
    <cellStyle name="Výpočet 3 3 8" xfId="17676" xr:uid="{00000000-0005-0000-0000-0000EB3F0000}"/>
    <cellStyle name="Výpočet 3 3 8 2" xfId="23500" xr:uid="{00000000-0005-0000-0000-0000EC3F0000}"/>
    <cellStyle name="Výpočet 3 3 9" xfId="18133" xr:uid="{00000000-0005-0000-0000-0000ED3F0000}"/>
    <cellStyle name="Výpočet 3 3 9 2" xfId="23957" xr:uid="{00000000-0005-0000-0000-0000EE3F0000}"/>
    <cellStyle name="Výpočet 3 4" xfId="13343" xr:uid="{00000000-0005-0000-0000-0000EF3F0000}"/>
    <cellStyle name="Výpočet 3 4 2" xfId="14980" xr:uid="{00000000-0005-0000-0000-0000F03F0000}"/>
    <cellStyle name="Výpočet 3 4 2 2" xfId="20805" xr:uid="{00000000-0005-0000-0000-0000F13F0000}"/>
    <cellStyle name="Výpočet 3 4 3" xfId="19281" xr:uid="{00000000-0005-0000-0000-0000F23F0000}"/>
    <cellStyle name="Výpočet 3 5" xfId="13642" xr:uid="{00000000-0005-0000-0000-0000F33F0000}"/>
    <cellStyle name="Výpočet 3 5 2" xfId="15279" xr:uid="{00000000-0005-0000-0000-0000F43F0000}"/>
    <cellStyle name="Výpočet 3 5 2 2" xfId="21104" xr:uid="{00000000-0005-0000-0000-0000F53F0000}"/>
    <cellStyle name="Výpočet 3 5 3" xfId="19580" xr:uid="{00000000-0005-0000-0000-0000F63F0000}"/>
    <cellStyle name="Výpočet 3 6" xfId="16293" xr:uid="{00000000-0005-0000-0000-0000F73F0000}"/>
    <cellStyle name="Výpočet 3 6 2" xfId="22117" xr:uid="{00000000-0005-0000-0000-0000F83F0000}"/>
    <cellStyle name="Výpočet 3 7" xfId="16331" xr:uid="{00000000-0005-0000-0000-0000F93F0000}"/>
    <cellStyle name="Výpočet 3 7 2" xfId="22155" xr:uid="{00000000-0005-0000-0000-0000FA3F0000}"/>
    <cellStyle name="Výpočet 3 8" xfId="16395" xr:uid="{00000000-0005-0000-0000-0000FB3F0000}"/>
    <cellStyle name="Výpočet 3 8 2" xfId="22219" xr:uid="{00000000-0005-0000-0000-0000FC3F0000}"/>
    <cellStyle name="Výpočet 4" xfId="232" xr:uid="{00000000-0005-0000-0000-0000FD3F0000}"/>
    <cellStyle name="Výpočet 4 2" xfId="285" xr:uid="{00000000-0005-0000-0000-0000FE3F0000}"/>
    <cellStyle name="Výpočet 4 2 10" xfId="16392" xr:uid="{00000000-0005-0000-0000-0000FF3F0000}"/>
    <cellStyle name="Výpočet 4 2 10 2" xfId="22216" xr:uid="{00000000-0005-0000-0000-000000400000}"/>
    <cellStyle name="Výpočet 4 2 11" xfId="18926" xr:uid="{00000000-0005-0000-0000-000001400000}"/>
    <cellStyle name="Výpočet 4 2 2" xfId="13237" xr:uid="{00000000-0005-0000-0000-000002400000}"/>
    <cellStyle name="Výpočet 4 2 2 2" xfId="13887" xr:uid="{00000000-0005-0000-0000-000003400000}"/>
    <cellStyle name="Výpočet 4 2 2 2 10" xfId="19823" xr:uid="{00000000-0005-0000-0000-000004400000}"/>
    <cellStyle name="Výpočet 4 2 2 2 2" xfId="15522" xr:uid="{00000000-0005-0000-0000-000005400000}"/>
    <cellStyle name="Výpočet 4 2 2 2 2 2" xfId="16827" xr:uid="{00000000-0005-0000-0000-000006400000}"/>
    <cellStyle name="Výpočet 4 2 2 2 2 2 2" xfId="17340" xr:uid="{00000000-0005-0000-0000-000007400000}"/>
    <cellStyle name="Výpočet 4 2 2 2 2 2 2 2" xfId="23164" xr:uid="{00000000-0005-0000-0000-000008400000}"/>
    <cellStyle name="Výpočet 4 2 2 2 2 2 3" xfId="17840" xr:uid="{00000000-0005-0000-0000-000009400000}"/>
    <cellStyle name="Výpočet 4 2 2 2 2 2 3 2" xfId="23664" xr:uid="{00000000-0005-0000-0000-00000A400000}"/>
    <cellStyle name="Výpočet 4 2 2 2 2 2 4" xfId="18297" xr:uid="{00000000-0005-0000-0000-00000B400000}"/>
    <cellStyle name="Výpočet 4 2 2 2 2 2 4 2" xfId="24121" xr:uid="{00000000-0005-0000-0000-00000C400000}"/>
    <cellStyle name="Výpočet 4 2 2 2 2 2 5" xfId="18754" xr:uid="{00000000-0005-0000-0000-00000D400000}"/>
    <cellStyle name="Výpočet 4 2 2 2 2 2 5 2" xfId="24578" xr:uid="{00000000-0005-0000-0000-00000E400000}"/>
    <cellStyle name="Výpočet 4 2 2 2 2 2 6" xfId="22651" xr:uid="{00000000-0005-0000-0000-00000F400000}"/>
    <cellStyle name="Výpočet 4 2 2 2 2 3" xfId="16931" xr:uid="{00000000-0005-0000-0000-000010400000}"/>
    <cellStyle name="Výpočet 4 2 2 2 2 3 2" xfId="17444" xr:uid="{00000000-0005-0000-0000-000011400000}"/>
    <cellStyle name="Výpočet 4 2 2 2 2 3 2 2" xfId="23268" xr:uid="{00000000-0005-0000-0000-000012400000}"/>
    <cellStyle name="Výpočet 4 2 2 2 2 3 3" xfId="17944" xr:uid="{00000000-0005-0000-0000-000013400000}"/>
    <cellStyle name="Výpočet 4 2 2 2 2 3 3 2" xfId="23768" xr:uid="{00000000-0005-0000-0000-000014400000}"/>
    <cellStyle name="Výpočet 4 2 2 2 2 3 4" xfId="18401" xr:uid="{00000000-0005-0000-0000-000015400000}"/>
    <cellStyle name="Výpočet 4 2 2 2 2 3 4 2" xfId="24225" xr:uid="{00000000-0005-0000-0000-000016400000}"/>
    <cellStyle name="Výpočet 4 2 2 2 2 3 5" xfId="18858" xr:uid="{00000000-0005-0000-0000-000017400000}"/>
    <cellStyle name="Výpočet 4 2 2 2 2 3 5 2" xfId="24682" xr:uid="{00000000-0005-0000-0000-000018400000}"/>
    <cellStyle name="Výpočet 4 2 2 2 2 3 6" xfId="22755" xr:uid="{00000000-0005-0000-0000-000019400000}"/>
    <cellStyle name="Výpočet 4 2 2 2 2 4" xfId="16579" xr:uid="{00000000-0005-0000-0000-00001A400000}"/>
    <cellStyle name="Výpočet 4 2 2 2 2 4 2" xfId="22403" xr:uid="{00000000-0005-0000-0000-00001B400000}"/>
    <cellStyle name="Výpočet 4 2 2 2 2 5" xfId="17092" xr:uid="{00000000-0005-0000-0000-00001C400000}"/>
    <cellStyle name="Výpočet 4 2 2 2 2 5 2" xfId="22916" xr:uid="{00000000-0005-0000-0000-00001D400000}"/>
    <cellStyle name="Výpočet 4 2 2 2 2 6" xfId="17592" xr:uid="{00000000-0005-0000-0000-00001E400000}"/>
    <cellStyle name="Výpočet 4 2 2 2 2 6 2" xfId="23416" xr:uid="{00000000-0005-0000-0000-00001F400000}"/>
    <cellStyle name="Výpočet 4 2 2 2 2 7" xfId="18049" xr:uid="{00000000-0005-0000-0000-000020400000}"/>
    <cellStyle name="Výpočet 4 2 2 2 2 7 2" xfId="23873" xr:uid="{00000000-0005-0000-0000-000021400000}"/>
    <cellStyle name="Výpočet 4 2 2 2 2 8" xfId="18506" xr:uid="{00000000-0005-0000-0000-000022400000}"/>
    <cellStyle name="Výpočet 4 2 2 2 2 8 2" xfId="24330" xr:uid="{00000000-0005-0000-0000-000023400000}"/>
    <cellStyle name="Výpočet 4 2 2 2 2 9" xfId="21347" xr:uid="{00000000-0005-0000-0000-000024400000}"/>
    <cellStyle name="Výpočet 4 2 2 2 3" xfId="16779" xr:uid="{00000000-0005-0000-0000-000025400000}"/>
    <cellStyle name="Výpočet 4 2 2 2 3 2" xfId="17292" xr:uid="{00000000-0005-0000-0000-000026400000}"/>
    <cellStyle name="Výpočet 4 2 2 2 3 2 2" xfId="23116" xr:uid="{00000000-0005-0000-0000-000027400000}"/>
    <cellStyle name="Výpočet 4 2 2 2 3 3" xfId="17792" xr:uid="{00000000-0005-0000-0000-000028400000}"/>
    <cellStyle name="Výpočet 4 2 2 2 3 3 2" xfId="23616" xr:uid="{00000000-0005-0000-0000-000029400000}"/>
    <cellStyle name="Výpočet 4 2 2 2 3 4" xfId="18249" xr:uid="{00000000-0005-0000-0000-00002A400000}"/>
    <cellStyle name="Výpočet 4 2 2 2 3 4 2" xfId="24073" xr:uid="{00000000-0005-0000-0000-00002B400000}"/>
    <cellStyle name="Výpočet 4 2 2 2 3 5" xfId="18706" xr:uid="{00000000-0005-0000-0000-00002C400000}"/>
    <cellStyle name="Výpočet 4 2 2 2 3 5 2" xfId="24530" xr:uid="{00000000-0005-0000-0000-00002D400000}"/>
    <cellStyle name="Výpočet 4 2 2 2 3 6" xfId="22603" xr:uid="{00000000-0005-0000-0000-00002E400000}"/>
    <cellStyle name="Výpočet 4 2 2 2 4" xfId="16883" xr:uid="{00000000-0005-0000-0000-00002F400000}"/>
    <cellStyle name="Výpočet 4 2 2 2 4 2" xfId="17396" xr:uid="{00000000-0005-0000-0000-000030400000}"/>
    <cellStyle name="Výpočet 4 2 2 2 4 2 2" xfId="23220" xr:uid="{00000000-0005-0000-0000-000031400000}"/>
    <cellStyle name="Výpočet 4 2 2 2 4 3" xfId="17896" xr:uid="{00000000-0005-0000-0000-000032400000}"/>
    <cellStyle name="Výpočet 4 2 2 2 4 3 2" xfId="23720" xr:uid="{00000000-0005-0000-0000-000033400000}"/>
    <cellStyle name="Výpočet 4 2 2 2 4 4" xfId="18353" xr:uid="{00000000-0005-0000-0000-000034400000}"/>
    <cellStyle name="Výpočet 4 2 2 2 4 4 2" xfId="24177" xr:uid="{00000000-0005-0000-0000-000035400000}"/>
    <cellStyle name="Výpočet 4 2 2 2 4 5" xfId="18810" xr:uid="{00000000-0005-0000-0000-000036400000}"/>
    <cellStyle name="Výpočet 4 2 2 2 4 5 2" xfId="24634" xr:uid="{00000000-0005-0000-0000-000037400000}"/>
    <cellStyle name="Výpočet 4 2 2 2 4 6" xfId="22707" xr:uid="{00000000-0005-0000-0000-000038400000}"/>
    <cellStyle name="Výpočet 4 2 2 2 5" xfId="16531" xr:uid="{00000000-0005-0000-0000-000039400000}"/>
    <cellStyle name="Výpočet 4 2 2 2 5 2" xfId="22355" xr:uid="{00000000-0005-0000-0000-00003A400000}"/>
    <cellStyle name="Výpočet 4 2 2 2 6" xfId="17044" xr:uid="{00000000-0005-0000-0000-00003B400000}"/>
    <cellStyle name="Výpočet 4 2 2 2 6 2" xfId="22868" xr:uid="{00000000-0005-0000-0000-00003C400000}"/>
    <cellStyle name="Výpočet 4 2 2 2 7" xfId="17544" xr:uid="{00000000-0005-0000-0000-00003D400000}"/>
    <cellStyle name="Výpočet 4 2 2 2 7 2" xfId="23368" xr:uid="{00000000-0005-0000-0000-00003E400000}"/>
    <cellStyle name="Výpočet 4 2 2 2 8" xfId="18001" xr:uid="{00000000-0005-0000-0000-00003F400000}"/>
    <cellStyle name="Výpočet 4 2 2 2 8 2" xfId="23825" xr:uid="{00000000-0005-0000-0000-000040400000}"/>
    <cellStyle name="Výpočet 4 2 2 2 9" xfId="18458" xr:uid="{00000000-0005-0000-0000-000041400000}"/>
    <cellStyle name="Výpočet 4 2 2 2 9 2" xfId="24282" xr:uid="{00000000-0005-0000-0000-000042400000}"/>
    <cellStyle name="Výpočet 4 2 2 3" xfId="14181" xr:uid="{00000000-0005-0000-0000-000043400000}"/>
    <cellStyle name="Výpočet 4 2 2 3 2" xfId="15775" xr:uid="{00000000-0005-0000-0000-000044400000}"/>
    <cellStyle name="Výpočet 4 2 2 3 2 2" xfId="21600" xr:uid="{00000000-0005-0000-0000-000045400000}"/>
    <cellStyle name="Výpočet 4 2 2 3 3" xfId="16742" xr:uid="{00000000-0005-0000-0000-000046400000}"/>
    <cellStyle name="Výpočet 4 2 2 3 3 2" xfId="22566" xr:uid="{00000000-0005-0000-0000-000047400000}"/>
    <cellStyle name="Výpočet 4 2 2 3 4" xfId="17255" xr:uid="{00000000-0005-0000-0000-000048400000}"/>
    <cellStyle name="Výpočet 4 2 2 3 4 2" xfId="23079" xr:uid="{00000000-0005-0000-0000-000049400000}"/>
    <cellStyle name="Výpočet 4 2 2 3 5" xfId="17755" xr:uid="{00000000-0005-0000-0000-00004A400000}"/>
    <cellStyle name="Výpočet 4 2 2 3 5 2" xfId="23579" xr:uid="{00000000-0005-0000-0000-00004B400000}"/>
    <cellStyle name="Výpočet 4 2 2 3 6" xfId="18212" xr:uid="{00000000-0005-0000-0000-00004C400000}"/>
    <cellStyle name="Výpočet 4 2 2 3 6 2" xfId="24036" xr:uid="{00000000-0005-0000-0000-00004D400000}"/>
    <cellStyle name="Výpočet 4 2 2 3 7" xfId="18669" xr:uid="{00000000-0005-0000-0000-00004E400000}"/>
    <cellStyle name="Výpočet 4 2 2 3 7 2" xfId="24493" xr:uid="{00000000-0005-0000-0000-00004F400000}"/>
    <cellStyle name="Výpočet 4 2 2 3 8" xfId="20078" xr:uid="{00000000-0005-0000-0000-000050400000}"/>
    <cellStyle name="Výpočet 4 2 2 4" xfId="14434" xr:uid="{00000000-0005-0000-0000-000051400000}"/>
    <cellStyle name="Výpočet 4 2 2 4 2" xfId="16028" xr:uid="{00000000-0005-0000-0000-000052400000}"/>
    <cellStyle name="Výpočet 4 2 2 4 2 2" xfId="21853" xr:uid="{00000000-0005-0000-0000-000053400000}"/>
    <cellStyle name="Výpočet 4 2 2 4 3" xfId="20331" xr:uid="{00000000-0005-0000-0000-000054400000}"/>
    <cellStyle name="Výpočet 4 2 2 5" xfId="14882" xr:uid="{00000000-0005-0000-0000-000055400000}"/>
    <cellStyle name="Výpočet 4 2 2 5 2" xfId="20710" xr:uid="{00000000-0005-0000-0000-000056400000}"/>
    <cellStyle name="Výpočet 4 2 2 6" xfId="16473" xr:uid="{00000000-0005-0000-0000-000057400000}"/>
    <cellStyle name="Výpočet 4 2 2 6 2" xfId="22297" xr:uid="{00000000-0005-0000-0000-000058400000}"/>
    <cellStyle name="Výpočet 4 2 2 7" xfId="16986" xr:uid="{00000000-0005-0000-0000-000059400000}"/>
    <cellStyle name="Výpočet 4 2 2 7 2" xfId="22810" xr:uid="{00000000-0005-0000-0000-00005A400000}"/>
    <cellStyle name="Výpočet 4 2 2 8" xfId="19179" xr:uid="{00000000-0005-0000-0000-00005B400000}"/>
    <cellStyle name="Výpočet 4 2 3" xfId="13127" xr:uid="{00000000-0005-0000-0000-00005C400000}"/>
    <cellStyle name="Výpočet 4 2 3 10" xfId="18587" xr:uid="{00000000-0005-0000-0000-00005D400000}"/>
    <cellStyle name="Výpočet 4 2 3 10 2" xfId="24411" xr:uid="{00000000-0005-0000-0000-00005E400000}"/>
    <cellStyle name="Výpočet 4 2 3 11" xfId="19070" xr:uid="{00000000-0005-0000-0000-00005F400000}"/>
    <cellStyle name="Výpočet 4 2 3 2" xfId="13778" xr:uid="{00000000-0005-0000-0000-000060400000}"/>
    <cellStyle name="Výpočet 4 2 3 2 2" xfId="15413" xr:uid="{00000000-0005-0000-0000-000061400000}"/>
    <cellStyle name="Výpočet 4 2 3 2 2 2" xfId="21238" xr:uid="{00000000-0005-0000-0000-000062400000}"/>
    <cellStyle name="Výpočet 4 2 3 2 3" xfId="19714" xr:uid="{00000000-0005-0000-0000-000063400000}"/>
    <cellStyle name="Výpočet 4 2 3 3" xfId="14072" xr:uid="{00000000-0005-0000-0000-000064400000}"/>
    <cellStyle name="Výpočet 4 2 3 3 2" xfId="15666" xr:uid="{00000000-0005-0000-0000-000065400000}"/>
    <cellStyle name="Výpočet 4 2 3 3 2 2" xfId="21491" xr:uid="{00000000-0005-0000-0000-000066400000}"/>
    <cellStyle name="Výpočet 4 2 3 3 3" xfId="19969" xr:uid="{00000000-0005-0000-0000-000067400000}"/>
    <cellStyle name="Výpočet 4 2 3 4" xfId="14325" xr:uid="{00000000-0005-0000-0000-000068400000}"/>
    <cellStyle name="Výpočet 4 2 3 4 2" xfId="15919" xr:uid="{00000000-0005-0000-0000-000069400000}"/>
    <cellStyle name="Výpočet 4 2 3 4 2 2" xfId="21744" xr:uid="{00000000-0005-0000-0000-00006A400000}"/>
    <cellStyle name="Výpočet 4 2 3 4 3" xfId="20222" xr:uid="{00000000-0005-0000-0000-00006B400000}"/>
    <cellStyle name="Výpočet 4 2 3 5" xfId="14773" xr:uid="{00000000-0005-0000-0000-00006C400000}"/>
    <cellStyle name="Výpočet 4 2 3 5 2" xfId="20601" xr:uid="{00000000-0005-0000-0000-00006D400000}"/>
    <cellStyle name="Výpočet 4 2 3 6" xfId="16660" xr:uid="{00000000-0005-0000-0000-00006E400000}"/>
    <cellStyle name="Výpočet 4 2 3 6 2" xfId="22484" xr:uid="{00000000-0005-0000-0000-00006F400000}"/>
    <cellStyle name="Výpočet 4 2 3 7" xfId="17173" xr:uid="{00000000-0005-0000-0000-000070400000}"/>
    <cellStyle name="Výpočet 4 2 3 7 2" xfId="22997" xr:uid="{00000000-0005-0000-0000-000071400000}"/>
    <cellStyle name="Výpočet 4 2 3 8" xfId="17673" xr:uid="{00000000-0005-0000-0000-000072400000}"/>
    <cellStyle name="Výpočet 4 2 3 8 2" xfId="23497" xr:uid="{00000000-0005-0000-0000-000073400000}"/>
    <cellStyle name="Výpočet 4 2 3 9" xfId="18130" xr:uid="{00000000-0005-0000-0000-000074400000}"/>
    <cellStyle name="Výpočet 4 2 3 9 2" xfId="23954" xr:uid="{00000000-0005-0000-0000-000075400000}"/>
    <cellStyle name="Výpočet 4 2 4" xfId="13393" xr:uid="{00000000-0005-0000-0000-000076400000}"/>
    <cellStyle name="Výpočet 4 2 4 2" xfId="15030" xr:uid="{00000000-0005-0000-0000-000077400000}"/>
    <cellStyle name="Výpočet 4 2 4 2 2" xfId="20855" xr:uid="{00000000-0005-0000-0000-000078400000}"/>
    <cellStyle name="Výpočet 4 2 4 3" xfId="19331" xr:uid="{00000000-0005-0000-0000-000079400000}"/>
    <cellStyle name="Výpočet 4 2 5" xfId="13592" xr:uid="{00000000-0005-0000-0000-00007A400000}"/>
    <cellStyle name="Výpočet 4 2 5 2" xfId="15229" xr:uid="{00000000-0005-0000-0000-00007B400000}"/>
    <cellStyle name="Výpočet 4 2 5 2 2" xfId="21054" xr:uid="{00000000-0005-0000-0000-00007C400000}"/>
    <cellStyle name="Výpočet 4 2 5 3" xfId="19530" xr:uid="{00000000-0005-0000-0000-00007D400000}"/>
    <cellStyle name="Výpočet 4 2 6" xfId="13675" xr:uid="{00000000-0005-0000-0000-00007E400000}"/>
    <cellStyle name="Výpočet 4 2 6 2" xfId="15310" xr:uid="{00000000-0005-0000-0000-00007F400000}"/>
    <cellStyle name="Výpočet 4 2 6 2 2" xfId="21135" xr:uid="{00000000-0005-0000-0000-000080400000}"/>
    <cellStyle name="Výpočet 4 2 6 3" xfId="19611" xr:uid="{00000000-0005-0000-0000-000081400000}"/>
    <cellStyle name="Výpočet 4 2 7" xfId="14544" xr:uid="{00000000-0005-0000-0000-000082400000}"/>
    <cellStyle name="Výpočet 4 2 7 2" xfId="16137" xr:uid="{00000000-0005-0000-0000-000083400000}"/>
    <cellStyle name="Výpočet 4 2 7 2 2" xfId="21962" xr:uid="{00000000-0005-0000-0000-000084400000}"/>
    <cellStyle name="Výpočet 4 2 7 3" xfId="20440" xr:uid="{00000000-0005-0000-0000-000085400000}"/>
    <cellStyle name="Výpočet 4 2 8" xfId="16296" xr:uid="{00000000-0005-0000-0000-000086400000}"/>
    <cellStyle name="Výpočet 4 2 8 2" xfId="22120" xr:uid="{00000000-0005-0000-0000-000087400000}"/>
    <cellStyle name="Výpočet 4 2 9" xfId="16328" xr:uid="{00000000-0005-0000-0000-000088400000}"/>
    <cellStyle name="Výpočet 4 2 9 2" xfId="22152" xr:uid="{00000000-0005-0000-0000-000089400000}"/>
    <cellStyle name="Výpočet 4 3" xfId="13079" xr:uid="{00000000-0005-0000-0000-00008A400000}"/>
    <cellStyle name="Výpočet 4 3 10" xfId="18588" xr:uid="{00000000-0005-0000-0000-00008B400000}"/>
    <cellStyle name="Výpočet 4 3 10 2" xfId="24412" xr:uid="{00000000-0005-0000-0000-00008C400000}"/>
    <cellStyle name="Výpočet 4 3 11" xfId="19022" xr:uid="{00000000-0005-0000-0000-00008D400000}"/>
    <cellStyle name="Výpočet 4 3 2" xfId="13730" xr:uid="{00000000-0005-0000-0000-00008E400000}"/>
    <cellStyle name="Výpočet 4 3 2 2" xfId="15365" xr:uid="{00000000-0005-0000-0000-00008F400000}"/>
    <cellStyle name="Výpočet 4 3 2 2 2" xfId="21190" xr:uid="{00000000-0005-0000-0000-000090400000}"/>
    <cellStyle name="Výpočet 4 3 2 3" xfId="19666" xr:uid="{00000000-0005-0000-0000-000091400000}"/>
    <cellStyle name="Výpočet 4 3 3" xfId="14024" xr:uid="{00000000-0005-0000-0000-000092400000}"/>
    <cellStyle name="Výpočet 4 3 3 2" xfId="15618" xr:uid="{00000000-0005-0000-0000-000093400000}"/>
    <cellStyle name="Výpočet 4 3 3 2 2" xfId="21443" xr:uid="{00000000-0005-0000-0000-000094400000}"/>
    <cellStyle name="Výpočet 4 3 3 3" xfId="19921" xr:uid="{00000000-0005-0000-0000-000095400000}"/>
    <cellStyle name="Výpočet 4 3 4" xfId="14277" xr:uid="{00000000-0005-0000-0000-000096400000}"/>
    <cellStyle name="Výpočet 4 3 4 2" xfId="15871" xr:uid="{00000000-0005-0000-0000-000097400000}"/>
    <cellStyle name="Výpočet 4 3 4 2 2" xfId="21696" xr:uid="{00000000-0005-0000-0000-000098400000}"/>
    <cellStyle name="Výpočet 4 3 4 3" xfId="20174" xr:uid="{00000000-0005-0000-0000-000099400000}"/>
    <cellStyle name="Výpočet 4 3 5" xfId="14725" xr:uid="{00000000-0005-0000-0000-00009A400000}"/>
    <cellStyle name="Výpočet 4 3 5 2" xfId="20553" xr:uid="{00000000-0005-0000-0000-00009B400000}"/>
    <cellStyle name="Výpočet 4 3 6" xfId="16661" xr:uid="{00000000-0005-0000-0000-00009C400000}"/>
    <cellStyle name="Výpočet 4 3 6 2" xfId="22485" xr:uid="{00000000-0005-0000-0000-00009D400000}"/>
    <cellStyle name="Výpočet 4 3 7" xfId="17174" xr:uid="{00000000-0005-0000-0000-00009E400000}"/>
    <cellStyle name="Výpočet 4 3 7 2" xfId="22998" xr:uid="{00000000-0005-0000-0000-00009F400000}"/>
    <cellStyle name="Výpočet 4 3 8" xfId="17674" xr:uid="{00000000-0005-0000-0000-0000A0400000}"/>
    <cellStyle name="Výpočet 4 3 8 2" xfId="23498" xr:uid="{00000000-0005-0000-0000-0000A1400000}"/>
    <cellStyle name="Výpočet 4 3 9" xfId="18131" xr:uid="{00000000-0005-0000-0000-0000A2400000}"/>
    <cellStyle name="Výpočet 4 3 9 2" xfId="23955" xr:uid="{00000000-0005-0000-0000-0000A3400000}"/>
    <cellStyle name="Výpočet 4 4" xfId="13345" xr:uid="{00000000-0005-0000-0000-0000A4400000}"/>
    <cellStyle name="Výpočet 4 4 2" xfId="14982" xr:uid="{00000000-0005-0000-0000-0000A5400000}"/>
    <cellStyle name="Výpočet 4 4 2 2" xfId="20807" xr:uid="{00000000-0005-0000-0000-0000A6400000}"/>
    <cellStyle name="Výpočet 4 4 3" xfId="19283" xr:uid="{00000000-0005-0000-0000-0000A7400000}"/>
    <cellStyle name="Výpočet 4 5" xfId="13640" xr:uid="{00000000-0005-0000-0000-0000A8400000}"/>
    <cellStyle name="Výpočet 4 5 2" xfId="15277" xr:uid="{00000000-0005-0000-0000-0000A9400000}"/>
    <cellStyle name="Výpočet 4 5 2 2" xfId="21102" xr:uid="{00000000-0005-0000-0000-0000AA400000}"/>
    <cellStyle name="Výpočet 4 5 3" xfId="19578" xr:uid="{00000000-0005-0000-0000-0000AB400000}"/>
    <cellStyle name="Výpočet 4 6" xfId="16295" xr:uid="{00000000-0005-0000-0000-0000AC400000}"/>
    <cellStyle name="Výpočet 4 6 2" xfId="22119" xr:uid="{00000000-0005-0000-0000-0000AD400000}"/>
    <cellStyle name="Výpočet 4 7" xfId="16329" xr:uid="{00000000-0005-0000-0000-0000AE400000}"/>
    <cellStyle name="Výpočet 4 7 2" xfId="22153" xr:uid="{00000000-0005-0000-0000-0000AF400000}"/>
    <cellStyle name="Výpočet 4 8" xfId="16393" xr:uid="{00000000-0005-0000-0000-0000B0400000}"/>
    <cellStyle name="Výpočet 4 8 2" xfId="22217" xr:uid="{00000000-0005-0000-0000-0000B1400000}"/>
    <cellStyle name="Výpočet 5" xfId="259" xr:uid="{00000000-0005-0000-0000-0000B2400000}"/>
    <cellStyle name="Výpočet 5 10" xfId="17007" xr:uid="{00000000-0005-0000-0000-0000B3400000}"/>
    <cellStyle name="Výpočet 5 10 2" xfId="22831" xr:uid="{00000000-0005-0000-0000-0000B4400000}"/>
    <cellStyle name="Výpočet 5 11" xfId="18902" xr:uid="{00000000-0005-0000-0000-0000B5400000}"/>
    <cellStyle name="Výpočet 5 2" xfId="13213" xr:uid="{00000000-0005-0000-0000-0000B6400000}"/>
    <cellStyle name="Výpočet 5 2 2" xfId="13863" xr:uid="{00000000-0005-0000-0000-0000B7400000}"/>
    <cellStyle name="Výpočet 5 2 2 10" xfId="19799" xr:uid="{00000000-0005-0000-0000-0000B8400000}"/>
    <cellStyle name="Výpočet 5 2 2 2" xfId="15498" xr:uid="{00000000-0005-0000-0000-0000B9400000}"/>
    <cellStyle name="Výpočet 5 2 2 2 2" xfId="16803" xr:uid="{00000000-0005-0000-0000-0000BA400000}"/>
    <cellStyle name="Výpočet 5 2 2 2 2 2" xfId="17316" xr:uid="{00000000-0005-0000-0000-0000BB400000}"/>
    <cellStyle name="Výpočet 5 2 2 2 2 2 2" xfId="23140" xr:uid="{00000000-0005-0000-0000-0000BC400000}"/>
    <cellStyle name="Výpočet 5 2 2 2 2 3" xfId="17816" xr:uid="{00000000-0005-0000-0000-0000BD400000}"/>
    <cellStyle name="Výpočet 5 2 2 2 2 3 2" xfId="23640" xr:uid="{00000000-0005-0000-0000-0000BE400000}"/>
    <cellStyle name="Výpočet 5 2 2 2 2 4" xfId="18273" xr:uid="{00000000-0005-0000-0000-0000BF400000}"/>
    <cellStyle name="Výpočet 5 2 2 2 2 4 2" xfId="24097" xr:uid="{00000000-0005-0000-0000-0000C0400000}"/>
    <cellStyle name="Výpočet 5 2 2 2 2 5" xfId="18730" xr:uid="{00000000-0005-0000-0000-0000C1400000}"/>
    <cellStyle name="Výpočet 5 2 2 2 2 5 2" xfId="24554" xr:uid="{00000000-0005-0000-0000-0000C2400000}"/>
    <cellStyle name="Výpočet 5 2 2 2 2 6" xfId="22627" xr:uid="{00000000-0005-0000-0000-0000C3400000}"/>
    <cellStyle name="Výpočet 5 2 2 2 3" xfId="16907" xr:uid="{00000000-0005-0000-0000-0000C4400000}"/>
    <cellStyle name="Výpočet 5 2 2 2 3 2" xfId="17420" xr:uid="{00000000-0005-0000-0000-0000C5400000}"/>
    <cellStyle name="Výpočet 5 2 2 2 3 2 2" xfId="23244" xr:uid="{00000000-0005-0000-0000-0000C6400000}"/>
    <cellStyle name="Výpočet 5 2 2 2 3 3" xfId="17920" xr:uid="{00000000-0005-0000-0000-0000C7400000}"/>
    <cellStyle name="Výpočet 5 2 2 2 3 3 2" xfId="23744" xr:uid="{00000000-0005-0000-0000-0000C8400000}"/>
    <cellStyle name="Výpočet 5 2 2 2 3 4" xfId="18377" xr:uid="{00000000-0005-0000-0000-0000C9400000}"/>
    <cellStyle name="Výpočet 5 2 2 2 3 4 2" xfId="24201" xr:uid="{00000000-0005-0000-0000-0000CA400000}"/>
    <cellStyle name="Výpočet 5 2 2 2 3 5" xfId="18834" xr:uid="{00000000-0005-0000-0000-0000CB400000}"/>
    <cellStyle name="Výpočet 5 2 2 2 3 5 2" xfId="24658" xr:uid="{00000000-0005-0000-0000-0000CC400000}"/>
    <cellStyle name="Výpočet 5 2 2 2 3 6" xfId="22731" xr:uid="{00000000-0005-0000-0000-0000CD400000}"/>
    <cellStyle name="Výpočet 5 2 2 2 4" xfId="16555" xr:uid="{00000000-0005-0000-0000-0000CE400000}"/>
    <cellStyle name="Výpočet 5 2 2 2 4 2" xfId="22379" xr:uid="{00000000-0005-0000-0000-0000CF400000}"/>
    <cellStyle name="Výpočet 5 2 2 2 5" xfId="17068" xr:uid="{00000000-0005-0000-0000-0000D0400000}"/>
    <cellStyle name="Výpočet 5 2 2 2 5 2" xfId="22892" xr:uid="{00000000-0005-0000-0000-0000D1400000}"/>
    <cellStyle name="Výpočet 5 2 2 2 6" xfId="17568" xr:uid="{00000000-0005-0000-0000-0000D2400000}"/>
    <cellStyle name="Výpočet 5 2 2 2 6 2" xfId="23392" xr:uid="{00000000-0005-0000-0000-0000D3400000}"/>
    <cellStyle name="Výpočet 5 2 2 2 7" xfId="18025" xr:uid="{00000000-0005-0000-0000-0000D4400000}"/>
    <cellStyle name="Výpočet 5 2 2 2 7 2" xfId="23849" xr:uid="{00000000-0005-0000-0000-0000D5400000}"/>
    <cellStyle name="Výpočet 5 2 2 2 8" xfId="18482" xr:uid="{00000000-0005-0000-0000-0000D6400000}"/>
    <cellStyle name="Výpočet 5 2 2 2 8 2" xfId="24306" xr:uid="{00000000-0005-0000-0000-0000D7400000}"/>
    <cellStyle name="Výpočet 5 2 2 2 9" xfId="21323" xr:uid="{00000000-0005-0000-0000-0000D8400000}"/>
    <cellStyle name="Výpočet 5 2 2 3" xfId="16755" xr:uid="{00000000-0005-0000-0000-0000D9400000}"/>
    <cellStyle name="Výpočet 5 2 2 3 2" xfId="17268" xr:uid="{00000000-0005-0000-0000-0000DA400000}"/>
    <cellStyle name="Výpočet 5 2 2 3 2 2" xfId="23092" xr:uid="{00000000-0005-0000-0000-0000DB400000}"/>
    <cellStyle name="Výpočet 5 2 2 3 3" xfId="17768" xr:uid="{00000000-0005-0000-0000-0000DC400000}"/>
    <cellStyle name="Výpočet 5 2 2 3 3 2" xfId="23592" xr:uid="{00000000-0005-0000-0000-0000DD400000}"/>
    <cellStyle name="Výpočet 5 2 2 3 4" xfId="18225" xr:uid="{00000000-0005-0000-0000-0000DE400000}"/>
    <cellStyle name="Výpočet 5 2 2 3 4 2" xfId="24049" xr:uid="{00000000-0005-0000-0000-0000DF400000}"/>
    <cellStyle name="Výpočet 5 2 2 3 5" xfId="18682" xr:uid="{00000000-0005-0000-0000-0000E0400000}"/>
    <cellStyle name="Výpočet 5 2 2 3 5 2" xfId="24506" xr:uid="{00000000-0005-0000-0000-0000E1400000}"/>
    <cellStyle name="Výpočet 5 2 2 3 6" xfId="22579" xr:uid="{00000000-0005-0000-0000-0000E2400000}"/>
    <cellStyle name="Výpočet 5 2 2 4" xfId="16859" xr:uid="{00000000-0005-0000-0000-0000E3400000}"/>
    <cellStyle name="Výpočet 5 2 2 4 2" xfId="17372" xr:uid="{00000000-0005-0000-0000-0000E4400000}"/>
    <cellStyle name="Výpočet 5 2 2 4 2 2" xfId="23196" xr:uid="{00000000-0005-0000-0000-0000E5400000}"/>
    <cellStyle name="Výpočet 5 2 2 4 3" xfId="17872" xr:uid="{00000000-0005-0000-0000-0000E6400000}"/>
    <cellStyle name="Výpočet 5 2 2 4 3 2" xfId="23696" xr:uid="{00000000-0005-0000-0000-0000E7400000}"/>
    <cellStyle name="Výpočet 5 2 2 4 4" xfId="18329" xr:uid="{00000000-0005-0000-0000-0000E8400000}"/>
    <cellStyle name="Výpočet 5 2 2 4 4 2" xfId="24153" xr:uid="{00000000-0005-0000-0000-0000E9400000}"/>
    <cellStyle name="Výpočet 5 2 2 4 5" xfId="18786" xr:uid="{00000000-0005-0000-0000-0000EA400000}"/>
    <cellStyle name="Výpočet 5 2 2 4 5 2" xfId="24610" xr:uid="{00000000-0005-0000-0000-0000EB400000}"/>
    <cellStyle name="Výpočet 5 2 2 4 6" xfId="22683" xr:uid="{00000000-0005-0000-0000-0000EC400000}"/>
    <cellStyle name="Výpočet 5 2 2 5" xfId="16507" xr:uid="{00000000-0005-0000-0000-0000ED400000}"/>
    <cellStyle name="Výpočet 5 2 2 5 2" xfId="22331" xr:uid="{00000000-0005-0000-0000-0000EE400000}"/>
    <cellStyle name="Výpočet 5 2 2 6" xfId="17020" xr:uid="{00000000-0005-0000-0000-0000EF400000}"/>
    <cellStyle name="Výpočet 5 2 2 6 2" xfId="22844" xr:uid="{00000000-0005-0000-0000-0000F0400000}"/>
    <cellStyle name="Výpočet 5 2 2 7" xfId="17520" xr:uid="{00000000-0005-0000-0000-0000F1400000}"/>
    <cellStyle name="Výpočet 5 2 2 7 2" xfId="23344" xr:uid="{00000000-0005-0000-0000-0000F2400000}"/>
    <cellStyle name="Výpočet 5 2 2 8" xfId="17977" xr:uid="{00000000-0005-0000-0000-0000F3400000}"/>
    <cellStyle name="Výpočet 5 2 2 8 2" xfId="23801" xr:uid="{00000000-0005-0000-0000-0000F4400000}"/>
    <cellStyle name="Výpočet 5 2 2 9" xfId="18434" xr:uid="{00000000-0005-0000-0000-0000F5400000}"/>
    <cellStyle name="Výpočet 5 2 2 9 2" xfId="24258" xr:uid="{00000000-0005-0000-0000-0000F6400000}"/>
    <cellStyle name="Výpočet 5 2 3" xfId="14157" xr:uid="{00000000-0005-0000-0000-0000F7400000}"/>
    <cellStyle name="Výpočet 5 2 3 2" xfId="15751" xr:uid="{00000000-0005-0000-0000-0000F8400000}"/>
    <cellStyle name="Výpočet 5 2 3 2 2" xfId="21576" xr:uid="{00000000-0005-0000-0000-0000F9400000}"/>
    <cellStyle name="Výpočet 5 2 3 3" xfId="16643" xr:uid="{00000000-0005-0000-0000-0000FA400000}"/>
    <cellStyle name="Výpočet 5 2 3 3 2" xfId="22467" xr:uid="{00000000-0005-0000-0000-0000FB400000}"/>
    <cellStyle name="Výpočet 5 2 3 4" xfId="17156" xr:uid="{00000000-0005-0000-0000-0000FC400000}"/>
    <cellStyle name="Výpočet 5 2 3 4 2" xfId="22980" xr:uid="{00000000-0005-0000-0000-0000FD400000}"/>
    <cellStyle name="Výpočet 5 2 3 5" xfId="17656" xr:uid="{00000000-0005-0000-0000-0000FE400000}"/>
    <cellStyle name="Výpočet 5 2 3 5 2" xfId="23480" xr:uid="{00000000-0005-0000-0000-0000FF400000}"/>
    <cellStyle name="Výpočet 5 2 3 6" xfId="18113" xr:uid="{00000000-0005-0000-0000-000000410000}"/>
    <cellStyle name="Výpočet 5 2 3 6 2" xfId="23937" xr:uid="{00000000-0005-0000-0000-000001410000}"/>
    <cellStyle name="Výpočet 5 2 3 7" xfId="18570" xr:uid="{00000000-0005-0000-0000-000002410000}"/>
    <cellStyle name="Výpočet 5 2 3 7 2" xfId="24394" xr:uid="{00000000-0005-0000-0000-000003410000}"/>
    <cellStyle name="Výpočet 5 2 3 8" xfId="20054" xr:uid="{00000000-0005-0000-0000-000004410000}"/>
    <cellStyle name="Výpočet 5 2 4" xfId="14410" xr:uid="{00000000-0005-0000-0000-000005410000}"/>
    <cellStyle name="Výpočet 5 2 4 2" xfId="16004" xr:uid="{00000000-0005-0000-0000-000006410000}"/>
    <cellStyle name="Výpočet 5 2 4 2 2" xfId="21829" xr:uid="{00000000-0005-0000-0000-000007410000}"/>
    <cellStyle name="Výpočet 5 2 4 3" xfId="20307" xr:uid="{00000000-0005-0000-0000-000008410000}"/>
    <cellStyle name="Výpočet 5 2 5" xfId="14858" xr:uid="{00000000-0005-0000-0000-000009410000}"/>
    <cellStyle name="Výpočet 5 2 5 2" xfId="20686" xr:uid="{00000000-0005-0000-0000-00000A410000}"/>
    <cellStyle name="Výpočet 5 2 6" xfId="16449" xr:uid="{00000000-0005-0000-0000-00000B410000}"/>
    <cellStyle name="Výpočet 5 2 6 2" xfId="22273" xr:uid="{00000000-0005-0000-0000-00000C410000}"/>
    <cellStyle name="Výpočet 5 2 7" xfId="16962" xr:uid="{00000000-0005-0000-0000-00000D410000}"/>
    <cellStyle name="Výpočet 5 2 7 2" xfId="22786" xr:uid="{00000000-0005-0000-0000-00000E410000}"/>
    <cellStyle name="Výpočet 5 2 8" xfId="19155" xr:uid="{00000000-0005-0000-0000-00000F410000}"/>
    <cellStyle name="Výpočet 5 3" xfId="13103" xr:uid="{00000000-0005-0000-0000-000010410000}"/>
    <cellStyle name="Výpočet 5 3 10" xfId="18586" xr:uid="{00000000-0005-0000-0000-000011410000}"/>
    <cellStyle name="Výpočet 5 3 10 2" xfId="24410" xr:uid="{00000000-0005-0000-0000-000012410000}"/>
    <cellStyle name="Výpočet 5 3 11" xfId="19046" xr:uid="{00000000-0005-0000-0000-000013410000}"/>
    <cellStyle name="Výpočet 5 3 2" xfId="13754" xr:uid="{00000000-0005-0000-0000-000014410000}"/>
    <cellStyle name="Výpočet 5 3 2 2" xfId="15389" xr:uid="{00000000-0005-0000-0000-000015410000}"/>
    <cellStyle name="Výpočet 5 3 2 2 2" xfId="21214" xr:uid="{00000000-0005-0000-0000-000016410000}"/>
    <cellStyle name="Výpočet 5 3 2 3" xfId="19690" xr:uid="{00000000-0005-0000-0000-000017410000}"/>
    <cellStyle name="Výpočet 5 3 3" xfId="14048" xr:uid="{00000000-0005-0000-0000-000018410000}"/>
    <cellStyle name="Výpočet 5 3 3 2" xfId="15642" xr:uid="{00000000-0005-0000-0000-000019410000}"/>
    <cellStyle name="Výpočet 5 3 3 2 2" xfId="21467" xr:uid="{00000000-0005-0000-0000-00001A410000}"/>
    <cellStyle name="Výpočet 5 3 3 3" xfId="19945" xr:uid="{00000000-0005-0000-0000-00001B410000}"/>
    <cellStyle name="Výpočet 5 3 4" xfId="14301" xr:uid="{00000000-0005-0000-0000-00001C410000}"/>
    <cellStyle name="Výpočet 5 3 4 2" xfId="15895" xr:uid="{00000000-0005-0000-0000-00001D410000}"/>
    <cellStyle name="Výpočet 5 3 4 2 2" xfId="21720" xr:uid="{00000000-0005-0000-0000-00001E410000}"/>
    <cellStyle name="Výpočet 5 3 4 3" xfId="20198" xr:uid="{00000000-0005-0000-0000-00001F410000}"/>
    <cellStyle name="Výpočet 5 3 5" xfId="14749" xr:uid="{00000000-0005-0000-0000-000020410000}"/>
    <cellStyle name="Výpočet 5 3 5 2" xfId="20577" xr:uid="{00000000-0005-0000-0000-000021410000}"/>
    <cellStyle name="Výpočet 5 3 6" xfId="16659" xr:uid="{00000000-0005-0000-0000-000022410000}"/>
    <cellStyle name="Výpočet 5 3 6 2" xfId="22483" xr:uid="{00000000-0005-0000-0000-000023410000}"/>
    <cellStyle name="Výpočet 5 3 7" xfId="17172" xr:uid="{00000000-0005-0000-0000-000024410000}"/>
    <cellStyle name="Výpočet 5 3 7 2" xfId="22996" xr:uid="{00000000-0005-0000-0000-000025410000}"/>
    <cellStyle name="Výpočet 5 3 8" xfId="17672" xr:uid="{00000000-0005-0000-0000-000026410000}"/>
    <cellStyle name="Výpočet 5 3 8 2" xfId="23496" xr:uid="{00000000-0005-0000-0000-000027410000}"/>
    <cellStyle name="Výpočet 5 3 9" xfId="18129" xr:uid="{00000000-0005-0000-0000-000028410000}"/>
    <cellStyle name="Výpočet 5 3 9 2" xfId="23953" xr:uid="{00000000-0005-0000-0000-000029410000}"/>
    <cellStyle name="Výpočet 5 4" xfId="13369" xr:uid="{00000000-0005-0000-0000-00002A410000}"/>
    <cellStyle name="Výpočet 5 4 2" xfId="15006" xr:uid="{00000000-0005-0000-0000-00002B410000}"/>
    <cellStyle name="Výpočet 5 4 2 2" xfId="20831" xr:uid="{00000000-0005-0000-0000-00002C410000}"/>
    <cellStyle name="Výpočet 5 4 3" xfId="19307" xr:uid="{00000000-0005-0000-0000-00002D410000}"/>
    <cellStyle name="Výpočet 5 5" xfId="13616" xr:uid="{00000000-0005-0000-0000-00002E410000}"/>
    <cellStyle name="Výpočet 5 5 2" xfId="15253" xr:uid="{00000000-0005-0000-0000-00002F410000}"/>
    <cellStyle name="Výpočet 5 5 2 2" xfId="21078" xr:uid="{00000000-0005-0000-0000-000030410000}"/>
    <cellStyle name="Výpočet 5 5 3" xfId="19554" xr:uid="{00000000-0005-0000-0000-000031410000}"/>
    <cellStyle name="Výpočet 5 6" xfId="13702" xr:uid="{00000000-0005-0000-0000-000032410000}"/>
    <cellStyle name="Výpočet 5 6 2" xfId="15337" xr:uid="{00000000-0005-0000-0000-000033410000}"/>
    <cellStyle name="Výpočet 5 6 2 2" xfId="21162" xr:uid="{00000000-0005-0000-0000-000034410000}"/>
    <cellStyle name="Výpočet 5 6 3" xfId="19638" xr:uid="{00000000-0005-0000-0000-000035410000}"/>
    <cellStyle name="Výpočet 5 7" xfId="14520" xr:uid="{00000000-0005-0000-0000-000036410000}"/>
    <cellStyle name="Výpočet 5 7 2" xfId="16113" xr:uid="{00000000-0005-0000-0000-000037410000}"/>
    <cellStyle name="Výpočet 5 7 2 2" xfId="21938" xr:uid="{00000000-0005-0000-0000-000038410000}"/>
    <cellStyle name="Výpočet 5 7 3" xfId="20416" xr:uid="{00000000-0005-0000-0000-000039410000}"/>
    <cellStyle name="Výpočet 5 8" xfId="16297" xr:uid="{00000000-0005-0000-0000-00003A410000}"/>
    <cellStyle name="Výpočet 5 8 2" xfId="22121" xr:uid="{00000000-0005-0000-0000-00003B410000}"/>
    <cellStyle name="Výpočet 5 9" xfId="16209" xr:uid="{00000000-0005-0000-0000-00003C410000}"/>
    <cellStyle name="Výpočet 5 9 2" xfId="22033" xr:uid="{00000000-0005-0000-0000-00003D410000}"/>
    <cellStyle name="Výpočet 6" xfId="13053" xr:uid="{00000000-0005-0000-0000-00003E410000}"/>
    <cellStyle name="Výpočet 6 10" xfId="18601" xr:uid="{00000000-0005-0000-0000-00003F410000}"/>
    <cellStyle name="Výpočet 6 10 2" xfId="24425" xr:uid="{00000000-0005-0000-0000-000040410000}"/>
    <cellStyle name="Výpočet 6 11" xfId="18998" xr:uid="{00000000-0005-0000-0000-000041410000}"/>
    <cellStyle name="Výpočet 6 2" xfId="13706" xr:uid="{00000000-0005-0000-0000-000042410000}"/>
    <cellStyle name="Výpočet 6 2 2" xfId="15341" xr:uid="{00000000-0005-0000-0000-000043410000}"/>
    <cellStyle name="Výpočet 6 2 2 2" xfId="21166" xr:uid="{00000000-0005-0000-0000-000044410000}"/>
    <cellStyle name="Výpočet 6 2 3" xfId="19642" xr:uid="{00000000-0005-0000-0000-000045410000}"/>
    <cellStyle name="Výpočet 6 3" xfId="14000" xr:uid="{00000000-0005-0000-0000-000046410000}"/>
    <cellStyle name="Výpočet 6 3 2" xfId="15594" xr:uid="{00000000-0005-0000-0000-000047410000}"/>
    <cellStyle name="Výpočet 6 3 2 2" xfId="21419" xr:uid="{00000000-0005-0000-0000-000048410000}"/>
    <cellStyle name="Výpočet 6 3 3" xfId="19897" xr:uid="{00000000-0005-0000-0000-000049410000}"/>
    <cellStyle name="Výpočet 6 4" xfId="14253" xr:uid="{00000000-0005-0000-0000-00004A410000}"/>
    <cellStyle name="Výpočet 6 4 2" xfId="15847" xr:uid="{00000000-0005-0000-0000-00004B410000}"/>
    <cellStyle name="Výpočet 6 4 2 2" xfId="21672" xr:uid="{00000000-0005-0000-0000-00004C410000}"/>
    <cellStyle name="Výpočet 6 4 3" xfId="20150" xr:uid="{00000000-0005-0000-0000-00004D410000}"/>
    <cellStyle name="Výpočet 6 5" xfId="14701" xr:uid="{00000000-0005-0000-0000-00004E410000}"/>
    <cellStyle name="Výpočet 6 5 2" xfId="20529" xr:uid="{00000000-0005-0000-0000-00004F410000}"/>
    <cellStyle name="Výpočet 6 6" xfId="16674" xr:uid="{00000000-0005-0000-0000-000050410000}"/>
    <cellStyle name="Výpočet 6 6 2" xfId="22498" xr:uid="{00000000-0005-0000-0000-000051410000}"/>
    <cellStyle name="Výpočet 6 7" xfId="17187" xr:uid="{00000000-0005-0000-0000-000052410000}"/>
    <cellStyle name="Výpočet 6 7 2" xfId="23011" xr:uid="{00000000-0005-0000-0000-000053410000}"/>
    <cellStyle name="Výpočet 6 8" xfId="17687" xr:uid="{00000000-0005-0000-0000-000054410000}"/>
    <cellStyle name="Výpočet 6 8 2" xfId="23511" xr:uid="{00000000-0005-0000-0000-000055410000}"/>
    <cellStyle name="Výpočet 6 9" xfId="18144" xr:uid="{00000000-0005-0000-0000-000056410000}"/>
    <cellStyle name="Výpočet 6 9 2" xfId="23968" xr:uid="{00000000-0005-0000-0000-000057410000}"/>
    <cellStyle name="Výpočet 7" xfId="13319" xr:uid="{00000000-0005-0000-0000-000058410000}"/>
    <cellStyle name="Výpočet 7 2" xfId="14957" xr:uid="{00000000-0005-0000-0000-000059410000}"/>
    <cellStyle name="Výpočet 7 2 2" xfId="20782" xr:uid="{00000000-0005-0000-0000-00005A410000}"/>
    <cellStyle name="Výpočet 7 3" xfId="19258" xr:uid="{00000000-0005-0000-0000-00005B410000}"/>
    <cellStyle name="Výpočet 8" xfId="13664" xr:uid="{00000000-0005-0000-0000-00005C410000}"/>
    <cellStyle name="Výpočet 8 2" xfId="15300" xr:uid="{00000000-0005-0000-0000-00005D410000}"/>
    <cellStyle name="Výpočet 8 2 2" xfId="21125" xr:uid="{00000000-0005-0000-0000-00005E410000}"/>
    <cellStyle name="Výpočet 8 3" xfId="19601" xr:uid="{00000000-0005-0000-0000-00005F410000}"/>
    <cellStyle name="Výpočet 9" xfId="16282" xr:uid="{00000000-0005-0000-0000-000060410000}"/>
    <cellStyle name="Výpočet 9 2" xfId="22106" xr:uid="{00000000-0005-0000-0000-000061410000}"/>
    <cellStyle name="Výstup" xfId="46" xr:uid="{00000000-0005-0000-0000-000062410000}"/>
    <cellStyle name="Výstup 10" xfId="16327" xr:uid="{00000000-0005-0000-0000-000063410000}"/>
    <cellStyle name="Výstup 10 2" xfId="22151" xr:uid="{00000000-0005-0000-0000-000064410000}"/>
    <cellStyle name="Výstup 11" xfId="16956" xr:uid="{00000000-0005-0000-0000-000065410000}"/>
    <cellStyle name="Výstup 11 2" xfId="22780" xr:uid="{00000000-0005-0000-0000-000066410000}"/>
    <cellStyle name="Výstup 2" xfId="205" xr:uid="{00000000-0005-0000-0000-000067410000}"/>
    <cellStyle name="Výstup 2 10" xfId="14509" xr:uid="{00000000-0005-0000-0000-000068410000}"/>
    <cellStyle name="Výstup 2 10 2" xfId="16102" xr:uid="{00000000-0005-0000-0000-000069410000}"/>
    <cellStyle name="Výstup 2 10 2 2" xfId="21927" xr:uid="{00000000-0005-0000-0000-00006A410000}"/>
    <cellStyle name="Výstup 2 10 3" xfId="20405" xr:uid="{00000000-0005-0000-0000-00006B410000}"/>
    <cellStyle name="Výstup 2 11" xfId="16299" xr:uid="{00000000-0005-0000-0000-00006C410000}"/>
    <cellStyle name="Výstup 2 11 2" xfId="22123" xr:uid="{00000000-0005-0000-0000-00006D410000}"/>
    <cellStyle name="Výstup 2 12" xfId="16326" xr:uid="{00000000-0005-0000-0000-00006E410000}"/>
    <cellStyle name="Výstup 2 12 2" xfId="22150" xr:uid="{00000000-0005-0000-0000-00006F410000}"/>
    <cellStyle name="Výstup 2 13" xfId="16391" xr:uid="{00000000-0005-0000-0000-000070410000}"/>
    <cellStyle name="Výstup 2 13 2" xfId="22215" xr:uid="{00000000-0005-0000-0000-000071410000}"/>
    <cellStyle name="Výstup 2 14" xfId="18890" xr:uid="{00000000-0005-0000-0000-000072410000}"/>
    <cellStyle name="Výstup 2 2" xfId="218" xr:uid="{00000000-0005-0000-0000-000073410000}"/>
    <cellStyle name="Výstup 2 2 2" xfId="253" xr:uid="{00000000-0005-0000-0000-000074410000}"/>
    <cellStyle name="Výstup 2 2 2 2" xfId="304" xr:uid="{00000000-0005-0000-0000-000075410000}"/>
    <cellStyle name="Výstup 2 2 2 2 10" xfId="16212" xr:uid="{00000000-0005-0000-0000-000076410000}"/>
    <cellStyle name="Výstup 2 2 2 2 10 2" xfId="22036" xr:uid="{00000000-0005-0000-0000-000077410000}"/>
    <cellStyle name="Výstup 2 2 2 2 11" xfId="18945" xr:uid="{00000000-0005-0000-0000-000078410000}"/>
    <cellStyle name="Výstup 2 2 2 2 2" xfId="13256" xr:uid="{00000000-0005-0000-0000-000079410000}"/>
    <cellStyle name="Výstup 2 2 2 2 2 2" xfId="13906" xr:uid="{00000000-0005-0000-0000-00007A410000}"/>
    <cellStyle name="Výstup 2 2 2 2 2 2 10" xfId="19842" xr:uid="{00000000-0005-0000-0000-00007B410000}"/>
    <cellStyle name="Výstup 2 2 2 2 2 2 2" xfId="15541" xr:uid="{00000000-0005-0000-0000-00007C410000}"/>
    <cellStyle name="Výstup 2 2 2 2 2 2 2 2" xfId="16846" xr:uid="{00000000-0005-0000-0000-00007D410000}"/>
    <cellStyle name="Výstup 2 2 2 2 2 2 2 2 2" xfId="17359" xr:uid="{00000000-0005-0000-0000-00007E410000}"/>
    <cellStyle name="Výstup 2 2 2 2 2 2 2 2 2 2" xfId="23183" xr:uid="{00000000-0005-0000-0000-00007F410000}"/>
    <cellStyle name="Výstup 2 2 2 2 2 2 2 2 3" xfId="17859" xr:uid="{00000000-0005-0000-0000-000080410000}"/>
    <cellStyle name="Výstup 2 2 2 2 2 2 2 2 3 2" xfId="23683" xr:uid="{00000000-0005-0000-0000-000081410000}"/>
    <cellStyle name="Výstup 2 2 2 2 2 2 2 2 4" xfId="18316" xr:uid="{00000000-0005-0000-0000-000082410000}"/>
    <cellStyle name="Výstup 2 2 2 2 2 2 2 2 4 2" xfId="24140" xr:uid="{00000000-0005-0000-0000-000083410000}"/>
    <cellStyle name="Výstup 2 2 2 2 2 2 2 2 5" xfId="18773" xr:uid="{00000000-0005-0000-0000-000084410000}"/>
    <cellStyle name="Výstup 2 2 2 2 2 2 2 2 5 2" xfId="24597" xr:uid="{00000000-0005-0000-0000-000085410000}"/>
    <cellStyle name="Výstup 2 2 2 2 2 2 2 2 6" xfId="22670" xr:uid="{00000000-0005-0000-0000-000086410000}"/>
    <cellStyle name="Výstup 2 2 2 2 2 2 2 3" xfId="16950" xr:uid="{00000000-0005-0000-0000-000087410000}"/>
    <cellStyle name="Výstup 2 2 2 2 2 2 2 3 2" xfId="17463" xr:uid="{00000000-0005-0000-0000-000088410000}"/>
    <cellStyle name="Výstup 2 2 2 2 2 2 2 3 2 2" xfId="23287" xr:uid="{00000000-0005-0000-0000-000089410000}"/>
    <cellStyle name="Výstup 2 2 2 2 2 2 2 3 3" xfId="17963" xr:uid="{00000000-0005-0000-0000-00008A410000}"/>
    <cellStyle name="Výstup 2 2 2 2 2 2 2 3 3 2" xfId="23787" xr:uid="{00000000-0005-0000-0000-00008B410000}"/>
    <cellStyle name="Výstup 2 2 2 2 2 2 2 3 4" xfId="18420" xr:uid="{00000000-0005-0000-0000-00008C410000}"/>
    <cellStyle name="Výstup 2 2 2 2 2 2 2 3 4 2" xfId="24244" xr:uid="{00000000-0005-0000-0000-00008D410000}"/>
    <cellStyle name="Výstup 2 2 2 2 2 2 2 3 5" xfId="18877" xr:uid="{00000000-0005-0000-0000-00008E410000}"/>
    <cellStyle name="Výstup 2 2 2 2 2 2 2 3 5 2" xfId="24701" xr:uid="{00000000-0005-0000-0000-00008F410000}"/>
    <cellStyle name="Výstup 2 2 2 2 2 2 2 3 6" xfId="22774" xr:uid="{00000000-0005-0000-0000-000090410000}"/>
    <cellStyle name="Výstup 2 2 2 2 2 2 2 4" xfId="16598" xr:uid="{00000000-0005-0000-0000-000091410000}"/>
    <cellStyle name="Výstup 2 2 2 2 2 2 2 4 2" xfId="22422" xr:uid="{00000000-0005-0000-0000-000092410000}"/>
    <cellStyle name="Výstup 2 2 2 2 2 2 2 5" xfId="17111" xr:uid="{00000000-0005-0000-0000-000093410000}"/>
    <cellStyle name="Výstup 2 2 2 2 2 2 2 5 2" xfId="22935" xr:uid="{00000000-0005-0000-0000-000094410000}"/>
    <cellStyle name="Výstup 2 2 2 2 2 2 2 6" xfId="17611" xr:uid="{00000000-0005-0000-0000-000095410000}"/>
    <cellStyle name="Výstup 2 2 2 2 2 2 2 6 2" xfId="23435" xr:uid="{00000000-0005-0000-0000-000096410000}"/>
    <cellStyle name="Výstup 2 2 2 2 2 2 2 7" xfId="18068" xr:uid="{00000000-0005-0000-0000-000097410000}"/>
    <cellStyle name="Výstup 2 2 2 2 2 2 2 7 2" xfId="23892" xr:uid="{00000000-0005-0000-0000-000098410000}"/>
    <cellStyle name="Výstup 2 2 2 2 2 2 2 8" xfId="18525" xr:uid="{00000000-0005-0000-0000-000099410000}"/>
    <cellStyle name="Výstup 2 2 2 2 2 2 2 8 2" xfId="24349" xr:uid="{00000000-0005-0000-0000-00009A410000}"/>
    <cellStyle name="Výstup 2 2 2 2 2 2 2 9" xfId="21366" xr:uid="{00000000-0005-0000-0000-00009B410000}"/>
    <cellStyle name="Výstup 2 2 2 2 2 2 3" xfId="16798" xr:uid="{00000000-0005-0000-0000-00009C410000}"/>
    <cellStyle name="Výstup 2 2 2 2 2 2 3 2" xfId="17311" xr:uid="{00000000-0005-0000-0000-00009D410000}"/>
    <cellStyle name="Výstup 2 2 2 2 2 2 3 2 2" xfId="23135" xr:uid="{00000000-0005-0000-0000-00009E410000}"/>
    <cellStyle name="Výstup 2 2 2 2 2 2 3 3" xfId="17811" xr:uid="{00000000-0005-0000-0000-00009F410000}"/>
    <cellStyle name="Výstup 2 2 2 2 2 2 3 3 2" xfId="23635" xr:uid="{00000000-0005-0000-0000-0000A0410000}"/>
    <cellStyle name="Výstup 2 2 2 2 2 2 3 4" xfId="18268" xr:uid="{00000000-0005-0000-0000-0000A1410000}"/>
    <cellStyle name="Výstup 2 2 2 2 2 2 3 4 2" xfId="24092" xr:uid="{00000000-0005-0000-0000-0000A2410000}"/>
    <cellStyle name="Výstup 2 2 2 2 2 2 3 5" xfId="18725" xr:uid="{00000000-0005-0000-0000-0000A3410000}"/>
    <cellStyle name="Výstup 2 2 2 2 2 2 3 5 2" xfId="24549" xr:uid="{00000000-0005-0000-0000-0000A4410000}"/>
    <cellStyle name="Výstup 2 2 2 2 2 2 3 6" xfId="22622" xr:uid="{00000000-0005-0000-0000-0000A5410000}"/>
    <cellStyle name="Výstup 2 2 2 2 2 2 4" xfId="16902" xr:uid="{00000000-0005-0000-0000-0000A6410000}"/>
    <cellStyle name="Výstup 2 2 2 2 2 2 4 2" xfId="17415" xr:uid="{00000000-0005-0000-0000-0000A7410000}"/>
    <cellStyle name="Výstup 2 2 2 2 2 2 4 2 2" xfId="23239" xr:uid="{00000000-0005-0000-0000-0000A8410000}"/>
    <cellStyle name="Výstup 2 2 2 2 2 2 4 3" xfId="17915" xr:uid="{00000000-0005-0000-0000-0000A9410000}"/>
    <cellStyle name="Výstup 2 2 2 2 2 2 4 3 2" xfId="23739" xr:uid="{00000000-0005-0000-0000-0000AA410000}"/>
    <cellStyle name="Výstup 2 2 2 2 2 2 4 4" xfId="18372" xr:uid="{00000000-0005-0000-0000-0000AB410000}"/>
    <cellStyle name="Výstup 2 2 2 2 2 2 4 4 2" xfId="24196" xr:uid="{00000000-0005-0000-0000-0000AC410000}"/>
    <cellStyle name="Výstup 2 2 2 2 2 2 4 5" xfId="18829" xr:uid="{00000000-0005-0000-0000-0000AD410000}"/>
    <cellStyle name="Výstup 2 2 2 2 2 2 4 5 2" xfId="24653" xr:uid="{00000000-0005-0000-0000-0000AE410000}"/>
    <cellStyle name="Výstup 2 2 2 2 2 2 4 6" xfId="22726" xr:uid="{00000000-0005-0000-0000-0000AF410000}"/>
    <cellStyle name="Výstup 2 2 2 2 2 2 5" xfId="16550" xr:uid="{00000000-0005-0000-0000-0000B0410000}"/>
    <cellStyle name="Výstup 2 2 2 2 2 2 5 2" xfId="22374" xr:uid="{00000000-0005-0000-0000-0000B1410000}"/>
    <cellStyle name="Výstup 2 2 2 2 2 2 6" xfId="17063" xr:uid="{00000000-0005-0000-0000-0000B2410000}"/>
    <cellStyle name="Výstup 2 2 2 2 2 2 6 2" xfId="22887" xr:uid="{00000000-0005-0000-0000-0000B3410000}"/>
    <cellStyle name="Výstup 2 2 2 2 2 2 7" xfId="17563" xr:uid="{00000000-0005-0000-0000-0000B4410000}"/>
    <cellStyle name="Výstup 2 2 2 2 2 2 7 2" xfId="23387" xr:uid="{00000000-0005-0000-0000-0000B5410000}"/>
    <cellStyle name="Výstup 2 2 2 2 2 2 8" xfId="18020" xr:uid="{00000000-0005-0000-0000-0000B6410000}"/>
    <cellStyle name="Výstup 2 2 2 2 2 2 8 2" xfId="23844" xr:uid="{00000000-0005-0000-0000-0000B7410000}"/>
    <cellStyle name="Výstup 2 2 2 2 2 2 9" xfId="18477" xr:uid="{00000000-0005-0000-0000-0000B8410000}"/>
    <cellStyle name="Výstup 2 2 2 2 2 2 9 2" xfId="24301" xr:uid="{00000000-0005-0000-0000-0000B9410000}"/>
    <cellStyle name="Výstup 2 2 2 2 2 3" xfId="14200" xr:uid="{00000000-0005-0000-0000-0000BA410000}"/>
    <cellStyle name="Výstup 2 2 2 2 2 3 2" xfId="15794" xr:uid="{00000000-0005-0000-0000-0000BB410000}"/>
    <cellStyle name="Výstup 2 2 2 2 2 3 2 2" xfId="21619" xr:uid="{00000000-0005-0000-0000-0000BC410000}"/>
    <cellStyle name="Výstup 2 2 2 2 2 3 3" xfId="16608" xr:uid="{00000000-0005-0000-0000-0000BD410000}"/>
    <cellStyle name="Výstup 2 2 2 2 2 3 3 2" xfId="22432" xr:uid="{00000000-0005-0000-0000-0000BE410000}"/>
    <cellStyle name="Výstup 2 2 2 2 2 3 4" xfId="17121" xr:uid="{00000000-0005-0000-0000-0000BF410000}"/>
    <cellStyle name="Výstup 2 2 2 2 2 3 4 2" xfId="22945" xr:uid="{00000000-0005-0000-0000-0000C0410000}"/>
    <cellStyle name="Výstup 2 2 2 2 2 3 5" xfId="17621" xr:uid="{00000000-0005-0000-0000-0000C1410000}"/>
    <cellStyle name="Výstup 2 2 2 2 2 3 5 2" xfId="23445" xr:uid="{00000000-0005-0000-0000-0000C2410000}"/>
    <cellStyle name="Výstup 2 2 2 2 2 3 6" xfId="18078" xr:uid="{00000000-0005-0000-0000-0000C3410000}"/>
    <cellStyle name="Výstup 2 2 2 2 2 3 6 2" xfId="23902" xr:uid="{00000000-0005-0000-0000-0000C4410000}"/>
    <cellStyle name="Výstup 2 2 2 2 2 3 7" xfId="18535" xr:uid="{00000000-0005-0000-0000-0000C5410000}"/>
    <cellStyle name="Výstup 2 2 2 2 2 3 7 2" xfId="24359" xr:uid="{00000000-0005-0000-0000-0000C6410000}"/>
    <cellStyle name="Výstup 2 2 2 2 2 3 8" xfId="20097" xr:uid="{00000000-0005-0000-0000-0000C7410000}"/>
    <cellStyle name="Výstup 2 2 2 2 2 4" xfId="14453" xr:uid="{00000000-0005-0000-0000-0000C8410000}"/>
    <cellStyle name="Výstup 2 2 2 2 2 4 2" xfId="16047" xr:uid="{00000000-0005-0000-0000-0000C9410000}"/>
    <cellStyle name="Výstup 2 2 2 2 2 4 2 2" xfId="21872" xr:uid="{00000000-0005-0000-0000-0000CA410000}"/>
    <cellStyle name="Výstup 2 2 2 2 2 4 3" xfId="20350" xr:uid="{00000000-0005-0000-0000-0000CB410000}"/>
    <cellStyle name="Výstup 2 2 2 2 2 5" xfId="14901" xr:uid="{00000000-0005-0000-0000-0000CC410000}"/>
    <cellStyle name="Výstup 2 2 2 2 2 5 2" xfId="20729" xr:uid="{00000000-0005-0000-0000-0000CD410000}"/>
    <cellStyle name="Výstup 2 2 2 2 2 6" xfId="16492" xr:uid="{00000000-0005-0000-0000-0000CE410000}"/>
    <cellStyle name="Výstup 2 2 2 2 2 6 2" xfId="22316" xr:uid="{00000000-0005-0000-0000-0000CF410000}"/>
    <cellStyle name="Výstup 2 2 2 2 2 7" xfId="17005" xr:uid="{00000000-0005-0000-0000-0000D0410000}"/>
    <cellStyle name="Výstup 2 2 2 2 2 7 2" xfId="22829" xr:uid="{00000000-0005-0000-0000-0000D1410000}"/>
    <cellStyle name="Výstup 2 2 2 2 2 8" xfId="19198" xr:uid="{00000000-0005-0000-0000-0000D2410000}"/>
    <cellStyle name="Výstup 2 2 2 2 3" xfId="13146" xr:uid="{00000000-0005-0000-0000-0000D3410000}"/>
    <cellStyle name="Výstup 2 2 2 2 3 10" xfId="18582" xr:uid="{00000000-0005-0000-0000-0000D4410000}"/>
    <cellStyle name="Výstup 2 2 2 2 3 10 2" xfId="24406" xr:uid="{00000000-0005-0000-0000-0000D5410000}"/>
    <cellStyle name="Výstup 2 2 2 2 3 11" xfId="19089" xr:uid="{00000000-0005-0000-0000-0000D6410000}"/>
    <cellStyle name="Výstup 2 2 2 2 3 2" xfId="13797" xr:uid="{00000000-0005-0000-0000-0000D7410000}"/>
    <cellStyle name="Výstup 2 2 2 2 3 2 2" xfId="15432" xr:uid="{00000000-0005-0000-0000-0000D8410000}"/>
    <cellStyle name="Výstup 2 2 2 2 3 2 2 2" xfId="21257" xr:uid="{00000000-0005-0000-0000-0000D9410000}"/>
    <cellStyle name="Výstup 2 2 2 2 3 2 3" xfId="19733" xr:uid="{00000000-0005-0000-0000-0000DA410000}"/>
    <cellStyle name="Výstup 2 2 2 2 3 3" xfId="14091" xr:uid="{00000000-0005-0000-0000-0000DB410000}"/>
    <cellStyle name="Výstup 2 2 2 2 3 3 2" xfId="15685" xr:uid="{00000000-0005-0000-0000-0000DC410000}"/>
    <cellStyle name="Výstup 2 2 2 2 3 3 2 2" xfId="21510" xr:uid="{00000000-0005-0000-0000-0000DD410000}"/>
    <cellStyle name="Výstup 2 2 2 2 3 3 3" xfId="19988" xr:uid="{00000000-0005-0000-0000-0000DE410000}"/>
    <cellStyle name="Výstup 2 2 2 2 3 4" xfId="14344" xr:uid="{00000000-0005-0000-0000-0000DF410000}"/>
    <cellStyle name="Výstup 2 2 2 2 3 4 2" xfId="15938" xr:uid="{00000000-0005-0000-0000-0000E0410000}"/>
    <cellStyle name="Výstup 2 2 2 2 3 4 2 2" xfId="21763" xr:uid="{00000000-0005-0000-0000-0000E1410000}"/>
    <cellStyle name="Výstup 2 2 2 2 3 4 3" xfId="20241" xr:uid="{00000000-0005-0000-0000-0000E2410000}"/>
    <cellStyle name="Výstup 2 2 2 2 3 5" xfId="14792" xr:uid="{00000000-0005-0000-0000-0000E3410000}"/>
    <cellStyle name="Výstup 2 2 2 2 3 5 2" xfId="20620" xr:uid="{00000000-0005-0000-0000-0000E4410000}"/>
    <cellStyle name="Výstup 2 2 2 2 3 6" xfId="16655" xr:uid="{00000000-0005-0000-0000-0000E5410000}"/>
    <cellStyle name="Výstup 2 2 2 2 3 6 2" xfId="22479" xr:uid="{00000000-0005-0000-0000-0000E6410000}"/>
    <cellStyle name="Výstup 2 2 2 2 3 7" xfId="17168" xr:uid="{00000000-0005-0000-0000-0000E7410000}"/>
    <cellStyle name="Výstup 2 2 2 2 3 7 2" xfId="22992" xr:uid="{00000000-0005-0000-0000-0000E8410000}"/>
    <cellStyle name="Výstup 2 2 2 2 3 8" xfId="17668" xr:uid="{00000000-0005-0000-0000-0000E9410000}"/>
    <cellStyle name="Výstup 2 2 2 2 3 8 2" xfId="23492" xr:uid="{00000000-0005-0000-0000-0000EA410000}"/>
    <cellStyle name="Výstup 2 2 2 2 3 9" xfId="18125" xr:uid="{00000000-0005-0000-0000-0000EB410000}"/>
    <cellStyle name="Výstup 2 2 2 2 3 9 2" xfId="23949" xr:uid="{00000000-0005-0000-0000-0000EC410000}"/>
    <cellStyle name="Výstup 2 2 2 2 4" xfId="13412" xr:uid="{00000000-0005-0000-0000-0000ED410000}"/>
    <cellStyle name="Výstup 2 2 2 2 4 2" xfId="15049" xr:uid="{00000000-0005-0000-0000-0000EE410000}"/>
    <cellStyle name="Výstup 2 2 2 2 4 2 2" xfId="20874" xr:uid="{00000000-0005-0000-0000-0000EF410000}"/>
    <cellStyle name="Výstup 2 2 2 2 4 3" xfId="19350" xr:uid="{00000000-0005-0000-0000-0000F0410000}"/>
    <cellStyle name="Výstup 2 2 2 2 5" xfId="13573" xr:uid="{00000000-0005-0000-0000-0000F1410000}"/>
    <cellStyle name="Výstup 2 2 2 2 5 2" xfId="15210" xr:uid="{00000000-0005-0000-0000-0000F2410000}"/>
    <cellStyle name="Výstup 2 2 2 2 5 2 2" xfId="21035" xr:uid="{00000000-0005-0000-0000-0000F3410000}"/>
    <cellStyle name="Výstup 2 2 2 2 5 3" xfId="19511" xr:uid="{00000000-0005-0000-0000-0000F4410000}"/>
    <cellStyle name="Výstup 2 2 2 2 6" xfId="13426" xr:uid="{00000000-0005-0000-0000-0000F5410000}"/>
    <cellStyle name="Výstup 2 2 2 2 6 2" xfId="15063" xr:uid="{00000000-0005-0000-0000-0000F6410000}"/>
    <cellStyle name="Výstup 2 2 2 2 6 2 2" xfId="20888" xr:uid="{00000000-0005-0000-0000-0000F7410000}"/>
    <cellStyle name="Výstup 2 2 2 2 6 3" xfId="19364" xr:uid="{00000000-0005-0000-0000-0000F8410000}"/>
    <cellStyle name="Výstup 2 2 2 2 7" xfId="14563" xr:uid="{00000000-0005-0000-0000-0000F9410000}"/>
    <cellStyle name="Výstup 2 2 2 2 7 2" xfId="16156" xr:uid="{00000000-0005-0000-0000-0000FA410000}"/>
    <cellStyle name="Výstup 2 2 2 2 7 2 2" xfId="21981" xr:uid="{00000000-0005-0000-0000-0000FB410000}"/>
    <cellStyle name="Výstup 2 2 2 2 7 3" xfId="20459" xr:uid="{00000000-0005-0000-0000-0000FC410000}"/>
    <cellStyle name="Výstup 2 2 2 2 8" xfId="16302" xr:uid="{00000000-0005-0000-0000-0000FD410000}"/>
    <cellStyle name="Výstup 2 2 2 2 8 2" xfId="22126" xr:uid="{00000000-0005-0000-0000-0000FE410000}"/>
    <cellStyle name="Výstup 2 2 2 2 9" xfId="16324" xr:uid="{00000000-0005-0000-0000-0000FF410000}"/>
    <cellStyle name="Výstup 2 2 2 2 9 2" xfId="22148" xr:uid="{00000000-0005-0000-0000-000000420000}"/>
    <cellStyle name="Výstup 2 2 2 3" xfId="13098" xr:uid="{00000000-0005-0000-0000-000001420000}"/>
    <cellStyle name="Výstup 2 2 2 3 10" xfId="18583" xr:uid="{00000000-0005-0000-0000-000002420000}"/>
    <cellStyle name="Výstup 2 2 2 3 10 2" xfId="24407" xr:uid="{00000000-0005-0000-0000-000003420000}"/>
    <cellStyle name="Výstup 2 2 2 3 11" xfId="19041" xr:uid="{00000000-0005-0000-0000-000004420000}"/>
    <cellStyle name="Výstup 2 2 2 3 2" xfId="13749" xr:uid="{00000000-0005-0000-0000-000005420000}"/>
    <cellStyle name="Výstup 2 2 2 3 2 2" xfId="15384" xr:uid="{00000000-0005-0000-0000-000006420000}"/>
    <cellStyle name="Výstup 2 2 2 3 2 2 2" xfId="21209" xr:uid="{00000000-0005-0000-0000-000007420000}"/>
    <cellStyle name="Výstup 2 2 2 3 2 3" xfId="19685" xr:uid="{00000000-0005-0000-0000-000008420000}"/>
    <cellStyle name="Výstup 2 2 2 3 3" xfId="14043" xr:uid="{00000000-0005-0000-0000-000009420000}"/>
    <cellStyle name="Výstup 2 2 2 3 3 2" xfId="15637" xr:uid="{00000000-0005-0000-0000-00000A420000}"/>
    <cellStyle name="Výstup 2 2 2 3 3 2 2" xfId="21462" xr:uid="{00000000-0005-0000-0000-00000B420000}"/>
    <cellStyle name="Výstup 2 2 2 3 3 3" xfId="19940" xr:uid="{00000000-0005-0000-0000-00000C420000}"/>
    <cellStyle name="Výstup 2 2 2 3 4" xfId="14296" xr:uid="{00000000-0005-0000-0000-00000D420000}"/>
    <cellStyle name="Výstup 2 2 2 3 4 2" xfId="15890" xr:uid="{00000000-0005-0000-0000-00000E420000}"/>
    <cellStyle name="Výstup 2 2 2 3 4 2 2" xfId="21715" xr:uid="{00000000-0005-0000-0000-00000F420000}"/>
    <cellStyle name="Výstup 2 2 2 3 4 3" xfId="20193" xr:uid="{00000000-0005-0000-0000-000010420000}"/>
    <cellStyle name="Výstup 2 2 2 3 5" xfId="14744" xr:uid="{00000000-0005-0000-0000-000011420000}"/>
    <cellStyle name="Výstup 2 2 2 3 5 2" xfId="20572" xr:uid="{00000000-0005-0000-0000-000012420000}"/>
    <cellStyle name="Výstup 2 2 2 3 6" xfId="16656" xr:uid="{00000000-0005-0000-0000-000013420000}"/>
    <cellStyle name="Výstup 2 2 2 3 6 2" xfId="22480" xr:uid="{00000000-0005-0000-0000-000014420000}"/>
    <cellStyle name="Výstup 2 2 2 3 7" xfId="17169" xr:uid="{00000000-0005-0000-0000-000015420000}"/>
    <cellStyle name="Výstup 2 2 2 3 7 2" xfId="22993" xr:uid="{00000000-0005-0000-0000-000016420000}"/>
    <cellStyle name="Výstup 2 2 2 3 8" xfId="17669" xr:uid="{00000000-0005-0000-0000-000017420000}"/>
    <cellStyle name="Výstup 2 2 2 3 8 2" xfId="23493" xr:uid="{00000000-0005-0000-0000-000018420000}"/>
    <cellStyle name="Výstup 2 2 2 3 9" xfId="18126" xr:uid="{00000000-0005-0000-0000-000019420000}"/>
    <cellStyle name="Výstup 2 2 2 3 9 2" xfId="23950" xr:uid="{00000000-0005-0000-0000-00001A420000}"/>
    <cellStyle name="Výstup 2 2 2 4" xfId="13364" xr:uid="{00000000-0005-0000-0000-00001B420000}"/>
    <cellStyle name="Výstup 2 2 2 4 2" xfId="15001" xr:uid="{00000000-0005-0000-0000-00001C420000}"/>
    <cellStyle name="Výstup 2 2 2 4 2 2" xfId="20826" xr:uid="{00000000-0005-0000-0000-00001D420000}"/>
    <cellStyle name="Výstup 2 2 2 4 3" xfId="19302" xr:uid="{00000000-0005-0000-0000-00001E420000}"/>
    <cellStyle name="Výstup 2 2 2 5" xfId="13621" xr:uid="{00000000-0005-0000-0000-00001F420000}"/>
    <cellStyle name="Výstup 2 2 2 5 2" xfId="15258" xr:uid="{00000000-0005-0000-0000-000020420000}"/>
    <cellStyle name="Výstup 2 2 2 5 2 2" xfId="21083" xr:uid="{00000000-0005-0000-0000-000021420000}"/>
    <cellStyle name="Výstup 2 2 2 5 3" xfId="19559" xr:uid="{00000000-0005-0000-0000-000022420000}"/>
    <cellStyle name="Výstup 2 2 2 6" xfId="16301" xr:uid="{00000000-0005-0000-0000-000023420000}"/>
    <cellStyle name="Výstup 2 2 2 6 2" xfId="22125" xr:uid="{00000000-0005-0000-0000-000024420000}"/>
    <cellStyle name="Výstup 2 2 2 7" xfId="16325" xr:uid="{00000000-0005-0000-0000-000025420000}"/>
    <cellStyle name="Výstup 2 2 2 7 2" xfId="22149" xr:uid="{00000000-0005-0000-0000-000026420000}"/>
    <cellStyle name="Výstup 2 2 2 8" xfId="16389" xr:uid="{00000000-0005-0000-0000-000027420000}"/>
    <cellStyle name="Výstup 2 2 2 8 2" xfId="22213" xr:uid="{00000000-0005-0000-0000-000028420000}"/>
    <cellStyle name="Výstup 2 2 3" xfId="274" xr:uid="{00000000-0005-0000-0000-000029420000}"/>
    <cellStyle name="Výstup 2 2 3 10" xfId="16444" xr:uid="{00000000-0005-0000-0000-00002A420000}"/>
    <cellStyle name="Výstup 2 2 3 10 2" xfId="22268" xr:uid="{00000000-0005-0000-0000-00002B420000}"/>
    <cellStyle name="Výstup 2 2 3 11" xfId="18915" xr:uid="{00000000-0005-0000-0000-00002C420000}"/>
    <cellStyle name="Výstup 2 2 3 2" xfId="13226" xr:uid="{00000000-0005-0000-0000-00002D420000}"/>
    <cellStyle name="Výstup 2 2 3 2 2" xfId="13876" xr:uid="{00000000-0005-0000-0000-00002E420000}"/>
    <cellStyle name="Výstup 2 2 3 2 2 10" xfId="19812" xr:uid="{00000000-0005-0000-0000-00002F420000}"/>
    <cellStyle name="Výstup 2 2 3 2 2 2" xfId="15511" xr:uid="{00000000-0005-0000-0000-000030420000}"/>
    <cellStyle name="Výstup 2 2 3 2 2 2 2" xfId="16816" xr:uid="{00000000-0005-0000-0000-000031420000}"/>
    <cellStyle name="Výstup 2 2 3 2 2 2 2 2" xfId="17329" xr:uid="{00000000-0005-0000-0000-000032420000}"/>
    <cellStyle name="Výstup 2 2 3 2 2 2 2 2 2" xfId="23153" xr:uid="{00000000-0005-0000-0000-000033420000}"/>
    <cellStyle name="Výstup 2 2 3 2 2 2 2 3" xfId="17829" xr:uid="{00000000-0005-0000-0000-000034420000}"/>
    <cellStyle name="Výstup 2 2 3 2 2 2 2 3 2" xfId="23653" xr:uid="{00000000-0005-0000-0000-000035420000}"/>
    <cellStyle name="Výstup 2 2 3 2 2 2 2 4" xfId="18286" xr:uid="{00000000-0005-0000-0000-000036420000}"/>
    <cellStyle name="Výstup 2 2 3 2 2 2 2 4 2" xfId="24110" xr:uid="{00000000-0005-0000-0000-000037420000}"/>
    <cellStyle name="Výstup 2 2 3 2 2 2 2 5" xfId="18743" xr:uid="{00000000-0005-0000-0000-000038420000}"/>
    <cellStyle name="Výstup 2 2 3 2 2 2 2 5 2" xfId="24567" xr:uid="{00000000-0005-0000-0000-000039420000}"/>
    <cellStyle name="Výstup 2 2 3 2 2 2 2 6" xfId="22640" xr:uid="{00000000-0005-0000-0000-00003A420000}"/>
    <cellStyle name="Výstup 2 2 3 2 2 2 3" xfId="16920" xr:uid="{00000000-0005-0000-0000-00003B420000}"/>
    <cellStyle name="Výstup 2 2 3 2 2 2 3 2" xfId="17433" xr:uid="{00000000-0005-0000-0000-00003C420000}"/>
    <cellStyle name="Výstup 2 2 3 2 2 2 3 2 2" xfId="23257" xr:uid="{00000000-0005-0000-0000-00003D420000}"/>
    <cellStyle name="Výstup 2 2 3 2 2 2 3 3" xfId="17933" xr:uid="{00000000-0005-0000-0000-00003E420000}"/>
    <cellStyle name="Výstup 2 2 3 2 2 2 3 3 2" xfId="23757" xr:uid="{00000000-0005-0000-0000-00003F420000}"/>
    <cellStyle name="Výstup 2 2 3 2 2 2 3 4" xfId="18390" xr:uid="{00000000-0005-0000-0000-000040420000}"/>
    <cellStyle name="Výstup 2 2 3 2 2 2 3 4 2" xfId="24214" xr:uid="{00000000-0005-0000-0000-000041420000}"/>
    <cellStyle name="Výstup 2 2 3 2 2 2 3 5" xfId="18847" xr:uid="{00000000-0005-0000-0000-000042420000}"/>
    <cellStyle name="Výstup 2 2 3 2 2 2 3 5 2" xfId="24671" xr:uid="{00000000-0005-0000-0000-000043420000}"/>
    <cellStyle name="Výstup 2 2 3 2 2 2 3 6" xfId="22744" xr:uid="{00000000-0005-0000-0000-000044420000}"/>
    <cellStyle name="Výstup 2 2 3 2 2 2 4" xfId="16568" xr:uid="{00000000-0005-0000-0000-000045420000}"/>
    <cellStyle name="Výstup 2 2 3 2 2 2 4 2" xfId="22392" xr:uid="{00000000-0005-0000-0000-000046420000}"/>
    <cellStyle name="Výstup 2 2 3 2 2 2 5" xfId="17081" xr:uid="{00000000-0005-0000-0000-000047420000}"/>
    <cellStyle name="Výstup 2 2 3 2 2 2 5 2" xfId="22905" xr:uid="{00000000-0005-0000-0000-000048420000}"/>
    <cellStyle name="Výstup 2 2 3 2 2 2 6" xfId="17581" xr:uid="{00000000-0005-0000-0000-000049420000}"/>
    <cellStyle name="Výstup 2 2 3 2 2 2 6 2" xfId="23405" xr:uid="{00000000-0005-0000-0000-00004A420000}"/>
    <cellStyle name="Výstup 2 2 3 2 2 2 7" xfId="18038" xr:uid="{00000000-0005-0000-0000-00004B420000}"/>
    <cellStyle name="Výstup 2 2 3 2 2 2 7 2" xfId="23862" xr:uid="{00000000-0005-0000-0000-00004C420000}"/>
    <cellStyle name="Výstup 2 2 3 2 2 2 8" xfId="18495" xr:uid="{00000000-0005-0000-0000-00004D420000}"/>
    <cellStyle name="Výstup 2 2 3 2 2 2 8 2" xfId="24319" xr:uid="{00000000-0005-0000-0000-00004E420000}"/>
    <cellStyle name="Výstup 2 2 3 2 2 2 9" xfId="21336" xr:uid="{00000000-0005-0000-0000-00004F420000}"/>
    <cellStyle name="Výstup 2 2 3 2 2 3" xfId="16768" xr:uid="{00000000-0005-0000-0000-000050420000}"/>
    <cellStyle name="Výstup 2 2 3 2 2 3 2" xfId="17281" xr:uid="{00000000-0005-0000-0000-000051420000}"/>
    <cellStyle name="Výstup 2 2 3 2 2 3 2 2" xfId="23105" xr:uid="{00000000-0005-0000-0000-000052420000}"/>
    <cellStyle name="Výstup 2 2 3 2 2 3 3" xfId="17781" xr:uid="{00000000-0005-0000-0000-000053420000}"/>
    <cellStyle name="Výstup 2 2 3 2 2 3 3 2" xfId="23605" xr:uid="{00000000-0005-0000-0000-000054420000}"/>
    <cellStyle name="Výstup 2 2 3 2 2 3 4" xfId="18238" xr:uid="{00000000-0005-0000-0000-000055420000}"/>
    <cellStyle name="Výstup 2 2 3 2 2 3 4 2" xfId="24062" xr:uid="{00000000-0005-0000-0000-000056420000}"/>
    <cellStyle name="Výstup 2 2 3 2 2 3 5" xfId="18695" xr:uid="{00000000-0005-0000-0000-000057420000}"/>
    <cellStyle name="Výstup 2 2 3 2 2 3 5 2" xfId="24519" xr:uid="{00000000-0005-0000-0000-000058420000}"/>
    <cellStyle name="Výstup 2 2 3 2 2 3 6" xfId="22592" xr:uid="{00000000-0005-0000-0000-000059420000}"/>
    <cellStyle name="Výstup 2 2 3 2 2 4" xfId="16872" xr:uid="{00000000-0005-0000-0000-00005A420000}"/>
    <cellStyle name="Výstup 2 2 3 2 2 4 2" xfId="17385" xr:uid="{00000000-0005-0000-0000-00005B420000}"/>
    <cellStyle name="Výstup 2 2 3 2 2 4 2 2" xfId="23209" xr:uid="{00000000-0005-0000-0000-00005C420000}"/>
    <cellStyle name="Výstup 2 2 3 2 2 4 3" xfId="17885" xr:uid="{00000000-0005-0000-0000-00005D420000}"/>
    <cellStyle name="Výstup 2 2 3 2 2 4 3 2" xfId="23709" xr:uid="{00000000-0005-0000-0000-00005E420000}"/>
    <cellStyle name="Výstup 2 2 3 2 2 4 4" xfId="18342" xr:uid="{00000000-0005-0000-0000-00005F420000}"/>
    <cellStyle name="Výstup 2 2 3 2 2 4 4 2" xfId="24166" xr:uid="{00000000-0005-0000-0000-000060420000}"/>
    <cellStyle name="Výstup 2 2 3 2 2 4 5" xfId="18799" xr:uid="{00000000-0005-0000-0000-000061420000}"/>
    <cellStyle name="Výstup 2 2 3 2 2 4 5 2" xfId="24623" xr:uid="{00000000-0005-0000-0000-000062420000}"/>
    <cellStyle name="Výstup 2 2 3 2 2 4 6" xfId="22696" xr:uid="{00000000-0005-0000-0000-000063420000}"/>
    <cellStyle name="Výstup 2 2 3 2 2 5" xfId="16520" xr:uid="{00000000-0005-0000-0000-000064420000}"/>
    <cellStyle name="Výstup 2 2 3 2 2 5 2" xfId="22344" xr:uid="{00000000-0005-0000-0000-000065420000}"/>
    <cellStyle name="Výstup 2 2 3 2 2 6" xfId="17033" xr:uid="{00000000-0005-0000-0000-000066420000}"/>
    <cellStyle name="Výstup 2 2 3 2 2 6 2" xfId="22857" xr:uid="{00000000-0005-0000-0000-000067420000}"/>
    <cellStyle name="Výstup 2 2 3 2 2 7" xfId="17533" xr:uid="{00000000-0005-0000-0000-000068420000}"/>
    <cellStyle name="Výstup 2 2 3 2 2 7 2" xfId="23357" xr:uid="{00000000-0005-0000-0000-000069420000}"/>
    <cellStyle name="Výstup 2 2 3 2 2 8" xfId="17990" xr:uid="{00000000-0005-0000-0000-00006A420000}"/>
    <cellStyle name="Výstup 2 2 3 2 2 8 2" xfId="23814" xr:uid="{00000000-0005-0000-0000-00006B420000}"/>
    <cellStyle name="Výstup 2 2 3 2 2 9" xfId="18447" xr:uid="{00000000-0005-0000-0000-00006C420000}"/>
    <cellStyle name="Výstup 2 2 3 2 2 9 2" xfId="24271" xr:uid="{00000000-0005-0000-0000-00006D420000}"/>
    <cellStyle name="Výstup 2 2 3 2 3" xfId="14170" xr:uid="{00000000-0005-0000-0000-00006E420000}"/>
    <cellStyle name="Výstup 2 2 3 2 3 2" xfId="15764" xr:uid="{00000000-0005-0000-0000-00006F420000}"/>
    <cellStyle name="Výstup 2 2 3 2 3 2 2" xfId="21589" xr:uid="{00000000-0005-0000-0000-000070420000}"/>
    <cellStyle name="Výstup 2 2 3 2 3 3" xfId="16633" xr:uid="{00000000-0005-0000-0000-000071420000}"/>
    <cellStyle name="Výstup 2 2 3 2 3 3 2" xfId="22457" xr:uid="{00000000-0005-0000-0000-000072420000}"/>
    <cellStyle name="Výstup 2 2 3 2 3 4" xfId="17146" xr:uid="{00000000-0005-0000-0000-000073420000}"/>
    <cellStyle name="Výstup 2 2 3 2 3 4 2" xfId="22970" xr:uid="{00000000-0005-0000-0000-000074420000}"/>
    <cellStyle name="Výstup 2 2 3 2 3 5" xfId="17646" xr:uid="{00000000-0005-0000-0000-000075420000}"/>
    <cellStyle name="Výstup 2 2 3 2 3 5 2" xfId="23470" xr:uid="{00000000-0005-0000-0000-000076420000}"/>
    <cellStyle name="Výstup 2 2 3 2 3 6" xfId="18103" xr:uid="{00000000-0005-0000-0000-000077420000}"/>
    <cellStyle name="Výstup 2 2 3 2 3 6 2" xfId="23927" xr:uid="{00000000-0005-0000-0000-000078420000}"/>
    <cellStyle name="Výstup 2 2 3 2 3 7" xfId="18560" xr:uid="{00000000-0005-0000-0000-000079420000}"/>
    <cellStyle name="Výstup 2 2 3 2 3 7 2" xfId="24384" xr:uid="{00000000-0005-0000-0000-00007A420000}"/>
    <cellStyle name="Výstup 2 2 3 2 3 8" xfId="20067" xr:uid="{00000000-0005-0000-0000-00007B420000}"/>
    <cellStyle name="Výstup 2 2 3 2 4" xfId="14423" xr:uid="{00000000-0005-0000-0000-00007C420000}"/>
    <cellStyle name="Výstup 2 2 3 2 4 2" xfId="16017" xr:uid="{00000000-0005-0000-0000-00007D420000}"/>
    <cellStyle name="Výstup 2 2 3 2 4 2 2" xfId="21842" xr:uid="{00000000-0005-0000-0000-00007E420000}"/>
    <cellStyle name="Výstup 2 2 3 2 4 3" xfId="20320" xr:uid="{00000000-0005-0000-0000-00007F420000}"/>
    <cellStyle name="Výstup 2 2 3 2 5" xfId="14871" xr:uid="{00000000-0005-0000-0000-000080420000}"/>
    <cellStyle name="Výstup 2 2 3 2 5 2" xfId="20699" xr:uid="{00000000-0005-0000-0000-000081420000}"/>
    <cellStyle name="Výstup 2 2 3 2 6" xfId="16462" xr:uid="{00000000-0005-0000-0000-000082420000}"/>
    <cellStyle name="Výstup 2 2 3 2 6 2" xfId="22286" xr:uid="{00000000-0005-0000-0000-000083420000}"/>
    <cellStyle name="Výstup 2 2 3 2 7" xfId="16975" xr:uid="{00000000-0005-0000-0000-000084420000}"/>
    <cellStyle name="Výstup 2 2 3 2 7 2" xfId="22799" xr:uid="{00000000-0005-0000-0000-000085420000}"/>
    <cellStyle name="Výstup 2 2 3 2 8" xfId="19168" xr:uid="{00000000-0005-0000-0000-000086420000}"/>
    <cellStyle name="Výstup 2 2 3 3" xfId="13116" xr:uid="{00000000-0005-0000-0000-000087420000}"/>
    <cellStyle name="Výstup 2 2 3 3 10" xfId="18527" xr:uid="{00000000-0005-0000-0000-000088420000}"/>
    <cellStyle name="Výstup 2 2 3 3 10 2" xfId="24351" xr:uid="{00000000-0005-0000-0000-000089420000}"/>
    <cellStyle name="Výstup 2 2 3 3 11" xfId="19059" xr:uid="{00000000-0005-0000-0000-00008A420000}"/>
    <cellStyle name="Výstup 2 2 3 3 2" xfId="13767" xr:uid="{00000000-0005-0000-0000-00008B420000}"/>
    <cellStyle name="Výstup 2 2 3 3 2 2" xfId="15402" xr:uid="{00000000-0005-0000-0000-00008C420000}"/>
    <cellStyle name="Výstup 2 2 3 3 2 2 2" xfId="21227" xr:uid="{00000000-0005-0000-0000-00008D420000}"/>
    <cellStyle name="Výstup 2 2 3 3 2 3" xfId="19703" xr:uid="{00000000-0005-0000-0000-00008E420000}"/>
    <cellStyle name="Výstup 2 2 3 3 3" xfId="14061" xr:uid="{00000000-0005-0000-0000-00008F420000}"/>
    <cellStyle name="Výstup 2 2 3 3 3 2" xfId="15655" xr:uid="{00000000-0005-0000-0000-000090420000}"/>
    <cellStyle name="Výstup 2 2 3 3 3 2 2" xfId="21480" xr:uid="{00000000-0005-0000-0000-000091420000}"/>
    <cellStyle name="Výstup 2 2 3 3 3 3" xfId="19958" xr:uid="{00000000-0005-0000-0000-000092420000}"/>
    <cellStyle name="Výstup 2 2 3 3 4" xfId="14314" xr:uid="{00000000-0005-0000-0000-000093420000}"/>
    <cellStyle name="Výstup 2 2 3 3 4 2" xfId="15908" xr:uid="{00000000-0005-0000-0000-000094420000}"/>
    <cellStyle name="Výstup 2 2 3 3 4 2 2" xfId="21733" xr:uid="{00000000-0005-0000-0000-000095420000}"/>
    <cellStyle name="Výstup 2 2 3 3 4 3" xfId="20211" xr:uid="{00000000-0005-0000-0000-000096420000}"/>
    <cellStyle name="Výstup 2 2 3 3 5" xfId="14762" xr:uid="{00000000-0005-0000-0000-000097420000}"/>
    <cellStyle name="Výstup 2 2 3 3 5 2" xfId="20590" xr:uid="{00000000-0005-0000-0000-000098420000}"/>
    <cellStyle name="Výstup 2 2 3 3 6" xfId="16600" xr:uid="{00000000-0005-0000-0000-000099420000}"/>
    <cellStyle name="Výstup 2 2 3 3 6 2" xfId="22424" xr:uid="{00000000-0005-0000-0000-00009A420000}"/>
    <cellStyle name="Výstup 2 2 3 3 7" xfId="17113" xr:uid="{00000000-0005-0000-0000-00009B420000}"/>
    <cellStyle name="Výstup 2 2 3 3 7 2" xfId="22937" xr:uid="{00000000-0005-0000-0000-00009C420000}"/>
    <cellStyle name="Výstup 2 2 3 3 8" xfId="17613" xr:uid="{00000000-0005-0000-0000-00009D420000}"/>
    <cellStyle name="Výstup 2 2 3 3 8 2" xfId="23437" xr:uid="{00000000-0005-0000-0000-00009E420000}"/>
    <cellStyle name="Výstup 2 2 3 3 9" xfId="18070" xr:uid="{00000000-0005-0000-0000-00009F420000}"/>
    <cellStyle name="Výstup 2 2 3 3 9 2" xfId="23894" xr:uid="{00000000-0005-0000-0000-0000A0420000}"/>
    <cellStyle name="Výstup 2 2 3 4" xfId="13382" xr:uid="{00000000-0005-0000-0000-0000A1420000}"/>
    <cellStyle name="Výstup 2 2 3 4 2" xfId="15019" xr:uid="{00000000-0005-0000-0000-0000A2420000}"/>
    <cellStyle name="Výstup 2 2 3 4 2 2" xfId="20844" xr:uid="{00000000-0005-0000-0000-0000A3420000}"/>
    <cellStyle name="Výstup 2 2 3 4 3" xfId="19320" xr:uid="{00000000-0005-0000-0000-0000A4420000}"/>
    <cellStyle name="Výstup 2 2 3 5" xfId="13603" xr:uid="{00000000-0005-0000-0000-0000A5420000}"/>
    <cellStyle name="Výstup 2 2 3 5 2" xfId="15240" xr:uid="{00000000-0005-0000-0000-0000A6420000}"/>
    <cellStyle name="Výstup 2 2 3 5 2 2" xfId="21065" xr:uid="{00000000-0005-0000-0000-0000A7420000}"/>
    <cellStyle name="Výstup 2 2 3 5 3" xfId="19541" xr:uid="{00000000-0005-0000-0000-0000A8420000}"/>
    <cellStyle name="Výstup 2 2 3 6" xfId="13687" xr:uid="{00000000-0005-0000-0000-0000A9420000}"/>
    <cellStyle name="Výstup 2 2 3 6 2" xfId="15322" xr:uid="{00000000-0005-0000-0000-0000AA420000}"/>
    <cellStyle name="Výstup 2 2 3 6 2 2" xfId="21147" xr:uid="{00000000-0005-0000-0000-0000AB420000}"/>
    <cellStyle name="Výstup 2 2 3 6 3" xfId="19623" xr:uid="{00000000-0005-0000-0000-0000AC420000}"/>
    <cellStyle name="Výstup 2 2 3 7" xfId="14533" xr:uid="{00000000-0005-0000-0000-0000AD420000}"/>
    <cellStyle name="Výstup 2 2 3 7 2" xfId="16126" xr:uid="{00000000-0005-0000-0000-0000AE420000}"/>
    <cellStyle name="Výstup 2 2 3 7 2 2" xfId="21951" xr:uid="{00000000-0005-0000-0000-0000AF420000}"/>
    <cellStyle name="Výstup 2 2 3 7 3" xfId="20429" xr:uid="{00000000-0005-0000-0000-0000B0420000}"/>
    <cellStyle name="Výstup 2 2 3 8" xfId="16303" xr:uid="{00000000-0005-0000-0000-0000B1420000}"/>
    <cellStyle name="Výstup 2 2 3 8 2" xfId="22127" xr:uid="{00000000-0005-0000-0000-0000B2420000}"/>
    <cellStyle name="Výstup 2 2 3 9" xfId="16323" xr:uid="{00000000-0005-0000-0000-0000B3420000}"/>
    <cellStyle name="Výstup 2 2 3 9 2" xfId="22147" xr:uid="{00000000-0005-0000-0000-0000B4420000}"/>
    <cellStyle name="Výstup 2 2 4" xfId="13068" xr:uid="{00000000-0005-0000-0000-0000B5420000}"/>
    <cellStyle name="Výstup 2 2 4 10" xfId="18529" xr:uid="{00000000-0005-0000-0000-0000B6420000}"/>
    <cellStyle name="Výstup 2 2 4 10 2" xfId="24353" xr:uid="{00000000-0005-0000-0000-0000B7420000}"/>
    <cellStyle name="Výstup 2 2 4 11" xfId="19011" xr:uid="{00000000-0005-0000-0000-0000B8420000}"/>
    <cellStyle name="Výstup 2 2 4 2" xfId="13719" xr:uid="{00000000-0005-0000-0000-0000B9420000}"/>
    <cellStyle name="Výstup 2 2 4 2 2" xfId="15354" xr:uid="{00000000-0005-0000-0000-0000BA420000}"/>
    <cellStyle name="Výstup 2 2 4 2 2 2" xfId="21179" xr:uid="{00000000-0005-0000-0000-0000BB420000}"/>
    <cellStyle name="Výstup 2 2 4 2 3" xfId="19655" xr:uid="{00000000-0005-0000-0000-0000BC420000}"/>
    <cellStyle name="Výstup 2 2 4 3" xfId="14013" xr:uid="{00000000-0005-0000-0000-0000BD420000}"/>
    <cellStyle name="Výstup 2 2 4 3 2" xfId="15607" xr:uid="{00000000-0005-0000-0000-0000BE420000}"/>
    <cellStyle name="Výstup 2 2 4 3 2 2" xfId="21432" xr:uid="{00000000-0005-0000-0000-0000BF420000}"/>
    <cellStyle name="Výstup 2 2 4 3 3" xfId="19910" xr:uid="{00000000-0005-0000-0000-0000C0420000}"/>
    <cellStyle name="Výstup 2 2 4 4" xfId="14266" xr:uid="{00000000-0005-0000-0000-0000C1420000}"/>
    <cellStyle name="Výstup 2 2 4 4 2" xfId="15860" xr:uid="{00000000-0005-0000-0000-0000C2420000}"/>
    <cellStyle name="Výstup 2 2 4 4 2 2" xfId="21685" xr:uid="{00000000-0005-0000-0000-0000C3420000}"/>
    <cellStyle name="Výstup 2 2 4 4 3" xfId="20163" xr:uid="{00000000-0005-0000-0000-0000C4420000}"/>
    <cellStyle name="Výstup 2 2 4 5" xfId="14714" xr:uid="{00000000-0005-0000-0000-0000C5420000}"/>
    <cellStyle name="Výstup 2 2 4 5 2" xfId="20542" xr:uid="{00000000-0005-0000-0000-0000C6420000}"/>
    <cellStyle name="Výstup 2 2 4 6" xfId="16602" xr:uid="{00000000-0005-0000-0000-0000C7420000}"/>
    <cellStyle name="Výstup 2 2 4 6 2" xfId="22426" xr:uid="{00000000-0005-0000-0000-0000C8420000}"/>
    <cellStyle name="Výstup 2 2 4 7" xfId="17115" xr:uid="{00000000-0005-0000-0000-0000C9420000}"/>
    <cellStyle name="Výstup 2 2 4 7 2" xfId="22939" xr:uid="{00000000-0005-0000-0000-0000CA420000}"/>
    <cellStyle name="Výstup 2 2 4 8" xfId="17615" xr:uid="{00000000-0005-0000-0000-0000CB420000}"/>
    <cellStyle name="Výstup 2 2 4 8 2" xfId="23439" xr:uid="{00000000-0005-0000-0000-0000CC420000}"/>
    <cellStyle name="Výstup 2 2 4 9" xfId="18072" xr:uid="{00000000-0005-0000-0000-0000CD420000}"/>
    <cellStyle name="Výstup 2 2 4 9 2" xfId="23896" xr:uid="{00000000-0005-0000-0000-0000CE420000}"/>
    <cellStyle name="Výstup 2 2 5" xfId="13334" xr:uid="{00000000-0005-0000-0000-0000CF420000}"/>
    <cellStyle name="Výstup 2 2 5 2" xfId="14971" xr:uid="{00000000-0005-0000-0000-0000D0420000}"/>
    <cellStyle name="Výstup 2 2 5 2 2" xfId="20796" xr:uid="{00000000-0005-0000-0000-0000D1420000}"/>
    <cellStyle name="Výstup 2 2 5 3" xfId="19272" xr:uid="{00000000-0005-0000-0000-0000D2420000}"/>
    <cellStyle name="Výstup 2 2 6" xfId="13651" xr:uid="{00000000-0005-0000-0000-0000D3420000}"/>
    <cellStyle name="Výstup 2 2 6 2" xfId="15288" xr:uid="{00000000-0005-0000-0000-0000D4420000}"/>
    <cellStyle name="Výstup 2 2 6 2 2" xfId="21113" xr:uid="{00000000-0005-0000-0000-0000D5420000}"/>
    <cellStyle name="Výstup 2 2 6 3" xfId="19589" xr:uid="{00000000-0005-0000-0000-0000D6420000}"/>
    <cellStyle name="Výstup 2 2 7" xfId="16300" xr:uid="{00000000-0005-0000-0000-0000D7420000}"/>
    <cellStyle name="Výstup 2 2 7 2" xfId="22124" xr:uid="{00000000-0005-0000-0000-0000D8420000}"/>
    <cellStyle name="Výstup 2 2 8" xfId="16207" xr:uid="{00000000-0005-0000-0000-0000D9420000}"/>
    <cellStyle name="Výstup 2 2 8 2" xfId="22031" xr:uid="{00000000-0005-0000-0000-0000DA420000}"/>
    <cellStyle name="Výstup 2 2 9" xfId="16390" xr:uid="{00000000-0005-0000-0000-0000DB420000}"/>
    <cellStyle name="Výstup 2 2 9 2" xfId="22214" xr:uid="{00000000-0005-0000-0000-0000DC420000}"/>
    <cellStyle name="Výstup 2 3" xfId="244" xr:uid="{00000000-0005-0000-0000-0000DD420000}"/>
    <cellStyle name="Výstup 2 3 2" xfId="295" xr:uid="{00000000-0005-0000-0000-0000DE420000}"/>
    <cellStyle name="Výstup 2 3 2 10" xfId="16356" xr:uid="{00000000-0005-0000-0000-0000DF420000}"/>
    <cellStyle name="Výstup 2 3 2 10 2" xfId="22180" xr:uid="{00000000-0005-0000-0000-0000E0420000}"/>
    <cellStyle name="Výstup 2 3 2 11" xfId="18936" xr:uid="{00000000-0005-0000-0000-0000E1420000}"/>
    <cellStyle name="Výstup 2 3 2 2" xfId="13247" xr:uid="{00000000-0005-0000-0000-0000E2420000}"/>
    <cellStyle name="Výstup 2 3 2 2 2" xfId="13897" xr:uid="{00000000-0005-0000-0000-0000E3420000}"/>
    <cellStyle name="Výstup 2 3 2 2 2 10" xfId="19833" xr:uid="{00000000-0005-0000-0000-0000E4420000}"/>
    <cellStyle name="Výstup 2 3 2 2 2 2" xfId="15532" xr:uid="{00000000-0005-0000-0000-0000E5420000}"/>
    <cellStyle name="Výstup 2 3 2 2 2 2 2" xfId="16837" xr:uid="{00000000-0005-0000-0000-0000E6420000}"/>
    <cellStyle name="Výstup 2 3 2 2 2 2 2 2" xfId="17350" xr:uid="{00000000-0005-0000-0000-0000E7420000}"/>
    <cellStyle name="Výstup 2 3 2 2 2 2 2 2 2" xfId="23174" xr:uid="{00000000-0005-0000-0000-0000E8420000}"/>
    <cellStyle name="Výstup 2 3 2 2 2 2 2 3" xfId="17850" xr:uid="{00000000-0005-0000-0000-0000E9420000}"/>
    <cellStyle name="Výstup 2 3 2 2 2 2 2 3 2" xfId="23674" xr:uid="{00000000-0005-0000-0000-0000EA420000}"/>
    <cellStyle name="Výstup 2 3 2 2 2 2 2 4" xfId="18307" xr:uid="{00000000-0005-0000-0000-0000EB420000}"/>
    <cellStyle name="Výstup 2 3 2 2 2 2 2 4 2" xfId="24131" xr:uid="{00000000-0005-0000-0000-0000EC420000}"/>
    <cellStyle name="Výstup 2 3 2 2 2 2 2 5" xfId="18764" xr:uid="{00000000-0005-0000-0000-0000ED420000}"/>
    <cellStyle name="Výstup 2 3 2 2 2 2 2 5 2" xfId="24588" xr:uid="{00000000-0005-0000-0000-0000EE420000}"/>
    <cellStyle name="Výstup 2 3 2 2 2 2 2 6" xfId="22661" xr:uid="{00000000-0005-0000-0000-0000EF420000}"/>
    <cellStyle name="Výstup 2 3 2 2 2 2 3" xfId="16941" xr:uid="{00000000-0005-0000-0000-0000F0420000}"/>
    <cellStyle name="Výstup 2 3 2 2 2 2 3 2" xfId="17454" xr:uid="{00000000-0005-0000-0000-0000F1420000}"/>
    <cellStyle name="Výstup 2 3 2 2 2 2 3 2 2" xfId="23278" xr:uid="{00000000-0005-0000-0000-0000F2420000}"/>
    <cellStyle name="Výstup 2 3 2 2 2 2 3 3" xfId="17954" xr:uid="{00000000-0005-0000-0000-0000F3420000}"/>
    <cellStyle name="Výstup 2 3 2 2 2 2 3 3 2" xfId="23778" xr:uid="{00000000-0005-0000-0000-0000F4420000}"/>
    <cellStyle name="Výstup 2 3 2 2 2 2 3 4" xfId="18411" xr:uid="{00000000-0005-0000-0000-0000F5420000}"/>
    <cellStyle name="Výstup 2 3 2 2 2 2 3 4 2" xfId="24235" xr:uid="{00000000-0005-0000-0000-0000F6420000}"/>
    <cellStyle name="Výstup 2 3 2 2 2 2 3 5" xfId="18868" xr:uid="{00000000-0005-0000-0000-0000F7420000}"/>
    <cellStyle name="Výstup 2 3 2 2 2 2 3 5 2" xfId="24692" xr:uid="{00000000-0005-0000-0000-0000F8420000}"/>
    <cellStyle name="Výstup 2 3 2 2 2 2 3 6" xfId="22765" xr:uid="{00000000-0005-0000-0000-0000F9420000}"/>
    <cellStyle name="Výstup 2 3 2 2 2 2 4" xfId="16589" xr:uid="{00000000-0005-0000-0000-0000FA420000}"/>
    <cellStyle name="Výstup 2 3 2 2 2 2 4 2" xfId="22413" xr:uid="{00000000-0005-0000-0000-0000FB420000}"/>
    <cellStyle name="Výstup 2 3 2 2 2 2 5" xfId="17102" xr:uid="{00000000-0005-0000-0000-0000FC420000}"/>
    <cellStyle name="Výstup 2 3 2 2 2 2 5 2" xfId="22926" xr:uid="{00000000-0005-0000-0000-0000FD420000}"/>
    <cellStyle name="Výstup 2 3 2 2 2 2 6" xfId="17602" xr:uid="{00000000-0005-0000-0000-0000FE420000}"/>
    <cellStyle name="Výstup 2 3 2 2 2 2 6 2" xfId="23426" xr:uid="{00000000-0005-0000-0000-0000FF420000}"/>
    <cellStyle name="Výstup 2 3 2 2 2 2 7" xfId="18059" xr:uid="{00000000-0005-0000-0000-000000430000}"/>
    <cellStyle name="Výstup 2 3 2 2 2 2 7 2" xfId="23883" xr:uid="{00000000-0005-0000-0000-000001430000}"/>
    <cellStyle name="Výstup 2 3 2 2 2 2 8" xfId="18516" xr:uid="{00000000-0005-0000-0000-000002430000}"/>
    <cellStyle name="Výstup 2 3 2 2 2 2 8 2" xfId="24340" xr:uid="{00000000-0005-0000-0000-000003430000}"/>
    <cellStyle name="Výstup 2 3 2 2 2 2 9" xfId="21357" xr:uid="{00000000-0005-0000-0000-000004430000}"/>
    <cellStyle name="Výstup 2 3 2 2 2 3" xfId="16789" xr:uid="{00000000-0005-0000-0000-000005430000}"/>
    <cellStyle name="Výstup 2 3 2 2 2 3 2" xfId="17302" xr:uid="{00000000-0005-0000-0000-000006430000}"/>
    <cellStyle name="Výstup 2 3 2 2 2 3 2 2" xfId="23126" xr:uid="{00000000-0005-0000-0000-000007430000}"/>
    <cellStyle name="Výstup 2 3 2 2 2 3 3" xfId="17802" xr:uid="{00000000-0005-0000-0000-000008430000}"/>
    <cellStyle name="Výstup 2 3 2 2 2 3 3 2" xfId="23626" xr:uid="{00000000-0005-0000-0000-000009430000}"/>
    <cellStyle name="Výstup 2 3 2 2 2 3 4" xfId="18259" xr:uid="{00000000-0005-0000-0000-00000A430000}"/>
    <cellStyle name="Výstup 2 3 2 2 2 3 4 2" xfId="24083" xr:uid="{00000000-0005-0000-0000-00000B430000}"/>
    <cellStyle name="Výstup 2 3 2 2 2 3 5" xfId="18716" xr:uid="{00000000-0005-0000-0000-00000C430000}"/>
    <cellStyle name="Výstup 2 3 2 2 2 3 5 2" xfId="24540" xr:uid="{00000000-0005-0000-0000-00000D430000}"/>
    <cellStyle name="Výstup 2 3 2 2 2 3 6" xfId="22613" xr:uid="{00000000-0005-0000-0000-00000E430000}"/>
    <cellStyle name="Výstup 2 3 2 2 2 4" xfId="16893" xr:uid="{00000000-0005-0000-0000-00000F430000}"/>
    <cellStyle name="Výstup 2 3 2 2 2 4 2" xfId="17406" xr:uid="{00000000-0005-0000-0000-000010430000}"/>
    <cellStyle name="Výstup 2 3 2 2 2 4 2 2" xfId="23230" xr:uid="{00000000-0005-0000-0000-000011430000}"/>
    <cellStyle name="Výstup 2 3 2 2 2 4 3" xfId="17906" xr:uid="{00000000-0005-0000-0000-000012430000}"/>
    <cellStyle name="Výstup 2 3 2 2 2 4 3 2" xfId="23730" xr:uid="{00000000-0005-0000-0000-000013430000}"/>
    <cellStyle name="Výstup 2 3 2 2 2 4 4" xfId="18363" xr:uid="{00000000-0005-0000-0000-000014430000}"/>
    <cellStyle name="Výstup 2 3 2 2 2 4 4 2" xfId="24187" xr:uid="{00000000-0005-0000-0000-000015430000}"/>
    <cellStyle name="Výstup 2 3 2 2 2 4 5" xfId="18820" xr:uid="{00000000-0005-0000-0000-000016430000}"/>
    <cellStyle name="Výstup 2 3 2 2 2 4 5 2" xfId="24644" xr:uid="{00000000-0005-0000-0000-000017430000}"/>
    <cellStyle name="Výstup 2 3 2 2 2 4 6" xfId="22717" xr:uid="{00000000-0005-0000-0000-000018430000}"/>
    <cellStyle name="Výstup 2 3 2 2 2 5" xfId="16541" xr:uid="{00000000-0005-0000-0000-000019430000}"/>
    <cellStyle name="Výstup 2 3 2 2 2 5 2" xfId="22365" xr:uid="{00000000-0005-0000-0000-00001A430000}"/>
    <cellStyle name="Výstup 2 3 2 2 2 6" xfId="17054" xr:uid="{00000000-0005-0000-0000-00001B430000}"/>
    <cellStyle name="Výstup 2 3 2 2 2 6 2" xfId="22878" xr:uid="{00000000-0005-0000-0000-00001C430000}"/>
    <cellStyle name="Výstup 2 3 2 2 2 7" xfId="17554" xr:uid="{00000000-0005-0000-0000-00001D430000}"/>
    <cellStyle name="Výstup 2 3 2 2 2 7 2" xfId="23378" xr:uid="{00000000-0005-0000-0000-00001E430000}"/>
    <cellStyle name="Výstup 2 3 2 2 2 8" xfId="18011" xr:uid="{00000000-0005-0000-0000-00001F430000}"/>
    <cellStyle name="Výstup 2 3 2 2 2 8 2" xfId="23835" xr:uid="{00000000-0005-0000-0000-000020430000}"/>
    <cellStyle name="Výstup 2 3 2 2 2 9" xfId="18468" xr:uid="{00000000-0005-0000-0000-000021430000}"/>
    <cellStyle name="Výstup 2 3 2 2 2 9 2" xfId="24292" xr:uid="{00000000-0005-0000-0000-000022430000}"/>
    <cellStyle name="Výstup 2 3 2 2 3" xfId="14191" xr:uid="{00000000-0005-0000-0000-000023430000}"/>
    <cellStyle name="Výstup 2 3 2 2 3 2" xfId="15785" xr:uid="{00000000-0005-0000-0000-000024430000}"/>
    <cellStyle name="Výstup 2 3 2 2 3 2 2" xfId="21610" xr:uid="{00000000-0005-0000-0000-000025430000}"/>
    <cellStyle name="Výstup 2 3 2 2 3 3" xfId="16617" xr:uid="{00000000-0005-0000-0000-000026430000}"/>
    <cellStyle name="Výstup 2 3 2 2 3 3 2" xfId="22441" xr:uid="{00000000-0005-0000-0000-000027430000}"/>
    <cellStyle name="Výstup 2 3 2 2 3 4" xfId="17130" xr:uid="{00000000-0005-0000-0000-000028430000}"/>
    <cellStyle name="Výstup 2 3 2 2 3 4 2" xfId="22954" xr:uid="{00000000-0005-0000-0000-000029430000}"/>
    <cellStyle name="Výstup 2 3 2 2 3 5" xfId="17630" xr:uid="{00000000-0005-0000-0000-00002A430000}"/>
    <cellStyle name="Výstup 2 3 2 2 3 5 2" xfId="23454" xr:uid="{00000000-0005-0000-0000-00002B430000}"/>
    <cellStyle name="Výstup 2 3 2 2 3 6" xfId="18087" xr:uid="{00000000-0005-0000-0000-00002C430000}"/>
    <cellStyle name="Výstup 2 3 2 2 3 6 2" xfId="23911" xr:uid="{00000000-0005-0000-0000-00002D430000}"/>
    <cellStyle name="Výstup 2 3 2 2 3 7" xfId="18544" xr:uid="{00000000-0005-0000-0000-00002E430000}"/>
    <cellStyle name="Výstup 2 3 2 2 3 7 2" xfId="24368" xr:uid="{00000000-0005-0000-0000-00002F430000}"/>
    <cellStyle name="Výstup 2 3 2 2 3 8" xfId="20088" xr:uid="{00000000-0005-0000-0000-000030430000}"/>
    <cellStyle name="Výstup 2 3 2 2 4" xfId="14444" xr:uid="{00000000-0005-0000-0000-000031430000}"/>
    <cellStyle name="Výstup 2 3 2 2 4 2" xfId="16038" xr:uid="{00000000-0005-0000-0000-000032430000}"/>
    <cellStyle name="Výstup 2 3 2 2 4 2 2" xfId="21863" xr:uid="{00000000-0005-0000-0000-000033430000}"/>
    <cellStyle name="Výstup 2 3 2 2 4 3" xfId="20341" xr:uid="{00000000-0005-0000-0000-000034430000}"/>
    <cellStyle name="Výstup 2 3 2 2 5" xfId="14892" xr:uid="{00000000-0005-0000-0000-000035430000}"/>
    <cellStyle name="Výstup 2 3 2 2 5 2" xfId="20720" xr:uid="{00000000-0005-0000-0000-000036430000}"/>
    <cellStyle name="Výstup 2 3 2 2 6" xfId="16483" xr:uid="{00000000-0005-0000-0000-000037430000}"/>
    <cellStyle name="Výstup 2 3 2 2 6 2" xfId="22307" xr:uid="{00000000-0005-0000-0000-000038430000}"/>
    <cellStyle name="Výstup 2 3 2 2 7" xfId="16996" xr:uid="{00000000-0005-0000-0000-000039430000}"/>
    <cellStyle name="Výstup 2 3 2 2 7 2" xfId="22820" xr:uid="{00000000-0005-0000-0000-00003A430000}"/>
    <cellStyle name="Výstup 2 3 2 2 8" xfId="19189" xr:uid="{00000000-0005-0000-0000-00003B430000}"/>
    <cellStyle name="Výstup 2 3 2 3" xfId="13137" xr:uid="{00000000-0005-0000-0000-00003C430000}"/>
    <cellStyle name="Výstup 2 3 2 3 10" xfId="18581" xr:uid="{00000000-0005-0000-0000-00003D430000}"/>
    <cellStyle name="Výstup 2 3 2 3 10 2" xfId="24405" xr:uid="{00000000-0005-0000-0000-00003E430000}"/>
    <cellStyle name="Výstup 2 3 2 3 11" xfId="19080" xr:uid="{00000000-0005-0000-0000-00003F430000}"/>
    <cellStyle name="Výstup 2 3 2 3 2" xfId="13788" xr:uid="{00000000-0005-0000-0000-000040430000}"/>
    <cellStyle name="Výstup 2 3 2 3 2 2" xfId="15423" xr:uid="{00000000-0005-0000-0000-000041430000}"/>
    <cellStyle name="Výstup 2 3 2 3 2 2 2" xfId="21248" xr:uid="{00000000-0005-0000-0000-000042430000}"/>
    <cellStyle name="Výstup 2 3 2 3 2 3" xfId="19724" xr:uid="{00000000-0005-0000-0000-000043430000}"/>
    <cellStyle name="Výstup 2 3 2 3 3" xfId="14082" xr:uid="{00000000-0005-0000-0000-000044430000}"/>
    <cellStyle name="Výstup 2 3 2 3 3 2" xfId="15676" xr:uid="{00000000-0005-0000-0000-000045430000}"/>
    <cellStyle name="Výstup 2 3 2 3 3 2 2" xfId="21501" xr:uid="{00000000-0005-0000-0000-000046430000}"/>
    <cellStyle name="Výstup 2 3 2 3 3 3" xfId="19979" xr:uid="{00000000-0005-0000-0000-000047430000}"/>
    <cellStyle name="Výstup 2 3 2 3 4" xfId="14335" xr:uid="{00000000-0005-0000-0000-000048430000}"/>
    <cellStyle name="Výstup 2 3 2 3 4 2" xfId="15929" xr:uid="{00000000-0005-0000-0000-000049430000}"/>
    <cellStyle name="Výstup 2 3 2 3 4 2 2" xfId="21754" xr:uid="{00000000-0005-0000-0000-00004A430000}"/>
    <cellStyle name="Výstup 2 3 2 3 4 3" xfId="20232" xr:uid="{00000000-0005-0000-0000-00004B430000}"/>
    <cellStyle name="Výstup 2 3 2 3 5" xfId="14783" xr:uid="{00000000-0005-0000-0000-00004C430000}"/>
    <cellStyle name="Výstup 2 3 2 3 5 2" xfId="20611" xr:uid="{00000000-0005-0000-0000-00004D430000}"/>
    <cellStyle name="Výstup 2 3 2 3 6" xfId="16654" xr:uid="{00000000-0005-0000-0000-00004E430000}"/>
    <cellStyle name="Výstup 2 3 2 3 6 2" xfId="22478" xr:uid="{00000000-0005-0000-0000-00004F430000}"/>
    <cellStyle name="Výstup 2 3 2 3 7" xfId="17167" xr:uid="{00000000-0005-0000-0000-000050430000}"/>
    <cellStyle name="Výstup 2 3 2 3 7 2" xfId="22991" xr:uid="{00000000-0005-0000-0000-000051430000}"/>
    <cellStyle name="Výstup 2 3 2 3 8" xfId="17667" xr:uid="{00000000-0005-0000-0000-000052430000}"/>
    <cellStyle name="Výstup 2 3 2 3 8 2" xfId="23491" xr:uid="{00000000-0005-0000-0000-000053430000}"/>
    <cellStyle name="Výstup 2 3 2 3 9" xfId="18124" xr:uid="{00000000-0005-0000-0000-000054430000}"/>
    <cellStyle name="Výstup 2 3 2 3 9 2" xfId="23948" xr:uid="{00000000-0005-0000-0000-000055430000}"/>
    <cellStyle name="Výstup 2 3 2 4" xfId="13403" xr:uid="{00000000-0005-0000-0000-000056430000}"/>
    <cellStyle name="Výstup 2 3 2 4 2" xfId="15040" xr:uid="{00000000-0005-0000-0000-000057430000}"/>
    <cellStyle name="Výstup 2 3 2 4 2 2" xfId="20865" xr:uid="{00000000-0005-0000-0000-000058430000}"/>
    <cellStyle name="Výstup 2 3 2 4 3" xfId="19341" xr:uid="{00000000-0005-0000-0000-000059430000}"/>
    <cellStyle name="Výstup 2 3 2 5" xfId="13582" xr:uid="{00000000-0005-0000-0000-00005A430000}"/>
    <cellStyle name="Výstup 2 3 2 5 2" xfId="15219" xr:uid="{00000000-0005-0000-0000-00005B430000}"/>
    <cellStyle name="Výstup 2 3 2 5 2 2" xfId="21044" xr:uid="{00000000-0005-0000-0000-00005C430000}"/>
    <cellStyle name="Výstup 2 3 2 5 3" xfId="19520" xr:uid="{00000000-0005-0000-0000-00005D430000}"/>
    <cellStyle name="Výstup 2 3 2 6" xfId="13693" xr:uid="{00000000-0005-0000-0000-00005E430000}"/>
    <cellStyle name="Výstup 2 3 2 6 2" xfId="15328" xr:uid="{00000000-0005-0000-0000-00005F430000}"/>
    <cellStyle name="Výstup 2 3 2 6 2 2" xfId="21153" xr:uid="{00000000-0005-0000-0000-000060430000}"/>
    <cellStyle name="Výstup 2 3 2 6 3" xfId="19629" xr:uid="{00000000-0005-0000-0000-000061430000}"/>
    <cellStyle name="Výstup 2 3 2 7" xfId="14554" xr:uid="{00000000-0005-0000-0000-000062430000}"/>
    <cellStyle name="Výstup 2 3 2 7 2" xfId="16147" xr:uid="{00000000-0005-0000-0000-000063430000}"/>
    <cellStyle name="Výstup 2 3 2 7 2 2" xfId="21972" xr:uid="{00000000-0005-0000-0000-000064430000}"/>
    <cellStyle name="Výstup 2 3 2 7 3" xfId="20450" xr:uid="{00000000-0005-0000-0000-000065430000}"/>
    <cellStyle name="Výstup 2 3 2 8" xfId="16305" xr:uid="{00000000-0005-0000-0000-000066430000}"/>
    <cellStyle name="Výstup 2 3 2 8 2" xfId="22129" xr:uid="{00000000-0005-0000-0000-000067430000}"/>
    <cellStyle name="Výstup 2 3 2 9" xfId="16321" xr:uid="{00000000-0005-0000-0000-000068430000}"/>
    <cellStyle name="Výstup 2 3 2 9 2" xfId="22145" xr:uid="{00000000-0005-0000-0000-000069430000}"/>
    <cellStyle name="Výstup 2 3 3" xfId="13089" xr:uid="{00000000-0005-0000-0000-00006A430000}"/>
    <cellStyle name="Výstup 2 3 3 10" xfId="18661" xr:uid="{00000000-0005-0000-0000-00006B430000}"/>
    <cellStyle name="Výstup 2 3 3 10 2" xfId="24485" xr:uid="{00000000-0005-0000-0000-00006C430000}"/>
    <cellStyle name="Výstup 2 3 3 11" xfId="19032" xr:uid="{00000000-0005-0000-0000-00006D430000}"/>
    <cellStyle name="Výstup 2 3 3 2" xfId="13740" xr:uid="{00000000-0005-0000-0000-00006E430000}"/>
    <cellStyle name="Výstup 2 3 3 2 2" xfId="15375" xr:uid="{00000000-0005-0000-0000-00006F430000}"/>
    <cellStyle name="Výstup 2 3 3 2 2 2" xfId="21200" xr:uid="{00000000-0005-0000-0000-000070430000}"/>
    <cellStyle name="Výstup 2 3 3 2 3" xfId="19676" xr:uid="{00000000-0005-0000-0000-000071430000}"/>
    <cellStyle name="Výstup 2 3 3 3" xfId="14034" xr:uid="{00000000-0005-0000-0000-000072430000}"/>
    <cellStyle name="Výstup 2 3 3 3 2" xfId="15628" xr:uid="{00000000-0005-0000-0000-000073430000}"/>
    <cellStyle name="Výstup 2 3 3 3 2 2" xfId="21453" xr:uid="{00000000-0005-0000-0000-000074430000}"/>
    <cellStyle name="Výstup 2 3 3 3 3" xfId="19931" xr:uid="{00000000-0005-0000-0000-000075430000}"/>
    <cellStyle name="Výstup 2 3 3 4" xfId="14287" xr:uid="{00000000-0005-0000-0000-000076430000}"/>
    <cellStyle name="Výstup 2 3 3 4 2" xfId="15881" xr:uid="{00000000-0005-0000-0000-000077430000}"/>
    <cellStyle name="Výstup 2 3 3 4 2 2" xfId="21706" xr:uid="{00000000-0005-0000-0000-000078430000}"/>
    <cellStyle name="Výstup 2 3 3 4 3" xfId="20184" xr:uid="{00000000-0005-0000-0000-000079430000}"/>
    <cellStyle name="Výstup 2 3 3 5" xfId="14735" xr:uid="{00000000-0005-0000-0000-00007A430000}"/>
    <cellStyle name="Výstup 2 3 3 5 2" xfId="20563" xr:uid="{00000000-0005-0000-0000-00007B430000}"/>
    <cellStyle name="Výstup 2 3 3 6" xfId="16734" xr:uid="{00000000-0005-0000-0000-00007C430000}"/>
    <cellStyle name="Výstup 2 3 3 6 2" xfId="22558" xr:uid="{00000000-0005-0000-0000-00007D430000}"/>
    <cellStyle name="Výstup 2 3 3 7" xfId="17247" xr:uid="{00000000-0005-0000-0000-00007E430000}"/>
    <cellStyle name="Výstup 2 3 3 7 2" xfId="23071" xr:uid="{00000000-0005-0000-0000-00007F430000}"/>
    <cellStyle name="Výstup 2 3 3 8" xfId="17747" xr:uid="{00000000-0005-0000-0000-000080430000}"/>
    <cellStyle name="Výstup 2 3 3 8 2" xfId="23571" xr:uid="{00000000-0005-0000-0000-000081430000}"/>
    <cellStyle name="Výstup 2 3 3 9" xfId="18204" xr:uid="{00000000-0005-0000-0000-000082430000}"/>
    <cellStyle name="Výstup 2 3 3 9 2" xfId="24028" xr:uid="{00000000-0005-0000-0000-000083430000}"/>
    <cellStyle name="Výstup 2 3 4" xfId="13355" xr:uid="{00000000-0005-0000-0000-000084430000}"/>
    <cellStyle name="Výstup 2 3 4 2" xfId="14992" xr:uid="{00000000-0005-0000-0000-000085430000}"/>
    <cellStyle name="Výstup 2 3 4 2 2" xfId="20817" xr:uid="{00000000-0005-0000-0000-000086430000}"/>
    <cellStyle name="Výstup 2 3 4 3" xfId="19293" xr:uid="{00000000-0005-0000-0000-000087430000}"/>
    <cellStyle name="Výstup 2 3 5" xfId="13630" xr:uid="{00000000-0005-0000-0000-000088430000}"/>
    <cellStyle name="Výstup 2 3 5 2" xfId="15267" xr:uid="{00000000-0005-0000-0000-000089430000}"/>
    <cellStyle name="Výstup 2 3 5 2 2" xfId="21092" xr:uid="{00000000-0005-0000-0000-00008A430000}"/>
    <cellStyle name="Výstup 2 3 5 3" xfId="19568" xr:uid="{00000000-0005-0000-0000-00008B430000}"/>
    <cellStyle name="Výstup 2 3 6" xfId="16304" xr:uid="{00000000-0005-0000-0000-00008C430000}"/>
    <cellStyle name="Výstup 2 3 6 2" xfId="22128" xr:uid="{00000000-0005-0000-0000-00008D430000}"/>
    <cellStyle name="Výstup 2 3 7" xfId="16322" xr:uid="{00000000-0005-0000-0000-00008E430000}"/>
    <cellStyle name="Výstup 2 3 7 2" xfId="22146" xr:uid="{00000000-0005-0000-0000-00008F430000}"/>
    <cellStyle name="Výstup 2 3 8" xfId="16372" xr:uid="{00000000-0005-0000-0000-000090430000}"/>
    <cellStyle name="Výstup 2 3 8 2" xfId="22196" xr:uid="{00000000-0005-0000-0000-000091430000}"/>
    <cellStyle name="Výstup 2 4" xfId="247" xr:uid="{00000000-0005-0000-0000-000092430000}"/>
    <cellStyle name="Výstup 2 4 2" xfId="298" xr:uid="{00000000-0005-0000-0000-000093430000}"/>
    <cellStyle name="Výstup 2 4 2 10" xfId="16213" xr:uid="{00000000-0005-0000-0000-000094430000}"/>
    <cellStyle name="Výstup 2 4 2 10 2" xfId="22037" xr:uid="{00000000-0005-0000-0000-000095430000}"/>
    <cellStyle name="Výstup 2 4 2 11" xfId="18939" xr:uid="{00000000-0005-0000-0000-000096430000}"/>
    <cellStyle name="Výstup 2 4 2 2" xfId="13250" xr:uid="{00000000-0005-0000-0000-000097430000}"/>
    <cellStyle name="Výstup 2 4 2 2 2" xfId="13900" xr:uid="{00000000-0005-0000-0000-000098430000}"/>
    <cellStyle name="Výstup 2 4 2 2 2 10" xfId="19836" xr:uid="{00000000-0005-0000-0000-000099430000}"/>
    <cellStyle name="Výstup 2 4 2 2 2 2" xfId="15535" xr:uid="{00000000-0005-0000-0000-00009A430000}"/>
    <cellStyle name="Výstup 2 4 2 2 2 2 2" xfId="16840" xr:uid="{00000000-0005-0000-0000-00009B430000}"/>
    <cellStyle name="Výstup 2 4 2 2 2 2 2 2" xfId="17353" xr:uid="{00000000-0005-0000-0000-00009C430000}"/>
    <cellStyle name="Výstup 2 4 2 2 2 2 2 2 2" xfId="23177" xr:uid="{00000000-0005-0000-0000-00009D430000}"/>
    <cellStyle name="Výstup 2 4 2 2 2 2 2 3" xfId="17853" xr:uid="{00000000-0005-0000-0000-00009E430000}"/>
    <cellStyle name="Výstup 2 4 2 2 2 2 2 3 2" xfId="23677" xr:uid="{00000000-0005-0000-0000-00009F430000}"/>
    <cellStyle name="Výstup 2 4 2 2 2 2 2 4" xfId="18310" xr:uid="{00000000-0005-0000-0000-0000A0430000}"/>
    <cellStyle name="Výstup 2 4 2 2 2 2 2 4 2" xfId="24134" xr:uid="{00000000-0005-0000-0000-0000A1430000}"/>
    <cellStyle name="Výstup 2 4 2 2 2 2 2 5" xfId="18767" xr:uid="{00000000-0005-0000-0000-0000A2430000}"/>
    <cellStyle name="Výstup 2 4 2 2 2 2 2 5 2" xfId="24591" xr:uid="{00000000-0005-0000-0000-0000A3430000}"/>
    <cellStyle name="Výstup 2 4 2 2 2 2 2 6" xfId="22664" xr:uid="{00000000-0005-0000-0000-0000A4430000}"/>
    <cellStyle name="Výstup 2 4 2 2 2 2 3" xfId="16944" xr:uid="{00000000-0005-0000-0000-0000A5430000}"/>
    <cellStyle name="Výstup 2 4 2 2 2 2 3 2" xfId="17457" xr:uid="{00000000-0005-0000-0000-0000A6430000}"/>
    <cellStyle name="Výstup 2 4 2 2 2 2 3 2 2" xfId="23281" xr:uid="{00000000-0005-0000-0000-0000A7430000}"/>
    <cellStyle name="Výstup 2 4 2 2 2 2 3 3" xfId="17957" xr:uid="{00000000-0005-0000-0000-0000A8430000}"/>
    <cellStyle name="Výstup 2 4 2 2 2 2 3 3 2" xfId="23781" xr:uid="{00000000-0005-0000-0000-0000A9430000}"/>
    <cellStyle name="Výstup 2 4 2 2 2 2 3 4" xfId="18414" xr:uid="{00000000-0005-0000-0000-0000AA430000}"/>
    <cellStyle name="Výstup 2 4 2 2 2 2 3 4 2" xfId="24238" xr:uid="{00000000-0005-0000-0000-0000AB430000}"/>
    <cellStyle name="Výstup 2 4 2 2 2 2 3 5" xfId="18871" xr:uid="{00000000-0005-0000-0000-0000AC430000}"/>
    <cellStyle name="Výstup 2 4 2 2 2 2 3 5 2" xfId="24695" xr:uid="{00000000-0005-0000-0000-0000AD430000}"/>
    <cellStyle name="Výstup 2 4 2 2 2 2 3 6" xfId="22768" xr:uid="{00000000-0005-0000-0000-0000AE430000}"/>
    <cellStyle name="Výstup 2 4 2 2 2 2 4" xfId="16592" xr:uid="{00000000-0005-0000-0000-0000AF430000}"/>
    <cellStyle name="Výstup 2 4 2 2 2 2 4 2" xfId="22416" xr:uid="{00000000-0005-0000-0000-0000B0430000}"/>
    <cellStyle name="Výstup 2 4 2 2 2 2 5" xfId="17105" xr:uid="{00000000-0005-0000-0000-0000B1430000}"/>
    <cellStyle name="Výstup 2 4 2 2 2 2 5 2" xfId="22929" xr:uid="{00000000-0005-0000-0000-0000B2430000}"/>
    <cellStyle name="Výstup 2 4 2 2 2 2 6" xfId="17605" xr:uid="{00000000-0005-0000-0000-0000B3430000}"/>
    <cellStyle name="Výstup 2 4 2 2 2 2 6 2" xfId="23429" xr:uid="{00000000-0005-0000-0000-0000B4430000}"/>
    <cellStyle name="Výstup 2 4 2 2 2 2 7" xfId="18062" xr:uid="{00000000-0005-0000-0000-0000B5430000}"/>
    <cellStyle name="Výstup 2 4 2 2 2 2 7 2" xfId="23886" xr:uid="{00000000-0005-0000-0000-0000B6430000}"/>
    <cellStyle name="Výstup 2 4 2 2 2 2 8" xfId="18519" xr:uid="{00000000-0005-0000-0000-0000B7430000}"/>
    <cellStyle name="Výstup 2 4 2 2 2 2 8 2" xfId="24343" xr:uid="{00000000-0005-0000-0000-0000B8430000}"/>
    <cellStyle name="Výstup 2 4 2 2 2 2 9" xfId="21360" xr:uid="{00000000-0005-0000-0000-0000B9430000}"/>
    <cellStyle name="Výstup 2 4 2 2 2 3" xfId="16792" xr:uid="{00000000-0005-0000-0000-0000BA430000}"/>
    <cellStyle name="Výstup 2 4 2 2 2 3 2" xfId="17305" xr:uid="{00000000-0005-0000-0000-0000BB430000}"/>
    <cellStyle name="Výstup 2 4 2 2 2 3 2 2" xfId="23129" xr:uid="{00000000-0005-0000-0000-0000BC430000}"/>
    <cellStyle name="Výstup 2 4 2 2 2 3 3" xfId="17805" xr:uid="{00000000-0005-0000-0000-0000BD430000}"/>
    <cellStyle name="Výstup 2 4 2 2 2 3 3 2" xfId="23629" xr:uid="{00000000-0005-0000-0000-0000BE430000}"/>
    <cellStyle name="Výstup 2 4 2 2 2 3 4" xfId="18262" xr:uid="{00000000-0005-0000-0000-0000BF430000}"/>
    <cellStyle name="Výstup 2 4 2 2 2 3 4 2" xfId="24086" xr:uid="{00000000-0005-0000-0000-0000C0430000}"/>
    <cellStyle name="Výstup 2 4 2 2 2 3 5" xfId="18719" xr:uid="{00000000-0005-0000-0000-0000C1430000}"/>
    <cellStyle name="Výstup 2 4 2 2 2 3 5 2" xfId="24543" xr:uid="{00000000-0005-0000-0000-0000C2430000}"/>
    <cellStyle name="Výstup 2 4 2 2 2 3 6" xfId="22616" xr:uid="{00000000-0005-0000-0000-0000C3430000}"/>
    <cellStyle name="Výstup 2 4 2 2 2 4" xfId="16896" xr:uid="{00000000-0005-0000-0000-0000C4430000}"/>
    <cellStyle name="Výstup 2 4 2 2 2 4 2" xfId="17409" xr:uid="{00000000-0005-0000-0000-0000C5430000}"/>
    <cellStyle name="Výstup 2 4 2 2 2 4 2 2" xfId="23233" xr:uid="{00000000-0005-0000-0000-0000C6430000}"/>
    <cellStyle name="Výstup 2 4 2 2 2 4 3" xfId="17909" xr:uid="{00000000-0005-0000-0000-0000C7430000}"/>
    <cellStyle name="Výstup 2 4 2 2 2 4 3 2" xfId="23733" xr:uid="{00000000-0005-0000-0000-0000C8430000}"/>
    <cellStyle name="Výstup 2 4 2 2 2 4 4" xfId="18366" xr:uid="{00000000-0005-0000-0000-0000C9430000}"/>
    <cellStyle name="Výstup 2 4 2 2 2 4 4 2" xfId="24190" xr:uid="{00000000-0005-0000-0000-0000CA430000}"/>
    <cellStyle name="Výstup 2 4 2 2 2 4 5" xfId="18823" xr:uid="{00000000-0005-0000-0000-0000CB430000}"/>
    <cellStyle name="Výstup 2 4 2 2 2 4 5 2" xfId="24647" xr:uid="{00000000-0005-0000-0000-0000CC430000}"/>
    <cellStyle name="Výstup 2 4 2 2 2 4 6" xfId="22720" xr:uid="{00000000-0005-0000-0000-0000CD430000}"/>
    <cellStyle name="Výstup 2 4 2 2 2 5" xfId="16544" xr:uid="{00000000-0005-0000-0000-0000CE430000}"/>
    <cellStyle name="Výstup 2 4 2 2 2 5 2" xfId="22368" xr:uid="{00000000-0005-0000-0000-0000CF430000}"/>
    <cellStyle name="Výstup 2 4 2 2 2 6" xfId="17057" xr:uid="{00000000-0005-0000-0000-0000D0430000}"/>
    <cellStyle name="Výstup 2 4 2 2 2 6 2" xfId="22881" xr:uid="{00000000-0005-0000-0000-0000D1430000}"/>
    <cellStyle name="Výstup 2 4 2 2 2 7" xfId="17557" xr:uid="{00000000-0005-0000-0000-0000D2430000}"/>
    <cellStyle name="Výstup 2 4 2 2 2 7 2" xfId="23381" xr:uid="{00000000-0005-0000-0000-0000D3430000}"/>
    <cellStyle name="Výstup 2 4 2 2 2 8" xfId="18014" xr:uid="{00000000-0005-0000-0000-0000D4430000}"/>
    <cellStyle name="Výstup 2 4 2 2 2 8 2" xfId="23838" xr:uid="{00000000-0005-0000-0000-0000D5430000}"/>
    <cellStyle name="Výstup 2 4 2 2 2 9" xfId="18471" xr:uid="{00000000-0005-0000-0000-0000D6430000}"/>
    <cellStyle name="Výstup 2 4 2 2 2 9 2" xfId="24295" xr:uid="{00000000-0005-0000-0000-0000D7430000}"/>
    <cellStyle name="Výstup 2 4 2 2 3" xfId="14194" xr:uid="{00000000-0005-0000-0000-0000D8430000}"/>
    <cellStyle name="Výstup 2 4 2 2 3 2" xfId="15788" xr:uid="{00000000-0005-0000-0000-0000D9430000}"/>
    <cellStyle name="Výstup 2 4 2 2 3 2 2" xfId="21613" xr:uid="{00000000-0005-0000-0000-0000DA430000}"/>
    <cellStyle name="Výstup 2 4 2 2 3 3" xfId="16614" xr:uid="{00000000-0005-0000-0000-0000DB430000}"/>
    <cellStyle name="Výstup 2 4 2 2 3 3 2" xfId="22438" xr:uid="{00000000-0005-0000-0000-0000DC430000}"/>
    <cellStyle name="Výstup 2 4 2 2 3 4" xfId="17127" xr:uid="{00000000-0005-0000-0000-0000DD430000}"/>
    <cellStyle name="Výstup 2 4 2 2 3 4 2" xfId="22951" xr:uid="{00000000-0005-0000-0000-0000DE430000}"/>
    <cellStyle name="Výstup 2 4 2 2 3 5" xfId="17627" xr:uid="{00000000-0005-0000-0000-0000DF430000}"/>
    <cellStyle name="Výstup 2 4 2 2 3 5 2" xfId="23451" xr:uid="{00000000-0005-0000-0000-0000E0430000}"/>
    <cellStyle name="Výstup 2 4 2 2 3 6" xfId="18084" xr:uid="{00000000-0005-0000-0000-0000E1430000}"/>
    <cellStyle name="Výstup 2 4 2 2 3 6 2" xfId="23908" xr:uid="{00000000-0005-0000-0000-0000E2430000}"/>
    <cellStyle name="Výstup 2 4 2 2 3 7" xfId="18541" xr:uid="{00000000-0005-0000-0000-0000E3430000}"/>
    <cellStyle name="Výstup 2 4 2 2 3 7 2" xfId="24365" xr:uid="{00000000-0005-0000-0000-0000E4430000}"/>
    <cellStyle name="Výstup 2 4 2 2 3 8" xfId="20091" xr:uid="{00000000-0005-0000-0000-0000E5430000}"/>
    <cellStyle name="Výstup 2 4 2 2 4" xfId="14447" xr:uid="{00000000-0005-0000-0000-0000E6430000}"/>
    <cellStyle name="Výstup 2 4 2 2 4 2" xfId="16041" xr:uid="{00000000-0005-0000-0000-0000E7430000}"/>
    <cellStyle name="Výstup 2 4 2 2 4 2 2" xfId="21866" xr:uid="{00000000-0005-0000-0000-0000E8430000}"/>
    <cellStyle name="Výstup 2 4 2 2 4 3" xfId="20344" xr:uid="{00000000-0005-0000-0000-0000E9430000}"/>
    <cellStyle name="Výstup 2 4 2 2 5" xfId="14895" xr:uid="{00000000-0005-0000-0000-0000EA430000}"/>
    <cellStyle name="Výstup 2 4 2 2 5 2" xfId="20723" xr:uid="{00000000-0005-0000-0000-0000EB430000}"/>
    <cellStyle name="Výstup 2 4 2 2 6" xfId="16486" xr:uid="{00000000-0005-0000-0000-0000EC430000}"/>
    <cellStyle name="Výstup 2 4 2 2 6 2" xfId="22310" xr:uid="{00000000-0005-0000-0000-0000ED430000}"/>
    <cellStyle name="Výstup 2 4 2 2 7" xfId="16999" xr:uid="{00000000-0005-0000-0000-0000EE430000}"/>
    <cellStyle name="Výstup 2 4 2 2 7 2" xfId="22823" xr:uid="{00000000-0005-0000-0000-0000EF430000}"/>
    <cellStyle name="Výstup 2 4 2 2 8" xfId="19192" xr:uid="{00000000-0005-0000-0000-0000F0430000}"/>
    <cellStyle name="Výstup 2 4 2 3" xfId="13140" xr:uid="{00000000-0005-0000-0000-0000F1430000}"/>
    <cellStyle name="Výstup 2 4 2 3 10" xfId="18579" xr:uid="{00000000-0005-0000-0000-0000F2430000}"/>
    <cellStyle name="Výstup 2 4 2 3 10 2" xfId="24403" xr:uid="{00000000-0005-0000-0000-0000F3430000}"/>
    <cellStyle name="Výstup 2 4 2 3 11" xfId="19083" xr:uid="{00000000-0005-0000-0000-0000F4430000}"/>
    <cellStyle name="Výstup 2 4 2 3 2" xfId="13791" xr:uid="{00000000-0005-0000-0000-0000F5430000}"/>
    <cellStyle name="Výstup 2 4 2 3 2 2" xfId="15426" xr:uid="{00000000-0005-0000-0000-0000F6430000}"/>
    <cellStyle name="Výstup 2 4 2 3 2 2 2" xfId="21251" xr:uid="{00000000-0005-0000-0000-0000F7430000}"/>
    <cellStyle name="Výstup 2 4 2 3 2 3" xfId="19727" xr:uid="{00000000-0005-0000-0000-0000F8430000}"/>
    <cellStyle name="Výstup 2 4 2 3 3" xfId="14085" xr:uid="{00000000-0005-0000-0000-0000F9430000}"/>
    <cellStyle name="Výstup 2 4 2 3 3 2" xfId="15679" xr:uid="{00000000-0005-0000-0000-0000FA430000}"/>
    <cellStyle name="Výstup 2 4 2 3 3 2 2" xfId="21504" xr:uid="{00000000-0005-0000-0000-0000FB430000}"/>
    <cellStyle name="Výstup 2 4 2 3 3 3" xfId="19982" xr:uid="{00000000-0005-0000-0000-0000FC430000}"/>
    <cellStyle name="Výstup 2 4 2 3 4" xfId="14338" xr:uid="{00000000-0005-0000-0000-0000FD430000}"/>
    <cellStyle name="Výstup 2 4 2 3 4 2" xfId="15932" xr:uid="{00000000-0005-0000-0000-0000FE430000}"/>
    <cellStyle name="Výstup 2 4 2 3 4 2 2" xfId="21757" xr:uid="{00000000-0005-0000-0000-0000FF430000}"/>
    <cellStyle name="Výstup 2 4 2 3 4 3" xfId="20235" xr:uid="{00000000-0005-0000-0000-000000440000}"/>
    <cellStyle name="Výstup 2 4 2 3 5" xfId="14786" xr:uid="{00000000-0005-0000-0000-000001440000}"/>
    <cellStyle name="Výstup 2 4 2 3 5 2" xfId="20614" xr:uid="{00000000-0005-0000-0000-000002440000}"/>
    <cellStyle name="Výstup 2 4 2 3 6" xfId="16652" xr:uid="{00000000-0005-0000-0000-000003440000}"/>
    <cellStyle name="Výstup 2 4 2 3 6 2" xfId="22476" xr:uid="{00000000-0005-0000-0000-000004440000}"/>
    <cellStyle name="Výstup 2 4 2 3 7" xfId="17165" xr:uid="{00000000-0005-0000-0000-000005440000}"/>
    <cellStyle name="Výstup 2 4 2 3 7 2" xfId="22989" xr:uid="{00000000-0005-0000-0000-000006440000}"/>
    <cellStyle name="Výstup 2 4 2 3 8" xfId="17665" xr:uid="{00000000-0005-0000-0000-000007440000}"/>
    <cellStyle name="Výstup 2 4 2 3 8 2" xfId="23489" xr:uid="{00000000-0005-0000-0000-000008440000}"/>
    <cellStyle name="Výstup 2 4 2 3 9" xfId="18122" xr:uid="{00000000-0005-0000-0000-000009440000}"/>
    <cellStyle name="Výstup 2 4 2 3 9 2" xfId="23946" xr:uid="{00000000-0005-0000-0000-00000A440000}"/>
    <cellStyle name="Výstup 2 4 2 4" xfId="13406" xr:uid="{00000000-0005-0000-0000-00000B440000}"/>
    <cellStyle name="Výstup 2 4 2 4 2" xfId="15043" xr:uid="{00000000-0005-0000-0000-00000C440000}"/>
    <cellStyle name="Výstup 2 4 2 4 2 2" xfId="20868" xr:uid="{00000000-0005-0000-0000-00000D440000}"/>
    <cellStyle name="Výstup 2 4 2 4 3" xfId="19344" xr:uid="{00000000-0005-0000-0000-00000E440000}"/>
    <cellStyle name="Výstup 2 4 2 5" xfId="13579" xr:uid="{00000000-0005-0000-0000-00000F440000}"/>
    <cellStyle name="Výstup 2 4 2 5 2" xfId="15216" xr:uid="{00000000-0005-0000-0000-000010440000}"/>
    <cellStyle name="Výstup 2 4 2 5 2 2" xfId="21041" xr:uid="{00000000-0005-0000-0000-000011440000}"/>
    <cellStyle name="Výstup 2 4 2 5 3" xfId="19517" xr:uid="{00000000-0005-0000-0000-000012440000}"/>
    <cellStyle name="Výstup 2 4 2 6" xfId="13681" xr:uid="{00000000-0005-0000-0000-000013440000}"/>
    <cellStyle name="Výstup 2 4 2 6 2" xfId="15316" xr:uid="{00000000-0005-0000-0000-000014440000}"/>
    <cellStyle name="Výstup 2 4 2 6 2 2" xfId="21141" xr:uid="{00000000-0005-0000-0000-000015440000}"/>
    <cellStyle name="Výstup 2 4 2 6 3" xfId="19617" xr:uid="{00000000-0005-0000-0000-000016440000}"/>
    <cellStyle name="Výstup 2 4 2 7" xfId="14557" xr:uid="{00000000-0005-0000-0000-000017440000}"/>
    <cellStyle name="Výstup 2 4 2 7 2" xfId="16150" xr:uid="{00000000-0005-0000-0000-000018440000}"/>
    <cellStyle name="Výstup 2 4 2 7 2 2" xfId="21975" xr:uid="{00000000-0005-0000-0000-000019440000}"/>
    <cellStyle name="Výstup 2 4 2 7 3" xfId="20453" xr:uid="{00000000-0005-0000-0000-00001A440000}"/>
    <cellStyle name="Výstup 2 4 2 8" xfId="16307" xr:uid="{00000000-0005-0000-0000-00001B440000}"/>
    <cellStyle name="Výstup 2 4 2 8 2" xfId="22131" xr:uid="{00000000-0005-0000-0000-00001C440000}"/>
    <cellStyle name="Výstup 2 4 2 9" xfId="16320" xr:uid="{00000000-0005-0000-0000-00001D440000}"/>
    <cellStyle name="Výstup 2 4 2 9 2" xfId="22144" xr:uid="{00000000-0005-0000-0000-00001E440000}"/>
    <cellStyle name="Výstup 2 4 3" xfId="13092" xr:uid="{00000000-0005-0000-0000-00001F440000}"/>
    <cellStyle name="Výstup 2 4 3 10" xfId="18580" xr:uid="{00000000-0005-0000-0000-000020440000}"/>
    <cellStyle name="Výstup 2 4 3 10 2" xfId="24404" xr:uid="{00000000-0005-0000-0000-000021440000}"/>
    <cellStyle name="Výstup 2 4 3 11" xfId="19035" xr:uid="{00000000-0005-0000-0000-000022440000}"/>
    <cellStyle name="Výstup 2 4 3 2" xfId="13743" xr:uid="{00000000-0005-0000-0000-000023440000}"/>
    <cellStyle name="Výstup 2 4 3 2 2" xfId="15378" xr:uid="{00000000-0005-0000-0000-000024440000}"/>
    <cellStyle name="Výstup 2 4 3 2 2 2" xfId="21203" xr:uid="{00000000-0005-0000-0000-000025440000}"/>
    <cellStyle name="Výstup 2 4 3 2 3" xfId="19679" xr:uid="{00000000-0005-0000-0000-000026440000}"/>
    <cellStyle name="Výstup 2 4 3 3" xfId="14037" xr:uid="{00000000-0005-0000-0000-000027440000}"/>
    <cellStyle name="Výstup 2 4 3 3 2" xfId="15631" xr:uid="{00000000-0005-0000-0000-000028440000}"/>
    <cellStyle name="Výstup 2 4 3 3 2 2" xfId="21456" xr:uid="{00000000-0005-0000-0000-000029440000}"/>
    <cellStyle name="Výstup 2 4 3 3 3" xfId="19934" xr:uid="{00000000-0005-0000-0000-00002A440000}"/>
    <cellStyle name="Výstup 2 4 3 4" xfId="14290" xr:uid="{00000000-0005-0000-0000-00002B440000}"/>
    <cellStyle name="Výstup 2 4 3 4 2" xfId="15884" xr:uid="{00000000-0005-0000-0000-00002C440000}"/>
    <cellStyle name="Výstup 2 4 3 4 2 2" xfId="21709" xr:uid="{00000000-0005-0000-0000-00002D440000}"/>
    <cellStyle name="Výstup 2 4 3 4 3" xfId="20187" xr:uid="{00000000-0005-0000-0000-00002E440000}"/>
    <cellStyle name="Výstup 2 4 3 5" xfId="14738" xr:uid="{00000000-0005-0000-0000-00002F440000}"/>
    <cellStyle name="Výstup 2 4 3 5 2" xfId="20566" xr:uid="{00000000-0005-0000-0000-000030440000}"/>
    <cellStyle name="Výstup 2 4 3 6" xfId="16653" xr:uid="{00000000-0005-0000-0000-000031440000}"/>
    <cellStyle name="Výstup 2 4 3 6 2" xfId="22477" xr:uid="{00000000-0005-0000-0000-000032440000}"/>
    <cellStyle name="Výstup 2 4 3 7" xfId="17166" xr:uid="{00000000-0005-0000-0000-000033440000}"/>
    <cellStyle name="Výstup 2 4 3 7 2" xfId="22990" xr:uid="{00000000-0005-0000-0000-000034440000}"/>
    <cellStyle name="Výstup 2 4 3 8" xfId="17666" xr:uid="{00000000-0005-0000-0000-000035440000}"/>
    <cellStyle name="Výstup 2 4 3 8 2" xfId="23490" xr:uid="{00000000-0005-0000-0000-000036440000}"/>
    <cellStyle name="Výstup 2 4 3 9" xfId="18123" xr:uid="{00000000-0005-0000-0000-000037440000}"/>
    <cellStyle name="Výstup 2 4 3 9 2" xfId="23947" xr:uid="{00000000-0005-0000-0000-000038440000}"/>
    <cellStyle name="Výstup 2 4 4" xfId="13358" xr:uid="{00000000-0005-0000-0000-000039440000}"/>
    <cellStyle name="Výstup 2 4 4 2" xfId="14995" xr:uid="{00000000-0005-0000-0000-00003A440000}"/>
    <cellStyle name="Výstup 2 4 4 2 2" xfId="20820" xr:uid="{00000000-0005-0000-0000-00003B440000}"/>
    <cellStyle name="Výstup 2 4 4 3" xfId="19296" xr:uid="{00000000-0005-0000-0000-00003C440000}"/>
    <cellStyle name="Výstup 2 4 5" xfId="13627" xr:uid="{00000000-0005-0000-0000-00003D440000}"/>
    <cellStyle name="Výstup 2 4 5 2" xfId="15264" xr:uid="{00000000-0005-0000-0000-00003E440000}"/>
    <cellStyle name="Výstup 2 4 5 2 2" xfId="21089" xr:uid="{00000000-0005-0000-0000-00003F440000}"/>
    <cellStyle name="Výstup 2 4 5 3" xfId="19565" xr:uid="{00000000-0005-0000-0000-000040440000}"/>
    <cellStyle name="Výstup 2 4 6" xfId="16306" xr:uid="{00000000-0005-0000-0000-000041440000}"/>
    <cellStyle name="Výstup 2 4 6 2" xfId="22130" xr:uid="{00000000-0005-0000-0000-000042440000}"/>
    <cellStyle name="Výstup 2 4 7" xfId="16208" xr:uid="{00000000-0005-0000-0000-000043440000}"/>
    <cellStyle name="Výstup 2 4 7 2" xfId="22032" xr:uid="{00000000-0005-0000-0000-000044440000}"/>
    <cellStyle name="Výstup 2 4 8" xfId="17504" xr:uid="{00000000-0005-0000-0000-000045440000}"/>
    <cellStyle name="Výstup 2 4 8 2" xfId="23328" xr:uid="{00000000-0005-0000-0000-000046440000}"/>
    <cellStyle name="Výstup 2 5" xfId="268" xr:uid="{00000000-0005-0000-0000-000047440000}"/>
    <cellStyle name="Výstup 2 5 10" xfId="17506" xr:uid="{00000000-0005-0000-0000-000048440000}"/>
    <cellStyle name="Výstup 2 5 10 2" xfId="23330" xr:uid="{00000000-0005-0000-0000-000049440000}"/>
    <cellStyle name="Výstup 2 5 11" xfId="18909" xr:uid="{00000000-0005-0000-0000-00004A440000}"/>
    <cellStyle name="Výstup 2 5 2" xfId="13220" xr:uid="{00000000-0005-0000-0000-00004B440000}"/>
    <cellStyle name="Výstup 2 5 2 2" xfId="13870" xr:uid="{00000000-0005-0000-0000-00004C440000}"/>
    <cellStyle name="Výstup 2 5 2 2 10" xfId="19806" xr:uid="{00000000-0005-0000-0000-00004D440000}"/>
    <cellStyle name="Výstup 2 5 2 2 2" xfId="15505" xr:uid="{00000000-0005-0000-0000-00004E440000}"/>
    <cellStyle name="Výstup 2 5 2 2 2 2" xfId="16810" xr:uid="{00000000-0005-0000-0000-00004F440000}"/>
    <cellStyle name="Výstup 2 5 2 2 2 2 2" xfId="17323" xr:uid="{00000000-0005-0000-0000-000050440000}"/>
    <cellStyle name="Výstup 2 5 2 2 2 2 2 2" xfId="23147" xr:uid="{00000000-0005-0000-0000-000051440000}"/>
    <cellStyle name="Výstup 2 5 2 2 2 2 3" xfId="17823" xr:uid="{00000000-0005-0000-0000-000052440000}"/>
    <cellStyle name="Výstup 2 5 2 2 2 2 3 2" xfId="23647" xr:uid="{00000000-0005-0000-0000-000053440000}"/>
    <cellStyle name="Výstup 2 5 2 2 2 2 4" xfId="18280" xr:uid="{00000000-0005-0000-0000-000054440000}"/>
    <cellStyle name="Výstup 2 5 2 2 2 2 4 2" xfId="24104" xr:uid="{00000000-0005-0000-0000-000055440000}"/>
    <cellStyle name="Výstup 2 5 2 2 2 2 5" xfId="18737" xr:uid="{00000000-0005-0000-0000-000056440000}"/>
    <cellStyle name="Výstup 2 5 2 2 2 2 5 2" xfId="24561" xr:uid="{00000000-0005-0000-0000-000057440000}"/>
    <cellStyle name="Výstup 2 5 2 2 2 2 6" xfId="22634" xr:uid="{00000000-0005-0000-0000-000058440000}"/>
    <cellStyle name="Výstup 2 5 2 2 2 3" xfId="16914" xr:uid="{00000000-0005-0000-0000-000059440000}"/>
    <cellStyle name="Výstup 2 5 2 2 2 3 2" xfId="17427" xr:uid="{00000000-0005-0000-0000-00005A440000}"/>
    <cellStyle name="Výstup 2 5 2 2 2 3 2 2" xfId="23251" xr:uid="{00000000-0005-0000-0000-00005B440000}"/>
    <cellStyle name="Výstup 2 5 2 2 2 3 3" xfId="17927" xr:uid="{00000000-0005-0000-0000-00005C440000}"/>
    <cellStyle name="Výstup 2 5 2 2 2 3 3 2" xfId="23751" xr:uid="{00000000-0005-0000-0000-00005D440000}"/>
    <cellStyle name="Výstup 2 5 2 2 2 3 4" xfId="18384" xr:uid="{00000000-0005-0000-0000-00005E440000}"/>
    <cellStyle name="Výstup 2 5 2 2 2 3 4 2" xfId="24208" xr:uid="{00000000-0005-0000-0000-00005F440000}"/>
    <cellStyle name="Výstup 2 5 2 2 2 3 5" xfId="18841" xr:uid="{00000000-0005-0000-0000-000060440000}"/>
    <cellStyle name="Výstup 2 5 2 2 2 3 5 2" xfId="24665" xr:uid="{00000000-0005-0000-0000-000061440000}"/>
    <cellStyle name="Výstup 2 5 2 2 2 3 6" xfId="22738" xr:uid="{00000000-0005-0000-0000-000062440000}"/>
    <cellStyle name="Výstup 2 5 2 2 2 4" xfId="16562" xr:uid="{00000000-0005-0000-0000-000063440000}"/>
    <cellStyle name="Výstup 2 5 2 2 2 4 2" xfId="22386" xr:uid="{00000000-0005-0000-0000-000064440000}"/>
    <cellStyle name="Výstup 2 5 2 2 2 5" xfId="17075" xr:uid="{00000000-0005-0000-0000-000065440000}"/>
    <cellStyle name="Výstup 2 5 2 2 2 5 2" xfId="22899" xr:uid="{00000000-0005-0000-0000-000066440000}"/>
    <cellStyle name="Výstup 2 5 2 2 2 6" xfId="17575" xr:uid="{00000000-0005-0000-0000-000067440000}"/>
    <cellStyle name="Výstup 2 5 2 2 2 6 2" xfId="23399" xr:uid="{00000000-0005-0000-0000-000068440000}"/>
    <cellStyle name="Výstup 2 5 2 2 2 7" xfId="18032" xr:uid="{00000000-0005-0000-0000-000069440000}"/>
    <cellStyle name="Výstup 2 5 2 2 2 7 2" xfId="23856" xr:uid="{00000000-0005-0000-0000-00006A440000}"/>
    <cellStyle name="Výstup 2 5 2 2 2 8" xfId="18489" xr:uid="{00000000-0005-0000-0000-00006B440000}"/>
    <cellStyle name="Výstup 2 5 2 2 2 8 2" xfId="24313" xr:uid="{00000000-0005-0000-0000-00006C440000}"/>
    <cellStyle name="Výstup 2 5 2 2 2 9" xfId="21330" xr:uid="{00000000-0005-0000-0000-00006D440000}"/>
    <cellStyle name="Výstup 2 5 2 2 3" xfId="16762" xr:uid="{00000000-0005-0000-0000-00006E440000}"/>
    <cellStyle name="Výstup 2 5 2 2 3 2" xfId="17275" xr:uid="{00000000-0005-0000-0000-00006F440000}"/>
    <cellStyle name="Výstup 2 5 2 2 3 2 2" xfId="23099" xr:uid="{00000000-0005-0000-0000-000070440000}"/>
    <cellStyle name="Výstup 2 5 2 2 3 3" xfId="17775" xr:uid="{00000000-0005-0000-0000-000071440000}"/>
    <cellStyle name="Výstup 2 5 2 2 3 3 2" xfId="23599" xr:uid="{00000000-0005-0000-0000-000072440000}"/>
    <cellStyle name="Výstup 2 5 2 2 3 4" xfId="18232" xr:uid="{00000000-0005-0000-0000-000073440000}"/>
    <cellStyle name="Výstup 2 5 2 2 3 4 2" xfId="24056" xr:uid="{00000000-0005-0000-0000-000074440000}"/>
    <cellStyle name="Výstup 2 5 2 2 3 5" xfId="18689" xr:uid="{00000000-0005-0000-0000-000075440000}"/>
    <cellStyle name="Výstup 2 5 2 2 3 5 2" xfId="24513" xr:uid="{00000000-0005-0000-0000-000076440000}"/>
    <cellStyle name="Výstup 2 5 2 2 3 6" xfId="22586" xr:uid="{00000000-0005-0000-0000-000077440000}"/>
    <cellStyle name="Výstup 2 5 2 2 4" xfId="16866" xr:uid="{00000000-0005-0000-0000-000078440000}"/>
    <cellStyle name="Výstup 2 5 2 2 4 2" xfId="17379" xr:uid="{00000000-0005-0000-0000-000079440000}"/>
    <cellStyle name="Výstup 2 5 2 2 4 2 2" xfId="23203" xr:uid="{00000000-0005-0000-0000-00007A440000}"/>
    <cellStyle name="Výstup 2 5 2 2 4 3" xfId="17879" xr:uid="{00000000-0005-0000-0000-00007B440000}"/>
    <cellStyle name="Výstup 2 5 2 2 4 3 2" xfId="23703" xr:uid="{00000000-0005-0000-0000-00007C440000}"/>
    <cellStyle name="Výstup 2 5 2 2 4 4" xfId="18336" xr:uid="{00000000-0005-0000-0000-00007D440000}"/>
    <cellStyle name="Výstup 2 5 2 2 4 4 2" xfId="24160" xr:uid="{00000000-0005-0000-0000-00007E440000}"/>
    <cellStyle name="Výstup 2 5 2 2 4 5" xfId="18793" xr:uid="{00000000-0005-0000-0000-00007F440000}"/>
    <cellStyle name="Výstup 2 5 2 2 4 5 2" xfId="24617" xr:uid="{00000000-0005-0000-0000-000080440000}"/>
    <cellStyle name="Výstup 2 5 2 2 4 6" xfId="22690" xr:uid="{00000000-0005-0000-0000-000081440000}"/>
    <cellStyle name="Výstup 2 5 2 2 5" xfId="16514" xr:uid="{00000000-0005-0000-0000-000082440000}"/>
    <cellStyle name="Výstup 2 5 2 2 5 2" xfId="22338" xr:uid="{00000000-0005-0000-0000-000083440000}"/>
    <cellStyle name="Výstup 2 5 2 2 6" xfId="17027" xr:uid="{00000000-0005-0000-0000-000084440000}"/>
    <cellStyle name="Výstup 2 5 2 2 6 2" xfId="22851" xr:uid="{00000000-0005-0000-0000-000085440000}"/>
    <cellStyle name="Výstup 2 5 2 2 7" xfId="17527" xr:uid="{00000000-0005-0000-0000-000086440000}"/>
    <cellStyle name="Výstup 2 5 2 2 7 2" xfId="23351" xr:uid="{00000000-0005-0000-0000-000087440000}"/>
    <cellStyle name="Výstup 2 5 2 2 8" xfId="17984" xr:uid="{00000000-0005-0000-0000-000088440000}"/>
    <cellStyle name="Výstup 2 5 2 2 8 2" xfId="23808" xr:uid="{00000000-0005-0000-0000-000089440000}"/>
    <cellStyle name="Výstup 2 5 2 2 9" xfId="18441" xr:uid="{00000000-0005-0000-0000-00008A440000}"/>
    <cellStyle name="Výstup 2 5 2 2 9 2" xfId="24265" xr:uid="{00000000-0005-0000-0000-00008B440000}"/>
    <cellStyle name="Výstup 2 5 2 3" xfId="14164" xr:uid="{00000000-0005-0000-0000-00008C440000}"/>
    <cellStyle name="Výstup 2 5 2 3 2" xfId="15758" xr:uid="{00000000-0005-0000-0000-00008D440000}"/>
    <cellStyle name="Výstup 2 5 2 3 2 2" xfId="21583" xr:uid="{00000000-0005-0000-0000-00008E440000}"/>
    <cellStyle name="Výstup 2 5 2 3 3" xfId="16637" xr:uid="{00000000-0005-0000-0000-00008F440000}"/>
    <cellStyle name="Výstup 2 5 2 3 3 2" xfId="22461" xr:uid="{00000000-0005-0000-0000-000090440000}"/>
    <cellStyle name="Výstup 2 5 2 3 4" xfId="17150" xr:uid="{00000000-0005-0000-0000-000091440000}"/>
    <cellStyle name="Výstup 2 5 2 3 4 2" xfId="22974" xr:uid="{00000000-0005-0000-0000-000092440000}"/>
    <cellStyle name="Výstup 2 5 2 3 5" xfId="17650" xr:uid="{00000000-0005-0000-0000-000093440000}"/>
    <cellStyle name="Výstup 2 5 2 3 5 2" xfId="23474" xr:uid="{00000000-0005-0000-0000-000094440000}"/>
    <cellStyle name="Výstup 2 5 2 3 6" xfId="18107" xr:uid="{00000000-0005-0000-0000-000095440000}"/>
    <cellStyle name="Výstup 2 5 2 3 6 2" xfId="23931" xr:uid="{00000000-0005-0000-0000-000096440000}"/>
    <cellStyle name="Výstup 2 5 2 3 7" xfId="18564" xr:uid="{00000000-0005-0000-0000-000097440000}"/>
    <cellStyle name="Výstup 2 5 2 3 7 2" xfId="24388" xr:uid="{00000000-0005-0000-0000-000098440000}"/>
    <cellStyle name="Výstup 2 5 2 3 8" xfId="20061" xr:uid="{00000000-0005-0000-0000-000099440000}"/>
    <cellStyle name="Výstup 2 5 2 4" xfId="14417" xr:uid="{00000000-0005-0000-0000-00009A440000}"/>
    <cellStyle name="Výstup 2 5 2 4 2" xfId="16011" xr:uid="{00000000-0005-0000-0000-00009B440000}"/>
    <cellStyle name="Výstup 2 5 2 4 2 2" xfId="21836" xr:uid="{00000000-0005-0000-0000-00009C440000}"/>
    <cellStyle name="Výstup 2 5 2 4 3" xfId="20314" xr:uid="{00000000-0005-0000-0000-00009D440000}"/>
    <cellStyle name="Výstup 2 5 2 5" xfId="14865" xr:uid="{00000000-0005-0000-0000-00009E440000}"/>
    <cellStyle name="Výstup 2 5 2 5 2" xfId="20693" xr:uid="{00000000-0005-0000-0000-00009F440000}"/>
    <cellStyle name="Výstup 2 5 2 6" xfId="16456" xr:uid="{00000000-0005-0000-0000-0000A0440000}"/>
    <cellStyle name="Výstup 2 5 2 6 2" xfId="22280" xr:uid="{00000000-0005-0000-0000-0000A1440000}"/>
    <cellStyle name="Výstup 2 5 2 7" xfId="16969" xr:uid="{00000000-0005-0000-0000-0000A2440000}"/>
    <cellStyle name="Výstup 2 5 2 7 2" xfId="22793" xr:uid="{00000000-0005-0000-0000-0000A3440000}"/>
    <cellStyle name="Výstup 2 5 2 8" xfId="19162" xr:uid="{00000000-0005-0000-0000-0000A4440000}"/>
    <cellStyle name="Výstup 2 5 3" xfId="13110" xr:uid="{00000000-0005-0000-0000-0000A5440000}"/>
    <cellStyle name="Výstup 2 5 3 10" xfId="18578" xr:uid="{00000000-0005-0000-0000-0000A6440000}"/>
    <cellStyle name="Výstup 2 5 3 10 2" xfId="24402" xr:uid="{00000000-0005-0000-0000-0000A7440000}"/>
    <cellStyle name="Výstup 2 5 3 11" xfId="19053" xr:uid="{00000000-0005-0000-0000-0000A8440000}"/>
    <cellStyle name="Výstup 2 5 3 2" xfId="13761" xr:uid="{00000000-0005-0000-0000-0000A9440000}"/>
    <cellStyle name="Výstup 2 5 3 2 2" xfId="15396" xr:uid="{00000000-0005-0000-0000-0000AA440000}"/>
    <cellStyle name="Výstup 2 5 3 2 2 2" xfId="21221" xr:uid="{00000000-0005-0000-0000-0000AB440000}"/>
    <cellStyle name="Výstup 2 5 3 2 3" xfId="19697" xr:uid="{00000000-0005-0000-0000-0000AC440000}"/>
    <cellStyle name="Výstup 2 5 3 3" xfId="14055" xr:uid="{00000000-0005-0000-0000-0000AD440000}"/>
    <cellStyle name="Výstup 2 5 3 3 2" xfId="15649" xr:uid="{00000000-0005-0000-0000-0000AE440000}"/>
    <cellStyle name="Výstup 2 5 3 3 2 2" xfId="21474" xr:uid="{00000000-0005-0000-0000-0000AF440000}"/>
    <cellStyle name="Výstup 2 5 3 3 3" xfId="19952" xr:uid="{00000000-0005-0000-0000-0000B0440000}"/>
    <cellStyle name="Výstup 2 5 3 4" xfId="14308" xr:uid="{00000000-0005-0000-0000-0000B1440000}"/>
    <cellStyle name="Výstup 2 5 3 4 2" xfId="15902" xr:uid="{00000000-0005-0000-0000-0000B2440000}"/>
    <cellStyle name="Výstup 2 5 3 4 2 2" xfId="21727" xr:uid="{00000000-0005-0000-0000-0000B3440000}"/>
    <cellStyle name="Výstup 2 5 3 4 3" xfId="20205" xr:uid="{00000000-0005-0000-0000-0000B4440000}"/>
    <cellStyle name="Výstup 2 5 3 5" xfId="14756" xr:uid="{00000000-0005-0000-0000-0000B5440000}"/>
    <cellStyle name="Výstup 2 5 3 5 2" xfId="20584" xr:uid="{00000000-0005-0000-0000-0000B6440000}"/>
    <cellStyle name="Výstup 2 5 3 6" xfId="16651" xr:uid="{00000000-0005-0000-0000-0000B7440000}"/>
    <cellStyle name="Výstup 2 5 3 6 2" xfId="22475" xr:uid="{00000000-0005-0000-0000-0000B8440000}"/>
    <cellStyle name="Výstup 2 5 3 7" xfId="17164" xr:uid="{00000000-0005-0000-0000-0000B9440000}"/>
    <cellStyle name="Výstup 2 5 3 7 2" xfId="22988" xr:uid="{00000000-0005-0000-0000-0000BA440000}"/>
    <cellStyle name="Výstup 2 5 3 8" xfId="17664" xr:uid="{00000000-0005-0000-0000-0000BB440000}"/>
    <cellStyle name="Výstup 2 5 3 8 2" xfId="23488" xr:uid="{00000000-0005-0000-0000-0000BC440000}"/>
    <cellStyle name="Výstup 2 5 3 9" xfId="18121" xr:uid="{00000000-0005-0000-0000-0000BD440000}"/>
    <cellStyle name="Výstup 2 5 3 9 2" xfId="23945" xr:uid="{00000000-0005-0000-0000-0000BE440000}"/>
    <cellStyle name="Výstup 2 5 4" xfId="13376" xr:uid="{00000000-0005-0000-0000-0000BF440000}"/>
    <cellStyle name="Výstup 2 5 4 2" xfId="15013" xr:uid="{00000000-0005-0000-0000-0000C0440000}"/>
    <cellStyle name="Výstup 2 5 4 2 2" xfId="20838" xr:uid="{00000000-0005-0000-0000-0000C1440000}"/>
    <cellStyle name="Výstup 2 5 4 3" xfId="19314" xr:uid="{00000000-0005-0000-0000-0000C2440000}"/>
    <cellStyle name="Výstup 2 5 5" xfId="13609" xr:uid="{00000000-0005-0000-0000-0000C3440000}"/>
    <cellStyle name="Výstup 2 5 5 2" xfId="15246" xr:uid="{00000000-0005-0000-0000-0000C4440000}"/>
    <cellStyle name="Výstup 2 5 5 2 2" xfId="21071" xr:uid="{00000000-0005-0000-0000-0000C5440000}"/>
    <cellStyle name="Výstup 2 5 5 3" xfId="19547" xr:uid="{00000000-0005-0000-0000-0000C6440000}"/>
    <cellStyle name="Výstup 2 5 6" xfId="13699" xr:uid="{00000000-0005-0000-0000-0000C7440000}"/>
    <cellStyle name="Výstup 2 5 6 2" xfId="15334" xr:uid="{00000000-0005-0000-0000-0000C8440000}"/>
    <cellStyle name="Výstup 2 5 6 2 2" xfId="21159" xr:uid="{00000000-0005-0000-0000-0000C9440000}"/>
    <cellStyle name="Výstup 2 5 6 3" xfId="19635" xr:uid="{00000000-0005-0000-0000-0000CA440000}"/>
    <cellStyle name="Výstup 2 5 7" xfId="14527" xr:uid="{00000000-0005-0000-0000-0000CB440000}"/>
    <cellStyle name="Výstup 2 5 7 2" xfId="16120" xr:uid="{00000000-0005-0000-0000-0000CC440000}"/>
    <cellStyle name="Výstup 2 5 7 2 2" xfId="21945" xr:uid="{00000000-0005-0000-0000-0000CD440000}"/>
    <cellStyle name="Výstup 2 5 7 3" xfId="20423" xr:uid="{00000000-0005-0000-0000-0000CE440000}"/>
    <cellStyle name="Výstup 2 5 8" xfId="16308" xr:uid="{00000000-0005-0000-0000-0000CF440000}"/>
    <cellStyle name="Výstup 2 5 8 2" xfId="22132" xr:uid="{00000000-0005-0000-0000-0000D0440000}"/>
    <cellStyle name="Výstup 2 5 9" xfId="16319" xr:uid="{00000000-0005-0000-0000-0000D1440000}"/>
    <cellStyle name="Výstup 2 5 9 2" xfId="22143" xr:uid="{00000000-0005-0000-0000-0000D2440000}"/>
    <cellStyle name="Výstup 2 6" xfId="13202" xr:uid="{00000000-0005-0000-0000-0000D3440000}"/>
    <cellStyle name="Výstup 2 6 10" xfId="18584" xr:uid="{00000000-0005-0000-0000-0000D4440000}"/>
    <cellStyle name="Výstup 2 6 10 2" xfId="24408" xr:uid="{00000000-0005-0000-0000-0000D5440000}"/>
    <cellStyle name="Výstup 2 6 11" xfId="19144" xr:uid="{00000000-0005-0000-0000-0000D6440000}"/>
    <cellStyle name="Výstup 2 6 2" xfId="13852" xr:uid="{00000000-0005-0000-0000-0000D7440000}"/>
    <cellStyle name="Výstup 2 6 2 2" xfId="15487" xr:uid="{00000000-0005-0000-0000-0000D8440000}"/>
    <cellStyle name="Výstup 2 6 2 2 2" xfId="21312" xr:uid="{00000000-0005-0000-0000-0000D9440000}"/>
    <cellStyle name="Výstup 2 6 2 3" xfId="19788" xr:uid="{00000000-0005-0000-0000-0000DA440000}"/>
    <cellStyle name="Výstup 2 6 3" xfId="14146" xr:uid="{00000000-0005-0000-0000-0000DB440000}"/>
    <cellStyle name="Výstup 2 6 3 2" xfId="15740" xr:uid="{00000000-0005-0000-0000-0000DC440000}"/>
    <cellStyle name="Výstup 2 6 3 2 2" xfId="21565" xr:uid="{00000000-0005-0000-0000-0000DD440000}"/>
    <cellStyle name="Výstup 2 6 3 3" xfId="20043" xr:uid="{00000000-0005-0000-0000-0000DE440000}"/>
    <cellStyle name="Výstup 2 6 4" xfId="14399" xr:uid="{00000000-0005-0000-0000-0000DF440000}"/>
    <cellStyle name="Výstup 2 6 4 2" xfId="15993" xr:uid="{00000000-0005-0000-0000-0000E0440000}"/>
    <cellStyle name="Výstup 2 6 4 2 2" xfId="21818" xr:uid="{00000000-0005-0000-0000-0000E1440000}"/>
    <cellStyle name="Výstup 2 6 4 3" xfId="20296" xr:uid="{00000000-0005-0000-0000-0000E2440000}"/>
    <cellStyle name="Výstup 2 6 5" xfId="14847" xr:uid="{00000000-0005-0000-0000-0000E3440000}"/>
    <cellStyle name="Výstup 2 6 5 2" xfId="20675" xr:uid="{00000000-0005-0000-0000-0000E4440000}"/>
    <cellStyle name="Výstup 2 6 6" xfId="16657" xr:uid="{00000000-0005-0000-0000-0000E5440000}"/>
    <cellStyle name="Výstup 2 6 6 2" xfId="22481" xr:uid="{00000000-0005-0000-0000-0000E6440000}"/>
    <cellStyle name="Výstup 2 6 7" xfId="17170" xr:uid="{00000000-0005-0000-0000-0000E7440000}"/>
    <cellStyle name="Výstup 2 6 7 2" xfId="22994" xr:uid="{00000000-0005-0000-0000-0000E8440000}"/>
    <cellStyle name="Výstup 2 6 8" xfId="17670" xr:uid="{00000000-0005-0000-0000-0000E9440000}"/>
    <cellStyle name="Výstup 2 6 8 2" xfId="23494" xr:uid="{00000000-0005-0000-0000-0000EA440000}"/>
    <cellStyle name="Výstup 2 6 9" xfId="18127" xr:uid="{00000000-0005-0000-0000-0000EB440000}"/>
    <cellStyle name="Výstup 2 6 9 2" xfId="23951" xr:uid="{00000000-0005-0000-0000-0000EC440000}"/>
    <cellStyle name="Výstup 2 7" xfId="13062" xr:uid="{00000000-0005-0000-0000-0000ED440000}"/>
    <cellStyle name="Výstup 2 7 2" xfId="13713" xr:uid="{00000000-0005-0000-0000-0000EE440000}"/>
    <cellStyle name="Výstup 2 7 2 2" xfId="15348" xr:uid="{00000000-0005-0000-0000-0000EF440000}"/>
    <cellStyle name="Výstup 2 7 2 2 2" xfId="21173" xr:uid="{00000000-0005-0000-0000-0000F0440000}"/>
    <cellStyle name="Výstup 2 7 2 3" xfId="19649" xr:uid="{00000000-0005-0000-0000-0000F1440000}"/>
    <cellStyle name="Výstup 2 7 3" xfId="14007" xr:uid="{00000000-0005-0000-0000-0000F2440000}"/>
    <cellStyle name="Výstup 2 7 3 2" xfId="15601" xr:uid="{00000000-0005-0000-0000-0000F3440000}"/>
    <cellStyle name="Výstup 2 7 3 2 2" xfId="21426" xr:uid="{00000000-0005-0000-0000-0000F4440000}"/>
    <cellStyle name="Výstup 2 7 3 3" xfId="19904" xr:uid="{00000000-0005-0000-0000-0000F5440000}"/>
    <cellStyle name="Výstup 2 7 4" xfId="14260" xr:uid="{00000000-0005-0000-0000-0000F6440000}"/>
    <cellStyle name="Výstup 2 7 4 2" xfId="15854" xr:uid="{00000000-0005-0000-0000-0000F7440000}"/>
    <cellStyle name="Výstup 2 7 4 2 2" xfId="21679" xr:uid="{00000000-0005-0000-0000-0000F8440000}"/>
    <cellStyle name="Výstup 2 7 4 3" xfId="20157" xr:uid="{00000000-0005-0000-0000-0000F9440000}"/>
    <cellStyle name="Výstup 2 7 5" xfId="14708" xr:uid="{00000000-0005-0000-0000-0000FA440000}"/>
    <cellStyle name="Výstup 2 7 5 2" xfId="20536" xr:uid="{00000000-0005-0000-0000-0000FB440000}"/>
    <cellStyle name="Výstup 2 7 6" xfId="19005" xr:uid="{00000000-0005-0000-0000-0000FC440000}"/>
    <cellStyle name="Výstup 2 8" xfId="13328" xr:uid="{00000000-0005-0000-0000-0000FD440000}"/>
    <cellStyle name="Výstup 2 8 2" xfId="14965" xr:uid="{00000000-0005-0000-0000-0000FE440000}"/>
    <cellStyle name="Výstup 2 8 2 2" xfId="20790" xr:uid="{00000000-0005-0000-0000-0000FF440000}"/>
    <cellStyle name="Výstup 2 8 3" xfId="19266" xr:uid="{00000000-0005-0000-0000-000000450000}"/>
    <cellStyle name="Výstup 2 9" xfId="13657" xr:uid="{00000000-0005-0000-0000-000001450000}"/>
    <cellStyle name="Výstup 2 9 2" xfId="15294" xr:uid="{00000000-0005-0000-0000-000002450000}"/>
    <cellStyle name="Výstup 2 9 2 2" xfId="21119" xr:uid="{00000000-0005-0000-0000-000003450000}"/>
    <cellStyle name="Výstup 2 9 3" xfId="19595" xr:uid="{00000000-0005-0000-0000-000004450000}"/>
    <cellStyle name="Výstup 3" xfId="231" xr:uid="{00000000-0005-0000-0000-000005450000}"/>
    <cellStyle name="Výstup 3 2" xfId="284" xr:uid="{00000000-0005-0000-0000-000006450000}"/>
    <cellStyle name="Výstup 3 2 10" xfId="16443" xr:uid="{00000000-0005-0000-0000-000007450000}"/>
    <cellStyle name="Výstup 3 2 10 2" xfId="22267" xr:uid="{00000000-0005-0000-0000-000008450000}"/>
    <cellStyle name="Výstup 3 2 11" xfId="18925" xr:uid="{00000000-0005-0000-0000-000009450000}"/>
    <cellStyle name="Výstup 3 2 2" xfId="13236" xr:uid="{00000000-0005-0000-0000-00000A450000}"/>
    <cellStyle name="Výstup 3 2 2 2" xfId="13886" xr:uid="{00000000-0005-0000-0000-00000B450000}"/>
    <cellStyle name="Výstup 3 2 2 2 10" xfId="19822" xr:uid="{00000000-0005-0000-0000-00000C450000}"/>
    <cellStyle name="Výstup 3 2 2 2 2" xfId="15521" xr:uid="{00000000-0005-0000-0000-00000D450000}"/>
    <cellStyle name="Výstup 3 2 2 2 2 2" xfId="16826" xr:uid="{00000000-0005-0000-0000-00000E450000}"/>
    <cellStyle name="Výstup 3 2 2 2 2 2 2" xfId="17339" xr:uid="{00000000-0005-0000-0000-00000F450000}"/>
    <cellStyle name="Výstup 3 2 2 2 2 2 2 2" xfId="23163" xr:uid="{00000000-0005-0000-0000-000010450000}"/>
    <cellStyle name="Výstup 3 2 2 2 2 2 3" xfId="17839" xr:uid="{00000000-0005-0000-0000-000011450000}"/>
    <cellStyle name="Výstup 3 2 2 2 2 2 3 2" xfId="23663" xr:uid="{00000000-0005-0000-0000-000012450000}"/>
    <cellStyle name="Výstup 3 2 2 2 2 2 4" xfId="18296" xr:uid="{00000000-0005-0000-0000-000013450000}"/>
    <cellStyle name="Výstup 3 2 2 2 2 2 4 2" xfId="24120" xr:uid="{00000000-0005-0000-0000-000014450000}"/>
    <cellStyle name="Výstup 3 2 2 2 2 2 5" xfId="18753" xr:uid="{00000000-0005-0000-0000-000015450000}"/>
    <cellStyle name="Výstup 3 2 2 2 2 2 5 2" xfId="24577" xr:uid="{00000000-0005-0000-0000-000016450000}"/>
    <cellStyle name="Výstup 3 2 2 2 2 2 6" xfId="22650" xr:uid="{00000000-0005-0000-0000-000017450000}"/>
    <cellStyle name="Výstup 3 2 2 2 2 3" xfId="16930" xr:uid="{00000000-0005-0000-0000-000018450000}"/>
    <cellStyle name="Výstup 3 2 2 2 2 3 2" xfId="17443" xr:uid="{00000000-0005-0000-0000-000019450000}"/>
    <cellStyle name="Výstup 3 2 2 2 2 3 2 2" xfId="23267" xr:uid="{00000000-0005-0000-0000-00001A450000}"/>
    <cellStyle name="Výstup 3 2 2 2 2 3 3" xfId="17943" xr:uid="{00000000-0005-0000-0000-00001B450000}"/>
    <cellStyle name="Výstup 3 2 2 2 2 3 3 2" xfId="23767" xr:uid="{00000000-0005-0000-0000-00001C450000}"/>
    <cellStyle name="Výstup 3 2 2 2 2 3 4" xfId="18400" xr:uid="{00000000-0005-0000-0000-00001D450000}"/>
    <cellStyle name="Výstup 3 2 2 2 2 3 4 2" xfId="24224" xr:uid="{00000000-0005-0000-0000-00001E450000}"/>
    <cellStyle name="Výstup 3 2 2 2 2 3 5" xfId="18857" xr:uid="{00000000-0005-0000-0000-00001F450000}"/>
    <cellStyle name="Výstup 3 2 2 2 2 3 5 2" xfId="24681" xr:uid="{00000000-0005-0000-0000-000020450000}"/>
    <cellStyle name="Výstup 3 2 2 2 2 3 6" xfId="22754" xr:uid="{00000000-0005-0000-0000-000021450000}"/>
    <cellStyle name="Výstup 3 2 2 2 2 4" xfId="16578" xr:uid="{00000000-0005-0000-0000-000022450000}"/>
    <cellStyle name="Výstup 3 2 2 2 2 4 2" xfId="22402" xr:uid="{00000000-0005-0000-0000-000023450000}"/>
    <cellStyle name="Výstup 3 2 2 2 2 5" xfId="17091" xr:uid="{00000000-0005-0000-0000-000024450000}"/>
    <cellStyle name="Výstup 3 2 2 2 2 5 2" xfId="22915" xr:uid="{00000000-0005-0000-0000-000025450000}"/>
    <cellStyle name="Výstup 3 2 2 2 2 6" xfId="17591" xr:uid="{00000000-0005-0000-0000-000026450000}"/>
    <cellStyle name="Výstup 3 2 2 2 2 6 2" xfId="23415" xr:uid="{00000000-0005-0000-0000-000027450000}"/>
    <cellStyle name="Výstup 3 2 2 2 2 7" xfId="18048" xr:uid="{00000000-0005-0000-0000-000028450000}"/>
    <cellStyle name="Výstup 3 2 2 2 2 7 2" xfId="23872" xr:uid="{00000000-0005-0000-0000-000029450000}"/>
    <cellStyle name="Výstup 3 2 2 2 2 8" xfId="18505" xr:uid="{00000000-0005-0000-0000-00002A450000}"/>
    <cellStyle name="Výstup 3 2 2 2 2 8 2" xfId="24329" xr:uid="{00000000-0005-0000-0000-00002B450000}"/>
    <cellStyle name="Výstup 3 2 2 2 2 9" xfId="21346" xr:uid="{00000000-0005-0000-0000-00002C450000}"/>
    <cellStyle name="Výstup 3 2 2 2 3" xfId="16778" xr:uid="{00000000-0005-0000-0000-00002D450000}"/>
    <cellStyle name="Výstup 3 2 2 2 3 2" xfId="17291" xr:uid="{00000000-0005-0000-0000-00002E450000}"/>
    <cellStyle name="Výstup 3 2 2 2 3 2 2" xfId="23115" xr:uid="{00000000-0005-0000-0000-00002F450000}"/>
    <cellStyle name="Výstup 3 2 2 2 3 3" xfId="17791" xr:uid="{00000000-0005-0000-0000-000030450000}"/>
    <cellStyle name="Výstup 3 2 2 2 3 3 2" xfId="23615" xr:uid="{00000000-0005-0000-0000-000031450000}"/>
    <cellStyle name="Výstup 3 2 2 2 3 4" xfId="18248" xr:uid="{00000000-0005-0000-0000-000032450000}"/>
    <cellStyle name="Výstup 3 2 2 2 3 4 2" xfId="24072" xr:uid="{00000000-0005-0000-0000-000033450000}"/>
    <cellStyle name="Výstup 3 2 2 2 3 5" xfId="18705" xr:uid="{00000000-0005-0000-0000-000034450000}"/>
    <cellStyle name="Výstup 3 2 2 2 3 5 2" xfId="24529" xr:uid="{00000000-0005-0000-0000-000035450000}"/>
    <cellStyle name="Výstup 3 2 2 2 3 6" xfId="22602" xr:uid="{00000000-0005-0000-0000-000036450000}"/>
    <cellStyle name="Výstup 3 2 2 2 4" xfId="16882" xr:uid="{00000000-0005-0000-0000-000037450000}"/>
    <cellStyle name="Výstup 3 2 2 2 4 2" xfId="17395" xr:uid="{00000000-0005-0000-0000-000038450000}"/>
    <cellStyle name="Výstup 3 2 2 2 4 2 2" xfId="23219" xr:uid="{00000000-0005-0000-0000-000039450000}"/>
    <cellStyle name="Výstup 3 2 2 2 4 3" xfId="17895" xr:uid="{00000000-0005-0000-0000-00003A450000}"/>
    <cellStyle name="Výstup 3 2 2 2 4 3 2" xfId="23719" xr:uid="{00000000-0005-0000-0000-00003B450000}"/>
    <cellStyle name="Výstup 3 2 2 2 4 4" xfId="18352" xr:uid="{00000000-0005-0000-0000-00003C450000}"/>
    <cellStyle name="Výstup 3 2 2 2 4 4 2" xfId="24176" xr:uid="{00000000-0005-0000-0000-00003D450000}"/>
    <cellStyle name="Výstup 3 2 2 2 4 5" xfId="18809" xr:uid="{00000000-0005-0000-0000-00003E450000}"/>
    <cellStyle name="Výstup 3 2 2 2 4 5 2" xfId="24633" xr:uid="{00000000-0005-0000-0000-00003F450000}"/>
    <cellStyle name="Výstup 3 2 2 2 4 6" xfId="22706" xr:uid="{00000000-0005-0000-0000-000040450000}"/>
    <cellStyle name="Výstup 3 2 2 2 5" xfId="16530" xr:uid="{00000000-0005-0000-0000-000041450000}"/>
    <cellStyle name="Výstup 3 2 2 2 5 2" xfId="22354" xr:uid="{00000000-0005-0000-0000-000042450000}"/>
    <cellStyle name="Výstup 3 2 2 2 6" xfId="17043" xr:uid="{00000000-0005-0000-0000-000043450000}"/>
    <cellStyle name="Výstup 3 2 2 2 6 2" xfId="22867" xr:uid="{00000000-0005-0000-0000-000044450000}"/>
    <cellStyle name="Výstup 3 2 2 2 7" xfId="17543" xr:uid="{00000000-0005-0000-0000-000045450000}"/>
    <cellStyle name="Výstup 3 2 2 2 7 2" xfId="23367" xr:uid="{00000000-0005-0000-0000-000046450000}"/>
    <cellStyle name="Výstup 3 2 2 2 8" xfId="18000" xr:uid="{00000000-0005-0000-0000-000047450000}"/>
    <cellStyle name="Výstup 3 2 2 2 8 2" xfId="23824" xr:uid="{00000000-0005-0000-0000-000048450000}"/>
    <cellStyle name="Výstup 3 2 2 2 9" xfId="18457" xr:uid="{00000000-0005-0000-0000-000049450000}"/>
    <cellStyle name="Výstup 3 2 2 2 9 2" xfId="24281" xr:uid="{00000000-0005-0000-0000-00004A450000}"/>
    <cellStyle name="Výstup 3 2 2 3" xfId="14180" xr:uid="{00000000-0005-0000-0000-00004B450000}"/>
    <cellStyle name="Výstup 3 2 2 3 2" xfId="15774" xr:uid="{00000000-0005-0000-0000-00004C450000}"/>
    <cellStyle name="Výstup 3 2 2 3 2 2" xfId="21599" xr:uid="{00000000-0005-0000-0000-00004D450000}"/>
    <cellStyle name="Výstup 3 2 2 3 3" xfId="16627" xr:uid="{00000000-0005-0000-0000-00004E450000}"/>
    <cellStyle name="Výstup 3 2 2 3 3 2" xfId="22451" xr:uid="{00000000-0005-0000-0000-00004F450000}"/>
    <cellStyle name="Výstup 3 2 2 3 4" xfId="17140" xr:uid="{00000000-0005-0000-0000-000050450000}"/>
    <cellStyle name="Výstup 3 2 2 3 4 2" xfId="22964" xr:uid="{00000000-0005-0000-0000-000051450000}"/>
    <cellStyle name="Výstup 3 2 2 3 5" xfId="17640" xr:uid="{00000000-0005-0000-0000-000052450000}"/>
    <cellStyle name="Výstup 3 2 2 3 5 2" xfId="23464" xr:uid="{00000000-0005-0000-0000-000053450000}"/>
    <cellStyle name="Výstup 3 2 2 3 6" xfId="18097" xr:uid="{00000000-0005-0000-0000-000054450000}"/>
    <cellStyle name="Výstup 3 2 2 3 6 2" xfId="23921" xr:uid="{00000000-0005-0000-0000-000055450000}"/>
    <cellStyle name="Výstup 3 2 2 3 7" xfId="18554" xr:uid="{00000000-0005-0000-0000-000056450000}"/>
    <cellStyle name="Výstup 3 2 2 3 7 2" xfId="24378" xr:uid="{00000000-0005-0000-0000-000057450000}"/>
    <cellStyle name="Výstup 3 2 2 3 8" xfId="20077" xr:uid="{00000000-0005-0000-0000-000058450000}"/>
    <cellStyle name="Výstup 3 2 2 4" xfId="14433" xr:uid="{00000000-0005-0000-0000-000059450000}"/>
    <cellStyle name="Výstup 3 2 2 4 2" xfId="16027" xr:uid="{00000000-0005-0000-0000-00005A450000}"/>
    <cellStyle name="Výstup 3 2 2 4 2 2" xfId="21852" xr:uid="{00000000-0005-0000-0000-00005B450000}"/>
    <cellStyle name="Výstup 3 2 2 4 3" xfId="20330" xr:uid="{00000000-0005-0000-0000-00005C450000}"/>
    <cellStyle name="Výstup 3 2 2 5" xfId="14881" xr:uid="{00000000-0005-0000-0000-00005D450000}"/>
    <cellStyle name="Výstup 3 2 2 5 2" xfId="20709" xr:uid="{00000000-0005-0000-0000-00005E450000}"/>
    <cellStyle name="Výstup 3 2 2 6" xfId="16472" xr:uid="{00000000-0005-0000-0000-00005F450000}"/>
    <cellStyle name="Výstup 3 2 2 6 2" xfId="22296" xr:uid="{00000000-0005-0000-0000-000060450000}"/>
    <cellStyle name="Výstup 3 2 2 7" xfId="16985" xr:uid="{00000000-0005-0000-0000-000061450000}"/>
    <cellStyle name="Výstup 3 2 2 7 2" xfId="22809" xr:uid="{00000000-0005-0000-0000-000062450000}"/>
    <cellStyle name="Výstup 3 2 2 8" xfId="19178" xr:uid="{00000000-0005-0000-0000-000063450000}"/>
    <cellStyle name="Výstup 3 2 3" xfId="13126" xr:uid="{00000000-0005-0000-0000-000064450000}"/>
    <cellStyle name="Výstup 3 2 3 10" xfId="18528" xr:uid="{00000000-0005-0000-0000-000065450000}"/>
    <cellStyle name="Výstup 3 2 3 10 2" xfId="24352" xr:uid="{00000000-0005-0000-0000-000066450000}"/>
    <cellStyle name="Výstup 3 2 3 11" xfId="19069" xr:uid="{00000000-0005-0000-0000-000067450000}"/>
    <cellStyle name="Výstup 3 2 3 2" xfId="13777" xr:uid="{00000000-0005-0000-0000-000068450000}"/>
    <cellStyle name="Výstup 3 2 3 2 2" xfId="15412" xr:uid="{00000000-0005-0000-0000-000069450000}"/>
    <cellStyle name="Výstup 3 2 3 2 2 2" xfId="21237" xr:uid="{00000000-0005-0000-0000-00006A450000}"/>
    <cellStyle name="Výstup 3 2 3 2 3" xfId="19713" xr:uid="{00000000-0005-0000-0000-00006B450000}"/>
    <cellStyle name="Výstup 3 2 3 3" xfId="14071" xr:uid="{00000000-0005-0000-0000-00006C450000}"/>
    <cellStyle name="Výstup 3 2 3 3 2" xfId="15665" xr:uid="{00000000-0005-0000-0000-00006D450000}"/>
    <cellStyle name="Výstup 3 2 3 3 2 2" xfId="21490" xr:uid="{00000000-0005-0000-0000-00006E450000}"/>
    <cellStyle name="Výstup 3 2 3 3 3" xfId="19968" xr:uid="{00000000-0005-0000-0000-00006F450000}"/>
    <cellStyle name="Výstup 3 2 3 4" xfId="14324" xr:uid="{00000000-0005-0000-0000-000070450000}"/>
    <cellStyle name="Výstup 3 2 3 4 2" xfId="15918" xr:uid="{00000000-0005-0000-0000-000071450000}"/>
    <cellStyle name="Výstup 3 2 3 4 2 2" xfId="21743" xr:uid="{00000000-0005-0000-0000-000072450000}"/>
    <cellStyle name="Výstup 3 2 3 4 3" xfId="20221" xr:uid="{00000000-0005-0000-0000-000073450000}"/>
    <cellStyle name="Výstup 3 2 3 5" xfId="14772" xr:uid="{00000000-0005-0000-0000-000074450000}"/>
    <cellStyle name="Výstup 3 2 3 5 2" xfId="20600" xr:uid="{00000000-0005-0000-0000-000075450000}"/>
    <cellStyle name="Výstup 3 2 3 6" xfId="16601" xr:uid="{00000000-0005-0000-0000-000076450000}"/>
    <cellStyle name="Výstup 3 2 3 6 2" xfId="22425" xr:uid="{00000000-0005-0000-0000-000077450000}"/>
    <cellStyle name="Výstup 3 2 3 7" xfId="17114" xr:uid="{00000000-0005-0000-0000-000078450000}"/>
    <cellStyle name="Výstup 3 2 3 7 2" xfId="22938" xr:uid="{00000000-0005-0000-0000-000079450000}"/>
    <cellStyle name="Výstup 3 2 3 8" xfId="17614" xr:uid="{00000000-0005-0000-0000-00007A450000}"/>
    <cellStyle name="Výstup 3 2 3 8 2" xfId="23438" xr:uid="{00000000-0005-0000-0000-00007B450000}"/>
    <cellStyle name="Výstup 3 2 3 9" xfId="18071" xr:uid="{00000000-0005-0000-0000-00007C450000}"/>
    <cellStyle name="Výstup 3 2 3 9 2" xfId="23895" xr:uid="{00000000-0005-0000-0000-00007D450000}"/>
    <cellStyle name="Výstup 3 2 4" xfId="13392" xr:uid="{00000000-0005-0000-0000-00007E450000}"/>
    <cellStyle name="Výstup 3 2 4 2" xfId="15029" xr:uid="{00000000-0005-0000-0000-00007F450000}"/>
    <cellStyle name="Výstup 3 2 4 2 2" xfId="20854" xr:uid="{00000000-0005-0000-0000-000080450000}"/>
    <cellStyle name="Výstup 3 2 4 3" xfId="19330" xr:uid="{00000000-0005-0000-0000-000081450000}"/>
    <cellStyle name="Výstup 3 2 5" xfId="13593" xr:uid="{00000000-0005-0000-0000-000082450000}"/>
    <cellStyle name="Výstup 3 2 5 2" xfId="15230" xr:uid="{00000000-0005-0000-0000-000083450000}"/>
    <cellStyle name="Výstup 3 2 5 2 2" xfId="21055" xr:uid="{00000000-0005-0000-0000-000084450000}"/>
    <cellStyle name="Výstup 3 2 5 3" xfId="19531" xr:uid="{00000000-0005-0000-0000-000085450000}"/>
    <cellStyle name="Výstup 3 2 6" xfId="13421" xr:uid="{00000000-0005-0000-0000-000086450000}"/>
    <cellStyle name="Výstup 3 2 6 2" xfId="15058" xr:uid="{00000000-0005-0000-0000-000087450000}"/>
    <cellStyle name="Výstup 3 2 6 2 2" xfId="20883" xr:uid="{00000000-0005-0000-0000-000088450000}"/>
    <cellStyle name="Výstup 3 2 6 3" xfId="19359" xr:uid="{00000000-0005-0000-0000-000089450000}"/>
    <cellStyle name="Výstup 3 2 7" xfId="14543" xr:uid="{00000000-0005-0000-0000-00008A450000}"/>
    <cellStyle name="Výstup 3 2 7 2" xfId="16136" xr:uid="{00000000-0005-0000-0000-00008B450000}"/>
    <cellStyle name="Výstup 3 2 7 2 2" xfId="21961" xr:uid="{00000000-0005-0000-0000-00008C450000}"/>
    <cellStyle name="Výstup 3 2 7 3" xfId="20439" xr:uid="{00000000-0005-0000-0000-00008D450000}"/>
    <cellStyle name="Výstup 3 2 8" xfId="16310" xr:uid="{00000000-0005-0000-0000-00008E450000}"/>
    <cellStyle name="Výstup 3 2 8 2" xfId="22134" xr:uid="{00000000-0005-0000-0000-00008F450000}"/>
    <cellStyle name="Výstup 3 2 9" xfId="16317" xr:uid="{00000000-0005-0000-0000-000090450000}"/>
    <cellStyle name="Výstup 3 2 9 2" xfId="22141" xr:uid="{00000000-0005-0000-0000-000091450000}"/>
    <cellStyle name="Výstup 3 3" xfId="13078" xr:uid="{00000000-0005-0000-0000-000092450000}"/>
    <cellStyle name="Výstup 3 3 10" xfId="18577" xr:uid="{00000000-0005-0000-0000-000093450000}"/>
    <cellStyle name="Výstup 3 3 10 2" xfId="24401" xr:uid="{00000000-0005-0000-0000-000094450000}"/>
    <cellStyle name="Výstup 3 3 11" xfId="19021" xr:uid="{00000000-0005-0000-0000-000095450000}"/>
    <cellStyle name="Výstup 3 3 2" xfId="13729" xr:uid="{00000000-0005-0000-0000-000096450000}"/>
    <cellStyle name="Výstup 3 3 2 2" xfId="15364" xr:uid="{00000000-0005-0000-0000-000097450000}"/>
    <cellStyle name="Výstup 3 3 2 2 2" xfId="21189" xr:uid="{00000000-0005-0000-0000-000098450000}"/>
    <cellStyle name="Výstup 3 3 2 3" xfId="19665" xr:uid="{00000000-0005-0000-0000-000099450000}"/>
    <cellStyle name="Výstup 3 3 3" xfId="14023" xr:uid="{00000000-0005-0000-0000-00009A450000}"/>
    <cellStyle name="Výstup 3 3 3 2" xfId="15617" xr:uid="{00000000-0005-0000-0000-00009B450000}"/>
    <cellStyle name="Výstup 3 3 3 2 2" xfId="21442" xr:uid="{00000000-0005-0000-0000-00009C450000}"/>
    <cellStyle name="Výstup 3 3 3 3" xfId="19920" xr:uid="{00000000-0005-0000-0000-00009D450000}"/>
    <cellStyle name="Výstup 3 3 4" xfId="14276" xr:uid="{00000000-0005-0000-0000-00009E450000}"/>
    <cellStyle name="Výstup 3 3 4 2" xfId="15870" xr:uid="{00000000-0005-0000-0000-00009F450000}"/>
    <cellStyle name="Výstup 3 3 4 2 2" xfId="21695" xr:uid="{00000000-0005-0000-0000-0000A0450000}"/>
    <cellStyle name="Výstup 3 3 4 3" xfId="20173" xr:uid="{00000000-0005-0000-0000-0000A1450000}"/>
    <cellStyle name="Výstup 3 3 5" xfId="14724" xr:uid="{00000000-0005-0000-0000-0000A2450000}"/>
    <cellStyle name="Výstup 3 3 5 2" xfId="20552" xr:uid="{00000000-0005-0000-0000-0000A3450000}"/>
    <cellStyle name="Výstup 3 3 6" xfId="16650" xr:uid="{00000000-0005-0000-0000-0000A4450000}"/>
    <cellStyle name="Výstup 3 3 6 2" xfId="22474" xr:uid="{00000000-0005-0000-0000-0000A5450000}"/>
    <cellStyle name="Výstup 3 3 7" xfId="17163" xr:uid="{00000000-0005-0000-0000-0000A6450000}"/>
    <cellStyle name="Výstup 3 3 7 2" xfId="22987" xr:uid="{00000000-0005-0000-0000-0000A7450000}"/>
    <cellStyle name="Výstup 3 3 8" xfId="17663" xr:uid="{00000000-0005-0000-0000-0000A8450000}"/>
    <cellStyle name="Výstup 3 3 8 2" xfId="23487" xr:uid="{00000000-0005-0000-0000-0000A9450000}"/>
    <cellStyle name="Výstup 3 3 9" xfId="18120" xr:uid="{00000000-0005-0000-0000-0000AA450000}"/>
    <cellStyle name="Výstup 3 3 9 2" xfId="23944" xr:uid="{00000000-0005-0000-0000-0000AB450000}"/>
    <cellStyle name="Výstup 3 4" xfId="13344" xr:uid="{00000000-0005-0000-0000-0000AC450000}"/>
    <cellStyle name="Výstup 3 4 2" xfId="14981" xr:uid="{00000000-0005-0000-0000-0000AD450000}"/>
    <cellStyle name="Výstup 3 4 2 2" xfId="20806" xr:uid="{00000000-0005-0000-0000-0000AE450000}"/>
    <cellStyle name="Výstup 3 4 3" xfId="19282" xr:uid="{00000000-0005-0000-0000-0000AF450000}"/>
    <cellStyle name="Výstup 3 5" xfId="13641" xr:uid="{00000000-0005-0000-0000-0000B0450000}"/>
    <cellStyle name="Výstup 3 5 2" xfId="15278" xr:uid="{00000000-0005-0000-0000-0000B1450000}"/>
    <cellStyle name="Výstup 3 5 2 2" xfId="21103" xr:uid="{00000000-0005-0000-0000-0000B2450000}"/>
    <cellStyle name="Výstup 3 5 3" xfId="19579" xr:uid="{00000000-0005-0000-0000-0000B3450000}"/>
    <cellStyle name="Výstup 3 6" xfId="16309" xr:uid="{00000000-0005-0000-0000-0000B4450000}"/>
    <cellStyle name="Výstup 3 6 2" xfId="22133" xr:uid="{00000000-0005-0000-0000-0000B5450000}"/>
    <cellStyle name="Výstup 3 7" xfId="16318" xr:uid="{00000000-0005-0000-0000-0000B6450000}"/>
    <cellStyle name="Výstup 3 7 2" xfId="22142" xr:uid="{00000000-0005-0000-0000-0000B7450000}"/>
    <cellStyle name="Výstup 3 8" xfId="16355" xr:uid="{00000000-0005-0000-0000-0000B8450000}"/>
    <cellStyle name="Výstup 3 8 2" xfId="22179" xr:uid="{00000000-0005-0000-0000-0000B9450000}"/>
    <cellStyle name="Výstup 4" xfId="236" xr:uid="{00000000-0005-0000-0000-0000BA450000}"/>
    <cellStyle name="Výstup 4 2" xfId="287" xr:uid="{00000000-0005-0000-0000-0000BB450000}"/>
    <cellStyle name="Výstup 4 2 10" xfId="16265" xr:uid="{00000000-0005-0000-0000-0000BC450000}"/>
    <cellStyle name="Výstup 4 2 10 2" xfId="22089" xr:uid="{00000000-0005-0000-0000-0000BD450000}"/>
    <cellStyle name="Výstup 4 2 11" xfId="18928" xr:uid="{00000000-0005-0000-0000-0000BE450000}"/>
    <cellStyle name="Výstup 4 2 2" xfId="13239" xr:uid="{00000000-0005-0000-0000-0000BF450000}"/>
    <cellStyle name="Výstup 4 2 2 2" xfId="13889" xr:uid="{00000000-0005-0000-0000-0000C0450000}"/>
    <cellStyle name="Výstup 4 2 2 2 10" xfId="19825" xr:uid="{00000000-0005-0000-0000-0000C1450000}"/>
    <cellStyle name="Výstup 4 2 2 2 2" xfId="15524" xr:uid="{00000000-0005-0000-0000-0000C2450000}"/>
    <cellStyle name="Výstup 4 2 2 2 2 2" xfId="16829" xr:uid="{00000000-0005-0000-0000-0000C3450000}"/>
    <cellStyle name="Výstup 4 2 2 2 2 2 2" xfId="17342" xr:uid="{00000000-0005-0000-0000-0000C4450000}"/>
    <cellStyle name="Výstup 4 2 2 2 2 2 2 2" xfId="23166" xr:uid="{00000000-0005-0000-0000-0000C5450000}"/>
    <cellStyle name="Výstup 4 2 2 2 2 2 3" xfId="17842" xr:uid="{00000000-0005-0000-0000-0000C6450000}"/>
    <cellStyle name="Výstup 4 2 2 2 2 2 3 2" xfId="23666" xr:uid="{00000000-0005-0000-0000-0000C7450000}"/>
    <cellStyle name="Výstup 4 2 2 2 2 2 4" xfId="18299" xr:uid="{00000000-0005-0000-0000-0000C8450000}"/>
    <cellStyle name="Výstup 4 2 2 2 2 2 4 2" xfId="24123" xr:uid="{00000000-0005-0000-0000-0000C9450000}"/>
    <cellStyle name="Výstup 4 2 2 2 2 2 5" xfId="18756" xr:uid="{00000000-0005-0000-0000-0000CA450000}"/>
    <cellStyle name="Výstup 4 2 2 2 2 2 5 2" xfId="24580" xr:uid="{00000000-0005-0000-0000-0000CB450000}"/>
    <cellStyle name="Výstup 4 2 2 2 2 2 6" xfId="22653" xr:uid="{00000000-0005-0000-0000-0000CC450000}"/>
    <cellStyle name="Výstup 4 2 2 2 2 3" xfId="16933" xr:uid="{00000000-0005-0000-0000-0000CD450000}"/>
    <cellStyle name="Výstup 4 2 2 2 2 3 2" xfId="17446" xr:uid="{00000000-0005-0000-0000-0000CE450000}"/>
    <cellStyle name="Výstup 4 2 2 2 2 3 2 2" xfId="23270" xr:uid="{00000000-0005-0000-0000-0000CF450000}"/>
    <cellStyle name="Výstup 4 2 2 2 2 3 3" xfId="17946" xr:uid="{00000000-0005-0000-0000-0000D0450000}"/>
    <cellStyle name="Výstup 4 2 2 2 2 3 3 2" xfId="23770" xr:uid="{00000000-0005-0000-0000-0000D1450000}"/>
    <cellStyle name="Výstup 4 2 2 2 2 3 4" xfId="18403" xr:uid="{00000000-0005-0000-0000-0000D2450000}"/>
    <cellStyle name="Výstup 4 2 2 2 2 3 4 2" xfId="24227" xr:uid="{00000000-0005-0000-0000-0000D3450000}"/>
    <cellStyle name="Výstup 4 2 2 2 2 3 5" xfId="18860" xr:uid="{00000000-0005-0000-0000-0000D4450000}"/>
    <cellStyle name="Výstup 4 2 2 2 2 3 5 2" xfId="24684" xr:uid="{00000000-0005-0000-0000-0000D5450000}"/>
    <cellStyle name="Výstup 4 2 2 2 2 3 6" xfId="22757" xr:uid="{00000000-0005-0000-0000-0000D6450000}"/>
    <cellStyle name="Výstup 4 2 2 2 2 4" xfId="16581" xr:uid="{00000000-0005-0000-0000-0000D7450000}"/>
    <cellStyle name="Výstup 4 2 2 2 2 4 2" xfId="22405" xr:uid="{00000000-0005-0000-0000-0000D8450000}"/>
    <cellStyle name="Výstup 4 2 2 2 2 5" xfId="17094" xr:uid="{00000000-0005-0000-0000-0000D9450000}"/>
    <cellStyle name="Výstup 4 2 2 2 2 5 2" xfId="22918" xr:uid="{00000000-0005-0000-0000-0000DA450000}"/>
    <cellStyle name="Výstup 4 2 2 2 2 6" xfId="17594" xr:uid="{00000000-0005-0000-0000-0000DB450000}"/>
    <cellStyle name="Výstup 4 2 2 2 2 6 2" xfId="23418" xr:uid="{00000000-0005-0000-0000-0000DC450000}"/>
    <cellStyle name="Výstup 4 2 2 2 2 7" xfId="18051" xr:uid="{00000000-0005-0000-0000-0000DD450000}"/>
    <cellStyle name="Výstup 4 2 2 2 2 7 2" xfId="23875" xr:uid="{00000000-0005-0000-0000-0000DE450000}"/>
    <cellStyle name="Výstup 4 2 2 2 2 8" xfId="18508" xr:uid="{00000000-0005-0000-0000-0000DF450000}"/>
    <cellStyle name="Výstup 4 2 2 2 2 8 2" xfId="24332" xr:uid="{00000000-0005-0000-0000-0000E0450000}"/>
    <cellStyle name="Výstup 4 2 2 2 2 9" xfId="21349" xr:uid="{00000000-0005-0000-0000-0000E1450000}"/>
    <cellStyle name="Výstup 4 2 2 2 3" xfId="16781" xr:uid="{00000000-0005-0000-0000-0000E2450000}"/>
    <cellStyle name="Výstup 4 2 2 2 3 2" xfId="17294" xr:uid="{00000000-0005-0000-0000-0000E3450000}"/>
    <cellStyle name="Výstup 4 2 2 2 3 2 2" xfId="23118" xr:uid="{00000000-0005-0000-0000-0000E4450000}"/>
    <cellStyle name="Výstup 4 2 2 2 3 3" xfId="17794" xr:uid="{00000000-0005-0000-0000-0000E5450000}"/>
    <cellStyle name="Výstup 4 2 2 2 3 3 2" xfId="23618" xr:uid="{00000000-0005-0000-0000-0000E6450000}"/>
    <cellStyle name="Výstup 4 2 2 2 3 4" xfId="18251" xr:uid="{00000000-0005-0000-0000-0000E7450000}"/>
    <cellStyle name="Výstup 4 2 2 2 3 4 2" xfId="24075" xr:uid="{00000000-0005-0000-0000-0000E8450000}"/>
    <cellStyle name="Výstup 4 2 2 2 3 5" xfId="18708" xr:uid="{00000000-0005-0000-0000-0000E9450000}"/>
    <cellStyle name="Výstup 4 2 2 2 3 5 2" xfId="24532" xr:uid="{00000000-0005-0000-0000-0000EA450000}"/>
    <cellStyle name="Výstup 4 2 2 2 3 6" xfId="22605" xr:uid="{00000000-0005-0000-0000-0000EB450000}"/>
    <cellStyle name="Výstup 4 2 2 2 4" xfId="16885" xr:uid="{00000000-0005-0000-0000-0000EC450000}"/>
    <cellStyle name="Výstup 4 2 2 2 4 2" xfId="17398" xr:uid="{00000000-0005-0000-0000-0000ED450000}"/>
    <cellStyle name="Výstup 4 2 2 2 4 2 2" xfId="23222" xr:uid="{00000000-0005-0000-0000-0000EE450000}"/>
    <cellStyle name="Výstup 4 2 2 2 4 3" xfId="17898" xr:uid="{00000000-0005-0000-0000-0000EF450000}"/>
    <cellStyle name="Výstup 4 2 2 2 4 3 2" xfId="23722" xr:uid="{00000000-0005-0000-0000-0000F0450000}"/>
    <cellStyle name="Výstup 4 2 2 2 4 4" xfId="18355" xr:uid="{00000000-0005-0000-0000-0000F1450000}"/>
    <cellStyle name="Výstup 4 2 2 2 4 4 2" xfId="24179" xr:uid="{00000000-0005-0000-0000-0000F2450000}"/>
    <cellStyle name="Výstup 4 2 2 2 4 5" xfId="18812" xr:uid="{00000000-0005-0000-0000-0000F3450000}"/>
    <cellStyle name="Výstup 4 2 2 2 4 5 2" xfId="24636" xr:uid="{00000000-0005-0000-0000-0000F4450000}"/>
    <cellStyle name="Výstup 4 2 2 2 4 6" xfId="22709" xr:uid="{00000000-0005-0000-0000-0000F5450000}"/>
    <cellStyle name="Výstup 4 2 2 2 5" xfId="16533" xr:uid="{00000000-0005-0000-0000-0000F6450000}"/>
    <cellStyle name="Výstup 4 2 2 2 5 2" xfId="22357" xr:uid="{00000000-0005-0000-0000-0000F7450000}"/>
    <cellStyle name="Výstup 4 2 2 2 6" xfId="17046" xr:uid="{00000000-0005-0000-0000-0000F8450000}"/>
    <cellStyle name="Výstup 4 2 2 2 6 2" xfId="22870" xr:uid="{00000000-0005-0000-0000-0000F9450000}"/>
    <cellStyle name="Výstup 4 2 2 2 7" xfId="17546" xr:uid="{00000000-0005-0000-0000-0000FA450000}"/>
    <cellStyle name="Výstup 4 2 2 2 7 2" xfId="23370" xr:uid="{00000000-0005-0000-0000-0000FB450000}"/>
    <cellStyle name="Výstup 4 2 2 2 8" xfId="18003" xr:uid="{00000000-0005-0000-0000-0000FC450000}"/>
    <cellStyle name="Výstup 4 2 2 2 8 2" xfId="23827" xr:uid="{00000000-0005-0000-0000-0000FD450000}"/>
    <cellStyle name="Výstup 4 2 2 2 9" xfId="18460" xr:uid="{00000000-0005-0000-0000-0000FE450000}"/>
    <cellStyle name="Výstup 4 2 2 2 9 2" xfId="24284" xr:uid="{00000000-0005-0000-0000-0000FF450000}"/>
    <cellStyle name="Výstup 4 2 2 3" xfId="14183" xr:uid="{00000000-0005-0000-0000-000000460000}"/>
    <cellStyle name="Výstup 4 2 2 3 2" xfId="15777" xr:uid="{00000000-0005-0000-0000-000001460000}"/>
    <cellStyle name="Výstup 4 2 2 3 2 2" xfId="21602" xr:uid="{00000000-0005-0000-0000-000002460000}"/>
    <cellStyle name="Výstup 4 2 2 3 3" xfId="16625" xr:uid="{00000000-0005-0000-0000-000003460000}"/>
    <cellStyle name="Výstup 4 2 2 3 3 2" xfId="22449" xr:uid="{00000000-0005-0000-0000-000004460000}"/>
    <cellStyle name="Výstup 4 2 2 3 4" xfId="17138" xr:uid="{00000000-0005-0000-0000-000005460000}"/>
    <cellStyle name="Výstup 4 2 2 3 4 2" xfId="22962" xr:uid="{00000000-0005-0000-0000-000006460000}"/>
    <cellStyle name="Výstup 4 2 2 3 5" xfId="17638" xr:uid="{00000000-0005-0000-0000-000007460000}"/>
    <cellStyle name="Výstup 4 2 2 3 5 2" xfId="23462" xr:uid="{00000000-0005-0000-0000-000008460000}"/>
    <cellStyle name="Výstup 4 2 2 3 6" xfId="18095" xr:uid="{00000000-0005-0000-0000-000009460000}"/>
    <cellStyle name="Výstup 4 2 2 3 6 2" xfId="23919" xr:uid="{00000000-0005-0000-0000-00000A460000}"/>
    <cellStyle name="Výstup 4 2 2 3 7" xfId="18552" xr:uid="{00000000-0005-0000-0000-00000B460000}"/>
    <cellStyle name="Výstup 4 2 2 3 7 2" xfId="24376" xr:uid="{00000000-0005-0000-0000-00000C460000}"/>
    <cellStyle name="Výstup 4 2 2 3 8" xfId="20080" xr:uid="{00000000-0005-0000-0000-00000D460000}"/>
    <cellStyle name="Výstup 4 2 2 4" xfId="14436" xr:uid="{00000000-0005-0000-0000-00000E460000}"/>
    <cellStyle name="Výstup 4 2 2 4 2" xfId="16030" xr:uid="{00000000-0005-0000-0000-00000F460000}"/>
    <cellStyle name="Výstup 4 2 2 4 2 2" xfId="21855" xr:uid="{00000000-0005-0000-0000-000010460000}"/>
    <cellStyle name="Výstup 4 2 2 4 3" xfId="20333" xr:uid="{00000000-0005-0000-0000-000011460000}"/>
    <cellStyle name="Výstup 4 2 2 5" xfId="14884" xr:uid="{00000000-0005-0000-0000-000012460000}"/>
    <cellStyle name="Výstup 4 2 2 5 2" xfId="20712" xr:uid="{00000000-0005-0000-0000-000013460000}"/>
    <cellStyle name="Výstup 4 2 2 6" xfId="16475" xr:uid="{00000000-0005-0000-0000-000014460000}"/>
    <cellStyle name="Výstup 4 2 2 6 2" xfId="22299" xr:uid="{00000000-0005-0000-0000-000015460000}"/>
    <cellStyle name="Výstup 4 2 2 7" xfId="16988" xr:uid="{00000000-0005-0000-0000-000016460000}"/>
    <cellStyle name="Výstup 4 2 2 7 2" xfId="22812" xr:uid="{00000000-0005-0000-0000-000017460000}"/>
    <cellStyle name="Výstup 4 2 2 8" xfId="19181" xr:uid="{00000000-0005-0000-0000-000018460000}"/>
    <cellStyle name="Výstup 4 2 3" xfId="13129" xr:uid="{00000000-0005-0000-0000-000019460000}"/>
    <cellStyle name="Výstup 4 2 3 10" xfId="18575" xr:uid="{00000000-0005-0000-0000-00001A460000}"/>
    <cellStyle name="Výstup 4 2 3 10 2" xfId="24399" xr:uid="{00000000-0005-0000-0000-00001B460000}"/>
    <cellStyle name="Výstup 4 2 3 11" xfId="19072" xr:uid="{00000000-0005-0000-0000-00001C460000}"/>
    <cellStyle name="Výstup 4 2 3 2" xfId="13780" xr:uid="{00000000-0005-0000-0000-00001D460000}"/>
    <cellStyle name="Výstup 4 2 3 2 2" xfId="15415" xr:uid="{00000000-0005-0000-0000-00001E460000}"/>
    <cellStyle name="Výstup 4 2 3 2 2 2" xfId="21240" xr:uid="{00000000-0005-0000-0000-00001F460000}"/>
    <cellStyle name="Výstup 4 2 3 2 3" xfId="19716" xr:uid="{00000000-0005-0000-0000-000020460000}"/>
    <cellStyle name="Výstup 4 2 3 3" xfId="14074" xr:uid="{00000000-0005-0000-0000-000021460000}"/>
    <cellStyle name="Výstup 4 2 3 3 2" xfId="15668" xr:uid="{00000000-0005-0000-0000-000022460000}"/>
    <cellStyle name="Výstup 4 2 3 3 2 2" xfId="21493" xr:uid="{00000000-0005-0000-0000-000023460000}"/>
    <cellStyle name="Výstup 4 2 3 3 3" xfId="19971" xr:uid="{00000000-0005-0000-0000-000024460000}"/>
    <cellStyle name="Výstup 4 2 3 4" xfId="14327" xr:uid="{00000000-0005-0000-0000-000025460000}"/>
    <cellStyle name="Výstup 4 2 3 4 2" xfId="15921" xr:uid="{00000000-0005-0000-0000-000026460000}"/>
    <cellStyle name="Výstup 4 2 3 4 2 2" xfId="21746" xr:uid="{00000000-0005-0000-0000-000027460000}"/>
    <cellStyle name="Výstup 4 2 3 4 3" xfId="20224" xr:uid="{00000000-0005-0000-0000-000028460000}"/>
    <cellStyle name="Výstup 4 2 3 5" xfId="14775" xr:uid="{00000000-0005-0000-0000-000029460000}"/>
    <cellStyle name="Výstup 4 2 3 5 2" xfId="20603" xr:uid="{00000000-0005-0000-0000-00002A460000}"/>
    <cellStyle name="Výstup 4 2 3 6" xfId="16648" xr:uid="{00000000-0005-0000-0000-00002B460000}"/>
    <cellStyle name="Výstup 4 2 3 6 2" xfId="22472" xr:uid="{00000000-0005-0000-0000-00002C460000}"/>
    <cellStyle name="Výstup 4 2 3 7" xfId="17161" xr:uid="{00000000-0005-0000-0000-00002D460000}"/>
    <cellStyle name="Výstup 4 2 3 7 2" xfId="22985" xr:uid="{00000000-0005-0000-0000-00002E460000}"/>
    <cellStyle name="Výstup 4 2 3 8" xfId="17661" xr:uid="{00000000-0005-0000-0000-00002F460000}"/>
    <cellStyle name="Výstup 4 2 3 8 2" xfId="23485" xr:uid="{00000000-0005-0000-0000-000030460000}"/>
    <cellStyle name="Výstup 4 2 3 9" xfId="18118" xr:uid="{00000000-0005-0000-0000-000031460000}"/>
    <cellStyle name="Výstup 4 2 3 9 2" xfId="23942" xr:uid="{00000000-0005-0000-0000-000032460000}"/>
    <cellStyle name="Výstup 4 2 4" xfId="13395" xr:uid="{00000000-0005-0000-0000-000033460000}"/>
    <cellStyle name="Výstup 4 2 4 2" xfId="15032" xr:uid="{00000000-0005-0000-0000-000034460000}"/>
    <cellStyle name="Výstup 4 2 4 2 2" xfId="20857" xr:uid="{00000000-0005-0000-0000-000035460000}"/>
    <cellStyle name="Výstup 4 2 4 3" xfId="19333" xr:uid="{00000000-0005-0000-0000-000036460000}"/>
    <cellStyle name="Výstup 4 2 5" xfId="13590" xr:uid="{00000000-0005-0000-0000-000037460000}"/>
    <cellStyle name="Výstup 4 2 5 2" xfId="15227" xr:uid="{00000000-0005-0000-0000-000038460000}"/>
    <cellStyle name="Výstup 4 2 5 2 2" xfId="21052" xr:uid="{00000000-0005-0000-0000-000039460000}"/>
    <cellStyle name="Výstup 4 2 5 3" xfId="19528" xr:uid="{00000000-0005-0000-0000-00003A460000}"/>
    <cellStyle name="Výstup 4 2 6" xfId="13695" xr:uid="{00000000-0005-0000-0000-00003B460000}"/>
    <cellStyle name="Výstup 4 2 6 2" xfId="15330" xr:uid="{00000000-0005-0000-0000-00003C460000}"/>
    <cellStyle name="Výstup 4 2 6 2 2" xfId="21155" xr:uid="{00000000-0005-0000-0000-00003D460000}"/>
    <cellStyle name="Výstup 4 2 6 3" xfId="19631" xr:uid="{00000000-0005-0000-0000-00003E460000}"/>
    <cellStyle name="Výstup 4 2 7" xfId="14546" xr:uid="{00000000-0005-0000-0000-00003F460000}"/>
    <cellStyle name="Výstup 4 2 7 2" xfId="16139" xr:uid="{00000000-0005-0000-0000-000040460000}"/>
    <cellStyle name="Výstup 4 2 7 2 2" xfId="21964" xr:uid="{00000000-0005-0000-0000-000041460000}"/>
    <cellStyle name="Výstup 4 2 7 3" xfId="20442" xr:uid="{00000000-0005-0000-0000-000042460000}"/>
    <cellStyle name="Výstup 4 2 8" xfId="16312" xr:uid="{00000000-0005-0000-0000-000043460000}"/>
    <cellStyle name="Výstup 4 2 8 2" xfId="22136" xr:uid="{00000000-0005-0000-0000-000044460000}"/>
    <cellStyle name="Výstup 4 2 9" xfId="16315" xr:uid="{00000000-0005-0000-0000-000045460000}"/>
    <cellStyle name="Výstup 4 2 9 2" xfId="22139" xr:uid="{00000000-0005-0000-0000-000046460000}"/>
    <cellStyle name="Výstup 4 3" xfId="13081" xr:uid="{00000000-0005-0000-0000-000047460000}"/>
    <cellStyle name="Výstup 4 3 10" xfId="18576" xr:uid="{00000000-0005-0000-0000-000048460000}"/>
    <cellStyle name="Výstup 4 3 10 2" xfId="24400" xr:uid="{00000000-0005-0000-0000-000049460000}"/>
    <cellStyle name="Výstup 4 3 11" xfId="19024" xr:uid="{00000000-0005-0000-0000-00004A460000}"/>
    <cellStyle name="Výstup 4 3 2" xfId="13732" xr:uid="{00000000-0005-0000-0000-00004B460000}"/>
    <cellStyle name="Výstup 4 3 2 2" xfId="15367" xr:uid="{00000000-0005-0000-0000-00004C460000}"/>
    <cellStyle name="Výstup 4 3 2 2 2" xfId="21192" xr:uid="{00000000-0005-0000-0000-00004D460000}"/>
    <cellStyle name="Výstup 4 3 2 3" xfId="19668" xr:uid="{00000000-0005-0000-0000-00004E460000}"/>
    <cellStyle name="Výstup 4 3 3" xfId="14026" xr:uid="{00000000-0005-0000-0000-00004F460000}"/>
    <cellStyle name="Výstup 4 3 3 2" xfId="15620" xr:uid="{00000000-0005-0000-0000-000050460000}"/>
    <cellStyle name="Výstup 4 3 3 2 2" xfId="21445" xr:uid="{00000000-0005-0000-0000-000051460000}"/>
    <cellStyle name="Výstup 4 3 3 3" xfId="19923" xr:uid="{00000000-0005-0000-0000-000052460000}"/>
    <cellStyle name="Výstup 4 3 4" xfId="14279" xr:uid="{00000000-0005-0000-0000-000053460000}"/>
    <cellStyle name="Výstup 4 3 4 2" xfId="15873" xr:uid="{00000000-0005-0000-0000-000054460000}"/>
    <cellStyle name="Výstup 4 3 4 2 2" xfId="21698" xr:uid="{00000000-0005-0000-0000-000055460000}"/>
    <cellStyle name="Výstup 4 3 4 3" xfId="20176" xr:uid="{00000000-0005-0000-0000-000056460000}"/>
    <cellStyle name="Výstup 4 3 5" xfId="14727" xr:uid="{00000000-0005-0000-0000-000057460000}"/>
    <cellStyle name="Výstup 4 3 5 2" xfId="20555" xr:uid="{00000000-0005-0000-0000-000058460000}"/>
    <cellStyle name="Výstup 4 3 6" xfId="16649" xr:uid="{00000000-0005-0000-0000-000059460000}"/>
    <cellStyle name="Výstup 4 3 6 2" xfId="22473" xr:uid="{00000000-0005-0000-0000-00005A460000}"/>
    <cellStyle name="Výstup 4 3 7" xfId="17162" xr:uid="{00000000-0005-0000-0000-00005B460000}"/>
    <cellStyle name="Výstup 4 3 7 2" xfId="22986" xr:uid="{00000000-0005-0000-0000-00005C460000}"/>
    <cellStyle name="Výstup 4 3 8" xfId="17662" xr:uid="{00000000-0005-0000-0000-00005D460000}"/>
    <cellStyle name="Výstup 4 3 8 2" xfId="23486" xr:uid="{00000000-0005-0000-0000-00005E460000}"/>
    <cellStyle name="Výstup 4 3 9" xfId="18119" xr:uid="{00000000-0005-0000-0000-00005F460000}"/>
    <cellStyle name="Výstup 4 3 9 2" xfId="23943" xr:uid="{00000000-0005-0000-0000-000060460000}"/>
    <cellStyle name="Výstup 4 4" xfId="13347" xr:uid="{00000000-0005-0000-0000-000061460000}"/>
    <cellStyle name="Výstup 4 4 2" xfId="14984" xr:uid="{00000000-0005-0000-0000-000062460000}"/>
    <cellStyle name="Výstup 4 4 2 2" xfId="20809" xr:uid="{00000000-0005-0000-0000-000063460000}"/>
    <cellStyle name="Výstup 4 4 3" xfId="19285" xr:uid="{00000000-0005-0000-0000-000064460000}"/>
    <cellStyle name="Výstup 4 5" xfId="13638" xr:uid="{00000000-0005-0000-0000-000065460000}"/>
    <cellStyle name="Výstup 4 5 2" xfId="15275" xr:uid="{00000000-0005-0000-0000-000066460000}"/>
    <cellStyle name="Výstup 4 5 2 2" xfId="21100" xr:uid="{00000000-0005-0000-0000-000067460000}"/>
    <cellStyle name="Výstup 4 5 3" xfId="19576" xr:uid="{00000000-0005-0000-0000-000068460000}"/>
    <cellStyle name="Výstup 4 6" xfId="16311" xr:uid="{00000000-0005-0000-0000-000069460000}"/>
    <cellStyle name="Výstup 4 6 2" xfId="22135" xr:uid="{00000000-0005-0000-0000-00006A460000}"/>
    <cellStyle name="Výstup 4 7" xfId="16316" xr:uid="{00000000-0005-0000-0000-00006B460000}"/>
    <cellStyle name="Výstup 4 7 2" xfId="22140" xr:uid="{00000000-0005-0000-0000-00006C460000}"/>
    <cellStyle name="Výstup 4 8" xfId="17505" xr:uid="{00000000-0005-0000-0000-00006D460000}"/>
    <cellStyle name="Výstup 4 8 2" xfId="23329" xr:uid="{00000000-0005-0000-0000-00006E460000}"/>
    <cellStyle name="Výstup 5" xfId="260" xr:uid="{00000000-0005-0000-0000-00006F460000}"/>
    <cellStyle name="Výstup 5 10" xfId="16264" xr:uid="{00000000-0005-0000-0000-000070460000}"/>
    <cellStyle name="Výstup 5 10 2" xfId="22088" xr:uid="{00000000-0005-0000-0000-000071460000}"/>
    <cellStyle name="Výstup 5 11" xfId="18903" xr:uid="{00000000-0005-0000-0000-000072460000}"/>
    <cellStyle name="Výstup 5 2" xfId="13214" xr:uid="{00000000-0005-0000-0000-000073460000}"/>
    <cellStyle name="Výstup 5 2 2" xfId="13864" xr:uid="{00000000-0005-0000-0000-000074460000}"/>
    <cellStyle name="Výstup 5 2 2 10" xfId="19800" xr:uid="{00000000-0005-0000-0000-000075460000}"/>
    <cellStyle name="Výstup 5 2 2 2" xfId="15499" xr:uid="{00000000-0005-0000-0000-000076460000}"/>
    <cellStyle name="Výstup 5 2 2 2 2" xfId="16804" xr:uid="{00000000-0005-0000-0000-000077460000}"/>
    <cellStyle name="Výstup 5 2 2 2 2 2" xfId="17317" xr:uid="{00000000-0005-0000-0000-000078460000}"/>
    <cellStyle name="Výstup 5 2 2 2 2 2 2" xfId="23141" xr:uid="{00000000-0005-0000-0000-000079460000}"/>
    <cellStyle name="Výstup 5 2 2 2 2 3" xfId="17817" xr:uid="{00000000-0005-0000-0000-00007A460000}"/>
    <cellStyle name="Výstup 5 2 2 2 2 3 2" xfId="23641" xr:uid="{00000000-0005-0000-0000-00007B460000}"/>
    <cellStyle name="Výstup 5 2 2 2 2 4" xfId="18274" xr:uid="{00000000-0005-0000-0000-00007C460000}"/>
    <cellStyle name="Výstup 5 2 2 2 2 4 2" xfId="24098" xr:uid="{00000000-0005-0000-0000-00007D460000}"/>
    <cellStyle name="Výstup 5 2 2 2 2 5" xfId="18731" xr:uid="{00000000-0005-0000-0000-00007E460000}"/>
    <cellStyle name="Výstup 5 2 2 2 2 5 2" xfId="24555" xr:uid="{00000000-0005-0000-0000-00007F460000}"/>
    <cellStyle name="Výstup 5 2 2 2 2 6" xfId="22628" xr:uid="{00000000-0005-0000-0000-000080460000}"/>
    <cellStyle name="Výstup 5 2 2 2 3" xfId="16908" xr:uid="{00000000-0005-0000-0000-000081460000}"/>
    <cellStyle name="Výstup 5 2 2 2 3 2" xfId="17421" xr:uid="{00000000-0005-0000-0000-000082460000}"/>
    <cellStyle name="Výstup 5 2 2 2 3 2 2" xfId="23245" xr:uid="{00000000-0005-0000-0000-000083460000}"/>
    <cellStyle name="Výstup 5 2 2 2 3 3" xfId="17921" xr:uid="{00000000-0005-0000-0000-000084460000}"/>
    <cellStyle name="Výstup 5 2 2 2 3 3 2" xfId="23745" xr:uid="{00000000-0005-0000-0000-000085460000}"/>
    <cellStyle name="Výstup 5 2 2 2 3 4" xfId="18378" xr:uid="{00000000-0005-0000-0000-000086460000}"/>
    <cellStyle name="Výstup 5 2 2 2 3 4 2" xfId="24202" xr:uid="{00000000-0005-0000-0000-000087460000}"/>
    <cellStyle name="Výstup 5 2 2 2 3 5" xfId="18835" xr:uid="{00000000-0005-0000-0000-000088460000}"/>
    <cellStyle name="Výstup 5 2 2 2 3 5 2" xfId="24659" xr:uid="{00000000-0005-0000-0000-000089460000}"/>
    <cellStyle name="Výstup 5 2 2 2 3 6" xfId="22732" xr:uid="{00000000-0005-0000-0000-00008A460000}"/>
    <cellStyle name="Výstup 5 2 2 2 4" xfId="16556" xr:uid="{00000000-0005-0000-0000-00008B460000}"/>
    <cellStyle name="Výstup 5 2 2 2 4 2" xfId="22380" xr:uid="{00000000-0005-0000-0000-00008C460000}"/>
    <cellStyle name="Výstup 5 2 2 2 5" xfId="17069" xr:uid="{00000000-0005-0000-0000-00008D460000}"/>
    <cellStyle name="Výstup 5 2 2 2 5 2" xfId="22893" xr:uid="{00000000-0005-0000-0000-00008E460000}"/>
    <cellStyle name="Výstup 5 2 2 2 6" xfId="17569" xr:uid="{00000000-0005-0000-0000-00008F460000}"/>
    <cellStyle name="Výstup 5 2 2 2 6 2" xfId="23393" xr:uid="{00000000-0005-0000-0000-000090460000}"/>
    <cellStyle name="Výstup 5 2 2 2 7" xfId="18026" xr:uid="{00000000-0005-0000-0000-000091460000}"/>
    <cellStyle name="Výstup 5 2 2 2 7 2" xfId="23850" xr:uid="{00000000-0005-0000-0000-000092460000}"/>
    <cellStyle name="Výstup 5 2 2 2 8" xfId="18483" xr:uid="{00000000-0005-0000-0000-000093460000}"/>
    <cellStyle name="Výstup 5 2 2 2 8 2" xfId="24307" xr:uid="{00000000-0005-0000-0000-000094460000}"/>
    <cellStyle name="Výstup 5 2 2 2 9" xfId="21324" xr:uid="{00000000-0005-0000-0000-000095460000}"/>
    <cellStyle name="Výstup 5 2 2 3" xfId="16756" xr:uid="{00000000-0005-0000-0000-000096460000}"/>
    <cellStyle name="Výstup 5 2 2 3 2" xfId="17269" xr:uid="{00000000-0005-0000-0000-000097460000}"/>
    <cellStyle name="Výstup 5 2 2 3 2 2" xfId="23093" xr:uid="{00000000-0005-0000-0000-000098460000}"/>
    <cellStyle name="Výstup 5 2 2 3 3" xfId="17769" xr:uid="{00000000-0005-0000-0000-000099460000}"/>
    <cellStyle name="Výstup 5 2 2 3 3 2" xfId="23593" xr:uid="{00000000-0005-0000-0000-00009A460000}"/>
    <cellStyle name="Výstup 5 2 2 3 4" xfId="18226" xr:uid="{00000000-0005-0000-0000-00009B460000}"/>
    <cellStyle name="Výstup 5 2 2 3 4 2" xfId="24050" xr:uid="{00000000-0005-0000-0000-00009C460000}"/>
    <cellStyle name="Výstup 5 2 2 3 5" xfId="18683" xr:uid="{00000000-0005-0000-0000-00009D460000}"/>
    <cellStyle name="Výstup 5 2 2 3 5 2" xfId="24507" xr:uid="{00000000-0005-0000-0000-00009E460000}"/>
    <cellStyle name="Výstup 5 2 2 3 6" xfId="22580" xr:uid="{00000000-0005-0000-0000-00009F460000}"/>
    <cellStyle name="Výstup 5 2 2 4" xfId="16860" xr:uid="{00000000-0005-0000-0000-0000A0460000}"/>
    <cellStyle name="Výstup 5 2 2 4 2" xfId="17373" xr:uid="{00000000-0005-0000-0000-0000A1460000}"/>
    <cellStyle name="Výstup 5 2 2 4 2 2" xfId="23197" xr:uid="{00000000-0005-0000-0000-0000A2460000}"/>
    <cellStyle name="Výstup 5 2 2 4 3" xfId="17873" xr:uid="{00000000-0005-0000-0000-0000A3460000}"/>
    <cellStyle name="Výstup 5 2 2 4 3 2" xfId="23697" xr:uid="{00000000-0005-0000-0000-0000A4460000}"/>
    <cellStyle name="Výstup 5 2 2 4 4" xfId="18330" xr:uid="{00000000-0005-0000-0000-0000A5460000}"/>
    <cellStyle name="Výstup 5 2 2 4 4 2" xfId="24154" xr:uid="{00000000-0005-0000-0000-0000A6460000}"/>
    <cellStyle name="Výstup 5 2 2 4 5" xfId="18787" xr:uid="{00000000-0005-0000-0000-0000A7460000}"/>
    <cellStyle name="Výstup 5 2 2 4 5 2" xfId="24611" xr:uid="{00000000-0005-0000-0000-0000A8460000}"/>
    <cellStyle name="Výstup 5 2 2 4 6" xfId="22684" xr:uid="{00000000-0005-0000-0000-0000A9460000}"/>
    <cellStyle name="Výstup 5 2 2 5" xfId="16508" xr:uid="{00000000-0005-0000-0000-0000AA460000}"/>
    <cellStyle name="Výstup 5 2 2 5 2" xfId="22332" xr:uid="{00000000-0005-0000-0000-0000AB460000}"/>
    <cellStyle name="Výstup 5 2 2 6" xfId="17021" xr:uid="{00000000-0005-0000-0000-0000AC460000}"/>
    <cellStyle name="Výstup 5 2 2 6 2" xfId="22845" xr:uid="{00000000-0005-0000-0000-0000AD460000}"/>
    <cellStyle name="Výstup 5 2 2 7" xfId="17521" xr:uid="{00000000-0005-0000-0000-0000AE460000}"/>
    <cellStyle name="Výstup 5 2 2 7 2" xfId="23345" xr:uid="{00000000-0005-0000-0000-0000AF460000}"/>
    <cellStyle name="Výstup 5 2 2 8" xfId="17978" xr:uid="{00000000-0005-0000-0000-0000B0460000}"/>
    <cellStyle name="Výstup 5 2 2 8 2" xfId="23802" xr:uid="{00000000-0005-0000-0000-0000B1460000}"/>
    <cellStyle name="Výstup 5 2 2 9" xfId="18435" xr:uid="{00000000-0005-0000-0000-0000B2460000}"/>
    <cellStyle name="Výstup 5 2 2 9 2" xfId="24259" xr:uid="{00000000-0005-0000-0000-0000B3460000}"/>
    <cellStyle name="Výstup 5 2 3" xfId="14158" xr:uid="{00000000-0005-0000-0000-0000B4460000}"/>
    <cellStyle name="Výstup 5 2 3 2" xfId="15752" xr:uid="{00000000-0005-0000-0000-0000B5460000}"/>
    <cellStyle name="Výstup 5 2 3 2 2" xfId="21577" xr:uid="{00000000-0005-0000-0000-0000B6460000}"/>
    <cellStyle name="Výstup 5 2 3 3" xfId="16642" xr:uid="{00000000-0005-0000-0000-0000B7460000}"/>
    <cellStyle name="Výstup 5 2 3 3 2" xfId="22466" xr:uid="{00000000-0005-0000-0000-0000B8460000}"/>
    <cellStyle name="Výstup 5 2 3 4" xfId="17155" xr:uid="{00000000-0005-0000-0000-0000B9460000}"/>
    <cellStyle name="Výstup 5 2 3 4 2" xfId="22979" xr:uid="{00000000-0005-0000-0000-0000BA460000}"/>
    <cellStyle name="Výstup 5 2 3 5" xfId="17655" xr:uid="{00000000-0005-0000-0000-0000BB460000}"/>
    <cellStyle name="Výstup 5 2 3 5 2" xfId="23479" xr:uid="{00000000-0005-0000-0000-0000BC460000}"/>
    <cellStyle name="Výstup 5 2 3 6" xfId="18112" xr:uid="{00000000-0005-0000-0000-0000BD460000}"/>
    <cellStyle name="Výstup 5 2 3 6 2" xfId="23936" xr:uid="{00000000-0005-0000-0000-0000BE460000}"/>
    <cellStyle name="Výstup 5 2 3 7" xfId="18569" xr:uid="{00000000-0005-0000-0000-0000BF460000}"/>
    <cellStyle name="Výstup 5 2 3 7 2" xfId="24393" xr:uid="{00000000-0005-0000-0000-0000C0460000}"/>
    <cellStyle name="Výstup 5 2 3 8" xfId="20055" xr:uid="{00000000-0005-0000-0000-0000C1460000}"/>
    <cellStyle name="Výstup 5 2 4" xfId="14411" xr:uid="{00000000-0005-0000-0000-0000C2460000}"/>
    <cellStyle name="Výstup 5 2 4 2" xfId="16005" xr:uid="{00000000-0005-0000-0000-0000C3460000}"/>
    <cellStyle name="Výstup 5 2 4 2 2" xfId="21830" xr:uid="{00000000-0005-0000-0000-0000C4460000}"/>
    <cellStyle name="Výstup 5 2 4 3" xfId="20308" xr:uid="{00000000-0005-0000-0000-0000C5460000}"/>
    <cellStyle name="Výstup 5 2 5" xfId="14859" xr:uid="{00000000-0005-0000-0000-0000C6460000}"/>
    <cellStyle name="Výstup 5 2 5 2" xfId="20687" xr:uid="{00000000-0005-0000-0000-0000C7460000}"/>
    <cellStyle name="Výstup 5 2 6" xfId="16450" xr:uid="{00000000-0005-0000-0000-0000C8460000}"/>
    <cellStyle name="Výstup 5 2 6 2" xfId="22274" xr:uid="{00000000-0005-0000-0000-0000C9460000}"/>
    <cellStyle name="Výstup 5 2 7" xfId="16963" xr:uid="{00000000-0005-0000-0000-0000CA460000}"/>
    <cellStyle name="Výstup 5 2 7 2" xfId="22787" xr:uid="{00000000-0005-0000-0000-0000CB460000}"/>
    <cellStyle name="Výstup 5 2 8" xfId="19156" xr:uid="{00000000-0005-0000-0000-0000CC460000}"/>
    <cellStyle name="Výstup 5 3" xfId="13104" xr:uid="{00000000-0005-0000-0000-0000CD460000}"/>
    <cellStyle name="Výstup 5 3 10" xfId="18574" xr:uid="{00000000-0005-0000-0000-0000CE460000}"/>
    <cellStyle name="Výstup 5 3 10 2" xfId="24398" xr:uid="{00000000-0005-0000-0000-0000CF460000}"/>
    <cellStyle name="Výstup 5 3 11" xfId="19047" xr:uid="{00000000-0005-0000-0000-0000D0460000}"/>
    <cellStyle name="Výstup 5 3 2" xfId="13755" xr:uid="{00000000-0005-0000-0000-0000D1460000}"/>
    <cellStyle name="Výstup 5 3 2 2" xfId="15390" xr:uid="{00000000-0005-0000-0000-0000D2460000}"/>
    <cellStyle name="Výstup 5 3 2 2 2" xfId="21215" xr:uid="{00000000-0005-0000-0000-0000D3460000}"/>
    <cellStyle name="Výstup 5 3 2 3" xfId="19691" xr:uid="{00000000-0005-0000-0000-0000D4460000}"/>
    <cellStyle name="Výstup 5 3 3" xfId="14049" xr:uid="{00000000-0005-0000-0000-0000D5460000}"/>
    <cellStyle name="Výstup 5 3 3 2" xfId="15643" xr:uid="{00000000-0005-0000-0000-0000D6460000}"/>
    <cellStyle name="Výstup 5 3 3 2 2" xfId="21468" xr:uid="{00000000-0005-0000-0000-0000D7460000}"/>
    <cellStyle name="Výstup 5 3 3 3" xfId="19946" xr:uid="{00000000-0005-0000-0000-0000D8460000}"/>
    <cellStyle name="Výstup 5 3 4" xfId="14302" xr:uid="{00000000-0005-0000-0000-0000D9460000}"/>
    <cellStyle name="Výstup 5 3 4 2" xfId="15896" xr:uid="{00000000-0005-0000-0000-0000DA460000}"/>
    <cellStyle name="Výstup 5 3 4 2 2" xfId="21721" xr:uid="{00000000-0005-0000-0000-0000DB460000}"/>
    <cellStyle name="Výstup 5 3 4 3" xfId="20199" xr:uid="{00000000-0005-0000-0000-0000DC460000}"/>
    <cellStyle name="Výstup 5 3 5" xfId="14750" xr:uid="{00000000-0005-0000-0000-0000DD460000}"/>
    <cellStyle name="Výstup 5 3 5 2" xfId="20578" xr:uid="{00000000-0005-0000-0000-0000DE460000}"/>
    <cellStyle name="Výstup 5 3 6" xfId="16647" xr:uid="{00000000-0005-0000-0000-0000DF460000}"/>
    <cellStyle name="Výstup 5 3 6 2" xfId="22471" xr:uid="{00000000-0005-0000-0000-0000E0460000}"/>
    <cellStyle name="Výstup 5 3 7" xfId="17160" xr:uid="{00000000-0005-0000-0000-0000E1460000}"/>
    <cellStyle name="Výstup 5 3 7 2" xfId="22984" xr:uid="{00000000-0005-0000-0000-0000E2460000}"/>
    <cellStyle name="Výstup 5 3 8" xfId="17660" xr:uid="{00000000-0005-0000-0000-0000E3460000}"/>
    <cellStyle name="Výstup 5 3 8 2" xfId="23484" xr:uid="{00000000-0005-0000-0000-0000E4460000}"/>
    <cellStyle name="Výstup 5 3 9" xfId="18117" xr:uid="{00000000-0005-0000-0000-0000E5460000}"/>
    <cellStyle name="Výstup 5 3 9 2" xfId="23941" xr:uid="{00000000-0005-0000-0000-0000E6460000}"/>
    <cellStyle name="Výstup 5 4" xfId="13370" xr:uid="{00000000-0005-0000-0000-0000E7460000}"/>
    <cellStyle name="Výstup 5 4 2" xfId="15007" xr:uid="{00000000-0005-0000-0000-0000E8460000}"/>
    <cellStyle name="Výstup 5 4 2 2" xfId="20832" xr:uid="{00000000-0005-0000-0000-0000E9460000}"/>
    <cellStyle name="Výstup 5 4 3" xfId="19308" xr:uid="{00000000-0005-0000-0000-0000EA460000}"/>
    <cellStyle name="Výstup 5 5" xfId="13615" xr:uid="{00000000-0005-0000-0000-0000EB460000}"/>
    <cellStyle name="Výstup 5 5 2" xfId="15252" xr:uid="{00000000-0005-0000-0000-0000EC460000}"/>
    <cellStyle name="Výstup 5 5 2 2" xfId="21077" xr:uid="{00000000-0005-0000-0000-0000ED460000}"/>
    <cellStyle name="Výstup 5 5 3" xfId="19553" xr:uid="{00000000-0005-0000-0000-0000EE460000}"/>
    <cellStyle name="Výstup 5 6" xfId="13415" xr:uid="{00000000-0005-0000-0000-0000EF460000}"/>
    <cellStyle name="Výstup 5 6 2" xfId="15052" xr:uid="{00000000-0005-0000-0000-0000F0460000}"/>
    <cellStyle name="Výstup 5 6 2 2" xfId="20877" xr:uid="{00000000-0005-0000-0000-0000F1460000}"/>
    <cellStyle name="Výstup 5 6 3" xfId="19353" xr:uid="{00000000-0005-0000-0000-0000F2460000}"/>
    <cellStyle name="Výstup 5 7" xfId="14521" xr:uid="{00000000-0005-0000-0000-0000F3460000}"/>
    <cellStyle name="Výstup 5 7 2" xfId="16114" xr:uid="{00000000-0005-0000-0000-0000F4460000}"/>
    <cellStyle name="Výstup 5 7 2 2" xfId="21939" xr:uid="{00000000-0005-0000-0000-0000F5460000}"/>
    <cellStyle name="Výstup 5 7 3" xfId="20417" xr:uid="{00000000-0005-0000-0000-0000F6460000}"/>
    <cellStyle name="Výstup 5 8" xfId="16313" xr:uid="{00000000-0005-0000-0000-0000F7460000}"/>
    <cellStyle name="Výstup 5 8 2" xfId="22137" xr:uid="{00000000-0005-0000-0000-0000F8460000}"/>
    <cellStyle name="Výstup 5 9" xfId="16314" xr:uid="{00000000-0005-0000-0000-0000F9460000}"/>
    <cellStyle name="Výstup 5 9 2" xfId="22138" xr:uid="{00000000-0005-0000-0000-0000FA460000}"/>
    <cellStyle name="Výstup 6" xfId="13054" xr:uid="{00000000-0005-0000-0000-0000FB460000}"/>
    <cellStyle name="Výstup 6 10" xfId="18585" xr:uid="{00000000-0005-0000-0000-0000FC460000}"/>
    <cellStyle name="Výstup 6 10 2" xfId="24409" xr:uid="{00000000-0005-0000-0000-0000FD460000}"/>
    <cellStyle name="Výstup 6 11" xfId="18999" xr:uid="{00000000-0005-0000-0000-0000FE460000}"/>
    <cellStyle name="Výstup 6 2" xfId="13707" xr:uid="{00000000-0005-0000-0000-0000FF460000}"/>
    <cellStyle name="Výstup 6 2 2" xfId="15342" xr:uid="{00000000-0005-0000-0000-000000470000}"/>
    <cellStyle name="Výstup 6 2 2 2" xfId="21167" xr:uid="{00000000-0005-0000-0000-000001470000}"/>
    <cellStyle name="Výstup 6 2 3" xfId="19643" xr:uid="{00000000-0005-0000-0000-000002470000}"/>
    <cellStyle name="Výstup 6 3" xfId="14001" xr:uid="{00000000-0005-0000-0000-000003470000}"/>
    <cellStyle name="Výstup 6 3 2" xfId="15595" xr:uid="{00000000-0005-0000-0000-000004470000}"/>
    <cellStyle name="Výstup 6 3 2 2" xfId="21420" xr:uid="{00000000-0005-0000-0000-000005470000}"/>
    <cellStyle name="Výstup 6 3 3" xfId="19898" xr:uid="{00000000-0005-0000-0000-000006470000}"/>
    <cellStyle name="Výstup 6 4" xfId="14254" xr:uid="{00000000-0005-0000-0000-000007470000}"/>
    <cellStyle name="Výstup 6 4 2" xfId="15848" xr:uid="{00000000-0005-0000-0000-000008470000}"/>
    <cellStyle name="Výstup 6 4 2 2" xfId="21673" xr:uid="{00000000-0005-0000-0000-000009470000}"/>
    <cellStyle name="Výstup 6 4 3" xfId="20151" xr:uid="{00000000-0005-0000-0000-00000A470000}"/>
    <cellStyle name="Výstup 6 5" xfId="14702" xr:uid="{00000000-0005-0000-0000-00000B470000}"/>
    <cellStyle name="Výstup 6 5 2" xfId="20530" xr:uid="{00000000-0005-0000-0000-00000C470000}"/>
    <cellStyle name="Výstup 6 6" xfId="16658" xr:uid="{00000000-0005-0000-0000-00000D470000}"/>
    <cellStyle name="Výstup 6 6 2" xfId="22482" xr:uid="{00000000-0005-0000-0000-00000E470000}"/>
    <cellStyle name="Výstup 6 7" xfId="17171" xr:uid="{00000000-0005-0000-0000-00000F470000}"/>
    <cellStyle name="Výstup 6 7 2" xfId="22995" xr:uid="{00000000-0005-0000-0000-000010470000}"/>
    <cellStyle name="Výstup 6 8" xfId="17671" xr:uid="{00000000-0005-0000-0000-000011470000}"/>
    <cellStyle name="Výstup 6 8 2" xfId="23495" xr:uid="{00000000-0005-0000-0000-000012470000}"/>
    <cellStyle name="Výstup 6 9" xfId="18128" xr:uid="{00000000-0005-0000-0000-000013470000}"/>
    <cellStyle name="Výstup 6 9 2" xfId="23952" xr:uid="{00000000-0005-0000-0000-000014470000}"/>
    <cellStyle name="Výstup 7" xfId="13320" xr:uid="{00000000-0005-0000-0000-000015470000}"/>
    <cellStyle name="Výstup 7 2" xfId="14958" xr:uid="{00000000-0005-0000-0000-000016470000}"/>
    <cellStyle name="Výstup 7 2 2" xfId="20783" xr:uid="{00000000-0005-0000-0000-000017470000}"/>
    <cellStyle name="Výstup 7 3" xfId="19259" xr:uid="{00000000-0005-0000-0000-000018470000}"/>
    <cellStyle name="Výstup 8" xfId="13663" xr:uid="{00000000-0005-0000-0000-000019470000}"/>
    <cellStyle name="Výstup 8 2" xfId="15299" xr:uid="{00000000-0005-0000-0000-00001A470000}"/>
    <cellStyle name="Výstup 8 2 2" xfId="21124" xr:uid="{00000000-0005-0000-0000-00001B470000}"/>
    <cellStyle name="Výstup 8 3" xfId="19600" xr:uid="{00000000-0005-0000-0000-00001C470000}"/>
    <cellStyle name="Výstup 9" xfId="16298" xr:uid="{00000000-0005-0000-0000-00001D470000}"/>
    <cellStyle name="Výstup 9 2" xfId="22122" xr:uid="{00000000-0005-0000-0000-00001E470000}"/>
    <cellStyle name="Vysvětlující text" xfId="47" xr:uid="{00000000-0005-0000-0000-00001F470000}"/>
    <cellStyle name="Zvýraznění 1" xfId="48" xr:uid="{00000000-0005-0000-0000-000020470000}"/>
    <cellStyle name="Zvýraznění 2" xfId="49" xr:uid="{00000000-0005-0000-0000-000021470000}"/>
    <cellStyle name="Zvýraznění 3" xfId="50" xr:uid="{00000000-0005-0000-0000-000022470000}"/>
    <cellStyle name="Zvýraznění 4" xfId="51" xr:uid="{00000000-0005-0000-0000-000023470000}"/>
    <cellStyle name="Zvýraznění 5" xfId="52" xr:uid="{00000000-0005-0000-0000-000024470000}"/>
    <cellStyle name="Zvýraznění 6" xfId="53" xr:uid="{00000000-0005-0000-0000-000025470000}"/>
    <cellStyle name="Акцент1 10" xfId="3281" xr:uid="{00000000-0005-0000-0000-000026470000}"/>
    <cellStyle name="Акцент1 10 10" xfId="3282" xr:uid="{00000000-0005-0000-0000-000027470000}"/>
    <cellStyle name="Акцент1 10 2" xfId="3283" xr:uid="{00000000-0005-0000-0000-000028470000}"/>
    <cellStyle name="Акцент1 10 3" xfId="3284" xr:uid="{00000000-0005-0000-0000-000029470000}"/>
    <cellStyle name="Акцент1 10 4" xfId="3285" xr:uid="{00000000-0005-0000-0000-00002A470000}"/>
    <cellStyle name="Акцент1 10 5" xfId="3286" xr:uid="{00000000-0005-0000-0000-00002B470000}"/>
    <cellStyle name="Акцент1 10 6" xfId="3287" xr:uid="{00000000-0005-0000-0000-00002C470000}"/>
    <cellStyle name="Акцент1 10 7" xfId="3288" xr:uid="{00000000-0005-0000-0000-00002D470000}"/>
    <cellStyle name="Акцент1 10 8" xfId="3289" xr:uid="{00000000-0005-0000-0000-00002E470000}"/>
    <cellStyle name="Акцент1 10 9" xfId="3290" xr:uid="{00000000-0005-0000-0000-00002F470000}"/>
    <cellStyle name="Акцент1 11" xfId="3291" xr:uid="{00000000-0005-0000-0000-000030470000}"/>
    <cellStyle name="Акцент1 11 10" xfId="3292" xr:uid="{00000000-0005-0000-0000-000031470000}"/>
    <cellStyle name="Акцент1 11 2" xfId="3293" xr:uid="{00000000-0005-0000-0000-000032470000}"/>
    <cellStyle name="Акцент1 11 3" xfId="3294" xr:uid="{00000000-0005-0000-0000-000033470000}"/>
    <cellStyle name="Акцент1 11 4" xfId="3295" xr:uid="{00000000-0005-0000-0000-000034470000}"/>
    <cellStyle name="Акцент1 11 5" xfId="3296" xr:uid="{00000000-0005-0000-0000-000035470000}"/>
    <cellStyle name="Акцент1 11 6" xfId="3297" xr:uid="{00000000-0005-0000-0000-000036470000}"/>
    <cellStyle name="Акцент1 11 7" xfId="3298" xr:uid="{00000000-0005-0000-0000-000037470000}"/>
    <cellStyle name="Акцент1 11 8" xfId="3299" xr:uid="{00000000-0005-0000-0000-000038470000}"/>
    <cellStyle name="Акцент1 11 9" xfId="3300" xr:uid="{00000000-0005-0000-0000-000039470000}"/>
    <cellStyle name="Акцент1 12" xfId="3301" xr:uid="{00000000-0005-0000-0000-00003A470000}"/>
    <cellStyle name="Акцент1 12 10" xfId="3302" xr:uid="{00000000-0005-0000-0000-00003B470000}"/>
    <cellStyle name="Акцент1 12 2" xfId="3303" xr:uid="{00000000-0005-0000-0000-00003C470000}"/>
    <cellStyle name="Акцент1 12 3" xfId="3304" xr:uid="{00000000-0005-0000-0000-00003D470000}"/>
    <cellStyle name="Акцент1 12 4" xfId="3305" xr:uid="{00000000-0005-0000-0000-00003E470000}"/>
    <cellStyle name="Акцент1 12 5" xfId="3306" xr:uid="{00000000-0005-0000-0000-00003F470000}"/>
    <cellStyle name="Акцент1 12 6" xfId="3307" xr:uid="{00000000-0005-0000-0000-000040470000}"/>
    <cellStyle name="Акцент1 12 7" xfId="3308" xr:uid="{00000000-0005-0000-0000-000041470000}"/>
    <cellStyle name="Акцент1 12 8" xfId="3309" xr:uid="{00000000-0005-0000-0000-000042470000}"/>
    <cellStyle name="Акцент1 12 9" xfId="3310" xr:uid="{00000000-0005-0000-0000-000043470000}"/>
    <cellStyle name="Акцент1 13" xfId="3311" xr:uid="{00000000-0005-0000-0000-000044470000}"/>
    <cellStyle name="Акцент1 13 10" xfId="3312" xr:uid="{00000000-0005-0000-0000-000045470000}"/>
    <cellStyle name="Акцент1 13 2" xfId="3313" xr:uid="{00000000-0005-0000-0000-000046470000}"/>
    <cellStyle name="Акцент1 13 3" xfId="3314" xr:uid="{00000000-0005-0000-0000-000047470000}"/>
    <cellStyle name="Акцент1 13 4" xfId="3315" xr:uid="{00000000-0005-0000-0000-000048470000}"/>
    <cellStyle name="Акцент1 13 5" xfId="3316" xr:uid="{00000000-0005-0000-0000-000049470000}"/>
    <cellStyle name="Акцент1 13 6" xfId="3317" xr:uid="{00000000-0005-0000-0000-00004A470000}"/>
    <cellStyle name="Акцент1 13 7" xfId="3318" xr:uid="{00000000-0005-0000-0000-00004B470000}"/>
    <cellStyle name="Акцент1 13 8" xfId="3319" xr:uid="{00000000-0005-0000-0000-00004C470000}"/>
    <cellStyle name="Акцент1 13 9" xfId="3320" xr:uid="{00000000-0005-0000-0000-00004D470000}"/>
    <cellStyle name="Акцент1 14" xfId="3321" xr:uid="{00000000-0005-0000-0000-00004E470000}"/>
    <cellStyle name="Акцент1 14 10" xfId="3322" xr:uid="{00000000-0005-0000-0000-00004F470000}"/>
    <cellStyle name="Акцент1 14 2" xfId="3323" xr:uid="{00000000-0005-0000-0000-000050470000}"/>
    <cellStyle name="Акцент1 14 3" xfId="3324" xr:uid="{00000000-0005-0000-0000-000051470000}"/>
    <cellStyle name="Акцент1 14 4" xfId="3325" xr:uid="{00000000-0005-0000-0000-000052470000}"/>
    <cellStyle name="Акцент1 14 5" xfId="3326" xr:uid="{00000000-0005-0000-0000-000053470000}"/>
    <cellStyle name="Акцент1 14 6" xfId="3327" xr:uid="{00000000-0005-0000-0000-000054470000}"/>
    <cellStyle name="Акцент1 14 7" xfId="3328" xr:uid="{00000000-0005-0000-0000-000055470000}"/>
    <cellStyle name="Акцент1 14 8" xfId="3329" xr:uid="{00000000-0005-0000-0000-000056470000}"/>
    <cellStyle name="Акцент1 14 9" xfId="3330" xr:uid="{00000000-0005-0000-0000-000057470000}"/>
    <cellStyle name="Акцент1 15" xfId="3331" xr:uid="{00000000-0005-0000-0000-000058470000}"/>
    <cellStyle name="Акцент1 15 2" xfId="3332" xr:uid="{00000000-0005-0000-0000-000059470000}"/>
    <cellStyle name="Акцент1 15 3" xfId="3333" xr:uid="{00000000-0005-0000-0000-00005A470000}"/>
    <cellStyle name="Акцент1 15 4" xfId="3334" xr:uid="{00000000-0005-0000-0000-00005B470000}"/>
    <cellStyle name="Акцент1 15 5" xfId="3335" xr:uid="{00000000-0005-0000-0000-00005C470000}"/>
    <cellStyle name="Акцент1 15 6" xfId="3336" xr:uid="{00000000-0005-0000-0000-00005D470000}"/>
    <cellStyle name="Акцент1 15 7" xfId="3337" xr:uid="{00000000-0005-0000-0000-00005E470000}"/>
    <cellStyle name="Акцент1 15 8" xfId="3338" xr:uid="{00000000-0005-0000-0000-00005F470000}"/>
    <cellStyle name="Акцент1 16" xfId="3339" xr:uid="{00000000-0005-0000-0000-000060470000}"/>
    <cellStyle name="Акцент1 16 2" xfId="3340" xr:uid="{00000000-0005-0000-0000-000061470000}"/>
    <cellStyle name="Акцент1 16 3" xfId="3341" xr:uid="{00000000-0005-0000-0000-000062470000}"/>
    <cellStyle name="Акцент1 16 4" xfId="3342" xr:uid="{00000000-0005-0000-0000-000063470000}"/>
    <cellStyle name="Акцент1 16 5" xfId="3343" xr:uid="{00000000-0005-0000-0000-000064470000}"/>
    <cellStyle name="Акцент1 16 6" xfId="3344" xr:uid="{00000000-0005-0000-0000-000065470000}"/>
    <cellStyle name="Акцент1 16 7" xfId="3345" xr:uid="{00000000-0005-0000-0000-000066470000}"/>
    <cellStyle name="Акцент1 16 8" xfId="3346" xr:uid="{00000000-0005-0000-0000-000067470000}"/>
    <cellStyle name="Акцент1 17" xfId="3347" xr:uid="{00000000-0005-0000-0000-000068470000}"/>
    <cellStyle name="Акцент1 17 2" xfId="3348" xr:uid="{00000000-0005-0000-0000-000069470000}"/>
    <cellStyle name="Акцент1 17 3" xfId="3349" xr:uid="{00000000-0005-0000-0000-00006A470000}"/>
    <cellStyle name="Акцент1 17 4" xfId="3350" xr:uid="{00000000-0005-0000-0000-00006B470000}"/>
    <cellStyle name="Акцент1 17 5" xfId="3351" xr:uid="{00000000-0005-0000-0000-00006C470000}"/>
    <cellStyle name="Акцент1 18" xfId="3352" xr:uid="{00000000-0005-0000-0000-00006D470000}"/>
    <cellStyle name="Акцент1 18 2" xfId="3353" xr:uid="{00000000-0005-0000-0000-00006E470000}"/>
    <cellStyle name="Акцент1 18 3" xfId="3354" xr:uid="{00000000-0005-0000-0000-00006F470000}"/>
    <cellStyle name="Акцент1 18 4" xfId="3355" xr:uid="{00000000-0005-0000-0000-000070470000}"/>
    <cellStyle name="Акцент1 18 5" xfId="3356" xr:uid="{00000000-0005-0000-0000-000071470000}"/>
    <cellStyle name="Акцент1 19" xfId="3357" xr:uid="{00000000-0005-0000-0000-000072470000}"/>
    <cellStyle name="Акцент1 19 2" xfId="3358" xr:uid="{00000000-0005-0000-0000-000073470000}"/>
    <cellStyle name="Акцент1 19 3" xfId="3359" xr:uid="{00000000-0005-0000-0000-000074470000}"/>
    <cellStyle name="Акцент1 19 4" xfId="3360" xr:uid="{00000000-0005-0000-0000-000075470000}"/>
    <cellStyle name="Акцент1 19 5" xfId="3361" xr:uid="{00000000-0005-0000-0000-000076470000}"/>
    <cellStyle name="Акцент1 2" xfId="3362" xr:uid="{00000000-0005-0000-0000-000077470000}"/>
    <cellStyle name="Акцент1 2 10" xfId="3363" xr:uid="{00000000-0005-0000-0000-000078470000}"/>
    <cellStyle name="Акцент1 2 2" xfId="3364" xr:uid="{00000000-0005-0000-0000-000079470000}"/>
    <cellStyle name="Акцент1 2 3" xfId="3365" xr:uid="{00000000-0005-0000-0000-00007A470000}"/>
    <cellStyle name="Акцент1 2 4" xfId="3366" xr:uid="{00000000-0005-0000-0000-00007B470000}"/>
    <cellStyle name="Акцент1 2 5" xfId="3367" xr:uid="{00000000-0005-0000-0000-00007C470000}"/>
    <cellStyle name="Акцент1 2 6" xfId="3368" xr:uid="{00000000-0005-0000-0000-00007D470000}"/>
    <cellStyle name="Акцент1 2 7" xfId="3369" xr:uid="{00000000-0005-0000-0000-00007E470000}"/>
    <cellStyle name="Акцент1 2 8" xfId="3370" xr:uid="{00000000-0005-0000-0000-00007F470000}"/>
    <cellStyle name="Акцент1 2 9" xfId="3371" xr:uid="{00000000-0005-0000-0000-000080470000}"/>
    <cellStyle name="Акцент1 20" xfId="3372" xr:uid="{00000000-0005-0000-0000-000081470000}"/>
    <cellStyle name="Акцент1 21" xfId="3373" xr:uid="{00000000-0005-0000-0000-000082470000}"/>
    <cellStyle name="Акцент1 22" xfId="3374" xr:uid="{00000000-0005-0000-0000-000083470000}"/>
    <cellStyle name="Акцент1 23" xfId="3375" xr:uid="{00000000-0005-0000-0000-000084470000}"/>
    <cellStyle name="Акцент1 24" xfId="14661" xr:uid="{00000000-0005-0000-0000-000085470000}"/>
    <cellStyle name="Акцент1 3" xfId="3376" xr:uid="{00000000-0005-0000-0000-000086470000}"/>
    <cellStyle name="Акцент1 3 10" xfId="3377" xr:uid="{00000000-0005-0000-0000-000087470000}"/>
    <cellStyle name="Акцент1 3 2" xfId="3378" xr:uid="{00000000-0005-0000-0000-000088470000}"/>
    <cellStyle name="Акцент1 3 3" xfId="3379" xr:uid="{00000000-0005-0000-0000-000089470000}"/>
    <cellStyle name="Акцент1 3 4" xfId="3380" xr:uid="{00000000-0005-0000-0000-00008A470000}"/>
    <cellStyle name="Акцент1 3 5" xfId="3381" xr:uid="{00000000-0005-0000-0000-00008B470000}"/>
    <cellStyle name="Акцент1 3 6" xfId="3382" xr:uid="{00000000-0005-0000-0000-00008C470000}"/>
    <cellStyle name="Акцент1 3 7" xfId="3383" xr:uid="{00000000-0005-0000-0000-00008D470000}"/>
    <cellStyle name="Акцент1 3 8" xfId="3384" xr:uid="{00000000-0005-0000-0000-00008E470000}"/>
    <cellStyle name="Акцент1 3 9" xfId="3385" xr:uid="{00000000-0005-0000-0000-00008F470000}"/>
    <cellStyle name="Акцент1 4" xfId="3386" xr:uid="{00000000-0005-0000-0000-000090470000}"/>
    <cellStyle name="Акцент1 4 10" xfId="3387" xr:uid="{00000000-0005-0000-0000-000091470000}"/>
    <cellStyle name="Акцент1 4 2" xfId="3388" xr:uid="{00000000-0005-0000-0000-000092470000}"/>
    <cellStyle name="Акцент1 4 3" xfId="3389" xr:uid="{00000000-0005-0000-0000-000093470000}"/>
    <cellStyle name="Акцент1 4 4" xfId="3390" xr:uid="{00000000-0005-0000-0000-000094470000}"/>
    <cellStyle name="Акцент1 4 5" xfId="3391" xr:uid="{00000000-0005-0000-0000-000095470000}"/>
    <cellStyle name="Акцент1 4 6" xfId="3392" xr:uid="{00000000-0005-0000-0000-000096470000}"/>
    <cellStyle name="Акцент1 4 7" xfId="3393" xr:uid="{00000000-0005-0000-0000-000097470000}"/>
    <cellStyle name="Акцент1 4 8" xfId="3394" xr:uid="{00000000-0005-0000-0000-000098470000}"/>
    <cellStyle name="Акцент1 4 9" xfId="3395" xr:uid="{00000000-0005-0000-0000-000099470000}"/>
    <cellStyle name="Акцент1 5" xfId="3396" xr:uid="{00000000-0005-0000-0000-00009A470000}"/>
    <cellStyle name="Акцент1 5 10" xfId="3397" xr:uid="{00000000-0005-0000-0000-00009B470000}"/>
    <cellStyle name="Акцент1 5 2" xfId="3398" xr:uid="{00000000-0005-0000-0000-00009C470000}"/>
    <cellStyle name="Акцент1 5 3" xfId="3399" xr:uid="{00000000-0005-0000-0000-00009D470000}"/>
    <cellStyle name="Акцент1 5 4" xfId="3400" xr:uid="{00000000-0005-0000-0000-00009E470000}"/>
    <cellStyle name="Акцент1 5 5" xfId="3401" xr:uid="{00000000-0005-0000-0000-00009F470000}"/>
    <cellStyle name="Акцент1 5 6" xfId="3402" xr:uid="{00000000-0005-0000-0000-0000A0470000}"/>
    <cellStyle name="Акцент1 5 7" xfId="3403" xr:uid="{00000000-0005-0000-0000-0000A1470000}"/>
    <cellStyle name="Акцент1 5 8" xfId="3404" xr:uid="{00000000-0005-0000-0000-0000A2470000}"/>
    <cellStyle name="Акцент1 5 9" xfId="3405" xr:uid="{00000000-0005-0000-0000-0000A3470000}"/>
    <cellStyle name="Акцент1 6" xfId="3406" xr:uid="{00000000-0005-0000-0000-0000A4470000}"/>
    <cellStyle name="Акцент1 6 10" xfId="3407" xr:uid="{00000000-0005-0000-0000-0000A5470000}"/>
    <cellStyle name="Акцент1 6 2" xfId="3408" xr:uid="{00000000-0005-0000-0000-0000A6470000}"/>
    <cellStyle name="Акцент1 6 3" xfId="3409" xr:uid="{00000000-0005-0000-0000-0000A7470000}"/>
    <cellStyle name="Акцент1 6 4" xfId="3410" xr:uid="{00000000-0005-0000-0000-0000A8470000}"/>
    <cellStyle name="Акцент1 6 5" xfId="3411" xr:uid="{00000000-0005-0000-0000-0000A9470000}"/>
    <cellStyle name="Акцент1 6 6" xfId="3412" xr:uid="{00000000-0005-0000-0000-0000AA470000}"/>
    <cellStyle name="Акцент1 6 7" xfId="3413" xr:uid="{00000000-0005-0000-0000-0000AB470000}"/>
    <cellStyle name="Акцент1 6 8" xfId="3414" xr:uid="{00000000-0005-0000-0000-0000AC470000}"/>
    <cellStyle name="Акцент1 6 9" xfId="3415" xr:uid="{00000000-0005-0000-0000-0000AD470000}"/>
    <cellStyle name="Акцент1 7" xfId="3416" xr:uid="{00000000-0005-0000-0000-0000AE470000}"/>
    <cellStyle name="Акцент1 7 10" xfId="3417" xr:uid="{00000000-0005-0000-0000-0000AF470000}"/>
    <cellStyle name="Акцент1 7 2" xfId="3418" xr:uid="{00000000-0005-0000-0000-0000B0470000}"/>
    <cellStyle name="Акцент1 7 3" xfId="3419" xr:uid="{00000000-0005-0000-0000-0000B1470000}"/>
    <cellStyle name="Акцент1 7 4" xfId="3420" xr:uid="{00000000-0005-0000-0000-0000B2470000}"/>
    <cellStyle name="Акцент1 7 5" xfId="3421" xr:uid="{00000000-0005-0000-0000-0000B3470000}"/>
    <cellStyle name="Акцент1 7 6" xfId="3422" xr:uid="{00000000-0005-0000-0000-0000B4470000}"/>
    <cellStyle name="Акцент1 7 7" xfId="3423" xr:uid="{00000000-0005-0000-0000-0000B5470000}"/>
    <cellStyle name="Акцент1 7 8" xfId="3424" xr:uid="{00000000-0005-0000-0000-0000B6470000}"/>
    <cellStyle name="Акцент1 7 9" xfId="3425" xr:uid="{00000000-0005-0000-0000-0000B7470000}"/>
    <cellStyle name="Акцент1 8" xfId="3426" xr:uid="{00000000-0005-0000-0000-0000B8470000}"/>
    <cellStyle name="Акцент1 8 10" xfId="3427" xr:uid="{00000000-0005-0000-0000-0000B9470000}"/>
    <cellStyle name="Акцент1 8 2" xfId="3428" xr:uid="{00000000-0005-0000-0000-0000BA470000}"/>
    <cellStyle name="Акцент1 8 3" xfId="3429" xr:uid="{00000000-0005-0000-0000-0000BB470000}"/>
    <cellStyle name="Акцент1 8 4" xfId="3430" xr:uid="{00000000-0005-0000-0000-0000BC470000}"/>
    <cellStyle name="Акцент1 8 5" xfId="3431" xr:uid="{00000000-0005-0000-0000-0000BD470000}"/>
    <cellStyle name="Акцент1 8 6" xfId="3432" xr:uid="{00000000-0005-0000-0000-0000BE470000}"/>
    <cellStyle name="Акцент1 8 7" xfId="3433" xr:uid="{00000000-0005-0000-0000-0000BF470000}"/>
    <cellStyle name="Акцент1 8 8" xfId="3434" xr:uid="{00000000-0005-0000-0000-0000C0470000}"/>
    <cellStyle name="Акцент1 8 9" xfId="3435" xr:uid="{00000000-0005-0000-0000-0000C1470000}"/>
    <cellStyle name="Акцент1 9" xfId="3436" xr:uid="{00000000-0005-0000-0000-0000C2470000}"/>
    <cellStyle name="Акцент1 9 10" xfId="3437" xr:uid="{00000000-0005-0000-0000-0000C3470000}"/>
    <cellStyle name="Акцент1 9 2" xfId="3438" xr:uid="{00000000-0005-0000-0000-0000C4470000}"/>
    <cellStyle name="Акцент1 9 3" xfId="3439" xr:uid="{00000000-0005-0000-0000-0000C5470000}"/>
    <cellStyle name="Акцент1 9 4" xfId="3440" xr:uid="{00000000-0005-0000-0000-0000C6470000}"/>
    <cellStyle name="Акцент1 9 5" xfId="3441" xr:uid="{00000000-0005-0000-0000-0000C7470000}"/>
    <cellStyle name="Акцент1 9 6" xfId="3442" xr:uid="{00000000-0005-0000-0000-0000C8470000}"/>
    <cellStyle name="Акцент1 9 7" xfId="3443" xr:uid="{00000000-0005-0000-0000-0000C9470000}"/>
    <cellStyle name="Акцент1 9 8" xfId="3444" xr:uid="{00000000-0005-0000-0000-0000CA470000}"/>
    <cellStyle name="Акцент1 9 9" xfId="3445" xr:uid="{00000000-0005-0000-0000-0000CB470000}"/>
    <cellStyle name="Акцент2 10" xfId="3446" xr:uid="{00000000-0005-0000-0000-0000CC470000}"/>
    <cellStyle name="Акцент2 10 10" xfId="3447" xr:uid="{00000000-0005-0000-0000-0000CD470000}"/>
    <cellStyle name="Акцент2 10 2" xfId="3448" xr:uid="{00000000-0005-0000-0000-0000CE470000}"/>
    <cellStyle name="Акцент2 10 3" xfId="3449" xr:uid="{00000000-0005-0000-0000-0000CF470000}"/>
    <cellStyle name="Акцент2 10 4" xfId="3450" xr:uid="{00000000-0005-0000-0000-0000D0470000}"/>
    <cellStyle name="Акцент2 10 5" xfId="3451" xr:uid="{00000000-0005-0000-0000-0000D1470000}"/>
    <cellStyle name="Акцент2 10 6" xfId="3452" xr:uid="{00000000-0005-0000-0000-0000D2470000}"/>
    <cellStyle name="Акцент2 10 7" xfId="3453" xr:uid="{00000000-0005-0000-0000-0000D3470000}"/>
    <cellStyle name="Акцент2 10 8" xfId="3454" xr:uid="{00000000-0005-0000-0000-0000D4470000}"/>
    <cellStyle name="Акцент2 10 9" xfId="3455" xr:uid="{00000000-0005-0000-0000-0000D5470000}"/>
    <cellStyle name="Акцент2 11" xfId="3456" xr:uid="{00000000-0005-0000-0000-0000D6470000}"/>
    <cellStyle name="Акцент2 11 10" xfId="3457" xr:uid="{00000000-0005-0000-0000-0000D7470000}"/>
    <cellStyle name="Акцент2 11 2" xfId="3458" xr:uid="{00000000-0005-0000-0000-0000D8470000}"/>
    <cellStyle name="Акцент2 11 3" xfId="3459" xr:uid="{00000000-0005-0000-0000-0000D9470000}"/>
    <cellStyle name="Акцент2 11 4" xfId="3460" xr:uid="{00000000-0005-0000-0000-0000DA470000}"/>
    <cellStyle name="Акцент2 11 5" xfId="3461" xr:uid="{00000000-0005-0000-0000-0000DB470000}"/>
    <cellStyle name="Акцент2 11 6" xfId="3462" xr:uid="{00000000-0005-0000-0000-0000DC470000}"/>
    <cellStyle name="Акцент2 11 7" xfId="3463" xr:uid="{00000000-0005-0000-0000-0000DD470000}"/>
    <cellStyle name="Акцент2 11 8" xfId="3464" xr:uid="{00000000-0005-0000-0000-0000DE470000}"/>
    <cellStyle name="Акцент2 11 9" xfId="3465" xr:uid="{00000000-0005-0000-0000-0000DF470000}"/>
    <cellStyle name="Акцент2 12" xfId="3466" xr:uid="{00000000-0005-0000-0000-0000E0470000}"/>
    <cellStyle name="Акцент2 12 10" xfId="3467" xr:uid="{00000000-0005-0000-0000-0000E1470000}"/>
    <cellStyle name="Акцент2 12 2" xfId="3468" xr:uid="{00000000-0005-0000-0000-0000E2470000}"/>
    <cellStyle name="Акцент2 12 3" xfId="3469" xr:uid="{00000000-0005-0000-0000-0000E3470000}"/>
    <cellStyle name="Акцент2 12 4" xfId="3470" xr:uid="{00000000-0005-0000-0000-0000E4470000}"/>
    <cellStyle name="Акцент2 12 5" xfId="3471" xr:uid="{00000000-0005-0000-0000-0000E5470000}"/>
    <cellStyle name="Акцент2 12 6" xfId="3472" xr:uid="{00000000-0005-0000-0000-0000E6470000}"/>
    <cellStyle name="Акцент2 12 7" xfId="3473" xr:uid="{00000000-0005-0000-0000-0000E7470000}"/>
    <cellStyle name="Акцент2 12 8" xfId="3474" xr:uid="{00000000-0005-0000-0000-0000E8470000}"/>
    <cellStyle name="Акцент2 12 9" xfId="3475" xr:uid="{00000000-0005-0000-0000-0000E9470000}"/>
    <cellStyle name="Акцент2 13" xfId="3476" xr:uid="{00000000-0005-0000-0000-0000EA470000}"/>
    <cellStyle name="Акцент2 13 10" xfId="3477" xr:uid="{00000000-0005-0000-0000-0000EB470000}"/>
    <cellStyle name="Акцент2 13 2" xfId="3478" xr:uid="{00000000-0005-0000-0000-0000EC470000}"/>
    <cellStyle name="Акцент2 13 3" xfId="3479" xr:uid="{00000000-0005-0000-0000-0000ED470000}"/>
    <cellStyle name="Акцент2 13 4" xfId="3480" xr:uid="{00000000-0005-0000-0000-0000EE470000}"/>
    <cellStyle name="Акцент2 13 5" xfId="3481" xr:uid="{00000000-0005-0000-0000-0000EF470000}"/>
    <cellStyle name="Акцент2 13 6" xfId="3482" xr:uid="{00000000-0005-0000-0000-0000F0470000}"/>
    <cellStyle name="Акцент2 13 7" xfId="3483" xr:uid="{00000000-0005-0000-0000-0000F1470000}"/>
    <cellStyle name="Акцент2 13 8" xfId="3484" xr:uid="{00000000-0005-0000-0000-0000F2470000}"/>
    <cellStyle name="Акцент2 13 9" xfId="3485" xr:uid="{00000000-0005-0000-0000-0000F3470000}"/>
    <cellStyle name="Акцент2 14" xfId="3486" xr:uid="{00000000-0005-0000-0000-0000F4470000}"/>
    <cellStyle name="Акцент2 14 10" xfId="3487" xr:uid="{00000000-0005-0000-0000-0000F5470000}"/>
    <cellStyle name="Акцент2 14 2" xfId="3488" xr:uid="{00000000-0005-0000-0000-0000F6470000}"/>
    <cellStyle name="Акцент2 14 3" xfId="3489" xr:uid="{00000000-0005-0000-0000-0000F7470000}"/>
    <cellStyle name="Акцент2 14 4" xfId="3490" xr:uid="{00000000-0005-0000-0000-0000F8470000}"/>
    <cellStyle name="Акцент2 14 5" xfId="3491" xr:uid="{00000000-0005-0000-0000-0000F9470000}"/>
    <cellStyle name="Акцент2 14 6" xfId="3492" xr:uid="{00000000-0005-0000-0000-0000FA470000}"/>
    <cellStyle name="Акцент2 14 7" xfId="3493" xr:uid="{00000000-0005-0000-0000-0000FB470000}"/>
    <cellStyle name="Акцент2 14 8" xfId="3494" xr:uid="{00000000-0005-0000-0000-0000FC470000}"/>
    <cellStyle name="Акцент2 14 9" xfId="3495" xr:uid="{00000000-0005-0000-0000-0000FD470000}"/>
    <cellStyle name="Акцент2 15" xfId="3496" xr:uid="{00000000-0005-0000-0000-0000FE470000}"/>
    <cellStyle name="Акцент2 15 2" xfId="3497" xr:uid="{00000000-0005-0000-0000-0000FF470000}"/>
    <cellStyle name="Акцент2 15 3" xfId="3498" xr:uid="{00000000-0005-0000-0000-000000480000}"/>
    <cellStyle name="Акцент2 15 4" xfId="3499" xr:uid="{00000000-0005-0000-0000-000001480000}"/>
    <cellStyle name="Акцент2 15 5" xfId="3500" xr:uid="{00000000-0005-0000-0000-000002480000}"/>
    <cellStyle name="Акцент2 15 6" xfId="3501" xr:uid="{00000000-0005-0000-0000-000003480000}"/>
    <cellStyle name="Акцент2 15 7" xfId="3502" xr:uid="{00000000-0005-0000-0000-000004480000}"/>
    <cellStyle name="Акцент2 15 8" xfId="3503" xr:uid="{00000000-0005-0000-0000-000005480000}"/>
    <cellStyle name="Акцент2 16" xfId="3504" xr:uid="{00000000-0005-0000-0000-000006480000}"/>
    <cellStyle name="Акцент2 16 2" xfId="3505" xr:uid="{00000000-0005-0000-0000-000007480000}"/>
    <cellStyle name="Акцент2 16 3" xfId="3506" xr:uid="{00000000-0005-0000-0000-000008480000}"/>
    <cellStyle name="Акцент2 16 4" xfId="3507" xr:uid="{00000000-0005-0000-0000-000009480000}"/>
    <cellStyle name="Акцент2 16 5" xfId="3508" xr:uid="{00000000-0005-0000-0000-00000A480000}"/>
    <cellStyle name="Акцент2 16 6" xfId="3509" xr:uid="{00000000-0005-0000-0000-00000B480000}"/>
    <cellStyle name="Акцент2 16 7" xfId="3510" xr:uid="{00000000-0005-0000-0000-00000C480000}"/>
    <cellStyle name="Акцент2 16 8" xfId="3511" xr:uid="{00000000-0005-0000-0000-00000D480000}"/>
    <cellStyle name="Акцент2 17" xfId="3512" xr:uid="{00000000-0005-0000-0000-00000E480000}"/>
    <cellStyle name="Акцент2 17 2" xfId="3513" xr:uid="{00000000-0005-0000-0000-00000F480000}"/>
    <cellStyle name="Акцент2 17 3" xfId="3514" xr:uid="{00000000-0005-0000-0000-000010480000}"/>
    <cellStyle name="Акцент2 17 4" xfId="3515" xr:uid="{00000000-0005-0000-0000-000011480000}"/>
    <cellStyle name="Акцент2 17 5" xfId="3516" xr:uid="{00000000-0005-0000-0000-000012480000}"/>
    <cellStyle name="Акцент2 18" xfId="3517" xr:uid="{00000000-0005-0000-0000-000013480000}"/>
    <cellStyle name="Акцент2 18 2" xfId="3518" xr:uid="{00000000-0005-0000-0000-000014480000}"/>
    <cellStyle name="Акцент2 18 3" xfId="3519" xr:uid="{00000000-0005-0000-0000-000015480000}"/>
    <cellStyle name="Акцент2 18 4" xfId="3520" xr:uid="{00000000-0005-0000-0000-000016480000}"/>
    <cellStyle name="Акцент2 18 5" xfId="3521" xr:uid="{00000000-0005-0000-0000-000017480000}"/>
    <cellStyle name="Акцент2 19" xfId="3522" xr:uid="{00000000-0005-0000-0000-000018480000}"/>
    <cellStyle name="Акцент2 19 2" xfId="3523" xr:uid="{00000000-0005-0000-0000-000019480000}"/>
    <cellStyle name="Акцент2 19 3" xfId="3524" xr:uid="{00000000-0005-0000-0000-00001A480000}"/>
    <cellStyle name="Акцент2 19 4" xfId="3525" xr:uid="{00000000-0005-0000-0000-00001B480000}"/>
    <cellStyle name="Акцент2 19 5" xfId="3526" xr:uid="{00000000-0005-0000-0000-00001C480000}"/>
    <cellStyle name="Акцент2 2" xfId="3527" xr:uid="{00000000-0005-0000-0000-00001D480000}"/>
    <cellStyle name="Акцент2 2 10" xfId="3528" xr:uid="{00000000-0005-0000-0000-00001E480000}"/>
    <cellStyle name="Акцент2 2 2" xfId="3529" xr:uid="{00000000-0005-0000-0000-00001F480000}"/>
    <cellStyle name="Акцент2 2 3" xfId="3530" xr:uid="{00000000-0005-0000-0000-000020480000}"/>
    <cellStyle name="Акцент2 2 4" xfId="3531" xr:uid="{00000000-0005-0000-0000-000021480000}"/>
    <cellStyle name="Акцент2 2 5" xfId="3532" xr:uid="{00000000-0005-0000-0000-000022480000}"/>
    <cellStyle name="Акцент2 2 6" xfId="3533" xr:uid="{00000000-0005-0000-0000-000023480000}"/>
    <cellStyle name="Акцент2 2 7" xfId="3534" xr:uid="{00000000-0005-0000-0000-000024480000}"/>
    <cellStyle name="Акцент2 2 8" xfId="3535" xr:uid="{00000000-0005-0000-0000-000025480000}"/>
    <cellStyle name="Акцент2 2 9" xfId="3536" xr:uid="{00000000-0005-0000-0000-000026480000}"/>
    <cellStyle name="Акцент2 20" xfId="3537" xr:uid="{00000000-0005-0000-0000-000027480000}"/>
    <cellStyle name="Акцент2 21" xfId="3538" xr:uid="{00000000-0005-0000-0000-000028480000}"/>
    <cellStyle name="Акцент2 22" xfId="3539" xr:uid="{00000000-0005-0000-0000-000029480000}"/>
    <cellStyle name="Акцент2 23" xfId="3540" xr:uid="{00000000-0005-0000-0000-00002A480000}"/>
    <cellStyle name="Акцент2 24" xfId="14576" xr:uid="{00000000-0005-0000-0000-00002B480000}"/>
    <cellStyle name="Акцент2 3" xfId="3541" xr:uid="{00000000-0005-0000-0000-00002C480000}"/>
    <cellStyle name="Акцент2 3 10" xfId="3542" xr:uid="{00000000-0005-0000-0000-00002D480000}"/>
    <cellStyle name="Акцент2 3 2" xfId="3543" xr:uid="{00000000-0005-0000-0000-00002E480000}"/>
    <cellStyle name="Акцент2 3 3" xfId="3544" xr:uid="{00000000-0005-0000-0000-00002F480000}"/>
    <cellStyle name="Акцент2 3 4" xfId="3545" xr:uid="{00000000-0005-0000-0000-000030480000}"/>
    <cellStyle name="Акцент2 3 5" xfId="3546" xr:uid="{00000000-0005-0000-0000-000031480000}"/>
    <cellStyle name="Акцент2 3 6" xfId="3547" xr:uid="{00000000-0005-0000-0000-000032480000}"/>
    <cellStyle name="Акцент2 3 7" xfId="3548" xr:uid="{00000000-0005-0000-0000-000033480000}"/>
    <cellStyle name="Акцент2 3 8" xfId="3549" xr:uid="{00000000-0005-0000-0000-000034480000}"/>
    <cellStyle name="Акцент2 3 9" xfId="3550" xr:uid="{00000000-0005-0000-0000-000035480000}"/>
    <cellStyle name="Акцент2 4" xfId="3551" xr:uid="{00000000-0005-0000-0000-000036480000}"/>
    <cellStyle name="Акцент2 4 10" xfId="3552" xr:uid="{00000000-0005-0000-0000-000037480000}"/>
    <cellStyle name="Акцент2 4 2" xfId="3553" xr:uid="{00000000-0005-0000-0000-000038480000}"/>
    <cellStyle name="Акцент2 4 3" xfId="3554" xr:uid="{00000000-0005-0000-0000-000039480000}"/>
    <cellStyle name="Акцент2 4 4" xfId="3555" xr:uid="{00000000-0005-0000-0000-00003A480000}"/>
    <cellStyle name="Акцент2 4 5" xfId="3556" xr:uid="{00000000-0005-0000-0000-00003B480000}"/>
    <cellStyle name="Акцент2 4 6" xfId="3557" xr:uid="{00000000-0005-0000-0000-00003C480000}"/>
    <cellStyle name="Акцент2 4 7" xfId="3558" xr:uid="{00000000-0005-0000-0000-00003D480000}"/>
    <cellStyle name="Акцент2 4 8" xfId="3559" xr:uid="{00000000-0005-0000-0000-00003E480000}"/>
    <cellStyle name="Акцент2 4 9" xfId="3560" xr:uid="{00000000-0005-0000-0000-00003F480000}"/>
    <cellStyle name="Акцент2 5" xfId="3561" xr:uid="{00000000-0005-0000-0000-000040480000}"/>
    <cellStyle name="Акцент2 5 10" xfId="3562" xr:uid="{00000000-0005-0000-0000-000041480000}"/>
    <cellStyle name="Акцент2 5 2" xfId="3563" xr:uid="{00000000-0005-0000-0000-000042480000}"/>
    <cellStyle name="Акцент2 5 3" xfId="3564" xr:uid="{00000000-0005-0000-0000-000043480000}"/>
    <cellStyle name="Акцент2 5 4" xfId="3565" xr:uid="{00000000-0005-0000-0000-000044480000}"/>
    <cellStyle name="Акцент2 5 5" xfId="3566" xr:uid="{00000000-0005-0000-0000-000045480000}"/>
    <cellStyle name="Акцент2 5 6" xfId="3567" xr:uid="{00000000-0005-0000-0000-000046480000}"/>
    <cellStyle name="Акцент2 5 7" xfId="3568" xr:uid="{00000000-0005-0000-0000-000047480000}"/>
    <cellStyle name="Акцент2 5 8" xfId="3569" xr:uid="{00000000-0005-0000-0000-000048480000}"/>
    <cellStyle name="Акцент2 5 9" xfId="3570" xr:uid="{00000000-0005-0000-0000-000049480000}"/>
    <cellStyle name="Акцент2 6" xfId="3571" xr:uid="{00000000-0005-0000-0000-00004A480000}"/>
    <cellStyle name="Акцент2 6 10" xfId="3572" xr:uid="{00000000-0005-0000-0000-00004B480000}"/>
    <cellStyle name="Акцент2 6 2" xfId="3573" xr:uid="{00000000-0005-0000-0000-00004C480000}"/>
    <cellStyle name="Акцент2 6 3" xfId="3574" xr:uid="{00000000-0005-0000-0000-00004D480000}"/>
    <cellStyle name="Акцент2 6 4" xfId="3575" xr:uid="{00000000-0005-0000-0000-00004E480000}"/>
    <cellStyle name="Акцент2 6 5" xfId="3576" xr:uid="{00000000-0005-0000-0000-00004F480000}"/>
    <cellStyle name="Акцент2 6 6" xfId="3577" xr:uid="{00000000-0005-0000-0000-000050480000}"/>
    <cellStyle name="Акцент2 6 7" xfId="3578" xr:uid="{00000000-0005-0000-0000-000051480000}"/>
    <cellStyle name="Акцент2 6 8" xfId="3579" xr:uid="{00000000-0005-0000-0000-000052480000}"/>
    <cellStyle name="Акцент2 6 9" xfId="3580" xr:uid="{00000000-0005-0000-0000-000053480000}"/>
    <cellStyle name="Акцент2 7" xfId="3581" xr:uid="{00000000-0005-0000-0000-000054480000}"/>
    <cellStyle name="Акцент2 7 10" xfId="3582" xr:uid="{00000000-0005-0000-0000-000055480000}"/>
    <cellStyle name="Акцент2 7 2" xfId="3583" xr:uid="{00000000-0005-0000-0000-000056480000}"/>
    <cellStyle name="Акцент2 7 3" xfId="3584" xr:uid="{00000000-0005-0000-0000-000057480000}"/>
    <cellStyle name="Акцент2 7 4" xfId="3585" xr:uid="{00000000-0005-0000-0000-000058480000}"/>
    <cellStyle name="Акцент2 7 5" xfId="3586" xr:uid="{00000000-0005-0000-0000-000059480000}"/>
    <cellStyle name="Акцент2 7 6" xfId="3587" xr:uid="{00000000-0005-0000-0000-00005A480000}"/>
    <cellStyle name="Акцент2 7 7" xfId="3588" xr:uid="{00000000-0005-0000-0000-00005B480000}"/>
    <cellStyle name="Акцент2 7 8" xfId="3589" xr:uid="{00000000-0005-0000-0000-00005C480000}"/>
    <cellStyle name="Акцент2 7 9" xfId="3590" xr:uid="{00000000-0005-0000-0000-00005D480000}"/>
    <cellStyle name="Акцент2 8" xfId="3591" xr:uid="{00000000-0005-0000-0000-00005E480000}"/>
    <cellStyle name="Акцент2 8 10" xfId="3592" xr:uid="{00000000-0005-0000-0000-00005F480000}"/>
    <cellStyle name="Акцент2 8 2" xfId="3593" xr:uid="{00000000-0005-0000-0000-000060480000}"/>
    <cellStyle name="Акцент2 8 3" xfId="3594" xr:uid="{00000000-0005-0000-0000-000061480000}"/>
    <cellStyle name="Акцент2 8 4" xfId="3595" xr:uid="{00000000-0005-0000-0000-000062480000}"/>
    <cellStyle name="Акцент2 8 5" xfId="3596" xr:uid="{00000000-0005-0000-0000-000063480000}"/>
    <cellStyle name="Акцент2 8 6" xfId="3597" xr:uid="{00000000-0005-0000-0000-000064480000}"/>
    <cellStyle name="Акцент2 8 7" xfId="3598" xr:uid="{00000000-0005-0000-0000-000065480000}"/>
    <cellStyle name="Акцент2 8 8" xfId="3599" xr:uid="{00000000-0005-0000-0000-000066480000}"/>
    <cellStyle name="Акцент2 8 9" xfId="3600" xr:uid="{00000000-0005-0000-0000-000067480000}"/>
    <cellStyle name="Акцент2 9" xfId="3601" xr:uid="{00000000-0005-0000-0000-000068480000}"/>
    <cellStyle name="Акцент2 9 10" xfId="3602" xr:uid="{00000000-0005-0000-0000-000069480000}"/>
    <cellStyle name="Акцент2 9 2" xfId="3603" xr:uid="{00000000-0005-0000-0000-00006A480000}"/>
    <cellStyle name="Акцент2 9 3" xfId="3604" xr:uid="{00000000-0005-0000-0000-00006B480000}"/>
    <cellStyle name="Акцент2 9 4" xfId="3605" xr:uid="{00000000-0005-0000-0000-00006C480000}"/>
    <cellStyle name="Акцент2 9 5" xfId="3606" xr:uid="{00000000-0005-0000-0000-00006D480000}"/>
    <cellStyle name="Акцент2 9 6" xfId="3607" xr:uid="{00000000-0005-0000-0000-00006E480000}"/>
    <cellStyle name="Акцент2 9 7" xfId="3608" xr:uid="{00000000-0005-0000-0000-00006F480000}"/>
    <cellStyle name="Акцент2 9 8" xfId="3609" xr:uid="{00000000-0005-0000-0000-000070480000}"/>
    <cellStyle name="Акцент2 9 9" xfId="3610" xr:uid="{00000000-0005-0000-0000-000071480000}"/>
    <cellStyle name="Акцент3 10" xfId="3611" xr:uid="{00000000-0005-0000-0000-000072480000}"/>
    <cellStyle name="Акцент3 10 10" xfId="3612" xr:uid="{00000000-0005-0000-0000-000073480000}"/>
    <cellStyle name="Акцент3 10 2" xfId="3613" xr:uid="{00000000-0005-0000-0000-000074480000}"/>
    <cellStyle name="Акцент3 10 3" xfId="3614" xr:uid="{00000000-0005-0000-0000-000075480000}"/>
    <cellStyle name="Акцент3 10 4" xfId="3615" xr:uid="{00000000-0005-0000-0000-000076480000}"/>
    <cellStyle name="Акцент3 10 5" xfId="3616" xr:uid="{00000000-0005-0000-0000-000077480000}"/>
    <cellStyle name="Акцент3 10 6" xfId="3617" xr:uid="{00000000-0005-0000-0000-000078480000}"/>
    <cellStyle name="Акцент3 10 7" xfId="3618" xr:uid="{00000000-0005-0000-0000-000079480000}"/>
    <cellStyle name="Акцент3 10 8" xfId="3619" xr:uid="{00000000-0005-0000-0000-00007A480000}"/>
    <cellStyle name="Акцент3 10 9" xfId="3620" xr:uid="{00000000-0005-0000-0000-00007B480000}"/>
    <cellStyle name="Акцент3 11" xfId="3621" xr:uid="{00000000-0005-0000-0000-00007C480000}"/>
    <cellStyle name="Акцент3 11 10" xfId="3622" xr:uid="{00000000-0005-0000-0000-00007D480000}"/>
    <cellStyle name="Акцент3 11 2" xfId="3623" xr:uid="{00000000-0005-0000-0000-00007E480000}"/>
    <cellStyle name="Акцент3 11 3" xfId="3624" xr:uid="{00000000-0005-0000-0000-00007F480000}"/>
    <cellStyle name="Акцент3 11 4" xfId="3625" xr:uid="{00000000-0005-0000-0000-000080480000}"/>
    <cellStyle name="Акцент3 11 5" xfId="3626" xr:uid="{00000000-0005-0000-0000-000081480000}"/>
    <cellStyle name="Акцент3 11 6" xfId="3627" xr:uid="{00000000-0005-0000-0000-000082480000}"/>
    <cellStyle name="Акцент3 11 7" xfId="3628" xr:uid="{00000000-0005-0000-0000-000083480000}"/>
    <cellStyle name="Акцент3 11 8" xfId="3629" xr:uid="{00000000-0005-0000-0000-000084480000}"/>
    <cellStyle name="Акцент3 11 9" xfId="3630" xr:uid="{00000000-0005-0000-0000-000085480000}"/>
    <cellStyle name="Акцент3 12" xfId="3631" xr:uid="{00000000-0005-0000-0000-000086480000}"/>
    <cellStyle name="Акцент3 12 10" xfId="3632" xr:uid="{00000000-0005-0000-0000-000087480000}"/>
    <cellStyle name="Акцент3 12 2" xfId="3633" xr:uid="{00000000-0005-0000-0000-000088480000}"/>
    <cellStyle name="Акцент3 12 3" xfId="3634" xr:uid="{00000000-0005-0000-0000-000089480000}"/>
    <cellStyle name="Акцент3 12 4" xfId="3635" xr:uid="{00000000-0005-0000-0000-00008A480000}"/>
    <cellStyle name="Акцент3 12 5" xfId="3636" xr:uid="{00000000-0005-0000-0000-00008B480000}"/>
    <cellStyle name="Акцент3 12 6" xfId="3637" xr:uid="{00000000-0005-0000-0000-00008C480000}"/>
    <cellStyle name="Акцент3 12 7" xfId="3638" xr:uid="{00000000-0005-0000-0000-00008D480000}"/>
    <cellStyle name="Акцент3 12 8" xfId="3639" xr:uid="{00000000-0005-0000-0000-00008E480000}"/>
    <cellStyle name="Акцент3 12 9" xfId="3640" xr:uid="{00000000-0005-0000-0000-00008F480000}"/>
    <cellStyle name="Акцент3 13" xfId="3641" xr:uid="{00000000-0005-0000-0000-000090480000}"/>
    <cellStyle name="Акцент3 13 10" xfId="3642" xr:uid="{00000000-0005-0000-0000-000091480000}"/>
    <cellStyle name="Акцент3 13 2" xfId="3643" xr:uid="{00000000-0005-0000-0000-000092480000}"/>
    <cellStyle name="Акцент3 13 3" xfId="3644" xr:uid="{00000000-0005-0000-0000-000093480000}"/>
    <cellStyle name="Акцент3 13 4" xfId="3645" xr:uid="{00000000-0005-0000-0000-000094480000}"/>
    <cellStyle name="Акцент3 13 5" xfId="3646" xr:uid="{00000000-0005-0000-0000-000095480000}"/>
    <cellStyle name="Акцент3 13 6" xfId="3647" xr:uid="{00000000-0005-0000-0000-000096480000}"/>
    <cellStyle name="Акцент3 13 7" xfId="3648" xr:uid="{00000000-0005-0000-0000-000097480000}"/>
    <cellStyle name="Акцент3 13 8" xfId="3649" xr:uid="{00000000-0005-0000-0000-000098480000}"/>
    <cellStyle name="Акцент3 13 9" xfId="3650" xr:uid="{00000000-0005-0000-0000-000099480000}"/>
    <cellStyle name="Акцент3 14" xfId="3651" xr:uid="{00000000-0005-0000-0000-00009A480000}"/>
    <cellStyle name="Акцент3 14 10" xfId="3652" xr:uid="{00000000-0005-0000-0000-00009B480000}"/>
    <cellStyle name="Акцент3 14 2" xfId="3653" xr:uid="{00000000-0005-0000-0000-00009C480000}"/>
    <cellStyle name="Акцент3 14 3" xfId="3654" xr:uid="{00000000-0005-0000-0000-00009D480000}"/>
    <cellStyle name="Акцент3 14 4" xfId="3655" xr:uid="{00000000-0005-0000-0000-00009E480000}"/>
    <cellStyle name="Акцент3 14 5" xfId="3656" xr:uid="{00000000-0005-0000-0000-00009F480000}"/>
    <cellStyle name="Акцент3 14 6" xfId="3657" xr:uid="{00000000-0005-0000-0000-0000A0480000}"/>
    <cellStyle name="Акцент3 14 7" xfId="3658" xr:uid="{00000000-0005-0000-0000-0000A1480000}"/>
    <cellStyle name="Акцент3 14 8" xfId="3659" xr:uid="{00000000-0005-0000-0000-0000A2480000}"/>
    <cellStyle name="Акцент3 14 9" xfId="3660" xr:uid="{00000000-0005-0000-0000-0000A3480000}"/>
    <cellStyle name="Акцент3 15" xfId="3661" xr:uid="{00000000-0005-0000-0000-0000A4480000}"/>
    <cellStyle name="Акцент3 15 2" xfId="3662" xr:uid="{00000000-0005-0000-0000-0000A5480000}"/>
    <cellStyle name="Акцент3 15 3" xfId="3663" xr:uid="{00000000-0005-0000-0000-0000A6480000}"/>
    <cellStyle name="Акцент3 15 4" xfId="3664" xr:uid="{00000000-0005-0000-0000-0000A7480000}"/>
    <cellStyle name="Акцент3 15 5" xfId="3665" xr:uid="{00000000-0005-0000-0000-0000A8480000}"/>
    <cellStyle name="Акцент3 15 6" xfId="3666" xr:uid="{00000000-0005-0000-0000-0000A9480000}"/>
    <cellStyle name="Акцент3 15 7" xfId="3667" xr:uid="{00000000-0005-0000-0000-0000AA480000}"/>
    <cellStyle name="Акцент3 15 8" xfId="3668" xr:uid="{00000000-0005-0000-0000-0000AB480000}"/>
    <cellStyle name="Акцент3 16" xfId="3669" xr:uid="{00000000-0005-0000-0000-0000AC480000}"/>
    <cellStyle name="Акцент3 16 2" xfId="3670" xr:uid="{00000000-0005-0000-0000-0000AD480000}"/>
    <cellStyle name="Акцент3 16 3" xfId="3671" xr:uid="{00000000-0005-0000-0000-0000AE480000}"/>
    <cellStyle name="Акцент3 16 4" xfId="3672" xr:uid="{00000000-0005-0000-0000-0000AF480000}"/>
    <cellStyle name="Акцент3 16 5" xfId="3673" xr:uid="{00000000-0005-0000-0000-0000B0480000}"/>
    <cellStyle name="Акцент3 16 6" xfId="3674" xr:uid="{00000000-0005-0000-0000-0000B1480000}"/>
    <cellStyle name="Акцент3 16 7" xfId="3675" xr:uid="{00000000-0005-0000-0000-0000B2480000}"/>
    <cellStyle name="Акцент3 16 8" xfId="3676" xr:uid="{00000000-0005-0000-0000-0000B3480000}"/>
    <cellStyle name="Акцент3 17" xfId="3677" xr:uid="{00000000-0005-0000-0000-0000B4480000}"/>
    <cellStyle name="Акцент3 17 2" xfId="3678" xr:uid="{00000000-0005-0000-0000-0000B5480000}"/>
    <cellStyle name="Акцент3 17 3" xfId="3679" xr:uid="{00000000-0005-0000-0000-0000B6480000}"/>
    <cellStyle name="Акцент3 17 4" xfId="3680" xr:uid="{00000000-0005-0000-0000-0000B7480000}"/>
    <cellStyle name="Акцент3 17 5" xfId="3681" xr:uid="{00000000-0005-0000-0000-0000B8480000}"/>
    <cellStyle name="Акцент3 18" xfId="3682" xr:uid="{00000000-0005-0000-0000-0000B9480000}"/>
    <cellStyle name="Акцент3 18 2" xfId="3683" xr:uid="{00000000-0005-0000-0000-0000BA480000}"/>
    <cellStyle name="Акцент3 18 3" xfId="3684" xr:uid="{00000000-0005-0000-0000-0000BB480000}"/>
    <cellStyle name="Акцент3 18 4" xfId="3685" xr:uid="{00000000-0005-0000-0000-0000BC480000}"/>
    <cellStyle name="Акцент3 18 5" xfId="3686" xr:uid="{00000000-0005-0000-0000-0000BD480000}"/>
    <cellStyle name="Акцент3 19" xfId="3687" xr:uid="{00000000-0005-0000-0000-0000BE480000}"/>
    <cellStyle name="Акцент3 19 2" xfId="3688" xr:uid="{00000000-0005-0000-0000-0000BF480000}"/>
    <cellStyle name="Акцент3 19 3" xfId="3689" xr:uid="{00000000-0005-0000-0000-0000C0480000}"/>
    <cellStyle name="Акцент3 19 4" xfId="3690" xr:uid="{00000000-0005-0000-0000-0000C1480000}"/>
    <cellStyle name="Акцент3 19 5" xfId="3691" xr:uid="{00000000-0005-0000-0000-0000C2480000}"/>
    <cellStyle name="Акцент3 2" xfId="3692" xr:uid="{00000000-0005-0000-0000-0000C3480000}"/>
    <cellStyle name="Акцент3 2 10" xfId="3693" xr:uid="{00000000-0005-0000-0000-0000C4480000}"/>
    <cellStyle name="Акцент3 2 2" xfId="3694" xr:uid="{00000000-0005-0000-0000-0000C5480000}"/>
    <cellStyle name="Акцент3 2 3" xfId="3695" xr:uid="{00000000-0005-0000-0000-0000C6480000}"/>
    <cellStyle name="Акцент3 2 4" xfId="3696" xr:uid="{00000000-0005-0000-0000-0000C7480000}"/>
    <cellStyle name="Акцент3 2 5" xfId="3697" xr:uid="{00000000-0005-0000-0000-0000C8480000}"/>
    <cellStyle name="Акцент3 2 6" xfId="3698" xr:uid="{00000000-0005-0000-0000-0000C9480000}"/>
    <cellStyle name="Акцент3 2 7" xfId="3699" xr:uid="{00000000-0005-0000-0000-0000CA480000}"/>
    <cellStyle name="Акцент3 2 8" xfId="3700" xr:uid="{00000000-0005-0000-0000-0000CB480000}"/>
    <cellStyle name="Акцент3 2 9" xfId="3701" xr:uid="{00000000-0005-0000-0000-0000CC480000}"/>
    <cellStyle name="Акцент3 20" xfId="3702" xr:uid="{00000000-0005-0000-0000-0000CD480000}"/>
    <cellStyle name="Акцент3 21" xfId="3703" xr:uid="{00000000-0005-0000-0000-0000CE480000}"/>
    <cellStyle name="Акцент3 22" xfId="3704" xr:uid="{00000000-0005-0000-0000-0000CF480000}"/>
    <cellStyle name="Акцент3 23" xfId="3705" xr:uid="{00000000-0005-0000-0000-0000D0480000}"/>
    <cellStyle name="Акцент3 24" xfId="14691" xr:uid="{00000000-0005-0000-0000-0000D1480000}"/>
    <cellStyle name="Акцент3 3" xfId="3706" xr:uid="{00000000-0005-0000-0000-0000D2480000}"/>
    <cellStyle name="Акцент3 3 10" xfId="3707" xr:uid="{00000000-0005-0000-0000-0000D3480000}"/>
    <cellStyle name="Акцент3 3 2" xfId="3708" xr:uid="{00000000-0005-0000-0000-0000D4480000}"/>
    <cellStyle name="Акцент3 3 3" xfId="3709" xr:uid="{00000000-0005-0000-0000-0000D5480000}"/>
    <cellStyle name="Акцент3 3 4" xfId="3710" xr:uid="{00000000-0005-0000-0000-0000D6480000}"/>
    <cellStyle name="Акцент3 3 5" xfId="3711" xr:uid="{00000000-0005-0000-0000-0000D7480000}"/>
    <cellStyle name="Акцент3 3 6" xfId="3712" xr:uid="{00000000-0005-0000-0000-0000D8480000}"/>
    <cellStyle name="Акцент3 3 7" xfId="3713" xr:uid="{00000000-0005-0000-0000-0000D9480000}"/>
    <cellStyle name="Акцент3 3 8" xfId="3714" xr:uid="{00000000-0005-0000-0000-0000DA480000}"/>
    <cellStyle name="Акцент3 3 9" xfId="3715" xr:uid="{00000000-0005-0000-0000-0000DB480000}"/>
    <cellStyle name="Акцент3 4" xfId="3716" xr:uid="{00000000-0005-0000-0000-0000DC480000}"/>
    <cellStyle name="Акцент3 4 10" xfId="3717" xr:uid="{00000000-0005-0000-0000-0000DD480000}"/>
    <cellStyle name="Акцент3 4 2" xfId="3718" xr:uid="{00000000-0005-0000-0000-0000DE480000}"/>
    <cellStyle name="Акцент3 4 3" xfId="3719" xr:uid="{00000000-0005-0000-0000-0000DF480000}"/>
    <cellStyle name="Акцент3 4 4" xfId="3720" xr:uid="{00000000-0005-0000-0000-0000E0480000}"/>
    <cellStyle name="Акцент3 4 5" xfId="3721" xr:uid="{00000000-0005-0000-0000-0000E1480000}"/>
    <cellStyle name="Акцент3 4 6" xfId="3722" xr:uid="{00000000-0005-0000-0000-0000E2480000}"/>
    <cellStyle name="Акцент3 4 7" xfId="3723" xr:uid="{00000000-0005-0000-0000-0000E3480000}"/>
    <cellStyle name="Акцент3 4 8" xfId="3724" xr:uid="{00000000-0005-0000-0000-0000E4480000}"/>
    <cellStyle name="Акцент3 4 9" xfId="3725" xr:uid="{00000000-0005-0000-0000-0000E5480000}"/>
    <cellStyle name="Акцент3 5" xfId="3726" xr:uid="{00000000-0005-0000-0000-0000E6480000}"/>
    <cellStyle name="Акцент3 5 10" xfId="3727" xr:uid="{00000000-0005-0000-0000-0000E7480000}"/>
    <cellStyle name="Акцент3 5 2" xfId="3728" xr:uid="{00000000-0005-0000-0000-0000E8480000}"/>
    <cellStyle name="Акцент3 5 3" xfId="3729" xr:uid="{00000000-0005-0000-0000-0000E9480000}"/>
    <cellStyle name="Акцент3 5 4" xfId="3730" xr:uid="{00000000-0005-0000-0000-0000EA480000}"/>
    <cellStyle name="Акцент3 5 5" xfId="3731" xr:uid="{00000000-0005-0000-0000-0000EB480000}"/>
    <cellStyle name="Акцент3 5 6" xfId="3732" xr:uid="{00000000-0005-0000-0000-0000EC480000}"/>
    <cellStyle name="Акцент3 5 7" xfId="3733" xr:uid="{00000000-0005-0000-0000-0000ED480000}"/>
    <cellStyle name="Акцент3 5 8" xfId="3734" xr:uid="{00000000-0005-0000-0000-0000EE480000}"/>
    <cellStyle name="Акцент3 5 9" xfId="3735" xr:uid="{00000000-0005-0000-0000-0000EF480000}"/>
    <cellStyle name="Акцент3 6" xfId="3736" xr:uid="{00000000-0005-0000-0000-0000F0480000}"/>
    <cellStyle name="Акцент3 6 10" xfId="3737" xr:uid="{00000000-0005-0000-0000-0000F1480000}"/>
    <cellStyle name="Акцент3 6 2" xfId="3738" xr:uid="{00000000-0005-0000-0000-0000F2480000}"/>
    <cellStyle name="Акцент3 6 3" xfId="3739" xr:uid="{00000000-0005-0000-0000-0000F3480000}"/>
    <cellStyle name="Акцент3 6 4" xfId="3740" xr:uid="{00000000-0005-0000-0000-0000F4480000}"/>
    <cellStyle name="Акцент3 6 5" xfId="3741" xr:uid="{00000000-0005-0000-0000-0000F5480000}"/>
    <cellStyle name="Акцент3 6 6" xfId="3742" xr:uid="{00000000-0005-0000-0000-0000F6480000}"/>
    <cellStyle name="Акцент3 6 7" xfId="3743" xr:uid="{00000000-0005-0000-0000-0000F7480000}"/>
    <cellStyle name="Акцент3 6 8" xfId="3744" xr:uid="{00000000-0005-0000-0000-0000F8480000}"/>
    <cellStyle name="Акцент3 6 9" xfId="3745" xr:uid="{00000000-0005-0000-0000-0000F9480000}"/>
    <cellStyle name="Акцент3 7" xfId="3746" xr:uid="{00000000-0005-0000-0000-0000FA480000}"/>
    <cellStyle name="Акцент3 7 10" xfId="3747" xr:uid="{00000000-0005-0000-0000-0000FB480000}"/>
    <cellStyle name="Акцент3 7 2" xfId="3748" xr:uid="{00000000-0005-0000-0000-0000FC480000}"/>
    <cellStyle name="Акцент3 7 3" xfId="3749" xr:uid="{00000000-0005-0000-0000-0000FD480000}"/>
    <cellStyle name="Акцент3 7 4" xfId="3750" xr:uid="{00000000-0005-0000-0000-0000FE480000}"/>
    <cellStyle name="Акцент3 7 5" xfId="3751" xr:uid="{00000000-0005-0000-0000-0000FF480000}"/>
    <cellStyle name="Акцент3 7 6" xfId="3752" xr:uid="{00000000-0005-0000-0000-000000490000}"/>
    <cellStyle name="Акцент3 7 7" xfId="3753" xr:uid="{00000000-0005-0000-0000-000001490000}"/>
    <cellStyle name="Акцент3 7 8" xfId="3754" xr:uid="{00000000-0005-0000-0000-000002490000}"/>
    <cellStyle name="Акцент3 7 9" xfId="3755" xr:uid="{00000000-0005-0000-0000-000003490000}"/>
    <cellStyle name="Акцент3 8" xfId="3756" xr:uid="{00000000-0005-0000-0000-000004490000}"/>
    <cellStyle name="Акцент3 8 10" xfId="3757" xr:uid="{00000000-0005-0000-0000-000005490000}"/>
    <cellStyle name="Акцент3 8 2" xfId="3758" xr:uid="{00000000-0005-0000-0000-000006490000}"/>
    <cellStyle name="Акцент3 8 3" xfId="3759" xr:uid="{00000000-0005-0000-0000-000007490000}"/>
    <cellStyle name="Акцент3 8 4" xfId="3760" xr:uid="{00000000-0005-0000-0000-000008490000}"/>
    <cellStyle name="Акцент3 8 5" xfId="3761" xr:uid="{00000000-0005-0000-0000-000009490000}"/>
    <cellStyle name="Акцент3 8 6" xfId="3762" xr:uid="{00000000-0005-0000-0000-00000A490000}"/>
    <cellStyle name="Акцент3 8 7" xfId="3763" xr:uid="{00000000-0005-0000-0000-00000B490000}"/>
    <cellStyle name="Акцент3 8 8" xfId="3764" xr:uid="{00000000-0005-0000-0000-00000C490000}"/>
    <cellStyle name="Акцент3 8 9" xfId="3765" xr:uid="{00000000-0005-0000-0000-00000D490000}"/>
    <cellStyle name="Акцент3 9" xfId="3766" xr:uid="{00000000-0005-0000-0000-00000E490000}"/>
    <cellStyle name="Акцент3 9 10" xfId="3767" xr:uid="{00000000-0005-0000-0000-00000F490000}"/>
    <cellStyle name="Акцент3 9 2" xfId="3768" xr:uid="{00000000-0005-0000-0000-000010490000}"/>
    <cellStyle name="Акцент3 9 3" xfId="3769" xr:uid="{00000000-0005-0000-0000-000011490000}"/>
    <cellStyle name="Акцент3 9 4" xfId="3770" xr:uid="{00000000-0005-0000-0000-000012490000}"/>
    <cellStyle name="Акцент3 9 5" xfId="3771" xr:uid="{00000000-0005-0000-0000-000013490000}"/>
    <cellStyle name="Акцент3 9 6" xfId="3772" xr:uid="{00000000-0005-0000-0000-000014490000}"/>
    <cellStyle name="Акцент3 9 7" xfId="3773" xr:uid="{00000000-0005-0000-0000-000015490000}"/>
    <cellStyle name="Акцент3 9 8" xfId="3774" xr:uid="{00000000-0005-0000-0000-000016490000}"/>
    <cellStyle name="Акцент3 9 9" xfId="3775" xr:uid="{00000000-0005-0000-0000-000017490000}"/>
    <cellStyle name="Акцент4 10" xfId="3776" xr:uid="{00000000-0005-0000-0000-000018490000}"/>
    <cellStyle name="Акцент4 10 10" xfId="3777" xr:uid="{00000000-0005-0000-0000-000019490000}"/>
    <cellStyle name="Акцент4 10 2" xfId="3778" xr:uid="{00000000-0005-0000-0000-00001A490000}"/>
    <cellStyle name="Акцент4 10 3" xfId="3779" xr:uid="{00000000-0005-0000-0000-00001B490000}"/>
    <cellStyle name="Акцент4 10 4" xfId="3780" xr:uid="{00000000-0005-0000-0000-00001C490000}"/>
    <cellStyle name="Акцент4 10 5" xfId="3781" xr:uid="{00000000-0005-0000-0000-00001D490000}"/>
    <cellStyle name="Акцент4 10 6" xfId="3782" xr:uid="{00000000-0005-0000-0000-00001E490000}"/>
    <cellStyle name="Акцент4 10 7" xfId="3783" xr:uid="{00000000-0005-0000-0000-00001F490000}"/>
    <cellStyle name="Акцент4 10 8" xfId="3784" xr:uid="{00000000-0005-0000-0000-000020490000}"/>
    <cellStyle name="Акцент4 10 9" xfId="3785" xr:uid="{00000000-0005-0000-0000-000021490000}"/>
    <cellStyle name="Акцент4 11" xfId="3786" xr:uid="{00000000-0005-0000-0000-000022490000}"/>
    <cellStyle name="Акцент4 11 10" xfId="3787" xr:uid="{00000000-0005-0000-0000-000023490000}"/>
    <cellStyle name="Акцент4 11 2" xfId="3788" xr:uid="{00000000-0005-0000-0000-000024490000}"/>
    <cellStyle name="Акцент4 11 3" xfId="3789" xr:uid="{00000000-0005-0000-0000-000025490000}"/>
    <cellStyle name="Акцент4 11 4" xfId="3790" xr:uid="{00000000-0005-0000-0000-000026490000}"/>
    <cellStyle name="Акцент4 11 5" xfId="3791" xr:uid="{00000000-0005-0000-0000-000027490000}"/>
    <cellStyle name="Акцент4 11 6" xfId="3792" xr:uid="{00000000-0005-0000-0000-000028490000}"/>
    <cellStyle name="Акцент4 11 7" xfId="3793" xr:uid="{00000000-0005-0000-0000-000029490000}"/>
    <cellStyle name="Акцент4 11 8" xfId="3794" xr:uid="{00000000-0005-0000-0000-00002A490000}"/>
    <cellStyle name="Акцент4 11 9" xfId="3795" xr:uid="{00000000-0005-0000-0000-00002B490000}"/>
    <cellStyle name="Акцент4 12" xfId="3796" xr:uid="{00000000-0005-0000-0000-00002C490000}"/>
    <cellStyle name="Акцент4 12 10" xfId="3797" xr:uid="{00000000-0005-0000-0000-00002D490000}"/>
    <cellStyle name="Акцент4 12 2" xfId="3798" xr:uid="{00000000-0005-0000-0000-00002E490000}"/>
    <cellStyle name="Акцент4 12 3" xfId="3799" xr:uid="{00000000-0005-0000-0000-00002F490000}"/>
    <cellStyle name="Акцент4 12 4" xfId="3800" xr:uid="{00000000-0005-0000-0000-000030490000}"/>
    <cellStyle name="Акцент4 12 5" xfId="3801" xr:uid="{00000000-0005-0000-0000-000031490000}"/>
    <cellStyle name="Акцент4 12 6" xfId="3802" xr:uid="{00000000-0005-0000-0000-000032490000}"/>
    <cellStyle name="Акцент4 12 7" xfId="3803" xr:uid="{00000000-0005-0000-0000-000033490000}"/>
    <cellStyle name="Акцент4 12 8" xfId="3804" xr:uid="{00000000-0005-0000-0000-000034490000}"/>
    <cellStyle name="Акцент4 12 9" xfId="3805" xr:uid="{00000000-0005-0000-0000-000035490000}"/>
    <cellStyle name="Акцент4 13" xfId="3806" xr:uid="{00000000-0005-0000-0000-000036490000}"/>
    <cellStyle name="Акцент4 13 10" xfId="3807" xr:uid="{00000000-0005-0000-0000-000037490000}"/>
    <cellStyle name="Акцент4 13 2" xfId="3808" xr:uid="{00000000-0005-0000-0000-000038490000}"/>
    <cellStyle name="Акцент4 13 3" xfId="3809" xr:uid="{00000000-0005-0000-0000-000039490000}"/>
    <cellStyle name="Акцент4 13 4" xfId="3810" xr:uid="{00000000-0005-0000-0000-00003A490000}"/>
    <cellStyle name="Акцент4 13 5" xfId="3811" xr:uid="{00000000-0005-0000-0000-00003B490000}"/>
    <cellStyle name="Акцент4 13 6" xfId="3812" xr:uid="{00000000-0005-0000-0000-00003C490000}"/>
    <cellStyle name="Акцент4 13 7" xfId="3813" xr:uid="{00000000-0005-0000-0000-00003D490000}"/>
    <cellStyle name="Акцент4 13 8" xfId="3814" xr:uid="{00000000-0005-0000-0000-00003E490000}"/>
    <cellStyle name="Акцент4 13 9" xfId="3815" xr:uid="{00000000-0005-0000-0000-00003F490000}"/>
    <cellStyle name="Акцент4 14" xfId="3816" xr:uid="{00000000-0005-0000-0000-000040490000}"/>
    <cellStyle name="Акцент4 14 10" xfId="3817" xr:uid="{00000000-0005-0000-0000-000041490000}"/>
    <cellStyle name="Акцент4 14 2" xfId="3818" xr:uid="{00000000-0005-0000-0000-000042490000}"/>
    <cellStyle name="Акцент4 14 3" xfId="3819" xr:uid="{00000000-0005-0000-0000-000043490000}"/>
    <cellStyle name="Акцент4 14 4" xfId="3820" xr:uid="{00000000-0005-0000-0000-000044490000}"/>
    <cellStyle name="Акцент4 14 5" xfId="3821" xr:uid="{00000000-0005-0000-0000-000045490000}"/>
    <cellStyle name="Акцент4 14 6" xfId="3822" xr:uid="{00000000-0005-0000-0000-000046490000}"/>
    <cellStyle name="Акцент4 14 7" xfId="3823" xr:uid="{00000000-0005-0000-0000-000047490000}"/>
    <cellStyle name="Акцент4 14 8" xfId="3824" xr:uid="{00000000-0005-0000-0000-000048490000}"/>
    <cellStyle name="Акцент4 14 9" xfId="3825" xr:uid="{00000000-0005-0000-0000-000049490000}"/>
    <cellStyle name="Акцент4 15" xfId="3826" xr:uid="{00000000-0005-0000-0000-00004A490000}"/>
    <cellStyle name="Акцент4 15 2" xfId="3827" xr:uid="{00000000-0005-0000-0000-00004B490000}"/>
    <cellStyle name="Акцент4 15 3" xfId="3828" xr:uid="{00000000-0005-0000-0000-00004C490000}"/>
    <cellStyle name="Акцент4 15 4" xfId="3829" xr:uid="{00000000-0005-0000-0000-00004D490000}"/>
    <cellStyle name="Акцент4 15 5" xfId="3830" xr:uid="{00000000-0005-0000-0000-00004E490000}"/>
    <cellStyle name="Акцент4 15 6" xfId="3831" xr:uid="{00000000-0005-0000-0000-00004F490000}"/>
    <cellStyle name="Акцент4 15 7" xfId="3832" xr:uid="{00000000-0005-0000-0000-000050490000}"/>
    <cellStyle name="Акцент4 15 8" xfId="3833" xr:uid="{00000000-0005-0000-0000-000051490000}"/>
    <cellStyle name="Акцент4 16" xfId="3834" xr:uid="{00000000-0005-0000-0000-000052490000}"/>
    <cellStyle name="Акцент4 16 2" xfId="3835" xr:uid="{00000000-0005-0000-0000-000053490000}"/>
    <cellStyle name="Акцент4 16 3" xfId="3836" xr:uid="{00000000-0005-0000-0000-000054490000}"/>
    <cellStyle name="Акцент4 16 4" xfId="3837" xr:uid="{00000000-0005-0000-0000-000055490000}"/>
    <cellStyle name="Акцент4 16 5" xfId="3838" xr:uid="{00000000-0005-0000-0000-000056490000}"/>
    <cellStyle name="Акцент4 16 6" xfId="3839" xr:uid="{00000000-0005-0000-0000-000057490000}"/>
    <cellStyle name="Акцент4 16 7" xfId="3840" xr:uid="{00000000-0005-0000-0000-000058490000}"/>
    <cellStyle name="Акцент4 16 8" xfId="3841" xr:uid="{00000000-0005-0000-0000-000059490000}"/>
    <cellStyle name="Акцент4 17" xfId="3842" xr:uid="{00000000-0005-0000-0000-00005A490000}"/>
    <cellStyle name="Акцент4 17 2" xfId="3843" xr:uid="{00000000-0005-0000-0000-00005B490000}"/>
    <cellStyle name="Акцент4 17 3" xfId="3844" xr:uid="{00000000-0005-0000-0000-00005C490000}"/>
    <cellStyle name="Акцент4 17 4" xfId="3845" xr:uid="{00000000-0005-0000-0000-00005D490000}"/>
    <cellStyle name="Акцент4 17 5" xfId="3846" xr:uid="{00000000-0005-0000-0000-00005E490000}"/>
    <cellStyle name="Акцент4 18" xfId="3847" xr:uid="{00000000-0005-0000-0000-00005F490000}"/>
    <cellStyle name="Акцент4 18 2" xfId="3848" xr:uid="{00000000-0005-0000-0000-000060490000}"/>
    <cellStyle name="Акцент4 18 3" xfId="3849" xr:uid="{00000000-0005-0000-0000-000061490000}"/>
    <cellStyle name="Акцент4 18 4" xfId="3850" xr:uid="{00000000-0005-0000-0000-000062490000}"/>
    <cellStyle name="Акцент4 18 5" xfId="3851" xr:uid="{00000000-0005-0000-0000-000063490000}"/>
    <cellStyle name="Акцент4 19" xfId="3852" xr:uid="{00000000-0005-0000-0000-000064490000}"/>
    <cellStyle name="Акцент4 19 2" xfId="3853" xr:uid="{00000000-0005-0000-0000-000065490000}"/>
    <cellStyle name="Акцент4 19 3" xfId="3854" xr:uid="{00000000-0005-0000-0000-000066490000}"/>
    <cellStyle name="Акцент4 19 4" xfId="3855" xr:uid="{00000000-0005-0000-0000-000067490000}"/>
    <cellStyle name="Акцент4 19 5" xfId="3856" xr:uid="{00000000-0005-0000-0000-000068490000}"/>
    <cellStyle name="Акцент4 2" xfId="3857" xr:uid="{00000000-0005-0000-0000-000069490000}"/>
    <cellStyle name="Акцент4 2 10" xfId="3858" xr:uid="{00000000-0005-0000-0000-00006A490000}"/>
    <cellStyle name="Акцент4 2 2" xfId="3859" xr:uid="{00000000-0005-0000-0000-00006B490000}"/>
    <cellStyle name="Акцент4 2 3" xfId="3860" xr:uid="{00000000-0005-0000-0000-00006C490000}"/>
    <cellStyle name="Акцент4 2 4" xfId="3861" xr:uid="{00000000-0005-0000-0000-00006D490000}"/>
    <cellStyle name="Акцент4 2 5" xfId="3862" xr:uid="{00000000-0005-0000-0000-00006E490000}"/>
    <cellStyle name="Акцент4 2 6" xfId="3863" xr:uid="{00000000-0005-0000-0000-00006F490000}"/>
    <cellStyle name="Акцент4 2 7" xfId="3864" xr:uid="{00000000-0005-0000-0000-000070490000}"/>
    <cellStyle name="Акцент4 2 8" xfId="3865" xr:uid="{00000000-0005-0000-0000-000071490000}"/>
    <cellStyle name="Акцент4 2 9" xfId="3866" xr:uid="{00000000-0005-0000-0000-000072490000}"/>
    <cellStyle name="Акцент4 20" xfId="3867" xr:uid="{00000000-0005-0000-0000-000073490000}"/>
    <cellStyle name="Акцент4 21" xfId="3868" xr:uid="{00000000-0005-0000-0000-000074490000}"/>
    <cellStyle name="Акцент4 22" xfId="3869" xr:uid="{00000000-0005-0000-0000-000075490000}"/>
    <cellStyle name="Акцент4 23" xfId="3870" xr:uid="{00000000-0005-0000-0000-000076490000}"/>
    <cellStyle name="Акцент4 24" xfId="14675" xr:uid="{00000000-0005-0000-0000-000077490000}"/>
    <cellStyle name="Акцент4 3" xfId="3871" xr:uid="{00000000-0005-0000-0000-000078490000}"/>
    <cellStyle name="Акцент4 3 10" xfId="3872" xr:uid="{00000000-0005-0000-0000-000079490000}"/>
    <cellStyle name="Акцент4 3 2" xfId="3873" xr:uid="{00000000-0005-0000-0000-00007A490000}"/>
    <cellStyle name="Акцент4 3 3" xfId="3874" xr:uid="{00000000-0005-0000-0000-00007B490000}"/>
    <cellStyle name="Акцент4 3 4" xfId="3875" xr:uid="{00000000-0005-0000-0000-00007C490000}"/>
    <cellStyle name="Акцент4 3 5" xfId="3876" xr:uid="{00000000-0005-0000-0000-00007D490000}"/>
    <cellStyle name="Акцент4 3 6" xfId="3877" xr:uid="{00000000-0005-0000-0000-00007E490000}"/>
    <cellStyle name="Акцент4 3 7" xfId="3878" xr:uid="{00000000-0005-0000-0000-00007F490000}"/>
    <cellStyle name="Акцент4 3 8" xfId="3879" xr:uid="{00000000-0005-0000-0000-000080490000}"/>
    <cellStyle name="Акцент4 3 9" xfId="3880" xr:uid="{00000000-0005-0000-0000-000081490000}"/>
    <cellStyle name="Акцент4 4" xfId="3881" xr:uid="{00000000-0005-0000-0000-000082490000}"/>
    <cellStyle name="Акцент4 4 10" xfId="3882" xr:uid="{00000000-0005-0000-0000-000083490000}"/>
    <cellStyle name="Акцент4 4 2" xfId="3883" xr:uid="{00000000-0005-0000-0000-000084490000}"/>
    <cellStyle name="Акцент4 4 3" xfId="3884" xr:uid="{00000000-0005-0000-0000-000085490000}"/>
    <cellStyle name="Акцент4 4 4" xfId="3885" xr:uid="{00000000-0005-0000-0000-000086490000}"/>
    <cellStyle name="Акцент4 4 5" xfId="3886" xr:uid="{00000000-0005-0000-0000-000087490000}"/>
    <cellStyle name="Акцент4 4 6" xfId="3887" xr:uid="{00000000-0005-0000-0000-000088490000}"/>
    <cellStyle name="Акцент4 4 7" xfId="3888" xr:uid="{00000000-0005-0000-0000-000089490000}"/>
    <cellStyle name="Акцент4 4 8" xfId="3889" xr:uid="{00000000-0005-0000-0000-00008A490000}"/>
    <cellStyle name="Акцент4 4 9" xfId="3890" xr:uid="{00000000-0005-0000-0000-00008B490000}"/>
    <cellStyle name="Акцент4 5" xfId="3891" xr:uid="{00000000-0005-0000-0000-00008C490000}"/>
    <cellStyle name="Акцент4 5 10" xfId="3892" xr:uid="{00000000-0005-0000-0000-00008D490000}"/>
    <cellStyle name="Акцент4 5 2" xfId="3893" xr:uid="{00000000-0005-0000-0000-00008E490000}"/>
    <cellStyle name="Акцент4 5 3" xfId="3894" xr:uid="{00000000-0005-0000-0000-00008F490000}"/>
    <cellStyle name="Акцент4 5 4" xfId="3895" xr:uid="{00000000-0005-0000-0000-000090490000}"/>
    <cellStyle name="Акцент4 5 5" xfId="3896" xr:uid="{00000000-0005-0000-0000-000091490000}"/>
    <cellStyle name="Акцент4 5 6" xfId="3897" xr:uid="{00000000-0005-0000-0000-000092490000}"/>
    <cellStyle name="Акцент4 5 7" xfId="3898" xr:uid="{00000000-0005-0000-0000-000093490000}"/>
    <cellStyle name="Акцент4 5 8" xfId="3899" xr:uid="{00000000-0005-0000-0000-000094490000}"/>
    <cellStyle name="Акцент4 5 9" xfId="3900" xr:uid="{00000000-0005-0000-0000-000095490000}"/>
    <cellStyle name="Акцент4 6" xfId="3901" xr:uid="{00000000-0005-0000-0000-000096490000}"/>
    <cellStyle name="Акцент4 6 10" xfId="3902" xr:uid="{00000000-0005-0000-0000-000097490000}"/>
    <cellStyle name="Акцент4 6 2" xfId="3903" xr:uid="{00000000-0005-0000-0000-000098490000}"/>
    <cellStyle name="Акцент4 6 3" xfId="3904" xr:uid="{00000000-0005-0000-0000-000099490000}"/>
    <cellStyle name="Акцент4 6 4" xfId="3905" xr:uid="{00000000-0005-0000-0000-00009A490000}"/>
    <cellStyle name="Акцент4 6 5" xfId="3906" xr:uid="{00000000-0005-0000-0000-00009B490000}"/>
    <cellStyle name="Акцент4 6 6" xfId="3907" xr:uid="{00000000-0005-0000-0000-00009C490000}"/>
    <cellStyle name="Акцент4 6 7" xfId="3908" xr:uid="{00000000-0005-0000-0000-00009D490000}"/>
    <cellStyle name="Акцент4 6 8" xfId="3909" xr:uid="{00000000-0005-0000-0000-00009E490000}"/>
    <cellStyle name="Акцент4 6 9" xfId="3910" xr:uid="{00000000-0005-0000-0000-00009F490000}"/>
    <cellStyle name="Акцент4 7" xfId="3911" xr:uid="{00000000-0005-0000-0000-0000A0490000}"/>
    <cellStyle name="Акцент4 7 10" xfId="3912" xr:uid="{00000000-0005-0000-0000-0000A1490000}"/>
    <cellStyle name="Акцент4 7 2" xfId="3913" xr:uid="{00000000-0005-0000-0000-0000A2490000}"/>
    <cellStyle name="Акцент4 7 3" xfId="3914" xr:uid="{00000000-0005-0000-0000-0000A3490000}"/>
    <cellStyle name="Акцент4 7 4" xfId="3915" xr:uid="{00000000-0005-0000-0000-0000A4490000}"/>
    <cellStyle name="Акцент4 7 5" xfId="3916" xr:uid="{00000000-0005-0000-0000-0000A5490000}"/>
    <cellStyle name="Акцент4 7 6" xfId="3917" xr:uid="{00000000-0005-0000-0000-0000A6490000}"/>
    <cellStyle name="Акцент4 7 7" xfId="3918" xr:uid="{00000000-0005-0000-0000-0000A7490000}"/>
    <cellStyle name="Акцент4 7 8" xfId="3919" xr:uid="{00000000-0005-0000-0000-0000A8490000}"/>
    <cellStyle name="Акцент4 7 9" xfId="3920" xr:uid="{00000000-0005-0000-0000-0000A9490000}"/>
    <cellStyle name="Акцент4 8" xfId="3921" xr:uid="{00000000-0005-0000-0000-0000AA490000}"/>
    <cellStyle name="Акцент4 8 10" xfId="3922" xr:uid="{00000000-0005-0000-0000-0000AB490000}"/>
    <cellStyle name="Акцент4 8 2" xfId="3923" xr:uid="{00000000-0005-0000-0000-0000AC490000}"/>
    <cellStyle name="Акцент4 8 3" xfId="3924" xr:uid="{00000000-0005-0000-0000-0000AD490000}"/>
    <cellStyle name="Акцент4 8 4" xfId="3925" xr:uid="{00000000-0005-0000-0000-0000AE490000}"/>
    <cellStyle name="Акцент4 8 5" xfId="3926" xr:uid="{00000000-0005-0000-0000-0000AF490000}"/>
    <cellStyle name="Акцент4 8 6" xfId="3927" xr:uid="{00000000-0005-0000-0000-0000B0490000}"/>
    <cellStyle name="Акцент4 8 7" xfId="3928" xr:uid="{00000000-0005-0000-0000-0000B1490000}"/>
    <cellStyle name="Акцент4 8 8" xfId="3929" xr:uid="{00000000-0005-0000-0000-0000B2490000}"/>
    <cellStyle name="Акцент4 8 9" xfId="3930" xr:uid="{00000000-0005-0000-0000-0000B3490000}"/>
    <cellStyle name="Акцент4 9" xfId="3931" xr:uid="{00000000-0005-0000-0000-0000B4490000}"/>
    <cellStyle name="Акцент4 9 10" xfId="3932" xr:uid="{00000000-0005-0000-0000-0000B5490000}"/>
    <cellStyle name="Акцент4 9 2" xfId="3933" xr:uid="{00000000-0005-0000-0000-0000B6490000}"/>
    <cellStyle name="Акцент4 9 3" xfId="3934" xr:uid="{00000000-0005-0000-0000-0000B7490000}"/>
    <cellStyle name="Акцент4 9 4" xfId="3935" xr:uid="{00000000-0005-0000-0000-0000B8490000}"/>
    <cellStyle name="Акцент4 9 5" xfId="3936" xr:uid="{00000000-0005-0000-0000-0000B9490000}"/>
    <cellStyle name="Акцент4 9 6" xfId="3937" xr:uid="{00000000-0005-0000-0000-0000BA490000}"/>
    <cellStyle name="Акцент4 9 7" xfId="3938" xr:uid="{00000000-0005-0000-0000-0000BB490000}"/>
    <cellStyle name="Акцент4 9 8" xfId="3939" xr:uid="{00000000-0005-0000-0000-0000BC490000}"/>
    <cellStyle name="Акцент4 9 9" xfId="3940" xr:uid="{00000000-0005-0000-0000-0000BD490000}"/>
    <cellStyle name="Акцент5 10" xfId="3941" xr:uid="{00000000-0005-0000-0000-0000BE490000}"/>
    <cellStyle name="Акцент5 10 10" xfId="3942" xr:uid="{00000000-0005-0000-0000-0000BF490000}"/>
    <cellStyle name="Акцент5 10 2" xfId="3943" xr:uid="{00000000-0005-0000-0000-0000C0490000}"/>
    <cellStyle name="Акцент5 10 3" xfId="3944" xr:uid="{00000000-0005-0000-0000-0000C1490000}"/>
    <cellStyle name="Акцент5 10 4" xfId="3945" xr:uid="{00000000-0005-0000-0000-0000C2490000}"/>
    <cellStyle name="Акцент5 10 5" xfId="3946" xr:uid="{00000000-0005-0000-0000-0000C3490000}"/>
    <cellStyle name="Акцент5 10 6" xfId="3947" xr:uid="{00000000-0005-0000-0000-0000C4490000}"/>
    <cellStyle name="Акцент5 10 7" xfId="3948" xr:uid="{00000000-0005-0000-0000-0000C5490000}"/>
    <cellStyle name="Акцент5 10 8" xfId="3949" xr:uid="{00000000-0005-0000-0000-0000C6490000}"/>
    <cellStyle name="Акцент5 10 9" xfId="3950" xr:uid="{00000000-0005-0000-0000-0000C7490000}"/>
    <cellStyle name="Акцент5 11" xfId="3951" xr:uid="{00000000-0005-0000-0000-0000C8490000}"/>
    <cellStyle name="Акцент5 11 10" xfId="3952" xr:uid="{00000000-0005-0000-0000-0000C9490000}"/>
    <cellStyle name="Акцент5 11 2" xfId="3953" xr:uid="{00000000-0005-0000-0000-0000CA490000}"/>
    <cellStyle name="Акцент5 11 3" xfId="3954" xr:uid="{00000000-0005-0000-0000-0000CB490000}"/>
    <cellStyle name="Акцент5 11 4" xfId="3955" xr:uid="{00000000-0005-0000-0000-0000CC490000}"/>
    <cellStyle name="Акцент5 11 5" xfId="3956" xr:uid="{00000000-0005-0000-0000-0000CD490000}"/>
    <cellStyle name="Акцент5 11 6" xfId="3957" xr:uid="{00000000-0005-0000-0000-0000CE490000}"/>
    <cellStyle name="Акцент5 11 7" xfId="3958" xr:uid="{00000000-0005-0000-0000-0000CF490000}"/>
    <cellStyle name="Акцент5 11 8" xfId="3959" xr:uid="{00000000-0005-0000-0000-0000D0490000}"/>
    <cellStyle name="Акцент5 11 9" xfId="3960" xr:uid="{00000000-0005-0000-0000-0000D1490000}"/>
    <cellStyle name="Акцент5 12" xfId="3961" xr:uid="{00000000-0005-0000-0000-0000D2490000}"/>
    <cellStyle name="Акцент5 12 10" xfId="3962" xr:uid="{00000000-0005-0000-0000-0000D3490000}"/>
    <cellStyle name="Акцент5 12 2" xfId="3963" xr:uid="{00000000-0005-0000-0000-0000D4490000}"/>
    <cellStyle name="Акцент5 12 3" xfId="3964" xr:uid="{00000000-0005-0000-0000-0000D5490000}"/>
    <cellStyle name="Акцент5 12 4" xfId="3965" xr:uid="{00000000-0005-0000-0000-0000D6490000}"/>
    <cellStyle name="Акцент5 12 5" xfId="3966" xr:uid="{00000000-0005-0000-0000-0000D7490000}"/>
    <cellStyle name="Акцент5 12 6" xfId="3967" xr:uid="{00000000-0005-0000-0000-0000D8490000}"/>
    <cellStyle name="Акцент5 12 7" xfId="3968" xr:uid="{00000000-0005-0000-0000-0000D9490000}"/>
    <cellStyle name="Акцент5 12 8" xfId="3969" xr:uid="{00000000-0005-0000-0000-0000DA490000}"/>
    <cellStyle name="Акцент5 12 9" xfId="3970" xr:uid="{00000000-0005-0000-0000-0000DB490000}"/>
    <cellStyle name="Акцент5 13" xfId="3971" xr:uid="{00000000-0005-0000-0000-0000DC490000}"/>
    <cellStyle name="Акцент5 13 10" xfId="3972" xr:uid="{00000000-0005-0000-0000-0000DD490000}"/>
    <cellStyle name="Акцент5 13 2" xfId="3973" xr:uid="{00000000-0005-0000-0000-0000DE490000}"/>
    <cellStyle name="Акцент5 13 3" xfId="3974" xr:uid="{00000000-0005-0000-0000-0000DF490000}"/>
    <cellStyle name="Акцент5 13 4" xfId="3975" xr:uid="{00000000-0005-0000-0000-0000E0490000}"/>
    <cellStyle name="Акцент5 13 5" xfId="3976" xr:uid="{00000000-0005-0000-0000-0000E1490000}"/>
    <cellStyle name="Акцент5 13 6" xfId="3977" xr:uid="{00000000-0005-0000-0000-0000E2490000}"/>
    <cellStyle name="Акцент5 13 7" xfId="3978" xr:uid="{00000000-0005-0000-0000-0000E3490000}"/>
    <cellStyle name="Акцент5 13 8" xfId="3979" xr:uid="{00000000-0005-0000-0000-0000E4490000}"/>
    <cellStyle name="Акцент5 13 9" xfId="3980" xr:uid="{00000000-0005-0000-0000-0000E5490000}"/>
    <cellStyle name="Акцент5 14" xfId="3981" xr:uid="{00000000-0005-0000-0000-0000E6490000}"/>
    <cellStyle name="Акцент5 14 10" xfId="3982" xr:uid="{00000000-0005-0000-0000-0000E7490000}"/>
    <cellStyle name="Акцент5 14 2" xfId="3983" xr:uid="{00000000-0005-0000-0000-0000E8490000}"/>
    <cellStyle name="Акцент5 14 3" xfId="3984" xr:uid="{00000000-0005-0000-0000-0000E9490000}"/>
    <cellStyle name="Акцент5 14 4" xfId="3985" xr:uid="{00000000-0005-0000-0000-0000EA490000}"/>
    <cellStyle name="Акцент5 14 5" xfId="3986" xr:uid="{00000000-0005-0000-0000-0000EB490000}"/>
    <cellStyle name="Акцент5 14 6" xfId="3987" xr:uid="{00000000-0005-0000-0000-0000EC490000}"/>
    <cellStyle name="Акцент5 14 7" xfId="3988" xr:uid="{00000000-0005-0000-0000-0000ED490000}"/>
    <cellStyle name="Акцент5 14 8" xfId="3989" xr:uid="{00000000-0005-0000-0000-0000EE490000}"/>
    <cellStyle name="Акцент5 14 9" xfId="3990" xr:uid="{00000000-0005-0000-0000-0000EF490000}"/>
    <cellStyle name="Акцент5 15" xfId="3991" xr:uid="{00000000-0005-0000-0000-0000F0490000}"/>
    <cellStyle name="Акцент5 15 2" xfId="3992" xr:uid="{00000000-0005-0000-0000-0000F1490000}"/>
    <cellStyle name="Акцент5 15 3" xfId="3993" xr:uid="{00000000-0005-0000-0000-0000F2490000}"/>
    <cellStyle name="Акцент5 15 4" xfId="3994" xr:uid="{00000000-0005-0000-0000-0000F3490000}"/>
    <cellStyle name="Акцент5 15 5" xfId="3995" xr:uid="{00000000-0005-0000-0000-0000F4490000}"/>
    <cellStyle name="Акцент5 15 6" xfId="3996" xr:uid="{00000000-0005-0000-0000-0000F5490000}"/>
    <cellStyle name="Акцент5 15 7" xfId="3997" xr:uid="{00000000-0005-0000-0000-0000F6490000}"/>
    <cellStyle name="Акцент5 15 8" xfId="3998" xr:uid="{00000000-0005-0000-0000-0000F7490000}"/>
    <cellStyle name="Акцент5 16" xfId="3999" xr:uid="{00000000-0005-0000-0000-0000F8490000}"/>
    <cellStyle name="Акцент5 16 2" xfId="4000" xr:uid="{00000000-0005-0000-0000-0000F9490000}"/>
    <cellStyle name="Акцент5 16 3" xfId="4001" xr:uid="{00000000-0005-0000-0000-0000FA490000}"/>
    <cellStyle name="Акцент5 16 4" xfId="4002" xr:uid="{00000000-0005-0000-0000-0000FB490000}"/>
    <cellStyle name="Акцент5 16 5" xfId="4003" xr:uid="{00000000-0005-0000-0000-0000FC490000}"/>
    <cellStyle name="Акцент5 16 6" xfId="4004" xr:uid="{00000000-0005-0000-0000-0000FD490000}"/>
    <cellStyle name="Акцент5 16 7" xfId="4005" xr:uid="{00000000-0005-0000-0000-0000FE490000}"/>
    <cellStyle name="Акцент5 16 8" xfId="4006" xr:uid="{00000000-0005-0000-0000-0000FF490000}"/>
    <cellStyle name="Акцент5 17" xfId="4007" xr:uid="{00000000-0005-0000-0000-0000004A0000}"/>
    <cellStyle name="Акцент5 17 2" xfId="4008" xr:uid="{00000000-0005-0000-0000-0000014A0000}"/>
    <cellStyle name="Акцент5 17 3" xfId="4009" xr:uid="{00000000-0005-0000-0000-0000024A0000}"/>
    <cellStyle name="Акцент5 17 4" xfId="4010" xr:uid="{00000000-0005-0000-0000-0000034A0000}"/>
    <cellStyle name="Акцент5 17 5" xfId="4011" xr:uid="{00000000-0005-0000-0000-0000044A0000}"/>
    <cellStyle name="Акцент5 18" xfId="4012" xr:uid="{00000000-0005-0000-0000-0000054A0000}"/>
    <cellStyle name="Акцент5 18 2" xfId="4013" xr:uid="{00000000-0005-0000-0000-0000064A0000}"/>
    <cellStyle name="Акцент5 18 3" xfId="4014" xr:uid="{00000000-0005-0000-0000-0000074A0000}"/>
    <cellStyle name="Акцент5 18 4" xfId="4015" xr:uid="{00000000-0005-0000-0000-0000084A0000}"/>
    <cellStyle name="Акцент5 18 5" xfId="4016" xr:uid="{00000000-0005-0000-0000-0000094A0000}"/>
    <cellStyle name="Акцент5 19" xfId="4017" xr:uid="{00000000-0005-0000-0000-00000A4A0000}"/>
    <cellStyle name="Акцент5 19 2" xfId="4018" xr:uid="{00000000-0005-0000-0000-00000B4A0000}"/>
    <cellStyle name="Акцент5 19 3" xfId="4019" xr:uid="{00000000-0005-0000-0000-00000C4A0000}"/>
    <cellStyle name="Акцент5 19 4" xfId="4020" xr:uid="{00000000-0005-0000-0000-00000D4A0000}"/>
    <cellStyle name="Акцент5 19 5" xfId="4021" xr:uid="{00000000-0005-0000-0000-00000E4A0000}"/>
    <cellStyle name="Акцент5 2" xfId="4022" xr:uid="{00000000-0005-0000-0000-00000F4A0000}"/>
    <cellStyle name="Акцент5 2 10" xfId="4023" xr:uid="{00000000-0005-0000-0000-0000104A0000}"/>
    <cellStyle name="Акцент5 2 2" xfId="4024" xr:uid="{00000000-0005-0000-0000-0000114A0000}"/>
    <cellStyle name="Акцент5 2 3" xfId="4025" xr:uid="{00000000-0005-0000-0000-0000124A0000}"/>
    <cellStyle name="Акцент5 2 4" xfId="4026" xr:uid="{00000000-0005-0000-0000-0000134A0000}"/>
    <cellStyle name="Акцент5 2 5" xfId="4027" xr:uid="{00000000-0005-0000-0000-0000144A0000}"/>
    <cellStyle name="Акцент5 2 6" xfId="4028" xr:uid="{00000000-0005-0000-0000-0000154A0000}"/>
    <cellStyle name="Акцент5 2 7" xfId="4029" xr:uid="{00000000-0005-0000-0000-0000164A0000}"/>
    <cellStyle name="Акцент5 2 8" xfId="4030" xr:uid="{00000000-0005-0000-0000-0000174A0000}"/>
    <cellStyle name="Акцент5 2 9" xfId="4031" xr:uid="{00000000-0005-0000-0000-0000184A0000}"/>
    <cellStyle name="Акцент5 20" xfId="4032" xr:uid="{00000000-0005-0000-0000-0000194A0000}"/>
    <cellStyle name="Акцент5 21" xfId="4033" xr:uid="{00000000-0005-0000-0000-00001A4A0000}"/>
    <cellStyle name="Акцент5 22" xfId="4034" xr:uid="{00000000-0005-0000-0000-00001B4A0000}"/>
    <cellStyle name="Акцент5 23" xfId="4035" xr:uid="{00000000-0005-0000-0000-00001C4A0000}"/>
    <cellStyle name="Акцент5 24" xfId="14660" xr:uid="{00000000-0005-0000-0000-00001D4A0000}"/>
    <cellStyle name="Акцент5 3" xfId="4036" xr:uid="{00000000-0005-0000-0000-00001E4A0000}"/>
    <cellStyle name="Акцент5 3 10" xfId="4037" xr:uid="{00000000-0005-0000-0000-00001F4A0000}"/>
    <cellStyle name="Акцент5 3 2" xfId="4038" xr:uid="{00000000-0005-0000-0000-0000204A0000}"/>
    <cellStyle name="Акцент5 3 3" xfId="4039" xr:uid="{00000000-0005-0000-0000-0000214A0000}"/>
    <cellStyle name="Акцент5 3 4" xfId="4040" xr:uid="{00000000-0005-0000-0000-0000224A0000}"/>
    <cellStyle name="Акцент5 3 5" xfId="4041" xr:uid="{00000000-0005-0000-0000-0000234A0000}"/>
    <cellStyle name="Акцент5 3 6" xfId="4042" xr:uid="{00000000-0005-0000-0000-0000244A0000}"/>
    <cellStyle name="Акцент5 3 7" xfId="4043" xr:uid="{00000000-0005-0000-0000-0000254A0000}"/>
    <cellStyle name="Акцент5 3 8" xfId="4044" xr:uid="{00000000-0005-0000-0000-0000264A0000}"/>
    <cellStyle name="Акцент5 3 9" xfId="4045" xr:uid="{00000000-0005-0000-0000-0000274A0000}"/>
    <cellStyle name="Акцент5 4" xfId="4046" xr:uid="{00000000-0005-0000-0000-0000284A0000}"/>
    <cellStyle name="Акцент5 4 10" xfId="4047" xr:uid="{00000000-0005-0000-0000-0000294A0000}"/>
    <cellStyle name="Акцент5 4 2" xfId="4048" xr:uid="{00000000-0005-0000-0000-00002A4A0000}"/>
    <cellStyle name="Акцент5 4 3" xfId="4049" xr:uid="{00000000-0005-0000-0000-00002B4A0000}"/>
    <cellStyle name="Акцент5 4 4" xfId="4050" xr:uid="{00000000-0005-0000-0000-00002C4A0000}"/>
    <cellStyle name="Акцент5 4 5" xfId="4051" xr:uid="{00000000-0005-0000-0000-00002D4A0000}"/>
    <cellStyle name="Акцент5 4 6" xfId="4052" xr:uid="{00000000-0005-0000-0000-00002E4A0000}"/>
    <cellStyle name="Акцент5 4 7" xfId="4053" xr:uid="{00000000-0005-0000-0000-00002F4A0000}"/>
    <cellStyle name="Акцент5 4 8" xfId="4054" xr:uid="{00000000-0005-0000-0000-0000304A0000}"/>
    <cellStyle name="Акцент5 4 9" xfId="4055" xr:uid="{00000000-0005-0000-0000-0000314A0000}"/>
    <cellStyle name="Акцент5 5" xfId="4056" xr:uid="{00000000-0005-0000-0000-0000324A0000}"/>
    <cellStyle name="Акцент5 5 10" xfId="4057" xr:uid="{00000000-0005-0000-0000-0000334A0000}"/>
    <cellStyle name="Акцент5 5 2" xfId="4058" xr:uid="{00000000-0005-0000-0000-0000344A0000}"/>
    <cellStyle name="Акцент5 5 3" xfId="4059" xr:uid="{00000000-0005-0000-0000-0000354A0000}"/>
    <cellStyle name="Акцент5 5 4" xfId="4060" xr:uid="{00000000-0005-0000-0000-0000364A0000}"/>
    <cellStyle name="Акцент5 5 5" xfId="4061" xr:uid="{00000000-0005-0000-0000-0000374A0000}"/>
    <cellStyle name="Акцент5 5 6" xfId="4062" xr:uid="{00000000-0005-0000-0000-0000384A0000}"/>
    <cellStyle name="Акцент5 5 7" xfId="4063" xr:uid="{00000000-0005-0000-0000-0000394A0000}"/>
    <cellStyle name="Акцент5 5 8" xfId="4064" xr:uid="{00000000-0005-0000-0000-00003A4A0000}"/>
    <cellStyle name="Акцент5 5 9" xfId="4065" xr:uid="{00000000-0005-0000-0000-00003B4A0000}"/>
    <cellStyle name="Акцент5 6" xfId="4066" xr:uid="{00000000-0005-0000-0000-00003C4A0000}"/>
    <cellStyle name="Акцент5 6 10" xfId="4067" xr:uid="{00000000-0005-0000-0000-00003D4A0000}"/>
    <cellStyle name="Акцент5 6 2" xfId="4068" xr:uid="{00000000-0005-0000-0000-00003E4A0000}"/>
    <cellStyle name="Акцент5 6 3" xfId="4069" xr:uid="{00000000-0005-0000-0000-00003F4A0000}"/>
    <cellStyle name="Акцент5 6 4" xfId="4070" xr:uid="{00000000-0005-0000-0000-0000404A0000}"/>
    <cellStyle name="Акцент5 6 5" xfId="4071" xr:uid="{00000000-0005-0000-0000-0000414A0000}"/>
    <cellStyle name="Акцент5 6 6" xfId="4072" xr:uid="{00000000-0005-0000-0000-0000424A0000}"/>
    <cellStyle name="Акцент5 6 7" xfId="4073" xr:uid="{00000000-0005-0000-0000-0000434A0000}"/>
    <cellStyle name="Акцент5 6 8" xfId="4074" xr:uid="{00000000-0005-0000-0000-0000444A0000}"/>
    <cellStyle name="Акцент5 6 9" xfId="4075" xr:uid="{00000000-0005-0000-0000-0000454A0000}"/>
    <cellStyle name="Акцент5 7" xfId="4076" xr:uid="{00000000-0005-0000-0000-0000464A0000}"/>
    <cellStyle name="Акцент5 7 10" xfId="4077" xr:uid="{00000000-0005-0000-0000-0000474A0000}"/>
    <cellStyle name="Акцент5 7 2" xfId="4078" xr:uid="{00000000-0005-0000-0000-0000484A0000}"/>
    <cellStyle name="Акцент5 7 3" xfId="4079" xr:uid="{00000000-0005-0000-0000-0000494A0000}"/>
    <cellStyle name="Акцент5 7 4" xfId="4080" xr:uid="{00000000-0005-0000-0000-00004A4A0000}"/>
    <cellStyle name="Акцент5 7 5" xfId="4081" xr:uid="{00000000-0005-0000-0000-00004B4A0000}"/>
    <cellStyle name="Акцент5 7 6" xfId="4082" xr:uid="{00000000-0005-0000-0000-00004C4A0000}"/>
    <cellStyle name="Акцент5 7 7" xfId="4083" xr:uid="{00000000-0005-0000-0000-00004D4A0000}"/>
    <cellStyle name="Акцент5 7 8" xfId="4084" xr:uid="{00000000-0005-0000-0000-00004E4A0000}"/>
    <cellStyle name="Акцент5 7 9" xfId="4085" xr:uid="{00000000-0005-0000-0000-00004F4A0000}"/>
    <cellStyle name="Акцент5 8" xfId="4086" xr:uid="{00000000-0005-0000-0000-0000504A0000}"/>
    <cellStyle name="Акцент5 8 10" xfId="4087" xr:uid="{00000000-0005-0000-0000-0000514A0000}"/>
    <cellStyle name="Акцент5 8 2" xfId="4088" xr:uid="{00000000-0005-0000-0000-0000524A0000}"/>
    <cellStyle name="Акцент5 8 3" xfId="4089" xr:uid="{00000000-0005-0000-0000-0000534A0000}"/>
    <cellStyle name="Акцент5 8 4" xfId="4090" xr:uid="{00000000-0005-0000-0000-0000544A0000}"/>
    <cellStyle name="Акцент5 8 5" xfId="4091" xr:uid="{00000000-0005-0000-0000-0000554A0000}"/>
    <cellStyle name="Акцент5 8 6" xfId="4092" xr:uid="{00000000-0005-0000-0000-0000564A0000}"/>
    <cellStyle name="Акцент5 8 7" xfId="4093" xr:uid="{00000000-0005-0000-0000-0000574A0000}"/>
    <cellStyle name="Акцент5 8 8" xfId="4094" xr:uid="{00000000-0005-0000-0000-0000584A0000}"/>
    <cellStyle name="Акцент5 8 9" xfId="4095" xr:uid="{00000000-0005-0000-0000-0000594A0000}"/>
    <cellStyle name="Акцент5 9" xfId="4096" xr:uid="{00000000-0005-0000-0000-00005A4A0000}"/>
    <cellStyle name="Акцент5 9 10" xfId="4097" xr:uid="{00000000-0005-0000-0000-00005B4A0000}"/>
    <cellStyle name="Акцент5 9 2" xfId="4098" xr:uid="{00000000-0005-0000-0000-00005C4A0000}"/>
    <cellStyle name="Акцент5 9 3" xfId="4099" xr:uid="{00000000-0005-0000-0000-00005D4A0000}"/>
    <cellStyle name="Акцент5 9 4" xfId="4100" xr:uid="{00000000-0005-0000-0000-00005E4A0000}"/>
    <cellStyle name="Акцент5 9 5" xfId="4101" xr:uid="{00000000-0005-0000-0000-00005F4A0000}"/>
    <cellStyle name="Акцент5 9 6" xfId="4102" xr:uid="{00000000-0005-0000-0000-0000604A0000}"/>
    <cellStyle name="Акцент5 9 7" xfId="4103" xr:uid="{00000000-0005-0000-0000-0000614A0000}"/>
    <cellStyle name="Акцент5 9 8" xfId="4104" xr:uid="{00000000-0005-0000-0000-0000624A0000}"/>
    <cellStyle name="Акцент5 9 9" xfId="4105" xr:uid="{00000000-0005-0000-0000-0000634A0000}"/>
    <cellStyle name="Акцент6 10" xfId="4106" xr:uid="{00000000-0005-0000-0000-0000644A0000}"/>
    <cellStyle name="Акцент6 10 10" xfId="4107" xr:uid="{00000000-0005-0000-0000-0000654A0000}"/>
    <cellStyle name="Акцент6 10 2" xfId="4108" xr:uid="{00000000-0005-0000-0000-0000664A0000}"/>
    <cellStyle name="Акцент6 10 3" xfId="4109" xr:uid="{00000000-0005-0000-0000-0000674A0000}"/>
    <cellStyle name="Акцент6 10 4" xfId="4110" xr:uid="{00000000-0005-0000-0000-0000684A0000}"/>
    <cellStyle name="Акцент6 10 5" xfId="4111" xr:uid="{00000000-0005-0000-0000-0000694A0000}"/>
    <cellStyle name="Акцент6 10 6" xfId="4112" xr:uid="{00000000-0005-0000-0000-00006A4A0000}"/>
    <cellStyle name="Акцент6 10 7" xfId="4113" xr:uid="{00000000-0005-0000-0000-00006B4A0000}"/>
    <cellStyle name="Акцент6 10 8" xfId="4114" xr:uid="{00000000-0005-0000-0000-00006C4A0000}"/>
    <cellStyle name="Акцент6 10 9" xfId="4115" xr:uid="{00000000-0005-0000-0000-00006D4A0000}"/>
    <cellStyle name="Акцент6 11" xfId="4116" xr:uid="{00000000-0005-0000-0000-00006E4A0000}"/>
    <cellStyle name="Акцент6 11 10" xfId="4117" xr:uid="{00000000-0005-0000-0000-00006F4A0000}"/>
    <cellStyle name="Акцент6 11 2" xfId="4118" xr:uid="{00000000-0005-0000-0000-0000704A0000}"/>
    <cellStyle name="Акцент6 11 3" xfId="4119" xr:uid="{00000000-0005-0000-0000-0000714A0000}"/>
    <cellStyle name="Акцент6 11 4" xfId="4120" xr:uid="{00000000-0005-0000-0000-0000724A0000}"/>
    <cellStyle name="Акцент6 11 5" xfId="4121" xr:uid="{00000000-0005-0000-0000-0000734A0000}"/>
    <cellStyle name="Акцент6 11 6" xfId="4122" xr:uid="{00000000-0005-0000-0000-0000744A0000}"/>
    <cellStyle name="Акцент6 11 7" xfId="4123" xr:uid="{00000000-0005-0000-0000-0000754A0000}"/>
    <cellStyle name="Акцент6 11 8" xfId="4124" xr:uid="{00000000-0005-0000-0000-0000764A0000}"/>
    <cellStyle name="Акцент6 11 9" xfId="4125" xr:uid="{00000000-0005-0000-0000-0000774A0000}"/>
    <cellStyle name="Акцент6 12" xfId="4126" xr:uid="{00000000-0005-0000-0000-0000784A0000}"/>
    <cellStyle name="Акцент6 12 10" xfId="4127" xr:uid="{00000000-0005-0000-0000-0000794A0000}"/>
    <cellStyle name="Акцент6 12 2" xfId="4128" xr:uid="{00000000-0005-0000-0000-00007A4A0000}"/>
    <cellStyle name="Акцент6 12 3" xfId="4129" xr:uid="{00000000-0005-0000-0000-00007B4A0000}"/>
    <cellStyle name="Акцент6 12 4" xfId="4130" xr:uid="{00000000-0005-0000-0000-00007C4A0000}"/>
    <cellStyle name="Акцент6 12 5" xfId="4131" xr:uid="{00000000-0005-0000-0000-00007D4A0000}"/>
    <cellStyle name="Акцент6 12 6" xfId="4132" xr:uid="{00000000-0005-0000-0000-00007E4A0000}"/>
    <cellStyle name="Акцент6 12 7" xfId="4133" xr:uid="{00000000-0005-0000-0000-00007F4A0000}"/>
    <cellStyle name="Акцент6 12 8" xfId="4134" xr:uid="{00000000-0005-0000-0000-0000804A0000}"/>
    <cellStyle name="Акцент6 12 9" xfId="4135" xr:uid="{00000000-0005-0000-0000-0000814A0000}"/>
    <cellStyle name="Акцент6 13" xfId="4136" xr:uid="{00000000-0005-0000-0000-0000824A0000}"/>
    <cellStyle name="Акцент6 13 10" xfId="4137" xr:uid="{00000000-0005-0000-0000-0000834A0000}"/>
    <cellStyle name="Акцент6 13 2" xfId="4138" xr:uid="{00000000-0005-0000-0000-0000844A0000}"/>
    <cellStyle name="Акцент6 13 3" xfId="4139" xr:uid="{00000000-0005-0000-0000-0000854A0000}"/>
    <cellStyle name="Акцент6 13 4" xfId="4140" xr:uid="{00000000-0005-0000-0000-0000864A0000}"/>
    <cellStyle name="Акцент6 13 5" xfId="4141" xr:uid="{00000000-0005-0000-0000-0000874A0000}"/>
    <cellStyle name="Акцент6 13 6" xfId="4142" xr:uid="{00000000-0005-0000-0000-0000884A0000}"/>
    <cellStyle name="Акцент6 13 7" xfId="4143" xr:uid="{00000000-0005-0000-0000-0000894A0000}"/>
    <cellStyle name="Акцент6 13 8" xfId="4144" xr:uid="{00000000-0005-0000-0000-00008A4A0000}"/>
    <cellStyle name="Акцент6 13 9" xfId="4145" xr:uid="{00000000-0005-0000-0000-00008B4A0000}"/>
    <cellStyle name="Акцент6 14" xfId="4146" xr:uid="{00000000-0005-0000-0000-00008C4A0000}"/>
    <cellStyle name="Акцент6 14 10" xfId="4147" xr:uid="{00000000-0005-0000-0000-00008D4A0000}"/>
    <cellStyle name="Акцент6 14 2" xfId="4148" xr:uid="{00000000-0005-0000-0000-00008E4A0000}"/>
    <cellStyle name="Акцент6 14 3" xfId="4149" xr:uid="{00000000-0005-0000-0000-00008F4A0000}"/>
    <cellStyle name="Акцент6 14 4" xfId="4150" xr:uid="{00000000-0005-0000-0000-0000904A0000}"/>
    <cellStyle name="Акцент6 14 5" xfId="4151" xr:uid="{00000000-0005-0000-0000-0000914A0000}"/>
    <cellStyle name="Акцент6 14 6" xfId="4152" xr:uid="{00000000-0005-0000-0000-0000924A0000}"/>
    <cellStyle name="Акцент6 14 7" xfId="4153" xr:uid="{00000000-0005-0000-0000-0000934A0000}"/>
    <cellStyle name="Акцент6 14 8" xfId="4154" xr:uid="{00000000-0005-0000-0000-0000944A0000}"/>
    <cellStyle name="Акцент6 14 9" xfId="4155" xr:uid="{00000000-0005-0000-0000-0000954A0000}"/>
    <cellStyle name="Акцент6 15" xfId="4156" xr:uid="{00000000-0005-0000-0000-0000964A0000}"/>
    <cellStyle name="Акцент6 15 2" xfId="4157" xr:uid="{00000000-0005-0000-0000-0000974A0000}"/>
    <cellStyle name="Акцент6 15 3" xfId="4158" xr:uid="{00000000-0005-0000-0000-0000984A0000}"/>
    <cellStyle name="Акцент6 15 4" xfId="4159" xr:uid="{00000000-0005-0000-0000-0000994A0000}"/>
    <cellStyle name="Акцент6 15 5" xfId="4160" xr:uid="{00000000-0005-0000-0000-00009A4A0000}"/>
    <cellStyle name="Акцент6 15 6" xfId="4161" xr:uid="{00000000-0005-0000-0000-00009B4A0000}"/>
    <cellStyle name="Акцент6 15 7" xfId="4162" xr:uid="{00000000-0005-0000-0000-00009C4A0000}"/>
    <cellStyle name="Акцент6 15 8" xfId="4163" xr:uid="{00000000-0005-0000-0000-00009D4A0000}"/>
    <cellStyle name="Акцент6 16" xfId="4164" xr:uid="{00000000-0005-0000-0000-00009E4A0000}"/>
    <cellStyle name="Акцент6 16 2" xfId="4165" xr:uid="{00000000-0005-0000-0000-00009F4A0000}"/>
    <cellStyle name="Акцент6 16 3" xfId="4166" xr:uid="{00000000-0005-0000-0000-0000A04A0000}"/>
    <cellStyle name="Акцент6 16 4" xfId="4167" xr:uid="{00000000-0005-0000-0000-0000A14A0000}"/>
    <cellStyle name="Акцент6 16 5" xfId="4168" xr:uid="{00000000-0005-0000-0000-0000A24A0000}"/>
    <cellStyle name="Акцент6 16 6" xfId="4169" xr:uid="{00000000-0005-0000-0000-0000A34A0000}"/>
    <cellStyle name="Акцент6 16 7" xfId="4170" xr:uid="{00000000-0005-0000-0000-0000A44A0000}"/>
    <cellStyle name="Акцент6 16 8" xfId="4171" xr:uid="{00000000-0005-0000-0000-0000A54A0000}"/>
    <cellStyle name="Акцент6 17" xfId="4172" xr:uid="{00000000-0005-0000-0000-0000A64A0000}"/>
    <cellStyle name="Акцент6 17 2" xfId="4173" xr:uid="{00000000-0005-0000-0000-0000A74A0000}"/>
    <cellStyle name="Акцент6 17 3" xfId="4174" xr:uid="{00000000-0005-0000-0000-0000A84A0000}"/>
    <cellStyle name="Акцент6 17 4" xfId="4175" xr:uid="{00000000-0005-0000-0000-0000A94A0000}"/>
    <cellStyle name="Акцент6 17 5" xfId="4176" xr:uid="{00000000-0005-0000-0000-0000AA4A0000}"/>
    <cellStyle name="Акцент6 18" xfId="4177" xr:uid="{00000000-0005-0000-0000-0000AB4A0000}"/>
    <cellStyle name="Акцент6 18 2" xfId="4178" xr:uid="{00000000-0005-0000-0000-0000AC4A0000}"/>
    <cellStyle name="Акцент6 18 3" xfId="4179" xr:uid="{00000000-0005-0000-0000-0000AD4A0000}"/>
    <cellStyle name="Акцент6 18 4" xfId="4180" xr:uid="{00000000-0005-0000-0000-0000AE4A0000}"/>
    <cellStyle name="Акцент6 18 5" xfId="4181" xr:uid="{00000000-0005-0000-0000-0000AF4A0000}"/>
    <cellStyle name="Акцент6 19" xfId="4182" xr:uid="{00000000-0005-0000-0000-0000B04A0000}"/>
    <cellStyle name="Акцент6 19 2" xfId="4183" xr:uid="{00000000-0005-0000-0000-0000B14A0000}"/>
    <cellStyle name="Акцент6 19 3" xfId="4184" xr:uid="{00000000-0005-0000-0000-0000B24A0000}"/>
    <cellStyle name="Акцент6 19 4" xfId="4185" xr:uid="{00000000-0005-0000-0000-0000B34A0000}"/>
    <cellStyle name="Акцент6 19 5" xfId="4186" xr:uid="{00000000-0005-0000-0000-0000B44A0000}"/>
    <cellStyle name="Акцент6 2" xfId="4187" xr:uid="{00000000-0005-0000-0000-0000B54A0000}"/>
    <cellStyle name="Акцент6 2 10" xfId="4188" xr:uid="{00000000-0005-0000-0000-0000B64A0000}"/>
    <cellStyle name="Акцент6 2 2" xfId="4189" xr:uid="{00000000-0005-0000-0000-0000B74A0000}"/>
    <cellStyle name="Акцент6 2 3" xfId="4190" xr:uid="{00000000-0005-0000-0000-0000B84A0000}"/>
    <cellStyle name="Акцент6 2 4" xfId="4191" xr:uid="{00000000-0005-0000-0000-0000B94A0000}"/>
    <cellStyle name="Акцент6 2 5" xfId="4192" xr:uid="{00000000-0005-0000-0000-0000BA4A0000}"/>
    <cellStyle name="Акцент6 2 6" xfId="4193" xr:uid="{00000000-0005-0000-0000-0000BB4A0000}"/>
    <cellStyle name="Акцент6 2 7" xfId="4194" xr:uid="{00000000-0005-0000-0000-0000BC4A0000}"/>
    <cellStyle name="Акцент6 2 8" xfId="4195" xr:uid="{00000000-0005-0000-0000-0000BD4A0000}"/>
    <cellStyle name="Акцент6 2 9" xfId="4196" xr:uid="{00000000-0005-0000-0000-0000BE4A0000}"/>
    <cellStyle name="Акцент6 20" xfId="4197" xr:uid="{00000000-0005-0000-0000-0000BF4A0000}"/>
    <cellStyle name="Акцент6 21" xfId="4198" xr:uid="{00000000-0005-0000-0000-0000C04A0000}"/>
    <cellStyle name="Акцент6 22" xfId="4199" xr:uid="{00000000-0005-0000-0000-0000C14A0000}"/>
    <cellStyle name="Акцент6 23" xfId="4200" xr:uid="{00000000-0005-0000-0000-0000C24A0000}"/>
    <cellStyle name="Акцент6 24" xfId="14575" xr:uid="{00000000-0005-0000-0000-0000C34A0000}"/>
    <cellStyle name="Акцент6 3" xfId="4201" xr:uid="{00000000-0005-0000-0000-0000C44A0000}"/>
    <cellStyle name="Акцент6 3 10" xfId="4202" xr:uid="{00000000-0005-0000-0000-0000C54A0000}"/>
    <cellStyle name="Акцент6 3 2" xfId="4203" xr:uid="{00000000-0005-0000-0000-0000C64A0000}"/>
    <cellStyle name="Акцент6 3 3" xfId="4204" xr:uid="{00000000-0005-0000-0000-0000C74A0000}"/>
    <cellStyle name="Акцент6 3 4" xfId="4205" xr:uid="{00000000-0005-0000-0000-0000C84A0000}"/>
    <cellStyle name="Акцент6 3 5" xfId="4206" xr:uid="{00000000-0005-0000-0000-0000C94A0000}"/>
    <cellStyle name="Акцент6 3 6" xfId="4207" xr:uid="{00000000-0005-0000-0000-0000CA4A0000}"/>
    <cellStyle name="Акцент6 3 7" xfId="4208" xr:uid="{00000000-0005-0000-0000-0000CB4A0000}"/>
    <cellStyle name="Акцент6 3 8" xfId="4209" xr:uid="{00000000-0005-0000-0000-0000CC4A0000}"/>
    <cellStyle name="Акцент6 3 9" xfId="4210" xr:uid="{00000000-0005-0000-0000-0000CD4A0000}"/>
    <cellStyle name="Акцент6 4" xfId="4211" xr:uid="{00000000-0005-0000-0000-0000CE4A0000}"/>
    <cellStyle name="Акцент6 4 10" xfId="4212" xr:uid="{00000000-0005-0000-0000-0000CF4A0000}"/>
    <cellStyle name="Акцент6 4 2" xfId="4213" xr:uid="{00000000-0005-0000-0000-0000D04A0000}"/>
    <cellStyle name="Акцент6 4 3" xfId="4214" xr:uid="{00000000-0005-0000-0000-0000D14A0000}"/>
    <cellStyle name="Акцент6 4 4" xfId="4215" xr:uid="{00000000-0005-0000-0000-0000D24A0000}"/>
    <cellStyle name="Акцент6 4 5" xfId="4216" xr:uid="{00000000-0005-0000-0000-0000D34A0000}"/>
    <cellStyle name="Акцент6 4 6" xfId="4217" xr:uid="{00000000-0005-0000-0000-0000D44A0000}"/>
    <cellStyle name="Акцент6 4 7" xfId="4218" xr:uid="{00000000-0005-0000-0000-0000D54A0000}"/>
    <cellStyle name="Акцент6 4 8" xfId="4219" xr:uid="{00000000-0005-0000-0000-0000D64A0000}"/>
    <cellStyle name="Акцент6 4 9" xfId="4220" xr:uid="{00000000-0005-0000-0000-0000D74A0000}"/>
    <cellStyle name="Акцент6 5" xfId="4221" xr:uid="{00000000-0005-0000-0000-0000D84A0000}"/>
    <cellStyle name="Акцент6 5 10" xfId="4222" xr:uid="{00000000-0005-0000-0000-0000D94A0000}"/>
    <cellStyle name="Акцент6 5 2" xfId="4223" xr:uid="{00000000-0005-0000-0000-0000DA4A0000}"/>
    <cellStyle name="Акцент6 5 3" xfId="4224" xr:uid="{00000000-0005-0000-0000-0000DB4A0000}"/>
    <cellStyle name="Акцент6 5 4" xfId="4225" xr:uid="{00000000-0005-0000-0000-0000DC4A0000}"/>
    <cellStyle name="Акцент6 5 5" xfId="4226" xr:uid="{00000000-0005-0000-0000-0000DD4A0000}"/>
    <cellStyle name="Акцент6 5 6" xfId="4227" xr:uid="{00000000-0005-0000-0000-0000DE4A0000}"/>
    <cellStyle name="Акцент6 5 7" xfId="4228" xr:uid="{00000000-0005-0000-0000-0000DF4A0000}"/>
    <cellStyle name="Акцент6 5 8" xfId="4229" xr:uid="{00000000-0005-0000-0000-0000E04A0000}"/>
    <cellStyle name="Акцент6 5 9" xfId="4230" xr:uid="{00000000-0005-0000-0000-0000E14A0000}"/>
    <cellStyle name="Акцент6 6" xfId="4231" xr:uid="{00000000-0005-0000-0000-0000E24A0000}"/>
    <cellStyle name="Акцент6 6 10" xfId="4232" xr:uid="{00000000-0005-0000-0000-0000E34A0000}"/>
    <cellStyle name="Акцент6 6 2" xfId="4233" xr:uid="{00000000-0005-0000-0000-0000E44A0000}"/>
    <cellStyle name="Акцент6 6 3" xfId="4234" xr:uid="{00000000-0005-0000-0000-0000E54A0000}"/>
    <cellStyle name="Акцент6 6 4" xfId="4235" xr:uid="{00000000-0005-0000-0000-0000E64A0000}"/>
    <cellStyle name="Акцент6 6 5" xfId="4236" xr:uid="{00000000-0005-0000-0000-0000E74A0000}"/>
    <cellStyle name="Акцент6 6 6" xfId="4237" xr:uid="{00000000-0005-0000-0000-0000E84A0000}"/>
    <cellStyle name="Акцент6 6 7" xfId="4238" xr:uid="{00000000-0005-0000-0000-0000E94A0000}"/>
    <cellStyle name="Акцент6 6 8" xfId="4239" xr:uid="{00000000-0005-0000-0000-0000EA4A0000}"/>
    <cellStyle name="Акцент6 6 9" xfId="4240" xr:uid="{00000000-0005-0000-0000-0000EB4A0000}"/>
    <cellStyle name="Акцент6 7" xfId="4241" xr:uid="{00000000-0005-0000-0000-0000EC4A0000}"/>
    <cellStyle name="Акцент6 7 10" xfId="4242" xr:uid="{00000000-0005-0000-0000-0000ED4A0000}"/>
    <cellStyle name="Акцент6 7 2" xfId="4243" xr:uid="{00000000-0005-0000-0000-0000EE4A0000}"/>
    <cellStyle name="Акцент6 7 3" xfId="4244" xr:uid="{00000000-0005-0000-0000-0000EF4A0000}"/>
    <cellStyle name="Акцент6 7 4" xfId="4245" xr:uid="{00000000-0005-0000-0000-0000F04A0000}"/>
    <cellStyle name="Акцент6 7 5" xfId="4246" xr:uid="{00000000-0005-0000-0000-0000F14A0000}"/>
    <cellStyle name="Акцент6 7 6" xfId="4247" xr:uid="{00000000-0005-0000-0000-0000F24A0000}"/>
    <cellStyle name="Акцент6 7 7" xfId="4248" xr:uid="{00000000-0005-0000-0000-0000F34A0000}"/>
    <cellStyle name="Акцент6 7 8" xfId="4249" xr:uid="{00000000-0005-0000-0000-0000F44A0000}"/>
    <cellStyle name="Акцент6 7 9" xfId="4250" xr:uid="{00000000-0005-0000-0000-0000F54A0000}"/>
    <cellStyle name="Акцент6 8" xfId="4251" xr:uid="{00000000-0005-0000-0000-0000F64A0000}"/>
    <cellStyle name="Акцент6 8 10" xfId="4252" xr:uid="{00000000-0005-0000-0000-0000F74A0000}"/>
    <cellStyle name="Акцент6 8 2" xfId="4253" xr:uid="{00000000-0005-0000-0000-0000F84A0000}"/>
    <cellStyle name="Акцент6 8 3" xfId="4254" xr:uid="{00000000-0005-0000-0000-0000F94A0000}"/>
    <cellStyle name="Акцент6 8 4" xfId="4255" xr:uid="{00000000-0005-0000-0000-0000FA4A0000}"/>
    <cellStyle name="Акцент6 8 5" xfId="4256" xr:uid="{00000000-0005-0000-0000-0000FB4A0000}"/>
    <cellStyle name="Акцент6 8 6" xfId="4257" xr:uid="{00000000-0005-0000-0000-0000FC4A0000}"/>
    <cellStyle name="Акцент6 8 7" xfId="4258" xr:uid="{00000000-0005-0000-0000-0000FD4A0000}"/>
    <cellStyle name="Акцент6 8 8" xfId="4259" xr:uid="{00000000-0005-0000-0000-0000FE4A0000}"/>
    <cellStyle name="Акцент6 8 9" xfId="4260" xr:uid="{00000000-0005-0000-0000-0000FF4A0000}"/>
    <cellStyle name="Акцент6 9" xfId="4261" xr:uid="{00000000-0005-0000-0000-0000004B0000}"/>
    <cellStyle name="Акцент6 9 10" xfId="4262" xr:uid="{00000000-0005-0000-0000-0000014B0000}"/>
    <cellStyle name="Акцент6 9 2" xfId="4263" xr:uid="{00000000-0005-0000-0000-0000024B0000}"/>
    <cellStyle name="Акцент6 9 3" xfId="4264" xr:uid="{00000000-0005-0000-0000-0000034B0000}"/>
    <cellStyle name="Акцент6 9 4" xfId="4265" xr:uid="{00000000-0005-0000-0000-0000044B0000}"/>
    <cellStyle name="Акцент6 9 5" xfId="4266" xr:uid="{00000000-0005-0000-0000-0000054B0000}"/>
    <cellStyle name="Акцент6 9 6" xfId="4267" xr:uid="{00000000-0005-0000-0000-0000064B0000}"/>
    <cellStyle name="Акцент6 9 7" xfId="4268" xr:uid="{00000000-0005-0000-0000-0000074B0000}"/>
    <cellStyle name="Акцент6 9 8" xfId="4269" xr:uid="{00000000-0005-0000-0000-0000084B0000}"/>
    <cellStyle name="Акцент6 9 9" xfId="4270" xr:uid="{00000000-0005-0000-0000-0000094B0000}"/>
    <cellStyle name="Ввод  10" xfId="4271" xr:uid="{00000000-0005-0000-0000-00000A4B0000}"/>
    <cellStyle name="Ввод  10 10" xfId="4272" xr:uid="{00000000-0005-0000-0000-00000B4B0000}"/>
    <cellStyle name="Ввод  10 10 2" xfId="13259" xr:uid="{00000000-0005-0000-0000-00000C4B0000}"/>
    <cellStyle name="Ввод  10 10 2 2" xfId="13909" xr:uid="{00000000-0005-0000-0000-00000D4B0000}"/>
    <cellStyle name="Ввод  10 10 2 2 2" xfId="15544" xr:uid="{00000000-0005-0000-0000-00000E4B0000}"/>
    <cellStyle name="Ввод  10 10 2 2 2 2" xfId="21369" xr:uid="{00000000-0005-0000-0000-00000F4B0000}"/>
    <cellStyle name="Ввод  10 10 2 2 3" xfId="19845" xr:uid="{00000000-0005-0000-0000-0000104B0000}"/>
    <cellStyle name="Ввод  10 10 2 3" xfId="14203" xr:uid="{00000000-0005-0000-0000-0000114B0000}"/>
    <cellStyle name="Ввод  10 10 2 3 2" xfId="15797" xr:uid="{00000000-0005-0000-0000-0000124B0000}"/>
    <cellStyle name="Ввод  10 10 2 3 2 2" xfId="21622" xr:uid="{00000000-0005-0000-0000-0000134B0000}"/>
    <cellStyle name="Ввод  10 10 2 3 3" xfId="20100" xr:uid="{00000000-0005-0000-0000-0000144B0000}"/>
    <cellStyle name="Ввод  10 10 2 4" xfId="14456" xr:uid="{00000000-0005-0000-0000-0000154B0000}"/>
    <cellStyle name="Ввод  10 10 2 4 2" xfId="16050" xr:uid="{00000000-0005-0000-0000-0000164B0000}"/>
    <cellStyle name="Ввод  10 10 2 4 2 2" xfId="21875" xr:uid="{00000000-0005-0000-0000-0000174B0000}"/>
    <cellStyle name="Ввод  10 10 2 4 3" xfId="20353" xr:uid="{00000000-0005-0000-0000-0000184B0000}"/>
    <cellStyle name="Ввод  10 10 2 5" xfId="14904" xr:uid="{00000000-0005-0000-0000-0000194B0000}"/>
    <cellStyle name="Ввод  10 10 2 5 2" xfId="20732" xr:uid="{00000000-0005-0000-0000-00001A4B0000}"/>
    <cellStyle name="Ввод  10 10 2 6" xfId="19201" xr:uid="{00000000-0005-0000-0000-00001B4B0000}"/>
    <cellStyle name="Ввод  10 10 3" xfId="13149" xr:uid="{00000000-0005-0000-0000-00001C4B0000}"/>
    <cellStyle name="Ввод  10 10 3 2" xfId="13800" xr:uid="{00000000-0005-0000-0000-00001D4B0000}"/>
    <cellStyle name="Ввод  10 10 3 2 2" xfId="15435" xr:uid="{00000000-0005-0000-0000-00001E4B0000}"/>
    <cellStyle name="Ввод  10 10 3 2 2 2" xfId="21260" xr:uid="{00000000-0005-0000-0000-00001F4B0000}"/>
    <cellStyle name="Ввод  10 10 3 2 3" xfId="19736" xr:uid="{00000000-0005-0000-0000-0000204B0000}"/>
    <cellStyle name="Ввод  10 10 3 3" xfId="14094" xr:uid="{00000000-0005-0000-0000-0000214B0000}"/>
    <cellStyle name="Ввод  10 10 3 3 2" xfId="15688" xr:uid="{00000000-0005-0000-0000-0000224B0000}"/>
    <cellStyle name="Ввод  10 10 3 3 2 2" xfId="21513" xr:uid="{00000000-0005-0000-0000-0000234B0000}"/>
    <cellStyle name="Ввод  10 10 3 3 3" xfId="19991" xr:uid="{00000000-0005-0000-0000-0000244B0000}"/>
    <cellStyle name="Ввод  10 10 3 4" xfId="14347" xr:uid="{00000000-0005-0000-0000-0000254B0000}"/>
    <cellStyle name="Ввод  10 10 3 4 2" xfId="15941" xr:uid="{00000000-0005-0000-0000-0000264B0000}"/>
    <cellStyle name="Ввод  10 10 3 4 2 2" xfId="21766" xr:uid="{00000000-0005-0000-0000-0000274B0000}"/>
    <cellStyle name="Ввод  10 10 3 4 3" xfId="20244" xr:uid="{00000000-0005-0000-0000-0000284B0000}"/>
    <cellStyle name="Ввод  10 10 3 5" xfId="14795" xr:uid="{00000000-0005-0000-0000-0000294B0000}"/>
    <cellStyle name="Ввод  10 10 3 5 2" xfId="20623" xr:uid="{00000000-0005-0000-0000-00002A4B0000}"/>
    <cellStyle name="Ввод  10 10 3 6" xfId="19092" xr:uid="{00000000-0005-0000-0000-00002B4B0000}"/>
    <cellStyle name="Ввод  10 10 4" xfId="13525" xr:uid="{00000000-0005-0000-0000-00002C4B0000}"/>
    <cellStyle name="Ввод  10 10 4 2" xfId="15162" xr:uid="{00000000-0005-0000-0000-00002D4B0000}"/>
    <cellStyle name="Ввод  10 10 4 2 2" xfId="20987" xr:uid="{00000000-0005-0000-0000-00002E4B0000}"/>
    <cellStyle name="Ввод  10 10 4 3" xfId="19463" xr:uid="{00000000-0005-0000-0000-00002F4B0000}"/>
    <cellStyle name="Ввод  10 10 5" xfId="13474" xr:uid="{00000000-0005-0000-0000-0000304B0000}"/>
    <cellStyle name="Ввод  10 10 5 2" xfId="15111" xr:uid="{00000000-0005-0000-0000-0000314B0000}"/>
    <cellStyle name="Ввод  10 10 5 2 2" xfId="20936" xr:uid="{00000000-0005-0000-0000-0000324B0000}"/>
    <cellStyle name="Ввод  10 10 5 3" xfId="19412" xr:uid="{00000000-0005-0000-0000-0000334B0000}"/>
    <cellStyle name="Ввод  10 10 6" xfId="13477" xr:uid="{00000000-0005-0000-0000-0000344B0000}"/>
    <cellStyle name="Ввод  10 10 6 2" xfId="15114" xr:uid="{00000000-0005-0000-0000-0000354B0000}"/>
    <cellStyle name="Ввод  10 10 6 2 2" xfId="20939" xr:uid="{00000000-0005-0000-0000-0000364B0000}"/>
    <cellStyle name="Ввод  10 10 6 3" xfId="19415" xr:uid="{00000000-0005-0000-0000-0000374B0000}"/>
    <cellStyle name="Ввод  10 10 7" xfId="14589" xr:uid="{00000000-0005-0000-0000-0000384B0000}"/>
    <cellStyle name="Ввод  10 10 7 2" xfId="16159" xr:uid="{00000000-0005-0000-0000-0000394B0000}"/>
    <cellStyle name="Ввод  10 10 7 2 2" xfId="21984" xr:uid="{00000000-0005-0000-0000-00003A4B0000}"/>
    <cellStyle name="Ввод  10 10 7 3" xfId="20469" xr:uid="{00000000-0005-0000-0000-00003B4B0000}"/>
    <cellStyle name="Ввод  10 10 8" xfId="18948" xr:uid="{00000000-0005-0000-0000-00003C4B0000}"/>
    <cellStyle name="Ввод  10 11" xfId="13258" xr:uid="{00000000-0005-0000-0000-00003D4B0000}"/>
    <cellStyle name="Ввод  10 11 2" xfId="13908" xr:uid="{00000000-0005-0000-0000-00003E4B0000}"/>
    <cellStyle name="Ввод  10 11 2 2" xfId="15543" xr:uid="{00000000-0005-0000-0000-00003F4B0000}"/>
    <cellStyle name="Ввод  10 11 2 2 2" xfId="21368" xr:uid="{00000000-0005-0000-0000-0000404B0000}"/>
    <cellStyle name="Ввод  10 11 2 3" xfId="19844" xr:uid="{00000000-0005-0000-0000-0000414B0000}"/>
    <cellStyle name="Ввод  10 11 3" xfId="14202" xr:uid="{00000000-0005-0000-0000-0000424B0000}"/>
    <cellStyle name="Ввод  10 11 3 2" xfId="15796" xr:uid="{00000000-0005-0000-0000-0000434B0000}"/>
    <cellStyle name="Ввод  10 11 3 2 2" xfId="21621" xr:uid="{00000000-0005-0000-0000-0000444B0000}"/>
    <cellStyle name="Ввод  10 11 3 3" xfId="20099" xr:uid="{00000000-0005-0000-0000-0000454B0000}"/>
    <cellStyle name="Ввод  10 11 4" xfId="14455" xr:uid="{00000000-0005-0000-0000-0000464B0000}"/>
    <cellStyle name="Ввод  10 11 4 2" xfId="16049" xr:uid="{00000000-0005-0000-0000-0000474B0000}"/>
    <cellStyle name="Ввод  10 11 4 2 2" xfId="21874" xr:uid="{00000000-0005-0000-0000-0000484B0000}"/>
    <cellStyle name="Ввод  10 11 4 3" xfId="20352" xr:uid="{00000000-0005-0000-0000-0000494B0000}"/>
    <cellStyle name="Ввод  10 11 5" xfId="14903" xr:uid="{00000000-0005-0000-0000-00004A4B0000}"/>
    <cellStyle name="Ввод  10 11 5 2" xfId="20731" xr:uid="{00000000-0005-0000-0000-00004B4B0000}"/>
    <cellStyle name="Ввод  10 11 6" xfId="19200" xr:uid="{00000000-0005-0000-0000-00004C4B0000}"/>
    <cellStyle name="Ввод  10 12" xfId="13148" xr:uid="{00000000-0005-0000-0000-00004D4B0000}"/>
    <cellStyle name="Ввод  10 12 2" xfId="13799" xr:uid="{00000000-0005-0000-0000-00004E4B0000}"/>
    <cellStyle name="Ввод  10 12 2 2" xfId="15434" xr:uid="{00000000-0005-0000-0000-00004F4B0000}"/>
    <cellStyle name="Ввод  10 12 2 2 2" xfId="21259" xr:uid="{00000000-0005-0000-0000-0000504B0000}"/>
    <cellStyle name="Ввод  10 12 2 3" xfId="19735" xr:uid="{00000000-0005-0000-0000-0000514B0000}"/>
    <cellStyle name="Ввод  10 12 3" xfId="14093" xr:uid="{00000000-0005-0000-0000-0000524B0000}"/>
    <cellStyle name="Ввод  10 12 3 2" xfId="15687" xr:uid="{00000000-0005-0000-0000-0000534B0000}"/>
    <cellStyle name="Ввод  10 12 3 2 2" xfId="21512" xr:uid="{00000000-0005-0000-0000-0000544B0000}"/>
    <cellStyle name="Ввод  10 12 3 3" xfId="19990" xr:uid="{00000000-0005-0000-0000-0000554B0000}"/>
    <cellStyle name="Ввод  10 12 4" xfId="14346" xr:uid="{00000000-0005-0000-0000-0000564B0000}"/>
    <cellStyle name="Ввод  10 12 4 2" xfId="15940" xr:uid="{00000000-0005-0000-0000-0000574B0000}"/>
    <cellStyle name="Ввод  10 12 4 2 2" xfId="21765" xr:uid="{00000000-0005-0000-0000-0000584B0000}"/>
    <cellStyle name="Ввод  10 12 4 3" xfId="20243" xr:uid="{00000000-0005-0000-0000-0000594B0000}"/>
    <cellStyle name="Ввод  10 12 5" xfId="14794" xr:uid="{00000000-0005-0000-0000-00005A4B0000}"/>
    <cellStyle name="Ввод  10 12 5 2" xfId="20622" xr:uid="{00000000-0005-0000-0000-00005B4B0000}"/>
    <cellStyle name="Ввод  10 12 6" xfId="19091" xr:uid="{00000000-0005-0000-0000-00005C4B0000}"/>
    <cellStyle name="Ввод  10 13" xfId="13524" xr:uid="{00000000-0005-0000-0000-00005D4B0000}"/>
    <cellStyle name="Ввод  10 13 2" xfId="15161" xr:uid="{00000000-0005-0000-0000-00005E4B0000}"/>
    <cellStyle name="Ввод  10 13 2 2" xfId="20986" xr:uid="{00000000-0005-0000-0000-00005F4B0000}"/>
    <cellStyle name="Ввод  10 13 3" xfId="19462" xr:uid="{00000000-0005-0000-0000-0000604B0000}"/>
    <cellStyle name="Ввод  10 14" xfId="13475" xr:uid="{00000000-0005-0000-0000-0000614B0000}"/>
    <cellStyle name="Ввод  10 14 2" xfId="15112" xr:uid="{00000000-0005-0000-0000-0000624B0000}"/>
    <cellStyle name="Ввод  10 14 2 2" xfId="20937" xr:uid="{00000000-0005-0000-0000-0000634B0000}"/>
    <cellStyle name="Ввод  10 14 3" xfId="19413" xr:uid="{00000000-0005-0000-0000-0000644B0000}"/>
    <cellStyle name="Ввод  10 15" xfId="13476" xr:uid="{00000000-0005-0000-0000-0000654B0000}"/>
    <cellStyle name="Ввод  10 15 2" xfId="15113" xr:uid="{00000000-0005-0000-0000-0000664B0000}"/>
    <cellStyle name="Ввод  10 15 2 2" xfId="20938" xr:uid="{00000000-0005-0000-0000-0000674B0000}"/>
    <cellStyle name="Ввод  10 15 3" xfId="19414" xr:uid="{00000000-0005-0000-0000-0000684B0000}"/>
    <cellStyle name="Ввод  10 16" xfId="14588" xr:uid="{00000000-0005-0000-0000-0000694B0000}"/>
    <cellStyle name="Ввод  10 16 2" xfId="16158" xr:uid="{00000000-0005-0000-0000-00006A4B0000}"/>
    <cellStyle name="Ввод  10 16 2 2" xfId="21983" xr:uid="{00000000-0005-0000-0000-00006B4B0000}"/>
    <cellStyle name="Ввод  10 16 3" xfId="20468" xr:uid="{00000000-0005-0000-0000-00006C4B0000}"/>
    <cellStyle name="Ввод  10 17" xfId="18947" xr:uid="{00000000-0005-0000-0000-00006D4B0000}"/>
    <cellStyle name="Ввод  10 2" xfId="4273" xr:uid="{00000000-0005-0000-0000-00006E4B0000}"/>
    <cellStyle name="Ввод  10 2 2" xfId="13260" xr:uid="{00000000-0005-0000-0000-00006F4B0000}"/>
    <cellStyle name="Ввод  10 2 2 2" xfId="13910" xr:uid="{00000000-0005-0000-0000-0000704B0000}"/>
    <cellStyle name="Ввод  10 2 2 2 2" xfId="15545" xr:uid="{00000000-0005-0000-0000-0000714B0000}"/>
    <cellStyle name="Ввод  10 2 2 2 2 2" xfId="21370" xr:uid="{00000000-0005-0000-0000-0000724B0000}"/>
    <cellStyle name="Ввод  10 2 2 2 3" xfId="19846" xr:uid="{00000000-0005-0000-0000-0000734B0000}"/>
    <cellStyle name="Ввод  10 2 2 3" xfId="14204" xr:uid="{00000000-0005-0000-0000-0000744B0000}"/>
    <cellStyle name="Ввод  10 2 2 3 2" xfId="15798" xr:uid="{00000000-0005-0000-0000-0000754B0000}"/>
    <cellStyle name="Ввод  10 2 2 3 2 2" xfId="21623" xr:uid="{00000000-0005-0000-0000-0000764B0000}"/>
    <cellStyle name="Ввод  10 2 2 3 3" xfId="20101" xr:uid="{00000000-0005-0000-0000-0000774B0000}"/>
    <cellStyle name="Ввод  10 2 2 4" xfId="14457" xr:uid="{00000000-0005-0000-0000-0000784B0000}"/>
    <cellStyle name="Ввод  10 2 2 4 2" xfId="16051" xr:uid="{00000000-0005-0000-0000-0000794B0000}"/>
    <cellStyle name="Ввод  10 2 2 4 2 2" xfId="21876" xr:uid="{00000000-0005-0000-0000-00007A4B0000}"/>
    <cellStyle name="Ввод  10 2 2 4 3" xfId="20354" xr:uid="{00000000-0005-0000-0000-00007B4B0000}"/>
    <cellStyle name="Ввод  10 2 2 5" xfId="14905" xr:uid="{00000000-0005-0000-0000-00007C4B0000}"/>
    <cellStyle name="Ввод  10 2 2 5 2" xfId="20733" xr:uid="{00000000-0005-0000-0000-00007D4B0000}"/>
    <cellStyle name="Ввод  10 2 2 6" xfId="19202" xr:uid="{00000000-0005-0000-0000-00007E4B0000}"/>
    <cellStyle name="Ввод  10 2 3" xfId="13150" xr:uid="{00000000-0005-0000-0000-00007F4B0000}"/>
    <cellStyle name="Ввод  10 2 3 2" xfId="13801" xr:uid="{00000000-0005-0000-0000-0000804B0000}"/>
    <cellStyle name="Ввод  10 2 3 2 2" xfId="15436" xr:uid="{00000000-0005-0000-0000-0000814B0000}"/>
    <cellStyle name="Ввод  10 2 3 2 2 2" xfId="21261" xr:uid="{00000000-0005-0000-0000-0000824B0000}"/>
    <cellStyle name="Ввод  10 2 3 2 3" xfId="19737" xr:uid="{00000000-0005-0000-0000-0000834B0000}"/>
    <cellStyle name="Ввод  10 2 3 3" xfId="14095" xr:uid="{00000000-0005-0000-0000-0000844B0000}"/>
    <cellStyle name="Ввод  10 2 3 3 2" xfId="15689" xr:uid="{00000000-0005-0000-0000-0000854B0000}"/>
    <cellStyle name="Ввод  10 2 3 3 2 2" xfId="21514" xr:uid="{00000000-0005-0000-0000-0000864B0000}"/>
    <cellStyle name="Ввод  10 2 3 3 3" xfId="19992" xr:uid="{00000000-0005-0000-0000-0000874B0000}"/>
    <cellStyle name="Ввод  10 2 3 4" xfId="14348" xr:uid="{00000000-0005-0000-0000-0000884B0000}"/>
    <cellStyle name="Ввод  10 2 3 4 2" xfId="15942" xr:uid="{00000000-0005-0000-0000-0000894B0000}"/>
    <cellStyle name="Ввод  10 2 3 4 2 2" xfId="21767" xr:uid="{00000000-0005-0000-0000-00008A4B0000}"/>
    <cellStyle name="Ввод  10 2 3 4 3" xfId="20245" xr:uid="{00000000-0005-0000-0000-00008B4B0000}"/>
    <cellStyle name="Ввод  10 2 3 5" xfId="14796" xr:uid="{00000000-0005-0000-0000-00008C4B0000}"/>
    <cellStyle name="Ввод  10 2 3 5 2" xfId="20624" xr:uid="{00000000-0005-0000-0000-00008D4B0000}"/>
    <cellStyle name="Ввод  10 2 3 6" xfId="19093" xr:uid="{00000000-0005-0000-0000-00008E4B0000}"/>
    <cellStyle name="Ввод  10 2 4" xfId="13526" xr:uid="{00000000-0005-0000-0000-00008F4B0000}"/>
    <cellStyle name="Ввод  10 2 4 2" xfId="15163" xr:uid="{00000000-0005-0000-0000-0000904B0000}"/>
    <cellStyle name="Ввод  10 2 4 2 2" xfId="20988" xr:uid="{00000000-0005-0000-0000-0000914B0000}"/>
    <cellStyle name="Ввод  10 2 4 3" xfId="19464" xr:uid="{00000000-0005-0000-0000-0000924B0000}"/>
    <cellStyle name="Ввод  10 2 5" xfId="13473" xr:uid="{00000000-0005-0000-0000-0000934B0000}"/>
    <cellStyle name="Ввод  10 2 5 2" xfId="15110" xr:uid="{00000000-0005-0000-0000-0000944B0000}"/>
    <cellStyle name="Ввод  10 2 5 2 2" xfId="20935" xr:uid="{00000000-0005-0000-0000-0000954B0000}"/>
    <cellStyle name="Ввод  10 2 5 3" xfId="19411" xr:uid="{00000000-0005-0000-0000-0000964B0000}"/>
    <cellStyle name="Ввод  10 2 6" xfId="13478" xr:uid="{00000000-0005-0000-0000-0000974B0000}"/>
    <cellStyle name="Ввод  10 2 6 2" xfId="15115" xr:uid="{00000000-0005-0000-0000-0000984B0000}"/>
    <cellStyle name="Ввод  10 2 6 2 2" xfId="20940" xr:uid="{00000000-0005-0000-0000-0000994B0000}"/>
    <cellStyle name="Ввод  10 2 6 3" xfId="19416" xr:uid="{00000000-0005-0000-0000-00009A4B0000}"/>
    <cellStyle name="Ввод  10 2 7" xfId="14590" xr:uid="{00000000-0005-0000-0000-00009B4B0000}"/>
    <cellStyle name="Ввод  10 2 7 2" xfId="16160" xr:uid="{00000000-0005-0000-0000-00009C4B0000}"/>
    <cellStyle name="Ввод  10 2 7 2 2" xfId="21985" xr:uid="{00000000-0005-0000-0000-00009D4B0000}"/>
    <cellStyle name="Ввод  10 2 7 3" xfId="20470" xr:uid="{00000000-0005-0000-0000-00009E4B0000}"/>
    <cellStyle name="Ввод  10 2 8" xfId="18949" xr:uid="{00000000-0005-0000-0000-00009F4B0000}"/>
    <cellStyle name="Ввод  10 3" xfId="4274" xr:uid="{00000000-0005-0000-0000-0000A04B0000}"/>
    <cellStyle name="Ввод  10 3 2" xfId="13261" xr:uid="{00000000-0005-0000-0000-0000A14B0000}"/>
    <cellStyle name="Ввод  10 3 2 2" xfId="13911" xr:uid="{00000000-0005-0000-0000-0000A24B0000}"/>
    <cellStyle name="Ввод  10 3 2 2 2" xfId="15546" xr:uid="{00000000-0005-0000-0000-0000A34B0000}"/>
    <cellStyle name="Ввод  10 3 2 2 2 2" xfId="21371" xr:uid="{00000000-0005-0000-0000-0000A44B0000}"/>
    <cellStyle name="Ввод  10 3 2 2 3" xfId="19847" xr:uid="{00000000-0005-0000-0000-0000A54B0000}"/>
    <cellStyle name="Ввод  10 3 2 3" xfId="14205" xr:uid="{00000000-0005-0000-0000-0000A64B0000}"/>
    <cellStyle name="Ввод  10 3 2 3 2" xfId="15799" xr:uid="{00000000-0005-0000-0000-0000A74B0000}"/>
    <cellStyle name="Ввод  10 3 2 3 2 2" xfId="21624" xr:uid="{00000000-0005-0000-0000-0000A84B0000}"/>
    <cellStyle name="Ввод  10 3 2 3 3" xfId="20102" xr:uid="{00000000-0005-0000-0000-0000A94B0000}"/>
    <cellStyle name="Ввод  10 3 2 4" xfId="14458" xr:uid="{00000000-0005-0000-0000-0000AA4B0000}"/>
    <cellStyle name="Ввод  10 3 2 4 2" xfId="16052" xr:uid="{00000000-0005-0000-0000-0000AB4B0000}"/>
    <cellStyle name="Ввод  10 3 2 4 2 2" xfId="21877" xr:uid="{00000000-0005-0000-0000-0000AC4B0000}"/>
    <cellStyle name="Ввод  10 3 2 4 3" xfId="20355" xr:uid="{00000000-0005-0000-0000-0000AD4B0000}"/>
    <cellStyle name="Ввод  10 3 2 5" xfId="14906" xr:uid="{00000000-0005-0000-0000-0000AE4B0000}"/>
    <cellStyle name="Ввод  10 3 2 5 2" xfId="20734" xr:uid="{00000000-0005-0000-0000-0000AF4B0000}"/>
    <cellStyle name="Ввод  10 3 2 6" xfId="19203" xr:uid="{00000000-0005-0000-0000-0000B04B0000}"/>
    <cellStyle name="Ввод  10 3 3" xfId="13151" xr:uid="{00000000-0005-0000-0000-0000B14B0000}"/>
    <cellStyle name="Ввод  10 3 3 2" xfId="13802" xr:uid="{00000000-0005-0000-0000-0000B24B0000}"/>
    <cellStyle name="Ввод  10 3 3 2 2" xfId="15437" xr:uid="{00000000-0005-0000-0000-0000B34B0000}"/>
    <cellStyle name="Ввод  10 3 3 2 2 2" xfId="21262" xr:uid="{00000000-0005-0000-0000-0000B44B0000}"/>
    <cellStyle name="Ввод  10 3 3 2 3" xfId="19738" xr:uid="{00000000-0005-0000-0000-0000B54B0000}"/>
    <cellStyle name="Ввод  10 3 3 3" xfId="14096" xr:uid="{00000000-0005-0000-0000-0000B64B0000}"/>
    <cellStyle name="Ввод  10 3 3 3 2" xfId="15690" xr:uid="{00000000-0005-0000-0000-0000B74B0000}"/>
    <cellStyle name="Ввод  10 3 3 3 2 2" xfId="21515" xr:uid="{00000000-0005-0000-0000-0000B84B0000}"/>
    <cellStyle name="Ввод  10 3 3 3 3" xfId="19993" xr:uid="{00000000-0005-0000-0000-0000B94B0000}"/>
    <cellStyle name="Ввод  10 3 3 4" xfId="14349" xr:uid="{00000000-0005-0000-0000-0000BA4B0000}"/>
    <cellStyle name="Ввод  10 3 3 4 2" xfId="15943" xr:uid="{00000000-0005-0000-0000-0000BB4B0000}"/>
    <cellStyle name="Ввод  10 3 3 4 2 2" xfId="21768" xr:uid="{00000000-0005-0000-0000-0000BC4B0000}"/>
    <cellStyle name="Ввод  10 3 3 4 3" xfId="20246" xr:uid="{00000000-0005-0000-0000-0000BD4B0000}"/>
    <cellStyle name="Ввод  10 3 3 5" xfId="14797" xr:uid="{00000000-0005-0000-0000-0000BE4B0000}"/>
    <cellStyle name="Ввод  10 3 3 5 2" xfId="20625" xr:uid="{00000000-0005-0000-0000-0000BF4B0000}"/>
    <cellStyle name="Ввод  10 3 3 6" xfId="19094" xr:uid="{00000000-0005-0000-0000-0000C04B0000}"/>
    <cellStyle name="Ввод  10 3 4" xfId="13527" xr:uid="{00000000-0005-0000-0000-0000C14B0000}"/>
    <cellStyle name="Ввод  10 3 4 2" xfId="15164" xr:uid="{00000000-0005-0000-0000-0000C24B0000}"/>
    <cellStyle name="Ввод  10 3 4 2 2" xfId="20989" xr:uid="{00000000-0005-0000-0000-0000C34B0000}"/>
    <cellStyle name="Ввод  10 3 4 3" xfId="19465" xr:uid="{00000000-0005-0000-0000-0000C44B0000}"/>
    <cellStyle name="Ввод  10 3 5" xfId="13472" xr:uid="{00000000-0005-0000-0000-0000C54B0000}"/>
    <cellStyle name="Ввод  10 3 5 2" xfId="15109" xr:uid="{00000000-0005-0000-0000-0000C64B0000}"/>
    <cellStyle name="Ввод  10 3 5 2 2" xfId="20934" xr:uid="{00000000-0005-0000-0000-0000C74B0000}"/>
    <cellStyle name="Ввод  10 3 5 3" xfId="19410" xr:uid="{00000000-0005-0000-0000-0000C84B0000}"/>
    <cellStyle name="Ввод  10 3 6" xfId="13479" xr:uid="{00000000-0005-0000-0000-0000C94B0000}"/>
    <cellStyle name="Ввод  10 3 6 2" xfId="15116" xr:uid="{00000000-0005-0000-0000-0000CA4B0000}"/>
    <cellStyle name="Ввод  10 3 6 2 2" xfId="20941" xr:uid="{00000000-0005-0000-0000-0000CB4B0000}"/>
    <cellStyle name="Ввод  10 3 6 3" xfId="19417" xr:uid="{00000000-0005-0000-0000-0000CC4B0000}"/>
    <cellStyle name="Ввод  10 3 7" xfId="14591" xr:uid="{00000000-0005-0000-0000-0000CD4B0000}"/>
    <cellStyle name="Ввод  10 3 7 2" xfId="16161" xr:uid="{00000000-0005-0000-0000-0000CE4B0000}"/>
    <cellStyle name="Ввод  10 3 7 2 2" xfId="21986" xr:uid="{00000000-0005-0000-0000-0000CF4B0000}"/>
    <cellStyle name="Ввод  10 3 7 3" xfId="20471" xr:uid="{00000000-0005-0000-0000-0000D04B0000}"/>
    <cellStyle name="Ввод  10 3 8" xfId="18950" xr:uid="{00000000-0005-0000-0000-0000D14B0000}"/>
    <cellStyle name="Ввод  10 4" xfId="4275" xr:uid="{00000000-0005-0000-0000-0000D24B0000}"/>
    <cellStyle name="Ввод  10 4 2" xfId="13262" xr:uid="{00000000-0005-0000-0000-0000D34B0000}"/>
    <cellStyle name="Ввод  10 4 2 2" xfId="13912" xr:uid="{00000000-0005-0000-0000-0000D44B0000}"/>
    <cellStyle name="Ввод  10 4 2 2 2" xfId="15547" xr:uid="{00000000-0005-0000-0000-0000D54B0000}"/>
    <cellStyle name="Ввод  10 4 2 2 2 2" xfId="21372" xr:uid="{00000000-0005-0000-0000-0000D64B0000}"/>
    <cellStyle name="Ввод  10 4 2 2 3" xfId="19848" xr:uid="{00000000-0005-0000-0000-0000D74B0000}"/>
    <cellStyle name="Ввод  10 4 2 3" xfId="14206" xr:uid="{00000000-0005-0000-0000-0000D84B0000}"/>
    <cellStyle name="Ввод  10 4 2 3 2" xfId="15800" xr:uid="{00000000-0005-0000-0000-0000D94B0000}"/>
    <cellStyle name="Ввод  10 4 2 3 2 2" xfId="21625" xr:uid="{00000000-0005-0000-0000-0000DA4B0000}"/>
    <cellStyle name="Ввод  10 4 2 3 3" xfId="20103" xr:uid="{00000000-0005-0000-0000-0000DB4B0000}"/>
    <cellStyle name="Ввод  10 4 2 4" xfId="14459" xr:uid="{00000000-0005-0000-0000-0000DC4B0000}"/>
    <cellStyle name="Ввод  10 4 2 4 2" xfId="16053" xr:uid="{00000000-0005-0000-0000-0000DD4B0000}"/>
    <cellStyle name="Ввод  10 4 2 4 2 2" xfId="21878" xr:uid="{00000000-0005-0000-0000-0000DE4B0000}"/>
    <cellStyle name="Ввод  10 4 2 4 3" xfId="20356" xr:uid="{00000000-0005-0000-0000-0000DF4B0000}"/>
    <cellStyle name="Ввод  10 4 2 5" xfId="14907" xr:uid="{00000000-0005-0000-0000-0000E04B0000}"/>
    <cellStyle name="Ввод  10 4 2 5 2" xfId="20735" xr:uid="{00000000-0005-0000-0000-0000E14B0000}"/>
    <cellStyle name="Ввод  10 4 2 6" xfId="19204" xr:uid="{00000000-0005-0000-0000-0000E24B0000}"/>
    <cellStyle name="Ввод  10 4 3" xfId="13152" xr:uid="{00000000-0005-0000-0000-0000E34B0000}"/>
    <cellStyle name="Ввод  10 4 3 2" xfId="13803" xr:uid="{00000000-0005-0000-0000-0000E44B0000}"/>
    <cellStyle name="Ввод  10 4 3 2 2" xfId="15438" xr:uid="{00000000-0005-0000-0000-0000E54B0000}"/>
    <cellStyle name="Ввод  10 4 3 2 2 2" xfId="21263" xr:uid="{00000000-0005-0000-0000-0000E64B0000}"/>
    <cellStyle name="Ввод  10 4 3 2 3" xfId="19739" xr:uid="{00000000-0005-0000-0000-0000E74B0000}"/>
    <cellStyle name="Ввод  10 4 3 3" xfId="14097" xr:uid="{00000000-0005-0000-0000-0000E84B0000}"/>
    <cellStyle name="Ввод  10 4 3 3 2" xfId="15691" xr:uid="{00000000-0005-0000-0000-0000E94B0000}"/>
    <cellStyle name="Ввод  10 4 3 3 2 2" xfId="21516" xr:uid="{00000000-0005-0000-0000-0000EA4B0000}"/>
    <cellStyle name="Ввод  10 4 3 3 3" xfId="19994" xr:uid="{00000000-0005-0000-0000-0000EB4B0000}"/>
    <cellStyle name="Ввод  10 4 3 4" xfId="14350" xr:uid="{00000000-0005-0000-0000-0000EC4B0000}"/>
    <cellStyle name="Ввод  10 4 3 4 2" xfId="15944" xr:uid="{00000000-0005-0000-0000-0000ED4B0000}"/>
    <cellStyle name="Ввод  10 4 3 4 2 2" xfId="21769" xr:uid="{00000000-0005-0000-0000-0000EE4B0000}"/>
    <cellStyle name="Ввод  10 4 3 4 3" xfId="20247" xr:uid="{00000000-0005-0000-0000-0000EF4B0000}"/>
    <cellStyle name="Ввод  10 4 3 5" xfId="14798" xr:uid="{00000000-0005-0000-0000-0000F04B0000}"/>
    <cellStyle name="Ввод  10 4 3 5 2" xfId="20626" xr:uid="{00000000-0005-0000-0000-0000F14B0000}"/>
    <cellStyle name="Ввод  10 4 3 6" xfId="19095" xr:uid="{00000000-0005-0000-0000-0000F24B0000}"/>
    <cellStyle name="Ввод  10 4 4" xfId="13528" xr:uid="{00000000-0005-0000-0000-0000F34B0000}"/>
    <cellStyle name="Ввод  10 4 4 2" xfId="15165" xr:uid="{00000000-0005-0000-0000-0000F44B0000}"/>
    <cellStyle name="Ввод  10 4 4 2 2" xfId="20990" xr:uid="{00000000-0005-0000-0000-0000F54B0000}"/>
    <cellStyle name="Ввод  10 4 4 3" xfId="19466" xr:uid="{00000000-0005-0000-0000-0000F64B0000}"/>
    <cellStyle name="Ввод  10 4 5" xfId="13471" xr:uid="{00000000-0005-0000-0000-0000F74B0000}"/>
    <cellStyle name="Ввод  10 4 5 2" xfId="15108" xr:uid="{00000000-0005-0000-0000-0000F84B0000}"/>
    <cellStyle name="Ввод  10 4 5 2 2" xfId="20933" xr:uid="{00000000-0005-0000-0000-0000F94B0000}"/>
    <cellStyle name="Ввод  10 4 5 3" xfId="19409" xr:uid="{00000000-0005-0000-0000-0000FA4B0000}"/>
    <cellStyle name="Ввод  10 4 6" xfId="13480" xr:uid="{00000000-0005-0000-0000-0000FB4B0000}"/>
    <cellStyle name="Ввод  10 4 6 2" xfId="15117" xr:uid="{00000000-0005-0000-0000-0000FC4B0000}"/>
    <cellStyle name="Ввод  10 4 6 2 2" xfId="20942" xr:uid="{00000000-0005-0000-0000-0000FD4B0000}"/>
    <cellStyle name="Ввод  10 4 6 3" xfId="19418" xr:uid="{00000000-0005-0000-0000-0000FE4B0000}"/>
    <cellStyle name="Ввод  10 4 7" xfId="14592" xr:uid="{00000000-0005-0000-0000-0000FF4B0000}"/>
    <cellStyle name="Ввод  10 4 7 2" xfId="16162" xr:uid="{00000000-0005-0000-0000-0000004C0000}"/>
    <cellStyle name="Ввод  10 4 7 2 2" xfId="21987" xr:uid="{00000000-0005-0000-0000-0000014C0000}"/>
    <cellStyle name="Ввод  10 4 7 3" xfId="20472" xr:uid="{00000000-0005-0000-0000-0000024C0000}"/>
    <cellStyle name="Ввод  10 4 8" xfId="18951" xr:uid="{00000000-0005-0000-0000-0000034C0000}"/>
    <cellStyle name="Ввод  10 5" xfId="4276" xr:uid="{00000000-0005-0000-0000-0000044C0000}"/>
    <cellStyle name="Ввод  10 5 2" xfId="13263" xr:uid="{00000000-0005-0000-0000-0000054C0000}"/>
    <cellStyle name="Ввод  10 5 2 2" xfId="13913" xr:uid="{00000000-0005-0000-0000-0000064C0000}"/>
    <cellStyle name="Ввод  10 5 2 2 2" xfId="15548" xr:uid="{00000000-0005-0000-0000-0000074C0000}"/>
    <cellStyle name="Ввод  10 5 2 2 2 2" xfId="21373" xr:uid="{00000000-0005-0000-0000-0000084C0000}"/>
    <cellStyle name="Ввод  10 5 2 2 3" xfId="19849" xr:uid="{00000000-0005-0000-0000-0000094C0000}"/>
    <cellStyle name="Ввод  10 5 2 3" xfId="14207" xr:uid="{00000000-0005-0000-0000-00000A4C0000}"/>
    <cellStyle name="Ввод  10 5 2 3 2" xfId="15801" xr:uid="{00000000-0005-0000-0000-00000B4C0000}"/>
    <cellStyle name="Ввод  10 5 2 3 2 2" xfId="21626" xr:uid="{00000000-0005-0000-0000-00000C4C0000}"/>
    <cellStyle name="Ввод  10 5 2 3 3" xfId="20104" xr:uid="{00000000-0005-0000-0000-00000D4C0000}"/>
    <cellStyle name="Ввод  10 5 2 4" xfId="14460" xr:uid="{00000000-0005-0000-0000-00000E4C0000}"/>
    <cellStyle name="Ввод  10 5 2 4 2" xfId="16054" xr:uid="{00000000-0005-0000-0000-00000F4C0000}"/>
    <cellStyle name="Ввод  10 5 2 4 2 2" xfId="21879" xr:uid="{00000000-0005-0000-0000-0000104C0000}"/>
    <cellStyle name="Ввод  10 5 2 4 3" xfId="20357" xr:uid="{00000000-0005-0000-0000-0000114C0000}"/>
    <cellStyle name="Ввод  10 5 2 5" xfId="14908" xr:uid="{00000000-0005-0000-0000-0000124C0000}"/>
    <cellStyle name="Ввод  10 5 2 5 2" xfId="20736" xr:uid="{00000000-0005-0000-0000-0000134C0000}"/>
    <cellStyle name="Ввод  10 5 2 6" xfId="19205" xr:uid="{00000000-0005-0000-0000-0000144C0000}"/>
    <cellStyle name="Ввод  10 5 3" xfId="13153" xr:uid="{00000000-0005-0000-0000-0000154C0000}"/>
    <cellStyle name="Ввод  10 5 3 2" xfId="13804" xr:uid="{00000000-0005-0000-0000-0000164C0000}"/>
    <cellStyle name="Ввод  10 5 3 2 2" xfId="15439" xr:uid="{00000000-0005-0000-0000-0000174C0000}"/>
    <cellStyle name="Ввод  10 5 3 2 2 2" xfId="21264" xr:uid="{00000000-0005-0000-0000-0000184C0000}"/>
    <cellStyle name="Ввод  10 5 3 2 3" xfId="19740" xr:uid="{00000000-0005-0000-0000-0000194C0000}"/>
    <cellStyle name="Ввод  10 5 3 3" xfId="14098" xr:uid="{00000000-0005-0000-0000-00001A4C0000}"/>
    <cellStyle name="Ввод  10 5 3 3 2" xfId="15692" xr:uid="{00000000-0005-0000-0000-00001B4C0000}"/>
    <cellStyle name="Ввод  10 5 3 3 2 2" xfId="21517" xr:uid="{00000000-0005-0000-0000-00001C4C0000}"/>
    <cellStyle name="Ввод  10 5 3 3 3" xfId="19995" xr:uid="{00000000-0005-0000-0000-00001D4C0000}"/>
    <cellStyle name="Ввод  10 5 3 4" xfId="14351" xr:uid="{00000000-0005-0000-0000-00001E4C0000}"/>
    <cellStyle name="Ввод  10 5 3 4 2" xfId="15945" xr:uid="{00000000-0005-0000-0000-00001F4C0000}"/>
    <cellStyle name="Ввод  10 5 3 4 2 2" xfId="21770" xr:uid="{00000000-0005-0000-0000-0000204C0000}"/>
    <cellStyle name="Ввод  10 5 3 4 3" xfId="20248" xr:uid="{00000000-0005-0000-0000-0000214C0000}"/>
    <cellStyle name="Ввод  10 5 3 5" xfId="14799" xr:uid="{00000000-0005-0000-0000-0000224C0000}"/>
    <cellStyle name="Ввод  10 5 3 5 2" xfId="20627" xr:uid="{00000000-0005-0000-0000-0000234C0000}"/>
    <cellStyle name="Ввод  10 5 3 6" xfId="19096" xr:uid="{00000000-0005-0000-0000-0000244C0000}"/>
    <cellStyle name="Ввод  10 5 4" xfId="13529" xr:uid="{00000000-0005-0000-0000-0000254C0000}"/>
    <cellStyle name="Ввод  10 5 4 2" xfId="15166" xr:uid="{00000000-0005-0000-0000-0000264C0000}"/>
    <cellStyle name="Ввод  10 5 4 2 2" xfId="20991" xr:uid="{00000000-0005-0000-0000-0000274C0000}"/>
    <cellStyle name="Ввод  10 5 4 3" xfId="19467" xr:uid="{00000000-0005-0000-0000-0000284C0000}"/>
    <cellStyle name="Ввод  10 5 5" xfId="13470" xr:uid="{00000000-0005-0000-0000-0000294C0000}"/>
    <cellStyle name="Ввод  10 5 5 2" xfId="15107" xr:uid="{00000000-0005-0000-0000-00002A4C0000}"/>
    <cellStyle name="Ввод  10 5 5 2 2" xfId="20932" xr:uid="{00000000-0005-0000-0000-00002B4C0000}"/>
    <cellStyle name="Ввод  10 5 5 3" xfId="19408" xr:uid="{00000000-0005-0000-0000-00002C4C0000}"/>
    <cellStyle name="Ввод  10 5 6" xfId="13481" xr:uid="{00000000-0005-0000-0000-00002D4C0000}"/>
    <cellStyle name="Ввод  10 5 6 2" xfId="15118" xr:uid="{00000000-0005-0000-0000-00002E4C0000}"/>
    <cellStyle name="Ввод  10 5 6 2 2" xfId="20943" xr:uid="{00000000-0005-0000-0000-00002F4C0000}"/>
    <cellStyle name="Ввод  10 5 6 3" xfId="19419" xr:uid="{00000000-0005-0000-0000-0000304C0000}"/>
    <cellStyle name="Ввод  10 5 7" xfId="14593" xr:uid="{00000000-0005-0000-0000-0000314C0000}"/>
    <cellStyle name="Ввод  10 5 7 2" xfId="16163" xr:uid="{00000000-0005-0000-0000-0000324C0000}"/>
    <cellStyle name="Ввод  10 5 7 2 2" xfId="21988" xr:uid="{00000000-0005-0000-0000-0000334C0000}"/>
    <cellStyle name="Ввод  10 5 7 3" xfId="20473" xr:uid="{00000000-0005-0000-0000-0000344C0000}"/>
    <cellStyle name="Ввод  10 5 8" xfId="18952" xr:uid="{00000000-0005-0000-0000-0000354C0000}"/>
    <cellStyle name="Ввод  10 6" xfId="4277" xr:uid="{00000000-0005-0000-0000-0000364C0000}"/>
    <cellStyle name="Ввод  10 6 2" xfId="13264" xr:uid="{00000000-0005-0000-0000-0000374C0000}"/>
    <cellStyle name="Ввод  10 6 2 2" xfId="13914" xr:uid="{00000000-0005-0000-0000-0000384C0000}"/>
    <cellStyle name="Ввод  10 6 2 2 2" xfId="15549" xr:uid="{00000000-0005-0000-0000-0000394C0000}"/>
    <cellStyle name="Ввод  10 6 2 2 2 2" xfId="21374" xr:uid="{00000000-0005-0000-0000-00003A4C0000}"/>
    <cellStyle name="Ввод  10 6 2 2 3" xfId="19850" xr:uid="{00000000-0005-0000-0000-00003B4C0000}"/>
    <cellStyle name="Ввод  10 6 2 3" xfId="14208" xr:uid="{00000000-0005-0000-0000-00003C4C0000}"/>
    <cellStyle name="Ввод  10 6 2 3 2" xfId="15802" xr:uid="{00000000-0005-0000-0000-00003D4C0000}"/>
    <cellStyle name="Ввод  10 6 2 3 2 2" xfId="21627" xr:uid="{00000000-0005-0000-0000-00003E4C0000}"/>
    <cellStyle name="Ввод  10 6 2 3 3" xfId="20105" xr:uid="{00000000-0005-0000-0000-00003F4C0000}"/>
    <cellStyle name="Ввод  10 6 2 4" xfId="14461" xr:uid="{00000000-0005-0000-0000-0000404C0000}"/>
    <cellStyle name="Ввод  10 6 2 4 2" xfId="16055" xr:uid="{00000000-0005-0000-0000-0000414C0000}"/>
    <cellStyle name="Ввод  10 6 2 4 2 2" xfId="21880" xr:uid="{00000000-0005-0000-0000-0000424C0000}"/>
    <cellStyle name="Ввод  10 6 2 4 3" xfId="20358" xr:uid="{00000000-0005-0000-0000-0000434C0000}"/>
    <cellStyle name="Ввод  10 6 2 5" xfId="14909" xr:uid="{00000000-0005-0000-0000-0000444C0000}"/>
    <cellStyle name="Ввод  10 6 2 5 2" xfId="20737" xr:uid="{00000000-0005-0000-0000-0000454C0000}"/>
    <cellStyle name="Ввод  10 6 2 6" xfId="19206" xr:uid="{00000000-0005-0000-0000-0000464C0000}"/>
    <cellStyle name="Ввод  10 6 3" xfId="13154" xr:uid="{00000000-0005-0000-0000-0000474C0000}"/>
    <cellStyle name="Ввод  10 6 3 2" xfId="13805" xr:uid="{00000000-0005-0000-0000-0000484C0000}"/>
    <cellStyle name="Ввод  10 6 3 2 2" xfId="15440" xr:uid="{00000000-0005-0000-0000-0000494C0000}"/>
    <cellStyle name="Ввод  10 6 3 2 2 2" xfId="21265" xr:uid="{00000000-0005-0000-0000-00004A4C0000}"/>
    <cellStyle name="Ввод  10 6 3 2 3" xfId="19741" xr:uid="{00000000-0005-0000-0000-00004B4C0000}"/>
    <cellStyle name="Ввод  10 6 3 3" xfId="14099" xr:uid="{00000000-0005-0000-0000-00004C4C0000}"/>
    <cellStyle name="Ввод  10 6 3 3 2" xfId="15693" xr:uid="{00000000-0005-0000-0000-00004D4C0000}"/>
    <cellStyle name="Ввод  10 6 3 3 2 2" xfId="21518" xr:uid="{00000000-0005-0000-0000-00004E4C0000}"/>
    <cellStyle name="Ввод  10 6 3 3 3" xfId="19996" xr:uid="{00000000-0005-0000-0000-00004F4C0000}"/>
    <cellStyle name="Ввод  10 6 3 4" xfId="14352" xr:uid="{00000000-0005-0000-0000-0000504C0000}"/>
    <cellStyle name="Ввод  10 6 3 4 2" xfId="15946" xr:uid="{00000000-0005-0000-0000-0000514C0000}"/>
    <cellStyle name="Ввод  10 6 3 4 2 2" xfId="21771" xr:uid="{00000000-0005-0000-0000-0000524C0000}"/>
    <cellStyle name="Ввод  10 6 3 4 3" xfId="20249" xr:uid="{00000000-0005-0000-0000-0000534C0000}"/>
    <cellStyle name="Ввод  10 6 3 5" xfId="14800" xr:uid="{00000000-0005-0000-0000-0000544C0000}"/>
    <cellStyle name="Ввод  10 6 3 5 2" xfId="20628" xr:uid="{00000000-0005-0000-0000-0000554C0000}"/>
    <cellStyle name="Ввод  10 6 3 6" xfId="19097" xr:uid="{00000000-0005-0000-0000-0000564C0000}"/>
    <cellStyle name="Ввод  10 6 4" xfId="13530" xr:uid="{00000000-0005-0000-0000-0000574C0000}"/>
    <cellStyle name="Ввод  10 6 4 2" xfId="15167" xr:uid="{00000000-0005-0000-0000-0000584C0000}"/>
    <cellStyle name="Ввод  10 6 4 2 2" xfId="20992" xr:uid="{00000000-0005-0000-0000-0000594C0000}"/>
    <cellStyle name="Ввод  10 6 4 3" xfId="19468" xr:uid="{00000000-0005-0000-0000-00005A4C0000}"/>
    <cellStyle name="Ввод  10 6 5" xfId="13469" xr:uid="{00000000-0005-0000-0000-00005B4C0000}"/>
    <cellStyle name="Ввод  10 6 5 2" xfId="15106" xr:uid="{00000000-0005-0000-0000-00005C4C0000}"/>
    <cellStyle name="Ввод  10 6 5 2 2" xfId="20931" xr:uid="{00000000-0005-0000-0000-00005D4C0000}"/>
    <cellStyle name="Ввод  10 6 5 3" xfId="19407" xr:uid="{00000000-0005-0000-0000-00005E4C0000}"/>
    <cellStyle name="Ввод  10 6 6" xfId="13482" xr:uid="{00000000-0005-0000-0000-00005F4C0000}"/>
    <cellStyle name="Ввод  10 6 6 2" xfId="15119" xr:uid="{00000000-0005-0000-0000-0000604C0000}"/>
    <cellStyle name="Ввод  10 6 6 2 2" xfId="20944" xr:uid="{00000000-0005-0000-0000-0000614C0000}"/>
    <cellStyle name="Ввод  10 6 6 3" xfId="19420" xr:uid="{00000000-0005-0000-0000-0000624C0000}"/>
    <cellStyle name="Ввод  10 6 7" xfId="14594" xr:uid="{00000000-0005-0000-0000-0000634C0000}"/>
    <cellStyle name="Ввод  10 6 7 2" xfId="16164" xr:uid="{00000000-0005-0000-0000-0000644C0000}"/>
    <cellStyle name="Ввод  10 6 7 2 2" xfId="21989" xr:uid="{00000000-0005-0000-0000-0000654C0000}"/>
    <cellStyle name="Ввод  10 6 7 3" xfId="20474" xr:uid="{00000000-0005-0000-0000-0000664C0000}"/>
    <cellStyle name="Ввод  10 6 8" xfId="18953" xr:uid="{00000000-0005-0000-0000-0000674C0000}"/>
    <cellStyle name="Ввод  10 7" xfId="4278" xr:uid="{00000000-0005-0000-0000-0000684C0000}"/>
    <cellStyle name="Ввод  10 7 2" xfId="13265" xr:uid="{00000000-0005-0000-0000-0000694C0000}"/>
    <cellStyle name="Ввод  10 7 2 2" xfId="13915" xr:uid="{00000000-0005-0000-0000-00006A4C0000}"/>
    <cellStyle name="Ввод  10 7 2 2 2" xfId="15550" xr:uid="{00000000-0005-0000-0000-00006B4C0000}"/>
    <cellStyle name="Ввод  10 7 2 2 2 2" xfId="21375" xr:uid="{00000000-0005-0000-0000-00006C4C0000}"/>
    <cellStyle name="Ввод  10 7 2 2 3" xfId="19851" xr:uid="{00000000-0005-0000-0000-00006D4C0000}"/>
    <cellStyle name="Ввод  10 7 2 3" xfId="14209" xr:uid="{00000000-0005-0000-0000-00006E4C0000}"/>
    <cellStyle name="Ввод  10 7 2 3 2" xfId="15803" xr:uid="{00000000-0005-0000-0000-00006F4C0000}"/>
    <cellStyle name="Ввод  10 7 2 3 2 2" xfId="21628" xr:uid="{00000000-0005-0000-0000-0000704C0000}"/>
    <cellStyle name="Ввод  10 7 2 3 3" xfId="20106" xr:uid="{00000000-0005-0000-0000-0000714C0000}"/>
    <cellStyle name="Ввод  10 7 2 4" xfId="14462" xr:uid="{00000000-0005-0000-0000-0000724C0000}"/>
    <cellStyle name="Ввод  10 7 2 4 2" xfId="16056" xr:uid="{00000000-0005-0000-0000-0000734C0000}"/>
    <cellStyle name="Ввод  10 7 2 4 2 2" xfId="21881" xr:uid="{00000000-0005-0000-0000-0000744C0000}"/>
    <cellStyle name="Ввод  10 7 2 4 3" xfId="20359" xr:uid="{00000000-0005-0000-0000-0000754C0000}"/>
    <cellStyle name="Ввод  10 7 2 5" xfId="14910" xr:uid="{00000000-0005-0000-0000-0000764C0000}"/>
    <cellStyle name="Ввод  10 7 2 5 2" xfId="20738" xr:uid="{00000000-0005-0000-0000-0000774C0000}"/>
    <cellStyle name="Ввод  10 7 2 6" xfId="19207" xr:uid="{00000000-0005-0000-0000-0000784C0000}"/>
    <cellStyle name="Ввод  10 7 3" xfId="13155" xr:uid="{00000000-0005-0000-0000-0000794C0000}"/>
    <cellStyle name="Ввод  10 7 3 2" xfId="13806" xr:uid="{00000000-0005-0000-0000-00007A4C0000}"/>
    <cellStyle name="Ввод  10 7 3 2 2" xfId="15441" xr:uid="{00000000-0005-0000-0000-00007B4C0000}"/>
    <cellStyle name="Ввод  10 7 3 2 2 2" xfId="21266" xr:uid="{00000000-0005-0000-0000-00007C4C0000}"/>
    <cellStyle name="Ввод  10 7 3 2 3" xfId="19742" xr:uid="{00000000-0005-0000-0000-00007D4C0000}"/>
    <cellStyle name="Ввод  10 7 3 3" xfId="14100" xr:uid="{00000000-0005-0000-0000-00007E4C0000}"/>
    <cellStyle name="Ввод  10 7 3 3 2" xfId="15694" xr:uid="{00000000-0005-0000-0000-00007F4C0000}"/>
    <cellStyle name="Ввод  10 7 3 3 2 2" xfId="21519" xr:uid="{00000000-0005-0000-0000-0000804C0000}"/>
    <cellStyle name="Ввод  10 7 3 3 3" xfId="19997" xr:uid="{00000000-0005-0000-0000-0000814C0000}"/>
    <cellStyle name="Ввод  10 7 3 4" xfId="14353" xr:uid="{00000000-0005-0000-0000-0000824C0000}"/>
    <cellStyle name="Ввод  10 7 3 4 2" xfId="15947" xr:uid="{00000000-0005-0000-0000-0000834C0000}"/>
    <cellStyle name="Ввод  10 7 3 4 2 2" xfId="21772" xr:uid="{00000000-0005-0000-0000-0000844C0000}"/>
    <cellStyle name="Ввод  10 7 3 4 3" xfId="20250" xr:uid="{00000000-0005-0000-0000-0000854C0000}"/>
    <cellStyle name="Ввод  10 7 3 5" xfId="14801" xr:uid="{00000000-0005-0000-0000-0000864C0000}"/>
    <cellStyle name="Ввод  10 7 3 5 2" xfId="20629" xr:uid="{00000000-0005-0000-0000-0000874C0000}"/>
    <cellStyle name="Ввод  10 7 3 6" xfId="19098" xr:uid="{00000000-0005-0000-0000-0000884C0000}"/>
    <cellStyle name="Ввод  10 7 4" xfId="13531" xr:uid="{00000000-0005-0000-0000-0000894C0000}"/>
    <cellStyle name="Ввод  10 7 4 2" xfId="15168" xr:uid="{00000000-0005-0000-0000-00008A4C0000}"/>
    <cellStyle name="Ввод  10 7 4 2 2" xfId="20993" xr:uid="{00000000-0005-0000-0000-00008B4C0000}"/>
    <cellStyle name="Ввод  10 7 4 3" xfId="19469" xr:uid="{00000000-0005-0000-0000-00008C4C0000}"/>
    <cellStyle name="Ввод  10 7 5" xfId="13468" xr:uid="{00000000-0005-0000-0000-00008D4C0000}"/>
    <cellStyle name="Ввод  10 7 5 2" xfId="15105" xr:uid="{00000000-0005-0000-0000-00008E4C0000}"/>
    <cellStyle name="Ввод  10 7 5 2 2" xfId="20930" xr:uid="{00000000-0005-0000-0000-00008F4C0000}"/>
    <cellStyle name="Ввод  10 7 5 3" xfId="19406" xr:uid="{00000000-0005-0000-0000-0000904C0000}"/>
    <cellStyle name="Ввод  10 7 6" xfId="13483" xr:uid="{00000000-0005-0000-0000-0000914C0000}"/>
    <cellStyle name="Ввод  10 7 6 2" xfId="15120" xr:uid="{00000000-0005-0000-0000-0000924C0000}"/>
    <cellStyle name="Ввод  10 7 6 2 2" xfId="20945" xr:uid="{00000000-0005-0000-0000-0000934C0000}"/>
    <cellStyle name="Ввод  10 7 6 3" xfId="19421" xr:uid="{00000000-0005-0000-0000-0000944C0000}"/>
    <cellStyle name="Ввод  10 7 7" xfId="14595" xr:uid="{00000000-0005-0000-0000-0000954C0000}"/>
    <cellStyle name="Ввод  10 7 7 2" xfId="16165" xr:uid="{00000000-0005-0000-0000-0000964C0000}"/>
    <cellStyle name="Ввод  10 7 7 2 2" xfId="21990" xr:uid="{00000000-0005-0000-0000-0000974C0000}"/>
    <cellStyle name="Ввод  10 7 7 3" xfId="20475" xr:uid="{00000000-0005-0000-0000-0000984C0000}"/>
    <cellStyle name="Ввод  10 7 8" xfId="18954" xr:uid="{00000000-0005-0000-0000-0000994C0000}"/>
    <cellStyle name="Ввод  10 8" xfId="4279" xr:uid="{00000000-0005-0000-0000-00009A4C0000}"/>
    <cellStyle name="Ввод  10 8 2" xfId="13266" xr:uid="{00000000-0005-0000-0000-00009B4C0000}"/>
    <cellStyle name="Ввод  10 8 2 2" xfId="13916" xr:uid="{00000000-0005-0000-0000-00009C4C0000}"/>
    <cellStyle name="Ввод  10 8 2 2 2" xfId="15551" xr:uid="{00000000-0005-0000-0000-00009D4C0000}"/>
    <cellStyle name="Ввод  10 8 2 2 2 2" xfId="21376" xr:uid="{00000000-0005-0000-0000-00009E4C0000}"/>
    <cellStyle name="Ввод  10 8 2 2 3" xfId="19852" xr:uid="{00000000-0005-0000-0000-00009F4C0000}"/>
    <cellStyle name="Ввод  10 8 2 3" xfId="14210" xr:uid="{00000000-0005-0000-0000-0000A04C0000}"/>
    <cellStyle name="Ввод  10 8 2 3 2" xfId="15804" xr:uid="{00000000-0005-0000-0000-0000A14C0000}"/>
    <cellStyle name="Ввод  10 8 2 3 2 2" xfId="21629" xr:uid="{00000000-0005-0000-0000-0000A24C0000}"/>
    <cellStyle name="Ввод  10 8 2 3 3" xfId="20107" xr:uid="{00000000-0005-0000-0000-0000A34C0000}"/>
    <cellStyle name="Ввод  10 8 2 4" xfId="14463" xr:uid="{00000000-0005-0000-0000-0000A44C0000}"/>
    <cellStyle name="Ввод  10 8 2 4 2" xfId="16057" xr:uid="{00000000-0005-0000-0000-0000A54C0000}"/>
    <cellStyle name="Ввод  10 8 2 4 2 2" xfId="21882" xr:uid="{00000000-0005-0000-0000-0000A64C0000}"/>
    <cellStyle name="Ввод  10 8 2 4 3" xfId="20360" xr:uid="{00000000-0005-0000-0000-0000A74C0000}"/>
    <cellStyle name="Ввод  10 8 2 5" xfId="14911" xr:uid="{00000000-0005-0000-0000-0000A84C0000}"/>
    <cellStyle name="Ввод  10 8 2 5 2" xfId="20739" xr:uid="{00000000-0005-0000-0000-0000A94C0000}"/>
    <cellStyle name="Ввод  10 8 2 6" xfId="19208" xr:uid="{00000000-0005-0000-0000-0000AA4C0000}"/>
    <cellStyle name="Ввод  10 8 3" xfId="13156" xr:uid="{00000000-0005-0000-0000-0000AB4C0000}"/>
    <cellStyle name="Ввод  10 8 3 2" xfId="13807" xr:uid="{00000000-0005-0000-0000-0000AC4C0000}"/>
    <cellStyle name="Ввод  10 8 3 2 2" xfId="15442" xr:uid="{00000000-0005-0000-0000-0000AD4C0000}"/>
    <cellStyle name="Ввод  10 8 3 2 2 2" xfId="21267" xr:uid="{00000000-0005-0000-0000-0000AE4C0000}"/>
    <cellStyle name="Ввод  10 8 3 2 3" xfId="19743" xr:uid="{00000000-0005-0000-0000-0000AF4C0000}"/>
    <cellStyle name="Ввод  10 8 3 3" xfId="14101" xr:uid="{00000000-0005-0000-0000-0000B04C0000}"/>
    <cellStyle name="Ввод  10 8 3 3 2" xfId="15695" xr:uid="{00000000-0005-0000-0000-0000B14C0000}"/>
    <cellStyle name="Ввод  10 8 3 3 2 2" xfId="21520" xr:uid="{00000000-0005-0000-0000-0000B24C0000}"/>
    <cellStyle name="Ввод  10 8 3 3 3" xfId="19998" xr:uid="{00000000-0005-0000-0000-0000B34C0000}"/>
    <cellStyle name="Ввод  10 8 3 4" xfId="14354" xr:uid="{00000000-0005-0000-0000-0000B44C0000}"/>
    <cellStyle name="Ввод  10 8 3 4 2" xfId="15948" xr:uid="{00000000-0005-0000-0000-0000B54C0000}"/>
    <cellStyle name="Ввод  10 8 3 4 2 2" xfId="21773" xr:uid="{00000000-0005-0000-0000-0000B64C0000}"/>
    <cellStyle name="Ввод  10 8 3 4 3" xfId="20251" xr:uid="{00000000-0005-0000-0000-0000B74C0000}"/>
    <cellStyle name="Ввод  10 8 3 5" xfId="14802" xr:uid="{00000000-0005-0000-0000-0000B84C0000}"/>
    <cellStyle name="Ввод  10 8 3 5 2" xfId="20630" xr:uid="{00000000-0005-0000-0000-0000B94C0000}"/>
    <cellStyle name="Ввод  10 8 3 6" xfId="19099" xr:uid="{00000000-0005-0000-0000-0000BA4C0000}"/>
    <cellStyle name="Ввод  10 8 4" xfId="13532" xr:uid="{00000000-0005-0000-0000-0000BB4C0000}"/>
    <cellStyle name="Ввод  10 8 4 2" xfId="15169" xr:uid="{00000000-0005-0000-0000-0000BC4C0000}"/>
    <cellStyle name="Ввод  10 8 4 2 2" xfId="20994" xr:uid="{00000000-0005-0000-0000-0000BD4C0000}"/>
    <cellStyle name="Ввод  10 8 4 3" xfId="19470" xr:uid="{00000000-0005-0000-0000-0000BE4C0000}"/>
    <cellStyle name="Ввод  10 8 5" xfId="13467" xr:uid="{00000000-0005-0000-0000-0000BF4C0000}"/>
    <cellStyle name="Ввод  10 8 5 2" xfId="15104" xr:uid="{00000000-0005-0000-0000-0000C04C0000}"/>
    <cellStyle name="Ввод  10 8 5 2 2" xfId="20929" xr:uid="{00000000-0005-0000-0000-0000C14C0000}"/>
    <cellStyle name="Ввод  10 8 5 3" xfId="19405" xr:uid="{00000000-0005-0000-0000-0000C24C0000}"/>
    <cellStyle name="Ввод  10 8 6" xfId="13484" xr:uid="{00000000-0005-0000-0000-0000C34C0000}"/>
    <cellStyle name="Ввод  10 8 6 2" xfId="15121" xr:uid="{00000000-0005-0000-0000-0000C44C0000}"/>
    <cellStyle name="Ввод  10 8 6 2 2" xfId="20946" xr:uid="{00000000-0005-0000-0000-0000C54C0000}"/>
    <cellStyle name="Ввод  10 8 6 3" xfId="19422" xr:uid="{00000000-0005-0000-0000-0000C64C0000}"/>
    <cellStyle name="Ввод  10 8 7" xfId="14596" xr:uid="{00000000-0005-0000-0000-0000C74C0000}"/>
    <cellStyle name="Ввод  10 8 7 2" xfId="16166" xr:uid="{00000000-0005-0000-0000-0000C84C0000}"/>
    <cellStyle name="Ввод  10 8 7 2 2" xfId="21991" xr:uid="{00000000-0005-0000-0000-0000C94C0000}"/>
    <cellStyle name="Ввод  10 8 7 3" xfId="20476" xr:uid="{00000000-0005-0000-0000-0000CA4C0000}"/>
    <cellStyle name="Ввод  10 8 8" xfId="18955" xr:uid="{00000000-0005-0000-0000-0000CB4C0000}"/>
    <cellStyle name="Ввод  10 9" xfId="4280" xr:uid="{00000000-0005-0000-0000-0000CC4C0000}"/>
    <cellStyle name="Ввод  10 9 2" xfId="13267" xr:uid="{00000000-0005-0000-0000-0000CD4C0000}"/>
    <cellStyle name="Ввод  10 9 2 2" xfId="13917" xr:uid="{00000000-0005-0000-0000-0000CE4C0000}"/>
    <cellStyle name="Ввод  10 9 2 2 2" xfId="15552" xr:uid="{00000000-0005-0000-0000-0000CF4C0000}"/>
    <cellStyle name="Ввод  10 9 2 2 2 2" xfId="21377" xr:uid="{00000000-0005-0000-0000-0000D04C0000}"/>
    <cellStyle name="Ввод  10 9 2 2 3" xfId="19853" xr:uid="{00000000-0005-0000-0000-0000D14C0000}"/>
    <cellStyle name="Ввод  10 9 2 3" xfId="14211" xr:uid="{00000000-0005-0000-0000-0000D24C0000}"/>
    <cellStyle name="Ввод  10 9 2 3 2" xfId="15805" xr:uid="{00000000-0005-0000-0000-0000D34C0000}"/>
    <cellStyle name="Ввод  10 9 2 3 2 2" xfId="21630" xr:uid="{00000000-0005-0000-0000-0000D44C0000}"/>
    <cellStyle name="Ввод  10 9 2 3 3" xfId="20108" xr:uid="{00000000-0005-0000-0000-0000D54C0000}"/>
    <cellStyle name="Ввод  10 9 2 4" xfId="14464" xr:uid="{00000000-0005-0000-0000-0000D64C0000}"/>
    <cellStyle name="Ввод  10 9 2 4 2" xfId="16058" xr:uid="{00000000-0005-0000-0000-0000D74C0000}"/>
    <cellStyle name="Ввод  10 9 2 4 2 2" xfId="21883" xr:uid="{00000000-0005-0000-0000-0000D84C0000}"/>
    <cellStyle name="Ввод  10 9 2 4 3" xfId="20361" xr:uid="{00000000-0005-0000-0000-0000D94C0000}"/>
    <cellStyle name="Ввод  10 9 2 5" xfId="14912" xr:uid="{00000000-0005-0000-0000-0000DA4C0000}"/>
    <cellStyle name="Ввод  10 9 2 5 2" xfId="20740" xr:uid="{00000000-0005-0000-0000-0000DB4C0000}"/>
    <cellStyle name="Ввод  10 9 2 6" xfId="19209" xr:uid="{00000000-0005-0000-0000-0000DC4C0000}"/>
    <cellStyle name="Ввод  10 9 3" xfId="13157" xr:uid="{00000000-0005-0000-0000-0000DD4C0000}"/>
    <cellStyle name="Ввод  10 9 3 2" xfId="13808" xr:uid="{00000000-0005-0000-0000-0000DE4C0000}"/>
    <cellStyle name="Ввод  10 9 3 2 2" xfId="15443" xr:uid="{00000000-0005-0000-0000-0000DF4C0000}"/>
    <cellStyle name="Ввод  10 9 3 2 2 2" xfId="21268" xr:uid="{00000000-0005-0000-0000-0000E04C0000}"/>
    <cellStyle name="Ввод  10 9 3 2 3" xfId="19744" xr:uid="{00000000-0005-0000-0000-0000E14C0000}"/>
    <cellStyle name="Ввод  10 9 3 3" xfId="14102" xr:uid="{00000000-0005-0000-0000-0000E24C0000}"/>
    <cellStyle name="Ввод  10 9 3 3 2" xfId="15696" xr:uid="{00000000-0005-0000-0000-0000E34C0000}"/>
    <cellStyle name="Ввод  10 9 3 3 2 2" xfId="21521" xr:uid="{00000000-0005-0000-0000-0000E44C0000}"/>
    <cellStyle name="Ввод  10 9 3 3 3" xfId="19999" xr:uid="{00000000-0005-0000-0000-0000E54C0000}"/>
    <cellStyle name="Ввод  10 9 3 4" xfId="14355" xr:uid="{00000000-0005-0000-0000-0000E64C0000}"/>
    <cellStyle name="Ввод  10 9 3 4 2" xfId="15949" xr:uid="{00000000-0005-0000-0000-0000E74C0000}"/>
    <cellStyle name="Ввод  10 9 3 4 2 2" xfId="21774" xr:uid="{00000000-0005-0000-0000-0000E84C0000}"/>
    <cellStyle name="Ввод  10 9 3 4 3" xfId="20252" xr:uid="{00000000-0005-0000-0000-0000E94C0000}"/>
    <cellStyle name="Ввод  10 9 3 5" xfId="14803" xr:uid="{00000000-0005-0000-0000-0000EA4C0000}"/>
    <cellStyle name="Ввод  10 9 3 5 2" xfId="20631" xr:uid="{00000000-0005-0000-0000-0000EB4C0000}"/>
    <cellStyle name="Ввод  10 9 3 6" xfId="19100" xr:uid="{00000000-0005-0000-0000-0000EC4C0000}"/>
    <cellStyle name="Ввод  10 9 4" xfId="13533" xr:uid="{00000000-0005-0000-0000-0000ED4C0000}"/>
    <cellStyle name="Ввод  10 9 4 2" xfId="15170" xr:uid="{00000000-0005-0000-0000-0000EE4C0000}"/>
    <cellStyle name="Ввод  10 9 4 2 2" xfId="20995" xr:uid="{00000000-0005-0000-0000-0000EF4C0000}"/>
    <cellStyle name="Ввод  10 9 4 3" xfId="19471" xr:uid="{00000000-0005-0000-0000-0000F04C0000}"/>
    <cellStyle name="Ввод  10 9 5" xfId="13466" xr:uid="{00000000-0005-0000-0000-0000F14C0000}"/>
    <cellStyle name="Ввод  10 9 5 2" xfId="15103" xr:uid="{00000000-0005-0000-0000-0000F24C0000}"/>
    <cellStyle name="Ввод  10 9 5 2 2" xfId="20928" xr:uid="{00000000-0005-0000-0000-0000F34C0000}"/>
    <cellStyle name="Ввод  10 9 5 3" xfId="19404" xr:uid="{00000000-0005-0000-0000-0000F44C0000}"/>
    <cellStyle name="Ввод  10 9 6" xfId="13485" xr:uid="{00000000-0005-0000-0000-0000F54C0000}"/>
    <cellStyle name="Ввод  10 9 6 2" xfId="15122" xr:uid="{00000000-0005-0000-0000-0000F64C0000}"/>
    <cellStyle name="Ввод  10 9 6 2 2" xfId="20947" xr:uid="{00000000-0005-0000-0000-0000F74C0000}"/>
    <cellStyle name="Ввод  10 9 6 3" xfId="19423" xr:uid="{00000000-0005-0000-0000-0000F84C0000}"/>
    <cellStyle name="Ввод  10 9 7" xfId="14597" xr:uid="{00000000-0005-0000-0000-0000F94C0000}"/>
    <cellStyle name="Ввод  10 9 7 2" xfId="16167" xr:uid="{00000000-0005-0000-0000-0000FA4C0000}"/>
    <cellStyle name="Ввод  10 9 7 2 2" xfId="21992" xr:uid="{00000000-0005-0000-0000-0000FB4C0000}"/>
    <cellStyle name="Ввод  10 9 7 3" xfId="20477" xr:uid="{00000000-0005-0000-0000-0000FC4C0000}"/>
    <cellStyle name="Ввод  10 9 8" xfId="18956" xr:uid="{00000000-0005-0000-0000-0000FD4C0000}"/>
    <cellStyle name="Ввод  11" xfId="4281" xr:uid="{00000000-0005-0000-0000-0000FE4C0000}"/>
    <cellStyle name="Ввод  11 10" xfId="4282" xr:uid="{00000000-0005-0000-0000-0000FF4C0000}"/>
    <cellStyle name="Ввод  11 10 2" xfId="13269" xr:uid="{00000000-0005-0000-0000-0000004D0000}"/>
    <cellStyle name="Ввод  11 10 2 2" xfId="13919" xr:uid="{00000000-0005-0000-0000-0000014D0000}"/>
    <cellStyle name="Ввод  11 10 2 2 2" xfId="15554" xr:uid="{00000000-0005-0000-0000-0000024D0000}"/>
    <cellStyle name="Ввод  11 10 2 2 2 2" xfId="21379" xr:uid="{00000000-0005-0000-0000-0000034D0000}"/>
    <cellStyle name="Ввод  11 10 2 2 3" xfId="19855" xr:uid="{00000000-0005-0000-0000-0000044D0000}"/>
    <cellStyle name="Ввод  11 10 2 3" xfId="14213" xr:uid="{00000000-0005-0000-0000-0000054D0000}"/>
    <cellStyle name="Ввод  11 10 2 3 2" xfId="15807" xr:uid="{00000000-0005-0000-0000-0000064D0000}"/>
    <cellStyle name="Ввод  11 10 2 3 2 2" xfId="21632" xr:uid="{00000000-0005-0000-0000-0000074D0000}"/>
    <cellStyle name="Ввод  11 10 2 3 3" xfId="20110" xr:uid="{00000000-0005-0000-0000-0000084D0000}"/>
    <cellStyle name="Ввод  11 10 2 4" xfId="14466" xr:uid="{00000000-0005-0000-0000-0000094D0000}"/>
    <cellStyle name="Ввод  11 10 2 4 2" xfId="16060" xr:uid="{00000000-0005-0000-0000-00000A4D0000}"/>
    <cellStyle name="Ввод  11 10 2 4 2 2" xfId="21885" xr:uid="{00000000-0005-0000-0000-00000B4D0000}"/>
    <cellStyle name="Ввод  11 10 2 4 3" xfId="20363" xr:uid="{00000000-0005-0000-0000-00000C4D0000}"/>
    <cellStyle name="Ввод  11 10 2 5" xfId="14914" xr:uid="{00000000-0005-0000-0000-00000D4D0000}"/>
    <cellStyle name="Ввод  11 10 2 5 2" xfId="20742" xr:uid="{00000000-0005-0000-0000-00000E4D0000}"/>
    <cellStyle name="Ввод  11 10 2 6" xfId="19211" xr:uid="{00000000-0005-0000-0000-00000F4D0000}"/>
    <cellStyle name="Ввод  11 10 3" xfId="13159" xr:uid="{00000000-0005-0000-0000-0000104D0000}"/>
    <cellStyle name="Ввод  11 10 3 2" xfId="13810" xr:uid="{00000000-0005-0000-0000-0000114D0000}"/>
    <cellStyle name="Ввод  11 10 3 2 2" xfId="15445" xr:uid="{00000000-0005-0000-0000-0000124D0000}"/>
    <cellStyle name="Ввод  11 10 3 2 2 2" xfId="21270" xr:uid="{00000000-0005-0000-0000-0000134D0000}"/>
    <cellStyle name="Ввод  11 10 3 2 3" xfId="19746" xr:uid="{00000000-0005-0000-0000-0000144D0000}"/>
    <cellStyle name="Ввод  11 10 3 3" xfId="14104" xr:uid="{00000000-0005-0000-0000-0000154D0000}"/>
    <cellStyle name="Ввод  11 10 3 3 2" xfId="15698" xr:uid="{00000000-0005-0000-0000-0000164D0000}"/>
    <cellStyle name="Ввод  11 10 3 3 2 2" xfId="21523" xr:uid="{00000000-0005-0000-0000-0000174D0000}"/>
    <cellStyle name="Ввод  11 10 3 3 3" xfId="20001" xr:uid="{00000000-0005-0000-0000-0000184D0000}"/>
    <cellStyle name="Ввод  11 10 3 4" xfId="14357" xr:uid="{00000000-0005-0000-0000-0000194D0000}"/>
    <cellStyle name="Ввод  11 10 3 4 2" xfId="15951" xr:uid="{00000000-0005-0000-0000-00001A4D0000}"/>
    <cellStyle name="Ввод  11 10 3 4 2 2" xfId="21776" xr:uid="{00000000-0005-0000-0000-00001B4D0000}"/>
    <cellStyle name="Ввод  11 10 3 4 3" xfId="20254" xr:uid="{00000000-0005-0000-0000-00001C4D0000}"/>
    <cellStyle name="Ввод  11 10 3 5" xfId="14805" xr:uid="{00000000-0005-0000-0000-00001D4D0000}"/>
    <cellStyle name="Ввод  11 10 3 5 2" xfId="20633" xr:uid="{00000000-0005-0000-0000-00001E4D0000}"/>
    <cellStyle name="Ввод  11 10 3 6" xfId="19102" xr:uid="{00000000-0005-0000-0000-00001F4D0000}"/>
    <cellStyle name="Ввод  11 10 4" xfId="13535" xr:uid="{00000000-0005-0000-0000-0000204D0000}"/>
    <cellStyle name="Ввод  11 10 4 2" xfId="15172" xr:uid="{00000000-0005-0000-0000-0000214D0000}"/>
    <cellStyle name="Ввод  11 10 4 2 2" xfId="20997" xr:uid="{00000000-0005-0000-0000-0000224D0000}"/>
    <cellStyle name="Ввод  11 10 4 3" xfId="19473" xr:uid="{00000000-0005-0000-0000-0000234D0000}"/>
    <cellStyle name="Ввод  11 10 5" xfId="13464" xr:uid="{00000000-0005-0000-0000-0000244D0000}"/>
    <cellStyle name="Ввод  11 10 5 2" xfId="15101" xr:uid="{00000000-0005-0000-0000-0000254D0000}"/>
    <cellStyle name="Ввод  11 10 5 2 2" xfId="20926" xr:uid="{00000000-0005-0000-0000-0000264D0000}"/>
    <cellStyle name="Ввод  11 10 5 3" xfId="19402" xr:uid="{00000000-0005-0000-0000-0000274D0000}"/>
    <cellStyle name="Ввод  11 10 6" xfId="13487" xr:uid="{00000000-0005-0000-0000-0000284D0000}"/>
    <cellStyle name="Ввод  11 10 6 2" xfId="15124" xr:uid="{00000000-0005-0000-0000-0000294D0000}"/>
    <cellStyle name="Ввод  11 10 6 2 2" xfId="20949" xr:uid="{00000000-0005-0000-0000-00002A4D0000}"/>
    <cellStyle name="Ввод  11 10 6 3" xfId="19425" xr:uid="{00000000-0005-0000-0000-00002B4D0000}"/>
    <cellStyle name="Ввод  11 10 7" xfId="14599" xr:uid="{00000000-0005-0000-0000-00002C4D0000}"/>
    <cellStyle name="Ввод  11 10 7 2" xfId="16169" xr:uid="{00000000-0005-0000-0000-00002D4D0000}"/>
    <cellStyle name="Ввод  11 10 7 2 2" xfId="21994" xr:uid="{00000000-0005-0000-0000-00002E4D0000}"/>
    <cellStyle name="Ввод  11 10 7 3" xfId="20479" xr:uid="{00000000-0005-0000-0000-00002F4D0000}"/>
    <cellStyle name="Ввод  11 10 8" xfId="18958" xr:uid="{00000000-0005-0000-0000-0000304D0000}"/>
    <cellStyle name="Ввод  11 11" xfId="13268" xr:uid="{00000000-0005-0000-0000-0000314D0000}"/>
    <cellStyle name="Ввод  11 11 2" xfId="13918" xr:uid="{00000000-0005-0000-0000-0000324D0000}"/>
    <cellStyle name="Ввод  11 11 2 2" xfId="15553" xr:uid="{00000000-0005-0000-0000-0000334D0000}"/>
    <cellStyle name="Ввод  11 11 2 2 2" xfId="21378" xr:uid="{00000000-0005-0000-0000-0000344D0000}"/>
    <cellStyle name="Ввод  11 11 2 3" xfId="19854" xr:uid="{00000000-0005-0000-0000-0000354D0000}"/>
    <cellStyle name="Ввод  11 11 3" xfId="14212" xr:uid="{00000000-0005-0000-0000-0000364D0000}"/>
    <cellStyle name="Ввод  11 11 3 2" xfId="15806" xr:uid="{00000000-0005-0000-0000-0000374D0000}"/>
    <cellStyle name="Ввод  11 11 3 2 2" xfId="21631" xr:uid="{00000000-0005-0000-0000-0000384D0000}"/>
    <cellStyle name="Ввод  11 11 3 3" xfId="20109" xr:uid="{00000000-0005-0000-0000-0000394D0000}"/>
    <cellStyle name="Ввод  11 11 4" xfId="14465" xr:uid="{00000000-0005-0000-0000-00003A4D0000}"/>
    <cellStyle name="Ввод  11 11 4 2" xfId="16059" xr:uid="{00000000-0005-0000-0000-00003B4D0000}"/>
    <cellStyle name="Ввод  11 11 4 2 2" xfId="21884" xr:uid="{00000000-0005-0000-0000-00003C4D0000}"/>
    <cellStyle name="Ввод  11 11 4 3" xfId="20362" xr:uid="{00000000-0005-0000-0000-00003D4D0000}"/>
    <cellStyle name="Ввод  11 11 5" xfId="14913" xr:uid="{00000000-0005-0000-0000-00003E4D0000}"/>
    <cellStyle name="Ввод  11 11 5 2" xfId="20741" xr:uid="{00000000-0005-0000-0000-00003F4D0000}"/>
    <cellStyle name="Ввод  11 11 6" xfId="19210" xr:uid="{00000000-0005-0000-0000-0000404D0000}"/>
    <cellStyle name="Ввод  11 12" xfId="13158" xr:uid="{00000000-0005-0000-0000-0000414D0000}"/>
    <cellStyle name="Ввод  11 12 2" xfId="13809" xr:uid="{00000000-0005-0000-0000-0000424D0000}"/>
    <cellStyle name="Ввод  11 12 2 2" xfId="15444" xr:uid="{00000000-0005-0000-0000-0000434D0000}"/>
    <cellStyle name="Ввод  11 12 2 2 2" xfId="21269" xr:uid="{00000000-0005-0000-0000-0000444D0000}"/>
    <cellStyle name="Ввод  11 12 2 3" xfId="19745" xr:uid="{00000000-0005-0000-0000-0000454D0000}"/>
    <cellStyle name="Ввод  11 12 3" xfId="14103" xr:uid="{00000000-0005-0000-0000-0000464D0000}"/>
    <cellStyle name="Ввод  11 12 3 2" xfId="15697" xr:uid="{00000000-0005-0000-0000-0000474D0000}"/>
    <cellStyle name="Ввод  11 12 3 2 2" xfId="21522" xr:uid="{00000000-0005-0000-0000-0000484D0000}"/>
    <cellStyle name="Ввод  11 12 3 3" xfId="20000" xr:uid="{00000000-0005-0000-0000-0000494D0000}"/>
    <cellStyle name="Ввод  11 12 4" xfId="14356" xr:uid="{00000000-0005-0000-0000-00004A4D0000}"/>
    <cellStyle name="Ввод  11 12 4 2" xfId="15950" xr:uid="{00000000-0005-0000-0000-00004B4D0000}"/>
    <cellStyle name="Ввод  11 12 4 2 2" xfId="21775" xr:uid="{00000000-0005-0000-0000-00004C4D0000}"/>
    <cellStyle name="Ввод  11 12 4 3" xfId="20253" xr:uid="{00000000-0005-0000-0000-00004D4D0000}"/>
    <cellStyle name="Ввод  11 12 5" xfId="14804" xr:uid="{00000000-0005-0000-0000-00004E4D0000}"/>
    <cellStyle name="Ввод  11 12 5 2" xfId="20632" xr:uid="{00000000-0005-0000-0000-00004F4D0000}"/>
    <cellStyle name="Ввод  11 12 6" xfId="19101" xr:uid="{00000000-0005-0000-0000-0000504D0000}"/>
    <cellStyle name="Ввод  11 13" xfId="13534" xr:uid="{00000000-0005-0000-0000-0000514D0000}"/>
    <cellStyle name="Ввод  11 13 2" xfId="15171" xr:uid="{00000000-0005-0000-0000-0000524D0000}"/>
    <cellStyle name="Ввод  11 13 2 2" xfId="20996" xr:uid="{00000000-0005-0000-0000-0000534D0000}"/>
    <cellStyle name="Ввод  11 13 3" xfId="19472" xr:uid="{00000000-0005-0000-0000-0000544D0000}"/>
    <cellStyle name="Ввод  11 14" xfId="13465" xr:uid="{00000000-0005-0000-0000-0000554D0000}"/>
    <cellStyle name="Ввод  11 14 2" xfId="15102" xr:uid="{00000000-0005-0000-0000-0000564D0000}"/>
    <cellStyle name="Ввод  11 14 2 2" xfId="20927" xr:uid="{00000000-0005-0000-0000-0000574D0000}"/>
    <cellStyle name="Ввод  11 14 3" xfId="19403" xr:uid="{00000000-0005-0000-0000-0000584D0000}"/>
    <cellStyle name="Ввод  11 15" xfId="13486" xr:uid="{00000000-0005-0000-0000-0000594D0000}"/>
    <cellStyle name="Ввод  11 15 2" xfId="15123" xr:uid="{00000000-0005-0000-0000-00005A4D0000}"/>
    <cellStyle name="Ввод  11 15 2 2" xfId="20948" xr:uid="{00000000-0005-0000-0000-00005B4D0000}"/>
    <cellStyle name="Ввод  11 15 3" xfId="19424" xr:uid="{00000000-0005-0000-0000-00005C4D0000}"/>
    <cellStyle name="Ввод  11 16" xfId="14598" xr:uid="{00000000-0005-0000-0000-00005D4D0000}"/>
    <cellStyle name="Ввод  11 16 2" xfId="16168" xr:uid="{00000000-0005-0000-0000-00005E4D0000}"/>
    <cellStyle name="Ввод  11 16 2 2" xfId="21993" xr:uid="{00000000-0005-0000-0000-00005F4D0000}"/>
    <cellStyle name="Ввод  11 16 3" xfId="20478" xr:uid="{00000000-0005-0000-0000-0000604D0000}"/>
    <cellStyle name="Ввод  11 17" xfId="18957" xr:uid="{00000000-0005-0000-0000-0000614D0000}"/>
    <cellStyle name="Ввод  11 2" xfId="4283" xr:uid="{00000000-0005-0000-0000-0000624D0000}"/>
    <cellStyle name="Ввод  11 2 2" xfId="13270" xr:uid="{00000000-0005-0000-0000-0000634D0000}"/>
    <cellStyle name="Ввод  11 2 2 2" xfId="13920" xr:uid="{00000000-0005-0000-0000-0000644D0000}"/>
    <cellStyle name="Ввод  11 2 2 2 2" xfId="15555" xr:uid="{00000000-0005-0000-0000-0000654D0000}"/>
    <cellStyle name="Ввод  11 2 2 2 2 2" xfId="21380" xr:uid="{00000000-0005-0000-0000-0000664D0000}"/>
    <cellStyle name="Ввод  11 2 2 2 3" xfId="19856" xr:uid="{00000000-0005-0000-0000-0000674D0000}"/>
    <cellStyle name="Ввод  11 2 2 3" xfId="14214" xr:uid="{00000000-0005-0000-0000-0000684D0000}"/>
    <cellStyle name="Ввод  11 2 2 3 2" xfId="15808" xr:uid="{00000000-0005-0000-0000-0000694D0000}"/>
    <cellStyle name="Ввод  11 2 2 3 2 2" xfId="21633" xr:uid="{00000000-0005-0000-0000-00006A4D0000}"/>
    <cellStyle name="Ввод  11 2 2 3 3" xfId="20111" xr:uid="{00000000-0005-0000-0000-00006B4D0000}"/>
    <cellStyle name="Ввод  11 2 2 4" xfId="14467" xr:uid="{00000000-0005-0000-0000-00006C4D0000}"/>
    <cellStyle name="Ввод  11 2 2 4 2" xfId="16061" xr:uid="{00000000-0005-0000-0000-00006D4D0000}"/>
    <cellStyle name="Ввод  11 2 2 4 2 2" xfId="21886" xr:uid="{00000000-0005-0000-0000-00006E4D0000}"/>
    <cellStyle name="Ввод  11 2 2 4 3" xfId="20364" xr:uid="{00000000-0005-0000-0000-00006F4D0000}"/>
    <cellStyle name="Ввод  11 2 2 5" xfId="14915" xr:uid="{00000000-0005-0000-0000-0000704D0000}"/>
    <cellStyle name="Ввод  11 2 2 5 2" xfId="20743" xr:uid="{00000000-0005-0000-0000-0000714D0000}"/>
    <cellStyle name="Ввод  11 2 2 6" xfId="19212" xr:uid="{00000000-0005-0000-0000-0000724D0000}"/>
    <cellStyle name="Ввод  11 2 3" xfId="13160" xr:uid="{00000000-0005-0000-0000-0000734D0000}"/>
    <cellStyle name="Ввод  11 2 3 2" xfId="13811" xr:uid="{00000000-0005-0000-0000-0000744D0000}"/>
    <cellStyle name="Ввод  11 2 3 2 2" xfId="15446" xr:uid="{00000000-0005-0000-0000-0000754D0000}"/>
    <cellStyle name="Ввод  11 2 3 2 2 2" xfId="21271" xr:uid="{00000000-0005-0000-0000-0000764D0000}"/>
    <cellStyle name="Ввод  11 2 3 2 3" xfId="19747" xr:uid="{00000000-0005-0000-0000-0000774D0000}"/>
    <cellStyle name="Ввод  11 2 3 3" xfId="14105" xr:uid="{00000000-0005-0000-0000-0000784D0000}"/>
    <cellStyle name="Ввод  11 2 3 3 2" xfId="15699" xr:uid="{00000000-0005-0000-0000-0000794D0000}"/>
    <cellStyle name="Ввод  11 2 3 3 2 2" xfId="21524" xr:uid="{00000000-0005-0000-0000-00007A4D0000}"/>
    <cellStyle name="Ввод  11 2 3 3 3" xfId="20002" xr:uid="{00000000-0005-0000-0000-00007B4D0000}"/>
    <cellStyle name="Ввод  11 2 3 4" xfId="14358" xr:uid="{00000000-0005-0000-0000-00007C4D0000}"/>
    <cellStyle name="Ввод  11 2 3 4 2" xfId="15952" xr:uid="{00000000-0005-0000-0000-00007D4D0000}"/>
    <cellStyle name="Ввод  11 2 3 4 2 2" xfId="21777" xr:uid="{00000000-0005-0000-0000-00007E4D0000}"/>
    <cellStyle name="Ввод  11 2 3 4 3" xfId="20255" xr:uid="{00000000-0005-0000-0000-00007F4D0000}"/>
    <cellStyle name="Ввод  11 2 3 5" xfId="14806" xr:uid="{00000000-0005-0000-0000-0000804D0000}"/>
    <cellStyle name="Ввод  11 2 3 5 2" xfId="20634" xr:uid="{00000000-0005-0000-0000-0000814D0000}"/>
    <cellStyle name="Ввод  11 2 3 6" xfId="19103" xr:uid="{00000000-0005-0000-0000-0000824D0000}"/>
    <cellStyle name="Ввод  11 2 4" xfId="13536" xr:uid="{00000000-0005-0000-0000-0000834D0000}"/>
    <cellStyle name="Ввод  11 2 4 2" xfId="15173" xr:uid="{00000000-0005-0000-0000-0000844D0000}"/>
    <cellStyle name="Ввод  11 2 4 2 2" xfId="20998" xr:uid="{00000000-0005-0000-0000-0000854D0000}"/>
    <cellStyle name="Ввод  11 2 4 3" xfId="19474" xr:uid="{00000000-0005-0000-0000-0000864D0000}"/>
    <cellStyle name="Ввод  11 2 5" xfId="13463" xr:uid="{00000000-0005-0000-0000-0000874D0000}"/>
    <cellStyle name="Ввод  11 2 5 2" xfId="15100" xr:uid="{00000000-0005-0000-0000-0000884D0000}"/>
    <cellStyle name="Ввод  11 2 5 2 2" xfId="20925" xr:uid="{00000000-0005-0000-0000-0000894D0000}"/>
    <cellStyle name="Ввод  11 2 5 3" xfId="19401" xr:uid="{00000000-0005-0000-0000-00008A4D0000}"/>
    <cellStyle name="Ввод  11 2 6" xfId="13488" xr:uid="{00000000-0005-0000-0000-00008B4D0000}"/>
    <cellStyle name="Ввод  11 2 6 2" xfId="15125" xr:uid="{00000000-0005-0000-0000-00008C4D0000}"/>
    <cellStyle name="Ввод  11 2 6 2 2" xfId="20950" xr:uid="{00000000-0005-0000-0000-00008D4D0000}"/>
    <cellStyle name="Ввод  11 2 6 3" xfId="19426" xr:uid="{00000000-0005-0000-0000-00008E4D0000}"/>
    <cellStyle name="Ввод  11 2 7" xfId="14600" xr:uid="{00000000-0005-0000-0000-00008F4D0000}"/>
    <cellStyle name="Ввод  11 2 7 2" xfId="16170" xr:uid="{00000000-0005-0000-0000-0000904D0000}"/>
    <cellStyle name="Ввод  11 2 7 2 2" xfId="21995" xr:uid="{00000000-0005-0000-0000-0000914D0000}"/>
    <cellStyle name="Ввод  11 2 7 3" xfId="20480" xr:uid="{00000000-0005-0000-0000-0000924D0000}"/>
    <cellStyle name="Ввод  11 2 8" xfId="18959" xr:uid="{00000000-0005-0000-0000-0000934D0000}"/>
    <cellStyle name="Ввод  11 3" xfId="4284" xr:uid="{00000000-0005-0000-0000-0000944D0000}"/>
    <cellStyle name="Ввод  11 3 2" xfId="13271" xr:uid="{00000000-0005-0000-0000-0000954D0000}"/>
    <cellStyle name="Ввод  11 3 2 2" xfId="13921" xr:uid="{00000000-0005-0000-0000-0000964D0000}"/>
    <cellStyle name="Ввод  11 3 2 2 2" xfId="15556" xr:uid="{00000000-0005-0000-0000-0000974D0000}"/>
    <cellStyle name="Ввод  11 3 2 2 2 2" xfId="21381" xr:uid="{00000000-0005-0000-0000-0000984D0000}"/>
    <cellStyle name="Ввод  11 3 2 2 3" xfId="19857" xr:uid="{00000000-0005-0000-0000-0000994D0000}"/>
    <cellStyle name="Ввод  11 3 2 3" xfId="14215" xr:uid="{00000000-0005-0000-0000-00009A4D0000}"/>
    <cellStyle name="Ввод  11 3 2 3 2" xfId="15809" xr:uid="{00000000-0005-0000-0000-00009B4D0000}"/>
    <cellStyle name="Ввод  11 3 2 3 2 2" xfId="21634" xr:uid="{00000000-0005-0000-0000-00009C4D0000}"/>
    <cellStyle name="Ввод  11 3 2 3 3" xfId="20112" xr:uid="{00000000-0005-0000-0000-00009D4D0000}"/>
    <cellStyle name="Ввод  11 3 2 4" xfId="14468" xr:uid="{00000000-0005-0000-0000-00009E4D0000}"/>
    <cellStyle name="Ввод  11 3 2 4 2" xfId="16062" xr:uid="{00000000-0005-0000-0000-00009F4D0000}"/>
    <cellStyle name="Ввод  11 3 2 4 2 2" xfId="21887" xr:uid="{00000000-0005-0000-0000-0000A04D0000}"/>
    <cellStyle name="Ввод  11 3 2 4 3" xfId="20365" xr:uid="{00000000-0005-0000-0000-0000A14D0000}"/>
    <cellStyle name="Ввод  11 3 2 5" xfId="14916" xr:uid="{00000000-0005-0000-0000-0000A24D0000}"/>
    <cellStyle name="Ввод  11 3 2 5 2" xfId="20744" xr:uid="{00000000-0005-0000-0000-0000A34D0000}"/>
    <cellStyle name="Ввод  11 3 2 6" xfId="19213" xr:uid="{00000000-0005-0000-0000-0000A44D0000}"/>
    <cellStyle name="Ввод  11 3 3" xfId="13161" xr:uid="{00000000-0005-0000-0000-0000A54D0000}"/>
    <cellStyle name="Ввод  11 3 3 2" xfId="13812" xr:uid="{00000000-0005-0000-0000-0000A64D0000}"/>
    <cellStyle name="Ввод  11 3 3 2 2" xfId="15447" xr:uid="{00000000-0005-0000-0000-0000A74D0000}"/>
    <cellStyle name="Ввод  11 3 3 2 2 2" xfId="21272" xr:uid="{00000000-0005-0000-0000-0000A84D0000}"/>
    <cellStyle name="Ввод  11 3 3 2 3" xfId="19748" xr:uid="{00000000-0005-0000-0000-0000A94D0000}"/>
    <cellStyle name="Ввод  11 3 3 3" xfId="14106" xr:uid="{00000000-0005-0000-0000-0000AA4D0000}"/>
    <cellStyle name="Ввод  11 3 3 3 2" xfId="15700" xr:uid="{00000000-0005-0000-0000-0000AB4D0000}"/>
    <cellStyle name="Ввод  11 3 3 3 2 2" xfId="21525" xr:uid="{00000000-0005-0000-0000-0000AC4D0000}"/>
    <cellStyle name="Ввод  11 3 3 3 3" xfId="20003" xr:uid="{00000000-0005-0000-0000-0000AD4D0000}"/>
    <cellStyle name="Ввод  11 3 3 4" xfId="14359" xr:uid="{00000000-0005-0000-0000-0000AE4D0000}"/>
    <cellStyle name="Ввод  11 3 3 4 2" xfId="15953" xr:uid="{00000000-0005-0000-0000-0000AF4D0000}"/>
    <cellStyle name="Ввод  11 3 3 4 2 2" xfId="21778" xr:uid="{00000000-0005-0000-0000-0000B04D0000}"/>
    <cellStyle name="Ввод  11 3 3 4 3" xfId="20256" xr:uid="{00000000-0005-0000-0000-0000B14D0000}"/>
    <cellStyle name="Ввод  11 3 3 5" xfId="14807" xr:uid="{00000000-0005-0000-0000-0000B24D0000}"/>
    <cellStyle name="Ввод  11 3 3 5 2" xfId="20635" xr:uid="{00000000-0005-0000-0000-0000B34D0000}"/>
    <cellStyle name="Ввод  11 3 3 6" xfId="19104" xr:uid="{00000000-0005-0000-0000-0000B44D0000}"/>
    <cellStyle name="Ввод  11 3 4" xfId="13537" xr:uid="{00000000-0005-0000-0000-0000B54D0000}"/>
    <cellStyle name="Ввод  11 3 4 2" xfId="15174" xr:uid="{00000000-0005-0000-0000-0000B64D0000}"/>
    <cellStyle name="Ввод  11 3 4 2 2" xfId="20999" xr:uid="{00000000-0005-0000-0000-0000B74D0000}"/>
    <cellStyle name="Ввод  11 3 4 3" xfId="19475" xr:uid="{00000000-0005-0000-0000-0000B84D0000}"/>
    <cellStyle name="Ввод  11 3 5" xfId="13462" xr:uid="{00000000-0005-0000-0000-0000B94D0000}"/>
    <cellStyle name="Ввод  11 3 5 2" xfId="15099" xr:uid="{00000000-0005-0000-0000-0000BA4D0000}"/>
    <cellStyle name="Ввод  11 3 5 2 2" xfId="20924" xr:uid="{00000000-0005-0000-0000-0000BB4D0000}"/>
    <cellStyle name="Ввод  11 3 5 3" xfId="19400" xr:uid="{00000000-0005-0000-0000-0000BC4D0000}"/>
    <cellStyle name="Ввод  11 3 6" xfId="13489" xr:uid="{00000000-0005-0000-0000-0000BD4D0000}"/>
    <cellStyle name="Ввод  11 3 6 2" xfId="15126" xr:uid="{00000000-0005-0000-0000-0000BE4D0000}"/>
    <cellStyle name="Ввод  11 3 6 2 2" xfId="20951" xr:uid="{00000000-0005-0000-0000-0000BF4D0000}"/>
    <cellStyle name="Ввод  11 3 6 3" xfId="19427" xr:uid="{00000000-0005-0000-0000-0000C04D0000}"/>
    <cellStyle name="Ввод  11 3 7" xfId="14601" xr:uid="{00000000-0005-0000-0000-0000C14D0000}"/>
    <cellStyle name="Ввод  11 3 7 2" xfId="16171" xr:uid="{00000000-0005-0000-0000-0000C24D0000}"/>
    <cellStyle name="Ввод  11 3 7 2 2" xfId="21996" xr:uid="{00000000-0005-0000-0000-0000C34D0000}"/>
    <cellStyle name="Ввод  11 3 7 3" xfId="20481" xr:uid="{00000000-0005-0000-0000-0000C44D0000}"/>
    <cellStyle name="Ввод  11 3 8" xfId="18960" xr:uid="{00000000-0005-0000-0000-0000C54D0000}"/>
    <cellStyle name="Ввод  11 4" xfId="4285" xr:uid="{00000000-0005-0000-0000-0000C64D0000}"/>
    <cellStyle name="Ввод  11 4 2" xfId="13272" xr:uid="{00000000-0005-0000-0000-0000C74D0000}"/>
    <cellStyle name="Ввод  11 4 2 2" xfId="13922" xr:uid="{00000000-0005-0000-0000-0000C84D0000}"/>
    <cellStyle name="Ввод  11 4 2 2 2" xfId="15557" xr:uid="{00000000-0005-0000-0000-0000C94D0000}"/>
    <cellStyle name="Ввод  11 4 2 2 2 2" xfId="21382" xr:uid="{00000000-0005-0000-0000-0000CA4D0000}"/>
    <cellStyle name="Ввод  11 4 2 2 3" xfId="19858" xr:uid="{00000000-0005-0000-0000-0000CB4D0000}"/>
    <cellStyle name="Ввод  11 4 2 3" xfId="14216" xr:uid="{00000000-0005-0000-0000-0000CC4D0000}"/>
    <cellStyle name="Ввод  11 4 2 3 2" xfId="15810" xr:uid="{00000000-0005-0000-0000-0000CD4D0000}"/>
    <cellStyle name="Ввод  11 4 2 3 2 2" xfId="21635" xr:uid="{00000000-0005-0000-0000-0000CE4D0000}"/>
    <cellStyle name="Ввод  11 4 2 3 3" xfId="20113" xr:uid="{00000000-0005-0000-0000-0000CF4D0000}"/>
    <cellStyle name="Ввод  11 4 2 4" xfId="14469" xr:uid="{00000000-0005-0000-0000-0000D04D0000}"/>
    <cellStyle name="Ввод  11 4 2 4 2" xfId="16063" xr:uid="{00000000-0005-0000-0000-0000D14D0000}"/>
    <cellStyle name="Ввод  11 4 2 4 2 2" xfId="21888" xr:uid="{00000000-0005-0000-0000-0000D24D0000}"/>
    <cellStyle name="Ввод  11 4 2 4 3" xfId="20366" xr:uid="{00000000-0005-0000-0000-0000D34D0000}"/>
    <cellStyle name="Ввод  11 4 2 5" xfId="14917" xr:uid="{00000000-0005-0000-0000-0000D44D0000}"/>
    <cellStyle name="Ввод  11 4 2 5 2" xfId="20745" xr:uid="{00000000-0005-0000-0000-0000D54D0000}"/>
    <cellStyle name="Ввод  11 4 2 6" xfId="19214" xr:uid="{00000000-0005-0000-0000-0000D64D0000}"/>
    <cellStyle name="Ввод  11 4 3" xfId="13162" xr:uid="{00000000-0005-0000-0000-0000D74D0000}"/>
    <cellStyle name="Ввод  11 4 3 2" xfId="13813" xr:uid="{00000000-0005-0000-0000-0000D84D0000}"/>
    <cellStyle name="Ввод  11 4 3 2 2" xfId="15448" xr:uid="{00000000-0005-0000-0000-0000D94D0000}"/>
    <cellStyle name="Ввод  11 4 3 2 2 2" xfId="21273" xr:uid="{00000000-0005-0000-0000-0000DA4D0000}"/>
    <cellStyle name="Ввод  11 4 3 2 3" xfId="19749" xr:uid="{00000000-0005-0000-0000-0000DB4D0000}"/>
    <cellStyle name="Ввод  11 4 3 3" xfId="14107" xr:uid="{00000000-0005-0000-0000-0000DC4D0000}"/>
    <cellStyle name="Ввод  11 4 3 3 2" xfId="15701" xr:uid="{00000000-0005-0000-0000-0000DD4D0000}"/>
    <cellStyle name="Ввод  11 4 3 3 2 2" xfId="21526" xr:uid="{00000000-0005-0000-0000-0000DE4D0000}"/>
    <cellStyle name="Ввод  11 4 3 3 3" xfId="20004" xr:uid="{00000000-0005-0000-0000-0000DF4D0000}"/>
    <cellStyle name="Ввод  11 4 3 4" xfId="14360" xr:uid="{00000000-0005-0000-0000-0000E04D0000}"/>
    <cellStyle name="Ввод  11 4 3 4 2" xfId="15954" xr:uid="{00000000-0005-0000-0000-0000E14D0000}"/>
    <cellStyle name="Ввод  11 4 3 4 2 2" xfId="21779" xr:uid="{00000000-0005-0000-0000-0000E24D0000}"/>
    <cellStyle name="Ввод  11 4 3 4 3" xfId="20257" xr:uid="{00000000-0005-0000-0000-0000E34D0000}"/>
    <cellStyle name="Ввод  11 4 3 5" xfId="14808" xr:uid="{00000000-0005-0000-0000-0000E44D0000}"/>
    <cellStyle name="Ввод  11 4 3 5 2" xfId="20636" xr:uid="{00000000-0005-0000-0000-0000E54D0000}"/>
    <cellStyle name="Ввод  11 4 3 6" xfId="19105" xr:uid="{00000000-0005-0000-0000-0000E64D0000}"/>
    <cellStyle name="Ввод  11 4 4" xfId="13538" xr:uid="{00000000-0005-0000-0000-0000E74D0000}"/>
    <cellStyle name="Ввод  11 4 4 2" xfId="15175" xr:uid="{00000000-0005-0000-0000-0000E84D0000}"/>
    <cellStyle name="Ввод  11 4 4 2 2" xfId="21000" xr:uid="{00000000-0005-0000-0000-0000E94D0000}"/>
    <cellStyle name="Ввод  11 4 4 3" xfId="19476" xr:uid="{00000000-0005-0000-0000-0000EA4D0000}"/>
    <cellStyle name="Ввод  11 4 5" xfId="13461" xr:uid="{00000000-0005-0000-0000-0000EB4D0000}"/>
    <cellStyle name="Ввод  11 4 5 2" xfId="15098" xr:uid="{00000000-0005-0000-0000-0000EC4D0000}"/>
    <cellStyle name="Ввод  11 4 5 2 2" xfId="20923" xr:uid="{00000000-0005-0000-0000-0000ED4D0000}"/>
    <cellStyle name="Ввод  11 4 5 3" xfId="19399" xr:uid="{00000000-0005-0000-0000-0000EE4D0000}"/>
    <cellStyle name="Ввод  11 4 6" xfId="13490" xr:uid="{00000000-0005-0000-0000-0000EF4D0000}"/>
    <cellStyle name="Ввод  11 4 6 2" xfId="15127" xr:uid="{00000000-0005-0000-0000-0000F04D0000}"/>
    <cellStyle name="Ввод  11 4 6 2 2" xfId="20952" xr:uid="{00000000-0005-0000-0000-0000F14D0000}"/>
    <cellStyle name="Ввод  11 4 6 3" xfId="19428" xr:uid="{00000000-0005-0000-0000-0000F24D0000}"/>
    <cellStyle name="Ввод  11 4 7" xfId="14602" xr:uid="{00000000-0005-0000-0000-0000F34D0000}"/>
    <cellStyle name="Ввод  11 4 7 2" xfId="16172" xr:uid="{00000000-0005-0000-0000-0000F44D0000}"/>
    <cellStyle name="Ввод  11 4 7 2 2" xfId="21997" xr:uid="{00000000-0005-0000-0000-0000F54D0000}"/>
    <cellStyle name="Ввод  11 4 7 3" xfId="20482" xr:uid="{00000000-0005-0000-0000-0000F64D0000}"/>
    <cellStyle name="Ввод  11 4 8" xfId="18961" xr:uid="{00000000-0005-0000-0000-0000F74D0000}"/>
    <cellStyle name="Ввод  11 5" xfId="4286" xr:uid="{00000000-0005-0000-0000-0000F84D0000}"/>
    <cellStyle name="Ввод  11 5 2" xfId="13273" xr:uid="{00000000-0005-0000-0000-0000F94D0000}"/>
    <cellStyle name="Ввод  11 5 2 2" xfId="13923" xr:uid="{00000000-0005-0000-0000-0000FA4D0000}"/>
    <cellStyle name="Ввод  11 5 2 2 2" xfId="15558" xr:uid="{00000000-0005-0000-0000-0000FB4D0000}"/>
    <cellStyle name="Ввод  11 5 2 2 2 2" xfId="21383" xr:uid="{00000000-0005-0000-0000-0000FC4D0000}"/>
    <cellStyle name="Ввод  11 5 2 2 3" xfId="19859" xr:uid="{00000000-0005-0000-0000-0000FD4D0000}"/>
    <cellStyle name="Ввод  11 5 2 3" xfId="14217" xr:uid="{00000000-0005-0000-0000-0000FE4D0000}"/>
    <cellStyle name="Ввод  11 5 2 3 2" xfId="15811" xr:uid="{00000000-0005-0000-0000-0000FF4D0000}"/>
    <cellStyle name="Ввод  11 5 2 3 2 2" xfId="21636" xr:uid="{00000000-0005-0000-0000-0000004E0000}"/>
    <cellStyle name="Ввод  11 5 2 3 3" xfId="20114" xr:uid="{00000000-0005-0000-0000-0000014E0000}"/>
    <cellStyle name="Ввод  11 5 2 4" xfId="14470" xr:uid="{00000000-0005-0000-0000-0000024E0000}"/>
    <cellStyle name="Ввод  11 5 2 4 2" xfId="16064" xr:uid="{00000000-0005-0000-0000-0000034E0000}"/>
    <cellStyle name="Ввод  11 5 2 4 2 2" xfId="21889" xr:uid="{00000000-0005-0000-0000-0000044E0000}"/>
    <cellStyle name="Ввод  11 5 2 4 3" xfId="20367" xr:uid="{00000000-0005-0000-0000-0000054E0000}"/>
    <cellStyle name="Ввод  11 5 2 5" xfId="14918" xr:uid="{00000000-0005-0000-0000-0000064E0000}"/>
    <cellStyle name="Ввод  11 5 2 5 2" xfId="20746" xr:uid="{00000000-0005-0000-0000-0000074E0000}"/>
    <cellStyle name="Ввод  11 5 2 6" xfId="19215" xr:uid="{00000000-0005-0000-0000-0000084E0000}"/>
    <cellStyle name="Ввод  11 5 3" xfId="13163" xr:uid="{00000000-0005-0000-0000-0000094E0000}"/>
    <cellStyle name="Ввод  11 5 3 2" xfId="13814" xr:uid="{00000000-0005-0000-0000-00000A4E0000}"/>
    <cellStyle name="Ввод  11 5 3 2 2" xfId="15449" xr:uid="{00000000-0005-0000-0000-00000B4E0000}"/>
    <cellStyle name="Ввод  11 5 3 2 2 2" xfId="21274" xr:uid="{00000000-0005-0000-0000-00000C4E0000}"/>
    <cellStyle name="Ввод  11 5 3 2 3" xfId="19750" xr:uid="{00000000-0005-0000-0000-00000D4E0000}"/>
    <cellStyle name="Ввод  11 5 3 3" xfId="14108" xr:uid="{00000000-0005-0000-0000-00000E4E0000}"/>
    <cellStyle name="Ввод  11 5 3 3 2" xfId="15702" xr:uid="{00000000-0005-0000-0000-00000F4E0000}"/>
    <cellStyle name="Ввод  11 5 3 3 2 2" xfId="21527" xr:uid="{00000000-0005-0000-0000-0000104E0000}"/>
    <cellStyle name="Ввод  11 5 3 3 3" xfId="20005" xr:uid="{00000000-0005-0000-0000-0000114E0000}"/>
    <cellStyle name="Ввод  11 5 3 4" xfId="14361" xr:uid="{00000000-0005-0000-0000-0000124E0000}"/>
    <cellStyle name="Ввод  11 5 3 4 2" xfId="15955" xr:uid="{00000000-0005-0000-0000-0000134E0000}"/>
    <cellStyle name="Ввод  11 5 3 4 2 2" xfId="21780" xr:uid="{00000000-0005-0000-0000-0000144E0000}"/>
    <cellStyle name="Ввод  11 5 3 4 3" xfId="20258" xr:uid="{00000000-0005-0000-0000-0000154E0000}"/>
    <cellStyle name="Ввод  11 5 3 5" xfId="14809" xr:uid="{00000000-0005-0000-0000-0000164E0000}"/>
    <cellStyle name="Ввод  11 5 3 5 2" xfId="20637" xr:uid="{00000000-0005-0000-0000-0000174E0000}"/>
    <cellStyle name="Ввод  11 5 3 6" xfId="19106" xr:uid="{00000000-0005-0000-0000-0000184E0000}"/>
    <cellStyle name="Ввод  11 5 4" xfId="13539" xr:uid="{00000000-0005-0000-0000-0000194E0000}"/>
    <cellStyle name="Ввод  11 5 4 2" xfId="15176" xr:uid="{00000000-0005-0000-0000-00001A4E0000}"/>
    <cellStyle name="Ввод  11 5 4 2 2" xfId="21001" xr:uid="{00000000-0005-0000-0000-00001B4E0000}"/>
    <cellStyle name="Ввод  11 5 4 3" xfId="19477" xr:uid="{00000000-0005-0000-0000-00001C4E0000}"/>
    <cellStyle name="Ввод  11 5 5" xfId="13460" xr:uid="{00000000-0005-0000-0000-00001D4E0000}"/>
    <cellStyle name="Ввод  11 5 5 2" xfId="15097" xr:uid="{00000000-0005-0000-0000-00001E4E0000}"/>
    <cellStyle name="Ввод  11 5 5 2 2" xfId="20922" xr:uid="{00000000-0005-0000-0000-00001F4E0000}"/>
    <cellStyle name="Ввод  11 5 5 3" xfId="19398" xr:uid="{00000000-0005-0000-0000-0000204E0000}"/>
    <cellStyle name="Ввод  11 5 6" xfId="13491" xr:uid="{00000000-0005-0000-0000-0000214E0000}"/>
    <cellStyle name="Ввод  11 5 6 2" xfId="15128" xr:uid="{00000000-0005-0000-0000-0000224E0000}"/>
    <cellStyle name="Ввод  11 5 6 2 2" xfId="20953" xr:uid="{00000000-0005-0000-0000-0000234E0000}"/>
    <cellStyle name="Ввод  11 5 6 3" xfId="19429" xr:uid="{00000000-0005-0000-0000-0000244E0000}"/>
    <cellStyle name="Ввод  11 5 7" xfId="14603" xr:uid="{00000000-0005-0000-0000-0000254E0000}"/>
    <cellStyle name="Ввод  11 5 7 2" xfId="16173" xr:uid="{00000000-0005-0000-0000-0000264E0000}"/>
    <cellStyle name="Ввод  11 5 7 2 2" xfId="21998" xr:uid="{00000000-0005-0000-0000-0000274E0000}"/>
    <cellStyle name="Ввод  11 5 7 3" xfId="20483" xr:uid="{00000000-0005-0000-0000-0000284E0000}"/>
    <cellStyle name="Ввод  11 5 8" xfId="18962" xr:uid="{00000000-0005-0000-0000-0000294E0000}"/>
    <cellStyle name="Ввод  11 6" xfId="4287" xr:uid="{00000000-0005-0000-0000-00002A4E0000}"/>
    <cellStyle name="Ввод  11 6 2" xfId="13274" xr:uid="{00000000-0005-0000-0000-00002B4E0000}"/>
    <cellStyle name="Ввод  11 6 2 2" xfId="13924" xr:uid="{00000000-0005-0000-0000-00002C4E0000}"/>
    <cellStyle name="Ввод  11 6 2 2 2" xfId="15559" xr:uid="{00000000-0005-0000-0000-00002D4E0000}"/>
    <cellStyle name="Ввод  11 6 2 2 2 2" xfId="21384" xr:uid="{00000000-0005-0000-0000-00002E4E0000}"/>
    <cellStyle name="Ввод  11 6 2 2 3" xfId="19860" xr:uid="{00000000-0005-0000-0000-00002F4E0000}"/>
    <cellStyle name="Ввод  11 6 2 3" xfId="14218" xr:uid="{00000000-0005-0000-0000-0000304E0000}"/>
    <cellStyle name="Ввод  11 6 2 3 2" xfId="15812" xr:uid="{00000000-0005-0000-0000-0000314E0000}"/>
    <cellStyle name="Ввод  11 6 2 3 2 2" xfId="21637" xr:uid="{00000000-0005-0000-0000-0000324E0000}"/>
    <cellStyle name="Ввод  11 6 2 3 3" xfId="20115" xr:uid="{00000000-0005-0000-0000-0000334E0000}"/>
    <cellStyle name="Ввод  11 6 2 4" xfId="14471" xr:uid="{00000000-0005-0000-0000-0000344E0000}"/>
    <cellStyle name="Ввод  11 6 2 4 2" xfId="16065" xr:uid="{00000000-0005-0000-0000-0000354E0000}"/>
    <cellStyle name="Ввод  11 6 2 4 2 2" xfId="21890" xr:uid="{00000000-0005-0000-0000-0000364E0000}"/>
    <cellStyle name="Ввод  11 6 2 4 3" xfId="20368" xr:uid="{00000000-0005-0000-0000-0000374E0000}"/>
    <cellStyle name="Ввод  11 6 2 5" xfId="14919" xr:uid="{00000000-0005-0000-0000-0000384E0000}"/>
    <cellStyle name="Ввод  11 6 2 5 2" xfId="20747" xr:uid="{00000000-0005-0000-0000-0000394E0000}"/>
    <cellStyle name="Ввод  11 6 2 6" xfId="19216" xr:uid="{00000000-0005-0000-0000-00003A4E0000}"/>
    <cellStyle name="Ввод  11 6 3" xfId="13164" xr:uid="{00000000-0005-0000-0000-00003B4E0000}"/>
    <cellStyle name="Ввод  11 6 3 2" xfId="13815" xr:uid="{00000000-0005-0000-0000-00003C4E0000}"/>
    <cellStyle name="Ввод  11 6 3 2 2" xfId="15450" xr:uid="{00000000-0005-0000-0000-00003D4E0000}"/>
    <cellStyle name="Ввод  11 6 3 2 2 2" xfId="21275" xr:uid="{00000000-0005-0000-0000-00003E4E0000}"/>
    <cellStyle name="Ввод  11 6 3 2 3" xfId="19751" xr:uid="{00000000-0005-0000-0000-00003F4E0000}"/>
    <cellStyle name="Ввод  11 6 3 3" xfId="14109" xr:uid="{00000000-0005-0000-0000-0000404E0000}"/>
    <cellStyle name="Ввод  11 6 3 3 2" xfId="15703" xr:uid="{00000000-0005-0000-0000-0000414E0000}"/>
    <cellStyle name="Ввод  11 6 3 3 2 2" xfId="21528" xr:uid="{00000000-0005-0000-0000-0000424E0000}"/>
    <cellStyle name="Ввод  11 6 3 3 3" xfId="20006" xr:uid="{00000000-0005-0000-0000-0000434E0000}"/>
    <cellStyle name="Ввод  11 6 3 4" xfId="14362" xr:uid="{00000000-0005-0000-0000-0000444E0000}"/>
    <cellStyle name="Ввод  11 6 3 4 2" xfId="15956" xr:uid="{00000000-0005-0000-0000-0000454E0000}"/>
    <cellStyle name="Ввод  11 6 3 4 2 2" xfId="21781" xr:uid="{00000000-0005-0000-0000-0000464E0000}"/>
    <cellStyle name="Ввод  11 6 3 4 3" xfId="20259" xr:uid="{00000000-0005-0000-0000-0000474E0000}"/>
    <cellStyle name="Ввод  11 6 3 5" xfId="14810" xr:uid="{00000000-0005-0000-0000-0000484E0000}"/>
    <cellStyle name="Ввод  11 6 3 5 2" xfId="20638" xr:uid="{00000000-0005-0000-0000-0000494E0000}"/>
    <cellStyle name="Ввод  11 6 3 6" xfId="19107" xr:uid="{00000000-0005-0000-0000-00004A4E0000}"/>
    <cellStyle name="Ввод  11 6 4" xfId="13540" xr:uid="{00000000-0005-0000-0000-00004B4E0000}"/>
    <cellStyle name="Ввод  11 6 4 2" xfId="15177" xr:uid="{00000000-0005-0000-0000-00004C4E0000}"/>
    <cellStyle name="Ввод  11 6 4 2 2" xfId="21002" xr:uid="{00000000-0005-0000-0000-00004D4E0000}"/>
    <cellStyle name="Ввод  11 6 4 3" xfId="19478" xr:uid="{00000000-0005-0000-0000-00004E4E0000}"/>
    <cellStyle name="Ввод  11 6 5" xfId="13459" xr:uid="{00000000-0005-0000-0000-00004F4E0000}"/>
    <cellStyle name="Ввод  11 6 5 2" xfId="15096" xr:uid="{00000000-0005-0000-0000-0000504E0000}"/>
    <cellStyle name="Ввод  11 6 5 2 2" xfId="20921" xr:uid="{00000000-0005-0000-0000-0000514E0000}"/>
    <cellStyle name="Ввод  11 6 5 3" xfId="19397" xr:uid="{00000000-0005-0000-0000-0000524E0000}"/>
    <cellStyle name="Ввод  11 6 6" xfId="13492" xr:uid="{00000000-0005-0000-0000-0000534E0000}"/>
    <cellStyle name="Ввод  11 6 6 2" xfId="15129" xr:uid="{00000000-0005-0000-0000-0000544E0000}"/>
    <cellStyle name="Ввод  11 6 6 2 2" xfId="20954" xr:uid="{00000000-0005-0000-0000-0000554E0000}"/>
    <cellStyle name="Ввод  11 6 6 3" xfId="19430" xr:uid="{00000000-0005-0000-0000-0000564E0000}"/>
    <cellStyle name="Ввод  11 6 7" xfId="14604" xr:uid="{00000000-0005-0000-0000-0000574E0000}"/>
    <cellStyle name="Ввод  11 6 7 2" xfId="16174" xr:uid="{00000000-0005-0000-0000-0000584E0000}"/>
    <cellStyle name="Ввод  11 6 7 2 2" xfId="21999" xr:uid="{00000000-0005-0000-0000-0000594E0000}"/>
    <cellStyle name="Ввод  11 6 7 3" xfId="20484" xr:uid="{00000000-0005-0000-0000-00005A4E0000}"/>
    <cellStyle name="Ввод  11 6 8" xfId="18963" xr:uid="{00000000-0005-0000-0000-00005B4E0000}"/>
    <cellStyle name="Ввод  11 7" xfId="4288" xr:uid="{00000000-0005-0000-0000-00005C4E0000}"/>
    <cellStyle name="Ввод  11 7 2" xfId="13275" xr:uid="{00000000-0005-0000-0000-00005D4E0000}"/>
    <cellStyle name="Ввод  11 7 2 2" xfId="13925" xr:uid="{00000000-0005-0000-0000-00005E4E0000}"/>
    <cellStyle name="Ввод  11 7 2 2 2" xfId="15560" xr:uid="{00000000-0005-0000-0000-00005F4E0000}"/>
    <cellStyle name="Ввод  11 7 2 2 2 2" xfId="21385" xr:uid="{00000000-0005-0000-0000-0000604E0000}"/>
    <cellStyle name="Ввод  11 7 2 2 3" xfId="19861" xr:uid="{00000000-0005-0000-0000-0000614E0000}"/>
    <cellStyle name="Ввод  11 7 2 3" xfId="14219" xr:uid="{00000000-0005-0000-0000-0000624E0000}"/>
    <cellStyle name="Ввод  11 7 2 3 2" xfId="15813" xr:uid="{00000000-0005-0000-0000-0000634E0000}"/>
    <cellStyle name="Ввод  11 7 2 3 2 2" xfId="21638" xr:uid="{00000000-0005-0000-0000-0000644E0000}"/>
    <cellStyle name="Ввод  11 7 2 3 3" xfId="20116" xr:uid="{00000000-0005-0000-0000-0000654E0000}"/>
    <cellStyle name="Ввод  11 7 2 4" xfId="14472" xr:uid="{00000000-0005-0000-0000-0000664E0000}"/>
    <cellStyle name="Ввод  11 7 2 4 2" xfId="16066" xr:uid="{00000000-0005-0000-0000-0000674E0000}"/>
    <cellStyle name="Ввод  11 7 2 4 2 2" xfId="21891" xr:uid="{00000000-0005-0000-0000-0000684E0000}"/>
    <cellStyle name="Ввод  11 7 2 4 3" xfId="20369" xr:uid="{00000000-0005-0000-0000-0000694E0000}"/>
    <cellStyle name="Ввод  11 7 2 5" xfId="14920" xr:uid="{00000000-0005-0000-0000-00006A4E0000}"/>
    <cellStyle name="Ввод  11 7 2 5 2" xfId="20748" xr:uid="{00000000-0005-0000-0000-00006B4E0000}"/>
    <cellStyle name="Ввод  11 7 2 6" xfId="19217" xr:uid="{00000000-0005-0000-0000-00006C4E0000}"/>
    <cellStyle name="Ввод  11 7 3" xfId="13165" xr:uid="{00000000-0005-0000-0000-00006D4E0000}"/>
    <cellStyle name="Ввод  11 7 3 2" xfId="13816" xr:uid="{00000000-0005-0000-0000-00006E4E0000}"/>
    <cellStyle name="Ввод  11 7 3 2 2" xfId="15451" xr:uid="{00000000-0005-0000-0000-00006F4E0000}"/>
    <cellStyle name="Ввод  11 7 3 2 2 2" xfId="21276" xr:uid="{00000000-0005-0000-0000-0000704E0000}"/>
    <cellStyle name="Ввод  11 7 3 2 3" xfId="19752" xr:uid="{00000000-0005-0000-0000-0000714E0000}"/>
    <cellStyle name="Ввод  11 7 3 3" xfId="14110" xr:uid="{00000000-0005-0000-0000-0000724E0000}"/>
    <cellStyle name="Ввод  11 7 3 3 2" xfId="15704" xr:uid="{00000000-0005-0000-0000-0000734E0000}"/>
    <cellStyle name="Ввод  11 7 3 3 2 2" xfId="21529" xr:uid="{00000000-0005-0000-0000-0000744E0000}"/>
    <cellStyle name="Ввод  11 7 3 3 3" xfId="20007" xr:uid="{00000000-0005-0000-0000-0000754E0000}"/>
    <cellStyle name="Ввод  11 7 3 4" xfId="14363" xr:uid="{00000000-0005-0000-0000-0000764E0000}"/>
    <cellStyle name="Ввод  11 7 3 4 2" xfId="15957" xr:uid="{00000000-0005-0000-0000-0000774E0000}"/>
    <cellStyle name="Ввод  11 7 3 4 2 2" xfId="21782" xr:uid="{00000000-0005-0000-0000-0000784E0000}"/>
    <cellStyle name="Ввод  11 7 3 4 3" xfId="20260" xr:uid="{00000000-0005-0000-0000-0000794E0000}"/>
    <cellStyle name="Ввод  11 7 3 5" xfId="14811" xr:uid="{00000000-0005-0000-0000-00007A4E0000}"/>
    <cellStyle name="Ввод  11 7 3 5 2" xfId="20639" xr:uid="{00000000-0005-0000-0000-00007B4E0000}"/>
    <cellStyle name="Ввод  11 7 3 6" xfId="19108" xr:uid="{00000000-0005-0000-0000-00007C4E0000}"/>
    <cellStyle name="Ввод  11 7 4" xfId="13541" xr:uid="{00000000-0005-0000-0000-00007D4E0000}"/>
    <cellStyle name="Ввод  11 7 4 2" xfId="15178" xr:uid="{00000000-0005-0000-0000-00007E4E0000}"/>
    <cellStyle name="Ввод  11 7 4 2 2" xfId="21003" xr:uid="{00000000-0005-0000-0000-00007F4E0000}"/>
    <cellStyle name="Ввод  11 7 4 3" xfId="19479" xr:uid="{00000000-0005-0000-0000-0000804E0000}"/>
    <cellStyle name="Ввод  11 7 5" xfId="13458" xr:uid="{00000000-0005-0000-0000-0000814E0000}"/>
    <cellStyle name="Ввод  11 7 5 2" xfId="15095" xr:uid="{00000000-0005-0000-0000-0000824E0000}"/>
    <cellStyle name="Ввод  11 7 5 2 2" xfId="20920" xr:uid="{00000000-0005-0000-0000-0000834E0000}"/>
    <cellStyle name="Ввод  11 7 5 3" xfId="19396" xr:uid="{00000000-0005-0000-0000-0000844E0000}"/>
    <cellStyle name="Ввод  11 7 6" xfId="13493" xr:uid="{00000000-0005-0000-0000-0000854E0000}"/>
    <cellStyle name="Ввод  11 7 6 2" xfId="15130" xr:uid="{00000000-0005-0000-0000-0000864E0000}"/>
    <cellStyle name="Ввод  11 7 6 2 2" xfId="20955" xr:uid="{00000000-0005-0000-0000-0000874E0000}"/>
    <cellStyle name="Ввод  11 7 6 3" xfId="19431" xr:uid="{00000000-0005-0000-0000-0000884E0000}"/>
    <cellStyle name="Ввод  11 7 7" xfId="14605" xr:uid="{00000000-0005-0000-0000-0000894E0000}"/>
    <cellStyle name="Ввод  11 7 7 2" xfId="16175" xr:uid="{00000000-0005-0000-0000-00008A4E0000}"/>
    <cellStyle name="Ввод  11 7 7 2 2" xfId="22000" xr:uid="{00000000-0005-0000-0000-00008B4E0000}"/>
    <cellStyle name="Ввод  11 7 7 3" xfId="20485" xr:uid="{00000000-0005-0000-0000-00008C4E0000}"/>
    <cellStyle name="Ввод  11 7 8" xfId="18964" xr:uid="{00000000-0005-0000-0000-00008D4E0000}"/>
    <cellStyle name="Ввод  11 8" xfId="4289" xr:uid="{00000000-0005-0000-0000-00008E4E0000}"/>
    <cellStyle name="Ввод  11 8 2" xfId="13276" xr:uid="{00000000-0005-0000-0000-00008F4E0000}"/>
    <cellStyle name="Ввод  11 8 2 2" xfId="13926" xr:uid="{00000000-0005-0000-0000-0000904E0000}"/>
    <cellStyle name="Ввод  11 8 2 2 2" xfId="15561" xr:uid="{00000000-0005-0000-0000-0000914E0000}"/>
    <cellStyle name="Ввод  11 8 2 2 2 2" xfId="21386" xr:uid="{00000000-0005-0000-0000-0000924E0000}"/>
    <cellStyle name="Ввод  11 8 2 2 3" xfId="19862" xr:uid="{00000000-0005-0000-0000-0000934E0000}"/>
    <cellStyle name="Ввод  11 8 2 3" xfId="14220" xr:uid="{00000000-0005-0000-0000-0000944E0000}"/>
    <cellStyle name="Ввод  11 8 2 3 2" xfId="15814" xr:uid="{00000000-0005-0000-0000-0000954E0000}"/>
    <cellStyle name="Ввод  11 8 2 3 2 2" xfId="21639" xr:uid="{00000000-0005-0000-0000-0000964E0000}"/>
    <cellStyle name="Ввод  11 8 2 3 3" xfId="20117" xr:uid="{00000000-0005-0000-0000-0000974E0000}"/>
    <cellStyle name="Ввод  11 8 2 4" xfId="14473" xr:uid="{00000000-0005-0000-0000-0000984E0000}"/>
    <cellStyle name="Ввод  11 8 2 4 2" xfId="16067" xr:uid="{00000000-0005-0000-0000-0000994E0000}"/>
    <cellStyle name="Ввод  11 8 2 4 2 2" xfId="21892" xr:uid="{00000000-0005-0000-0000-00009A4E0000}"/>
    <cellStyle name="Ввод  11 8 2 4 3" xfId="20370" xr:uid="{00000000-0005-0000-0000-00009B4E0000}"/>
    <cellStyle name="Ввод  11 8 2 5" xfId="14921" xr:uid="{00000000-0005-0000-0000-00009C4E0000}"/>
    <cellStyle name="Ввод  11 8 2 5 2" xfId="20749" xr:uid="{00000000-0005-0000-0000-00009D4E0000}"/>
    <cellStyle name="Ввод  11 8 2 6" xfId="19218" xr:uid="{00000000-0005-0000-0000-00009E4E0000}"/>
    <cellStyle name="Ввод  11 8 3" xfId="13166" xr:uid="{00000000-0005-0000-0000-00009F4E0000}"/>
    <cellStyle name="Ввод  11 8 3 2" xfId="13817" xr:uid="{00000000-0005-0000-0000-0000A04E0000}"/>
    <cellStyle name="Ввод  11 8 3 2 2" xfId="15452" xr:uid="{00000000-0005-0000-0000-0000A14E0000}"/>
    <cellStyle name="Ввод  11 8 3 2 2 2" xfId="21277" xr:uid="{00000000-0005-0000-0000-0000A24E0000}"/>
    <cellStyle name="Ввод  11 8 3 2 3" xfId="19753" xr:uid="{00000000-0005-0000-0000-0000A34E0000}"/>
    <cellStyle name="Ввод  11 8 3 3" xfId="14111" xr:uid="{00000000-0005-0000-0000-0000A44E0000}"/>
    <cellStyle name="Ввод  11 8 3 3 2" xfId="15705" xr:uid="{00000000-0005-0000-0000-0000A54E0000}"/>
    <cellStyle name="Ввод  11 8 3 3 2 2" xfId="21530" xr:uid="{00000000-0005-0000-0000-0000A64E0000}"/>
    <cellStyle name="Ввод  11 8 3 3 3" xfId="20008" xr:uid="{00000000-0005-0000-0000-0000A74E0000}"/>
    <cellStyle name="Ввод  11 8 3 4" xfId="14364" xr:uid="{00000000-0005-0000-0000-0000A84E0000}"/>
    <cellStyle name="Ввод  11 8 3 4 2" xfId="15958" xr:uid="{00000000-0005-0000-0000-0000A94E0000}"/>
    <cellStyle name="Ввод  11 8 3 4 2 2" xfId="21783" xr:uid="{00000000-0005-0000-0000-0000AA4E0000}"/>
    <cellStyle name="Ввод  11 8 3 4 3" xfId="20261" xr:uid="{00000000-0005-0000-0000-0000AB4E0000}"/>
    <cellStyle name="Ввод  11 8 3 5" xfId="14812" xr:uid="{00000000-0005-0000-0000-0000AC4E0000}"/>
    <cellStyle name="Ввод  11 8 3 5 2" xfId="20640" xr:uid="{00000000-0005-0000-0000-0000AD4E0000}"/>
    <cellStyle name="Ввод  11 8 3 6" xfId="19109" xr:uid="{00000000-0005-0000-0000-0000AE4E0000}"/>
    <cellStyle name="Ввод  11 8 4" xfId="13542" xr:uid="{00000000-0005-0000-0000-0000AF4E0000}"/>
    <cellStyle name="Ввод  11 8 4 2" xfId="15179" xr:uid="{00000000-0005-0000-0000-0000B04E0000}"/>
    <cellStyle name="Ввод  11 8 4 2 2" xfId="21004" xr:uid="{00000000-0005-0000-0000-0000B14E0000}"/>
    <cellStyle name="Ввод  11 8 4 3" xfId="19480" xr:uid="{00000000-0005-0000-0000-0000B24E0000}"/>
    <cellStyle name="Ввод  11 8 5" xfId="13457" xr:uid="{00000000-0005-0000-0000-0000B34E0000}"/>
    <cellStyle name="Ввод  11 8 5 2" xfId="15094" xr:uid="{00000000-0005-0000-0000-0000B44E0000}"/>
    <cellStyle name="Ввод  11 8 5 2 2" xfId="20919" xr:uid="{00000000-0005-0000-0000-0000B54E0000}"/>
    <cellStyle name="Ввод  11 8 5 3" xfId="19395" xr:uid="{00000000-0005-0000-0000-0000B64E0000}"/>
    <cellStyle name="Ввод  11 8 6" xfId="13494" xr:uid="{00000000-0005-0000-0000-0000B74E0000}"/>
    <cellStyle name="Ввод  11 8 6 2" xfId="15131" xr:uid="{00000000-0005-0000-0000-0000B84E0000}"/>
    <cellStyle name="Ввод  11 8 6 2 2" xfId="20956" xr:uid="{00000000-0005-0000-0000-0000B94E0000}"/>
    <cellStyle name="Ввод  11 8 6 3" xfId="19432" xr:uid="{00000000-0005-0000-0000-0000BA4E0000}"/>
    <cellStyle name="Ввод  11 8 7" xfId="14606" xr:uid="{00000000-0005-0000-0000-0000BB4E0000}"/>
    <cellStyle name="Ввод  11 8 7 2" xfId="16176" xr:uid="{00000000-0005-0000-0000-0000BC4E0000}"/>
    <cellStyle name="Ввод  11 8 7 2 2" xfId="22001" xr:uid="{00000000-0005-0000-0000-0000BD4E0000}"/>
    <cellStyle name="Ввод  11 8 7 3" xfId="20486" xr:uid="{00000000-0005-0000-0000-0000BE4E0000}"/>
    <cellStyle name="Ввод  11 8 8" xfId="18965" xr:uid="{00000000-0005-0000-0000-0000BF4E0000}"/>
    <cellStyle name="Ввод  11 9" xfId="4290" xr:uid="{00000000-0005-0000-0000-0000C04E0000}"/>
    <cellStyle name="Ввод  11 9 2" xfId="13277" xr:uid="{00000000-0005-0000-0000-0000C14E0000}"/>
    <cellStyle name="Ввод  11 9 2 2" xfId="13927" xr:uid="{00000000-0005-0000-0000-0000C24E0000}"/>
    <cellStyle name="Ввод  11 9 2 2 2" xfId="15562" xr:uid="{00000000-0005-0000-0000-0000C34E0000}"/>
    <cellStyle name="Ввод  11 9 2 2 2 2" xfId="21387" xr:uid="{00000000-0005-0000-0000-0000C44E0000}"/>
    <cellStyle name="Ввод  11 9 2 2 3" xfId="19863" xr:uid="{00000000-0005-0000-0000-0000C54E0000}"/>
    <cellStyle name="Ввод  11 9 2 3" xfId="14221" xr:uid="{00000000-0005-0000-0000-0000C64E0000}"/>
    <cellStyle name="Ввод  11 9 2 3 2" xfId="15815" xr:uid="{00000000-0005-0000-0000-0000C74E0000}"/>
    <cellStyle name="Ввод  11 9 2 3 2 2" xfId="21640" xr:uid="{00000000-0005-0000-0000-0000C84E0000}"/>
    <cellStyle name="Ввод  11 9 2 3 3" xfId="20118" xr:uid="{00000000-0005-0000-0000-0000C94E0000}"/>
    <cellStyle name="Ввод  11 9 2 4" xfId="14474" xr:uid="{00000000-0005-0000-0000-0000CA4E0000}"/>
    <cellStyle name="Ввод  11 9 2 4 2" xfId="16068" xr:uid="{00000000-0005-0000-0000-0000CB4E0000}"/>
    <cellStyle name="Ввод  11 9 2 4 2 2" xfId="21893" xr:uid="{00000000-0005-0000-0000-0000CC4E0000}"/>
    <cellStyle name="Ввод  11 9 2 4 3" xfId="20371" xr:uid="{00000000-0005-0000-0000-0000CD4E0000}"/>
    <cellStyle name="Ввод  11 9 2 5" xfId="14922" xr:uid="{00000000-0005-0000-0000-0000CE4E0000}"/>
    <cellStyle name="Ввод  11 9 2 5 2" xfId="20750" xr:uid="{00000000-0005-0000-0000-0000CF4E0000}"/>
    <cellStyle name="Ввод  11 9 2 6" xfId="19219" xr:uid="{00000000-0005-0000-0000-0000D04E0000}"/>
    <cellStyle name="Ввод  11 9 3" xfId="13167" xr:uid="{00000000-0005-0000-0000-0000D14E0000}"/>
    <cellStyle name="Ввод  11 9 3 2" xfId="13818" xr:uid="{00000000-0005-0000-0000-0000D24E0000}"/>
    <cellStyle name="Ввод  11 9 3 2 2" xfId="15453" xr:uid="{00000000-0005-0000-0000-0000D34E0000}"/>
    <cellStyle name="Ввод  11 9 3 2 2 2" xfId="21278" xr:uid="{00000000-0005-0000-0000-0000D44E0000}"/>
    <cellStyle name="Ввод  11 9 3 2 3" xfId="19754" xr:uid="{00000000-0005-0000-0000-0000D54E0000}"/>
    <cellStyle name="Ввод  11 9 3 3" xfId="14112" xr:uid="{00000000-0005-0000-0000-0000D64E0000}"/>
    <cellStyle name="Ввод  11 9 3 3 2" xfId="15706" xr:uid="{00000000-0005-0000-0000-0000D74E0000}"/>
    <cellStyle name="Ввод  11 9 3 3 2 2" xfId="21531" xr:uid="{00000000-0005-0000-0000-0000D84E0000}"/>
    <cellStyle name="Ввод  11 9 3 3 3" xfId="20009" xr:uid="{00000000-0005-0000-0000-0000D94E0000}"/>
    <cellStyle name="Ввод  11 9 3 4" xfId="14365" xr:uid="{00000000-0005-0000-0000-0000DA4E0000}"/>
    <cellStyle name="Ввод  11 9 3 4 2" xfId="15959" xr:uid="{00000000-0005-0000-0000-0000DB4E0000}"/>
    <cellStyle name="Ввод  11 9 3 4 2 2" xfId="21784" xr:uid="{00000000-0005-0000-0000-0000DC4E0000}"/>
    <cellStyle name="Ввод  11 9 3 4 3" xfId="20262" xr:uid="{00000000-0005-0000-0000-0000DD4E0000}"/>
    <cellStyle name="Ввод  11 9 3 5" xfId="14813" xr:uid="{00000000-0005-0000-0000-0000DE4E0000}"/>
    <cellStyle name="Ввод  11 9 3 5 2" xfId="20641" xr:uid="{00000000-0005-0000-0000-0000DF4E0000}"/>
    <cellStyle name="Ввод  11 9 3 6" xfId="19110" xr:uid="{00000000-0005-0000-0000-0000E04E0000}"/>
    <cellStyle name="Ввод  11 9 4" xfId="13543" xr:uid="{00000000-0005-0000-0000-0000E14E0000}"/>
    <cellStyle name="Ввод  11 9 4 2" xfId="15180" xr:uid="{00000000-0005-0000-0000-0000E24E0000}"/>
    <cellStyle name="Ввод  11 9 4 2 2" xfId="21005" xr:uid="{00000000-0005-0000-0000-0000E34E0000}"/>
    <cellStyle name="Ввод  11 9 4 3" xfId="19481" xr:uid="{00000000-0005-0000-0000-0000E44E0000}"/>
    <cellStyle name="Ввод  11 9 5" xfId="13456" xr:uid="{00000000-0005-0000-0000-0000E54E0000}"/>
    <cellStyle name="Ввод  11 9 5 2" xfId="15093" xr:uid="{00000000-0005-0000-0000-0000E64E0000}"/>
    <cellStyle name="Ввод  11 9 5 2 2" xfId="20918" xr:uid="{00000000-0005-0000-0000-0000E74E0000}"/>
    <cellStyle name="Ввод  11 9 5 3" xfId="19394" xr:uid="{00000000-0005-0000-0000-0000E84E0000}"/>
    <cellStyle name="Ввод  11 9 6" xfId="13495" xr:uid="{00000000-0005-0000-0000-0000E94E0000}"/>
    <cellStyle name="Ввод  11 9 6 2" xfId="15132" xr:uid="{00000000-0005-0000-0000-0000EA4E0000}"/>
    <cellStyle name="Ввод  11 9 6 2 2" xfId="20957" xr:uid="{00000000-0005-0000-0000-0000EB4E0000}"/>
    <cellStyle name="Ввод  11 9 6 3" xfId="19433" xr:uid="{00000000-0005-0000-0000-0000EC4E0000}"/>
    <cellStyle name="Ввод  11 9 7" xfId="14607" xr:uid="{00000000-0005-0000-0000-0000ED4E0000}"/>
    <cellStyle name="Ввод  11 9 7 2" xfId="16177" xr:uid="{00000000-0005-0000-0000-0000EE4E0000}"/>
    <cellStyle name="Ввод  11 9 7 2 2" xfId="22002" xr:uid="{00000000-0005-0000-0000-0000EF4E0000}"/>
    <cellStyle name="Ввод  11 9 7 3" xfId="20487" xr:uid="{00000000-0005-0000-0000-0000F04E0000}"/>
    <cellStyle name="Ввод  11 9 8" xfId="18966" xr:uid="{00000000-0005-0000-0000-0000F14E0000}"/>
    <cellStyle name="Ввод  12" xfId="4291" xr:uid="{00000000-0005-0000-0000-0000F24E0000}"/>
    <cellStyle name="Ввод  12 10" xfId="4292" xr:uid="{00000000-0005-0000-0000-0000F34E0000}"/>
    <cellStyle name="Ввод  12 10 2" xfId="13279" xr:uid="{00000000-0005-0000-0000-0000F44E0000}"/>
    <cellStyle name="Ввод  12 10 2 2" xfId="13929" xr:uid="{00000000-0005-0000-0000-0000F54E0000}"/>
    <cellStyle name="Ввод  12 10 2 2 2" xfId="15564" xr:uid="{00000000-0005-0000-0000-0000F64E0000}"/>
    <cellStyle name="Ввод  12 10 2 2 2 2" xfId="21389" xr:uid="{00000000-0005-0000-0000-0000F74E0000}"/>
    <cellStyle name="Ввод  12 10 2 2 3" xfId="19865" xr:uid="{00000000-0005-0000-0000-0000F84E0000}"/>
    <cellStyle name="Ввод  12 10 2 3" xfId="14223" xr:uid="{00000000-0005-0000-0000-0000F94E0000}"/>
    <cellStyle name="Ввод  12 10 2 3 2" xfId="15817" xr:uid="{00000000-0005-0000-0000-0000FA4E0000}"/>
    <cellStyle name="Ввод  12 10 2 3 2 2" xfId="21642" xr:uid="{00000000-0005-0000-0000-0000FB4E0000}"/>
    <cellStyle name="Ввод  12 10 2 3 3" xfId="20120" xr:uid="{00000000-0005-0000-0000-0000FC4E0000}"/>
    <cellStyle name="Ввод  12 10 2 4" xfId="14476" xr:uid="{00000000-0005-0000-0000-0000FD4E0000}"/>
    <cellStyle name="Ввод  12 10 2 4 2" xfId="16070" xr:uid="{00000000-0005-0000-0000-0000FE4E0000}"/>
    <cellStyle name="Ввод  12 10 2 4 2 2" xfId="21895" xr:uid="{00000000-0005-0000-0000-0000FF4E0000}"/>
    <cellStyle name="Ввод  12 10 2 4 3" xfId="20373" xr:uid="{00000000-0005-0000-0000-0000004F0000}"/>
    <cellStyle name="Ввод  12 10 2 5" xfId="14924" xr:uid="{00000000-0005-0000-0000-0000014F0000}"/>
    <cellStyle name="Ввод  12 10 2 5 2" xfId="20752" xr:uid="{00000000-0005-0000-0000-0000024F0000}"/>
    <cellStyle name="Ввод  12 10 2 6" xfId="19221" xr:uid="{00000000-0005-0000-0000-0000034F0000}"/>
    <cellStyle name="Ввод  12 10 3" xfId="13169" xr:uid="{00000000-0005-0000-0000-0000044F0000}"/>
    <cellStyle name="Ввод  12 10 3 2" xfId="13820" xr:uid="{00000000-0005-0000-0000-0000054F0000}"/>
    <cellStyle name="Ввод  12 10 3 2 2" xfId="15455" xr:uid="{00000000-0005-0000-0000-0000064F0000}"/>
    <cellStyle name="Ввод  12 10 3 2 2 2" xfId="21280" xr:uid="{00000000-0005-0000-0000-0000074F0000}"/>
    <cellStyle name="Ввод  12 10 3 2 3" xfId="19756" xr:uid="{00000000-0005-0000-0000-0000084F0000}"/>
    <cellStyle name="Ввод  12 10 3 3" xfId="14114" xr:uid="{00000000-0005-0000-0000-0000094F0000}"/>
    <cellStyle name="Ввод  12 10 3 3 2" xfId="15708" xr:uid="{00000000-0005-0000-0000-00000A4F0000}"/>
    <cellStyle name="Ввод  12 10 3 3 2 2" xfId="21533" xr:uid="{00000000-0005-0000-0000-00000B4F0000}"/>
    <cellStyle name="Ввод  12 10 3 3 3" xfId="20011" xr:uid="{00000000-0005-0000-0000-00000C4F0000}"/>
    <cellStyle name="Ввод  12 10 3 4" xfId="14367" xr:uid="{00000000-0005-0000-0000-00000D4F0000}"/>
    <cellStyle name="Ввод  12 10 3 4 2" xfId="15961" xr:uid="{00000000-0005-0000-0000-00000E4F0000}"/>
    <cellStyle name="Ввод  12 10 3 4 2 2" xfId="21786" xr:uid="{00000000-0005-0000-0000-00000F4F0000}"/>
    <cellStyle name="Ввод  12 10 3 4 3" xfId="20264" xr:uid="{00000000-0005-0000-0000-0000104F0000}"/>
    <cellStyle name="Ввод  12 10 3 5" xfId="14815" xr:uid="{00000000-0005-0000-0000-0000114F0000}"/>
    <cellStyle name="Ввод  12 10 3 5 2" xfId="20643" xr:uid="{00000000-0005-0000-0000-0000124F0000}"/>
    <cellStyle name="Ввод  12 10 3 6" xfId="19112" xr:uid="{00000000-0005-0000-0000-0000134F0000}"/>
    <cellStyle name="Ввод  12 10 4" xfId="13545" xr:uid="{00000000-0005-0000-0000-0000144F0000}"/>
    <cellStyle name="Ввод  12 10 4 2" xfId="15182" xr:uid="{00000000-0005-0000-0000-0000154F0000}"/>
    <cellStyle name="Ввод  12 10 4 2 2" xfId="21007" xr:uid="{00000000-0005-0000-0000-0000164F0000}"/>
    <cellStyle name="Ввод  12 10 4 3" xfId="19483" xr:uid="{00000000-0005-0000-0000-0000174F0000}"/>
    <cellStyle name="Ввод  12 10 5" xfId="13454" xr:uid="{00000000-0005-0000-0000-0000184F0000}"/>
    <cellStyle name="Ввод  12 10 5 2" xfId="15091" xr:uid="{00000000-0005-0000-0000-0000194F0000}"/>
    <cellStyle name="Ввод  12 10 5 2 2" xfId="20916" xr:uid="{00000000-0005-0000-0000-00001A4F0000}"/>
    <cellStyle name="Ввод  12 10 5 3" xfId="19392" xr:uid="{00000000-0005-0000-0000-00001B4F0000}"/>
    <cellStyle name="Ввод  12 10 6" xfId="13497" xr:uid="{00000000-0005-0000-0000-00001C4F0000}"/>
    <cellStyle name="Ввод  12 10 6 2" xfId="15134" xr:uid="{00000000-0005-0000-0000-00001D4F0000}"/>
    <cellStyle name="Ввод  12 10 6 2 2" xfId="20959" xr:uid="{00000000-0005-0000-0000-00001E4F0000}"/>
    <cellStyle name="Ввод  12 10 6 3" xfId="19435" xr:uid="{00000000-0005-0000-0000-00001F4F0000}"/>
    <cellStyle name="Ввод  12 10 7" xfId="14609" xr:uid="{00000000-0005-0000-0000-0000204F0000}"/>
    <cellStyle name="Ввод  12 10 7 2" xfId="16179" xr:uid="{00000000-0005-0000-0000-0000214F0000}"/>
    <cellStyle name="Ввод  12 10 7 2 2" xfId="22004" xr:uid="{00000000-0005-0000-0000-0000224F0000}"/>
    <cellStyle name="Ввод  12 10 7 3" xfId="20489" xr:uid="{00000000-0005-0000-0000-0000234F0000}"/>
    <cellStyle name="Ввод  12 10 8" xfId="18968" xr:uid="{00000000-0005-0000-0000-0000244F0000}"/>
    <cellStyle name="Ввод  12 11" xfId="13278" xr:uid="{00000000-0005-0000-0000-0000254F0000}"/>
    <cellStyle name="Ввод  12 11 2" xfId="13928" xr:uid="{00000000-0005-0000-0000-0000264F0000}"/>
    <cellStyle name="Ввод  12 11 2 2" xfId="15563" xr:uid="{00000000-0005-0000-0000-0000274F0000}"/>
    <cellStyle name="Ввод  12 11 2 2 2" xfId="21388" xr:uid="{00000000-0005-0000-0000-0000284F0000}"/>
    <cellStyle name="Ввод  12 11 2 3" xfId="19864" xr:uid="{00000000-0005-0000-0000-0000294F0000}"/>
    <cellStyle name="Ввод  12 11 3" xfId="14222" xr:uid="{00000000-0005-0000-0000-00002A4F0000}"/>
    <cellStyle name="Ввод  12 11 3 2" xfId="15816" xr:uid="{00000000-0005-0000-0000-00002B4F0000}"/>
    <cellStyle name="Ввод  12 11 3 2 2" xfId="21641" xr:uid="{00000000-0005-0000-0000-00002C4F0000}"/>
    <cellStyle name="Ввод  12 11 3 3" xfId="20119" xr:uid="{00000000-0005-0000-0000-00002D4F0000}"/>
    <cellStyle name="Ввод  12 11 4" xfId="14475" xr:uid="{00000000-0005-0000-0000-00002E4F0000}"/>
    <cellStyle name="Ввод  12 11 4 2" xfId="16069" xr:uid="{00000000-0005-0000-0000-00002F4F0000}"/>
    <cellStyle name="Ввод  12 11 4 2 2" xfId="21894" xr:uid="{00000000-0005-0000-0000-0000304F0000}"/>
    <cellStyle name="Ввод  12 11 4 3" xfId="20372" xr:uid="{00000000-0005-0000-0000-0000314F0000}"/>
    <cellStyle name="Ввод  12 11 5" xfId="14923" xr:uid="{00000000-0005-0000-0000-0000324F0000}"/>
    <cellStyle name="Ввод  12 11 5 2" xfId="20751" xr:uid="{00000000-0005-0000-0000-0000334F0000}"/>
    <cellStyle name="Ввод  12 11 6" xfId="19220" xr:uid="{00000000-0005-0000-0000-0000344F0000}"/>
    <cellStyle name="Ввод  12 12" xfId="13168" xr:uid="{00000000-0005-0000-0000-0000354F0000}"/>
    <cellStyle name="Ввод  12 12 2" xfId="13819" xr:uid="{00000000-0005-0000-0000-0000364F0000}"/>
    <cellStyle name="Ввод  12 12 2 2" xfId="15454" xr:uid="{00000000-0005-0000-0000-0000374F0000}"/>
    <cellStyle name="Ввод  12 12 2 2 2" xfId="21279" xr:uid="{00000000-0005-0000-0000-0000384F0000}"/>
    <cellStyle name="Ввод  12 12 2 3" xfId="19755" xr:uid="{00000000-0005-0000-0000-0000394F0000}"/>
    <cellStyle name="Ввод  12 12 3" xfId="14113" xr:uid="{00000000-0005-0000-0000-00003A4F0000}"/>
    <cellStyle name="Ввод  12 12 3 2" xfId="15707" xr:uid="{00000000-0005-0000-0000-00003B4F0000}"/>
    <cellStyle name="Ввод  12 12 3 2 2" xfId="21532" xr:uid="{00000000-0005-0000-0000-00003C4F0000}"/>
    <cellStyle name="Ввод  12 12 3 3" xfId="20010" xr:uid="{00000000-0005-0000-0000-00003D4F0000}"/>
    <cellStyle name="Ввод  12 12 4" xfId="14366" xr:uid="{00000000-0005-0000-0000-00003E4F0000}"/>
    <cellStyle name="Ввод  12 12 4 2" xfId="15960" xr:uid="{00000000-0005-0000-0000-00003F4F0000}"/>
    <cellStyle name="Ввод  12 12 4 2 2" xfId="21785" xr:uid="{00000000-0005-0000-0000-0000404F0000}"/>
    <cellStyle name="Ввод  12 12 4 3" xfId="20263" xr:uid="{00000000-0005-0000-0000-0000414F0000}"/>
    <cellStyle name="Ввод  12 12 5" xfId="14814" xr:uid="{00000000-0005-0000-0000-0000424F0000}"/>
    <cellStyle name="Ввод  12 12 5 2" xfId="20642" xr:uid="{00000000-0005-0000-0000-0000434F0000}"/>
    <cellStyle name="Ввод  12 12 6" xfId="19111" xr:uid="{00000000-0005-0000-0000-0000444F0000}"/>
    <cellStyle name="Ввод  12 13" xfId="13544" xr:uid="{00000000-0005-0000-0000-0000454F0000}"/>
    <cellStyle name="Ввод  12 13 2" xfId="15181" xr:uid="{00000000-0005-0000-0000-0000464F0000}"/>
    <cellStyle name="Ввод  12 13 2 2" xfId="21006" xr:uid="{00000000-0005-0000-0000-0000474F0000}"/>
    <cellStyle name="Ввод  12 13 3" xfId="19482" xr:uid="{00000000-0005-0000-0000-0000484F0000}"/>
    <cellStyle name="Ввод  12 14" xfId="13455" xr:uid="{00000000-0005-0000-0000-0000494F0000}"/>
    <cellStyle name="Ввод  12 14 2" xfId="15092" xr:uid="{00000000-0005-0000-0000-00004A4F0000}"/>
    <cellStyle name="Ввод  12 14 2 2" xfId="20917" xr:uid="{00000000-0005-0000-0000-00004B4F0000}"/>
    <cellStyle name="Ввод  12 14 3" xfId="19393" xr:uid="{00000000-0005-0000-0000-00004C4F0000}"/>
    <cellStyle name="Ввод  12 15" xfId="13496" xr:uid="{00000000-0005-0000-0000-00004D4F0000}"/>
    <cellStyle name="Ввод  12 15 2" xfId="15133" xr:uid="{00000000-0005-0000-0000-00004E4F0000}"/>
    <cellStyle name="Ввод  12 15 2 2" xfId="20958" xr:uid="{00000000-0005-0000-0000-00004F4F0000}"/>
    <cellStyle name="Ввод  12 15 3" xfId="19434" xr:uid="{00000000-0005-0000-0000-0000504F0000}"/>
    <cellStyle name="Ввод  12 16" xfId="14608" xr:uid="{00000000-0005-0000-0000-0000514F0000}"/>
    <cellStyle name="Ввод  12 16 2" xfId="16178" xr:uid="{00000000-0005-0000-0000-0000524F0000}"/>
    <cellStyle name="Ввод  12 16 2 2" xfId="22003" xr:uid="{00000000-0005-0000-0000-0000534F0000}"/>
    <cellStyle name="Ввод  12 16 3" xfId="20488" xr:uid="{00000000-0005-0000-0000-0000544F0000}"/>
    <cellStyle name="Ввод  12 17" xfId="18967" xr:uid="{00000000-0005-0000-0000-0000554F0000}"/>
    <cellStyle name="Ввод  12 2" xfId="4293" xr:uid="{00000000-0005-0000-0000-0000564F0000}"/>
    <cellStyle name="Ввод  12 2 2" xfId="13280" xr:uid="{00000000-0005-0000-0000-0000574F0000}"/>
    <cellStyle name="Ввод  12 2 2 2" xfId="13930" xr:uid="{00000000-0005-0000-0000-0000584F0000}"/>
    <cellStyle name="Ввод  12 2 2 2 2" xfId="15565" xr:uid="{00000000-0005-0000-0000-0000594F0000}"/>
    <cellStyle name="Ввод  12 2 2 2 2 2" xfId="21390" xr:uid="{00000000-0005-0000-0000-00005A4F0000}"/>
    <cellStyle name="Ввод  12 2 2 2 3" xfId="19866" xr:uid="{00000000-0005-0000-0000-00005B4F0000}"/>
    <cellStyle name="Ввод  12 2 2 3" xfId="14224" xr:uid="{00000000-0005-0000-0000-00005C4F0000}"/>
    <cellStyle name="Ввод  12 2 2 3 2" xfId="15818" xr:uid="{00000000-0005-0000-0000-00005D4F0000}"/>
    <cellStyle name="Ввод  12 2 2 3 2 2" xfId="21643" xr:uid="{00000000-0005-0000-0000-00005E4F0000}"/>
    <cellStyle name="Ввод  12 2 2 3 3" xfId="20121" xr:uid="{00000000-0005-0000-0000-00005F4F0000}"/>
    <cellStyle name="Ввод  12 2 2 4" xfId="14477" xr:uid="{00000000-0005-0000-0000-0000604F0000}"/>
    <cellStyle name="Ввод  12 2 2 4 2" xfId="16071" xr:uid="{00000000-0005-0000-0000-0000614F0000}"/>
    <cellStyle name="Ввод  12 2 2 4 2 2" xfId="21896" xr:uid="{00000000-0005-0000-0000-0000624F0000}"/>
    <cellStyle name="Ввод  12 2 2 4 3" xfId="20374" xr:uid="{00000000-0005-0000-0000-0000634F0000}"/>
    <cellStyle name="Ввод  12 2 2 5" xfId="14925" xr:uid="{00000000-0005-0000-0000-0000644F0000}"/>
    <cellStyle name="Ввод  12 2 2 5 2" xfId="20753" xr:uid="{00000000-0005-0000-0000-0000654F0000}"/>
    <cellStyle name="Ввод  12 2 2 6" xfId="19222" xr:uid="{00000000-0005-0000-0000-0000664F0000}"/>
    <cellStyle name="Ввод  12 2 3" xfId="13170" xr:uid="{00000000-0005-0000-0000-0000674F0000}"/>
    <cellStyle name="Ввод  12 2 3 2" xfId="13821" xr:uid="{00000000-0005-0000-0000-0000684F0000}"/>
    <cellStyle name="Ввод  12 2 3 2 2" xfId="15456" xr:uid="{00000000-0005-0000-0000-0000694F0000}"/>
    <cellStyle name="Ввод  12 2 3 2 2 2" xfId="21281" xr:uid="{00000000-0005-0000-0000-00006A4F0000}"/>
    <cellStyle name="Ввод  12 2 3 2 3" xfId="19757" xr:uid="{00000000-0005-0000-0000-00006B4F0000}"/>
    <cellStyle name="Ввод  12 2 3 3" xfId="14115" xr:uid="{00000000-0005-0000-0000-00006C4F0000}"/>
    <cellStyle name="Ввод  12 2 3 3 2" xfId="15709" xr:uid="{00000000-0005-0000-0000-00006D4F0000}"/>
    <cellStyle name="Ввод  12 2 3 3 2 2" xfId="21534" xr:uid="{00000000-0005-0000-0000-00006E4F0000}"/>
    <cellStyle name="Ввод  12 2 3 3 3" xfId="20012" xr:uid="{00000000-0005-0000-0000-00006F4F0000}"/>
    <cellStyle name="Ввод  12 2 3 4" xfId="14368" xr:uid="{00000000-0005-0000-0000-0000704F0000}"/>
    <cellStyle name="Ввод  12 2 3 4 2" xfId="15962" xr:uid="{00000000-0005-0000-0000-0000714F0000}"/>
    <cellStyle name="Ввод  12 2 3 4 2 2" xfId="21787" xr:uid="{00000000-0005-0000-0000-0000724F0000}"/>
    <cellStyle name="Ввод  12 2 3 4 3" xfId="20265" xr:uid="{00000000-0005-0000-0000-0000734F0000}"/>
    <cellStyle name="Ввод  12 2 3 5" xfId="14816" xr:uid="{00000000-0005-0000-0000-0000744F0000}"/>
    <cellStyle name="Ввод  12 2 3 5 2" xfId="20644" xr:uid="{00000000-0005-0000-0000-0000754F0000}"/>
    <cellStyle name="Ввод  12 2 3 6" xfId="19113" xr:uid="{00000000-0005-0000-0000-0000764F0000}"/>
    <cellStyle name="Ввод  12 2 4" xfId="13546" xr:uid="{00000000-0005-0000-0000-0000774F0000}"/>
    <cellStyle name="Ввод  12 2 4 2" xfId="15183" xr:uid="{00000000-0005-0000-0000-0000784F0000}"/>
    <cellStyle name="Ввод  12 2 4 2 2" xfId="21008" xr:uid="{00000000-0005-0000-0000-0000794F0000}"/>
    <cellStyle name="Ввод  12 2 4 3" xfId="19484" xr:uid="{00000000-0005-0000-0000-00007A4F0000}"/>
    <cellStyle name="Ввод  12 2 5" xfId="13453" xr:uid="{00000000-0005-0000-0000-00007B4F0000}"/>
    <cellStyle name="Ввод  12 2 5 2" xfId="15090" xr:uid="{00000000-0005-0000-0000-00007C4F0000}"/>
    <cellStyle name="Ввод  12 2 5 2 2" xfId="20915" xr:uid="{00000000-0005-0000-0000-00007D4F0000}"/>
    <cellStyle name="Ввод  12 2 5 3" xfId="19391" xr:uid="{00000000-0005-0000-0000-00007E4F0000}"/>
    <cellStyle name="Ввод  12 2 6" xfId="13498" xr:uid="{00000000-0005-0000-0000-00007F4F0000}"/>
    <cellStyle name="Ввод  12 2 6 2" xfId="15135" xr:uid="{00000000-0005-0000-0000-0000804F0000}"/>
    <cellStyle name="Ввод  12 2 6 2 2" xfId="20960" xr:uid="{00000000-0005-0000-0000-0000814F0000}"/>
    <cellStyle name="Ввод  12 2 6 3" xfId="19436" xr:uid="{00000000-0005-0000-0000-0000824F0000}"/>
    <cellStyle name="Ввод  12 2 7" xfId="14610" xr:uid="{00000000-0005-0000-0000-0000834F0000}"/>
    <cellStyle name="Ввод  12 2 7 2" xfId="16180" xr:uid="{00000000-0005-0000-0000-0000844F0000}"/>
    <cellStyle name="Ввод  12 2 7 2 2" xfId="22005" xr:uid="{00000000-0005-0000-0000-0000854F0000}"/>
    <cellStyle name="Ввод  12 2 7 3" xfId="20490" xr:uid="{00000000-0005-0000-0000-0000864F0000}"/>
    <cellStyle name="Ввод  12 2 8" xfId="18969" xr:uid="{00000000-0005-0000-0000-0000874F0000}"/>
    <cellStyle name="Ввод  12 3" xfId="4294" xr:uid="{00000000-0005-0000-0000-0000884F0000}"/>
    <cellStyle name="Ввод  12 3 2" xfId="13281" xr:uid="{00000000-0005-0000-0000-0000894F0000}"/>
    <cellStyle name="Ввод  12 3 2 2" xfId="13931" xr:uid="{00000000-0005-0000-0000-00008A4F0000}"/>
    <cellStyle name="Ввод  12 3 2 2 2" xfId="15566" xr:uid="{00000000-0005-0000-0000-00008B4F0000}"/>
    <cellStyle name="Ввод  12 3 2 2 2 2" xfId="21391" xr:uid="{00000000-0005-0000-0000-00008C4F0000}"/>
    <cellStyle name="Ввод  12 3 2 2 3" xfId="19867" xr:uid="{00000000-0005-0000-0000-00008D4F0000}"/>
    <cellStyle name="Ввод  12 3 2 3" xfId="14225" xr:uid="{00000000-0005-0000-0000-00008E4F0000}"/>
    <cellStyle name="Ввод  12 3 2 3 2" xfId="15819" xr:uid="{00000000-0005-0000-0000-00008F4F0000}"/>
    <cellStyle name="Ввод  12 3 2 3 2 2" xfId="21644" xr:uid="{00000000-0005-0000-0000-0000904F0000}"/>
    <cellStyle name="Ввод  12 3 2 3 3" xfId="20122" xr:uid="{00000000-0005-0000-0000-0000914F0000}"/>
    <cellStyle name="Ввод  12 3 2 4" xfId="14478" xr:uid="{00000000-0005-0000-0000-0000924F0000}"/>
    <cellStyle name="Ввод  12 3 2 4 2" xfId="16072" xr:uid="{00000000-0005-0000-0000-0000934F0000}"/>
    <cellStyle name="Ввод  12 3 2 4 2 2" xfId="21897" xr:uid="{00000000-0005-0000-0000-0000944F0000}"/>
    <cellStyle name="Ввод  12 3 2 4 3" xfId="20375" xr:uid="{00000000-0005-0000-0000-0000954F0000}"/>
    <cellStyle name="Ввод  12 3 2 5" xfId="14926" xr:uid="{00000000-0005-0000-0000-0000964F0000}"/>
    <cellStyle name="Ввод  12 3 2 5 2" xfId="20754" xr:uid="{00000000-0005-0000-0000-0000974F0000}"/>
    <cellStyle name="Ввод  12 3 2 6" xfId="19223" xr:uid="{00000000-0005-0000-0000-0000984F0000}"/>
    <cellStyle name="Ввод  12 3 3" xfId="13171" xr:uid="{00000000-0005-0000-0000-0000994F0000}"/>
    <cellStyle name="Ввод  12 3 3 2" xfId="13822" xr:uid="{00000000-0005-0000-0000-00009A4F0000}"/>
    <cellStyle name="Ввод  12 3 3 2 2" xfId="15457" xr:uid="{00000000-0005-0000-0000-00009B4F0000}"/>
    <cellStyle name="Ввод  12 3 3 2 2 2" xfId="21282" xr:uid="{00000000-0005-0000-0000-00009C4F0000}"/>
    <cellStyle name="Ввод  12 3 3 2 3" xfId="19758" xr:uid="{00000000-0005-0000-0000-00009D4F0000}"/>
    <cellStyle name="Ввод  12 3 3 3" xfId="14116" xr:uid="{00000000-0005-0000-0000-00009E4F0000}"/>
    <cellStyle name="Ввод  12 3 3 3 2" xfId="15710" xr:uid="{00000000-0005-0000-0000-00009F4F0000}"/>
    <cellStyle name="Ввод  12 3 3 3 2 2" xfId="21535" xr:uid="{00000000-0005-0000-0000-0000A04F0000}"/>
    <cellStyle name="Ввод  12 3 3 3 3" xfId="20013" xr:uid="{00000000-0005-0000-0000-0000A14F0000}"/>
    <cellStyle name="Ввод  12 3 3 4" xfId="14369" xr:uid="{00000000-0005-0000-0000-0000A24F0000}"/>
    <cellStyle name="Ввод  12 3 3 4 2" xfId="15963" xr:uid="{00000000-0005-0000-0000-0000A34F0000}"/>
    <cellStyle name="Ввод  12 3 3 4 2 2" xfId="21788" xr:uid="{00000000-0005-0000-0000-0000A44F0000}"/>
    <cellStyle name="Ввод  12 3 3 4 3" xfId="20266" xr:uid="{00000000-0005-0000-0000-0000A54F0000}"/>
    <cellStyle name="Ввод  12 3 3 5" xfId="14817" xr:uid="{00000000-0005-0000-0000-0000A64F0000}"/>
    <cellStyle name="Ввод  12 3 3 5 2" xfId="20645" xr:uid="{00000000-0005-0000-0000-0000A74F0000}"/>
    <cellStyle name="Ввод  12 3 3 6" xfId="19114" xr:uid="{00000000-0005-0000-0000-0000A84F0000}"/>
    <cellStyle name="Ввод  12 3 4" xfId="13547" xr:uid="{00000000-0005-0000-0000-0000A94F0000}"/>
    <cellStyle name="Ввод  12 3 4 2" xfId="15184" xr:uid="{00000000-0005-0000-0000-0000AA4F0000}"/>
    <cellStyle name="Ввод  12 3 4 2 2" xfId="21009" xr:uid="{00000000-0005-0000-0000-0000AB4F0000}"/>
    <cellStyle name="Ввод  12 3 4 3" xfId="19485" xr:uid="{00000000-0005-0000-0000-0000AC4F0000}"/>
    <cellStyle name="Ввод  12 3 5" xfId="13452" xr:uid="{00000000-0005-0000-0000-0000AD4F0000}"/>
    <cellStyle name="Ввод  12 3 5 2" xfId="15089" xr:uid="{00000000-0005-0000-0000-0000AE4F0000}"/>
    <cellStyle name="Ввод  12 3 5 2 2" xfId="20914" xr:uid="{00000000-0005-0000-0000-0000AF4F0000}"/>
    <cellStyle name="Ввод  12 3 5 3" xfId="19390" xr:uid="{00000000-0005-0000-0000-0000B04F0000}"/>
    <cellStyle name="Ввод  12 3 6" xfId="13499" xr:uid="{00000000-0005-0000-0000-0000B14F0000}"/>
    <cellStyle name="Ввод  12 3 6 2" xfId="15136" xr:uid="{00000000-0005-0000-0000-0000B24F0000}"/>
    <cellStyle name="Ввод  12 3 6 2 2" xfId="20961" xr:uid="{00000000-0005-0000-0000-0000B34F0000}"/>
    <cellStyle name="Ввод  12 3 6 3" xfId="19437" xr:uid="{00000000-0005-0000-0000-0000B44F0000}"/>
    <cellStyle name="Ввод  12 3 7" xfId="14611" xr:uid="{00000000-0005-0000-0000-0000B54F0000}"/>
    <cellStyle name="Ввод  12 3 7 2" xfId="16181" xr:uid="{00000000-0005-0000-0000-0000B64F0000}"/>
    <cellStyle name="Ввод  12 3 7 2 2" xfId="22006" xr:uid="{00000000-0005-0000-0000-0000B74F0000}"/>
    <cellStyle name="Ввод  12 3 7 3" xfId="20491" xr:uid="{00000000-0005-0000-0000-0000B84F0000}"/>
    <cellStyle name="Ввод  12 3 8" xfId="18970" xr:uid="{00000000-0005-0000-0000-0000B94F0000}"/>
    <cellStyle name="Ввод  12 4" xfId="4295" xr:uid="{00000000-0005-0000-0000-0000BA4F0000}"/>
    <cellStyle name="Ввод  12 4 2" xfId="13282" xr:uid="{00000000-0005-0000-0000-0000BB4F0000}"/>
    <cellStyle name="Ввод  12 4 2 2" xfId="13932" xr:uid="{00000000-0005-0000-0000-0000BC4F0000}"/>
    <cellStyle name="Ввод  12 4 2 2 2" xfId="15567" xr:uid="{00000000-0005-0000-0000-0000BD4F0000}"/>
    <cellStyle name="Ввод  12 4 2 2 2 2" xfId="21392" xr:uid="{00000000-0005-0000-0000-0000BE4F0000}"/>
    <cellStyle name="Ввод  12 4 2 2 3" xfId="19868" xr:uid="{00000000-0005-0000-0000-0000BF4F0000}"/>
    <cellStyle name="Ввод  12 4 2 3" xfId="14226" xr:uid="{00000000-0005-0000-0000-0000C04F0000}"/>
    <cellStyle name="Ввод  12 4 2 3 2" xfId="15820" xr:uid="{00000000-0005-0000-0000-0000C14F0000}"/>
    <cellStyle name="Ввод  12 4 2 3 2 2" xfId="21645" xr:uid="{00000000-0005-0000-0000-0000C24F0000}"/>
    <cellStyle name="Ввод  12 4 2 3 3" xfId="20123" xr:uid="{00000000-0005-0000-0000-0000C34F0000}"/>
    <cellStyle name="Ввод  12 4 2 4" xfId="14479" xr:uid="{00000000-0005-0000-0000-0000C44F0000}"/>
    <cellStyle name="Ввод  12 4 2 4 2" xfId="16073" xr:uid="{00000000-0005-0000-0000-0000C54F0000}"/>
    <cellStyle name="Ввод  12 4 2 4 2 2" xfId="21898" xr:uid="{00000000-0005-0000-0000-0000C64F0000}"/>
    <cellStyle name="Ввод  12 4 2 4 3" xfId="20376" xr:uid="{00000000-0005-0000-0000-0000C74F0000}"/>
    <cellStyle name="Ввод  12 4 2 5" xfId="14927" xr:uid="{00000000-0005-0000-0000-0000C84F0000}"/>
    <cellStyle name="Ввод  12 4 2 5 2" xfId="20755" xr:uid="{00000000-0005-0000-0000-0000C94F0000}"/>
    <cellStyle name="Ввод  12 4 2 6" xfId="19224" xr:uid="{00000000-0005-0000-0000-0000CA4F0000}"/>
    <cellStyle name="Ввод  12 4 3" xfId="13172" xr:uid="{00000000-0005-0000-0000-0000CB4F0000}"/>
    <cellStyle name="Ввод  12 4 3 2" xfId="13823" xr:uid="{00000000-0005-0000-0000-0000CC4F0000}"/>
    <cellStyle name="Ввод  12 4 3 2 2" xfId="15458" xr:uid="{00000000-0005-0000-0000-0000CD4F0000}"/>
    <cellStyle name="Ввод  12 4 3 2 2 2" xfId="21283" xr:uid="{00000000-0005-0000-0000-0000CE4F0000}"/>
    <cellStyle name="Ввод  12 4 3 2 3" xfId="19759" xr:uid="{00000000-0005-0000-0000-0000CF4F0000}"/>
    <cellStyle name="Ввод  12 4 3 3" xfId="14117" xr:uid="{00000000-0005-0000-0000-0000D04F0000}"/>
    <cellStyle name="Ввод  12 4 3 3 2" xfId="15711" xr:uid="{00000000-0005-0000-0000-0000D14F0000}"/>
    <cellStyle name="Ввод  12 4 3 3 2 2" xfId="21536" xr:uid="{00000000-0005-0000-0000-0000D24F0000}"/>
    <cellStyle name="Ввод  12 4 3 3 3" xfId="20014" xr:uid="{00000000-0005-0000-0000-0000D34F0000}"/>
    <cellStyle name="Ввод  12 4 3 4" xfId="14370" xr:uid="{00000000-0005-0000-0000-0000D44F0000}"/>
    <cellStyle name="Ввод  12 4 3 4 2" xfId="15964" xr:uid="{00000000-0005-0000-0000-0000D54F0000}"/>
    <cellStyle name="Ввод  12 4 3 4 2 2" xfId="21789" xr:uid="{00000000-0005-0000-0000-0000D64F0000}"/>
    <cellStyle name="Ввод  12 4 3 4 3" xfId="20267" xr:uid="{00000000-0005-0000-0000-0000D74F0000}"/>
    <cellStyle name="Ввод  12 4 3 5" xfId="14818" xr:uid="{00000000-0005-0000-0000-0000D84F0000}"/>
    <cellStyle name="Ввод  12 4 3 5 2" xfId="20646" xr:uid="{00000000-0005-0000-0000-0000D94F0000}"/>
    <cellStyle name="Ввод  12 4 3 6" xfId="19115" xr:uid="{00000000-0005-0000-0000-0000DA4F0000}"/>
    <cellStyle name="Ввод  12 4 4" xfId="13548" xr:uid="{00000000-0005-0000-0000-0000DB4F0000}"/>
    <cellStyle name="Ввод  12 4 4 2" xfId="15185" xr:uid="{00000000-0005-0000-0000-0000DC4F0000}"/>
    <cellStyle name="Ввод  12 4 4 2 2" xfId="21010" xr:uid="{00000000-0005-0000-0000-0000DD4F0000}"/>
    <cellStyle name="Ввод  12 4 4 3" xfId="19486" xr:uid="{00000000-0005-0000-0000-0000DE4F0000}"/>
    <cellStyle name="Ввод  12 4 5" xfId="13451" xr:uid="{00000000-0005-0000-0000-0000DF4F0000}"/>
    <cellStyle name="Ввод  12 4 5 2" xfId="15088" xr:uid="{00000000-0005-0000-0000-0000E04F0000}"/>
    <cellStyle name="Ввод  12 4 5 2 2" xfId="20913" xr:uid="{00000000-0005-0000-0000-0000E14F0000}"/>
    <cellStyle name="Ввод  12 4 5 3" xfId="19389" xr:uid="{00000000-0005-0000-0000-0000E24F0000}"/>
    <cellStyle name="Ввод  12 4 6" xfId="13500" xr:uid="{00000000-0005-0000-0000-0000E34F0000}"/>
    <cellStyle name="Ввод  12 4 6 2" xfId="15137" xr:uid="{00000000-0005-0000-0000-0000E44F0000}"/>
    <cellStyle name="Ввод  12 4 6 2 2" xfId="20962" xr:uid="{00000000-0005-0000-0000-0000E54F0000}"/>
    <cellStyle name="Ввод  12 4 6 3" xfId="19438" xr:uid="{00000000-0005-0000-0000-0000E64F0000}"/>
    <cellStyle name="Ввод  12 4 7" xfId="14612" xr:uid="{00000000-0005-0000-0000-0000E74F0000}"/>
    <cellStyle name="Ввод  12 4 7 2" xfId="16182" xr:uid="{00000000-0005-0000-0000-0000E84F0000}"/>
    <cellStyle name="Ввод  12 4 7 2 2" xfId="22007" xr:uid="{00000000-0005-0000-0000-0000E94F0000}"/>
    <cellStyle name="Ввод  12 4 7 3" xfId="20492" xr:uid="{00000000-0005-0000-0000-0000EA4F0000}"/>
    <cellStyle name="Ввод  12 4 8" xfId="18971" xr:uid="{00000000-0005-0000-0000-0000EB4F0000}"/>
    <cellStyle name="Ввод  12 5" xfId="4296" xr:uid="{00000000-0005-0000-0000-0000EC4F0000}"/>
    <cellStyle name="Ввод  12 5 2" xfId="13283" xr:uid="{00000000-0005-0000-0000-0000ED4F0000}"/>
    <cellStyle name="Ввод  12 5 2 2" xfId="13933" xr:uid="{00000000-0005-0000-0000-0000EE4F0000}"/>
    <cellStyle name="Ввод  12 5 2 2 2" xfId="15568" xr:uid="{00000000-0005-0000-0000-0000EF4F0000}"/>
    <cellStyle name="Ввод  12 5 2 2 2 2" xfId="21393" xr:uid="{00000000-0005-0000-0000-0000F04F0000}"/>
    <cellStyle name="Ввод  12 5 2 2 3" xfId="19869" xr:uid="{00000000-0005-0000-0000-0000F14F0000}"/>
    <cellStyle name="Ввод  12 5 2 3" xfId="14227" xr:uid="{00000000-0005-0000-0000-0000F24F0000}"/>
    <cellStyle name="Ввод  12 5 2 3 2" xfId="15821" xr:uid="{00000000-0005-0000-0000-0000F34F0000}"/>
    <cellStyle name="Ввод  12 5 2 3 2 2" xfId="21646" xr:uid="{00000000-0005-0000-0000-0000F44F0000}"/>
    <cellStyle name="Ввод  12 5 2 3 3" xfId="20124" xr:uid="{00000000-0005-0000-0000-0000F54F0000}"/>
    <cellStyle name="Ввод  12 5 2 4" xfId="14480" xr:uid="{00000000-0005-0000-0000-0000F64F0000}"/>
    <cellStyle name="Ввод  12 5 2 4 2" xfId="16074" xr:uid="{00000000-0005-0000-0000-0000F74F0000}"/>
    <cellStyle name="Ввод  12 5 2 4 2 2" xfId="21899" xr:uid="{00000000-0005-0000-0000-0000F84F0000}"/>
    <cellStyle name="Ввод  12 5 2 4 3" xfId="20377" xr:uid="{00000000-0005-0000-0000-0000F94F0000}"/>
    <cellStyle name="Ввод  12 5 2 5" xfId="14928" xr:uid="{00000000-0005-0000-0000-0000FA4F0000}"/>
    <cellStyle name="Ввод  12 5 2 5 2" xfId="20756" xr:uid="{00000000-0005-0000-0000-0000FB4F0000}"/>
    <cellStyle name="Ввод  12 5 2 6" xfId="19225" xr:uid="{00000000-0005-0000-0000-0000FC4F0000}"/>
    <cellStyle name="Ввод  12 5 3" xfId="13173" xr:uid="{00000000-0005-0000-0000-0000FD4F0000}"/>
    <cellStyle name="Ввод  12 5 3 2" xfId="13824" xr:uid="{00000000-0005-0000-0000-0000FE4F0000}"/>
    <cellStyle name="Ввод  12 5 3 2 2" xfId="15459" xr:uid="{00000000-0005-0000-0000-0000FF4F0000}"/>
    <cellStyle name="Ввод  12 5 3 2 2 2" xfId="21284" xr:uid="{00000000-0005-0000-0000-000000500000}"/>
    <cellStyle name="Ввод  12 5 3 2 3" xfId="19760" xr:uid="{00000000-0005-0000-0000-000001500000}"/>
    <cellStyle name="Ввод  12 5 3 3" xfId="14118" xr:uid="{00000000-0005-0000-0000-000002500000}"/>
    <cellStyle name="Ввод  12 5 3 3 2" xfId="15712" xr:uid="{00000000-0005-0000-0000-000003500000}"/>
    <cellStyle name="Ввод  12 5 3 3 2 2" xfId="21537" xr:uid="{00000000-0005-0000-0000-000004500000}"/>
    <cellStyle name="Ввод  12 5 3 3 3" xfId="20015" xr:uid="{00000000-0005-0000-0000-000005500000}"/>
    <cellStyle name="Ввод  12 5 3 4" xfId="14371" xr:uid="{00000000-0005-0000-0000-000006500000}"/>
    <cellStyle name="Ввод  12 5 3 4 2" xfId="15965" xr:uid="{00000000-0005-0000-0000-000007500000}"/>
    <cellStyle name="Ввод  12 5 3 4 2 2" xfId="21790" xr:uid="{00000000-0005-0000-0000-000008500000}"/>
    <cellStyle name="Ввод  12 5 3 4 3" xfId="20268" xr:uid="{00000000-0005-0000-0000-000009500000}"/>
    <cellStyle name="Ввод  12 5 3 5" xfId="14819" xr:uid="{00000000-0005-0000-0000-00000A500000}"/>
    <cellStyle name="Ввод  12 5 3 5 2" xfId="20647" xr:uid="{00000000-0005-0000-0000-00000B500000}"/>
    <cellStyle name="Ввод  12 5 3 6" xfId="19116" xr:uid="{00000000-0005-0000-0000-00000C500000}"/>
    <cellStyle name="Ввод  12 5 4" xfId="13549" xr:uid="{00000000-0005-0000-0000-00000D500000}"/>
    <cellStyle name="Ввод  12 5 4 2" xfId="15186" xr:uid="{00000000-0005-0000-0000-00000E500000}"/>
    <cellStyle name="Ввод  12 5 4 2 2" xfId="21011" xr:uid="{00000000-0005-0000-0000-00000F500000}"/>
    <cellStyle name="Ввод  12 5 4 3" xfId="19487" xr:uid="{00000000-0005-0000-0000-000010500000}"/>
    <cellStyle name="Ввод  12 5 5" xfId="13450" xr:uid="{00000000-0005-0000-0000-000011500000}"/>
    <cellStyle name="Ввод  12 5 5 2" xfId="15087" xr:uid="{00000000-0005-0000-0000-000012500000}"/>
    <cellStyle name="Ввод  12 5 5 2 2" xfId="20912" xr:uid="{00000000-0005-0000-0000-000013500000}"/>
    <cellStyle name="Ввод  12 5 5 3" xfId="19388" xr:uid="{00000000-0005-0000-0000-000014500000}"/>
    <cellStyle name="Ввод  12 5 6" xfId="13501" xr:uid="{00000000-0005-0000-0000-000015500000}"/>
    <cellStyle name="Ввод  12 5 6 2" xfId="15138" xr:uid="{00000000-0005-0000-0000-000016500000}"/>
    <cellStyle name="Ввод  12 5 6 2 2" xfId="20963" xr:uid="{00000000-0005-0000-0000-000017500000}"/>
    <cellStyle name="Ввод  12 5 6 3" xfId="19439" xr:uid="{00000000-0005-0000-0000-000018500000}"/>
    <cellStyle name="Ввод  12 5 7" xfId="14613" xr:uid="{00000000-0005-0000-0000-000019500000}"/>
    <cellStyle name="Ввод  12 5 7 2" xfId="16183" xr:uid="{00000000-0005-0000-0000-00001A500000}"/>
    <cellStyle name="Ввод  12 5 7 2 2" xfId="22008" xr:uid="{00000000-0005-0000-0000-00001B500000}"/>
    <cellStyle name="Ввод  12 5 7 3" xfId="20493" xr:uid="{00000000-0005-0000-0000-00001C500000}"/>
    <cellStyle name="Ввод  12 5 8" xfId="18972" xr:uid="{00000000-0005-0000-0000-00001D500000}"/>
    <cellStyle name="Ввод  12 6" xfId="4297" xr:uid="{00000000-0005-0000-0000-00001E500000}"/>
    <cellStyle name="Ввод  12 6 2" xfId="13284" xr:uid="{00000000-0005-0000-0000-00001F500000}"/>
    <cellStyle name="Ввод  12 6 2 2" xfId="13934" xr:uid="{00000000-0005-0000-0000-000020500000}"/>
    <cellStyle name="Ввод  12 6 2 2 2" xfId="15569" xr:uid="{00000000-0005-0000-0000-000021500000}"/>
    <cellStyle name="Ввод  12 6 2 2 2 2" xfId="21394" xr:uid="{00000000-0005-0000-0000-000022500000}"/>
    <cellStyle name="Ввод  12 6 2 2 3" xfId="19870" xr:uid="{00000000-0005-0000-0000-000023500000}"/>
    <cellStyle name="Ввод  12 6 2 3" xfId="14228" xr:uid="{00000000-0005-0000-0000-000024500000}"/>
    <cellStyle name="Ввод  12 6 2 3 2" xfId="15822" xr:uid="{00000000-0005-0000-0000-000025500000}"/>
    <cellStyle name="Ввод  12 6 2 3 2 2" xfId="21647" xr:uid="{00000000-0005-0000-0000-000026500000}"/>
    <cellStyle name="Ввод  12 6 2 3 3" xfId="20125" xr:uid="{00000000-0005-0000-0000-000027500000}"/>
    <cellStyle name="Ввод  12 6 2 4" xfId="14481" xr:uid="{00000000-0005-0000-0000-000028500000}"/>
    <cellStyle name="Ввод  12 6 2 4 2" xfId="16075" xr:uid="{00000000-0005-0000-0000-000029500000}"/>
    <cellStyle name="Ввод  12 6 2 4 2 2" xfId="21900" xr:uid="{00000000-0005-0000-0000-00002A500000}"/>
    <cellStyle name="Ввод  12 6 2 4 3" xfId="20378" xr:uid="{00000000-0005-0000-0000-00002B500000}"/>
    <cellStyle name="Ввод  12 6 2 5" xfId="14929" xr:uid="{00000000-0005-0000-0000-00002C500000}"/>
    <cellStyle name="Ввод  12 6 2 5 2" xfId="20757" xr:uid="{00000000-0005-0000-0000-00002D500000}"/>
    <cellStyle name="Ввод  12 6 2 6" xfId="19226" xr:uid="{00000000-0005-0000-0000-00002E500000}"/>
    <cellStyle name="Ввод  12 6 3" xfId="13174" xr:uid="{00000000-0005-0000-0000-00002F500000}"/>
    <cellStyle name="Ввод  12 6 3 2" xfId="13825" xr:uid="{00000000-0005-0000-0000-000030500000}"/>
    <cellStyle name="Ввод  12 6 3 2 2" xfId="15460" xr:uid="{00000000-0005-0000-0000-000031500000}"/>
    <cellStyle name="Ввод  12 6 3 2 2 2" xfId="21285" xr:uid="{00000000-0005-0000-0000-000032500000}"/>
    <cellStyle name="Ввод  12 6 3 2 3" xfId="19761" xr:uid="{00000000-0005-0000-0000-000033500000}"/>
    <cellStyle name="Ввод  12 6 3 3" xfId="14119" xr:uid="{00000000-0005-0000-0000-000034500000}"/>
    <cellStyle name="Ввод  12 6 3 3 2" xfId="15713" xr:uid="{00000000-0005-0000-0000-000035500000}"/>
    <cellStyle name="Ввод  12 6 3 3 2 2" xfId="21538" xr:uid="{00000000-0005-0000-0000-000036500000}"/>
    <cellStyle name="Ввод  12 6 3 3 3" xfId="20016" xr:uid="{00000000-0005-0000-0000-000037500000}"/>
    <cellStyle name="Ввод  12 6 3 4" xfId="14372" xr:uid="{00000000-0005-0000-0000-000038500000}"/>
    <cellStyle name="Ввод  12 6 3 4 2" xfId="15966" xr:uid="{00000000-0005-0000-0000-000039500000}"/>
    <cellStyle name="Ввод  12 6 3 4 2 2" xfId="21791" xr:uid="{00000000-0005-0000-0000-00003A500000}"/>
    <cellStyle name="Ввод  12 6 3 4 3" xfId="20269" xr:uid="{00000000-0005-0000-0000-00003B500000}"/>
    <cellStyle name="Ввод  12 6 3 5" xfId="14820" xr:uid="{00000000-0005-0000-0000-00003C500000}"/>
    <cellStyle name="Ввод  12 6 3 5 2" xfId="20648" xr:uid="{00000000-0005-0000-0000-00003D500000}"/>
    <cellStyle name="Ввод  12 6 3 6" xfId="19117" xr:uid="{00000000-0005-0000-0000-00003E500000}"/>
    <cellStyle name="Ввод  12 6 4" xfId="13550" xr:uid="{00000000-0005-0000-0000-00003F500000}"/>
    <cellStyle name="Ввод  12 6 4 2" xfId="15187" xr:uid="{00000000-0005-0000-0000-000040500000}"/>
    <cellStyle name="Ввод  12 6 4 2 2" xfId="21012" xr:uid="{00000000-0005-0000-0000-000041500000}"/>
    <cellStyle name="Ввод  12 6 4 3" xfId="19488" xr:uid="{00000000-0005-0000-0000-000042500000}"/>
    <cellStyle name="Ввод  12 6 5" xfId="13449" xr:uid="{00000000-0005-0000-0000-000043500000}"/>
    <cellStyle name="Ввод  12 6 5 2" xfId="15086" xr:uid="{00000000-0005-0000-0000-000044500000}"/>
    <cellStyle name="Ввод  12 6 5 2 2" xfId="20911" xr:uid="{00000000-0005-0000-0000-000045500000}"/>
    <cellStyle name="Ввод  12 6 5 3" xfId="19387" xr:uid="{00000000-0005-0000-0000-000046500000}"/>
    <cellStyle name="Ввод  12 6 6" xfId="13502" xr:uid="{00000000-0005-0000-0000-000047500000}"/>
    <cellStyle name="Ввод  12 6 6 2" xfId="15139" xr:uid="{00000000-0005-0000-0000-000048500000}"/>
    <cellStyle name="Ввод  12 6 6 2 2" xfId="20964" xr:uid="{00000000-0005-0000-0000-000049500000}"/>
    <cellStyle name="Ввод  12 6 6 3" xfId="19440" xr:uid="{00000000-0005-0000-0000-00004A500000}"/>
    <cellStyle name="Ввод  12 6 7" xfId="14614" xr:uid="{00000000-0005-0000-0000-00004B500000}"/>
    <cellStyle name="Ввод  12 6 7 2" xfId="16184" xr:uid="{00000000-0005-0000-0000-00004C500000}"/>
    <cellStyle name="Ввод  12 6 7 2 2" xfId="22009" xr:uid="{00000000-0005-0000-0000-00004D500000}"/>
    <cellStyle name="Ввод  12 6 7 3" xfId="20494" xr:uid="{00000000-0005-0000-0000-00004E500000}"/>
    <cellStyle name="Ввод  12 6 8" xfId="18973" xr:uid="{00000000-0005-0000-0000-00004F500000}"/>
    <cellStyle name="Ввод  12 7" xfId="4298" xr:uid="{00000000-0005-0000-0000-000050500000}"/>
    <cellStyle name="Ввод  12 7 2" xfId="13285" xr:uid="{00000000-0005-0000-0000-000051500000}"/>
    <cellStyle name="Ввод  12 7 2 2" xfId="13935" xr:uid="{00000000-0005-0000-0000-000052500000}"/>
    <cellStyle name="Ввод  12 7 2 2 2" xfId="15570" xr:uid="{00000000-0005-0000-0000-000053500000}"/>
    <cellStyle name="Ввод  12 7 2 2 2 2" xfId="21395" xr:uid="{00000000-0005-0000-0000-000054500000}"/>
    <cellStyle name="Ввод  12 7 2 2 3" xfId="19871" xr:uid="{00000000-0005-0000-0000-000055500000}"/>
    <cellStyle name="Ввод  12 7 2 3" xfId="14229" xr:uid="{00000000-0005-0000-0000-000056500000}"/>
    <cellStyle name="Ввод  12 7 2 3 2" xfId="15823" xr:uid="{00000000-0005-0000-0000-000057500000}"/>
    <cellStyle name="Ввод  12 7 2 3 2 2" xfId="21648" xr:uid="{00000000-0005-0000-0000-000058500000}"/>
    <cellStyle name="Ввод  12 7 2 3 3" xfId="20126" xr:uid="{00000000-0005-0000-0000-000059500000}"/>
    <cellStyle name="Ввод  12 7 2 4" xfId="14482" xr:uid="{00000000-0005-0000-0000-00005A500000}"/>
    <cellStyle name="Ввод  12 7 2 4 2" xfId="16076" xr:uid="{00000000-0005-0000-0000-00005B500000}"/>
    <cellStyle name="Ввод  12 7 2 4 2 2" xfId="21901" xr:uid="{00000000-0005-0000-0000-00005C500000}"/>
    <cellStyle name="Ввод  12 7 2 4 3" xfId="20379" xr:uid="{00000000-0005-0000-0000-00005D500000}"/>
    <cellStyle name="Ввод  12 7 2 5" xfId="14930" xr:uid="{00000000-0005-0000-0000-00005E500000}"/>
    <cellStyle name="Ввод  12 7 2 5 2" xfId="20758" xr:uid="{00000000-0005-0000-0000-00005F500000}"/>
    <cellStyle name="Ввод  12 7 2 6" xfId="19227" xr:uid="{00000000-0005-0000-0000-000060500000}"/>
    <cellStyle name="Ввод  12 7 3" xfId="13175" xr:uid="{00000000-0005-0000-0000-000061500000}"/>
    <cellStyle name="Ввод  12 7 3 2" xfId="13826" xr:uid="{00000000-0005-0000-0000-000062500000}"/>
    <cellStyle name="Ввод  12 7 3 2 2" xfId="15461" xr:uid="{00000000-0005-0000-0000-000063500000}"/>
    <cellStyle name="Ввод  12 7 3 2 2 2" xfId="21286" xr:uid="{00000000-0005-0000-0000-000064500000}"/>
    <cellStyle name="Ввод  12 7 3 2 3" xfId="19762" xr:uid="{00000000-0005-0000-0000-000065500000}"/>
    <cellStyle name="Ввод  12 7 3 3" xfId="14120" xr:uid="{00000000-0005-0000-0000-000066500000}"/>
    <cellStyle name="Ввод  12 7 3 3 2" xfId="15714" xr:uid="{00000000-0005-0000-0000-000067500000}"/>
    <cellStyle name="Ввод  12 7 3 3 2 2" xfId="21539" xr:uid="{00000000-0005-0000-0000-000068500000}"/>
    <cellStyle name="Ввод  12 7 3 3 3" xfId="20017" xr:uid="{00000000-0005-0000-0000-000069500000}"/>
    <cellStyle name="Ввод  12 7 3 4" xfId="14373" xr:uid="{00000000-0005-0000-0000-00006A500000}"/>
    <cellStyle name="Ввод  12 7 3 4 2" xfId="15967" xr:uid="{00000000-0005-0000-0000-00006B500000}"/>
    <cellStyle name="Ввод  12 7 3 4 2 2" xfId="21792" xr:uid="{00000000-0005-0000-0000-00006C500000}"/>
    <cellStyle name="Ввод  12 7 3 4 3" xfId="20270" xr:uid="{00000000-0005-0000-0000-00006D500000}"/>
    <cellStyle name="Ввод  12 7 3 5" xfId="14821" xr:uid="{00000000-0005-0000-0000-00006E500000}"/>
    <cellStyle name="Ввод  12 7 3 5 2" xfId="20649" xr:uid="{00000000-0005-0000-0000-00006F500000}"/>
    <cellStyle name="Ввод  12 7 3 6" xfId="19118" xr:uid="{00000000-0005-0000-0000-000070500000}"/>
    <cellStyle name="Ввод  12 7 4" xfId="13551" xr:uid="{00000000-0005-0000-0000-000071500000}"/>
    <cellStyle name="Ввод  12 7 4 2" xfId="15188" xr:uid="{00000000-0005-0000-0000-000072500000}"/>
    <cellStyle name="Ввод  12 7 4 2 2" xfId="21013" xr:uid="{00000000-0005-0000-0000-000073500000}"/>
    <cellStyle name="Ввод  12 7 4 3" xfId="19489" xr:uid="{00000000-0005-0000-0000-000074500000}"/>
    <cellStyle name="Ввод  12 7 5" xfId="13448" xr:uid="{00000000-0005-0000-0000-000075500000}"/>
    <cellStyle name="Ввод  12 7 5 2" xfId="15085" xr:uid="{00000000-0005-0000-0000-000076500000}"/>
    <cellStyle name="Ввод  12 7 5 2 2" xfId="20910" xr:uid="{00000000-0005-0000-0000-000077500000}"/>
    <cellStyle name="Ввод  12 7 5 3" xfId="19386" xr:uid="{00000000-0005-0000-0000-000078500000}"/>
    <cellStyle name="Ввод  12 7 6" xfId="13503" xr:uid="{00000000-0005-0000-0000-000079500000}"/>
    <cellStyle name="Ввод  12 7 6 2" xfId="15140" xr:uid="{00000000-0005-0000-0000-00007A500000}"/>
    <cellStyle name="Ввод  12 7 6 2 2" xfId="20965" xr:uid="{00000000-0005-0000-0000-00007B500000}"/>
    <cellStyle name="Ввод  12 7 6 3" xfId="19441" xr:uid="{00000000-0005-0000-0000-00007C500000}"/>
    <cellStyle name="Ввод  12 7 7" xfId="14615" xr:uid="{00000000-0005-0000-0000-00007D500000}"/>
    <cellStyle name="Ввод  12 7 7 2" xfId="16185" xr:uid="{00000000-0005-0000-0000-00007E500000}"/>
    <cellStyle name="Ввод  12 7 7 2 2" xfId="22010" xr:uid="{00000000-0005-0000-0000-00007F500000}"/>
    <cellStyle name="Ввод  12 7 7 3" xfId="20495" xr:uid="{00000000-0005-0000-0000-000080500000}"/>
    <cellStyle name="Ввод  12 7 8" xfId="18974" xr:uid="{00000000-0005-0000-0000-000081500000}"/>
    <cellStyle name="Ввод  12 8" xfId="4299" xr:uid="{00000000-0005-0000-0000-000082500000}"/>
    <cellStyle name="Ввод  12 8 2" xfId="13286" xr:uid="{00000000-0005-0000-0000-000083500000}"/>
    <cellStyle name="Ввод  12 8 2 2" xfId="13936" xr:uid="{00000000-0005-0000-0000-000084500000}"/>
    <cellStyle name="Ввод  12 8 2 2 2" xfId="15571" xr:uid="{00000000-0005-0000-0000-000085500000}"/>
    <cellStyle name="Ввод  12 8 2 2 2 2" xfId="21396" xr:uid="{00000000-0005-0000-0000-000086500000}"/>
    <cellStyle name="Ввод  12 8 2 2 3" xfId="19872" xr:uid="{00000000-0005-0000-0000-000087500000}"/>
    <cellStyle name="Ввод  12 8 2 3" xfId="14230" xr:uid="{00000000-0005-0000-0000-000088500000}"/>
    <cellStyle name="Ввод  12 8 2 3 2" xfId="15824" xr:uid="{00000000-0005-0000-0000-000089500000}"/>
    <cellStyle name="Ввод  12 8 2 3 2 2" xfId="21649" xr:uid="{00000000-0005-0000-0000-00008A500000}"/>
    <cellStyle name="Ввод  12 8 2 3 3" xfId="20127" xr:uid="{00000000-0005-0000-0000-00008B500000}"/>
    <cellStyle name="Ввод  12 8 2 4" xfId="14483" xr:uid="{00000000-0005-0000-0000-00008C500000}"/>
    <cellStyle name="Ввод  12 8 2 4 2" xfId="16077" xr:uid="{00000000-0005-0000-0000-00008D500000}"/>
    <cellStyle name="Ввод  12 8 2 4 2 2" xfId="21902" xr:uid="{00000000-0005-0000-0000-00008E500000}"/>
    <cellStyle name="Ввод  12 8 2 4 3" xfId="20380" xr:uid="{00000000-0005-0000-0000-00008F500000}"/>
    <cellStyle name="Ввод  12 8 2 5" xfId="14931" xr:uid="{00000000-0005-0000-0000-000090500000}"/>
    <cellStyle name="Ввод  12 8 2 5 2" xfId="20759" xr:uid="{00000000-0005-0000-0000-000091500000}"/>
    <cellStyle name="Ввод  12 8 2 6" xfId="19228" xr:uid="{00000000-0005-0000-0000-000092500000}"/>
    <cellStyle name="Ввод  12 8 3" xfId="13176" xr:uid="{00000000-0005-0000-0000-000093500000}"/>
    <cellStyle name="Ввод  12 8 3 2" xfId="13827" xr:uid="{00000000-0005-0000-0000-000094500000}"/>
    <cellStyle name="Ввод  12 8 3 2 2" xfId="15462" xr:uid="{00000000-0005-0000-0000-000095500000}"/>
    <cellStyle name="Ввод  12 8 3 2 2 2" xfId="21287" xr:uid="{00000000-0005-0000-0000-000096500000}"/>
    <cellStyle name="Ввод  12 8 3 2 3" xfId="19763" xr:uid="{00000000-0005-0000-0000-000097500000}"/>
    <cellStyle name="Ввод  12 8 3 3" xfId="14121" xr:uid="{00000000-0005-0000-0000-000098500000}"/>
    <cellStyle name="Ввод  12 8 3 3 2" xfId="15715" xr:uid="{00000000-0005-0000-0000-000099500000}"/>
    <cellStyle name="Ввод  12 8 3 3 2 2" xfId="21540" xr:uid="{00000000-0005-0000-0000-00009A500000}"/>
    <cellStyle name="Ввод  12 8 3 3 3" xfId="20018" xr:uid="{00000000-0005-0000-0000-00009B500000}"/>
    <cellStyle name="Ввод  12 8 3 4" xfId="14374" xr:uid="{00000000-0005-0000-0000-00009C500000}"/>
    <cellStyle name="Ввод  12 8 3 4 2" xfId="15968" xr:uid="{00000000-0005-0000-0000-00009D500000}"/>
    <cellStyle name="Ввод  12 8 3 4 2 2" xfId="21793" xr:uid="{00000000-0005-0000-0000-00009E500000}"/>
    <cellStyle name="Ввод  12 8 3 4 3" xfId="20271" xr:uid="{00000000-0005-0000-0000-00009F500000}"/>
    <cellStyle name="Ввод  12 8 3 5" xfId="14822" xr:uid="{00000000-0005-0000-0000-0000A0500000}"/>
    <cellStyle name="Ввод  12 8 3 5 2" xfId="20650" xr:uid="{00000000-0005-0000-0000-0000A1500000}"/>
    <cellStyle name="Ввод  12 8 3 6" xfId="19119" xr:uid="{00000000-0005-0000-0000-0000A2500000}"/>
    <cellStyle name="Ввод  12 8 4" xfId="13552" xr:uid="{00000000-0005-0000-0000-0000A3500000}"/>
    <cellStyle name="Ввод  12 8 4 2" xfId="15189" xr:uid="{00000000-0005-0000-0000-0000A4500000}"/>
    <cellStyle name="Ввод  12 8 4 2 2" xfId="21014" xr:uid="{00000000-0005-0000-0000-0000A5500000}"/>
    <cellStyle name="Ввод  12 8 4 3" xfId="19490" xr:uid="{00000000-0005-0000-0000-0000A6500000}"/>
    <cellStyle name="Ввод  12 8 5" xfId="13447" xr:uid="{00000000-0005-0000-0000-0000A7500000}"/>
    <cellStyle name="Ввод  12 8 5 2" xfId="15084" xr:uid="{00000000-0005-0000-0000-0000A8500000}"/>
    <cellStyle name="Ввод  12 8 5 2 2" xfId="20909" xr:uid="{00000000-0005-0000-0000-0000A9500000}"/>
    <cellStyle name="Ввод  12 8 5 3" xfId="19385" xr:uid="{00000000-0005-0000-0000-0000AA500000}"/>
    <cellStyle name="Ввод  12 8 6" xfId="13504" xr:uid="{00000000-0005-0000-0000-0000AB500000}"/>
    <cellStyle name="Ввод  12 8 6 2" xfId="15141" xr:uid="{00000000-0005-0000-0000-0000AC500000}"/>
    <cellStyle name="Ввод  12 8 6 2 2" xfId="20966" xr:uid="{00000000-0005-0000-0000-0000AD500000}"/>
    <cellStyle name="Ввод  12 8 6 3" xfId="19442" xr:uid="{00000000-0005-0000-0000-0000AE500000}"/>
    <cellStyle name="Ввод  12 8 7" xfId="14616" xr:uid="{00000000-0005-0000-0000-0000AF500000}"/>
    <cellStyle name="Ввод  12 8 7 2" xfId="16186" xr:uid="{00000000-0005-0000-0000-0000B0500000}"/>
    <cellStyle name="Ввод  12 8 7 2 2" xfId="22011" xr:uid="{00000000-0005-0000-0000-0000B1500000}"/>
    <cellStyle name="Ввод  12 8 7 3" xfId="20496" xr:uid="{00000000-0005-0000-0000-0000B2500000}"/>
    <cellStyle name="Ввод  12 8 8" xfId="18975" xr:uid="{00000000-0005-0000-0000-0000B3500000}"/>
    <cellStyle name="Ввод  12 9" xfId="4300" xr:uid="{00000000-0005-0000-0000-0000B4500000}"/>
    <cellStyle name="Ввод  12 9 2" xfId="13287" xr:uid="{00000000-0005-0000-0000-0000B5500000}"/>
    <cellStyle name="Ввод  12 9 2 2" xfId="13937" xr:uid="{00000000-0005-0000-0000-0000B6500000}"/>
    <cellStyle name="Ввод  12 9 2 2 2" xfId="15572" xr:uid="{00000000-0005-0000-0000-0000B7500000}"/>
    <cellStyle name="Ввод  12 9 2 2 2 2" xfId="21397" xr:uid="{00000000-0005-0000-0000-0000B8500000}"/>
    <cellStyle name="Ввод  12 9 2 2 3" xfId="19873" xr:uid="{00000000-0005-0000-0000-0000B9500000}"/>
    <cellStyle name="Ввод  12 9 2 3" xfId="14231" xr:uid="{00000000-0005-0000-0000-0000BA500000}"/>
    <cellStyle name="Ввод  12 9 2 3 2" xfId="15825" xr:uid="{00000000-0005-0000-0000-0000BB500000}"/>
    <cellStyle name="Ввод  12 9 2 3 2 2" xfId="21650" xr:uid="{00000000-0005-0000-0000-0000BC500000}"/>
    <cellStyle name="Ввод  12 9 2 3 3" xfId="20128" xr:uid="{00000000-0005-0000-0000-0000BD500000}"/>
    <cellStyle name="Ввод  12 9 2 4" xfId="14484" xr:uid="{00000000-0005-0000-0000-0000BE500000}"/>
    <cellStyle name="Ввод  12 9 2 4 2" xfId="16078" xr:uid="{00000000-0005-0000-0000-0000BF500000}"/>
    <cellStyle name="Ввод  12 9 2 4 2 2" xfId="21903" xr:uid="{00000000-0005-0000-0000-0000C0500000}"/>
    <cellStyle name="Ввод  12 9 2 4 3" xfId="20381" xr:uid="{00000000-0005-0000-0000-0000C1500000}"/>
    <cellStyle name="Ввод  12 9 2 5" xfId="14932" xr:uid="{00000000-0005-0000-0000-0000C2500000}"/>
    <cellStyle name="Ввод  12 9 2 5 2" xfId="20760" xr:uid="{00000000-0005-0000-0000-0000C3500000}"/>
    <cellStyle name="Ввод  12 9 2 6" xfId="19229" xr:uid="{00000000-0005-0000-0000-0000C4500000}"/>
    <cellStyle name="Ввод  12 9 3" xfId="13177" xr:uid="{00000000-0005-0000-0000-0000C5500000}"/>
    <cellStyle name="Ввод  12 9 3 2" xfId="13828" xr:uid="{00000000-0005-0000-0000-0000C6500000}"/>
    <cellStyle name="Ввод  12 9 3 2 2" xfId="15463" xr:uid="{00000000-0005-0000-0000-0000C7500000}"/>
    <cellStyle name="Ввод  12 9 3 2 2 2" xfId="21288" xr:uid="{00000000-0005-0000-0000-0000C8500000}"/>
    <cellStyle name="Ввод  12 9 3 2 3" xfId="19764" xr:uid="{00000000-0005-0000-0000-0000C9500000}"/>
    <cellStyle name="Ввод  12 9 3 3" xfId="14122" xr:uid="{00000000-0005-0000-0000-0000CA500000}"/>
    <cellStyle name="Ввод  12 9 3 3 2" xfId="15716" xr:uid="{00000000-0005-0000-0000-0000CB500000}"/>
    <cellStyle name="Ввод  12 9 3 3 2 2" xfId="21541" xr:uid="{00000000-0005-0000-0000-0000CC500000}"/>
    <cellStyle name="Ввод  12 9 3 3 3" xfId="20019" xr:uid="{00000000-0005-0000-0000-0000CD500000}"/>
    <cellStyle name="Ввод  12 9 3 4" xfId="14375" xr:uid="{00000000-0005-0000-0000-0000CE500000}"/>
    <cellStyle name="Ввод  12 9 3 4 2" xfId="15969" xr:uid="{00000000-0005-0000-0000-0000CF500000}"/>
    <cellStyle name="Ввод  12 9 3 4 2 2" xfId="21794" xr:uid="{00000000-0005-0000-0000-0000D0500000}"/>
    <cellStyle name="Ввод  12 9 3 4 3" xfId="20272" xr:uid="{00000000-0005-0000-0000-0000D1500000}"/>
    <cellStyle name="Ввод  12 9 3 5" xfId="14823" xr:uid="{00000000-0005-0000-0000-0000D2500000}"/>
    <cellStyle name="Ввод  12 9 3 5 2" xfId="20651" xr:uid="{00000000-0005-0000-0000-0000D3500000}"/>
    <cellStyle name="Ввод  12 9 3 6" xfId="19120" xr:uid="{00000000-0005-0000-0000-0000D4500000}"/>
    <cellStyle name="Ввод  12 9 4" xfId="13553" xr:uid="{00000000-0005-0000-0000-0000D5500000}"/>
    <cellStyle name="Ввод  12 9 4 2" xfId="15190" xr:uid="{00000000-0005-0000-0000-0000D6500000}"/>
    <cellStyle name="Ввод  12 9 4 2 2" xfId="21015" xr:uid="{00000000-0005-0000-0000-0000D7500000}"/>
    <cellStyle name="Ввод  12 9 4 3" xfId="19491" xr:uid="{00000000-0005-0000-0000-0000D8500000}"/>
    <cellStyle name="Ввод  12 9 5" xfId="13446" xr:uid="{00000000-0005-0000-0000-0000D9500000}"/>
    <cellStyle name="Ввод  12 9 5 2" xfId="15083" xr:uid="{00000000-0005-0000-0000-0000DA500000}"/>
    <cellStyle name="Ввод  12 9 5 2 2" xfId="20908" xr:uid="{00000000-0005-0000-0000-0000DB500000}"/>
    <cellStyle name="Ввод  12 9 5 3" xfId="19384" xr:uid="{00000000-0005-0000-0000-0000DC500000}"/>
    <cellStyle name="Ввод  12 9 6" xfId="13505" xr:uid="{00000000-0005-0000-0000-0000DD500000}"/>
    <cellStyle name="Ввод  12 9 6 2" xfId="15142" xr:uid="{00000000-0005-0000-0000-0000DE500000}"/>
    <cellStyle name="Ввод  12 9 6 2 2" xfId="20967" xr:uid="{00000000-0005-0000-0000-0000DF500000}"/>
    <cellStyle name="Ввод  12 9 6 3" xfId="19443" xr:uid="{00000000-0005-0000-0000-0000E0500000}"/>
    <cellStyle name="Ввод  12 9 7" xfId="14617" xr:uid="{00000000-0005-0000-0000-0000E1500000}"/>
    <cellStyle name="Ввод  12 9 7 2" xfId="16187" xr:uid="{00000000-0005-0000-0000-0000E2500000}"/>
    <cellStyle name="Ввод  12 9 7 2 2" xfId="22012" xr:uid="{00000000-0005-0000-0000-0000E3500000}"/>
    <cellStyle name="Ввод  12 9 7 3" xfId="20497" xr:uid="{00000000-0005-0000-0000-0000E4500000}"/>
    <cellStyle name="Ввод  12 9 8" xfId="18976" xr:uid="{00000000-0005-0000-0000-0000E5500000}"/>
    <cellStyle name="Ввод  13" xfId="4301" xr:uid="{00000000-0005-0000-0000-0000E6500000}"/>
    <cellStyle name="Ввод  13 10" xfId="4302" xr:uid="{00000000-0005-0000-0000-0000E7500000}"/>
    <cellStyle name="Ввод  13 10 2" xfId="13289" xr:uid="{00000000-0005-0000-0000-0000E8500000}"/>
    <cellStyle name="Ввод  13 10 2 2" xfId="13939" xr:uid="{00000000-0005-0000-0000-0000E9500000}"/>
    <cellStyle name="Ввод  13 10 2 2 2" xfId="15574" xr:uid="{00000000-0005-0000-0000-0000EA500000}"/>
    <cellStyle name="Ввод  13 10 2 2 2 2" xfId="21399" xr:uid="{00000000-0005-0000-0000-0000EB500000}"/>
    <cellStyle name="Ввод  13 10 2 2 3" xfId="19875" xr:uid="{00000000-0005-0000-0000-0000EC500000}"/>
    <cellStyle name="Ввод  13 10 2 3" xfId="14233" xr:uid="{00000000-0005-0000-0000-0000ED500000}"/>
    <cellStyle name="Ввод  13 10 2 3 2" xfId="15827" xr:uid="{00000000-0005-0000-0000-0000EE500000}"/>
    <cellStyle name="Ввод  13 10 2 3 2 2" xfId="21652" xr:uid="{00000000-0005-0000-0000-0000EF500000}"/>
    <cellStyle name="Ввод  13 10 2 3 3" xfId="20130" xr:uid="{00000000-0005-0000-0000-0000F0500000}"/>
    <cellStyle name="Ввод  13 10 2 4" xfId="14486" xr:uid="{00000000-0005-0000-0000-0000F1500000}"/>
    <cellStyle name="Ввод  13 10 2 4 2" xfId="16080" xr:uid="{00000000-0005-0000-0000-0000F2500000}"/>
    <cellStyle name="Ввод  13 10 2 4 2 2" xfId="21905" xr:uid="{00000000-0005-0000-0000-0000F3500000}"/>
    <cellStyle name="Ввод  13 10 2 4 3" xfId="20383" xr:uid="{00000000-0005-0000-0000-0000F4500000}"/>
    <cellStyle name="Ввод  13 10 2 5" xfId="14934" xr:uid="{00000000-0005-0000-0000-0000F5500000}"/>
    <cellStyle name="Ввод  13 10 2 5 2" xfId="20762" xr:uid="{00000000-0005-0000-0000-0000F6500000}"/>
    <cellStyle name="Ввод  13 10 2 6" xfId="19231" xr:uid="{00000000-0005-0000-0000-0000F7500000}"/>
    <cellStyle name="Ввод  13 10 3" xfId="13179" xr:uid="{00000000-0005-0000-0000-0000F8500000}"/>
    <cellStyle name="Ввод  13 10 3 2" xfId="13830" xr:uid="{00000000-0005-0000-0000-0000F9500000}"/>
    <cellStyle name="Ввод  13 10 3 2 2" xfId="15465" xr:uid="{00000000-0005-0000-0000-0000FA500000}"/>
    <cellStyle name="Ввод  13 10 3 2 2 2" xfId="21290" xr:uid="{00000000-0005-0000-0000-0000FB500000}"/>
    <cellStyle name="Ввод  13 10 3 2 3" xfId="19766" xr:uid="{00000000-0005-0000-0000-0000FC500000}"/>
    <cellStyle name="Ввод  13 10 3 3" xfId="14124" xr:uid="{00000000-0005-0000-0000-0000FD500000}"/>
    <cellStyle name="Ввод  13 10 3 3 2" xfId="15718" xr:uid="{00000000-0005-0000-0000-0000FE500000}"/>
    <cellStyle name="Ввод  13 10 3 3 2 2" xfId="21543" xr:uid="{00000000-0005-0000-0000-0000FF500000}"/>
    <cellStyle name="Ввод  13 10 3 3 3" xfId="20021" xr:uid="{00000000-0005-0000-0000-000000510000}"/>
    <cellStyle name="Ввод  13 10 3 4" xfId="14377" xr:uid="{00000000-0005-0000-0000-000001510000}"/>
    <cellStyle name="Ввод  13 10 3 4 2" xfId="15971" xr:uid="{00000000-0005-0000-0000-000002510000}"/>
    <cellStyle name="Ввод  13 10 3 4 2 2" xfId="21796" xr:uid="{00000000-0005-0000-0000-000003510000}"/>
    <cellStyle name="Ввод  13 10 3 4 3" xfId="20274" xr:uid="{00000000-0005-0000-0000-000004510000}"/>
    <cellStyle name="Ввод  13 10 3 5" xfId="14825" xr:uid="{00000000-0005-0000-0000-000005510000}"/>
    <cellStyle name="Ввод  13 10 3 5 2" xfId="20653" xr:uid="{00000000-0005-0000-0000-000006510000}"/>
    <cellStyle name="Ввод  13 10 3 6" xfId="19122" xr:uid="{00000000-0005-0000-0000-000007510000}"/>
    <cellStyle name="Ввод  13 10 4" xfId="13555" xr:uid="{00000000-0005-0000-0000-000008510000}"/>
    <cellStyle name="Ввод  13 10 4 2" xfId="15192" xr:uid="{00000000-0005-0000-0000-000009510000}"/>
    <cellStyle name="Ввод  13 10 4 2 2" xfId="21017" xr:uid="{00000000-0005-0000-0000-00000A510000}"/>
    <cellStyle name="Ввод  13 10 4 3" xfId="19493" xr:uid="{00000000-0005-0000-0000-00000B510000}"/>
    <cellStyle name="Ввод  13 10 5" xfId="13444" xr:uid="{00000000-0005-0000-0000-00000C510000}"/>
    <cellStyle name="Ввод  13 10 5 2" xfId="15081" xr:uid="{00000000-0005-0000-0000-00000D510000}"/>
    <cellStyle name="Ввод  13 10 5 2 2" xfId="20906" xr:uid="{00000000-0005-0000-0000-00000E510000}"/>
    <cellStyle name="Ввод  13 10 5 3" xfId="19382" xr:uid="{00000000-0005-0000-0000-00000F510000}"/>
    <cellStyle name="Ввод  13 10 6" xfId="13507" xr:uid="{00000000-0005-0000-0000-000010510000}"/>
    <cellStyle name="Ввод  13 10 6 2" xfId="15144" xr:uid="{00000000-0005-0000-0000-000011510000}"/>
    <cellStyle name="Ввод  13 10 6 2 2" xfId="20969" xr:uid="{00000000-0005-0000-0000-000012510000}"/>
    <cellStyle name="Ввод  13 10 6 3" xfId="19445" xr:uid="{00000000-0005-0000-0000-000013510000}"/>
    <cellStyle name="Ввод  13 10 7" xfId="14619" xr:uid="{00000000-0005-0000-0000-000014510000}"/>
    <cellStyle name="Ввод  13 10 7 2" xfId="16189" xr:uid="{00000000-0005-0000-0000-000015510000}"/>
    <cellStyle name="Ввод  13 10 7 2 2" xfId="22014" xr:uid="{00000000-0005-0000-0000-000016510000}"/>
    <cellStyle name="Ввод  13 10 7 3" xfId="20499" xr:uid="{00000000-0005-0000-0000-000017510000}"/>
    <cellStyle name="Ввод  13 10 8" xfId="18978" xr:uid="{00000000-0005-0000-0000-000018510000}"/>
    <cellStyle name="Ввод  13 11" xfId="13288" xr:uid="{00000000-0005-0000-0000-000019510000}"/>
    <cellStyle name="Ввод  13 11 2" xfId="13938" xr:uid="{00000000-0005-0000-0000-00001A510000}"/>
    <cellStyle name="Ввод  13 11 2 2" xfId="15573" xr:uid="{00000000-0005-0000-0000-00001B510000}"/>
    <cellStyle name="Ввод  13 11 2 2 2" xfId="21398" xr:uid="{00000000-0005-0000-0000-00001C510000}"/>
    <cellStyle name="Ввод  13 11 2 3" xfId="19874" xr:uid="{00000000-0005-0000-0000-00001D510000}"/>
    <cellStyle name="Ввод  13 11 3" xfId="14232" xr:uid="{00000000-0005-0000-0000-00001E510000}"/>
    <cellStyle name="Ввод  13 11 3 2" xfId="15826" xr:uid="{00000000-0005-0000-0000-00001F510000}"/>
    <cellStyle name="Ввод  13 11 3 2 2" xfId="21651" xr:uid="{00000000-0005-0000-0000-000020510000}"/>
    <cellStyle name="Ввод  13 11 3 3" xfId="20129" xr:uid="{00000000-0005-0000-0000-000021510000}"/>
    <cellStyle name="Ввод  13 11 4" xfId="14485" xr:uid="{00000000-0005-0000-0000-000022510000}"/>
    <cellStyle name="Ввод  13 11 4 2" xfId="16079" xr:uid="{00000000-0005-0000-0000-000023510000}"/>
    <cellStyle name="Ввод  13 11 4 2 2" xfId="21904" xr:uid="{00000000-0005-0000-0000-000024510000}"/>
    <cellStyle name="Ввод  13 11 4 3" xfId="20382" xr:uid="{00000000-0005-0000-0000-000025510000}"/>
    <cellStyle name="Ввод  13 11 5" xfId="14933" xr:uid="{00000000-0005-0000-0000-000026510000}"/>
    <cellStyle name="Ввод  13 11 5 2" xfId="20761" xr:uid="{00000000-0005-0000-0000-000027510000}"/>
    <cellStyle name="Ввод  13 11 6" xfId="19230" xr:uid="{00000000-0005-0000-0000-000028510000}"/>
    <cellStyle name="Ввод  13 12" xfId="13178" xr:uid="{00000000-0005-0000-0000-000029510000}"/>
    <cellStyle name="Ввод  13 12 2" xfId="13829" xr:uid="{00000000-0005-0000-0000-00002A510000}"/>
    <cellStyle name="Ввод  13 12 2 2" xfId="15464" xr:uid="{00000000-0005-0000-0000-00002B510000}"/>
    <cellStyle name="Ввод  13 12 2 2 2" xfId="21289" xr:uid="{00000000-0005-0000-0000-00002C510000}"/>
    <cellStyle name="Ввод  13 12 2 3" xfId="19765" xr:uid="{00000000-0005-0000-0000-00002D510000}"/>
    <cellStyle name="Ввод  13 12 3" xfId="14123" xr:uid="{00000000-0005-0000-0000-00002E510000}"/>
    <cellStyle name="Ввод  13 12 3 2" xfId="15717" xr:uid="{00000000-0005-0000-0000-00002F510000}"/>
    <cellStyle name="Ввод  13 12 3 2 2" xfId="21542" xr:uid="{00000000-0005-0000-0000-000030510000}"/>
    <cellStyle name="Ввод  13 12 3 3" xfId="20020" xr:uid="{00000000-0005-0000-0000-000031510000}"/>
    <cellStyle name="Ввод  13 12 4" xfId="14376" xr:uid="{00000000-0005-0000-0000-000032510000}"/>
    <cellStyle name="Ввод  13 12 4 2" xfId="15970" xr:uid="{00000000-0005-0000-0000-000033510000}"/>
    <cellStyle name="Ввод  13 12 4 2 2" xfId="21795" xr:uid="{00000000-0005-0000-0000-000034510000}"/>
    <cellStyle name="Ввод  13 12 4 3" xfId="20273" xr:uid="{00000000-0005-0000-0000-000035510000}"/>
    <cellStyle name="Ввод  13 12 5" xfId="14824" xr:uid="{00000000-0005-0000-0000-000036510000}"/>
    <cellStyle name="Ввод  13 12 5 2" xfId="20652" xr:uid="{00000000-0005-0000-0000-000037510000}"/>
    <cellStyle name="Ввод  13 12 6" xfId="19121" xr:uid="{00000000-0005-0000-0000-000038510000}"/>
    <cellStyle name="Ввод  13 13" xfId="13554" xr:uid="{00000000-0005-0000-0000-000039510000}"/>
    <cellStyle name="Ввод  13 13 2" xfId="15191" xr:uid="{00000000-0005-0000-0000-00003A510000}"/>
    <cellStyle name="Ввод  13 13 2 2" xfId="21016" xr:uid="{00000000-0005-0000-0000-00003B510000}"/>
    <cellStyle name="Ввод  13 13 3" xfId="19492" xr:uid="{00000000-0005-0000-0000-00003C510000}"/>
    <cellStyle name="Ввод  13 14" xfId="13445" xr:uid="{00000000-0005-0000-0000-00003D510000}"/>
    <cellStyle name="Ввод  13 14 2" xfId="15082" xr:uid="{00000000-0005-0000-0000-00003E510000}"/>
    <cellStyle name="Ввод  13 14 2 2" xfId="20907" xr:uid="{00000000-0005-0000-0000-00003F510000}"/>
    <cellStyle name="Ввод  13 14 3" xfId="19383" xr:uid="{00000000-0005-0000-0000-000040510000}"/>
    <cellStyle name="Ввод  13 15" xfId="13506" xr:uid="{00000000-0005-0000-0000-000041510000}"/>
    <cellStyle name="Ввод  13 15 2" xfId="15143" xr:uid="{00000000-0005-0000-0000-000042510000}"/>
    <cellStyle name="Ввод  13 15 2 2" xfId="20968" xr:uid="{00000000-0005-0000-0000-000043510000}"/>
    <cellStyle name="Ввод  13 15 3" xfId="19444" xr:uid="{00000000-0005-0000-0000-000044510000}"/>
    <cellStyle name="Ввод  13 16" xfId="14618" xr:uid="{00000000-0005-0000-0000-000045510000}"/>
    <cellStyle name="Ввод  13 16 2" xfId="16188" xr:uid="{00000000-0005-0000-0000-000046510000}"/>
    <cellStyle name="Ввод  13 16 2 2" xfId="22013" xr:uid="{00000000-0005-0000-0000-000047510000}"/>
    <cellStyle name="Ввод  13 16 3" xfId="20498" xr:uid="{00000000-0005-0000-0000-000048510000}"/>
    <cellStyle name="Ввод  13 17" xfId="18977" xr:uid="{00000000-0005-0000-0000-000049510000}"/>
    <cellStyle name="Ввод  13 2" xfId="4303" xr:uid="{00000000-0005-0000-0000-00004A510000}"/>
    <cellStyle name="Ввод  13 2 2" xfId="13290" xr:uid="{00000000-0005-0000-0000-00004B510000}"/>
    <cellStyle name="Ввод  13 2 2 2" xfId="13940" xr:uid="{00000000-0005-0000-0000-00004C510000}"/>
    <cellStyle name="Ввод  13 2 2 2 2" xfId="15575" xr:uid="{00000000-0005-0000-0000-00004D510000}"/>
    <cellStyle name="Ввод  13 2 2 2 2 2" xfId="21400" xr:uid="{00000000-0005-0000-0000-00004E510000}"/>
    <cellStyle name="Ввод  13 2 2 2 3" xfId="19876" xr:uid="{00000000-0005-0000-0000-00004F510000}"/>
    <cellStyle name="Ввод  13 2 2 3" xfId="14234" xr:uid="{00000000-0005-0000-0000-000050510000}"/>
    <cellStyle name="Ввод  13 2 2 3 2" xfId="15828" xr:uid="{00000000-0005-0000-0000-000051510000}"/>
    <cellStyle name="Ввод  13 2 2 3 2 2" xfId="21653" xr:uid="{00000000-0005-0000-0000-000052510000}"/>
    <cellStyle name="Ввод  13 2 2 3 3" xfId="20131" xr:uid="{00000000-0005-0000-0000-000053510000}"/>
    <cellStyle name="Ввод  13 2 2 4" xfId="14487" xr:uid="{00000000-0005-0000-0000-000054510000}"/>
    <cellStyle name="Ввод  13 2 2 4 2" xfId="16081" xr:uid="{00000000-0005-0000-0000-000055510000}"/>
    <cellStyle name="Ввод  13 2 2 4 2 2" xfId="21906" xr:uid="{00000000-0005-0000-0000-000056510000}"/>
    <cellStyle name="Ввод  13 2 2 4 3" xfId="20384" xr:uid="{00000000-0005-0000-0000-000057510000}"/>
    <cellStyle name="Ввод  13 2 2 5" xfId="14935" xr:uid="{00000000-0005-0000-0000-000058510000}"/>
    <cellStyle name="Ввод  13 2 2 5 2" xfId="20763" xr:uid="{00000000-0005-0000-0000-000059510000}"/>
    <cellStyle name="Ввод  13 2 2 6" xfId="19232" xr:uid="{00000000-0005-0000-0000-00005A510000}"/>
    <cellStyle name="Ввод  13 2 3" xfId="13180" xr:uid="{00000000-0005-0000-0000-00005B510000}"/>
    <cellStyle name="Ввод  13 2 3 2" xfId="13831" xr:uid="{00000000-0005-0000-0000-00005C510000}"/>
    <cellStyle name="Ввод  13 2 3 2 2" xfId="15466" xr:uid="{00000000-0005-0000-0000-00005D510000}"/>
    <cellStyle name="Ввод  13 2 3 2 2 2" xfId="21291" xr:uid="{00000000-0005-0000-0000-00005E510000}"/>
    <cellStyle name="Ввод  13 2 3 2 3" xfId="19767" xr:uid="{00000000-0005-0000-0000-00005F510000}"/>
    <cellStyle name="Ввод  13 2 3 3" xfId="14125" xr:uid="{00000000-0005-0000-0000-000060510000}"/>
    <cellStyle name="Ввод  13 2 3 3 2" xfId="15719" xr:uid="{00000000-0005-0000-0000-000061510000}"/>
    <cellStyle name="Ввод  13 2 3 3 2 2" xfId="21544" xr:uid="{00000000-0005-0000-0000-000062510000}"/>
    <cellStyle name="Ввод  13 2 3 3 3" xfId="20022" xr:uid="{00000000-0005-0000-0000-000063510000}"/>
    <cellStyle name="Ввод  13 2 3 4" xfId="14378" xr:uid="{00000000-0005-0000-0000-000064510000}"/>
    <cellStyle name="Ввод  13 2 3 4 2" xfId="15972" xr:uid="{00000000-0005-0000-0000-000065510000}"/>
    <cellStyle name="Ввод  13 2 3 4 2 2" xfId="21797" xr:uid="{00000000-0005-0000-0000-000066510000}"/>
    <cellStyle name="Ввод  13 2 3 4 3" xfId="20275" xr:uid="{00000000-0005-0000-0000-000067510000}"/>
    <cellStyle name="Ввод  13 2 3 5" xfId="14826" xr:uid="{00000000-0005-0000-0000-000068510000}"/>
    <cellStyle name="Ввод  13 2 3 5 2" xfId="20654" xr:uid="{00000000-0005-0000-0000-000069510000}"/>
    <cellStyle name="Ввод  13 2 3 6" xfId="19123" xr:uid="{00000000-0005-0000-0000-00006A510000}"/>
    <cellStyle name="Ввод  13 2 4" xfId="13556" xr:uid="{00000000-0005-0000-0000-00006B510000}"/>
    <cellStyle name="Ввод  13 2 4 2" xfId="15193" xr:uid="{00000000-0005-0000-0000-00006C510000}"/>
    <cellStyle name="Ввод  13 2 4 2 2" xfId="21018" xr:uid="{00000000-0005-0000-0000-00006D510000}"/>
    <cellStyle name="Ввод  13 2 4 3" xfId="19494" xr:uid="{00000000-0005-0000-0000-00006E510000}"/>
    <cellStyle name="Ввод  13 2 5" xfId="13443" xr:uid="{00000000-0005-0000-0000-00006F510000}"/>
    <cellStyle name="Ввод  13 2 5 2" xfId="15080" xr:uid="{00000000-0005-0000-0000-000070510000}"/>
    <cellStyle name="Ввод  13 2 5 2 2" xfId="20905" xr:uid="{00000000-0005-0000-0000-000071510000}"/>
    <cellStyle name="Ввод  13 2 5 3" xfId="19381" xr:uid="{00000000-0005-0000-0000-000072510000}"/>
    <cellStyle name="Ввод  13 2 6" xfId="13508" xr:uid="{00000000-0005-0000-0000-000073510000}"/>
    <cellStyle name="Ввод  13 2 6 2" xfId="15145" xr:uid="{00000000-0005-0000-0000-000074510000}"/>
    <cellStyle name="Ввод  13 2 6 2 2" xfId="20970" xr:uid="{00000000-0005-0000-0000-000075510000}"/>
    <cellStyle name="Ввод  13 2 6 3" xfId="19446" xr:uid="{00000000-0005-0000-0000-000076510000}"/>
    <cellStyle name="Ввод  13 2 7" xfId="14620" xr:uid="{00000000-0005-0000-0000-000077510000}"/>
    <cellStyle name="Ввод  13 2 7 2" xfId="16190" xr:uid="{00000000-0005-0000-0000-000078510000}"/>
    <cellStyle name="Ввод  13 2 7 2 2" xfId="22015" xr:uid="{00000000-0005-0000-0000-000079510000}"/>
    <cellStyle name="Ввод  13 2 7 3" xfId="20500" xr:uid="{00000000-0005-0000-0000-00007A510000}"/>
    <cellStyle name="Ввод  13 2 8" xfId="18979" xr:uid="{00000000-0005-0000-0000-00007B510000}"/>
    <cellStyle name="Ввод  13 3" xfId="4304" xr:uid="{00000000-0005-0000-0000-00007C510000}"/>
    <cellStyle name="Ввод  13 3 2" xfId="13291" xr:uid="{00000000-0005-0000-0000-00007D510000}"/>
    <cellStyle name="Ввод  13 3 2 2" xfId="13941" xr:uid="{00000000-0005-0000-0000-00007E510000}"/>
    <cellStyle name="Ввод  13 3 2 2 2" xfId="15576" xr:uid="{00000000-0005-0000-0000-00007F510000}"/>
    <cellStyle name="Ввод  13 3 2 2 2 2" xfId="21401" xr:uid="{00000000-0005-0000-0000-000080510000}"/>
    <cellStyle name="Ввод  13 3 2 2 3" xfId="19877" xr:uid="{00000000-0005-0000-0000-000081510000}"/>
    <cellStyle name="Ввод  13 3 2 3" xfId="14235" xr:uid="{00000000-0005-0000-0000-000082510000}"/>
    <cellStyle name="Ввод  13 3 2 3 2" xfId="15829" xr:uid="{00000000-0005-0000-0000-000083510000}"/>
    <cellStyle name="Ввод  13 3 2 3 2 2" xfId="21654" xr:uid="{00000000-0005-0000-0000-000084510000}"/>
    <cellStyle name="Ввод  13 3 2 3 3" xfId="20132" xr:uid="{00000000-0005-0000-0000-000085510000}"/>
    <cellStyle name="Ввод  13 3 2 4" xfId="14488" xr:uid="{00000000-0005-0000-0000-000086510000}"/>
    <cellStyle name="Ввод  13 3 2 4 2" xfId="16082" xr:uid="{00000000-0005-0000-0000-000087510000}"/>
    <cellStyle name="Ввод  13 3 2 4 2 2" xfId="21907" xr:uid="{00000000-0005-0000-0000-000088510000}"/>
    <cellStyle name="Ввод  13 3 2 4 3" xfId="20385" xr:uid="{00000000-0005-0000-0000-000089510000}"/>
    <cellStyle name="Ввод  13 3 2 5" xfId="14936" xr:uid="{00000000-0005-0000-0000-00008A510000}"/>
    <cellStyle name="Ввод  13 3 2 5 2" xfId="20764" xr:uid="{00000000-0005-0000-0000-00008B510000}"/>
    <cellStyle name="Ввод  13 3 2 6" xfId="19233" xr:uid="{00000000-0005-0000-0000-00008C510000}"/>
    <cellStyle name="Ввод  13 3 3" xfId="13181" xr:uid="{00000000-0005-0000-0000-00008D510000}"/>
    <cellStyle name="Ввод  13 3 3 2" xfId="13832" xr:uid="{00000000-0005-0000-0000-00008E510000}"/>
    <cellStyle name="Ввод  13 3 3 2 2" xfId="15467" xr:uid="{00000000-0005-0000-0000-00008F510000}"/>
    <cellStyle name="Ввод  13 3 3 2 2 2" xfId="21292" xr:uid="{00000000-0005-0000-0000-000090510000}"/>
    <cellStyle name="Ввод  13 3 3 2 3" xfId="19768" xr:uid="{00000000-0005-0000-0000-000091510000}"/>
    <cellStyle name="Ввод  13 3 3 3" xfId="14126" xr:uid="{00000000-0005-0000-0000-000092510000}"/>
    <cellStyle name="Ввод  13 3 3 3 2" xfId="15720" xr:uid="{00000000-0005-0000-0000-000093510000}"/>
    <cellStyle name="Ввод  13 3 3 3 2 2" xfId="21545" xr:uid="{00000000-0005-0000-0000-000094510000}"/>
    <cellStyle name="Ввод  13 3 3 3 3" xfId="20023" xr:uid="{00000000-0005-0000-0000-000095510000}"/>
    <cellStyle name="Ввод  13 3 3 4" xfId="14379" xr:uid="{00000000-0005-0000-0000-000096510000}"/>
    <cellStyle name="Ввод  13 3 3 4 2" xfId="15973" xr:uid="{00000000-0005-0000-0000-000097510000}"/>
    <cellStyle name="Ввод  13 3 3 4 2 2" xfId="21798" xr:uid="{00000000-0005-0000-0000-000098510000}"/>
    <cellStyle name="Ввод  13 3 3 4 3" xfId="20276" xr:uid="{00000000-0005-0000-0000-000099510000}"/>
    <cellStyle name="Ввод  13 3 3 5" xfId="14827" xr:uid="{00000000-0005-0000-0000-00009A510000}"/>
    <cellStyle name="Ввод  13 3 3 5 2" xfId="20655" xr:uid="{00000000-0005-0000-0000-00009B510000}"/>
    <cellStyle name="Ввод  13 3 3 6" xfId="19124" xr:uid="{00000000-0005-0000-0000-00009C510000}"/>
    <cellStyle name="Ввод  13 3 4" xfId="13557" xr:uid="{00000000-0005-0000-0000-00009D510000}"/>
    <cellStyle name="Ввод  13 3 4 2" xfId="15194" xr:uid="{00000000-0005-0000-0000-00009E510000}"/>
    <cellStyle name="Ввод  13 3 4 2 2" xfId="21019" xr:uid="{00000000-0005-0000-0000-00009F510000}"/>
    <cellStyle name="Ввод  13 3 4 3" xfId="19495" xr:uid="{00000000-0005-0000-0000-0000A0510000}"/>
    <cellStyle name="Ввод  13 3 5" xfId="13442" xr:uid="{00000000-0005-0000-0000-0000A1510000}"/>
    <cellStyle name="Ввод  13 3 5 2" xfId="15079" xr:uid="{00000000-0005-0000-0000-0000A2510000}"/>
    <cellStyle name="Ввод  13 3 5 2 2" xfId="20904" xr:uid="{00000000-0005-0000-0000-0000A3510000}"/>
    <cellStyle name="Ввод  13 3 5 3" xfId="19380" xr:uid="{00000000-0005-0000-0000-0000A4510000}"/>
    <cellStyle name="Ввод  13 3 6" xfId="13509" xr:uid="{00000000-0005-0000-0000-0000A5510000}"/>
    <cellStyle name="Ввод  13 3 6 2" xfId="15146" xr:uid="{00000000-0005-0000-0000-0000A6510000}"/>
    <cellStyle name="Ввод  13 3 6 2 2" xfId="20971" xr:uid="{00000000-0005-0000-0000-0000A7510000}"/>
    <cellStyle name="Ввод  13 3 6 3" xfId="19447" xr:uid="{00000000-0005-0000-0000-0000A8510000}"/>
    <cellStyle name="Ввод  13 3 7" xfId="14621" xr:uid="{00000000-0005-0000-0000-0000A9510000}"/>
    <cellStyle name="Ввод  13 3 7 2" xfId="16191" xr:uid="{00000000-0005-0000-0000-0000AA510000}"/>
    <cellStyle name="Ввод  13 3 7 2 2" xfId="22016" xr:uid="{00000000-0005-0000-0000-0000AB510000}"/>
    <cellStyle name="Ввод  13 3 7 3" xfId="20501" xr:uid="{00000000-0005-0000-0000-0000AC510000}"/>
    <cellStyle name="Ввод  13 3 8" xfId="18980" xr:uid="{00000000-0005-0000-0000-0000AD510000}"/>
    <cellStyle name="Ввод  13 4" xfId="4305" xr:uid="{00000000-0005-0000-0000-0000AE510000}"/>
    <cellStyle name="Ввод  13 4 2" xfId="13292" xr:uid="{00000000-0005-0000-0000-0000AF510000}"/>
    <cellStyle name="Ввод  13 4 2 2" xfId="13942" xr:uid="{00000000-0005-0000-0000-0000B0510000}"/>
    <cellStyle name="Ввод  13 4 2 2 2" xfId="15577" xr:uid="{00000000-0005-0000-0000-0000B1510000}"/>
    <cellStyle name="Ввод  13 4 2 2 2 2" xfId="21402" xr:uid="{00000000-0005-0000-0000-0000B2510000}"/>
    <cellStyle name="Ввод  13 4 2 2 3" xfId="19878" xr:uid="{00000000-0005-0000-0000-0000B3510000}"/>
    <cellStyle name="Ввод  13 4 2 3" xfId="14236" xr:uid="{00000000-0005-0000-0000-0000B4510000}"/>
    <cellStyle name="Ввод  13 4 2 3 2" xfId="15830" xr:uid="{00000000-0005-0000-0000-0000B5510000}"/>
    <cellStyle name="Ввод  13 4 2 3 2 2" xfId="21655" xr:uid="{00000000-0005-0000-0000-0000B6510000}"/>
    <cellStyle name="Ввод  13 4 2 3 3" xfId="20133" xr:uid="{00000000-0005-0000-0000-0000B7510000}"/>
    <cellStyle name="Ввод  13 4 2 4" xfId="14489" xr:uid="{00000000-0005-0000-0000-0000B8510000}"/>
    <cellStyle name="Ввод  13 4 2 4 2" xfId="16083" xr:uid="{00000000-0005-0000-0000-0000B9510000}"/>
    <cellStyle name="Ввод  13 4 2 4 2 2" xfId="21908" xr:uid="{00000000-0005-0000-0000-0000BA510000}"/>
    <cellStyle name="Ввод  13 4 2 4 3" xfId="20386" xr:uid="{00000000-0005-0000-0000-0000BB510000}"/>
    <cellStyle name="Ввод  13 4 2 5" xfId="14937" xr:uid="{00000000-0005-0000-0000-0000BC510000}"/>
    <cellStyle name="Ввод  13 4 2 5 2" xfId="20765" xr:uid="{00000000-0005-0000-0000-0000BD510000}"/>
    <cellStyle name="Ввод  13 4 2 6" xfId="19234" xr:uid="{00000000-0005-0000-0000-0000BE510000}"/>
    <cellStyle name="Ввод  13 4 3" xfId="13182" xr:uid="{00000000-0005-0000-0000-0000BF510000}"/>
    <cellStyle name="Ввод  13 4 3 2" xfId="13833" xr:uid="{00000000-0005-0000-0000-0000C0510000}"/>
    <cellStyle name="Ввод  13 4 3 2 2" xfId="15468" xr:uid="{00000000-0005-0000-0000-0000C1510000}"/>
    <cellStyle name="Ввод  13 4 3 2 2 2" xfId="21293" xr:uid="{00000000-0005-0000-0000-0000C2510000}"/>
    <cellStyle name="Ввод  13 4 3 2 3" xfId="19769" xr:uid="{00000000-0005-0000-0000-0000C3510000}"/>
    <cellStyle name="Ввод  13 4 3 3" xfId="14127" xr:uid="{00000000-0005-0000-0000-0000C4510000}"/>
    <cellStyle name="Ввод  13 4 3 3 2" xfId="15721" xr:uid="{00000000-0005-0000-0000-0000C5510000}"/>
    <cellStyle name="Ввод  13 4 3 3 2 2" xfId="21546" xr:uid="{00000000-0005-0000-0000-0000C6510000}"/>
    <cellStyle name="Ввод  13 4 3 3 3" xfId="20024" xr:uid="{00000000-0005-0000-0000-0000C7510000}"/>
    <cellStyle name="Ввод  13 4 3 4" xfId="14380" xr:uid="{00000000-0005-0000-0000-0000C8510000}"/>
    <cellStyle name="Ввод  13 4 3 4 2" xfId="15974" xr:uid="{00000000-0005-0000-0000-0000C9510000}"/>
    <cellStyle name="Ввод  13 4 3 4 2 2" xfId="21799" xr:uid="{00000000-0005-0000-0000-0000CA510000}"/>
    <cellStyle name="Ввод  13 4 3 4 3" xfId="20277" xr:uid="{00000000-0005-0000-0000-0000CB510000}"/>
    <cellStyle name="Ввод  13 4 3 5" xfId="14828" xr:uid="{00000000-0005-0000-0000-0000CC510000}"/>
    <cellStyle name="Ввод  13 4 3 5 2" xfId="20656" xr:uid="{00000000-0005-0000-0000-0000CD510000}"/>
    <cellStyle name="Ввод  13 4 3 6" xfId="19125" xr:uid="{00000000-0005-0000-0000-0000CE510000}"/>
    <cellStyle name="Ввод  13 4 4" xfId="13558" xr:uid="{00000000-0005-0000-0000-0000CF510000}"/>
    <cellStyle name="Ввод  13 4 4 2" xfId="15195" xr:uid="{00000000-0005-0000-0000-0000D0510000}"/>
    <cellStyle name="Ввод  13 4 4 2 2" xfId="21020" xr:uid="{00000000-0005-0000-0000-0000D1510000}"/>
    <cellStyle name="Ввод  13 4 4 3" xfId="19496" xr:uid="{00000000-0005-0000-0000-0000D2510000}"/>
    <cellStyle name="Ввод  13 4 5" xfId="13441" xr:uid="{00000000-0005-0000-0000-0000D3510000}"/>
    <cellStyle name="Ввод  13 4 5 2" xfId="15078" xr:uid="{00000000-0005-0000-0000-0000D4510000}"/>
    <cellStyle name="Ввод  13 4 5 2 2" xfId="20903" xr:uid="{00000000-0005-0000-0000-0000D5510000}"/>
    <cellStyle name="Ввод  13 4 5 3" xfId="19379" xr:uid="{00000000-0005-0000-0000-0000D6510000}"/>
    <cellStyle name="Ввод  13 4 6" xfId="13510" xr:uid="{00000000-0005-0000-0000-0000D7510000}"/>
    <cellStyle name="Ввод  13 4 6 2" xfId="15147" xr:uid="{00000000-0005-0000-0000-0000D8510000}"/>
    <cellStyle name="Ввод  13 4 6 2 2" xfId="20972" xr:uid="{00000000-0005-0000-0000-0000D9510000}"/>
    <cellStyle name="Ввод  13 4 6 3" xfId="19448" xr:uid="{00000000-0005-0000-0000-0000DA510000}"/>
    <cellStyle name="Ввод  13 4 7" xfId="14622" xr:uid="{00000000-0005-0000-0000-0000DB510000}"/>
    <cellStyle name="Ввод  13 4 7 2" xfId="16192" xr:uid="{00000000-0005-0000-0000-0000DC510000}"/>
    <cellStyle name="Ввод  13 4 7 2 2" xfId="22017" xr:uid="{00000000-0005-0000-0000-0000DD510000}"/>
    <cellStyle name="Ввод  13 4 7 3" xfId="20502" xr:uid="{00000000-0005-0000-0000-0000DE510000}"/>
    <cellStyle name="Ввод  13 4 8" xfId="18981" xr:uid="{00000000-0005-0000-0000-0000DF510000}"/>
    <cellStyle name="Ввод  13 5" xfId="4306" xr:uid="{00000000-0005-0000-0000-0000E0510000}"/>
    <cellStyle name="Ввод  13 5 2" xfId="13293" xr:uid="{00000000-0005-0000-0000-0000E1510000}"/>
    <cellStyle name="Ввод  13 5 2 2" xfId="13943" xr:uid="{00000000-0005-0000-0000-0000E2510000}"/>
    <cellStyle name="Ввод  13 5 2 2 2" xfId="15578" xr:uid="{00000000-0005-0000-0000-0000E3510000}"/>
    <cellStyle name="Ввод  13 5 2 2 2 2" xfId="21403" xr:uid="{00000000-0005-0000-0000-0000E4510000}"/>
    <cellStyle name="Ввод  13 5 2 2 3" xfId="19879" xr:uid="{00000000-0005-0000-0000-0000E5510000}"/>
    <cellStyle name="Ввод  13 5 2 3" xfId="14237" xr:uid="{00000000-0005-0000-0000-0000E6510000}"/>
    <cellStyle name="Ввод  13 5 2 3 2" xfId="15831" xr:uid="{00000000-0005-0000-0000-0000E7510000}"/>
    <cellStyle name="Ввод  13 5 2 3 2 2" xfId="21656" xr:uid="{00000000-0005-0000-0000-0000E8510000}"/>
    <cellStyle name="Ввод  13 5 2 3 3" xfId="20134" xr:uid="{00000000-0005-0000-0000-0000E9510000}"/>
    <cellStyle name="Ввод  13 5 2 4" xfId="14490" xr:uid="{00000000-0005-0000-0000-0000EA510000}"/>
    <cellStyle name="Ввод  13 5 2 4 2" xfId="16084" xr:uid="{00000000-0005-0000-0000-0000EB510000}"/>
    <cellStyle name="Ввод  13 5 2 4 2 2" xfId="21909" xr:uid="{00000000-0005-0000-0000-0000EC510000}"/>
    <cellStyle name="Ввод  13 5 2 4 3" xfId="20387" xr:uid="{00000000-0005-0000-0000-0000ED510000}"/>
    <cellStyle name="Ввод  13 5 2 5" xfId="14938" xr:uid="{00000000-0005-0000-0000-0000EE510000}"/>
    <cellStyle name="Ввод  13 5 2 5 2" xfId="20766" xr:uid="{00000000-0005-0000-0000-0000EF510000}"/>
    <cellStyle name="Ввод  13 5 2 6" xfId="19235" xr:uid="{00000000-0005-0000-0000-0000F0510000}"/>
    <cellStyle name="Ввод  13 5 3" xfId="13183" xr:uid="{00000000-0005-0000-0000-0000F1510000}"/>
    <cellStyle name="Ввод  13 5 3 2" xfId="13834" xr:uid="{00000000-0005-0000-0000-0000F2510000}"/>
    <cellStyle name="Ввод  13 5 3 2 2" xfId="15469" xr:uid="{00000000-0005-0000-0000-0000F3510000}"/>
    <cellStyle name="Ввод  13 5 3 2 2 2" xfId="21294" xr:uid="{00000000-0005-0000-0000-0000F4510000}"/>
    <cellStyle name="Ввод  13 5 3 2 3" xfId="19770" xr:uid="{00000000-0005-0000-0000-0000F5510000}"/>
    <cellStyle name="Ввод  13 5 3 3" xfId="14128" xr:uid="{00000000-0005-0000-0000-0000F6510000}"/>
    <cellStyle name="Ввод  13 5 3 3 2" xfId="15722" xr:uid="{00000000-0005-0000-0000-0000F7510000}"/>
    <cellStyle name="Ввод  13 5 3 3 2 2" xfId="21547" xr:uid="{00000000-0005-0000-0000-0000F8510000}"/>
    <cellStyle name="Ввод  13 5 3 3 3" xfId="20025" xr:uid="{00000000-0005-0000-0000-0000F9510000}"/>
    <cellStyle name="Ввод  13 5 3 4" xfId="14381" xr:uid="{00000000-0005-0000-0000-0000FA510000}"/>
    <cellStyle name="Ввод  13 5 3 4 2" xfId="15975" xr:uid="{00000000-0005-0000-0000-0000FB510000}"/>
    <cellStyle name="Ввод  13 5 3 4 2 2" xfId="21800" xr:uid="{00000000-0005-0000-0000-0000FC510000}"/>
    <cellStyle name="Ввод  13 5 3 4 3" xfId="20278" xr:uid="{00000000-0005-0000-0000-0000FD510000}"/>
    <cellStyle name="Ввод  13 5 3 5" xfId="14829" xr:uid="{00000000-0005-0000-0000-0000FE510000}"/>
    <cellStyle name="Ввод  13 5 3 5 2" xfId="20657" xr:uid="{00000000-0005-0000-0000-0000FF510000}"/>
    <cellStyle name="Ввод  13 5 3 6" xfId="19126" xr:uid="{00000000-0005-0000-0000-000000520000}"/>
    <cellStyle name="Ввод  13 5 4" xfId="13559" xr:uid="{00000000-0005-0000-0000-000001520000}"/>
    <cellStyle name="Ввод  13 5 4 2" xfId="15196" xr:uid="{00000000-0005-0000-0000-000002520000}"/>
    <cellStyle name="Ввод  13 5 4 2 2" xfId="21021" xr:uid="{00000000-0005-0000-0000-000003520000}"/>
    <cellStyle name="Ввод  13 5 4 3" xfId="19497" xr:uid="{00000000-0005-0000-0000-000004520000}"/>
    <cellStyle name="Ввод  13 5 5" xfId="13440" xr:uid="{00000000-0005-0000-0000-000005520000}"/>
    <cellStyle name="Ввод  13 5 5 2" xfId="15077" xr:uid="{00000000-0005-0000-0000-000006520000}"/>
    <cellStyle name="Ввод  13 5 5 2 2" xfId="20902" xr:uid="{00000000-0005-0000-0000-000007520000}"/>
    <cellStyle name="Ввод  13 5 5 3" xfId="19378" xr:uid="{00000000-0005-0000-0000-000008520000}"/>
    <cellStyle name="Ввод  13 5 6" xfId="13511" xr:uid="{00000000-0005-0000-0000-000009520000}"/>
    <cellStyle name="Ввод  13 5 6 2" xfId="15148" xr:uid="{00000000-0005-0000-0000-00000A520000}"/>
    <cellStyle name="Ввод  13 5 6 2 2" xfId="20973" xr:uid="{00000000-0005-0000-0000-00000B520000}"/>
    <cellStyle name="Ввод  13 5 6 3" xfId="19449" xr:uid="{00000000-0005-0000-0000-00000C520000}"/>
    <cellStyle name="Ввод  13 5 7" xfId="14623" xr:uid="{00000000-0005-0000-0000-00000D520000}"/>
    <cellStyle name="Ввод  13 5 7 2" xfId="16193" xr:uid="{00000000-0005-0000-0000-00000E520000}"/>
    <cellStyle name="Ввод  13 5 7 2 2" xfId="22018" xr:uid="{00000000-0005-0000-0000-00000F520000}"/>
    <cellStyle name="Ввод  13 5 7 3" xfId="20503" xr:uid="{00000000-0005-0000-0000-000010520000}"/>
    <cellStyle name="Ввод  13 5 8" xfId="18982" xr:uid="{00000000-0005-0000-0000-000011520000}"/>
    <cellStyle name="Ввод  13 6" xfId="4307" xr:uid="{00000000-0005-0000-0000-000012520000}"/>
    <cellStyle name="Ввод  13 6 2" xfId="13294" xr:uid="{00000000-0005-0000-0000-000013520000}"/>
    <cellStyle name="Ввод  13 6 2 2" xfId="13944" xr:uid="{00000000-0005-0000-0000-000014520000}"/>
    <cellStyle name="Ввод  13 6 2 2 2" xfId="15579" xr:uid="{00000000-0005-0000-0000-000015520000}"/>
    <cellStyle name="Ввод  13 6 2 2 2 2" xfId="21404" xr:uid="{00000000-0005-0000-0000-000016520000}"/>
    <cellStyle name="Ввод  13 6 2 2 3" xfId="19880" xr:uid="{00000000-0005-0000-0000-000017520000}"/>
    <cellStyle name="Ввод  13 6 2 3" xfId="14238" xr:uid="{00000000-0005-0000-0000-000018520000}"/>
    <cellStyle name="Ввод  13 6 2 3 2" xfId="15832" xr:uid="{00000000-0005-0000-0000-000019520000}"/>
    <cellStyle name="Ввод  13 6 2 3 2 2" xfId="21657" xr:uid="{00000000-0005-0000-0000-00001A520000}"/>
    <cellStyle name="Ввод  13 6 2 3 3" xfId="20135" xr:uid="{00000000-0005-0000-0000-00001B520000}"/>
    <cellStyle name="Ввод  13 6 2 4" xfId="14491" xr:uid="{00000000-0005-0000-0000-00001C520000}"/>
    <cellStyle name="Ввод  13 6 2 4 2" xfId="16085" xr:uid="{00000000-0005-0000-0000-00001D520000}"/>
    <cellStyle name="Ввод  13 6 2 4 2 2" xfId="21910" xr:uid="{00000000-0005-0000-0000-00001E520000}"/>
    <cellStyle name="Ввод  13 6 2 4 3" xfId="20388" xr:uid="{00000000-0005-0000-0000-00001F520000}"/>
    <cellStyle name="Ввод  13 6 2 5" xfId="14939" xr:uid="{00000000-0005-0000-0000-000020520000}"/>
    <cellStyle name="Ввод  13 6 2 5 2" xfId="20767" xr:uid="{00000000-0005-0000-0000-000021520000}"/>
    <cellStyle name="Ввод  13 6 2 6" xfId="19236" xr:uid="{00000000-0005-0000-0000-000022520000}"/>
    <cellStyle name="Ввод  13 6 3" xfId="13184" xr:uid="{00000000-0005-0000-0000-000023520000}"/>
    <cellStyle name="Ввод  13 6 3 2" xfId="13835" xr:uid="{00000000-0005-0000-0000-000024520000}"/>
    <cellStyle name="Ввод  13 6 3 2 2" xfId="15470" xr:uid="{00000000-0005-0000-0000-000025520000}"/>
    <cellStyle name="Ввод  13 6 3 2 2 2" xfId="21295" xr:uid="{00000000-0005-0000-0000-000026520000}"/>
    <cellStyle name="Ввод  13 6 3 2 3" xfId="19771" xr:uid="{00000000-0005-0000-0000-000027520000}"/>
    <cellStyle name="Ввод  13 6 3 3" xfId="14129" xr:uid="{00000000-0005-0000-0000-000028520000}"/>
    <cellStyle name="Ввод  13 6 3 3 2" xfId="15723" xr:uid="{00000000-0005-0000-0000-000029520000}"/>
    <cellStyle name="Ввод  13 6 3 3 2 2" xfId="21548" xr:uid="{00000000-0005-0000-0000-00002A520000}"/>
    <cellStyle name="Ввод  13 6 3 3 3" xfId="20026" xr:uid="{00000000-0005-0000-0000-00002B520000}"/>
    <cellStyle name="Ввод  13 6 3 4" xfId="14382" xr:uid="{00000000-0005-0000-0000-00002C520000}"/>
    <cellStyle name="Ввод  13 6 3 4 2" xfId="15976" xr:uid="{00000000-0005-0000-0000-00002D520000}"/>
    <cellStyle name="Ввод  13 6 3 4 2 2" xfId="21801" xr:uid="{00000000-0005-0000-0000-00002E520000}"/>
    <cellStyle name="Ввод  13 6 3 4 3" xfId="20279" xr:uid="{00000000-0005-0000-0000-00002F520000}"/>
    <cellStyle name="Ввод  13 6 3 5" xfId="14830" xr:uid="{00000000-0005-0000-0000-000030520000}"/>
    <cellStyle name="Ввод  13 6 3 5 2" xfId="20658" xr:uid="{00000000-0005-0000-0000-000031520000}"/>
    <cellStyle name="Ввод  13 6 3 6" xfId="19127" xr:uid="{00000000-0005-0000-0000-000032520000}"/>
    <cellStyle name="Ввод  13 6 4" xfId="13560" xr:uid="{00000000-0005-0000-0000-000033520000}"/>
    <cellStyle name="Ввод  13 6 4 2" xfId="15197" xr:uid="{00000000-0005-0000-0000-000034520000}"/>
    <cellStyle name="Ввод  13 6 4 2 2" xfId="21022" xr:uid="{00000000-0005-0000-0000-000035520000}"/>
    <cellStyle name="Ввод  13 6 4 3" xfId="19498" xr:uid="{00000000-0005-0000-0000-000036520000}"/>
    <cellStyle name="Ввод  13 6 5" xfId="13439" xr:uid="{00000000-0005-0000-0000-000037520000}"/>
    <cellStyle name="Ввод  13 6 5 2" xfId="15076" xr:uid="{00000000-0005-0000-0000-000038520000}"/>
    <cellStyle name="Ввод  13 6 5 2 2" xfId="20901" xr:uid="{00000000-0005-0000-0000-000039520000}"/>
    <cellStyle name="Ввод  13 6 5 3" xfId="19377" xr:uid="{00000000-0005-0000-0000-00003A520000}"/>
    <cellStyle name="Ввод  13 6 6" xfId="13512" xr:uid="{00000000-0005-0000-0000-00003B520000}"/>
    <cellStyle name="Ввод  13 6 6 2" xfId="15149" xr:uid="{00000000-0005-0000-0000-00003C520000}"/>
    <cellStyle name="Ввод  13 6 6 2 2" xfId="20974" xr:uid="{00000000-0005-0000-0000-00003D520000}"/>
    <cellStyle name="Ввод  13 6 6 3" xfId="19450" xr:uid="{00000000-0005-0000-0000-00003E520000}"/>
    <cellStyle name="Ввод  13 6 7" xfId="14624" xr:uid="{00000000-0005-0000-0000-00003F520000}"/>
    <cellStyle name="Ввод  13 6 7 2" xfId="16194" xr:uid="{00000000-0005-0000-0000-000040520000}"/>
    <cellStyle name="Ввод  13 6 7 2 2" xfId="22019" xr:uid="{00000000-0005-0000-0000-000041520000}"/>
    <cellStyle name="Ввод  13 6 7 3" xfId="20504" xr:uid="{00000000-0005-0000-0000-000042520000}"/>
    <cellStyle name="Ввод  13 6 8" xfId="18983" xr:uid="{00000000-0005-0000-0000-000043520000}"/>
    <cellStyle name="Ввод  13 7" xfId="4308" xr:uid="{00000000-0005-0000-0000-000044520000}"/>
    <cellStyle name="Ввод  13 7 2" xfId="13295" xr:uid="{00000000-0005-0000-0000-000045520000}"/>
    <cellStyle name="Ввод  13 7 2 2" xfId="13945" xr:uid="{00000000-0005-0000-0000-000046520000}"/>
    <cellStyle name="Ввод  13 7 2 2 2" xfId="15580" xr:uid="{00000000-0005-0000-0000-000047520000}"/>
    <cellStyle name="Ввод  13 7 2 2 2 2" xfId="21405" xr:uid="{00000000-0005-0000-0000-000048520000}"/>
    <cellStyle name="Ввод  13 7 2 2 3" xfId="19881" xr:uid="{00000000-0005-0000-0000-000049520000}"/>
    <cellStyle name="Ввод  13 7 2 3" xfId="14239" xr:uid="{00000000-0005-0000-0000-00004A520000}"/>
    <cellStyle name="Ввод  13 7 2 3 2" xfId="15833" xr:uid="{00000000-0005-0000-0000-00004B520000}"/>
    <cellStyle name="Ввод  13 7 2 3 2 2" xfId="21658" xr:uid="{00000000-0005-0000-0000-00004C520000}"/>
    <cellStyle name="Ввод  13 7 2 3 3" xfId="20136" xr:uid="{00000000-0005-0000-0000-00004D520000}"/>
    <cellStyle name="Ввод  13 7 2 4" xfId="14492" xr:uid="{00000000-0005-0000-0000-00004E520000}"/>
    <cellStyle name="Ввод  13 7 2 4 2" xfId="16086" xr:uid="{00000000-0005-0000-0000-00004F520000}"/>
    <cellStyle name="Ввод  13 7 2 4 2 2" xfId="21911" xr:uid="{00000000-0005-0000-0000-000050520000}"/>
    <cellStyle name="Ввод  13 7 2 4 3" xfId="20389" xr:uid="{00000000-0005-0000-0000-000051520000}"/>
    <cellStyle name="Ввод  13 7 2 5" xfId="14940" xr:uid="{00000000-0005-0000-0000-000052520000}"/>
    <cellStyle name="Ввод  13 7 2 5 2" xfId="20768" xr:uid="{00000000-0005-0000-0000-000053520000}"/>
    <cellStyle name="Ввод  13 7 2 6" xfId="19237" xr:uid="{00000000-0005-0000-0000-000054520000}"/>
    <cellStyle name="Ввод  13 7 3" xfId="13185" xr:uid="{00000000-0005-0000-0000-000055520000}"/>
    <cellStyle name="Ввод  13 7 3 2" xfId="13836" xr:uid="{00000000-0005-0000-0000-000056520000}"/>
    <cellStyle name="Ввод  13 7 3 2 2" xfId="15471" xr:uid="{00000000-0005-0000-0000-000057520000}"/>
    <cellStyle name="Ввод  13 7 3 2 2 2" xfId="21296" xr:uid="{00000000-0005-0000-0000-000058520000}"/>
    <cellStyle name="Ввод  13 7 3 2 3" xfId="19772" xr:uid="{00000000-0005-0000-0000-000059520000}"/>
    <cellStyle name="Ввод  13 7 3 3" xfId="14130" xr:uid="{00000000-0005-0000-0000-00005A520000}"/>
    <cellStyle name="Ввод  13 7 3 3 2" xfId="15724" xr:uid="{00000000-0005-0000-0000-00005B520000}"/>
    <cellStyle name="Ввод  13 7 3 3 2 2" xfId="21549" xr:uid="{00000000-0005-0000-0000-00005C520000}"/>
    <cellStyle name="Ввод  13 7 3 3 3" xfId="20027" xr:uid="{00000000-0005-0000-0000-00005D520000}"/>
    <cellStyle name="Ввод  13 7 3 4" xfId="14383" xr:uid="{00000000-0005-0000-0000-00005E520000}"/>
    <cellStyle name="Ввод  13 7 3 4 2" xfId="15977" xr:uid="{00000000-0005-0000-0000-00005F520000}"/>
    <cellStyle name="Ввод  13 7 3 4 2 2" xfId="21802" xr:uid="{00000000-0005-0000-0000-000060520000}"/>
    <cellStyle name="Ввод  13 7 3 4 3" xfId="20280" xr:uid="{00000000-0005-0000-0000-000061520000}"/>
    <cellStyle name="Ввод  13 7 3 5" xfId="14831" xr:uid="{00000000-0005-0000-0000-000062520000}"/>
    <cellStyle name="Ввод  13 7 3 5 2" xfId="20659" xr:uid="{00000000-0005-0000-0000-000063520000}"/>
    <cellStyle name="Ввод  13 7 3 6" xfId="19128" xr:uid="{00000000-0005-0000-0000-000064520000}"/>
    <cellStyle name="Ввод  13 7 4" xfId="13561" xr:uid="{00000000-0005-0000-0000-000065520000}"/>
    <cellStyle name="Ввод  13 7 4 2" xfId="15198" xr:uid="{00000000-0005-0000-0000-000066520000}"/>
    <cellStyle name="Ввод  13 7 4 2 2" xfId="21023" xr:uid="{00000000-0005-0000-0000-000067520000}"/>
    <cellStyle name="Ввод  13 7 4 3" xfId="19499" xr:uid="{00000000-0005-0000-0000-000068520000}"/>
    <cellStyle name="Ввод  13 7 5" xfId="13438" xr:uid="{00000000-0005-0000-0000-000069520000}"/>
    <cellStyle name="Ввод  13 7 5 2" xfId="15075" xr:uid="{00000000-0005-0000-0000-00006A520000}"/>
    <cellStyle name="Ввод  13 7 5 2 2" xfId="20900" xr:uid="{00000000-0005-0000-0000-00006B520000}"/>
    <cellStyle name="Ввод  13 7 5 3" xfId="19376" xr:uid="{00000000-0005-0000-0000-00006C520000}"/>
    <cellStyle name="Ввод  13 7 6" xfId="13513" xr:uid="{00000000-0005-0000-0000-00006D520000}"/>
    <cellStyle name="Ввод  13 7 6 2" xfId="15150" xr:uid="{00000000-0005-0000-0000-00006E520000}"/>
    <cellStyle name="Ввод  13 7 6 2 2" xfId="20975" xr:uid="{00000000-0005-0000-0000-00006F520000}"/>
    <cellStyle name="Ввод  13 7 6 3" xfId="19451" xr:uid="{00000000-0005-0000-0000-000070520000}"/>
    <cellStyle name="Ввод  13 7 7" xfId="14625" xr:uid="{00000000-0005-0000-0000-000071520000}"/>
    <cellStyle name="Ввод  13 7 7 2" xfId="16195" xr:uid="{00000000-0005-0000-0000-000072520000}"/>
    <cellStyle name="Ввод  13 7 7 2 2" xfId="22020" xr:uid="{00000000-0005-0000-0000-000073520000}"/>
    <cellStyle name="Ввод  13 7 7 3" xfId="20505" xr:uid="{00000000-0005-0000-0000-000074520000}"/>
    <cellStyle name="Ввод  13 7 8" xfId="18984" xr:uid="{00000000-0005-0000-0000-000075520000}"/>
    <cellStyle name="Ввод  13 8" xfId="4309" xr:uid="{00000000-0005-0000-0000-000076520000}"/>
    <cellStyle name="Ввод  13 8 2" xfId="13296" xr:uid="{00000000-0005-0000-0000-000077520000}"/>
    <cellStyle name="Ввод  13 8 2 2" xfId="13946" xr:uid="{00000000-0005-0000-0000-000078520000}"/>
    <cellStyle name="Ввод  13 8 2 2 2" xfId="15581" xr:uid="{00000000-0005-0000-0000-000079520000}"/>
    <cellStyle name="Ввод  13 8 2 2 2 2" xfId="21406" xr:uid="{00000000-0005-0000-0000-00007A520000}"/>
    <cellStyle name="Ввод  13 8 2 2 3" xfId="19882" xr:uid="{00000000-0005-0000-0000-00007B520000}"/>
    <cellStyle name="Ввод  13 8 2 3" xfId="14240" xr:uid="{00000000-0005-0000-0000-00007C520000}"/>
    <cellStyle name="Ввод  13 8 2 3 2" xfId="15834" xr:uid="{00000000-0005-0000-0000-00007D520000}"/>
    <cellStyle name="Ввод  13 8 2 3 2 2" xfId="21659" xr:uid="{00000000-0005-0000-0000-00007E520000}"/>
    <cellStyle name="Ввод  13 8 2 3 3" xfId="20137" xr:uid="{00000000-0005-0000-0000-00007F520000}"/>
    <cellStyle name="Ввод  13 8 2 4" xfId="14493" xr:uid="{00000000-0005-0000-0000-000080520000}"/>
    <cellStyle name="Ввод  13 8 2 4 2" xfId="16087" xr:uid="{00000000-0005-0000-0000-000081520000}"/>
    <cellStyle name="Ввод  13 8 2 4 2 2" xfId="21912" xr:uid="{00000000-0005-0000-0000-000082520000}"/>
    <cellStyle name="Ввод  13 8 2 4 3" xfId="20390" xr:uid="{00000000-0005-0000-0000-000083520000}"/>
    <cellStyle name="Ввод  13 8 2 5" xfId="14941" xr:uid="{00000000-0005-0000-0000-000084520000}"/>
    <cellStyle name="Ввод  13 8 2 5 2" xfId="20769" xr:uid="{00000000-0005-0000-0000-000085520000}"/>
    <cellStyle name="Ввод  13 8 2 6" xfId="19238" xr:uid="{00000000-0005-0000-0000-000086520000}"/>
    <cellStyle name="Ввод  13 8 3" xfId="13186" xr:uid="{00000000-0005-0000-0000-000087520000}"/>
    <cellStyle name="Ввод  13 8 3 2" xfId="13837" xr:uid="{00000000-0005-0000-0000-000088520000}"/>
    <cellStyle name="Ввод  13 8 3 2 2" xfId="15472" xr:uid="{00000000-0005-0000-0000-000089520000}"/>
    <cellStyle name="Ввод  13 8 3 2 2 2" xfId="21297" xr:uid="{00000000-0005-0000-0000-00008A520000}"/>
    <cellStyle name="Ввод  13 8 3 2 3" xfId="19773" xr:uid="{00000000-0005-0000-0000-00008B520000}"/>
    <cellStyle name="Ввод  13 8 3 3" xfId="14131" xr:uid="{00000000-0005-0000-0000-00008C520000}"/>
    <cellStyle name="Ввод  13 8 3 3 2" xfId="15725" xr:uid="{00000000-0005-0000-0000-00008D520000}"/>
    <cellStyle name="Ввод  13 8 3 3 2 2" xfId="21550" xr:uid="{00000000-0005-0000-0000-00008E520000}"/>
    <cellStyle name="Ввод  13 8 3 3 3" xfId="20028" xr:uid="{00000000-0005-0000-0000-00008F520000}"/>
    <cellStyle name="Ввод  13 8 3 4" xfId="14384" xr:uid="{00000000-0005-0000-0000-000090520000}"/>
    <cellStyle name="Ввод  13 8 3 4 2" xfId="15978" xr:uid="{00000000-0005-0000-0000-000091520000}"/>
    <cellStyle name="Ввод  13 8 3 4 2 2" xfId="21803" xr:uid="{00000000-0005-0000-0000-000092520000}"/>
    <cellStyle name="Ввод  13 8 3 4 3" xfId="20281" xr:uid="{00000000-0005-0000-0000-000093520000}"/>
    <cellStyle name="Ввод  13 8 3 5" xfId="14832" xr:uid="{00000000-0005-0000-0000-000094520000}"/>
    <cellStyle name="Ввод  13 8 3 5 2" xfId="20660" xr:uid="{00000000-0005-0000-0000-000095520000}"/>
    <cellStyle name="Ввод  13 8 3 6" xfId="19129" xr:uid="{00000000-0005-0000-0000-000096520000}"/>
    <cellStyle name="Ввод  13 8 4" xfId="13562" xr:uid="{00000000-0005-0000-0000-000097520000}"/>
    <cellStyle name="Ввод  13 8 4 2" xfId="15199" xr:uid="{00000000-0005-0000-0000-000098520000}"/>
    <cellStyle name="Ввод  13 8 4 2 2" xfId="21024" xr:uid="{00000000-0005-0000-0000-000099520000}"/>
    <cellStyle name="Ввод  13 8 4 3" xfId="19500" xr:uid="{00000000-0005-0000-0000-00009A520000}"/>
    <cellStyle name="Ввод  13 8 5" xfId="13437" xr:uid="{00000000-0005-0000-0000-00009B520000}"/>
    <cellStyle name="Ввод  13 8 5 2" xfId="15074" xr:uid="{00000000-0005-0000-0000-00009C520000}"/>
    <cellStyle name="Ввод  13 8 5 2 2" xfId="20899" xr:uid="{00000000-0005-0000-0000-00009D520000}"/>
    <cellStyle name="Ввод  13 8 5 3" xfId="19375" xr:uid="{00000000-0005-0000-0000-00009E520000}"/>
    <cellStyle name="Ввод  13 8 6" xfId="13514" xr:uid="{00000000-0005-0000-0000-00009F520000}"/>
    <cellStyle name="Ввод  13 8 6 2" xfId="15151" xr:uid="{00000000-0005-0000-0000-0000A0520000}"/>
    <cellStyle name="Ввод  13 8 6 2 2" xfId="20976" xr:uid="{00000000-0005-0000-0000-0000A1520000}"/>
    <cellStyle name="Ввод  13 8 6 3" xfId="19452" xr:uid="{00000000-0005-0000-0000-0000A2520000}"/>
    <cellStyle name="Ввод  13 8 7" xfId="14626" xr:uid="{00000000-0005-0000-0000-0000A3520000}"/>
    <cellStyle name="Ввод  13 8 7 2" xfId="16196" xr:uid="{00000000-0005-0000-0000-0000A4520000}"/>
    <cellStyle name="Ввод  13 8 7 2 2" xfId="22021" xr:uid="{00000000-0005-0000-0000-0000A5520000}"/>
    <cellStyle name="Ввод  13 8 7 3" xfId="20506" xr:uid="{00000000-0005-0000-0000-0000A6520000}"/>
    <cellStyle name="Ввод  13 8 8" xfId="18985" xr:uid="{00000000-0005-0000-0000-0000A7520000}"/>
    <cellStyle name="Ввод  13 9" xfId="4310" xr:uid="{00000000-0005-0000-0000-0000A8520000}"/>
    <cellStyle name="Ввод  13 9 2" xfId="13297" xr:uid="{00000000-0005-0000-0000-0000A9520000}"/>
    <cellStyle name="Ввод  13 9 2 2" xfId="13947" xr:uid="{00000000-0005-0000-0000-0000AA520000}"/>
    <cellStyle name="Ввод  13 9 2 2 2" xfId="15582" xr:uid="{00000000-0005-0000-0000-0000AB520000}"/>
    <cellStyle name="Ввод  13 9 2 2 2 2" xfId="21407" xr:uid="{00000000-0005-0000-0000-0000AC520000}"/>
    <cellStyle name="Ввод  13 9 2 2 3" xfId="19883" xr:uid="{00000000-0005-0000-0000-0000AD520000}"/>
    <cellStyle name="Ввод  13 9 2 3" xfId="14241" xr:uid="{00000000-0005-0000-0000-0000AE520000}"/>
    <cellStyle name="Ввод  13 9 2 3 2" xfId="15835" xr:uid="{00000000-0005-0000-0000-0000AF520000}"/>
    <cellStyle name="Ввод  13 9 2 3 2 2" xfId="21660" xr:uid="{00000000-0005-0000-0000-0000B0520000}"/>
    <cellStyle name="Ввод  13 9 2 3 3" xfId="20138" xr:uid="{00000000-0005-0000-0000-0000B1520000}"/>
    <cellStyle name="Ввод  13 9 2 4" xfId="14494" xr:uid="{00000000-0005-0000-0000-0000B2520000}"/>
    <cellStyle name="Ввод  13 9 2 4 2" xfId="16088" xr:uid="{00000000-0005-0000-0000-0000B3520000}"/>
    <cellStyle name="Ввод  13 9 2 4 2 2" xfId="21913" xr:uid="{00000000-0005-0000-0000-0000B4520000}"/>
    <cellStyle name="Ввод  13 9 2 4 3" xfId="20391" xr:uid="{00000000-0005-0000-0000-0000B5520000}"/>
    <cellStyle name="Ввод  13 9 2 5" xfId="14942" xr:uid="{00000000-0005-0000-0000-0000B6520000}"/>
    <cellStyle name="Ввод  13 9 2 5 2" xfId="20770" xr:uid="{00000000-0005-0000-0000-0000B7520000}"/>
    <cellStyle name="Ввод  13 9 2 6" xfId="19239" xr:uid="{00000000-0005-0000-0000-0000B8520000}"/>
    <cellStyle name="Ввод  13 9 3" xfId="13187" xr:uid="{00000000-0005-0000-0000-0000B9520000}"/>
    <cellStyle name="Ввод  13 9 3 2" xfId="13838" xr:uid="{00000000-0005-0000-0000-0000BA520000}"/>
    <cellStyle name="Ввод  13 9 3 2 2" xfId="15473" xr:uid="{00000000-0005-0000-0000-0000BB520000}"/>
    <cellStyle name="Ввод  13 9 3 2 2 2" xfId="21298" xr:uid="{00000000-0005-0000-0000-0000BC520000}"/>
    <cellStyle name="Ввод  13 9 3 2 3" xfId="19774" xr:uid="{00000000-0005-0000-0000-0000BD520000}"/>
    <cellStyle name="Ввод  13 9 3 3" xfId="14132" xr:uid="{00000000-0005-0000-0000-0000BE520000}"/>
    <cellStyle name="Ввод  13 9 3 3 2" xfId="15726" xr:uid="{00000000-0005-0000-0000-0000BF520000}"/>
    <cellStyle name="Ввод  13 9 3 3 2 2" xfId="21551" xr:uid="{00000000-0005-0000-0000-0000C0520000}"/>
    <cellStyle name="Ввод  13 9 3 3 3" xfId="20029" xr:uid="{00000000-0005-0000-0000-0000C1520000}"/>
    <cellStyle name="Ввод  13 9 3 4" xfId="14385" xr:uid="{00000000-0005-0000-0000-0000C2520000}"/>
    <cellStyle name="Ввод  13 9 3 4 2" xfId="15979" xr:uid="{00000000-0005-0000-0000-0000C3520000}"/>
    <cellStyle name="Ввод  13 9 3 4 2 2" xfId="21804" xr:uid="{00000000-0005-0000-0000-0000C4520000}"/>
    <cellStyle name="Ввод  13 9 3 4 3" xfId="20282" xr:uid="{00000000-0005-0000-0000-0000C5520000}"/>
    <cellStyle name="Ввод  13 9 3 5" xfId="14833" xr:uid="{00000000-0005-0000-0000-0000C6520000}"/>
    <cellStyle name="Ввод  13 9 3 5 2" xfId="20661" xr:uid="{00000000-0005-0000-0000-0000C7520000}"/>
    <cellStyle name="Ввод  13 9 3 6" xfId="19130" xr:uid="{00000000-0005-0000-0000-0000C8520000}"/>
    <cellStyle name="Ввод  13 9 4" xfId="13563" xr:uid="{00000000-0005-0000-0000-0000C9520000}"/>
    <cellStyle name="Ввод  13 9 4 2" xfId="15200" xr:uid="{00000000-0005-0000-0000-0000CA520000}"/>
    <cellStyle name="Ввод  13 9 4 2 2" xfId="21025" xr:uid="{00000000-0005-0000-0000-0000CB520000}"/>
    <cellStyle name="Ввод  13 9 4 3" xfId="19501" xr:uid="{00000000-0005-0000-0000-0000CC520000}"/>
    <cellStyle name="Ввод  13 9 5" xfId="13436" xr:uid="{00000000-0005-0000-0000-0000CD520000}"/>
    <cellStyle name="Ввод  13 9 5 2" xfId="15073" xr:uid="{00000000-0005-0000-0000-0000CE520000}"/>
    <cellStyle name="Ввод  13 9 5 2 2" xfId="20898" xr:uid="{00000000-0005-0000-0000-0000CF520000}"/>
    <cellStyle name="Ввод  13 9 5 3" xfId="19374" xr:uid="{00000000-0005-0000-0000-0000D0520000}"/>
    <cellStyle name="Ввод  13 9 6" xfId="13515" xr:uid="{00000000-0005-0000-0000-0000D1520000}"/>
    <cellStyle name="Ввод  13 9 6 2" xfId="15152" xr:uid="{00000000-0005-0000-0000-0000D2520000}"/>
    <cellStyle name="Ввод  13 9 6 2 2" xfId="20977" xr:uid="{00000000-0005-0000-0000-0000D3520000}"/>
    <cellStyle name="Ввод  13 9 6 3" xfId="19453" xr:uid="{00000000-0005-0000-0000-0000D4520000}"/>
    <cellStyle name="Ввод  13 9 7" xfId="14627" xr:uid="{00000000-0005-0000-0000-0000D5520000}"/>
    <cellStyle name="Ввод  13 9 7 2" xfId="16197" xr:uid="{00000000-0005-0000-0000-0000D6520000}"/>
    <cellStyle name="Ввод  13 9 7 2 2" xfId="22022" xr:uid="{00000000-0005-0000-0000-0000D7520000}"/>
    <cellStyle name="Ввод  13 9 7 3" xfId="20507" xr:uid="{00000000-0005-0000-0000-0000D8520000}"/>
    <cellStyle name="Ввод  13 9 8" xfId="18986" xr:uid="{00000000-0005-0000-0000-0000D9520000}"/>
    <cellStyle name="Ввод  14" xfId="4311" xr:uid="{00000000-0005-0000-0000-0000DA520000}"/>
    <cellStyle name="Ввод  14 10" xfId="4312" xr:uid="{00000000-0005-0000-0000-0000DB520000}"/>
    <cellStyle name="Ввод  14 10 2" xfId="13299" xr:uid="{00000000-0005-0000-0000-0000DC520000}"/>
    <cellStyle name="Ввод  14 10 2 2" xfId="13949" xr:uid="{00000000-0005-0000-0000-0000DD520000}"/>
    <cellStyle name="Ввод  14 10 2 2 2" xfId="15584" xr:uid="{00000000-0005-0000-0000-0000DE520000}"/>
    <cellStyle name="Ввод  14 10 2 2 2 2" xfId="21409" xr:uid="{00000000-0005-0000-0000-0000DF520000}"/>
    <cellStyle name="Ввод  14 10 2 2 3" xfId="19885" xr:uid="{00000000-0005-0000-0000-0000E0520000}"/>
    <cellStyle name="Ввод  14 10 2 3" xfId="14243" xr:uid="{00000000-0005-0000-0000-0000E1520000}"/>
    <cellStyle name="Ввод  14 10 2 3 2" xfId="15837" xr:uid="{00000000-0005-0000-0000-0000E2520000}"/>
    <cellStyle name="Ввод  14 10 2 3 2 2" xfId="21662" xr:uid="{00000000-0005-0000-0000-0000E3520000}"/>
    <cellStyle name="Ввод  14 10 2 3 3" xfId="20140" xr:uid="{00000000-0005-0000-0000-0000E4520000}"/>
    <cellStyle name="Ввод  14 10 2 4" xfId="14496" xr:uid="{00000000-0005-0000-0000-0000E5520000}"/>
    <cellStyle name="Ввод  14 10 2 4 2" xfId="16090" xr:uid="{00000000-0005-0000-0000-0000E6520000}"/>
    <cellStyle name="Ввод  14 10 2 4 2 2" xfId="21915" xr:uid="{00000000-0005-0000-0000-0000E7520000}"/>
    <cellStyle name="Ввод  14 10 2 4 3" xfId="20393" xr:uid="{00000000-0005-0000-0000-0000E8520000}"/>
    <cellStyle name="Ввод  14 10 2 5" xfId="14944" xr:uid="{00000000-0005-0000-0000-0000E9520000}"/>
    <cellStyle name="Ввод  14 10 2 5 2" xfId="20772" xr:uid="{00000000-0005-0000-0000-0000EA520000}"/>
    <cellStyle name="Ввод  14 10 2 6" xfId="19241" xr:uid="{00000000-0005-0000-0000-0000EB520000}"/>
    <cellStyle name="Ввод  14 10 3" xfId="13189" xr:uid="{00000000-0005-0000-0000-0000EC520000}"/>
    <cellStyle name="Ввод  14 10 3 2" xfId="13840" xr:uid="{00000000-0005-0000-0000-0000ED520000}"/>
    <cellStyle name="Ввод  14 10 3 2 2" xfId="15475" xr:uid="{00000000-0005-0000-0000-0000EE520000}"/>
    <cellStyle name="Ввод  14 10 3 2 2 2" xfId="21300" xr:uid="{00000000-0005-0000-0000-0000EF520000}"/>
    <cellStyle name="Ввод  14 10 3 2 3" xfId="19776" xr:uid="{00000000-0005-0000-0000-0000F0520000}"/>
    <cellStyle name="Ввод  14 10 3 3" xfId="14134" xr:uid="{00000000-0005-0000-0000-0000F1520000}"/>
    <cellStyle name="Ввод  14 10 3 3 2" xfId="15728" xr:uid="{00000000-0005-0000-0000-0000F2520000}"/>
    <cellStyle name="Ввод  14 10 3 3 2 2" xfId="21553" xr:uid="{00000000-0005-0000-0000-0000F3520000}"/>
    <cellStyle name="Ввод  14 10 3 3 3" xfId="20031" xr:uid="{00000000-0005-0000-0000-0000F4520000}"/>
    <cellStyle name="Ввод  14 10 3 4" xfId="14387" xr:uid="{00000000-0005-0000-0000-0000F5520000}"/>
    <cellStyle name="Ввод  14 10 3 4 2" xfId="15981" xr:uid="{00000000-0005-0000-0000-0000F6520000}"/>
    <cellStyle name="Ввод  14 10 3 4 2 2" xfId="21806" xr:uid="{00000000-0005-0000-0000-0000F7520000}"/>
    <cellStyle name="Ввод  14 10 3 4 3" xfId="20284" xr:uid="{00000000-0005-0000-0000-0000F8520000}"/>
    <cellStyle name="Ввод  14 10 3 5" xfId="14835" xr:uid="{00000000-0005-0000-0000-0000F9520000}"/>
    <cellStyle name="Ввод  14 10 3 5 2" xfId="20663" xr:uid="{00000000-0005-0000-0000-0000FA520000}"/>
    <cellStyle name="Ввод  14 10 3 6" xfId="19132" xr:uid="{00000000-0005-0000-0000-0000FB520000}"/>
    <cellStyle name="Ввод  14 10 4" xfId="13565" xr:uid="{00000000-0005-0000-0000-0000FC520000}"/>
    <cellStyle name="Ввод  14 10 4 2" xfId="15202" xr:uid="{00000000-0005-0000-0000-0000FD520000}"/>
    <cellStyle name="Ввод  14 10 4 2 2" xfId="21027" xr:uid="{00000000-0005-0000-0000-0000FE520000}"/>
    <cellStyle name="Ввод  14 10 4 3" xfId="19503" xr:uid="{00000000-0005-0000-0000-0000FF520000}"/>
    <cellStyle name="Ввод  14 10 5" xfId="13434" xr:uid="{00000000-0005-0000-0000-000000530000}"/>
    <cellStyle name="Ввод  14 10 5 2" xfId="15071" xr:uid="{00000000-0005-0000-0000-000001530000}"/>
    <cellStyle name="Ввод  14 10 5 2 2" xfId="20896" xr:uid="{00000000-0005-0000-0000-000002530000}"/>
    <cellStyle name="Ввод  14 10 5 3" xfId="19372" xr:uid="{00000000-0005-0000-0000-000003530000}"/>
    <cellStyle name="Ввод  14 10 6" xfId="13517" xr:uid="{00000000-0005-0000-0000-000004530000}"/>
    <cellStyle name="Ввод  14 10 6 2" xfId="15154" xr:uid="{00000000-0005-0000-0000-000005530000}"/>
    <cellStyle name="Ввод  14 10 6 2 2" xfId="20979" xr:uid="{00000000-0005-0000-0000-000006530000}"/>
    <cellStyle name="Ввод  14 10 6 3" xfId="19455" xr:uid="{00000000-0005-0000-0000-000007530000}"/>
    <cellStyle name="Ввод  14 10 7" xfId="14629" xr:uid="{00000000-0005-0000-0000-000008530000}"/>
    <cellStyle name="Ввод  14 10 7 2" xfId="16199" xr:uid="{00000000-0005-0000-0000-000009530000}"/>
    <cellStyle name="Ввод  14 10 7 2 2" xfId="22024" xr:uid="{00000000-0005-0000-0000-00000A530000}"/>
    <cellStyle name="Ввод  14 10 7 3" xfId="20509" xr:uid="{00000000-0005-0000-0000-00000B530000}"/>
    <cellStyle name="Ввод  14 10 8" xfId="18988" xr:uid="{00000000-0005-0000-0000-00000C530000}"/>
    <cellStyle name="Ввод  14 11" xfId="13298" xr:uid="{00000000-0005-0000-0000-00000D530000}"/>
    <cellStyle name="Ввод  14 11 2" xfId="13948" xr:uid="{00000000-0005-0000-0000-00000E530000}"/>
    <cellStyle name="Ввод  14 11 2 2" xfId="15583" xr:uid="{00000000-0005-0000-0000-00000F530000}"/>
    <cellStyle name="Ввод  14 11 2 2 2" xfId="21408" xr:uid="{00000000-0005-0000-0000-000010530000}"/>
    <cellStyle name="Ввод  14 11 2 3" xfId="19884" xr:uid="{00000000-0005-0000-0000-000011530000}"/>
    <cellStyle name="Ввод  14 11 3" xfId="14242" xr:uid="{00000000-0005-0000-0000-000012530000}"/>
    <cellStyle name="Ввод  14 11 3 2" xfId="15836" xr:uid="{00000000-0005-0000-0000-000013530000}"/>
    <cellStyle name="Ввод  14 11 3 2 2" xfId="21661" xr:uid="{00000000-0005-0000-0000-000014530000}"/>
    <cellStyle name="Ввод  14 11 3 3" xfId="20139" xr:uid="{00000000-0005-0000-0000-000015530000}"/>
    <cellStyle name="Ввод  14 11 4" xfId="14495" xr:uid="{00000000-0005-0000-0000-000016530000}"/>
    <cellStyle name="Ввод  14 11 4 2" xfId="16089" xr:uid="{00000000-0005-0000-0000-000017530000}"/>
    <cellStyle name="Ввод  14 11 4 2 2" xfId="21914" xr:uid="{00000000-0005-0000-0000-000018530000}"/>
    <cellStyle name="Ввод  14 11 4 3" xfId="20392" xr:uid="{00000000-0005-0000-0000-000019530000}"/>
    <cellStyle name="Ввод  14 11 5" xfId="14943" xr:uid="{00000000-0005-0000-0000-00001A530000}"/>
    <cellStyle name="Ввод  14 11 5 2" xfId="20771" xr:uid="{00000000-0005-0000-0000-00001B530000}"/>
    <cellStyle name="Ввод  14 11 6" xfId="19240" xr:uid="{00000000-0005-0000-0000-00001C530000}"/>
    <cellStyle name="Ввод  14 12" xfId="13188" xr:uid="{00000000-0005-0000-0000-00001D530000}"/>
    <cellStyle name="Ввод  14 12 2" xfId="13839" xr:uid="{00000000-0005-0000-0000-00001E530000}"/>
    <cellStyle name="Ввод  14 12 2 2" xfId="15474" xr:uid="{00000000-0005-0000-0000-00001F530000}"/>
    <cellStyle name="Ввод  14 12 2 2 2" xfId="21299" xr:uid="{00000000-0005-0000-0000-000020530000}"/>
    <cellStyle name="Ввод  14 12 2 3" xfId="19775" xr:uid="{00000000-0005-0000-0000-000021530000}"/>
    <cellStyle name="Ввод  14 12 3" xfId="14133" xr:uid="{00000000-0005-0000-0000-000022530000}"/>
    <cellStyle name="Ввод  14 12 3 2" xfId="15727" xr:uid="{00000000-0005-0000-0000-000023530000}"/>
    <cellStyle name="Ввод  14 12 3 2 2" xfId="21552" xr:uid="{00000000-0005-0000-0000-000024530000}"/>
    <cellStyle name="Ввод  14 12 3 3" xfId="20030" xr:uid="{00000000-0005-0000-0000-000025530000}"/>
    <cellStyle name="Ввод  14 12 4" xfId="14386" xr:uid="{00000000-0005-0000-0000-000026530000}"/>
    <cellStyle name="Ввод  14 12 4 2" xfId="15980" xr:uid="{00000000-0005-0000-0000-000027530000}"/>
    <cellStyle name="Ввод  14 12 4 2 2" xfId="21805" xr:uid="{00000000-0005-0000-0000-000028530000}"/>
    <cellStyle name="Ввод  14 12 4 3" xfId="20283" xr:uid="{00000000-0005-0000-0000-000029530000}"/>
    <cellStyle name="Ввод  14 12 5" xfId="14834" xr:uid="{00000000-0005-0000-0000-00002A530000}"/>
    <cellStyle name="Ввод  14 12 5 2" xfId="20662" xr:uid="{00000000-0005-0000-0000-00002B530000}"/>
    <cellStyle name="Ввод  14 12 6" xfId="19131" xr:uid="{00000000-0005-0000-0000-00002C530000}"/>
    <cellStyle name="Ввод  14 13" xfId="13564" xr:uid="{00000000-0005-0000-0000-00002D530000}"/>
    <cellStyle name="Ввод  14 13 2" xfId="15201" xr:uid="{00000000-0005-0000-0000-00002E530000}"/>
    <cellStyle name="Ввод  14 13 2 2" xfId="21026" xr:uid="{00000000-0005-0000-0000-00002F530000}"/>
    <cellStyle name="Ввод  14 13 3" xfId="19502" xr:uid="{00000000-0005-0000-0000-000030530000}"/>
    <cellStyle name="Ввод  14 14" xfId="13435" xr:uid="{00000000-0005-0000-0000-000031530000}"/>
    <cellStyle name="Ввод  14 14 2" xfId="15072" xr:uid="{00000000-0005-0000-0000-000032530000}"/>
    <cellStyle name="Ввод  14 14 2 2" xfId="20897" xr:uid="{00000000-0005-0000-0000-000033530000}"/>
    <cellStyle name="Ввод  14 14 3" xfId="19373" xr:uid="{00000000-0005-0000-0000-000034530000}"/>
    <cellStyle name="Ввод  14 15" xfId="13516" xr:uid="{00000000-0005-0000-0000-000035530000}"/>
    <cellStyle name="Ввод  14 15 2" xfId="15153" xr:uid="{00000000-0005-0000-0000-000036530000}"/>
    <cellStyle name="Ввод  14 15 2 2" xfId="20978" xr:uid="{00000000-0005-0000-0000-000037530000}"/>
    <cellStyle name="Ввод  14 15 3" xfId="19454" xr:uid="{00000000-0005-0000-0000-000038530000}"/>
    <cellStyle name="Ввод  14 16" xfId="14628" xr:uid="{00000000-0005-0000-0000-000039530000}"/>
    <cellStyle name="Ввод  14 16 2" xfId="16198" xr:uid="{00000000-0005-0000-0000-00003A530000}"/>
    <cellStyle name="Ввод  14 16 2 2" xfId="22023" xr:uid="{00000000-0005-0000-0000-00003B530000}"/>
    <cellStyle name="Ввод  14 16 3" xfId="20508" xr:uid="{00000000-0005-0000-0000-00003C530000}"/>
    <cellStyle name="Ввод  14 17" xfId="18987" xr:uid="{00000000-0005-0000-0000-00003D530000}"/>
    <cellStyle name="Ввод  14 2" xfId="4313" xr:uid="{00000000-0005-0000-0000-00003E530000}"/>
    <cellStyle name="Ввод  14 2 2" xfId="13300" xr:uid="{00000000-0005-0000-0000-00003F530000}"/>
    <cellStyle name="Ввод  14 2 2 2" xfId="13950" xr:uid="{00000000-0005-0000-0000-000040530000}"/>
    <cellStyle name="Ввод  14 2 2 2 2" xfId="15585" xr:uid="{00000000-0005-0000-0000-000041530000}"/>
    <cellStyle name="Ввод  14 2 2 2 2 2" xfId="21410" xr:uid="{00000000-0005-0000-0000-000042530000}"/>
    <cellStyle name="Ввод  14 2 2 2 3" xfId="19886" xr:uid="{00000000-0005-0000-0000-000043530000}"/>
    <cellStyle name="Ввод  14 2 2 3" xfId="14244" xr:uid="{00000000-0005-0000-0000-000044530000}"/>
    <cellStyle name="Ввод  14 2 2 3 2" xfId="15838" xr:uid="{00000000-0005-0000-0000-000045530000}"/>
    <cellStyle name="Ввод  14 2 2 3 2 2" xfId="21663" xr:uid="{00000000-0005-0000-0000-000046530000}"/>
    <cellStyle name="Ввод  14 2 2 3 3" xfId="20141" xr:uid="{00000000-0005-0000-0000-000047530000}"/>
    <cellStyle name="Ввод  14 2 2 4" xfId="14497" xr:uid="{00000000-0005-0000-0000-000048530000}"/>
    <cellStyle name="Ввод  14 2 2 4 2" xfId="16091" xr:uid="{00000000-0005-0000-0000-000049530000}"/>
    <cellStyle name="Ввод  14 2 2 4 2 2" xfId="21916" xr:uid="{00000000-0005-0000-0000-00004A530000}"/>
    <cellStyle name="Ввод  14 2 2 4 3" xfId="20394" xr:uid="{00000000-0005-0000-0000-00004B530000}"/>
    <cellStyle name="Ввод  14 2 2 5" xfId="14945" xr:uid="{00000000-0005-0000-0000-00004C530000}"/>
    <cellStyle name="Ввод  14 2 2 5 2" xfId="20773" xr:uid="{00000000-0005-0000-0000-00004D530000}"/>
    <cellStyle name="Ввод  14 2 2 6" xfId="19242" xr:uid="{00000000-0005-0000-0000-00004E530000}"/>
    <cellStyle name="Ввод  14 2 3" xfId="13190" xr:uid="{00000000-0005-0000-0000-00004F530000}"/>
    <cellStyle name="Ввод  14 2 3 2" xfId="13841" xr:uid="{00000000-0005-0000-0000-000050530000}"/>
    <cellStyle name="Ввод  14 2 3 2 2" xfId="15476" xr:uid="{00000000-0005-0000-0000-000051530000}"/>
    <cellStyle name="Ввод  14 2 3 2 2 2" xfId="21301" xr:uid="{00000000-0005-0000-0000-000052530000}"/>
    <cellStyle name="Ввод  14 2 3 2 3" xfId="19777" xr:uid="{00000000-0005-0000-0000-000053530000}"/>
    <cellStyle name="Ввод  14 2 3 3" xfId="14135" xr:uid="{00000000-0005-0000-0000-000054530000}"/>
    <cellStyle name="Ввод  14 2 3 3 2" xfId="15729" xr:uid="{00000000-0005-0000-0000-000055530000}"/>
    <cellStyle name="Ввод  14 2 3 3 2 2" xfId="21554" xr:uid="{00000000-0005-0000-0000-000056530000}"/>
    <cellStyle name="Ввод  14 2 3 3 3" xfId="20032" xr:uid="{00000000-0005-0000-0000-000057530000}"/>
    <cellStyle name="Ввод  14 2 3 4" xfId="14388" xr:uid="{00000000-0005-0000-0000-000058530000}"/>
    <cellStyle name="Ввод  14 2 3 4 2" xfId="15982" xr:uid="{00000000-0005-0000-0000-000059530000}"/>
    <cellStyle name="Ввод  14 2 3 4 2 2" xfId="21807" xr:uid="{00000000-0005-0000-0000-00005A530000}"/>
    <cellStyle name="Ввод  14 2 3 4 3" xfId="20285" xr:uid="{00000000-0005-0000-0000-00005B530000}"/>
    <cellStyle name="Ввод  14 2 3 5" xfId="14836" xr:uid="{00000000-0005-0000-0000-00005C530000}"/>
    <cellStyle name="Ввод  14 2 3 5 2" xfId="20664" xr:uid="{00000000-0005-0000-0000-00005D530000}"/>
    <cellStyle name="Ввод  14 2 3 6" xfId="19133" xr:uid="{00000000-0005-0000-0000-00005E530000}"/>
    <cellStyle name="Ввод  14 2 4" xfId="13566" xr:uid="{00000000-0005-0000-0000-00005F530000}"/>
    <cellStyle name="Ввод  14 2 4 2" xfId="15203" xr:uid="{00000000-0005-0000-0000-000060530000}"/>
    <cellStyle name="Ввод  14 2 4 2 2" xfId="21028" xr:uid="{00000000-0005-0000-0000-000061530000}"/>
    <cellStyle name="Ввод  14 2 4 3" xfId="19504" xr:uid="{00000000-0005-0000-0000-000062530000}"/>
    <cellStyle name="Ввод  14 2 5" xfId="13433" xr:uid="{00000000-0005-0000-0000-000063530000}"/>
    <cellStyle name="Ввод  14 2 5 2" xfId="15070" xr:uid="{00000000-0005-0000-0000-000064530000}"/>
    <cellStyle name="Ввод  14 2 5 2 2" xfId="20895" xr:uid="{00000000-0005-0000-0000-000065530000}"/>
    <cellStyle name="Ввод  14 2 5 3" xfId="19371" xr:uid="{00000000-0005-0000-0000-000066530000}"/>
    <cellStyle name="Ввод  14 2 6" xfId="13518" xr:uid="{00000000-0005-0000-0000-000067530000}"/>
    <cellStyle name="Ввод  14 2 6 2" xfId="15155" xr:uid="{00000000-0005-0000-0000-000068530000}"/>
    <cellStyle name="Ввод  14 2 6 2 2" xfId="20980" xr:uid="{00000000-0005-0000-0000-000069530000}"/>
    <cellStyle name="Ввод  14 2 6 3" xfId="19456" xr:uid="{00000000-0005-0000-0000-00006A530000}"/>
    <cellStyle name="Ввод  14 2 7" xfId="14630" xr:uid="{00000000-0005-0000-0000-00006B530000}"/>
    <cellStyle name="Ввод  14 2 7 2" xfId="16200" xr:uid="{00000000-0005-0000-0000-00006C530000}"/>
    <cellStyle name="Ввод  14 2 7 2 2" xfId="22025" xr:uid="{00000000-0005-0000-0000-00006D530000}"/>
    <cellStyle name="Ввод  14 2 7 3" xfId="20510" xr:uid="{00000000-0005-0000-0000-00006E530000}"/>
    <cellStyle name="Ввод  14 2 8" xfId="18989" xr:uid="{00000000-0005-0000-0000-00006F530000}"/>
    <cellStyle name="Ввод  14 3" xfId="4314" xr:uid="{00000000-0005-0000-0000-000070530000}"/>
    <cellStyle name="Ввод  14 3 2" xfId="13301" xr:uid="{00000000-0005-0000-0000-000071530000}"/>
    <cellStyle name="Ввод  14 3 2 2" xfId="13951" xr:uid="{00000000-0005-0000-0000-000072530000}"/>
    <cellStyle name="Ввод  14 3 2 2 2" xfId="15586" xr:uid="{00000000-0005-0000-0000-000073530000}"/>
    <cellStyle name="Ввод  14 3 2 2 2 2" xfId="21411" xr:uid="{00000000-0005-0000-0000-000074530000}"/>
    <cellStyle name="Ввод  14 3 2 2 3" xfId="19887" xr:uid="{00000000-0005-0000-0000-000075530000}"/>
    <cellStyle name="Ввод  14 3 2 3" xfId="14245" xr:uid="{00000000-0005-0000-0000-000076530000}"/>
    <cellStyle name="Ввод  14 3 2 3 2" xfId="15839" xr:uid="{00000000-0005-0000-0000-000077530000}"/>
    <cellStyle name="Ввод  14 3 2 3 2 2" xfId="21664" xr:uid="{00000000-0005-0000-0000-000078530000}"/>
    <cellStyle name="Ввод  14 3 2 3 3" xfId="20142" xr:uid="{00000000-0005-0000-0000-000079530000}"/>
    <cellStyle name="Ввод  14 3 2 4" xfId="14498" xr:uid="{00000000-0005-0000-0000-00007A530000}"/>
    <cellStyle name="Ввод  14 3 2 4 2" xfId="16092" xr:uid="{00000000-0005-0000-0000-00007B530000}"/>
    <cellStyle name="Ввод  14 3 2 4 2 2" xfId="21917" xr:uid="{00000000-0005-0000-0000-00007C530000}"/>
    <cellStyle name="Ввод  14 3 2 4 3" xfId="20395" xr:uid="{00000000-0005-0000-0000-00007D530000}"/>
    <cellStyle name="Ввод  14 3 2 5" xfId="14946" xr:uid="{00000000-0005-0000-0000-00007E530000}"/>
    <cellStyle name="Ввод  14 3 2 5 2" xfId="20774" xr:uid="{00000000-0005-0000-0000-00007F530000}"/>
    <cellStyle name="Ввод  14 3 2 6" xfId="19243" xr:uid="{00000000-0005-0000-0000-000080530000}"/>
    <cellStyle name="Ввод  14 3 3" xfId="13191" xr:uid="{00000000-0005-0000-0000-000081530000}"/>
    <cellStyle name="Ввод  14 3 3 2" xfId="13842" xr:uid="{00000000-0005-0000-0000-000082530000}"/>
    <cellStyle name="Ввод  14 3 3 2 2" xfId="15477" xr:uid="{00000000-0005-0000-0000-000083530000}"/>
    <cellStyle name="Ввод  14 3 3 2 2 2" xfId="21302" xr:uid="{00000000-0005-0000-0000-000084530000}"/>
    <cellStyle name="Ввод  14 3 3 2 3" xfId="19778" xr:uid="{00000000-0005-0000-0000-000085530000}"/>
    <cellStyle name="Ввод  14 3 3 3" xfId="14136" xr:uid="{00000000-0005-0000-0000-000086530000}"/>
    <cellStyle name="Ввод  14 3 3 3 2" xfId="15730" xr:uid="{00000000-0005-0000-0000-000087530000}"/>
    <cellStyle name="Ввод  14 3 3 3 2 2" xfId="21555" xr:uid="{00000000-0005-0000-0000-000088530000}"/>
    <cellStyle name="Ввод  14 3 3 3 3" xfId="20033" xr:uid="{00000000-0005-0000-0000-000089530000}"/>
    <cellStyle name="Ввод  14 3 3 4" xfId="14389" xr:uid="{00000000-0005-0000-0000-00008A530000}"/>
    <cellStyle name="Ввод  14 3 3 4 2" xfId="15983" xr:uid="{00000000-0005-0000-0000-00008B530000}"/>
    <cellStyle name="Ввод  14 3 3 4 2 2" xfId="21808" xr:uid="{00000000-0005-0000-0000-00008C530000}"/>
    <cellStyle name="Ввод  14 3 3 4 3" xfId="20286" xr:uid="{00000000-0005-0000-0000-00008D530000}"/>
    <cellStyle name="Ввод  14 3 3 5" xfId="14837" xr:uid="{00000000-0005-0000-0000-00008E530000}"/>
    <cellStyle name="Ввод  14 3 3 5 2" xfId="20665" xr:uid="{00000000-0005-0000-0000-00008F530000}"/>
    <cellStyle name="Ввод  14 3 3 6" xfId="19134" xr:uid="{00000000-0005-0000-0000-000090530000}"/>
    <cellStyle name="Ввод  14 3 4" xfId="13567" xr:uid="{00000000-0005-0000-0000-000091530000}"/>
    <cellStyle name="Ввод  14 3 4 2" xfId="15204" xr:uid="{00000000-0005-0000-0000-000092530000}"/>
    <cellStyle name="Ввод  14 3 4 2 2" xfId="21029" xr:uid="{00000000-0005-0000-0000-000093530000}"/>
    <cellStyle name="Ввод  14 3 4 3" xfId="19505" xr:uid="{00000000-0005-0000-0000-000094530000}"/>
    <cellStyle name="Ввод  14 3 5" xfId="13432" xr:uid="{00000000-0005-0000-0000-000095530000}"/>
    <cellStyle name="Ввод  14 3 5 2" xfId="15069" xr:uid="{00000000-0005-0000-0000-000096530000}"/>
    <cellStyle name="Ввод  14 3 5 2 2" xfId="20894" xr:uid="{00000000-0005-0000-0000-000097530000}"/>
    <cellStyle name="Ввод  14 3 5 3" xfId="19370" xr:uid="{00000000-0005-0000-0000-000098530000}"/>
    <cellStyle name="Ввод  14 3 6" xfId="13519" xr:uid="{00000000-0005-0000-0000-000099530000}"/>
    <cellStyle name="Ввод  14 3 6 2" xfId="15156" xr:uid="{00000000-0005-0000-0000-00009A530000}"/>
    <cellStyle name="Ввод  14 3 6 2 2" xfId="20981" xr:uid="{00000000-0005-0000-0000-00009B530000}"/>
    <cellStyle name="Ввод  14 3 6 3" xfId="19457" xr:uid="{00000000-0005-0000-0000-00009C530000}"/>
    <cellStyle name="Ввод  14 3 7" xfId="14631" xr:uid="{00000000-0005-0000-0000-00009D530000}"/>
    <cellStyle name="Ввод  14 3 7 2" xfId="16201" xr:uid="{00000000-0005-0000-0000-00009E530000}"/>
    <cellStyle name="Ввод  14 3 7 2 2" xfId="22026" xr:uid="{00000000-0005-0000-0000-00009F530000}"/>
    <cellStyle name="Ввод  14 3 7 3" xfId="20511" xr:uid="{00000000-0005-0000-0000-0000A0530000}"/>
    <cellStyle name="Ввод  14 3 8" xfId="18990" xr:uid="{00000000-0005-0000-0000-0000A1530000}"/>
    <cellStyle name="Ввод  14 4" xfId="4315" xr:uid="{00000000-0005-0000-0000-0000A2530000}"/>
    <cellStyle name="Ввод  14 4 2" xfId="13302" xr:uid="{00000000-0005-0000-0000-0000A3530000}"/>
    <cellStyle name="Ввод  14 4 2 2" xfId="13952" xr:uid="{00000000-0005-0000-0000-0000A4530000}"/>
    <cellStyle name="Ввод  14 4 2 2 2" xfId="15587" xr:uid="{00000000-0005-0000-0000-0000A5530000}"/>
    <cellStyle name="Ввод  14 4 2 2 2 2" xfId="21412" xr:uid="{00000000-0005-0000-0000-0000A6530000}"/>
    <cellStyle name="Ввод  14 4 2 2 3" xfId="19888" xr:uid="{00000000-0005-0000-0000-0000A7530000}"/>
    <cellStyle name="Ввод  14 4 2 3" xfId="14246" xr:uid="{00000000-0005-0000-0000-0000A8530000}"/>
    <cellStyle name="Ввод  14 4 2 3 2" xfId="15840" xr:uid="{00000000-0005-0000-0000-0000A9530000}"/>
    <cellStyle name="Ввод  14 4 2 3 2 2" xfId="21665" xr:uid="{00000000-0005-0000-0000-0000AA530000}"/>
    <cellStyle name="Ввод  14 4 2 3 3" xfId="20143" xr:uid="{00000000-0005-0000-0000-0000AB530000}"/>
    <cellStyle name="Ввод  14 4 2 4" xfId="14499" xr:uid="{00000000-0005-0000-0000-0000AC530000}"/>
    <cellStyle name="Ввод  14 4 2 4 2" xfId="16093" xr:uid="{00000000-0005-0000-0000-0000AD530000}"/>
    <cellStyle name="Ввод  14 4 2 4 2 2" xfId="21918" xr:uid="{00000000-0005-0000-0000-0000AE530000}"/>
    <cellStyle name="Ввод  14 4 2 4 3" xfId="20396" xr:uid="{00000000-0005-0000-0000-0000AF530000}"/>
    <cellStyle name="Ввод  14 4 2 5" xfId="14947" xr:uid="{00000000-0005-0000-0000-0000B0530000}"/>
    <cellStyle name="Ввод  14 4 2 5 2" xfId="20775" xr:uid="{00000000-0005-0000-0000-0000B1530000}"/>
    <cellStyle name="Ввод  14 4 2 6" xfId="19244" xr:uid="{00000000-0005-0000-0000-0000B2530000}"/>
    <cellStyle name="Ввод  14 4 3" xfId="13192" xr:uid="{00000000-0005-0000-0000-0000B3530000}"/>
    <cellStyle name="Ввод  14 4 3 2" xfId="13843" xr:uid="{00000000-0005-0000-0000-0000B4530000}"/>
    <cellStyle name="Ввод  14 4 3 2 2" xfId="15478" xr:uid="{00000000-0005-0000-0000-0000B5530000}"/>
    <cellStyle name="Ввод  14 4 3 2 2 2" xfId="21303" xr:uid="{00000000-0005-0000-0000-0000B6530000}"/>
    <cellStyle name="Ввод  14 4 3 2 3" xfId="19779" xr:uid="{00000000-0005-0000-0000-0000B7530000}"/>
    <cellStyle name="Ввод  14 4 3 3" xfId="14137" xr:uid="{00000000-0005-0000-0000-0000B8530000}"/>
    <cellStyle name="Ввод  14 4 3 3 2" xfId="15731" xr:uid="{00000000-0005-0000-0000-0000B9530000}"/>
    <cellStyle name="Ввод  14 4 3 3 2 2" xfId="21556" xr:uid="{00000000-0005-0000-0000-0000BA530000}"/>
    <cellStyle name="Ввод  14 4 3 3 3" xfId="20034" xr:uid="{00000000-0005-0000-0000-0000BB530000}"/>
    <cellStyle name="Ввод  14 4 3 4" xfId="14390" xr:uid="{00000000-0005-0000-0000-0000BC530000}"/>
    <cellStyle name="Ввод  14 4 3 4 2" xfId="15984" xr:uid="{00000000-0005-0000-0000-0000BD530000}"/>
    <cellStyle name="Ввод  14 4 3 4 2 2" xfId="21809" xr:uid="{00000000-0005-0000-0000-0000BE530000}"/>
    <cellStyle name="Ввод  14 4 3 4 3" xfId="20287" xr:uid="{00000000-0005-0000-0000-0000BF530000}"/>
    <cellStyle name="Ввод  14 4 3 5" xfId="14838" xr:uid="{00000000-0005-0000-0000-0000C0530000}"/>
    <cellStyle name="Ввод  14 4 3 5 2" xfId="20666" xr:uid="{00000000-0005-0000-0000-0000C1530000}"/>
    <cellStyle name="Ввод  14 4 3 6" xfId="19135" xr:uid="{00000000-0005-0000-0000-0000C2530000}"/>
    <cellStyle name="Ввод  14 4 4" xfId="13568" xr:uid="{00000000-0005-0000-0000-0000C3530000}"/>
    <cellStyle name="Ввод  14 4 4 2" xfId="15205" xr:uid="{00000000-0005-0000-0000-0000C4530000}"/>
    <cellStyle name="Ввод  14 4 4 2 2" xfId="21030" xr:uid="{00000000-0005-0000-0000-0000C5530000}"/>
    <cellStyle name="Ввод  14 4 4 3" xfId="19506" xr:uid="{00000000-0005-0000-0000-0000C6530000}"/>
    <cellStyle name="Ввод  14 4 5" xfId="13431" xr:uid="{00000000-0005-0000-0000-0000C7530000}"/>
    <cellStyle name="Ввод  14 4 5 2" xfId="15068" xr:uid="{00000000-0005-0000-0000-0000C8530000}"/>
    <cellStyle name="Ввод  14 4 5 2 2" xfId="20893" xr:uid="{00000000-0005-0000-0000-0000C9530000}"/>
    <cellStyle name="Ввод  14 4 5 3" xfId="19369" xr:uid="{00000000-0005-0000-0000-0000CA530000}"/>
    <cellStyle name="Ввод  14 4 6" xfId="13520" xr:uid="{00000000-0005-0000-0000-0000CB530000}"/>
    <cellStyle name="Ввод  14 4 6 2" xfId="15157" xr:uid="{00000000-0005-0000-0000-0000CC530000}"/>
    <cellStyle name="Ввод  14 4 6 2 2" xfId="20982" xr:uid="{00000000-0005-0000-0000-0000CD530000}"/>
    <cellStyle name="Ввод  14 4 6 3" xfId="19458" xr:uid="{00000000-0005-0000-0000-0000CE530000}"/>
    <cellStyle name="Ввод  14 4 7" xfId="14632" xr:uid="{00000000-0005-0000-0000-0000CF530000}"/>
    <cellStyle name="Ввод  14 4 7 2" xfId="16202" xr:uid="{00000000-0005-0000-0000-0000D0530000}"/>
    <cellStyle name="Ввод  14 4 7 2 2" xfId="22027" xr:uid="{00000000-0005-0000-0000-0000D1530000}"/>
    <cellStyle name="Ввод  14 4 7 3" xfId="20512" xr:uid="{00000000-0005-0000-0000-0000D2530000}"/>
    <cellStyle name="Ввод  14 4 8" xfId="18991" xr:uid="{00000000-0005-0000-0000-0000D3530000}"/>
    <cellStyle name="Ввод  14 5" xfId="4316" xr:uid="{00000000-0005-0000-0000-0000D4530000}"/>
    <cellStyle name="Ввод  14 5 2" xfId="13303" xr:uid="{00000000-0005-0000-0000-0000D5530000}"/>
    <cellStyle name="Ввод  14 5 2 2" xfId="13953" xr:uid="{00000000-0005-0000-0000-0000D6530000}"/>
    <cellStyle name="Ввод  14 5 2 2 2" xfId="15588" xr:uid="{00000000-0005-0000-0000-0000D7530000}"/>
    <cellStyle name="Ввод  14 5 2 2 2 2" xfId="21413" xr:uid="{00000000-0005-0000-0000-0000D8530000}"/>
    <cellStyle name="Ввод  14 5 2 2 3" xfId="19889" xr:uid="{00000000-0005-0000-0000-0000D9530000}"/>
    <cellStyle name="Ввод  14 5 2 3" xfId="14247" xr:uid="{00000000-0005-0000-0000-0000DA530000}"/>
    <cellStyle name="Ввод  14 5 2 3 2" xfId="15841" xr:uid="{00000000-0005-0000-0000-0000DB530000}"/>
    <cellStyle name="Ввод  14 5 2 3 2 2" xfId="21666" xr:uid="{00000000-0005-0000-0000-0000DC530000}"/>
    <cellStyle name="Ввод  14 5 2 3 3" xfId="20144" xr:uid="{00000000-0005-0000-0000-0000DD530000}"/>
    <cellStyle name="Ввод  14 5 2 4" xfId="14500" xr:uid="{00000000-0005-0000-0000-0000DE530000}"/>
    <cellStyle name="Ввод  14 5 2 4 2" xfId="16094" xr:uid="{00000000-0005-0000-0000-0000DF530000}"/>
    <cellStyle name="Ввод  14 5 2 4 2 2" xfId="21919" xr:uid="{00000000-0005-0000-0000-0000E0530000}"/>
    <cellStyle name="Ввод  14 5 2 4 3" xfId="20397" xr:uid="{00000000-0005-0000-0000-0000E1530000}"/>
    <cellStyle name="Ввод  14 5 2 5" xfId="14948" xr:uid="{00000000-0005-0000-0000-0000E2530000}"/>
    <cellStyle name="Ввод  14 5 2 5 2" xfId="20776" xr:uid="{00000000-0005-0000-0000-0000E3530000}"/>
    <cellStyle name="Ввод  14 5 2 6" xfId="19245" xr:uid="{00000000-0005-0000-0000-0000E4530000}"/>
    <cellStyle name="Ввод  14 5 3" xfId="13193" xr:uid="{00000000-0005-0000-0000-0000E5530000}"/>
    <cellStyle name="Ввод  14 5 3 2" xfId="13844" xr:uid="{00000000-0005-0000-0000-0000E6530000}"/>
    <cellStyle name="Ввод  14 5 3 2 2" xfId="15479" xr:uid="{00000000-0005-0000-0000-0000E7530000}"/>
    <cellStyle name="Ввод  14 5 3 2 2 2" xfId="21304" xr:uid="{00000000-0005-0000-0000-0000E8530000}"/>
    <cellStyle name="Ввод  14 5 3 2 3" xfId="19780" xr:uid="{00000000-0005-0000-0000-0000E9530000}"/>
    <cellStyle name="Ввод  14 5 3 3" xfId="14138" xr:uid="{00000000-0005-0000-0000-0000EA530000}"/>
    <cellStyle name="Ввод  14 5 3 3 2" xfId="15732" xr:uid="{00000000-0005-0000-0000-0000EB530000}"/>
    <cellStyle name="Ввод  14 5 3 3 2 2" xfId="21557" xr:uid="{00000000-0005-0000-0000-0000EC530000}"/>
    <cellStyle name="Ввод  14 5 3 3 3" xfId="20035" xr:uid="{00000000-0005-0000-0000-0000ED530000}"/>
    <cellStyle name="Ввод  14 5 3 4" xfId="14391" xr:uid="{00000000-0005-0000-0000-0000EE530000}"/>
    <cellStyle name="Ввод  14 5 3 4 2" xfId="15985" xr:uid="{00000000-0005-0000-0000-0000EF530000}"/>
    <cellStyle name="Ввод  14 5 3 4 2 2" xfId="21810" xr:uid="{00000000-0005-0000-0000-0000F0530000}"/>
    <cellStyle name="Ввод  14 5 3 4 3" xfId="20288" xr:uid="{00000000-0005-0000-0000-0000F1530000}"/>
    <cellStyle name="Ввод  14 5 3 5" xfId="14839" xr:uid="{00000000-0005-0000-0000-0000F2530000}"/>
    <cellStyle name="Ввод  14 5 3 5 2" xfId="20667" xr:uid="{00000000-0005-0000-0000-0000F3530000}"/>
    <cellStyle name="Ввод  14 5 3 6" xfId="19136" xr:uid="{00000000-0005-0000-0000-0000F4530000}"/>
    <cellStyle name="Ввод  14 5 4" xfId="13569" xr:uid="{00000000-0005-0000-0000-0000F5530000}"/>
    <cellStyle name="Ввод  14 5 4 2" xfId="15206" xr:uid="{00000000-0005-0000-0000-0000F6530000}"/>
    <cellStyle name="Ввод  14 5 4 2 2" xfId="21031" xr:uid="{00000000-0005-0000-0000-0000F7530000}"/>
    <cellStyle name="Ввод  14 5 4 3" xfId="19507" xr:uid="{00000000-0005-0000-0000-0000F8530000}"/>
    <cellStyle name="Ввод  14 5 5" xfId="13430" xr:uid="{00000000-0005-0000-0000-0000F9530000}"/>
    <cellStyle name="Ввод  14 5 5 2" xfId="15067" xr:uid="{00000000-0005-0000-0000-0000FA530000}"/>
    <cellStyle name="Ввод  14 5 5 2 2" xfId="20892" xr:uid="{00000000-0005-0000-0000-0000FB530000}"/>
    <cellStyle name="Ввод  14 5 5 3" xfId="19368" xr:uid="{00000000-0005-0000-0000-0000FC530000}"/>
    <cellStyle name="Ввод  14 5 6" xfId="13521" xr:uid="{00000000-0005-0000-0000-0000FD530000}"/>
    <cellStyle name="Ввод  14 5 6 2" xfId="15158" xr:uid="{00000000-0005-0000-0000-0000FE530000}"/>
    <cellStyle name="Ввод  14 5 6 2 2" xfId="20983" xr:uid="{00000000-0005-0000-0000-0000FF530000}"/>
    <cellStyle name="Ввод  14 5 6 3" xfId="19459" xr:uid="{00000000-0005-0000-0000-000000540000}"/>
    <cellStyle name="Ввод  14 5 7" xfId="14633" xr:uid="{00000000-0005-0000-0000-000001540000}"/>
    <cellStyle name="Ввод  14 5 7 2" xfId="16203" xr:uid="{00000000-0005-0000-0000-000002540000}"/>
    <cellStyle name="Ввод  14 5 7 2 2" xfId="22028" xr:uid="{00000000-0005-0000-0000-000003540000}"/>
    <cellStyle name="Ввод  14 5 7 3" xfId="20513" xr:uid="{00000000-0005-0000-0000-000004540000}"/>
    <cellStyle name="Ввод  14 5 8" xfId="18992" xr:uid="{00000000-0005-0000-0000-000005540000}"/>
    <cellStyle name="Ввод  14 6" xfId="4317" xr:uid="{00000000-0005-0000-0000-000006540000}"/>
    <cellStyle name="Ввод  14 6 2" xfId="13304" xr:uid="{00000000-0005-0000-0000-000007540000}"/>
    <cellStyle name="Ввод  14 6 2 2" xfId="13954" xr:uid="{00000000-0005-0000-0000-000008540000}"/>
    <cellStyle name="Ввод  14 6 2 2 2" xfId="15589" xr:uid="{00000000-0005-0000-0000-000009540000}"/>
    <cellStyle name="Ввод  14 6 2 2 2 2" xfId="21414" xr:uid="{00000000-0005-0000-0000-00000A540000}"/>
    <cellStyle name="Ввод  14 6 2 2 3" xfId="19890" xr:uid="{00000000-0005-0000-0000-00000B540000}"/>
    <cellStyle name="Ввод  14 6 2 3" xfId="14248" xr:uid="{00000000-0005-0000-0000-00000C540000}"/>
    <cellStyle name="Ввод  14 6 2 3 2" xfId="15842" xr:uid="{00000000-0005-0000-0000-00000D540000}"/>
    <cellStyle name="Ввод  14 6 2 3 2 2" xfId="21667" xr:uid="{00000000-0005-0000-0000-00000E540000}"/>
    <cellStyle name="Ввод  14 6 2 3 3" xfId="20145" xr:uid="{00000000-0005-0000-0000-00000F540000}"/>
    <cellStyle name="Ввод  14 6 2 4" xfId="14501" xr:uid="{00000000-0005-0000-0000-000010540000}"/>
    <cellStyle name="Ввод  14 6 2 4 2" xfId="16095" xr:uid="{00000000-0005-0000-0000-000011540000}"/>
    <cellStyle name="Ввод  14 6 2 4 2 2" xfId="21920" xr:uid="{00000000-0005-0000-0000-000012540000}"/>
    <cellStyle name="Ввод  14 6 2 4 3" xfId="20398" xr:uid="{00000000-0005-0000-0000-000013540000}"/>
    <cellStyle name="Ввод  14 6 2 5" xfId="14949" xr:uid="{00000000-0005-0000-0000-000014540000}"/>
    <cellStyle name="Ввод  14 6 2 5 2" xfId="20777" xr:uid="{00000000-0005-0000-0000-000015540000}"/>
    <cellStyle name="Ввод  14 6 2 6" xfId="19246" xr:uid="{00000000-0005-0000-0000-000016540000}"/>
    <cellStyle name="Ввод  14 6 3" xfId="13194" xr:uid="{00000000-0005-0000-0000-000017540000}"/>
    <cellStyle name="Ввод  14 6 3 2" xfId="13845" xr:uid="{00000000-0005-0000-0000-000018540000}"/>
    <cellStyle name="Ввод  14 6 3 2 2" xfId="15480" xr:uid="{00000000-0005-0000-0000-000019540000}"/>
    <cellStyle name="Ввод  14 6 3 2 2 2" xfId="21305" xr:uid="{00000000-0005-0000-0000-00001A540000}"/>
    <cellStyle name="Ввод  14 6 3 2 3" xfId="19781" xr:uid="{00000000-0005-0000-0000-00001B540000}"/>
    <cellStyle name="Ввод  14 6 3 3" xfId="14139" xr:uid="{00000000-0005-0000-0000-00001C540000}"/>
    <cellStyle name="Ввод  14 6 3 3 2" xfId="15733" xr:uid="{00000000-0005-0000-0000-00001D540000}"/>
    <cellStyle name="Ввод  14 6 3 3 2 2" xfId="21558" xr:uid="{00000000-0005-0000-0000-00001E540000}"/>
    <cellStyle name="Ввод  14 6 3 3 3" xfId="20036" xr:uid="{00000000-0005-0000-0000-00001F540000}"/>
    <cellStyle name="Ввод  14 6 3 4" xfId="14392" xr:uid="{00000000-0005-0000-0000-000020540000}"/>
    <cellStyle name="Ввод  14 6 3 4 2" xfId="15986" xr:uid="{00000000-0005-0000-0000-000021540000}"/>
    <cellStyle name="Ввод  14 6 3 4 2 2" xfId="21811" xr:uid="{00000000-0005-0000-0000-000022540000}"/>
    <cellStyle name="Ввод  14 6 3 4 3" xfId="20289" xr:uid="{00000000-0005-0000-0000-000023540000}"/>
    <cellStyle name="Ввод  14 6 3 5" xfId="14840" xr:uid="{00000000-0005-0000-0000-000024540000}"/>
    <cellStyle name="Ввод  14 6 3 5 2" xfId="20668" xr:uid="{00000000-0005-0000-0000-000025540000}"/>
    <cellStyle name="Ввод  14 6 3 6" xfId="19137" xr:uid="{00000000-0005-0000-0000-000026540000}"/>
    <cellStyle name="Ввод  14 6 4" xfId="13570" xr:uid="{00000000-0005-0000-0000-000027540000}"/>
    <cellStyle name="Ввод  14 6 4 2" xfId="15207" xr:uid="{00000000-0005-0000-0000-000028540000}"/>
    <cellStyle name="Ввод  14 6 4 2 2" xfId="21032" xr:uid="{00000000-0005-0000-0000-000029540000}"/>
    <cellStyle name="Ввод  14 6 4 3" xfId="19508" xr:uid="{00000000-0005-0000-0000-00002A540000}"/>
    <cellStyle name="Ввод  14 6 5" xfId="13429" xr:uid="{00000000-0005-0000-0000-00002B540000}"/>
    <cellStyle name="Ввод  14 6 5 2" xfId="15066" xr:uid="{00000000-0005-0000-0000-00002C540000}"/>
    <cellStyle name="Ввод  14 6 5 2 2" xfId="20891" xr:uid="{00000000-0005-0000-0000-00002D540000}"/>
    <cellStyle name="Ввод  14 6 5 3" xfId="19367" xr:uid="{00000000-0005-0000-0000-00002E540000}"/>
    <cellStyle name="Ввод  14 6 6" xfId="13522" xr:uid="{00000000-0005-0000-0000-00002F540000}"/>
    <cellStyle name="Ввод  14 6 6 2" xfId="15159" xr:uid="{00000000-0005-0000-0000-000030540000}"/>
    <cellStyle name="Ввод  14 6 6 2 2" xfId="20984" xr:uid="{00000000-0005-0000-0000-000031540000}"/>
    <cellStyle name="Ввод  14 6 6 3" xfId="19460" xr:uid="{00000000-0005-0000-0000-000032540000}"/>
    <cellStyle name="Ввод  14 6 7" xfId="14634" xr:uid="{00000000-0005-0000-0000-000033540000}"/>
    <cellStyle name="Ввод  14 6 7 2" xfId="16204" xr:uid="{00000000-0005-0000-0000-000034540000}"/>
    <cellStyle name="Ввод  14 6 7 2 2" xfId="22029" xr:uid="{00000000-0005-0000-0000-000035540000}"/>
    <cellStyle name="Ввод  14 6 7 3" xfId="20514" xr:uid="{00000000-0005-0000-0000-000036540000}"/>
    <cellStyle name="Ввод  14 6 8" xfId="18993" xr:uid="{00000000-0005-0000-0000-000037540000}"/>
    <cellStyle name="Ввод  14 7" xfId="4318" xr:uid="{00000000-0005-0000-0000-000038540000}"/>
    <cellStyle name="Ввод  14 7 2" xfId="13305" xr:uid="{00000000-0005-0000-0000-000039540000}"/>
    <cellStyle name="Ввод  14 7 2 2" xfId="13955" xr:uid="{00000000-0005-0000-0000-00003A540000}"/>
    <cellStyle name="Ввод  14 7 2 2 2" xfId="15590" xr:uid="{00000000-0005-0000-0000-00003B540000}"/>
    <cellStyle name="Ввод  14 7 2 2 2 2" xfId="21415" xr:uid="{00000000-0005-0000-0000-00003C540000}"/>
    <cellStyle name="Ввод  14 7 2 2 3" xfId="19891" xr:uid="{00000000-0005-0000-0000-00003D540000}"/>
    <cellStyle name="Ввод  14 7 2 3" xfId="14249" xr:uid="{00000000-0005-0000-0000-00003E540000}"/>
    <cellStyle name="Ввод  14 7 2 3 2" xfId="15843" xr:uid="{00000000-0005-0000-0000-00003F540000}"/>
    <cellStyle name="Ввод  14 7 2 3 2 2" xfId="21668" xr:uid="{00000000-0005-0000-0000-000040540000}"/>
    <cellStyle name="Ввод  14 7 2 3 3" xfId="20146" xr:uid="{00000000-0005-0000-0000-000041540000}"/>
    <cellStyle name="Ввод  14 7 2 4" xfId="14502" xr:uid="{00000000-0005-0000-0000-000042540000}"/>
    <cellStyle name="Ввод  14 7 2 4 2" xfId="16096" xr:uid="{00000000-0005-0000-0000-000043540000}"/>
    <cellStyle name="Ввод  14 7 2 4 2 2" xfId="21921" xr:uid="{00000000-0005-0000-0000-000044540000}"/>
    <cellStyle name="Ввод  14 7 2 4 3" xfId="20399" xr:uid="{00000000-0005-0000-0000-000045540000}"/>
    <cellStyle name="Ввод  14 7 2 5" xfId="14950" xr:uid="{00000000-0005-0000-0000-000046540000}"/>
    <cellStyle name="Ввод  14 7 2 5 2" xfId="20778" xr:uid="{00000000-0005-0000-0000-000047540000}"/>
    <cellStyle name="Ввод  14 7 2 6" xfId="19247" xr:uid="{00000000-0005-0000-0000-000048540000}"/>
    <cellStyle name="Ввод  14 7 3" xfId="13195" xr:uid="{00000000-0005-0000-0000-000049540000}"/>
    <cellStyle name="Ввод  14 7 3 2" xfId="13846" xr:uid="{00000000-0005-0000-0000-00004A540000}"/>
    <cellStyle name="Ввод  14 7 3 2 2" xfId="15481" xr:uid="{00000000-0005-0000-0000-00004B540000}"/>
    <cellStyle name="Ввод  14 7 3 2 2 2" xfId="21306" xr:uid="{00000000-0005-0000-0000-00004C540000}"/>
    <cellStyle name="Ввод  14 7 3 2 3" xfId="19782" xr:uid="{00000000-0005-0000-0000-00004D540000}"/>
    <cellStyle name="Ввод  14 7 3 3" xfId="14140" xr:uid="{00000000-0005-0000-0000-00004E540000}"/>
    <cellStyle name="Ввод  14 7 3 3 2" xfId="15734" xr:uid="{00000000-0005-0000-0000-00004F540000}"/>
    <cellStyle name="Ввод  14 7 3 3 2 2" xfId="21559" xr:uid="{00000000-0005-0000-0000-000050540000}"/>
    <cellStyle name="Ввод  14 7 3 3 3" xfId="20037" xr:uid="{00000000-0005-0000-0000-000051540000}"/>
    <cellStyle name="Ввод  14 7 3 4" xfId="14393" xr:uid="{00000000-0005-0000-0000-000052540000}"/>
    <cellStyle name="Ввод  14 7 3 4 2" xfId="15987" xr:uid="{00000000-0005-0000-0000-000053540000}"/>
    <cellStyle name="Ввод  14 7 3 4 2 2" xfId="21812" xr:uid="{00000000-0005-0000-0000-000054540000}"/>
    <cellStyle name="Ввод  14 7 3 4 3" xfId="20290" xr:uid="{00000000-0005-0000-0000-000055540000}"/>
    <cellStyle name="Ввод  14 7 3 5" xfId="14841" xr:uid="{00000000-0005-0000-0000-000056540000}"/>
    <cellStyle name="Ввод  14 7 3 5 2" xfId="20669" xr:uid="{00000000-0005-0000-0000-000057540000}"/>
    <cellStyle name="Ввод  14 7 3 6" xfId="19138" xr:uid="{00000000-0005-0000-0000-000058540000}"/>
    <cellStyle name="Ввод  14 7 4" xfId="13571" xr:uid="{00000000-0005-0000-0000-000059540000}"/>
    <cellStyle name="Ввод  14 7 4 2" xfId="15208" xr:uid="{00000000-0005-0000-0000-00005A540000}"/>
    <cellStyle name="Ввод  14 7 4 2 2" xfId="21033" xr:uid="{00000000-0005-0000-0000-00005B540000}"/>
    <cellStyle name="Ввод  14 7 4 3" xfId="19509" xr:uid="{00000000-0005-0000-0000-00005C540000}"/>
    <cellStyle name="Ввод  14 7 5" xfId="13428" xr:uid="{00000000-0005-0000-0000-00005D540000}"/>
    <cellStyle name="Ввод  14 7 5 2" xfId="15065" xr:uid="{00000000-0005-0000-0000-00005E540000}"/>
    <cellStyle name="Ввод  14 7 5 2 2" xfId="20890" xr:uid="{00000000-0005-0000-0000-00005F540000}"/>
    <cellStyle name="Ввод  14 7 5 3" xfId="19366" xr:uid="{00000000-0005-0000-0000-000060540000}"/>
    <cellStyle name="Ввод  14 7 6" xfId="13523" xr:uid="{00000000-0005-0000-0000-000061540000}"/>
    <cellStyle name="Ввод  14 7 6 2" xfId="15160" xr:uid="{00000000-0005-0000-0000-000062540000}"/>
    <cellStyle name="Ввод  14 7 6 2 2" xfId="20985" xr:uid="{00000000-0005-0000-0000-000063540000}"/>
    <cellStyle name="Ввод  14 7 6 3" xfId="19461" xr:uid="{00000000-0005-0000-0000-000064540000}"/>
    <cellStyle name="Ввод  14 7 7" xfId="14635" xr:uid="{00000000-0005-0000-0000-000065540000}"/>
    <cellStyle name="Ввод  14 7 7 2" xfId="16205" xr:uid="{00000000-0005-0000-0000-000066540000}"/>
    <cellStyle name="Ввод  14 7 7 2 2" xfId="22030" xr:uid="{00000000-0005-0000-0000-000067540000}"/>
    <cellStyle name="Ввод  14 7 7 3" xfId="20515" xr:uid="{00000000-0005-0000-0000-000068540000}"/>
    <cellStyle name="Ввод  14 7 8" xfId="18994" xr:uid="{00000000-0005-0000-0000-000069540000}"/>
    <cellStyle name="Ввод  14 8" xfId="4319" xr:uid="{00000000-0005-0000-0000-00006A540000}"/>
    <cellStyle name="Ввод  14 9" xfId="4320" xr:uid="{00000000-0005-0000-0000-00006B540000}"/>
    <cellStyle name="Ввод  15" xfId="4321" xr:uid="{00000000-0005-0000-0000-00006C540000}"/>
    <cellStyle name="Ввод  15 2" xfId="4322" xr:uid="{00000000-0005-0000-0000-00006D540000}"/>
    <cellStyle name="Ввод  15 3" xfId="4323" xr:uid="{00000000-0005-0000-0000-00006E540000}"/>
    <cellStyle name="Ввод  15 4" xfId="4324" xr:uid="{00000000-0005-0000-0000-00006F540000}"/>
    <cellStyle name="Ввод  15 5" xfId="4325" xr:uid="{00000000-0005-0000-0000-000070540000}"/>
    <cellStyle name="Ввод  15 6" xfId="4326" xr:uid="{00000000-0005-0000-0000-000071540000}"/>
    <cellStyle name="Ввод  15 7" xfId="4327" xr:uid="{00000000-0005-0000-0000-000072540000}"/>
    <cellStyle name="Ввод  15 8" xfId="4328" xr:uid="{00000000-0005-0000-0000-000073540000}"/>
    <cellStyle name="Ввод  16" xfId="4329" xr:uid="{00000000-0005-0000-0000-000074540000}"/>
    <cellStyle name="Ввод  16 2" xfId="4330" xr:uid="{00000000-0005-0000-0000-000075540000}"/>
    <cellStyle name="Ввод  16 3" xfId="4331" xr:uid="{00000000-0005-0000-0000-000076540000}"/>
    <cellStyle name="Ввод  16 4" xfId="4332" xr:uid="{00000000-0005-0000-0000-000077540000}"/>
    <cellStyle name="Ввод  16 5" xfId="4333" xr:uid="{00000000-0005-0000-0000-000078540000}"/>
    <cellStyle name="Ввод  16 6" xfId="4334" xr:uid="{00000000-0005-0000-0000-000079540000}"/>
    <cellStyle name="Ввод  16 7" xfId="4335" xr:uid="{00000000-0005-0000-0000-00007A540000}"/>
    <cellStyle name="Ввод  16 8" xfId="4336" xr:uid="{00000000-0005-0000-0000-00007B540000}"/>
    <cellStyle name="Ввод  17" xfId="4337" xr:uid="{00000000-0005-0000-0000-00007C540000}"/>
    <cellStyle name="Ввод  17 2" xfId="4338" xr:uid="{00000000-0005-0000-0000-00007D540000}"/>
    <cellStyle name="Ввод  17 3" xfId="4339" xr:uid="{00000000-0005-0000-0000-00007E540000}"/>
    <cellStyle name="Ввод  17 4" xfId="4340" xr:uid="{00000000-0005-0000-0000-00007F540000}"/>
    <cellStyle name="Ввод  17 5" xfId="4341" xr:uid="{00000000-0005-0000-0000-000080540000}"/>
    <cellStyle name="Ввод  18" xfId="4342" xr:uid="{00000000-0005-0000-0000-000081540000}"/>
    <cellStyle name="Ввод  18 2" xfId="4343" xr:uid="{00000000-0005-0000-0000-000082540000}"/>
    <cellStyle name="Ввод  18 3" xfId="4344" xr:uid="{00000000-0005-0000-0000-000083540000}"/>
    <cellStyle name="Ввод  18 4" xfId="4345" xr:uid="{00000000-0005-0000-0000-000084540000}"/>
    <cellStyle name="Ввод  18 5" xfId="4346" xr:uid="{00000000-0005-0000-0000-000085540000}"/>
    <cellStyle name="Ввод  19" xfId="4347" xr:uid="{00000000-0005-0000-0000-000086540000}"/>
    <cellStyle name="Ввод  19 2" xfId="4348" xr:uid="{00000000-0005-0000-0000-000087540000}"/>
    <cellStyle name="Ввод  19 3" xfId="4349" xr:uid="{00000000-0005-0000-0000-000088540000}"/>
    <cellStyle name="Ввод  19 4" xfId="4350" xr:uid="{00000000-0005-0000-0000-000089540000}"/>
    <cellStyle name="Ввод  19 5" xfId="4351" xr:uid="{00000000-0005-0000-0000-00008A540000}"/>
    <cellStyle name="Ввод  2" xfId="4352" xr:uid="{00000000-0005-0000-0000-00008B540000}"/>
    <cellStyle name="Ввод  2 10" xfId="4353" xr:uid="{00000000-0005-0000-0000-00008C540000}"/>
    <cellStyle name="Ввод  2 2" xfId="4354" xr:uid="{00000000-0005-0000-0000-00008D540000}"/>
    <cellStyle name="Ввод  2 3" xfId="4355" xr:uid="{00000000-0005-0000-0000-00008E540000}"/>
    <cellStyle name="Ввод  2 4" xfId="4356" xr:uid="{00000000-0005-0000-0000-00008F540000}"/>
    <cellStyle name="Ввод  2 5" xfId="4357" xr:uid="{00000000-0005-0000-0000-000090540000}"/>
    <cellStyle name="Ввод  2 6" xfId="4358" xr:uid="{00000000-0005-0000-0000-000091540000}"/>
    <cellStyle name="Ввод  2 7" xfId="4359" xr:uid="{00000000-0005-0000-0000-000092540000}"/>
    <cellStyle name="Ввод  2 8" xfId="4360" xr:uid="{00000000-0005-0000-0000-000093540000}"/>
    <cellStyle name="Ввод  2 9" xfId="4361" xr:uid="{00000000-0005-0000-0000-000094540000}"/>
    <cellStyle name="Ввод  20" xfId="4362" xr:uid="{00000000-0005-0000-0000-000095540000}"/>
    <cellStyle name="Ввод  21" xfId="4363" xr:uid="{00000000-0005-0000-0000-000096540000}"/>
    <cellStyle name="Ввод  22" xfId="4364" xr:uid="{00000000-0005-0000-0000-000097540000}"/>
    <cellStyle name="Ввод  23" xfId="4365" xr:uid="{00000000-0005-0000-0000-000098540000}"/>
    <cellStyle name="Ввод  24" xfId="14692" xr:uid="{00000000-0005-0000-0000-000099540000}"/>
    <cellStyle name="Ввод  3" xfId="4366" xr:uid="{00000000-0005-0000-0000-00009A540000}"/>
    <cellStyle name="Ввод  3 10" xfId="4367" xr:uid="{00000000-0005-0000-0000-00009B540000}"/>
    <cellStyle name="Ввод  3 2" xfId="4368" xr:uid="{00000000-0005-0000-0000-00009C540000}"/>
    <cellStyle name="Ввод  3 3" xfId="4369" xr:uid="{00000000-0005-0000-0000-00009D540000}"/>
    <cellStyle name="Ввод  3 4" xfId="4370" xr:uid="{00000000-0005-0000-0000-00009E540000}"/>
    <cellStyle name="Ввод  3 5" xfId="4371" xr:uid="{00000000-0005-0000-0000-00009F540000}"/>
    <cellStyle name="Ввод  3 6" xfId="4372" xr:uid="{00000000-0005-0000-0000-0000A0540000}"/>
    <cellStyle name="Ввод  3 7" xfId="4373" xr:uid="{00000000-0005-0000-0000-0000A1540000}"/>
    <cellStyle name="Ввод  3 8" xfId="4374" xr:uid="{00000000-0005-0000-0000-0000A2540000}"/>
    <cellStyle name="Ввод  3 9" xfId="4375" xr:uid="{00000000-0005-0000-0000-0000A3540000}"/>
    <cellStyle name="Ввод  4" xfId="4376" xr:uid="{00000000-0005-0000-0000-0000A4540000}"/>
    <cellStyle name="Ввод  4 10" xfId="4377" xr:uid="{00000000-0005-0000-0000-0000A5540000}"/>
    <cellStyle name="Ввод  4 2" xfId="4378" xr:uid="{00000000-0005-0000-0000-0000A6540000}"/>
    <cellStyle name="Ввод  4 3" xfId="4379" xr:uid="{00000000-0005-0000-0000-0000A7540000}"/>
    <cellStyle name="Ввод  4 4" xfId="4380" xr:uid="{00000000-0005-0000-0000-0000A8540000}"/>
    <cellStyle name="Ввод  4 5" xfId="4381" xr:uid="{00000000-0005-0000-0000-0000A9540000}"/>
    <cellStyle name="Ввод  4 6" xfId="4382" xr:uid="{00000000-0005-0000-0000-0000AA540000}"/>
    <cellStyle name="Ввод  4 7" xfId="4383" xr:uid="{00000000-0005-0000-0000-0000AB540000}"/>
    <cellStyle name="Ввод  4 8" xfId="4384" xr:uid="{00000000-0005-0000-0000-0000AC540000}"/>
    <cellStyle name="Ввод  4 9" xfId="4385" xr:uid="{00000000-0005-0000-0000-0000AD540000}"/>
    <cellStyle name="Ввод  5" xfId="4386" xr:uid="{00000000-0005-0000-0000-0000AE540000}"/>
    <cellStyle name="Ввод  5 10" xfId="4387" xr:uid="{00000000-0005-0000-0000-0000AF540000}"/>
    <cellStyle name="Ввод  5 2" xfId="4388" xr:uid="{00000000-0005-0000-0000-0000B0540000}"/>
    <cellStyle name="Ввод  5 3" xfId="4389" xr:uid="{00000000-0005-0000-0000-0000B1540000}"/>
    <cellStyle name="Ввод  5 4" xfId="4390" xr:uid="{00000000-0005-0000-0000-0000B2540000}"/>
    <cellStyle name="Ввод  5 5" xfId="4391" xr:uid="{00000000-0005-0000-0000-0000B3540000}"/>
    <cellStyle name="Ввод  5 6" xfId="4392" xr:uid="{00000000-0005-0000-0000-0000B4540000}"/>
    <cellStyle name="Ввод  5 7" xfId="4393" xr:uid="{00000000-0005-0000-0000-0000B5540000}"/>
    <cellStyle name="Ввод  5 8" xfId="4394" xr:uid="{00000000-0005-0000-0000-0000B6540000}"/>
    <cellStyle name="Ввод  5 9" xfId="4395" xr:uid="{00000000-0005-0000-0000-0000B7540000}"/>
    <cellStyle name="Ввод  6" xfId="4396" xr:uid="{00000000-0005-0000-0000-0000B8540000}"/>
    <cellStyle name="Ввод  6 10" xfId="4397" xr:uid="{00000000-0005-0000-0000-0000B9540000}"/>
    <cellStyle name="Ввод  6 2" xfId="4398" xr:uid="{00000000-0005-0000-0000-0000BA540000}"/>
    <cellStyle name="Ввод  6 3" xfId="4399" xr:uid="{00000000-0005-0000-0000-0000BB540000}"/>
    <cellStyle name="Ввод  6 4" xfId="4400" xr:uid="{00000000-0005-0000-0000-0000BC540000}"/>
    <cellStyle name="Ввод  6 5" xfId="4401" xr:uid="{00000000-0005-0000-0000-0000BD540000}"/>
    <cellStyle name="Ввод  6 6" xfId="4402" xr:uid="{00000000-0005-0000-0000-0000BE540000}"/>
    <cellStyle name="Ввод  6 7" xfId="4403" xr:uid="{00000000-0005-0000-0000-0000BF540000}"/>
    <cellStyle name="Ввод  6 8" xfId="4404" xr:uid="{00000000-0005-0000-0000-0000C0540000}"/>
    <cellStyle name="Ввод  6 9" xfId="4405" xr:uid="{00000000-0005-0000-0000-0000C1540000}"/>
    <cellStyle name="Ввод  7" xfId="4406" xr:uid="{00000000-0005-0000-0000-0000C2540000}"/>
    <cellStyle name="Ввод  7 10" xfId="4407" xr:uid="{00000000-0005-0000-0000-0000C3540000}"/>
    <cellStyle name="Ввод  7 2" xfId="4408" xr:uid="{00000000-0005-0000-0000-0000C4540000}"/>
    <cellStyle name="Ввод  7 3" xfId="4409" xr:uid="{00000000-0005-0000-0000-0000C5540000}"/>
    <cellStyle name="Ввод  7 4" xfId="4410" xr:uid="{00000000-0005-0000-0000-0000C6540000}"/>
    <cellStyle name="Ввод  7 5" xfId="4411" xr:uid="{00000000-0005-0000-0000-0000C7540000}"/>
    <cellStyle name="Ввод  7 6" xfId="4412" xr:uid="{00000000-0005-0000-0000-0000C8540000}"/>
    <cellStyle name="Ввод  7 7" xfId="4413" xr:uid="{00000000-0005-0000-0000-0000C9540000}"/>
    <cellStyle name="Ввод  7 8" xfId="4414" xr:uid="{00000000-0005-0000-0000-0000CA540000}"/>
    <cellStyle name="Ввод  7 9" xfId="4415" xr:uid="{00000000-0005-0000-0000-0000CB540000}"/>
    <cellStyle name="Ввод  8" xfId="4416" xr:uid="{00000000-0005-0000-0000-0000CC540000}"/>
    <cellStyle name="Ввод  8 10" xfId="4417" xr:uid="{00000000-0005-0000-0000-0000CD540000}"/>
    <cellStyle name="Ввод  8 2" xfId="4418" xr:uid="{00000000-0005-0000-0000-0000CE540000}"/>
    <cellStyle name="Ввод  8 3" xfId="4419" xr:uid="{00000000-0005-0000-0000-0000CF540000}"/>
    <cellStyle name="Ввод  8 4" xfId="4420" xr:uid="{00000000-0005-0000-0000-0000D0540000}"/>
    <cellStyle name="Ввод  8 5" xfId="4421" xr:uid="{00000000-0005-0000-0000-0000D1540000}"/>
    <cellStyle name="Ввод  8 6" xfId="4422" xr:uid="{00000000-0005-0000-0000-0000D2540000}"/>
    <cellStyle name="Ввод  8 7" xfId="4423" xr:uid="{00000000-0005-0000-0000-0000D3540000}"/>
    <cellStyle name="Ввод  8 8" xfId="4424" xr:uid="{00000000-0005-0000-0000-0000D4540000}"/>
    <cellStyle name="Ввод  8 9" xfId="4425" xr:uid="{00000000-0005-0000-0000-0000D5540000}"/>
    <cellStyle name="Ввод  9" xfId="4426" xr:uid="{00000000-0005-0000-0000-0000D6540000}"/>
    <cellStyle name="Ввод  9 10" xfId="4427" xr:uid="{00000000-0005-0000-0000-0000D7540000}"/>
    <cellStyle name="Ввод  9 2" xfId="4428" xr:uid="{00000000-0005-0000-0000-0000D8540000}"/>
    <cellStyle name="Ввод  9 3" xfId="4429" xr:uid="{00000000-0005-0000-0000-0000D9540000}"/>
    <cellStyle name="Ввод  9 4" xfId="4430" xr:uid="{00000000-0005-0000-0000-0000DA540000}"/>
    <cellStyle name="Ввод  9 5" xfId="4431" xr:uid="{00000000-0005-0000-0000-0000DB540000}"/>
    <cellStyle name="Ввод  9 6" xfId="4432" xr:uid="{00000000-0005-0000-0000-0000DC540000}"/>
    <cellStyle name="Ввод  9 7" xfId="4433" xr:uid="{00000000-0005-0000-0000-0000DD540000}"/>
    <cellStyle name="Ввод  9 8" xfId="4434" xr:uid="{00000000-0005-0000-0000-0000DE540000}"/>
    <cellStyle name="Ввод  9 9" xfId="4435" xr:uid="{00000000-0005-0000-0000-0000DF540000}"/>
    <cellStyle name="Вывод 10" xfId="4436" xr:uid="{00000000-0005-0000-0000-0000E0540000}"/>
    <cellStyle name="Вывод 10 10" xfId="4437" xr:uid="{00000000-0005-0000-0000-0000E1540000}"/>
    <cellStyle name="Вывод 10 2" xfId="4438" xr:uid="{00000000-0005-0000-0000-0000E2540000}"/>
    <cellStyle name="Вывод 10 3" xfId="4439" xr:uid="{00000000-0005-0000-0000-0000E3540000}"/>
    <cellStyle name="Вывод 10 4" xfId="4440" xr:uid="{00000000-0005-0000-0000-0000E4540000}"/>
    <cellStyle name="Вывод 10 5" xfId="4441" xr:uid="{00000000-0005-0000-0000-0000E5540000}"/>
    <cellStyle name="Вывод 10 6" xfId="4442" xr:uid="{00000000-0005-0000-0000-0000E6540000}"/>
    <cellStyle name="Вывод 10 7" xfId="4443" xr:uid="{00000000-0005-0000-0000-0000E7540000}"/>
    <cellStyle name="Вывод 10 8" xfId="4444" xr:uid="{00000000-0005-0000-0000-0000E8540000}"/>
    <cellStyle name="Вывод 10 9" xfId="4445" xr:uid="{00000000-0005-0000-0000-0000E9540000}"/>
    <cellStyle name="Вывод 11" xfId="4446" xr:uid="{00000000-0005-0000-0000-0000EA540000}"/>
    <cellStyle name="Вывод 11 10" xfId="4447" xr:uid="{00000000-0005-0000-0000-0000EB540000}"/>
    <cellStyle name="Вывод 11 2" xfId="4448" xr:uid="{00000000-0005-0000-0000-0000EC540000}"/>
    <cellStyle name="Вывод 11 3" xfId="4449" xr:uid="{00000000-0005-0000-0000-0000ED540000}"/>
    <cellStyle name="Вывод 11 4" xfId="4450" xr:uid="{00000000-0005-0000-0000-0000EE540000}"/>
    <cellStyle name="Вывод 11 5" xfId="4451" xr:uid="{00000000-0005-0000-0000-0000EF540000}"/>
    <cellStyle name="Вывод 11 6" xfId="4452" xr:uid="{00000000-0005-0000-0000-0000F0540000}"/>
    <cellStyle name="Вывод 11 7" xfId="4453" xr:uid="{00000000-0005-0000-0000-0000F1540000}"/>
    <cellStyle name="Вывод 11 8" xfId="4454" xr:uid="{00000000-0005-0000-0000-0000F2540000}"/>
    <cellStyle name="Вывод 11 9" xfId="4455" xr:uid="{00000000-0005-0000-0000-0000F3540000}"/>
    <cellStyle name="Вывод 12" xfId="4456" xr:uid="{00000000-0005-0000-0000-0000F4540000}"/>
    <cellStyle name="Вывод 12 10" xfId="4457" xr:uid="{00000000-0005-0000-0000-0000F5540000}"/>
    <cellStyle name="Вывод 12 2" xfId="4458" xr:uid="{00000000-0005-0000-0000-0000F6540000}"/>
    <cellStyle name="Вывод 12 3" xfId="4459" xr:uid="{00000000-0005-0000-0000-0000F7540000}"/>
    <cellStyle name="Вывод 12 4" xfId="4460" xr:uid="{00000000-0005-0000-0000-0000F8540000}"/>
    <cellStyle name="Вывод 12 5" xfId="4461" xr:uid="{00000000-0005-0000-0000-0000F9540000}"/>
    <cellStyle name="Вывод 12 6" xfId="4462" xr:uid="{00000000-0005-0000-0000-0000FA540000}"/>
    <cellStyle name="Вывод 12 7" xfId="4463" xr:uid="{00000000-0005-0000-0000-0000FB540000}"/>
    <cellStyle name="Вывод 12 8" xfId="4464" xr:uid="{00000000-0005-0000-0000-0000FC540000}"/>
    <cellStyle name="Вывод 12 9" xfId="4465" xr:uid="{00000000-0005-0000-0000-0000FD540000}"/>
    <cellStyle name="Вывод 13" xfId="4466" xr:uid="{00000000-0005-0000-0000-0000FE540000}"/>
    <cellStyle name="Вывод 13 10" xfId="4467" xr:uid="{00000000-0005-0000-0000-0000FF540000}"/>
    <cellStyle name="Вывод 13 2" xfId="4468" xr:uid="{00000000-0005-0000-0000-000000550000}"/>
    <cellStyle name="Вывод 13 3" xfId="4469" xr:uid="{00000000-0005-0000-0000-000001550000}"/>
    <cellStyle name="Вывод 13 4" xfId="4470" xr:uid="{00000000-0005-0000-0000-000002550000}"/>
    <cellStyle name="Вывод 13 5" xfId="4471" xr:uid="{00000000-0005-0000-0000-000003550000}"/>
    <cellStyle name="Вывод 13 6" xfId="4472" xr:uid="{00000000-0005-0000-0000-000004550000}"/>
    <cellStyle name="Вывод 13 7" xfId="4473" xr:uid="{00000000-0005-0000-0000-000005550000}"/>
    <cellStyle name="Вывод 13 8" xfId="4474" xr:uid="{00000000-0005-0000-0000-000006550000}"/>
    <cellStyle name="Вывод 13 9" xfId="4475" xr:uid="{00000000-0005-0000-0000-000007550000}"/>
    <cellStyle name="Вывод 14" xfId="4476" xr:uid="{00000000-0005-0000-0000-000008550000}"/>
    <cellStyle name="Вывод 14 10" xfId="4477" xr:uid="{00000000-0005-0000-0000-000009550000}"/>
    <cellStyle name="Вывод 14 2" xfId="4478" xr:uid="{00000000-0005-0000-0000-00000A550000}"/>
    <cellStyle name="Вывод 14 3" xfId="4479" xr:uid="{00000000-0005-0000-0000-00000B550000}"/>
    <cellStyle name="Вывод 14 4" xfId="4480" xr:uid="{00000000-0005-0000-0000-00000C550000}"/>
    <cellStyle name="Вывод 14 5" xfId="4481" xr:uid="{00000000-0005-0000-0000-00000D550000}"/>
    <cellStyle name="Вывод 14 6" xfId="4482" xr:uid="{00000000-0005-0000-0000-00000E550000}"/>
    <cellStyle name="Вывод 14 7" xfId="4483" xr:uid="{00000000-0005-0000-0000-00000F550000}"/>
    <cellStyle name="Вывод 14 8" xfId="4484" xr:uid="{00000000-0005-0000-0000-000010550000}"/>
    <cellStyle name="Вывод 14 9" xfId="4485" xr:uid="{00000000-0005-0000-0000-000011550000}"/>
    <cellStyle name="Вывод 15" xfId="4486" xr:uid="{00000000-0005-0000-0000-000012550000}"/>
    <cellStyle name="Вывод 15 2" xfId="4487" xr:uid="{00000000-0005-0000-0000-000013550000}"/>
    <cellStyle name="Вывод 15 3" xfId="4488" xr:uid="{00000000-0005-0000-0000-000014550000}"/>
    <cellStyle name="Вывод 15 4" xfId="4489" xr:uid="{00000000-0005-0000-0000-000015550000}"/>
    <cellStyle name="Вывод 15 5" xfId="4490" xr:uid="{00000000-0005-0000-0000-000016550000}"/>
    <cellStyle name="Вывод 15 6" xfId="4491" xr:uid="{00000000-0005-0000-0000-000017550000}"/>
    <cellStyle name="Вывод 15 7" xfId="4492" xr:uid="{00000000-0005-0000-0000-000018550000}"/>
    <cellStyle name="Вывод 15 8" xfId="4493" xr:uid="{00000000-0005-0000-0000-000019550000}"/>
    <cellStyle name="Вывод 16" xfId="4494" xr:uid="{00000000-0005-0000-0000-00001A550000}"/>
    <cellStyle name="Вывод 16 2" xfId="4495" xr:uid="{00000000-0005-0000-0000-00001B550000}"/>
    <cellStyle name="Вывод 16 3" xfId="4496" xr:uid="{00000000-0005-0000-0000-00001C550000}"/>
    <cellStyle name="Вывод 16 4" xfId="4497" xr:uid="{00000000-0005-0000-0000-00001D550000}"/>
    <cellStyle name="Вывод 16 5" xfId="4498" xr:uid="{00000000-0005-0000-0000-00001E550000}"/>
    <cellStyle name="Вывод 16 6" xfId="4499" xr:uid="{00000000-0005-0000-0000-00001F550000}"/>
    <cellStyle name="Вывод 16 7" xfId="4500" xr:uid="{00000000-0005-0000-0000-000020550000}"/>
    <cellStyle name="Вывод 16 8" xfId="4501" xr:uid="{00000000-0005-0000-0000-000021550000}"/>
    <cellStyle name="Вывод 17" xfId="4502" xr:uid="{00000000-0005-0000-0000-000022550000}"/>
    <cellStyle name="Вывод 17 2" xfId="4503" xr:uid="{00000000-0005-0000-0000-000023550000}"/>
    <cellStyle name="Вывод 17 3" xfId="4504" xr:uid="{00000000-0005-0000-0000-000024550000}"/>
    <cellStyle name="Вывод 17 4" xfId="4505" xr:uid="{00000000-0005-0000-0000-000025550000}"/>
    <cellStyle name="Вывод 17 5" xfId="4506" xr:uid="{00000000-0005-0000-0000-000026550000}"/>
    <cellStyle name="Вывод 18" xfId="4507" xr:uid="{00000000-0005-0000-0000-000027550000}"/>
    <cellStyle name="Вывод 18 2" xfId="4508" xr:uid="{00000000-0005-0000-0000-000028550000}"/>
    <cellStyle name="Вывод 18 3" xfId="4509" xr:uid="{00000000-0005-0000-0000-000029550000}"/>
    <cellStyle name="Вывод 18 4" xfId="4510" xr:uid="{00000000-0005-0000-0000-00002A550000}"/>
    <cellStyle name="Вывод 18 5" xfId="4511" xr:uid="{00000000-0005-0000-0000-00002B550000}"/>
    <cellStyle name="Вывод 19" xfId="4512" xr:uid="{00000000-0005-0000-0000-00002C550000}"/>
    <cellStyle name="Вывод 19 2" xfId="4513" xr:uid="{00000000-0005-0000-0000-00002D550000}"/>
    <cellStyle name="Вывод 19 3" xfId="4514" xr:uid="{00000000-0005-0000-0000-00002E550000}"/>
    <cellStyle name="Вывод 19 4" xfId="4515" xr:uid="{00000000-0005-0000-0000-00002F550000}"/>
    <cellStyle name="Вывод 19 5" xfId="4516" xr:uid="{00000000-0005-0000-0000-000030550000}"/>
    <cellStyle name="Вывод 2" xfId="4517" xr:uid="{00000000-0005-0000-0000-000031550000}"/>
    <cellStyle name="Вывод 2 10" xfId="4518" xr:uid="{00000000-0005-0000-0000-000032550000}"/>
    <cellStyle name="Вывод 2 2" xfId="4519" xr:uid="{00000000-0005-0000-0000-000033550000}"/>
    <cellStyle name="Вывод 2 3" xfId="4520" xr:uid="{00000000-0005-0000-0000-000034550000}"/>
    <cellStyle name="Вывод 2 4" xfId="4521" xr:uid="{00000000-0005-0000-0000-000035550000}"/>
    <cellStyle name="Вывод 2 5" xfId="4522" xr:uid="{00000000-0005-0000-0000-000036550000}"/>
    <cellStyle name="Вывод 2 6" xfId="4523" xr:uid="{00000000-0005-0000-0000-000037550000}"/>
    <cellStyle name="Вывод 2 7" xfId="4524" xr:uid="{00000000-0005-0000-0000-000038550000}"/>
    <cellStyle name="Вывод 2 8" xfId="4525" xr:uid="{00000000-0005-0000-0000-000039550000}"/>
    <cellStyle name="Вывод 2 9" xfId="4526" xr:uid="{00000000-0005-0000-0000-00003A550000}"/>
    <cellStyle name="Вывод 20" xfId="4527" xr:uid="{00000000-0005-0000-0000-00003B550000}"/>
    <cellStyle name="Вывод 21" xfId="4528" xr:uid="{00000000-0005-0000-0000-00003C550000}"/>
    <cellStyle name="Вывод 22" xfId="4529" xr:uid="{00000000-0005-0000-0000-00003D550000}"/>
    <cellStyle name="Вывод 23" xfId="4530" xr:uid="{00000000-0005-0000-0000-00003E550000}"/>
    <cellStyle name="Вывод 24" xfId="14676" xr:uid="{00000000-0005-0000-0000-00003F550000}"/>
    <cellStyle name="Вывод 3" xfId="4531" xr:uid="{00000000-0005-0000-0000-000040550000}"/>
    <cellStyle name="Вывод 3 10" xfId="4532" xr:uid="{00000000-0005-0000-0000-000041550000}"/>
    <cellStyle name="Вывод 3 2" xfId="4533" xr:uid="{00000000-0005-0000-0000-000042550000}"/>
    <cellStyle name="Вывод 3 3" xfId="4534" xr:uid="{00000000-0005-0000-0000-000043550000}"/>
    <cellStyle name="Вывод 3 4" xfId="4535" xr:uid="{00000000-0005-0000-0000-000044550000}"/>
    <cellStyle name="Вывод 3 5" xfId="4536" xr:uid="{00000000-0005-0000-0000-000045550000}"/>
    <cellStyle name="Вывод 3 6" xfId="4537" xr:uid="{00000000-0005-0000-0000-000046550000}"/>
    <cellStyle name="Вывод 3 7" xfId="4538" xr:uid="{00000000-0005-0000-0000-000047550000}"/>
    <cellStyle name="Вывод 3 8" xfId="4539" xr:uid="{00000000-0005-0000-0000-000048550000}"/>
    <cellStyle name="Вывод 3 9" xfId="4540" xr:uid="{00000000-0005-0000-0000-000049550000}"/>
    <cellStyle name="Вывод 4" xfId="4541" xr:uid="{00000000-0005-0000-0000-00004A550000}"/>
    <cellStyle name="Вывод 4 10" xfId="4542" xr:uid="{00000000-0005-0000-0000-00004B550000}"/>
    <cellStyle name="Вывод 4 2" xfId="4543" xr:uid="{00000000-0005-0000-0000-00004C550000}"/>
    <cellStyle name="Вывод 4 3" xfId="4544" xr:uid="{00000000-0005-0000-0000-00004D550000}"/>
    <cellStyle name="Вывод 4 4" xfId="4545" xr:uid="{00000000-0005-0000-0000-00004E550000}"/>
    <cellStyle name="Вывод 4 5" xfId="4546" xr:uid="{00000000-0005-0000-0000-00004F550000}"/>
    <cellStyle name="Вывод 4 6" xfId="4547" xr:uid="{00000000-0005-0000-0000-000050550000}"/>
    <cellStyle name="Вывод 4 7" xfId="4548" xr:uid="{00000000-0005-0000-0000-000051550000}"/>
    <cellStyle name="Вывод 4 8" xfId="4549" xr:uid="{00000000-0005-0000-0000-000052550000}"/>
    <cellStyle name="Вывод 4 9" xfId="4550" xr:uid="{00000000-0005-0000-0000-000053550000}"/>
    <cellStyle name="Вывод 5" xfId="4551" xr:uid="{00000000-0005-0000-0000-000054550000}"/>
    <cellStyle name="Вывод 5 10" xfId="4552" xr:uid="{00000000-0005-0000-0000-000055550000}"/>
    <cellStyle name="Вывод 5 2" xfId="4553" xr:uid="{00000000-0005-0000-0000-000056550000}"/>
    <cellStyle name="Вывод 5 3" xfId="4554" xr:uid="{00000000-0005-0000-0000-000057550000}"/>
    <cellStyle name="Вывод 5 4" xfId="4555" xr:uid="{00000000-0005-0000-0000-000058550000}"/>
    <cellStyle name="Вывод 5 5" xfId="4556" xr:uid="{00000000-0005-0000-0000-000059550000}"/>
    <cellStyle name="Вывод 5 6" xfId="4557" xr:uid="{00000000-0005-0000-0000-00005A550000}"/>
    <cellStyle name="Вывод 5 7" xfId="4558" xr:uid="{00000000-0005-0000-0000-00005B550000}"/>
    <cellStyle name="Вывод 5 8" xfId="4559" xr:uid="{00000000-0005-0000-0000-00005C550000}"/>
    <cellStyle name="Вывод 5 9" xfId="4560" xr:uid="{00000000-0005-0000-0000-00005D550000}"/>
    <cellStyle name="Вывод 6" xfId="4561" xr:uid="{00000000-0005-0000-0000-00005E550000}"/>
    <cellStyle name="Вывод 6 10" xfId="4562" xr:uid="{00000000-0005-0000-0000-00005F550000}"/>
    <cellStyle name="Вывод 6 2" xfId="4563" xr:uid="{00000000-0005-0000-0000-000060550000}"/>
    <cellStyle name="Вывод 6 3" xfId="4564" xr:uid="{00000000-0005-0000-0000-000061550000}"/>
    <cellStyle name="Вывод 6 4" xfId="4565" xr:uid="{00000000-0005-0000-0000-000062550000}"/>
    <cellStyle name="Вывод 6 5" xfId="4566" xr:uid="{00000000-0005-0000-0000-000063550000}"/>
    <cellStyle name="Вывод 6 6" xfId="4567" xr:uid="{00000000-0005-0000-0000-000064550000}"/>
    <cellStyle name="Вывод 6 7" xfId="4568" xr:uid="{00000000-0005-0000-0000-000065550000}"/>
    <cellStyle name="Вывод 6 8" xfId="4569" xr:uid="{00000000-0005-0000-0000-000066550000}"/>
    <cellStyle name="Вывод 6 9" xfId="4570" xr:uid="{00000000-0005-0000-0000-000067550000}"/>
    <cellStyle name="Вывод 7" xfId="4571" xr:uid="{00000000-0005-0000-0000-000068550000}"/>
    <cellStyle name="Вывод 7 10" xfId="4572" xr:uid="{00000000-0005-0000-0000-000069550000}"/>
    <cellStyle name="Вывод 7 2" xfId="4573" xr:uid="{00000000-0005-0000-0000-00006A550000}"/>
    <cellStyle name="Вывод 7 3" xfId="4574" xr:uid="{00000000-0005-0000-0000-00006B550000}"/>
    <cellStyle name="Вывод 7 4" xfId="4575" xr:uid="{00000000-0005-0000-0000-00006C550000}"/>
    <cellStyle name="Вывод 7 5" xfId="4576" xr:uid="{00000000-0005-0000-0000-00006D550000}"/>
    <cellStyle name="Вывод 7 6" xfId="4577" xr:uid="{00000000-0005-0000-0000-00006E550000}"/>
    <cellStyle name="Вывод 7 7" xfId="4578" xr:uid="{00000000-0005-0000-0000-00006F550000}"/>
    <cellStyle name="Вывод 7 8" xfId="4579" xr:uid="{00000000-0005-0000-0000-000070550000}"/>
    <cellStyle name="Вывод 7 9" xfId="4580" xr:uid="{00000000-0005-0000-0000-000071550000}"/>
    <cellStyle name="Вывод 8" xfId="4581" xr:uid="{00000000-0005-0000-0000-000072550000}"/>
    <cellStyle name="Вывод 8 10" xfId="4582" xr:uid="{00000000-0005-0000-0000-000073550000}"/>
    <cellStyle name="Вывод 8 2" xfId="4583" xr:uid="{00000000-0005-0000-0000-000074550000}"/>
    <cellStyle name="Вывод 8 3" xfId="4584" xr:uid="{00000000-0005-0000-0000-000075550000}"/>
    <cellStyle name="Вывод 8 4" xfId="4585" xr:uid="{00000000-0005-0000-0000-000076550000}"/>
    <cellStyle name="Вывод 8 5" xfId="4586" xr:uid="{00000000-0005-0000-0000-000077550000}"/>
    <cellStyle name="Вывод 8 6" xfId="4587" xr:uid="{00000000-0005-0000-0000-000078550000}"/>
    <cellStyle name="Вывод 8 7" xfId="4588" xr:uid="{00000000-0005-0000-0000-000079550000}"/>
    <cellStyle name="Вывод 8 8" xfId="4589" xr:uid="{00000000-0005-0000-0000-00007A550000}"/>
    <cellStyle name="Вывод 8 9" xfId="4590" xr:uid="{00000000-0005-0000-0000-00007B550000}"/>
    <cellStyle name="Вывод 9" xfId="4591" xr:uid="{00000000-0005-0000-0000-00007C550000}"/>
    <cellStyle name="Вывод 9 10" xfId="4592" xr:uid="{00000000-0005-0000-0000-00007D550000}"/>
    <cellStyle name="Вывод 9 2" xfId="4593" xr:uid="{00000000-0005-0000-0000-00007E550000}"/>
    <cellStyle name="Вывод 9 3" xfId="4594" xr:uid="{00000000-0005-0000-0000-00007F550000}"/>
    <cellStyle name="Вывод 9 4" xfId="4595" xr:uid="{00000000-0005-0000-0000-000080550000}"/>
    <cellStyle name="Вывод 9 5" xfId="4596" xr:uid="{00000000-0005-0000-0000-000081550000}"/>
    <cellStyle name="Вывод 9 6" xfId="4597" xr:uid="{00000000-0005-0000-0000-000082550000}"/>
    <cellStyle name="Вывод 9 7" xfId="4598" xr:uid="{00000000-0005-0000-0000-000083550000}"/>
    <cellStyle name="Вывод 9 8" xfId="4599" xr:uid="{00000000-0005-0000-0000-000084550000}"/>
    <cellStyle name="Вывод 9 9" xfId="4600" xr:uid="{00000000-0005-0000-0000-000085550000}"/>
    <cellStyle name="Вычисление 10" xfId="4601" xr:uid="{00000000-0005-0000-0000-000086550000}"/>
    <cellStyle name="Вычисление 10 10" xfId="4602" xr:uid="{00000000-0005-0000-0000-000087550000}"/>
    <cellStyle name="Вычисление 10 2" xfId="4603" xr:uid="{00000000-0005-0000-0000-000088550000}"/>
    <cellStyle name="Вычисление 10 3" xfId="4604" xr:uid="{00000000-0005-0000-0000-000089550000}"/>
    <cellStyle name="Вычисление 10 4" xfId="4605" xr:uid="{00000000-0005-0000-0000-00008A550000}"/>
    <cellStyle name="Вычисление 10 5" xfId="4606" xr:uid="{00000000-0005-0000-0000-00008B550000}"/>
    <cellStyle name="Вычисление 10 6" xfId="4607" xr:uid="{00000000-0005-0000-0000-00008C550000}"/>
    <cellStyle name="Вычисление 10 7" xfId="4608" xr:uid="{00000000-0005-0000-0000-00008D550000}"/>
    <cellStyle name="Вычисление 10 8" xfId="4609" xr:uid="{00000000-0005-0000-0000-00008E550000}"/>
    <cellStyle name="Вычисление 10 9" xfId="4610" xr:uid="{00000000-0005-0000-0000-00008F550000}"/>
    <cellStyle name="Вычисление 11" xfId="4611" xr:uid="{00000000-0005-0000-0000-000090550000}"/>
    <cellStyle name="Вычисление 11 10" xfId="4612" xr:uid="{00000000-0005-0000-0000-000091550000}"/>
    <cellStyle name="Вычисление 11 2" xfId="4613" xr:uid="{00000000-0005-0000-0000-000092550000}"/>
    <cellStyle name="Вычисление 11 3" xfId="4614" xr:uid="{00000000-0005-0000-0000-000093550000}"/>
    <cellStyle name="Вычисление 11 4" xfId="4615" xr:uid="{00000000-0005-0000-0000-000094550000}"/>
    <cellStyle name="Вычисление 11 5" xfId="4616" xr:uid="{00000000-0005-0000-0000-000095550000}"/>
    <cellStyle name="Вычисление 11 6" xfId="4617" xr:uid="{00000000-0005-0000-0000-000096550000}"/>
    <cellStyle name="Вычисление 11 7" xfId="4618" xr:uid="{00000000-0005-0000-0000-000097550000}"/>
    <cellStyle name="Вычисление 11 8" xfId="4619" xr:uid="{00000000-0005-0000-0000-000098550000}"/>
    <cellStyle name="Вычисление 11 9" xfId="4620" xr:uid="{00000000-0005-0000-0000-000099550000}"/>
    <cellStyle name="Вычисление 12" xfId="4621" xr:uid="{00000000-0005-0000-0000-00009A550000}"/>
    <cellStyle name="Вычисление 12 10" xfId="4622" xr:uid="{00000000-0005-0000-0000-00009B550000}"/>
    <cellStyle name="Вычисление 12 2" xfId="4623" xr:uid="{00000000-0005-0000-0000-00009C550000}"/>
    <cellStyle name="Вычисление 12 3" xfId="4624" xr:uid="{00000000-0005-0000-0000-00009D550000}"/>
    <cellStyle name="Вычисление 12 4" xfId="4625" xr:uid="{00000000-0005-0000-0000-00009E550000}"/>
    <cellStyle name="Вычисление 12 5" xfId="4626" xr:uid="{00000000-0005-0000-0000-00009F550000}"/>
    <cellStyle name="Вычисление 12 6" xfId="4627" xr:uid="{00000000-0005-0000-0000-0000A0550000}"/>
    <cellStyle name="Вычисление 12 7" xfId="4628" xr:uid="{00000000-0005-0000-0000-0000A1550000}"/>
    <cellStyle name="Вычисление 12 8" xfId="4629" xr:uid="{00000000-0005-0000-0000-0000A2550000}"/>
    <cellStyle name="Вычисление 12 9" xfId="4630" xr:uid="{00000000-0005-0000-0000-0000A3550000}"/>
    <cellStyle name="Вычисление 13" xfId="4631" xr:uid="{00000000-0005-0000-0000-0000A4550000}"/>
    <cellStyle name="Вычисление 13 10" xfId="4632" xr:uid="{00000000-0005-0000-0000-0000A5550000}"/>
    <cellStyle name="Вычисление 13 2" xfId="4633" xr:uid="{00000000-0005-0000-0000-0000A6550000}"/>
    <cellStyle name="Вычисление 13 3" xfId="4634" xr:uid="{00000000-0005-0000-0000-0000A7550000}"/>
    <cellStyle name="Вычисление 13 4" xfId="4635" xr:uid="{00000000-0005-0000-0000-0000A8550000}"/>
    <cellStyle name="Вычисление 13 5" xfId="4636" xr:uid="{00000000-0005-0000-0000-0000A9550000}"/>
    <cellStyle name="Вычисление 13 6" xfId="4637" xr:uid="{00000000-0005-0000-0000-0000AA550000}"/>
    <cellStyle name="Вычисление 13 7" xfId="4638" xr:uid="{00000000-0005-0000-0000-0000AB550000}"/>
    <cellStyle name="Вычисление 13 8" xfId="4639" xr:uid="{00000000-0005-0000-0000-0000AC550000}"/>
    <cellStyle name="Вычисление 13 9" xfId="4640" xr:uid="{00000000-0005-0000-0000-0000AD550000}"/>
    <cellStyle name="Вычисление 14" xfId="4641" xr:uid="{00000000-0005-0000-0000-0000AE550000}"/>
    <cellStyle name="Вычисление 14 10" xfId="4642" xr:uid="{00000000-0005-0000-0000-0000AF550000}"/>
    <cellStyle name="Вычисление 14 2" xfId="4643" xr:uid="{00000000-0005-0000-0000-0000B0550000}"/>
    <cellStyle name="Вычисление 14 3" xfId="4644" xr:uid="{00000000-0005-0000-0000-0000B1550000}"/>
    <cellStyle name="Вычисление 14 4" xfId="4645" xr:uid="{00000000-0005-0000-0000-0000B2550000}"/>
    <cellStyle name="Вычисление 14 5" xfId="4646" xr:uid="{00000000-0005-0000-0000-0000B3550000}"/>
    <cellStyle name="Вычисление 14 6" xfId="4647" xr:uid="{00000000-0005-0000-0000-0000B4550000}"/>
    <cellStyle name="Вычисление 14 7" xfId="4648" xr:uid="{00000000-0005-0000-0000-0000B5550000}"/>
    <cellStyle name="Вычисление 14 8" xfId="4649" xr:uid="{00000000-0005-0000-0000-0000B6550000}"/>
    <cellStyle name="Вычисление 14 9" xfId="4650" xr:uid="{00000000-0005-0000-0000-0000B7550000}"/>
    <cellStyle name="Вычисление 15" xfId="4651" xr:uid="{00000000-0005-0000-0000-0000B8550000}"/>
    <cellStyle name="Вычисление 15 2" xfId="4652" xr:uid="{00000000-0005-0000-0000-0000B9550000}"/>
    <cellStyle name="Вычисление 15 3" xfId="4653" xr:uid="{00000000-0005-0000-0000-0000BA550000}"/>
    <cellStyle name="Вычисление 15 4" xfId="4654" xr:uid="{00000000-0005-0000-0000-0000BB550000}"/>
    <cellStyle name="Вычисление 15 5" xfId="4655" xr:uid="{00000000-0005-0000-0000-0000BC550000}"/>
    <cellStyle name="Вычисление 15 6" xfId="4656" xr:uid="{00000000-0005-0000-0000-0000BD550000}"/>
    <cellStyle name="Вычисление 15 7" xfId="4657" xr:uid="{00000000-0005-0000-0000-0000BE550000}"/>
    <cellStyle name="Вычисление 15 8" xfId="4658" xr:uid="{00000000-0005-0000-0000-0000BF550000}"/>
    <cellStyle name="Вычисление 16" xfId="4659" xr:uid="{00000000-0005-0000-0000-0000C0550000}"/>
    <cellStyle name="Вычисление 16 2" xfId="4660" xr:uid="{00000000-0005-0000-0000-0000C1550000}"/>
    <cellStyle name="Вычисление 16 3" xfId="4661" xr:uid="{00000000-0005-0000-0000-0000C2550000}"/>
    <cellStyle name="Вычисление 16 4" xfId="4662" xr:uid="{00000000-0005-0000-0000-0000C3550000}"/>
    <cellStyle name="Вычисление 16 5" xfId="4663" xr:uid="{00000000-0005-0000-0000-0000C4550000}"/>
    <cellStyle name="Вычисление 16 6" xfId="4664" xr:uid="{00000000-0005-0000-0000-0000C5550000}"/>
    <cellStyle name="Вычисление 16 7" xfId="4665" xr:uid="{00000000-0005-0000-0000-0000C6550000}"/>
    <cellStyle name="Вычисление 16 8" xfId="4666" xr:uid="{00000000-0005-0000-0000-0000C7550000}"/>
    <cellStyle name="Вычисление 17" xfId="4667" xr:uid="{00000000-0005-0000-0000-0000C8550000}"/>
    <cellStyle name="Вычисление 17 2" xfId="4668" xr:uid="{00000000-0005-0000-0000-0000C9550000}"/>
    <cellStyle name="Вычисление 17 3" xfId="4669" xr:uid="{00000000-0005-0000-0000-0000CA550000}"/>
    <cellStyle name="Вычисление 17 4" xfId="4670" xr:uid="{00000000-0005-0000-0000-0000CB550000}"/>
    <cellStyle name="Вычисление 17 5" xfId="4671" xr:uid="{00000000-0005-0000-0000-0000CC550000}"/>
    <cellStyle name="Вычисление 18" xfId="4672" xr:uid="{00000000-0005-0000-0000-0000CD550000}"/>
    <cellStyle name="Вычисление 18 2" xfId="4673" xr:uid="{00000000-0005-0000-0000-0000CE550000}"/>
    <cellStyle name="Вычисление 18 3" xfId="4674" xr:uid="{00000000-0005-0000-0000-0000CF550000}"/>
    <cellStyle name="Вычисление 18 4" xfId="4675" xr:uid="{00000000-0005-0000-0000-0000D0550000}"/>
    <cellStyle name="Вычисление 18 5" xfId="4676" xr:uid="{00000000-0005-0000-0000-0000D1550000}"/>
    <cellStyle name="Вычисление 19" xfId="4677" xr:uid="{00000000-0005-0000-0000-0000D2550000}"/>
    <cellStyle name="Вычисление 19 2" xfId="4678" xr:uid="{00000000-0005-0000-0000-0000D3550000}"/>
    <cellStyle name="Вычисление 19 3" xfId="4679" xr:uid="{00000000-0005-0000-0000-0000D4550000}"/>
    <cellStyle name="Вычисление 19 4" xfId="4680" xr:uid="{00000000-0005-0000-0000-0000D5550000}"/>
    <cellStyle name="Вычисление 19 5" xfId="4681" xr:uid="{00000000-0005-0000-0000-0000D6550000}"/>
    <cellStyle name="Вычисление 2" xfId="4682" xr:uid="{00000000-0005-0000-0000-0000D7550000}"/>
    <cellStyle name="Вычисление 2 10" xfId="4683" xr:uid="{00000000-0005-0000-0000-0000D8550000}"/>
    <cellStyle name="Вычисление 2 2" xfId="4684" xr:uid="{00000000-0005-0000-0000-0000D9550000}"/>
    <cellStyle name="Вычисление 2 3" xfId="4685" xr:uid="{00000000-0005-0000-0000-0000DA550000}"/>
    <cellStyle name="Вычисление 2 4" xfId="4686" xr:uid="{00000000-0005-0000-0000-0000DB550000}"/>
    <cellStyle name="Вычисление 2 5" xfId="4687" xr:uid="{00000000-0005-0000-0000-0000DC550000}"/>
    <cellStyle name="Вычисление 2 6" xfId="4688" xr:uid="{00000000-0005-0000-0000-0000DD550000}"/>
    <cellStyle name="Вычисление 2 7" xfId="4689" xr:uid="{00000000-0005-0000-0000-0000DE550000}"/>
    <cellStyle name="Вычисление 2 8" xfId="4690" xr:uid="{00000000-0005-0000-0000-0000DF550000}"/>
    <cellStyle name="Вычисление 2 9" xfId="4691" xr:uid="{00000000-0005-0000-0000-0000E0550000}"/>
    <cellStyle name="Вычисление 20" xfId="4692" xr:uid="{00000000-0005-0000-0000-0000E1550000}"/>
    <cellStyle name="Вычисление 21" xfId="4693" xr:uid="{00000000-0005-0000-0000-0000E2550000}"/>
    <cellStyle name="Вычисление 22" xfId="4694" xr:uid="{00000000-0005-0000-0000-0000E3550000}"/>
    <cellStyle name="Вычисление 23" xfId="4695" xr:uid="{00000000-0005-0000-0000-0000E4550000}"/>
    <cellStyle name="Вычисление 24" xfId="14659" xr:uid="{00000000-0005-0000-0000-0000E5550000}"/>
    <cellStyle name="Вычисление 3" xfId="4696" xr:uid="{00000000-0005-0000-0000-0000E6550000}"/>
    <cellStyle name="Вычисление 3 10" xfId="4697" xr:uid="{00000000-0005-0000-0000-0000E7550000}"/>
    <cellStyle name="Вычисление 3 2" xfId="4698" xr:uid="{00000000-0005-0000-0000-0000E8550000}"/>
    <cellStyle name="Вычисление 3 3" xfId="4699" xr:uid="{00000000-0005-0000-0000-0000E9550000}"/>
    <cellStyle name="Вычисление 3 4" xfId="4700" xr:uid="{00000000-0005-0000-0000-0000EA550000}"/>
    <cellStyle name="Вычисление 3 5" xfId="4701" xr:uid="{00000000-0005-0000-0000-0000EB550000}"/>
    <cellStyle name="Вычисление 3 6" xfId="4702" xr:uid="{00000000-0005-0000-0000-0000EC550000}"/>
    <cellStyle name="Вычисление 3 7" xfId="4703" xr:uid="{00000000-0005-0000-0000-0000ED550000}"/>
    <cellStyle name="Вычисление 3 8" xfId="4704" xr:uid="{00000000-0005-0000-0000-0000EE550000}"/>
    <cellStyle name="Вычисление 3 9" xfId="4705" xr:uid="{00000000-0005-0000-0000-0000EF550000}"/>
    <cellStyle name="Вычисление 4" xfId="4706" xr:uid="{00000000-0005-0000-0000-0000F0550000}"/>
    <cellStyle name="Вычисление 4 10" xfId="4707" xr:uid="{00000000-0005-0000-0000-0000F1550000}"/>
    <cellStyle name="Вычисление 4 2" xfId="4708" xr:uid="{00000000-0005-0000-0000-0000F2550000}"/>
    <cellStyle name="Вычисление 4 3" xfId="4709" xr:uid="{00000000-0005-0000-0000-0000F3550000}"/>
    <cellStyle name="Вычисление 4 4" xfId="4710" xr:uid="{00000000-0005-0000-0000-0000F4550000}"/>
    <cellStyle name="Вычисление 4 5" xfId="4711" xr:uid="{00000000-0005-0000-0000-0000F5550000}"/>
    <cellStyle name="Вычисление 4 6" xfId="4712" xr:uid="{00000000-0005-0000-0000-0000F6550000}"/>
    <cellStyle name="Вычисление 4 7" xfId="4713" xr:uid="{00000000-0005-0000-0000-0000F7550000}"/>
    <cellStyle name="Вычисление 4 8" xfId="4714" xr:uid="{00000000-0005-0000-0000-0000F8550000}"/>
    <cellStyle name="Вычисление 4 9" xfId="4715" xr:uid="{00000000-0005-0000-0000-0000F9550000}"/>
    <cellStyle name="Вычисление 5" xfId="4716" xr:uid="{00000000-0005-0000-0000-0000FA550000}"/>
    <cellStyle name="Вычисление 5 10" xfId="4717" xr:uid="{00000000-0005-0000-0000-0000FB550000}"/>
    <cellStyle name="Вычисление 5 2" xfId="4718" xr:uid="{00000000-0005-0000-0000-0000FC550000}"/>
    <cellStyle name="Вычисление 5 3" xfId="4719" xr:uid="{00000000-0005-0000-0000-0000FD550000}"/>
    <cellStyle name="Вычисление 5 4" xfId="4720" xr:uid="{00000000-0005-0000-0000-0000FE550000}"/>
    <cellStyle name="Вычисление 5 5" xfId="4721" xr:uid="{00000000-0005-0000-0000-0000FF550000}"/>
    <cellStyle name="Вычисление 5 6" xfId="4722" xr:uid="{00000000-0005-0000-0000-000000560000}"/>
    <cellStyle name="Вычисление 5 7" xfId="4723" xr:uid="{00000000-0005-0000-0000-000001560000}"/>
    <cellStyle name="Вычисление 5 8" xfId="4724" xr:uid="{00000000-0005-0000-0000-000002560000}"/>
    <cellStyle name="Вычисление 5 9" xfId="4725" xr:uid="{00000000-0005-0000-0000-000003560000}"/>
    <cellStyle name="Вычисление 6" xfId="4726" xr:uid="{00000000-0005-0000-0000-000004560000}"/>
    <cellStyle name="Вычисление 6 10" xfId="4727" xr:uid="{00000000-0005-0000-0000-000005560000}"/>
    <cellStyle name="Вычисление 6 2" xfId="4728" xr:uid="{00000000-0005-0000-0000-000006560000}"/>
    <cellStyle name="Вычисление 6 3" xfId="4729" xr:uid="{00000000-0005-0000-0000-000007560000}"/>
    <cellStyle name="Вычисление 6 4" xfId="4730" xr:uid="{00000000-0005-0000-0000-000008560000}"/>
    <cellStyle name="Вычисление 6 5" xfId="4731" xr:uid="{00000000-0005-0000-0000-000009560000}"/>
    <cellStyle name="Вычисление 6 6" xfId="4732" xr:uid="{00000000-0005-0000-0000-00000A560000}"/>
    <cellStyle name="Вычисление 6 7" xfId="4733" xr:uid="{00000000-0005-0000-0000-00000B560000}"/>
    <cellStyle name="Вычисление 6 8" xfId="4734" xr:uid="{00000000-0005-0000-0000-00000C560000}"/>
    <cellStyle name="Вычисление 6 9" xfId="4735" xr:uid="{00000000-0005-0000-0000-00000D560000}"/>
    <cellStyle name="Вычисление 7" xfId="4736" xr:uid="{00000000-0005-0000-0000-00000E560000}"/>
    <cellStyle name="Вычисление 7 10" xfId="4737" xr:uid="{00000000-0005-0000-0000-00000F560000}"/>
    <cellStyle name="Вычисление 7 2" xfId="4738" xr:uid="{00000000-0005-0000-0000-000010560000}"/>
    <cellStyle name="Вычисление 7 3" xfId="4739" xr:uid="{00000000-0005-0000-0000-000011560000}"/>
    <cellStyle name="Вычисление 7 4" xfId="4740" xr:uid="{00000000-0005-0000-0000-000012560000}"/>
    <cellStyle name="Вычисление 7 5" xfId="4741" xr:uid="{00000000-0005-0000-0000-000013560000}"/>
    <cellStyle name="Вычисление 7 6" xfId="4742" xr:uid="{00000000-0005-0000-0000-000014560000}"/>
    <cellStyle name="Вычисление 7 7" xfId="4743" xr:uid="{00000000-0005-0000-0000-000015560000}"/>
    <cellStyle name="Вычисление 7 8" xfId="4744" xr:uid="{00000000-0005-0000-0000-000016560000}"/>
    <cellStyle name="Вычисление 7 9" xfId="4745" xr:uid="{00000000-0005-0000-0000-000017560000}"/>
    <cellStyle name="Вычисление 8" xfId="4746" xr:uid="{00000000-0005-0000-0000-000018560000}"/>
    <cellStyle name="Вычисление 8 10" xfId="4747" xr:uid="{00000000-0005-0000-0000-000019560000}"/>
    <cellStyle name="Вычисление 8 2" xfId="4748" xr:uid="{00000000-0005-0000-0000-00001A560000}"/>
    <cellStyle name="Вычисление 8 3" xfId="4749" xr:uid="{00000000-0005-0000-0000-00001B560000}"/>
    <cellStyle name="Вычисление 8 4" xfId="4750" xr:uid="{00000000-0005-0000-0000-00001C560000}"/>
    <cellStyle name="Вычисление 8 5" xfId="4751" xr:uid="{00000000-0005-0000-0000-00001D560000}"/>
    <cellStyle name="Вычисление 8 6" xfId="4752" xr:uid="{00000000-0005-0000-0000-00001E560000}"/>
    <cellStyle name="Вычисление 8 7" xfId="4753" xr:uid="{00000000-0005-0000-0000-00001F560000}"/>
    <cellStyle name="Вычисление 8 8" xfId="4754" xr:uid="{00000000-0005-0000-0000-000020560000}"/>
    <cellStyle name="Вычисление 8 9" xfId="4755" xr:uid="{00000000-0005-0000-0000-000021560000}"/>
    <cellStyle name="Вычисление 9" xfId="4756" xr:uid="{00000000-0005-0000-0000-000022560000}"/>
    <cellStyle name="Вычисление 9 10" xfId="4757" xr:uid="{00000000-0005-0000-0000-000023560000}"/>
    <cellStyle name="Вычисление 9 2" xfId="4758" xr:uid="{00000000-0005-0000-0000-000024560000}"/>
    <cellStyle name="Вычисление 9 3" xfId="4759" xr:uid="{00000000-0005-0000-0000-000025560000}"/>
    <cellStyle name="Вычисление 9 4" xfId="4760" xr:uid="{00000000-0005-0000-0000-000026560000}"/>
    <cellStyle name="Вычисление 9 5" xfId="4761" xr:uid="{00000000-0005-0000-0000-000027560000}"/>
    <cellStyle name="Вычисление 9 6" xfId="4762" xr:uid="{00000000-0005-0000-0000-000028560000}"/>
    <cellStyle name="Вычисление 9 7" xfId="4763" xr:uid="{00000000-0005-0000-0000-000029560000}"/>
    <cellStyle name="Вычисление 9 8" xfId="4764" xr:uid="{00000000-0005-0000-0000-00002A560000}"/>
    <cellStyle name="Вычисление 9 9" xfId="4765" xr:uid="{00000000-0005-0000-0000-00002B560000}"/>
    <cellStyle name="Гиперссылка" xfId="54" builtinId="8"/>
    <cellStyle name="Гиперссылка 2" xfId="169" xr:uid="{00000000-0005-0000-0000-00002D560000}"/>
    <cellStyle name="Гиперссылка 2 2" xfId="24717" xr:uid="{00000000-0005-0000-0000-00002E560000}"/>
    <cellStyle name="Гиперссылка 3" xfId="211" xr:uid="{00000000-0005-0000-0000-00002F560000}"/>
    <cellStyle name="Гиперссылка 4" xfId="13961" xr:uid="{00000000-0005-0000-0000-000030560000}"/>
    <cellStyle name="Денежный" xfId="186" builtinId="4"/>
    <cellStyle name="Денежный 2" xfId="55" xr:uid="{00000000-0005-0000-0000-000032560000}"/>
    <cellStyle name="Денежный 2 2" xfId="178" xr:uid="{00000000-0005-0000-0000-000033560000}"/>
    <cellStyle name="Денежный 3" xfId="179" xr:uid="{00000000-0005-0000-0000-000034560000}"/>
    <cellStyle name="Денежный 4" xfId="16445" xr:uid="{00000000-0005-0000-0000-000035560000}"/>
    <cellStyle name="Денежный 4 2" xfId="22269" xr:uid="{00000000-0005-0000-0000-000036560000}"/>
    <cellStyle name="Денежный 5" xfId="18885" xr:uid="{00000000-0005-0000-0000-000037560000}"/>
    <cellStyle name="Заголовок 1 10" xfId="4766" xr:uid="{00000000-0005-0000-0000-000038560000}"/>
    <cellStyle name="Заголовок 1 10 10" xfId="4767" xr:uid="{00000000-0005-0000-0000-000039560000}"/>
    <cellStyle name="Заголовок 1 10 2" xfId="4768" xr:uid="{00000000-0005-0000-0000-00003A560000}"/>
    <cellStyle name="Заголовок 1 10 3" xfId="4769" xr:uid="{00000000-0005-0000-0000-00003B560000}"/>
    <cellStyle name="Заголовок 1 10 4" xfId="4770" xr:uid="{00000000-0005-0000-0000-00003C560000}"/>
    <cellStyle name="Заголовок 1 10 5" xfId="4771" xr:uid="{00000000-0005-0000-0000-00003D560000}"/>
    <cellStyle name="Заголовок 1 10 6" xfId="4772" xr:uid="{00000000-0005-0000-0000-00003E560000}"/>
    <cellStyle name="Заголовок 1 10 7" xfId="4773" xr:uid="{00000000-0005-0000-0000-00003F560000}"/>
    <cellStyle name="Заголовок 1 10 8" xfId="4774" xr:uid="{00000000-0005-0000-0000-000040560000}"/>
    <cellStyle name="Заголовок 1 10 9" xfId="4775" xr:uid="{00000000-0005-0000-0000-000041560000}"/>
    <cellStyle name="Заголовок 1 11" xfId="4776" xr:uid="{00000000-0005-0000-0000-000042560000}"/>
    <cellStyle name="Заголовок 1 11 10" xfId="4777" xr:uid="{00000000-0005-0000-0000-000043560000}"/>
    <cellStyle name="Заголовок 1 11 2" xfId="4778" xr:uid="{00000000-0005-0000-0000-000044560000}"/>
    <cellStyle name="Заголовок 1 11 3" xfId="4779" xr:uid="{00000000-0005-0000-0000-000045560000}"/>
    <cellStyle name="Заголовок 1 11 4" xfId="4780" xr:uid="{00000000-0005-0000-0000-000046560000}"/>
    <cellStyle name="Заголовок 1 11 5" xfId="4781" xr:uid="{00000000-0005-0000-0000-000047560000}"/>
    <cellStyle name="Заголовок 1 11 6" xfId="4782" xr:uid="{00000000-0005-0000-0000-000048560000}"/>
    <cellStyle name="Заголовок 1 11 7" xfId="4783" xr:uid="{00000000-0005-0000-0000-000049560000}"/>
    <cellStyle name="Заголовок 1 11 8" xfId="4784" xr:uid="{00000000-0005-0000-0000-00004A560000}"/>
    <cellStyle name="Заголовок 1 11 9" xfId="4785" xr:uid="{00000000-0005-0000-0000-00004B560000}"/>
    <cellStyle name="Заголовок 1 12" xfId="4786" xr:uid="{00000000-0005-0000-0000-00004C560000}"/>
    <cellStyle name="Заголовок 1 12 10" xfId="4787" xr:uid="{00000000-0005-0000-0000-00004D560000}"/>
    <cellStyle name="Заголовок 1 12 2" xfId="4788" xr:uid="{00000000-0005-0000-0000-00004E560000}"/>
    <cellStyle name="Заголовок 1 12 3" xfId="4789" xr:uid="{00000000-0005-0000-0000-00004F560000}"/>
    <cellStyle name="Заголовок 1 12 4" xfId="4790" xr:uid="{00000000-0005-0000-0000-000050560000}"/>
    <cellStyle name="Заголовок 1 12 5" xfId="4791" xr:uid="{00000000-0005-0000-0000-000051560000}"/>
    <cellStyle name="Заголовок 1 12 6" xfId="4792" xr:uid="{00000000-0005-0000-0000-000052560000}"/>
    <cellStyle name="Заголовок 1 12 7" xfId="4793" xr:uid="{00000000-0005-0000-0000-000053560000}"/>
    <cellStyle name="Заголовок 1 12 8" xfId="4794" xr:uid="{00000000-0005-0000-0000-000054560000}"/>
    <cellStyle name="Заголовок 1 12 9" xfId="4795" xr:uid="{00000000-0005-0000-0000-000055560000}"/>
    <cellStyle name="Заголовок 1 13" xfId="4796" xr:uid="{00000000-0005-0000-0000-000056560000}"/>
    <cellStyle name="Заголовок 1 13 10" xfId="4797" xr:uid="{00000000-0005-0000-0000-000057560000}"/>
    <cellStyle name="Заголовок 1 13 2" xfId="4798" xr:uid="{00000000-0005-0000-0000-000058560000}"/>
    <cellStyle name="Заголовок 1 13 3" xfId="4799" xr:uid="{00000000-0005-0000-0000-000059560000}"/>
    <cellStyle name="Заголовок 1 13 4" xfId="4800" xr:uid="{00000000-0005-0000-0000-00005A560000}"/>
    <cellStyle name="Заголовок 1 13 5" xfId="4801" xr:uid="{00000000-0005-0000-0000-00005B560000}"/>
    <cellStyle name="Заголовок 1 13 6" xfId="4802" xr:uid="{00000000-0005-0000-0000-00005C560000}"/>
    <cellStyle name="Заголовок 1 13 7" xfId="4803" xr:uid="{00000000-0005-0000-0000-00005D560000}"/>
    <cellStyle name="Заголовок 1 13 8" xfId="4804" xr:uid="{00000000-0005-0000-0000-00005E560000}"/>
    <cellStyle name="Заголовок 1 13 9" xfId="4805" xr:uid="{00000000-0005-0000-0000-00005F560000}"/>
    <cellStyle name="Заголовок 1 14" xfId="4806" xr:uid="{00000000-0005-0000-0000-000060560000}"/>
    <cellStyle name="Заголовок 1 14 10" xfId="4807" xr:uid="{00000000-0005-0000-0000-000061560000}"/>
    <cellStyle name="Заголовок 1 14 2" xfId="4808" xr:uid="{00000000-0005-0000-0000-000062560000}"/>
    <cellStyle name="Заголовок 1 14 3" xfId="4809" xr:uid="{00000000-0005-0000-0000-000063560000}"/>
    <cellStyle name="Заголовок 1 14 4" xfId="4810" xr:uid="{00000000-0005-0000-0000-000064560000}"/>
    <cellStyle name="Заголовок 1 14 5" xfId="4811" xr:uid="{00000000-0005-0000-0000-000065560000}"/>
    <cellStyle name="Заголовок 1 14 6" xfId="4812" xr:uid="{00000000-0005-0000-0000-000066560000}"/>
    <cellStyle name="Заголовок 1 14 7" xfId="4813" xr:uid="{00000000-0005-0000-0000-000067560000}"/>
    <cellStyle name="Заголовок 1 14 8" xfId="4814" xr:uid="{00000000-0005-0000-0000-000068560000}"/>
    <cellStyle name="Заголовок 1 14 9" xfId="4815" xr:uid="{00000000-0005-0000-0000-000069560000}"/>
    <cellStyle name="Заголовок 1 15" xfId="4816" xr:uid="{00000000-0005-0000-0000-00006A560000}"/>
    <cellStyle name="Заголовок 1 15 2" xfId="4817" xr:uid="{00000000-0005-0000-0000-00006B560000}"/>
    <cellStyle name="Заголовок 1 15 3" xfId="4818" xr:uid="{00000000-0005-0000-0000-00006C560000}"/>
    <cellStyle name="Заголовок 1 15 4" xfId="4819" xr:uid="{00000000-0005-0000-0000-00006D560000}"/>
    <cellStyle name="Заголовок 1 15 5" xfId="4820" xr:uid="{00000000-0005-0000-0000-00006E560000}"/>
    <cellStyle name="Заголовок 1 15 6" xfId="4821" xr:uid="{00000000-0005-0000-0000-00006F560000}"/>
    <cellStyle name="Заголовок 1 15 7" xfId="4822" xr:uid="{00000000-0005-0000-0000-000070560000}"/>
    <cellStyle name="Заголовок 1 15 8" xfId="4823" xr:uid="{00000000-0005-0000-0000-000071560000}"/>
    <cellStyle name="Заголовок 1 16" xfId="4824" xr:uid="{00000000-0005-0000-0000-000072560000}"/>
    <cellStyle name="Заголовок 1 16 2" xfId="4825" xr:uid="{00000000-0005-0000-0000-000073560000}"/>
    <cellStyle name="Заголовок 1 16 3" xfId="4826" xr:uid="{00000000-0005-0000-0000-000074560000}"/>
    <cellStyle name="Заголовок 1 16 4" xfId="4827" xr:uid="{00000000-0005-0000-0000-000075560000}"/>
    <cellStyle name="Заголовок 1 16 5" xfId="4828" xr:uid="{00000000-0005-0000-0000-000076560000}"/>
    <cellStyle name="Заголовок 1 16 6" xfId="4829" xr:uid="{00000000-0005-0000-0000-000077560000}"/>
    <cellStyle name="Заголовок 1 16 7" xfId="4830" xr:uid="{00000000-0005-0000-0000-000078560000}"/>
    <cellStyle name="Заголовок 1 16 8" xfId="4831" xr:uid="{00000000-0005-0000-0000-000079560000}"/>
    <cellStyle name="Заголовок 1 17" xfId="4832" xr:uid="{00000000-0005-0000-0000-00007A560000}"/>
    <cellStyle name="Заголовок 1 17 2" xfId="4833" xr:uid="{00000000-0005-0000-0000-00007B560000}"/>
    <cellStyle name="Заголовок 1 17 3" xfId="4834" xr:uid="{00000000-0005-0000-0000-00007C560000}"/>
    <cellStyle name="Заголовок 1 17 4" xfId="4835" xr:uid="{00000000-0005-0000-0000-00007D560000}"/>
    <cellStyle name="Заголовок 1 17 5" xfId="4836" xr:uid="{00000000-0005-0000-0000-00007E560000}"/>
    <cellStyle name="Заголовок 1 18" xfId="4837" xr:uid="{00000000-0005-0000-0000-00007F560000}"/>
    <cellStyle name="Заголовок 1 18 2" xfId="4838" xr:uid="{00000000-0005-0000-0000-000080560000}"/>
    <cellStyle name="Заголовок 1 18 3" xfId="4839" xr:uid="{00000000-0005-0000-0000-000081560000}"/>
    <cellStyle name="Заголовок 1 18 4" xfId="4840" xr:uid="{00000000-0005-0000-0000-000082560000}"/>
    <cellStyle name="Заголовок 1 18 5" xfId="4841" xr:uid="{00000000-0005-0000-0000-000083560000}"/>
    <cellStyle name="Заголовок 1 19" xfId="4842" xr:uid="{00000000-0005-0000-0000-000084560000}"/>
    <cellStyle name="Заголовок 1 19 2" xfId="4843" xr:uid="{00000000-0005-0000-0000-000085560000}"/>
    <cellStyle name="Заголовок 1 19 3" xfId="4844" xr:uid="{00000000-0005-0000-0000-000086560000}"/>
    <cellStyle name="Заголовок 1 19 4" xfId="4845" xr:uid="{00000000-0005-0000-0000-000087560000}"/>
    <cellStyle name="Заголовок 1 19 5" xfId="4846" xr:uid="{00000000-0005-0000-0000-000088560000}"/>
    <cellStyle name="Заголовок 1 2" xfId="4847" xr:uid="{00000000-0005-0000-0000-000089560000}"/>
    <cellStyle name="Заголовок 1 2 10" xfId="4848" xr:uid="{00000000-0005-0000-0000-00008A560000}"/>
    <cellStyle name="Заголовок 1 2 2" xfId="4849" xr:uid="{00000000-0005-0000-0000-00008B560000}"/>
    <cellStyle name="Заголовок 1 2 3" xfId="4850" xr:uid="{00000000-0005-0000-0000-00008C560000}"/>
    <cellStyle name="Заголовок 1 2 4" xfId="4851" xr:uid="{00000000-0005-0000-0000-00008D560000}"/>
    <cellStyle name="Заголовок 1 2 5" xfId="4852" xr:uid="{00000000-0005-0000-0000-00008E560000}"/>
    <cellStyle name="Заголовок 1 2 6" xfId="4853" xr:uid="{00000000-0005-0000-0000-00008F560000}"/>
    <cellStyle name="Заголовок 1 2 7" xfId="4854" xr:uid="{00000000-0005-0000-0000-000090560000}"/>
    <cellStyle name="Заголовок 1 2 8" xfId="4855" xr:uid="{00000000-0005-0000-0000-000091560000}"/>
    <cellStyle name="Заголовок 1 2 9" xfId="4856" xr:uid="{00000000-0005-0000-0000-000092560000}"/>
    <cellStyle name="Заголовок 1 20" xfId="4857" xr:uid="{00000000-0005-0000-0000-000093560000}"/>
    <cellStyle name="Заголовок 1 21" xfId="4858" xr:uid="{00000000-0005-0000-0000-000094560000}"/>
    <cellStyle name="Заголовок 1 22" xfId="4859" xr:uid="{00000000-0005-0000-0000-000095560000}"/>
    <cellStyle name="Заголовок 1 23" xfId="4860" xr:uid="{00000000-0005-0000-0000-000096560000}"/>
    <cellStyle name="Заголовок 1 24" xfId="14574" xr:uid="{00000000-0005-0000-0000-000097560000}"/>
    <cellStyle name="Заголовок 1 3" xfId="4861" xr:uid="{00000000-0005-0000-0000-000098560000}"/>
    <cellStyle name="Заголовок 1 3 10" xfId="4862" xr:uid="{00000000-0005-0000-0000-000099560000}"/>
    <cellStyle name="Заголовок 1 3 2" xfId="4863" xr:uid="{00000000-0005-0000-0000-00009A560000}"/>
    <cellStyle name="Заголовок 1 3 3" xfId="4864" xr:uid="{00000000-0005-0000-0000-00009B560000}"/>
    <cellStyle name="Заголовок 1 3 4" xfId="4865" xr:uid="{00000000-0005-0000-0000-00009C560000}"/>
    <cellStyle name="Заголовок 1 3 5" xfId="4866" xr:uid="{00000000-0005-0000-0000-00009D560000}"/>
    <cellStyle name="Заголовок 1 3 6" xfId="4867" xr:uid="{00000000-0005-0000-0000-00009E560000}"/>
    <cellStyle name="Заголовок 1 3 7" xfId="4868" xr:uid="{00000000-0005-0000-0000-00009F560000}"/>
    <cellStyle name="Заголовок 1 3 8" xfId="4869" xr:uid="{00000000-0005-0000-0000-0000A0560000}"/>
    <cellStyle name="Заголовок 1 3 9" xfId="4870" xr:uid="{00000000-0005-0000-0000-0000A1560000}"/>
    <cellStyle name="Заголовок 1 4" xfId="4871" xr:uid="{00000000-0005-0000-0000-0000A2560000}"/>
    <cellStyle name="Заголовок 1 4 10" xfId="4872" xr:uid="{00000000-0005-0000-0000-0000A3560000}"/>
    <cellStyle name="Заголовок 1 4 2" xfId="4873" xr:uid="{00000000-0005-0000-0000-0000A4560000}"/>
    <cellStyle name="Заголовок 1 4 3" xfId="4874" xr:uid="{00000000-0005-0000-0000-0000A5560000}"/>
    <cellStyle name="Заголовок 1 4 4" xfId="4875" xr:uid="{00000000-0005-0000-0000-0000A6560000}"/>
    <cellStyle name="Заголовок 1 4 5" xfId="4876" xr:uid="{00000000-0005-0000-0000-0000A7560000}"/>
    <cellStyle name="Заголовок 1 4 6" xfId="4877" xr:uid="{00000000-0005-0000-0000-0000A8560000}"/>
    <cellStyle name="Заголовок 1 4 7" xfId="4878" xr:uid="{00000000-0005-0000-0000-0000A9560000}"/>
    <cellStyle name="Заголовок 1 4 8" xfId="4879" xr:uid="{00000000-0005-0000-0000-0000AA560000}"/>
    <cellStyle name="Заголовок 1 4 9" xfId="4880" xr:uid="{00000000-0005-0000-0000-0000AB560000}"/>
    <cellStyle name="Заголовок 1 5" xfId="4881" xr:uid="{00000000-0005-0000-0000-0000AC560000}"/>
    <cellStyle name="Заголовок 1 5 10" xfId="4882" xr:uid="{00000000-0005-0000-0000-0000AD560000}"/>
    <cellStyle name="Заголовок 1 5 2" xfId="4883" xr:uid="{00000000-0005-0000-0000-0000AE560000}"/>
    <cellStyle name="Заголовок 1 5 3" xfId="4884" xr:uid="{00000000-0005-0000-0000-0000AF560000}"/>
    <cellStyle name="Заголовок 1 5 4" xfId="4885" xr:uid="{00000000-0005-0000-0000-0000B0560000}"/>
    <cellStyle name="Заголовок 1 5 5" xfId="4886" xr:uid="{00000000-0005-0000-0000-0000B1560000}"/>
    <cellStyle name="Заголовок 1 5 6" xfId="4887" xr:uid="{00000000-0005-0000-0000-0000B2560000}"/>
    <cellStyle name="Заголовок 1 5 7" xfId="4888" xr:uid="{00000000-0005-0000-0000-0000B3560000}"/>
    <cellStyle name="Заголовок 1 5 8" xfId="4889" xr:uid="{00000000-0005-0000-0000-0000B4560000}"/>
    <cellStyle name="Заголовок 1 5 9" xfId="4890" xr:uid="{00000000-0005-0000-0000-0000B5560000}"/>
    <cellStyle name="Заголовок 1 6" xfId="4891" xr:uid="{00000000-0005-0000-0000-0000B6560000}"/>
    <cellStyle name="Заголовок 1 6 10" xfId="4892" xr:uid="{00000000-0005-0000-0000-0000B7560000}"/>
    <cellStyle name="Заголовок 1 6 2" xfId="4893" xr:uid="{00000000-0005-0000-0000-0000B8560000}"/>
    <cellStyle name="Заголовок 1 6 3" xfId="4894" xr:uid="{00000000-0005-0000-0000-0000B9560000}"/>
    <cellStyle name="Заголовок 1 6 4" xfId="4895" xr:uid="{00000000-0005-0000-0000-0000BA560000}"/>
    <cellStyle name="Заголовок 1 6 5" xfId="4896" xr:uid="{00000000-0005-0000-0000-0000BB560000}"/>
    <cellStyle name="Заголовок 1 6 6" xfId="4897" xr:uid="{00000000-0005-0000-0000-0000BC560000}"/>
    <cellStyle name="Заголовок 1 6 7" xfId="4898" xr:uid="{00000000-0005-0000-0000-0000BD560000}"/>
    <cellStyle name="Заголовок 1 6 8" xfId="4899" xr:uid="{00000000-0005-0000-0000-0000BE560000}"/>
    <cellStyle name="Заголовок 1 6 9" xfId="4900" xr:uid="{00000000-0005-0000-0000-0000BF560000}"/>
    <cellStyle name="Заголовок 1 7" xfId="4901" xr:uid="{00000000-0005-0000-0000-0000C0560000}"/>
    <cellStyle name="Заголовок 1 7 10" xfId="4902" xr:uid="{00000000-0005-0000-0000-0000C1560000}"/>
    <cellStyle name="Заголовок 1 7 2" xfId="4903" xr:uid="{00000000-0005-0000-0000-0000C2560000}"/>
    <cellStyle name="Заголовок 1 7 3" xfId="4904" xr:uid="{00000000-0005-0000-0000-0000C3560000}"/>
    <cellStyle name="Заголовок 1 7 4" xfId="4905" xr:uid="{00000000-0005-0000-0000-0000C4560000}"/>
    <cellStyle name="Заголовок 1 7 5" xfId="4906" xr:uid="{00000000-0005-0000-0000-0000C5560000}"/>
    <cellStyle name="Заголовок 1 7 6" xfId="4907" xr:uid="{00000000-0005-0000-0000-0000C6560000}"/>
    <cellStyle name="Заголовок 1 7 7" xfId="4908" xr:uid="{00000000-0005-0000-0000-0000C7560000}"/>
    <cellStyle name="Заголовок 1 7 8" xfId="4909" xr:uid="{00000000-0005-0000-0000-0000C8560000}"/>
    <cellStyle name="Заголовок 1 7 9" xfId="4910" xr:uid="{00000000-0005-0000-0000-0000C9560000}"/>
    <cellStyle name="Заголовок 1 8" xfId="4911" xr:uid="{00000000-0005-0000-0000-0000CA560000}"/>
    <cellStyle name="Заголовок 1 8 10" xfId="4912" xr:uid="{00000000-0005-0000-0000-0000CB560000}"/>
    <cellStyle name="Заголовок 1 8 2" xfId="4913" xr:uid="{00000000-0005-0000-0000-0000CC560000}"/>
    <cellStyle name="Заголовок 1 8 3" xfId="4914" xr:uid="{00000000-0005-0000-0000-0000CD560000}"/>
    <cellStyle name="Заголовок 1 8 4" xfId="4915" xr:uid="{00000000-0005-0000-0000-0000CE560000}"/>
    <cellStyle name="Заголовок 1 8 5" xfId="4916" xr:uid="{00000000-0005-0000-0000-0000CF560000}"/>
    <cellStyle name="Заголовок 1 8 6" xfId="4917" xr:uid="{00000000-0005-0000-0000-0000D0560000}"/>
    <cellStyle name="Заголовок 1 8 7" xfId="4918" xr:uid="{00000000-0005-0000-0000-0000D1560000}"/>
    <cellStyle name="Заголовок 1 8 8" xfId="4919" xr:uid="{00000000-0005-0000-0000-0000D2560000}"/>
    <cellStyle name="Заголовок 1 8 9" xfId="4920" xr:uid="{00000000-0005-0000-0000-0000D3560000}"/>
    <cellStyle name="Заголовок 1 9" xfId="4921" xr:uid="{00000000-0005-0000-0000-0000D4560000}"/>
    <cellStyle name="Заголовок 1 9 10" xfId="4922" xr:uid="{00000000-0005-0000-0000-0000D5560000}"/>
    <cellStyle name="Заголовок 1 9 2" xfId="4923" xr:uid="{00000000-0005-0000-0000-0000D6560000}"/>
    <cellStyle name="Заголовок 1 9 3" xfId="4924" xr:uid="{00000000-0005-0000-0000-0000D7560000}"/>
    <cellStyle name="Заголовок 1 9 4" xfId="4925" xr:uid="{00000000-0005-0000-0000-0000D8560000}"/>
    <cellStyle name="Заголовок 1 9 5" xfId="4926" xr:uid="{00000000-0005-0000-0000-0000D9560000}"/>
    <cellStyle name="Заголовок 1 9 6" xfId="4927" xr:uid="{00000000-0005-0000-0000-0000DA560000}"/>
    <cellStyle name="Заголовок 1 9 7" xfId="4928" xr:uid="{00000000-0005-0000-0000-0000DB560000}"/>
    <cellStyle name="Заголовок 1 9 8" xfId="4929" xr:uid="{00000000-0005-0000-0000-0000DC560000}"/>
    <cellStyle name="Заголовок 1 9 9" xfId="4930" xr:uid="{00000000-0005-0000-0000-0000DD560000}"/>
    <cellStyle name="Заголовок 2 10" xfId="4931" xr:uid="{00000000-0005-0000-0000-0000DE560000}"/>
    <cellStyle name="Заголовок 2 10 10" xfId="4932" xr:uid="{00000000-0005-0000-0000-0000DF560000}"/>
    <cellStyle name="Заголовок 2 10 2" xfId="4933" xr:uid="{00000000-0005-0000-0000-0000E0560000}"/>
    <cellStyle name="Заголовок 2 10 3" xfId="4934" xr:uid="{00000000-0005-0000-0000-0000E1560000}"/>
    <cellStyle name="Заголовок 2 10 4" xfId="4935" xr:uid="{00000000-0005-0000-0000-0000E2560000}"/>
    <cellStyle name="Заголовок 2 10 5" xfId="4936" xr:uid="{00000000-0005-0000-0000-0000E3560000}"/>
    <cellStyle name="Заголовок 2 10 6" xfId="4937" xr:uid="{00000000-0005-0000-0000-0000E4560000}"/>
    <cellStyle name="Заголовок 2 10 7" xfId="4938" xr:uid="{00000000-0005-0000-0000-0000E5560000}"/>
    <cellStyle name="Заголовок 2 10 8" xfId="4939" xr:uid="{00000000-0005-0000-0000-0000E6560000}"/>
    <cellStyle name="Заголовок 2 10 9" xfId="4940" xr:uid="{00000000-0005-0000-0000-0000E7560000}"/>
    <cellStyle name="Заголовок 2 11" xfId="4941" xr:uid="{00000000-0005-0000-0000-0000E8560000}"/>
    <cellStyle name="Заголовок 2 11 10" xfId="4942" xr:uid="{00000000-0005-0000-0000-0000E9560000}"/>
    <cellStyle name="Заголовок 2 11 2" xfId="4943" xr:uid="{00000000-0005-0000-0000-0000EA560000}"/>
    <cellStyle name="Заголовок 2 11 3" xfId="4944" xr:uid="{00000000-0005-0000-0000-0000EB560000}"/>
    <cellStyle name="Заголовок 2 11 4" xfId="4945" xr:uid="{00000000-0005-0000-0000-0000EC560000}"/>
    <cellStyle name="Заголовок 2 11 5" xfId="4946" xr:uid="{00000000-0005-0000-0000-0000ED560000}"/>
    <cellStyle name="Заголовок 2 11 6" xfId="4947" xr:uid="{00000000-0005-0000-0000-0000EE560000}"/>
    <cellStyle name="Заголовок 2 11 7" xfId="4948" xr:uid="{00000000-0005-0000-0000-0000EF560000}"/>
    <cellStyle name="Заголовок 2 11 8" xfId="4949" xr:uid="{00000000-0005-0000-0000-0000F0560000}"/>
    <cellStyle name="Заголовок 2 11 9" xfId="4950" xr:uid="{00000000-0005-0000-0000-0000F1560000}"/>
    <cellStyle name="Заголовок 2 12" xfId="4951" xr:uid="{00000000-0005-0000-0000-0000F2560000}"/>
    <cellStyle name="Заголовок 2 12 10" xfId="4952" xr:uid="{00000000-0005-0000-0000-0000F3560000}"/>
    <cellStyle name="Заголовок 2 12 2" xfId="4953" xr:uid="{00000000-0005-0000-0000-0000F4560000}"/>
    <cellStyle name="Заголовок 2 12 3" xfId="4954" xr:uid="{00000000-0005-0000-0000-0000F5560000}"/>
    <cellStyle name="Заголовок 2 12 4" xfId="4955" xr:uid="{00000000-0005-0000-0000-0000F6560000}"/>
    <cellStyle name="Заголовок 2 12 5" xfId="4956" xr:uid="{00000000-0005-0000-0000-0000F7560000}"/>
    <cellStyle name="Заголовок 2 12 6" xfId="4957" xr:uid="{00000000-0005-0000-0000-0000F8560000}"/>
    <cellStyle name="Заголовок 2 12 7" xfId="4958" xr:uid="{00000000-0005-0000-0000-0000F9560000}"/>
    <cellStyle name="Заголовок 2 12 8" xfId="4959" xr:uid="{00000000-0005-0000-0000-0000FA560000}"/>
    <cellStyle name="Заголовок 2 12 9" xfId="4960" xr:uid="{00000000-0005-0000-0000-0000FB560000}"/>
    <cellStyle name="Заголовок 2 13" xfId="4961" xr:uid="{00000000-0005-0000-0000-0000FC560000}"/>
    <cellStyle name="Заголовок 2 13 10" xfId="4962" xr:uid="{00000000-0005-0000-0000-0000FD560000}"/>
    <cellStyle name="Заголовок 2 13 2" xfId="4963" xr:uid="{00000000-0005-0000-0000-0000FE560000}"/>
    <cellStyle name="Заголовок 2 13 3" xfId="4964" xr:uid="{00000000-0005-0000-0000-0000FF560000}"/>
    <cellStyle name="Заголовок 2 13 4" xfId="4965" xr:uid="{00000000-0005-0000-0000-000000570000}"/>
    <cellStyle name="Заголовок 2 13 5" xfId="4966" xr:uid="{00000000-0005-0000-0000-000001570000}"/>
    <cellStyle name="Заголовок 2 13 6" xfId="4967" xr:uid="{00000000-0005-0000-0000-000002570000}"/>
    <cellStyle name="Заголовок 2 13 7" xfId="4968" xr:uid="{00000000-0005-0000-0000-000003570000}"/>
    <cellStyle name="Заголовок 2 13 8" xfId="4969" xr:uid="{00000000-0005-0000-0000-000004570000}"/>
    <cellStyle name="Заголовок 2 13 9" xfId="4970" xr:uid="{00000000-0005-0000-0000-000005570000}"/>
    <cellStyle name="Заголовок 2 14" xfId="4971" xr:uid="{00000000-0005-0000-0000-000006570000}"/>
    <cellStyle name="Заголовок 2 14 10" xfId="4972" xr:uid="{00000000-0005-0000-0000-000007570000}"/>
    <cellStyle name="Заголовок 2 14 2" xfId="4973" xr:uid="{00000000-0005-0000-0000-000008570000}"/>
    <cellStyle name="Заголовок 2 14 3" xfId="4974" xr:uid="{00000000-0005-0000-0000-000009570000}"/>
    <cellStyle name="Заголовок 2 14 4" xfId="4975" xr:uid="{00000000-0005-0000-0000-00000A570000}"/>
    <cellStyle name="Заголовок 2 14 5" xfId="4976" xr:uid="{00000000-0005-0000-0000-00000B570000}"/>
    <cellStyle name="Заголовок 2 14 6" xfId="4977" xr:uid="{00000000-0005-0000-0000-00000C570000}"/>
    <cellStyle name="Заголовок 2 14 7" xfId="4978" xr:uid="{00000000-0005-0000-0000-00000D570000}"/>
    <cellStyle name="Заголовок 2 14 8" xfId="4979" xr:uid="{00000000-0005-0000-0000-00000E570000}"/>
    <cellStyle name="Заголовок 2 14 9" xfId="4980" xr:uid="{00000000-0005-0000-0000-00000F570000}"/>
    <cellStyle name="Заголовок 2 15" xfId="4981" xr:uid="{00000000-0005-0000-0000-000010570000}"/>
    <cellStyle name="Заголовок 2 15 2" xfId="4982" xr:uid="{00000000-0005-0000-0000-000011570000}"/>
    <cellStyle name="Заголовок 2 15 3" xfId="4983" xr:uid="{00000000-0005-0000-0000-000012570000}"/>
    <cellStyle name="Заголовок 2 15 4" xfId="4984" xr:uid="{00000000-0005-0000-0000-000013570000}"/>
    <cellStyle name="Заголовок 2 15 5" xfId="4985" xr:uid="{00000000-0005-0000-0000-000014570000}"/>
    <cellStyle name="Заголовок 2 15 6" xfId="4986" xr:uid="{00000000-0005-0000-0000-000015570000}"/>
    <cellStyle name="Заголовок 2 15 7" xfId="4987" xr:uid="{00000000-0005-0000-0000-000016570000}"/>
    <cellStyle name="Заголовок 2 15 8" xfId="4988" xr:uid="{00000000-0005-0000-0000-000017570000}"/>
    <cellStyle name="Заголовок 2 16" xfId="4989" xr:uid="{00000000-0005-0000-0000-000018570000}"/>
    <cellStyle name="Заголовок 2 16 2" xfId="4990" xr:uid="{00000000-0005-0000-0000-000019570000}"/>
    <cellStyle name="Заголовок 2 16 3" xfId="4991" xr:uid="{00000000-0005-0000-0000-00001A570000}"/>
    <cellStyle name="Заголовок 2 16 4" xfId="4992" xr:uid="{00000000-0005-0000-0000-00001B570000}"/>
    <cellStyle name="Заголовок 2 16 5" xfId="4993" xr:uid="{00000000-0005-0000-0000-00001C570000}"/>
    <cellStyle name="Заголовок 2 16 6" xfId="4994" xr:uid="{00000000-0005-0000-0000-00001D570000}"/>
    <cellStyle name="Заголовок 2 16 7" xfId="4995" xr:uid="{00000000-0005-0000-0000-00001E570000}"/>
    <cellStyle name="Заголовок 2 16 8" xfId="4996" xr:uid="{00000000-0005-0000-0000-00001F570000}"/>
    <cellStyle name="Заголовок 2 17" xfId="4997" xr:uid="{00000000-0005-0000-0000-000020570000}"/>
    <cellStyle name="Заголовок 2 17 2" xfId="4998" xr:uid="{00000000-0005-0000-0000-000021570000}"/>
    <cellStyle name="Заголовок 2 17 3" xfId="4999" xr:uid="{00000000-0005-0000-0000-000022570000}"/>
    <cellStyle name="Заголовок 2 17 4" xfId="5000" xr:uid="{00000000-0005-0000-0000-000023570000}"/>
    <cellStyle name="Заголовок 2 17 5" xfId="5001" xr:uid="{00000000-0005-0000-0000-000024570000}"/>
    <cellStyle name="Заголовок 2 18" xfId="5002" xr:uid="{00000000-0005-0000-0000-000025570000}"/>
    <cellStyle name="Заголовок 2 18 2" xfId="5003" xr:uid="{00000000-0005-0000-0000-000026570000}"/>
    <cellStyle name="Заголовок 2 18 3" xfId="5004" xr:uid="{00000000-0005-0000-0000-000027570000}"/>
    <cellStyle name="Заголовок 2 18 4" xfId="5005" xr:uid="{00000000-0005-0000-0000-000028570000}"/>
    <cellStyle name="Заголовок 2 18 5" xfId="5006" xr:uid="{00000000-0005-0000-0000-000029570000}"/>
    <cellStyle name="Заголовок 2 19" xfId="5007" xr:uid="{00000000-0005-0000-0000-00002A570000}"/>
    <cellStyle name="Заголовок 2 19 2" xfId="5008" xr:uid="{00000000-0005-0000-0000-00002B570000}"/>
    <cellStyle name="Заголовок 2 19 3" xfId="5009" xr:uid="{00000000-0005-0000-0000-00002C570000}"/>
    <cellStyle name="Заголовок 2 19 4" xfId="5010" xr:uid="{00000000-0005-0000-0000-00002D570000}"/>
    <cellStyle name="Заголовок 2 19 5" xfId="5011" xr:uid="{00000000-0005-0000-0000-00002E570000}"/>
    <cellStyle name="Заголовок 2 2" xfId="5012" xr:uid="{00000000-0005-0000-0000-00002F570000}"/>
    <cellStyle name="Заголовок 2 2 10" xfId="5013" xr:uid="{00000000-0005-0000-0000-000030570000}"/>
    <cellStyle name="Заголовок 2 2 2" xfId="5014" xr:uid="{00000000-0005-0000-0000-000031570000}"/>
    <cellStyle name="Заголовок 2 2 3" xfId="5015" xr:uid="{00000000-0005-0000-0000-000032570000}"/>
    <cellStyle name="Заголовок 2 2 4" xfId="5016" xr:uid="{00000000-0005-0000-0000-000033570000}"/>
    <cellStyle name="Заголовок 2 2 5" xfId="5017" xr:uid="{00000000-0005-0000-0000-000034570000}"/>
    <cellStyle name="Заголовок 2 2 6" xfId="5018" xr:uid="{00000000-0005-0000-0000-000035570000}"/>
    <cellStyle name="Заголовок 2 2 7" xfId="5019" xr:uid="{00000000-0005-0000-0000-000036570000}"/>
    <cellStyle name="Заголовок 2 2 8" xfId="5020" xr:uid="{00000000-0005-0000-0000-000037570000}"/>
    <cellStyle name="Заголовок 2 2 9" xfId="5021" xr:uid="{00000000-0005-0000-0000-000038570000}"/>
    <cellStyle name="Заголовок 2 20" xfId="5022" xr:uid="{00000000-0005-0000-0000-000039570000}"/>
    <cellStyle name="Заголовок 2 21" xfId="5023" xr:uid="{00000000-0005-0000-0000-00003A570000}"/>
    <cellStyle name="Заголовок 2 22" xfId="5024" xr:uid="{00000000-0005-0000-0000-00003B570000}"/>
    <cellStyle name="Заголовок 2 23" xfId="5025" xr:uid="{00000000-0005-0000-0000-00003C570000}"/>
    <cellStyle name="Заголовок 2 24" xfId="14693" xr:uid="{00000000-0005-0000-0000-00003D570000}"/>
    <cellStyle name="Заголовок 2 3" xfId="5026" xr:uid="{00000000-0005-0000-0000-00003E570000}"/>
    <cellStyle name="Заголовок 2 3 10" xfId="5027" xr:uid="{00000000-0005-0000-0000-00003F570000}"/>
    <cellStyle name="Заголовок 2 3 2" xfId="5028" xr:uid="{00000000-0005-0000-0000-000040570000}"/>
    <cellStyle name="Заголовок 2 3 3" xfId="5029" xr:uid="{00000000-0005-0000-0000-000041570000}"/>
    <cellStyle name="Заголовок 2 3 4" xfId="5030" xr:uid="{00000000-0005-0000-0000-000042570000}"/>
    <cellStyle name="Заголовок 2 3 5" xfId="5031" xr:uid="{00000000-0005-0000-0000-000043570000}"/>
    <cellStyle name="Заголовок 2 3 6" xfId="5032" xr:uid="{00000000-0005-0000-0000-000044570000}"/>
    <cellStyle name="Заголовок 2 3 7" xfId="5033" xr:uid="{00000000-0005-0000-0000-000045570000}"/>
    <cellStyle name="Заголовок 2 3 8" xfId="5034" xr:uid="{00000000-0005-0000-0000-000046570000}"/>
    <cellStyle name="Заголовок 2 3 9" xfId="5035" xr:uid="{00000000-0005-0000-0000-000047570000}"/>
    <cellStyle name="Заголовок 2 4" xfId="5036" xr:uid="{00000000-0005-0000-0000-000048570000}"/>
    <cellStyle name="Заголовок 2 4 10" xfId="5037" xr:uid="{00000000-0005-0000-0000-000049570000}"/>
    <cellStyle name="Заголовок 2 4 2" xfId="5038" xr:uid="{00000000-0005-0000-0000-00004A570000}"/>
    <cellStyle name="Заголовок 2 4 3" xfId="5039" xr:uid="{00000000-0005-0000-0000-00004B570000}"/>
    <cellStyle name="Заголовок 2 4 4" xfId="5040" xr:uid="{00000000-0005-0000-0000-00004C570000}"/>
    <cellStyle name="Заголовок 2 4 5" xfId="5041" xr:uid="{00000000-0005-0000-0000-00004D570000}"/>
    <cellStyle name="Заголовок 2 4 6" xfId="5042" xr:uid="{00000000-0005-0000-0000-00004E570000}"/>
    <cellStyle name="Заголовок 2 4 7" xfId="5043" xr:uid="{00000000-0005-0000-0000-00004F570000}"/>
    <cellStyle name="Заголовок 2 4 8" xfId="5044" xr:uid="{00000000-0005-0000-0000-000050570000}"/>
    <cellStyle name="Заголовок 2 4 9" xfId="5045" xr:uid="{00000000-0005-0000-0000-000051570000}"/>
    <cellStyle name="Заголовок 2 5" xfId="5046" xr:uid="{00000000-0005-0000-0000-000052570000}"/>
    <cellStyle name="Заголовок 2 5 10" xfId="5047" xr:uid="{00000000-0005-0000-0000-000053570000}"/>
    <cellStyle name="Заголовок 2 5 2" xfId="5048" xr:uid="{00000000-0005-0000-0000-000054570000}"/>
    <cellStyle name="Заголовок 2 5 3" xfId="5049" xr:uid="{00000000-0005-0000-0000-000055570000}"/>
    <cellStyle name="Заголовок 2 5 4" xfId="5050" xr:uid="{00000000-0005-0000-0000-000056570000}"/>
    <cellStyle name="Заголовок 2 5 5" xfId="5051" xr:uid="{00000000-0005-0000-0000-000057570000}"/>
    <cellStyle name="Заголовок 2 5 6" xfId="5052" xr:uid="{00000000-0005-0000-0000-000058570000}"/>
    <cellStyle name="Заголовок 2 5 7" xfId="5053" xr:uid="{00000000-0005-0000-0000-000059570000}"/>
    <cellStyle name="Заголовок 2 5 8" xfId="5054" xr:uid="{00000000-0005-0000-0000-00005A570000}"/>
    <cellStyle name="Заголовок 2 5 9" xfId="5055" xr:uid="{00000000-0005-0000-0000-00005B570000}"/>
    <cellStyle name="Заголовок 2 6" xfId="5056" xr:uid="{00000000-0005-0000-0000-00005C570000}"/>
    <cellStyle name="Заголовок 2 6 10" xfId="5057" xr:uid="{00000000-0005-0000-0000-00005D570000}"/>
    <cellStyle name="Заголовок 2 6 2" xfId="5058" xr:uid="{00000000-0005-0000-0000-00005E570000}"/>
    <cellStyle name="Заголовок 2 6 3" xfId="5059" xr:uid="{00000000-0005-0000-0000-00005F570000}"/>
    <cellStyle name="Заголовок 2 6 4" xfId="5060" xr:uid="{00000000-0005-0000-0000-000060570000}"/>
    <cellStyle name="Заголовок 2 6 5" xfId="5061" xr:uid="{00000000-0005-0000-0000-000061570000}"/>
    <cellStyle name="Заголовок 2 6 6" xfId="5062" xr:uid="{00000000-0005-0000-0000-000062570000}"/>
    <cellStyle name="Заголовок 2 6 7" xfId="5063" xr:uid="{00000000-0005-0000-0000-000063570000}"/>
    <cellStyle name="Заголовок 2 6 8" xfId="5064" xr:uid="{00000000-0005-0000-0000-000064570000}"/>
    <cellStyle name="Заголовок 2 6 9" xfId="5065" xr:uid="{00000000-0005-0000-0000-000065570000}"/>
    <cellStyle name="Заголовок 2 7" xfId="5066" xr:uid="{00000000-0005-0000-0000-000066570000}"/>
    <cellStyle name="Заголовок 2 7 10" xfId="5067" xr:uid="{00000000-0005-0000-0000-000067570000}"/>
    <cellStyle name="Заголовок 2 7 2" xfId="5068" xr:uid="{00000000-0005-0000-0000-000068570000}"/>
    <cellStyle name="Заголовок 2 7 3" xfId="5069" xr:uid="{00000000-0005-0000-0000-000069570000}"/>
    <cellStyle name="Заголовок 2 7 4" xfId="5070" xr:uid="{00000000-0005-0000-0000-00006A570000}"/>
    <cellStyle name="Заголовок 2 7 5" xfId="5071" xr:uid="{00000000-0005-0000-0000-00006B570000}"/>
    <cellStyle name="Заголовок 2 7 6" xfId="5072" xr:uid="{00000000-0005-0000-0000-00006C570000}"/>
    <cellStyle name="Заголовок 2 7 7" xfId="5073" xr:uid="{00000000-0005-0000-0000-00006D570000}"/>
    <cellStyle name="Заголовок 2 7 8" xfId="5074" xr:uid="{00000000-0005-0000-0000-00006E570000}"/>
    <cellStyle name="Заголовок 2 7 9" xfId="5075" xr:uid="{00000000-0005-0000-0000-00006F570000}"/>
    <cellStyle name="Заголовок 2 8" xfId="5076" xr:uid="{00000000-0005-0000-0000-000070570000}"/>
    <cellStyle name="Заголовок 2 8 10" xfId="5077" xr:uid="{00000000-0005-0000-0000-000071570000}"/>
    <cellStyle name="Заголовок 2 8 2" xfId="5078" xr:uid="{00000000-0005-0000-0000-000072570000}"/>
    <cellStyle name="Заголовок 2 8 3" xfId="5079" xr:uid="{00000000-0005-0000-0000-000073570000}"/>
    <cellStyle name="Заголовок 2 8 4" xfId="5080" xr:uid="{00000000-0005-0000-0000-000074570000}"/>
    <cellStyle name="Заголовок 2 8 5" xfId="5081" xr:uid="{00000000-0005-0000-0000-000075570000}"/>
    <cellStyle name="Заголовок 2 8 6" xfId="5082" xr:uid="{00000000-0005-0000-0000-000076570000}"/>
    <cellStyle name="Заголовок 2 8 7" xfId="5083" xr:uid="{00000000-0005-0000-0000-000077570000}"/>
    <cellStyle name="Заголовок 2 8 8" xfId="5084" xr:uid="{00000000-0005-0000-0000-000078570000}"/>
    <cellStyle name="Заголовок 2 8 9" xfId="5085" xr:uid="{00000000-0005-0000-0000-000079570000}"/>
    <cellStyle name="Заголовок 2 9" xfId="5086" xr:uid="{00000000-0005-0000-0000-00007A570000}"/>
    <cellStyle name="Заголовок 2 9 10" xfId="5087" xr:uid="{00000000-0005-0000-0000-00007B570000}"/>
    <cellStyle name="Заголовок 2 9 2" xfId="5088" xr:uid="{00000000-0005-0000-0000-00007C570000}"/>
    <cellStyle name="Заголовок 2 9 3" xfId="5089" xr:uid="{00000000-0005-0000-0000-00007D570000}"/>
    <cellStyle name="Заголовок 2 9 4" xfId="5090" xr:uid="{00000000-0005-0000-0000-00007E570000}"/>
    <cellStyle name="Заголовок 2 9 5" xfId="5091" xr:uid="{00000000-0005-0000-0000-00007F570000}"/>
    <cellStyle name="Заголовок 2 9 6" xfId="5092" xr:uid="{00000000-0005-0000-0000-000080570000}"/>
    <cellStyle name="Заголовок 2 9 7" xfId="5093" xr:uid="{00000000-0005-0000-0000-000081570000}"/>
    <cellStyle name="Заголовок 2 9 8" xfId="5094" xr:uid="{00000000-0005-0000-0000-000082570000}"/>
    <cellStyle name="Заголовок 2 9 9" xfId="5095" xr:uid="{00000000-0005-0000-0000-000083570000}"/>
    <cellStyle name="Заголовок 3 10" xfId="5096" xr:uid="{00000000-0005-0000-0000-000084570000}"/>
    <cellStyle name="Заголовок 3 10 10" xfId="5097" xr:uid="{00000000-0005-0000-0000-000085570000}"/>
    <cellStyle name="Заголовок 3 10 2" xfId="5098" xr:uid="{00000000-0005-0000-0000-000086570000}"/>
    <cellStyle name="Заголовок 3 10 3" xfId="5099" xr:uid="{00000000-0005-0000-0000-000087570000}"/>
    <cellStyle name="Заголовок 3 10 4" xfId="5100" xr:uid="{00000000-0005-0000-0000-000088570000}"/>
    <cellStyle name="Заголовок 3 10 5" xfId="5101" xr:uid="{00000000-0005-0000-0000-000089570000}"/>
    <cellStyle name="Заголовок 3 10 6" xfId="5102" xr:uid="{00000000-0005-0000-0000-00008A570000}"/>
    <cellStyle name="Заголовок 3 10 7" xfId="5103" xr:uid="{00000000-0005-0000-0000-00008B570000}"/>
    <cellStyle name="Заголовок 3 10 8" xfId="5104" xr:uid="{00000000-0005-0000-0000-00008C570000}"/>
    <cellStyle name="Заголовок 3 10 9" xfId="5105" xr:uid="{00000000-0005-0000-0000-00008D570000}"/>
    <cellStyle name="Заголовок 3 11" xfId="5106" xr:uid="{00000000-0005-0000-0000-00008E570000}"/>
    <cellStyle name="Заголовок 3 11 10" xfId="5107" xr:uid="{00000000-0005-0000-0000-00008F570000}"/>
    <cellStyle name="Заголовок 3 11 2" xfId="5108" xr:uid="{00000000-0005-0000-0000-000090570000}"/>
    <cellStyle name="Заголовок 3 11 3" xfId="5109" xr:uid="{00000000-0005-0000-0000-000091570000}"/>
    <cellStyle name="Заголовок 3 11 4" xfId="5110" xr:uid="{00000000-0005-0000-0000-000092570000}"/>
    <cellStyle name="Заголовок 3 11 5" xfId="5111" xr:uid="{00000000-0005-0000-0000-000093570000}"/>
    <cellStyle name="Заголовок 3 11 6" xfId="5112" xr:uid="{00000000-0005-0000-0000-000094570000}"/>
    <cellStyle name="Заголовок 3 11 7" xfId="5113" xr:uid="{00000000-0005-0000-0000-000095570000}"/>
    <cellStyle name="Заголовок 3 11 8" xfId="5114" xr:uid="{00000000-0005-0000-0000-000096570000}"/>
    <cellStyle name="Заголовок 3 11 9" xfId="5115" xr:uid="{00000000-0005-0000-0000-000097570000}"/>
    <cellStyle name="Заголовок 3 12" xfId="5116" xr:uid="{00000000-0005-0000-0000-000098570000}"/>
    <cellStyle name="Заголовок 3 12 10" xfId="5117" xr:uid="{00000000-0005-0000-0000-000099570000}"/>
    <cellStyle name="Заголовок 3 12 2" xfId="5118" xr:uid="{00000000-0005-0000-0000-00009A570000}"/>
    <cellStyle name="Заголовок 3 12 3" xfId="5119" xr:uid="{00000000-0005-0000-0000-00009B570000}"/>
    <cellStyle name="Заголовок 3 12 4" xfId="5120" xr:uid="{00000000-0005-0000-0000-00009C570000}"/>
    <cellStyle name="Заголовок 3 12 5" xfId="5121" xr:uid="{00000000-0005-0000-0000-00009D570000}"/>
    <cellStyle name="Заголовок 3 12 6" xfId="5122" xr:uid="{00000000-0005-0000-0000-00009E570000}"/>
    <cellStyle name="Заголовок 3 12 7" xfId="5123" xr:uid="{00000000-0005-0000-0000-00009F570000}"/>
    <cellStyle name="Заголовок 3 12 8" xfId="5124" xr:uid="{00000000-0005-0000-0000-0000A0570000}"/>
    <cellStyle name="Заголовок 3 12 9" xfId="5125" xr:uid="{00000000-0005-0000-0000-0000A1570000}"/>
    <cellStyle name="Заголовок 3 13" xfId="5126" xr:uid="{00000000-0005-0000-0000-0000A2570000}"/>
    <cellStyle name="Заголовок 3 13 10" xfId="5127" xr:uid="{00000000-0005-0000-0000-0000A3570000}"/>
    <cellStyle name="Заголовок 3 13 2" xfId="5128" xr:uid="{00000000-0005-0000-0000-0000A4570000}"/>
    <cellStyle name="Заголовок 3 13 3" xfId="5129" xr:uid="{00000000-0005-0000-0000-0000A5570000}"/>
    <cellStyle name="Заголовок 3 13 4" xfId="5130" xr:uid="{00000000-0005-0000-0000-0000A6570000}"/>
    <cellStyle name="Заголовок 3 13 5" xfId="5131" xr:uid="{00000000-0005-0000-0000-0000A7570000}"/>
    <cellStyle name="Заголовок 3 13 6" xfId="5132" xr:uid="{00000000-0005-0000-0000-0000A8570000}"/>
    <cellStyle name="Заголовок 3 13 7" xfId="5133" xr:uid="{00000000-0005-0000-0000-0000A9570000}"/>
    <cellStyle name="Заголовок 3 13 8" xfId="5134" xr:uid="{00000000-0005-0000-0000-0000AA570000}"/>
    <cellStyle name="Заголовок 3 13 9" xfId="5135" xr:uid="{00000000-0005-0000-0000-0000AB570000}"/>
    <cellStyle name="Заголовок 3 14" xfId="5136" xr:uid="{00000000-0005-0000-0000-0000AC570000}"/>
    <cellStyle name="Заголовок 3 14 10" xfId="5137" xr:uid="{00000000-0005-0000-0000-0000AD570000}"/>
    <cellStyle name="Заголовок 3 14 2" xfId="5138" xr:uid="{00000000-0005-0000-0000-0000AE570000}"/>
    <cellStyle name="Заголовок 3 14 3" xfId="5139" xr:uid="{00000000-0005-0000-0000-0000AF570000}"/>
    <cellStyle name="Заголовок 3 14 4" xfId="5140" xr:uid="{00000000-0005-0000-0000-0000B0570000}"/>
    <cellStyle name="Заголовок 3 14 5" xfId="5141" xr:uid="{00000000-0005-0000-0000-0000B1570000}"/>
    <cellStyle name="Заголовок 3 14 6" xfId="5142" xr:uid="{00000000-0005-0000-0000-0000B2570000}"/>
    <cellStyle name="Заголовок 3 14 7" xfId="5143" xr:uid="{00000000-0005-0000-0000-0000B3570000}"/>
    <cellStyle name="Заголовок 3 14 8" xfId="5144" xr:uid="{00000000-0005-0000-0000-0000B4570000}"/>
    <cellStyle name="Заголовок 3 14 9" xfId="5145" xr:uid="{00000000-0005-0000-0000-0000B5570000}"/>
    <cellStyle name="Заголовок 3 15" xfId="5146" xr:uid="{00000000-0005-0000-0000-0000B6570000}"/>
    <cellStyle name="Заголовок 3 15 2" xfId="5147" xr:uid="{00000000-0005-0000-0000-0000B7570000}"/>
    <cellStyle name="Заголовок 3 15 3" xfId="5148" xr:uid="{00000000-0005-0000-0000-0000B8570000}"/>
    <cellStyle name="Заголовок 3 15 4" xfId="5149" xr:uid="{00000000-0005-0000-0000-0000B9570000}"/>
    <cellStyle name="Заголовок 3 15 5" xfId="5150" xr:uid="{00000000-0005-0000-0000-0000BA570000}"/>
    <cellStyle name="Заголовок 3 15 6" xfId="5151" xr:uid="{00000000-0005-0000-0000-0000BB570000}"/>
    <cellStyle name="Заголовок 3 15 7" xfId="5152" xr:uid="{00000000-0005-0000-0000-0000BC570000}"/>
    <cellStyle name="Заголовок 3 15 8" xfId="5153" xr:uid="{00000000-0005-0000-0000-0000BD570000}"/>
    <cellStyle name="Заголовок 3 16" xfId="5154" xr:uid="{00000000-0005-0000-0000-0000BE570000}"/>
    <cellStyle name="Заголовок 3 16 2" xfId="5155" xr:uid="{00000000-0005-0000-0000-0000BF570000}"/>
    <cellStyle name="Заголовок 3 16 3" xfId="5156" xr:uid="{00000000-0005-0000-0000-0000C0570000}"/>
    <cellStyle name="Заголовок 3 16 4" xfId="5157" xr:uid="{00000000-0005-0000-0000-0000C1570000}"/>
    <cellStyle name="Заголовок 3 16 5" xfId="5158" xr:uid="{00000000-0005-0000-0000-0000C2570000}"/>
    <cellStyle name="Заголовок 3 16 6" xfId="5159" xr:uid="{00000000-0005-0000-0000-0000C3570000}"/>
    <cellStyle name="Заголовок 3 16 7" xfId="5160" xr:uid="{00000000-0005-0000-0000-0000C4570000}"/>
    <cellStyle name="Заголовок 3 16 8" xfId="5161" xr:uid="{00000000-0005-0000-0000-0000C5570000}"/>
    <cellStyle name="Заголовок 3 17" xfId="5162" xr:uid="{00000000-0005-0000-0000-0000C6570000}"/>
    <cellStyle name="Заголовок 3 17 2" xfId="5163" xr:uid="{00000000-0005-0000-0000-0000C7570000}"/>
    <cellStyle name="Заголовок 3 17 3" xfId="5164" xr:uid="{00000000-0005-0000-0000-0000C8570000}"/>
    <cellStyle name="Заголовок 3 17 4" xfId="5165" xr:uid="{00000000-0005-0000-0000-0000C9570000}"/>
    <cellStyle name="Заголовок 3 17 5" xfId="5166" xr:uid="{00000000-0005-0000-0000-0000CA570000}"/>
    <cellStyle name="Заголовок 3 18" xfId="5167" xr:uid="{00000000-0005-0000-0000-0000CB570000}"/>
    <cellStyle name="Заголовок 3 18 2" xfId="5168" xr:uid="{00000000-0005-0000-0000-0000CC570000}"/>
    <cellStyle name="Заголовок 3 18 3" xfId="5169" xr:uid="{00000000-0005-0000-0000-0000CD570000}"/>
    <cellStyle name="Заголовок 3 18 4" xfId="5170" xr:uid="{00000000-0005-0000-0000-0000CE570000}"/>
    <cellStyle name="Заголовок 3 18 5" xfId="5171" xr:uid="{00000000-0005-0000-0000-0000CF570000}"/>
    <cellStyle name="Заголовок 3 19" xfId="5172" xr:uid="{00000000-0005-0000-0000-0000D0570000}"/>
    <cellStyle name="Заголовок 3 19 2" xfId="5173" xr:uid="{00000000-0005-0000-0000-0000D1570000}"/>
    <cellStyle name="Заголовок 3 19 3" xfId="5174" xr:uid="{00000000-0005-0000-0000-0000D2570000}"/>
    <cellStyle name="Заголовок 3 19 4" xfId="5175" xr:uid="{00000000-0005-0000-0000-0000D3570000}"/>
    <cellStyle name="Заголовок 3 19 5" xfId="5176" xr:uid="{00000000-0005-0000-0000-0000D4570000}"/>
    <cellStyle name="Заголовок 3 2" xfId="5177" xr:uid="{00000000-0005-0000-0000-0000D5570000}"/>
    <cellStyle name="Заголовок 3 2 10" xfId="5178" xr:uid="{00000000-0005-0000-0000-0000D6570000}"/>
    <cellStyle name="Заголовок 3 2 2" xfId="5179" xr:uid="{00000000-0005-0000-0000-0000D7570000}"/>
    <cellStyle name="Заголовок 3 2 3" xfId="5180" xr:uid="{00000000-0005-0000-0000-0000D8570000}"/>
    <cellStyle name="Заголовок 3 2 4" xfId="5181" xr:uid="{00000000-0005-0000-0000-0000D9570000}"/>
    <cellStyle name="Заголовок 3 2 5" xfId="5182" xr:uid="{00000000-0005-0000-0000-0000DA570000}"/>
    <cellStyle name="Заголовок 3 2 6" xfId="5183" xr:uid="{00000000-0005-0000-0000-0000DB570000}"/>
    <cellStyle name="Заголовок 3 2 7" xfId="5184" xr:uid="{00000000-0005-0000-0000-0000DC570000}"/>
    <cellStyle name="Заголовок 3 2 8" xfId="5185" xr:uid="{00000000-0005-0000-0000-0000DD570000}"/>
    <cellStyle name="Заголовок 3 2 9" xfId="5186" xr:uid="{00000000-0005-0000-0000-0000DE570000}"/>
    <cellStyle name="Заголовок 3 20" xfId="5187" xr:uid="{00000000-0005-0000-0000-0000DF570000}"/>
    <cellStyle name="Заголовок 3 21" xfId="5188" xr:uid="{00000000-0005-0000-0000-0000E0570000}"/>
    <cellStyle name="Заголовок 3 22" xfId="5189" xr:uid="{00000000-0005-0000-0000-0000E1570000}"/>
    <cellStyle name="Заголовок 3 23" xfId="5190" xr:uid="{00000000-0005-0000-0000-0000E2570000}"/>
    <cellStyle name="Заголовок 3 24" xfId="14677" xr:uid="{00000000-0005-0000-0000-0000E3570000}"/>
    <cellStyle name="Заголовок 3 3" xfId="5191" xr:uid="{00000000-0005-0000-0000-0000E4570000}"/>
    <cellStyle name="Заголовок 3 3 10" xfId="5192" xr:uid="{00000000-0005-0000-0000-0000E5570000}"/>
    <cellStyle name="Заголовок 3 3 2" xfId="5193" xr:uid="{00000000-0005-0000-0000-0000E6570000}"/>
    <cellStyle name="Заголовок 3 3 3" xfId="5194" xr:uid="{00000000-0005-0000-0000-0000E7570000}"/>
    <cellStyle name="Заголовок 3 3 4" xfId="5195" xr:uid="{00000000-0005-0000-0000-0000E8570000}"/>
    <cellStyle name="Заголовок 3 3 5" xfId="5196" xr:uid="{00000000-0005-0000-0000-0000E9570000}"/>
    <cellStyle name="Заголовок 3 3 6" xfId="5197" xr:uid="{00000000-0005-0000-0000-0000EA570000}"/>
    <cellStyle name="Заголовок 3 3 7" xfId="5198" xr:uid="{00000000-0005-0000-0000-0000EB570000}"/>
    <cellStyle name="Заголовок 3 3 8" xfId="5199" xr:uid="{00000000-0005-0000-0000-0000EC570000}"/>
    <cellStyle name="Заголовок 3 3 9" xfId="5200" xr:uid="{00000000-0005-0000-0000-0000ED570000}"/>
    <cellStyle name="Заголовок 3 4" xfId="5201" xr:uid="{00000000-0005-0000-0000-0000EE570000}"/>
    <cellStyle name="Заголовок 3 4 10" xfId="5202" xr:uid="{00000000-0005-0000-0000-0000EF570000}"/>
    <cellStyle name="Заголовок 3 4 2" xfId="5203" xr:uid="{00000000-0005-0000-0000-0000F0570000}"/>
    <cellStyle name="Заголовок 3 4 3" xfId="5204" xr:uid="{00000000-0005-0000-0000-0000F1570000}"/>
    <cellStyle name="Заголовок 3 4 4" xfId="5205" xr:uid="{00000000-0005-0000-0000-0000F2570000}"/>
    <cellStyle name="Заголовок 3 4 5" xfId="5206" xr:uid="{00000000-0005-0000-0000-0000F3570000}"/>
    <cellStyle name="Заголовок 3 4 6" xfId="5207" xr:uid="{00000000-0005-0000-0000-0000F4570000}"/>
    <cellStyle name="Заголовок 3 4 7" xfId="5208" xr:uid="{00000000-0005-0000-0000-0000F5570000}"/>
    <cellStyle name="Заголовок 3 4 8" xfId="5209" xr:uid="{00000000-0005-0000-0000-0000F6570000}"/>
    <cellStyle name="Заголовок 3 4 9" xfId="5210" xr:uid="{00000000-0005-0000-0000-0000F7570000}"/>
    <cellStyle name="Заголовок 3 5" xfId="5211" xr:uid="{00000000-0005-0000-0000-0000F8570000}"/>
    <cellStyle name="Заголовок 3 5 10" xfId="5212" xr:uid="{00000000-0005-0000-0000-0000F9570000}"/>
    <cellStyle name="Заголовок 3 5 2" xfId="5213" xr:uid="{00000000-0005-0000-0000-0000FA570000}"/>
    <cellStyle name="Заголовок 3 5 3" xfId="5214" xr:uid="{00000000-0005-0000-0000-0000FB570000}"/>
    <cellStyle name="Заголовок 3 5 4" xfId="5215" xr:uid="{00000000-0005-0000-0000-0000FC570000}"/>
    <cellStyle name="Заголовок 3 5 5" xfId="5216" xr:uid="{00000000-0005-0000-0000-0000FD570000}"/>
    <cellStyle name="Заголовок 3 5 6" xfId="5217" xr:uid="{00000000-0005-0000-0000-0000FE570000}"/>
    <cellStyle name="Заголовок 3 5 7" xfId="5218" xr:uid="{00000000-0005-0000-0000-0000FF570000}"/>
    <cellStyle name="Заголовок 3 5 8" xfId="5219" xr:uid="{00000000-0005-0000-0000-000000580000}"/>
    <cellStyle name="Заголовок 3 5 9" xfId="5220" xr:uid="{00000000-0005-0000-0000-000001580000}"/>
    <cellStyle name="Заголовок 3 6" xfId="5221" xr:uid="{00000000-0005-0000-0000-000002580000}"/>
    <cellStyle name="Заголовок 3 6 10" xfId="5222" xr:uid="{00000000-0005-0000-0000-000003580000}"/>
    <cellStyle name="Заголовок 3 6 2" xfId="5223" xr:uid="{00000000-0005-0000-0000-000004580000}"/>
    <cellStyle name="Заголовок 3 6 3" xfId="5224" xr:uid="{00000000-0005-0000-0000-000005580000}"/>
    <cellStyle name="Заголовок 3 6 4" xfId="5225" xr:uid="{00000000-0005-0000-0000-000006580000}"/>
    <cellStyle name="Заголовок 3 6 5" xfId="5226" xr:uid="{00000000-0005-0000-0000-000007580000}"/>
    <cellStyle name="Заголовок 3 6 6" xfId="5227" xr:uid="{00000000-0005-0000-0000-000008580000}"/>
    <cellStyle name="Заголовок 3 6 7" xfId="5228" xr:uid="{00000000-0005-0000-0000-000009580000}"/>
    <cellStyle name="Заголовок 3 6 8" xfId="5229" xr:uid="{00000000-0005-0000-0000-00000A580000}"/>
    <cellStyle name="Заголовок 3 6 9" xfId="5230" xr:uid="{00000000-0005-0000-0000-00000B580000}"/>
    <cellStyle name="Заголовок 3 7" xfId="5231" xr:uid="{00000000-0005-0000-0000-00000C580000}"/>
    <cellStyle name="Заголовок 3 7 10" xfId="5232" xr:uid="{00000000-0005-0000-0000-00000D580000}"/>
    <cellStyle name="Заголовок 3 7 2" xfId="5233" xr:uid="{00000000-0005-0000-0000-00000E580000}"/>
    <cellStyle name="Заголовок 3 7 3" xfId="5234" xr:uid="{00000000-0005-0000-0000-00000F580000}"/>
    <cellStyle name="Заголовок 3 7 4" xfId="5235" xr:uid="{00000000-0005-0000-0000-000010580000}"/>
    <cellStyle name="Заголовок 3 7 5" xfId="5236" xr:uid="{00000000-0005-0000-0000-000011580000}"/>
    <cellStyle name="Заголовок 3 7 6" xfId="5237" xr:uid="{00000000-0005-0000-0000-000012580000}"/>
    <cellStyle name="Заголовок 3 7 7" xfId="5238" xr:uid="{00000000-0005-0000-0000-000013580000}"/>
    <cellStyle name="Заголовок 3 7 8" xfId="5239" xr:uid="{00000000-0005-0000-0000-000014580000}"/>
    <cellStyle name="Заголовок 3 7 9" xfId="5240" xr:uid="{00000000-0005-0000-0000-000015580000}"/>
    <cellStyle name="Заголовок 3 8" xfId="5241" xr:uid="{00000000-0005-0000-0000-000016580000}"/>
    <cellStyle name="Заголовок 3 8 10" xfId="5242" xr:uid="{00000000-0005-0000-0000-000017580000}"/>
    <cellStyle name="Заголовок 3 8 2" xfId="5243" xr:uid="{00000000-0005-0000-0000-000018580000}"/>
    <cellStyle name="Заголовок 3 8 3" xfId="5244" xr:uid="{00000000-0005-0000-0000-000019580000}"/>
    <cellStyle name="Заголовок 3 8 4" xfId="5245" xr:uid="{00000000-0005-0000-0000-00001A580000}"/>
    <cellStyle name="Заголовок 3 8 5" xfId="5246" xr:uid="{00000000-0005-0000-0000-00001B580000}"/>
    <cellStyle name="Заголовок 3 8 6" xfId="5247" xr:uid="{00000000-0005-0000-0000-00001C580000}"/>
    <cellStyle name="Заголовок 3 8 7" xfId="5248" xr:uid="{00000000-0005-0000-0000-00001D580000}"/>
    <cellStyle name="Заголовок 3 8 8" xfId="5249" xr:uid="{00000000-0005-0000-0000-00001E580000}"/>
    <cellStyle name="Заголовок 3 8 9" xfId="5250" xr:uid="{00000000-0005-0000-0000-00001F580000}"/>
    <cellStyle name="Заголовок 3 9" xfId="5251" xr:uid="{00000000-0005-0000-0000-000020580000}"/>
    <cellStyle name="Заголовок 3 9 10" xfId="5252" xr:uid="{00000000-0005-0000-0000-000021580000}"/>
    <cellStyle name="Заголовок 3 9 2" xfId="5253" xr:uid="{00000000-0005-0000-0000-000022580000}"/>
    <cellStyle name="Заголовок 3 9 3" xfId="5254" xr:uid="{00000000-0005-0000-0000-000023580000}"/>
    <cellStyle name="Заголовок 3 9 4" xfId="5255" xr:uid="{00000000-0005-0000-0000-000024580000}"/>
    <cellStyle name="Заголовок 3 9 5" xfId="5256" xr:uid="{00000000-0005-0000-0000-000025580000}"/>
    <cellStyle name="Заголовок 3 9 6" xfId="5257" xr:uid="{00000000-0005-0000-0000-000026580000}"/>
    <cellStyle name="Заголовок 3 9 7" xfId="5258" xr:uid="{00000000-0005-0000-0000-000027580000}"/>
    <cellStyle name="Заголовок 3 9 8" xfId="5259" xr:uid="{00000000-0005-0000-0000-000028580000}"/>
    <cellStyle name="Заголовок 3 9 9" xfId="5260" xr:uid="{00000000-0005-0000-0000-000029580000}"/>
    <cellStyle name="Заголовок 4 10" xfId="5261" xr:uid="{00000000-0005-0000-0000-00002A580000}"/>
    <cellStyle name="Заголовок 4 10 10" xfId="5262" xr:uid="{00000000-0005-0000-0000-00002B580000}"/>
    <cellStyle name="Заголовок 4 10 2" xfId="5263" xr:uid="{00000000-0005-0000-0000-00002C580000}"/>
    <cellStyle name="Заголовок 4 10 3" xfId="5264" xr:uid="{00000000-0005-0000-0000-00002D580000}"/>
    <cellStyle name="Заголовок 4 10 4" xfId="5265" xr:uid="{00000000-0005-0000-0000-00002E580000}"/>
    <cellStyle name="Заголовок 4 10 5" xfId="5266" xr:uid="{00000000-0005-0000-0000-00002F580000}"/>
    <cellStyle name="Заголовок 4 10 6" xfId="5267" xr:uid="{00000000-0005-0000-0000-000030580000}"/>
    <cellStyle name="Заголовок 4 10 7" xfId="5268" xr:uid="{00000000-0005-0000-0000-000031580000}"/>
    <cellStyle name="Заголовок 4 10 8" xfId="5269" xr:uid="{00000000-0005-0000-0000-000032580000}"/>
    <cellStyle name="Заголовок 4 10 9" xfId="5270" xr:uid="{00000000-0005-0000-0000-000033580000}"/>
    <cellStyle name="Заголовок 4 11" xfId="5271" xr:uid="{00000000-0005-0000-0000-000034580000}"/>
    <cellStyle name="Заголовок 4 11 10" xfId="5272" xr:uid="{00000000-0005-0000-0000-000035580000}"/>
    <cellStyle name="Заголовок 4 11 2" xfId="5273" xr:uid="{00000000-0005-0000-0000-000036580000}"/>
    <cellStyle name="Заголовок 4 11 3" xfId="5274" xr:uid="{00000000-0005-0000-0000-000037580000}"/>
    <cellStyle name="Заголовок 4 11 4" xfId="5275" xr:uid="{00000000-0005-0000-0000-000038580000}"/>
    <cellStyle name="Заголовок 4 11 5" xfId="5276" xr:uid="{00000000-0005-0000-0000-000039580000}"/>
    <cellStyle name="Заголовок 4 11 6" xfId="5277" xr:uid="{00000000-0005-0000-0000-00003A580000}"/>
    <cellStyle name="Заголовок 4 11 7" xfId="5278" xr:uid="{00000000-0005-0000-0000-00003B580000}"/>
    <cellStyle name="Заголовок 4 11 8" xfId="5279" xr:uid="{00000000-0005-0000-0000-00003C580000}"/>
    <cellStyle name="Заголовок 4 11 9" xfId="5280" xr:uid="{00000000-0005-0000-0000-00003D580000}"/>
    <cellStyle name="Заголовок 4 12" xfId="5281" xr:uid="{00000000-0005-0000-0000-00003E580000}"/>
    <cellStyle name="Заголовок 4 12 10" xfId="5282" xr:uid="{00000000-0005-0000-0000-00003F580000}"/>
    <cellStyle name="Заголовок 4 12 2" xfId="5283" xr:uid="{00000000-0005-0000-0000-000040580000}"/>
    <cellStyle name="Заголовок 4 12 3" xfId="5284" xr:uid="{00000000-0005-0000-0000-000041580000}"/>
    <cellStyle name="Заголовок 4 12 4" xfId="5285" xr:uid="{00000000-0005-0000-0000-000042580000}"/>
    <cellStyle name="Заголовок 4 12 5" xfId="5286" xr:uid="{00000000-0005-0000-0000-000043580000}"/>
    <cellStyle name="Заголовок 4 12 6" xfId="5287" xr:uid="{00000000-0005-0000-0000-000044580000}"/>
    <cellStyle name="Заголовок 4 12 7" xfId="5288" xr:uid="{00000000-0005-0000-0000-000045580000}"/>
    <cellStyle name="Заголовок 4 12 8" xfId="5289" xr:uid="{00000000-0005-0000-0000-000046580000}"/>
    <cellStyle name="Заголовок 4 12 9" xfId="5290" xr:uid="{00000000-0005-0000-0000-000047580000}"/>
    <cellStyle name="Заголовок 4 13" xfId="5291" xr:uid="{00000000-0005-0000-0000-000048580000}"/>
    <cellStyle name="Заголовок 4 13 10" xfId="5292" xr:uid="{00000000-0005-0000-0000-000049580000}"/>
    <cellStyle name="Заголовок 4 13 2" xfId="5293" xr:uid="{00000000-0005-0000-0000-00004A580000}"/>
    <cellStyle name="Заголовок 4 13 3" xfId="5294" xr:uid="{00000000-0005-0000-0000-00004B580000}"/>
    <cellStyle name="Заголовок 4 13 4" xfId="5295" xr:uid="{00000000-0005-0000-0000-00004C580000}"/>
    <cellStyle name="Заголовок 4 13 5" xfId="5296" xr:uid="{00000000-0005-0000-0000-00004D580000}"/>
    <cellStyle name="Заголовок 4 13 6" xfId="5297" xr:uid="{00000000-0005-0000-0000-00004E580000}"/>
    <cellStyle name="Заголовок 4 13 7" xfId="5298" xr:uid="{00000000-0005-0000-0000-00004F580000}"/>
    <cellStyle name="Заголовок 4 13 8" xfId="5299" xr:uid="{00000000-0005-0000-0000-000050580000}"/>
    <cellStyle name="Заголовок 4 13 9" xfId="5300" xr:uid="{00000000-0005-0000-0000-000051580000}"/>
    <cellStyle name="Заголовок 4 14" xfId="5301" xr:uid="{00000000-0005-0000-0000-000052580000}"/>
    <cellStyle name="Заголовок 4 14 10" xfId="5302" xr:uid="{00000000-0005-0000-0000-000053580000}"/>
    <cellStyle name="Заголовок 4 14 2" xfId="5303" xr:uid="{00000000-0005-0000-0000-000054580000}"/>
    <cellStyle name="Заголовок 4 14 3" xfId="5304" xr:uid="{00000000-0005-0000-0000-000055580000}"/>
    <cellStyle name="Заголовок 4 14 4" xfId="5305" xr:uid="{00000000-0005-0000-0000-000056580000}"/>
    <cellStyle name="Заголовок 4 14 5" xfId="5306" xr:uid="{00000000-0005-0000-0000-000057580000}"/>
    <cellStyle name="Заголовок 4 14 6" xfId="5307" xr:uid="{00000000-0005-0000-0000-000058580000}"/>
    <cellStyle name="Заголовок 4 14 7" xfId="5308" xr:uid="{00000000-0005-0000-0000-000059580000}"/>
    <cellStyle name="Заголовок 4 14 8" xfId="5309" xr:uid="{00000000-0005-0000-0000-00005A580000}"/>
    <cellStyle name="Заголовок 4 14 9" xfId="5310" xr:uid="{00000000-0005-0000-0000-00005B580000}"/>
    <cellStyle name="Заголовок 4 15" xfId="5311" xr:uid="{00000000-0005-0000-0000-00005C580000}"/>
    <cellStyle name="Заголовок 4 15 2" xfId="5312" xr:uid="{00000000-0005-0000-0000-00005D580000}"/>
    <cellStyle name="Заголовок 4 15 3" xfId="5313" xr:uid="{00000000-0005-0000-0000-00005E580000}"/>
    <cellStyle name="Заголовок 4 15 4" xfId="5314" xr:uid="{00000000-0005-0000-0000-00005F580000}"/>
    <cellStyle name="Заголовок 4 15 5" xfId="5315" xr:uid="{00000000-0005-0000-0000-000060580000}"/>
    <cellStyle name="Заголовок 4 15 6" xfId="5316" xr:uid="{00000000-0005-0000-0000-000061580000}"/>
    <cellStyle name="Заголовок 4 15 7" xfId="5317" xr:uid="{00000000-0005-0000-0000-000062580000}"/>
    <cellStyle name="Заголовок 4 15 8" xfId="5318" xr:uid="{00000000-0005-0000-0000-000063580000}"/>
    <cellStyle name="Заголовок 4 16" xfId="5319" xr:uid="{00000000-0005-0000-0000-000064580000}"/>
    <cellStyle name="Заголовок 4 16 2" xfId="5320" xr:uid="{00000000-0005-0000-0000-000065580000}"/>
    <cellStyle name="Заголовок 4 16 3" xfId="5321" xr:uid="{00000000-0005-0000-0000-000066580000}"/>
    <cellStyle name="Заголовок 4 16 4" xfId="5322" xr:uid="{00000000-0005-0000-0000-000067580000}"/>
    <cellStyle name="Заголовок 4 16 5" xfId="5323" xr:uid="{00000000-0005-0000-0000-000068580000}"/>
    <cellStyle name="Заголовок 4 16 6" xfId="5324" xr:uid="{00000000-0005-0000-0000-000069580000}"/>
    <cellStyle name="Заголовок 4 16 7" xfId="5325" xr:uid="{00000000-0005-0000-0000-00006A580000}"/>
    <cellStyle name="Заголовок 4 16 8" xfId="5326" xr:uid="{00000000-0005-0000-0000-00006B580000}"/>
    <cellStyle name="Заголовок 4 17" xfId="5327" xr:uid="{00000000-0005-0000-0000-00006C580000}"/>
    <cellStyle name="Заголовок 4 17 2" xfId="5328" xr:uid="{00000000-0005-0000-0000-00006D580000}"/>
    <cellStyle name="Заголовок 4 17 3" xfId="5329" xr:uid="{00000000-0005-0000-0000-00006E580000}"/>
    <cellStyle name="Заголовок 4 17 4" xfId="5330" xr:uid="{00000000-0005-0000-0000-00006F580000}"/>
    <cellStyle name="Заголовок 4 17 5" xfId="5331" xr:uid="{00000000-0005-0000-0000-000070580000}"/>
    <cellStyle name="Заголовок 4 18" xfId="5332" xr:uid="{00000000-0005-0000-0000-000071580000}"/>
    <cellStyle name="Заголовок 4 18 2" xfId="5333" xr:uid="{00000000-0005-0000-0000-000072580000}"/>
    <cellStyle name="Заголовок 4 18 3" xfId="5334" xr:uid="{00000000-0005-0000-0000-000073580000}"/>
    <cellStyle name="Заголовок 4 18 4" xfId="5335" xr:uid="{00000000-0005-0000-0000-000074580000}"/>
    <cellStyle name="Заголовок 4 18 5" xfId="5336" xr:uid="{00000000-0005-0000-0000-000075580000}"/>
    <cellStyle name="Заголовок 4 19" xfId="5337" xr:uid="{00000000-0005-0000-0000-000076580000}"/>
    <cellStyle name="Заголовок 4 19 2" xfId="5338" xr:uid="{00000000-0005-0000-0000-000077580000}"/>
    <cellStyle name="Заголовок 4 19 3" xfId="5339" xr:uid="{00000000-0005-0000-0000-000078580000}"/>
    <cellStyle name="Заголовок 4 19 4" xfId="5340" xr:uid="{00000000-0005-0000-0000-000079580000}"/>
    <cellStyle name="Заголовок 4 19 5" xfId="5341" xr:uid="{00000000-0005-0000-0000-00007A580000}"/>
    <cellStyle name="Заголовок 4 2" xfId="5342" xr:uid="{00000000-0005-0000-0000-00007B580000}"/>
    <cellStyle name="Заголовок 4 2 10" xfId="5343" xr:uid="{00000000-0005-0000-0000-00007C580000}"/>
    <cellStyle name="Заголовок 4 2 2" xfId="5344" xr:uid="{00000000-0005-0000-0000-00007D580000}"/>
    <cellStyle name="Заголовок 4 2 3" xfId="5345" xr:uid="{00000000-0005-0000-0000-00007E580000}"/>
    <cellStyle name="Заголовок 4 2 4" xfId="5346" xr:uid="{00000000-0005-0000-0000-00007F580000}"/>
    <cellStyle name="Заголовок 4 2 5" xfId="5347" xr:uid="{00000000-0005-0000-0000-000080580000}"/>
    <cellStyle name="Заголовок 4 2 6" xfId="5348" xr:uid="{00000000-0005-0000-0000-000081580000}"/>
    <cellStyle name="Заголовок 4 2 7" xfId="5349" xr:uid="{00000000-0005-0000-0000-000082580000}"/>
    <cellStyle name="Заголовок 4 2 8" xfId="5350" xr:uid="{00000000-0005-0000-0000-000083580000}"/>
    <cellStyle name="Заголовок 4 2 9" xfId="5351" xr:uid="{00000000-0005-0000-0000-000084580000}"/>
    <cellStyle name="Заголовок 4 20" xfId="5352" xr:uid="{00000000-0005-0000-0000-000085580000}"/>
    <cellStyle name="Заголовок 4 21" xfId="5353" xr:uid="{00000000-0005-0000-0000-000086580000}"/>
    <cellStyle name="Заголовок 4 22" xfId="5354" xr:uid="{00000000-0005-0000-0000-000087580000}"/>
    <cellStyle name="Заголовок 4 23" xfId="5355" xr:uid="{00000000-0005-0000-0000-000088580000}"/>
    <cellStyle name="Заголовок 4 24" xfId="14658" xr:uid="{00000000-0005-0000-0000-000089580000}"/>
    <cellStyle name="Заголовок 4 3" xfId="5356" xr:uid="{00000000-0005-0000-0000-00008A580000}"/>
    <cellStyle name="Заголовок 4 3 10" xfId="5357" xr:uid="{00000000-0005-0000-0000-00008B580000}"/>
    <cellStyle name="Заголовок 4 3 2" xfId="5358" xr:uid="{00000000-0005-0000-0000-00008C580000}"/>
    <cellStyle name="Заголовок 4 3 3" xfId="5359" xr:uid="{00000000-0005-0000-0000-00008D580000}"/>
    <cellStyle name="Заголовок 4 3 4" xfId="5360" xr:uid="{00000000-0005-0000-0000-00008E580000}"/>
    <cellStyle name="Заголовок 4 3 5" xfId="5361" xr:uid="{00000000-0005-0000-0000-00008F580000}"/>
    <cellStyle name="Заголовок 4 3 6" xfId="5362" xr:uid="{00000000-0005-0000-0000-000090580000}"/>
    <cellStyle name="Заголовок 4 3 7" xfId="5363" xr:uid="{00000000-0005-0000-0000-000091580000}"/>
    <cellStyle name="Заголовок 4 3 8" xfId="5364" xr:uid="{00000000-0005-0000-0000-000092580000}"/>
    <cellStyle name="Заголовок 4 3 9" xfId="5365" xr:uid="{00000000-0005-0000-0000-000093580000}"/>
    <cellStyle name="Заголовок 4 4" xfId="5366" xr:uid="{00000000-0005-0000-0000-000094580000}"/>
    <cellStyle name="Заголовок 4 4 10" xfId="5367" xr:uid="{00000000-0005-0000-0000-000095580000}"/>
    <cellStyle name="Заголовок 4 4 2" xfId="5368" xr:uid="{00000000-0005-0000-0000-000096580000}"/>
    <cellStyle name="Заголовок 4 4 3" xfId="5369" xr:uid="{00000000-0005-0000-0000-000097580000}"/>
    <cellStyle name="Заголовок 4 4 4" xfId="5370" xr:uid="{00000000-0005-0000-0000-000098580000}"/>
    <cellStyle name="Заголовок 4 4 5" xfId="5371" xr:uid="{00000000-0005-0000-0000-000099580000}"/>
    <cellStyle name="Заголовок 4 4 6" xfId="5372" xr:uid="{00000000-0005-0000-0000-00009A580000}"/>
    <cellStyle name="Заголовок 4 4 7" xfId="5373" xr:uid="{00000000-0005-0000-0000-00009B580000}"/>
    <cellStyle name="Заголовок 4 4 8" xfId="5374" xr:uid="{00000000-0005-0000-0000-00009C580000}"/>
    <cellStyle name="Заголовок 4 4 9" xfId="5375" xr:uid="{00000000-0005-0000-0000-00009D580000}"/>
    <cellStyle name="Заголовок 4 5" xfId="5376" xr:uid="{00000000-0005-0000-0000-00009E580000}"/>
    <cellStyle name="Заголовок 4 5 10" xfId="5377" xr:uid="{00000000-0005-0000-0000-00009F580000}"/>
    <cellStyle name="Заголовок 4 5 2" xfId="5378" xr:uid="{00000000-0005-0000-0000-0000A0580000}"/>
    <cellStyle name="Заголовок 4 5 3" xfId="5379" xr:uid="{00000000-0005-0000-0000-0000A1580000}"/>
    <cellStyle name="Заголовок 4 5 4" xfId="5380" xr:uid="{00000000-0005-0000-0000-0000A2580000}"/>
    <cellStyle name="Заголовок 4 5 5" xfId="5381" xr:uid="{00000000-0005-0000-0000-0000A3580000}"/>
    <cellStyle name="Заголовок 4 5 6" xfId="5382" xr:uid="{00000000-0005-0000-0000-0000A4580000}"/>
    <cellStyle name="Заголовок 4 5 7" xfId="5383" xr:uid="{00000000-0005-0000-0000-0000A5580000}"/>
    <cellStyle name="Заголовок 4 5 8" xfId="5384" xr:uid="{00000000-0005-0000-0000-0000A6580000}"/>
    <cellStyle name="Заголовок 4 5 9" xfId="5385" xr:uid="{00000000-0005-0000-0000-0000A7580000}"/>
    <cellStyle name="Заголовок 4 6" xfId="5386" xr:uid="{00000000-0005-0000-0000-0000A8580000}"/>
    <cellStyle name="Заголовок 4 6 10" xfId="5387" xr:uid="{00000000-0005-0000-0000-0000A9580000}"/>
    <cellStyle name="Заголовок 4 6 2" xfId="5388" xr:uid="{00000000-0005-0000-0000-0000AA580000}"/>
    <cellStyle name="Заголовок 4 6 3" xfId="5389" xr:uid="{00000000-0005-0000-0000-0000AB580000}"/>
    <cellStyle name="Заголовок 4 6 4" xfId="5390" xr:uid="{00000000-0005-0000-0000-0000AC580000}"/>
    <cellStyle name="Заголовок 4 6 5" xfId="5391" xr:uid="{00000000-0005-0000-0000-0000AD580000}"/>
    <cellStyle name="Заголовок 4 6 6" xfId="5392" xr:uid="{00000000-0005-0000-0000-0000AE580000}"/>
    <cellStyle name="Заголовок 4 6 7" xfId="5393" xr:uid="{00000000-0005-0000-0000-0000AF580000}"/>
    <cellStyle name="Заголовок 4 6 8" xfId="5394" xr:uid="{00000000-0005-0000-0000-0000B0580000}"/>
    <cellStyle name="Заголовок 4 6 9" xfId="5395" xr:uid="{00000000-0005-0000-0000-0000B1580000}"/>
    <cellStyle name="Заголовок 4 7" xfId="5396" xr:uid="{00000000-0005-0000-0000-0000B2580000}"/>
    <cellStyle name="Заголовок 4 7 10" xfId="5397" xr:uid="{00000000-0005-0000-0000-0000B3580000}"/>
    <cellStyle name="Заголовок 4 7 2" xfId="5398" xr:uid="{00000000-0005-0000-0000-0000B4580000}"/>
    <cellStyle name="Заголовок 4 7 3" xfId="5399" xr:uid="{00000000-0005-0000-0000-0000B5580000}"/>
    <cellStyle name="Заголовок 4 7 4" xfId="5400" xr:uid="{00000000-0005-0000-0000-0000B6580000}"/>
    <cellStyle name="Заголовок 4 7 5" xfId="5401" xr:uid="{00000000-0005-0000-0000-0000B7580000}"/>
    <cellStyle name="Заголовок 4 7 6" xfId="5402" xr:uid="{00000000-0005-0000-0000-0000B8580000}"/>
    <cellStyle name="Заголовок 4 7 7" xfId="5403" xr:uid="{00000000-0005-0000-0000-0000B9580000}"/>
    <cellStyle name="Заголовок 4 7 8" xfId="5404" xr:uid="{00000000-0005-0000-0000-0000BA580000}"/>
    <cellStyle name="Заголовок 4 7 9" xfId="5405" xr:uid="{00000000-0005-0000-0000-0000BB580000}"/>
    <cellStyle name="Заголовок 4 8" xfId="5406" xr:uid="{00000000-0005-0000-0000-0000BC580000}"/>
    <cellStyle name="Заголовок 4 8 10" xfId="5407" xr:uid="{00000000-0005-0000-0000-0000BD580000}"/>
    <cellStyle name="Заголовок 4 8 2" xfId="5408" xr:uid="{00000000-0005-0000-0000-0000BE580000}"/>
    <cellStyle name="Заголовок 4 8 3" xfId="5409" xr:uid="{00000000-0005-0000-0000-0000BF580000}"/>
    <cellStyle name="Заголовок 4 8 4" xfId="5410" xr:uid="{00000000-0005-0000-0000-0000C0580000}"/>
    <cellStyle name="Заголовок 4 8 5" xfId="5411" xr:uid="{00000000-0005-0000-0000-0000C1580000}"/>
    <cellStyle name="Заголовок 4 8 6" xfId="5412" xr:uid="{00000000-0005-0000-0000-0000C2580000}"/>
    <cellStyle name="Заголовок 4 8 7" xfId="5413" xr:uid="{00000000-0005-0000-0000-0000C3580000}"/>
    <cellStyle name="Заголовок 4 8 8" xfId="5414" xr:uid="{00000000-0005-0000-0000-0000C4580000}"/>
    <cellStyle name="Заголовок 4 8 9" xfId="5415" xr:uid="{00000000-0005-0000-0000-0000C5580000}"/>
    <cellStyle name="Заголовок 4 9" xfId="5416" xr:uid="{00000000-0005-0000-0000-0000C6580000}"/>
    <cellStyle name="Заголовок 4 9 10" xfId="5417" xr:uid="{00000000-0005-0000-0000-0000C7580000}"/>
    <cellStyle name="Заголовок 4 9 2" xfId="5418" xr:uid="{00000000-0005-0000-0000-0000C8580000}"/>
    <cellStyle name="Заголовок 4 9 3" xfId="5419" xr:uid="{00000000-0005-0000-0000-0000C9580000}"/>
    <cellStyle name="Заголовок 4 9 4" xfId="5420" xr:uid="{00000000-0005-0000-0000-0000CA580000}"/>
    <cellStyle name="Заголовок 4 9 5" xfId="5421" xr:uid="{00000000-0005-0000-0000-0000CB580000}"/>
    <cellStyle name="Заголовок 4 9 6" xfId="5422" xr:uid="{00000000-0005-0000-0000-0000CC580000}"/>
    <cellStyle name="Заголовок 4 9 7" xfId="5423" xr:uid="{00000000-0005-0000-0000-0000CD580000}"/>
    <cellStyle name="Заголовок 4 9 8" xfId="5424" xr:uid="{00000000-0005-0000-0000-0000CE580000}"/>
    <cellStyle name="Заголовок 4 9 9" xfId="5425" xr:uid="{00000000-0005-0000-0000-0000CF580000}"/>
    <cellStyle name="Итог 10" xfId="5426" xr:uid="{00000000-0005-0000-0000-0000D0580000}"/>
    <cellStyle name="Итог 10 10" xfId="5427" xr:uid="{00000000-0005-0000-0000-0000D1580000}"/>
    <cellStyle name="Итог 10 2" xfId="5428" xr:uid="{00000000-0005-0000-0000-0000D2580000}"/>
    <cellStyle name="Итог 10 3" xfId="5429" xr:uid="{00000000-0005-0000-0000-0000D3580000}"/>
    <cellStyle name="Итог 10 4" xfId="5430" xr:uid="{00000000-0005-0000-0000-0000D4580000}"/>
    <cellStyle name="Итог 10 5" xfId="5431" xr:uid="{00000000-0005-0000-0000-0000D5580000}"/>
    <cellStyle name="Итог 10 6" xfId="5432" xr:uid="{00000000-0005-0000-0000-0000D6580000}"/>
    <cellStyle name="Итог 10 7" xfId="5433" xr:uid="{00000000-0005-0000-0000-0000D7580000}"/>
    <cellStyle name="Итог 10 8" xfId="5434" xr:uid="{00000000-0005-0000-0000-0000D8580000}"/>
    <cellStyle name="Итог 10 9" xfId="5435" xr:uid="{00000000-0005-0000-0000-0000D9580000}"/>
    <cellStyle name="Итог 11" xfId="5436" xr:uid="{00000000-0005-0000-0000-0000DA580000}"/>
    <cellStyle name="Итог 11 10" xfId="5437" xr:uid="{00000000-0005-0000-0000-0000DB580000}"/>
    <cellStyle name="Итог 11 2" xfId="5438" xr:uid="{00000000-0005-0000-0000-0000DC580000}"/>
    <cellStyle name="Итог 11 3" xfId="5439" xr:uid="{00000000-0005-0000-0000-0000DD580000}"/>
    <cellStyle name="Итог 11 4" xfId="5440" xr:uid="{00000000-0005-0000-0000-0000DE580000}"/>
    <cellStyle name="Итог 11 5" xfId="5441" xr:uid="{00000000-0005-0000-0000-0000DF580000}"/>
    <cellStyle name="Итог 11 6" xfId="5442" xr:uid="{00000000-0005-0000-0000-0000E0580000}"/>
    <cellStyle name="Итог 11 7" xfId="5443" xr:uid="{00000000-0005-0000-0000-0000E1580000}"/>
    <cellStyle name="Итог 11 8" xfId="5444" xr:uid="{00000000-0005-0000-0000-0000E2580000}"/>
    <cellStyle name="Итог 11 9" xfId="5445" xr:uid="{00000000-0005-0000-0000-0000E3580000}"/>
    <cellStyle name="Итог 12" xfId="5446" xr:uid="{00000000-0005-0000-0000-0000E4580000}"/>
    <cellStyle name="Итог 12 10" xfId="5447" xr:uid="{00000000-0005-0000-0000-0000E5580000}"/>
    <cellStyle name="Итог 12 2" xfId="5448" xr:uid="{00000000-0005-0000-0000-0000E6580000}"/>
    <cellStyle name="Итог 12 3" xfId="5449" xr:uid="{00000000-0005-0000-0000-0000E7580000}"/>
    <cellStyle name="Итог 12 4" xfId="5450" xr:uid="{00000000-0005-0000-0000-0000E8580000}"/>
    <cellStyle name="Итог 12 5" xfId="5451" xr:uid="{00000000-0005-0000-0000-0000E9580000}"/>
    <cellStyle name="Итог 12 6" xfId="5452" xr:uid="{00000000-0005-0000-0000-0000EA580000}"/>
    <cellStyle name="Итог 12 7" xfId="5453" xr:uid="{00000000-0005-0000-0000-0000EB580000}"/>
    <cellStyle name="Итог 12 8" xfId="5454" xr:uid="{00000000-0005-0000-0000-0000EC580000}"/>
    <cellStyle name="Итог 12 9" xfId="5455" xr:uid="{00000000-0005-0000-0000-0000ED580000}"/>
    <cellStyle name="Итог 13" xfId="5456" xr:uid="{00000000-0005-0000-0000-0000EE580000}"/>
    <cellStyle name="Итог 13 10" xfId="5457" xr:uid="{00000000-0005-0000-0000-0000EF580000}"/>
    <cellStyle name="Итог 13 2" xfId="5458" xr:uid="{00000000-0005-0000-0000-0000F0580000}"/>
    <cellStyle name="Итог 13 3" xfId="5459" xr:uid="{00000000-0005-0000-0000-0000F1580000}"/>
    <cellStyle name="Итог 13 4" xfId="5460" xr:uid="{00000000-0005-0000-0000-0000F2580000}"/>
    <cellStyle name="Итог 13 5" xfId="5461" xr:uid="{00000000-0005-0000-0000-0000F3580000}"/>
    <cellStyle name="Итог 13 6" xfId="5462" xr:uid="{00000000-0005-0000-0000-0000F4580000}"/>
    <cellStyle name="Итог 13 7" xfId="5463" xr:uid="{00000000-0005-0000-0000-0000F5580000}"/>
    <cellStyle name="Итог 13 8" xfId="5464" xr:uid="{00000000-0005-0000-0000-0000F6580000}"/>
    <cellStyle name="Итог 13 9" xfId="5465" xr:uid="{00000000-0005-0000-0000-0000F7580000}"/>
    <cellStyle name="Итог 14" xfId="5466" xr:uid="{00000000-0005-0000-0000-0000F8580000}"/>
    <cellStyle name="Итог 14 10" xfId="5467" xr:uid="{00000000-0005-0000-0000-0000F9580000}"/>
    <cellStyle name="Итог 14 2" xfId="5468" xr:uid="{00000000-0005-0000-0000-0000FA580000}"/>
    <cellStyle name="Итог 14 3" xfId="5469" xr:uid="{00000000-0005-0000-0000-0000FB580000}"/>
    <cellStyle name="Итог 14 4" xfId="5470" xr:uid="{00000000-0005-0000-0000-0000FC580000}"/>
    <cellStyle name="Итог 14 5" xfId="5471" xr:uid="{00000000-0005-0000-0000-0000FD580000}"/>
    <cellStyle name="Итог 14 6" xfId="5472" xr:uid="{00000000-0005-0000-0000-0000FE580000}"/>
    <cellStyle name="Итог 14 7" xfId="5473" xr:uid="{00000000-0005-0000-0000-0000FF580000}"/>
    <cellStyle name="Итог 14 8" xfId="5474" xr:uid="{00000000-0005-0000-0000-000000590000}"/>
    <cellStyle name="Итог 14 9" xfId="5475" xr:uid="{00000000-0005-0000-0000-000001590000}"/>
    <cellStyle name="Итог 15" xfId="5476" xr:uid="{00000000-0005-0000-0000-000002590000}"/>
    <cellStyle name="Итог 15 2" xfId="5477" xr:uid="{00000000-0005-0000-0000-000003590000}"/>
    <cellStyle name="Итог 15 3" xfId="5478" xr:uid="{00000000-0005-0000-0000-000004590000}"/>
    <cellStyle name="Итог 15 4" xfId="5479" xr:uid="{00000000-0005-0000-0000-000005590000}"/>
    <cellStyle name="Итог 15 5" xfId="5480" xr:uid="{00000000-0005-0000-0000-000006590000}"/>
    <cellStyle name="Итог 15 6" xfId="5481" xr:uid="{00000000-0005-0000-0000-000007590000}"/>
    <cellStyle name="Итог 15 7" xfId="5482" xr:uid="{00000000-0005-0000-0000-000008590000}"/>
    <cellStyle name="Итог 15 8" xfId="5483" xr:uid="{00000000-0005-0000-0000-000009590000}"/>
    <cellStyle name="Итог 16" xfId="5484" xr:uid="{00000000-0005-0000-0000-00000A590000}"/>
    <cellStyle name="Итог 16 2" xfId="5485" xr:uid="{00000000-0005-0000-0000-00000B590000}"/>
    <cellStyle name="Итог 16 3" xfId="5486" xr:uid="{00000000-0005-0000-0000-00000C590000}"/>
    <cellStyle name="Итог 16 4" xfId="5487" xr:uid="{00000000-0005-0000-0000-00000D590000}"/>
    <cellStyle name="Итог 16 5" xfId="5488" xr:uid="{00000000-0005-0000-0000-00000E590000}"/>
    <cellStyle name="Итог 16 6" xfId="5489" xr:uid="{00000000-0005-0000-0000-00000F590000}"/>
    <cellStyle name="Итог 16 7" xfId="5490" xr:uid="{00000000-0005-0000-0000-000010590000}"/>
    <cellStyle name="Итог 16 8" xfId="5491" xr:uid="{00000000-0005-0000-0000-000011590000}"/>
    <cellStyle name="Итог 17" xfId="5492" xr:uid="{00000000-0005-0000-0000-000012590000}"/>
    <cellStyle name="Итог 17 2" xfId="5493" xr:uid="{00000000-0005-0000-0000-000013590000}"/>
    <cellStyle name="Итог 17 3" xfId="5494" xr:uid="{00000000-0005-0000-0000-000014590000}"/>
    <cellStyle name="Итог 17 4" xfId="5495" xr:uid="{00000000-0005-0000-0000-000015590000}"/>
    <cellStyle name="Итог 17 5" xfId="5496" xr:uid="{00000000-0005-0000-0000-000016590000}"/>
    <cellStyle name="Итог 18" xfId="5497" xr:uid="{00000000-0005-0000-0000-000017590000}"/>
    <cellStyle name="Итог 18 2" xfId="5498" xr:uid="{00000000-0005-0000-0000-000018590000}"/>
    <cellStyle name="Итог 18 3" xfId="5499" xr:uid="{00000000-0005-0000-0000-000019590000}"/>
    <cellStyle name="Итог 18 4" xfId="5500" xr:uid="{00000000-0005-0000-0000-00001A590000}"/>
    <cellStyle name="Итог 18 5" xfId="5501" xr:uid="{00000000-0005-0000-0000-00001B590000}"/>
    <cellStyle name="Итог 19" xfId="5502" xr:uid="{00000000-0005-0000-0000-00001C590000}"/>
    <cellStyle name="Итог 19 2" xfId="5503" xr:uid="{00000000-0005-0000-0000-00001D590000}"/>
    <cellStyle name="Итог 19 3" xfId="5504" xr:uid="{00000000-0005-0000-0000-00001E590000}"/>
    <cellStyle name="Итог 19 4" xfId="5505" xr:uid="{00000000-0005-0000-0000-00001F590000}"/>
    <cellStyle name="Итог 19 5" xfId="5506" xr:uid="{00000000-0005-0000-0000-000020590000}"/>
    <cellStyle name="Итог 2" xfId="5507" xr:uid="{00000000-0005-0000-0000-000021590000}"/>
    <cellStyle name="Итог 2 10" xfId="5508" xr:uid="{00000000-0005-0000-0000-000022590000}"/>
    <cellStyle name="Итог 2 2" xfId="5509" xr:uid="{00000000-0005-0000-0000-000023590000}"/>
    <cellStyle name="Итог 2 3" xfId="5510" xr:uid="{00000000-0005-0000-0000-000024590000}"/>
    <cellStyle name="Итог 2 4" xfId="5511" xr:uid="{00000000-0005-0000-0000-000025590000}"/>
    <cellStyle name="Итог 2 5" xfId="5512" xr:uid="{00000000-0005-0000-0000-000026590000}"/>
    <cellStyle name="Итог 2 6" xfId="5513" xr:uid="{00000000-0005-0000-0000-000027590000}"/>
    <cellStyle name="Итог 2 7" xfId="5514" xr:uid="{00000000-0005-0000-0000-000028590000}"/>
    <cellStyle name="Итог 2 8" xfId="5515" xr:uid="{00000000-0005-0000-0000-000029590000}"/>
    <cellStyle name="Итог 2 9" xfId="5516" xr:uid="{00000000-0005-0000-0000-00002A590000}"/>
    <cellStyle name="Итог 20" xfId="5517" xr:uid="{00000000-0005-0000-0000-00002B590000}"/>
    <cellStyle name="Итог 21" xfId="5518" xr:uid="{00000000-0005-0000-0000-00002C590000}"/>
    <cellStyle name="Итог 22" xfId="5519" xr:uid="{00000000-0005-0000-0000-00002D590000}"/>
    <cellStyle name="Итог 23" xfId="5520" xr:uid="{00000000-0005-0000-0000-00002E590000}"/>
    <cellStyle name="Итог 24" xfId="14573" xr:uid="{00000000-0005-0000-0000-00002F590000}"/>
    <cellStyle name="Итог 3" xfId="5521" xr:uid="{00000000-0005-0000-0000-000030590000}"/>
    <cellStyle name="Итог 3 10" xfId="5522" xr:uid="{00000000-0005-0000-0000-000031590000}"/>
    <cellStyle name="Итог 3 2" xfId="5523" xr:uid="{00000000-0005-0000-0000-000032590000}"/>
    <cellStyle name="Итог 3 3" xfId="5524" xr:uid="{00000000-0005-0000-0000-000033590000}"/>
    <cellStyle name="Итог 3 4" xfId="5525" xr:uid="{00000000-0005-0000-0000-000034590000}"/>
    <cellStyle name="Итог 3 5" xfId="5526" xr:uid="{00000000-0005-0000-0000-000035590000}"/>
    <cellStyle name="Итог 3 6" xfId="5527" xr:uid="{00000000-0005-0000-0000-000036590000}"/>
    <cellStyle name="Итог 3 7" xfId="5528" xr:uid="{00000000-0005-0000-0000-000037590000}"/>
    <cellStyle name="Итог 3 8" xfId="5529" xr:uid="{00000000-0005-0000-0000-000038590000}"/>
    <cellStyle name="Итог 3 9" xfId="5530" xr:uid="{00000000-0005-0000-0000-000039590000}"/>
    <cellStyle name="Итог 4" xfId="5531" xr:uid="{00000000-0005-0000-0000-00003A590000}"/>
    <cellStyle name="Итог 4 10" xfId="5532" xr:uid="{00000000-0005-0000-0000-00003B590000}"/>
    <cellStyle name="Итог 4 2" xfId="5533" xr:uid="{00000000-0005-0000-0000-00003C590000}"/>
    <cellStyle name="Итог 4 3" xfId="5534" xr:uid="{00000000-0005-0000-0000-00003D590000}"/>
    <cellStyle name="Итог 4 4" xfId="5535" xr:uid="{00000000-0005-0000-0000-00003E590000}"/>
    <cellStyle name="Итог 4 5" xfId="5536" xr:uid="{00000000-0005-0000-0000-00003F590000}"/>
    <cellStyle name="Итог 4 6" xfId="5537" xr:uid="{00000000-0005-0000-0000-000040590000}"/>
    <cellStyle name="Итог 4 7" xfId="5538" xr:uid="{00000000-0005-0000-0000-000041590000}"/>
    <cellStyle name="Итог 4 8" xfId="5539" xr:uid="{00000000-0005-0000-0000-000042590000}"/>
    <cellStyle name="Итог 4 9" xfId="5540" xr:uid="{00000000-0005-0000-0000-000043590000}"/>
    <cellStyle name="Итог 5" xfId="5541" xr:uid="{00000000-0005-0000-0000-000044590000}"/>
    <cellStyle name="Итог 5 10" xfId="5542" xr:uid="{00000000-0005-0000-0000-000045590000}"/>
    <cellStyle name="Итог 5 2" xfId="5543" xr:uid="{00000000-0005-0000-0000-000046590000}"/>
    <cellStyle name="Итог 5 3" xfId="5544" xr:uid="{00000000-0005-0000-0000-000047590000}"/>
    <cellStyle name="Итог 5 4" xfId="5545" xr:uid="{00000000-0005-0000-0000-000048590000}"/>
    <cellStyle name="Итог 5 5" xfId="5546" xr:uid="{00000000-0005-0000-0000-000049590000}"/>
    <cellStyle name="Итог 5 6" xfId="5547" xr:uid="{00000000-0005-0000-0000-00004A590000}"/>
    <cellStyle name="Итог 5 7" xfId="5548" xr:uid="{00000000-0005-0000-0000-00004B590000}"/>
    <cellStyle name="Итог 5 8" xfId="5549" xr:uid="{00000000-0005-0000-0000-00004C590000}"/>
    <cellStyle name="Итог 5 9" xfId="5550" xr:uid="{00000000-0005-0000-0000-00004D590000}"/>
    <cellStyle name="Итог 6" xfId="5551" xr:uid="{00000000-0005-0000-0000-00004E590000}"/>
    <cellStyle name="Итог 6 10" xfId="5552" xr:uid="{00000000-0005-0000-0000-00004F590000}"/>
    <cellStyle name="Итог 6 2" xfId="5553" xr:uid="{00000000-0005-0000-0000-000050590000}"/>
    <cellStyle name="Итог 6 3" xfId="5554" xr:uid="{00000000-0005-0000-0000-000051590000}"/>
    <cellStyle name="Итог 6 4" xfId="5555" xr:uid="{00000000-0005-0000-0000-000052590000}"/>
    <cellStyle name="Итог 6 5" xfId="5556" xr:uid="{00000000-0005-0000-0000-000053590000}"/>
    <cellStyle name="Итог 6 6" xfId="5557" xr:uid="{00000000-0005-0000-0000-000054590000}"/>
    <cellStyle name="Итог 6 7" xfId="5558" xr:uid="{00000000-0005-0000-0000-000055590000}"/>
    <cellStyle name="Итог 6 8" xfId="5559" xr:uid="{00000000-0005-0000-0000-000056590000}"/>
    <cellStyle name="Итог 6 9" xfId="5560" xr:uid="{00000000-0005-0000-0000-000057590000}"/>
    <cellStyle name="Итог 7" xfId="5561" xr:uid="{00000000-0005-0000-0000-000058590000}"/>
    <cellStyle name="Итог 7 10" xfId="5562" xr:uid="{00000000-0005-0000-0000-000059590000}"/>
    <cellStyle name="Итог 7 2" xfId="5563" xr:uid="{00000000-0005-0000-0000-00005A590000}"/>
    <cellStyle name="Итог 7 3" xfId="5564" xr:uid="{00000000-0005-0000-0000-00005B590000}"/>
    <cellStyle name="Итог 7 4" xfId="5565" xr:uid="{00000000-0005-0000-0000-00005C590000}"/>
    <cellStyle name="Итог 7 5" xfId="5566" xr:uid="{00000000-0005-0000-0000-00005D590000}"/>
    <cellStyle name="Итог 7 6" xfId="5567" xr:uid="{00000000-0005-0000-0000-00005E590000}"/>
    <cellStyle name="Итог 7 7" xfId="5568" xr:uid="{00000000-0005-0000-0000-00005F590000}"/>
    <cellStyle name="Итог 7 8" xfId="5569" xr:uid="{00000000-0005-0000-0000-000060590000}"/>
    <cellStyle name="Итог 7 9" xfId="5570" xr:uid="{00000000-0005-0000-0000-000061590000}"/>
    <cellStyle name="Итог 8" xfId="5571" xr:uid="{00000000-0005-0000-0000-000062590000}"/>
    <cellStyle name="Итог 8 10" xfId="5572" xr:uid="{00000000-0005-0000-0000-000063590000}"/>
    <cellStyle name="Итог 8 2" xfId="5573" xr:uid="{00000000-0005-0000-0000-000064590000}"/>
    <cellStyle name="Итог 8 3" xfId="5574" xr:uid="{00000000-0005-0000-0000-000065590000}"/>
    <cellStyle name="Итог 8 4" xfId="5575" xr:uid="{00000000-0005-0000-0000-000066590000}"/>
    <cellStyle name="Итог 8 5" xfId="5576" xr:uid="{00000000-0005-0000-0000-000067590000}"/>
    <cellStyle name="Итог 8 6" xfId="5577" xr:uid="{00000000-0005-0000-0000-000068590000}"/>
    <cellStyle name="Итог 8 7" xfId="5578" xr:uid="{00000000-0005-0000-0000-000069590000}"/>
    <cellStyle name="Итог 8 8" xfId="5579" xr:uid="{00000000-0005-0000-0000-00006A590000}"/>
    <cellStyle name="Итог 8 9" xfId="5580" xr:uid="{00000000-0005-0000-0000-00006B590000}"/>
    <cellStyle name="Итог 9" xfId="5581" xr:uid="{00000000-0005-0000-0000-00006C590000}"/>
    <cellStyle name="Итог 9 10" xfId="5582" xr:uid="{00000000-0005-0000-0000-00006D590000}"/>
    <cellStyle name="Итог 9 2" xfId="5583" xr:uid="{00000000-0005-0000-0000-00006E590000}"/>
    <cellStyle name="Итог 9 3" xfId="5584" xr:uid="{00000000-0005-0000-0000-00006F590000}"/>
    <cellStyle name="Итог 9 4" xfId="5585" xr:uid="{00000000-0005-0000-0000-000070590000}"/>
    <cellStyle name="Итог 9 5" xfId="5586" xr:uid="{00000000-0005-0000-0000-000071590000}"/>
    <cellStyle name="Итог 9 6" xfId="5587" xr:uid="{00000000-0005-0000-0000-000072590000}"/>
    <cellStyle name="Итог 9 7" xfId="5588" xr:uid="{00000000-0005-0000-0000-000073590000}"/>
    <cellStyle name="Итог 9 8" xfId="5589" xr:uid="{00000000-0005-0000-0000-000074590000}"/>
    <cellStyle name="Итог 9 9" xfId="5590" xr:uid="{00000000-0005-0000-0000-000075590000}"/>
    <cellStyle name="Контрольная ячейка 10" xfId="5591" xr:uid="{00000000-0005-0000-0000-000076590000}"/>
    <cellStyle name="Контрольная ячейка 10 10" xfId="5592" xr:uid="{00000000-0005-0000-0000-000077590000}"/>
    <cellStyle name="Контрольная ячейка 10 2" xfId="5593" xr:uid="{00000000-0005-0000-0000-000078590000}"/>
    <cellStyle name="Контрольная ячейка 10 3" xfId="5594" xr:uid="{00000000-0005-0000-0000-000079590000}"/>
    <cellStyle name="Контрольная ячейка 10 4" xfId="5595" xr:uid="{00000000-0005-0000-0000-00007A590000}"/>
    <cellStyle name="Контрольная ячейка 10 5" xfId="5596" xr:uid="{00000000-0005-0000-0000-00007B590000}"/>
    <cellStyle name="Контрольная ячейка 10 6" xfId="5597" xr:uid="{00000000-0005-0000-0000-00007C590000}"/>
    <cellStyle name="Контрольная ячейка 10 7" xfId="5598" xr:uid="{00000000-0005-0000-0000-00007D590000}"/>
    <cellStyle name="Контрольная ячейка 10 8" xfId="5599" xr:uid="{00000000-0005-0000-0000-00007E590000}"/>
    <cellStyle name="Контрольная ячейка 10 9" xfId="5600" xr:uid="{00000000-0005-0000-0000-00007F590000}"/>
    <cellStyle name="Контрольная ячейка 11" xfId="5601" xr:uid="{00000000-0005-0000-0000-000080590000}"/>
    <cellStyle name="Контрольная ячейка 11 10" xfId="5602" xr:uid="{00000000-0005-0000-0000-000081590000}"/>
    <cellStyle name="Контрольная ячейка 11 2" xfId="5603" xr:uid="{00000000-0005-0000-0000-000082590000}"/>
    <cellStyle name="Контрольная ячейка 11 3" xfId="5604" xr:uid="{00000000-0005-0000-0000-000083590000}"/>
    <cellStyle name="Контрольная ячейка 11 4" xfId="5605" xr:uid="{00000000-0005-0000-0000-000084590000}"/>
    <cellStyle name="Контрольная ячейка 11 5" xfId="5606" xr:uid="{00000000-0005-0000-0000-000085590000}"/>
    <cellStyle name="Контрольная ячейка 11 6" xfId="5607" xr:uid="{00000000-0005-0000-0000-000086590000}"/>
    <cellStyle name="Контрольная ячейка 11 7" xfId="5608" xr:uid="{00000000-0005-0000-0000-000087590000}"/>
    <cellStyle name="Контрольная ячейка 11 8" xfId="5609" xr:uid="{00000000-0005-0000-0000-000088590000}"/>
    <cellStyle name="Контрольная ячейка 11 9" xfId="5610" xr:uid="{00000000-0005-0000-0000-000089590000}"/>
    <cellStyle name="Контрольная ячейка 12" xfId="5611" xr:uid="{00000000-0005-0000-0000-00008A590000}"/>
    <cellStyle name="Контрольная ячейка 12 10" xfId="5612" xr:uid="{00000000-0005-0000-0000-00008B590000}"/>
    <cellStyle name="Контрольная ячейка 12 2" xfId="5613" xr:uid="{00000000-0005-0000-0000-00008C590000}"/>
    <cellStyle name="Контрольная ячейка 12 3" xfId="5614" xr:uid="{00000000-0005-0000-0000-00008D590000}"/>
    <cellStyle name="Контрольная ячейка 12 4" xfId="5615" xr:uid="{00000000-0005-0000-0000-00008E590000}"/>
    <cellStyle name="Контрольная ячейка 12 5" xfId="5616" xr:uid="{00000000-0005-0000-0000-00008F590000}"/>
    <cellStyle name="Контрольная ячейка 12 6" xfId="5617" xr:uid="{00000000-0005-0000-0000-000090590000}"/>
    <cellStyle name="Контрольная ячейка 12 7" xfId="5618" xr:uid="{00000000-0005-0000-0000-000091590000}"/>
    <cellStyle name="Контрольная ячейка 12 8" xfId="5619" xr:uid="{00000000-0005-0000-0000-000092590000}"/>
    <cellStyle name="Контрольная ячейка 12 9" xfId="5620" xr:uid="{00000000-0005-0000-0000-000093590000}"/>
    <cellStyle name="Контрольная ячейка 13" xfId="5621" xr:uid="{00000000-0005-0000-0000-000094590000}"/>
    <cellStyle name="Контрольная ячейка 13 10" xfId="5622" xr:uid="{00000000-0005-0000-0000-000095590000}"/>
    <cellStyle name="Контрольная ячейка 13 2" xfId="5623" xr:uid="{00000000-0005-0000-0000-000096590000}"/>
    <cellStyle name="Контрольная ячейка 13 3" xfId="5624" xr:uid="{00000000-0005-0000-0000-000097590000}"/>
    <cellStyle name="Контрольная ячейка 13 4" xfId="5625" xr:uid="{00000000-0005-0000-0000-000098590000}"/>
    <cellStyle name="Контрольная ячейка 13 5" xfId="5626" xr:uid="{00000000-0005-0000-0000-000099590000}"/>
    <cellStyle name="Контрольная ячейка 13 6" xfId="5627" xr:uid="{00000000-0005-0000-0000-00009A590000}"/>
    <cellStyle name="Контрольная ячейка 13 7" xfId="5628" xr:uid="{00000000-0005-0000-0000-00009B590000}"/>
    <cellStyle name="Контрольная ячейка 13 8" xfId="5629" xr:uid="{00000000-0005-0000-0000-00009C590000}"/>
    <cellStyle name="Контрольная ячейка 13 9" xfId="5630" xr:uid="{00000000-0005-0000-0000-00009D590000}"/>
    <cellStyle name="Контрольная ячейка 14" xfId="5631" xr:uid="{00000000-0005-0000-0000-00009E590000}"/>
    <cellStyle name="Контрольная ячейка 14 10" xfId="5632" xr:uid="{00000000-0005-0000-0000-00009F590000}"/>
    <cellStyle name="Контрольная ячейка 14 2" xfId="5633" xr:uid="{00000000-0005-0000-0000-0000A0590000}"/>
    <cellStyle name="Контрольная ячейка 14 3" xfId="5634" xr:uid="{00000000-0005-0000-0000-0000A1590000}"/>
    <cellStyle name="Контрольная ячейка 14 4" xfId="5635" xr:uid="{00000000-0005-0000-0000-0000A2590000}"/>
    <cellStyle name="Контрольная ячейка 14 5" xfId="5636" xr:uid="{00000000-0005-0000-0000-0000A3590000}"/>
    <cellStyle name="Контрольная ячейка 14 6" xfId="5637" xr:uid="{00000000-0005-0000-0000-0000A4590000}"/>
    <cellStyle name="Контрольная ячейка 14 7" xfId="5638" xr:uid="{00000000-0005-0000-0000-0000A5590000}"/>
    <cellStyle name="Контрольная ячейка 14 8" xfId="5639" xr:uid="{00000000-0005-0000-0000-0000A6590000}"/>
    <cellStyle name="Контрольная ячейка 14 9" xfId="5640" xr:uid="{00000000-0005-0000-0000-0000A7590000}"/>
    <cellStyle name="Контрольная ячейка 15" xfId="5641" xr:uid="{00000000-0005-0000-0000-0000A8590000}"/>
    <cellStyle name="Контрольная ячейка 15 2" xfId="5642" xr:uid="{00000000-0005-0000-0000-0000A9590000}"/>
    <cellStyle name="Контрольная ячейка 15 3" xfId="5643" xr:uid="{00000000-0005-0000-0000-0000AA590000}"/>
    <cellStyle name="Контрольная ячейка 15 4" xfId="5644" xr:uid="{00000000-0005-0000-0000-0000AB590000}"/>
    <cellStyle name="Контрольная ячейка 15 5" xfId="5645" xr:uid="{00000000-0005-0000-0000-0000AC590000}"/>
    <cellStyle name="Контрольная ячейка 15 6" xfId="5646" xr:uid="{00000000-0005-0000-0000-0000AD590000}"/>
    <cellStyle name="Контрольная ячейка 15 7" xfId="5647" xr:uid="{00000000-0005-0000-0000-0000AE590000}"/>
    <cellStyle name="Контрольная ячейка 15 8" xfId="5648" xr:uid="{00000000-0005-0000-0000-0000AF590000}"/>
    <cellStyle name="Контрольная ячейка 16" xfId="5649" xr:uid="{00000000-0005-0000-0000-0000B0590000}"/>
    <cellStyle name="Контрольная ячейка 16 2" xfId="5650" xr:uid="{00000000-0005-0000-0000-0000B1590000}"/>
    <cellStyle name="Контрольная ячейка 16 3" xfId="5651" xr:uid="{00000000-0005-0000-0000-0000B2590000}"/>
    <cellStyle name="Контрольная ячейка 16 4" xfId="5652" xr:uid="{00000000-0005-0000-0000-0000B3590000}"/>
    <cellStyle name="Контрольная ячейка 16 5" xfId="5653" xr:uid="{00000000-0005-0000-0000-0000B4590000}"/>
    <cellStyle name="Контрольная ячейка 16 6" xfId="5654" xr:uid="{00000000-0005-0000-0000-0000B5590000}"/>
    <cellStyle name="Контрольная ячейка 16 7" xfId="5655" xr:uid="{00000000-0005-0000-0000-0000B6590000}"/>
    <cellStyle name="Контрольная ячейка 16 8" xfId="5656" xr:uid="{00000000-0005-0000-0000-0000B7590000}"/>
    <cellStyle name="Контрольная ячейка 17" xfId="5657" xr:uid="{00000000-0005-0000-0000-0000B8590000}"/>
    <cellStyle name="Контрольная ячейка 17 2" xfId="5658" xr:uid="{00000000-0005-0000-0000-0000B9590000}"/>
    <cellStyle name="Контрольная ячейка 17 3" xfId="5659" xr:uid="{00000000-0005-0000-0000-0000BA590000}"/>
    <cellStyle name="Контрольная ячейка 17 4" xfId="5660" xr:uid="{00000000-0005-0000-0000-0000BB590000}"/>
    <cellStyle name="Контрольная ячейка 17 5" xfId="5661" xr:uid="{00000000-0005-0000-0000-0000BC590000}"/>
    <cellStyle name="Контрольная ячейка 18" xfId="5662" xr:uid="{00000000-0005-0000-0000-0000BD590000}"/>
    <cellStyle name="Контрольная ячейка 18 2" xfId="5663" xr:uid="{00000000-0005-0000-0000-0000BE590000}"/>
    <cellStyle name="Контрольная ячейка 18 3" xfId="5664" xr:uid="{00000000-0005-0000-0000-0000BF590000}"/>
    <cellStyle name="Контрольная ячейка 18 4" xfId="5665" xr:uid="{00000000-0005-0000-0000-0000C0590000}"/>
    <cellStyle name="Контрольная ячейка 18 5" xfId="5666" xr:uid="{00000000-0005-0000-0000-0000C1590000}"/>
    <cellStyle name="Контрольная ячейка 19" xfId="5667" xr:uid="{00000000-0005-0000-0000-0000C2590000}"/>
    <cellStyle name="Контрольная ячейка 19 2" xfId="5668" xr:uid="{00000000-0005-0000-0000-0000C3590000}"/>
    <cellStyle name="Контрольная ячейка 19 3" xfId="5669" xr:uid="{00000000-0005-0000-0000-0000C4590000}"/>
    <cellStyle name="Контрольная ячейка 19 4" xfId="5670" xr:uid="{00000000-0005-0000-0000-0000C5590000}"/>
    <cellStyle name="Контрольная ячейка 19 5" xfId="5671" xr:uid="{00000000-0005-0000-0000-0000C6590000}"/>
    <cellStyle name="Контрольная ячейка 2" xfId="5672" xr:uid="{00000000-0005-0000-0000-0000C7590000}"/>
    <cellStyle name="Контрольная ячейка 2 10" xfId="5673" xr:uid="{00000000-0005-0000-0000-0000C8590000}"/>
    <cellStyle name="Контрольная ячейка 2 2" xfId="5674" xr:uid="{00000000-0005-0000-0000-0000C9590000}"/>
    <cellStyle name="Контрольная ячейка 2 3" xfId="5675" xr:uid="{00000000-0005-0000-0000-0000CA590000}"/>
    <cellStyle name="Контрольная ячейка 2 4" xfId="5676" xr:uid="{00000000-0005-0000-0000-0000CB590000}"/>
    <cellStyle name="Контрольная ячейка 2 5" xfId="5677" xr:uid="{00000000-0005-0000-0000-0000CC590000}"/>
    <cellStyle name="Контрольная ячейка 2 6" xfId="5678" xr:uid="{00000000-0005-0000-0000-0000CD590000}"/>
    <cellStyle name="Контрольная ячейка 2 7" xfId="5679" xr:uid="{00000000-0005-0000-0000-0000CE590000}"/>
    <cellStyle name="Контрольная ячейка 2 8" xfId="5680" xr:uid="{00000000-0005-0000-0000-0000CF590000}"/>
    <cellStyle name="Контрольная ячейка 2 9" xfId="5681" xr:uid="{00000000-0005-0000-0000-0000D0590000}"/>
    <cellStyle name="Контрольная ячейка 20" xfId="5682" xr:uid="{00000000-0005-0000-0000-0000D1590000}"/>
    <cellStyle name="Контрольная ячейка 21" xfId="5683" xr:uid="{00000000-0005-0000-0000-0000D2590000}"/>
    <cellStyle name="Контрольная ячейка 22" xfId="5684" xr:uid="{00000000-0005-0000-0000-0000D3590000}"/>
    <cellStyle name="Контрольная ячейка 23" xfId="5685" xr:uid="{00000000-0005-0000-0000-0000D4590000}"/>
    <cellStyle name="Контрольная ячейка 24" xfId="14694" xr:uid="{00000000-0005-0000-0000-0000D5590000}"/>
    <cellStyle name="Контрольная ячейка 3" xfId="5686" xr:uid="{00000000-0005-0000-0000-0000D6590000}"/>
    <cellStyle name="Контрольная ячейка 3 10" xfId="5687" xr:uid="{00000000-0005-0000-0000-0000D7590000}"/>
    <cellStyle name="Контрольная ячейка 3 2" xfId="5688" xr:uid="{00000000-0005-0000-0000-0000D8590000}"/>
    <cellStyle name="Контрольная ячейка 3 3" xfId="5689" xr:uid="{00000000-0005-0000-0000-0000D9590000}"/>
    <cellStyle name="Контрольная ячейка 3 4" xfId="5690" xr:uid="{00000000-0005-0000-0000-0000DA590000}"/>
    <cellStyle name="Контрольная ячейка 3 5" xfId="5691" xr:uid="{00000000-0005-0000-0000-0000DB590000}"/>
    <cellStyle name="Контрольная ячейка 3 6" xfId="5692" xr:uid="{00000000-0005-0000-0000-0000DC590000}"/>
    <cellStyle name="Контрольная ячейка 3 7" xfId="5693" xr:uid="{00000000-0005-0000-0000-0000DD590000}"/>
    <cellStyle name="Контрольная ячейка 3 8" xfId="5694" xr:uid="{00000000-0005-0000-0000-0000DE590000}"/>
    <cellStyle name="Контрольная ячейка 3 9" xfId="5695" xr:uid="{00000000-0005-0000-0000-0000DF590000}"/>
    <cellStyle name="Контрольная ячейка 4" xfId="5696" xr:uid="{00000000-0005-0000-0000-0000E0590000}"/>
    <cellStyle name="Контрольная ячейка 4 10" xfId="5697" xr:uid="{00000000-0005-0000-0000-0000E1590000}"/>
    <cellStyle name="Контрольная ячейка 4 2" xfId="5698" xr:uid="{00000000-0005-0000-0000-0000E2590000}"/>
    <cellStyle name="Контрольная ячейка 4 3" xfId="5699" xr:uid="{00000000-0005-0000-0000-0000E3590000}"/>
    <cellStyle name="Контрольная ячейка 4 4" xfId="5700" xr:uid="{00000000-0005-0000-0000-0000E4590000}"/>
    <cellStyle name="Контрольная ячейка 4 5" xfId="5701" xr:uid="{00000000-0005-0000-0000-0000E5590000}"/>
    <cellStyle name="Контрольная ячейка 4 6" xfId="5702" xr:uid="{00000000-0005-0000-0000-0000E6590000}"/>
    <cellStyle name="Контрольная ячейка 4 7" xfId="5703" xr:uid="{00000000-0005-0000-0000-0000E7590000}"/>
    <cellStyle name="Контрольная ячейка 4 8" xfId="5704" xr:uid="{00000000-0005-0000-0000-0000E8590000}"/>
    <cellStyle name="Контрольная ячейка 4 9" xfId="5705" xr:uid="{00000000-0005-0000-0000-0000E9590000}"/>
    <cellStyle name="Контрольная ячейка 5" xfId="5706" xr:uid="{00000000-0005-0000-0000-0000EA590000}"/>
    <cellStyle name="Контрольная ячейка 5 10" xfId="5707" xr:uid="{00000000-0005-0000-0000-0000EB590000}"/>
    <cellStyle name="Контрольная ячейка 5 2" xfId="5708" xr:uid="{00000000-0005-0000-0000-0000EC590000}"/>
    <cellStyle name="Контрольная ячейка 5 3" xfId="5709" xr:uid="{00000000-0005-0000-0000-0000ED590000}"/>
    <cellStyle name="Контрольная ячейка 5 4" xfId="5710" xr:uid="{00000000-0005-0000-0000-0000EE590000}"/>
    <cellStyle name="Контрольная ячейка 5 5" xfId="5711" xr:uid="{00000000-0005-0000-0000-0000EF590000}"/>
    <cellStyle name="Контрольная ячейка 5 6" xfId="5712" xr:uid="{00000000-0005-0000-0000-0000F0590000}"/>
    <cellStyle name="Контрольная ячейка 5 7" xfId="5713" xr:uid="{00000000-0005-0000-0000-0000F1590000}"/>
    <cellStyle name="Контрольная ячейка 5 8" xfId="5714" xr:uid="{00000000-0005-0000-0000-0000F2590000}"/>
    <cellStyle name="Контрольная ячейка 5 9" xfId="5715" xr:uid="{00000000-0005-0000-0000-0000F3590000}"/>
    <cellStyle name="Контрольная ячейка 6" xfId="5716" xr:uid="{00000000-0005-0000-0000-0000F4590000}"/>
    <cellStyle name="Контрольная ячейка 6 10" xfId="5717" xr:uid="{00000000-0005-0000-0000-0000F5590000}"/>
    <cellStyle name="Контрольная ячейка 6 2" xfId="5718" xr:uid="{00000000-0005-0000-0000-0000F6590000}"/>
    <cellStyle name="Контрольная ячейка 6 3" xfId="5719" xr:uid="{00000000-0005-0000-0000-0000F7590000}"/>
    <cellStyle name="Контрольная ячейка 6 4" xfId="5720" xr:uid="{00000000-0005-0000-0000-0000F8590000}"/>
    <cellStyle name="Контрольная ячейка 6 5" xfId="5721" xr:uid="{00000000-0005-0000-0000-0000F9590000}"/>
    <cellStyle name="Контрольная ячейка 6 6" xfId="5722" xr:uid="{00000000-0005-0000-0000-0000FA590000}"/>
    <cellStyle name="Контрольная ячейка 6 7" xfId="5723" xr:uid="{00000000-0005-0000-0000-0000FB590000}"/>
    <cellStyle name="Контрольная ячейка 6 8" xfId="5724" xr:uid="{00000000-0005-0000-0000-0000FC590000}"/>
    <cellStyle name="Контрольная ячейка 6 9" xfId="5725" xr:uid="{00000000-0005-0000-0000-0000FD590000}"/>
    <cellStyle name="Контрольная ячейка 7" xfId="5726" xr:uid="{00000000-0005-0000-0000-0000FE590000}"/>
    <cellStyle name="Контрольная ячейка 7 10" xfId="5727" xr:uid="{00000000-0005-0000-0000-0000FF590000}"/>
    <cellStyle name="Контрольная ячейка 7 2" xfId="5728" xr:uid="{00000000-0005-0000-0000-0000005A0000}"/>
    <cellStyle name="Контрольная ячейка 7 3" xfId="5729" xr:uid="{00000000-0005-0000-0000-0000015A0000}"/>
    <cellStyle name="Контрольная ячейка 7 4" xfId="5730" xr:uid="{00000000-0005-0000-0000-0000025A0000}"/>
    <cellStyle name="Контрольная ячейка 7 5" xfId="5731" xr:uid="{00000000-0005-0000-0000-0000035A0000}"/>
    <cellStyle name="Контрольная ячейка 7 6" xfId="5732" xr:uid="{00000000-0005-0000-0000-0000045A0000}"/>
    <cellStyle name="Контрольная ячейка 7 7" xfId="5733" xr:uid="{00000000-0005-0000-0000-0000055A0000}"/>
    <cellStyle name="Контрольная ячейка 7 8" xfId="5734" xr:uid="{00000000-0005-0000-0000-0000065A0000}"/>
    <cellStyle name="Контрольная ячейка 7 9" xfId="5735" xr:uid="{00000000-0005-0000-0000-0000075A0000}"/>
    <cellStyle name="Контрольная ячейка 8" xfId="5736" xr:uid="{00000000-0005-0000-0000-0000085A0000}"/>
    <cellStyle name="Контрольная ячейка 8 10" xfId="5737" xr:uid="{00000000-0005-0000-0000-0000095A0000}"/>
    <cellStyle name="Контрольная ячейка 8 2" xfId="5738" xr:uid="{00000000-0005-0000-0000-00000A5A0000}"/>
    <cellStyle name="Контрольная ячейка 8 3" xfId="5739" xr:uid="{00000000-0005-0000-0000-00000B5A0000}"/>
    <cellStyle name="Контрольная ячейка 8 4" xfId="5740" xr:uid="{00000000-0005-0000-0000-00000C5A0000}"/>
    <cellStyle name="Контрольная ячейка 8 5" xfId="5741" xr:uid="{00000000-0005-0000-0000-00000D5A0000}"/>
    <cellStyle name="Контрольная ячейка 8 6" xfId="5742" xr:uid="{00000000-0005-0000-0000-00000E5A0000}"/>
    <cellStyle name="Контрольная ячейка 8 7" xfId="5743" xr:uid="{00000000-0005-0000-0000-00000F5A0000}"/>
    <cellStyle name="Контрольная ячейка 8 8" xfId="5744" xr:uid="{00000000-0005-0000-0000-0000105A0000}"/>
    <cellStyle name="Контрольная ячейка 8 9" xfId="5745" xr:uid="{00000000-0005-0000-0000-0000115A0000}"/>
    <cellStyle name="Контрольная ячейка 9" xfId="5746" xr:uid="{00000000-0005-0000-0000-0000125A0000}"/>
    <cellStyle name="Контрольная ячейка 9 10" xfId="5747" xr:uid="{00000000-0005-0000-0000-0000135A0000}"/>
    <cellStyle name="Контрольная ячейка 9 2" xfId="5748" xr:uid="{00000000-0005-0000-0000-0000145A0000}"/>
    <cellStyle name="Контрольная ячейка 9 3" xfId="5749" xr:uid="{00000000-0005-0000-0000-0000155A0000}"/>
    <cellStyle name="Контрольная ячейка 9 4" xfId="5750" xr:uid="{00000000-0005-0000-0000-0000165A0000}"/>
    <cellStyle name="Контрольная ячейка 9 5" xfId="5751" xr:uid="{00000000-0005-0000-0000-0000175A0000}"/>
    <cellStyle name="Контрольная ячейка 9 6" xfId="5752" xr:uid="{00000000-0005-0000-0000-0000185A0000}"/>
    <cellStyle name="Контрольная ячейка 9 7" xfId="5753" xr:uid="{00000000-0005-0000-0000-0000195A0000}"/>
    <cellStyle name="Контрольная ячейка 9 8" xfId="5754" xr:uid="{00000000-0005-0000-0000-00001A5A0000}"/>
    <cellStyle name="Контрольная ячейка 9 9" xfId="5755" xr:uid="{00000000-0005-0000-0000-00001B5A0000}"/>
    <cellStyle name="Название 10" xfId="5756" xr:uid="{00000000-0005-0000-0000-00001C5A0000}"/>
    <cellStyle name="Название 10 10" xfId="5757" xr:uid="{00000000-0005-0000-0000-00001D5A0000}"/>
    <cellStyle name="Название 10 2" xfId="5758" xr:uid="{00000000-0005-0000-0000-00001E5A0000}"/>
    <cellStyle name="Название 10 3" xfId="5759" xr:uid="{00000000-0005-0000-0000-00001F5A0000}"/>
    <cellStyle name="Название 10 4" xfId="5760" xr:uid="{00000000-0005-0000-0000-0000205A0000}"/>
    <cellStyle name="Название 10 5" xfId="5761" xr:uid="{00000000-0005-0000-0000-0000215A0000}"/>
    <cellStyle name="Название 10 6" xfId="5762" xr:uid="{00000000-0005-0000-0000-0000225A0000}"/>
    <cellStyle name="Название 10 7" xfId="5763" xr:uid="{00000000-0005-0000-0000-0000235A0000}"/>
    <cellStyle name="Название 10 8" xfId="5764" xr:uid="{00000000-0005-0000-0000-0000245A0000}"/>
    <cellStyle name="Название 10 9" xfId="5765" xr:uid="{00000000-0005-0000-0000-0000255A0000}"/>
    <cellStyle name="Название 11" xfId="5766" xr:uid="{00000000-0005-0000-0000-0000265A0000}"/>
    <cellStyle name="Название 11 10" xfId="5767" xr:uid="{00000000-0005-0000-0000-0000275A0000}"/>
    <cellStyle name="Название 11 2" xfId="5768" xr:uid="{00000000-0005-0000-0000-0000285A0000}"/>
    <cellStyle name="Название 11 3" xfId="5769" xr:uid="{00000000-0005-0000-0000-0000295A0000}"/>
    <cellStyle name="Название 11 4" xfId="5770" xr:uid="{00000000-0005-0000-0000-00002A5A0000}"/>
    <cellStyle name="Название 11 5" xfId="5771" xr:uid="{00000000-0005-0000-0000-00002B5A0000}"/>
    <cellStyle name="Название 11 6" xfId="5772" xr:uid="{00000000-0005-0000-0000-00002C5A0000}"/>
    <cellStyle name="Название 11 7" xfId="5773" xr:uid="{00000000-0005-0000-0000-00002D5A0000}"/>
    <cellStyle name="Название 11 8" xfId="5774" xr:uid="{00000000-0005-0000-0000-00002E5A0000}"/>
    <cellStyle name="Название 11 9" xfId="5775" xr:uid="{00000000-0005-0000-0000-00002F5A0000}"/>
    <cellStyle name="Название 12" xfId="5776" xr:uid="{00000000-0005-0000-0000-0000305A0000}"/>
    <cellStyle name="Название 12 10" xfId="5777" xr:uid="{00000000-0005-0000-0000-0000315A0000}"/>
    <cellStyle name="Название 12 2" xfId="5778" xr:uid="{00000000-0005-0000-0000-0000325A0000}"/>
    <cellStyle name="Название 12 3" xfId="5779" xr:uid="{00000000-0005-0000-0000-0000335A0000}"/>
    <cellStyle name="Название 12 4" xfId="5780" xr:uid="{00000000-0005-0000-0000-0000345A0000}"/>
    <cellStyle name="Название 12 5" xfId="5781" xr:uid="{00000000-0005-0000-0000-0000355A0000}"/>
    <cellStyle name="Название 12 6" xfId="5782" xr:uid="{00000000-0005-0000-0000-0000365A0000}"/>
    <cellStyle name="Название 12 7" xfId="5783" xr:uid="{00000000-0005-0000-0000-0000375A0000}"/>
    <cellStyle name="Название 12 8" xfId="5784" xr:uid="{00000000-0005-0000-0000-0000385A0000}"/>
    <cellStyle name="Название 12 9" xfId="5785" xr:uid="{00000000-0005-0000-0000-0000395A0000}"/>
    <cellStyle name="Название 13" xfId="5786" xr:uid="{00000000-0005-0000-0000-00003A5A0000}"/>
    <cellStyle name="Название 13 10" xfId="5787" xr:uid="{00000000-0005-0000-0000-00003B5A0000}"/>
    <cellStyle name="Название 13 2" xfId="5788" xr:uid="{00000000-0005-0000-0000-00003C5A0000}"/>
    <cellStyle name="Название 13 3" xfId="5789" xr:uid="{00000000-0005-0000-0000-00003D5A0000}"/>
    <cellStyle name="Название 13 4" xfId="5790" xr:uid="{00000000-0005-0000-0000-00003E5A0000}"/>
    <cellStyle name="Название 13 5" xfId="5791" xr:uid="{00000000-0005-0000-0000-00003F5A0000}"/>
    <cellStyle name="Название 13 6" xfId="5792" xr:uid="{00000000-0005-0000-0000-0000405A0000}"/>
    <cellStyle name="Название 13 7" xfId="5793" xr:uid="{00000000-0005-0000-0000-0000415A0000}"/>
    <cellStyle name="Название 13 8" xfId="5794" xr:uid="{00000000-0005-0000-0000-0000425A0000}"/>
    <cellStyle name="Название 13 9" xfId="5795" xr:uid="{00000000-0005-0000-0000-0000435A0000}"/>
    <cellStyle name="Название 14" xfId="5796" xr:uid="{00000000-0005-0000-0000-0000445A0000}"/>
    <cellStyle name="Название 14 10" xfId="5797" xr:uid="{00000000-0005-0000-0000-0000455A0000}"/>
    <cellStyle name="Название 14 2" xfId="5798" xr:uid="{00000000-0005-0000-0000-0000465A0000}"/>
    <cellStyle name="Название 14 3" xfId="5799" xr:uid="{00000000-0005-0000-0000-0000475A0000}"/>
    <cellStyle name="Название 14 4" xfId="5800" xr:uid="{00000000-0005-0000-0000-0000485A0000}"/>
    <cellStyle name="Название 14 5" xfId="5801" xr:uid="{00000000-0005-0000-0000-0000495A0000}"/>
    <cellStyle name="Название 14 6" xfId="5802" xr:uid="{00000000-0005-0000-0000-00004A5A0000}"/>
    <cellStyle name="Название 14 7" xfId="5803" xr:uid="{00000000-0005-0000-0000-00004B5A0000}"/>
    <cellStyle name="Название 14 8" xfId="5804" xr:uid="{00000000-0005-0000-0000-00004C5A0000}"/>
    <cellStyle name="Название 14 9" xfId="5805" xr:uid="{00000000-0005-0000-0000-00004D5A0000}"/>
    <cellStyle name="Название 15" xfId="5806" xr:uid="{00000000-0005-0000-0000-00004E5A0000}"/>
    <cellStyle name="Название 15 2" xfId="5807" xr:uid="{00000000-0005-0000-0000-00004F5A0000}"/>
    <cellStyle name="Название 15 3" xfId="5808" xr:uid="{00000000-0005-0000-0000-0000505A0000}"/>
    <cellStyle name="Название 15 4" xfId="5809" xr:uid="{00000000-0005-0000-0000-0000515A0000}"/>
    <cellStyle name="Название 15 5" xfId="5810" xr:uid="{00000000-0005-0000-0000-0000525A0000}"/>
    <cellStyle name="Название 15 6" xfId="5811" xr:uid="{00000000-0005-0000-0000-0000535A0000}"/>
    <cellStyle name="Название 15 7" xfId="5812" xr:uid="{00000000-0005-0000-0000-0000545A0000}"/>
    <cellStyle name="Название 15 8" xfId="5813" xr:uid="{00000000-0005-0000-0000-0000555A0000}"/>
    <cellStyle name="Название 16" xfId="5814" xr:uid="{00000000-0005-0000-0000-0000565A0000}"/>
    <cellStyle name="Название 16 2" xfId="5815" xr:uid="{00000000-0005-0000-0000-0000575A0000}"/>
    <cellStyle name="Название 16 3" xfId="5816" xr:uid="{00000000-0005-0000-0000-0000585A0000}"/>
    <cellStyle name="Название 16 4" xfId="5817" xr:uid="{00000000-0005-0000-0000-0000595A0000}"/>
    <cellStyle name="Название 16 5" xfId="5818" xr:uid="{00000000-0005-0000-0000-00005A5A0000}"/>
    <cellStyle name="Название 16 6" xfId="5819" xr:uid="{00000000-0005-0000-0000-00005B5A0000}"/>
    <cellStyle name="Название 16 7" xfId="5820" xr:uid="{00000000-0005-0000-0000-00005C5A0000}"/>
    <cellStyle name="Название 16 8" xfId="5821" xr:uid="{00000000-0005-0000-0000-00005D5A0000}"/>
    <cellStyle name="Название 17" xfId="5822" xr:uid="{00000000-0005-0000-0000-00005E5A0000}"/>
    <cellStyle name="Название 17 2" xfId="5823" xr:uid="{00000000-0005-0000-0000-00005F5A0000}"/>
    <cellStyle name="Название 17 3" xfId="5824" xr:uid="{00000000-0005-0000-0000-0000605A0000}"/>
    <cellStyle name="Название 17 4" xfId="5825" xr:uid="{00000000-0005-0000-0000-0000615A0000}"/>
    <cellStyle name="Название 17 5" xfId="5826" xr:uid="{00000000-0005-0000-0000-0000625A0000}"/>
    <cellStyle name="Название 18" xfId="5827" xr:uid="{00000000-0005-0000-0000-0000635A0000}"/>
    <cellStyle name="Название 18 2" xfId="5828" xr:uid="{00000000-0005-0000-0000-0000645A0000}"/>
    <cellStyle name="Название 18 3" xfId="5829" xr:uid="{00000000-0005-0000-0000-0000655A0000}"/>
    <cellStyle name="Название 18 4" xfId="5830" xr:uid="{00000000-0005-0000-0000-0000665A0000}"/>
    <cellStyle name="Название 18 5" xfId="5831" xr:uid="{00000000-0005-0000-0000-0000675A0000}"/>
    <cellStyle name="Название 19" xfId="5832" xr:uid="{00000000-0005-0000-0000-0000685A0000}"/>
    <cellStyle name="Название 19 2" xfId="5833" xr:uid="{00000000-0005-0000-0000-0000695A0000}"/>
    <cellStyle name="Название 19 3" xfId="5834" xr:uid="{00000000-0005-0000-0000-00006A5A0000}"/>
    <cellStyle name="Название 19 4" xfId="5835" xr:uid="{00000000-0005-0000-0000-00006B5A0000}"/>
    <cellStyle name="Название 19 5" xfId="5836" xr:uid="{00000000-0005-0000-0000-00006C5A0000}"/>
    <cellStyle name="Название 2" xfId="5837" xr:uid="{00000000-0005-0000-0000-00006D5A0000}"/>
    <cellStyle name="Название 2 10" xfId="5838" xr:uid="{00000000-0005-0000-0000-00006E5A0000}"/>
    <cellStyle name="Название 2 2" xfId="5839" xr:uid="{00000000-0005-0000-0000-00006F5A0000}"/>
    <cellStyle name="Название 2 3" xfId="5840" xr:uid="{00000000-0005-0000-0000-0000705A0000}"/>
    <cellStyle name="Название 2 4" xfId="5841" xr:uid="{00000000-0005-0000-0000-0000715A0000}"/>
    <cellStyle name="Название 2 5" xfId="5842" xr:uid="{00000000-0005-0000-0000-0000725A0000}"/>
    <cellStyle name="Название 2 6" xfId="5843" xr:uid="{00000000-0005-0000-0000-0000735A0000}"/>
    <cellStyle name="Название 2 7" xfId="5844" xr:uid="{00000000-0005-0000-0000-0000745A0000}"/>
    <cellStyle name="Название 2 8" xfId="5845" xr:uid="{00000000-0005-0000-0000-0000755A0000}"/>
    <cellStyle name="Название 2 9" xfId="5846" xr:uid="{00000000-0005-0000-0000-0000765A0000}"/>
    <cellStyle name="Название 20" xfId="5847" xr:uid="{00000000-0005-0000-0000-0000775A0000}"/>
    <cellStyle name="Название 21" xfId="5848" xr:uid="{00000000-0005-0000-0000-0000785A0000}"/>
    <cellStyle name="Название 22" xfId="5849" xr:uid="{00000000-0005-0000-0000-0000795A0000}"/>
    <cellStyle name="Название 23" xfId="5850" xr:uid="{00000000-0005-0000-0000-00007A5A0000}"/>
    <cellStyle name="Название 24" xfId="14678" xr:uid="{00000000-0005-0000-0000-00007B5A0000}"/>
    <cellStyle name="Название 3" xfId="5851" xr:uid="{00000000-0005-0000-0000-00007C5A0000}"/>
    <cellStyle name="Название 3 10" xfId="5852" xr:uid="{00000000-0005-0000-0000-00007D5A0000}"/>
    <cellStyle name="Название 3 2" xfId="5853" xr:uid="{00000000-0005-0000-0000-00007E5A0000}"/>
    <cellStyle name="Название 3 3" xfId="5854" xr:uid="{00000000-0005-0000-0000-00007F5A0000}"/>
    <cellStyle name="Название 3 4" xfId="5855" xr:uid="{00000000-0005-0000-0000-0000805A0000}"/>
    <cellStyle name="Название 3 5" xfId="5856" xr:uid="{00000000-0005-0000-0000-0000815A0000}"/>
    <cellStyle name="Название 3 6" xfId="5857" xr:uid="{00000000-0005-0000-0000-0000825A0000}"/>
    <cellStyle name="Название 3 7" xfId="5858" xr:uid="{00000000-0005-0000-0000-0000835A0000}"/>
    <cellStyle name="Название 3 8" xfId="5859" xr:uid="{00000000-0005-0000-0000-0000845A0000}"/>
    <cellStyle name="Название 3 9" xfId="5860" xr:uid="{00000000-0005-0000-0000-0000855A0000}"/>
    <cellStyle name="Название 4" xfId="5861" xr:uid="{00000000-0005-0000-0000-0000865A0000}"/>
    <cellStyle name="Название 4 10" xfId="5862" xr:uid="{00000000-0005-0000-0000-0000875A0000}"/>
    <cellStyle name="Название 4 2" xfId="5863" xr:uid="{00000000-0005-0000-0000-0000885A0000}"/>
    <cellStyle name="Название 4 3" xfId="5864" xr:uid="{00000000-0005-0000-0000-0000895A0000}"/>
    <cellStyle name="Название 4 4" xfId="5865" xr:uid="{00000000-0005-0000-0000-00008A5A0000}"/>
    <cellStyle name="Название 4 5" xfId="5866" xr:uid="{00000000-0005-0000-0000-00008B5A0000}"/>
    <cellStyle name="Название 4 6" xfId="5867" xr:uid="{00000000-0005-0000-0000-00008C5A0000}"/>
    <cellStyle name="Название 4 7" xfId="5868" xr:uid="{00000000-0005-0000-0000-00008D5A0000}"/>
    <cellStyle name="Название 4 8" xfId="5869" xr:uid="{00000000-0005-0000-0000-00008E5A0000}"/>
    <cellStyle name="Название 4 9" xfId="5870" xr:uid="{00000000-0005-0000-0000-00008F5A0000}"/>
    <cellStyle name="Название 5" xfId="5871" xr:uid="{00000000-0005-0000-0000-0000905A0000}"/>
    <cellStyle name="Название 5 10" xfId="5872" xr:uid="{00000000-0005-0000-0000-0000915A0000}"/>
    <cellStyle name="Название 5 2" xfId="5873" xr:uid="{00000000-0005-0000-0000-0000925A0000}"/>
    <cellStyle name="Название 5 3" xfId="5874" xr:uid="{00000000-0005-0000-0000-0000935A0000}"/>
    <cellStyle name="Название 5 4" xfId="5875" xr:uid="{00000000-0005-0000-0000-0000945A0000}"/>
    <cellStyle name="Название 5 5" xfId="5876" xr:uid="{00000000-0005-0000-0000-0000955A0000}"/>
    <cellStyle name="Название 5 6" xfId="5877" xr:uid="{00000000-0005-0000-0000-0000965A0000}"/>
    <cellStyle name="Название 5 7" xfId="5878" xr:uid="{00000000-0005-0000-0000-0000975A0000}"/>
    <cellStyle name="Название 5 8" xfId="5879" xr:uid="{00000000-0005-0000-0000-0000985A0000}"/>
    <cellStyle name="Название 5 9" xfId="5880" xr:uid="{00000000-0005-0000-0000-0000995A0000}"/>
    <cellStyle name="Название 6" xfId="5881" xr:uid="{00000000-0005-0000-0000-00009A5A0000}"/>
    <cellStyle name="Название 6 10" xfId="5882" xr:uid="{00000000-0005-0000-0000-00009B5A0000}"/>
    <cellStyle name="Название 6 2" xfId="5883" xr:uid="{00000000-0005-0000-0000-00009C5A0000}"/>
    <cellStyle name="Название 6 3" xfId="5884" xr:uid="{00000000-0005-0000-0000-00009D5A0000}"/>
    <cellStyle name="Название 6 4" xfId="5885" xr:uid="{00000000-0005-0000-0000-00009E5A0000}"/>
    <cellStyle name="Название 6 5" xfId="5886" xr:uid="{00000000-0005-0000-0000-00009F5A0000}"/>
    <cellStyle name="Название 6 6" xfId="5887" xr:uid="{00000000-0005-0000-0000-0000A05A0000}"/>
    <cellStyle name="Название 6 7" xfId="5888" xr:uid="{00000000-0005-0000-0000-0000A15A0000}"/>
    <cellStyle name="Название 6 8" xfId="5889" xr:uid="{00000000-0005-0000-0000-0000A25A0000}"/>
    <cellStyle name="Название 6 9" xfId="5890" xr:uid="{00000000-0005-0000-0000-0000A35A0000}"/>
    <cellStyle name="Название 7" xfId="5891" xr:uid="{00000000-0005-0000-0000-0000A45A0000}"/>
    <cellStyle name="Название 7 10" xfId="5892" xr:uid="{00000000-0005-0000-0000-0000A55A0000}"/>
    <cellStyle name="Название 7 2" xfId="5893" xr:uid="{00000000-0005-0000-0000-0000A65A0000}"/>
    <cellStyle name="Название 7 3" xfId="5894" xr:uid="{00000000-0005-0000-0000-0000A75A0000}"/>
    <cellStyle name="Название 7 4" xfId="5895" xr:uid="{00000000-0005-0000-0000-0000A85A0000}"/>
    <cellStyle name="Название 7 5" xfId="5896" xr:uid="{00000000-0005-0000-0000-0000A95A0000}"/>
    <cellStyle name="Название 7 6" xfId="5897" xr:uid="{00000000-0005-0000-0000-0000AA5A0000}"/>
    <cellStyle name="Название 7 7" xfId="5898" xr:uid="{00000000-0005-0000-0000-0000AB5A0000}"/>
    <cellStyle name="Название 7 8" xfId="5899" xr:uid="{00000000-0005-0000-0000-0000AC5A0000}"/>
    <cellStyle name="Название 7 9" xfId="5900" xr:uid="{00000000-0005-0000-0000-0000AD5A0000}"/>
    <cellStyle name="Название 8" xfId="5901" xr:uid="{00000000-0005-0000-0000-0000AE5A0000}"/>
    <cellStyle name="Название 8 10" xfId="5902" xr:uid="{00000000-0005-0000-0000-0000AF5A0000}"/>
    <cellStyle name="Название 8 2" xfId="5903" xr:uid="{00000000-0005-0000-0000-0000B05A0000}"/>
    <cellStyle name="Название 8 3" xfId="5904" xr:uid="{00000000-0005-0000-0000-0000B15A0000}"/>
    <cellStyle name="Название 8 4" xfId="5905" xr:uid="{00000000-0005-0000-0000-0000B25A0000}"/>
    <cellStyle name="Название 8 5" xfId="5906" xr:uid="{00000000-0005-0000-0000-0000B35A0000}"/>
    <cellStyle name="Название 8 6" xfId="5907" xr:uid="{00000000-0005-0000-0000-0000B45A0000}"/>
    <cellStyle name="Название 8 7" xfId="5908" xr:uid="{00000000-0005-0000-0000-0000B55A0000}"/>
    <cellStyle name="Название 8 8" xfId="5909" xr:uid="{00000000-0005-0000-0000-0000B65A0000}"/>
    <cellStyle name="Название 8 9" xfId="5910" xr:uid="{00000000-0005-0000-0000-0000B75A0000}"/>
    <cellStyle name="Название 9" xfId="5911" xr:uid="{00000000-0005-0000-0000-0000B85A0000}"/>
    <cellStyle name="Название 9 10" xfId="5912" xr:uid="{00000000-0005-0000-0000-0000B95A0000}"/>
    <cellStyle name="Название 9 2" xfId="5913" xr:uid="{00000000-0005-0000-0000-0000BA5A0000}"/>
    <cellStyle name="Название 9 3" xfId="5914" xr:uid="{00000000-0005-0000-0000-0000BB5A0000}"/>
    <cellStyle name="Название 9 4" xfId="5915" xr:uid="{00000000-0005-0000-0000-0000BC5A0000}"/>
    <cellStyle name="Название 9 5" xfId="5916" xr:uid="{00000000-0005-0000-0000-0000BD5A0000}"/>
    <cellStyle name="Название 9 6" xfId="5917" xr:uid="{00000000-0005-0000-0000-0000BE5A0000}"/>
    <cellStyle name="Название 9 7" xfId="5918" xr:uid="{00000000-0005-0000-0000-0000BF5A0000}"/>
    <cellStyle name="Название 9 8" xfId="5919" xr:uid="{00000000-0005-0000-0000-0000C05A0000}"/>
    <cellStyle name="Название 9 9" xfId="5920" xr:uid="{00000000-0005-0000-0000-0000C15A0000}"/>
    <cellStyle name="Нейтральный 10" xfId="5921" xr:uid="{00000000-0005-0000-0000-0000C25A0000}"/>
    <cellStyle name="Нейтральный 10 10" xfId="5922" xr:uid="{00000000-0005-0000-0000-0000C35A0000}"/>
    <cellStyle name="Нейтральный 10 2" xfId="5923" xr:uid="{00000000-0005-0000-0000-0000C45A0000}"/>
    <cellStyle name="Нейтральный 10 3" xfId="5924" xr:uid="{00000000-0005-0000-0000-0000C55A0000}"/>
    <cellStyle name="Нейтральный 10 4" xfId="5925" xr:uid="{00000000-0005-0000-0000-0000C65A0000}"/>
    <cellStyle name="Нейтральный 10 5" xfId="5926" xr:uid="{00000000-0005-0000-0000-0000C75A0000}"/>
    <cellStyle name="Нейтральный 10 6" xfId="5927" xr:uid="{00000000-0005-0000-0000-0000C85A0000}"/>
    <cellStyle name="Нейтральный 10 7" xfId="5928" xr:uid="{00000000-0005-0000-0000-0000C95A0000}"/>
    <cellStyle name="Нейтральный 10 8" xfId="5929" xr:uid="{00000000-0005-0000-0000-0000CA5A0000}"/>
    <cellStyle name="Нейтральный 10 9" xfId="5930" xr:uid="{00000000-0005-0000-0000-0000CB5A0000}"/>
    <cellStyle name="Нейтральный 11" xfId="5931" xr:uid="{00000000-0005-0000-0000-0000CC5A0000}"/>
    <cellStyle name="Нейтральный 11 10" xfId="5932" xr:uid="{00000000-0005-0000-0000-0000CD5A0000}"/>
    <cellStyle name="Нейтральный 11 2" xfId="5933" xr:uid="{00000000-0005-0000-0000-0000CE5A0000}"/>
    <cellStyle name="Нейтральный 11 3" xfId="5934" xr:uid="{00000000-0005-0000-0000-0000CF5A0000}"/>
    <cellStyle name="Нейтральный 11 4" xfId="5935" xr:uid="{00000000-0005-0000-0000-0000D05A0000}"/>
    <cellStyle name="Нейтральный 11 5" xfId="5936" xr:uid="{00000000-0005-0000-0000-0000D15A0000}"/>
    <cellStyle name="Нейтральный 11 6" xfId="5937" xr:uid="{00000000-0005-0000-0000-0000D25A0000}"/>
    <cellStyle name="Нейтральный 11 7" xfId="5938" xr:uid="{00000000-0005-0000-0000-0000D35A0000}"/>
    <cellStyle name="Нейтральный 11 8" xfId="5939" xr:uid="{00000000-0005-0000-0000-0000D45A0000}"/>
    <cellStyle name="Нейтральный 11 9" xfId="5940" xr:uid="{00000000-0005-0000-0000-0000D55A0000}"/>
    <cellStyle name="Нейтральный 12" xfId="5941" xr:uid="{00000000-0005-0000-0000-0000D65A0000}"/>
    <cellStyle name="Нейтральный 12 10" xfId="5942" xr:uid="{00000000-0005-0000-0000-0000D75A0000}"/>
    <cellStyle name="Нейтральный 12 2" xfId="5943" xr:uid="{00000000-0005-0000-0000-0000D85A0000}"/>
    <cellStyle name="Нейтральный 12 3" xfId="5944" xr:uid="{00000000-0005-0000-0000-0000D95A0000}"/>
    <cellStyle name="Нейтральный 12 4" xfId="5945" xr:uid="{00000000-0005-0000-0000-0000DA5A0000}"/>
    <cellStyle name="Нейтральный 12 5" xfId="5946" xr:uid="{00000000-0005-0000-0000-0000DB5A0000}"/>
    <cellStyle name="Нейтральный 12 6" xfId="5947" xr:uid="{00000000-0005-0000-0000-0000DC5A0000}"/>
    <cellStyle name="Нейтральный 12 7" xfId="5948" xr:uid="{00000000-0005-0000-0000-0000DD5A0000}"/>
    <cellStyle name="Нейтральный 12 8" xfId="5949" xr:uid="{00000000-0005-0000-0000-0000DE5A0000}"/>
    <cellStyle name="Нейтральный 12 9" xfId="5950" xr:uid="{00000000-0005-0000-0000-0000DF5A0000}"/>
    <cellStyle name="Нейтральный 13" xfId="5951" xr:uid="{00000000-0005-0000-0000-0000E05A0000}"/>
    <cellStyle name="Нейтральный 13 10" xfId="5952" xr:uid="{00000000-0005-0000-0000-0000E15A0000}"/>
    <cellStyle name="Нейтральный 13 2" xfId="5953" xr:uid="{00000000-0005-0000-0000-0000E25A0000}"/>
    <cellStyle name="Нейтральный 13 3" xfId="5954" xr:uid="{00000000-0005-0000-0000-0000E35A0000}"/>
    <cellStyle name="Нейтральный 13 4" xfId="5955" xr:uid="{00000000-0005-0000-0000-0000E45A0000}"/>
    <cellStyle name="Нейтральный 13 5" xfId="5956" xr:uid="{00000000-0005-0000-0000-0000E55A0000}"/>
    <cellStyle name="Нейтральный 13 6" xfId="5957" xr:uid="{00000000-0005-0000-0000-0000E65A0000}"/>
    <cellStyle name="Нейтральный 13 7" xfId="5958" xr:uid="{00000000-0005-0000-0000-0000E75A0000}"/>
    <cellStyle name="Нейтральный 13 8" xfId="5959" xr:uid="{00000000-0005-0000-0000-0000E85A0000}"/>
    <cellStyle name="Нейтральный 13 9" xfId="5960" xr:uid="{00000000-0005-0000-0000-0000E95A0000}"/>
    <cellStyle name="Нейтральный 14" xfId="5961" xr:uid="{00000000-0005-0000-0000-0000EA5A0000}"/>
    <cellStyle name="Нейтральный 14 10" xfId="5962" xr:uid="{00000000-0005-0000-0000-0000EB5A0000}"/>
    <cellStyle name="Нейтральный 14 2" xfId="5963" xr:uid="{00000000-0005-0000-0000-0000EC5A0000}"/>
    <cellStyle name="Нейтральный 14 3" xfId="5964" xr:uid="{00000000-0005-0000-0000-0000ED5A0000}"/>
    <cellStyle name="Нейтральный 14 4" xfId="5965" xr:uid="{00000000-0005-0000-0000-0000EE5A0000}"/>
    <cellStyle name="Нейтральный 14 5" xfId="5966" xr:uid="{00000000-0005-0000-0000-0000EF5A0000}"/>
    <cellStyle name="Нейтральный 14 6" xfId="5967" xr:uid="{00000000-0005-0000-0000-0000F05A0000}"/>
    <cellStyle name="Нейтральный 14 7" xfId="5968" xr:uid="{00000000-0005-0000-0000-0000F15A0000}"/>
    <cellStyle name="Нейтральный 14 8" xfId="5969" xr:uid="{00000000-0005-0000-0000-0000F25A0000}"/>
    <cellStyle name="Нейтральный 14 9" xfId="5970" xr:uid="{00000000-0005-0000-0000-0000F35A0000}"/>
    <cellStyle name="Нейтральный 15" xfId="5971" xr:uid="{00000000-0005-0000-0000-0000F45A0000}"/>
    <cellStyle name="Нейтральный 15 2" xfId="5972" xr:uid="{00000000-0005-0000-0000-0000F55A0000}"/>
    <cellStyle name="Нейтральный 15 3" xfId="5973" xr:uid="{00000000-0005-0000-0000-0000F65A0000}"/>
    <cellStyle name="Нейтральный 15 4" xfId="5974" xr:uid="{00000000-0005-0000-0000-0000F75A0000}"/>
    <cellStyle name="Нейтральный 15 5" xfId="5975" xr:uid="{00000000-0005-0000-0000-0000F85A0000}"/>
    <cellStyle name="Нейтральный 15 6" xfId="5976" xr:uid="{00000000-0005-0000-0000-0000F95A0000}"/>
    <cellStyle name="Нейтральный 15 7" xfId="5977" xr:uid="{00000000-0005-0000-0000-0000FA5A0000}"/>
    <cellStyle name="Нейтральный 15 8" xfId="5978" xr:uid="{00000000-0005-0000-0000-0000FB5A0000}"/>
    <cellStyle name="Нейтральный 16" xfId="5979" xr:uid="{00000000-0005-0000-0000-0000FC5A0000}"/>
    <cellStyle name="Нейтральный 16 2" xfId="5980" xr:uid="{00000000-0005-0000-0000-0000FD5A0000}"/>
    <cellStyle name="Нейтральный 16 3" xfId="5981" xr:uid="{00000000-0005-0000-0000-0000FE5A0000}"/>
    <cellStyle name="Нейтральный 16 4" xfId="5982" xr:uid="{00000000-0005-0000-0000-0000FF5A0000}"/>
    <cellStyle name="Нейтральный 16 5" xfId="5983" xr:uid="{00000000-0005-0000-0000-0000005B0000}"/>
    <cellStyle name="Нейтральный 16 6" xfId="5984" xr:uid="{00000000-0005-0000-0000-0000015B0000}"/>
    <cellStyle name="Нейтральный 16 7" xfId="5985" xr:uid="{00000000-0005-0000-0000-0000025B0000}"/>
    <cellStyle name="Нейтральный 16 8" xfId="5986" xr:uid="{00000000-0005-0000-0000-0000035B0000}"/>
    <cellStyle name="Нейтральный 17" xfId="5987" xr:uid="{00000000-0005-0000-0000-0000045B0000}"/>
    <cellStyle name="Нейтральный 17 2" xfId="5988" xr:uid="{00000000-0005-0000-0000-0000055B0000}"/>
    <cellStyle name="Нейтральный 17 3" xfId="5989" xr:uid="{00000000-0005-0000-0000-0000065B0000}"/>
    <cellStyle name="Нейтральный 17 4" xfId="5990" xr:uid="{00000000-0005-0000-0000-0000075B0000}"/>
    <cellStyle name="Нейтральный 17 5" xfId="5991" xr:uid="{00000000-0005-0000-0000-0000085B0000}"/>
    <cellStyle name="Нейтральный 18" xfId="5992" xr:uid="{00000000-0005-0000-0000-0000095B0000}"/>
    <cellStyle name="Нейтральный 18 2" xfId="5993" xr:uid="{00000000-0005-0000-0000-00000A5B0000}"/>
    <cellStyle name="Нейтральный 18 3" xfId="5994" xr:uid="{00000000-0005-0000-0000-00000B5B0000}"/>
    <cellStyle name="Нейтральный 18 4" xfId="5995" xr:uid="{00000000-0005-0000-0000-00000C5B0000}"/>
    <cellStyle name="Нейтральный 18 5" xfId="5996" xr:uid="{00000000-0005-0000-0000-00000D5B0000}"/>
    <cellStyle name="Нейтральный 19" xfId="5997" xr:uid="{00000000-0005-0000-0000-00000E5B0000}"/>
    <cellStyle name="Нейтральный 19 2" xfId="5998" xr:uid="{00000000-0005-0000-0000-00000F5B0000}"/>
    <cellStyle name="Нейтральный 19 3" xfId="5999" xr:uid="{00000000-0005-0000-0000-0000105B0000}"/>
    <cellStyle name="Нейтральный 19 4" xfId="6000" xr:uid="{00000000-0005-0000-0000-0000115B0000}"/>
    <cellStyle name="Нейтральный 19 5" xfId="6001" xr:uid="{00000000-0005-0000-0000-0000125B0000}"/>
    <cellStyle name="Нейтральный 2" xfId="6002" xr:uid="{00000000-0005-0000-0000-0000135B0000}"/>
    <cellStyle name="Нейтральный 2 10" xfId="6003" xr:uid="{00000000-0005-0000-0000-0000145B0000}"/>
    <cellStyle name="Нейтральный 2 2" xfId="6004" xr:uid="{00000000-0005-0000-0000-0000155B0000}"/>
    <cellStyle name="Нейтральный 2 3" xfId="6005" xr:uid="{00000000-0005-0000-0000-0000165B0000}"/>
    <cellStyle name="Нейтральный 2 4" xfId="6006" xr:uid="{00000000-0005-0000-0000-0000175B0000}"/>
    <cellStyle name="Нейтральный 2 5" xfId="6007" xr:uid="{00000000-0005-0000-0000-0000185B0000}"/>
    <cellStyle name="Нейтральный 2 6" xfId="6008" xr:uid="{00000000-0005-0000-0000-0000195B0000}"/>
    <cellStyle name="Нейтральный 2 7" xfId="6009" xr:uid="{00000000-0005-0000-0000-00001A5B0000}"/>
    <cellStyle name="Нейтральный 2 8" xfId="6010" xr:uid="{00000000-0005-0000-0000-00001B5B0000}"/>
    <cellStyle name="Нейтральный 2 9" xfId="6011" xr:uid="{00000000-0005-0000-0000-00001C5B0000}"/>
    <cellStyle name="Нейтральный 20" xfId="6012" xr:uid="{00000000-0005-0000-0000-00001D5B0000}"/>
    <cellStyle name="Нейтральный 21" xfId="6013" xr:uid="{00000000-0005-0000-0000-00001E5B0000}"/>
    <cellStyle name="Нейтральный 22" xfId="6014" xr:uid="{00000000-0005-0000-0000-00001F5B0000}"/>
    <cellStyle name="Нейтральный 23" xfId="6015" xr:uid="{00000000-0005-0000-0000-0000205B0000}"/>
    <cellStyle name="Нейтральный 24" xfId="14657" xr:uid="{00000000-0005-0000-0000-0000215B0000}"/>
    <cellStyle name="Нейтральный 3" xfId="6016" xr:uid="{00000000-0005-0000-0000-0000225B0000}"/>
    <cellStyle name="Нейтральный 3 10" xfId="6017" xr:uid="{00000000-0005-0000-0000-0000235B0000}"/>
    <cellStyle name="Нейтральный 3 2" xfId="6018" xr:uid="{00000000-0005-0000-0000-0000245B0000}"/>
    <cellStyle name="Нейтральный 3 3" xfId="6019" xr:uid="{00000000-0005-0000-0000-0000255B0000}"/>
    <cellStyle name="Нейтральный 3 4" xfId="6020" xr:uid="{00000000-0005-0000-0000-0000265B0000}"/>
    <cellStyle name="Нейтральный 3 5" xfId="6021" xr:uid="{00000000-0005-0000-0000-0000275B0000}"/>
    <cellStyle name="Нейтральный 3 6" xfId="6022" xr:uid="{00000000-0005-0000-0000-0000285B0000}"/>
    <cellStyle name="Нейтральный 3 7" xfId="6023" xr:uid="{00000000-0005-0000-0000-0000295B0000}"/>
    <cellStyle name="Нейтральный 3 8" xfId="6024" xr:uid="{00000000-0005-0000-0000-00002A5B0000}"/>
    <cellStyle name="Нейтральный 3 9" xfId="6025" xr:uid="{00000000-0005-0000-0000-00002B5B0000}"/>
    <cellStyle name="Нейтральный 4" xfId="6026" xr:uid="{00000000-0005-0000-0000-00002C5B0000}"/>
    <cellStyle name="Нейтральный 4 10" xfId="6027" xr:uid="{00000000-0005-0000-0000-00002D5B0000}"/>
    <cellStyle name="Нейтральный 4 2" xfId="6028" xr:uid="{00000000-0005-0000-0000-00002E5B0000}"/>
    <cellStyle name="Нейтральный 4 3" xfId="6029" xr:uid="{00000000-0005-0000-0000-00002F5B0000}"/>
    <cellStyle name="Нейтральный 4 4" xfId="6030" xr:uid="{00000000-0005-0000-0000-0000305B0000}"/>
    <cellStyle name="Нейтральный 4 5" xfId="6031" xr:uid="{00000000-0005-0000-0000-0000315B0000}"/>
    <cellStyle name="Нейтральный 4 6" xfId="6032" xr:uid="{00000000-0005-0000-0000-0000325B0000}"/>
    <cellStyle name="Нейтральный 4 7" xfId="6033" xr:uid="{00000000-0005-0000-0000-0000335B0000}"/>
    <cellStyle name="Нейтральный 4 8" xfId="6034" xr:uid="{00000000-0005-0000-0000-0000345B0000}"/>
    <cellStyle name="Нейтральный 4 9" xfId="6035" xr:uid="{00000000-0005-0000-0000-0000355B0000}"/>
    <cellStyle name="Нейтральный 5" xfId="6036" xr:uid="{00000000-0005-0000-0000-0000365B0000}"/>
    <cellStyle name="Нейтральный 5 10" xfId="6037" xr:uid="{00000000-0005-0000-0000-0000375B0000}"/>
    <cellStyle name="Нейтральный 5 2" xfId="6038" xr:uid="{00000000-0005-0000-0000-0000385B0000}"/>
    <cellStyle name="Нейтральный 5 3" xfId="6039" xr:uid="{00000000-0005-0000-0000-0000395B0000}"/>
    <cellStyle name="Нейтральный 5 4" xfId="6040" xr:uid="{00000000-0005-0000-0000-00003A5B0000}"/>
    <cellStyle name="Нейтральный 5 5" xfId="6041" xr:uid="{00000000-0005-0000-0000-00003B5B0000}"/>
    <cellStyle name="Нейтральный 5 6" xfId="6042" xr:uid="{00000000-0005-0000-0000-00003C5B0000}"/>
    <cellStyle name="Нейтральный 5 7" xfId="6043" xr:uid="{00000000-0005-0000-0000-00003D5B0000}"/>
    <cellStyle name="Нейтральный 5 8" xfId="6044" xr:uid="{00000000-0005-0000-0000-00003E5B0000}"/>
    <cellStyle name="Нейтральный 5 9" xfId="6045" xr:uid="{00000000-0005-0000-0000-00003F5B0000}"/>
    <cellStyle name="Нейтральный 6" xfId="6046" xr:uid="{00000000-0005-0000-0000-0000405B0000}"/>
    <cellStyle name="Нейтральный 6 10" xfId="6047" xr:uid="{00000000-0005-0000-0000-0000415B0000}"/>
    <cellStyle name="Нейтральный 6 2" xfId="6048" xr:uid="{00000000-0005-0000-0000-0000425B0000}"/>
    <cellStyle name="Нейтральный 6 3" xfId="6049" xr:uid="{00000000-0005-0000-0000-0000435B0000}"/>
    <cellStyle name="Нейтральный 6 4" xfId="6050" xr:uid="{00000000-0005-0000-0000-0000445B0000}"/>
    <cellStyle name="Нейтральный 6 5" xfId="6051" xr:uid="{00000000-0005-0000-0000-0000455B0000}"/>
    <cellStyle name="Нейтральный 6 6" xfId="6052" xr:uid="{00000000-0005-0000-0000-0000465B0000}"/>
    <cellStyle name="Нейтральный 6 7" xfId="6053" xr:uid="{00000000-0005-0000-0000-0000475B0000}"/>
    <cellStyle name="Нейтральный 6 8" xfId="6054" xr:uid="{00000000-0005-0000-0000-0000485B0000}"/>
    <cellStyle name="Нейтральный 6 9" xfId="6055" xr:uid="{00000000-0005-0000-0000-0000495B0000}"/>
    <cellStyle name="Нейтральный 7" xfId="6056" xr:uid="{00000000-0005-0000-0000-00004A5B0000}"/>
    <cellStyle name="Нейтральный 7 10" xfId="6057" xr:uid="{00000000-0005-0000-0000-00004B5B0000}"/>
    <cellStyle name="Нейтральный 7 2" xfId="6058" xr:uid="{00000000-0005-0000-0000-00004C5B0000}"/>
    <cellStyle name="Нейтральный 7 3" xfId="6059" xr:uid="{00000000-0005-0000-0000-00004D5B0000}"/>
    <cellStyle name="Нейтральный 7 4" xfId="6060" xr:uid="{00000000-0005-0000-0000-00004E5B0000}"/>
    <cellStyle name="Нейтральный 7 5" xfId="6061" xr:uid="{00000000-0005-0000-0000-00004F5B0000}"/>
    <cellStyle name="Нейтральный 7 6" xfId="6062" xr:uid="{00000000-0005-0000-0000-0000505B0000}"/>
    <cellStyle name="Нейтральный 7 7" xfId="6063" xr:uid="{00000000-0005-0000-0000-0000515B0000}"/>
    <cellStyle name="Нейтральный 7 8" xfId="6064" xr:uid="{00000000-0005-0000-0000-0000525B0000}"/>
    <cellStyle name="Нейтральный 7 9" xfId="6065" xr:uid="{00000000-0005-0000-0000-0000535B0000}"/>
    <cellStyle name="Нейтральный 8" xfId="6066" xr:uid="{00000000-0005-0000-0000-0000545B0000}"/>
    <cellStyle name="Нейтральный 8 10" xfId="6067" xr:uid="{00000000-0005-0000-0000-0000555B0000}"/>
    <cellStyle name="Нейтральный 8 2" xfId="6068" xr:uid="{00000000-0005-0000-0000-0000565B0000}"/>
    <cellStyle name="Нейтральный 8 3" xfId="6069" xr:uid="{00000000-0005-0000-0000-0000575B0000}"/>
    <cellStyle name="Нейтральный 8 4" xfId="6070" xr:uid="{00000000-0005-0000-0000-0000585B0000}"/>
    <cellStyle name="Нейтральный 8 5" xfId="6071" xr:uid="{00000000-0005-0000-0000-0000595B0000}"/>
    <cellStyle name="Нейтральный 8 6" xfId="6072" xr:uid="{00000000-0005-0000-0000-00005A5B0000}"/>
    <cellStyle name="Нейтральный 8 7" xfId="6073" xr:uid="{00000000-0005-0000-0000-00005B5B0000}"/>
    <cellStyle name="Нейтральный 8 8" xfId="6074" xr:uid="{00000000-0005-0000-0000-00005C5B0000}"/>
    <cellStyle name="Нейтральный 8 9" xfId="6075" xr:uid="{00000000-0005-0000-0000-00005D5B0000}"/>
    <cellStyle name="Нейтральный 9" xfId="6076" xr:uid="{00000000-0005-0000-0000-00005E5B0000}"/>
    <cellStyle name="Нейтральный 9 10" xfId="6077" xr:uid="{00000000-0005-0000-0000-00005F5B0000}"/>
    <cellStyle name="Нейтральный 9 2" xfId="6078" xr:uid="{00000000-0005-0000-0000-0000605B0000}"/>
    <cellStyle name="Нейтральный 9 3" xfId="6079" xr:uid="{00000000-0005-0000-0000-0000615B0000}"/>
    <cellStyle name="Нейтральный 9 4" xfId="6080" xr:uid="{00000000-0005-0000-0000-0000625B0000}"/>
    <cellStyle name="Нейтральный 9 5" xfId="6081" xr:uid="{00000000-0005-0000-0000-0000635B0000}"/>
    <cellStyle name="Нейтральный 9 6" xfId="6082" xr:uid="{00000000-0005-0000-0000-0000645B0000}"/>
    <cellStyle name="Нейтральный 9 7" xfId="6083" xr:uid="{00000000-0005-0000-0000-0000655B0000}"/>
    <cellStyle name="Нейтральный 9 8" xfId="6084" xr:uid="{00000000-0005-0000-0000-0000665B0000}"/>
    <cellStyle name="Нейтральный 9 9" xfId="6085" xr:uid="{00000000-0005-0000-0000-0000675B0000}"/>
    <cellStyle name="Обычный" xfId="0" builtinId="0"/>
    <cellStyle name="Обычный 10" xfId="56" xr:uid="{00000000-0005-0000-0000-0000695B0000}"/>
    <cellStyle name="Обычный 11" xfId="183" xr:uid="{00000000-0005-0000-0000-00006A5B0000}"/>
    <cellStyle name="Обычный 11 10" xfId="6086" xr:uid="{00000000-0005-0000-0000-00006B5B0000}"/>
    <cellStyle name="Обычный 11 11" xfId="13965" xr:uid="{00000000-0005-0000-0000-00006C5B0000}"/>
    <cellStyle name="Обычный 11 2" xfId="6087" xr:uid="{00000000-0005-0000-0000-00006D5B0000}"/>
    <cellStyle name="Обычный 11 3" xfId="6088" xr:uid="{00000000-0005-0000-0000-00006E5B0000}"/>
    <cellStyle name="Обычный 11 4" xfId="6089" xr:uid="{00000000-0005-0000-0000-00006F5B0000}"/>
    <cellStyle name="Обычный 11 5" xfId="6090" xr:uid="{00000000-0005-0000-0000-0000705B0000}"/>
    <cellStyle name="Обычный 11 6" xfId="6091" xr:uid="{00000000-0005-0000-0000-0000715B0000}"/>
    <cellStyle name="Обычный 11 7" xfId="6092" xr:uid="{00000000-0005-0000-0000-0000725B0000}"/>
    <cellStyle name="Обычный 11 8" xfId="6093" xr:uid="{00000000-0005-0000-0000-0000735B0000}"/>
    <cellStyle name="Обычный 11 9" xfId="6094" xr:uid="{00000000-0005-0000-0000-0000745B0000}"/>
    <cellStyle name="Обычный 12" xfId="13310" xr:uid="{00000000-0005-0000-0000-0000755B0000}"/>
    <cellStyle name="Обычный 12 2" xfId="13956" xr:uid="{00000000-0005-0000-0000-0000765B0000}"/>
    <cellStyle name="Обычный 13" xfId="13963" xr:uid="{00000000-0005-0000-0000-0000775B0000}"/>
    <cellStyle name="Обычный 14" xfId="14953" xr:uid="{00000000-0005-0000-0000-0000785B0000}"/>
    <cellStyle name="Обычный 15" xfId="24710" xr:uid="{00000000-0005-0000-0000-0000795B0000}"/>
    <cellStyle name="Обычный 15 2" xfId="6095" xr:uid="{00000000-0005-0000-0000-00007A5B0000}"/>
    <cellStyle name="Обычный 15 3" xfId="6096" xr:uid="{00000000-0005-0000-0000-00007B5B0000}"/>
    <cellStyle name="Обычный 15 4" xfId="6097" xr:uid="{00000000-0005-0000-0000-00007C5B0000}"/>
    <cellStyle name="Обычный 15 5" xfId="6098" xr:uid="{00000000-0005-0000-0000-00007D5B0000}"/>
    <cellStyle name="Обычный 15 6" xfId="6099" xr:uid="{00000000-0005-0000-0000-00007E5B0000}"/>
    <cellStyle name="Обычный 15 7" xfId="6100" xr:uid="{00000000-0005-0000-0000-00007F5B0000}"/>
    <cellStyle name="Обычный 15 8" xfId="6101" xr:uid="{00000000-0005-0000-0000-0000805B0000}"/>
    <cellStyle name="Обычный 2" xfId="57" xr:uid="{00000000-0005-0000-0000-0000815B0000}"/>
    <cellStyle name="Обычный 2 10" xfId="13957" xr:uid="{00000000-0005-0000-0000-0000825B0000}"/>
    <cellStyle name="Обычный 2 11" xfId="13959" xr:uid="{00000000-0005-0000-0000-0000835B0000}"/>
    <cellStyle name="Обычный 2 12" xfId="24706" xr:uid="{00000000-0005-0000-0000-0000845B0000}"/>
    <cellStyle name="Обычный 2 2" xfId="58" xr:uid="{00000000-0005-0000-0000-0000855B0000}"/>
    <cellStyle name="Обычный 2 2 2" xfId="196" xr:uid="{00000000-0005-0000-0000-0000865B0000}"/>
    <cellStyle name="Обычный 2 2 3" xfId="194" xr:uid="{00000000-0005-0000-0000-0000875B0000}"/>
    <cellStyle name="Обычный 2 2 4" xfId="13984" xr:uid="{00000000-0005-0000-0000-0000885B0000}"/>
    <cellStyle name="Обычный 2 2 5" xfId="16206" xr:uid="{00000000-0005-0000-0000-0000895B0000}"/>
    <cellStyle name="Обычный 2 3" xfId="162" xr:uid="{00000000-0005-0000-0000-00008A5B0000}"/>
    <cellStyle name="Обычный 2 3 2" xfId="199" xr:uid="{00000000-0005-0000-0000-00008B5B0000}"/>
    <cellStyle name="Обычный 2 3 3" xfId="195" xr:uid="{00000000-0005-0000-0000-00008C5B0000}"/>
    <cellStyle name="Обычный 2 4" xfId="158" xr:uid="{00000000-0005-0000-0000-00008D5B0000}"/>
    <cellStyle name="Обычный 2 4 2" xfId="174" xr:uid="{00000000-0005-0000-0000-00008E5B0000}"/>
    <cellStyle name="Обычный 2 5" xfId="170" xr:uid="{00000000-0005-0000-0000-00008F5B0000}"/>
    <cellStyle name="Обычный 2 6" xfId="187" xr:uid="{00000000-0005-0000-0000-0000905B0000}"/>
    <cellStyle name="Обычный 2 7" xfId="209" xr:uid="{00000000-0005-0000-0000-0000915B0000}"/>
    <cellStyle name="Обычный 2 8" xfId="255" xr:uid="{00000000-0005-0000-0000-0000925B0000}"/>
    <cellStyle name="Обычный 2 8 2" xfId="306" xr:uid="{00000000-0005-0000-0000-0000935B0000}"/>
    <cellStyle name="Обычный 2 9" xfId="13308" xr:uid="{00000000-0005-0000-0000-0000945B0000}"/>
    <cellStyle name="Обычный 3" xfId="59" xr:uid="{00000000-0005-0000-0000-0000955B0000}"/>
    <cellStyle name="Обычный 3 10" xfId="6102" xr:uid="{00000000-0005-0000-0000-0000965B0000}"/>
    <cellStyle name="Обычный 3 11" xfId="13968" xr:uid="{00000000-0005-0000-0000-0000975B0000}"/>
    <cellStyle name="Обычный 3 12" xfId="24707" xr:uid="{00000000-0005-0000-0000-0000985B0000}"/>
    <cellStyle name="Обычный 3 13" xfId="24718" xr:uid="{00000000-0005-0000-0000-0000995B0000}"/>
    <cellStyle name="Обычный 3 2" xfId="60" xr:uid="{00000000-0005-0000-0000-00009A5B0000}"/>
    <cellStyle name="Обычный 3 2 2" xfId="6103" xr:uid="{00000000-0005-0000-0000-00009B5B0000}"/>
    <cellStyle name="Обычный 3 2 3" xfId="13964" xr:uid="{00000000-0005-0000-0000-00009C5B0000}"/>
    <cellStyle name="Обычный 3 2 4" xfId="24705" xr:uid="{00000000-0005-0000-0000-00009D5B0000}"/>
    <cellStyle name="Обычный 3 3" xfId="61" xr:uid="{00000000-0005-0000-0000-00009E5B0000}"/>
    <cellStyle name="Обычный 3 3 2" xfId="6104" xr:uid="{00000000-0005-0000-0000-00009F5B0000}"/>
    <cellStyle name="Обычный 3 4" xfId="176" xr:uid="{00000000-0005-0000-0000-0000A05B0000}"/>
    <cellStyle name="Обычный 3 4 2" xfId="6105" xr:uid="{00000000-0005-0000-0000-0000A15B0000}"/>
    <cellStyle name="Обычный 3 4 3" xfId="13986" xr:uid="{00000000-0005-0000-0000-0000A25B0000}"/>
    <cellStyle name="Обычный 3 5" xfId="221" xr:uid="{00000000-0005-0000-0000-0000A35B0000}"/>
    <cellStyle name="Обычный 3 5 2" xfId="6106" xr:uid="{00000000-0005-0000-0000-0000A45B0000}"/>
    <cellStyle name="Обычный 3 6" xfId="6107" xr:uid="{00000000-0005-0000-0000-0000A55B0000}"/>
    <cellStyle name="Обычный 3 7" xfId="6108" xr:uid="{00000000-0005-0000-0000-0000A65B0000}"/>
    <cellStyle name="Обычный 3 8" xfId="6109" xr:uid="{00000000-0005-0000-0000-0000A75B0000}"/>
    <cellStyle name="Обычный 3 9" xfId="6110" xr:uid="{00000000-0005-0000-0000-0000A85B0000}"/>
    <cellStyle name="Обычный 4" xfId="62" xr:uid="{00000000-0005-0000-0000-0000A95B0000}"/>
    <cellStyle name="Обычный 4 2" xfId="63" xr:uid="{00000000-0005-0000-0000-0000AA5B0000}"/>
    <cellStyle name="Обычный 4 3" xfId="64" xr:uid="{00000000-0005-0000-0000-0000AB5B0000}"/>
    <cellStyle name="Обычный 4 4" xfId="310" xr:uid="{00000000-0005-0000-0000-0000AC5B0000}"/>
    <cellStyle name="Обычный 4 5" xfId="13969" xr:uid="{00000000-0005-0000-0000-0000AD5B0000}"/>
    <cellStyle name="Обычный 5" xfId="65" xr:uid="{00000000-0005-0000-0000-0000AE5B0000}"/>
    <cellStyle name="Обычный 5 2" xfId="66" xr:uid="{00000000-0005-0000-0000-0000AF5B0000}"/>
    <cellStyle name="Обычный 5 3" xfId="13983" xr:uid="{00000000-0005-0000-0000-0000B05B0000}"/>
    <cellStyle name="Обычный 6" xfId="67" xr:uid="{00000000-0005-0000-0000-0000B15B0000}"/>
    <cellStyle name="Обычный 7" xfId="127" xr:uid="{00000000-0005-0000-0000-0000B25B0000}"/>
    <cellStyle name="Обычный 8" xfId="68" xr:uid="{00000000-0005-0000-0000-0000B35B0000}"/>
    <cellStyle name="Обычный 9" xfId="171" xr:uid="{00000000-0005-0000-0000-0000B45B0000}"/>
    <cellStyle name="Обычный 9 10" xfId="6111" xr:uid="{00000000-0005-0000-0000-0000B55B0000}"/>
    <cellStyle name="Обычный 9 2" xfId="6112" xr:uid="{00000000-0005-0000-0000-0000B65B0000}"/>
    <cellStyle name="Обычный 9 3" xfId="6113" xr:uid="{00000000-0005-0000-0000-0000B75B0000}"/>
    <cellStyle name="Обычный 9 4" xfId="6114" xr:uid="{00000000-0005-0000-0000-0000B85B0000}"/>
    <cellStyle name="Обычный 9 5" xfId="6115" xr:uid="{00000000-0005-0000-0000-0000B95B0000}"/>
    <cellStyle name="Обычный 9 6" xfId="6116" xr:uid="{00000000-0005-0000-0000-0000BA5B0000}"/>
    <cellStyle name="Обычный 9 7" xfId="6117" xr:uid="{00000000-0005-0000-0000-0000BB5B0000}"/>
    <cellStyle name="Обычный 9 8" xfId="6118" xr:uid="{00000000-0005-0000-0000-0000BC5B0000}"/>
    <cellStyle name="Обычный 9 9" xfId="6119" xr:uid="{00000000-0005-0000-0000-0000BD5B0000}"/>
    <cellStyle name="Обычный_BAXI" xfId="69" xr:uid="{00000000-0005-0000-0000-0000BE5B0000}"/>
    <cellStyle name="Обычный_CIMM испр" xfId="70" xr:uid="{00000000-0005-0000-0000-0000BF5B0000}"/>
    <cellStyle name="Обычный_Grundfos_150202" xfId="71" xr:uid="{00000000-0005-0000-0000-0000C05B0000}"/>
    <cellStyle name="Обычный_MTS-2002" xfId="72" xr:uid="{00000000-0005-0000-0000-0000C15B0000}"/>
    <cellStyle name="Обычный_PL Отопление апрель 2005" xfId="73" xr:uid="{00000000-0005-0000-0000-0000C25B0000}"/>
    <cellStyle name="Обычный_PL_кот_150202" xfId="74" xr:uid="{00000000-0005-0000-0000-0000C35B0000}"/>
    <cellStyle name="Обычный_VAILLANT с ценами" xfId="75" xr:uid="{00000000-0005-0000-0000-0000C45B0000}"/>
    <cellStyle name="Обычный_КП ТЕПЛО Октябрь 2014" xfId="130" xr:uid="{00000000-0005-0000-0000-0000C55B0000}"/>
    <cellStyle name="Обычный_Лист1" xfId="76" xr:uid="{00000000-0005-0000-0000-0000C65B0000}"/>
    <cellStyle name="Обычный_Прайс Neoclima радиаторы прайс февраль  2011" xfId="180" xr:uid="{00000000-0005-0000-0000-0000C75B0000}"/>
    <cellStyle name="Плохой 10" xfId="6120" xr:uid="{00000000-0005-0000-0000-0000C85B0000}"/>
    <cellStyle name="Плохой 10 10" xfId="6121" xr:uid="{00000000-0005-0000-0000-0000C95B0000}"/>
    <cellStyle name="Плохой 10 2" xfId="6122" xr:uid="{00000000-0005-0000-0000-0000CA5B0000}"/>
    <cellStyle name="Плохой 10 3" xfId="6123" xr:uid="{00000000-0005-0000-0000-0000CB5B0000}"/>
    <cellStyle name="Плохой 10 4" xfId="6124" xr:uid="{00000000-0005-0000-0000-0000CC5B0000}"/>
    <cellStyle name="Плохой 10 5" xfId="6125" xr:uid="{00000000-0005-0000-0000-0000CD5B0000}"/>
    <cellStyle name="Плохой 10 6" xfId="6126" xr:uid="{00000000-0005-0000-0000-0000CE5B0000}"/>
    <cellStyle name="Плохой 10 7" xfId="6127" xr:uid="{00000000-0005-0000-0000-0000CF5B0000}"/>
    <cellStyle name="Плохой 10 8" xfId="6128" xr:uid="{00000000-0005-0000-0000-0000D05B0000}"/>
    <cellStyle name="Плохой 10 9" xfId="6129" xr:uid="{00000000-0005-0000-0000-0000D15B0000}"/>
    <cellStyle name="Плохой 11" xfId="6130" xr:uid="{00000000-0005-0000-0000-0000D25B0000}"/>
    <cellStyle name="Плохой 11 10" xfId="6131" xr:uid="{00000000-0005-0000-0000-0000D35B0000}"/>
    <cellStyle name="Плохой 11 2" xfId="6132" xr:uid="{00000000-0005-0000-0000-0000D45B0000}"/>
    <cellStyle name="Плохой 11 3" xfId="6133" xr:uid="{00000000-0005-0000-0000-0000D55B0000}"/>
    <cellStyle name="Плохой 11 4" xfId="6134" xr:uid="{00000000-0005-0000-0000-0000D65B0000}"/>
    <cellStyle name="Плохой 11 5" xfId="6135" xr:uid="{00000000-0005-0000-0000-0000D75B0000}"/>
    <cellStyle name="Плохой 11 6" xfId="6136" xr:uid="{00000000-0005-0000-0000-0000D85B0000}"/>
    <cellStyle name="Плохой 11 7" xfId="6137" xr:uid="{00000000-0005-0000-0000-0000D95B0000}"/>
    <cellStyle name="Плохой 11 8" xfId="6138" xr:uid="{00000000-0005-0000-0000-0000DA5B0000}"/>
    <cellStyle name="Плохой 11 9" xfId="6139" xr:uid="{00000000-0005-0000-0000-0000DB5B0000}"/>
    <cellStyle name="Плохой 12" xfId="6140" xr:uid="{00000000-0005-0000-0000-0000DC5B0000}"/>
    <cellStyle name="Плохой 12 10" xfId="6141" xr:uid="{00000000-0005-0000-0000-0000DD5B0000}"/>
    <cellStyle name="Плохой 12 2" xfId="6142" xr:uid="{00000000-0005-0000-0000-0000DE5B0000}"/>
    <cellStyle name="Плохой 12 3" xfId="6143" xr:uid="{00000000-0005-0000-0000-0000DF5B0000}"/>
    <cellStyle name="Плохой 12 4" xfId="6144" xr:uid="{00000000-0005-0000-0000-0000E05B0000}"/>
    <cellStyle name="Плохой 12 5" xfId="6145" xr:uid="{00000000-0005-0000-0000-0000E15B0000}"/>
    <cellStyle name="Плохой 12 6" xfId="6146" xr:uid="{00000000-0005-0000-0000-0000E25B0000}"/>
    <cellStyle name="Плохой 12 7" xfId="6147" xr:uid="{00000000-0005-0000-0000-0000E35B0000}"/>
    <cellStyle name="Плохой 12 8" xfId="6148" xr:uid="{00000000-0005-0000-0000-0000E45B0000}"/>
    <cellStyle name="Плохой 12 9" xfId="6149" xr:uid="{00000000-0005-0000-0000-0000E55B0000}"/>
    <cellStyle name="Плохой 13" xfId="6150" xr:uid="{00000000-0005-0000-0000-0000E65B0000}"/>
    <cellStyle name="Плохой 13 10" xfId="6151" xr:uid="{00000000-0005-0000-0000-0000E75B0000}"/>
    <cellStyle name="Плохой 13 2" xfId="6152" xr:uid="{00000000-0005-0000-0000-0000E85B0000}"/>
    <cellStyle name="Плохой 13 3" xfId="6153" xr:uid="{00000000-0005-0000-0000-0000E95B0000}"/>
    <cellStyle name="Плохой 13 4" xfId="6154" xr:uid="{00000000-0005-0000-0000-0000EA5B0000}"/>
    <cellStyle name="Плохой 13 5" xfId="6155" xr:uid="{00000000-0005-0000-0000-0000EB5B0000}"/>
    <cellStyle name="Плохой 13 6" xfId="6156" xr:uid="{00000000-0005-0000-0000-0000EC5B0000}"/>
    <cellStyle name="Плохой 13 7" xfId="6157" xr:uid="{00000000-0005-0000-0000-0000ED5B0000}"/>
    <cellStyle name="Плохой 13 8" xfId="6158" xr:uid="{00000000-0005-0000-0000-0000EE5B0000}"/>
    <cellStyle name="Плохой 13 9" xfId="6159" xr:uid="{00000000-0005-0000-0000-0000EF5B0000}"/>
    <cellStyle name="Плохой 14" xfId="6160" xr:uid="{00000000-0005-0000-0000-0000F05B0000}"/>
    <cellStyle name="Плохой 14 10" xfId="6161" xr:uid="{00000000-0005-0000-0000-0000F15B0000}"/>
    <cellStyle name="Плохой 14 2" xfId="6162" xr:uid="{00000000-0005-0000-0000-0000F25B0000}"/>
    <cellStyle name="Плохой 14 3" xfId="6163" xr:uid="{00000000-0005-0000-0000-0000F35B0000}"/>
    <cellStyle name="Плохой 14 4" xfId="6164" xr:uid="{00000000-0005-0000-0000-0000F45B0000}"/>
    <cellStyle name="Плохой 14 5" xfId="6165" xr:uid="{00000000-0005-0000-0000-0000F55B0000}"/>
    <cellStyle name="Плохой 14 6" xfId="6166" xr:uid="{00000000-0005-0000-0000-0000F65B0000}"/>
    <cellStyle name="Плохой 14 7" xfId="6167" xr:uid="{00000000-0005-0000-0000-0000F75B0000}"/>
    <cellStyle name="Плохой 14 8" xfId="6168" xr:uid="{00000000-0005-0000-0000-0000F85B0000}"/>
    <cellStyle name="Плохой 14 9" xfId="6169" xr:uid="{00000000-0005-0000-0000-0000F95B0000}"/>
    <cellStyle name="Плохой 15" xfId="6170" xr:uid="{00000000-0005-0000-0000-0000FA5B0000}"/>
    <cellStyle name="Плохой 15 2" xfId="6171" xr:uid="{00000000-0005-0000-0000-0000FB5B0000}"/>
    <cellStyle name="Плохой 15 3" xfId="6172" xr:uid="{00000000-0005-0000-0000-0000FC5B0000}"/>
    <cellStyle name="Плохой 15 4" xfId="6173" xr:uid="{00000000-0005-0000-0000-0000FD5B0000}"/>
    <cellStyle name="Плохой 15 5" xfId="6174" xr:uid="{00000000-0005-0000-0000-0000FE5B0000}"/>
    <cellStyle name="Плохой 15 6" xfId="6175" xr:uid="{00000000-0005-0000-0000-0000FF5B0000}"/>
    <cellStyle name="Плохой 15 7" xfId="6176" xr:uid="{00000000-0005-0000-0000-0000005C0000}"/>
    <cellStyle name="Плохой 15 8" xfId="6177" xr:uid="{00000000-0005-0000-0000-0000015C0000}"/>
    <cellStyle name="Плохой 16" xfId="6178" xr:uid="{00000000-0005-0000-0000-0000025C0000}"/>
    <cellStyle name="Плохой 16 2" xfId="6179" xr:uid="{00000000-0005-0000-0000-0000035C0000}"/>
    <cellStyle name="Плохой 16 3" xfId="6180" xr:uid="{00000000-0005-0000-0000-0000045C0000}"/>
    <cellStyle name="Плохой 16 4" xfId="6181" xr:uid="{00000000-0005-0000-0000-0000055C0000}"/>
    <cellStyle name="Плохой 16 5" xfId="6182" xr:uid="{00000000-0005-0000-0000-0000065C0000}"/>
    <cellStyle name="Плохой 16 6" xfId="6183" xr:uid="{00000000-0005-0000-0000-0000075C0000}"/>
    <cellStyle name="Плохой 16 7" xfId="6184" xr:uid="{00000000-0005-0000-0000-0000085C0000}"/>
    <cellStyle name="Плохой 16 8" xfId="6185" xr:uid="{00000000-0005-0000-0000-0000095C0000}"/>
    <cellStyle name="Плохой 17" xfId="6186" xr:uid="{00000000-0005-0000-0000-00000A5C0000}"/>
    <cellStyle name="Плохой 17 2" xfId="6187" xr:uid="{00000000-0005-0000-0000-00000B5C0000}"/>
    <cellStyle name="Плохой 17 3" xfId="6188" xr:uid="{00000000-0005-0000-0000-00000C5C0000}"/>
    <cellStyle name="Плохой 17 4" xfId="6189" xr:uid="{00000000-0005-0000-0000-00000D5C0000}"/>
    <cellStyle name="Плохой 17 5" xfId="6190" xr:uid="{00000000-0005-0000-0000-00000E5C0000}"/>
    <cellStyle name="Плохой 18" xfId="6191" xr:uid="{00000000-0005-0000-0000-00000F5C0000}"/>
    <cellStyle name="Плохой 18 2" xfId="6192" xr:uid="{00000000-0005-0000-0000-0000105C0000}"/>
    <cellStyle name="Плохой 18 3" xfId="6193" xr:uid="{00000000-0005-0000-0000-0000115C0000}"/>
    <cellStyle name="Плохой 18 4" xfId="6194" xr:uid="{00000000-0005-0000-0000-0000125C0000}"/>
    <cellStyle name="Плохой 18 5" xfId="6195" xr:uid="{00000000-0005-0000-0000-0000135C0000}"/>
    <cellStyle name="Плохой 19" xfId="6196" xr:uid="{00000000-0005-0000-0000-0000145C0000}"/>
    <cellStyle name="Плохой 19 2" xfId="6197" xr:uid="{00000000-0005-0000-0000-0000155C0000}"/>
    <cellStyle name="Плохой 19 3" xfId="6198" xr:uid="{00000000-0005-0000-0000-0000165C0000}"/>
    <cellStyle name="Плохой 19 4" xfId="6199" xr:uid="{00000000-0005-0000-0000-0000175C0000}"/>
    <cellStyle name="Плохой 19 5" xfId="6200" xr:uid="{00000000-0005-0000-0000-0000185C0000}"/>
    <cellStyle name="Плохой 2" xfId="6201" xr:uid="{00000000-0005-0000-0000-0000195C0000}"/>
    <cellStyle name="Плохой 2 10" xfId="6202" xr:uid="{00000000-0005-0000-0000-00001A5C0000}"/>
    <cellStyle name="Плохой 2 2" xfId="6203" xr:uid="{00000000-0005-0000-0000-00001B5C0000}"/>
    <cellStyle name="Плохой 2 3" xfId="6204" xr:uid="{00000000-0005-0000-0000-00001C5C0000}"/>
    <cellStyle name="Плохой 2 4" xfId="6205" xr:uid="{00000000-0005-0000-0000-00001D5C0000}"/>
    <cellStyle name="Плохой 2 5" xfId="6206" xr:uid="{00000000-0005-0000-0000-00001E5C0000}"/>
    <cellStyle name="Плохой 2 6" xfId="6207" xr:uid="{00000000-0005-0000-0000-00001F5C0000}"/>
    <cellStyle name="Плохой 2 7" xfId="6208" xr:uid="{00000000-0005-0000-0000-0000205C0000}"/>
    <cellStyle name="Плохой 2 8" xfId="6209" xr:uid="{00000000-0005-0000-0000-0000215C0000}"/>
    <cellStyle name="Плохой 2 9" xfId="6210" xr:uid="{00000000-0005-0000-0000-0000225C0000}"/>
    <cellStyle name="Плохой 20" xfId="6211" xr:uid="{00000000-0005-0000-0000-0000235C0000}"/>
    <cellStyle name="Плохой 21" xfId="6212" xr:uid="{00000000-0005-0000-0000-0000245C0000}"/>
    <cellStyle name="Плохой 22" xfId="6213" xr:uid="{00000000-0005-0000-0000-0000255C0000}"/>
    <cellStyle name="Плохой 23" xfId="6214" xr:uid="{00000000-0005-0000-0000-0000265C0000}"/>
    <cellStyle name="Плохой 24" xfId="14572" xr:uid="{00000000-0005-0000-0000-0000275C0000}"/>
    <cellStyle name="Плохой 3" xfId="6215" xr:uid="{00000000-0005-0000-0000-0000285C0000}"/>
    <cellStyle name="Плохой 3 10" xfId="6216" xr:uid="{00000000-0005-0000-0000-0000295C0000}"/>
    <cellStyle name="Плохой 3 2" xfId="6217" xr:uid="{00000000-0005-0000-0000-00002A5C0000}"/>
    <cellStyle name="Плохой 3 3" xfId="6218" xr:uid="{00000000-0005-0000-0000-00002B5C0000}"/>
    <cellStyle name="Плохой 3 4" xfId="6219" xr:uid="{00000000-0005-0000-0000-00002C5C0000}"/>
    <cellStyle name="Плохой 3 5" xfId="6220" xr:uid="{00000000-0005-0000-0000-00002D5C0000}"/>
    <cellStyle name="Плохой 3 6" xfId="6221" xr:uid="{00000000-0005-0000-0000-00002E5C0000}"/>
    <cellStyle name="Плохой 3 7" xfId="6222" xr:uid="{00000000-0005-0000-0000-00002F5C0000}"/>
    <cellStyle name="Плохой 3 8" xfId="6223" xr:uid="{00000000-0005-0000-0000-0000305C0000}"/>
    <cellStyle name="Плохой 3 9" xfId="6224" xr:uid="{00000000-0005-0000-0000-0000315C0000}"/>
    <cellStyle name="Плохой 4" xfId="6225" xr:uid="{00000000-0005-0000-0000-0000325C0000}"/>
    <cellStyle name="Плохой 4 10" xfId="6226" xr:uid="{00000000-0005-0000-0000-0000335C0000}"/>
    <cellStyle name="Плохой 4 2" xfId="6227" xr:uid="{00000000-0005-0000-0000-0000345C0000}"/>
    <cellStyle name="Плохой 4 3" xfId="6228" xr:uid="{00000000-0005-0000-0000-0000355C0000}"/>
    <cellStyle name="Плохой 4 4" xfId="6229" xr:uid="{00000000-0005-0000-0000-0000365C0000}"/>
    <cellStyle name="Плохой 4 5" xfId="6230" xr:uid="{00000000-0005-0000-0000-0000375C0000}"/>
    <cellStyle name="Плохой 4 6" xfId="6231" xr:uid="{00000000-0005-0000-0000-0000385C0000}"/>
    <cellStyle name="Плохой 4 7" xfId="6232" xr:uid="{00000000-0005-0000-0000-0000395C0000}"/>
    <cellStyle name="Плохой 4 8" xfId="6233" xr:uid="{00000000-0005-0000-0000-00003A5C0000}"/>
    <cellStyle name="Плохой 4 9" xfId="6234" xr:uid="{00000000-0005-0000-0000-00003B5C0000}"/>
    <cellStyle name="Плохой 5" xfId="6235" xr:uid="{00000000-0005-0000-0000-00003C5C0000}"/>
    <cellStyle name="Плохой 5 10" xfId="6236" xr:uid="{00000000-0005-0000-0000-00003D5C0000}"/>
    <cellStyle name="Плохой 5 2" xfId="6237" xr:uid="{00000000-0005-0000-0000-00003E5C0000}"/>
    <cellStyle name="Плохой 5 3" xfId="6238" xr:uid="{00000000-0005-0000-0000-00003F5C0000}"/>
    <cellStyle name="Плохой 5 4" xfId="6239" xr:uid="{00000000-0005-0000-0000-0000405C0000}"/>
    <cellStyle name="Плохой 5 5" xfId="6240" xr:uid="{00000000-0005-0000-0000-0000415C0000}"/>
    <cellStyle name="Плохой 5 6" xfId="6241" xr:uid="{00000000-0005-0000-0000-0000425C0000}"/>
    <cellStyle name="Плохой 5 7" xfId="6242" xr:uid="{00000000-0005-0000-0000-0000435C0000}"/>
    <cellStyle name="Плохой 5 8" xfId="6243" xr:uid="{00000000-0005-0000-0000-0000445C0000}"/>
    <cellStyle name="Плохой 5 9" xfId="6244" xr:uid="{00000000-0005-0000-0000-0000455C0000}"/>
    <cellStyle name="Плохой 6" xfId="6245" xr:uid="{00000000-0005-0000-0000-0000465C0000}"/>
    <cellStyle name="Плохой 6 10" xfId="6246" xr:uid="{00000000-0005-0000-0000-0000475C0000}"/>
    <cellStyle name="Плохой 6 2" xfId="6247" xr:uid="{00000000-0005-0000-0000-0000485C0000}"/>
    <cellStyle name="Плохой 6 3" xfId="6248" xr:uid="{00000000-0005-0000-0000-0000495C0000}"/>
    <cellStyle name="Плохой 6 4" xfId="6249" xr:uid="{00000000-0005-0000-0000-00004A5C0000}"/>
    <cellStyle name="Плохой 6 5" xfId="6250" xr:uid="{00000000-0005-0000-0000-00004B5C0000}"/>
    <cellStyle name="Плохой 6 6" xfId="6251" xr:uid="{00000000-0005-0000-0000-00004C5C0000}"/>
    <cellStyle name="Плохой 6 7" xfId="6252" xr:uid="{00000000-0005-0000-0000-00004D5C0000}"/>
    <cellStyle name="Плохой 6 8" xfId="6253" xr:uid="{00000000-0005-0000-0000-00004E5C0000}"/>
    <cellStyle name="Плохой 6 9" xfId="6254" xr:uid="{00000000-0005-0000-0000-00004F5C0000}"/>
    <cellStyle name="Плохой 7" xfId="6255" xr:uid="{00000000-0005-0000-0000-0000505C0000}"/>
    <cellStyle name="Плохой 7 10" xfId="6256" xr:uid="{00000000-0005-0000-0000-0000515C0000}"/>
    <cellStyle name="Плохой 7 2" xfId="6257" xr:uid="{00000000-0005-0000-0000-0000525C0000}"/>
    <cellStyle name="Плохой 7 3" xfId="6258" xr:uid="{00000000-0005-0000-0000-0000535C0000}"/>
    <cellStyle name="Плохой 7 4" xfId="6259" xr:uid="{00000000-0005-0000-0000-0000545C0000}"/>
    <cellStyle name="Плохой 7 5" xfId="6260" xr:uid="{00000000-0005-0000-0000-0000555C0000}"/>
    <cellStyle name="Плохой 7 6" xfId="6261" xr:uid="{00000000-0005-0000-0000-0000565C0000}"/>
    <cellStyle name="Плохой 7 7" xfId="6262" xr:uid="{00000000-0005-0000-0000-0000575C0000}"/>
    <cellStyle name="Плохой 7 8" xfId="6263" xr:uid="{00000000-0005-0000-0000-0000585C0000}"/>
    <cellStyle name="Плохой 7 9" xfId="6264" xr:uid="{00000000-0005-0000-0000-0000595C0000}"/>
    <cellStyle name="Плохой 8" xfId="6265" xr:uid="{00000000-0005-0000-0000-00005A5C0000}"/>
    <cellStyle name="Плохой 8 10" xfId="6266" xr:uid="{00000000-0005-0000-0000-00005B5C0000}"/>
    <cellStyle name="Плохой 8 2" xfId="6267" xr:uid="{00000000-0005-0000-0000-00005C5C0000}"/>
    <cellStyle name="Плохой 8 3" xfId="6268" xr:uid="{00000000-0005-0000-0000-00005D5C0000}"/>
    <cellStyle name="Плохой 8 4" xfId="6269" xr:uid="{00000000-0005-0000-0000-00005E5C0000}"/>
    <cellStyle name="Плохой 8 5" xfId="6270" xr:uid="{00000000-0005-0000-0000-00005F5C0000}"/>
    <cellStyle name="Плохой 8 6" xfId="6271" xr:uid="{00000000-0005-0000-0000-0000605C0000}"/>
    <cellStyle name="Плохой 8 7" xfId="6272" xr:uid="{00000000-0005-0000-0000-0000615C0000}"/>
    <cellStyle name="Плохой 8 8" xfId="6273" xr:uid="{00000000-0005-0000-0000-0000625C0000}"/>
    <cellStyle name="Плохой 8 9" xfId="6274" xr:uid="{00000000-0005-0000-0000-0000635C0000}"/>
    <cellStyle name="Плохой 9" xfId="6275" xr:uid="{00000000-0005-0000-0000-0000645C0000}"/>
    <cellStyle name="Плохой 9 10" xfId="6276" xr:uid="{00000000-0005-0000-0000-0000655C0000}"/>
    <cellStyle name="Плохой 9 2" xfId="6277" xr:uid="{00000000-0005-0000-0000-0000665C0000}"/>
    <cellStyle name="Плохой 9 3" xfId="6278" xr:uid="{00000000-0005-0000-0000-0000675C0000}"/>
    <cellStyle name="Плохой 9 4" xfId="6279" xr:uid="{00000000-0005-0000-0000-0000685C0000}"/>
    <cellStyle name="Плохой 9 5" xfId="6280" xr:uid="{00000000-0005-0000-0000-0000695C0000}"/>
    <cellStyle name="Плохой 9 6" xfId="6281" xr:uid="{00000000-0005-0000-0000-00006A5C0000}"/>
    <cellStyle name="Плохой 9 7" xfId="6282" xr:uid="{00000000-0005-0000-0000-00006B5C0000}"/>
    <cellStyle name="Плохой 9 8" xfId="6283" xr:uid="{00000000-0005-0000-0000-00006C5C0000}"/>
    <cellStyle name="Плохой 9 9" xfId="6284" xr:uid="{00000000-0005-0000-0000-00006D5C0000}"/>
    <cellStyle name="Пояснение 10" xfId="6285" xr:uid="{00000000-0005-0000-0000-00006E5C0000}"/>
    <cellStyle name="Пояснение 10 10" xfId="6286" xr:uid="{00000000-0005-0000-0000-00006F5C0000}"/>
    <cellStyle name="Пояснение 10 2" xfId="6287" xr:uid="{00000000-0005-0000-0000-0000705C0000}"/>
    <cellStyle name="Пояснение 10 3" xfId="6288" xr:uid="{00000000-0005-0000-0000-0000715C0000}"/>
    <cellStyle name="Пояснение 10 4" xfId="6289" xr:uid="{00000000-0005-0000-0000-0000725C0000}"/>
    <cellStyle name="Пояснение 10 5" xfId="6290" xr:uid="{00000000-0005-0000-0000-0000735C0000}"/>
    <cellStyle name="Пояснение 10 6" xfId="6291" xr:uid="{00000000-0005-0000-0000-0000745C0000}"/>
    <cellStyle name="Пояснение 10 7" xfId="6292" xr:uid="{00000000-0005-0000-0000-0000755C0000}"/>
    <cellStyle name="Пояснение 10 8" xfId="6293" xr:uid="{00000000-0005-0000-0000-0000765C0000}"/>
    <cellStyle name="Пояснение 10 9" xfId="6294" xr:uid="{00000000-0005-0000-0000-0000775C0000}"/>
    <cellStyle name="Пояснение 11" xfId="6295" xr:uid="{00000000-0005-0000-0000-0000785C0000}"/>
    <cellStyle name="Пояснение 11 10" xfId="6296" xr:uid="{00000000-0005-0000-0000-0000795C0000}"/>
    <cellStyle name="Пояснение 11 2" xfId="6297" xr:uid="{00000000-0005-0000-0000-00007A5C0000}"/>
    <cellStyle name="Пояснение 11 3" xfId="6298" xr:uid="{00000000-0005-0000-0000-00007B5C0000}"/>
    <cellStyle name="Пояснение 11 4" xfId="6299" xr:uid="{00000000-0005-0000-0000-00007C5C0000}"/>
    <cellStyle name="Пояснение 11 5" xfId="6300" xr:uid="{00000000-0005-0000-0000-00007D5C0000}"/>
    <cellStyle name="Пояснение 11 6" xfId="6301" xr:uid="{00000000-0005-0000-0000-00007E5C0000}"/>
    <cellStyle name="Пояснение 11 7" xfId="6302" xr:uid="{00000000-0005-0000-0000-00007F5C0000}"/>
    <cellStyle name="Пояснение 11 8" xfId="6303" xr:uid="{00000000-0005-0000-0000-0000805C0000}"/>
    <cellStyle name="Пояснение 11 9" xfId="6304" xr:uid="{00000000-0005-0000-0000-0000815C0000}"/>
    <cellStyle name="Пояснение 12" xfId="6305" xr:uid="{00000000-0005-0000-0000-0000825C0000}"/>
    <cellStyle name="Пояснение 12 10" xfId="6306" xr:uid="{00000000-0005-0000-0000-0000835C0000}"/>
    <cellStyle name="Пояснение 12 2" xfId="6307" xr:uid="{00000000-0005-0000-0000-0000845C0000}"/>
    <cellStyle name="Пояснение 12 3" xfId="6308" xr:uid="{00000000-0005-0000-0000-0000855C0000}"/>
    <cellStyle name="Пояснение 12 4" xfId="6309" xr:uid="{00000000-0005-0000-0000-0000865C0000}"/>
    <cellStyle name="Пояснение 12 5" xfId="6310" xr:uid="{00000000-0005-0000-0000-0000875C0000}"/>
    <cellStyle name="Пояснение 12 6" xfId="6311" xr:uid="{00000000-0005-0000-0000-0000885C0000}"/>
    <cellStyle name="Пояснение 12 7" xfId="6312" xr:uid="{00000000-0005-0000-0000-0000895C0000}"/>
    <cellStyle name="Пояснение 12 8" xfId="6313" xr:uid="{00000000-0005-0000-0000-00008A5C0000}"/>
    <cellStyle name="Пояснение 12 9" xfId="6314" xr:uid="{00000000-0005-0000-0000-00008B5C0000}"/>
    <cellStyle name="Пояснение 13" xfId="6315" xr:uid="{00000000-0005-0000-0000-00008C5C0000}"/>
    <cellStyle name="Пояснение 13 10" xfId="6316" xr:uid="{00000000-0005-0000-0000-00008D5C0000}"/>
    <cellStyle name="Пояснение 13 2" xfId="6317" xr:uid="{00000000-0005-0000-0000-00008E5C0000}"/>
    <cellStyle name="Пояснение 13 3" xfId="6318" xr:uid="{00000000-0005-0000-0000-00008F5C0000}"/>
    <cellStyle name="Пояснение 13 4" xfId="6319" xr:uid="{00000000-0005-0000-0000-0000905C0000}"/>
    <cellStyle name="Пояснение 13 5" xfId="6320" xr:uid="{00000000-0005-0000-0000-0000915C0000}"/>
    <cellStyle name="Пояснение 13 6" xfId="6321" xr:uid="{00000000-0005-0000-0000-0000925C0000}"/>
    <cellStyle name="Пояснение 13 7" xfId="6322" xr:uid="{00000000-0005-0000-0000-0000935C0000}"/>
    <cellStyle name="Пояснение 13 8" xfId="6323" xr:uid="{00000000-0005-0000-0000-0000945C0000}"/>
    <cellStyle name="Пояснение 13 9" xfId="6324" xr:uid="{00000000-0005-0000-0000-0000955C0000}"/>
    <cellStyle name="Пояснение 14" xfId="6325" xr:uid="{00000000-0005-0000-0000-0000965C0000}"/>
    <cellStyle name="Пояснение 14 10" xfId="6326" xr:uid="{00000000-0005-0000-0000-0000975C0000}"/>
    <cellStyle name="Пояснение 14 2" xfId="6327" xr:uid="{00000000-0005-0000-0000-0000985C0000}"/>
    <cellStyle name="Пояснение 14 3" xfId="6328" xr:uid="{00000000-0005-0000-0000-0000995C0000}"/>
    <cellStyle name="Пояснение 14 4" xfId="6329" xr:uid="{00000000-0005-0000-0000-00009A5C0000}"/>
    <cellStyle name="Пояснение 14 5" xfId="6330" xr:uid="{00000000-0005-0000-0000-00009B5C0000}"/>
    <cellStyle name="Пояснение 14 6" xfId="6331" xr:uid="{00000000-0005-0000-0000-00009C5C0000}"/>
    <cellStyle name="Пояснение 14 7" xfId="6332" xr:uid="{00000000-0005-0000-0000-00009D5C0000}"/>
    <cellStyle name="Пояснение 14 8" xfId="6333" xr:uid="{00000000-0005-0000-0000-00009E5C0000}"/>
    <cellStyle name="Пояснение 14 9" xfId="6334" xr:uid="{00000000-0005-0000-0000-00009F5C0000}"/>
    <cellStyle name="Пояснение 15" xfId="6335" xr:uid="{00000000-0005-0000-0000-0000A05C0000}"/>
    <cellStyle name="Пояснение 15 2" xfId="6336" xr:uid="{00000000-0005-0000-0000-0000A15C0000}"/>
    <cellStyle name="Пояснение 15 3" xfId="6337" xr:uid="{00000000-0005-0000-0000-0000A25C0000}"/>
    <cellStyle name="Пояснение 15 4" xfId="6338" xr:uid="{00000000-0005-0000-0000-0000A35C0000}"/>
    <cellStyle name="Пояснение 15 5" xfId="6339" xr:uid="{00000000-0005-0000-0000-0000A45C0000}"/>
    <cellStyle name="Пояснение 15 6" xfId="6340" xr:uid="{00000000-0005-0000-0000-0000A55C0000}"/>
    <cellStyle name="Пояснение 15 7" xfId="6341" xr:uid="{00000000-0005-0000-0000-0000A65C0000}"/>
    <cellStyle name="Пояснение 15 8" xfId="6342" xr:uid="{00000000-0005-0000-0000-0000A75C0000}"/>
    <cellStyle name="Пояснение 16" xfId="6343" xr:uid="{00000000-0005-0000-0000-0000A85C0000}"/>
    <cellStyle name="Пояснение 16 2" xfId="6344" xr:uid="{00000000-0005-0000-0000-0000A95C0000}"/>
    <cellStyle name="Пояснение 16 3" xfId="6345" xr:uid="{00000000-0005-0000-0000-0000AA5C0000}"/>
    <cellStyle name="Пояснение 16 4" xfId="6346" xr:uid="{00000000-0005-0000-0000-0000AB5C0000}"/>
    <cellStyle name="Пояснение 16 5" xfId="6347" xr:uid="{00000000-0005-0000-0000-0000AC5C0000}"/>
    <cellStyle name="Пояснение 16 6" xfId="6348" xr:uid="{00000000-0005-0000-0000-0000AD5C0000}"/>
    <cellStyle name="Пояснение 16 7" xfId="6349" xr:uid="{00000000-0005-0000-0000-0000AE5C0000}"/>
    <cellStyle name="Пояснение 16 8" xfId="6350" xr:uid="{00000000-0005-0000-0000-0000AF5C0000}"/>
    <cellStyle name="Пояснение 17" xfId="6351" xr:uid="{00000000-0005-0000-0000-0000B05C0000}"/>
    <cellStyle name="Пояснение 17 2" xfId="6352" xr:uid="{00000000-0005-0000-0000-0000B15C0000}"/>
    <cellStyle name="Пояснение 17 3" xfId="6353" xr:uid="{00000000-0005-0000-0000-0000B25C0000}"/>
    <cellStyle name="Пояснение 17 4" xfId="6354" xr:uid="{00000000-0005-0000-0000-0000B35C0000}"/>
    <cellStyle name="Пояснение 17 5" xfId="6355" xr:uid="{00000000-0005-0000-0000-0000B45C0000}"/>
    <cellStyle name="Пояснение 18" xfId="6356" xr:uid="{00000000-0005-0000-0000-0000B55C0000}"/>
    <cellStyle name="Пояснение 18 2" xfId="6357" xr:uid="{00000000-0005-0000-0000-0000B65C0000}"/>
    <cellStyle name="Пояснение 18 3" xfId="6358" xr:uid="{00000000-0005-0000-0000-0000B75C0000}"/>
    <cellStyle name="Пояснение 18 4" xfId="6359" xr:uid="{00000000-0005-0000-0000-0000B85C0000}"/>
    <cellStyle name="Пояснение 18 5" xfId="6360" xr:uid="{00000000-0005-0000-0000-0000B95C0000}"/>
    <cellStyle name="Пояснение 19" xfId="6361" xr:uid="{00000000-0005-0000-0000-0000BA5C0000}"/>
    <cellStyle name="Пояснение 19 2" xfId="6362" xr:uid="{00000000-0005-0000-0000-0000BB5C0000}"/>
    <cellStyle name="Пояснение 19 3" xfId="6363" xr:uid="{00000000-0005-0000-0000-0000BC5C0000}"/>
    <cellStyle name="Пояснение 19 4" xfId="6364" xr:uid="{00000000-0005-0000-0000-0000BD5C0000}"/>
    <cellStyle name="Пояснение 19 5" xfId="6365" xr:uid="{00000000-0005-0000-0000-0000BE5C0000}"/>
    <cellStyle name="Пояснение 2" xfId="6366" xr:uid="{00000000-0005-0000-0000-0000BF5C0000}"/>
    <cellStyle name="Пояснение 2 10" xfId="6367" xr:uid="{00000000-0005-0000-0000-0000C05C0000}"/>
    <cellStyle name="Пояснение 2 2" xfId="6368" xr:uid="{00000000-0005-0000-0000-0000C15C0000}"/>
    <cellStyle name="Пояснение 2 3" xfId="6369" xr:uid="{00000000-0005-0000-0000-0000C25C0000}"/>
    <cellStyle name="Пояснение 2 4" xfId="6370" xr:uid="{00000000-0005-0000-0000-0000C35C0000}"/>
    <cellStyle name="Пояснение 2 5" xfId="6371" xr:uid="{00000000-0005-0000-0000-0000C45C0000}"/>
    <cellStyle name="Пояснение 2 6" xfId="6372" xr:uid="{00000000-0005-0000-0000-0000C55C0000}"/>
    <cellStyle name="Пояснение 2 7" xfId="6373" xr:uid="{00000000-0005-0000-0000-0000C65C0000}"/>
    <cellStyle name="Пояснение 2 8" xfId="6374" xr:uid="{00000000-0005-0000-0000-0000C75C0000}"/>
    <cellStyle name="Пояснение 2 9" xfId="6375" xr:uid="{00000000-0005-0000-0000-0000C85C0000}"/>
    <cellStyle name="Пояснение 20" xfId="6376" xr:uid="{00000000-0005-0000-0000-0000C95C0000}"/>
    <cellStyle name="Пояснение 21" xfId="6377" xr:uid="{00000000-0005-0000-0000-0000CA5C0000}"/>
    <cellStyle name="Пояснение 22" xfId="6378" xr:uid="{00000000-0005-0000-0000-0000CB5C0000}"/>
    <cellStyle name="Пояснение 23" xfId="6379" xr:uid="{00000000-0005-0000-0000-0000CC5C0000}"/>
    <cellStyle name="Пояснение 24" xfId="14695" xr:uid="{00000000-0005-0000-0000-0000CD5C0000}"/>
    <cellStyle name="Пояснение 3" xfId="6380" xr:uid="{00000000-0005-0000-0000-0000CE5C0000}"/>
    <cellStyle name="Пояснение 3 10" xfId="6381" xr:uid="{00000000-0005-0000-0000-0000CF5C0000}"/>
    <cellStyle name="Пояснение 3 11" xfId="24715" xr:uid="{00000000-0005-0000-0000-0000D05C0000}"/>
    <cellStyle name="Пояснение 3 2" xfId="6382" xr:uid="{00000000-0005-0000-0000-0000D15C0000}"/>
    <cellStyle name="Пояснение 3 3" xfId="6383" xr:uid="{00000000-0005-0000-0000-0000D25C0000}"/>
    <cellStyle name="Пояснение 3 4" xfId="6384" xr:uid="{00000000-0005-0000-0000-0000D35C0000}"/>
    <cellStyle name="Пояснение 3 5" xfId="6385" xr:uid="{00000000-0005-0000-0000-0000D45C0000}"/>
    <cellStyle name="Пояснение 3 6" xfId="6386" xr:uid="{00000000-0005-0000-0000-0000D55C0000}"/>
    <cellStyle name="Пояснение 3 7" xfId="6387" xr:uid="{00000000-0005-0000-0000-0000D65C0000}"/>
    <cellStyle name="Пояснение 3 8" xfId="6388" xr:uid="{00000000-0005-0000-0000-0000D75C0000}"/>
    <cellStyle name="Пояснение 3 9" xfId="6389" xr:uid="{00000000-0005-0000-0000-0000D85C0000}"/>
    <cellStyle name="Пояснение 4" xfId="6390" xr:uid="{00000000-0005-0000-0000-0000D95C0000}"/>
    <cellStyle name="Пояснение 4 10" xfId="6391" xr:uid="{00000000-0005-0000-0000-0000DA5C0000}"/>
    <cellStyle name="Пояснение 4 2" xfId="6392" xr:uid="{00000000-0005-0000-0000-0000DB5C0000}"/>
    <cellStyle name="Пояснение 4 3" xfId="6393" xr:uid="{00000000-0005-0000-0000-0000DC5C0000}"/>
    <cellStyle name="Пояснение 4 4" xfId="6394" xr:uid="{00000000-0005-0000-0000-0000DD5C0000}"/>
    <cellStyle name="Пояснение 4 5" xfId="6395" xr:uid="{00000000-0005-0000-0000-0000DE5C0000}"/>
    <cellStyle name="Пояснение 4 6" xfId="6396" xr:uid="{00000000-0005-0000-0000-0000DF5C0000}"/>
    <cellStyle name="Пояснение 4 7" xfId="6397" xr:uid="{00000000-0005-0000-0000-0000E05C0000}"/>
    <cellStyle name="Пояснение 4 8" xfId="6398" xr:uid="{00000000-0005-0000-0000-0000E15C0000}"/>
    <cellStyle name="Пояснение 4 9" xfId="6399" xr:uid="{00000000-0005-0000-0000-0000E25C0000}"/>
    <cellStyle name="Пояснение 5" xfId="6400" xr:uid="{00000000-0005-0000-0000-0000E35C0000}"/>
    <cellStyle name="Пояснение 5 10" xfId="6401" xr:uid="{00000000-0005-0000-0000-0000E45C0000}"/>
    <cellStyle name="Пояснение 5 2" xfId="6402" xr:uid="{00000000-0005-0000-0000-0000E55C0000}"/>
    <cellStyle name="Пояснение 5 3" xfId="6403" xr:uid="{00000000-0005-0000-0000-0000E65C0000}"/>
    <cellStyle name="Пояснение 5 4" xfId="6404" xr:uid="{00000000-0005-0000-0000-0000E75C0000}"/>
    <cellStyle name="Пояснение 5 5" xfId="6405" xr:uid="{00000000-0005-0000-0000-0000E85C0000}"/>
    <cellStyle name="Пояснение 5 6" xfId="6406" xr:uid="{00000000-0005-0000-0000-0000E95C0000}"/>
    <cellStyle name="Пояснение 5 7" xfId="6407" xr:uid="{00000000-0005-0000-0000-0000EA5C0000}"/>
    <cellStyle name="Пояснение 5 8" xfId="6408" xr:uid="{00000000-0005-0000-0000-0000EB5C0000}"/>
    <cellStyle name="Пояснение 5 9" xfId="6409" xr:uid="{00000000-0005-0000-0000-0000EC5C0000}"/>
    <cellStyle name="Пояснение 6" xfId="6410" xr:uid="{00000000-0005-0000-0000-0000ED5C0000}"/>
    <cellStyle name="Пояснение 6 10" xfId="6411" xr:uid="{00000000-0005-0000-0000-0000EE5C0000}"/>
    <cellStyle name="Пояснение 6 2" xfId="6412" xr:uid="{00000000-0005-0000-0000-0000EF5C0000}"/>
    <cellStyle name="Пояснение 6 3" xfId="6413" xr:uid="{00000000-0005-0000-0000-0000F05C0000}"/>
    <cellStyle name="Пояснение 6 4" xfId="6414" xr:uid="{00000000-0005-0000-0000-0000F15C0000}"/>
    <cellStyle name="Пояснение 6 5" xfId="6415" xr:uid="{00000000-0005-0000-0000-0000F25C0000}"/>
    <cellStyle name="Пояснение 6 6" xfId="6416" xr:uid="{00000000-0005-0000-0000-0000F35C0000}"/>
    <cellStyle name="Пояснение 6 7" xfId="6417" xr:uid="{00000000-0005-0000-0000-0000F45C0000}"/>
    <cellStyle name="Пояснение 6 8" xfId="6418" xr:uid="{00000000-0005-0000-0000-0000F55C0000}"/>
    <cellStyle name="Пояснение 6 9" xfId="6419" xr:uid="{00000000-0005-0000-0000-0000F65C0000}"/>
    <cellStyle name="Пояснение 7" xfId="6420" xr:uid="{00000000-0005-0000-0000-0000F75C0000}"/>
    <cellStyle name="Пояснение 7 10" xfId="6421" xr:uid="{00000000-0005-0000-0000-0000F85C0000}"/>
    <cellStyle name="Пояснение 7 2" xfId="6422" xr:uid="{00000000-0005-0000-0000-0000F95C0000}"/>
    <cellStyle name="Пояснение 7 3" xfId="6423" xr:uid="{00000000-0005-0000-0000-0000FA5C0000}"/>
    <cellStyle name="Пояснение 7 4" xfId="6424" xr:uid="{00000000-0005-0000-0000-0000FB5C0000}"/>
    <cellStyle name="Пояснение 7 5" xfId="6425" xr:uid="{00000000-0005-0000-0000-0000FC5C0000}"/>
    <cellStyle name="Пояснение 7 6" xfId="6426" xr:uid="{00000000-0005-0000-0000-0000FD5C0000}"/>
    <cellStyle name="Пояснение 7 7" xfId="6427" xr:uid="{00000000-0005-0000-0000-0000FE5C0000}"/>
    <cellStyle name="Пояснение 7 8" xfId="6428" xr:uid="{00000000-0005-0000-0000-0000FF5C0000}"/>
    <cellStyle name="Пояснение 7 9" xfId="6429" xr:uid="{00000000-0005-0000-0000-0000005D0000}"/>
    <cellStyle name="Пояснение 8" xfId="6430" xr:uid="{00000000-0005-0000-0000-0000015D0000}"/>
    <cellStyle name="Пояснение 8 10" xfId="6431" xr:uid="{00000000-0005-0000-0000-0000025D0000}"/>
    <cellStyle name="Пояснение 8 2" xfId="6432" xr:uid="{00000000-0005-0000-0000-0000035D0000}"/>
    <cellStyle name="Пояснение 8 3" xfId="6433" xr:uid="{00000000-0005-0000-0000-0000045D0000}"/>
    <cellStyle name="Пояснение 8 4" xfId="6434" xr:uid="{00000000-0005-0000-0000-0000055D0000}"/>
    <cellStyle name="Пояснение 8 5" xfId="6435" xr:uid="{00000000-0005-0000-0000-0000065D0000}"/>
    <cellStyle name="Пояснение 8 6" xfId="6436" xr:uid="{00000000-0005-0000-0000-0000075D0000}"/>
    <cellStyle name="Пояснение 8 7" xfId="6437" xr:uid="{00000000-0005-0000-0000-0000085D0000}"/>
    <cellStyle name="Пояснение 8 8" xfId="6438" xr:uid="{00000000-0005-0000-0000-0000095D0000}"/>
    <cellStyle name="Пояснение 8 9" xfId="6439" xr:uid="{00000000-0005-0000-0000-00000A5D0000}"/>
    <cellStyle name="Пояснение 9" xfId="6440" xr:uid="{00000000-0005-0000-0000-00000B5D0000}"/>
    <cellStyle name="Пояснение 9 10" xfId="6441" xr:uid="{00000000-0005-0000-0000-00000C5D0000}"/>
    <cellStyle name="Пояснение 9 2" xfId="6442" xr:uid="{00000000-0005-0000-0000-00000D5D0000}"/>
    <cellStyle name="Пояснение 9 3" xfId="6443" xr:uid="{00000000-0005-0000-0000-00000E5D0000}"/>
    <cellStyle name="Пояснение 9 4" xfId="6444" xr:uid="{00000000-0005-0000-0000-00000F5D0000}"/>
    <cellStyle name="Пояснение 9 5" xfId="6445" xr:uid="{00000000-0005-0000-0000-0000105D0000}"/>
    <cellStyle name="Пояснение 9 6" xfId="6446" xr:uid="{00000000-0005-0000-0000-0000115D0000}"/>
    <cellStyle name="Пояснение 9 7" xfId="6447" xr:uid="{00000000-0005-0000-0000-0000125D0000}"/>
    <cellStyle name="Пояснение 9 8" xfId="6448" xr:uid="{00000000-0005-0000-0000-0000135D0000}"/>
    <cellStyle name="Пояснение 9 9" xfId="6449" xr:uid="{00000000-0005-0000-0000-0000145D0000}"/>
    <cellStyle name="Примечание 10" xfId="6450" xr:uid="{00000000-0005-0000-0000-0000155D0000}"/>
    <cellStyle name="Примечание 10 10" xfId="6451" xr:uid="{00000000-0005-0000-0000-0000165D0000}"/>
    <cellStyle name="Примечание 10 2" xfId="6452" xr:uid="{00000000-0005-0000-0000-0000175D0000}"/>
    <cellStyle name="Примечание 10 3" xfId="6453" xr:uid="{00000000-0005-0000-0000-0000185D0000}"/>
    <cellStyle name="Примечание 10 4" xfId="6454" xr:uid="{00000000-0005-0000-0000-0000195D0000}"/>
    <cellStyle name="Примечание 10 5" xfId="6455" xr:uid="{00000000-0005-0000-0000-00001A5D0000}"/>
    <cellStyle name="Примечание 10 6" xfId="6456" xr:uid="{00000000-0005-0000-0000-00001B5D0000}"/>
    <cellStyle name="Примечание 10 7" xfId="6457" xr:uid="{00000000-0005-0000-0000-00001C5D0000}"/>
    <cellStyle name="Примечание 10 8" xfId="6458" xr:uid="{00000000-0005-0000-0000-00001D5D0000}"/>
    <cellStyle name="Примечание 10 9" xfId="6459" xr:uid="{00000000-0005-0000-0000-00001E5D0000}"/>
    <cellStyle name="Примечание 11" xfId="6460" xr:uid="{00000000-0005-0000-0000-00001F5D0000}"/>
    <cellStyle name="Примечание 11 10" xfId="6461" xr:uid="{00000000-0005-0000-0000-0000205D0000}"/>
    <cellStyle name="Примечание 11 2" xfId="6462" xr:uid="{00000000-0005-0000-0000-0000215D0000}"/>
    <cellStyle name="Примечание 11 3" xfId="6463" xr:uid="{00000000-0005-0000-0000-0000225D0000}"/>
    <cellStyle name="Примечание 11 4" xfId="6464" xr:uid="{00000000-0005-0000-0000-0000235D0000}"/>
    <cellStyle name="Примечание 11 5" xfId="6465" xr:uid="{00000000-0005-0000-0000-0000245D0000}"/>
    <cellStyle name="Примечание 11 6" xfId="6466" xr:uid="{00000000-0005-0000-0000-0000255D0000}"/>
    <cellStyle name="Примечание 11 7" xfId="6467" xr:uid="{00000000-0005-0000-0000-0000265D0000}"/>
    <cellStyle name="Примечание 11 8" xfId="6468" xr:uid="{00000000-0005-0000-0000-0000275D0000}"/>
    <cellStyle name="Примечание 11 9" xfId="6469" xr:uid="{00000000-0005-0000-0000-0000285D0000}"/>
    <cellStyle name="Примечание 12" xfId="6470" xr:uid="{00000000-0005-0000-0000-0000295D0000}"/>
    <cellStyle name="Примечание 12 10" xfId="6471" xr:uid="{00000000-0005-0000-0000-00002A5D0000}"/>
    <cellStyle name="Примечание 12 2" xfId="6472" xr:uid="{00000000-0005-0000-0000-00002B5D0000}"/>
    <cellStyle name="Примечание 12 3" xfId="6473" xr:uid="{00000000-0005-0000-0000-00002C5D0000}"/>
    <cellStyle name="Примечание 12 4" xfId="6474" xr:uid="{00000000-0005-0000-0000-00002D5D0000}"/>
    <cellStyle name="Примечание 12 5" xfId="6475" xr:uid="{00000000-0005-0000-0000-00002E5D0000}"/>
    <cellStyle name="Примечание 12 6" xfId="6476" xr:uid="{00000000-0005-0000-0000-00002F5D0000}"/>
    <cellStyle name="Примечание 12 7" xfId="6477" xr:uid="{00000000-0005-0000-0000-0000305D0000}"/>
    <cellStyle name="Примечание 12 8" xfId="6478" xr:uid="{00000000-0005-0000-0000-0000315D0000}"/>
    <cellStyle name="Примечание 12 9" xfId="6479" xr:uid="{00000000-0005-0000-0000-0000325D0000}"/>
    <cellStyle name="Примечание 13" xfId="6480" xr:uid="{00000000-0005-0000-0000-0000335D0000}"/>
    <cellStyle name="Примечание 13 10" xfId="6481" xr:uid="{00000000-0005-0000-0000-0000345D0000}"/>
    <cellStyle name="Примечание 13 2" xfId="6482" xr:uid="{00000000-0005-0000-0000-0000355D0000}"/>
    <cellStyle name="Примечание 13 3" xfId="6483" xr:uid="{00000000-0005-0000-0000-0000365D0000}"/>
    <cellStyle name="Примечание 13 4" xfId="6484" xr:uid="{00000000-0005-0000-0000-0000375D0000}"/>
    <cellStyle name="Примечание 13 5" xfId="6485" xr:uid="{00000000-0005-0000-0000-0000385D0000}"/>
    <cellStyle name="Примечание 13 6" xfId="6486" xr:uid="{00000000-0005-0000-0000-0000395D0000}"/>
    <cellStyle name="Примечание 13 7" xfId="6487" xr:uid="{00000000-0005-0000-0000-00003A5D0000}"/>
    <cellStyle name="Примечание 13 8" xfId="6488" xr:uid="{00000000-0005-0000-0000-00003B5D0000}"/>
    <cellStyle name="Примечание 13 9" xfId="6489" xr:uid="{00000000-0005-0000-0000-00003C5D0000}"/>
    <cellStyle name="Примечание 14" xfId="6490" xr:uid="{00000000-0005-0000-0000-00003D5D0000}"/>
    <cellStyle name="Примечание 14 10" xfId="6491" xr:uid="{00000000-0005-0000-0000-00003E5D0000}"/>
    <cellStyle name="Примечание 14 2" xfId="6492" xr:uid="{00000000-0005-0000-0000-00003F5D0000}"/>
    <cellStyle name="Примечание 14 3" xfId="6493" xr:uid="{00000000-0005-0000-0000-0000405D0000}"/>
    <cellStyle name="Примечание 14 4" xfId="6494" xr:uid="{00000000-0005-0000-0000-0000415D0000}"/>
    <cellStyle name="Примечание 14 5" xfId="6495" xr:uid="{00000000-0005-0000-0000-0000425D0000}"/>
    <cellStyle name="Примечание 14 6" xfId="6496" xr:uid="{00000000-0005-0000-0000-0000435D0000}"/>
    <cellStyle name="Примечание 14 7" xfId="6497" xr:uid="{00000000-0005-0000-0000-0000445D0000}"/>
    <cellStyle name="Примечание 14 8" xfId="6498" xr:uid="{00000000-0005-0000-0000-0000455D0000}"/>
    <cellStyle name="Примечание 14 9" xfId="6499" xr:uid="{00000000-0005-0000-0000-0000465D0000}"/>
    <cellStyle name="Примечание 15" xfId="6500" xr:uid="{00000000-0005-0000-0000-0000475D0000}"/>
    <cellStyle name="Примечание 15 2" xfId="6501" xr:uid="{00000000-0005-0000-0000-0000485D0000}"/>
    <cellStyle name="Примечание 15 3" xfId="6502" xr:uid="{00000000-0005-0000-0000-0000495D0000}"/>
    <cellStyle name="Примечание 15 4" xfId="6503" xr:uid="{00000000-0005-0000-0000-00004A5D0000}"/>
    <cellStyle name="Примечание 15 5" xfId="6504" xr:uid="{00000000-0005-0000-0000-00004B5D0000}"/>
    <cellStyle name="Примечание 15 6" xfId="6505" xr:uid="{00000000-0005-0000-0000-00004C5D0000}"/>
    <cellStyle name="Примечание 15 7" xfId="6506" xr:uid="{00000000-0005-0000-0000-00004D5D0000}"/>
    <cellStyle name="Примечание 15 8" xfId="6507" xr:uid="{00000000-0005-0000-0000-00004E5D0000}"/>
    <cellStyle name="Примечание 16" xfId="6508" xr:uid="{00000000-0005-0000-0000-00004F5D0000}"/>
    <cellStyle name="Примечание 16 2" xfId="6509" xr:uid="{00000000-0005-0000-0000-0000505D0000}"/>
    <cellStyle name="Примечание 16 3" xfId="6510" xr:uid="{00000000-0005-0000-0000-0000515D0000}"/>
    <cellStyle name="Примечание 16 4" xfId="6511" xr:uid="{00000000-0005-0000-0000-0000525D0000}"/>
    <cellStyle name="Примечание 16 5" xfId="6512" xr:uid="{00000000-0005-0000-0000-0000535D0000}"/>
    <cellStyle name="Примечание 16 6" xfId="6513" xr:uid="{00000000-0005-0000-0000-0000545D0000}"/>
    <cellStyle name="Примечание 16 7" xfId="6514" xr:uid="{00000000-0005-0000-0000-0000555D0000}"/>
    <cellStyle name="Примечание 16 8" xfId="6515" xr:uid="{00000000-0005-0000-0000-0000565D0000}"/>
    <cellStyle name="Примечание 17" xfId="6516" xr:uid="{00000000-0005-0000-0000-0000575D0000}"/>
    <cellStyle name="Примечание 17 2" xfId="6517" xr:uid="{00000000-0005-0000-0000-0000585D0000}"/>
    <cellStyle name="Примечание 17 3" xfId="6518" xr:uid="{00000000-0005-0000-0000-0000595D0000}"/>
    <cellStyle name="Примечание 17 4" xfId="6519" xr:uid="{00000000-0005-0000-0000-00005A5D0000}"/>
    <cellStyle name="Примечание 17 5" xfId="6520" xr:uid="{00000000-0005-0000-0000-00005B5D0000}"/>
    <cellStyle name="Примечание 18" xfId="6521" xr:uid="{00000000-0005-0000-0000-00005C5D0000}"/>
    <cellStyle name="Примечание 18 2" xfId="6522" xr:uid="{00000000-0005-0000-0000-00005D5D0000}"/>
    <cellStyle name="Примечание 18 3" xfId="6523" xr:uid="{00000000-0005-0000-0000-00005E5D0000}"/>
    <cellStyle name="Примечание 18 4" xfId="6524" xr:uid="{00000000-0005-0000-0000-00005F5D0000}"/>
    <cellStyle name="Примечание 18 5" xfId="6525" xr:uid="{00000000-0005-0000-0000-0000605D0000}"/>
    <cellStyle name="Примечание 19" xfId="6526" xr:uid="{00000000-0005-0000-0000-0000615D0000}"/>
    <cellStyle name="Примечание 19 2" xfId="6527" xr:uid="{00000000-0005-0000-0000-0000625D0000}"/>
    <cellStyle name="Примечание 19 3" xfId="6528" xr:uid="{00000000-0005-0000-0000-0000635D0000}"/>
    <cellStyle name="Примечание 19 4" xfId="6529" xr:uid="{00000000-0005-0000-0000-0000645D0000}"/>
    <cellStyle name="Примечание 19 5" xfId="6530" xr:uid="{00000000-0005-0000-0000-0000655D0000}"/>
    <cellStyle name="Примечание 2" xfId="6531" xr:uid="{00000000-0005-0000-0000-0000665D0000}"/>
    <cellStyle name="Примечание 2 10" xfId="6532" xr:uid="{00000000-0005-0000-0000-0000675D0000}"/>
    <cellStyle name="Примечание 2 2" xfId="6533" xr:uid="{00000000-0005-0000-0000-0000685D0000}"/>
    <cellStyle name="Примечание 2 3" xfId="6534" xr:uid="{00000000-0005-0000-0000-0000695D0000}"/>
    <cellStyle name="Примечание 2 4" xfId="6535" xr:uid="{00000000-0005-0000-0000-00006A5D0000}"/>
    <cellStyle name="Примечание 2 5" xfId="6536" xr:uid="{00000000-0005-0000-0000-00006B5D0000}"/>
    <cellStyle name="Примечание 2 6" xfId="6537" xr:uid="{00000000-0005-0000-0000-00006C5D0000}"/>
    <cellStyle name="Примечание 2 7" xfId="6538" xr:uid="{00000000-0005-0000-0000-00006D5D0000}"/>
    <cellStyle name="Примечание 2 8" xfId="6539" xr:uid="{00000000-0005-0000-0000-00006E5D0000}"/>
    <cellStyle name="Примечание 2 9" xfId="6540" xr:uid="{00000000-0005-0000-0000-00006F5D0000}"/>
    <cellStyle name="Примечание 20" xfId="6541" xr:uid="{00000000-0005-0000-0000-0000705D0000}"/>
    <cellStyle name="Примечание 21" xfId="6542" xr:uid="{00000000-0005-0000-0000-0000715D0000}"/>
    <cellStyle name="Примечание 22" xfId="6543" xr:uid="{00000000-0005-0000-0000-0000725D0000}"/>
    <cellStyle name="Примечание 23" xfId="6544" xr:uid="{00000000-0005-0000-0000-0000735D0000}"/>
    <cellStyle name="Примечание 24" xfId="14679" xr:uid="{00000000-0005-0000-0000-0000745D0000}"/>
    <cellStyle name="Примечание 3" xfId="6545" xr:uid="{00000000-0005-0000-0000-0000755D0000}"/>
    <cellStyle name="Примечание 3 10" xfId="6546" xr:uid="{00000000-0005-0000-0000-0000765D0000}"/>
    <cellStyle name="Примечание 3 2" xfId="6547" xr:uid="{00000000-0005-0000-0000-0000775D0000}"/>
    <cellStyle name="Примечание 3 3" xfId="6548" xr:uid="{00000000-0005-0000-0000-0000785D0000}"/>
    <cellStyle name="Примечание 3 4" xfId="6549" xr:uid="{00000000-0005-0000-0000-0000795D0000}"/>
    <cellStyle name="Примечание 3 5" xfId="6550" xr:uid="{00000000-0005-0000-0000-00007A5D0000}"/>
    <cellStyle name="Примечание 3 6" xfId="6551" xr:uid="{00000000-0005-0000-0000-00007B5D0000}"/>
    <cellStyle name="Примечание 3 7" xfId="6552" xr:uid="{00000000-0005-0000-0000-00007C5D0000}"/>
    <cellStyle name="Примечание 3 8" xfId="6553" xr:uid="{00000000-0005-0000-0000-00007D5D0000}"/>
    <cellStyle name="Примечание 3 9" xfId="6554" xr:uid="{00000000-0005-0000-0000-00007E5D0000}"/>
    <cellStyle name="Примечание 4" xfId="6555" xr:uid="{00000000-0005-0000-0000-00007F5D0000}"/>
    <cellStyle name="Примечание 4 10" xfId="6556" xr:uid="{00000000-0005-0000-0000-0000805D0000}"/>
    <cellStyle name="Примечание 4 2" xfId="6557" xr:uid="{00000000-0005-0000-0000-0000815D0000}"/>
    <cellStyle name="Примечание 4 3" xfId="6558" xr:uid="{00000000-0005-0000-0000-0000825D0000}"/>
    <cellStyle name="Примечание 4 4" xfId="6559" xr:uid="{00000000-0005-0000-0000-0000835D0000}"/>
    <cellStyle name="Примечание 4 5" xfId="6560" xr:uid="{00000000-0005-0000-0000-0000845D0000}"/>
    <cellStyle name="Примечание 4 6" xfId="6561" xr:uid="{00000000-0005-0000-0000-0000855D0000}"/>
    <cellStyle name="Примечание 4 7" xfId="6562" xr:uid="{00000000-0005-0000-0000-0000865D0000}"/>
    <cellStyle name="Примечание 4 8" xfId="6563" xr:uid="{00000000-0005-0000-0000-0000875D0000}"/>
    <cellStyle name="Примечание 4 9" xfId="6564" xr:uid="{00000000-0005-0000-0000-0000885D0000}"/>
    <cellStyle name="Примечание 5" xfId="6565" xr:uid="{00000000-0005-0000-0000-0000895D0000}"/>
    <cellStyle name="Примечание 5 10" xfId="6566" xr:uid="{00000000-0005-0000-0000-00008A5D0000}"/>
    <cellStyle name="Примечание 5 2" xfId="6567" xr:uid="{00000000-0005-0000-0000-00008B5D0000}"/>
    <cellStyle name="Примечание 5 3" xfId="6568" xr:uid="{00000000-0005-0000-0000-00008C5D0000}"/>
    <cellStyle name="Примечание 5 4" xfId="6569" xr:uid="{00000000-0005-0000-0000-00008D5D0000}"/>
    <cellStyle name="Примечание 5 5" xfId="6570" xr:uid="{00000000-0005-0000-0000-00008E5D0000}"/>
    <cellStyle name="Примечание 5 6" xfId="6571" xr:uid="{00000000-0005-0000-0000-00008F5D0000}"/>
    <cellStyle name="Примечание 5 7" xfId="6572" xr:uid="{00000000-0005-0000-0000-0000905D0000}"/>
    <cellStyle name="Примечание 5 8" xfId="6573" xr:uid="{00000000-0005-0000-0000-0000915D0000}"/>
    <cellStyle name="Примечание 5 9" xfId="6574" xr:uid="{00000000-0005-0000-0000-0000925D0000}"/>
    <cellStyle name="Примечание 6" xfId="6575" xr:uid="{00000000-0005-0000-0000-0000935D0000}"/>
    <cellStyle name="Примечание 6 10" xfId="6576" xr:uid="{00000000-0005-0000-0000-0000945D0000}"/>
    <cellStyle name="Примечание 6 2" xfId="6577" xr:uid="{00000000-0005-0000-0000-0000955D0000}"/>
    <cellStyle name="Примечание 6 3" xfId="6578" xr:uid="{00000000-0005-0000-0000-0000965D0000}"/>
    <cellStyle name="Примечание 6 4" xfId="6579" xr:uid="{00000000-0005-0000-0000-0000975D0000}"/>
    <cellStyle name="Примечание 6 5" xfId="6580" xr:uid="{00000000-0005-0000-0000-0000985D0000}"/>
    <cellStyle name="Примечание 6 6" xfId="6581" xr:uid="{00000000-0005-0000-0000-0000995D0000}"/>
    <cellStyle name="Примечание 6 7" xfId="6582" xr:uid="{00000000-0005-0000-0000-00009A5D0000}"/>
    <cellStyle name="Примечание 6 8" xfId="6583" xr:uid="{00000000-0005-0000-0000-00009B5D0000}"/>
    <cellStyle name="Примечание 6 9" xfId="6584" xr:uid="{00000000-0005-0000-0000-00009C5D0000}"/>
    <cellStyle name="Примечание 7" xfId="6585" xr:uid="{00000000-0005-0000-0000-00009D5D0000}"/>
    <cellStyle name="Примечание 7 10" xfId="6586" xr:uid="{00000000-0005-0000-0000-00009E5D0000}"/>
    <cellStyle name="Примечание 7 2" xfId="6587" xr:uid="{00000000-0005-0000-0000-00009F5D0000}"/>
    <cellStyle name="Примечание 7 3" xfId="6588" xr:uid="{00000000-0005-0000-0000-0000A05D0000}"/>
    <cellStyle name="Примечание 7 4" xfId="6589" xr:uid="{00000000-0005-0000-0000-0000A15D0000}"/>
    <cellStyle name="Примечание 7 5" xfId="6590" xr:uid="{00000000-0005-0000-0000-0000A25D0000}"/>
    <cellStyle name="Примечание 7 6" xfId="6591" xr:uid="{00000000-0005-0000-0000-0000A35D0000}"/>
    <cellStyle name="Примечание 7 7" xfId="6592" xr:uid="{00000000-0005-0000-0000-0000A45D0000}"/>
    <cellStyle name="Примечание 7 8" xfId="6593" xr:uid="{00000000-0005-0000-0000-0000A55D0000}"/>
    <cellStyle name="Примечание 7 9" xfId="6594" xr:uid="{00000000-0005-0000-0000-0000A65D0000}"/>
    <cellStyle name="Примечание 8" xfId="6595" xr:uid="{00000000-0005-0000-0000-0000A75D0000}"/>
    <cellStyle name="Примечание 8 10" xfId="6596" xr:uid="{00000000-0005-0000-0000-0000A85D0000}"/>
    <cellStyle name="Примечание 8 2" xfId="6597" xr:uid="{00000000-0005-0000-0000-0000A95D0000}"/>
    <cellStyle name="Примечание 8 3" xfId="6598" xr:uid="{00000000-0005-0000-0000-0000AA5D0000}"/>
    <cellStyle name="Примечание 8 4" xfId="6599" xr:uid="{00000000-0005-0000-0000-0000AB5D0000}"/>
    <cellStyle name="Примечание 8 5" xfId="6600" xr:uid="{00000000-0005-0000-0000-0000AC5D0000}"/>
    <cellStyle name="Примечание 8 6" xfId="6601" xr:uid="{00000000-0005-0000-0000-0000AD5D0000}"/>
    <cellStyle name="Примечание 8 7" xfId="6602" xr:uid="{00000000-0005-0000-0000-0000AE5D0000}"/>
    <cellStyle name="Примечание 8 8" xfId="6603" xr:uid="{00000000-0005-0000-0000-0000AF5D0000}"/>
    <cellStyle name="Примечание 8 9" xfId="6604" xr:uid="{00000000-0005-0000-0000-0000B05D0000}"/>
    <cellStyle name="Примечание 9" xfId="6605" xr:uid="{00000000-0005-0000-0000-0000B15D0000}"/>
    <cellStyle name="Примечание 9 10" xfId="6606" xr:uid="{00000000-0005-0000-0000-0000B25D0000}"/>
    <cellStyle name="Примечание 9 2" xfId="6607" xr:uid="{00000000-0005-0000-0000-0000B35D0000}"/>
    <cellStyle name="Примечание 9 3" xfId="6608" xr:uid="{00000000-0005-0000-0000-0000B45D0000}"/>
    <cellStyle name="Примечание 9 4" xfId="6609" xr:uid="{00000000-0005-0000-0000-0000B55D0000}"/>
    <cellStyle name="Примечание 9 5" xfId="6610" xr:uid="{00000000-0005-0000-0000-0000B65D0000}"/>
    <cellStyle name="Примечание 9 6" xfId="6611" xr:uid="{00000000-0005-0000-0000-0000B75D0000}"/>
    <cellStyle name="Примечание 9 7" xfId="6612" xr:uid="{00000000-0005-0000-0000-0000B85D0000}"/>
    <cellStyle name="Примечание 9 8" xfId="6613" xr:uid="{00000000-0005-0000-0000-0000B95D0000}"/>
    <cellStyle name="Примечание 9 9" xfId="6614" xr:uid="{00000000-0005-0000-0000-0000BA5D0000}"/>
    <cellStyle name="Процентный" xfId="77" builtinId="5"/>
    <cellStyle name="Процентный 10" xfId="200" xr:uid="{00000000-0005-0000-0000-0000BC5D0000}"/>
    <cellStyle name="Процентный 11" xfId="206" xr:uid="{00000000-0005-0000-0000-0000BD5D0000}"/>
    <cellStyle name="Процентный 12" xfId="212" xr:uid="{00000000-0005-0000-0000-0000BE5D0000}"/>
    <cellStyle name="Процентный 13" xfId="261" xr:uid="{00000000-0005-0000-0000-0000BF5D0000}"/>
    <cellStyle name="Процентный 14" xfId="307" xr:uid="{00000000-0005-0000-0000-0000C05D0000}"/>
    <cellStyle name="Процентный 15" xfId="13055" xr:uid="{00000000-0005-0000-0000-0000C15D0000}"/>
    <cellStyle name="Процентный 16" xfId="13962" xr:uid="{00000000-0005-0000-0000-0000C25D0000}"/>
    <cellStyle name="Процентный 17" xfId="14951" xr:uid="{00000000-0005-0000-0000-0000C35D0000}"/>
    <cellStyle name="Процентный 2" xfId="78" xr:uid="{00000000-0005-0000-0000-0000C45D0000}"/>
    <cellStyle name="Процентный 2 2" xfId="79" xr:uid="{00000000-0005-0000-0000-0000C55D0000}"/>
    <cellStyle name="Процентный 2 3" xfId="164" xr:uid="{00000000-0005-0000-0000-0000C65D0000}"/>
    <cellStyle name="Процентный 2 4" xfId="161" xr:uid="{00000000-0005-0000-0000-0000C75D0000}"/>
    <cellStyle name="Процентный 2 5" xfId="177" xr:uid="{00000000-0005-0000-0000-0000C85D0000}"/>
    <cellStyle name="Процентный 2 6" xfId="188" xr:uid="{00000000-0005-0000-0000-0000C95D0000}"/>
    <cellStyle name="Процентный 2 7" xfId="13966" xr:uid="{00000000-0005-0000-0000-0000CA5D0000}"/>
    <cellStyle name="Процентный 3" xfId="80" xr:uid="{00000000-0005-0000-0000-0000CB5D0000}"/>
    <cellStyle name="Процентный 3 2" xfId="81" xr:uid="{00000000-0005-0000-0000-0000CC5D0000}"/>
    <cellStyle name="Процентный 4" xfId="163" xr:uid="{00000000-0005-0000-0000-0000CD5D0000}"/>
    <cellStyle name="Процентный 5" xfId="172" xr:uid="{00000000-0005-0000-0000-0000CE5D0000}"/>
    <cellStyle name="Процентный 6" xfId="181" xr:uid="{00000000-0005-0000-0000-0000CF5D0000}"/>
    <cellStyle name="Процентный 7" xfId="184" xr:uid="{00000000-0005-0000-0000-0000D05D0000}"/>
    <cellStyle name="Процентный 8" xfId="190" xr:uid="{00000000-0005-0000-0000-0000D15D0000}"/>
    <cellStyle name="Процентный 9" xfId="197" xr:uid="{00000000-0005-0000-0000-0000D25D0000}"/>
    <cellStyle name="Связанная ячейка 10" xfId="6615" xr:uid="{00000000-0005-0000-0000-0000D35D0000}"/>
    <cellStyle name="Связанная ячейка 10 10" xfId="6616" xr:uid="{00000000-0005-0000-0000-0000D45D0000}"/>
    <cellStyle name="Связанная ячейка 10 2" xfId="6617" xr:uid="{00000000-0005-0000-0000-0000D55D0000}"/>
    <cellStyle name="Связанная ячейка 10 3" xfId="6618" xr:uid="{00000000-0005-0000-0000-0000D65D0000}"/>
    <cellStyle name="Связанная ячейка 10 4" xfId="6619" xr:uid="{00000000-0005-0000-0000-0000D75D0000}"/>
    <cellStyle name="Связанная ячейка 10 5" xfId="6620" xr:uid="{00000000-0005-0000-0000-0000D85D0000}"/>
    <cellStyle name="Связанная ячейка 10 6" xfId="6621" xr:uid="{00000000-0005-0000-0000-0000D95D0000}"/>
    <cellStyle name="Связанная ячейка 10 7" xfId="6622" xr:uid="{00000000-0005-0000-0000-0000DA5D0000}"/>
    <cellStyle name="Связанная ячейка 10 8" xfId="6623" xr:uid="{00000000-0005-0000-0000-0000DB5D0000}"/>
    <cellStyle name="Связанная ячейка 10 9" xfId="6624" xr:uid="{00000000-0005-0000-0000-0000DC5D0000}"/>
    <cellStyle name="Связанная ячейка 11" xfId="6625" xr:uid="{00000000-0005-0000-0000-0000DD5D0000}"/>
    <cellStyle name="Связанная ячейка 11 10" xfId="6626" xr:uid="{00000000-0005-0000-0000-0000DE5D0000}"/>
    <cellStyle name="Связанная ячейка 11 2" xfId="6627" xr:uid="{00000000-0005-0000-0000-0000DF5D0000}"/>
    <cellStyle name="Связанная ячейка 11 3" xfId="6628" xr:uid="{00000000-0005-0000-0000-0000E05D0000}"/>
    <cellStyle name="Связанная ячейка 11 4" xfId="6629" xr:uid="{00000000-0005-0000-0000-0000E15D0000}"/>
    <cellStyle name="Связанная ячейка 11 5" xfId="6630" xr:uid="{00000000-0005-0000-0000-0000E25D0000}"/>
    <cellStyle name="Связанная ячейка 11 6" xfId="6631" xr:uid="{00000000-0005-0000-0000-0000E35D0000}"/>
    <cellStyle name="Связанная ячейка 11 7" xfId="6632" xr:uid="{00000000-0005-0000-0000-0000E45D0000}"/>
    <cellStyle name="Связанная ячейка 11 8" xfId="6633" xr:uid="{00000000-0005-0000-0000-0000E55D0000}"/>
    <cellStyle name="Связанная ячейка 11 9" xfId="6634" xr:uid="{00000000-0005-0000-0000-0000E65D0000}"/>
    <cellStyle name="Связанная ячейка 12" xfId="6635" xr:uid="{00000000-0005-0000-0000-0000E75D0000}"/>
    <cellStyle name="Связанная ячейка 12 10" xfId="6636" xr:uid="{00000000-0005-0000-0000-0000E85D0000}"/>
    <cellStyle name="Связанная ячейка 12 2" xfId="6637" xr:uid="{00000000-0005-0000-0000-0000E95D0000}"/>
    <cellStyle name="Связанная ячейка 12 3" xfId="6638" xr:uid="{00000000-0005-0000-0000-0000EA5D0000}"/>
    <cellStyle name="Связанная ячейка 12 4" xfId="6639" xr:uid="{00000000-0005-0000-0000-0000EB5D0000}"/>
    <cellStyle name="Связанная ячейка 12 5" xfId="6640" xr:uid="{00000000-0005-0000-0000-0000EC5D0000}"/>
    <cellStyle name="Связанная ячейка 12 6" xfId="6641" xr:uid="{00000000-0005-0000-0000-0000ED5D0000}"/>
    <cellStyle name="Связанная ячейка 12 7" xfId="6642" xr:uid="{00000000-0005-0000-0000-0000EE5D0000}"/>
    <cellStyle name="Связанная ячейка 12 8" xfId="6643" xr:uid="{00000000-0005-0000-0000-0000EF5D0000}"/>
    <cellStyle name="Связанная ячейка 12 9" xfId="6644" xr:uid="{00000000-0005-0000-0000-0000F05D0000}"/>
    <cellStyle name="Связанная ячейка 13" xfId="6645" xr:uid="{00000000-0005-0000-0000-0000F15D0000}"/>
    <cellStyle name="Связанная ячейка 13 10" xfId="6646" xr:uid="{00000000-0005-0000-0000-0000F25D0000}"/>
    <cellStyle name="Связанная ячейка 13 2" xfId="6647" xr:uid="{00000000-0005-0000-0000-0000F35D0000}"/>
    <cellStyle name="Связанная ячейка 13 3" xfId="6648" xr:uid="{00000000-0005-0000-0000-0000F45D0000}"/>
    <cellStyle name="Связанная ячейка 13 4" xfId="6649" xr:uid="{00000000-0005-0000-0000-0000F55D0000}"/>
    <cellStyle name="Связанная ячейка 13 5" xfId="6650" xr:uid="{00000000-0005-0000-0000-0000F65D0000}"/>
    <cellStyle name="Связанная ячейка 13 6" xfId="6651" xr:uid="{00000000-0005-0000-0000-0000F75D0000}"/>
    <cellStyle name="Связанная ячейка 13 7" xfId="6652" xr:uid="{00000000-0005-0000-0000-0000F85D0000}"/>
    <cellStyle name="Связанная ячейка 13 8" xfId="6653" xr:uid="{00000000-0005-0000-0000-0000F95D0000}"/>
    <cellStyle name="Связанная ячейка 13 9" xfId="6654" xr:uid="{00000000-0005-0000-0000-0000FA5D0000}"/>
    <cellStyle name="Связанная ячейка 14" xfId="6655" xr:uid="{00000000-0005-0000-0000-0000FB5D0000}"/>
    <cellStyle name="Связанная ячейка 14 10" xfId="6656" xr:uid="{00000000-0005-0000-0000-0000FC5D0000}"/>
    <cellStyle name="Связанная ячейка 14 2" xfId="6657" xr:uid="{00000000-0005-0000-0000-0000FD5D0000}"/>
    <cellStyle name="Связанная ячейка 14 3" xfId="6658" xr:uid="{00000000-0005-0000-0000-0000FE5D0000}"/>
    <cellStyle name="Связанная ячейка 14 4" xfId="6659" xr:uid="{00000000-0005-0000-0000-0000FF5D0000}"/>
    <cellStyle name="Связанная ячейка 14 5" xfId="6660" xr:uid="{00000000-0005-0000-0000-0000005E0000}"/>
    <cellStyle name="Связанная ячейка 14 6" xfId="6661" xr:uid="{00000000-0005-0000-0000-0000015E0000}"/>
    <cellStyle name="Связанная ячейка 14 7" xfId="6662" xr:uid="{00000000-0005-0000-0000-0000025E0000}"/>
    <cellStyle name="Связанная ячейка 14 8" xfId="6663" xr:uid="{00000000-0005-0000-0000-0000035E0000}"/>
    <cellStyle name="Связанная ячейка 14 9" xfId="6664" xr:uid="{00000000-0005-0000-0000-0000045E0000}"/>
    <cellStyle name="Связанная ячейка 15" xfId="6665" xr:uid="{00000000-0005-0000-0000-0000055E0000}"/>
    <cellStyle name="Связанная ячейка 15 2" xfId="6666" xr:uid="{00000000-0005-0000-0000-0000065E0000}"/>
    <cellStyle name="Связанная ячейка 15 3" xfId="6667" xr:uid="{00000000-0005-0000-0000-0000075E0000}"/>
    <cellStyle name="Связанная ячейка 15 4" xfId="6668" xr:uid="{00000000-0005-0000-0000-0000085E0000}"/>
    <cellStyle name="Связанная ячейка 15 5" xfId="6669" xr:uid="{00000000-0005-0000-0000-0000095E0000}"/>
    <cellStyle name="Связанная ячейка 15 6" xfId="6670" xr:uid="{00000000-0005-0000-0000-00000A5E0000}"/>
    <cellStyle name="Связанная ячейка 15 7" xfId="6671" xr:uid="{00000000-0005-0000-0000-00000B5E0000}"/>
    <cellStyle name="Связанная ячейка 15 8" xfId="6672" xr:uid="{00000000-0005-0000-0000-00000C5E0000}"/>
    <cellStyle name="Связанная ячейка 16" xfId="6673" xr:uid="{00000000-0005-0000-0000-00000D5E0000}"/>
    <cellStyle name="Связанная ячейка 16 2" xfId="6674" xr:uid="{00000000-0005-0000-0000-00000E5E0000}"/>
    <cellStyle name="Связанная ячейка 16 3" xfId="6675" xr:uid="{00000000-0005-0000-0000-00000F5E0000}"/>
    <cellStyle name="Связанная ячейка 16 4" xfId="6676" xr:uid="{00000000-0005-0000-0000-0000105E0000}"/>
    <cellStyle name="Связанная ячейка 16 5" xfId="6677" xr:uid="{00000000-0005-0000-0000-0000115E0000}"/>
    <cellStyle name="Связанная ячейка 16 6" xfId="6678" xr:uid="{00000000-0005-0000-0000-0000125E0000}"/>
    <cellStyle name="Связанная ячейка 16 7" xfId="6679" xr:uid="{00000000-0005-0000-0000-0000135E0000}"/>
    <cellStyle name="Связанная ячейка 16 8" xfId="6680" xr:uid="{00000000-0005-0000-0000-0000145E0000}"/>
    <cellStyle name="Связанная ячейка 17" xfId="6681" xr:uid="{00000000-0005-0000-0000-0000155E0000}"/>
    <cellStyle name="Связанная ячейка 17 2" xfId="6682" xr:uid="{00000000-0005-0000-0000-0000165E0000}"/>
    <cellStyle name="Связанная ячейка 17 3" xfId="6683" xr:uid="{00000000-0005-0000-0000-0000175E0000}"/>
    <cellStyle name="Связанная ячейка 17 4" xfId="6684" xr:uid="{00000000-0005-0000-0000-0000185E0000}"/>
    <cellStyle name="Связанная ячейка 17 5" xfId="6685" xr:uid="{00000000-0005-0000-0000-0000195E0000}"/>
    <cellStyle name="Связанная ячейка 18" xfId="6686" xr:uid="{00000000-0005-0000-0000-00001A5E0000}"/>
    <cellStyle name="Связанная ячейка 18 2" xfId="6687" xr:uid="{00000000-0005-0000-0000-00001B5E0000}"/>
    <cellStyle name="Связанная ячейка 18 3" xfId="6688" xr:uid="{00000000-0005-0000-0000-00001C5E0000}"/>
    <cellStyle name="Связанная ячейка 18 4" xfId="6689" xr:uid="{00000000-0005-0000-0000-00001D5E0000}"/>
    <cellStyle name="Связанная ячейка 18 5" xfId="6690" xr:uid="{00000000-0005-0000-0000-00001E5E0000}"/>
    <cellStyle name="Связанная ячейка 19" xfId="6691" xr:uid="{00000000-0005-0000-0000-00001F5E0000}"/>
    <cellStyle name="Связанная ячейка 19 2" xfId="6692" xr:uid="{00000000-0005-0000-0000-0000205E0000}"/>
    <cellStyle name="Связанная ячейка 19 3" xfId="6693" xr:uid="{00000000-0005-0000-0000-0000215E0000}"/>
    <cellStyle name="Связанная ячейка 19 4" xfId="6694" xr:uid="{00000000-0005-0000-0000-0000225E0000}"/>
    <cellStyle name="Связанная ячейка 19 5" xfId="6695" xr:uid="{00000000-0005-0000-0000-0000235E0000}"/>
    <cellStyle name="Связанная ячейка 2" xfId="6696" xr:uid="{00000000-0005-0000-0000-0000245E0000}"/>
    <cellStyle name="Связанная ячейка 2 10" xfId="6697" xr:uid="{00000000-0005-0000-0000-0000255E0000}"/>
    <cellStyle name="Связанная ячейка 2 2" xfId="6698" xr:uid="{00000000-0005-0000-0000-0000265E0000}"/>
    <cellStyle name="Связанная ячейка 2 3" xfId="6699" xr:uid="{00000000-0005-0000-0000-0000275E0000}"/>
    <cellStyle name="Связанная ячейка 2 4" xfId="6700" xr:uid="{00000000-0005-0000-0000-0000285E0000}"/>
    <cellStyle name="Связанная ячейка 2 5" xfId="6701" xr:uid="{00000000-0005-0000-0000-0000295E0000}"/>
    <cellStyle name="Связанная ячейка 2 6" xfId="6702" xr:uid="{00000000-0005-0000-0000-00002A5E0000}"/>
    <cellStyle name="Связанная ячейка 2 7" xfId="6703" xr:uid="{00000000-0005-0000-0000-00002B5E0000}"/>
    <cellStyle name="Связанная ячейка 2 8" xfId="6704" xr:uid="{00000000-0005-0000-0000-00002C5E0000}"/>
    <cellStyle name="Связанная ячейка 2 9" xfId="6705" xr:uid="{00000000-0005-0000-0000-00002D5E0000}"/>
    <cellStyle name="Связанная ячейка 20" xfId="6706" xr:uid="{00000000-0005-0000-0000-00002E5E0000}"/>
    <cellStyle name="Связанная ячейка 21" xfId="6707" xr:uid="{00000000-0005-0000-0000-00002F5E0000}"/>
    <cellStyle name="Связанная ячейка 22" xfId="6708" xr:uid="{00000000-0005-0000-0000-0000305E0000}"/>
    <cellStyle name="Связанная ячейка 23" xfId="6709" xr:uid="{00000000-0005-0000-0000-0000315E0000}"/>
    <cellStyle name="Связанная ячейка 24" xfId="14656" xr:uid="{00000000-0005-0000-0000-0000325E0000}"/>
    <cellStyle name="Связанная ячейка 3" xfId="6710" xr:uid="{00000000-0005-0000-0000-0000335E0000}"/>
    <cellStyle name="Связанная ячейка 3 10" xfId="6711" xr:uid="{00000000-0005-0000-0000-0000345E0000}"/>
    <cellStyle name="Связанная ячейка 3 2" xfId="6712" xr:uid="{00000000-0005-0000-0000-0000355E0000}"/>
    <cellStyle name="Связанная ячейка 3 3" xfId="6713" xr:uid="{00000000-0005-0000-0000-0000365E0000}"/>
    <cellStyle name="Связанная ячейка 3 4" xfId="6714" xr:uid="{00000000-0005-0000-0000-0000375E0000}"/>
    <cellStyle name="Связанная ячейка 3 5" xfId="6715" xr:uid="{00000000-0005-0000-0000-0000385E0000}"/>
    <cellStyle name="Связанная ячейка 3 6" xfId="6716" xr:uid="{00000000-0005-0000-0000-0000395E0000}"/>
    <cellStyle name="Связанная ячейка 3 7" xfId="6717" xr:uid="{00000000-0005-0000-0000-00003A5E0000}"/>
    <cellStyle name="Связанная ячейка 3 8" xfId="6718" xr:uid="{00000000-0005-0000-0000-00003B5E0000}"/>
    <cellStyle name="Связанная ячейка 3 9" xfId="6719" xr:uid="{00000000-0005-0000-0000-00003C5E0000}"/>
    <cellStyle name="Связанная ячейка 4" xfId="6720" xr:uid="{00000000-0005-0000-0000-00003D5E0000}"/>
    <cellStyle name="Связанная ячейка 4 10" xfId="6721" xr:uid="{00000000-0005-0000-0000-00003E5E0000}"/>
    <cellStyle name="Связанная ячейка 4 2" xfId="6722" xr:uid="{00000000-0005-0000-0000-00003F5E0000}"/>
    <cellStyle name="Связанная ячейка 4 3" xfId="6723" xr:uid="{00000000-0005-0000-0000-0000405E0000}"/>
    <cellStyle name="Связанная ячейка 4 4" xfId="6724" xr:uid="{00000000-0005-0000-0000-0000415E0000}"/>
    <cellStyle name="Связанная ячейка 4 5" xfId="6725" xr:uid="{00000000-0005-0000-0000-0000425E0000}"/>
    <cellStyle name="Связанная ячейка 4 6" xfId="6726" xr:uid="{00000000-0005-0000-0000-0000435E0000}"/>
    <cellStyle name="Связанная ячейка 4 7" xfId="6727" xr:uid="{00000000-0005-0000-0000-0000445E0000}"/>
    <cellStyle name="Связанная ячейка 4 8" xfId="6728" xr:uid="{00000000-0005-0000-0000-0000455E0000}"/>
    <cellStyle name="Связанная ячейка 4 9" xfId="6729" xr:uid="{00000000-0005-0000-0000-0000465E0000}"/>
    <cellStyle name="Связанная ячейка 5" xfId="6730" xr:uid="{00000000-0005-0000-0000-0000475E0000}"/>
    <cellStyle name="Связанная ячейка 5 10" xfId="6731" xr:uid="{00000000-0005-0000-0000-0000485E0000}"/>
    <cellStyle name="Связанная ячейка 5 2" xfId="6732" xr:uid="{00000000-0005-0000-0000-0000495E0000}"/>
    <cellStyle name="Связанная ячейка 5 3" xfId="6733" xr:uid="{00000000-0005-0000-0000-00004A5E0000}"/>
    <cellStyle name="Связанная ячейка 5 4" xfId="6734" xr:uid="{00000000-0005-0000-0000-00004B5E0000}"/>
    <cellStyle name="Связанная ячейка 5 5" xfId="6735" xr:uid="{00000000-0005-0000-0000-00004C5E0000}"/>
    <cellStyle name="Связанная ячейка 5 6" xfId="6736" xr:uid="{00000000-0005-0000-0000-00004D5E0000}"/>
    <cellStyle name="Связанная ячейка 5 7" xfId="6737" xr:uid="{00000000-0005-0000-0000-00004E5E0000}"/>
    <cellStyle name="Связанная ячейка 5 8" xfId="6738" xr:uid="{00000000-0005-0000-0000-00004F5E0000}"/>
    <cellStyle name="Связанная ячейка 5 9" xfId="6739" xr:uid="{00000000-0005-0000-0000-0000505E0000}"/>
    <cellStyle name="Связанная ячейка 6" xfId="6740" xr:uid="{00000000-0005-0000-0000-0000515E0000}"/>
    <cellStyle name="Связанная ячейка 6 10" xfId="6741" xr:uid="{00000000-0005-0000-0000-0000525E0000}"/>
    <cellStyle name="Связанная ячейка 6 2" xfId="6742" xr:uid="{00000000-0005-0000-0000-0000535E0000}"/>
    <cellStyle name="Связанная ячейка 6 3" xfId="6743" xr:uid="{00000000-0005-0000-0000-0000545E0000}"/>
    <cellStyle name="Связанная ячейка 6 4" xfId="6744" xr:uid="{00000000-0005-0000-0000-0000555E0000}"/>
    <cellStyle name="Связанная ячейка 6 5" xfId="6745" xr:uid="{00000000-0005-0000-0000-0000565E0000}"/>
    <cellStyle name="Связанная ячейка 6 6" xfId="6746" xr:uid="{00000000-0005-0000-0000-0000575E0000}"/>
    <cellStyle name="Связанная ячейка 6 7" xfId="6747" xr:uid="{00000000-0005-0000-0000-0000585E0000}"/>
    <cellStyle name="Связанная ячейка 6 8" xfId="6748" xr:uid="{00000000-0005-0000-0000-0000595E0000}"/>
    <cellStyle name="Связанная ячейка 6 9" xfId="6749" xr:uid="{00000000-0005-0000-0000-00005A5E0000}"/>
    <cellStyle name="Связанная ячейка 7" xfId="6750" xr:uid="{00000000-0005-0000-0000-00005B5E0000}"/>
    <cellStyle name="Связанная ячейка 7 10" xfId="6751" xr:uid="{00000000-0005-0000-0000-00005C5E0000}"/>
    <cellStyle name="Связанная ячейка 7 2" xfId="6752" xr:uid="{00000000-0005-0000-0000-00005D5E0000}"/>
    <cellStyle name="Связанная ячейка 7 3" xfId="6753" xr:uid="{00000000-0005-0000-0000-00005E5E0000}"/>
    <cellStyle name="Связанная ячейка 7 4" xfId="6754" xr:uid="{00000000-0005-0000-0000-00005F5E0000}"/>
    <cellStyle name="Связанная ячейка 7 5" xfId="6755" xr:uid="{00000000-0005-0000-0000-0000605E0000}"/>
    <cellStyle name="Связанная ячейка 7 6" xfId="6756" xr:uid="{00000000-0005-0000-0000-0000615E0000}"/>
    <cellStyle name="Связанная ячейка 7 7" xfId="6757" xr:uid="{00000000-0005-0000-0000-0000625E0000}"/>
    <cellStyle name="Связанная ячейка 7 8" xfId="6758" xr:uid="{00000000-0005-0000-0000-0000635E0000}"/>
    <cellStyle name="Связанная ячейка 7 9" xfId="6759" xr:uid="{00000000-0005-0000-0000-0000645E0000}"/>
    <cellStyle name="Связанная ячейка 8" xfId="6760" xr:uid="{00000000-0005-0000-0000-0000655E0000}"/>
    <cellStyle name="Связанная ячейка 8 10" xfId="6761" xr:uid="{00000000-0005-0000-0000-0000665E0000}"/>
    <cellStyle name="Связанная ячейка 8 2" xfId="6762" xr:uid="{00000000-0005-0000-0000-0000675E0000}"/>
    <cellStyle name="Связанная ячейка 8 3" xfId="6763" xr:uid="{00000000-0005-0000-0000-0000685E0000}"/>
    <cellStyle name="Связанная ячейка 8 4" xfId="6764" xr:uid="{00000000-0005-0000-0000-0000695E0000}"/>
    <cellStyle name="Связанная ячейка 8 5" xfId="6765" xr:uid="{00000000-0005-0000-0000-00006A5E0000}"/>
    <cellStyle name="Связанная ячейка 8 6" xfId="6766" xr:uid="{00000000-0005-0000-0000-00006B5E0000}"/>
    <cellStyle name="Связанная ячейка 8 7" xfId="6767" xr:uid="{00000000-0005-0000-0000-00006C5E0000}"/>
    <cellStyle name="Связанная ячейка 8 8" xfId="6768" xr:uid="{00000000-0005-0000-0000-00006D5E0000}"/>
    <cellStyle name="Связанная ячейка 8 9" xfId="6769" xr:uid="{00000000-0005-0000-0000-00006E5E0000}"/>
    <cellStyle name="Связанная ячейка 9" xfId="6770" xr:uid="{00000000-0005-0000-0000-00006F5E0000}"/>
    <cellStyle name="Связанная ячейка 9 10" xfId="6771" xr:uid="{00000000-0005-0000-0000-0000705E0000}"/>
    <cellStyle name="Связанная ячейка 9 2" xfId="6772" xr:uid="{00000000-0005-0000-0000-0000715E0000}"/>
    <cellStyle name="Связанная ячейка 9 3" xfId="6773" xr:uid="{00000000-0005-0000-0000-0000725E0000}"/>
    <cellStyle name="Связанная ячейка 9 4" xfId="6774" xr:uid="{00000000-0005-0000-0000-0000735E0000}"/>
    <cellStyle name="Связанная ячейка 9 5" xfId="6775" xr:uid="{00000000-0005-0000-0000-0000745E0000}"/>
    <cellStyle name="Связанная ячейка 9 6" xfId="6776" xr:uid="{00000000-0005-0000-0000-0000755E0000}"/>
    <cellStyle name="Связанная ячейка 9 7" xfId="6777" xr:uid="{00000000-0005-0000-0000-0000765E0000}"/>
    <cellStyle name="Связанная ячейка 9 8" xfId="6778" xr:uid="{00000000-0005-0000-0000-0000775E0000}"/>
    <cellStyle name="Связанная ячейка 9 9" xfId="6779" xr:uid="{00000000-0005-0000-0000-0000785E0000}"/>
    <cellStyle name="Стиль 1" xfId="82" xr:uid="{00000000-0005-0000-0000-0000795E0000}"/>
    <cellStyle name="Стиль 1 2" xfId="83" xr:uid="{00000000-0005-0000-0000-00007A5E0000}"/>
    <cellStyle name="Стиль 1 3" xfId="128" xr:uid="{00000000-0005-0000-0000-00007B5E0000}"/>
    <cellStyle name="Стиль 10" xfId="84" xr:uid="{00000000-0005-0000-0000-00007C5E0000}"/>
    <cellStyle name="Стиль 10 2" xfId="131" xr:uid="{00000000-0005-0000-0000-00007D5E0000}"/>
    <cellStyle name="Стиль 11" xfId="85" xr:uid="{00000000-0005-0000-0000-00007E5E0000}"/>
    <cellStyle name="Стиль 11 2" xfId="132" xr:uid="{00000000-0005-0000-0000-00007F5E0000}"/>
    <cellStyle name="Стиль 12" xfId="86" xr:uid="{00000000-0005-0000-0000-0000805E0000}"/>
    <cellStyle name="Стиль 12 2" xfId="133" xr:uid="{00000000-0005-0000-0000-0000815E0000}"/>
    <cellStyle name="Стиль 13" xfId="87" xr:uid="{00000000-0005-0000-0000-0000825E0000}"/>
    <cellStyle name="Стиль 13 2" xfId="134" xr:uid="{00000000-0005-0000-0000-0000835E0000}"/>
    <cellStyle name="Стиль 14" xfId="88" xr:uid="{00000000-0005-0000-0000-0000845E0000}"/>
    <cellStyle name="Стиль 14 2" xfId="135" xr:uid="{00000000-0005-0000-0000-0000855E0000}"/>
    <cellStyle name="Стиль 15" xfId="89" xr:uid="{00000000-0005-0000-0000-0000865E0000}"/>
    <cellStyle name="Стиль 15 2" xfId="136" xr:uid="{00000000-0005-0000-0000-0000875E0000}"/>
    <cellStyle name="Стиль 16" xfId="90" xr:uid="{00000000-0005-0000-0000-0000885E0000}"/>
    <cellStyle name="Стиль 16 2" xfId="137" xr:uid="{00000000-0005-0000-0000-0000895E0000}"/>
    <cellStyle name="Стиль 17" xfId="91" xr:uid="{00000000-0005-0000-0000-00008A5E0000}"/>
    <cellStyle name="Стиль 17 2" xfId="138" xr:uid="{00000000-0005-0000-0000-00008B5E0000}"/>
    <cellStyle name="Стиль 18" xfId="92" xr:uid="{00000000-0005-0000-0000-00008C5E0000}"/>
    <cellStyle name="Стиль 19" xfId="93" xr:uid="{00000000-0005-0000-0000-00008D5E0000}"/>
    <cellStyle name="Стиль 19 2" xfId="139" xr:uid="{00000000-0005-0000-0000-00008E5E0000}"/>
    <cellStyle name="Стиль 2" xfId="94" xr:uid="{00000000-0005-0000-0000-00008F5E0000}"/>
    <cellStyle name="Стиль 2 2" xfId="140" xr:uid="{00000000-0005-0000-0000-0000905E0000}"/>
    <cellStyle name="Стиль 20" xfId="95" xr:uid="{00000000-0005-0000-0000-0000915E0000}"/>
    <cellStyle name="Стиль 20 2" xfId="141" xr:uid="{00000000-0005-0000-0000-0000925E0000}"/>
    <cellStyle name="Стиль 21" xfId="96" xr:uid="{00000000-0005-0000-0000-0000935E0000}"/>
    <cellStyle name="Стиль 21 2" xfId="142" xr:uid="{00000000-0005-0000-0000-0000945E0000}"/>
    <cellStyle name="Стиль 22" xfId="97" xr:uid="{00000000-0005-0000-0000-0000955E0000}"/>
    <cellStyle name="Стиль 22 2" xfId="143" xr:uid="{00000000-0005-0000-0000-0000965E0000}"/>
    <cellStyle name="Стиль 23" xfId="98" xr:uid="{00000000-0005-0000-0000-0000975E0000}"/>
    <cellStyle name="Стиль 23 2" xfId="144" xr:uid="{00000000-0005-0000-0000-0000985E0000}"/>
    <cellStyle name="Стиль 24" xfId="99" xr:uid="{00000000-0005-0000-0000-0000995E0000}"/>
    <cellStyle name="Стиль 24 2" xfId="145" xr:uid="{00000000-0005-0000-0000-00009A5E0000}"/>
    <cellStyle name="Стиль 25" xfId="100" xr:uid="{00000000-0005-0000-0000-00009B5E0000}"/>
    <cellStyle name="Стиль 25 2" xfId="146" xr:uid="{00000000-0005-0000-0000-00009C5E0000}"/>
    <cellStyle name="Стиль 26" xfId="101" xr:uid="{00000000-0005-0000-0000-00009D5E0000}"/>
    <cellStyle name="Стиль 26 2" xfId="147" xr:uid="{00000000-0005-0000-0000-00009E5E0000}"/>
    <cellStyle name="Стиль 26 3" xfId="18879" xr:uid="{00000000-0005-0000-0000-00009F5E0000}"/>
    <cellStyle name="Стиль 26 3 2" xfId="24703" xr:uid="{00000000-0005-0000-0000-0000A05E0000}"/>
    <cellStyle name="Стиль 27" xfId="102" xr:uid="{00000000-0005-0000-0000-0000A15E0000}"/>
    <cellStyle name="Стиль 27 2" xfId="148" xr:uid="{00000000-0005-0000-0000-0000A25E0000}"/>
    <cellStyle name="Стиль 28" xfId="103" xr:uid="{00000000-0005-0000-0000-0000A35E0000}"/>
    <cellStyle name="Стиль 28 2" xfId="149" xr:uid="{00000000-0005-0000-0000-0000A45E0000}"/>
    <cellStyle name="Стиль 29" xfId="150" xr:uid="{00000000-0005-0000-0000-0000A55E0000}"/>
    <cellStyle name="Стиль 3" xfId="104" xr:uid="{00000000-0005-0000-0000-0000A65E0000}"/>
    <cellStyle name="Стиль 3 2" xfId="151" xr:uid="{00000000-0005-0000-0000-0000A75E0000}"/>
    <cellStyle name="Стиль 30" xfId="105" xr:uid="{00000000-0005-0000-0000-0000A85E0000}"/>
    <cellStyle name="Стиль 30 2" xfId="18880" xr:uid="{00000000-0005-0000-0000-0000A95E0000}"/>
    <cellStyle name="Стиль 30 2 2" xfId="24704" xr:uid="{00000000-0005-0000-0000-0000AA5E0000}"/>
    <cellStyle name="Стиль 4" xfId="106" xr:uid="{00000000-0005-0000-0000-0000AB5E0000}"/>
    <cellStyle name="Стиль 5" xfId="107" xr:uid="{00000000-0005-0000-0000-0000AC5E0000}"/>
    <cellStyle name="Стиль 5 2" xfId="152" xr:uid="{00000000-0005-0000-0000-0000AD5E0000}"/>
    <cellStyle name="Стиль 6" xfId="108" xr:uid="{00000000-0005-0000-0000-0000AE5E0000}"/>
    <cellStyle name="Стиль 6 2" xfId="153" xr:uid="{00000000-0005-0000-0000-0000AF5E0000}"/>
    <cellStyle name="Стиль 7" xfId="109" xr:uid="{00000000-0005-0000-0000-0000B05E0000}"/>
    <cellStyle name="Стиль 7 2" xfId="154" xr:uid="{00000000-0005-0000-0000-0000B15E0000}"/>
    <cellStyle name="Стиль 71" xfId="155" xr:uid="{00000000-0005-0000-0000-0000B25E0000}"/>
    <cellStyle name="Стиль 8" xfId="110" xr:uid="{00000000-0005-0000-0000-0000B35E0000}"/>
    <cellStyle name="Стиль 8 2" xfId="156" xr:uid="{00000000-0005-0000-0000-0000B45E0000}"/>
    <cellStyle name="Стиль 9" xfId="111" xr:uid="{00000000-0005-0000-0000-0000B55E0000}"/>
    <cellStyle name="Стиль 9 2" xfId="157" xr:uid="{00000000-0005-0000-0000-0000B65E0000}"/>
    <cellStyle name="Стиль jjj" xfId="112" xr:uid="{00000000-0005-0000-0000-0000B75E0000}"/>
    <cellStyle name="Текст предупреждения 10" xfId="6780" xr:uid="{00000000-0005-0000-0000-0000B85E0000}"/>
    <cellStyle name="Текст предупреждения 10 10" xfId="6781" xr:uid="{00000000-0005-0000-0000-0000B95E0000}"/>
    <cellStyle name="Текст предупреждения 10 2" xfId="6782" xr:uid="{00000000-0005-0000-0000-0000BA5E0000}"/>
    <cellStyle name="Текст предупреждения 10 3" xfId="6783" xr:uid="{00000000-0005-0000-0000-0000BB5E0000}"/>
    <cellStyle name="Текст предупреждения 10 4" xfId="6784" xr:uid="{00000000-0005-0000-0000-0000BC5E0000}"/>
    <cellStyle name="Текст предупреждения 10 5" xfId="6785" xr:uid="{00000000-0005-0000-0000-0000BD5E0000}"/>
    <cellStyle name="Текст предупреждения 10 6" xfId="6786" xr:uid="{00000000-0005-0000-0000-0000BE5E0000}"/>
    <cellStyle name="Текст предупреждения 10 7" xfId="6787" xr:uid="{00000000-0005-0000-0000-0000BF5E0000}"/>
    <cellStyle name="Текст предупреждения 10 8" xfId="6788" xr:uid="{00000000-0005-0000-0000-0000C05E0000}"/>
    <cellStyle name="Текст предупреждения 10 9" xfId="6789" xr:uid="{00000000-0005-0000-0000-0000C15E0000}"/>
    <cellStyle name="Текст предупреждения 11" xfId="6790" xr:uid="{00000000-0005-0000-0000-0000C25E0000}"/>
    <cellStyle name="Текст предупреждения 11 10" xfId="6791" xr:uid="{00000000-0005-0000-0000-0000C35E0000}"/>
    <cellStyle name="Текст предупреждения 11 2" xfId="6792" xr:uid="{00000000-0005-0000-0000-0000C45E0000}"/>
    <cellStyle name="Текст предупреждения 11 3" xfId="6793" xr:uid="{00000000-0005-0000-0000-0000C55E0000}"/>
    <cellStyle name="Текст предупреждения 11 4" xfId="6794" xr:uid="{00000000-0005-0000-0000-0000C65E0000}"/>
    <cellStyle name="Текст предупреждения 11 5" xfId="6795" xr:uid="{00000000-0005-0000-0000-0000C75E0000}"/>
    <cellStyle name="Текст предупреждения 11 6" xfId="6796" xr:uid="{00000000-0005-0000-0000-0000C85E0000}"/>
    <cellStyle name="Текст предупреждения 11 7" xfId="6797" xr:uid="{00000000-0005-0000-0000-0000C95E0000}"/>
    <cellStyle name="Текст предупреждения 11 8" xfId="6798" xr:uid="{00000000-0005-0000-0000-0000CA5E0000}"/>
    <cellStyle name="Текст предупреждения 11 9" xfId="6799" xr:uid="{00000000-0005-0000-0000-0000CB5E0000}"/>
    <cellStyle name="Текст предупреждения 12" xfId="6800" xr:uid="{00000000-0005-0000-0000-0000CC5E0000}"/>
    <cellStyle name="Текст предупреждения 12 10" xfId="6801" xr:uid="{00000000-0005-0000-0000-0000CD5E0000}"/>
    <cellStyle name="Текст предупреждения 12 2" xfId="6802" xr:uid="{00000000-0005-0000-0000-0000CE5E0000}"/>
    <cellStyle name="Текст предупреждения 12 3" xfId="6803" xr:uid="{00000000-0005-0000-0000-0000CF5E0000}"/>
    <cellStyle name="Текст предупреждения 12 4" xfId="6804" xr:uid="{00000000-0005-0000-0000-0000D05E0000}"/>
    <cellStyle name="Текст предупреждения 12 5" xfId="6805" xr:uid="{00000000-0005-0000-0000-0000D15E0000}"/>
    <cellStyle name="Текст предупреждения 12 6" xfId="6806" xr:uid="{00000000-0005-0000-0000-0000D25E0000}"/>
    <cellStyle name="Текст предупреждения 12 7" xfId="6807" xr:uid="{00000000-0005-0000-0000-0000D35E0000}"/>
    <cellStyle name="Текст предупреждения 12 8" xfId="6808" xr:uid="{00000000-0005-0000-0000-0000D45E0000}"/>
    <cellStyle name="Текст предупреждения 12 9" xfId="6809" xr:uid="{00000000-0005-0000-0000-0000D55E0000}"/>
    <cellStyle name="Текст предупреждения 13" xfId="6810" xr:uid="{00000000-0005-0000-0000-0000D65E0000}"/>
    <cellStyle name="Текст предупреждения 13 10" xfId="6811" xr:uid="{00000000-0005-0000-0000-0000D75E0000}"/>
    <cellStyle name="Текст предупреждения 13 2" xfId="6812" xr:uid="{00000000-0005-0000-0000-0000D85E0000}"/>
    <cellStyle name="Текст предупреждения 13 3" xfId="6813" xr:uid="{00000000-0005-0000-0000-0000D95E0000}"/>
    <cellStyle name="Текст предупреждения 13 4" xfId="6814" xr:uid="{00000000-0005-0000-0000-0000DA5E0000}"/>
    <cellStyle name="Текст предупреждения 13 5" xfId="6815" xr:uid="{00000000-0005-0000-0000-0000DB5E0000}"/>
    <cellStyle name="Текст предупреждения 13 6" xfId="6816" xr:uid="{00000000-0005-0000-0000-0000DC5E0000}"/>
    <cellStyle name="Текст предупреждения 13 7" xfId="6817" xr:uid="{00000000-0005-0000-0000-0000DD5E0000}"/>
    <cellStyle name="Текст предупреждения 13 8" xfId="6818" xr:uid="{00000000-0005-0000-0000-0000DE5E0000}"/>
    <cellStyle name="Текст предупреждения 13 9" xfId="6819" xr:uid="{00000000-0005-0000-0000-0000DF5E0000}"/>
    <cellStyle name="Текст предупреждения 14" xfId="6820" xr:uid="{00000000-0005-0000-0000-0000E05E0000}"/>
    <cellStyle name="Текст предупреждения 14 10" xfId="6821" xr:uid="{00000000-0005-0000-0000-0000E15E0000}"/>
    <cellStyle name="Текст предупреждения 14 2" xfId="6822" xr:uid="{00000000-0005-0000-0000-0000E25E0000}"/>
    <cellStyle name="Текст предупреждения 14 3" xfId="6823" xr:uid="{00000000-0005-0000-0000-0000E35E0000}"/>
    <cellStyle name="Текст предупреждения 14 4" xfId="6824" xr:uid="{00000000-0005-0000-0000-0000E45E0000}"/>
    <cellStyle name="Текст предупреждения 14 5" xfId="6825" xr:uid="{00000000-0005-0000-0000-0000E55E0000}"/>
    <cellStyle name="Текст предупреждения 14 6" xfId="6826" xr:uid="{00000000-0005-0000-0000-0000E65E0000}"/>
    <cellStyle name="Текст предупреждения 14 7" xfId="6827" xr:uid="{00000000-0005-0000-0000-0000E75E0000}"/>
    <cellStyle name="Текст предупреждения 14 8" xfId="6828" xr:uid="{00000000-0005-0000-0000-0000E85E0000}"/>
    <cellStyle name="Текст предупреждения 14 9" xfId="6829" xr:uid="{00000000-0005-0000-0000-0000E95E0000}"/>
    <cellStyle name="Текст предупреждения 15" xfId="6830" xr:uid="{00000000-0005-0000-0000-0000EA5E0000}"/>
    <cellStyle name="Текст предупреждения 15 2" xfId="6831" xr:uid="{00000000-0005-0000-0000-0000EB5E0000}"/>
    <cellStyle name="Текст предупреждения 15 3" xfId="6832" xr:uid="{00000000-0005-0000-0000-0000EC5E0000}"/>
    <cellStyle name="Текст предупреждения 15 4" xfId="6833" xr:uid="{00000000-0005-0000-0000-0000ED5E0000}"/>
    <cellStyle name="Текст предупреждения 15 5" xfId="6834" xr:uid="{00000000-0005-0000-0000-0000EE5E0000}"/>
    <cellStyle name="Текст предупреждения 15 6" xfId="6835" xr:uid="{00000000-0005-0000-0000-0000EF5E0000}"/>
    <cellStyle name="Текст предупреждения 15 7" xfId="6836" xr:uid="{00000000-0005-0000-0000-0000F05E0000}"/>
    <cellStyle name="Текст предупреждения 15 8" xfId="6837" xr:uid="{00000000-0005-0000-0000-0000F15E0000}"/>
    <cellStyle name="Текст предупреждения 16" xfId="6838" xr:uid="{00000000-0005-0000-0000-0000F25E0000}"/>
    <cellStyle name="Текст предупреждения 16 2" xfId="6839" xr:uid="{00000000-0005-0000-0000-0000F35E0000}"/>
    <cellStyle name="Текст предупреждения 16 3" xfId="6840" xr:uid="{00000000-0005-0000-0000-0000F45E0000}"/>
    <cellStyle name="Текст предупреждения 16 4" xfId="6841" xr:uid="{00000000-0005-0000-0000-0000F55E0000}"/>
    <cellStyle name="Текст предупреждения 16 5" xfId="6842" xr:uid="{00000000-0005-0000-0000-0000F65E0000}"/>
    <cellStyle name="Текст предупреждения 16 6" xfId="6843" xr:uid="{00000000-0005-0000-0000-0000F75E0000}"/>
    <cellStyle name="Текст предупреждения 16 7" xfId="6844" xr:uid="{00000000-0005-0000-0000-0000F85E0000}"/>
    <cellStyle name="Текст предупреждения 16 8" xfId="6845" xr:uid="{00000000-0005-0000-0000-0000F95E0000}"/>
    <cellStyle name="Текст предупреждения 17" xfId="6846" xr:uid="{00000000-0005-0000-0000-0000FA5E0000}"/>
    <cellStyle name="Текст предупреждения 17 2" xfId="6847" xr:uid="{00000000-0005-0000-0000-0000FB5E0000}"/>
    <cellStyle name="Текст предупреждения 17 3" xfId="6848" xr:uid="{00000000-0005-0000-0000-0000FC5E0000}"/>
    <cellStyle name="Текст предупреждения 17 4" xfId="6849" xr:uid="{00000000-0005-0000-0000-0000FD5E0000}"/>
    <cellStyle name="Текст предупреждения 17 5" xfId="6850" xr:uid="{00000000-0005-0000-0000-0000FE5E0000}"/>
    <cellStyle name="Текст предупреждения 18" xfId="6851" xr:uid="{00000000-0005-0000-0000-0000FF5E0000}"/>
    <cellStyle name="Текст предупреждения 18 2" xfId="6852" xr:uid="{00000000-0005-0000-0000-0000005F0000}"/>
    <cellStyle name="Текст предупреждения 18 3" xfId="6853" xr:uid="{00000000-0005-0000-0000-0000015F0000}"/>
    <cellStyle name="Текст предупреждения 18 4" xfId="6854" xr:uid="{00000000-0005-0000-0000-0000025F0000}"/>
    <cellStyle name="Текст предупреждения 18 5" xfId="6855" xr:uid="{00000000-0005-0000-0000-0000035F0000}"/>
    <cellStyle name="Текст предупреждения 19" xfId="6856" xr:uid="{00000000-0005-0000-0000-0000045F0000}"/>
    <cellStyle name="Текст предупреждения 19 2" xfId="6857" xr:uid="{00000000-0005-0000-0000-0000055F0000}"/>
    <cellStyle name="Текст предупреждения 19 3" xfId="6858" xr:uid="{00000000-0005-0000-0000-0000065F0000}"/>
    <cellStyle name="Текст предупреждения 19 4" xfId="6859" xr:uid="{00000000-0005-0000-0000-0000075F0000}"/>
    <cellStyle name="Текст предупреждения 19 5" xfId="6860" xr:uid="{00000000-0005-0000-0000-0000085F0000}"/>
    <cellStyle name="Текст предупреждения 2" xfId="6861" xr:uid="{00000000-0005-0000-0000-0000095F0000}"/>
    <cellStyle name="Текст предупреждения 2 10" xfId="6862" xr:uid="{00000000-0005-0000-0000-00000A5F0000}"/>
    <cellStyle name="Текст предупреждения 2 2" xfId="6863" xr:uid="{00000000-0005-0000-0000-00000B5F0000}"/>
    <cellStyle name="Текст предупреждения 2 3" xfId="6864" xr:uid="{00000000-0005-0000-0000-00000C5F0000}"/>
    <cellStyle name="Текст предупреждения 2 4" xfId="6865" xr:uid="{00000000-0005-0000-0000-00000D5F0000}"/>
    <cellStyle name="Текст предупреждения 2 5" xfId="6866" xr:uid="{00000000-0005-0000-0000-00000E5F0000}"/>
    <cellStyle name="Текст предупреждения 2 6" xfId="6867" xr:uid="{00000000-0005-0000-0000-00000F5F0000}"/>
    <cellStyle name="Текст предупреждения 2 7" xfId="6868" xr:uid="{00000000-0005-0000-0000-0000105F0000}"/>
    <cellStyle name="Текст предупреждения 2 8" xfId="6869" xr:uid="{00000000-0005-0000-0000-0000115F0000}"/>
    <cellStyle name="Текст предупреждения 2 9" xfId="6870" xr:uid="{00000000-0005-0000-0000-0000125F0000}"/>
    <cellStyle name="Текст предупреждения 20" xfId="6871" xr:uid="{00000000-0005-0000-0000-0000135F0000}"/>
    <cellStyle name="Текст предупреждения 21" xfId="6872" xr:uid="{00000000-0005-0000-0000-0000145F0000}"/>
    <cellStyle name="Текст предупреждения 22" xfId="6873" xr:uid="{00000000-0005-0000-0000-0000155F0000}"/>
    <cellStyle name="Текст предупреждения 23" xfId="6874" xr:uid="{00000000-0005-0000-0000-0000165F0000}"/>
    <cellStyle name="Текст предупреждения 24" xfId="14571" xr:uid="{00000000-0005-0000-0000-0000175F0000}"/>
    <cellStyle name="Текст предупреждения 3" xfId="6875" xr:uid="{00000000-0005-0000-0000-0000185F0000}"/>
    <cellStyle name="Текст предупреждения 3 10" xfId="6876" xr:uid="{00000000-0005-0000-0000-0000195F0000}"/>
    <cellStyle name="Текст предупреждения 3 2" xfId="6877" xr:uid="{00000000-0005-0000-0000-00001A5F0000}"/>
    <cellStyle name="Текст предупреждения 3 3" xfId="6878" xr:uid="{00000000-0005-0000-0000-00001B5F0000}"/>
    <cellStyle name="Текст предупреждения 3 4" xfId="6879" xr:uid="{00000000-0005-0000-0000-00001C5F0000}"/>
    <cellStyle name="Текст предупреждения 3 5" xfId="6880" xr:uid="{00000000-0005-0000-0000-00001D5F0000}"/>
    <cellStyle name="Текст предупреждения 3 6" xfId="6881" xr:uid="{00000000-0005-0000-0000-00001E5F0000}"/>
    <cellStyle name="Текст предупреждения 3 7" xfId="6882" xr:uid="{00000000-0005-0000-0000-00001F5F0000}"/>
    <cellStyle name="Текст предупреждения 3 8" xfId="6883" xr:uid="{00000000-0005-0000-0000-0000205F0000}"/>
    <cellStyle name="Текст предупреждения 3 9" xfId="6884" xr:uid="{00000000-0005-0000-0000-0000215F0000}"/>
    <cellStyle name="Текст предупреждения 4" xfId="6885" xr:uid="{00000000-0005-0000-0000-0000225F0000}"/>
    <cellStyle name="Текст предупреждения 4 10" xfId="6886" xr:uid="{00000000-0005-0000-0000-0000235F0000}"/>
    <cellStyle name="Текст предупреждения 4 2" xfId="6887" xr:uid="{00000000-0005-0000-0000-0000245F0000}"/>
    <cellStyle name="Текст предупреждения 4 3" xfId="6888" xr:uid="{00000000-0005-0000-0000-0000255F0000}"/>
    <cellStyle name="Текст предупреждения 4 4" xfId="6889" xr:uid="{00000000-0005-0000-0000-0000265F0000}"/>
    <cellStyle name="Текст предупреждения 4 5" xfId="6890" xr:uid="{00000000-0005-0000-0000-0000275F0000}"/>
    <cellStyle name="Текст предупреждения 4 6" xfId="6891" xr:uid="{00000000-0005-0000-0000-0000285F0000}"/>
    <cellStyle name="Текст предупреждения 4 7" xfId="6892" xr:uid="{00000000-0005-0000-0000-0000295F0000}"/>
    <cellStyle name="Текст предупреждения 4 8" xfId="6893" xr:uid="{00000000-0005-0000-0000-00002A5F0000}"/>
    <cellStyle name="Текст предупреждения 4 9" xfId="6894" xr:uid="{00000000-0005-0000-0000-00002B5F0000}"/>
    <cellStyle name="Текст предупреждения 5" xfId="6895" xr:uid="{00000000-0005-0000-0000-00002C5F0000}"/>
    <cellStyle name="Текст предупреждения 5 10" xfId="6896" xr:uid="{00000000-0005-0000-0000-00002D5F0000}"/>
    <cellStyle name="Текст предупреждения 5 2" xfId="6897" xr:uid="{00000000-0005-0000-0000-00002E5F0000}"/>
    <cellStyle name="Текст предупреждения 5 3" xfId="6898" xr:uid="{00000000-0005-0000-0000-00002F5F0000}"/>
    <cellStyle name="Текст предупреждения 5 4" xfId="6899" xr:uid="{00000000-0005-0000-0000-0000305F0000}"/>
    <cellStyle name="Текст предупреждения 5 5" xfId="6900" xr:uid="{00000000-0005-0000-0000-0000315F0000}"/>
    <cellStyle name="Текст предупреждения 5 6" xfId="6901" xr:uid="{00000000-0005-0000-0000-0000325F0000}"/>
    <cellStyle name="Текст предупреждения 5 7" xfId="6902" xr:uid="{00000000-0005-0000-0000-0000335F0000}"/>
    <cellStyle name="Текст предупреждения 5 8" xfId="6903" xr:uid="{00000000-0005-0000-0000-0000345F0000}"/>
    <cellStyle name="Текст предупреждения 5 9" xfId="6904" xr:uid="{00000000-0005-0000-0000-0000355F0000}"/>
    <cellStyle name="Текст предупреждения 6" xfId="6905" xr:uid="{00000000-0005-0000-0000-0000365F0000}"/>
    <cellStyle name="Текст предупреждения 6 10" xfId="6906" xr:uid="{00000000-0005-0000-0000-0000375F0000}"/>
    <cellStyle name="Текст предупреждения 6 2" xfId="6907" xr:uid="{00000000-0005-0000-0000-0000385F0000}"/>
    <cellStyle name="Текст предупреждения 6 3" xfId="6908" xr:uid="{00000000-0005-0000-0000-0000395F0000}"/>
    <cellStyle name="Текст предупреждения 6 4" xfId="6909" xr:uid="{00000000-0005-0000-0000-00003A5F0000}"/>
    <cellStyle name="Текст предупреждения 6 5" xfId="6910" xr:uid="{00000000-0005-0000-0000-00003B5F0000}"/>
    <cellStyle name="Текст предупреждения 6 6" xfId="6911" xr:uid="{00000000-0005-0000-0000-00003C5F0000}"/>
    <cellStyle name="Текст предупреждения 6 7" xfId="6912" xr:uid="{00000000-0005-0000-0000-00003D5F0000}"/>
    <cellStyle name="Текст предупреждения 6 8" xfId="6913" xr:uid="{00000000-0005-0000-0000-00003E5F0000}"/>
    <cellStyle name="Текст предупреждения 6 9" xfId="6914" xr:uid="{00000000-0005-0000-0000-00003F5F0000}"/>
    <cellStyle name="Текст предупреждения 7" xfId="6915" xr:uid="{00000000-0005-0000-0000-0000405F0000}"/>
    <cellStyle name="Текст предупреждения 7 10" xfId="6916" xr:uid="{00000000-0005-0000-0000-0000415F0000}"/>
    <cellStyle name="Текст предупреждения 7 2" xfId="6917" xr:uid="{00000000-0005-0000-0000-0000425F0000}"/>
    <cellStyle name="Текст предупреждения 7 3" xfId="6918" xr:uid="{00000000-0005-0000-0000-0000435F0000}"/>
    <cellStyle name="Текст предупреждения 7 4" xfId="6919" xr:uid="{00000000-0005-0000-0000-0000445F0000}"/>
    <cellStyle name="Текст предупреждения 7 5" xfId="6920" xr:uid="{00000000-0005-0000-0000-0000455F0000}"/>
    <cellStyle name="Текст предупреждения 7 6" xfId="6921" xr:uid="{00000000-0005-0000-0000-0000465F0000}"/>
    <cellStyle name="Текст предупреждения 7 7" xfId="6922" xr:uid="{00000000-0005-0000-0000-0000475F0000}"/>
    <cellStyle name="Текст предупреждения 7 8" xfId="6923" xr:uid="{00000000-0005-0000-0000-0000485F0000}"/>
    <cellStyle name="Текст предупреждения 7 9" xfId="6924" xr:uid="{00000000-0005-0000-0000-0000495F0000}"/>
    <cellStyle name="Текст предупреждения 8" xfId="6925" xr:uid="{00000000-0005-0000-0000-00004A5F0000}"/>
    <cellStyle name="Текст предупреждения 8 10" xfId="6926" xr:uid="{00000000-0005-0000-0000-00004B5F0000}"/>
    <cellStyle name="Текст предупреждения 8 2" xfId="6927" xr:uid="{00000000-0005-0000-0000-00004C5F0000}"/>
    <cellStyle name="Текст предупреждения 8 3" xfId="6928" xr:uid="{00000000-0005-0000-0000-00004D5F0000}"/>
    <cellStyle name="Текст предупреждения 8 4" xfId="6929" xr:uid="{00000000-0005-0000-0000-00004E5F0000}"/>
    <cellStyle name="Текст предупреждения 8 5" xfId="6930" xr:uid="{00000000-0005-0000-0000-00004F5F0000}"/>
    <cellStyle name="Текст предупреждения 8 6" xfId="6931" xr:uid="{00000000-0005-0000-0000-0000505F0000}"/>
    <cellStyle name="Текст предупреждения 8 7" xfId="6932" xr:uid="{00000000-0005-0000-0000-0000515F0000}"/>
    <cellStyle name="Текст предупреждения 8 8" xfId="6933" xr:uid="{00000000-0005-0000-0000-0000525F0000}"/>
    <cellStyle name="Текст предупреждения 8 9" xfId="6934" xr:uid="{00000000-0005-0000-0000-0000535F0000}"/>
    <cellStyle name="Текст предупреждения 9" xfId="6935" xr:uid="{00000000-0005-0000-0000-0000545F0000}"/>
    <cellStyle name="Текст предупреждения 9 10" xfId="6936" xr:uid="{00000000-0005-0000-0000-0000555F0000}"/>
    <cellStyle name="Текст предупреждения 9 2" xfId="6937" xr:uid="{00000000-0005-0000-0000-0000565F0000}"/>
    <cellStyle name="Текст предупреждения 9 3" xfId="6938" xr:uid="{00000000-0005-0000-0000-0000575F0000}"/>
    <cellStyle name="Текст предупреждения 9 4" xfId="6939" xr:uid="{00000000-0005-0000-0000-0000585F0000}"/>
    <cellStyle name="Текст предупреждения 9 5" xfId="6940" xr:uid="{00000000-0005-0000-0000-0000595F0000}"/>
    <cellStyle name="Текст предупреждения 9 6" xfId="6941" xr:uid="{00000000-0005-0000-0000-00005A5F0000}"/>
    <cellStyle name="Текст предупреждения 9 7" xfId="6942" xr:uid="{00000000-0005-0000-0000-00005B5F0000}"/>
    <cellStyle name="Текст предупреждения 9 8" xfId="6943" xr:uid="{00000000-0005-0000-0000-00005C5F0000}"/>
    <cellStyle name="Текст предупреждения 9 9" xfId="6944" xr:uid="{00000000-0005-0000-0000-00005D5F0000}"/>
    <cellStyle name="Финансовый" xfId="113" builtinId="3"/>
    <cellStyle name="Финансовый [0]" xfId="129" builtinId="6"/>
    <cellStyle name="Финансовый [0] 2" xfId="166" xr:uid="{00000000-0005-0000-0000-0000605F0000}"/>
    <cellStyle name="Финансовый [0] 2 2" xfId="16431" xr:uid="{00000000-0005-0000-0000-0000615F0000}"/>
    <cellStyle name="Финансовый [0] 2 2 2" xfId="22255" xr:uid="{00000000-0005-0000-0000-0000625F0000}"/>
    <cellStyle name="Финансовый [0] 2 3" xfId="18883" xr:uid="{00000000-0005-0000-0000-0000635F0000}"/>
    <cellStyle name="Финансовый [0] 3" xfId="18882" xr:uid="{00000000-0005-0000-0000-0000645F0000}"/>
    <cellStyle name="Финансовый 10" xfId="114" xr:uid="{00000000-0005-0000-0000-0000655F0000}"/>
    <cellStyle name="Финансовый 11" xfId="165" xr:uid="{00000000-0005-0000-0000-0000665F0000}"/>
    <cellStyle name="Финансовый 12" xfId="173" xr:uid="{00000000-0005-0000-0000-0000675F0000}"/>
    <cellStyle name="Финансовый 13" xfId="182" xr:uid="{00000000-0005-0000-0000-0000685F0000}"/>
    <cellStyle name="Финансовый 14" xfId="185" xr:uid="{00000000-0005-0000-0000-0000695F0000}"/>
    <cellStyle name="Финансовый 15" xfId="191" xr:uid="{00000000-0005-0000-0000-00006A5F0000}"/>
    <cellStyle name="Финансовый 16" xfId="207" xr:uid="{00000000-0005-0000-0000-00006B5F0000}"/>
    <cellStyle name="Финансовый 17" xfId="213" xr:uid="{00000000-0005-0000-0000-00006C5F0000}"/>
    <cellStyle name="Финансовый 18" xfId="220" xr:uid="{00000000-0005-0000-0000-00006D5F0000}"/>
    <cellStyle name="Финансовый 19" xfId="234" xr:uid="{00000000-0005-0000-0000-00006E5F0000}"/>
    <cellStyle name="Финансовый 2" xfId="115" xr:uid="{00000000-0005-0000-0000-00006F5F0000}"/>
    <cellStyle name="Финансовый 2 2" xfId="210" xr:uid="{00000000-0005-0000-0000-0000705F0000}"/>
    <cellStyle name="Финансовый 2 2 2" xfId="13967" xr:uid="{00000000-0005-0000-0000-0000715F0000}"/>
    <cellStyle name="Финансовый 2 2 3" xfId="16439" xr:uid="{00000000-0005-0000-0000-0000725F0000}"/>
    <cellStyle name="Финансовый 2 2 3 2" xfId="22263" xr:uid="{00000000-0005-0000-0000-0000735F0000}"/>
    <cellStyle name="Финансовый 2 2 4" xfId="18892" xr:uid="{00000000-0005-0000-0000-0000745F0000}"/>
    <cellStyle name="Финансовый 2 3" xfId="13306" xr:uid="{00000000-0005-0000-0000-0000755F0000}"/>
    <cellStyle name="Финансовый 2 3 2" xfId="13985" xr:uid="{00000000-0005-0000-0000-0000765F0000}"/>
    <cellStyle name="Финансовый 2 3 2 2" xfId="19893" xr:uid="{00000000-0005-0000-0000-0000775F0000}"/>
    <cellStyle name="Финансовый 2 3 3" xfId="19248" xr:uid="{00000000-0005-0000-0000-0000785F0000}"/>
    <cellStyle name="Финансовый 2 4" xfId="13307" xr:uid="{00000000-0005-0000-0000-0000795F0000}"/>
    <cellStyle name="Финансовый 2 4 2" xfId="19249" xr:uid="{00000000-0005-0000-0000-00007A5F0000}"/>
    <cellStyle name="Финансовый 2 5" xfId="13960" xr:uid="{00000000-0005-0000-0000-00007B5F0000}"/>
    <cellStyle name="Финансовый 2 5 2" xfId="19892" xr:uid="{00000000-0005-0000-0000-00007C5F0000}"/>
    <cellStyle name="Финансовый 2 6" xfId="24720" xr:uid="{00000000-0005-0000-0000-00007D5F0000}"/>
    <cellStyle name="Финансовый 20" xfId="235" xr:uid="{00000000-0005-0000-0000-00007E5F0000}"/>
    <cellStyle name="Финансовый 21" xfId="262" xr:uid="{00000000-0005-0000-0000-00007F5F0000}"/>
    <cellStyle name="Финансовый 22" xfId="308" xr:uid="{00000000-0005-0000-0000-0000805F0000}"/>
    <cellStyle name="Финансовый 23" xfId="13056" xr:uid="{00000000-0005-0000-0000-0000815F0000}"/>
    <cellStyle name="Финансовый 24" xfId="13196" xr:uid="{00000000-0005-0000-0000-0000825F0000}"/>
    <cellStyle name="Финансовый 25" xfId="13312" xr:uid="{00000000-0005-0000-0000-0000835F0000}"/>
    <cellStyle name="Финансовый 25 2" xfId="19251" xr:uid="{00000000-0005-0000-0000-0000845F0000}"/>
    <cellStyle name="Финансовый 26" xfId="13311" xr:uid="{00000000-0005-0000-0000-0000855F0000}"/>
    <cellStyle name="Финансовый 26 2" xfId="19250" xr:uid="{00000000-0005-0000-0000-0000865F0000}"/>
    <cellStyle name="Финансовый 27" xfId="13313" xr:uid="{00000000-0005-0000-0000-0000875F0000}"/>
    <cellStyle name="Финансовый 27 2" xfId="19252" xr:uid="{00000000-0005-0000-0000-0000885F0000}"/>
    <cellStyle name="Финансовый 28" xfId="13314" xr:uid="{00000000-0005-0000-0000-0000895F0000}"/>
    <cellStyle name="Финансовый 28 2" xfId="19253" xr:uid="{00000000-0005-0000-0000-00008A5F0000}"/>
    <cellStyle name="Финансовый 29" xfId="13315" xr:uid="{00000000-0005-0000-0000-00008B5F0000}"/>
    <cellStyle name="Финансовый 29 2" xfId="19254" xr:uid="{00000000-0005-0000-0000-00008C5F0000}"/>
    <cellStyle name="Финансовый 3" xfId="116" xr:uid="{00000000-0005-0000-0000-00008D5F0000}"/>
    <cellStyle name="Финансовый 3 2" xfId="117" xr:uid="{00000000-0005-0000-0000-00008E5F0000}"/>
    <cellStyle name="Финансовый 30" xfId="13958" xr:uid="{00000000-0005-0000-0000-00008F5F0000}"/>
    <cellStyle name="Финансовый 31" xfId="13987" xr:uid="{00000000-0005-0000-0000-0000905F0000}"/>
    <cellStyle name="Финансовый 32" xfId="13988" xr:uid="{00000000-0005-0000-0000-0000915F0000}"/>
    <cellStyle name="Финансовый 33" xfId="13989" xr:uid="{00000000-0005-0000-0000-0000925F0000}"/>
    <cellStyle name="Финансовый 34" xfId="13990" xr:uid="{00000000-0005-0000-0000-0000935F0000}"/>
    <cellStyle name="Финансовый 35" xfId="13991" xr:uid="{00000000-0005-0000-0000-0000945F0000}"/>
    <cellStyle name="Финансовый 36" xfId="13992" xr:uid="{00000000-0005-0000-0000-0000955F0000}"/>
    <cellStyle name="Финансовый 37" xfId="13993" xr:uid="{00000000-0005-0000-0000-0000965F0000}"/>
    <cellStyle name="Финансовый 38" xfId="13994" xr:uid="{00000000-0005-0000-0000-0000975F0000}"/>
    <cellStyle name="Финансовый 39" xfId="13996" xr:uid="{00000000-0005-0000-0000-0000985F0000}"/>
    <cellStyle name="Финансовый 4" xfId="118" xr:uid="{00000000-0005-0000-0000-0000995F0000}"/>
    <cellStyle name="Финансовый 4 2" xfId="119" xr:uid="{00000000-0005-0000-0000-00009A5F0000}"/>
    <cellStyle name="Финансовый 40" xfId="13995" xr:uid="{00000000-0005-0000-0000-00009B5F0000}"/>
    <cellStyle name="Финансовый 41" xfId="13321" xr:uid="{00000000-0005-0000-0000-00009C5F0000}"/>
    <cellStyle name="Финансовый 42" xfId="13662" xr:uid="{00000000-0005-0000-0000-00009D5F0000}"/>
    <cellStyle name="Финансовый 43" xfId="13668" xr:uid="{00000000-0005-0000-0000-00009E5F0000}"/>
    <cellStyle name="Финансовый 44" xfId="14503" xr:uid="{00000000-0005-0000-0000-00009F5F0000}"/>
    <cellStyle name="Финансовый 45" xfId="14648" xr:uid="{00000000-0005-0000-0000-0000A05F0000}"/>
    <cellStyle name="Финансовый 46" xfId="14644" xr:uid="{00000000-0005-0000-0000-0000A15F0000}"/>
    <cellStyle name="Финансовый 47" xfId="14646" xr:uid="{00000000-0005-0000-0000-0000A25F0000}"/>
    <cellStyle name="Финансовый 48" xfId="14647" xr:uid="{00000000-0005-0000-0000-0000A35F0000}"/>
    <cellStyle name="Финансовый 49" xfId="14642" xr:uid="{00000000-0005-0000-0000-0000A45F0000}"/>
    <cellStyle name="Финансовый 5" xfId="120" xr:uid="{00000000-0005-0000-0000-0000A55F0000}"/>
    <cellStyle name="Финансовый 5 2" xfId="121" xr:uid="{00000000-0005-0000-0000-0000A65F0000}"/>
    <cellStyle name="Финансовый 50" xfId="14637" xr:uid="{00000000-0005-0000-0000-0000A75F0000}"/>
    <cellStyle name="Финансовый 51" xfId="14639" xr:uid="{00000000-0005-0000-0000-0000A85F0000}"/>
    <cellStyle name="Финансовый 52" xfId="14638" xr:uid="{00000000-0005-0000-0000-0000A95F0000}"/>
    <cellStyle name="Финансовый 53" xfId="14640" xr:uid="{00000000-0005-0000-0000-0000AA5F0000}"/>
    <cellStyle name="Финансовый 54" xfId="14643" xr:uid="{00000000-0005-0000-0000-0000AB5F0000}"/>
    <cellStyle name="Финансовый 55" xfId="14636" xr:uid="{00000000-0005-0000-0000-0000AC5F0000}"/>
    <cellStyle name="Финансовый 56" xfId="14587" xr:uid="{00000000-0005-0000-0000-0000AD5F0000}"/>
    <cellStyle name="Финансовый 57" xfId="14641" xr:uid="{00000000-0005-0000-0000-0000AE5F0000}"/>
    <cellStyle name="Финансовый 58" xfId="14585" xr:uid="{00000000-0005-0000-0000-0000AF5F0000}"/>
    <cellStyle name="Финансовый 59" xfId="14645" xr:uid="{00000000-0005-0000-0000-0000B05F0000}"/>
    <cellStyle name="Финансовый 6" xfId="122" xr:uid="{00000000-0005-0000-0000-0000B15F0000}"/>
    <cellStyle name="Финансовый 60" xfId="14586" xr:uid="{00000000-0005-0000-0000-0000B25F0000}"/>
    <cellStyle name="Финансовый 61" xfId="14584" xr:uid="{00000000-0005-0000-0000-0000B35F0000}"/>
    <cellStyle name="Финансовый 62" xfId="14667" xr:uid="{00000000-0005-0000-0000-0000B45F0000}"/>
    <cellStyle name="Финансовый 63" xfId="14581" xr:uid="{00000000-0005-0000-0000-0000B55F0000}"/>
    <cellStyle name="Финансовый 63 2" xfId="20467" xr:uid="{00000000-0005-0000-0000-0000B65F0000}"/>
    <cellStyle name="Финансовый 64" xfId="14654" xr:uid="{00000000-0005-0000-0000-0000B75F0000}"/>
    <cellStyle name="Финансовый 64 2" xfId="20521" xr:uid="{00000000-0005-0000-0000-0000B85F0000}"/>
    <cellStyle name="Финансовый 65" xfId="14653" xr:uid="{00000000-0005-0000-0000-0000B95F0000}"/>
    <cellStyle name="Финансовый 65 2" xfId="20520" xr:uid="{00000000-0005-0000-0000-0000BA5F0000}"/>
    <cellStyle name="Финансовый 66" xfId="14681" xr:uid="{00000000-0005-0000-0000-0000BB5F0000}"/>
    <cellStyle name="Финансовый 66 2" xfId="20522" xr:uid="{00000000-0005-0000-0000-0000BC5F0000}"/>
    <cellStyle name="Финансовый 67" xfId="14652" xr:uid="{00000000-0005-0000-0000-0000BD5F0000}"/>
    <cellStyle name="Финансовый 67 2" xfId="20519" xr:uid="{00000000-0005-0000-0000-0000BE5F0000}"/>
    <cellStyle name="Финансовый 68" xfId="14570" xr:uid="{00000000-0005-0000-0000-0000BF5F0000}"/>
    <cellStyle name="Финансовый 68 2" xfId="20466" xr:uid="{00000000-0005-0000-0000-0000C05F0000}"/>
    <cellStyle name="Финансовый 69" xfId="14567" xr:uid="{00000000-0005-0000-0000-0000C15F0000}"/>
    <cellStyle name="Финансовый 69 2" xfId="20463" xr:uid="{00000000-0005-0000-0000-0000C25F0000}"/>
    <cellStyle name="Финансовый 7" xfId="123" xr:uid="{00000000-0005-0000-0000-0000C35F0000}"/>
    <cellStyle name="Финансовый 70" xfId="14569" xr:uid="{00000000-0005-0000-0000-0000C45F0000}"/>
    <cellStyle name="Финансовый 70 2" xfId="20465" xr:uid="{00000000-0005-0000-0000-0000C55F0000}"/>
    <cellStyle name="Финансовый 71" xfId="14682" xr:uid="{00000000-0005-0000-0000-0000C65F0000}"/>
    <cellStyle name="Финансовый 71 2" xfId="20523" xr:uid="{00000000-0005-0000-0000-0000C75F0000}"/>
    <cellStyle name="Финансовый 72" xfId="14697" xr:uid="{00000000-0005-0000-0000-0000C85F0000}"/>
    <cellStyle name="Финансовый 72 2" xfId="20525" xr:uid="{00000000-0005-0000-0000-0000C95F0000}"/>
    <cellStyle name="Финансовый 73" xfId="14651" xr:uid="{00000000-0005-0000-0000-0000CA5F0000}"/>
    <cellStyle name="Финансовый 73 2" xfId="20518" xr:uid="{00000000-0005-0000-0000-0000CB5F0000}"/>
    <cellStyle name="Финансовый 74" xfId="14568" xr:uid="{00000000-0005-0000-0000-0000CC5F0000}"/>
    <cellStyle name="Финансовый 74 2" xfId="20464" xr:uid="{00000000-0005-0000-0000-0000CD5F0000}"/>
    <cellStyle name="Финансовый 75" xfId="14650" xr:uid="{00000000-0005-0000-0000-0000CE5F0000}"/>
    <cellStyle name="Финансовый 75 2" xfId="20517" xr:uid="{00000000-0005-0000-0000-0000CF5F0000}"/>
    <cellStyle name="Финансовый 76" xfId="14565" xr:uid="{00000000-0005-0000-0000-0000D05F0000}"/>
    <cellStyle name="Финансовый 76 2" xfId="20461" xr:uid="{00000000-0005-0000-0000-0000D15F0000}"/>
    <cellStyle name="Финансовый 77" xfId="14566" xr:uid="{00000000-0005-0000-0000-0000D25F0000}"/>
    <cellStyle name="Финансовый 77 2" xfId="20462" xr:uid="{00000000-0005-0000-0000-0000D35F0000}"/>
    <cellStyle name="Финансовый 78" xfId="14649" xr:uid="{00000000-0005-0000-0000-0000D45F0000}"/>
    <cellStyle name="Финансовый 78 2" xfId="20516" xr:uid="{00000000-0005-0000-0000-0000D55F0000}"/>
    <cellStyle name="Финансовый 79" xfId="14683" xr:uid="{00000000-0005-0000-0000-0000D65F0000}"/>
    <cellStyle name="Финансовый 79 2" xfId="20524" xr:uid="{00000000-0005-0000-0000-0000D75F0000}"/>
    <cellStyle name="Финансовый 8" xfId="124" xr:uid="{00000000-0005-0000-0000-0000D85F0000}"/>
    <cellStyle name="Финансовый 80" xfId="14952" xr:uid="{00000000-0005-0000-0000-0000D95F0000}"/>
    <cellStyle name="Финансовый 81" xfId="16495" xr:uid="{00000000-0005-0000-0000-0000DA5F0000}"/>
    <cellStyle name="Финансовый 81 2" xfId="22319" xr:uid="{00000000-0005-0000-0000-0000DB5F0000}"/>
    <cellStyle name="Финансовый 82" xfId="17008" xr:uid="{00000000-0005-0000-0000-0000DC5F0000}"/>
    <cellStyle name="Финансовый 82 2" xfId="22832" xr:uid="{00000000-0005-0000-0000-0000DD5F0000}"/>
    <cellStyle name="Финансовый 83" xfId="17508" xr:uid="{00000000-0005-0000-0000-0000DE5F0000}"/>
    <cellStyle name="Финансовый 83 2" xfId="23332" xr:uid="{00000000-0005-0000-0000-0000DF5F0000}"/>
    <cellStyle name="Финансовый 84" xfId="17965" xr:uid="{00000000-0005-0000-0000-0000E05F0000}"/>
    <cellStyle name="Финансовый 84 2" xfId="23789" xr:uid="{00000000-0005-0000-0000-0000E15F0000}"/>
    <cellStyle name="Финансовый 85" xfId="18422" xr:uid="{00000000-0005-0000-0000-0000E25F0000}"/>
    <cellStyle name="Финансовый 85 2" xfId="24246" xr:uid="{00000000-0005-0000-0000-0000E35F0000}"/>
    <cellStyle name="Финансовый 86" xfId="18881" xr:uid="{00000000-0005-0000-0000-0000E45F0000}"/>
    <cellStyle name="Финансовый 87" xfId="24714" xr:uid="{00000000-0005-0000-0000-0000E55F0000}"/>
    <cellStyle name="Финансовый 88" xfId="24719" xr:uid="{00000000-0005-0000-0000-0000E65F0000}"/>
    <cellStyle name="Финансовый 89" xfId="24711" xr:uid="{00000000-0005-0000-0000-0000E75F0000}"/>
    <cellStyle name="Финансовый 9" xfId="125" xr:uid="{00000000-0005-0000-0000-0000E85F0000}"/>
    <cellStyle name="Финансовый 90" xfId="24721" xr:uid="{00000000-0005-0000-0000-0000E95F0000}"/>
    <cellStyle name="Финансовый 91" xfId="24716" xr:uid="{00000000-0005-0000-0000-0000EA5F0000}"/>
    <cellStyle name="Хороший 10" xfId="6945" xr:uid="{00000000-0005-0000-0000-0000EB5F0000}"/>
    <cellStyle name="Хороший 10 10" xfId="6946" xr:uid="{00000000-0005-0000-0000-0000EC5F0000}"/>
    <cellStyle name="Хороший 10 2" xfId="6947" xr:uid="{00000000-0005-0000-0000-0000ED5F0000}"/>
    <cellStyle name="Хороший 10 3" xfId="6948" xr:uid="{00000000-0005-0000-0000-0000EE5F0000}"/>
    <cellStyle name="Хороший 10 4" xfId="6949" xr:uid="{00000000-0005-0000-0000-0000EF5F0000}"/>
    <cellStyle name="Хороший 10 5" xfId="6950" xr:uid="{00000000-0005-0000-0000-0000F05F0000}"/>
    <cellStyle name="Хороший 10 6" xfId="6951" xr:uid="{00000000-0005-0000-0000-0000F15F0000}"/>
    <cellStyle name="Хороший 10 7" xfId="6952" xr:uid="{00000000-0005-0000-0000-0000F25F0000}"/>
    <cellStyle name="Хороший 10 8" xfId="6953" xr:uid="{00000000-0005-0000-0000-0000F35F0000}"/>
    <cellStyle name="Хороший 10 9" xfId="6954" xr:uid="{00000000-0005-0000-0000-0000F45F0000}"/>
    <cellStyle name="Хороший 11" xfId="6955" xr:uid="{00000000-0005-0000-0000-0000F55F0000}"/>
    <cellStyle name="Хороший 11 10" xfId="6956" xr:uid="{00000000-0005-0000-0000-0000F65F0000}"/>
    <cellStyle name="Хороший 11 2" xfId="6957" xr:uid="{00000000-0005-0000-0000-0000F75F0000}"/>
    <cellStyle name="Хороший 11 3" xfId="6958" xr:uid="{00000000-0005-0000-0000-0000F85F0000}"/>
    <cellStyle name="Хороший 11 4" xfId="6959" xr:uid="{00000000-0005-0000-0000-0000F95F0000}"/>
    <cellStyle name="Хороший 11 5" xfId="6960" xr:uid="{00000000-0005-0000-0000-0000FA5F0000}"/>
    <cellStyle name="Хороший 11 6" xfId="6961" xr:uid="{00000000-0005-0000-0000-0000FB5F0000}"/>
    <cellStyle name="Хороший 11 7" xfId="6962" xr:uid="{00000000-0005-0000-0000-0000FC5F0000}"/>
    <cellStyle name="Хороший 11 8" xfId="6963" xr:uid="{00000000-0005-0000-0000-0000FD5F0000}"/>
    <cellStyle name="Хороший 11 9" xfId="6964" xr:uid="{00000000-0005-0000-0000-0000FE5F0000}"/>
    <cellStyle name="Хороший 12" xfId="6965" xr:uid="{00000000-0005-0000-0000-0000FF5F0000}"/>
    <cellStyle name="Хороший 12 10" xfId="6966" xr:uid="{00000000-0005-0000-0000-000000600000}"/>
    <cellStyle name="Хороший 12 2" xfId="6967" xr:uid="{00000000-0005-0000-0000-000001600000}"/>
    <cellStyle name="Хороший 12 3" xfId="6968" xr:uid="{00000000-0005-0000-0000-000002600000}"/>
    <cellStyle name="Хороший 12 4" xfId="6969" xr:uid="{00000000-0005-0000-0000-000003600000}"/>
    <cellStyle name="Хороший 12 5" xfId="6970" xr:uid="{00000000-0005-0000-0000-000004600000}"/>
    <cellStyle name="Хороший 12 6" xfId="6971" xr:uid="{00000000-0005-0000-0000-000005600000}"/>
    <cellStyle name="Хороший 12 7" xfId="6972" xr:uid="{00000000-0005-0000-0000-000006600000}"/>
    <cellStyle name="Хороший 12 8" xfId="6973" xr:uid="{00000000-0005-0000-0000-000007600000}"/>
    <cellStyle name="Хороший 12 9" xfId="6974" xr:uid="{00000000-0005-0000-0000-000008600000}"/>
    <cellStyle name="Хороший 13" xfId="6975" xr:uid="{00000000-0005-0000-0000-000009600000}"/>
    <cellStyle name="Хороший 13 10" xfId="6976" xr:uid="{00000000-0005-0000-0000-00000A600000}"/>
    <cellStyle name="Хороший 13 2" xfId="6977" xr:uid="{00000000-0005-0000-0000-00000B600000}"/>
    <cellStyle name="Хороший 13 3" xfId="6978" xr:uid="{00000000-0005-0000-0000-00000C600000}"/>
    <cellStyle name="Хороший 13 4" xfId="6979" xr:uid="{00000000-0005-0000-0000-00000D600000}"/>
    <cellStyle name="Хороший 13 5" xfId="6980" xr:uid="{00000000-0005-0000-0000-00000E600000}"/>
    <cellStyle name="Хороший 13 6" xfId="6981" xr:uid="{00000000-0005-0000-0000-00000F600000}"/>
    <cellStyle name="Хороший 13 7" xfId="6982" xr:uid="{00000000-0005-0000-0000-000010600000}"/>
    <cellStyle name="Хороший 13 8" xfId="6983" xr:uid="{00000000-0005-0000-0000-000011600000}"/>
    <cellStyle name="Хороший 13 9" xfId="6984" xr:uid="{00000000-0005-0000-0000-000012600000}"/>
    <cellStyle name="Хороший 14" xfId="6985" xr:uid="{00000000-0005-0000-0000-000013600000}"/>
    <cellStyle name="Хороший 14 10" xfId="6986" xr:uid="{00000000-0005-0000-0000-000014600000}"/>
    <cellStyle name="Хороший 14 2" xfId="6987" xr:uid="{00000000-0005-0000-0000-000015600000}"/>
    <cellStyle name="Хороший 14 3" xfId="6988" xr:uid="{00000000-0005-0000-0000-000016600000}"/>
    <cellStyle name="Хороший 14 4" xfId="6989" xr:uid="{00000000-0005-0000-0000-000017600000}"/>
    <cellStyle name="Хороший 14 5" xfId="6990" xr:uid="{00000000-0005-0000-0000-000018600000}"/>
    <cellStyle name="Хороший 14 6" xfId="6991" xr:uid="{00000000-0005-0000-0000-000019600000}"/>
    <cellStyle name="Хороший 14 7" xfId="6992" xr:uid="{00000000-0005-0000-0000-00001A600000}"/>
    <cellStyle name="Хороший 14 8" xfId="6993" xr:uid="{00000000-0005-0000-0000-00001B600000}"/>
    <cellStyle name="Хороший 14 9" xfId="6994" xr:uid="{00000000-0005-0000-0000-00001C600000}"/>
    <cellStyle name="Хороший 15" xfId="6995" xr:uid="{00000000-0005-0000-0000-00001D600000}"/>
    <cellStyle name="Хороший 15 2" xfId="6996" xr:uid="{00000000-0005-0000-0000-00001E600000}"/>
    <cellStyle name="Хороший 15 3" xfId="6997" xr:uid="{00000000-0005-0000-0000-00001F600000}"/>
    <cellStyle name="Хороший 15 4" xfId="6998" xr:uid="{00000000-0005-0000-0000-000020600000}"/>
    <cellStyle name="Хороший 15 5" xfId="6999" xr:uid="{00000000-0005-0000-0000-000021600000}"/>
    <cellStyle name="Хороший 15 6" xfId="7000" xr:uid="{00000000-0005-0000-0000-000022600000}"/>
    <cellStyle name="Хороший 15 7" xfId="7001" xr:uid="{00000000-0005-0000-0000-000023600000}"/>
    <cellStyle name="Хороший 15 8" xfId="7002" xr:uid="{00000000-0005-0000-0000-000024600000}"/>
    <cellStyle name="Хороший 16" xfId="7003" xr:uid="{00000000-0005-0000-0000-000025600000}"/>
    <cellStyle name="Хороший 16 2" xfId="7004" xr:uid="{00000000-0005-0000-0000-000026600000}"/>
    <cellStyle name="Хороший 16 3" xfId="7005" xr:uid="{00000000-0005-0000-0000-000027600000}"/>
    <cellStyle name="Хороший 16 4" xfId="7006" xr:uid="{00000000-0005-0000-0000-000028600000}"/>
    <cellStyle name="Хороший 16 5" xfId="7007" xr:uid="{00000000-0005-0000-0000-000029600000}"/>
    <cellStyle name="Хороший 16 6" xfId="7008" xr:uid="{00000000-0005-0000-0000-00002A600000}"/>
    <cellStyle name="Хороший 16 7" xfId="7009" xr:uid="{00000000-0005-0000-0000-00002B600000}"/>
    <cellStyle name="Хороший 16 8" xfId="7010" xr:uid="{00000000-0005-0000-0000-00002C600000}"/>
    <cellStyle name="Хороший 17" xfId="7011" xr:uid="{00000000-0005-0000-0000-00002D600000}"/>
    <cellStyle name="Хороший 17 2" xfId="7012" xr:uid="{00000000-0005-0000-0000-00002E600000}"/>
    <cellStyle name="Хороший 17 3" xfId="7013" xr:uid="{00000000-0005-0000-0000-00002F600000}"/>
    <cellStyle name="Хороший 17 4" xfId="7014" xr:uid="{00000000-0005-0000-0000-000030600000}"/>
    <cellStyle name="Хороший 17 5" xfId="7015" xr:uid="{00000000-0005-0000-0000-000031600000}"/>
    <cellStyle name="Хороший 18" xfId="7016" xr:uid="{00000000-0005-0000-0000-000032600000}"/>
    <cellStyle name="Хороший 18 2" xfId="7017" xr:uid="{00000000-0005-0000-0000-000033600000}"/>
    <cellStyle name="Хороший 18 3" xfId="7018" xr:uid="{00000000-0005-0000-0000-000034600000}"/>
    <cellStyle name="Хороший 18 4" xfId="7019" xr:uid="{00000000-0005-0000-0000-000035600000}"/>
    <cellStyle name="Хороший 18 5" xfId="7020" xr:uid="{00000000-0005-0000-0000-000036600000}"/>
    <cellStyle name="Хороший 19" xfId="7021" xr:uid="{00000000-0005-0000-0000-000037600000}"/>
    <cellStyle name="Хороший 19 2" xfId="7022" xr:uid="{00000000-0005-0000-0000-000038600000}"/>
    <cellStyle name="Хороший 19 3" xfId="7023" xr:uid="{00000000-0005-0000-0000-000039600000}"/>
    <cellStyle name="Хороший 19 4" xfId="7024" xr:uid="{00000000-0005-0000-0000-00003A600000}"/>
    <cellStyle name="Хороший 19 5" xfId="7025" xr:uid="{00000000-0005-0000-0000-00003B600000}"/>
    <cellStyle name="Хороший 2" xfId="7026" xr:uid="{00000000-0005-0000-0000-00003C600000}"/>
    <cellStyle name="Хороший 2 10" xfId="7027" xr:uid="{00000000-0005-0000-0000-00003D600000}"/>
    <cellStyle name="Хороший 2 2" xfId="7028" xr:uid="{00000000-0005-0000-0000-00003E600000}"/>
    <cellStyle name="Хороший 2 3" xfId="7029" xr:uid="{00000000-0005-0000-0000-00003F600000}"/>
    <cellStyle name="Хороший 2 4" xfId="7030" xr:uid="{00000000-0005-0000-0000-000040600000}"/>
    <cellStyle name="Хороший 2 5" xfId="7031" xr:uid="{00000000-0005-0000-0000-000041600000}"/>
    <cellStyle name="Хороший 2 6" xfId="7032" xr:uid="{00000000-0005-0000-0000-000042600000}"/>
    <cellStyle name="Хороший 2 7" xfId="7033" xr:uid="{00000000-0005-0000-0000-000043600000}"/>
    <cellStyle name="Хороший 2 8" xfId="7034" xr:uid="{00000000-0005-0000-0000-000044600000}"/>
    <cellStyle name="Хороший 2 9" xfId="7035" xr:uid="{00000000-0005-0000-0000-000045600000}"/>
    <cellStyle name="Хороший 20" xfId="7036" xr:uid="{00000000-0005-0000-0000-000046600000}"/>
    <cellStyle name="Хороший 21" xfId="7037" xr:uid="{00000000-0005-0000-0000-000047600000}"/>
    <cellStyle name="Хороший 22" xfId="7038" xr:uid="{00000000-0005-0000-0000-000048600000}"/>
    <cellStyle name="Хороший 23" xfId="7039" xr:uid="{00000000-0005-0000-0000-000049600000}"/>
    <cellStyle name="Хороший 24" xfId="14696" xr:uid="{00000000-0005-0000-0000-00004A600000}"/>
    <cellStyle name="Хороший 3" xfId="7040" xr:uid="{00000000-0005-0000-0000-00004B600000}"/>
    <cellStyle name="Хороший 3 10" xfId="7041" xr:uid="{00000000-0005-0000-0000-00004C600000}"/>
    <cellStyle name="Хороший 3 2" xfId="7042" xr:uid="{00000000-0005-0000-0000-00004D600000}"/>
    <cellStyle name="Хороший 3 3" xfId="7043" xr:uid="{00000000-0005-0000-0000-00004E600000}"/>
    <cellStyle name="Хороший 3 4" xfId="7044" xr:uid="{00000000-0005-0000-0000-00004F600000}"/>
    <cellStyle name="Хороший 3 5" xfId="7045" xr:uid="{00000000-0005-0000-0000-000050600000}"/>
    <cellStyle name="Хороший 3 6" xfId="7046" xr:uid="{00000000-0005-0000-0000-000051600000}"/>
    <cellStyle name="Хороший 3 7" xfId="7047" xr:uid="{00000000-0005-0000-0000-000052600000}"/>
    <cellStyle name="Хороший 3 8" xfId="7048" xr:uid="{00000000-0005-0000-0000-000053600000}"/>
    <cellStyle name="Хороший 3 9" xfId="7049" xr:uid="{00000000-0005-0000-0000-000054600000}"/>
    <cellStyle name="Хороший 4" xfId="7050" xr:uid="{00000000-0005-0000-0000-000055600000}"/>
    <cellStyle name="Хороший 4 10" xfId="7051" xr:uid="{00000000-0005-0000-0000-000056600000}"/>
    <cellStyle name="Хороший 4 2" xfId="7052" xr:uid="{00000000-0005-0000-0000-000057600000}"/>
    <cellStyle name="Хороший 4 3" xfId="7053" xr:uid="{00000000-0005-0000-0000-000058600000}"/>
    <cellStyle name="Хороший 4 4" xfId="7054" xr:uid="{00000000-0005-0000-0000-000059600000}"/>
    <cellStyle name="Хороший 4 5" xfId="7055" xr:uid="{00000000-0005-0000-0000-00005A600000}"/>
    <cellStyle name="Хороший 4 6" xfId="7056" xr:uid="{00000000-0005-0000-0000-00005B600000}"/>
    <cellStyle name="Хороший 4 7" xfId="7057" xr:uid="{00000000-0005-0000-0000-00005C600000}"/>
    <cellStyle name="Хороший 4 8" xfId="7058" xr:uid="{00000000-0005-0000-0000-00005D600000}"/>
    <cellStyle name="Хороший 4 9" xfId="7059" xr:uid="{00000000-0005-0000-0000-00005E600000}"/>
    <cellStyle name="Хороший 5" xfId="7060" xr:uid="{00000000-0005-0000-0000-00005F600000}"/>
    <cellStyle name="Хороший 5 10" xfId="7061" xr:uid="{00000000-0005-0000-0000-000060600000}"/>
    <cellStyle name="Хороший 5 2" xfId="7062" xr:uid="{00000000-0005-0000-0000-000061600000}"/>
    <cellStyle name="Хороший 5 3" xfId="7063" xr:uid="{00000000-0005-0000-0000-000062600000}"/>
    <cellStyle name="Хороший 5 4" xfId="7064" xr:uid="{00000000-0005-0000-0000-000063600000}"/>
    <cellStyle name="Хороший 5 5" xfId="7065" xr:uid="{00000000-0005-0000-0000-000064600000}"/>
    <cellStyle name="Хороший 5 6" xfId="7066" xr:uid="{00000000-0005-0000-0000-000065600000}"/>
    <cellStyle name="Хороший 5 7" xfId="7067" xr:uid="{00000000-0005-0000-0000-000066600000}"/>
    <cellStyle name="Хороший 5 8" xfId="7068" xr:uid="{00000000-0005-0000-0000-000067600000}"/>
    <cellStyle name="Хороший 5 9" xfId="7069" xr:uid="{00000000-0005-0000-0000-000068600000}"/>
    <cellStyle name="Хороший 6" xfId="7070" xr:uid="{00000000-0005-0000-0000-000069600000}"/>
    <cellStyle name="Хороший 6 10" xfId="7071" xr:uid="{00000000-0005-0000-0000-00006A600000}"/>
    <cellStyle name="Хороший 6 2" xfId="7072" xr:uid="{00000000-0005-0000-0000-00006B600000}"/>
    <cellStyle name="Хороший 6 3" xfId="7073" xr:uid="{00000000-0005-0000-0000-00006C600000}"/>
    <cellStyle name="Хороший 6 4" xfId="7074" xr:uid="{00000000-0005-0000-0000-00006D600000}"/>
    <cellStyle name="Хороший 6 5" xfId="7075" xr:uid="{00000000-0005-0000-0000-00006E600000}"/>
    <cellStyle name="Хороший 6 6" xfId="7076" xr:uid="{00000000-0005-0000-0000-00006F600000}"/>
    <cellStyle name="Хороший 6 7" xfId="7077" xr:uid="{00000000-0005-0000-0000-000070600000}"/>
    <cellStyle name="Хороший 6 8" xfId="7078" xr:uid="{00000000-0005-0000-0000-000071600000}"/>
    <cellStyle name="Хороший 6 9" xfId="7079" xr:uid="{00000000-0005-0000-0000-000072600000}"/>
    <cellStyle name="Хороший 7" xfId="7080" xr:uid="{00000000-0005-0000-0000-000073600000}"/>
    <cellStyle name="Хороший 7 10" xfId="7081" xr:uid="{00000000-0005-0000-0000-000074600000}"/>
    <cellStyle name="Хороший 7 2" xfId="7082" xr:uid="{00000000-0005-0000-0000-000075600000}"/>
    <cellStyle name="Хороший 7 3" xfId="7083" xr:uid="{00000000-0005-0000-0000-000076600000}"/>
    <cellStyle name="Хороший 7 4" xfId="7084" xr:uid="{00000000-0005-0000-0000-000077600000}"/>
    <cellStyle name="Хороший 7 5" xfId="7085" xr:uid="{00000000-0005-0000-0000-000078600000}"/>
    <cellStyle name="Хороший 7 6" xfId="7086" xr:uid="{00000000-0005-0000-0000-000079600000}"/>
    <cellStyle name="Хороший 7 7" xfId="7087" xr:uid="{00000000-0005-0000-0000-00007A600000}"/>
    <cellStyle name="Хороший 7 8" xfId="7088" xr:uid="{00000000-0005-0000-0000-00007B600000}"/>
    <cellStyle name="Хороший 7 9" xfId="7089" xr:uid="{00000000-0005-0000-0000-00007C600000}"/>
    <cellStyle name="Хороший 8" xfId="7090" xr:uid="{00000000-0005-0000-0000-00007D600000}"/>
    <cellStyle name="Хороший 8 10" xfId="7091" xr:uid="{00000000-0005-0000-0000-00007E600000}"/>
    <cellStyle name="Хороший 8 2" xfId="7092" xr:uid="{00000000-0005-0000-0000-00007F600000}"/>
    <cellStyle name="Хороший 8 3" xfId="7093" xr:uid="{00000000-0005-0000-0000-000080600000}"/>
    <cellStyle name="Хороший 8 4" xfId="7094" xr:uid="{00000000-0005-0000-0000-000081600000}"/>
    <cellStyle name="Хороший 8 5" xfId="7095" xr:uid="{00000000-0005-0000-0000-000082600000}"/>
    <cellStyle name="Хороший 8 6" xfId="7096" xr:uid="{00000000-0005-0000-0000-000083600000}"/>
    <cellStyle name="Хороший 8 7" xfId="7097" xr:uid="{00000000-0005-0000-0000-000084600000}"/>
    <cellStyle name="Хороший 8 8" xfId="7098" xr:uid="{00000000-0005-0000-0000-000085600000}"/>
    <cellStyle name="Хороший 8 9" xfId="7099" xr:uid="{00000000-0005-0000-0000-000086600000}"/>
    <cellStyle name="Хороший 9" xfId="7100" xr:uid="{00000000-0005-0000-0000-000087600000}"/>
    <cellStyle name="Хороший 9 10" xfId="7101" xr:uid="{00000000-0005-0000-0000-000088600000}"/>
    <cellStyle name="Хороший 9 2" xfId="7102" xr:uid="{00000000-0005-0000-0000-000089600000}"/>
    <cellStyle name="Хороший 9 3" xfId="7103" xr:uid="{00000000-0005-0000-0000-00008A600000}"/>
    <cellStyle name="Хороший 9 4" xfId="7104" xr:uid="{00000000-0005-0000-0000-00008B600000}"/>
    <cellStyle name="Хороший 9 5" xfId="7105" xr:uid="{00000000-0005-0000-0000-00008C600000}"/>
    <cellStyle name="Хороший 9 6" xfId="7106" xr:uid="{00000000-0005-0000-0000-00008D600000}"/>
    <cellStyle name="Хороший 9 7" xfId="7107" xr:uid="{00000000-0005-0000-0000-00008E600000}"/>
    <cellStyle name="Хороший 9 8" xfId="7108" xr:uid="{00000000-0005-0000-0000-00008F600000}"/>
    <cellStyle name="Хороший 9 9" xfId="7109" xr:uid="{00000000-0005-0000-0000-000090600000}"/>
    <cellStyle name="常规 5 2" xfId="24713" xr:uid="{00000000-0005-0000-0000-000091600000}"/>
  </cellStyles>
  <dxfs count="451">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99"/>
      <color rgb="FFFFFF66"/>
      <color rgb="FFFF66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externalLink" Target="externalLinks/externalLink1.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externalLink" Target="externalLinks/externalLink2.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theme" Target="theme/theme1.xml"/><Relationship Id="rId172" Type="http://schemas.openxmlformats.org/officeDocument/2006/relationships/externalLink" Target="externalLinks/externalLink3.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styles" Target="styles.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externalLink" Target="externalLinks/externalLink4.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externalLink" Target="externalLinks/externalLink5.xml"/><Relationship Id="rId179" Type="http://schemas.openxmlformats.org/officeDocument/2006/relationships/sharedStrings" Target="sharedString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calcChain" Target="calcChain.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externalLink" Target="externalLinks/externalLink6.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externalLink" Target="externalLinks/externalLink7.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hyperlink" Target="#&#1054;&#1075;&#1083;&#1072;&#1074;&#1083;&#1077;&#1085;&#1080;&#1077;!A1"/><Relationship Id="rId1" Type="http://schemas.openxmlformats.org/officeDocument/2006/relationships/image" Target="../media/image2.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hyperlink" Target="#&#1054;&#1075;&#1083;&#1072;&#1074;&#1083;&#1077;&#1085;&#1080;&#1077;!A1"/></Relationships>
</file>

<file path=xl/drawings/_rels/drawing8.xml.rels><?xml version="1.0" encoding="UTF-8" standalone="yes"?>
<Relationships xmlns="http://schemas.openxmlformats.org/package/2006/relationships"><Relationship Id="rId13" Type="http://schemas.openxmlformats.org/officeDocument/2006/relationships/image" Target="../media/image22.png"/><Relationship Id="rId18" Type="http://schemas.openxmlformats.org/officeDocument/2006/relationships/image" Target="../media/image27.png"/><Relationship Id="rId26" Type="http://schemas.openxmlformats.org/officeDocument/2006/relationships/image" Target="../media/image35.png"/><Relationship Id="rId39" Type="http://schemas.openxmlformats.org/officeDocument/2006/relationships/image" Target="../media/image48.png"/><Relationship Id="rId21" Type="http://schemas.openxmlformats.org/officeDocument/2006/relationships/image" Target="../media/image30.png"/><Relationship Id="rId34" Type="http://schemas.openxmlformats.org/officeDocument/2006/relationships/image" Target="../media/image43.png"/><Relationship Id="rId42" Type="http://schemas.openxmlformats.org/officeDocument/2006/relationships/image" Target="../media/image51.png"/><Relationship Id="rId47" Type="http://schemas.openxmlformats.org/officeDocument/2006/relationships/image" Target="../media/image56.png"/><Relationship Id="rId7" Type="http://schemas.openxmlformats.org/officeDocument/2006/relationships/image" Target="../media/image16.png"/><Relationship Id="rId2" Type="http://schemas.openxmlformats.org/officeDocument/2006/relationships/image" Target="../media/image11.png"/><Relationship Id="rId16" Type="http://schemas.openxmlformats.org/officeDocument/2006/relationships/image" Target="../media/image25.jpeg"/><Relationship Id="rId29" Type="http://schemas.openxmlformats.org/officeDocument/2006/relationships/image" Target="../media/image38.png"/><Relationship Id="rId11" Type="http://schemas.openxmlformats.org/officeDocument/2006/relationships/image" Target="../media/image20.png"/><Relationship Id="rId24" Type="http://schemas.openxmlformats.org/officeDocument/2006/relationships/image" Target="../media/image33.png"/><Relationship Id="rId32" Type="http://schemas.openxmlformats.org/officeDocument/2006/relationships/image" Target="../media/image41.png"/><Relationship Id="rId37" Type="http://schemas.openxmlformats.org/officeDocument/2006/relationships/image" Target="../media/image46.png"/><Relationship Id="rId40" Type="http://schemas.openxmlformats.org/officeDocument/2006/relationships/image" Target="../media/image49.png"/><Relationship Id="rId45" Type="http://schemas.openxmlformats.org/officeDocument/2006/relationships/image" Target="../media/image54.png"/><Relationship Id="rId5" Type="http://schemas.openxmlformats.org/officeDocument/2006/relationships/image" Target="../media/image14.png"/><Relationship Id="rId15" Type="http://schemas.openxmlformats.org/officeDocument/2006/relationships/image" Target="../media/image24.png"/><Relationship Id="rId23" Type="http://schemas.openxmlformats.org/officeDocument/2006/relationships/image" Target="../media/image32.png"/><Relationship Id="rId28" Type="http://schemas.openxmlformats.org/officeDocument/2006/relationships/image" Target="../media/image37.png"/><Relationship Id="rId36" Type="http://schemas.openxmlformats.org/officeDocument/2006/relationships/image" Target="../media/image45.png"/><Relationship Id="rId49" Type="http://schemas.openxmlformats.org/officeDocument/2006/relationships/image" Target="../media/image57.emf"/><Relationship Id="rId10" Type="http://schemas.openxmlformats.org/officeDocument/2006/relationships/image" Target="../media/image19.png"/><Relationship Id="rId19" Type="http://schemas.openxmlformats.org/officeDocument/2006/relationships/image" Target="../media/image28.png"/><Relationship Id="rId31" Type="http://schemas.openxmlformats.org/officeDocument/2006/relationships/image" Target="../media/image40.png"/><Relationship Id="rId44" Type="http://schemas.openxmlformats.org/officeDocument/2006/relationships/image" Target="../media/image53.png"/><Relationship Id="rId4" Type="http://schemas.openxmlformats.org/officeDocument/2006/relationships/image" Target="../media/image13.png"/><Relationship Id="rId9" Type="http://schemas.openxmlformats.org/officeDocument/2006/relationships/image" Target="../media/image18.png"/><Relationship Id="rId14" Type="http://schemas.openxmlformats.org/officeDocument/2006/relationships/image" Target="../media/image23.png"/><Relationship Id="rId22" Type="http://schemas.openxmlformats.org/officeDocument/2006/relationships/image" Target="../media/image31.png"/><Relationship Id="rId27" Type="http://schemas.openxmlformats.org/officeDocument/2006/relationships/image" Target="../media/image36.png"/><Relationship Id="rId30" Type="http://schemas.openxmlformats.org/officeDocument/2006/relationships/image" Target="../media/image39.png"/><Relationship Id="rId35" Type="http://schemas.openxmlformats.org/officeDocument/2006/relationships/image" Target="../media/image44.png"/><Relationship Id="rId43" Type="http://schemas.openxmlformats.org/officeDocument/2006/relationships/image" Target="../media/image52.png"/><Relationship Id="rId48" Type="http://schemas.openxmlformats.org/officeDocument/2006/relationships/hyperlink" Target="#&#1054;&#1075;&#1083;&#1072;&#1074;&#1083;&#1077;&#1085;&#1080;&#1077;!A1"/><Relationship Id="rId8" Type="http://schemas.openxmlformats.org/officeDocument/2006/relationships/image" Target="../media/image17.png"/><Relationship Id="rId3" Type="http://schemas.openxmlformats.org/officeDocument/2006/relationships/image" Target="../media/image12.png"/><Relationship Id="rId12" Type="http://schemas.openxmlformats.org/officeDocument/2006/relationships/image" Target="../media/image21.png"/><Relationship Id="rId17" Type="http://schemas.openxmlformats.org/officeDocument/2006/relationships/image" Target="../media/image26.png"/><Relationship Id="rId25" Type="http://schemas.openxmlformats.org/officeDocument/2006/relationships/image" Target="../media/image34.png"/><Relationship Id="rId33" Type="http://schemas.openxmlformats.org/officeDocument/2006/relationships/image" Target="../media/image42.png"/><Relationship Id="rId38" Type="http://schemas.openxmlformats.org/officeDocument/2006/relationships/image" Target="../media/image47.jpeg"/><Relationship Id="rId46" Type="http://schemas.openxmlformats.org/officeDocument/2006/relationships/image" Target="../media/image55.png"/><Relationship Id="rId20" Type="http://schemas.openxmlformats.org/officeDocument/2006/relationships/image" Target="../media/image29.png"/><Relationship Id="rId41" Type="http://schemas.openxmlformats.org/officeDocument/2006/relationships/image" Target="../media/image50.png"/><Relationship Id="rId1" Type="http://schemas.openxmlformats.org/officeDocument/2006/relationships/image" Target="../media/image10.png"/><Relationship Id="rId6" Type="http://schemas.openxmlformats.org/officeDocument/2006/relationships/image" Target="../media/image15.png"/></Relationships>
</file>

<file path=xl/drawings/_rels/drawing9.xml.rels><?xml version="1.0" encoding="UTF-8" standalone="yes"?>
<Relationships xmlns="http://schemas.openxmlformats.org/package/2006/relationships"><Relationship Id="rId2" Type="http://schemas.openxmlformats.org/officeDocument/2006/relationships/hyperlink" Target="#&#1054;&#1075;&#1083;&#1072;&#1074;&#1083;&#1077;&#1085;&#1080;&#1077;!A1"/><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 Id="rId4"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3" Type="http://schemas.openxmlformats.org/officeDocument/2006/relationships/image" Target="../media/image62.jpeg"/><Relationship Id="rId2" Type="http://schemas.openxmlformats.org/officeDocument/2006/relationships/image" Target="../media/image61.jpeg"/><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65.emf"/><Relationship Id="rId2" Type="http://schemas.openxmlformats.org/officeDocument/2006/relationships/image" Target="../media/image64.png"/><Relationship Id="rId1" Type="http://schemas.openxmlformats.org/officeDocument/2006/relationships/image" Target="../media/image63.jpeg"/><Relationship Id="rId6" Type="http://schemas.openxmlformats.org/officeDocument/2006/relationships/hyperlink" Target="#&#1054;&#1075;&#1083;&#1072;&#1074;&#1083;&#1077;&#1085;&#1080;&#1077;!A1"/><Relationship Id="rId5" Type="http://schemas.openxmlformats.org/officeDocument/2006/relationships/image" Target="../media/image67.emf"/><Relationship Id="rId4" Type="http://schemas.openxmlformats.org/officeDocument/2006/relationships/image" Target="../media/image6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69.jpeg"/><Relationship Id="rId2" Type="http://schemas.openxmlformats.org/officeDocument/2006/relationships/image" Target="../media/image68.jpeg"/><Relationship Id="rId1" Type="http://schemas.openxmlformats.org/officeDocument/2006/relationships/hyperlink" Target="#&#1054;&#1075;&#1083;&#1072;&#1074;&#1083;&#1077;&#1085;&#1080;&#1077;!A1"/><Relationship Id="rId5" Type="http://schemas.openxmlformats.org/officeDocument/2006/relationships/image" Target="../media/image71.png"/><Relationship Id="rId4" Type="http://schemas.openxmlformats.org/officeDocument/2006/relationships/image" Target="../media/image70.jpeg"/></Relationships>
</file>

<file path=xl/drawings/_rels/drawing1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2" Type="http://schemas.openxmlformats.org/officeDocument/2006/relationships/image" Target="../media/image72.pn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3.xml.rels><?xml version="1.0" encoding="UTF-8" standalone="yes"?>
<Relationships xmlns="http://schemas.openxmlformats.org/package/2006/relationships"><Relationship Id="rId2" Type="http://schemas.openxmlformats.org/officeDocument/2006/relationships/image" Target="../media/image73.png"/><Relationship Id="rId1" Type="http://schemas.openxmlformats.org/officeDocument/2006/relationships/hyperlink" Target="#&#1054;&#1075;&#1083;&#1072;&#1074;&#1083;&#1077;&#1085;&#1080;&#1077;!A1"/></Relationships>
</file>

<file path=xl/drawings/_rels/drawing2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3" Type="http://schemas.openxmlformats.org/officeDocument/2006/relationships/image" Target="../media/image85.jpeg"/><Relationship Id="rId18" Type="http://schemas.openxmlformats.org/officeDocument/2006/relationships/image" Target="../media/image90.jpeg"/><Relationship Id="rId26" Type="http://schemas.openxmlformats.org/officeDocument/2006/relationships/image" Target="../media/image98.png"/><Relationship Id="rId3" Type="http://schemas.openxmlformats.org/officeDocument/2006/relationships/image" Target="../media/image76.jpeg"/><Relationship Id="rId21" Type="http://schemas.openxmlformats.org/officeDocument/2006/relationships/image" Target="../media/image93.png"/><Relationship Id="rId34" Type="http://schemas.openxmlformats.org/officeDocument/2006/relationships/image" Target="../media/image106.png"/><Relationship Id="rId7" Type="http://schemas.openxmlformats.org/officeDocument/2006/relationships/image" Target="../media/image79.jpeg"/><Relationship Id="rId12" Type="http://schemas.openxmlformats.org/officeDocument/2006/relationships/image" Target="../media/image84.png"/><Relationship Id="rId17" Type="http://schemas.openxmlformats.org/officeDocument/2006/relationships/image" Target="../media/image89.jpeg"/><Relationship Id="rId25" Type="http://schemas.openxmlformats.org/officeDocument/2006/relationships/image" Target="../media/image97.png"/><Relationship Id="rId33" Type="http://schemas.openxmlformats.org/officeDocument/2006/relationships/image" Target="../media/image105.png"/><Relationship Id="rId2" Type="http://schemas.openxmlformats.org/officeDocument/2006/relationships/image" Target="../media/image75.jpeg"/><Relationship Id="rId16" Type="http://schemas.openxmlformats.org/officeDocument/2006/relationships/image" Target="../media/image88.png"/><Relationship Id="rId20" Type="http://schemas.openxmlformats.org/officeDocument/2006/relationships/image" Target="../media/image92.png"/><Relationship Id="rId29" Type="http://schemas.openxmlformats.org/officeDocument/2006/relationships/image" Target="../media/image101.png"/><Relationship Id="rId1" Type="http://schemas.openxmlformats.org/officeDocument/2006/relationships/image" Target="../media/image74.png"/><Relationship Id="rId6" Type="http://schemas.openxmlformats.org/officeDocument/2006/relationships/image" Target="../media/image78.png"/><Relationship Id="rId11" Type="http://schemas.openxmlformats.org/officeDocument/2006/relationships/image" Target="../media/image83.png"/><Relationship Id="rId24" Type="http://schemas.openxmlformats.org/officeDocument/2006/relationships/image" Target="../media/image96.png"/><Relationship Id="rId32" Type="http://schemas.openxmlformats.org/officeDocument/2006/relationships/image" Target="../media/image104.png"/><Relationship Id="rId5" Type="http://schemas.openxmlformats.org/officeDocument/2006/relationships/hyperlink" Target="#&#1054;&#1075;&#1083;&#1072;&#1074;&#1083;&#1077;&#1085;&#1080;&#1077;!A1"/><Relationship Id="rId15" Type="http://schemas.openxmlformats.org/officeDocument/2006/relationships/image" Target="../media/image87.jpeg"/><Relationship Id="rId23" Type="http://schemas.openxmlformats.org/officeDocument/2006/relationships/image" Target="../media/image95.png"/><Relationship Id="rId28" Type="http://schemas.openxmlformats.org/officeDocument/2006/relationships/image" Target="../media/image100.png"/><Relationship Id="rId10" Type="http://schemas.openxmlformats.org/officeDocument/2006/relationships/image" Target="../media/image82.png"/><Relationship Id="rId19" Type="http://schemas.openxmlformats.org/officeDocument/2006/relationships/image" Target="../media/image91.png"/><Relationship Id="rId31" Type="http://schemas.openxmlformats.org/officeDocument/2006/relationships/image" Target="../media/image103.png"/><Relationship Id="rId4" Type="http://schemas.openxmlformats.org/officeDocument/2006/relationships/image" Target="../media/image77.png"/><Relationship Id="rId9" Type="http://schemas.openxmlformats.org/officeDocument/2006/relationships/image" Target="../media/image81.jpeg"/><Relationship Id="rId14" Type="http://schemas.openxmlformats.org/officeDocument/2006/relationships/image" Target="../media/image86.jpeg"/><Relationship Id="rId22" Type="http://schemas.openxmlformats.org/officeDocument/2006/relationships/image" Target="../media/image94.png"/><Relationship Id="rId27" Type="http://schemas.openxmlformats.org/officeDocument/2006/relationships/image" Target="../media/image99.png"/><Relationship Id="rId30" Type="http://schemas.openxmlformats.org/officeDocument/2006/relationships/image" Target="../media/image102.png"/><Relationship Id="rId8" Type="http://schemas.openxmlformats.org/officeDocument/2006/relationships/image" Target="../media/image80.jpeg"/></Relationships>
</file>

<file path=xl/drawings/_rels/drawing3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3" Type="http://schemas.openxmlformats.org/officeDocument/2006/relationships/image" Target="../media/image108.jpeg"/><Relationship Id="rId2" Type="http://schemas.openxmlformats.org/officeDocument/2006/relationships/image" Target="../media/image107.png"/><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3" Type="http://schemas.openxmlformats.org/officeDocument/2006/relationships/image" Target="../media/image110.png"/><Relationship Id="rId2" Type="http://schemas.openxmlformats.org/officeDocument/2006/relationships/image" Target="../media/image109.png"/><Relationship Id="rId1" Type="http://schemas.openxmlformats.org/officeDocument/2006/relationships/hyperlink" Target="#&#1054;&#1075;&#1083;&#1072;&#1074;&#1083;&#1077;&#1085;&#1080;&#1077;!A1"/><Relationship Id="rId4" Type="http://schemas.openxmlformats.org/officeDocument/2006/relationships/image" Target="../media/image111.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12.jpeg"/><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117.png"/><Relationship Id="rId3" Type="http://schemas.microsoft.com/office/2007/relationships/hdphoto" Target="../media/hdphoto1.wdp"/><Relationship Id="rId7" Type="http://schemas.openxmlformats.org/officeDocument/2006/relationships/image" Target="../media/image116.png"/><Relationship Id="rId2" Type="http://schemas.openxmlformats.org/officeDocument/2006/relationships/image" Target="../media/image113.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115.png"/><Relationship Id="rId10" Type="http://schemas.openxmlformats.org/officeDocument/2006/relationships/image" Target="../media/image119.jpeg"/><Relationship Id="rId4" Type="http://schemas.openxmlformats.org/officeDocument/2006/relationships/image" Target="../media/image114.png"/><Relationship Id="rId9" Type="http://schemas.openxmlformats.org/officeDocument/2006/relationships/image" Target="../media/image118.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21.png"/><Relationship Id="rId2" Type="http://schemas.openxmlformats.org/officeDocument/2006/relationships/image" Target="../media/image120.jpeg"/><Relationship Id="rId1" Type="http://schemas.openxmlformats.org/officeDocument/2006/relationships/hyperlink" Target="#&#1054;&#1075;&#1083;&#1072;&#1074;&#1083;&#1077;&#1085;&#1080;&#1077;!A1"/><Relationship Id="rId4" Type="http://schemas.openxmlformats.org/officeDocument/2006/relationships/image" Target="../media/image122.png"/></Relationships>
</file>

<file path=xl/drawings/_rels/drawing48.xml.rels><?xml version="1.0" encoding="UTF-8" standalone="yes"?>
<Relationships xmlns="http://schemas.openxmlformats.org/package/2006/relationships"><Relationship Id="rId13" Type="http://schemas.openxmlformats.org/officeDocument/2006/relationships/image" Target="../media/image134.jpeg"/><Relationship Id="rId18" Type="http://schemas.openxmlformats.org/officeDocument/2006/relationships/image" Target="../media/image139.jpeg"/><Relationship Id="rId26" Type="http://schemas.openxmlformats.org/officeDocument/2006/relationships/image" Target="../media/image147.emf"/><Relationship Id="rId21" Type="http://schemas.openxmlformats.org/officeDocument/2006/relationships/image" Target="../media/image142.jpeg"/><Relationship Id="rId34" Type="http://schemas.openxmlformats.org/officeDocument/2006/relationships/image" Target="../media/image155.emf"/><Relationship Id="rId7" Type="http://schemas.openxmlformats.org/officeDocument/2006/relationships/image" Target="../media/image128.jpeg"/><Relationship Id="rId12" Type="http://schemas.openxmlformats.org/officeDocument/2006/relationships/image" Target="../media/image133.jpeg"/><Relationship Id="rId17" Type="http://schemas.openxmlformats.org/officeDocument/2006/relationships/image" Target="../media/image138.jpeg"/><Relationship Id="rId25" Type="http://schemas.openxmlformats.org/officeDocument/2006/relationships/image" Target="../media/image146.jpeg"/><Relationship Id="rId33" Type="http://schemas.openxmlformats.org/officeDocument/2006/relationships/image" Target="../media/image154.emf"/><Relationship Id="rId2" Type="http://schemas.openxmlformats.org/officeDocument/2006/relationships/image" Target="../media/image123.jpeg"/><Relationship Id="rId16" Type="http://schemas.openxmlformats.org/officeDocument/2006/relationships/image" Target="../media/image137.jpeg"/><Relationship Id="rId20" Type="http://schemas.openxmlformats.org/officeDocument/2006/relationships/image" Target="../media/image141.jpeg"/><Relationship Id="rId29" Type="http://schemas.openxmlformats.org/officeDocument/2006/relationships/image" Target="../media/image150.emf"/><Relationship Id="rId1" Type="http://schemas.openxmlformats.org/officeDocument/2006/relationships/hyperlink" Target="#&#1054;&#1075;&#1083;&#1072;&#1074;&#1083;&#1077;&#1085;&#1080;&#1077;!A1"/><Relationship Id="rId6" Type="http://schemas.openxmlformats.org/officeDocument/2006/relationships/image" Target="../media/image127.jpeg"/><Relationship Id="rId11" Type="http://schemas.openxmlformats.org/officeDocument/2006/relationships/image" Target="../media/image132.jpeg"/><Relationship Id="rId24" Type="http://schemas.openxmlformats.org/officeDocument/2006/relationships/image" Target="../media/image145.jpeg"/><Relationship Id="rId32" Type="http://schemas.openxmlformats.org/officeDocument/2006/relationships/image" Target="../media/image153.emf"/><Relationship Id="rId37" Type="http://schemas.openxmlformats.org/officeDocument/2006/relationships/image" Target="../media/image158.jpeg"/><Relationship Id="rId5" Type="http://schemas.openxmlformats.org/officeDocument/2006/relationships/image" Target="../media/image126.jpeg"/><Relationship Id="rId15" Type="http://schemas.openxmlformats.org/officeDocument/2006/relationships/image" Target="../media/image136.jpeg"/><Relationship Id="rId23" Type="http://schemas.openxmlformats.org/officeDocument/2006/relationships/image" Target="../media/image144.jpeg"/><Relationship Id="rId28" Type="http://schemas.openxmlformats.org/officeDocument/2006/relationships/image" Target="../media/image149.emf"/><Relationship Id="rId36" Type="http://schemas.openxmlformats.org/officeDocument/2006/relationships/image" Target="../media/image157.png"/><Relationship Id="rId10" Type="http://schemas.openxmlformats.org/officeDocument/2006/relationships/image" Target="../media/image131.jpeg"/><Relationship Id="rId19" Type="http://schemas.openxmlformats.org/officeDocument/2006/relationships/image" Target="../media/image140.jpeg"/><Relationship Id="rId31" Type="http://schemas.openxmlformats.org/officeDocument/2006/relationships/image" Target="../media/image152.emf"/><Relationship Id="rId4" Type="http://schemas.openxmlformats.org/officeDocument/2006/relationships/image" Target="../media/image125.jpeg"/><Relationship Id="rId9" Type="http://schemas.openxmlformats.org/officeDocument/2006/relationships/image" Target="../media/image130.jpeg"/><Relationship Id="rId14" Type="http://schemas.openxmlformats.org/officeDocument/2006/relationships/image" Target="../media/image135.jpeg"/><Relationship Id="rId22" Type="http://schemas.openxmlformats.org/officeDocument/2006/relationships/image" Target="../media/image143.jpeg"/><Relationship Id="rId27" Type="http://schemas.openxmlformats.org/officeDocument/2006/relationships/image" Target="../media/image148.emf"/><Relationship Id="rId30" Type="http://schemas.openxmlformats.org/officeDocument/2006/relationships/image" Target="../media/image151.emf"/><Relationship Id="rId35" Type="http://schemas.openxmlformats.org/officeDocument/2006/relationships/image" Target="../media/image156.emf"/><Relationship Id="rId8" Type="http://schemas.openxmlformats.org/officeDocument/2006/relationships/image" Target="../media/image129.jpeg"/><Relationship Id="rId3" Type="http://schemas.openxmlformats.org/officeDocument/2006/relationships/image" Target="../media/image124.jpeg"/></Relationships>
</file>

<file path=xl/drawings/_rels/drawing4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2.xml.rels><?xml version="1.0" encoding="UTF-8" standalone="yes"?>
<Relationships xmlns="http://schemas.openxmlformats.org/package/2006/relationships"><Relationship Id="rId3" Type="http://schemas.openxmlformats.org/officeDocument/2006/relationships/image" Target="../media/image159.png"/><Relationship Id="rId2" Type="http://schemas.openxmlformats.org/officeDocument/2006/relationships/image" Target="../media/image59.png"/><Relationship Id="rId1" Type="http://schemas.openxmlformats.org/officeDocument/2006/relationships/image" Target="../media/image58.png"/><Relationship Id="rId6" Type="http://schemas.openxmlformats.org/officeDocument/2006/relationships/image" Target="../media/image162.jpeg"/><Relationship Id="rId5" Type="http://schemas.openxmlformats.org/officeDocument/2006/relationships/image" Target="../media/image161.png"/><Relationship Id="rId4" Type="http://schemas.openxmlformats.org/officeDocument/2006/relationships/image" Target="../media/image160.png"/></Relationships>
</file>

<file path=xl/drawings/_rels/drawing5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4.xml.rels><?xml version="1.0" encoding="UTF-8" standalone="yes"?>
<Relationships xmlns="http://schemas.openxmlformats.org/package/2006/relationships"><Relationship Id="rId13" Type="http://schemas.openxmlformats.org/officeDocument/2006/relationships/image" Target="../media/image175.png"/><Relationship Id="rId18" Type="http://schemas.openxmlformats.org/officeDocument/2006/relationships/image" Target="../media/image180.png"/><Relationship Id="rId26" Type="http://schemas.openxmlformats.org/officeDocument/2006/relationships/image" Target="../media/image188.png"/><Relationship Id="rId39" Type="http://schemas.openxmlformats.org/officeDocument/2006/relationships/image" Target="../media/image201.png"/><Relationship Id="rId21" Type="http://schemas.openxmlformats.org/officeDocument/2006/relationships/image" Target="../media/image183.png"/><Relationship Id="rId34" Type="http://schemas.openxmlformats.org/officeDocument/2006/relationships/image" Target="../media/image196.png"/><Relationship Id="rId42" Type="http://schemas.openxmlformats.org/officeDocument/2006/relationships/image" Target="../media/image204.png"/><Relationship Id="rId47" Type="http://schemas.openxmlformats.org/officeDocument/2006/relationships/image" Target="../media/image209.png"/><Relationship Id="rId50" Type="http://schemas.openxmlformats.org/officeDocument/2006/relationships/image" Target="../media/image212.jpeg"/><Relationship Id="rId55" Type="http://schemas.openxmlformats.org/officeDocument/2006/relationships/image" Target="../media/image217.png"/><Relationship Id="rId7" Type="http://schemas.openxmlformats.org/officeDocument/2006/relationships/image" Target="../media/image169.png"/><Relationship Id="rId2" Type="http://schemas.openxmlformats.org/officeDocument/2006/relationships/image" Target="../media/image164.png"/><Relationship Id="rId16" Type="http://schemas.openxmlformats.org/officeDocument/2006/relationships/image" Target="../media/image178.png"/><Relationship Id="rId29" Type="http://schemas.openxmlformats.org/officeDocument/2006/relationships/image" Target="../media/image191.png"/><Relationship Id="rId11" Type="http://schemas.openxmlformats.org/officeDocument/2006/relationships/image" Target="../media/image173.png"/><Relationship Id="rId24" Type="http://schemas.openxmlformats.org/officeDocument/2006/relationships/image" Target="../media/image186.png"/><Relationship Id="rId32" Type="http://schemas.openxmlformats.org/officeDocument/2006/relationships/image" Target="../media/image194.png"/><Relationship Id="rId37" Type="http://schemas.openxmlformats.org/officeDocument/2006/relationships/image" Target="../media/image199.png"/><Relationship Id="rId40" Type="http://schemas.openxmlformats.org/officeDocument/2006/relationships/image" Target="../media/image202.png"/><Relationship Id="rId45" Type="http://schemas.openxmlformats.org/officeDocument/2006/relationships/image" Target="../media/image207.jpeg"/><Relationship Id="rId53" Type="http://schemas.openxmlformats.org/officeDocument/2006/relationships/image" Target="../media/image215.png"/><Relationship Id="rId58" Type="http://schemas.openxmlformats.org/officeDocument/2006/relationships/image" Target="../media/image220.jpeg"/><Relationship Id="rId5" Type="http://schemas.openxmlformats.org/officeDocument/2006/relationships/image" Target="../media/image167.png"/><Relationship Id="rId19" Type="http://schemas.openxmlformats.org/officeDocument/2006/relationships/image" Target="../media/image181.png"/><Relationship Id="rId4" Type="http://schemas.openxmlformats.org/officeDocument/2006/relationships/image" Target="../media/image166.png"/><Relationship Id="rId9" Type="http://schemas.openxmlformats.org/officeDocument/2006/relationships/image" Target="../media/image171.png"/><Relationship Id="rId14" Type="http://schemas.openxmlformats.org/officeDocument/2006/relationships/image" Target="../media/image176.jpeg"/><Relationship Id="rId22" Type="http://schemas.openxmlformats.org/officeDocument/2006/relationships/image" Target="../media/image184.png"/><Relationship Id="rId27" Type="http://schemas.openxmlformats.org/officeDocument/2006/relationships/image" Target="../media/image189.png"/><Relationship Id="rId30" Type="http://schemas.openxmlformats.org/officeDocument/2006/relationships/image" Target="../media/image192.png"/><Relationship Id="rId35" Type="http://schemas.openxmlformats.org/officeDocument/2006/relationships/image" Target="../media/image197.png"/><Relationship Id="rId43" Type="http://schemas.openxmlformats.org/officeDocument/2006/relationships/image" Target="../media/image205.png"/><Relationship Id="rId48" Type="http://schemas.openxmlformats.org/officeDocument/2006/relationships/image" Target="../media/image210.png"/><Relationship Id="rId56" Type="http://schemas.openxmlformats.org/officeDocument/2006/relationships/image" Target="../media/image218.png"/><Relationship Id="rId8" Type="http://schemas.openxmlformats.org/officeDocument/2006/relationships/image" Target="../media/image170.png"/><Relationship Id="rId51" Type="http://schemas.openxmlformats.org/officeDocument/2006/relationships/image" Target="../media/image213.jpeg"/><Relationship Id="rId3" Type="http://schemas.openxmlformats.org/officeDocument/2006/relationships/image" Target="../media/image165.png"/><Relationship Id="rId12" Type="http://schemas.openxmlformats.org/officeDocument/2006/relationships/image" Target="../media/image174.jpeg"/><Relationship Id="rId17" Type="http://schemas.openxmlformats.org/officeDocument/2006/relationships/image" Target="../media/image179.png"/><Relationship Id="rId25" Type="http://schemas.openxmlformats.org/officeDocument/2006/relationships/image" Target="../media/image187.png"/><Relationship Id="rId33" Type="http://schemas.openxmlformats.org/officeDocument/2006/relationships/image" Target="../media/image195.png"/><Relationship Id="rId38" Type="http://schemas.openxmlformats.org/officeDocument/2006/relationships/image" Target="../media/image200.png"/><Relationship Id="rId46" Type="http://schemas.openxmlformats.org/officeDocument/2006/relationships/image" Target="../media/image208.jpeg"/><Relationship Id="rId59" Type="http://schemas.openxmlformats.org/officeDocument/2006/relationships/hyperlink" Target="#&#1054;&#1075;&#1083;&#1072;&#1074;&#1083;&#1077;&#1085;&#1080;&#1077;!A1"/><Relationship Id="rId20" Type="http://schemas.openxmlformats.org/officeDocument/2006/relationships/image" Target="../media/image182.png"/><Relationship Id="rId41" Type="http://schemas.openxmlformats.org/officeDocument/2006/relationships/image" Target="../media/image203.png"/><Relationship Id="rId54" Type="http://schemas.openxmlformats.org/officeDocument/2006/relationships/image" Target="../media/image216.png"/><Relationship Id="rId1" Type="http://schemas.openxmlformats.org/officeDocument/2006/relationships/image" Target="../media/image163.png"/><Relationship Id="rId6" Type="http://schemas.openxmlformats.org/officeDocument/2006/relationships/image" Target="../media/image168.png"/><Relationship Id="rId15" Type="http://schemas.openxmlformats.org/officeDocument/2006/relationships/image" Target="../media/image177.png"/><Relationship Id="rId23" Type="http://schemas.openxmlformats.org/officeDocument/2006/relationships/image" Target="../media/image185.png"/><Relationship Id="rId28" Type="http://schemas.openxmlformats.org/officeDocument/2006/relationships/image" Target="../media/image190.png"/><Relationship Id="rId36" Type="http://schemas.openxmlformats.org/officeDocument/2006/relationships/image" Target="../media/image198.png"/><Relationship Id="rId49" Type="http://schemas.openxmlformats.org/officeDocument/2006/relationships/image" Target="../media/image211.jpeg"/><Relationship Id="rId57" Type="http://schemas.openxmlformats.org/officeDocument/2006/relationships/image" Target="../media/image219.jpeg"/><Relationship Id="rId10" Type="http://schemas.openxmlformats.org/officeDocument/2006/relationships/image" Target="../media/image172.png"/><Relationship Id="rId31" Type="http://schemas.openxmlformats.org/officeDocument/2006/relationships/image" Target="../media/image193.jpeg"/><Relationship Id="rId44" Type="http://schemas.openxmlformats.org/officeDocument/2006/relationships/image" Target="../media/image206.png"/><Relationship Id="rId52" Type="http://schemas.openxmlformats.org/officeDocument/2006/relationships/image" Target="../media/image214.png"/></Relationships>
</file>

<file path=xl/drawings/_rels/drawing5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2.xml.rels><?xml version="1.0" encoding="UTF-8" standalone="yes"?>
<Relationships xmlns="http://schemas.openxmlformats.org/package/2006/relationships"><Relationship Id="rId3" Type="http://schemas.openxmlformats.org/officeDocument/2006/relationships/image" Target="../media/image222.png"/><Relationship Id="rId2" Type="http://schemas.openxmlformats.org/officeDocument/2006/relationships/image" Target="../media/image221.png"/><Relationship Id="rId1" Type="http://schemas.openxmlformats.org/officeDocument/2006/relationships/hyperlink" Target="#&#1054;&#1075;&#1083;&#1072;&#1074;&#1083;&#1077;&#1085;&#1080;&#1077;!A1"/><Relationship Id="rId4" Type="http://schemas.openxmlformats.org/officeDocument/2006/relationships/image" Target="../media/image223.png"/></Relationships>
</file>

<file path=xl/drawings/_rels/drawing63.xml.rels><?xml version="1.0" encoding="UTF-8" standalone="yes"?>
<Relationships xmlns="http://schemas.openxmlformats.org/package/2006/relationships"><Relationship Id="rId3" Type="http://schemas.openxmlformats.org/officeDocument/2006/relationships/image" Target="../media/image222.png"/><Relationship Id="rId2" Type="http://schemas.openxmlformats.org/officeDocument/2006/relationships/image" Target="../media/image224.png"/><Relationship Id="rId1" Type="http://schemas.openxmlformats.org/officeDocument/2006/relationships/hyperlink" Target="#'BAXI &#1082;&#1086;&#1090;&#1083;&#1099; '!A1"/><Relationship Id="rId4" Type="http://schemas.openxmlformats.org/officeDocument/2006/relationships/image" Target="../media/image223.png"/></Relationships>
</file>

<file path=xl/drawings/_rels/drawing6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7.xml.rels><?xml version="1.0" encoding="UTF-8" standalone="yes"?>
<Relationships xmlns="http://schemas.openxmlformats.org/package/2006/relationships"><Relationship Id="rId2" Type="http://schemas.openxmlformats.org/officeDocument/2006/relationships/image" Target="../media/image225.png"/><Relationship Id="rId1" Type="http://schemas.openxmlformats.org/officeDocument/2006/relationships/hyperlink" Target="#&#1054;&#1075;&#1083;&#1072;&#1074;&#1083;&#1077;&#1085;&#1080;&#1077;!A1"/></Relationships>
</file>

<file path=xl/drawings/_rels/drawing68.xml.rels><?xml version="1.0" encoding="UTF-8" standalone="yes"?>
<Relationships xmlns="http://schemas.openxmlformats.org/package/2006/relationships"><Relationship Id="rId2" Type="http://schemas.openxmlformats.org/officeDocument/2006/relationships/image" Target="../media/image225.png"/><Relationship Id="rId1" Type="http://schemas.openxmlformats.org/officeDocument/2006/relationships/hyperlink" Target="#&#1054;&#1075;&#1083;&#1072;&#1074;&#1083;&#1077;&#1085;&#1080;&#1077;!A1"/></Relationships>
</file>

<file path=xl/drawings/_rels/drawing69.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228.png"/><Relationship Id="rId7" Type="http://schemas.openxmlformats.org/officeDocument/2006/relationships/image" Target="../media/image232.png"/><Relationship Id="rId2" Type="http://schemas.openxmlformats.org/officeDocument/2006/relationships/image" Target="../media/image227.jpeg"/><Relationship Id="rId1" Type="http://schemas.openxmlformats.org/officeDocument/2006/relationships/image" Target="../media/image226.png"/><Relationship Id="rId6" Type="http://schemas.openxmlformats.org/officeDocument/2006/relationships/image" Target="../media/image231.png"/><Relationship Id="rId5" Type="http://schemas.openxmlformats.org/officeDocument/2006/relationships/image" Target="../media/image230.png"/><Relationship Id="rId4" Type="http://schemas.openxmlformats.org/officeDocument/2006/relationships/image" Target="../media/image229.png"/><Relationship Id="rId9" Type="http://schemas.openxmlformats.org/officeDocument/2006/relationships/image" Target="../media/image233.png"/></Relationships>
</file>

<file path=xl/drawings/_rels/drawing70.xml.rels><?xml version="1.0" encoding="UTF-8" standalone="yes"?>
<Relationships xmlns="http://schemas.openxmlformats.org/package/2006/relationships"><Relationship Id="rId3" Type="http://schemas.openxmlformats.org/officeDocument/2006/relationships/image" Target="../media/image234.png"/><Relationship Id="rId2" Type="http://schemas.openxmlformats.org/officeDocument/2006/relationships/image" Target="../media/image233.png"/><Relationship Id="rId1" Type="http://schemas.openxmlformats.org/officeDocument/2006/relationships/hyperlink" Target="#&#1054;&#1075;&#1083;&#1072;&#1074;&#1083;&#1077;&#1085;&#1080;&#1077;!A1"/><Relationship Id="rId4" Type="http://schemas.openxmlformats.org/officeDocument/2006/relationships/image" Target="../media/image235.png"/></Relationships>
</file>

<file path=xl/drawings/_rels/drawing7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2.xml.rels><?xml version="1.0" encoding="UTF-8" standalone="yes"?>
<Relationships xmlns="http://schemas.openxmlformats.org/package/2006/relationships"><Relationship Id="rId3" Type="http://schemas.openxmlformats.org/officeDocument/2006/relationships/image" Target="cid:NmU4ZjI5YjkyOWNjZDQ1OGViYjRlM2ZhZTUyY2Q2OTYuanBn$46800956$269603@mail" TargetMode="External"/><Relationship Id="rId2" Type="http://schemas.openxmlformats.org/officeDocument/2006/relationships/image" Target="../media/image236.jpeg"/><Relationship Id="rId1" Type="http://schemas.openxmlformats.org/officeDocument/2006/relationships/hyperlink" Target="#&#1054;&#1075;&#1083;&#1072;&#1074;&#1083;&#1077;&#1085;&#1080;&#1077;!A1"/><Relationship Id="rId5" Type="http://schemas.openxmlformats.org/officeDocument/2006/relationships/image" Target="../media/image238.jpeg"/><Relationship Id="rId4" Type="http://schemas.openxmlformats.org/officeDocument/2006/relationships/image" Target="../media/image237.jpeg"/></Relationships>
</file>

<file path=xl/drawings/_rels/drawing7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4.xml.rels><?xml version="1.0" encoding="UTF-8" standalone="yes"?>
<Relationships xmlns="http://schemas.openxmlformats.org/package/2006/relationships"><Relationship Id="rId8" Type="http://schemas.openxmlformats.org/officeDocument/2006/relationships/image" Target="../media/image246.jpeg"/><Relationship Id="rId3" Type="http://schemas.openxmlformats.org/officeDocument/2006/relationships/image" Target="../media/image241.jpeg"/><Relationship Id="rId7" Type="http://schemas.openxmlformats.org/officeDocument/2006/relationships/image" Target="../media/image245.jpeg"/><Relationship Id="rId2" Type="http://schemas.openxmlformats.org/officeDocument/2006/relationships/image" Target="../media/image240.jpeg"/><Relationship Id="rId1" Type="http://schemas.openxmlformats.org/officeDocument/2006/relationships/image" Target="../media/image239.jpeg"/><Relationship Id="rId6" Type="http://schemas.openxmlformats.org/officeDocument/2006/relationships/image" Target="../media/image244.jpeg"/><Relationship Id="rId5" Type="http://schemas.openxmlformats.org/officeDocument/2006/relationships/image" Target="../media/image243.jpeg"/><Relationship Id="rId4" Type="http://schemas.openxmlformats.org/officeDocument/2006/relationships/image" Target="../media/image242.jpeg"/><Relationship Id="rId9" Type="http://schemas.openxmlformats.org/officeDocument/2006/relationships/image" Target="../media/image247.jpeg"/></Relationships>
</file>

<file path=xl/drawings/_rels/drawing75.xml.rels><?xml version="1.0" encoding="UTF-8" standalone="yes"?>
<Relationships xmlns="http://schemas.openxmlformats.org/package/2006/relationships"><Relationship Id="rId26" Type="http://schemas.openxmlformats.org/officeDocument/2006/relationships/image" Target="../media/image273.png"/><Relationship Id="rId21" Type="http://schemas.openxmlformats.org/officeDocument/2006/relationships/image" Target="../media/image268.jpeg"/><Relationship Id="rId42" Type="http://schemas.openxmlformats.org/officeDocument/2006/relationships/image" Target="../media/image289.jpeg"/><Relationship Id="rId47" Type="http://schemas.openxmlformats.org/officeDocument/2006/relationships/image" Target="../media/image294.jpeg"/><Relationship Id="rId63" Type="http://schemas.openxmlformats.org/officeDocument/2006/relationships/image" Target="../media/image310.jpeg"/><Relationship Id="rId68" Type="http://schemas.openxmlformats.org/officeDocument/2006/relationships/image" Target="../media/image315.jpeg"/><Relationship Id="rId84" Type="http://schemas.openxmlformats.org/officeDocument/2006/relationships/image" Target="../media/image331.jpeg"/><Relationship Id="rId89" Type="http://schemas.openxmlformats.org/officeDocument/2006/relationships/image" Target="../media/image336.jpeg"/><Relationship Id="rId16" Type="http://schemas.openxmlformats.org/officeDocument/2006/relationships/image" Target="../media/image263.jpeg"/><Relationship Id="rId11" Type="http://schemas.openxmlformats.org/officeDocument/2006/relationships/image" Target="../media/image258.jpeg"/><Relationship Id="rId32" Type="http://schemas.openxmlformats.org/officeDocument/2006/relationships/image" Target="../media/image279.jpeg"/><Relationship Id="rId37" Type="http://schemas.openxmlformats.org/officeDocument/2006/relationships/image" Target="../media/image284.jpeg"/><Relationship Id="rId53" Type="http://schemas.openxmlformats.org/officeDocument/2006/relationships/image" Target="../media/image300.jpeg"/><Relationship Id="rId58" Type="http://schemas.openxmlformats.org/officeDocument/2006/relationships/image" Target="../media/image305.jpeg"/><Relationship Id="rId74" Type="http://schemas.openxmlformats.org/officeDocument/2006/relationships/image" Target="../media/image321.jpeg"/><Relationship Id="rId79" Type="http://schemas.openxmlformats.org/officeDocument/2006/relationships/image" Target="../media/image326.jpeg"/><Relationship Id="rId5" Type="http://schemas.openxmlformats.org/officeDocument/2006/relationships/image" Target="../media/image252.jpeg"/><Relationship Id="rId90" Type="http://schemas.openxmlformats.org/officeDocument/2006/relationships/image" Target="../media/image337.jpeg"/><Relationship Id="rId22" Type="http://schemas.openxmlformats.org/officeDocument/2006/relationships/image" Target="../media/image269.jpeg"/><Relationship Id="rId27" Type="http://schemas.openxmlformats.org/officeDocument/2006/relationships/image" Target="../media/image274.png"/><Relationship Id="rId43" Type="http://schemas.openxmlformats.org/officeDocument/2006/relationships/image" Target="../media/image290.jpeg"/><Relationship Id="rId48" Type="http://schemas.openxmlformats.org/officeDocument/2006/relationships/image" Target="../media/image295.jpeg"/><Relationship Id="rId64" Type="http://schemas.openxmlformats.org/officeDocument/2006/relationships/image" Target="../media/image311.jpeg"/><Relationship Id="rId69" Type="http://schemas.openxmlformats.org/officeDocument/2006/relationships/image" Target="../media/image316.jpeg"/><Relationship Id="rId8" Type="http://schemas.openxmlformats.org/officeDocument/2006/relationships/image" Target="../media/image255.jpeg"/><Relationship Id="rId51" Type="http://schemas.openxmlformats.org/officeDocument/2006/relationships/image" Target="../media/image298.jpeg"/><Relationship Id="rId72" Type="http://schemas.openxmlformats.org/officeDocument/2006/relationships/image" Target="../media/image319.jpeg"/><Relationship Id="rId80" Type="http://schemas.openxmlformats.org/officeDocument/2006/relationships/image" Target="../media/image327.jpeg"/><Relationship Id="rId85" Type="http://schemas.openxmlformats.org/officeDocument/2006/relationships/image" Target="../media/image332.jpeg"/><Relationship Id="rId93" Type="http://schemas.openxmlformats.org/officeDocument/2006/relationships/image" Target="../media/image340.jpeg"/><Relationship Id="rId3" Type="http://schemas.openxmlformats.org/officeDocument/2006/relationships/image" Target="../media/image250.jpeg"/><Relationship Id="rId12" Type="http://schemas.openxmlformats.org/officeDocument/2006/relationships/image" Target="../media/image259.jpeg"/><Relationship Id="rId17" Type="http://schemas.openxmlformats.org/officeDocument/2006/relationships/image" Target="../media/image264.jpeg"/><Relationship Id="rId25" Type="http://schemas.openxmlformats.org/officeDocument/2006/relationships/image" Target="../media/image272.jpeg"/><Relationship Id="rId33" Type="http://schemas.openxmlformats.org/officeDocument/2006/relationships/image" Target="../media/image280.jpeg"/><Relationship Id="rId38" Type="http://schemas.openxmlformats.org/officeDocument/2006/relationships/image" Target="../media/image285.jpeg"/><Relationship Id="rId46" Type="http://schemas.openxmlformats.org/officeDocument/2006/relationships/image" Target="../media/image293.jpeg"/><Relationship Id="rId59" Type="http://schemas.openxmlformats.org/officeDocument/2006/relationships/image" Target="../media/image306.jpeg"/><Relationship Id="rId67" Type="http://schemas.openxmlformats.org/officeDocument/2006/relationships/image" Target="../media/image314.jpeg"/><Relationship Id="rId20" Type="http://schemas.openxmlformats.org/officeDocument/2006/relationships/image" Target="../media/image267.jpeg"/><Relationship Id="rId41" Type="http://schemas.openxmlformats.org/officeDocument/2006/relationships/image" Target="../media/image288.jpeg"/><Relationship Id="rId54" Type="http://schemas.openxmlformats.org/officeDocument/2006/relationships/image" Target="../media/image301.jpeg"/><Relationship Id="rId62" Type="http://schemas.openxmlformats.org/officeDocument/2006/relationships/image" Target="../media/image309.jpeg"/><Relationship Id="rId70" Type="http://schemas.openxmlformats.org/officeDocument/2006/relationships/image" Target="../media/image317.jpeg"/><Relationship Id="rId75" Type="http://schemas.openxmlformats.org/officeDocument/2006/relationships/image" Target="../media/image322.jpeg"/><Relationship Id="rId83" Type="http://schemas.openxmlformats.org/officeDocument/2006/relationships/image" Target="../media/image330.jpeg"/><Relationship Id="rId88" Type="http://schemas.openxmlformats.org/officeDocument/2006/relationships/image" Target="../media/image335.jpeg"/><Relationship Id="rId91" Type="http://schemas.openxmlformats.org/officeDocument/2006/relationships/image" Target="../media/image338.jpeg"/><Relationship Id="rId1" Type="http://schemas.openxmlformats.org/officeDocument/2006/relationships/image" Target="../media/image248.jpeg"/><Relationship Id="rId6" Type="http://schemas.openxmlformats.org/officeDocument/2006/relationships/image" Target="../media/image253.jpeg"/><Relationship Id="rId15" Type="http://schemas.openxmlformats.org/officeDocument/2006/relationships/image" Target="../media/image262.jpeg"/><Relationship Id="rId23" Type="http://schemas.openxmlformats.org/officeDocument/2006/relationships/image" Target="../media/image270.jpeg"/><Relationship Id="rId28" Type="http://schemas.openxmlformats.org/officeDocument/2006/relationships/image" Target="../media/image275.jpeg"/><Relationship Id="rId36" Type="http://schemas.openxmlformats.org/officeDocument/2006/relationships/image" Target="../media/image283.jpeg"/><Relationship Id="rId49" Type="http://schemas.openxmlformats.org/officeDocument/2006/relationships/image" Target="../media/image296.jpeg"/><Relationship Id="rId57" Type="http://schemas.openxmlformats.org/officeDocument/2006/relationships/image" Target="../media/image304.jpeg"/><Relationship Id="rId10" Type="http://schemas.openxmlformats.org/officeDocument/2006/relationships/image" Target="../media/image257.jpeg"/><Relationship Id="rId31" Type="http://schemas.openxmlformats.org/officeDocument/2006/relationships/image" Target="../media/image278.jpeg"/><Relationship Id="rId44" Type="http://schemas.openxmlformats.org/officeDocument/2006/relationships/image" Target="../media/image291.jpeg"/><Relationship Id="rId52" Type="http://schemas.openxmlformats.org/officeDocument/2006/relationships/image" Target="../media/image299.jpeg"/><Relationship Id="rId60" Type="http://schemas.openxmlformats.org/officeDocument/2006/relationships/image" Target="../media/image307.jpeg"/><Relationship Id="rId65" Type="http://schemas.openxmlformats.org/officeDocument/2006/relationships/image" Target="../media/image312.jpeg"/><Relationship Id="rId73" Type="http://schemas.openxmlformats.org/officeDocument/2006/relationships/image" Target="../media/image320.jpeg"/><Relationship Id="rId78" Type="http://schemas.openxmlformats.org/officeDocument/2006/relationships/image" Target="../media/image325.jpeg"/><Relationship Id="rId81" Type="http://schemas.openxmlformats.org/officeDocument/2006/relationships/image" Target="../media/image328.jpeg"/><Relationship Id="rId86" Type="http://schemas.openxmlformats.org/officeDocument/2006/relationships/image" Target="../media/image333.jpeg"/><Relationship Id="rId4" Type="http://schemas.openxmlformats.org/officeDocument/2006/relationships/image" Target="../media/image251.jpeg"/><Relationship Id="rId9" Type="http://schemas.openxmlformats.org/officeDocument/2006/relationships/image" Target="../media/image256.jpeg"/><Relationship Id="rId13" Type="http://schemas.openxmlformats.org/officeDocument/2006/relationships/image" Target="../media/image260.jpeg"/><Relationship Id="rId18" Type="http://schemas.openxmlformats.org/officeDocument/2006/relationships/image" Target="../media/image265.jpeg"/><Relationship Id="rId39" Type="http://schemas.openxmlformats.org/officeDocument/2006/relationships/image" Target="../media/image286.jpeg"/><Relationship Id="rId34" Type="http://schemas.openxmlformats.org/officeDocument/2006/relationships/image" Target="../media/image281.jpeg"/><Relationship Id="rId50" Type="http://schemas.openxmlformats.org/officeDocument/2006/relationships/image" Target="../media/image297.jpeg"/><Relationship Id="rId55" Type="http://schemas.openxmlformats.org/officeDocument/2006/relationships/image" Target="../media/image302.jpeg"/><Relationship Id="rId76" Type="http://schemas.openxmlformats.org/officeDocument/2006/relationships/image" Target="../media/image323.jpeg"/><Relationship Id="rId7" Type="http://schemas.openxmlformats.org/officeDocument/2006/relationships/image" Target="../media/image254.jpeg"/><Relationship Id="rId71" Type="http://schemas.openxmlformats.org/officeDocument/2006/relationships/image" Target="../media/image318.jpeg"/><Relationship Id="rId92" Type="http://schemas.openxmlformats.org/officeDocument/2006/relationships/image" Target="../media/image339.jpeg"/><Relationship Id="rId2" Type="http://schemas.openxmlformats.org/officeDocument/2006/relationships/image" Target="../media/image249.jpeg"/><Relationship Id="rId29" Type="http://schemas.openxmlformats.org/officeDocument/2006/relationships/image" Target="../media/image276.jpeg"/><Relationship Id="rId24" Type="http://schemas.openxmlformats.org/officeDocument/2006/relationships/image" Target="../media/image271.jpeg"/><Relationship Id="rId40" Type="http://schemas.openxmlformats.org/officeDocument/2006/relationships/image" Target="../media/image287.jpeg"/><Relationship Id="rId45" Type="http://schemas.openxmlformats.org/officeDocument/2006/relationships/image" Target="../media/image292.jpeg"/><Relationship Id="rId66" Type="http://schemas.openxmlformats.org/officeDocument/2006/relationships/image" Target="../media/image313.jpeg"/><Relationship Id="rId87" Type="http://schemas.openxmlformats.org/officeDocument/2006/relationships/image" Target="../media/image334.jpeg"/><Relationship Id="rId61" Type="http://schemas.openxmlformats.org/officeDocument/2006/relationships/image" Target="../media/image308.jpeg"/><Relationship Id="rId82" Type="http://schemas.openxmlformats.org/officeDocument/2006/relationships/image" Target="../media/image329.jpeg"/><Relationship Id="rId19" Type="http://schemas.openxmlformats.org/officeDocument/2006/relationships/image" Target="../media/image266.jpeg"/><Relationship Id="rId14" Type="http://schemas.openxmlformats.org/officeDocument/2006/relationships/image" Target="../media/image261.jpeg"/><Relationship Id="rId30" Type="http://schemas.openxmlformats.org/officeDocument/2006/relationships/image" Target="../media/image277.jpeg"/><Relationship Id="rId35" Type="http://schemas.openxmlformats.org/officeDocument/2006/relationships/image" Target="../media/image282.jpeg"/><Relationship Id="rId56" Type="http://schemas.openxmlformats.org/officeDocument/2006/relationships/image" Target="../media/image303.jpeg"/><Relationship Id="rId77" Type="http://schemas.openxmlformats.org/officeDocument/2006/relationships/image" Target="../media/image324.jpeg"/></Relationships>
</file>

<file path=xl/drawings/_rels/drawing76.xml.rels><?xml version="1.0" encoding="UTF-8" standalone="yes"?>
<Relationships xmlns="http://schemas.openxmlformats.org/package/2006/relationships"><Relationship Id="rId3" Type="http://schemas.openxmlformats.org/officeDocument/2006/relationships/image" Target="../media/image342.emf"/><Relationship Id="rId2" Type="http://schemas.openxmlformats.org/officeDocument/2006/relationships/image" Target="../media/image341.emf"/><Relationship Id="rId1" Type="http://schemas.openxmlformats.org/officeDocument/2006/relationships/hyperlink" Target="#&#1054;&#1075;&#1083;&#1072;&#1074;&#1083;&#1077;&#1085;&#1080;&#1077;!A1"/><Relationship Id="rId4" Type="http://schemas.openxmlformats.org/officeDocument/2006/relationships/image" Target="../media/image343.emf"/></Relationships>
</file>

<file path=xl/drawings/_rels/drawing7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9.xml.rels><?xml version="1.0" encoding="UTF-8" standalone="yes"?>
<Relationships xmlns="http://schemas.openxmlformats.org/package/2006/relationships"><Relationship Id="rId13" Type="http://schemas.openxmlformats.org/officeDocument/2006/relationships/image" Target="../media/image355.png"/><Relationship Id="rId18" Type="http://schemas.openxmlformats.org/officeDocument/2006/relationships/image" Target="../media/image360.jpeg"/><Relationship Id="rId26" Type="http://schemas.openxmlformats.org/officeDocument/2006/relationships/image" Target="../media/image368.png"/><Relationship Id="rId39" Type="http://schemas.openxmlformats.org/officeDocument/2006/relationships/image" Target="../media/image381.emf"/><Relationship Id="rId21" Type="http://schemas.openxmlformats.org/officeDocument/2006/relationships/image" Target="../media/image363.png"/><Relationship Id="rId34" Type="http://schemas.openxmlformats.org/officeDocument/2006/relationships/image" Target="../media/image376.png"/><Relationship Id="rId7" Type="http://schemas.openxmlformats.org/officeDocument/2006/relationships/image" Target="../media/image349.png"/><Relationship Id="rId12" Type="http://schemas.openxmlformats.org/officeDocument/2006/relationships/image" Target="../media/image354.png"/><Relationship Id="rId17" Type="http://schemas.openxmlformats.org/officeDocument/2006/relationships/image" Target="../media/image359.png"/><Relationship Id="rId25" Type="http://schemas.openxmlformats.org/officeDocument/2006/relationships/image" Target="../media/image367.png"/><Relationship Id="rId33" Type="http://schemas.openxmlformats.org/officeDocument/2006/relationships/image" Target="../media/image375.png"/><Relationship Id="rId38" Type="http://schemas.openxmlformats.org/officeDocument/2006/relationships/image" Target="../media/image380.emf"/><Relationship Id="rId2" Type="http://schemas.openxmlformats.org/officeDocument/2006/relationships/image" Target="../media/image344.png"/><Relationship Id="rId16" Type="http://schemas.openxmlformats.org/officeDocument/2006/relationships/image" Target="../media/image358.png"/><Relationship Id="rId20" Type="http://schemas.openxmlformats.org/officeDocument/2006/relationships/image" Target="../media/image362.png"/><Relationship Id="rId29" Type="http://schemas.openxmlformats.org/officeDocument/2006/relationships/image" Target="../media/image371.png"/><Relationship Id="rId1" Type="http://schemas.openxmlformats.org/officeDocument/2006/relationships/hyperlink" Target="#&#1054;&#1075;&#1083;&#1072;&#1074;&#1083;&#1077;&#1085;&#1080;&#1077;!A1"/><Relationship Id="rId6" Type="http://schemas.openxmlformats.org/officeDocument/2006/relationships/image" Target="../media/image348.png"/><Relationship Id="rId11" Type="http://schemas.openxmlformats.org/officeDocument/2006/relationships/image" Target="../media/image353.png"/><Relationship Id="rId24" Type="http://schemas.openxmlformats.org/officeDocument/2006/relationships/image" Target="../media/image366.png"/><Relationship Id="rId32" Type="http://schemas.openxmlformats.org/officeDocument/2006/relationships/image" Target="../media/image374.png"/><Relationship Id="rId37" Type="http://schemas.openxmlformats.org/officeDocument/2006/relationships/image" Target="../media/image379.png"/><Relationship Id="rId40" Type="http://schemas.openxmlformats.org/officeDocument/2006/relationships/image" Target="../media/image382.emf"/><Relationship Id="rId5" Type="http://schemas.openxmlformats.org/officeDocument/2006/relationships/image" Target="../media/image347.png"/><Relationship Id="rId15" Type="http://schemas.openxmlformats.org/officeDocument/2006/relationships/image" Target="../media/image357.png"/><Relationship Id="rId23" Type="http://schemas.openxmlformats.org/officeDocument/2006/relationships/image" Target="../media/image365.png"/><Relationship Id="rId28" Type="http://schemas.openxmlformats.org/officeDocument/2006/relationships/image" Target="../media/image370.png"/><Relationship Id="rId36" Type="http://schemas.openxmlformats.org/officeDocument/2006/relationships/image" Target="../media/image378.png"/><Relationship Id="rId10" Type="http://schemas.openxmlformats.org/officeDocument/2006/relationships/image" Target="../media/image352.png"/><Relationship Id="rId19" Type="http://schemas.openxmlformats.org/officeDocument/2006/relationships/image" Target="../media/image361.png"/><Relationship Id="rId31" Type="http://schemas.openxmlformats.org/officeDocument/2006/relationships/image" Target="../media/image373.png"/><Relationship Id="rId4" Type="http://schemas.openxmlformats.org/officeDocument/2006/relationships/image" Target="../media/image346.png"/><Relationship Id="rId9" Type="http://schemas.openxmlformats.org/officeDocument/2006/relationships/image" Target="../media/image351.png"/><Relationship Id="rId14" Type="http://schemas.openxmlformats.org/officeDocument/2006/relationships/image" Target="../media/image356.png"/><Relationship Id="rId22" Type="http://schemas.openxmlformats.org/officeDocument/2006/relationships/image" Target="../media/image364.png"/><Relationship Id="rId27" Type="http://schemas.openxmlformats.org/officeDocument/2006/relationships/image" Target="../media/image369.png"/><Relationship Id="rId30" Type="http://schemas.openxmlformats.org/officeDocument/2006/relationships/image" Target="../media/image372.png"/><Relationship Id="rId35" Type="http://schemas.openxmlformats.org/officeDocument/2006/relationships/image" Target="../media/image377.png"/><Relationship Id="rId8" Type="http://schemas.openxmlformats.org/officeDocument/2006/relationships/image" Target="../media/image350.jpeg"/><Relationship Id="rId3" Type="http://schemas.openxmlformats.org/officeDocument/2006/relationships/image" Target="../media/image345.png"/></Relationships>
</file>

<file path=xl/drawings/_rels/drawing8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2.xml.rels><?xml version="1.0" encoding="UTF-8" standalone="yes"?>
<Relationships xmlns="http://schemas.openxmlformats.org/package/2006/relationships"><Relationship Id="rId13" Type="http://schemas.openxmlformats.org/officeDocument/2006/relationships/image" Target="../media/image394.jpeg"/><Relationship Id="rId18" Type="http://schemas.openxmlformats.org/officeDocument/2006/relationships/image" Target="../media/image399.png"/><Relationship Id="rId26" Type="http://schemas.openxmlformats.org/officeDocument/2006/relationships/image" Target="../media/image407.png"/><Relationship Id="rId39" Type="http://schemas.openxmlformats.org/officeDocument/2006/relationships/image" Target="../media/image420.png"/><Relationship Id="rId21" Type="http://schemas.openxmlformats.org/officeDocument/2006/relationships/image" Target="../media/image402.png"/><Relationship Id="rId34" Type="http://schemas.openxmlformats.org/officeDocument/2006/relationships/image" Target="../media/image415.png"/><Relationship Id="rId7" Type="http://schemas.openxmlformats.org/officeDocument/2006/relationships/image" Target="../media/image388.png"/><Relationship Id="rId12" Type="http://schemas.openxmlformats.org/officeDocument/2006/relationships/image" Target="../media/image393.png"/><Relationship Id="rId17" Type="http://schemas.openxmlformats.org/officeDocument/2006/relationships/image" Target="../media/image398.png"/><Relationship Id="rId25" Type="http://schemas.openxmlformats.org/officeDocument/2006/relationships/image" Target="../media/image406.png"/><Relationship Id="rId33" Type="http://schemas.openxmlformats.org/officeDocument/2006/relationships/image" Target="../media/image414.png"/><Relationship Id="rId38" Type="http://schemas.openxmlformats.org/officeDocument/2006/relationships/image" Target="../media/image419.png"/><Relationship Id="rId2" Type="http://schemas.openxmlformats.org/officeDocument/2006/relationships/image" Target="../media/image383.png"/><Relationship Id="rId16" Type="http://schemas.openxmlformats.org/officeDocument/2006/relationships/image" Target="../media/image397.png"/><Relationship Id="rId20" Type="http://schemas.openxmlformats.org/officeDocument/2006/relationships/image" Target="../media/image401.png"/><Relationship Id="rId29" Type="http://schemas.openxmlformats.org/officeDocument/2006/relationships/image" Target="../media/image410.png"/><Relationship Id="rId1" Type="http://schemas.openxmlformats.org/officeDocument/2006/relationships/hyperlink" Target="#&#1054;&#1075;&#1083;&#1072;&#1074;&#1083;&#1077;&#1085;&#1080;&#1077;!A1"/><Relationship Id="rId6" Type="http://schemas.openxmlformats.org/officeDocument/2006/relationships/image" Target="../media/image387.png"/><Relationship Id="rId11" Type="http://schemas.openxmlformats.org/officeDocument/2006/relationships/image" Target="../media/image392.png"/><Relationship Id="rId24" Type="http://schemas.openxmlformats.org/officeDocument/2006/relationships/image" Target="../media/image405.png"/><Relationship Id="rId32" Type="http://schemas.openxmlformats.org/officeDocument/2006/relationships/image" Target="../media/image413.png"/><Relationship Id="rId37" Type="http://schemas.openxmlformats.org/officeDocument/2006/relationships/image" Target="../media/image418.png"/><Relationship Id="rId40" Type="http://schemas.openxmlformats.org/officeDocument/2006/relationships/image" Target="../media/image421.png"/><Relationship Id="rId5" Type="http://schemas.openxmlformats.org/officeDocument/2006/relationships/image" Target="../media/image386.png"/><Relationship Id="rId15" Type="http://schemas.openxmlformats.org/officeDocument/2006/relationships/image" Target="../media/image396.jpeg"/><Relationship Id="rId23" Type="http://schemas.openxmlformats.org/officeDocument/2006/relationships/image" Target="../media/image404.png"/><Relationship Id="rId28" Type="http://schemas.openxmlformats.org/officeDocument/2006/relationships/image" Target="../media/image409.png"/><Relationship Id="rId36" Type="http://schemas.openxmlformats.org/officeDocument/2006/relationships/image" Target="../media/image417.png"/><Relationship Id="rId10" Type="http://schemas.openxmlformats.org/officeDocument/2006/relationships/image" Target="../media/image391.png"/><Relationship Id="rId19" Type="http://schemas.openxmlformats.org/officeDocument/2006/relationships/image" Target="../media/image400.png"/><Relationship Id="rId31" Type="http://schemas.openxmlformats.org/officeDocument/2006/relationships/image" Target="../media/image412.png"/><Relationship Id="rId4" Type="http://schemas.openxmlformats.org/officeDocument/2006/relationships/image" Target="../media/image385.png"/><Relationship Id="rId9" Type="http://schemas.openxmlformats.org/officeDocument/2006/relationships/image" Target="../media/image390.png"/><Relationship Id="rId14" Type="http://schemas.openxmlformats.org/officeDocument/2006/relationships/image" Target="../media/image395.png"/><Relationship Id="rId22" Type="http://schemas.openxmlformats.org/officeDocument/2006/relationships/image" Target="../media/image403.png"/><Relationship Id="rId27" Type="http://schemas.openxmlformats.org/officeDocument/2006/relationships/image" Target="../media/image408.png"/><Relationship Id="rId30" Type="http://schemas.openxmlformats.org/officeDocument/2006/relationships/image" Target="../media/image411.png"/><Relationship Id="rId35" Type="http://schemas.openxmlformats.org/officeDocument/2006/relationships/image" Target="../media/image416.png"/><Relationship Id="rId8" Type="http://schemas.openxmlformats.org/officeDocument/2006/relationships/image" Target="../media/image389.png"/><Relationship Id="rId3" Type="http://schemas.openxmlformats.org/officeDocument/2006/relationships/image" Target="../media/image384.png"/></Relationships>
</file>

<file path=xl/drawings/_rels/drawing83.xml.rels><?xml version="1.0" encoding="UTF-8" standalone="yes"?>
<Relationships xmlns="http://schemas.openxmlformats.org/package/2006/relationships"><Relationship Id="rId8" Type="http://schemas.openxmlformats.org/officeDocument/2006/relationships/image" Target="../media/image428.jpeg"/><Relationship Id="rId13" Type="http://schemas.openxmlformats.org/officeDocument/2006/relationships/image" Target="../media/image433.jpeg"/><Relationship Id="rId18" Type="http://schemas.openxmlformats.org/officeDocument/2006/relationships/image" Target="../media/image438.jpeg"/><Relationship Id="rId26" Type="http://schemas.openxmlformats.org/officeDocument/2006/relationships/hyperlink" Target="https://www.flamcogroup.com/img/products/large/flexcon_r_12_3d_f43434.jpg" TargetMode="External"/><Relationship Id="rId3" Type="http://schemas.openxmlformats.org/officeDocument/2006/relationships/image" Target="../media/image423.jpeg"/><Relationship Id="rId21" Type="http://schemas.openxmlformats.org/officeDocument/2006/relationships/image" Target="../media/image441.jpeg"/><Relationship Id="rId7" Type="http://schemas.openxmlformats.org/officeDocument/2006/relationships/image" Target="../media/image427.jpeg"/><Relationship Id="rId12" Type="http://schemas.openxmlformats.org/officeDocument/2006/relationships/image" Target="../media/image432.jpeg"/><Relationship Id="rId17" Type="http://schemas.openxmlformats.org/officeDocument/2006/relationships/image" Target="../media/image437.jpeg"/><Relationship Id="rId25" Type="http://schemas.openxmlformats.org/officeDocument/2006/relationships/image" Target="../media/image445.jpeg"/><Relationship Id="rId2" Type="http://schemas.openxmlformats.org/officeDocument/2006/relationships/image" Target="../media/image422.jpeg"/><Relationship Id="rId16" Type="http://schemas.openxmlformats.org/officeDocument/2006/relationships/image" Target="../media/image436.jpeg"/><Relationship Id="rId20" Type="http://schemas.openxmlformats.org/officeDocument/2006/relationships/image" Target="../media/image440.jpeg"/><Relationship Id="rId29" Type="http://schemas.openxmlformats.org/officeDocument/2006/relationships/image" Target="../media/image447.jpeg"/><Relationship Id="rId1" Type="http://schemas.openxmlformats.org/officeDocument/2006/relationships/hyperlink" Target="https://www.flamcogroup.com/img/products/large/airfix_r_12_3d_f43384.jpg" TargetMode="External"/><Relationship Id="rId6" Type="http://schemas.openxmlformats.org/officeDocument/2006/relationships/image" Target="../media/image426.jpeg"/><Relationship Id="rId11" Type="http://schemas.openxmlformats.org/officeDocument/2006/relationships/image" Target="../media/image431.jpeg"/><Relationship Id="rId24" Type="http://schemas.openxmlformats.org/officeDocument/2006/relationships/image" Target="../media/image444.jpeg"/><Relationship Id="rId5" Type="http://schemas.openxmlformats.org/officeDocument/2006/relationships/image" Target="../media/image425.jpeg"/><Relationship Id="rId15" Type="http://schemas.openxmlformats.org/officeDocument/2006/relationships/image" Target="../media/image435.jpeg"/><Relationship Id="rId23" Type="http://schemas.openxmlformats.org/officeDocument/2006/relationships/image" Target="../media/image443.jpeg"/><Relationship Id="rId28" Type="http://schemas.openxmlformats.org/officeDocument/2006/relationships/hyperlink" Target="https://www.flamcogroup.com/img/products/large/flexcon_r_35_legged_3d_f43514.jpg" TargetMode="External"/><Relationship Id="rId10" Type="http://schemas.openxmlformats.org/officeDocument/2006/relationships/image" Target="../media/image430.jpeg"/><Relationship Id="rId19" Type="http://schemas.openxmlformats.org/officeDocument/2006/relationships/image" Target="../media/image439.jpeg"/><Relationship Id="rId31" Type="http://schemas.openxmlformats.org/officeDocument/2006/relationships/hyperlink" Target="#&#1054;&#1075;&#1083;&#1072;&#1074;&#1083;&#1077;&#1085;&#1080;&#1077;!A1"/><Relationship Id="rId4" Type="http://schemas.openxmlformats.org/officeDocument/2006/relationships/image" Target="../media/image424.jpeg"/><Relationship Id="rId9" Type="http://schemas.openxmlformats.org/officeDocument/2006/relationships/image" Target="../media/image429.jpeg"/><Relationship Id="rId14" Type="http://schemas.openxmlformats.org/officeDocument/2006/relationships/image" Target="../media/image434.jpeg"/><Relationship Id="rId22" Type="http://schemas.openxmlformats.org/officeDocument/2006/relationships/image" Target="../media/image442.jpeg"/><Relationship Id="rId27" Type="http://schemas.openxmlformats.org/officeDocument/2006/relationships/image" Target="../media/image446.jpeg"/><Relationship Id="rId30" Type="http://schemas.openxmlformats.org/officeDocument/2006/relationships/image" Target="../media/image448.jpeg"/></Relationships>
</file>

<file path=xl/drawings/_rels/drawing84.xml.rels><?xml version="1.0" encoding="UTF-8" standalone="yes"?>
<Relationships xmlns="http://schemas.openxmlformats.org/package/2006/relationships"><Relationship Id="rId3" Type="http://schemas.openxmlformats.org/officeDocument/2006/relationships/image" Target="../media/image450.jpeg"/><Relationship Id="rId2" Type="http://schemas.openxmlformats.org/officeDocument/2006/relationships/image" Target="../media/image449.jpeg"/><Relationship Id="rId1" Type="http://schemas.openxmlformats.org/officeDocument/2006/relationships/hyperlink" Target="#&#1054;&#1075;&#1083;&#1072;&#1074;&#1083;&#1077;&#1085;&#1080;&#1077;!A1"/></Relationships>
</file>

<file path=xl/drawings/_rels/drawing85.xml.rels><?xml version="1.0" encoding="UTF-8" standalone="yes"?>
<Relationships xmlns="http://schemas.openxmlformats.org/package/2006/relationships"><Relationship Id="rId3" Type="http://schemas.openxmlformats.org/officeDocument/2006/relationships/image" Target="../media/image453.jpeg"/><Relationship Id="rId2" Type="http://schemas.openxmlformats.org/officeDocument/2006/relationships/image" Target="../media/image452.jpeg"/><Relationship Id="rId1" Type="http://schemas.openxmlformats.org/officeDocument/2006/relationships/image" Target="../media/image451.jpeg"/><Relationship Id="rId5" Type="http://schemas.openxmlformats.org/officeDocument/2006/relationships/hyperlink" Target="#&#1054;&#1075;&#1083;&#1072;&#1074;&#1083;&#1077;&#1085;&#1080;&#1077;!A1"/><Relationship Id="rId4" Type="http://schemas.openxmlformats.org/officeDocument/2006/relationships/image" Target="../media/image454.jpeg"/></Relationships>
</file>

<file path=xl/drawings/_rels/drawing8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0.xml.rels><?xml version="1.0" encoding="UTF-8" standalone="yes"?>
<Relationships xmlns="http://schemas.openxmlformats.org/package/2006/relationships"><Relationship Id="rId8" Type="http://schemas.openxmlformats.org/officeDocument/2006/relationships/image" Target="../media/image461.png"/><Relationship Id="rId3" Type="http://schemas.openxmlformats.org/officeDocument/2006/relationships/image" Target="../media/image456.png"/><Relationship Id="rId7" Type="http://schemas.openxmlformats.org/officeDocument/2006/relationships/image" Target="../media/image460.png"/><Relationship Id="rId2" Type="http://schemas.openxmlformats.org/officeDocument/2006/relationships/image" Target="../media/image455.jpeg"/><Relationship Id="rId1" Type="http://schemas.openxmlformats.org/officeDocument/2006/relationships/hyperlink" Target="#&#1054;&#1075;&#1083;&#1072;&#1074;&#1083;&#1077;&#1085;&#1080;&#1077;!A1"/><Relationship Id="rId6" Type="http://schemas.openxmlformats.org/officeDocument/2006/relationships/image" Target="../media/image459.png"/><Relationship Id="rId11" Type="http://schemas.openxmlformats.org/officeDocument/2006/relationships/image" Target="../media/image464.png"/><Relationship Id="rId5" Type="http://schemas.openxmlformats.org/officeDocument/2006/relationships/image" Target="../media/image458.png"/><Relationship Id="rId10" Type="http://schemas.openxmlformats.org/officeDocument/2006/relationships/image" Target="../media/image463.png"/><Relationship Id="rId4" Type="http://schemas.openxmlformats.org/officeDocument/2006/relationships/image" Target="../media/image457.jpeg"/><Relationship Id="rId9" Type="http://schemas.openxmlformats.org/officeDocument/2006/relationships/image" Target="../media/image462.png"/></Relationships>
</file>

<file path=xl/drawings/_rels/drawing91.xml.rels><?xml version="1.0" encoding="UTF-8" standalone="yes"?>
<Relationships xmlns="http://schemas.openxmlformats.org/package/2006/relationships"><Relationship Id="rId8" Type="http://schemas.openxmlformats.org/officeDocument/2006/relationships/image" Target="../media/image472.png"/><Relationship Id="rId13" Type="http://schemas.openxmlformats.org/officeDocument/2006/relationships/image" Target="../media/image476.png"/><Relationship Id="rId3" Type="http://schemas.openxmlformats.org/officeDocument/2006/relationships/image" Target="../media/image467.png"/><Relationship Id="rId7" Type="http://schemas.openxmlformats.org/officeDocument/2006/relationships/image" Target="../media/image471.png"/><Relationship Id="rId12" Type="http://schemas.openxmlformats.org/officeDocument/2006/relationships/image" Target="../media/image475.png"/><Relationship Id="rId2" Type="http://schemas.openxmlformats.org/officeDocument/2006/relationships/image" Target="../media/image466.png"/><Relationship Id="rId1" Type="http://schemas.openxmlformats.org/officeDocument/2006/relationships/image" Target="../media/image465.png"/><Relationship Id="rId6" Type="http://schemas.openxmlformats.org/officeDocument/2006/relationships/image" Target="../media/image470.png"/><Relationship Id="rId11" Type="http://schemas.openxmlformats.org/officeDocument/2006/relationships/image" Target="../media/image474.png"/><Relationship Id="rId5" Type="http://schemas.openxmlformats.org/officeDocument/2006/relationships/image" Target="../media/image469.png"/><Relationship Id="rId10" Type="http://schemas.openxmlformats.org/officeDocument/2006/relationships/hyperlink" Target="#&#1054;&#1075;&#1083;&#1072;&#1074;&#1083;&#1077;&#1085;&#1080;&#1077;!A1"/><Relationship Id="rId4" Type="http://schemas.openxmlformats.org/officeDocument/2006/relationships/image" Target="../media/image468.png"/><Relationship Id="rId9" Type="http://schemas.openxmlformats.org/officeDocument/2006/relationships/image" Target="../media/image473.png"/></Relationships>
</file>

<file path=xl/drawings/_rels/drawing9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6.xml.rels><?xml version="1.0" encoding="UTF-8" standalone="yes"?>
<Relationships xmlns="http://schemas.openxmlformats.org/package/2006/relationships"><Relationship Id="rId2" Type="http://schemas.openxmlformats.org/officeDocument/2006/relationships/image" Target="../media/image477.png"/><Relationship Id="rId1" Type="http://schemas.openxmlformats.org/officeDocument/2006/relationships/hyperlink" Target="#&#1054;&#1075;&#1083;&#1072;&#1074;&#1083;&#1077;&#1085;&#1080;&#1077;!A1"/></Relationships>
</file>

<file path=xl/drawings/_rels/drawing10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0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4.xml.rels><?xml version="1.0" encoding="UTF-8" standalone="yes"?>
<Relationships xmlns="http://schemas.openxmlformats.org/package/2006/relationships"><Relationship Id="rId8" Type="http://schemas.openxmlformats.org/officeDocument/2006/relationships/image" Target="../media/image484.jpeg"/><Relationship Id="rId3" Type="http://schemas.openxmlformats.org/officeDocument/2006/relationships/image" Target="../media/image479.png"/><Relationship Id="rId7" Type="http://schemas.openxmlformats.org/officeDocument/2006/relationships/image" Target="../media/image483.png"/><Relationship Id="rId2" Type="http://schemas.openxmlformats.org/officeDocument/2006/relationships/image" Target="../media/image478.png"/><Relationship Id="rId1" Type="http://schemas.openxmlformats.org/officeDocument/2006/relationships/hyperlink" Target="#&#1054;&#1075;&#1083;&#1072;&#1074;&#1083;&#1077;&#1085;&#1080;&#1077;!A1"/><Relationship Id="rId6" Type="http://schemas.openxmlformats.org/officeDocument/2006/relationships/image" Target="../media/image482.png"/><Relationship Id="rId11" Type="http://schemas.openxmlformats.org/officeDocument/2006/relationships/image" Target="../media/image487.png"/><Relationship Id="rId5" Type="http://schemas.openxmlformats.org/officeDocument/2006/relationships/image" Target="../media/image481.jpeg"/><Relationship Id="rId10" Type="http://schemas.openxmlformats.org/officeDocument/2006/relationships/image" Target="../media/image486.png"/><Relationship Id="rId4" Type="http://schemas.openxmlformats.org/officeDocument/2006/relationships/image" Target="../media/image480.png"/><Relationship Id="rId9" Type="http://schemas.openxmlformats.org/officeDocument/2006/relationships/image" Target="../media/image485.png"/></Relationships>
</file>

<file path=xl/drawings/_rels/drawing115.xml.rels><?xml version="1.0" encoding="UTF-8" standalone="yes"?>
<Relationships xmlns="http://schemas.openxmlformats.org/package/2006/relationships"><Relationship Id="rId13" Type="http://schemas.openxmlformats.org/officeDocument/2006/relationships/image" Target="../media/image499.png"/><Relationship Id="rId18" Type="http://schemas.openxmlformats.org/officeDocument/2006/relationships/image" Target="../media/image504.jpeg"/><Relationship Id="rId26" Type="http://schemas.openxmlformats.org/officeDocument/2006/relationships/image" Target="../media/image512.png"/><Relationship Id="rId39" Type="http://schemas.openxmlformats.org/officeDocument/2006/relationships/image" Target="../media/image525.png"/><Relationship Id="rId21" Type="http://schemas.openxmlformats.org/officeDocument/2006/relationships/image" Target="../media/image507.jpeg"/><Relationship Id="rId34" Type="http://schemas.openxmlformats.org/officeDocument/2006/relationships/image" Target="../media/image520.png"/><Relationship Id="rId7" Type="http://schemas.openxmlformats.org/officeDocument/2006/relationships/image" Target="../media/image493.png"/><Relationship Id="rId2" Type="http://schemas.openxmlformats.org/officeDocument/2006/relationships/image" Target="../media/image488.png"/><Relationship Id="rId16" Type="http://schemas.openxmlformats.org/officeDocument/2006/relationships/image" Target="../media/image502.png"/><Relationship Id="rId20" Type="http://schemas.openxmlformats.org/officeDocument/2006/relationships/image" Target="../media/image506.jpeg"/><Relationship Id="rId29" Type="http://schemas.openxmlformats.org/officeDocument/2006/relationships/image" Target="../media/image515.png"/><Relationship Id="rId41" Type="http://schemas.openxmlformats.org/officeDocument/2006/relationships/image" Target="../media/image527.jpg"/><Relationship Id="rId1" Type="http://schemas.openxmlformats.org/officeDocument/2006/relationships/hyperlink" Target="#&#1054;&#1075;&#1083;&#1072;&#1074;&#1083;&#1077;&#1085;&#1080;&#1077;!A1"/><Relationship Id="rId6" Type="http://schemas.openxmlformats.org/officeDocument/2006/relationships/image" Target="../media/image492.png"/><Relationship Id="rId11" Type="http://schemas.openxmlformats.org/officeDocument/2006/relationships/image" Target="../media/image497.png"/><Relationship Id="rId24" Type="http://schemas.openxmlformats.org/officeDocument/2006/relationships/image" Target="../media/image510.png"/><Relationship Id="rId32" Type="http://schemas.openxmlformats.org/officeDocument/2006/relationships/image" Target="../media/image518.jpeg"/><Relationship Id="rId37" Type="http://schemas.openxmlformats.org/officeDocument/2006/relationships/image" Target="../media/image523.png"/><Relationship Id="rId40" Type="http://schemas.openxmlformats.org/officeDocument/2006/relationships/image" Target="../media/image526.png"/><Relationship Id="rId5" Type="http://schemas.openxmlformats.org/officeDocument/2006/relationships/image" Target="../media/image491.png"/><Relationship Id="rId15" Type="http://schemas.openxmlformats.org/officeDocument/2006/relationships/image" Target="../media/image501.png"/><Relationship Id="rId23" Type="http://schemas.openxmlformats.org/officeDocument/2006/relationships/image" Target="../media/image509.png"/><Relationship Id="rId28" Type="http://schemas.openxmlformats.org/officeDocument/2006/relationships/image" Target="../media/image514.png"/><Relationship Id="rId36" Type="http://schemas.openxmlformats.org/officeDocument/2006/relationships/image" Target="../media/image522.png"/><Relationship Id="rId10" Type="http://schemas.openxmlformats.org/officeDocument/2006/relationships/image" Target="../media/image496.png"/><Relationship Id="rId19" Type="http://schemas.openxmlformats.org/officeDocument/2006/relationships/image" Target="../media/image505.jpeg"/><Relationship Id="rId31" Type="http://schemas.openxmlformats.org/officeDocument/2006/relationships/image" Target="../media/image517.png"/><Relationship Id="rId4" Type="http://schemas.openxmlformats.org/officeDocument/2006/relationships/image" Target="../media/image490.png"/><Relationship Id="rId9" Type="http://schemas.openxmlformats.org/officeDocument/2006/relationships/image" Target="../media/image495.jpeg"/><Relationship Id="rId14" Type="http://schemas.openxmlformats.org/officeDocument/2006/relationships/image" Target="../media/image500.png"/><Relationship Id="rId22" Type="http://schemas.openxmlformats.org/officeDocument/2006/relationships/image" Target="../media/image508.jpeg"/><Relationship Id="rId27" Type="http://schemas.openxmlformats.org/officeDocument/2006/relationships/image" Target="../media/image513.png"/><Relationship Id="rId30" Type="http://schemas.openxmlformats.org/officeDocument/2006/relationships/image" Target="../media/image516.png"/><Relationship Id="rId35" Type="http://schemas.openxmlformats.org/officeDocument/2006/relationships/image" Target="../media/image521.png"/><Relationship Id="rId8" Type="http://schemas.openxmlformats.org/officeDocument/2006/relationships/image" Target="../media/image494.jpeg"/><Relationship Id="rId3" Type="http://schemas.openxmlformats.org/officeDocument/2006/relationships/image" Target="../media/image489.png"/><Relationship Id="rId12" Type="http://schemas.openxmlformats.org/officeDocument/2006/relationships/image" Target="../media/image498.png"/><Relationship Id="rId17" Type="http://schemas.openxmlformats.org/officeDocument/2006/relationships/image" Target="../media/image503.jpeg"/><Relationship Id="rId25" Type="http://schemas.openxmlformats.org/officeDocument/2006/relationships/image" Target="../media/image511.png"/><Relationship Id="rId33" Type="http://schemas.openxmlformats.org/officeDocument/2006/relationships/image" Target="../media/image519.png"/><Relationship Id="rId38" Type="http://schemas.openxmlformats.org/officeDocument/2006/relationships/image" Target="../media/image524.png"/></Relationships>
</file>

<file path=xl/drawings/_rels/drawing11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5.xml.rels><?xml version="1.0" encoding="UTF-8" standalone="yes"?>
<Relationships xmlns="http://schemas.openxmlformats.org/package/2006/relationships"><Relationship Id="rId3" Type="http://schemas.openxmlformats.org/officeDocument/2006/relationships/image" Target="../media/image530.png"/><Relationship Id="rId2" Type="http://schemas.openxmlformats.org/officeDocument/2006/relationships/image" Target="../media/image529.png"/><Relationship Id="rId1" Type="http://schemas.openxmlformats.org/officeDocument/2006/relationships/image" Target="../media/image528.png"/><Relationship Id="rId4" Type="http://schemas.openxmlformats.org/officeDocument/2006/relationships/image" Target="../media/image531.png"/></Relationships>
</file>

<file path=xl/drawings/_rels/drawing1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9.xml.rels><?xml version="1.0" encoding="UTF-8" standalone="yes"?>
<Relationships xmlns="http://schemas.openxmlformats.org/package/2006/relationships"><Relationship Id="rId26" Type="http://schemas.openxmlformats.org/officeDocument/2006/relationships/image" Target="../media/image557.jpeg"/><Relationship Id="rId21" Type="http://schemas.openxmlformats.org/officeDocument/2006/relationships/image" Target="../media/image552.jpeg"/><Relationship Id="rId42" Type="http://schemas.openxmlformats.org/officeDocument/2006/relationships/image" Target="../media/image573.png"/><Relationship Id="rId47" Type="http://schemas.openxmlformats.org/officeDocument/2006/relationships/image" Target="../media/image578.jpeg"/><Relationship Id="rId63" Type="http://schemas.openxmlformats.org/officeDocument/2006/relationships/image" Target="../media/image594.jpeg"/><Relationship Id="rId68" Type="http://schemas.openxmlformats.org/officeDocument/2006/relationships/image" Target="../media/image599.jpeg"/><Relationship Id="rId84" Type="http://schemas.openxmlformats.org/officeDocument/2006/relationships/image" Target="../media/image615.jpeg"/><Relationship Id="rId89" Type="http://schemas.openxmlformats.org/officeDocument/2006/relationships/image" Target="../media/image620.jpeg"/><Relationship Id="rId112" Type="http://schemas.openxmlformats.org/officeDocument/2006/relationships/image" Target="../media/image643.jpeg"/><Relationship Id="rId16" Type="http://schemas.openxmlformats.org/officeDocument/2006/relationships/image" Target="../media/image547.jpeg"/><Relationship Id="rId107" Type="http://schemas.openxmlformats.org/officeDocument/2006/relationships/image" Target="../media/image638.jpeg"/><Relationship Id="rId11" Type="http://schemas.openxmlformats.org/officeDocument/2006/relationships/image" Target="../media/image542.jpeg"/><Relationship Id="rId32" Type="http://schemas.openxmlformats.org/officeDocument/2006/relationships/image" Target="../media/image563.jpeg"/><Relationship Id="rId37" Type="http://schemas.openxmlformats.org/officeDocument/2006/relationships/image" Target="../media/image568.jpeg"/><Relationship Id="rId53" Type="http://schemas.openxmlformats.org/officeDocument/2006/relationships/image" Target="../media/image584.jpeg"/><Relationship Id="rId58" Type="http://schemas.openxmlformats.org/officeDocument/2006/relationships/image" Target="../media/image589.jpeg"/><Relationship Id="rId74" Type="http://schemas.openxmlformats.org/officeDocument/2006/relationships/image" Target="../media/image605.jpeg"/><Relationship Id="rId79" Type="http://schemas.openxmlformats.org/officeDocument/2006/relationships/image" Target="../media/image610.jpeg"/><Relationship Id="rId102" Type="http://schemas.openxmlformats.org/officeDocument/2006/relationships/image" Target="../media/image633.jpeg"/><Relationship Id="rId5" Type="http://schemas.openxmlformats.org/officeDocument/2006/relationships/image" Target="../media/image536.jpeg"/><Relationship Id="rId90" Type="http://schemas.openxmlformats.org/officeDocument/2006/relationships/image" Target="../media/image621.jpeg"/><Relationship Id="rId95" Type="http://schemas.openxmlformats.org/officeDocument/2006/relationships/image" Target="../media/image626.jpeg"/><Relationship Id="rId22" Type="http://schemas.openxmlformats.org/officeDocument/2006/relationships/image" Target="../media/image553.jpeg"/><Relationship Id="rId27" Type="http://schemas.openxmlformats.org/officeDocument/2006/relationships/image" Target="../media/image558.jpeg"/><Relationship Id="rId43" Type="http://schemas.openxmlformats.org/officeDocument/2006/relationships/image" Target="../media/image574.png"/><Relationship Id="rId48" Type="http://schemas.openxmlformats.org/officeDocument/2006/relationships/image" Target="../media/image579.jpeg"/><Relationship Id="rId64" Type="http://schemas.openxmlformats.org/officeDocument/2006/relationships/image" Target="../media/image595.jpeg"/><Relationship Id="rId69" Type="http://schemas.openxmlformats.org/officeDocument/2006/relationships/image" Target="../media/image600.jpeg"/><Relationship Id="rId113" Type="http://schemas.openxmlformats.org/officeDocument/2006/relationships/image" Target="../media/image644.jpeg"/><Relationship Id="rId80" Type="http://schemas.openxmlformats.org/officeDocument/2006/relationships/image" Target="../media/image611.jpeg"/><Relationship Id="rId85" Type="http://schemas.openxmlformats.org/officeDocument/2006/relationships/image" Target="../media/image616.png"/><Relationship Id="rId12" Type="http://schemas.openxmlformats.org/officeDocument/2006/relationships/image" Target="../media/image543.jpeg"/><Relationship Id="rId17" Type="http://schemas.openxmlformats.org/officeDocument/2006/relationships/image" Target="../media/image548.png"/><Relationship Id="rId33" Type="http://schemas.openxmlformats.org/officeDocument/2006/relationships/image" Target="../media/image564.jpeg"/><Relationship Id="rId38" Type="http://schemas.openxmlformats.org/officeDocument/2006/relationships/image" Target="../media/image569.jpeg"/><Relationship Id="rId59" Type="http://schemas.openxmlformats.org/officeDocument/2006/relationships/image" Target="../media/image590.jpeg"/><Relationship Id="rId103" Type="http://schemas.openxmlformats.org/officeDocument/2006/relationships/image" Target="../media/image634.jpeg"/><Relationship Id="rId108" Type="http://schemas.openxmlformats.org/officeDocument/2006/relationships/image" Target="../media/image639.jpeg"/><Relationship Id="rId54" Type="http://schemas.openxmlformats.org/officeDocument/2006/relationships/image" Target="../media/image585.jpeg"/><Relationship Id="rId70" Type="http://schemas.openxmlformats.org/officeDocument/2006/relationships/image" Target="../media/image601.jpeg"/><Relationship Id="rId75" Type="http://schemas.openxmlformats.org/officeDocument/2006/relationships/image" Target="../media/image606.jpeg"/><Relationship Id="rId91" Type="http://schemas.openxmlformats.org/officeDocument/2006/relationships/image" Target="../media/image622.jpeg"/><Relationship Id="rId96" Type="http://schemas.openxmlformats.org/officeDocument/2006/relationships/image" Target="../media/image627.jpeg"/><Relationship Id="rId1" Type="http://schemas.openxmlformats.org/officeDocument/2006/relationships/image" Target="../media/image532.jpeg"/><Relationship Id="rId6" Type="http://schemas.openxmlformats.org/officeDocument/2006/relationships/image" Target="../media/image537.jpeg"/><Relationship Id="rId15" Type="http://schemas.openxmlformats.org/officeDocument/2006/relationships/image" Target="../media/image546.jpeg"/><Relationship Id="rId23" Type="http://schemas.openxmlformats.org/officeDocument/2006/relationships/image" Target="../media/image554.jpeg"/><Relationship Id="rId28" Type="http://schemas.openxmlformats.org/officeDocument/2006/relationships/image" Target="../media/image559.jpeg"/><Relationship Id="rId36" Type="http://schemas.openxmlformats.org/officeDocument/2006/relationships/image" Target="../media/image567.jpeg"/><Relationship Id="rId49" Type="http://schemas.openxmlformats.org/officeDocument/2006/relationships/image" Target="../media/image580.jpeg"/><Relationship Id="rId57" Type="http://schemas.openxmlformats.org/officeDocument/2006/relationships/image" Target="../media/image588.jpeg"/><Relationship Id="rId106" Type="http://schemas.openxmlformats.org/officeDocument/2006/relationships/image" Target="../media/image637.jpeg"/><Relationship Id="rId114" Type="http://schemas.openxmlformats.org/officeDocument/2006/relationships/image" Target="../media/image645.jpeg"/><Relationship Id="rId10" Type="http://schemas.openxmlformats.org/officeDocument/2006/relationships/image" Target="../media/image541.jpeg"/><Relationship Id="rId31" Type="http://schemas.openxmlformats.org/officeDocument/2006/relationships/image" Target="../media/image562.jpeg"/><Relationship Id="rId44" Type="http://schemas.openxmlformats.org/officeDocument/2006/relationships/image" Target="../media/image575.jpeg"/><Relationship Id="rId52" Type="http://schemas.openxmlformats.org/officeDocument/2006/relationships/image" Target="../media/image583.jpeg"/><Relationship Id="rId60" Type="http://schemas.openxmlformats.org/officeDocument/2006/relationships/image" Target="../media/image591.jpeg"/><Relationship Id="rId65" Type="http://schemas.openxmlformats.org/officeDocument/2006/relationships/image" Target="../media/image596.jpeg"/><Relationship Id="rId73" Type="http://schemas.openxmlformats.org/officeDocument/2006/relationships/image" Target="../media/image604.jpeg"/><Relationship Id="rId78" Type="http://schemas.openxmlformats.org/officeDocument/2006/relationships/image" Target="../media/image609.jpeg"/><Relationship Id="rId81" Type="http://schemas.openxmlformats.org/officeDocument/2006/relationships/image" Target="../media/image612.jpeg"/><Relationship Id="rId86" Type="http://schemas.openxmlformats.org/officeDocument/2006/relationships/image" Target="../media/image617.jpeg"/><Relationship Id="rId94" Type="http://schemas.openxmlformats.org/officeDocument/2006/relationships/image" Target="../media/image625.jpeg"/><Relationship Id="rId99" Type="http://schemas.openxmlformats.org/officeDocument/2006/relationships/image" Target="../media/image630.jpeg"/><Relationship Id="rId101" Type="http://schemas.openxmlformats.org/officeDocument/2006/relationships/image" Target="../media/image632.jpeg"/><Relationship Id="rId4" Type="http://schemas.openxmlformats.org/officeDocument/2006/relationships/image" Target="../media/image535.jpeg"/><Relationship Id="rId9" Type="http://schemas.openxmlformats.org/officeDocument/2006/relationships/image" Target="../media/image540.jpeg"/><Relationship Id="rId13" Type="http://schemas.openxmlformats.org/officeDocument/2006/relationships/image" Target="../media/image544.jpeg"/><Relationship Id="rId18" Type="http://schemas.openxmlformats.org/officeDocument/2006/relationships/image" Target="../media/image549.jpeg"/><Relationship Id="rId39" Type="http://schemas.openxmlformats.org/officeDocument/2006/relationships/image" Target="../media/image570.jpeg"/><Relationship Id="rId109" Type="http://schemas.openxmlformats.org/officeDocument/2006/relationships/image" Target="../media/image640.jpeg"/><Relationship Id="rId34" Type="http://schemas.openxmlformats.org/officeDocument/2006/relationships/image" Target="../media/image565.jpeg"/><Relationship Id="rId50" Type="http://schemas.openxmlformats.org/officeDocument/2006/relationships/image" Target="../media/image581.jpeg"/><Relationship Id="rId55" Type="http://schemas.openxmlformats.org/officeDocument/2006/relationships/image" Target="../media/image586.jpeg"/><Relationship Id="rId76" Type="http://schemas.openxmlformats.org/officeDocument/2006/relationships/image" Target="../media/image607.jpeg"/><Relationship Id="rId97" Type="http://schemas.openxmlformats.org/officeDocument/2006/relationships/image" Target="../media/image628.jpeg"/><Relationship Id="rId104" Type="http://schemas.openxmlformats.org/officeDocument/2006/relationships/image" Target="../media/image635.jpeg"/><Relationship Id="rId7" Type="http://schemas.openxmlformats.org/officeDocument/2006/relationships/image" Target="../media/image538.jpeg"/><Relationship Id="rId71" Type="http://schemas.openxmlformats.org/officeDocument/2006/relationships/image" Target="../media/image602.jpeg"/><Relationship Id="rId92" Type="http://schemas.openxmlformats.org/officeDocument/2006/relationships/image" Target="../media/image623.jpeg"/><Relationship Id="rId2" Type="http://schemas.openxmlformats.org/officeDocument/2006/relationships/image" Target="../media/image533.jpeg"/><Relationship Id="rId29" Type="http://schemas.openxmlformats.org/officeDocument/2006/relationships/image" Target="../media/image560.jpeg"/><Relationship Id="rId24" Type="http://schemas.openxmlformats.org/officeDocument/2006/relationships/image" Target="../media/image555.png"/><Relationship Id="rId40" Type="http://schemas.openxmlformats.org/officeDocument/2006/relationships/image" Target="../media/image571.jpeg"/><Relationship Id="rId45" Type="http://schemas.openxmlformats.org/officeDocument/2006/relationships/image" Target="../media/image576.jpeg"/><Relationship Id="rId66" Type="http://schemas.openxmlformats.org/officeDocument/2006/relationships/image" Target="../media/image597.png"/><Relationship Id="rId87" Type="http://schemas.openxmlformats.org/officeDocument/2006/relationships/image" Target="../media/image618.jpeg"/><Relationship Id="rId110" Type="http://schemas.openxmlformats.org/officeDocument/2006/relationships/image" Target="../media/image641.png"/><Relationship Id="rId115" Type="http://schemas.openxmlformats.org/officeDocument/2006/relationships/image" Target="../media/image646.jpeg"/><Relationship Id="rId61" Type="http://schemas.openxmlformats.org/officeDocument/2006/relationships/image" Target="../media/image592.jpeg"/><Relationship Id="rId82" Type="http://schemas.openxmlformats.org/officeDocument/2006/relationships/image" Target="../media/image613.jpeg"/><Relationship Id="rId19" Type="http://schemas.openxmlformats.org/officeDocument/2006/relationships/image" Target="../media/image550.jpeg"/><Relationship Id="rId14" Type="http://schemas.openxmlformats.org/officeDocument/2006/relationships/image" Target="../media/image545.jpeg"/><Relationship Id="rId30" Type="http://schemas.openxmlformats.org/officeDocument/2006/relationships/image" Target="../media/image561.jpeg"/><Relationship Id="rId35" Type="http://schemas.openxmlformats.org/officeDocument/2006/relationships/image" Target="../media/image566.jpeg"/><Relationship Id="rId56" Type="http://schemas.openxmlformats.org/officeDocument/2006/relationships/image" Target="../media/image587.jpeg"/><Relationship Id="rId77" Type="http://schemas.openxmlformats.org/officeDocument/2006/relationships/image" Target="../media/image608.jpeg"/><Relationship Id="rId100" Type="http://schemas.openxmlformats.org/officeDocument/2006/relationships/image" Target="../media/image631.jpeg"/><Relationship Id="rId105" Type="http://schemas.openxmlformats.org/officeDocument/2006/relationships/image" Target="../media/image636.jpeg"/><Relationship Id="rId8" Type="http://schemas.openxmlformats.org/officeDocument/2006/relationships/image" Target="../media/image539.jpeg"/><Relationship Id="rId51" Type="http://schemas.openxmlformats.org/officeDocument/2006/relationships/image" Target="../media/image582.jpeg"/><Relationship Id="rId72" Type="http://schemas.openxmlformats.org/officeDocument/2006/relationships/image" Target="../media/image603.png"/><Relationship Id="rId93" Type="http://schemas.openxmlformats.org/officeDocument/2006/relationships/image" Target="../media/image624.jpeg"/><Relationship Id="rId98" Type="http://schemas.openxmlformats.org/officeDocument/2006/relationships/image" Target="../media/image629.jpeg"/><Relationship Id="rId3" Type="http://schemas.openxmlformats.org/officeDocument/2006/relationships/image" Target="../media/image534.jpeg"/><Relationship Id="rId25" Type="http://schemas.openxmlformats.org/officeDocument/2006/relationships/image" Target="../media/image556.jpeg"/><Relationship Id="rId46" Type="http://schemas.openxmlformats.org/officeDocument/2006/relationships/image" Target="../media/image577.jpeg"/><Relationship Id="rId67" Type="http://schemas.openxmlformats.org/officeDocument/2006/relationships/image" Target="../media/image598.jpeg"/><Relationship Id="rId116" Type="http://schemas.openxmlformats.org/officeDocument/2006/relationships/hyperlink" Target="#&#1054;&#1075;&#1083;&#1072;&#1074;&#1083;&#1077;&#1085;&#1080;&#1077;!A1"/><Relationship Id="rId20" Type="http://schemas.openxmlformats.org/officeDocument/2006/relationships/image" Target="../media/image551.jpeg"/><Relationship Id="rId41" Type="http://schemas.openxmlformats.org/officeDocument/2006/relationships/image" Target="../media/image572.jpeg"/><Relationship Id="rId62" Type="http://schemas.openxmlformats.org/officeDocument/2006/relationships/image" Target="../media/image593.jpeg"/><Relationship Id="rId83" Type="http://schemas.openxmlformats.org/officeDocument/2006/relationships/image" Target="../media/image614.jpeg"/><Relationship Id="rId88" Type="http://schemas.openxmlformats.org/officeDocument/2006/relationships/image" Target="../media/image619.jpeg"/><Relationship Id="rId111" Type="http://schemas.openxmlformats.org/officeDocument/2006/relationships/image" Target="../media/image642.jpeg"/></Relationships>
</file>

<file path=xl/drawings/_rels/drawing1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5.xml.rels><?xml version="1.0" encoding="UTF-8" standalone="yes"?>
<Relationships xmlns="http://schemas.openxmlformats.org/package/2006/relationships"><Relationship Id="rId8" Type="http://schemas.openxmlformats.org/officeDocument/2006/relationships/image" Target="../media/image653.jpeg"/><Relationship Id="rId13" Type="http://schemas.openxmlformats.org/officeDocument/2006/relationships/image" Target="../media/image658.jpeg"/><Relationship Id="rId3" Type="http://schemas.openxmlformats.org/officeDocument/2006/relationships/image" Target="../media/image648.jpeg"/><Relationship Id="rId7" Type="http://schemas.openxmlformats.org/officeDocument/2006/relationships/image" Target="../media/image652.jpeg"/><Relationship Id="rId12" Type="http://schemas.openxmlformats.org/officeDocument/2006/relationships/image" Target="../media/image657.jpeg"/><Relationship Id="rId17" Type="http://schemas.openxmlformats.org/officeDocument/2006/relationships/image" Target="../media/image662.jpeg"/><Relationship Id="rId2" Type="http://schemas.openxmlformats.org/officeDocument/2006/relationships/image" Target="../media/image647.jpeg"/><Relationship Id="rId16" Type="http://schemas.openxmlformats.org/officeDocument/2006/relationships/image" Target="../media/image661.jpeg"/><Relationship Id="rId1" Type="http://schemas.openxmlformats.org/officeDocument/2006/relationships/hyperlink" Target="#&#1054;&#1075;&#1083;&#1072;&#1074;&#1083;&#1077;&#1085;&#1080;&#1077;!A1"/><Relationship Id="rId6" Type="http://schemas.openxmlformats.org/officeDocument/2006/relationships/image" Target="../media/image651.png"/><Relationship Id="rId11" Type="http://schemas.openxmlformats.org/officeDocument/2006/relationships/image" Target="../media/image656.jpeg"/><Relationship Id="rId5" Type="http://schemas.openxmlformats.org/officeDocument/2006/relationships/image" Target="../media/image650.png"/><Relationship Id="rId15" Type="http://schemas.openxmlformats.org/officeDocument/2006/relationships/image" Target="../media/image660.jpeg"/><Relationship Id="rId10" Type="http://schemas.openxmlformats.org/officeDocument/2006/relationships/image" Target="../media/image655.jpeg"/><Relationship Id="rId4" Type="http://schemas.openxmlformats.org/officeDocument/2006/relationships/image" Target="../media/image649.png"/><Relationship Id="rId9" Type="http://schemas.openxmlformats.org/officeDocument/2006/relationships/image" Target="../media/image654.jpeg"/><Relationship Id="rId14" Type="http://schemas.openxmlformats.org/officeDocument/2006/relationships/image" Target="../media/image659.jpeg"/></Relationships>
</file>

<file path=xl/drawings/_rels/drawing156.xml.rels><?xml version="1.0" encoding="UTF-8" standalone="yes"?>
<Relationships xmlns="http://schemas.openxmlformats.org/package/2006/relationships"><Relationship Id="rId13" Type="http://schemas.openxmlformats.org/officeDocument/2006/relationships/image" Target="../media/image673.jpeg"/><Relationship Id="rId18" Type="http://schemas.microsoft.com/office/2007/relationships/hdphoto" Target="../media/hdphoto4.wdp"/><Relationship Id="rId26" Type="http://schemas.openxmlformats.org/officeDocument/2006/relationships/image" Target="../media/image685.jpeg"/><Relationship Id="rId39" Type="http://schemas.openxmlformats.org/officeDocument/2006/relationships/image" Target="../media/image695.jpeg"/><Relationship Id="rId21" Type="http://schemas.openxmlformats.org/officeDocument/2006/relationships/image" Target="../media/image680.jpeg"/><Relationship Id="rId34" Type="http://schemas.openxmlformats.org/officeDocument/2006/relationships/image" Target="../media/image692.png"/><Relationship Id="rId42" Type="http://schemas.microsoft.com/office/2007/relationships/hdphoto" Target="../media/hdphoto8.wdp"/><Relationship Id="rId7" Type="http://schemas.microsoft.com/office/2007/relationships/hdphoto" Target="../media/hdphoto3.wdp"/><Relationship Id="rId2" Type="http://schemas.openxmlformats.org/officeDocument/2006/relationships/image" Target="../media/image663.jpeg"/><Relationship Id="rId16" Type="http://schemas.openxmlformats.org/officeDocument/2006/relationships/image" Target="../media/image676.jpeg"/><Relationship Id="rId20" Type="http://schemas.openxmlformats.org/officeDocument/2006/relationships/image" Target="../media/image679.png"/><Relationship Id="rId29" Type="http://schemas.openxmlformats.org/officeDocument/2006/relationships/image" Target="../media/image688.png"/><Relationship Id="rId41" Type="http://schemas.openxmlformats.org/officeDocument/2006/relationships/image" Target="../media/image697.png"/><Relationship Id="rId1" Type="http://schemas.openxmlformats.org/officeDocument/2006/relationships/hyperlink" Target="#&#1054;&#1075;&#1083;&#1072;&#1074;&#1083;&#1077;&#1085;&#1080;&#1077;!A1"/><Relationship Id="rId6" Type="http://schemas.openxmlformats.org/officeDocument/2006/relationships/image" Target="../media/image667.png"/><Relationship Id="rId11" Type="http://schemas.openxmlformats.org/officeDocument/2006/relationships/image" Target="../media/image671.png"/><Relationship Id="rId24" Type="http://schemas.openxmlformats.org/officeDocument/2006/relationships/image" Target="../media/image683.jpeg"/><Relationship Id="rId32" Type="http://schemas.openxmlformats.org/officeDocument/2006/relationships/image" Target="../media/image691.png"/><Relationship Id="rId37" Type="http://schemas.microsoft.com/office/2007/relationships/hdphoto" Target="../media/hdphoto7.wdp"/><Relationship Id="rId40" Type="http://schemas.openxmlformats.org/officeDocument/2006/relationships/image" Target="../media/image696.emf"/><Relationship Id="rId5" Type="http://schemas.openxmlformats.org/officeDocument/2006/relationships/image" Target="../media/image666.jpeg"/><Relationship Id="rId15" Type="http://schemas.openxmlformats.org/officeDocument/2006/relationships/image" Target="../media/image675.jpeg"/><Relationship Id="rId23" Type="http://schemas.openxmlformats.org/officeDocument/2006/relationships/image" Target="../media/image682.jpeg"/><Relationship Id="rId28" Type="http://schemas.openxmlformats.org/officeDocument/2006/relationships/image" Target="../media/image687.jpeg"/><Relationship Id="rId36" Type="http://schemas.openxmlformats.org/officeDocument/2006/relationships/image" Target="../media/image693.png"/><Relationship Id="rId10" Type="http://schemas.openxmlformats.org/officeDocument/2006/relationships/image" Target="../media/image670.png"/><Relationship Id="rId19" Type="http://schemas.openxmlformats.org/officeDocument/2006/relationships/image" Target="../media/image678.jpeg"/><Relationship Id="rId31" Type="http://schemas.openxmlformats.org/officeDocument/2006/relationships/image" Target="../media/image690.png"/><Relationship Id="rId4" Type="http://schemas.openxmlformats.org/officeDocument/2006/relationships/image" Target="../media/image665.jpeg"/><Relationship Id="rId9" Type="http://schemas.openxmlformats.org/officeDocument/2006/relationships/image" Target="../media/image669.png"/><Relationship Id="rId14" Type="http://schemas.openxmlformats.org/officeDocument/2006/relationships/image" Target="../media/image674.jpeg"/><Relationship Id="rId22" Type="http://schemas.openxmlformats.org/officeDocument/2006/relationships/image" Target="../media/image681.jpeg"/><Relationship Id="rId27" Type="http://schemas.openxmlformats.org/officeDocument/2006/relationships/image" Target="../media/image686.png"/><Relationship Id="rId30" Type="http://schemas.openxmlformats.org/officeDocument/2006/relationships/image" Target="../media/image689.jpeg"/><Relationship Id="rId35" Type="http://schemas.microsoft.com/office/2007/relationships/hdphoto" Target="../media/hdphoto6.wdp"/><Relationship Id="rId43" Type="http://schemas.openxmlformats.org/officeDocument/2006/relationships/image" Target="../media/image698.png"/><Relationship Id="rId8" Type="http://schemas.openxmlformats.org/officeDocument/2006/relationships/image" Target="../media/image668.png"/><Relationship Id="rId3" Type="http://schemas.openxmlformats.org/officeDocument/2006/relationships/image" Target="../media/image664.jpeg"/><Relationship Id="rId12" Type="http://schemas.openxmlformats.org/officeDocument/2006/relationships/image" Target="../media/image672.jpeg"/><Relationship Id="rId17" Type="http://schemas.openxmlformats.org/officeDocument/2006/relationships/image" Target="../media/image677.png"/><Relationship Id="rId25" Type="http://schemas.openxmlformats.org/officeDocument/2006/relationships/image" Target="../media/image684.jpeg"/><Relationship Id="rId33" Type="http://schemas.microsoft.com/office/2007/relationships/hdphoto" Target="../media/hdphoto5.wdp"/><Relationship Id="rId38" Type="http://schemas.openxmlformats.org/officeDocument/2006/relationships/image" Target="../media/image694.png"/></Relationships>
</file>

<file path=xl/drawings/_rels/drawing15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1.xml.rels><?xml version="1.0" encoding="UTF-8" standalone="yes"?>
<Relationships xmlns="http://schemas.openxmlformats.org/package/2006/relationships"><Relationship Id="rId8" Type="http://schemas.openxmlformats.org/officeDocument/2006/relationships/image" Target="../media/image705.png"/><Relationship Id="rId3" Type="http://schemas.openxmlformats.org/officeDocument/2006/relationships/hyperlink" Target="#&#1054;&#1075;&#1083;&#1072;&#1074;&#1083;&#1077;&#1085;&#1080;&#1077;!A1"/><Relationship Id="rId7" Type="http://schemas.openxmlformats.org/officeDocument/2006/relationships/image" Target="../media/image704.png"/><Relationship Id="rId2" Type="http://schemas.openxmlformats.org/officeDocument/2006/relationships/image" Target="../media/image700.png"/><Relationship Id="rId1" Type="http://schemas.openxmlformats.org/officeDocument/2006/relationships/image" Target="../media/image699.jpeg"/><Relationship Id="rId6" Type="http://schemas.openxmlformats.org/officeDocument/2006/relationships/image" Target="../media/image703.jpeg"/><Relationship Id="rId11" Type="http://schemas.openxmlformats.org/officeDocument/2006/relationships/image" Target="../media/image708.jpeg"/><Relationship Id="rId5" Type="http://schemas.openxmlformats.org/officeDocument/2006/relationships/image" Target="../media/image702.png"/><Relationship Id="rId10" Type="http://schemas.openxmlformats.org/officeDocument/2006/relationships/image" Target="../media/image707.png"/><Relationship Id="rId4" Type="http://schemas.openxmlformats.org/officeDocument/2006/relationships/image" Target="../media/image701.jpeg"/><Relationship Id="rId9" Type="http://schemas.openxmlformats.org/officeDocument/2006/relationships/image" Target="../media/image706.png"/></Relationships>
</file>

<file path=xl/drawings/_rels/drawing162.xml.rels><?xml version="1.0" encoding="UTF-8" standalone="yes"?>
<Relationships xmlns="http://schemas.openxmlformats.org/package/2006/relationships"><Relationship Id="rId13" Type="http://schemas.openxmlformats.org/officeDocument/2006/relationships/image" Target="../media/image720.jpeg"/><Relationship Id="rId18" Type="http://schemas.openxmlformats.org/officeDocument/2006/relationships/image" Target="../media/image725.jpeg"/><Relationship Id="rId26" Type="http://schemas.openxmlformats.org/officeDocument/2006/relationships/image" Target="../media/image733.jpeg"/><Relationship Id="rId39" Type="http://schemas.openxmlformats.org/officeDocument/2006/relationships/image" Target="../media/image746.png"/><Relationship Id="rId21" Type="http://schemas.openxmlformats.org/officeDocument/2006/relationships/image" Target="../media/image728.png"/><Relationship Id="rId34" Type="http://schemas.openxmlformats.org/officeDocument/2006/relationships/image" Target="../media/image741.png"/><Relationship Id="rId42" Type="http://schemas.openxmlformats.org/officeDocument/2006/relationships/image" Target="../media/image749.png"/><Relationship Id="rId47" Type="http://schemas.openxmlformats.org/officeDocument/2006/relationships/image" Target="../media/image754.jpeg"/><Relationship Id="rId50" Type="http://schemas.openxmlformats.org/officeDocument/2006/relationships/image" Target="../media/image757.jpeg"/><Relationship Id="rId7" Type="http://schemas.openxmlformats.org/officeDocument/2006/relationships/image" Target="../media/image714.png"/><Relationship Id="rId2" Type="http://schemas.openxmlformats.org/officeDocument/2006/relationships/image" Target="../media/image709.png"/><Relationship Id="rId16" Type="http://schemas.openxmlformats.org/officeDocument/2006/relationships/image" Target="../media/image723.jpeg"/><Relationship Id="rId29" Type="http://schemas.openxmlformats.org/officeDocument/2006/relationships/image" Target="../media/image736.jpeg"/><Relationship Id="rId11" Type="http://schemas.openxmlformats.org/officeDocument/2006/relationships/image" Target="../media/image718.jpeg"/><Relationship Id="rId24" Type="http://schemas.openxmlformats.org/officeDocument/2006/relationships/image" Target="../media/image731.jpeg"/><Relationship Id="rId32" Type="http://schemas.openxmlformats.org/officeDocument/2006/relationships/image" Target="../media/image739.png"/><Relationship Id="rId37" Type="http://schemas.openxmlformats.org/officeDocument/2006/relationships/image" Target="../media/image744.png"/><Relationship Id="rId40" Type="http://schemas.openxmlformats.org/officeDocument/2006/relationships/image" Target="../media/image747.png"/><Relationship Id="rId45" Type="http://schemas.openxmlformats.org/officeDocument/2006/relationships/image" Target="../media/image752.png"/><Relationship Id="rId53" Type="http://schemas.openxmlformats.org/officeDocument/2006/relationships/image" Target="../media/image760.jpg"/><Relationship Id="rId5" Type="http://schemas.openxmlformats.org/officeDocument/2006/relationships/image" Target="../media/image712.png"/><Relationship Id="rId10" Type="http://schemas.openxmlformats.org/officeDocument/2006/relationships/image" Target="../media/image717.jpeg"/><Relationship Id="rId19" Type="http://schemas.openxmlformats.org/officeDocument/2006/relationships/image" Target="../media/image726.jpeg"/><Relationship Id="rId31" Type="http://schemas.openxmlformats.org/officeDocument/2006/relationships/image" Target="../media/image738.jpeg"/><Relationship Id="rId44" Type="http://schemas.openxmlformats.org/officeDocument/2006/relationships/image" Target="../media/image751.png"/><Relationship Id="rId52" Type="http://schemas.openxmlformats.org/officeDocument/2006/relationships/image" Target="../media/image759.png"/><Relationship Id="rId4" Type="http://schemas.openxmlformats.org/officeDocument/2006/relationships/image" Target="../media/image711.png"/><Relationship Id="rId9" Type="http://schemas.openxmlformats.org/officeDocument/2006/relationships/image" Target="../media/image716.jpeg"/><Relationship Id="rId14" Type="http://schemas.openxmlformats.org/officeDocument/2006/relationships/image" Target="../media/image721.png"/><Relationship Id="rId22" Type="http://schemas.openxmlformats.org/officeDocument/2006/relationships/image" Target="../media/image729.jpeg"/><Relationship Id="rId27" Type="http://schemas.openxmlformats.org/officeDocument/2006/relationships/image" Target="../media/image734.jpeg"/><Relationship Id="rId30" Type="http://schemas.openxmlformats.org/officeDocument/2006/relationships/image" Target="../media/image737.jpeg"/><Relationship Id="rId35" Type="http://schemas.openxmlformats.org/officeDocument/2006/relationships/image" Target="../media/image742.png"/><Relationship Id="rId43" Type="http://schemas.openxmlformats.org/officeDocument/2006/relationships/image" Target="../media/image750.png"/><Relationship Id="rId48" Type="http://schemas.openxmlformats.org/officeDocument/2006/relationships/image" Target="../media/image755.jpeg"/><Relationship Id="rId8" Type="http://schemas.openxmlformats.org/officeDocument/2006/relationships/image" Target="../media/image715.png"/><Relationship Id="rId51" Type="http://schemas.openxmlformats.org/officeDocument/2006/relationships/image" Target="../media/image758.jpeg"/><Relationship Id="rId3" Type="http://schemas.openxmlformats.org/officeDocument/2006/relationships/image" Target="../media/image710.png"/><Relationship Id="rId12" Type="http://schemas.openxmlformats.org/officeDocument/2006/relationships/image" Target="../media/image719.jpeg"/><Relationship Id="rId17" Type="http://schemas.openxmlformats.org/officeDocument/2006/relationships/image" Target="../media/image724.jpeg"/><Relationship Id="rId25" Type="http://schemas.openxmlformats.org/officeDocument/2006/relationships/image" Target="../media/image732.jpeg"/><Relationship Id="rId33" Type="http://schemas.openxmlformats.org/officeDocument/2006/relationships/image" Target="../media/image740.png"/><Relationship Id="rId38" Type="http://schemas.openxmlformats.org/officeDocument/2006/relationships/image" Target="../media/image745.png"/><Relationship Id="rId46" Type="http://schemas.openxmlformats.org/officeDocument/2006/relationships/image" Target="../media/image753.jpeg"/><Relationship Id="rId20" Type="http://schemas.openxmlformats.org/officeDocument/2006/relationships/image" Target="../media/image727.png"/><Relationship Id="rId41" Type="http://schemas.openxmlformats.org/officeDocument/2006/relationships/image" Target="../media/image748.png"/><Relationship Id="rId54" Type="http://schemas.openxmlformats.org/officeDocument/2006/relationships/hyperlink" Target="#&#1054;&#1075;&#1083;&#1072;&#1074;&#1083;&#1077;&#1085;&#1080;&#1077;!A1"/><Relationship Id="rId1" Type="http://schemas.openxmlformats.org/officeDocument/2006/relationships/hyperlink" Target="https://www.youtube.com/watch?v=vPxGjoEwIGc&amp;t=27s" TargetMode="External"/><Relationship Id="rId6" Type="http://schemas.openxmlformats.org/officeDocument/2006/relationships/image" Target="../media/image713.png"/><Relationship Id="rId15" Type="http://schemas.openxmlformats.org/officeDocument/2006/relationships/image" Target="../media/image722.png"/><Relationship Id="rId23" Type="http://schemas.openxmlformats.org/officeDocument/2006/relationships/image" Target="../media/image730.jpeg"/><Relationship Id="rId28" Type="http://schemas.openxmlformats.org/officeDocument/2006/relationships/image" Target="../media/image735.jpeg"/><Relationship Id="rId36" Type="http://schemas.openxmlformats.org/officeDocument/2006/relationships/image" Target="../media/image743.png"/><Relationship Id="rId49" Type="http://schemas.openxmlformats.org/officeDocument/2006/relationships/image" Target="../media/image756.jpeg"/></Relationships>
</file>

<file path=xl/drawings/_rels/drawing163.xml.rels><?xml version="1.0" encoding="UTF-8" standalone="yes"?>
<Relationships xmlns="http://schemas.openxmlformats.org/package/2006/relationships"><Relationship Id="rId8" Type="http://schemas.openxmlformats.org/officeDocument/2006/relationships/image" Target="../media/image764.png"/><Relationship Id="rId13" Type="http://schemas.openxmlformats.org/officeDocument/2006/relationships/image" Target="../media/image767.emf"/><Relationship Id="rId3" Type="http://schemas.openxmlformats.org/officeDocument/2006/relationships/hyperlink" Target="http://re-st.ru/catalog/water-and-gas/sprint-nabor-katushek-3x50/" TargetMode="External"/><Relationship Id="rId7" Type="http://schemas.openxmlformats.org/officeDocument/2006/relationships/hyperlink" Target="http://re-st.ru/catalog/water-and-gas/green/" TargetMode="External"/><Relationship Id="rId12" Type="http://schemas.openxmlformats.org/officeDocument/2006/relationships/image" Target="../media/image766.png"/><Relationship Id="rId2" Type="http://schemas.openxmlformats.org/officeDocument/2006/relationships/image" Target="../media/image761.png"/><Relationship Id="rId1" Type="http://schemas.openxmlformats.org/officeDocument/2006/relationships/hyperlink" Target="http://re-st.ru/catalog/water-and-gas/santekhnicheskaia-nit-sprint/" TargetMode="External"/><Relationship Id="rId6" Type="http://schemas.openxmlformats.org/officeDocument/2006/relationships/image" Target="../media/image763.png"/><Relationship Id="rId11" Type="http://schemas.openxmlformats.org/officeDocument/2006/relationships/hyperlink" Target="http://re-st.ru/catalog/water-and-gas/red/" TargetMode="External"/><Relationship Id="rId5" Type="http://schemas.openxmlformats.org/officeDocument/2006/relationships/hyperlink" Target="http://re-st.ru/catalog/water-and-gas/record/" TargetMode="External"/><Relationship Id="rId10" Type="http://schemas.openxmlformats.org/officeDocument/2006/relationships/image" Target="../media/image765.png"/><Relationship Id="rId4" Type="http://schemas.openxmlformats.org/officeDocument/2006/relationships/image" Target="../media/image762.png"/><Relationship Id="rId9" Type="http://schemas.openxmlformats.org/officeDocument/2006/relationships/hyperlink" Target="http://re-st.ru/catalog/water-and-gas/blue/" TargetMode="External"/><Relationship Id="rId14" Type="http://schemas.openxmlformats.org/officeDocument/2006/relationships/image" Target="../media/image768.emf"/></Relationships>
</file>

<file path=xl/drawings/_rels/drawing16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drawing1.xml><?xml version="1.0" encoding="utf-8"?>
<xdr:wsDr xmlns:xdr="http://schemas.openxmlformats.org/drawingml/2006/spreadsheetDrawing" xmlns:a="http://schemas.openxmlformats.org/drawingml/2006/main">
  <xdr:twoCellAnchor editAs="oneCell">
    <xdr:from>
      <xdr:col>0</xdr:col>
      <xdr:colOff>4234</xdr:colOff>
      <xdr:row>0</xdr:row>
      <xdr:rowOff>0</xdr:rowOff>
    </xdr:from>
    <xdr:to>
      <xdr:col>3</xdr:col>
      <xdr:colOff>1165661</xdr:colOff>
      <xdr:row>12</xdr:row>
      <xdr:rowOff>198031</xdr:rowOff>
    </xdr:to>
    <xdr:pic>
      <xdr:nvPicPr>
        <xdr:cNvPr id="5" name="Рисунок 4">
          <a:extLst>
            <a:ext uri="{FF2B5EF4-FFF2-40B4-BE49-F238E27FC236}">
              <a16:creationId xmlns:a16="http://schemas.microsoft.com/office/drawing/2014/main" id="{DB1DFD01-B706-48FD-8655-41F4AE52AA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34" y="0"/>
          <a:ext cx="10703360" cy="239936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30</xdr:row>
      <xdr:rowOff>25523</xdr:rowOff>
    </xdr:from>
    <xdr:to>
      <xdr:col>0</xdr:col>
      <xdr:colOff>1669676</xdr:colOff>
      <xdr:row>42</xdr:row>
      <xdr:rowOff>19355</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print"/>
        <a:srcRect l="18157" t="18624" r="37759" b="5774"/>
        <a:stretch/>
      </xdr:blipFill>
      <xdr:spPr>
        <a:xfrm>
          <a:off x="0" y="2266699"/>
          <a:ext cx="1669676" cy="2279832"/>
        </a:xfrm>
        <a:prstGeom prst="rect">
          <a:avLst/>
        </a:prstGeom>
      </xdr:spPr>
    </xdr:pic>
    <xdr:clientData/>
  </xdr:twoCellAnchor>
  <xdr:twoCellAnchor>
    <xdr:from>
      <xdr:col>0</xdr:col>
      <xdr:colOff>56028</xdr:colOff>
      <xdr:row>1</xdr:row>
      <xdr:rowOff>67235</xdr:rowOff>
    </xdr:from>
    <xdr:to>
      <xdr:col>0</xdr:col>
      <xdr:colOff>1364407</xdr:colOff>
      <xdr:row>2</xdr:row>
      <xdr:rowOff>112766</xdr:rowOff>
    </xdr:to>
    <xdr:sp macro="" textlink="">
      <xdr:nvSpPr>
        <xdr:cNvPr id="3" name="Скругленный прямоугольник 2">
          <a:hlinkClick xmlns:r="http://schemas.openxmlformats.org/officeDocument/2006/relationships" r:id="rId2"/>
          <a:extLst>
            <a:ext uri="{FF2B5EF4-FFF2-40B4-BE49-F238E27FC236}">
              <a16:creationId xmlns:a16="http://schemas.microsoft.com/office/drawing/2014/main" id="{00000000-0008-0000-0100-000003000000}"/>
            </a:ext>
          </a:extLst>
        </xdr:cNvPr>
        <xdr:cNvSpPr/>
      </xdr:nvSpPr>
      <xdr:spPr>
        <a:xfrm>
          <a:off x="56028" y="268941"/>
          <a:ext cx="1308379"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56028</xdr:colOff>
      <xdr:row>1</xdr:row>
      <xdr:rowOff>67235</xdr:rowOff>
    </xdr:from>
    <xdr:to>
      <xdr:col>0</xdr:col>
      <xdr:colOff>1364407</xdr:colOff>
      <xdr:row>2</xdr:row>
      <xdr:rowOff>112766</xdr:rowOff>
    </xdr:to>
    <xdr:sp macro="" textlink="">
      <xdr:nvSpPr>
        <xdr:cNvPr id="5" name="Скругленный прямоугольник 4">
          <a:hlinkClick xmlns:r="http://schemas.openxmlformats.org/officeDocument/2006/relationships" r:id="rId2"/>
          <a:extLst>
            <a:ext uri="{FF2B5EF4-FFF2-40B4-BE49-F238E27FC236}">
              <a16:creationId xmlns:a16="http://schemas.microsoft.com/office/drawing/2014/main" id="{00000000-0008-0000-0100-000005000000}"/>
            </a:ext>
          </a:extLst>
        </xdr:cNvPr>
        <xdr:cNvSpPr/>
      </xdr:nvSpPr>
      <xdr:spPr>
        <a:xfrm>
          <a:off x="56028" y="267260"/>
          <a:ext cx="1308379"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58778</xdr:colOff>
      <xdr:row>103</xdr:row>
      <xdr:rowOff>180614</xdr:rowOff>
    </xdr:from>
    <xdr:to>
      <xdr:col>0</xdr:col>
      <xdr:colOff>1703293</xdr:colOff>
      <xdr:row>115</xdr:row>
      <xdr:rowOff>57858</xdr:rowOff>
    </xdr:to>
    <xdr:pic>
      <xdr:nvPicPr>
        <xdr:cNvPr id="6" name="Рисунок 5">
          <a:extLst>
            <a:ext uri="{FF2B5EF4-FFF2-40B4-BE49-F238E27FC236}">
              <a16:creationId xmlns:a16="http://schemas.microsoft.com/office/drawing/2014/main" id="{00000000-0008-0000-0100-000006000000}"/>
            </a:ext>
          </a:extLst>
        </xdr:cNvPr>
        <xdr:cNvPicPr>
          <a:picLocks noChangeAspect="1"/>
        </xdr:cNvPicPr>
      </xdr:nvPicPr>
      <xdr:blipFill rotWithShape="1">
        <a:blip xmlns:r="http://schemas.openxmlformats.org/officeDocument/2006/relationships" r:embed="rId3" cstate="print"/>
        <a:srcRect l="27264" t="14188" r="27720" b="10258"/>
        <a:stretch/>
      </xdr:blipFill>
      <xdr:spPr>
        <a:xfrm flipH="1">
          <a:off x="58778" y="11375290"/>
          <a:ext cx="1644515" cy="2164290"/>
        </a:xfrm>
        <a:prstGeom prst="rect">
          <a:avLst/>
        </a:prstGeom>
      </xdr:spPr>
    </xdr:pic>
    <xdr:clientData/>
  </xdr:twoCellAnchor>
  <xdr:twoCellAnchor editAs="oneCell">
    <xdr:from>
      <xdr:col>0</xdr:col>
      <xdr:colOff>179294</xdr:colOff>
      <xdr:row>63</xdr:row>
      <xdr:rowOff>33618</xdr:rowOff>
    </xdr:from>
    <xdr:to>
      <xdr:col>0</xdr:col>
      <xdr:colOff>1617967</xdr:colOff>
      <xdr:row>69</xdr:row>
      <xdr:rowOff>33617</xdr:rowOff>
    </xdr:to>
    <xdr:pic>
      <xdr:nvPicPr>
        <xdr:cNvPr id="7" name="Рисунок 6">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79294" y="6533030"/>
          <a:ext cx="1438673" cy="1142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257566</xdr:colOff>
      <xdr:row>10</xdr:row>
      <xdr:rowOff>76835</xdr:rowOff>
    </xdr:from>
    <xdr:ext cx="1225408" cy="1991359"/>
    <xdr:pic>
      <xdr:nvPicPr>
        <xdr:cNvPr id="8" name="Рисунок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57566" y="2286635"/>
          <a:ext cx="1225408" cy="1991359"/>
        </a:xfrm>
        <a:prstGeom prst="rect">
          <a:avLst/>
        </a:prstGeom>
      </xdr:spPr>
    </xdr:pic>
    <xdr:clientData/>
  </xdr:oneCellAnchor>
  <xdr:twoCellAnchor editAs="oneCell">
    <xdr:from>
      <xdr:col>0</xdr:col>
      <xdr:colOff>0</xdr:colOff>
      <xdr:row>139</xdr:row>
      <xdr:rowOff>243534</xdr:rowOff>
    </xdr:from>
    <xdr:to>
      <xdr:col>0</xdr:col>
      <xdr:colOff>1686560</xdr:colOff>
      <xdr:row>148</xdr:row>
      <xdr:rowOff>50310</xdr:rowOff>
    </xdr:to>
    <xdr:pic>
      <xdr:nvPicPr>
        <xdr:cNvPr id="4" name="Рисунок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6" cstate="print"/>
        <a:stretch>
          <a:fillRect/>
        </a:stretch>
      </xdr:blipFill>
      <xdr:spPr>
        <a:xfrm>
          <a:off x="0" y="26334414"/>
          <a:ext cx="1686560" cy="2165989"/>
        </a:xfrm>
        <a:prstGeom prst="rect">
          <a:avLst/>
        </a:prstGeom>
      </xdr:spPr>
    </xdr:pic>
    <xdr:clientData/>
  </xdr:twoCellAnchor>
  <xdr:twoCellAnchor editAs="oneCell">
    <xdr:from>
      <xdr:col>0</xdr:col>
      <xdr:colOff>0</xdr:colOff>
      <xdr:row>78</xdr:row>
      <xdr:rowOff>140148</xdr:rowOff>
    </xdr:from>
    <xdr:to>
      <xdr:col>1</xdr:col>
      <xdr:colOff>1494</xdr:colOff>
      <xdr:row>87</xdr:row>
      <xdr:rowOff>57782</xdr:rowOff>
    </xdr:to>
    <xdr:pic>
      <xdr:nvPicPr>
        <xdr:cNvPr id="10" name="Рисунок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6" cstate="print"/>
        <a:stretch>
          <a:fillRect/>
        </a:stretch>
      </xdr:blipFill>
      <xdr:spPr>
        <a:xfrm>
          <a:off x="0" y="16310236"/>
          <a:ext cx="1749612" cy="2237252"/>
        </a:xfrm>
        <a:prstGeom prst="rect">
          <a:avLst/>
        </a:prstGeom>
      </xdr:spPr>
    </xdr:pic>
    <xdr:clientData/>
  </xdr:twoCellAnchor>
  <xdr:twoCellAnchor editAs="oneCell">
    <xdr:from>
      <xdr:col>0</xdr:col>
      <xdr:colOff>378279</xdr:colOff>
      <xdr:row>51</xdr:row>
      <xdr:rowOff>85725</xdr:rowOff>
    </xdr:from>
    <xdr:to>
      <xdr:col>0</xdr:col>
      <xdr:colOff>1129392</xdr:colOff>
      <xdr:row>56</xdr:row>
      <xdr:rowOff>78180</xdr:rowOff>
    </xdr:to>
    <xdr:pic>
      <xdr:nvPicPr>
        <xdr:cNvPr id="12" name="Рисунок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7" cstate="print"/>
        <a:stretch>
          <a:fillRect/>
        </a:stretch>
      </xdr:blipFill>
      <xdr:spPr>
        <a:xfrm>
          <a:off x="378279" y="12753975"/>
          <a:ext cx="751113" cy="944955"/>
        </a:xfrm>
        <a:prstGeom prst="rect">
          <a:avLst/>
        </a:prstGeom>
      </xdr:spPr>
    </xdr:pic>
    <xdr:clientData/>
  </xdr:twoCellAnchor>
  <xdr:twoCellAnchor editAs="oneCell">
    <xdr:from>
      <xdr:col>0</xdr:col>
      <xdr:colOff>423183</xdr:colOff>
      <xdr:row>156</xdr:row>
      <xdr:rowOff>63954</xdr:rowOff>
    </xdr:from>
    <xdr:to>
      <xdr:col>0</xdr:col>
      <xdr:colOff>1211037</xdr:colOff>
      <xdr:row>161</xdr:row>
      <xdr:rowOff>94819</xdr:rowOff>
    </xdr:to>
    <xdr:pic>
      <xdr:nvPicPr>
        <xdr:cNvPr id="14" name="Рисунок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8" cstate="print"/>
        <a:stretch>
          <a:fillRect/>
        </a:stretch>
      </xdr:blipFill>
      <xdr:spPr>
        <a:xfrm>
          <a:off x="423183" y="38626597"/>
          <a:ext cx="787854" cy="9833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38100" y="257175"/>
          <a:ext cx="13525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300-000002000000}"/>
            </a:ext>
          </a:extLst>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619125</xdr:colOff>
      <xdr:row>5</xdr:row>
      <xdr:rowOff>0</xdr:rowOff>
    </xdr:from>
    <xdr:ext cx="0" cy="66675"/>
    <xdr:pic>
      <xdr:nvPicPr>
        <xdr:cNvPr id="3" name="Picture 1">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4" name="Picture 1">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5" name="Picture 1">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6" name="Picture 1">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7" name="Picture 1">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8" name="Picture 1">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9" name="Picture 1">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0" name="Picture 1">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1" name="Picture 1">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2" name="Picture 1">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3" name="Picture 1">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4" name="Picture 1">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5" name="Picture 1">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6" name="Picture 1">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7" name="Picture 1">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8" name="Picture 1">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19" name="Picture 1">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0" name="Picture 1">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1" name="Picture 1">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2" name="Picture 1">
          <a:extLst>
            <a:ext uri="{FF2B5EF4-FFF2-40B4-BE49-F238E27FC236}">
              <a16:creationId xmlns:a16="http://schemas.microsoft.com/office/drawing/2014/main" id="{00000000-0008-0000-0300-00001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3" name="Picture 1">
          <a:extLst>
            <a:ext uri="{FF2B5EF4-FFF2-40B4-BE49-F238E27FC236}">
              <a16:creationId xmlns:a16="http://schemas.microsoft.com/office/drawing/2014/main" id="{00000000-0008-0000-0300-00001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4" name="Picture 1">
          <a:extLst>
            <a:ext uri="{FF2B5EF4-FFF2-40B4-BE49-F238E27FC236}">
              <a16:creationId xmlns:a16="http://schemas.microsoft.com/office/drawing/2014/main" id="{00000000-0008-0000-0300-00001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5" name="Picture 1">
          <a:extLst>
            <a:ext uri="{FF2B5EF4-FFF2-40B4-BE49-F238E27FC236}">
              <a16:creationId xmlns:a16="http://schemas.microsoft.com/office/drawing/2014/main" id="{00000000-0008-0000-0300-00001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286</xdr:row>
      <xdr:rowOff>0</xdr:rowOff>
    </xdr:from>
    <xdr:ext cx="0" cy="66675"/>
    <xdr:pic>
      <xdr:nvPicPr>
        <xdr:cNvPr id="26" name="Picture 1">
          <a:extLst>
            <a:ext uri="{FF2B5EF4-FFF2-40B4-BE49-F238E27FC236}">
              <a16:creationId xmlns:a16="http://schemas.microsoft.com/office/drawing/2014/main" id="{00000000-0008-0000-0300-00001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27" name="Picture 1">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28" name="Picture 1">
          <a:extLst>
            <a:ext uri="{FF2B5EF4-FFF2-40B4-BE49-F238E27FC236}">
              <a16:creationId xmlns:a16="http://schemas.microsoft.com/office/drawing/2014/main" id="{00000000-0008-0000-0300-00001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29" name="Picture 1">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30" name="Picture 1">
          <a:extLst>
            <a:ext uri="{FF2B5EF4-FFF2-40B4-BE49-F238E27FC236}">
              <a16:creationId xmlns:a16="http://schemas.microsoft.com/office/drawing/2014/main" id="{00000000-0008-0000-0300-00001E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31" name="Picture 1">
          <a:extLst>
            <a:ext uri="{FF2B5EF4-FFF2-40B4-BE49-F238E27FC236}">
              <a16:creationId xmlns:a16="http://schemas.microsoft.com/office/drawing/2014/main" id="{00000000-0008-0000-0300-00001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32" name="Picture 1">
          <a:extLst>
            <a:ext uri="{FF2B5EF4-FFF2-40B4-BE49-F238E27FC236}">
              <a16:creationId xmlns:a16="http://schemas.microsoft.com/office/drawing/2014/main" id="{00000000-0008-0000-0300-00002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33" name="Picture 1">
          <a:extLst>
            <a:ext uri="{FF2B5EF4-FFF2-40B4-BE49-F238E27FC236}">
              <a16:creationId xmlns:a16="http://schemas.microsoft.com/office/drawing/2014/main" id="{00000000-0008-0000-0300-00002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289</xdr:row>
      <xdr:rowOff>0</xdr:rowOff>
    </xdr:from>
    <xdr:ext cx="0" cy="66675"/>
    <xdr:pic>
      <xdr:nvPicPr>
        <xdr:cNvPr id="34" name="Picture 1">
          <a:extLst>
            <a:ext uri="{FF2B5EF4-FFF2-40B4-BE49-F238E27FC236}">
              <a16:creationId xmlns:a16="http://schemas.microsoft.com/office/drawing/2014/main" id="{00000000-0008-0000-0300-00002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400-000002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0" y="200025"/>
          <a:ext cx="21050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600-000002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619125</xdr:colOff>
      <xdr:row>5</xdr:row>
      <xdr:rowOff>0</xdr:rowOff>
    </xdr:from>
    <xdr:to>
      <xdr:col>0</xdr:col>
      <xdr:colOff>619125</xdr:colOff>
      <xdr:row>5</xdr:row>
      <xdr:rowOff>66675</xdr:rowOff>
    </xdr:to>
    <xdr:pic>
      <xdr:nvPicPr>
        <xdr:cNvPr id="3" name="Picture 1">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4" name="Picture 1">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5" name="Picture 1">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6" name="Picture 1">
          <a:extLst>
            <a:ext uri="{FF2B5EF4-FFF2-40B4-BE49-F238E27FC236}">
              <a16:creationId xmlns:a16="http://schemas.microsoft.com/office/drawing/2014/main" id="{00000000-0008-0000-06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7" name="Picture 1">
          <a:extLst>
            <a:ext uri="{FF2B5EF4-FFF2-40B4-BE49-F238E27FC236}">
              <a16:creationId xmlns:a16="http://schemas.microsoft.com/office/drawing/2014/main" id="{00000000-0008-0000-06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8" name="Picture 1">
          <a:extLst>
            <a:ext uri="{FF2B5EF4-FFF2-40B4-BE49-F238E27FC236}">
              <a16:creationId xmlns:a16="http://schemas.microsoft.com/office/drawing/2014/main" id="{00000000-0008-0000-06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9" name="Picture 1">
          <a:extLst>
            <a:ext uri="{FF2B5EF4-FFF2-40B4-BE49-F238E27FC236}">
              <a16:creationId xmlns:a16="http://schemas.microsoft.com/office/drawing/2014/main" id="{00000000-0008-0000-06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10" name="Picture 1">
          <a:extLst>
            <a:ext uri="{FF2B5EF4-FFF2-40B4-BE49-F238E27FC236}">
              <a16:creationId xmlns:a16="http://schemas.microsoft.com/office/drawing/2014/main" id="{00000000-0008-0000-06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0</xdr:col>
      <xdr:colOff>619125</xdr:colOff>
      <xdr:row>11</xdr:row>
      <xdr:rowOff>0</xdr:rowOff>
    </xdr:from>
    <xdr:ext cx="0" cy="66675"/>
    <xdr:pic>
      <xdr:nvPicPr>
        <xdr:cNvPr id="11" name="Picture 1">
          <a:extLst>
            <a:ext uri="{FF2B5EF4-FFF2-40B4-BE49-F238E27FC236}">
              <a16:creationId xmlns:a16="http://schemas.microsoft.com/office/drawing/2014/main" id="{00000000-0008-0000-06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11</xdr:row>
      <xdr:rowOff>0</xdr:rowOff>
    </xdr:from>
    <xdr:ext cx="0" cy="66675"/>
    <xdr:pic>
      <xdr:nvPicPr>
        <xdr:cNvPr id="12" name="Picture 1">
          <a:extLst>
            <a:ext uri="{FF2B5EF4-FFF2-40B4-BE49-F238E27FC236}">
              <a16:creationId xmlns:a16="http://schemas.microsoft.com/office/drawing/2014/main" id="{00000000-0008-0000-0600-00000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11</xdr:row>
      <xdr:rowOff>0</xdr:rowOff>
    </xdr:from>
    <xdr:ext cx="0" cy="66675"/>
    <xdr:pic>
      <xdr:nvPicPr>
        <xdr:cNvPr id="13" name="Picture 1">
          <a:extLst>
            <a:ext uri="{FF2B5EF4-FFF2-40B4-BE49-F238E27FC236}">
              <a16:creationId xmlns:a16="http://schemas.microsoft.com/office/drawing/2014/main" id="{00000000-0008-0000-06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11</xdr:row>
      <xdr:rowOff>0</xdr:rowOff>
    </xdr:from>
    <xdr:ext cx="0" cy="66675"/>
    <xdr:pic>
      <xdr:nvPicPr>
        <xdr:cNvPr id="14" name="Picture 1">
          <a:extLst>
            <a:ext uri="{FF2B5EF4-FFF2-40B4-BE49-F238E27FC236}">
              <a16:creationId xmlns:a16="http://schemas.microsoft.com/office/drawing/2014/main" id="{00000000-0008-0000-0600-00000E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11</xdr:row>
      <xdr:rowOff>0</xdr:rowOff>
    </xdr:from>
    <xdr:ext cx="0" cy="66675"/>
    <xdr:pic>
      <xdr:nvPicPr>
        <xdr:cNvPr id="15" name="Picture 1">
          <a:extLst>
            <a:ext uri="{FF2B5EF4-FFF2-40B4-BE49-F238E27FC236}">
              <a16:creationId xmlns:a16="http://schemas.microsoft.com/office/drawing/2014/main" id="{00000000-0008-0000-06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11</xdr:row>
      <xdr:rowOff>0</xdr:rowOff>
    </xdr:from>
    <xdr:ext cx="0" cy="66675"/>
    <xdr:pic>
      <xdr:nvPicPr>
        <xdr:cNvPr id="16" name="Picture 1">
          <a:extLst>
            <a:ext uri="{FF2B5EF4-FFF2-40B4-BE49-F238E27FC236}">
              <a16:creationId xmlns:a16="http://schemas.microsoft.com/office/drawing/2014/main" id="{00000000-0008-0000-0600-00001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3059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editAs="oneCell">
    <xdr:from>
      <xdr:col>0</xdr:col>
      <xdr:colOff>619125</xdr:colOff>
      <xdr:row>270</xdr:row>
      <xdr:rowOff>0</xdr:rowOff>
    </xdr:from>
    <xdr:to>
      <xdr:col>0</xdr:col>
      <xdr:colOff>619125</xdr:colOff>
      <xdr:row>270</xdr:row>
      <xdr:rowOff>66675</xdr:rowOff>
    </xdr:to>
    <xdr:pic>
      <xdr:nvPicPr>
        <xdr:cNvPr id="19" name="Picture 1">
          <a:extLst>
            <a:ext uri="{FF2B5EF4-FFF2-40B4-BE49-F238E27FC236}">
              <a16:creationId xmlns:a16="http://schemas.microsoft.com/office/drawing/2014/main" id="{00000000-0008-0000-06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0" name="Picture 1">
          <a:extLst>
            <a:ext uri="{FF2B5EF4-FFF2-40B4-BE49-F238E27FC236}">
              <a16:creationId xmlns:a16="http://schemas.microsoft.com/office/drawing/2014/main" id="{00000000-0008-0000-0600-00001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1" name="Picture 1">
          <a:extLst>
            <a:ext uri="{FF2B5EF4-FFF2-40B4-BE49-F238E27FC236}">
              <a16:creationId xmlns:a16="http://schemas.microsoft.com/office/drawing/2014/main" id="{00000000-0008-0000-0600-00001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2" name="Picture 1">
          <a:extLst>
            <a:ext uri="{FF2B5EF4-FFF2-40B4-BE49-F238E27FC236}">
              <a16:creationId xmlns:a16="http://schemas.microsoft.com/office/drawing/2014/main" id="{00000000-0008-0000-0600-00001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3" name="Picture 1">
          <a:extLst>
            <a:ext uri="{FF2B5EF4-FFF2-40B4-BE49-F238E27FC236}">
              <a16:creationId xmlns:a16="http://schemas.microsoft.com/office/drawing/2014/main" id="{00000000-0008-0000-0600-00001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4" name="Picture 1">
          <a:extLst>
            <a:ext uri="{FF2B5EF4-FFF2-40B4-BE49-F238E27FC236}">
              <a16:creationId xmlns:a16="http://schemas.microsoft.com/office/drawing/2014/main" id="{00000000-0008-0000-0600-00001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270</xdr:row>
      <xdr:rowOff>0</xdr:rowOff>
    </xdr:from>
    <xdr:to>
      <xdr:col>0</xdr:col>
      <xdr:colOff>619125</xdr:colOff>
      <xdr:row>270</xdr:row>
      <xdr:rowOff>66675</xdr:rowOff>
    </xdr:to>
    <xdr:pic>
      <xdr:nvPicPr>
        <xdr:cNvPr id="25" name="Picture 1">
          <a:extLst>
            <a:ext uri="{FF2B5EF4-FFF2-40B4-BE49-F238E27FC236}">
              <a16:creationId xmlns:a16="http://schemas.microsoft.com/office/drawing/2014/main" id="{00000000-0008-0000-0600-00001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07873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0</xdr:col>
      <xdr:colOff>619125</xdr:colOff>
      <xdr:row>823</xdr:row>
      <xdr:rowOff>0</xdr:rowOff>
    </xdr:from>
    <xdr:ext cx="0" cy="66675"/>
    <xdr:pic>
      <xdr:nvPicPr>
        <xdr:cNvPr id="27" name="Picture 1">
          <a:extLst>
            <a:ext uri="{FF2B5EF4-FFF2-40B4-BE49-F238E27FC236}">
              <a16:creationId xmlns:a16="http://schemas.microsoft.com/office/drawing/2014/main" id="{00000000-0008-0000-0600-00001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28" name="Picture 1">
          <a:extLst>
            <a:ext uri="{FF2B5EF4-FFF2-40B4-BE49-F238E27FC236}">
              <a16:creationId xmlns:a16="http://schemas.microsoft.com/office/drawing/2014/main" id="{00000000-0008-0000-0600-00001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29" name="Picture 1">
          <a:extLst>
            <a:ext uri="{FF2B5EF4-FFF2-40B4-BE49-F238E27FC236}">
              <a16:creationId xmlns:a16="http://schemas.microsoft.com/office/drawing/2014/main" id="{00000000-0008-0000-0600-00001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0" name="Picture 1">
          <a:extLst>
            <a:ext uri="{FF2B5EF4-FFF2-40B4-BE49-F238E27FC236}">
              <a16:creationId xmlns:a16="http://schemas.microsoft.com/office/drawing/2014/main" id="{00000000-0008-0000-0600-00001E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1" name="Picture 1">
          <a:extLst>
            <a:ext uri="{FF2B5EF4-FFF2-40B4-BE49-F238E27FC236}">
              <a16:creationId xmlns:a16="http://schemas.microsoft.com/office/drawing/2014/main" id="{00000000-0008-0000-0600-00001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2" name="Picture 1">
          <a:extLst>
            <a:ext uri="{FF2B5EF4-FFF2-40B4-BE49-F238E27FC236}">
              <a16:creationId xmlns:a16="http://schemas.microsoft.com/office/drawing/2014/main" id="{00000000-0008-0000-0600-00002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3" name="Picture 1">
          <a:extLst>
            <a:ext uri="{FF2B5EF4-FFF2-40B4-BE49-F238E27FC236}">
              <a16:creationId xmlns:a16="http://schemas.microsoft.com/office/drawing/2014/main" id="{00000000-0008-0000-0600-00002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4" name="Picture 1">
          <a:extLst>
            <a:ext uri="{FF2B5EF4-FFF2-40B4-BE49-F238E27FC236}">
              <a16:creationId xmlns:a16="http://schemas.microsoft.com/office/drawing/2014/main" id="{00000000-0008-0000-0600-00002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171450</xdr:colOff>
      <xdr:row>8</xdr:row>
      <xdr:rowOff>66675</xdr:rowOff>
    </xdr:from>
    <xdr:to>
      <xdr:col>0</xdr:col>
      <xdr:colOff>987878</xdr:colOff>
      <xdr:row>8</xdr:row>
      <xdr:rowOff>638175</xdr:rowOff>
    </xdr:to>
    <xdr:pic>
      <xdr:nvPicPr>
        <xdr:cNvPr id="3" name="Рисунок 2" descr="https://www.techcontrollers.ru/upload/iblock/4d0/4d02de0bb5894a904a6ad5f7b1b3e04b.png">
          <a:extLst>
            <a:ext uri="{FF2B5EF4-FFF2-40B4-BE49-F238E27FC236}">
              <a16:creationId xmlns:a16="http://schemas.microsoft.com/office/drawing/2014/main" id="{00000000-0008-0000-07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450" y="1562100"/>
          <a:ext cx="816428"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xdr:colOff>
      <xdr:row>9</xdr:row>
      <xdr:rowOff>19050</xdr:rowOff>
    </xdr:from>
    <xdr:to>
      <xdr:col>0</xdr:col>
      <xdr:colOff>1025979</xdr:colOff>
      <xdr:row>9</xdr:row>
      <xdr:rowOff>657225</xdr:rowOff>
    </xdr:to>
    <xdr:pic>
      <xdr:nvPicPr>
        <xdr:cNvPr id="4" name="Рисунок 3" descr="https://www.techcontrollers.ru/upload/iblock/811/811811ac7f03e2964c21e82ce03643db.png">
          <a:extLst>
            <a:ext uri="{FF2B5EF4-FFF2-40B4-BE49-F238E27FC236}">
              <a16:creationId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300" y="2247900"/>
          <a:ext cx="911679"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10</xdr:row>
      <xdr:rowOff>76200</xdr:rowOff>
    </xdr:from>
    <xdr:to>
      <xdr:col>0</xdr:col>
      <xdr:colOff>1015093</xdr:colOff>
      <xdr:row>10</xdr:row>
      <xdr:rowOff>666750</xdr:rowOff>
    </xdr:to>
    <xdr:pic>
      <xdr:nvPicPr>
        <xdr:cNvPr id="8" name="Рисунок 7" descr="https://www.techcontrollers.ru/upload/iblock/156/156f5604b5f4aca5611fd2e98fd65566.png">
          <a:extLst>
            <a:ext uri="{FF2B5EF4-FFF2-40B4-BE49-F238E27FC236}">
              <a16:creationId xmlns:a16="http://schemas.microsoft.com/office/drawing/2014/main" id="{00000000-0008-0000-07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 y="4505325"/>
          <a:ext cx="843643"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12</xdr:row>
      <xdr:rowOff>0</xdr:rowOff>
    </xdr:from>
    <xdr:to>
      <xdr:col>0</xdr:col>
      <xdr:colOff>1038225</xdr:colOff>
      <xdr:row>13</xdr:row>
      <xdr:rowOff>357777</xdr:rowOff>
    </xdr:to>
    <xdr:pic>
      <xdr:nvPicPr>
        <xdr:cNvPr id="10" name="Рисунок 9" descr="https://www.techcontrollers.ru/upload/iblock/b0b/b0bfcc6f3f7f4cc73c4c35b6a156fd4e.png">
          <a:extLst>
            <a:ext uri="{FF2B5EF4-FFF2-40B4-BE49-F238E27FC236}">
              <a16:creationId xmlns:a16="http://schemas.microsoft.com/office/drawing/2014/main" id="{00000000-0008-0000-0700-00000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09550" y="4318000"/>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266701</xdr:colOff>
      <xdr:row>14</xdr:row>
      <xdr:rowOff>85726</xdr:rowOff>
    </xdr:from>
    <xdr:to>
      <xdr:col>0</xdr:col>
      <xdr:colOff>838200</xdr:colOff>
      <xdr:row>14</xdr:row>
      <xdr:rowOff>676656</xdr:rowOff>
    </xdr:to>
    <xdr:pic>
      <xdr:nvPicPr>
        <xdr:cNvPr id="11" name="Рисунок 10" descr="https://www.techcontrollers.ru/upload/iblock/47f/47fa02f1768493c9a06150d4d3185f0d.png">
          <a:extLst>
            <a:ext uri="{FF2B5EF4-FFF2-40B4-BE49-F238E27FC236}">
              <a16:creationId xmlns:a16="http://schemas.microsoft.com/office/drawing/2014/main" id="{00000000-0008-0000-0700-00000B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6701" y="6905626"/>
          <a:ext cx="571499" cy="590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228601</xdr:colOff>
      <xdr:row>15</xdr:row>
      <xdr:rowOff>85726</xdr:rowOff>
    </xdr:from>
    <xdr:to>
      <xdr:col>0</xdr:col>
      <xdr:colOff>914400</xdr:colOff>
      <xdr:row>16</xdr:row>
      <xdr:rowOff>324666</xdr:rowOff>
    </xdr:to>
    <xdr:pic>
      <xdr:nvPicPr>
        <xdr:cNvPr id="12" name="Рисунок 11" descr="https://www.techcontrollers.ru/upload/iblock/d5d/d5d7547ddc75abc4c50bd928e4a6e421.png">
          <a:extLst>
            <a:ext uri="{FF2B5EF4-FFF2-40B4-BE49-F238E27FC236}">
              <a16:creationId xmlns:a16="http://schemas.microsoft.com/office/drawing/2014/main" id="{00000000-0008-0000-07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1" y="7639051"/>
          <a:ext cx="685799" cy="600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18</xdr:row>
      <xdr:rowOff>0</xdr:rowOff>
    </xdr:from>
    <xdr:to>
      <xdr:col>0</xdr:col>
      <xdr:colOff>1038225</xdr:colOff>
      <xdr:row>19</xdr:row>
      <xdr:rowOff>346220</xdr:rowOff>
    </xdr:to>
    <xdr:pic>
      <xdr:nvPicPr>
        <xdr:cNvPr id="14" name="Рисунок 13" descr="https://www.techcontrollers.ru/upload/iblock/8d3/8d3819f621a4778d9b0291315d2425c5.png">
          <a:extLst>
            <a:ext uri="{FF2B5EF4-FFF2-40B4-BE49-F238E27FC236}">
              <a16:creationId xmlns:a16="http://schemas.microsoft.com/office/drawing/2014/main" id="{00000000-0008-0000-07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5726" y="9210676"/>
          <a:ext cx="952499" cy="71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152400</xdr:colOff>
      <xdr:row>18</xdr:row>
      <xdr:rowOff>0</xdr:rowOff>
    </xdr:from>
    <xdr:to>
      <xdr:col>0</xdr:col>
      <xdr:colOff>1104900</xdr:colOff>
      <xdr:row>20</xdr:row>
      <xdr:rowOff>110671</xdr:rowOff>
    </xdr:to>
    <xdr:pic>
      <xdr:nvPicPr>
        <xdr:cNvPr id="15" name="Рисунок 14" descr="https://www.techcontrollers.ru/upload/iblock/b21/b210672ab5de6b82898be7be926d5f98.png">
          <a:extLst>
            <a:ext uri="{FF2B5EF4-FFF2-40B4-BE49-F238E27FC236}">
              <a16:creationId xmlns:a16="http://schemas.microsoft.com/office/drawing/2014/main" id="{00000000-0008-0000-0700-00000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9944100"/>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19</xdr:row>
      <xdr:rowOff>304891</xdr:rowOff>
    </xdr:from>
    <xdr:to>
      <xdr:col>0</xdr:col>
      <xdr:colOff>981075</xdr:colOff>
      <xdr:row>21</xdr:row>
      <xdr:rowOff>52433</xdr:rowOff>
    </xdr:to>
    <xdr:pic>
      <xdr:nvPicPr>
        <xdr:cNvPr id="16" name="Рисунок 15" descr="https://www.techcontrollers.ru/upload/iblock/7c6/7c6851bfc6b3c5846f49737c596e622f.png">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0610941"/>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20</xdr:row>
      <xdr:rowOff>685800</xdr:rowOff>
    </xdr:from>
    <xdr:to>
      <xdr:col>0</xdr:col>
      <xdr:colOff>1076325</xdr:colOff>
      <xdr:row>22</xdr:row>
      <xdr:rowOff>0</xdr:rowOff>
    </xdr:to>
    <xdr:pic>
      <xdr:nvPicPr>
        <xdr:cNvPr id="17" name="Рисунок 16" descr="https://www.techcontrollers.ru/upload/iblock/882/8822a5206d9b73dce404f3e03564ed44.png">
          <a:extLst>
            <a:ext uri="{FF2B5EF4-FFF2-40B4-BE49-F238E27FC236}">
              <a16:creationId xmlns:a16="http://schemas.microsoft.com/office/drawing/2014/main" id="{00000000-0008-0000-0700-000011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575" y="11353800"/>
          <a:ext cx="104775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23</xdr:row>
      <xdr:rowOff>19050</xdr:rowOff>
    </xdr:from>
    <xdr:to>
      <xdr:col>0</xdr:col>
      <xdr:colOff>990600</xdr:colOff>
      <xdr:row>23</xdr:row>
      <xdr:rowOff>712135</xdr:rowOff>
    </xdr:to>
    <xdr:pic>
      <xdr:nvPicPr>
        <xdr:cNvPr id="21" name="Рисунок 20" descr="https://www.techcontrollers.ru/upload/iblock/8d3/8d3819f621a4778d9b0291315d2425c5.png">
          <a:extLst>
            <a:ext uri="{FF2B5EF4-FFF2-40B4-BE49-F238E27FC236}">
              <a16:creationId xmlns:a16="http://schemas.microsoft.com/office/drawing/2014/main" id="{00000000-0008-0000-0700-00001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6675" y="14544675"/>
          <a:ext cx="923925" cy="693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24</xdr:row>
      <xdr:rowOff>47625</xdr:rowOff>
    </xdr:from>
    <xdr:to>
      <xdr:col>0</xdr:col>
      <xdr:colOff>1076325</xdr:colOff>
      <xdr:row>26</xdr:row>
      <xdr:rowOff>47625</xdr:rowOff>
    </xdr:to>
    <xdr:pic>
      <xdr:nvPicPr>
        <xdr:cNvPr id="22" name="Рисунок 21" descr="https://www.techcontrollers.ru/upload/iblock/94b/94ba5c787ae0e601912520ad0886395d.png">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5250" y="15306675"/>
          <a:ext cx="981075" cy="735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25</xdr:row>
      <xdr:rowOff>314325</xdr:rowOff>
    </xdr:from>
    <xdr:to>
      <xdr:col>0</xdr:col>
      <xdr:colOff>1023316</xdr:colOff>
      <xdr:row>28</xdr:row>
      <xdr:rowOff>66675</xdr:rowOff>
    </xdr:to>
    <xdr:pic>
      <xdr:nvPicPr>
        <xdr:cNvPr id="23" name="Рисунок 22" descr="https://www.techcontrollers.ru/upload/iblock/49c/49ca1bb6b256436e0515a94c312cf79a.png">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6675" y="15935325"/>
          <a:ext cx="956641"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28</xdr:row>
      <xdr:rowOff>0</xdr:rowOff>
    </xdr:from>
    <xdr:to>
      <xdr:col>0</xdr:col>
      <xdr:colOff>1038225</xdr:colOff>
      <xdr:row>30</xdr:row>
      <xdr:rowOff>22224</xdr:rowOff>
    </xdr:to>
    <xdr:pic>
      <xdr:nvPicPr>
        <xdr:cNvPr id="25" name="Рисунок 24" descr="https://www.techcontrollers.ru/upload/iblock/337/337f1e5f4e9787b500895d954979bd62.png">
          <a:extLst>
            <a:ext uri="{FF2B5EF4-FFF2-40B4-BE49-F238E27FC236}">
              <a16:creationId xmlns:a16="http://schemas.microsoft.com/office/drawing/2014/main" id="{00000000-0008-0000-0700-000019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7625" y="17421226"/>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19050</xdr:colOff>
      <xdr:row>29</xdr:row>
      <xdr:rowOff>304891</xdr:rowOff>
    </xdr:from>
    <xdr:ext cx="962025" cy="842917"/>
    <xdr:pic>
      <xdr:nvPicPr>
        <xdr:cNvPr id="26" name="Рисунок 25" descr="https://www.techcontrollers.ru/upload/iblock/7c6/7c6851bfc6b3c5846f49737c596e622f.png">
          <a:extLst>
            <a:ext uri="{FF2B5EF4-FFF2-40B4-BE49-F238E27FC236}">
              <a16:creationId xmlns:a16="http://schemas.microsoft.com/office/drawing/2014/main" id="{00000000-0008-0000-0700-00001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8107116"/>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19050</xdr:colOff>
      <xdr:row>29</xdr:row>
      <xdr:rowOff>304891</xdr:rowOff>
    </xdr:from>
    <xdr:ext cx="962025" cy="842917"/>
    <xdr:pic>
      <xdr:nvPicPr>
        <xdr:cNvPr id="27" name="Рисунок 26" descr="https://www.techcontrollers.ru/upload/iblock/7c6/7c6851bfc6b3c5846f49737c596e622f.png">
          <a:extLst>
            <a:ext uri="{FF2B5EF4-FFF2-40B4-BE49-F238E27FC236}">
              <a16:creationId xmlns:a16="http://schemas.microsoft.com/office/drawing/2014/main" id="{00000000-0008-0000-0700-00001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8107116"/>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28575</xdr:colOff>
      <xdr:row>30</xdr:row>
      <xdr:rowOff>721519</xdr:rowOff>
    </xdr:from>
    <xdr:ext cx="1000125" cy="750094"/>
    <xdr:pic>
      <xdr:nvPicPr>
        <xdr:cNvPr id="28" name="Рисунок 27" descr="https://www.techcontrollers.ru/upload/iblock/882/8822a5206d9b73dce404f3e03564ed44.png">
          <a:extLst>
            <a:ext uri="{FF2B5EF4-FFF2-40B4-BE49-F238E27FC236}">
              <a16:creationId xmlns:a16="http://schemas.microsoft.com/office/drawing/2014/main" id="{00000000-0008-0000-0700-00001C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8575" y="13548519"/>
          <a:ext cx="1000125" cy="7500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238125</xdr:colOff>
      <xdr:row>32</xdr:row>
      <xdr:rowOff>57151</xdr:rowOff>
    </xdr:from>
    <xdr:to>
      <xdr:col>0</xdr:col>
      <xdr:colOff>856649</xdr:colOff>
      <xdr:row>32</xdr:row>
      <xdr:rowOff>704851</xdr:rowOff>
    </xdr:to>
    <xdr:pic>
      <xdr:nvPicPr>
        <xdr:cNvPr id="32" name="Рисунок 31" descr="https://www.techcontrollers.ru/upload/iblock/5e6/5e645ff0acdfb2baa568d5d98993e574.jpg">
          <a:extLst>
            <a:ext uri="{FF2B5EF4-FFF2-40B4-BE49-F238E27FC236}">
              <a16:creationId xmlns:a16="http://schemas.microsoft.com/office/drawing/2014/main" id="{00000000-0008-0000-0700-000020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8125" y="20421601"/>
          <a:ext cx="618524"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33</xdr:row>
      <xdr:rowOff>0</xdr:rowOff>
    </xdr:from>
    <xdr:to>
      <xdr:col>0</xdr:col>
      <xdr:colOff>1066800</xdr:colOff>
      <xdr:row>33</xdr:row>
      <xdr:rowOff>711200</xdr:rowOff>
    </xdr:to>
    <xdr:pic>
      <xdr:nvPicPr>
        <xdr:cNvPr id="33" name="Рисунок 32" descr="https://www.techcontrollers.ru/upload/iblock/54c/54c87338c287c6c7d86a776a78d3c38e.png">
          <a:extLst>
            <a:ext uri="{FF2B5EF4-FFF2-40B4-BE49-F238E27FC236}">
              <a16:creationId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0" y="21097875"/>
          <a:ext cx="1066800"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34</xdr:row>
      <xdr:rowOff>9526</xdr:rowOff>
    </xdr:from>
    <xdr:to>
      <xdr:col>0</xdr:col>
      <xdr:colOff>1146175</xdr:colOff>
      <xdr:row>35</xdr:row>
      <xdr:rowOff>57151</xdr:rowOff>
    </xdr:to>
    <xdr:pic>
      <xdr:nvPicPr>
        <xdr:cNvPr id="34" name="Рисунок 33" descr="https://www.techcontrollers.ru/upload/iblock/0e6/0e695a82fb159110e2c6de9446231a08.png">
          <a:extLst>
            <a:ext uri="{FF2B5EF4-FFF2-40B4-BE49-F238E27FC236}">
              <a16:creationId xmlns:a16="http://schemas.microsoft.com/office/drawing/2014/main" id="{00000000-0008-0000-0700-000022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04775" y="21840826"/>
          <a:ext cx="1041400"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35</xdr:row>
      <xdr:rowOff>28575</xdr:rowOff>
    </xdr:from>
    <xdr:to>
      <xdr:col>0</xdr:col>
      <xdr:colOff>1095375</xdr:colOff>
      <xdr:row>35</xdr:row>
      <xdr:rowOff>685800</xdr:rowOff>
    </xdr:to>
    <xdr:pic>
      <xdr:nvPicPr>
        <xdr:cNvPr id="35" name="Рисунок 34" descr="https://www.techcontrollers.ru/upload/iblock/bb5/bb514241338863894d51aa4849bfb842.png">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19075" y="22593300"/>
          <a:ext cx="876300"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35</xdr:row>
      <xdr:rowOff>600075</xdr:rowOff>
    </xdr:from>
    <xdr:to>
      <xdr:col>1</xdr:col>
      <xdr:colOff>19050</xdr:colOff>
      <xdr:row>38</xdr:row>
      <xdr:rowOff>35719</xdr:rowOff>
    </xdr:to>
    <xdr:pic>
      <xdr:nvPicPr>
        <xdr:cNvPr id="36" name="Рисунок 35" descr="https://www.techcontrollers.ru/upload/iblock/d03/d0397f30677df12c00ee3731ec939274.png">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23164800"/>
          <a:ext cx="1190625" cy="892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38</xdr:row>
      <xdr:rowOff>485775</xdr:rowOff>
    </xdr:from>
    <xdr:to>
      <xdr:col>1</xdr:col>
      <xdr:colOff>133350</xdr:colOff>
      <xdr:row>40</xdr:row>
      <xdr:rowOff>162288</xdr:rowOff>
    </xdr:to>
    <xdr:pic>
      <xdr:nvPicPr>
        <xdr:cNvPr id="37" name="Рисунок 36" descr="https://www.techcontrollers.ru/upload/iblock/492/49264b64f2ca49fdb75695102b1fca25.png">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0" y="24507825"/>
          <a:ext cx="1304925" cy="1143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37</xdr:row>
      <xdr:rowOff>342901</xdr:rowOff>
    </xdr:from>
    <xdr:to>
      <xdr:col>0</xdr:col>
      <xdr:colOff>1095375</xdr:colOff>
      <xdr:row>38</xdr:row>
      <xdr:rowOff>704041</xdr:rowOff>
    </xdr:to>
    <xdr:pic>
      <xdr:nvPicPr>
        <xdr:cNvPr id="38" name="Рисунок 37" descr="https://www.techcontrollers.ru/upload/iblock/722/72280bb587105c133e3bd79557bd6cee.png">
          <a:extLst>
            <a:ext uri="{FF2B5EF4-FFF2-40B4-BE49-F238E27FC236}">
              <a16:creationId xmlns:a16="http://schemas.microsoft.com/office/drawing/2014/main" id="{00000000-0008-0000-0700-000026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5250" y="24003001"/>
          <a:ext cx="1000125" cy="723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45</xdr:row>
      <xdr:rowOff>323850</xdr:rowOff>
    </xdr:from>
    <xdr:to>
      <xdr:col>0</xdr:col>
      <xdr:colOff>1066800</xdr:colOff>
      <xdr:row>46</xdr:row>
      <xdr:rowOff>692150</xdr:rowOff>
    </xdr:to>
    <xdr:pic>
      <xdr:nvPicPr>
        <xdr:cNvPr id="39" name="Рисунок 38" descr="https://www.techcontrollers.ru/upload/iblock/e32/e3222084806dc207fbb90a183855f259.png">
          <a:extLst>
            <a:ext uri="{FF2B5EF4-FFF2-40B4-BE49-F238E27FC236}">
              <a16:creationId xmlns:a16="http://schemas.microsoft.com/office/drawing/2014/main" id="{00000000-0008-0000-0700-000027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85725" y="27832050"/>
          <a:ext cx="981075" cy="735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19051</xdr:colOff>
      <xdr:row>41</xdr:row>
      <xdr:rowOff>685800</xdr:rowOff>
    </xdr:from>
    <xdr:to>
      <xdr:col>0</xdr:col>
      <xdr:colOff>990601</xdr:colOff>
      <xdr:row>43</xdr:row>
      <xdr:rowOff>317500</xdr:rowOff>
    </xdr:to>
    <xdr:pic>
      <xdr:nvPicPr>
        <xdr:cNvPr id="40" name="Рисунок 39" descr="https://www.techcontrollers.ru/upload/iblock/94d/94d865c34412aeade4cdf15f8fe89d89.png">
          <a:extLst>
            <a:ext uri="{FF2B5EF4-FFF2-40B4-BE49-F238E27FC236}">
              <a16:creationId xmlns:a16="http://schemas.microsoft.com/office/drawing/2014/main" id="{00000000-0008-0000-0700-000028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9051" y="26374725"/>
          <a:ext cx="971550" cy="728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40</xdr:row>
      <xdr:rowOff>190501</xdr:rowOff>
    </xdr:from>
    <xdr:to>
      <xdr:col>0</xdr:col>
      <xdr:colOff>1095375</xdr:colOff>
      <xdr:row>42</xdr:row>
      <xdr:rowOff>7145</xdr:rowOff>
    </xdr:to>
    <xdr:pic>
      <xdr:nvPicPr>
        <xdr:cNvPr id="41" name="Рисунок 40" descr="https://www.techcontrollers.ru/upload/iblock/6b6/6b639401a070ef9c71fdbcd1a0295e58.png">
          <a:extLst>
            <a:ext uri="{FF2B5EF4-FFF2-40B4-BE49-F238E27FC236}">
              <a16:creationId xmlns:a16="http://schemas.microsoft.com/office/drawing/2014/main" id="{00000000-0008-0000-0700-000029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5250" y="25679401"/>
          <a:ext cx="1000125" cy="750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133350</xdr:colOff>
      <xdr:row>44</xdr:row>
      <xdr:rowOff>38100</xdr:rowOff>
    </xdr:from>
    <xdr:to>
      <xdr:col>0</xdr:col>
      <xdr:colOff>971550</xdr:colOff>
      <xdr:row>45</xdr:row>
      <xdr:rowOff>304800</xdr:rowOff>
    </xdr:to>
    <xdr:pic>
      <xdr:nvPicPr>
        <xdr:cNvPr id="42" name="Рисунок 41" descr="https://www.techcontrollers.ru/upload/iblock/766/76634cc95256bac8adc6088db9a5f746.png">
          <a:extLst>
            <a:ext uri="{FF2B5EF4-FFF2-40B4-BE49-F238E27FC236}">
              <a16:creationId xmlns:a16="http://schemas.microsoft.com/office/drawing/2014/main" id="{00000000-0008-0000-0700-00002A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33350" y="27184350"/>
          <a:ext cx="838200" cy="628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152400</xdr:colOff>
      <xdr:row>47</xdr:row>
      <xdr:rowOff>0</xdr:rowOff>
    </xdr:from>
    <xdr:ext cx="952500" cy="834571"/>
    <xdr:pic>
      <xdr:nvPicPr>
        <xdr:cNvPr id="43" name="Рисунок 42" descr="https://www.techcontrollers.ru/upload/iblock/b21/b210672ab5de6b82898be7be926d5f98.png">
          <a:extLst>
            <a:ext uri="{FF2B5EF4-FFF2-40B4-BE49-F238E27FC236}">
              <a16:creationId xmlns:a16="http://schemas.microsoft.com/office/drawing/2014/main" id="{00000000-0008-0000-0700-00002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28603575"/>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152400</xdr:colOff>
      <xdr:row>47</xdr:row>
      <xdr:rowOff>0</xdr:rowOff>
    </xdr:from>
    <xdr:ext cx="952500" cy="834571"/>
    <xdr:pic>
      <xdr:nvPicPr>
        <xdr:cNvPr id="44" name="Рисунок 43" descr="https://www.techcontrollers.ru/upload/iblock/b21/b210672ab5de6b82898be7be926d5f98.png">
          <a:extLst>
            <a:ext uri="{FF2B5EF4-FFF2-40B4-BE49-F238E27FC236}">
              <a16:creationId xmlns:a16="http://schemas.microsoft.com/office/drawing/2014/main" id="{00000000-0008-0000-0700-00002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28603575"/>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114300</xdr:colOff>
      <xdr:row>49</xdr:row>
      <xdr:rowOff>19050</xdr:rowOff>
    </xdr:from>
    <xdr:to>
      <xdr:col>0</xdr:col>
      <xdr:colOff>971550</xdr:colOff>
      <xdr:row>49</xdr:row>
      <xdr:rowOff>661988</xdr:rowOff>
    </xdr:to>
    <xdr:pic>
      <xdr:nvPicPr>
        <xdr:cNvPr id="45" name="Рисунок 44" descr="https://www.techcontrollers.ru/upload/iblock/51e/51e0ae50ac490e79b153a9be12894fa7.png">
          <a:extLst>
            <a:ext uri="{FF2B5EF4-FFF2-40B4-BE49-F238E27FC236}">
              <a16:creationId xmlns:a16="http://schemas.microsoft.com/office/drawing/2014/main" id="{00000000-0008-0000-0700-00002D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4300" y="29346525"/>
          <a:ext cx="857250" cy="642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50</xdr:row>
      <xdr:rowOff>95250</xdr:rowOff>
    </xdr:from>
    <xdr:to>
      <xdr:col>1</xdr:col>
      <xdr:colOff>9525</xdr:colOff>
      <xdr:row>52</xdr:row>
      <xdr:rowOff>47625</xdr:rowOff>
    </xdr:to>
    <xdr:pic>
      <xdr:nvPicPr>
        <xdr:cNvPr id="52" name="Рисунок 51" descr="https://www.techcontrollers.ru/upload/iblock/03e/03e5ba2152addbacf21e403f3685c076.png">
          <a:extLst>
            <a:ext uri="{FF2B5EF4-FFF2-40B4-BE49-F238E27FC236}">
              <a16:creationId xmlns:a16="http://schemas.microsoft.com/office/drawing/2014/main" id="{00000000-0008-0000-0700-000034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0" y="31623000"/>
          <a:ext cx="1181100" cy="88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52</xdr:row>
      <xdr:rowOff>0</xdr:rowOff>
    </xdr:from>
    <xdr:to>
      <xdr:col>0</xdr:col>
      <xdr:colOff>1009650</xdr:colOff>
      <xdr:row>53</xdr:row>
      <xdr:rowOff>345281</xdr:rowOff>
    </xdr:to>
    <xdr:pic>
      <xdr:nvPicPr>
        <xdr:cNvPr id="53" name="Рисунок 52" descr="https://www.techcontrollers.ru/upload/iblock/43a/43ad6c3f7a2f73ffbc8ef9a7aa9d6728.png">
          <a:extLst>
            <a:ext uri="{FF2B5EF4-FFF2-40B4-BE49-F238E27FC236}">
              <a16:creationId xmlns:a16="http://schemas.microsoft.com/office/drawing/2014/main" id="{00000000-0008-0000-0700-000035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6675" y="32461200"/>
          <a:ext cx="942975" cy="707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53</xdr:row>
      <xdr:rowOff>352425</xdr:rowOff>
    </xdr:from>
    <xdr:to>
      <xdr:col>0</xdr:col>
      <xdr:colOff>1066800</xdr:colOff>
      <xdr:row>56</xdr:row>
      <xdr:rowOff>9525</xdr:rowOff>
    </xdr:to>
    <xdr:pic>
      <xdr:nvPicPr>
        <xdr:cNvPr id="54" name="Рисунок 53" descr="https://www.techcontrollers.ru/upload/iblock/220/220c4eee10ce569076267764d94dc61c.png">
          <a:extLst>
            <a:ext uri="{FF2B5EF4-FFF2-40B4-BE49-F238E27FC236}">
              <a16:creationId xmlns:a16="http://schemas.microsoft.com/office/drawing/2014/main" id="{00000000-0008-0000-0700-00003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6200" y="33175575"/>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104776</xdr:colOff>
      <xdr:row>55</xdr:row>
      <xdr:rowOff>295275</xdr:rowOff>
    </xdr:from>
    <xdr:to>
      <xdr:col>0</xdr:col>
      <xdr:colOff>1095376</xdr:colOff>
      <xdr:row>56</xdr:row>
      <xdr:rowOff>676275</xdr:rowOff>
    </xdr:to>
    <xdr:pic>
      <xdr:nvPicPr>
        <xdr:cNvPr id="55" name="Рисунок 54" descr="https://www.techcontrollers.ru/upload/iblock/31b/31b6b1fd7ed7902655014310dee1224c.pn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04776" y="33842325"/>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266701</xdr:colOff>
      <xdr:row>57</xdr:row>
      <xdr:rowOff>85726</xdr:rowOff>
    </xdr:from>
    <xdr:ext cx="571499" cy="590930"/>
    <xdr:pic>
      <xdr:nvPicPr>
        <xdr:cNvPr id="56" name="Рисунок 55" descr="https://www.techcontrollers.ru/upload/iblock/47f/47fa02f1768493c9a06150d4d3185f0d.png">
          <a:extLst>
            <a:ext uri="{FF2B5EF4-FFF2-40B4-BE49-F238E27FC236}">
              <a16:creationId xmlns:a16="http://schemas.microsoft.com/office/drawing/2014/main" id="{00000000-0008-0000-0700-00003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6701" y="34728151"/>
          <a:ext cx="571499" cy="59093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209550</xdr:colOff>
      <xdr:row>57</xdr:row>
      <xdr:rowOff>723899</xdr:rowOff>
    </xdr:from>
    <xdr:ext cx="828675" cy="726077"/>
    <xdr:pic>
      <xdr:nvPicPr>
        <xdr:cNvPr id="57" name="Рисунок 56" descr="https://www.techcontrollers.ru/upload/iblock/b0b/b0bfcc6f3f7f4cc73c4c35b6a156fd4e.png">
          <a:extLst>
            <a:ext uri="{FF2B5EF4-FFF2-40B4-BE49-F238E27FC236}">
              <a16:creationId xmlns:a16="http://schemas.microsoft.com/office/drawing/2014/main" id="{00000000-0008-0000-0700-000039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9550" y="35366324"/>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228601</xdr:colOff>
      <xdr:row>60</xdr:row>
      <xdr:rowOff>85726</xdr:rowOff>
    </xdr:from>
    <xdr:ext cx="685799" cy="600890"/>
    <xdr:pic>
      <xdr:nvPicPr>
        <xdr:cNvPr id="58" name="Рисунок 57" descr="https://www.techcontrollers.ru/upload/iblock/d5d/d5d7547ddc75abc4c50bd928e4a6e421.png">
          <a:extLst>
            <a:ext uri="{FF2B5EF4-FFF2-40B4-BE49-F238E27FC236}">
              <a16:creationId xmlns:a16="http://schemas.microsoft.com/office/drawing/2014/main" id="{00000000-0008-0000-0700-00003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1" y="36185476"/>
          <a:ext cx="685799" cy="6008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0</xdr:colOff>
      <xdr:row>62</xdr:row>
      <xdr:rowOff>0</xdr:rowOff>
    </xdr:from>
    <xdr:to>
      <xdr:col>1</xdr:col>
      <xdr:colOff>114300</xdr:colOff>
      <xdr:row>64</xdr:row>
      <xdr:rowOff>196396</xdr:rowOff>
    </xdr:to>
    <xdr:pic>
      <xdr:nvPicPr>
        <xdr:cNvPr id="67" name="Рисунок 66" descr="https://www.techcontrollers.ru/upload/iblock/018/018e5043ac9151d628ab6d6d4c4aaeeb.png">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0" y="37518975"/>
          <a:ext cx="1285875" cy="1126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64</xdr:row>
      <xdr:rowOff>19050</xdr:rowOff>
    </xdr:from>
    <xdr:to>
      <xdr:col>0</xdr:col>
      <xdr:colOff>1000125</xdr:colOff>
      <xdr:row>65</xdr:row>
      <xdr:rowOff>328613</xdr:rowOff>
    </xdr:to>
    <xdr:pic>
      <xdr:nvPicPr>
        <xdr:cNvPr id="68" name="Рисунок 67" descr="https://www.techcontrollers.ru/upload/iblock/562/56262fb2f7af2e3ce72490b81d4737ee.png">
          <a:extLst>
            <a:ext uri="{FF2B5EF4-FFF2-40B4-BE49-F238E27FC236}">
              <a16:creationId xmlns:a16="http://schemas.microsoft.com/office/drawing/2014/main" id="{00000000-0008-0000-0700-00004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4775" y="38509575"/>
          <a:ext cx="895350" cy="671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65</xdr:row>
      <xdr:rowOff>295275</xdr:rowOff>
    </xdr:from>
    <xdr:to>
      <xdr:col>0</xdr:col>
      <xdr:colOff>952500</xdr:colOff>
      <xdr:row>68</xdr:row>
      <xdr:rowOff>42094</xdr:rowOff>
    </xdr:to>
    <xdr:pic>
      <xdr:nvPicPr>
        <xdr:cNvPr id="69" name="Рисунок 68" descr="ST-294v1, Комнатный терморегулятор проводной">
          <a:extLst>
            <a:ext uri="{FF2B5EF4-FFF2-40B4-BE49-F238E27FC236}">
              <a16:creationId xmlns:a16="http://schemas.microsoft.com/office/drawing/2014/main" id="{00000000-0008-0000-0700-000045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0" y="39147750"/>
          <a:ext cx="952500" cy="832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67</xdr:row>
      <xdr:rowOff>285750</xdr:rowOff>
    </xdr:from>
    <xdr:to>
      <xdr:col>0</xdr:col>
      <xdr:colOff>985216</xdr:colOff>
      <xdr:row>70</xdr:row>
      <xdr:rowOff>38100</xdr:rowOff>
    </xdr:to>
    <xdr:pic>
      <xdr:nvPicPr>
        <xdr:cNvPr id="70" name="Рисунок 69" descr="https://www.techcontrollers.ru/upload/iblock/d5d/d5d7547ddc75abc4c50bd928e4a6e421.png">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8575" y="39862125"/>
          <a:ext cx="956641"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70</xdr:row>
      <xdr:rowOff>66675</xdr:rowOff>
    </xdr:from>
    <xdr:to>
      <xdr:col>0</xdr:col>
      <xdr:colOff>857251</xdr:colOff>
      <xdr:row>70</xdr:row>
      <xdr:rowOff>697001</xdr:rowOff>
    </xdr:to>
    <xdr:pic>
      <xdr:nvPicPr>
        <xdr:cNvPr id="71" name="Рисунок 70" descr="https://www.techcontrollers.ru/upload/iblock/47f/47fa02f1768493c9a06150d4d3185f0d.png">
          <a:extLst>
            <a:ext uri="{FF2B5EF4-FFF2-40B4-BE49-F238E27FC236}">
              <a16:creationId xmlns:a16="http://schemas.microsoft.com/office/drawing/2014/main" id="{00000000-0008-0000-0700-00004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47651" y="40728900"/>
          <a:ext cx="609600" cy="630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190501</xdr:colOff>
      <xdr:row>71</xdr:row>
      <xdr:rowOff>28575</xdr:rowOff>
    </xdr:from>
    <xdr:to>
      <xdr:col>0</xdr:col>
      <xdr:colOff>914401</xdr:colOff>
      <xdr:row>72</xdr:row>
      <xdr:rowOff>300900</xdr:rowOff>
    </xdr:to>
    <xdr:pic>
      <xdr:nvPicPr>
        <xdr:cNvPr id="72" name="Рисунок 71" descr="https://www.techcontrollers.ru/upload/iblock/844/8449a62d11f2c08345b5fc1c30c16ef7.jpg">
          <a:extLst>
            <a:ext uri="{FF2B5EF4-FFF2-40B4-BE49-F238E27FC236}">
              <a16:creationId xmlns:a16="http://schemas.microsoft.com/office/drawing/2014/main" id="{00000000-0008-0000-0700-000048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90501" y="41424225"/>
          <a:ext cx="723900" cy="634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72</xdr:row>
      <xdr:rowOff>352425</xdr:rowOff>
    </xdr:from>
    <xdr:to>
      <xdr:col>0</xdr:col>
      <xdr:colOff>1009650</xdr:colOff>
      <xdr:row>74</xdr:row>
      <xdr:rowOff>346256</xdr:rowOff>
    </xdr:to>
    <xdr:pic>
      <xdr:nvPicPr>
        <xdr:cNvPr id="73" name="Рисунок 72" descr="https://www.techcontrollers.ru/upload/iblock/8da/8da9ce59aca2c79b6f3a058be5bece05.png">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90500" y="42110025"/>
          <a:ext cx="819150" cy="717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75</xdr:row>
      <xdr:rowOff>0</xdr:rowOff>
    </xdr:from>
    <xdr:to>
      <xdr:col>0</xdr:col>
      <xdr:colOff>1066800</xdr:colOff>
      <xdr:row>76</xdr:row>
      <xdr:rowOff>309563</xdr:rowOff>
    </xdr:to>
    <xdr:pic>
      <xdr:nvPicPr>
        <xdr:cNvPr id="74" name="Рисунок 73" descr="https://www.techcontrollers.ru/upload/iblock/562/56262fb2f7af2e3ce72490b81d4737ee.png">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71450" y="42843450"/>
          <a:ext cx="895350" cy="671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77</xdr:row>
      <xdr:rowOff>0</xdr:rowOff>
    </xdr:from>
    <xdr:to>
      <xdr:col>0</xdr:col>
      <xdr:colOff>1019175</xdr:colOff>
      <xdr:row>77</xdr:row>
      <xdr:rowOff>726077</xdr:rowOff>
    </xdr:to>
    <xdr:pic>
      <xdr:nvPicPr>
        <xdr:cNvPr id="75" name="Рисунок 74" descr="https://www.techcontrollers.ru/upload/iblock/8da/8da9ce59aca2c79b6f3a058be5bece05.png">
          <a:extLst>
            <a:ext uri="{FF2B5EF4-FFF2-40B4-BE49-F238E27FC236}">
              <a16:creationId xmlns:a16="http://schemas.microsoft.com/office/drawing/2014/main" id="{00000000-0008-0000-0700-00004B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90500" y="43567350"/>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78</xdr:row>
      <xdr:rowOff>171450</xdr:rowOff>
    </xdr:from>
    <xdr:to>
      <xdr:col>0</xdr:col>
      <xdr:colOff>1085850</xdr:colOff>
      <xdr:row>81</xdr:row>
      <xdr:rowOff>7144</xdr:rowOff>
    </xdr:to>
    <xdr:pic>
      <xdr:nvPicPr>
        <xdr:cNvPr id="76" name="Рисунок 75" descr="https://www.techcontrollers.ru/upload/iblock/718/7185eff99cc6908fe745ec844bd31b7c.png">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7625" y="44472225"/>
          <a:ext cx="1038225" cy="778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168816</xdr:colOff>
      <xdr:row>81</xdr:row>
      <xdr:rowOff>9525</xdr:rowOff>
    </xdr:from>
    <xdr:to>
      <xdr:col>0</xdr:col>
      <xdr:colOff>1038225</xdr:colOff>
      <xdr:row>83</xdr:row>
      <xdr:rowOff>34186</xdr:rowOff>
    </xdr:to>
    <xdr:pic>
      <xdr:nvPicPr>
        <xdr:cNvPr id="77" name="Рисунок 76" descr="https://www.techcontrollers.ru/upload/iblock/7fe/7fe78b1dbeb050500cbacd5794c93535.png">
          <a:extLst>
            <a:ext uri="{FF2B5EF4-FFF2-40B4-BE49-F238E27FC236}">
              <a16:creationId xmlns:a16="http://schemas.microsoft.com/office/drawing/2014/main" id="{00000000-0008-0000-0700-00004D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8816" y="45253275"/>
          <a:ext cx="869409" cy="748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83</xdr:row>
      <xdr:rowOff>657225</xdr:rowOff>
    </xdr:from>
    <xdr:to>
      <xdr:col>0</xdr:col>
      <xdr:colOff>1076325</xdr:colOff>
      <xdr:row>84</xdr:row>
      <xdr:rowOff>709613</xdr:rowOff>
    </xdr:to>
    <xdr:pic>
      <xdr:nvPicPr>
        <xdr:cNvPr id="78" name="Рисунок 77" descr="https://www.techcontrollers.ru/upload/iblock/6bf/6bf63293579f974d2dc5854341703b88.png">
          <a:extLst>
            <a:ext uri="{FF2B5EF4-FFF2-40B4-BE49-F238E27FC236}">
              <a16:creationId xmlns:a16="http://schemas.microsoft.com/office/drawing/2014/main" id="{00000000-0008-0000-0700-00004E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8575" y="46624875"/>
          <a:ext cx="104775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238125</xdr:colOff>
      <xdr:row>85</xdr:row>
      <xdr:rowOff>57151</xdr:rowOff>
    </xdr:from>
    <xdr:ext cx="618524" cy="647700"/>
    <xdr:pic>
      <xdr:nvPicPr>
        <xdr:cNvPr id="79" name="Рисунок 78" descr="https://www.techcontrollers.ru/upload/iblock/5e6/5e645ff0acdfb2baa568d5d98993e574.jpg">
          <a:extLst>
            <a:ext uri="{FF2B5EF4-FFF2-40B4-BE49-F238E27FC236}">
              <a16:creationId xmlns:a16="http://schemas.microsoft.com/office/drawing/2014/main" id="{00000000-0008-0000-0700-00004F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8125" y="47491651"/>
          <a:ext cx="618524" cy="647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79376</xdr:colOff>
      <xdr:row>86</xdr:row>
      <xdr:rowOff>711200</xdr:rowOff>
    </xdr:from>
    <xdr:to>
      <xdr:col>0</xdr:col>
      <xdr:colOff>1108076</xdr:colOff>
      <xdr:row>88</xdr:row>
      <xdr:rowOff>15875</xdr:rowOff>
    </xdr:to>
    <xdr:pic>
      <xdr:nvPicPr>
        <xdr:cNvPr id="80" name="Рисунок 79" descr="https://www.techcontrollers.ru/upload/iblock/bb5/bb514241338863894d51aa4849bfb842.png">
          <a:extLst>
            <a:ext uri="{FF2B5EF4-FFF2-40B4-BE49-F238E27FC236}">
              <a16:creationId xmlns:a16="http://schemas.microsoft.com/office/drawing/2014/main" id="{00000000-0008-0000-0700-000050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79376" y="40881300"/>
          <a:ext cx="1028700" cy="77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101600</xdr:colOff>
      <xdr:row>87</xdr:row>
      <xdr:rowOff>730251</xdr:rowOff>
    </xdr:from>
    <xdr:to>
      <xdr:col>0</xdr:col>
      <xdr:colOff>1016000</xdr:colOff>
      <xdr:row>88</xdr:row>
      <xdr:rowOff>679451</xdr:rowOff>
    </xdr:to>
    <xdr:pic>
      <xdr:nvPicPr>
        <xdr:cNvPr id="81" name="Рисунок 80" descr="https://www.techcontrollers.ru/upload/iblock/bb5/bb514241338863894d51aa4849bfb842.png">
          <a:extLst>
            <a:ext uri="{FF2B5EF4-FFF2-40B4-BE49-F238E27FC236}">
              <a16:creationId xmlns:a16="http://schemas.microsoft.com/office/drawing/2014/main" id="{00000000-0008-0000-0700-000051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01600" y="41636951"/>
          <a:ext cx="9144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89</xdr:row>
      <xdr:rowOff>28575</xdr:rowOff>
    </xdr:from>
    <xdr:to>
      <xdr:col>0</xdr:col>
      <xdr:colOff>1028700</xdr:colOff>
      <xdr:row>89</xdr:row>
      <xdr:rowOff>728663</xdr:rowOff>
    </xdr:to>
    <xdr:pic>
      <xdr:nvPicPr>
        <xdr:cNvPr id="82" name="Рисунок 81" descr="https://www.techcontrollers.ru/upload/iblock/0e6/0e695a82fb159110e2c6de9446231a08.png">
          <a:extLst>
            <a:ext uri="{FF2B5EF4-FFF2-40B4-BE49-F238E27FC236}">
              <a16:creationId xmlns:a16="http://schemas.microsoft.com/office/drawing/2014/main" id="{00000000-0008-0000-0700-000052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95250" y="42408475"/>
          <a:ext cx="933450" cy="70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171451</xdr:colOff>
      <xdr:row>83</xdr:row>
      <xdr:rowOff>9526</xdr:rowOff>
    </xdr:from>
    <xdr:to>
      <xdr:col>0</xdr:col>
      <xdr:colOff>933451</xdr:colOff>
      <xdr:row>83</xdr:row>
      <xdr:rowOff>680848</xdr:rowOff>
    </xdr:to>
    <xdr:pic>
      <xdr:nvPicPr>
        <xdr:cNvPr id="83" name="Рисунок 82" descr="https://www.techcontrollers.ru/upload/iblock/727/727db439825bf084a054082b2133a194.png">
          <a:extLst>
            <a:ext uri="{FF2B5EF4-FFF2-40B4-BE49-F238E27FC236}">
              <a16:creationId xmlns:a16="http://schemas.microsoft.com/office/drawing/2014/main" id="{00000000-0008-0000-0700-000053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71451" y="45977176"/>
          <a:ext cx="762000" cy="671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0</xdr:colOff>
      <xdr:row>2</xdr:row>
      <xdr:rowOff>47625</xdr:rowOff>
    </xdr:to>
    <xdr:sp macro="" textlink="">
      <xdr:nvSpPr>
        <xdr:cNvPr id="84" name="Скругленный прямоугольник 83">
          <a:hlinkClick xmlns:r="http://schemas.openxmlformats.org/officeDocument/2006/relationships" r:id="rId48"/>
          <a:extLst>
            <a:ext uri="{FF2B5EF4-FFF2-40B4-BE49-F238E27FC236}">
              <a16:creationId xmlns:a16="http://schemas.microsoft.com/office/drawing/2014/main" id="{00000000-0008-0000-0700-000054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85" name="Скругленный прямоугольник 84">
          <a:hlinkClick xmlns:r="http://schemas.openxmlformats.org/officeDocument/2006/relationships" r:id="rId48"/>
          <a:extLst>
            <a:ext uri="{FF2B5EF4-FFF2-40B4-BE49-F238E27FC236}">
              <a16:creationId xmlns:a16="http://schemas.microsoft.com/office/drawing/2014/main" id="{00000000-0008-0000-0700-000055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337988</xdr:colOff>
      <xdr:row>86</xdr:row>
      <xdr:rowOff>101600</xdr:rowOff>
    </xdr:from>
    <xdr:to>
      <xdr:col>0</xdr:col>
      <xdr:colOff>782788</xdr:colOff>
      <xdr:row>87</xdr:row>
      <xdr:rowOff>0</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337988" y="40271700"/>
          <a:ext cx="4448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0</xdr:col>
      <xdr:colOff>619125</xdr:colOff>
      <xdr:row>29</xdr:row>
      <xdr:rowOff>314325</xdr:rowOff>
    </xdr:from>
    <xdr:ext cx="0" cy="66675"/>
    <xdr:pic>
      <xdr:nvPicPr>
        <xdr:cNvPr id="2" name="Picture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3" name="Picture 1">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4" name="Picture 1">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5" name="Picture 1">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6" name="Picture 1">
          <a:extLst>
            <a:ext uri="{FF2B5EF4-FFF2-40B4-BE49-F238E27FC236}">
              <a16:creationId xmlns:a16="http://schemas.microsoft.com/office/drawing/2014/main" id="{00000000-0008-0000-08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7" name="Picture 1">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8" name="Picture 1">
          <a:extLst>
            <a:ext uri="{FF2B5EF4-FFF2-40B4-BE49-F238E27FC236}">
              <a16:creationId xmlns:a16="http://schemas.microsoft.com/office/drawing/2014/main" id="{00000000-0008-0000-0800-00000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9" name="Picture 1">
          <a:extLst>
            <a:ext uri="{FF2B5EF4-FFF2-40B4-BE49-F238E27FC236}">
              <a16:creationId xmlns:a16="http://schemas.microsoft.com/office/drawing/2014/main" id="{00000000-0008-0000-08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0</xdr:col>
      <xdr:colOff>0</xdr:colOff>
      <xdr:row>1</xdr:row>
      <xdr:rowOff>0</xdr:rowOff>
    </xdr:from>
    <xdr:to>
      <xdr:col>1</xdr:col>
      <xdr:colOff>0</xdr:colOff>
      <xdr:row>2</xdr:row>
      <xdr:rowOff>47625</xdr:rowOff>
    </xdr:to>
    <xdr:sp macro="" textlink="">
      <xdr:nvSpPr>
        <xdr:cNvPr id="10" name="Скругленный прямоугольник 9">
          <a:hlinkClick xmlns:r="http://schemas.openxmlformats.org/officeDocument/2006/relationships" r:id="rId2"/>
          <a:extLst>
            <a:ext uri="{FF2B5EF4-FFF2-40B4-BE49-F238E27FC236}">
              <a16:creationId xmlns:a16="http://schemas.microsoft.com/office/drawing/2014/main" id="{00000000-0008-0000-0800-00000A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619125</xdr:colOff>
      <xdr:row>34</xdr:row>
      <xdr:rowOff>314325</xdr:rowOff>
    </xdr:from>
    <xdr:ext cx="0" cy="66675"/>
    <xdr:pic>
      <xdr:nvPicPr>
        <xdr:cNvPr id="11" name="Picture 1">
          <a:extLst>
            <a:ext uri="{FF2B5EF4-FFF2-40B4-BE49-F238E27FC236}">
              <a16:creationId xmlns:a16="http://schemas.microsoft.com/office/drawing/2014/main" id="{00000000-0008-0000-0800-00000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2" name="Picture 1">
          <a:extLst>
            <a:ext uri="{FF2B5EF4-FFF2-40B4-BE49-F238E27FC236}">
              <a16:creationId xmlns:a16="http://schemas.microsoft.com/office/drawing/2014/main" id="{00000000-0008-0000-0800-00000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3" name="Picture 1">
          <a:extLst>
            <a:ext uri="{FF2B5EF4-FFF2-40B4-BE49-F238E27FC236}">
              <a16:creationId xmlns:a16="http://schemas.microsoft.com/office/drawing/2014/main" id="{00000000-0008-0000-0800-00000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4" name="Picture 1">
          <a:extLst>
            <a:ext uri="{FF2B5EF4-FFF2-40B4-BE49-F238E27FC236}">
              <a16:creationId xmlns:a16="http://schemas.microsoft.com/office/drawing/2014/main" id="{00000000-0008-0000-0800-00000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5" name="Picture 1">
          <a:extLst>
            <a:ext uri="{FF2B5EF4-FFF2-40B4-BE49-F238E27FC236}">
              <a16:creationId xmlns:a16="http://schemas.microsoft.com/office/drawing/2014/main" id="{00000000-0008-0000-08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6" name="Picture 1">
          <a:extLst>
            <a:ext uri="{FF2B5EF4-FFF2-40B4-BE49-F238E27FC236}">
              <a16:creationId xmlns:a16="http://schemas.microsoft.com/office/drawing/2014/main" id="{00000000-0008-0000-0800-00001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7" name="Picture 1">
          <a:extLst>
            <a:ext uri="{FF2B5EF4-FFF2-40B4-BE49-F238E27FC236}">
              <a16:creationId xmlns:a16="http://schemas.microsoft.com/office/drawing/2014/main" id="{00000000-0008-0000-0800-000011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8" name="Picture 1">
          <a:extLst>
            <a:ext uri="{FF2B5EF4-FFF2-40B4-BE49-F238E27FC236}">
              <a16:creationId xmlns:a16="http://schemas.microsoft.com/office/drawing/2014/main" id="{00000000-0008-0000-0800-00001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9" name="Picture 1">
          <a:extLst>
            <a:ext uri="{FF2B5EF4-FFF2-40B4-BE49-F238E27FC236}">
              <a16:creationId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0" name="Picture 1">
          <a:extLst>
            <a:ext uri="{FF2B5EF4-FFF2-40B4-BE49-F238E27FC236}">
              <a16:creationId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1" name="Picture 1">
          <a:extLst>
            <a:ext uri="{FF2B5EF4-FFF2-40B4-BE49-F238E27FC236}">
              <a16:creationId xmlns:a16="http://schemas.microsoft.com/office/drawing/2014/main" id="{00000000-0008-0000-0800-00001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2" name="Picture 1">
          <a:extLst>
            <a:ext uri="{FF2B5EF4-FFF2-40B4-BE49-F238E27FC236}">
              <a16:creationId xmlns:a16="http://schemas.microsoft.com/office/drawing/2014/main" id="{00000000-0008-0000-0800-00001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3" name="Picture 1">
          <a:extLst>
            <a:ext uri="{FF2B5EF4-FFF2-40B4-BE49-F238E27FC236}">
              <a16:creationId xmlns:a16="http://schemas.microsoft.com/office/drawing/2014/main" id="{00000000-0008-0000-0800-00001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4" name="Picture 1">
          <a:extLst>
            <a:ext uri="{FF2B5EF4-FFF2-40B4-BE49-F238E27FC236}">
              <a16:creationId xmlns:a16="http://schemas.microsoft.com/office/drawing/2014/main" id="{00000000-0008-0000-0800-00001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5" name="Picture 1">
          <a:extLst>
            <a:ext uri="{FF2B5EF4-FFF2-40B4-BE49-F238E27FC236}">
              <a16:creationId xmlns:a16="http://schemas.microsoft.com/office/drawing/2014/main" id="{00000000-0008-0000-0800-00001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6" name="Picture 1">
          <a:extLst>
            <a:ext uri="{FF2B5EF4-FFF2-40B4-BE49-F238E27FC236}">
              <a16:creationId xmlns:a16="http://schemas.microsoft.com/office/drawing/2014/main" id="{00000000-0008-0000-0800-00001A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161925</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900-000002000000}"/>
            </a:ext>
          </a:extLst>
        </xdr:cNvPr>
        <xdr:cNvSpPr/>
      </xdr:nvSpPr>
      <xdr:spPr>
        <a:xfrm>
          <a:off x="0" y="200025"/>
          <a:ext cx="117157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161925</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0900-000003000000}"/>
            </a:ext>
          </a:extLst>
        </xdr:cNvPr>
        <xdr:cNvSpPr/>
      </xdr:nvSpPr>
      <xdr:spPr>
        <a:xfrm>
          <a:off x="0" y="200025"/>
          <a:ext cx="16478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A00-000002000000}"/>
            </a:ext>
          </a:extLst>
        </xdr:cNvPr>
        <xdr:cNvSpPr/>
      </xdr:nvSpPr>
      <xdr:spPr>
        <a:xfrm>
          <a:off x="0" y="200025"/>
          <a:ext cx="15049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38101</xdr:colOff>
      <xdr:row>6</xdr:row>
      <xdr:rowOff>53340</xdr:rowOff>
    </xdr:from>
    <xdr:to>
      <xdr:col>0</xdr:col>
      <xdr:colOff>1095375</xdr:colOff>
      <xdr:row>6</xdr:row>
      <xdr:rowOff>672413</xdr:rowOff>
    </xdr:to>
    <xdr:pic>
      <xdr:nvPicPr>
        <xdr:cNvPr id="2" name="Рисунок 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339215"/>
          <a:ext cx="1057274" cy="619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133350</xdr:colOff>
      <xdr:row>7</xdr:row>
      <xdr:rowOff>38100</xdr:rowOff>
    </xdr:from>
    <xdr:to>
      <xdr:col>0</xdr:col>
      <xdr:colOff>885826</xdr:colOff>
      <xdr:row>7</xdr:row>
      <xdr:rowOff>725039</xdr:rowOff>
    </xdr:to>
    <xdr:pic>
      <xdr:nvPicPr>
        <xdr:cNvPr id="3" name="Рисунок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350" y="2057400"/>
          <a:ext cx="752476" cy="686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62865</xdr:colOff>
      <xdr:row>8</xdr:row>
      <xdr:rowOff>26669</xdr:rowOff>
    </xdr:from>
    <xdr:to>
      <xdr:col>0</xdr:col>
      <xdr:colOff>807970</xdr:colOff>
      <xdr:row>8</xdr:row>
      <xdr:rowOff>685800</xdr:rowOff>
    </xdr:to>
    <xdr:pic>
      <xdr:nvPicPr>
        <xdr:cNvPr id="4" name="Рисунок 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2865" y="2779394"/>
          <a:ext cx="745105" cy="659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57150</xdr:rowOff>
    </xdr:from>
    <xdr:to>
      <xdr:col>1</xdr:col>
      <xdr:colOff>0</xdr:colOff>
      <xdr:row>2</xdr:row>
      <xdr:rowOff>123825</xdr:rowOff>
    </xdr:to>
    <xdr:sp macro="" textlink="">
      <xdr:nvSpPr>
        <xdr:cNvPr id="5" name="Скругленный прямоугольник 4">
          <a:hlinkClick xmlns:r="http://schemas.openxmlformats.org/officeDocument/2006/relationships" r:id="rId4"/>
          <a:extLst>
            <a:ext uri="{FF2B5EF4-FFF2-40B4-BE49-F238E27FC236}">
              <a16:creationId xmlns:a16="http://schemas.microsoft.com/office/drawing/2014/main" id="{00000000-0008-0000-0B00-000005000000}"/>
            </a:ext>
          </a:extLst>
        </xdr:cNvPr>
        <xdr:cNvSpPr/>
      </xdr:nvSpPr>
      <xdr:spPr>
        <a:xfrm>
          <a:off x="0" y="247650"/>
          <a:ext cx="1409700" cy="2571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xdr:colOff>
      <xdr:row>1</xdr:row>
      <xdr:rowOff>0</xdr:rowOff>
    </xdr:from>
    <xdr:to>
      <xdr:col>3</xdr:col>
      <xdr:colOff>561976</xdr:colOff>
      <xdr:row>1</xdr:row>
      <xdr:rowOff>200025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C00-000002000000}"/>
            </a:ext>
          </a:extLst>
        </xdr:cNvPr>
        <xdr:cNvSpPr/>
      </xdr:nvSpPr>
      <xdr:spPr>
        <a:xfrm>
          <a:off x="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xdr:colOff>
      <xdr:row>1</xdr:row>
      <xdr:rowOff>0</xdr:rowOff>
    </xdr:from>
    <xdr:to>
      <xdr:col>2</xdr:col>
      <xdr:colOff>561976</xdr:colOff>
      <xdr:row>1</xdr:row>
      <xdr:rowOff>200025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0C00-000003000000}"/>
            </a:ext>
          </a:extLst>
        </xdr:cNvPr>
        <xdr:cNvSpPr/>
      </xdr:nvSpPr>
      <xdr:spPr>
        <a:xfrm>
          <a:off x="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295276</xdr:colOff>
      <xdr:row>121</xdr:row>
      <xdr:rowOff>38101</xdr:rowOff>
    </xdr:from>
    <xdr:to>
      <xdr:col>0</xdr:col>
      <xdr:colOff>1219200</xdr:colOff>
      <xdr:row>122</xdr:row>
      <xdr:rowOff>626987</xdr:rowOff>
    </xdr:to>
    <xdr:pic>
      <xdr:nvPicPr>
        <xdr:cNvPr id="4" name="Рисунок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print"/>
        <a:stretch>
          <a:fillRect/>
        </a:stretch>
      </xdr:blipFill>
      <xdr:spPr>
        <a:xfrm>
          <a:off x="295276" y="28077320"/>
          <a:ext cx="923924" cy="1219918"/>
        </a:xfrm>
        <a:prstGeom prst="rect">
          <a:avLst/>
        </a:prstGeom>
      </xdr:spPr>
    </xdr:pic>
    <xdr:clientData/>
  </xdr:twoCellAnchor>
  <xdr:twoCellAnchor editAs="oneCell">
    <xdr:from>
      <xdr:col>0</xdr:col>
      <xdr:colOff>257175</xdr:colOff>
      <xdr:row>123</xdr:row>
      <xdr:rowOff>76201</xdr:rowOff>
    </xdr:from>
    <xdr:to>
      <xdr:col>0</xdr:col>
      <xdr:colOff>1295400</xdr:colOff>
      <xdr:row>123</xdr:row>
      <xdr:rowOff>1119495</xdr:rowOff>
    </xdr:to>
    <xdr:pic>
      <xdr:nvPicPr>
        <xdr:cNvPr id="5" name="Рисунок 4" descr="STOUT  Насосно-смесительный узел ISOTHERM 30-50°C, без насоса.">
          <a:extLst>
            <a:ext uri="{FF2B5EF4-FFF2-40B4-BE49-F238E27FC236}">
              <a16:creationId xmlns:a16="http://schemas.microsoft.com/office/drawing/2014/main" id="{00000000-0008-0000-0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57175" y="29377482"/>
          <a:ext cx="1038225" cy="1043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xdr:colOff>
      <xdr:row>1</xdr:row>
      <xdr:rowOff>0</xdr:rowOff>
    </xdr:from>
    <xdr:to>
      <xdr:col>1</xdr:col>
      <xdr:colOff>561976</xdr:colOff>
      <xdr:row>1</xdr:row>
      <xdr:rowOff>200025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0D00-000003000000}"/>
            </a:ext>
          </a:extLst>
        </xdr:cNvPr>
        <xdr:cNvSpPr/>
      </xdr:nvSpPr>
      <xdr:spPr>
        <a:xfrm>
          <a:off x="144780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228600</xdr:colOff>
      <xdr:row>1</xdr:row>
      <xdr:rowOff>200025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0E00-000002000000}"/>
            </a:ext>
          </a:extLst>
        </xdr:cNvPr>
        <xdr:cNvSpPr/>
      </xdr:nvSpPr>
      <xdr:spPr>
        <a:xfrm>
          <a:off x="0" y="190500"/>
          <a:ext cx="127635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161926</xdr:colOff>
      <xdr:row>5</xdr:row>
      <xdr:rowOff>47626</xdr:rowOff>
    </xdr:from>
    <xdr:to>
      <xdr:col>0</xdr:col>
      <xdr:colOff>771526</xdr:colOff>
      <xdr:row>6</xdr:row>
      <xdr:rowOff>335987</xdr:rowOff>
    </xdr:to>
    <xdr:pic>
      <xdr:nvPicPr>
        <xdr:cNvPr id="2" name="Рисунок 1" descr="35E1860A">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926" y="1133476"/>
          <a:ext cx="609600" cy="736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142874</xdr:colOff>
      <xdr:row>8</xdr:row>
      <xdr:rowOff>57150</xdr:rowOff>
    </xdr:from>
    <xdr:to>
      <xdr:col>0</xdr:col>
      <xdr:colOff>857249</xdr:colOff>
      <xdr:row>9</xdr:row>
      <xdr:rowOff>380999</xdr:rowOff>
    </xdr:to>
    <xdr:pic>
      <xdr:nvPicPr>
        <xdr:cNvPr id="3" name="Рисунок 2" descr="image004">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2874" y="3028950"/>
          <a:ext cx="714375" cy="752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200026</xdr:colOff>
      <xdr:row>10</xdr:row>
      <xdr:rowOff>57149</xdr:rowOff>
    </xdr:from>
    <xdr:to>
      <xdr:col>0</xdr:col>
      <xdr:colOff>811202</xdr:colOff>
      <xdr:row>10</xdr:row>
      <xdr:rowOff>1028700</xdr:rowOff>
    </xdr:to>
    <xdr:pic>
      <xdr:nvPicPr>
        <xdr:cNvPr id="4" name="Рисунок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0026" y="3886199"/>
          <a:ext cx="611176" cy="971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7</xdr:row>
      <xdr:rowOff>85724</xdr:rowOff>
    </xdr:from>
    <xdr:to>
      <xdr:col>0</xdr:col>
      <xdr:colOff>933450</xdr:colOff>
      <xdr:row>7</xdr:row>
      <xdr:rowOff>895349</xdr:rowOff>
    </xdr:to>
    <xdr:pic>
      <xdr:nvPicPr>
        <xdr:cNvPr id="6" name="Picture 17649">
          <a:extLst>
            <a:ext uri="{FF2B5EF4-FFF2-40B4-BE49-F238E27FC236}">
              <a16:creationId xmlns:a16="http://schemas.microsoft.com/office/drawing/2014/main" id="{00000000-0008-0000-0F00-000006000000}"/>
            </a:ext>
          </a:extLst>
        </xdr:cNvPr>
        <xdr:cNvPicPr/>
      </xdr:nvPicPr>
      <xdr:blipFill>
        <a:blip xmlns:r="http://schemas.openxmlformats.org/officeDocument/2006/relationships" r:embed="rId4" cstate="print"/>
        <a:stretch>
          <a:fillRect/>
        </a:stretch>
      </xdr:blipFill>
      <xdr:spPr>
        <a:xfrm>
          <a:off x="95250" y="2066924"/>
          <a:ext cx="838200" cy="809625"/>
        </a:xfrm>
        <a:prstGeom prst="rect">
          <a:avLst/>
        </a:prstGeom>
      </xdr:spPr>
    </xdr:pic>
    <xdr:clientData/>
  </xdr:twoCellAnchor>
  <xdr:twoCellAnchor editAs="oneCell">
    <xdr:from>
      <xdr:col>0</xdr:col>
      <xdr:colOff>9525</xdr:colOff>
      <xdr:row>15</xdr:row>
      <xdr:rowOff>66675</xdr:rowOff>
    </xdr:from>
    <xdr:to>
      <xdr:col>0</xdr:col>
      <xdr:colOff>973910</xdr:colOff>
      <xdr:row>16</xdr:row>
      <xdr:rowOff>527057</xdr:rowOff>
    </xdr:to>
    <xdr:pic>
      <xdr:nvPicPr>
        <xdr:cNvPr id="7" name="Рисунок 6">
          <a:extLst>
            <a:ext uri="{FF2B5EF4-FFF2-40B4-BE49-F238E27FC236}">
              <a16:creationId xmlns:a16="http://schemas.microsoft.com/office/drawing/2014/main" id="{00000000-0008-0000-0F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5915025"/>
          <a:ext cx="964385" cy="1060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190500</xdr:rowOff>
    </xdr:from>
    <xdr:to>
      <xdr:col>1</xdr:col>
      <xdr:colOff>771525</xdr:colOff>
      <xdr:row>2</xdr:row>
      <xdr:rowOff>0</xdr:rowOff>
    </xdr:to>
    <xdr:sp macro="" textlink="">
      <xdr:nvSpPr>
        <xdr:cNvPr id="9" name="Скругленный прямоугольник 8">
          <a:hlinkClick xmlns:r="http://schemas.openxmlformats.org/officeDocument/2006/relationships" r:id="rId6"/>
          <a:extLst>
            <a:ext uri="{FF2B5EF4-FFF2-40B4-BE49-F238E27FC236}">
              <a16:creationId xmlns:a16="http://schemas.microsoft.com/office/drawing/2014/main" id="{00000000-0008-0000-0F00-000009000000}"/>
            </a:ext>
          </a:extLst>
        </xdr:cNvPr>
        <xdr:cNvSpPr/>
      </xdr:nvSpPr>
      <xdr:spPr>
        <a:xfrm>
          <a:off x="0" y="190500"/>
          <a:ext cx="1781175"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0</xdr:row>
      <xdr:rowOff>190500</xdr:rowOff>
    </xdr:from>
    <xdr:to>
      <xdr:col>1</xdr:col>
      <xdr:colOff>771525</xdr:colOff>
      <xdr:row>2</xdr:row>
      <xdr:rowOff>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000-000002000000}"/>
            </a:ext>
          </a:extLst>
        </xdr:cNvPr>
        <xdr:cNvSpPr/>
      </xdr:nvSpPr>
      <xdr:spPr>
        <a:xfrm>
          <a:off x="0" y="190500"/>
          <a:ext cx="1219200" cy="1905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133350</xdr:colOff>
      <xdr:row>5</xdr:row>
      <xdr:rowOff>57152</xdr:rowOff>
    </xdr:from>
    <xdr:ext cx="723900" cy="492706"/>
    <xdr:pic>
      <xdr:nvPicPr>
        <xdr:cNvPr id="3" name="Рисунок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3350" y="1009652"/>
          <a:ext cx="723900" cy="492706"/>
        </a:xfrm>
        <a:prstGeom prst="rect">
          <a:avLst/>
        </a:prstGeom>
      </xdr:spPr>
    </xdr:pic>
    <xdr:clientData/>
  </xdr:oneCellAnchor>
  <xdr:oneCellAnchor>
    <xdr:from>
      <xdr:col>0</xdr:col>
      <xdr:colOff>19050</xdr:colOff>
      <xdr:row>6</xdr:row>
      <xdr:rowOff>323851</xdr:rowOff>
    </xdr:from>
    <xdr:ext cx="970260" cy="647700"/>
    <xdr:pic>
      <xdr:nvPicPr>
        <xdr:cNvPr id="4" name="Рисунок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050" y="1333501"/>
          <a:ext cx="970260" cy="647700"/>
        </a:xfrm>
        <a:prstGeom prst="rect">
          <a:avLst/>
        </a:prstGeom>
      </xdr:spPr>
    </xdr:pic>
    <xdr:clientData/>
  </xdr:oneCellAnchor>
  <xdr:oneCellAnchor>
    <xdr:from>
      <xdr:col>0</xdr:col>
      <xdr:colOff>0</xdr:colOff>
      <xdr:row>15</xdr:row>
      <xdr:rowOff>276225</xdr:rowOff>
    </xdr:from>
    <xdr:ext cx="976578" cy="600075"/>
    <xdr:pic>
      <xdr:nvPicPr>
        <xdr:cNvPr id="5" name="Рисунок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476500"/>
          <a:ext cx="976578" cy="600075"/>
        </a:xfrm>
        <a:prstGeom prst="rect">
          <a:avLst/>
        </a:prstGeom>
      </xdr:spPr>
    </xdr:pic>
    <xdr:clientData/>
  </xdr:oneCellAnchor>
  <xdr:twoCellAnchor editAs="oneCell">
    <xdr:from>
      <xdr:col>0</xdr:col>
      <xdr:colOff>33617</xdr:colOff>
      <xdr:row>9</xdr:row>
      <xdr:rowOff>1</xdr:rowOff>
    </xdr:from>
    <xdr:to>
      <xdr:col>0</xdr:col>
      <xdr:colOff>978987</xdr:colOff>
      <xdr:row>9</xdr:row>
      <xdr:rowOff>649943</xdr:rowOff>
    </xdr:to>
    <xdr:pic>
      <xdr:nvPicPr>
        <xdr:cNvPr id="7" name="Рисунок 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617" y="4202207"/>
          <a:ext cx="945370" cy="64994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228600</xdr:colOff>
      <xdr:row>1</xdr:row>
      <xdr:rowOff>200025</xdr:rowOff>
    </xdr:to>
    <xdr:sp macro="" textlink="">
      <xdr:nvSpPr>
        <xdr:cNvPr id="18" name="Скругленный прямоугольник 17">
          <a:hlinkClick xmlns:r="http://schemas.openxmlformats.org/officeDocument/2006/relationships" r:id="rId1"/>
          <a:extLst>
            <a:ext uri="{FF2B5EF4-FFF2-40B4-BE49-F238E27FC236}">
              <a16:creationId xmlns:a16="http://schemas.microsoft.com/office/drawing/2014/main" id="{00000000-0008-0000-1100-000012000000}"/>
            </a:ext>
          </a:extLst>
        </xdr:cNvPr>
        <xdr:cNvSpPr/>
      </xdr:nvSpPr>
      <xdr:spPr>
        <a:xfrm>
          <a:off x="0" y="190500"/>
          <a:ext cx="1285875"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11206</xdr:colOff>
      <xdr:row>2</xdr:row>
      <xdr:rowOff>33617</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200-000002000000}"/>
            </a:ext>
          </a:extLst>
        </xdr:cNvPr>
        <xdr:cNvSpPr/>
      </xdr:nvSpPr>
      <xdr:spPr>
        <a:xfrm>
          <a:off x="0" y="212912"/>
          <a:ext cx="1949824" cy="224117"/>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0</xdr:row>
      <xdr:rowOff>152400</xdr:rowOff>
    </xdr:from>
    <xdr:to>
      <xdr:col>0</xdr:col>
      <xdr:colOff>1619251</xdr:colOff>
      <xdr:row>2</xdr:row>
      <xdr:rowOff>15781</xdr:rowOff>
    </xdr:to>
    <xdr:pic>
      <xdr:nvPicPr>
        <xdr:cNvPr id="7" name="Рисунок 6">
          <a:hlinkClick xmlns:r="http://schemas.openxmlformats.org/officeDocument/2006/relationships" r:id="rId1"/>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
        <a:stretch>
          <a:fillRect/>
        </a:stretch>
      </xdr:blipFill>
      <xdr:spPr>
        <a:xfrm>
          <a:off x="1" y="152400"/>
          <a:ext cx="1619250" cy="25390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400-000002000000}"/>
            </a:ext>
          </a:extLst>
        </xdr:cNvPr>
        <xdr:cNvSpPr/>
      </xdr:nvSpPr>
      <xdr:spPr>
        <a:xfrm>
          <a:off x="0" y="342900"/>
          <a:ext cx="1952625" cy="2190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500-000002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600-000002000000}"/>
            </a:ext>
          </a:extLst>
        </xdr:cNvPr>
        <xdr:cNvSpPr/>
      </xdr:nvSpPr>
      <xdr:spPr>
        <a:xfrm>
          <a:off x="0" y="3048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600-000003000000}"/>
            </a:ext>
          </a:extLst>
        </xdr:cNvPr>
        <xdr:cNvSpPr/>
      </xdr:nvSpPr>
      <xdr:spPr>
        <a:xfrm>
          <a:off x="0" y="3048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123825</xdr:colOff>
      <xdr:row>7</xdr:row>
      <xdr:rowOff>104775</xdr:rowOff>
    </xdr:from>
    <xdr:to>
      <xdr:col>0</xdr:col>
      <xdr:colOff>902578</xdr:colOff>
      <xdr:row>10</xdr:row>
      <xdr:rowOff>209550</xdr:rowOff>
    </xdr:to>
    <xdr:pic>
      <xdr:nvPicPr>
        <xdr:cNvPr id="4" name="Рисунок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2"/>
        <a:stretch>
          <a:fillRect/>
        </a:stretch>
      </xdr:blipFill>
      <xdr:spPr>
        <a:xfrm>
          <a:off x="123825" y="1819275"/>
          <a:ext cx="778753" cy="124777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621466</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700-000002000000}"/>
            </a:ext>
          </a:extLst>
        </xdr:cNvPr>
        <xdr:cNvSpPr/>
      </xdr:nvSpPr>
      <xdr:spPr>
        <a:xfrm>
          <a:off x="0" y="304800"/>
          <a:ext cx="16596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621466</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700-000003000000}"/>
            </a:ext>
          </a:extLst>
        </xdr:cNvPr>
        <xdr:cNvSpPr/>
      </xdr:nvSpPr>
      <xdr:spPr>
        <a:xfrm>
          <a:off x="0" y="304800"/>
          <a:ext cx="16596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800-000002000000}"/>
            </a:ext>
          </a:extLst>
        </xdr:cNvPr>
        <xdr:cNvSpPr/>
      </xdr:nvSpPr>
      <xdr:spPr>
        <a:xfrm>
          <a:off x="0" y="1905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800-000003000000}"/>
            </a:ext>
          </a:extLst>
        </xdr:cNvPr>
        <xdr:cNvSpPr/>
      </xdr:nvSpPr>
      <xdr:spPr>
        <a:xfrm>
          <a:off x="0" y="1905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900-000002000000}"/>
            </a:ext>
          </a:extLst>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0</xdr:colOff>
      <xdr:row>1</xdr:row>
      <xdr:rowOff>0</xdr:rowOff>
    </xdr:from>
    <xdr:to>
      <xdr:col>2</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900-000003000000}"/>
            </a:ext>
          </a:extLst>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A00-000002000000}"/>
            </a:ext>
          </a:extLst>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A00-000003000000}"/>
            </a:ext>
          </a:extLst>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B00-000002000000}"/>
            </a:ext>
          </a:extLst>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B00-000003000000}"/>
            </a:ext>
          </a:extLst>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C00-000002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1C00-000003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1C00-000004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5" name="Скругленный прямоугольник 4">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257175</xdr:colOff>
      <xdr:row>9</xdr:row>
      <xdr:rowOff>95250</xdr:rowOff>
    </xdr:from>
    <xdr:to>
      <xdr:col>0</xdr:col>
      <xdr:colOff>1400175</xdr:colOff>
      <xdr:row>16</xdr:row>
      <xdr:rowOff>19050</xdr:rowOff>
    </xdr:to>
    <xdr:pic>
      <xdr:nvPicPr>
        <xdr:cNvPr id="2" name="Picture 4" descr="111">
          <a:extLst>
            <a:ext uri="{FF2B5EF4-FFF2-40B4-BE49-F238E27FC236}">
              <a16:creationId xmlns:a16="http://schemas.microsoft.com/office/drawing/2014/main" id="{00000000-0008-0000-1D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57175" y="1047750"/>
          <a:ext cx="352425" cy="1257300"/>
        </a:xfrm>
        <a:prstGeom prst="rect">
          <a:avLst/>
        </a:prstGeom>
        <a:noFill/>
        <a:ln w="9525">
          <a:noFill/>
          <a:miter lim="800000"/>
          <a:headEnd/>
          <a:tailEnd/>
        </a:ln>
      </xdr:spPr>
    </xdr:pic>
    <xdr:clientData/>
  </xdr:twoCellAnchor>
  <xdr:twoCellAnchor editAs="oneCell">
    <xdr:from>
      <xdr:col>0</xdr:col>
      <xdr:colOff>76200</xdr:colOff>
      <xdr:row>19</xdr:row>
      <xdr:rowOff>76200</xdr:rowOff>
    </xdr:from>
    <xdr:to>
      <xdr:col>0</xdr:col>
      <xdr:colOff>1543050</xdr:colOff>
      <xdr:row>27</xdr:row>
      <xdr:rowOff>9525</xdr:rowOff>
    </xdr:to>
    <xdr:pic>
      <xdr:nvPicPr>
        <xdr:cNvPr id="5" name="Picture 33" descr="http://www.2203386.ru/image/cache/data/89586-700x700.jpg">
          <a:extLst>
            <a:ext uri="{FF2B5EF4-FFF2-40B4-BE49-F238E27FC236}">
              <a16:creationId xmlns:a16="http://schemas.microsoft.com/office/drawing/2014/main" id="{00000000-0008-0000-1D00-000005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76200" y="4076700"/>
          <a:ext cx="533400" cy="1457325"/>
        </a:xfrm>
        <a:prstGeom prst="rect">
          <a:avLst/>
        </a:prstGeom>
        <a:noFill/>
        <a:ln w="9525">
          <a:noFill/>
          <a:miter lim="800000"/>
          <a:headEnd/>
          <a:tailEnd/>
        </a:ln>
      </xdr:spPr>
    </xdr:pic>
    <xdr:clientData/>
  </xdr:twoCellAnchor>
  <xdr:twoCellAnchor editAs="oneCell">
    <xdr:from>
      <xdr:col>0</xdr:col>
      <xdr:colOff>95250</xdr:colOff>
      <xdr:row>36</xdr:row>
      <xdr:rowOff>104775</xdr:rowOff>
    </xdr:from>
    <xdr:to>
      <xdr:col>0</xdr:col>
      <xdr:colOff>790575</xdr:colOff>
      <xdr:row>37</xdr:row>
      <xdr:rowOff>57150</xdr:rowOff>
    </xdr:to>
    <xdr:pic>
      <xdr:nvPicPr>
        <xdr:cNvPr id="6" name="Picture 28" descr="http://santehmarkt.ru/wp-content/uploads/2015/10/santehshpilka-2.jpg">
          <a:extLst>
            <a:ext uri="{FF2B5EF4-FFF2-40B4-BE49-F238E27FC236}">
              <a16:creationId xmlns:a16="http://schemas.microsoft.com/office/drawing/2014/main" id="{00000000-0008-0000-1D00-000006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95250" y="3533775"/>
          <a:ext cx="514350" cy="142875"/>
        </a:xfrm>
        <a:prstGeom prst="rect">
          <a:avLst/>
        </a:prstGeom>
        <a:noFill/>
        <a:ln w="9525">
          <a:noFill/>
          <a:miter lim="800000"/>
          <a:headEnd/>
          <a:tailEnd/>
        </a:ln>
      </xdr:spPr>
    </xdr:pic>
    <xdr:clientData/>
  </xdr:twoCellAnchor>
  <xdr:twoCellAnchor editAs="oneCell">
    <xdr:from>
      <xdr:col>0</xdr:col>
      <xdr:colOff>914400</xdr:colOff>
      <xdr:row>36</xdr:row>
      <xdr:rowOff>38100</xdr:rowOff>
    </xdr:from>
    <xdr:to>
      <xdr:col>0</xdr:col>
      <xdr:colOff>1428750</xdr:colOff>
      <xdr:row>37</xdr:row>
      <xdr:rowOff>180975</xdr:rowOff>
    </xdr:to>
    <xdr:pic>
      <xdr:nvPicPr>
        <xdr:cNvPr id="7" name="Picture 27" descr="http://igelpro.ru/Izo/Spreizdubel/KSD_PP.gif">
          <a:extLst>
            <a:ext uri="{FF2B5EF4-FFF2-40B4-BE49-F238E27FC236}">
              <a16:creationId xmlns:a16="http://schemas.microsoft.com/office/drawing/2014/main" id="{00000000-0008-0000-1D00-000007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09600" y="3467100"/>
          <a:ext cx="0" cy="333375"/>
        </a:xfrm>
        <a:prstGeom prst="rect">
          <a:avLst/>
        </a:prstGeom>
        <a:noFill/>
        <a:ln w="9525">
          <a:noFill/>
          <a:miter lim="800000"/>
          <a:headEnd/>
          <a:tailEnd/>
        </a:ln>
      </xdr:spPr>
    </xdr:pic>
    <xdr:clientData/>
  </xdr:twoCellAnchor>
  <xdr:twoCellAnchor editAs="oneCell">
    <xdr:from>
      <xdr:col>0</xdr:col>
      <xdr:colOff>95250</xdr:colOff>
      <xdr:row>36</xdr:row>
      <xdr:rowOff>104775</xdr:rowOff>
    </xdr:from>
    <xdr:to>
      <xdr:col>0</xdr:col>
      <xdr:colOff>790575</xdr:colOff>
      <xdr:row>37</xdr:row>
      <xdr:rowOff>57150</xdr:rowOff>
    </xdr:to>
    <xdr:pic>
      <xdr:nvPicPr>
        <xdr:cNvPr id="8" name="Picture 28" descr="http://santehmarkt.ru/wp-content/uploads/2015/10/santehshpilka-2.jpg">
          <a:extLst>
            <a:ext uri="{FF2B5EF4-FFF2-40B4-BE49-F238E27FC236}">
              <a16:creationId xmlns:a16="http://schemas.microsoft.com/office/drawing/2014/main" id="{00000000-0008-0000-1D00-000008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95250" y="3533775"/>
          <a:ext cx="514350" cy="142875"/>
        </a:xfrm>
        <a:prstGeom prst="rect">
          <a:avLst/>
        </a:prstGeom>
        <a:noFill/>
        <a:ln w="9525">
          <a:noFill/>
          <a:miter lim="800000"/>
          <a:headEnd/>
          <a:tailEnd/>
        </a:ln>
      </xdr:spPr>
    </xdr:pic>
    <xdr:clientData/>
  </xdr:twoCellAnchor>
  <xdr:twoCellAnchor editAs="oneCell">
    <xdr:from>
      <xdr:col>0</xdr:col>
      <xdr:colOff>914400</xdr:colOff>
      <xdr:row>36</xdr:row>
      <xdr:rowOff>38100</xdr:rowOff>
    </xdr:from>
    <xdr:to>
      <xdr:col>0</xdr:col>
      <xdr:colOff>1428750</xdr:colOff>
      <xdr:row>37</xdr:row>
      <xdr:rowOff>180975</xdr:rowOff>
    </xdr:to>
    <xdr:pic>
      <xdr:nvPicPr>
        <xdr:cNvPr id="9" name="Picture 27" descr="http://igelpro.ru/Izo/Spreizdubel/KSD_PP.gif">
          <a:extLst>
            <a:ext uri="{FF2B5EF4-FFF2-40B4-BE49-F238E27FC236}">
              <a16:creationId xmlns:a16="http://schemas.microsoft.com/office/drawing/2014/main" id="{00000000-0008-0000-1D00-000009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09600" y="3467100"/>
          <a:ext cx="0" cy="333375"/>
        </a:xfrm>
        <a:prstGeom prst="rect">
          <a:avLst/>
        </a:prstGeom>
        <a:noFill/>
        <a:ln w="9525">
          <a:noFill/>
          <a:miter lim="800000"/>
          <a:headEnd/>
          <a:tailEnd/>
        </a:ln>
      </xdr:spPr>
    </xdr:pic>
    <xdr:clientData/>
  </xdr:twoCellAnchor>
  <xdr:twoCellAnchor>
    <xdr:from>
      <xdr:col>0</xdr:col>
      <xdr:colOff>0</xdr:colOff>
      <xdr:row>1</xdr:row>
      <xdr:rowOff>0</xdr:rowOff>
    </xdr:from>
    <xdr:to>
      <xdr:col>1</xdr:col>
      <xdr:colOff>474227</xdr:colOff>
      <xdr:row>2</xdr:row>
      <xdr:rowOff>47625</xdr:rowOff>
    </xdr:to>
    <xdr:sp macro="" textlink="">
      <xdr:nvSpPr>
        <xdr:cNvPr id="10" name="Скругленный прямоугольник 9">
          <a:hlinkClick xmlns:r="http://schemas.openxmlformats.org/officeDocument/2006/relationships" r:id="rId5"/>
          <a:extLst>
            <a:ext uri="{FF2B5EF4-FFF2-40B4-BE49-F238E27FC236}">
              <a16:creationId xmlns:a16="http://schemas.microsoft.com/office/drawing/2014/main" id="{00000000-0008-0000-1D00-00000A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1" name="Скругленный прямоугольник 10">
          <a:hlinkClick xmlns:r="http://schemas.openxmlformats.org/officeDocument/2006/relationships" r:id="rId5"/>
          <a:extLst>
            <a:ext uri="{FF2B5EF4-FFF2-40B4-BE49-F238E27FC236}">
              <a16:creationId xmlns:a16="http://schemas.microsoft.com/office/drawing/2014/main" id="{00000000-0008-0000-1D00-00000B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2" name="Скругленный прямоугольник 11">
          <a:hlinkClick xmlns:r="http://schemas.openxmlformats.org/officeDocument/2006/relationships" r:id="rId5"/>
          <a:extLst>
            <a:ext uri="{FF2B5EF4-FFF2-40B4-BE49-F238E27FC236}">
              <a16:creationId xmlns:a16="http://schemas.microsoft.com/office/drawing/2014/main" id="{00000000-0008-0000-1D00-00000C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3" name="Скругленный прямоугольник 12">
          <a:hlinkClick xmlns:r="http://schemas.openxmlformats.org/officeDocument/2006/relationships" r:id="rId5"/>
          <a:extLst>
            <a:ext uri="{FF2B5EF4-FFF2-40B4-BE49-F238E27FC236}">
              <a16:creationId xmlns:a16="http://schemas.microsoft.com/office/drawing/2014/main" id="{00000000-0008-0000-1D00-00000D000000}"/>
            </a:ext>
          </a:extLst>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10583</xdr:colOff>
      <xdr:row>27</xdr:row>
      <xdr:rowOff>179921</xdr:rowOff>
    </xdr:from>
    <xdr:to>
      <xdr:col>0</xdr:col>
      <xdr:colOff>1547564</xdr:colOff>
      <xdr:row>33</xdr:row>
      <xdr:rowOff>190323</xdr:rowOff>
    </xdr:to>
    <xdr:pic>
      <xdr:nvPicPr>
        <xdr:cNvPr id="4" name="Рисунок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5400000">
          <a:off x="202373" y="5512631"/>
          <a:ext cx="1153402" cy="1536981"/>
        </a:xfrm>
        <a:prstGeom prst="rect">
          <a:avLst/>
        </a:prstGeom>
      </xdr:spPr>
    </xdr:pic>
    <xdr:clientData/>
  </xdr:twoCellAnchor>
  <xdr:twoCellAnchor editAs="oneCell">
    <xdr:from>
      <xdr:col>0</xdr:col>
      <xdr:colOff>285749</xdr:colOff>
      <xdr:row>38</xdr:row>
      <xdr:rowOff>179917</xdr:rowOff>
    </xdr:from>
    <xdr:to>
      <xdr:col>0</xdr:col>
      <xdr:colOff>1418166</xdr:colOff>
      <xdr:row>42</xdr:row>
      <xdr:rowOff>184214</xdr:rowOff>
    </xdr:to>
    <xdr:pic>
      <xdr:nvPicPr>
        <xdr:cNvPr id="14" name="Рисунок 13" descr="Шпилька резьбовая М8х2000 (дл.2м) ИЭК CLW10-TM-08-2.">
          <a:extLst>
            <a:ext uri="{FF2B5EF4-FFF2-40B4-BE49-F238E27FC236}">
              <a16:creationId xmlns:a16="http://schemas.microsoft.com/office/drawing/2014/main" id="{00000000-0008-0000-1D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5749" y="8191500"/>
          <a:ext cx="1132417" cy="766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137584</xdr:colOff>
      <xdr:row>48</xdr:row>
      <xdr:rowOff>148166</xdr:rowOff>
    </xdr:from>
    <xdr:to>
      <xdr:col>0</xdr:col>
      <xdr:colOff>806508</xdr:colOff>
      <xdr:row>51</xdr:row>
      <xdr:rowOff>74084</xdr:rowOff>
    </xdr:to>
    <xdr:pic>
      <xdr:nvPicPr>
        <xdr:cNvPr id="15" name="Рисунок 14" descr="Анкер забивной М20.">
          <a:extLst>
            <a:ext uri="{FF2B5EF4-FFF2-40B4-BE49-F238E27FC236}">
              <a16:creationId xmlns:a16="http://schemas.microsoft.com/office/drawing/2014/main" id="{00000000-0008-0000-1D00-00000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7584" y="9302749"/>
          <a:ext cx="668924" cy="497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867833</xdr:colOff>
      <xdr:row>48</xdr:row>
      <xdr:rowOff>31750</xdr:rowOff>
    </xdr:from>
    <xdr:to>
      <xdr:col>0</xdr:col>
      <xdr:colOff>1566333</xdr:colOff>
      <xdr:row>51</xdr:row>
      <xdr:rowOff>153933</xdr:rowOff>
    </xdr:to>
    <xdr:pic>
      <xdr:nvPicPr>
        <xdr:cNvPr id="16" name="Рисунок 15" descr="Купить СВФС Анкер забиваемый латунный М 6 (100шт) в Сочи оптом.">
          <a:extLst>
            <a:ext uri="{FF2B5EF4-FFF2-40B4-BE49-F238E27FC236}">
              <a16:creationId xmlns:a16="http://schemas.microsoft.com/office/drawing/2014/main" id="{00000000-0008-0000-1D00-000010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7833" y="9186333"/>
          <a:ext cx="698500" cy="693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306918</xdr:colOff>
      <xdr:row>60</xdr:row>
      <xdr:rowOff>42335</xdr:rowOff>
    </xdr:from>
    <xdr:to>
      <xdr:col>0</xdr:col>
      <xdr:colOff>1418168</xdr:colOff>
      <xdr:row>62</xdr:row>
      <xdr:rowOff>1197</xdr:rowOff>
    </xdr:to>
    <xdr:pic>
      <xdr:nvPicPr>
        <xdr:cNvPr id="17" name="Рисунок 16">
          <a:extLst>
            <a:ext uri="{FF2B5EF4-FFF2-40B4-BE49-F238E27FC236}">
              <a16:creationId xmlns:a16="http://schemas.microsoft.com/office/drawing/2014/main" id="{00000000-0008-0000-1D00-000011000000}"/>
            </a:ext>
          </a:extLst>
        </xdr:cNvPr>
        <xdr:cNvPicPr>
          <a:picLocks noChangeAspect="1"/>
        </xdr:cNvPicPr>
      </xdr:nvPicPr>
      <xdr:blipFill>
        <a:blip xmlns:r="http://schemas.openxmlformats.org/officeDocument/2006/relationships" r:embed="rId10"/>
        <a:stretch>
          <a:fillRect/>
        </a:stretch>
      </xdr:blipFill>
      <xdr:spPr>
        <a:xfrm>
          <a:off x="306918" y="10922002"/>
          <a:ext cx="1111250" cy="339862"/>
        </a:xfrm>
        <a:prstGeom prst="rect">
          <a:avLst/>
        </a:prstGeom>
      </xdr:spPr>
    </xdr:pic>
    <xdr:clientData/>
  </xdr:twoCellAnchor>
  <xdr:twoCellAnchor editAs="oneCell">
    <xdr:from>
      <xdr:col>0</xdr:col>
      <xdr:colOff>603251</xdr:colOff>
      <xdr:row>62</xdr:row>
      <xdr:rowOff>21166</xdr:rowOff>
    </xdr:from>
    <xdr:to>
      <xdr:col>0</xdr:col>
      <xdr:colOff>1019691</xdr:colOff>
      <xdr:row>63</xdr:row>
      <xdr:rowOff>154208</xdr:rowOff>
    </xdr:to>
    <xdr:pic>
      <xdr:nvPicPr>
        <xdr:cNvPr id="18" name="Рисунок 17">
          <a:extLst>
            <a:ext uri="{FF2B5EF4-FFF2-40B4-BE49-F238E27FC236}">
              <a16:creationId xmlns:a16="http://schemas.microsoft.com/office/drawing/2014/main" id="{00000000-0008-0000-1D00-000012000000}"/>
            </a:ext>
          </a:extLst>
        </xdr:cNvPr>
        <xdr:cNvPicPr>
          <a:picLocks noChangeAspect="1"/>
        </xdr:cNvPicPr>
      </xdr:nvPicPr>
      <xdr:blipFill>
        <a:blip xmlns:r="http://schemas.openxmlformats.org/officeDocument/2006/relationships" r:embed="rId11"/>
        <a:stretch>
          <a:fillRect/>
        </a:stretch>
      </xdr:blipFill>
      <xdr:spPr>
        <a:xfrm>
          <a:off x="603251" y="11281833"/>
          <a:ext cx="416440" cy="323542"/>
        </a:xfrm>
        <a:prstGeom prst="rect">
          <a:avLst/>
        </a:prstGeom>
      </xdr:spPr>
    </xdr:pic>
    <xdr:clientData/>
  </xdr:twoCellAnchor>
  <xdr:twoCellAnchor editAs="oneCell">
    <xdr:from>
      <xdr:col>0</xdr:col>
      <xdr:colOff>158750</xdr:colOff>
      <xdr:row>52</xdr:row>
      <xdr:rowOff>116416</xdr:rowOff>
    </xdr:from>
    <xdr:to>
      <xdr:col>0</xdr:col>
      <xdr:colOff>1511086</xdr:colOff>
      <xdr:row>53</xdr:row>
      <xdr:rowOff>516466</xdr:rowOff>
    </xdr:to>
    <xdr:pic>
      <xdr:nvPicPr>
        <xdr:cNvPr id="19" name="Рисунок 18">
          <a:extLst>
            <a:ext uri="{FF2B5EF4-FFF2-40B4-BE49-F238E27FC236}">
              <a16:creationId xmlns:a16="http://schemas.microsoft.com/office/drawing/2014/main" id="{00000000-0008-0000-1D00-000013000000}"/>
            </a:ext>
          </a:extLst>
        </xdr:cNvPr>
        <xdr:cNvPicPr>
          <a:picLocks noChangeAspect="1"/>
        </xdr:cNvPicPr>
      </xdr:nvPicPr>
      <xdr:blipFill>
        <a:blip xmlns:r="http://schemas.openxmlformats.org/officeDocument/2006/relationships" r:embed="rId12"/>
        <a:stretch>
          <a:fillRect/>
        </a:stretch>
      </xdr:blipFill>
      <xdr:spPr>
        <a:xfrm>
          <a:off x="158750" y="10032999"/>
          <a:ext cx="1352336" cy="971550"/>
        </a:xfrm>
        <a:prstGeom prst="rect">
          <a:avLst/>
        </a:prstGeom>
      </xdr:spPr>
    </xdr:pic>
    <xdr:clientData/>
  </xdr:twoCellAnchor>
  <xdr:twoCellAnchor editAs="oneCell">
    <xdr:from>
      <xdr:col>0</xdr:col>
      <xdr:colOff>224119</xdr:colOff>
      <xdr:row>71</xdr:row>
      <xdr:rowOff>78442</xdr:rowOff>
    </xdr:from>
    <xdr:to>
      <xdr:col>0</xdr:col>
      <xdr:colOff>1389531</xdr:colOff>
      <xdr:row>74</xdr:row>
      <xdr:rowOff>128860</xdr:rowOff>
    </xdr:to>
    <xdr:pic>
      <xdr:nvPicPr>
        <xdr:cNvPr id="20" name="Рисунок 6" descr="Консоль 1.jpg">
          <a:extLst>
            <a:ext uri="{FF2B5EF4-FFF2-40B4-BE49-F238E27FC236}">
              <a16:creationId xmlns:a16="http://schemas.microsoft.com/office/drawing/2014/main" id="{00000000-0008-0000-1D00-000014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119" y="13727767"/>
          <a:ext cx="1165412" cy="6219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xdr:colOff>
      <xdr:row>76</xdr:row>
      <xdr:rowOff>123265</xdr:rowOff>
    </xdr:from>
    <xdr:to>
      <xdr:col>0</xdr:col>
      <xdr:colOff>1421429</xdr:colOff>
      <xdr:row>81</xdr:row>
      <xdr:rowOff>11206</xdr:rowOff>
    </xdr:to>
    <xdr:pic>
      <xdr:nvPicPr>
        <xdr:cNvPr id="21" name="Рисунок 7" descr="Монтажный профиль 1.jpg">
          <a:extLst>
            <a:ext uri="{FF2B5EF4-FFF2-40B4-BE49-F238E27FC236}">
              <a16:creationId xmlns:a16="http://schemas.microsoft.com/office/drawing/2014/main" id="{00000000-0008-0000-1D00-000015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90500" y="14725090"/>
          <a:ext cx="1230929" cy="8404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100</xdr:row>
      <xdr:rowOff>38101</xdr:rowOff>
    </xdr:from>
    <xdr:to>
      <xdr:col>0</xdr:col>
      <xdr:colOff>660124</xdr:colOff>
      <xdr:row>102</xdr:row>
      <xdr:rowOff>179295</xdr:rowOff>
    </xdr:to>
    <xdr:pic>
      <xdr:nvPicPr>
        <xdr:cNvPr id="22" name="Рисунок 3" descr="Гайка 934.png">
          <a:extLst>
            <a:ext uri="{FF2B5EF4-FFF2-40B4-BE49-F238E27FC236}">
              <a16:creationId xmlns:a16="http://schemas.microsoft.com/office/drawing/2014/main" id="{00000000-0008-0000-1D00-00001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04775" y="17859376"/>
          <a:ext cx="555349" cy="522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806264</xdr:colOff>
      <xdr:row>100</xdr:row>
      <xdr:rowOff>145677</xdr:rowOff>
    </xdr:from>
    <xdr:to>
      <xdr:col>0</xdr:col>
      <xdr:colOff>1467972</xdr:colOff>
      <xdr:row>103</xdr:row>
      <xdr:rowOff>157506</xdr:rowOff>
    </xdr:to>
    <xdr:pic>
      <xdr:nvPicPr>
        <xdr:cNvPr id="23" name="Рисунок 4" descr="Гайка соединительная.png">
          <a:extLst>
            <a:ext uri="{FF2B5EF4-FFF2-40B4-BE49-F238E27FC236}">
              <a16:creationId xmlns:a16="http://schemas.microsoft.com/office/drawing/2014/main" id="{00000000-0008-0000-1D00-000017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806264" y="17966952"/>
          <a:ext cx="661708" cy="583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347383</xdr:colOff>
      <xdr:row>104</xdr:row>
      <xdr:rowOff>56030</xdr:rowOff>
    </xdr:from>
    <xdr:to>
      <xdr:col>0</xdr:col>
      <xdr:colOff>1075765</xdr:colOff>
      <xdr:row>107</xdr:row>
      <xdr:rowOff>67550</xdr:rowOff>
    </xdr:to>
    <xdr:pic>
      <xdr:nvPicPr>
        <xdr:cNvPr id="24" name="Рисунок 5" descr="Шайба 9021.png">
          <a:extLst>
            <a:ext uri="{FF2B5EF4-FFF2-40B4-BE49-F238E27FC236}">
              <a16:creationId xmlns:a16="http://schemas.microsoft.com/office/drawing/2014/main" id="{00000000-0008-0000-1D00-000018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47383" y="18829805"/>
          <a:ext cx="728382" cy="58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302559</xdr:colOff>
      <xdr:row>89</xdr:row>
      <xdr:rowOff>67235</xdr:rowOff>
    </xdr:from>
    <xdr:to>
      <xdr:col>0</xdr:col>
      <xdr:colOff>1187824</xdr:colOff>
      <xdr:row>92</xdr:row>
      <xdr:rowOff>76832</xdr:rowOff>
    </xdr:to>
    <xdr:pic>
      <xdr:nvPicPr>
        <xdr:cNvPr id="25" name="Рисунок 2" descr="Болт быстрого монтажа.jpg">
          <a:extLst>
            <a:ext uri="{FF2B5EF4-FFF2-40B4-BE49-F238E27FC236}">
              <a16:creationId xmlns:a16="http://schemas.microsoft.com/office/drawing/2014/main" id="{00000000-0008-0000-1D00-00001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02559" y="16936010"/>
          <a:ext cx="885265" cy="581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224117</xdr:colOff>
      <xdr:row>111</xdr:row>
      <xdr:rowOff>44823</xdr:rowOff>
    </xdr:from>
    <xdr:to>
      <xdr:col>0</xdr:col>
      <xdr:colOff>1443317</xdr:colOff>
      <xdr:row>112</xdr:row>
      <xdr:rowOff>171626</xdr:rowOff>
    </xdr:to>
    <xdr:pic>
      <xdr:nvPicPr>
        <xdr:cNvPr id="26" name="Рисунок 25">
          <a:extLst>
            <a:ext uri="{FF2B5EF4-FFF2-40B4-BE49-F238E27FC236}">
              <a16:creationId xmlns:a16="http://schemas.microsoft.com/office/drawing/2014/main" id="{00000000-0008-0000-1D00-00001A000000}"/>
            </a:ext>
          </a:extLst>
        </xdr:cNvPr>
        <xdr:cNvPicPr>
          <a:picLocks noChangeAspect="1"/>
        </xdr:cNvPicPr>
      </xdr:nvPicPr>
      <xdr:blipFill>
        <a:blip xmlns:r="http://schemas.openxmlformats.org/officeDocument/2006/relationships" r:embed="rId19"/>
        <a:stretch>
          <a:fillRect/>
        </a:stretch>
      </xdr:blipFill>
      <xdr:spPr>
        <a:xfrm>
          <a:off x="224117" y="19961598"/>
          <a:ext cx="1219200" cy="317303"/>
        </a:xfrm>
        <a:prstGeom prst="rect">
          <a:avLst/>
        </a:prstGeom>
      </xdr:spPr>
    </xdr:pic>
    <xdr:clientData/>
  </xdr:twoCellAnchor>
  <xdr:twoCellAnchor editAs="oneCell">
    <xdr:from>
      <xdr:col>0</xdr:col>
      <xdr:colOff>215153</xdr:colOff>
      <xdr:row>116</xdr:row>
      <xdr:rowOff>116542</xdr:rowOff>
    </xdr:from>
    <xdr:to>
      <xdr:col>0</xdr:col>
      <xdr:colOff>1371600</xdr:colOff>
      <xdr:row>119</xdr:row>
      <xdr:rowOff>89350</xdr:rowOff>
    </xdr:to>
    <xdr:pic>
      <xdr:nvPicPr>
        <xdr:cNvPr id="27" name="Рисунок 26">
          <a:extLst>
            <a:ext uri="{FF2B5EF4-FFF2-40B4-BE49-F238E27FC236}">
              <a16:creationId xmlns:a16="http://schemas.microsoft.com/office/drawing/2014/main" id="{00000000-0008-0000-1D00-00001B000000}"/>
            </a:ext>
          </a:extLst>
        </xdr:cNvPr>
        <xdr:cNvPicPr>
          <a:picLocks noChangeAspect="1"/>
        </xdr:cNvPicPr>
      </xdr:nvPicPr>
      <xdr:blipFill>
        <a:blip xmlns:r="http://schemas.openxmlformats.org/officeDocument/2006/relationships" r:embed="rId20"/>
        <a:stretch>
          <a:fillRect/>
        </a:stretch>
      </xdr:blipFill>
      <xdr:spPr>
        <a:xfrm>
          <a:off x="215153" y="21557317"/>
          <a:ext cx="1156447" cy="544308"/>
        </a:xfrm>
        <a:prstGeom prst="rect">
          <a:avLst/>
        </a:prstGeom>
      </xdr:spPr>
    </xdr:pic>
    <xdr:clientData/>
  </xdr:twoCellAnchor>
  <xdr:twoCellAnchor editAs="oneCell">
    <xdr:from>
      <xdr:col>0</xdr:col>
      <xdr:colOff>143435</xdr:colOff>
      <xdr:row>114</xdr:row>
      <xdr:rowOff>125506</xdr:rowOff>
    </xdr:from>
    <xdr:to>
      <xdr:col>0</xdr:col>
      <xdr:colOff>1452282</xdr:colOff>
      <xdr:row>117</xdr:row>
      <xdr:rowOff>126393</xdr:rowOff>
    </xdr:to>
    <xdr:pic>
      <xdr:nvPicPr>
        <xdr:cNvPr id="28" name="Рисунок 27">
          <a:extLst>
            <a:ext uri="{FF2B5EF4-FFF2-40B4-BE49-F238E27FC236}">
              <a16:creationId xmlns:a16="http://schemas.microsoft.com/office/drawing/2014/main" id="{00000000-0008-0000-1D00-00001C000000}"/>
            </a:ext>
          </a:extLst>
        </xdr:cNvPr>
        <xdr:cNvPicPr>
          <a:picLocks noChangeAspect="1"/>
        </xdr:cNvPicPr>
      </xdr:nvPicPr>
      <xdr:blipFill>
        <a:blip xmlns:r="http://schemas.openxmlformats.org/officeDocument/2006/relationships" r:embed="rId21"/>
        <a:stretch>
          <a:fillRect/>
        </a:stretch>
      </xdr:blipFill>
      <xdr:spPr>
        <a:xfrm>
          <a:off x="143435" y="20613781"/>
          <a:ext cx="1308847" cy="572387"/>
        </a:xfrm>
        <a:prstGeom prst="rect">
          <a:avLst/>
        </a:prstGeom>
      </xdr:spPr>
    </xdr:pic>
    <xdr:clientData/>
  </xdr:twoCellAnchor>
  <xdr:twoCellAnchor editAs="oneCell">
    <xdr:from>
      <xdr:col>0</xdr:col>
      <xdr:colOff>71718</xdr:colOff>
      <xdr:row>118</xdr:row>
      <xdr:rowOff>62754</xdr:rowOff>
    </xdr:from>
    <xdr:to>
      <xdr:col>0</xdr:col>
      <xdr:colOff>663388</xdr:colOff>
      <xdr:row>120</xdr:row>
      <xdr:rowOff>127274</xdr:rowOff>
    </xdr:to>
    <xdr:pic>
      <xdr:nvPicPr>
        <xdr:cNvPr id="29" name="Рисунок 28">
          <a:extLst>
            <a:ext uri="{FF2B5EF4-FFF2-40B4-BE49-F238E27FC236}">
              <a16:creationId xmlns:a16="http://schemas.microsoft.com/office/drawing/2014/main" id="{00000000-0008-0000-1D00-00001D000000}"/>
            </a:ext>
          </a:extLst>
        </xdr:cNvPr>
        <xdr:cNvPicPr>
          <a:picLocks noChangeAspect="1"/>
        </xdr:cNvPicPr>
      </xdr:nvPicPr>
      <xdr:blipFill>
        <a:blip xmlns:r="http://schemas.openxmlformats.org/officeDocument/2006/relationships" r:embed="rId22"/>
        <a:stretch>
          <a:fillRect/>
        </a:stretch>
      </xdr:blipFill>
      <xdr:spPr>
        <a:xfrm>
          <a:off x="71718" y="22456029"/>
          <a:ext cx="591670" cy="445520"/>
        </a:xfrm>
        <a:prstGeom prst="rect">
          <a:avLst/>
        </a:prstGeom>
      </xdr:spPr>
    </xdr:pic>
    <xdr:clientData/>
  </xdr:twoCellAnchor>
  <xdr:twoCellAnchor editAs="oneCell">
    <xdr:from>
      <xdr:col>0</xdr:col>
      <xdr:colOff>869578</xdr:colOff>
      <xdr:row>118</xdr:row>
      <xdr:rowOff>62752</xdr:rowOff>
    </xdr:from>
    <xdr:to>
      <xdr:col>0</xdr:col>
      <xdr:colOff>1497106</xdr:colOff>
      <xdr:row>120</xdr:row>
      <xdr:rowOff>172649</xdr:rowOff>
    </xdr:to>
    <xdr:pic>
      <xdr:nvPicPr>
        <xdr:cNvPr id="30" name="Рисунок 29">
          <a:extLst>
            <a:ext uri="{FF2B5EF4-FFF2-40B4-BE49-F238E27FC236}">
              <a16:creationId xmlns:a16="http://schemas.microsoft.com/office/drawing/2014/main" id="{00000000-0008-0000-1D00-00001E000000}"/>
            </a:ext>
          </a:extLst>
        </xdr:cNvPr>
        <xdr:cNvPicPr>
          <a:picLocks noChangeAspect="1"/>
        </xdr:cNvPicPr>
      </xdr:nvPicPr>
      <xdr:blipFill>
        <a:blip xmlns:r="http://schemas.openxmlformats.org/officeDocument/2006/relationships" r:embed="rId23"/>
        <a:stretch>
          <a:fillRect/>
        </a:stretch>
      </xdr:blipFill>
      <xdr:spPr>
        <a:xfrm>
          <a:off x="869578" y="22456027"/>
          <a:ext cx="627528" cy="490897"/>
        </a:xfrm>
        <a:prstGeom prst="rect">
          <a:avLst/>
        </a:prstGeom>
      </xdr:spPr>
    </xdr:pic>
    <xdr:clientData/>
  </xdr:twoCellAnchor>
  <xdr:twoCellAnchor editAs="oneCell">
    <xdr:from>
      <xdr:col>0</xdr:col>
      <xdr:colOff>242047</xdr:colOff>
      <xdr:row>122</xdr:row>
      <xdr:rowOff>71719</xdr:rowOff>
    </xdr:from>
    <xdr:to>
      <xdr:col>0</xdr:col>
      <xdr:colOff>1497106</xdr:colOff>
      <xdr:row>124</xdr:row>
      <xdr:rowOff>158868</xdr:rowOff>
    </xdr:to>
    <xdr:pic>
      <xdr:nvPicPr>
        <xdr:cNvPr id="31" name="Рисунок 30">
          <a:extLst>
            <a:ext uri="{FF2B5EF4-FFF2-40B4-BE49-F238E27FC236}">
              <a16:creationId xmlns:a16="http://schemas.microsoft.com/office/drawing/2014/main" id="{00000000-0008-0000-1D00-00001F000000}"/>
            </a:ext>
          </a:extLst>
        </xdr:cNvPr>
        <xdr:cNvPicPr>
          <a:picLocks noChangeAspect="1"/>
        </xdr:cNvPicPr>
      </xdr:nvPicPr>
      <xdr:blipFill>
        <a:blip xmlns:r="http://schemas.openxmlformats.org/officeDocument/2006/relationships" r:embed="rId24"/>
        <a:stretch>
          <a:fillRect/>
        </a:stretch>
      </xdr:blipFill>
      <xdr:spPr>
        <a:xfrm>
          <a:off x="242047" y="23226994"/>
          <a:ext cx="1255059" cy="468149"/>
        </a:xfrm>
        <a:prstGeom prst="rect">
          <a:avLst/>
        </a:prstGeom>
      </xdr:spPr>
    </xdr:pic>
    <xdr:clientData/>
  </xdr:twoCellAnchor>
  <xdr:twoCellAnchor editAs="oneCell">
    <xdr:from>
      <xdr:col>0</xdr:col>
      <xdr:colOff>259980</xdr:colOff>
      <xdr:row>126</xdr:row>
      <xdr:rowOff>86877</xdr:rowOff>
    </xdr:from>
    <xdr:to>
      <xdr:col>0</xdr:col>
      <xdr:colOff>1371600</xdr:colOff>
      <xdr:row>129</xdr:row>
      <xdr:rowOff>131512</xdr:rowOff>
    </xdr:to>
    <xdr:pic>
      <xdr:nvPicPr>
        <xdr:cNvPr id="32" name="Рисунок 31">
          <a:extLst>
            <a:ext uri="{FF2B5EF4-FFF2-40B4-BE49-F238E27FC236}">
              <a16:creationId xmlns:a16="http://schemas.microsoft.com/office/drawing/2014/main" id="{00000000-0008-0000-1D00-000020000000}"/>
            </a:ext>
          </a:extLst>
        </xdr:cNvPr>
        <xdr:cNvPicPr>
          <a:picLocks noChangeAspect="1"/>
        </xdr:cNvPicPr>
      </xdr:nvPicPr>
      <xdr:blipFill>
        <a:blip xmlns:r="http://schemas.openxmlformats.org/officeDocument/2006/relationships" r:embed="rId25"/>
        <a:stretch>
          <a:fillRect/>
        </a:stretch>
      </xdr:blipFill>
      <xdr:spPr>
        <a:xfrm rot="5400000">
          <a:off x="507722" y="23756410"/>
          <a:ext cx="616135" cy="1111620"/>
        </a:xfrm>
        <a:prstGeom prst="rect">
          <a:avLst/>
        </a:prstGeom>
      </xdr:spPr>
    </xdr:pic>
    <xdr:clientData/>
  </xdr:twoCellAnchor>
  <xdr:twoCellAnchor editAs="oneCell">
    <xdr:from>
      <xdr:col>0</xdr:col>
      <xdr:colOff>851649</xdr:colOff>
      <xdr:row>128</xdr:row>
      <xdr:rowOff>134472</xdr:rowOff>
    </xdr:from>
    <xdr:to>
      <xdr:col>0</xdr:col>
      <xdr:colOff>1512989</xdr:colOff>
      <xdr:row>131</xdr:row>
      <xdr:rowOff>26894</xdr:rowOff>
    </xdr:to>
    <xdr:pic>
      <xdr:nvPicPr>
        <xdr:cNvPr id="33" name="Рисунок 32">
          <a:extLst>
            <a:ext uri="{FF2B5EF4-FFF2-40B4-BE49-F238E27FC236}">
              <a16:creationId xmlns:a16="http://schemas.microsoft.com/office/drawing/2014/main" id="{00000000-0008-0000-1D00-000021000000}"/>
            </a:ext>
          </a:extLst>
        </xdr:cNvPr>
        <xdr:cNvPicPr>
          <a:picLocks noChangeAspect="1"/>
        </xdr:cNvPicPr>
      </xdr:nvPicPr>
      <xdr:blipFill>
        <a:blip xmlns:r="http://schemas.openxmlformats.org/officeDocument/2006/relationships" r:embed="rId26"/>
        <a:stretch>
          <a:fillRect/>
        </a:stretch>
      </xdr:blipFill>
      <xdr:spPr>
        <a:xfrm>
          <a:off x="851649" y="25004247"/>
          <a:ext cx="661340" cy="463922"/>
        </a:xfrm>
        <a:prstGeom prst="rect">
          <a:avLst/>
        </a:prstGeom>
      </xdr:spPr>
    </xdr:pic>
    <xdr:clientData/>
  </xdr:twoCellAnchor>
  <xdr:twoCellAnchor editAs="oneCell">
    <xdr:from>
      <xdr:col>0</xdr:col>
      <xdr:colOff>116541</xdr:colOff>
      <xdr:row>129</xdr:row>
      <xdr:rowOff>71718</xdr:rowOff>
    </xdr:from>
    <xdr:to>
      <xdr:col>0</xdr:col>
      <xdr:colOff>770964</xdr:colOff>
      <xdr:row>131</xdr:row>
      <xdr:rowOff>90355</xdr:rowOff>
    </xdr:to>
    <xdr:pic>
      <xdr:nvPicPr>
        <xdr:cNvPr id="34" name="Рисунок 33">
          <a:extLst>
            <a:ext uri="{FF2B5EF4-FFF2-40B4-BE49-F238E27FC236}">
              <a16:creationId xmlns:a16="http://schemas.microsoft.com/office/drawing/2014/main" id="{00000000-0008-0000-1D00-000022000000}"/>
            </a:ext>
          </a:extLst>
        </xdr:cNvPr>
        <xdr:cNvPicPr>
          <a:picLocks noChangeAspect="1"/>
        </xdr:cNvPicPr>
      </xdr:nvPicPr>
      <xdr:blipFill>
        <a:blip xmlns:r="http://schemas.openxmlformats.org/officeDocument/2006/relationships" r:embed="rId27"/>
        <a:stretch>
          <a:fillRect/>
        </a:stretch>
      </xdr:blipFill>
      <xdr:spPr>
        <a:xfrm>
          <a:off x="116541" y="25131993"/>
          <a:ext cx="654423" cy="399637"/>
        </a:xfrm>
        <a:prstGeom prst="rect">
          <a:avLst/>
        </a:prstGeom>
      </xdr:spPr>
    </xdr:pic>
    <xdr:clientData/>
  </xdr:twoCellAnchor>
  <xdr:twoCellAnchor editAs="oneCell">
    <xdr:from>
      <xdr:col>0</xdr:col>
      <xdr:colOff>571501</xdr:colOff>
      <xdr:row>85</xdr:row>
      <xdr:rowOff>68580</xdr:rowOff>
    </xdr:from>
    <xdr:to>
      <xdr:col>0</xdr:col>
      <xdr:colOff>1082040</xdr:colOff>
      <xdr:row>88</xdr:row>
      <xdr:rowOff>75553</xdr:rowOff>
    </xdr:to>
    <xdr:pic>
      <xdr:nvPicPr>
        <xdr:cNvPr id="35" name="Рисунок 34">
          <a:extLst>
            <a:ext uri="{FF2B5EF4-FFF2-40B4-BE49-F238E27FC236}">
              <a16:creationId xmlns:a16="http://schemas.microsoft.com/office/drawing/2014/main" id="{00000000-0008-0000-1D00-000023000000}"/>
            </a:ext>
          </a:extLst>
        </xdr:cNvPr>
        <xdr:cNvPicPr>
          <a:picLocks noChangeAspect="1"/>
        </xdr:cNvPicPr>
      </xdr:nvPicPr>
      <xdr:blipFill>
        <a:blip xmlns:r="http://schemas.openxmlformats.org/officeDocument/2006/relationships" r:embed="rId28"/>
        <a:stretch>
          <a:fillRect/>
        </a:stretch>
      </xdr:blipFill>
      <xdr:spPr>
        <a:xfrm>
          <a:off x="571501" y="16003905"/>
          <a:ext cx="510539" cy="578473"/>
        </a:xfrm>
        <a:prstGeom prst="rect">
          <a:avLst/>
        </a:prstGeom>
      </xdr:spPr>
    </xdr:pic>
    <xdr:clientData/>
  </xdr:twoCellAnchor>
  <xdr:twoCellAnchor editAs="oneCell">
    <xdr:from>
      <xdr:col>0</xdr:col>
      <xdr:colOff>390525</xdr:colOff>
      <xdr:row>44</xdr:row>
      <xdr:rowOff>57150</xdr:rowOff>
    </xdr:from>
    <xdr:to>
      <xdr:col>0</xdr:col>
      <xdr:colOff>1114425</xdr:colOff>
      <xdr:row>47</xdr:row>
      <xdr:rowOff>104557</xdr:rowOff>
    </xdr:to>
    <xdr:pic>
      <xdr:nvPicPr>
        <xdr:cNvPr id="36" name="Рисунок 35">
          <a:extLst>
            <a:ext uri="{FF2B5EF4-FFF2-40B4-BE49-F238E27FC236}">
              <a16:creationId xmlns:a16="http://schemas.microsoft.com/office/drawing/2014/main" id="{00000000-0008-0000-1D00-000024000000}"/>
            </a:ext>
          </a:extLst>
        </xdr:cNvPr>
        <xdr:cNvPicPr>
          <a:picLocks noChangeAspect="1"/>
        </xdr:cNvPicPr>
      </xdr:nvPicPr>
      <xdr:blipFill>
        <a:blip xmlns:r="http://schemas.openxmlformats.org/officeDocument/2006/relationships" r:embed="rId29"/>
        <a:stretch>
          <a:fillRect/>
        </a:stretch>
      </xdr:blipFill>
      <xdr:spPr>
        <a:xfrm>
          <a:off x="390525" y="8629650"/>
          <a:ext cx="723900" cy="618907"/>
        </a:xfrm>
        <a:prstGeom prst="rect">
          <a:avLst/>
        </a:prstGeom>
      </xdr:spPr>
    </xdr:pic>
    <xdr:clientData/>
  </xdr:twoCellAnchor>
  <xdr:twoCellAnchor editAs="oneCell">
    <xdr:from>
      <xdr:col>0</xdr:col>
      <xdr:colOff>514350</xdr:colOff>
      <xdr:row>64</xdr:row>
      <xdr:rowOff>95250</xdr:rowOff>
    </xdr:from>
    <xdr:to>
      <xdr:col>0</xdr:col>
      <xdr:colOff>1042765</xdr:colOff>
      <xdr:row>64</xdr:row>
      <xdr:rowOff>600075</xdr:rowOff>
    </xdr:to>
    <xdr:pic>
      <xdr:nvPicPr>
        <xdr:cNvPr id="37" name="Рисунок 36">
          <a:extLst>
            <a:ext uri="{FF2B5EF4-FFF2-40B4-BE49-F238E27FC236}">
              <a16:creationId xmlns:a16="http://schemas.microsoft.com/office/drawing/2014/main" id="{00000000-0008-0000-1D00-000025000000}"/>
            </a:ext>
          </a:extLst>
        </xdr:cNvPr>
        <xdr:cNvPicPr>
          <a:picLocks noChangeAspect="1"/>
        </xdr:cNvPicPr>
      </xdr:nvPicPr>
      <xdr:blipFill>
        <a:blip xmlns:r="http://schemas.openxmlformats.org/officeDocument/2006/relationships" r:embed="rId30"/>
        <a:stretch>
          <a:fillRect/>
        </a:stretch>
      </xdr:blipFill>
      <xdr:spPr>
        <a:xfrm>
          <a:off x="514350" y="14649450"/>
          <a:ext cx="528415" cy="504825"/>
        </a:xfrm>
        <a:prstGeom prst="rect">
          <a:avLst/>
        </a:prstGeom>
      </xdr:spPr>
    </xdr:pic>
    <xdr:clientData/>
  </xdr:twoCellAnchor>
  <xdr:twoCellAnchor editAs="oneCell">
    <xdr:from>
      <xdr:col>0</xdr:col>
      <xdr:colOff>419101</xdr:colOff>
      <xdr:row>83</xdr:row>
      <xdr:rowOff>76200</xdr:rowOff>
    </xdr:from>
    <xdr:to>
      <xdr:col>0</xdr:col>
      <xdr:colOff>1143001</xdr:colOff>
      <xdr:row>83</xdr:row>
      <xdr:rowOff>842168</xdr:rowOff>
    </xdr:to>
    <xdr:pic>
      <xdr:nvPicPr>
        <xdr:cNvPr id="38" name="Рисунок 37">
          <a:extLst>
            <a:ext uri="{FF2B5EF4-FFF2-40B4-BE49-F238E27FC236}">
              <a16:creationId xmlns:a16="http://schemas.microsoft.com/office/drawing/2014/main" id="{00000000-0008-0000-1D00-000026000000}"/>
            </a:ext>
          </a:extLst>
        </xdr:cNvPr>
        <xdr:cNvPicPr>
          <a:picLocks noChangeAspect="1"/>
        </xdr:cNvPicPr>
      </xdr:nvPicPr>
      <xdr:blipFill>
        <a:blip xmlns:r="http://schemas.openxmlformats.org/officeDocument/2006/relationships" r:embed="rId31"/>
        <a:stretch>
          <a:fillRect/>
        </a:stretch>
      </xdr:blipFill>
      <xdr:spPr>
        <a:xfrm>
          <a:off x="419101" y="18364200"/>
          <a:ext cx="723900" cy="769143"/>
        </a:xfrm>
        <a:prstGeom prst="rect">
          <a:avLst/>
        </a:prstGeom>
      </xdr:spPr>
    </xdr:pic>
    <xdr:clientData/>
  </xdr:twoCellAnchor>
  <xdr:twoCellAnchor editAs="oneCell">
    <xdr:from>
      <xdr:col>0</xdr:col>
      <xdr:colOff>364066</xdr:colOff>
      <xdr:row>94</xdr:row>
      <xdr:rowOff>214842</xdr:rowOff>
    </xdr:from>
    <xdr:to>
      <xdr:col>0</xdr:col>
      <xdr:colOff>1316566</xdr:colOff>
      <xdr:row>95</xdr:row>
      <xdr:rowOff>319164</xdr:rowOff>
    </xdr:to>
    <xdr:pic>
      <xdr:nvPicPr>
        <xdr:cNvPr id="39" name="Рисунок 38">
          <a:extLst>
            <a:ext uri="{FF2B5EF4-FFF2-40B4-BE49-F238E27FC236}">
              <a16:creationId xmlns:a16="http://schemas.microsoft.com/office/drawing/2014/main" id="{00000000-0008-0000-1D00-000027000000}"/>
            </a:ext>
          </a:extLst>
        </xdr:cNvPr>
        <xdr:cNvPicPr>
          <a:picLocks noChangeAspect="1"/>
        </xdr:cNvPicPr>
      </xdr:nvPicPr>
      <xdr:blipFill>
        <a:blip xmlns:r="http://schemas.openxmlformats.org/officeDocument/2006/relationships" r:embed="rId32"/>
        <a:stretch>
          <a:fillRect/>
        </a:stretch>
      </xdr:blipFill>
      <xdr:spPr>
        <a:xfrm>
          <a:off x="364066" y="21931842"/>
          <a:ext cx="952500" cy="612322"/>
        </a:xfrm>
        <a:prstGeom prst="rect">
          <a:avLst/>
        </a:prstGeom>
      </xdr:spPr>
    </xdr:pic>
    <xdr:clientData/>
  </xdr:twoCellAnchor>
  <xdr:twoCellAnchor editAs="oneCell">
    <xdr:from>
      <xdr:col>0</xdr:col>
      <xdr:colOff>333375</xdr:colOff>
      <xdr:row>97</xdr:row>
      <xdr:rowOff>76200</xdr:rowOff>
    </xdr:from>
    <xdr:to>
      <xdr:col>0</xdr:col>
      <xdr:colOff>1228724</xdr:colOff>
      <xdr:row>98</xdr:row>
      <xdr:rowOff>194217</xdr:rowOff>
    </xdr:to>
    <xdr:pic>
      <xdr:nvPicPr>
        <xdr:cNvPr id="40" name="Рисунок 39">
          <a:extLst>
            <a:ext uri="{FF2B5EF4-FFF2-40B4-BE49-F238E27FC236}">
              <a16:creationId xmlns:a16="http://schemas.microsoft.com/office/drawing/2014/main" id="{00000000-0008-0000-1D00-000028000000}"/>
            </a:ext>
          </a:extLst>
        </xdr:cNvPr>
        <xdr:cNvPicPr>
          <a:picLocks noChangeAspect="1"/>
        </xdr:cNvPicPr>
      </xdr:nvPicPr>
      <xdr:blipFill>
        <a:blip xmlns:r="http://schemas.openxmlformats.org/officeDocument/2006/relationships" r:embed="rId33"/>
        <a:stretch>
          <a:fillRect/>
        </a:stretch>
      </xdr:blipFill>
      <xdr:spPr>
        <a:xfrm>
          <a:off x="333375" y="22336125"/>
          <a:ext cx="895349" cy="626017"/>
        </a:xfrm>
        <a:prstGeom prst="rect">
          <a:avLst/>
        </a:prstGeom>
      </xdr:spPr>
    </xdr:pic>
    <xdr:clientData/>
  </xdr:twoCellAnchor>
  <xdr:twoCellAnchor editAs="oneCell">
    <xdr:from>
      <xdr:col>0</xdr:col>
      <xdr:colOff>361950</xdr:colOff>
      <xdr:row>107</xdr:row>
      <xdr:rowOff>66675</xdr:rowOff>
    </xdr:from>
    <xdr:to>
      <xdr:col>0</xdr:col>
      <xdr:colOff>1162409</xdr:colOff>
      <xdr:row>108</xdr:row>
      <xdr:rowOff>333375</xdr:rowOff>
    </xdr:to>
    <xdr:pic>
      <xdr:nvPicPr>
        <xdr:cNvPr id="41" name="Рисунок 40">
          <a:extLst>
            <a:ext uri="{FF2B5EF4-FFF2-40B4-BE49-F238E27FC236}">
              <a16:creationId xmlns:a16="http://schemas.microsoft.com/office/drawing/2014/main" id="{00000000-0008-0000-1D00-000029000000}"/>
            </a:ext>
          </a:extLst>
        </xdr:cNvPr>
        <xdr:cNvPicPr>
          <a:picLocks noChangeAspect="1"/>
        </xdr:cNvPicPr>
      </xdr:nvPicPr>
      <xdr:blipFill>
        <a:blip xmlns:r="http://schemas.openxmlformats.org/officeDocument/2006/relationships" r:embed="rId34"/>
        <a:stretch>
          <a:fillRect/>
        </a:stretch>
      </xdr:blipFill>
      <xdr:spPr>
        <a:xfrm>
          <a:off x="361950" y="25774650"/>
          <a:ext cx="800459" cy="6477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433812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E00-000002000000}"/>
            </a:ext>
          </a:extLst>
        </xdr:cNvPr>
        <xdr:cNvSpPr/>
      </xdr:nvSpPr>
      <xdr:spPr>
        <a:xfrm>
          <a:off x="0" y="476250"/>
          <a:ext cx="178636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1F00-000002000000}"/>
            </a:ext>
          </a:extLst>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000-000002000000}"/>
            </a:ext>
          </a:extLst>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100-000002000000}"/>
            </a:ext>
          </a:extLst>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200-000002000000}"/>
            </a:ext>
          </a:extLst>
        </xdr:cNvPr>
        <xdr:cNvSpPr/>
      </xdr:nvSpPr>
      <xdr:spPr>
        <a:xfrm>
          <a:off x="40821" y="421821"/>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300-000002000000}"/>
            </a:ext>
          </a:extLst>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400-000002000000}"/>
            </a:ext>
          </a:extLst>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5" name="Скругленный прямоугольник 4">
          <a:hlinkClick xmlns:r="http://schemas.openxmlformats.org/officeDocument/2006/relationships" r:id="rId1"/>
          <a:extLst>
            <a:ext uri="{FF2B5EF4-FFF2-40B4-BE49-F238E27FC236}">
              <a16:creationId xmlns:a16="http://schemas.microsoft.com/office/drawing/2014/main" id="{00000000-0008-0000-2500-000005000000}"/>
            </a:ext>
          </a:extLst>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600-000002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2600-000003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700-000002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2700-000003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800-000002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2800-000003000000}"/>
            </a:ext>
          </a:extLst>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900-000002000000}"/>
            </a:ext>
          </a:extLst>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A00-000002000000}"/>
            </a:ext>
          </a:extLst>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2B00-000003000000}"/>
            </a:ext>
          </a:extLst>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a:extLst>
            <a:ext uri="{FF2B5EF4-FFF2-40B4-BE49-F238E27FC236}">
              <a16:creationId xmlns:a16="http://schemas.microsoft.com/office/drawing/2014/main" id="{00000000-0008-0000-2B00-000007000000}"/>
            </a:ext>
          </a:extLst>
        </xdr:cNvPr>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221876</xdr:colOff>
      <xdr:row>7</xdr:row>
      <xdr:rowOff>47625</xdr:rowOff>
    </xdr:from>
    <xdr:ext cx="1020485" cy="638175"/>
    <xdr:pic>
      <xdr:nvPicPr>
        <xdr:cNvPr id="8" name="Рисунок 7">
          <a:extLst>
            <a:ext uri="{FF2B5EF4-FFF2-40B4-BE49-F238E27FC236}">
              <a16:creationId xmlns:a16="http://schemas.microsoft.com/office/drawing/2014/main" id="{00000000-0008-0000-2B00-000008000000}"/>
            </a:ext>
          </a:extLst>
        </xdr:cNvPr>
        <xdr:cNvPicPr>
          <a:picLocks noChangeAspect="1"/>
        </xdr:cNvPicPr>
      </xdr:nvPicPr>
      <xdr:blipFill rotWithShape="1">
        <a:blip xmlns:r="http://schemas.openxmlformats.org/officeDocument/2006/relationships" r:embed="rId3"/>
        <a:srcRect l="6751" t="3146" r="7489" b="6906"/>
        <a:stretch/>
      </xdr:blipFill>
      <xdr:spPr>
        <a:xfrm>
          <a:off x="221876" y="2815478"/>
          <a:ext cx="1020485" cy="638175"/>
        </a:xfrm>
        <a:prstGeom prst="rect">
          <a:avLst/>
        </a:prstGeom>
      </xdr:spPr>
    </xdr:pic>
    <xdr:clientData/>
  </xdr:oneCellAnchor>
  <xdr:oneCellAnchor>
    <xdr:from>
      <xdr:col>0</xdr:col>
      <xdr:colOff>290233</xdr:colOff>
      <xdr:row>8</xdr:row>
      <xdr:rowOff>73398</xdr:rowOff>
    </xdr:from>
    <xdr:ext cx="959404" cy="638175"/>
    <xdr:pic>
      <xdr:nvPicPr>
        <xdr:cNvPr id="9" name="Рисунок 8">
          <a:extLst>
            <a:ext uri="{FF2B5EF4-FFF2-40B4-BE49-F238E27FC236}">
              <a16:creationId xmlns:a16="http://schemas.microsoft.com/office/drawing/2014/main" id="{00000000-0008-0000-2B00-000009000000}"/>
            </a:ext>
          </a:extLst>
        </xdr:cNvPr>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C00-000002000000}"/>
            </a:ext>
          </a:extLst>
        </xdr:cNvPr>
        <xdr:cNvSpPr/>
      </xdr:nvSpPr>
      <xdr:spPr>
        <a:xfrm>
          <a:off x="40821" y="389164"/>
          <a:ext cx="1476559" cy="163286"/>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685799</xdr:colOff>
      <xdr:row>6</xdr:row>
      <xdr:rowOff>28575</xdr:rowOff>
    </xdr:from>
    <xdr:to>
      <xdr:col>0</xdr:col>
      <xdr:colOff>836675</xdr:colOff>
      <xdr:row>14</xdr:row>
      <xdr:rowOff>133349</xdr:rowOff>
    </xdr:to>
    <xdr:pic>
      <xdr:nvPicPr>
        <xdr:cNvPr id="6" name="Рисунок 5">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1781175"/>
          <a:ext cx="150876" cy="1628774"/>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D00-000002000000}"/>
            </a:ext>
          </a:extLst>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a:extLst>
            <a:ext uri="{FF2B5EF4-FFF2-40B4-BE49-F238E27FC236}">
              <a16:creationId xmlns:a16="http://schemas.microsoft.com/office/drawing/2014/main" id="{00000000-0008-0000-2D00-000003000000}"/>
            </a:ext>
          </a:extLst>
        </xdr:cNvPr>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a:extLst>
            <a:ext uri="{FF2B5EF4-FFF2-40B4-BE49-F238E27FC236}">
              <a16:creationId xmlns:a16="http://schemas.microsoft.com/office/drawing/2014/main" id="{00000000-0008-0000-2D00-000004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a:extLst>
            <a:ext uri="{FF2B5EF4-FFF2-40B4-BE49-F238E27FC236}">
              <a16:creationId xmlns:a16="http://schemas.microsoft.com/office/drawing/2014/main" id="{00000000-0008-0000-2D00-000005000000}"/>
            </a:ext>
          </a:extLst>
        </xdr:cNvPr>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a:extLst>
            <a:ext uri="{FF2B5EF4-FFF2-40B4-BE49-F238E27FC236}">
              <a16:creationId xmlns:a16="http://schemas.microsoft.com/office/drawing/2014/main" id="{00000000-0008-0000-2D00-000006000000}"/>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a:extLst>
            <a:ext uri="{FF2B5EF4-FFF2-40B4-BE49-F238E27FC236}">
              <a16:creationId xmlns:a16="http://schemas.microsoft.com/office/drawing/2014/main" id="{00000000-0008-0000-2D00-00000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a:extLst>
            <a:ext uri="{FF2B5EF4-FFF2-40B4-BE49-F238E27FC236}">
              <a16:creationId xmlns:a16="http://schemas.microsoft.com/office/drawing/2014/main" id="{00000000-0008-0000-2D00-000008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a:extLst>
            <a:ext uri="{FF2B5EF4-FFF2-40B4-BE49-F238E27FC236}">
              <a16:creationId xmlns:a16="http://schemas.microsoft.com/office/drawing/2014/main" id="{00000000-0008-0000-2D00-000009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E00-000002000000}"/>
            </a:ext>
          </a:extLst>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a:extLst>
            <a:ext uri="{FF2B5EF4-FFF2-40B4-BE49-F238E27FC236}">
              <a16:creationId xmlns:a16="http://schemas.microsoft.com/office/drawing/2014/main" id="{00000000-0008-0000-2E00-00000A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a:extLst>
            <a:ext uri="{FF2B5EF4-FFF2-40B4-BE49-F238E27FC236}">
              <a16:creationId xmlns:a16="http://schemas.microsoft.com/office/drawing/2014/main" id="{00000000-0008-0000-2E00-00000E000000}"/>
            </a:ext>
          </a:extLst>
        </xdr:cNvPr>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a:extLst>
            <a:ext uri="{FF2B5EF4-FFF2-40B4-BE49-F238E27FC236}">
              <a16:creationId xmlns:a16="http://schemas.microsoft.com/office/drawing/2014/main" id="{00000000-0008-0000-2E00-000010000000}"/>
            </a:ext>
          </a:extLst>
        </xdr:cNvPr>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2F00-000002000000}"/>
            </a:ext>
          </a:extLst>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43</xdr:row>
      <xdr:rowOff>0</xdr:rowOff>
    </xdr:from>
    <xdr:ext cx="828675" cy="0"/>
    <xdr:pic>
      <xdr:nvPicPr>
        <xdr:cNvPr id="3" name="Рисунок 10">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43</xdr:row>
      <xdr:rowOff>0</xdr:rowOff>
    </xdr:from>
    <xdr:ext cx="723900" cy="0"/>
    <xdr:pic>
      <xdr:nvPicPr>
        <xdr:cNvPr id="4" name="Рисунок 11">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43</xdr:row>
      <xdr:rowOff>0</xdr:rowOff>
    </xdr:from>
    <xdr:ext cx="828675" cy="0"/>
    <xdr:pic>
      <xdr:nvPicPr>
        <xdr:cNvPr id="5" name="Рисунок 10">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21</xdr:row>
      <xdr:rowOff>161925</xdr:rowOff>
    </xdr:from>
    <xdr:ext cx="876300" cy="28575"/>
    <xdr:pic>
      <xdr:nvPicPr>
        <xdr:cNvPr id="6" name="Рисунок 8">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24</xdr:row>
      <xdr:rowOff>209550</xdr:rowOff>
    </xdr:from>
    <xdr:ext cx="876300" cy="409575"/>
    <xdr:pic>
      <xdr:nvPicPr>
        <xdr:cNvPr id="7" name="Рисунок 12">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18</xdr:row>
      <xdr:rowOff>57150</xdr:rowOff>
    </xdr:from>
    <xdr:ext cx="885825" cy="752475"/>
    <xdr:pic>
      <xdr:nvPicPr>
        <xdr:cNvPr id="8" name="Рисунок 6">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28</xdr:row>
      <xdr:rowOff>209550</xdr:rowOff>
    </xdr:from>
    <xdr:ext cx="828675" cy="371475"/>
    <xdr:pic>
      <xdr:nvPicPr>
        <xdr:cNvPr id="9" name="Рисунок 10">
          <a:extLst>
            <a:ext uri="{FF2B5EF4-FFF2-40B4-BE49-F238E27FC236}">
              <a16:creationId xmlns:a16="http://schemas.microsoft.com/office/drawing/2014/main" id="{00000000-0008-0000-2F00-00000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27</xdr:row>
      <xdr:rowOff>171450</xdr:rowOff>
    </xdr:from>
    <xdr:ext cx="876300" cy="390525"/>
    <xdr:pic>
      <xdr:nvPicPr>
        <xdr:cNvPr id="10" name="Рисунок 8">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26</xdr:row>
      <xdr:rowOff>133350</xdr:rowOff>
    </xdr:from>
    <xdr:ext cx="895350" cy="492579"/>
    <xdr:pic>
      <xdr:nvPicPr>
        <xdr:cNvPr id="11" name="Рисунок 7">
          <a:extLst>
            <a:ext uri="{FF2B5EF4-FFF2-40B4-BE49-F238E27FC236}">
              <a16:creationId xmlns:a16="http://schemas.microsoft.com/office/drawing/2014/main" id="{00000000-0008-0000-2F00-00000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a:extLst>
            <a:ext uri="{FF2B5EF4-FFF2-40B4-BE49-F238E27FC236}">
              <a16:creationId xmlns:a16="http://schemas.microsoft.com/office/drawing/2014/main" id="{00000000-0008-0000-2F00-00000C000000}"/>
            </a:ext>
          </a:extLst>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46</xdr:row>
      <xdr:rowOff>0</xdr:rowOff>
    </xdr:from>
    <xdr:ext cx="828675" cy="0"/>
    <xdr:pic>
      <xdr:nvPicPr>
        <xdr:cNvPr id="13" name="Рисунок 10">
          <a:extLst>
            <a:ext uri="{FF2B5EF4-FFF2-40B4-BE49-F238E27FC236}">
              <a16:creationId xmlns:a16="http://schemas.microsoft.com/office/drawing/2014/main" id="{00000000-0008-0000-2F00-00000D000000}"/>
            </a:ext>
          </a:extLst>
        </xdr:cNvPr>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46</xdr:row>
      <xdr:rowOff>0</xdr:rowOff>
    </xdr:from>
    <xdr:ext cx="723900" cy="0"/>
    <xdr:pic>
      <xdr:nvPicPr>
        <xdr:cNvPr id="14" name="Рисунок 11">
          <a:extLst>
            <a:ext uri="{FF2B5EF4-FFF2-40B4-BE49-F238E27FC236}">
              <a16:creationId xmlns:a16="http://schemas.microsoft.com/office/drawing/2014/main" id="{00000000-0008-0000-2F00-00000E000000}"/>
            </a:ext>
          </a:extLst>
        </xdr:cNvPr>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46</xdr:row>
      <xdr:rowOff>0</xdr:rowOff>
    </xdr:from>
    <xdr:ext cx="828675" cy="0"/>
    <xdr:pic>
      <xdr:nvPicPr>
        <xdr:cNvPr id="15" name="Рисунок 10">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28</xdr:row>
      <xdr:rowOff>142875</xdr:rowOff>
    </xdr:from>
    <xdr:ext cx="876300" cy="409575"/>
    <xdr:pic>
      <xdr:nvPicPr>
        <xdr:cNvPr id="16" name="Рисунок 12">
          <a:extLst>
            <a:ext uri="{FF2B5EF4-FFF2-40B4-BE49-F238E27FC236}">
              <a16:creationId xmlns:a16="http://schemas.microsoft.com/office/drawing/2014/main" id="{00000000-0008-0000-2F00-000010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19</xdr:row>
      <xdr:rowOff>646043</xdr:rowOff>
    </xdr:from>
    <xdr:ext cx="809625" cy="633830"/>
    <xdr:pic>
      <xdr:nvPicPr>
        <xdr:cNvPr id="17" name="Рисунок 6">
          <a:extLst>
            <a:ext uri="{FF2B5EF4-FFF2-40B4-BE49-F238E27FC236}">
              <a16:creationId xmlns:a16="http://schemas.microsoft.com/office/drawing/2014/main" id="{00000000-0008-0000-2F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6200" y="3808343"/>
          <a:ext cx="809625" cy="633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a:extLst>
            <a:ext uri="{FF2B5EF4-FFF2-40B4-BE49-F238E27FC236}">
              <a16:creationId xmlns:a16="http://schemas.microsoft.com/office/drawing/2014/main" id="{00000000-0008-0000-2F00-000012000000}"/>
            </a:ext>
          </a:extLst>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46</xdr:row>
      <xdr:rowOff>0</xdr:rowOff>
    </xdr:from>
    <xdr:ext cx="828675" cy="0"/>
    <xdr:pic>
      <xdr:nvPicPr>
        <xdr:cNvPr id="19" name="Рисунок 10">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46</xdr:row>
      <xdr:rowOff>0</xdr:rowOff>
    </xdr:from>
    <xdr:ext cx="723900" cy="0"/>
    <xdr:pic>
      <xdr:nvPicPr>
        <xdr:cNvPr id="20" name="Рисунок 11">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46</xdr:row>
      <xdr:rowOff>0</xdr:rowOff>
    </xdr:from>
    <xdr:ext cx="828675" cy="0"/>
    <xdr:pic>
      <xdr:nvPicPr>
        <xdr:cNvPr id="21" name="Рисунок 10">
          <a:extLst>
            <a:ext uri="{FF2B5EF4-FFF2-40B4-BE49-F238E27FC236}">
              <a16:creationId xmlns:a16="http://schemas.microsoft.com/office/drawing/2014/main" id="{00000000-0008-0000-2F00-000015000000}"/>
            </a:ext>
          </a:extLst>
        </xdr:cNvPr>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12</xdr:row>
      <xdr:rowOff>76200</xdr:rowOff>
    </xdr:from>
    <xdr:ext cx="904875" cy="704850"/>
    <xdr:pic>
      <xdr:nvPicPr>
        <xdr:cNvPr id="22" name="Picture 260" descr="Коллектор Warme WKS80B (черная сталь) на 2 контура 80 кВт">
          <a:extLst>
            <a:ext uri="{FF2B5EF4-FFF2-40B4-BE49-F238E27FC236}">
              <a16:creationId xmlns:a16="http://schemas.microsoft.com/office/drawing/2014/main" id="{00000000-0008-0000-2F00-000016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36</xdr:row>
      <xdr:rowOff>38100</xdr:rowOff>
    </xdr:from>
    <xdr:ext cx="657225" cy="657225"/>
    <xdr:pic>
      <xdr:nvPicPr>
        <xdr:cNvPr id="23" name="Picture 272" descr="Коллектор с гидравлическим разделителем Warme WKSG28B">
          <a:extLst>
            <a:ext uri="{FF2B5EF4-FFF2-40B4-BE49-F238E27FC236}">
              <a16:creationId xmlns:a16="http://schemas.microsoft.com/office/drawing/2014/main" id="{00000000-0008-0000-2F00-00001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38</xdr:row>
      <xdr:rowOff>47625</xdr:rowOff>
    </xdr:from>
    <xdr:ext cx="904875" cy="609600"/>
    <xdr:pic>
      <xdr:nvPicPr>
        <xdr:cNvPr id="24" name="Picture 273" descr="Гидравлический разделитель Warme WGR80B (черная сталь) 80 кВт">
          <a:extLst>
            <a:ext uri="{FF2B5EF4-FFF2-40B4-BE49-F238E27FC236}">
              <a16:creationId xmlns:a16="http://schemas.microsoft.com/office/drawing/2014/main" id="{00000000-0008-0000-2F00-000018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45</xdr:row>
      <xdr:rowOff>109818</xdr:rowOff>
    </xdr:from>
    <xdr:ext cx="866775" cy="504825"/>
    <xdr:pic>
      <xdr:nvPicPr>
        <xdr:cNvPr id="25" name="Рисунок 15" descr="крепление для коллектора">
          <a:extLst>
            <a:ext uri="{FF2B5EF4-FFF2-40B4-BE49-F238E27FC236}">
              <a16:creationId xmlns:a16="http://schemas.microsoft.com/office/drawing/2014/main" id="{00000000-0008-0000-2F00-000019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22</xdr:row>
      <xdr:rowOff>47625</xdr:rowOff>
    </xdr:from>
    <xdr:ext cx="895350" cy="571500"/>
    <xdr:pic>
      <xdr:nvPicPr>
        <xdr:cNvPr id="26" name="Рисунок 7">
          <a:extLst>
            <a:ext uri="{FF2B5EF4-FFF2-40B4-BE49-F238E27FC236}">
              <a16:creationId xmlns:a16="http://schemas.microsoft.com/office/drawing/2014/main" id="{00000000-0008-0000-2F00-00001A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23</xdr:row>
      <xdr:rowOff>219075</xdr:rowOff>
    </xdr:from>
    <xdr:ext cx="876300" cy="390525"/>
    <xdr:pic>
      <xdr:nvPicPr>
        <xdr:cNvPr id="27" name="Рисунок 8">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25</xdr:row>
      <xdr:rowOff>190500</xdr:rowOff>
    </xdr:from>
    <xdr:ext cx="828675" cy="371475"/>
    <xdr:pic>
      <xdr:nvPicPr>
        <xdr:cNvPr id="28" name="Рисунок 10">
          <a:extLst>
            <a:ext uri="{FF2B5EF4-FFF2-40B4-BE49-F238E27FC236}">
              <a16:creationId xmlns:a16="http://schemas.microsoft.com/office/drawing/2014/main" id="{00000000-0008-0000-2F00-00001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28</xdr:row>
      <xdr:rowOff>142875</xdr:rowOff>
    </xdr:from>
    <xdr:ext cx="876300" cy="409575"/>
    <xdr:pic>
      <xdr:nvPicPr>
        <xdr:cNvPr id="29" name="Рисунок 12">
          <a:extLst>
            <a:ext uri="{FF2B5EF4-FFF2-40B4-BE49-F238E27FC236}">
              <a16:creationId xmlns:a16="http://schemas.microsoft.com/office/drawing/2014/main" id="{00000000-0008-0000-2F00-00001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14</xdr:row>
      <xdr:rowOff>85725</xdr:rowOff>
    </xdr:from>
    <xdr:ext cx="857250" cy="542925"/>
    <xdr:pic>
      <xdr:nvPicPr>
        <xdr:cNvPr id="30" name="Рисунок 3">
          <a:extLst>
            <a:ext uri="{FF2B5EF4-FFF2-40B4-BE49-F238E27FC236}">
              <a16:creationId xmlns:a16="http://schemas.microsoft.com/office/drawing/2014/main" id="{00000000-0008-0000-2F00-00001E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15</xdr:row>
      <xdr:rowOff>85725</xdr:rowOff>
    </xdr:from>
    <xdr:ext cx="904875" cy="581025"/>
    <xdr:pic>
      <xdr:nvPicPr>
        <xdr:cNvPr id="31" name="Рисунок 4">
          <a:extLst>
            <a:ext uri="{FF2B5EF4-FFF2-40B4-BE49-F238E27FC236}">
              <a16:creationId xmlns:a16="http://schemas.microsoft.com/office/drawing/2014/main" id="{00000000-0008-0000-2F00-00001F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17</xdr:row>
      <xdr:rowOff>76200</xdr:rowOff>
    </xdr:from>
    <xdr:ext cx="866775" cy="638175"/>
    <xdr:pic>
      <xdr:nvPicPr>
        <xdr:cNvPr id="32" name="Рисунок 5">
          <a:extLst>
            <a:ext uri="{FF2B5EF4-FFF2-40B4-BE49-F238E27FC236}">
              <a16:creationId xmlns:a16="http://schemas.microsoft.com/office/drawing/2014/main" id="{00000000-0008-0000-2F00-000020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19</xdr:row>
      <xdr:rowOff>9525</xdr:rowOff>
    </xdr:from>
    <xdr:ext cx="885825" cy="581025"/>
    <xdr:pic>
      <xdr:nvPicPr>
        <xdr:cNvPr id="33" name="Рисунок 6">
          <a:extLst>
            <a:ext uri="{FF2B5EF4-FFF2-40B4-BE49-F238E27FC236}">
              <a16:creationId xmlns:a16="http://schemas.microsoft.com/office/drawing/2014/main" id="{00000000-0008-0000-2F00-00002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34</xdr:row>
      <xdr:rowOff>85725</xdr:rowOff>
    </xdr:from>
    <xdr:ext cx="876300" cy="409575"/>
    <xdr:pic>
      <xdr:nvPicPr>
        <xdr:cNvPr id="34" name="Рисунок 12">
          <a:extLst>
            <a:ext uri="{FF2B5EF4-FFF2-40B4-BE49-F238E27FC236}">
              <a16:creationId xmlns:a16="http://schemas.microsoft.com/office/drawing/2014/main" id="{00000000-0008-0000-2F00-00002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33</xdr:row>
      <xdr:rowOff>152400</xdr:rowOff>
    </xdr:from>
    <xdr:ext cx="723900" cy="381000"/>
    <xdr:pic>
      <xdr:nvPicPr>
        <xdr:cNvPr id="35" name="Рисунок 11">
          <a:extLst>
            <a:ext uri="{FF2B5EF4-FFF2-40B4-BE49-F238E27FC236}">
              <a16:creationId xmlns:a16="http://schemas.microsoft.com/office/drawing/2014/main" id="{00000000-0008-0000-2F00-00002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32</xdr:row>
      <xdr:rowOff>190500</xdr:rowOff>
    </xdr:from>
    <xdr:ext cx="828675" cy="371475"/>
    <xdr:pic>
      <xdr:nvPicPr>
        <xdr:cNvPr id="36" name="Рисунок 10">
          <a:extLst>
            <a:ext uri="{FF2B5EF4-FFF2-40B4-BE49-F238E27FC236}">
              <a16:creationId xmlns:a16="http://schemas.microsoft.com/office/drawing/2014/main" id="{00000000-0008-0000-2F00-00002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31</xdr:row>
      <xdr:rowOff>190500</xdr:rowOff>
    </xdr:from>
    <xdr:ext cx="876300" cy="390525"/>
    <xdr:pic>
      <xdr:nvPicPr>
        <xdr:cNvPr id="37" name="Рисунок 8">
          <a:extLst>
            <a:ext uri="{FF2B5EF4-FFF2-40B4-BE49-F238E27FC236}">
              <a16:creationId xmlns:a16="http://schemas.microsoft.com/office/drawing/2014/main" id="{00000000-0008-0000-2F00-00002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30</xdr:row>
      <xdr:rowOff>142875</xdr:rowOff>
    </xdr:from>
    <xdr:ext cx="895350" cy="571500"/>
    <xdr:pic>
      <xdr:nvPicPr>
        <xdr:cNvPr id="38" name="Рисунок 7">
          <a:extLst>
            <a:ext uri="{FF2B5EF4-FFF2-40B4-BE49-F238E27FC236}">
              <a16:creationId xmlns:a16="http://schemas.microsoft.com/office/drawing/2014/main" id="{00000000-0008-0000-2F00-000026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39</xdr:row>
      <xdr:rowOff>219075</xdr:rowOff>
    </xdr:from>
    <xdr:ext cx="885825" cy="666750"/>
    <xdr:pic>
      <xdr:nvPicPr>
        <xdr:cNvPr id="39" name="Рисунок 2">
          <a:extLst>
            <a:ext uri="{FF2B5EF4-FFF2-40B4-BE49-F238E27FC236}">
              <a16:creationId xmlns:a16="http://schemas.microsoft.com/office/drawing/2014/main" id="{00000000-0008-0000-2F00-00002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40</xdr:row>
      <xdr:rowOff>219075</xdr:rowOff>
    </xdr:from>
    <xdr:ext cx="885825" cy="666750"/>
    <xdr:pic>
      <xdr:nvPicPr>
        <xdr:cNvPr id="40" name="Рисунок 2">
          <a:extLst>
            <a:ext uri="{FF2B5EF4-FFF2-40B4-BE49-F238E27FC236}">
              <a16:creationId xmlns:a16="http://schemas.microsoft.com/office/drawing/2014/main" id="{00000000-0008-0000-2F00-00002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41</xdr:row>
      <xdr:rowOff>76200</xdr:rowOff>
    </xdr:from>
    <xdr:ext cx="866775" cy="876300"/>
    <xdr:pic>
      <xdr:nvPicPr>
        <xdr:cNvPr id="41" name="Рисунок 1">
          <a:extLst>
            <a:ext uri="{FF2B5EF4-FFF2-40B4-BE49-F238E27FC236}">
              <a16:creationId xmlns:a16="http://schemas.microsoft.com/office/drawing/2014/main" id="{00000000-0008-0000-2F00-00002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44</xdr:row>
      <xdr:rowOff>6163</xdr:rowOff>
    </xdr:from>
    <xdr:ext cx="876300" cy="676275"/>
    <xdr:pic>
      <xdr:nvPicPr>
        <xdr:cNvPr id="42" name="Рисунок 24">
          <a:extLst>
            <a:ext uri="{FF2B5EF4-FFF2-40B4-BE49-F238E27FC236}">
              <a16:creationId xmlns:a16="http://schemas.microsoft.com/office/drawing/2014/main" id="{00000000-0008-0000-2F00-00002A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7</xdr:row>
      <xdr:rowOff>95250</xdr:rowOff>
    </xdr:from>
    <xdr:ext cx="485775" cy="695325"/>
    <xdr:pic>
      <xdr:nvPicPr>
        <xdr:cNvPr id="43" name="Рисунок 1">
          <a:extLst>
            <a:ext uri="{FF2B5EF4-FFF2-40B4-BE49-F238E27FC236}">
              <a16:creationId xmlns:a16="http://schemas.microsoft.com/office/drawing/2014/main" id="{00000000-0008-0000-2F00-00002B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8</xdr:row>
      <xdr:rowOff>76200</xdr:rowOff>
    </xdr:from>
    <xdr:ext cx="485775" cy="742950"/>
    <xdr:pic>
      <xdr:nvPicPr>
        <xdr:cNvPr id="44" name="Рисунок 2">
          <a:extLst>
            <a:ext uri="{FF2B5EF4-FFF2-40B4-BE49-F238E27FC236}">
              <a16:creationId xmlns:a16="http://schemas.microsoft.com/office/drawing/2014/main" id="{00000000-0008-0000-2F00-00002C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9</xdr:row>
      <xdr:rowOff>57150</xdr:rowOff>
    </xdr:from>
    <xdr:ext cx="504825" cy="723900"/>
    <xdr:pic>
      <xdr:nvPicPr>
        <xdr:cNvPr id="45" name="Рисунок 3">
          <a:extLst>
            <a:ext uri="{FF2B5EF4-FFF2-40B4-BE49-F238E27FC236}">
              <a16:creationId xmlns:a16="http://schemas.microsoft.com/office/drawing/2014/main" id="{00000000-0008-0000-2F00-00002D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10</xdr:row>
      <xdr:rowOff>171450</xdr:rowOff>
    </xdr:from>
    <xdr:ext cx="523875" cy="752475"/>
    <xdr:pic>
      <xdr:nvPicPr>
        <xdr:cNvPr id="46" name="Рисунок 5">
          <a:extLst>
            <a:ext uri="{FF2B5EF4-FFF2-40B4-BE49-F238E27FC236}">
              <a16:creationId xmlns:a16="http://schemas.microsoft.com/office/drawing/2014/main" id="{00000000-0008-0000-2F00-00002E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58</xdr:row>
      <xdr:rowOff>179294</xdr:rowOff>
    </xdr:from>
    <xdr:ext cx="763509" cy="346822"/>
    <xdr:pic>
      <xdr:nvPicPr>
        <xdr:cNvPr id="47" name="Рисунок 46">
          <a:extLst>
            <a:ext uri="{FF2B5EF4-FFF2-40B4-BE49-F238E27FC236}">
              <a16:creationId xmlns:a16="http://schemas.microsoft.com/office/drawing/2014/main" id="{00000000-0008-0000-2F00-00002F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59</xdr:row>
      <xdr:rowOff>208429</xdr:rowOff>
    </xdr:from>
    <xdr:ext cx="1001805" cy="329154"/>
    <xdr:pic>
      <xdr:nvPicPr>
        <xdr:cNvPr id="48" name="Рисунок 47">
          <a:extLst>
            <a:ext uri="{FF2B5EF4-FFF2-40B4-BE49-F238E27FC236}">
              <a16:creationId xmlns:a16="http://schemas.microsoft.com/office/drawing/2014/main" id="{00000000-0008-0000-2F00-000030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60</xdr:row>
      <xdr:rowOff>238125</xdr:rowOff>
    </xdr:from>
    <xdr:ext cx="1201831" cy="309237"/>
    <xdr:pic>
      <xdr:nvPicPr>
        <xdr:cNvPr id="49" name="Рисунок 48">
          <a:extLst>
            <a:ext uri="{FF2B5EF4-FFF2-40B4-BE49-F238E27FC236}">
              <a16:creationId xmlns:a16="http://schemas.microsoft.com/office/drawing/2014/main" id="{00000000-0008-0000-2F00-000031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61</xdr:row>
      <xdr:rowOff>190500</xdr:rowOff>
    </xdr:from>
    <xdr:ext cx="1173256" cy="249895"/>
    <xdr:pic>
      <xdr:nvPicPr>
        <xdr:cNvPr id="50" name="Рисунок 49">
          <a:extLst>
            <a:ext uri="{FF2B5EF4-FFF2-40B4-BE49-F238E27FC236}">
              <a16:creationId xmlns:a16="http://schemas.microsoft.com/office/drawing/2014/main" id="{00000000-0008-0000-2F00-000032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62</xdr:row>
      <xdr:rowOff>47625</xdr:rowOff>
    </xdr:from>
    <xdr:ext cx="712018" cy="527797"/>
    <xdr:pic>
      <xdr:nvPicPr>
        <xdr:cNvPr id="51" name="Рисунок 50">
          <a:extLst>
            <a:ext uri="{FF2B5EF4-FFF2-40B4-BE49-F238E27FC236}">
              <a16:creationId xmlns:a16="http://schemas.microsoft.com/office/drawing/2014/main" id="{00000000-0008-0000-2F00-000033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63</xdr:row>
      <xdr:rowOff>47625</xdr:rowOff>
    </xdr:from>
    <xdr:ext cx="1124376" cy="518272"/>
    <xdr:pic>
      <xdr:nvPicPr>
        <xdr:cNvPr id="52" name="Рисунок 51">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64</xdr:row>
      <xdr:rowOff>85725</xdr:rowOff>
    </xdr:from>
    <xdr:ext cx="1064232" cy="489697"/>
    <xdr:pic>
      <xdr:nvPicPr>
        <xdr:cNvPr id="53" name="Рисунок 52">
          <a:extLst>
            <a:ext uri="{FF2B5EF4-FFF2-40B4-BE49-F238E27FC236}">
              <a16:creationId xmlns:a16="http://schemas.microsoft.com/office/drawing/2014/main" id="{00000000-0008-0000-2F00-00003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65</xdr:row>
      <xdr:rowOff>228600</xdr:rowOff>
    </xdr:from>
    <xdr:ext cx="1219149" cy="403972"/>
    <xdr:pic>
      <xdr:nvPicPr>
        <xdr:cNvPr id="54" name="Рисунок 53">
          <a:extLst>
            <a:ext uri="{FF2B5EF4-FFF2-40B4-BE49-F238E27FC236}">
              <a16:creationId xmlns:a16="http://schemas.microsoft.com/office/drawing/2014/main" id="{00000000-0008-0000-2F00-000036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66</xdr:row>
      <xdr:rowOff>76200</xdr:rowOff>
    </xdr:from>
    <xdr:ext cx="1067587" cy="361389"/>
    <xdr:pic>
      <xdr:nvPicPr>
        <xdr:cNvPr id="55" name="Рисунок 54">
          <a:extLst>
            <a:ext uri="{FF2B5EF4-FFF2-40B4-BE49-F238E27FC236}">
              <a16:creationId xmlns:a16="http://schemas.microsoft.com/office/drawing/2014/main" id="{00000000-0008-0000-2F00-000037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67</xdr:row>
      <xdr:rowOff>114300</xdr:rowOff>
    </xdr:from>
    <xdr:ext cx="1085278" cy="524435"/>
    <xdr:pic>
      <xdr:nvPicPr>
        <xdr:cNvPr id="56" name="Рисунок 55">
          <a:extLst>
            <a:ext uri="{FF2B5EF4-FFF2-40B4-BE49-F238E27FC236}">
              <a16:creationId xmlns:a16="http://schemas.microsoft.com/office/drawing/2014/main" id="{00000000-0008-0000-2F00-00003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68</xdr:row>
      <xdr:rowOff>85726</xdr:rowOff>
    </xdr:from>
    <xdr:ext cx="1023982" cy="866774"/>
    <xdr:pic>
      <xdr:nvPicPr>
        <xdr:cNvPr id="57" name="Рисунок 56">
          <a:extLst>
            <a:ext uri="{FF2B5EF4-FFF2-40B4-BE49-F238E27FC236}">
              <a16:creationId xmlns:a16="http://schemas.microsoft.com/office/drawing/2014/main" id="{00000000-0008-0000-2F00-000039000000}"/>
            </a:ext>
          </a:extLst>
        </xdr:cNvPr>
        <xdr:cNvPicPr>
          <a:picLocks noChangeAspect="1"/>
        </xdr:cNvPicPr>
      </xdr:nvPicPr>
      <xdr:blipFill>
        <a:blip xmlns:r="http://schemas.openxmlformats.org/officeDocument/2006/relationships" r:embed="rId36" cstate="print"/>
        <a:stretch>
          <a:fillRect/>
        </a:stretch>
      </xdr:blipFill>
      <xdr:spPr>
        <a:xfrm>
          <a:off x="104775" y="13039726"/>
          <a:ext cx="1023982" cy="866774"/>
        </a:xfrm>
        <a:prstGeom prst="rect">
          <a:avLst/>
        </a:prstGeom>
      </xdr:spPr>
    </xdr:pic>
    <xdr:clientData/>
  </xdr:oneCellAnchor>
  <xdr:oneCellAnchor>
    <xdr:from>
      <xdr:col>0</xdr:col>
      <xdr:colOff>425823</xdr:colOff>
      <xdr:row>46</xdr:row>
      <xdr:rowOff>67236</xdr:rowOff>
    </xdr:from>
    <xdr:ext cx="560295" cy="509666"/>
    <xdr:pic>
      <xdr:nvPicPr>
        <xdr:cNvPr id="58" name="Рисунок 57" descr="http://warme-rus.ru/upload/iblock/b97/b974c767b21bbab1802a07e3b92e5b56.jpg">
          <a:extLst>
            <a:ext uri="{FF2B5EF4-FFF2-40B4-BE49-F238E27FC236}">
              <a16:creationId xmlns:a16="http://schemas.microsoft.com/office/drawing/2014/main" id="{00000000-0008-0000-2F00-00003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48</xdr:row>
      <xdr:rowOff>179294</xdr:rowOff>
    </xdr:from>
    <xdr:ext cx="763509" cy="346822"/>
    <xdr:pic>
      <xdr:nvPicPr>
        <xdr:cNvPr id="59" name="Рисунок 58">
          <a:extLst>
            <a:ext uri="{FF2B5EF4-FFF2-40B4-BE49-F238E27FC236}">
              <a16:creationId xmlns:a16="http://schemas.microsoft.com/office/drawing/2014/main" id="{00000000-0008-0000-2F00-00003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49</xdr:row>
      <xdr:rowOff>208429</xdr:rowOff>
    </xdr:from>
    <xdr:ext cx="1001805" cy="329154"/>
    <xdr:pic>
      <xdr:nvPicPr>
        <xdr:cNvPr id="60" name="Рисунок 59">
          <a:extLst>
            <a:ext uri="{FF2B5EF4-FFF2-40B4-BE49-F238E27FC236}">
              <a16:creationId xmlns:a16="http://schemas.microsoft.com/office/drawing/2014/main" id="{00000000-0008-0000-2F00-00003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50</xdr:row>
      <xdr:rowOff>238125</xdr:rowOff>
    </xdr:from>
    <xdr:ext cx="1201831" cy="309237"/>
    <xdr:pic>
      <xdr:nvPicPr>
        <xdr:cNvPr id="61" name="Рисунок 60">
          <a:extLst>
            <a:ext uri="{FF2B5EF4-FFF2-40B4-BE49-F238E27FC236}">
              <a16:creationId xmlns:a16="http://schemas.microsoft.com/office/drawing/2014/main" id="{00000000-0008-0000-2F00-00003D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51</xdr:row>
      <xdr:rowOff>190500</xdr:rowOff>
    </xdr:from>
    <xdr:ext cx="1173256" cy="249895"/>
    <xdr:pic>
      <xdr:nvPicPr>
        <xdr:cNvPr id="62" name="Рисунок 61">
          <a:extLst>
            <a:ext uri="{FF2B5EF4-FFF2-40B4-BE49-F238E27FC236}">
              <a16:creationId xmlns:a16="http://schemas.microsoft.com/office/drawing/2014/main" id="{00000000-0008-0000-2F00-00003E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52</xdr:row>
      <xdr:rowOff>47625</xdr:rowOff>
    </xdr:from>
    <xdr:ext cx="712018" cy="527797"/>
    <xdr:pic>
      <xdr:nvPicPr>
        <xdr:cNvPr id="63" name="Рисунок 62">
          <a:extLst>
            <a:ext uri="{FF2B5EF4-FFF2-40B4-BE49-F238E27FC236}">
              <a16:creationId xmlns:a16="http://schemas.microsoft.com/office/drawing/2014/main" id="{00000000-0008-0000-2F00-00003F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53</xdr:row>
      <xdr:rowOff>47625</xdr:rowOff>
    </xdr:from>
    <xdr:ext cx="1124376" cy="518272"/>
    <xdr:pic>
      <xdr:nvPicPr>
        <xdr:cNvPr id="64" name="Рисунок 63">
          <a:extLst>
            <a:ext uri="{FF2B5EF4-FFF2-40B4-BE49-F238E27FC236}">
              <a16:creationId xmlns:a16="http://schemas.microsoft.com/office/drawing/2014/main" id="{00000000-0008-0000-2F00-000040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54</xdr:row>
      <xdr:rowOff>85725</xdr:rowOff>
    </xdr:from>
    <xdr:ext cx="1064232" cy="489697"/>
    <xdr:pic>
      <xdr:nvPicPr>
        <xdr:cNvPr id="65" name="Рисунок 64">
          <a:extLst>
            <a:ext uri="{FF2B5EF4-FFF2-40B4-BE49-F238E27FC236}">
              <a16:creationId xmlns:a16="http://schemas.microsoft.com/office/drawing/2014/main" id="{00000000-0008-0000-2F00-00004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55</xdr:row>
      <xdr:rowOff>228600</xdr:rowOff>
    </xdr:from>
    <xdr:ext cx="1219149" cy="403972"/>
    <xdr:pic>
      <xdr:nvPicPr>
        <xdr:cNvPr id="66" name="Рисунок 65">
          <a:extLst>
            <a:ext uri="{FF2B5EF4-FFF2-40B4-BE49-F238E27FC236}">
              <a16:creationId xmlns:a16="http://schemas.microsoft.com/office/drawing/2014/main" id="{00000000-0008-0000-2F00-00004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56</xdr:row>
      <xdr:rowOff>76200</xdr:rowOff>
    </xdr:from>
    <xdr:ext cx="1067587" cy="361389"/>
    <xdr:pic>
      <xdr:nvPicPr>
        <xdr:cNvPr id="67" name="Рисунок 66">
          <a:extLst>
            <a:ext uri="{FF2B5EF4-FFF2-40B4-BE49-F238E27FC236}">
              <a16:creationId xmlns:a16="http://schemas.microsoft.com/office/drawing/2014/main" id="{00000000-0008-0000-2F00-000043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9.xml><?xml version="1.0" encoding="utf-8"?>
<xdr:wsDr xmlns:xdr="http://schemas.openxmlformats.org/drawingml/2006/spreadsheetDrawing" xmlns:a="http://schemas.openxmlformats.org/drawingml/2006/main">
  <xdr:twoCellAnchor>
    <xdr:from>
      <xdr:col>0</xdr:col>
      <xdr:colOff>0</xdr:colOff>
      <xdr:row>1</xdr:row>
      <xdr:rowOff>11430</xdr:rowOff>
    </xdr:from>
    <xdr:to>
      <xdr:col>0</xdr:col>
      <xdr:colOff>1480321</xdr:colOff>
      <xdr:row>2</xdr:row>
      <xdr:rowOff>81508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100-000002000000}"/>
            </a:ext>
          </a:extLst>
        </xdr:cNvPr>
        <xdr:cNvSpPr/>
      </xdr:nvSpPr>
      <xdr:spPr>
        <a:xfrm>
          <a:off x="0" y="20955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11430</xdr:rowOff>
    </xdr:from>
    <xdr:to>
      <xdr:col>0</xdr:col>
      <xdr:colOff>1480321</xdr:colOff>
      <xdr:row>2</xdr:row>
      <xdr:rowOff>81508</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3100-000003000000}"/>
            </a:ext>
          </a:extLst>
        </xdr:cNvPr>
        <xdr:cNvSpPr/>
      </xdr:nvSpPr>
      <xdr:spPr>
        <a:xfrm>
          <a:off x="0" y="316230"/>
          <a:ext cx="1480321" cy="260578"/>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200-000002000000}"/>
            </a:ext>
          </a:extLst>
        </xdr:cNvPr>
        <xdr:cNvSpPr/>
      </xdr:nvSpPr>
      <xdr:spPr>
        <a:xfrm>
          <a:off x="0" y="295275"/>
          <a:ext cx="1219200"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a:extLst>
            <a:ext uri="{FF2B5EF4-FFF2-40B4-BE49-F238E27FC236}">
              <a16:creationId xmlns:a16="http://schemas.microsoft.com/office/drawing/2014/main" id="{00000000-0008-0000-3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a:extLst>
            <a:ext uri="{FF2B5EF4-FFF2-40B4-BE49-F238E27FC236}">
              <a16:creationId xmlns:a16="http://schemas.microsoft.com/office/drawing/2014/main" id="{00000000-0008-0000-34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a:extLst>
            <a:ext uri="{FF2B5EF4-FFF2-40B4-BE49-F238E27FC236}">
              <a16:creationId xmlns:a16="http://schemas.microsoft.com/office/drawing/2014/main" id="{00000000-0008-0000-34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a:extLst>
            <a:ext uri="{FF2B5EF4-FFF2-40B4-BE49-F238E27FC236}">
              <a16:creationId xmlns:a16="http://schemas.microsoft.com/office/drawing/2014/main" id="{00000000-0008-0000-34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a:extLst>
            <a:ext uri="{FF2B5EF4-FFF2-40B4-BE49-F238E27FC236}">
              <a16:creationId xmlns:a16="http://schemas.microsoft.com/office/drawing/2014/main" id="{00000000-0008-0000-34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a:extLst>
            <a:ext uri="{FF2B5EF4-FFF2-40B4-BE49-F238E27FC236}">
              <a16:creationId xmlns:a16="http://schemas.microsoft.com/office/drawing/2014/main" id="{00000000-0008-0000-34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3.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1051560</xdr:colOff>
      <xdr:row>1</xdr:row>
      <xdr:rowOff>45720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500-000002000000}"/>
            </a:ext>
          </a:extLst>
        </xdr:cNvPr>
        <xdr:cNvSpPr/>
      </xdr:nvSpPr>
      <xdr:spPr>
        <a:xfrm>
          <a:off x="0" y="0"/>
          <a:ext cx="2087880"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a:extLst>
            <a:ext uri="{FF2B5EF4-FFF2-40B4-BE49-F238E27FC236}">
              <a16:creationId xmlns:a16="http://schemas.microsoft.com/office/drawing/2014/main" id="{00000000-0008-0000-3600-000040000000}"/>
            </a:ext>
          </a:extLst>
        </xdr:cNvPr>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a:extLst>
            <a:ext uri="{FF2B5EF4-FFF2-40B4-BE49-F238E27FC236}">
              <a16:creationId xmlns:a16="http://schemas.microsoft.com/office/drawing/2014/main" id="{00000000-0008-0000-3600-000041000000}"/>
            </a:ext>
          </a:extLst>
        </xdr:cNvPr>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a:extLst>
            <a:ext uri="{FF2B5EF4-FFF2-40B4-BE49-F238E27FC236}">
              <a16:creationId xmlns:a16="http://schemas.microsoft.com/office/drawing/2014/main" id="{00000000-0008-0000-3600-00004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a:extLst>
            <a:ext uri="{FF2B5EF4-FFF2-40B4-BE49-F238E27FC236}">
              <a16:creationId xmlns:a16="http://schemas.microsoft.com/office/drawing/2014/main" id="{00000000-0008-0000-3600-00004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a:extLst>
            <a:ext uri="{FF2B5EF4-FFF2-40B4-BE49-F238E27FC236}">
              <a16:creationId xmlns:a16="http://schemas.microsoft.com/office/drawing/2014/main" id="{00000000-0008-0000-3600-000044000000}"/>
            </a:ext>
          </a:extLst>
        </xdr:cNvPr>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a:extLst>
            <a:ext uri="{FF2B5EF4-FFF2-40B4-BE49-F238E27FC236}">
              <a16:creationId xmlns:a16="http://schemas.microsoft.com/office/drawing/2014/main" id="{00000000-0008-0000-3600-000045000000}"/>
            </a:ext>
          </a:extLst>
        </xdr:cNvPr>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a:extLst>
            <a:ext uri="{FF2B5EF4-FFF2-40B4-BE49-F238E27FC236}">
              <a16:creationId xmlns:a16="http://schemas.microsoft.com/office/drawing/2014/main" id="{00000000-0008-0000-3600-000046000000}"/>
            </a:ext>
          </a:extLst>
        </xdr:cNvPr>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a:extLst>
            <a:ext uri="{FF2B5EF4-FFF2-40B4-BE49-F238E27FC236}">
              <a16:creationId xmlns:a16="http://schemas.microsoft.com/office/drawing/2014/main" id="{00000000-0008-0000-3600-000047000000}"/>
            </a:ext>
          </a:extLst>
        </xdr:cNvPr>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a:extLst>
            <a:ext uri="{FF2B5EF4-FFF2-40B4-BE49-F238E27FC236}">
              <a16:creationId xmlns:a16="http://schemas.microsoft.com/office/drawing/2014/main" id="{00000000-0008-0000-3600-000048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a:extLst>
            <a:ext uri="{FF2B5EF4-FFF2-40B4-BE49-F238E27FC236}">
              <a16:creationId xmlns:a16="http://schemas.microsoft.com/office/drawing/2014/main" id="{00000000-0008-0000-3600-000049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a:extLst>
            <a:ext uri="{FF2B5EF4-FFF2-40B4-BE49-F238E27FC236}">
              <a16:creationId xmlns:a16="http://schemas.microsoft.com/office/drawing/2014/main" id="{00000000-0008-0000-3600-00004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a:extLst>
            <a:ext uri="{FF2B5EF4-FFF2-40B4-BE49-F238E27FC236}">
              <a16:creationId xmlns:a16="http://schemas.microsoft.com/office/drawing/2014/main" id="{00000000-0008-0000-3600-00004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36196</xdr:rowOff>
    </xdr:to>
    <xdr:pic>
      <xdr:nvPicPr>
        <xdr:cNvPr id="76" name="Рисунок 75">
          <a:extLst>
            <a:ext uri="{FF2B5EF4-FFF2-40B4-BE49-F238E27FC236}">
              <a16:creationId xmlns:a16="http://schemas.microsoft.com/office/drawing/2014/main" id="{00000000-0008-0000-3600-00004C000000}"/>
            </a:ext>
          </a:extLst>
        </xdr:cNvPr>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1761481</xdr:rowOff>
    </xdr:to>
    <xdr:pic>
      <xdr:nvPicPr>
        <xdr:cNvPr id="77" name="Изображение 23" descr="NA60100">
          <a:extLst>
            <a:ext uri="{FF2B5EF4-FFF2-40B4-BE49-F238E27FC236}">
              <a16:creationId xmlns:a16="http://schemas.microsoft.com/office/drawing/2014/main" id="{00000000-0008-0000-3600-00004D000000}"/>
            </a:ext>
          </a:extLst>
        </xdr:cNvPr>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a:extLst>
            <a:ext uri="{FF2B5EF4-FFF2-40B4-BE49-F238E27FC236}">
              <a16:creationId xmlns:a16="http://schemas.microsoft.com/office/drawing/2014/main" id="{00000000-0008-0000-3600-00004E000000}"/>
            </a:ext>
          </a:extLst>
        </xdr:cNvPr>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a:extLst>
            <a:ext uri="{FF2B5EF4-FFF2-40B4-BE49-F238E27FC236}">
              <a16:creationId xmlns:a16="http://schemas.microsoft.com/office/drawing/2014/main" id="{00000000-0008-0000-3600-00004F000000}"/>
            </a:ext>
          </a:extLst>
        </xdr:cNvPr>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a:extLst>
            <a:ext uri="{FF2B5EF4-FFF2-40B4-BE49-F238E27FC236}">
              <a16:creationId xmlns:a16="http://schemas.microsoft.com/office/drawing/2014/main" id="{00000000-0008-0000-3600-000050000000}"/>
            </a:ext>
          </a:extLst>
        </xdr:cNvPr>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a:extLst>
            <a:ext uri="{FF2B5EF4-FFF2-40B4-BE49-F238E27FC236}">
              <a16:creationId xmlns:a16="http://schemas.microsoft.com/office/drawing/2014/main" id="{00000000-0008-0000-3600-000051000000}"/>
            </a:ext>
          </a:extLst>
        </xdr:cNvPr>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a:extLst>
            <a:ext uri="{FF2B5EF4-FFF2-40B4-BE49-F238E27FC236}">
              <a16:creationId xmlns:a16="http://schemas.microsoft.com/office/drawing/2014/main" id="{00000000-0008-0000-3600-000052000000}"/>
            </a:ext>
          </a:extLst>
        </xdr:cNvPr>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a:extLst>
            <a:ext uri="{FF2B5EF4-FFF2-40B4-BE49-F238E27FC236}">
              <a16:creationId xmlns:a16="http://schemas.microsoft.com/office/drawing/2014/main" id="{00000000-0008-0000-3600-000053000000}"/>
            </a:ext>
          </a:extLst>
        </xdr:cNvPr>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a:extLst>
            <a:ext uri="{FF2B5EF4-FFF2-40B4-BE49-F238E27FC236}">
              <a16:creationId xmlns:a16="http://schemas.microsoft.com/office/drawing/2014/main" id="{00000000-0008-0000-3600-000054000000}"/>
            </a:ext>
          </a:extLst>
        </xdr:cNvPr>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a:extLst>
            <a:ext uri="{FF2B5EF4-FFF2-40B4-BE49-F238E27FC236}">
              <a16:creationId xmlns:a16="http://schemas.microsoft.com/office/drawing/2014/main" id="{00000000-0008-0000-3600-000055000000}"/>
            </a:ext>
          </a:extLst>
        </xdr:cNvPr>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a:extLst>
            <a:ext uri="{FF2B5EF4-FFF2-40B4-BE49-F238E27FC236}">
              <a16:creationId xmlns:a16="http://schemas.microsoft.com/office/drawing/2014/main" id="{00000000-0008-0000-3600-000056000000}"/>
            </a:ext>
          </a:extLst>
        </xdr:cNvPr>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a:extLst>
            <a:ext uri="{FF2B5EF4-FFF2-40B4-BE49-F238E27FC236}">
              <a16:creationId xmlns:a16="http://schemas.microsoft.com/office/drawing/2014/main" id="{00000000-0008-0000-3600-000057000000}"/>
            </a:ext>
          </a:extLst>
        </xdr:cNvPr>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a:extLst>
            <a:ext uri="{FF2B5EF4-FFF2-40B4-BE49-F238E27FC236}">
              <a16:creationId xmlns:a16="http://schemas.microsoft.com/office/drawing/2014/main" id="{00000000-0008-0000-3600-00005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a:extLst>
            <a:ext uri="{FF2B5EF4-FFF2-40B4-BE49-F238E27FC236}">
              <a16:creationId xmlns:a16="http://schemas.microsoft.com/office/drawing/2014/main" id="{00000000-0008-0000-3600-000059000000}"/>
            </a:ext>
          </a:extLst>
        </xdr:cNvPr>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a:extLst>
            <a:ext uri="{FF2B5EF4-FFF2-40B4-BE49-F238E27FC236}">
              <a16:creationId xmlns:a16="http://schemas.microsoft.com/office/drawing/2014/main" id="{00000000-0008-0000-3600-00005A000000}"/>
            </a:ext>
          </a:extLst>
        </xdr:cNvPr>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a:extLst>
            <a:ext uri="{FF2B5EF4-FFF2-40B4-BE49-F238E27FC236}">
              <a16:creationId xmlns:a16="http://schemas.microsoft.com/office/drawing/2014/main" id="{00000000-0008-0000-3600-00005B000000}"/>
            </a:ext>
          </a:extLst>
        </xdr:cNvPr>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a:extLst>
            <a:ext uri="{FF2B5EF4-FFF2-40B4-BE49-F238E27FC236}">
              <a16:creationId xmlns:a16="http://schemas.microsoft.com/office/drawing/2014/main" id="{00000000-0008-0000-3600-00005C000000}"/>
            </a:ext>
          </a:extLst>
        </xdr:cNvPr>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a:extLst>
            <a:ext uri="{FF2B5EF4-FFF2-40B4-BE49-F238E27FC236}">
              <a16:creationId xmlns:a16="http://schemas.microsoft.com/office/drawing/2014/main" id="{00000000-0008-0000-3600-00005D000000}"/>
            </a:ext>
          </a:extLst>
        </xdr:cNvPr>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a:extLst>
            <a:ext uri="{FF2B5EF4-FFF2-40B4-BE49-F238E27FC236}">
              <a16:creationId xmlns:a16="http://schemas.microsoft.com/office/drawing/2014/main" id="{00000000-0008-0000-3600-00005E000000}"/>
            </a:ext>
          </a:extLst>
        </xdr:cNvPr>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44</xdr:row>
      <xdr:rowOff>381000</xdr:rowOff>
    </xdr:from>
    <xdr:to>
      <xdr:col>1</xdr:col>
      <xdr:colOff>2929890</xdr:colOff>
      <xdr:row>47</xdr:row>
      <xdr:rowOff>479425</xdr:rowOff>
    </xdr:to>
    <xdr:pic>
      <xdr:nvPicPr>
        <xdr:cNvPr id="95" name="Рисунок 94">
          <a:extLst>
            <a:ext uri="{FF2B5EF4-FFF2-40B4-BE49-F238E27FC236}">
              <a16:creationId xmlns:a16="http://schemas.microsoft.com/office/drawing/2014/main" id="{00000000-0008-0000-3600-00005F000000}"/>
            </a:ext>
          </a:extLst>
        </xdr:cNvPr>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49</xdr:row>
      <xdr:rowOff>76202</xdr:rowOff>
    </xdr:from>
    <xdr:to>
      <xdr:col>1</xdr:col>
      <xdr:colOff>2520950</xdr:colOff>
      <xdr:row>49</xdr:row>
      <xdr:rowOff>974727</xdr:rowOff>
    </xdr:to>
    <xdr:pic>
      <xdr:nvPicPr>
        <xdr:cNvPr id="96" name="Рисунок 95">
          <a:extLst>
            <a:ext uri="{FF2B5EF4-FFF2-40B4-BE49-F238E27FC236}">
              <a16:creationId xmlns:a16="http://schemas.microsoft.com/office/drawing/2014/main" id="{00000000-0008-0000-3600-000060000000}"/>
            </a:ext>
          </a:extLst>
        </xdr:cNvPr>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52</xdr:row>
      <xdr:rowOff>104775</xdr:rowOff>
    </xdr:from>
    <xdr:to>
      <xdr:col>1</xdr:col>
      <xdr:colOff>2319755</xdr:colOff>
      <xdr:row>52</xdr:row>
      <xdr:rowOff>1097681</xdr:rowOff>
    </xdr:to>
    <xdr:pic>
      <xdr:nvPicPr>
        <xdr:cNvPr id="97" name="Рисунок 96">
          <a:extLst>
            <a:ext uri="{FF2B5EF4-FFF2-40B4-BE49-F238E27FC236}">
              <a16:creationId xmlns:a16="http://schemas.microsoft.com/office/drawing/2014/main" id="{00000000-0008-0000-3600-000061000000}"/>
            </a:ext>
          </a:extLst>
        </xdr:cNvPr>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53</xdr:row>
      <xdr:rowOff>85725</xdr:rowOff>
    </xdr:from>
    <xdr:to>
      <xdr:col>1</xdr:col>
      <xdr:colOff>2269498</xdr:colOff>
      <xdr:row>53</xdr:row>
      <xdr:rowOff>847723</xdr:rowOff>
    </xdr:to>
    <xdr:pic>
      <xdr:nvPicPr>
        <xdr:cNvPr id="98" name="Рисунок 97">
          <a:extLst>
            <a:ext uri="{FF2B5EF4-FFF2-40B4-BE49-F238E27FC236}">
              <a16:creationId xmlns:a16="http://schemas.microsoft.com/office/drawing/2014/main" id="{00000000-0008-0000-3600-000062000000}"/>
            </a:ext>
          </a:extLst>
        </xdr:cNvPr>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54</xdr:row>
      <xdr:rowOff>133350</xdr:rowOff>
    </xdr:from>
    <xdr:to>
      <xdr:col>1</xdr:col>
      <xdr:colOff>2454910</xdr:colOff>
      <xdr:row>54</xdr:row>
      <xdr:rowOff>1253490</xdr:rowOff>
    </xdr:to>
    <xdr:pic>
      <xdr:nvPicPr>
        <xdr:cNvPr id="99" name="Рисунок 98">
          <a:extLst>
            <a:ext uri="{FF2B5EF4-FFF2-40B4-BE49-F238E27FC236}">
              <a16:creationId xmlns:a16="http://schemas.microsoft.com/office/drawing/2014/main" id="{00000000-0008-0000-3600-000063000000}"/>
            </a:ext>
          </a:extLst>
        </xdr:cNvPr>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55</xdr:row>
      <xdr:rowOff>152400</xdr:rowOff>
    </xdr:from>
    <xdr:to>
      <xdr:col>1</xdr:col>
      <xdr:colOff>2290445</xdr:colOff>
      <xdr:row>55</xdr:row>
      <xdr:rowOff>1343025</xdr:rowOff>
    </xdr:to>
    <xdr:pic>
      <xdr:nvPicPr>
        <xdr:cNvPr id="100" name="Рисунок 99">
          <a:extLst>
            <a:ext uri="{FF2B5EF4-FFF2-40B4-BE49-F238E27FC236}">
              <a16:creationId xmlns:a16="http://schemas.microsoft.com/office/drawing/2014/main" id="{00000000-0008-0000-3600-000064000000}"/>
            </a:ext>
          </a:extLst>
        </xdr:cNvPr>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56</xdr:row>
      <xdr:rowOff>133032</xdr:rowOff>
    </xdr:from>
    <xdr:to>
      <xdr:col>1</xdr:col>
      <xdr:colOff>3143249</xdr:colOff>
      <xdr:row>56</xdr:row>
      <xdr:rowOff>1681097</xdr:rowOff>
    </xdr:to>
    <xdr:pic>
      <xdr:nvPicPr>
        <xdr:cNvPr id="101" name="Рисунок 100">
          <a:extLst>
            <a:ext uri="{FF2B5EF4-FFF2-40B4-BE49-F238E27FC236}">
              <a16:creationId xmlns:a16="http://schemas.microsoft.com/office/drawing/2014/main" id="{00000000-0008-0000-3600-000065000000}"/>
            </a:ext>
          </a:extLst>
        </xdr:cNvPr>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57</xdr:row>
      <xdr:rowOff>83781</xdr:rowOff>
    </xdr:from>
    <xdr:to>
      <xdr:col>1</xdr:col>
      <xdr:colOff>3248172</xdr:colOff>
      <xdr:row>57</xdr:row>
      <xdr:rowOff>1762124</xdr:rowOff>
    </xdr:to>
    <xdr:pic>
      <xdr:nvPicPr>
        <xdr:cNvPr id="102" name="Рисунок 101">
          <a:extLst>
            <a:ext uri="{FF2B5EF4-FFF2-40B4-BE49-F238E27FC236}">
              <a16:creationId xmlns:a16="http://schemas.microsoft.com/office/drawing/2014/main" id="{00000000-0008-0000-3600-000066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58</xdr:row>
      <xdr:rowOff>333842</xdr:rowOff>
    </xdr:from>
    <xdr:to>
      <xdr:col>1</xdr:col>
      <xdr:colOff>3371973</xdr:colOff>
      <xdr:row>58</xdr:row>
      <xdr:rowOff>1409699</xdr:rowOff>
    </xdr:to>
    <xdr:pic>
      <xdr:nvPicPr>
        <xdr:cNvPr id="103" name="Рисунок 102">
          <a:extLst>
            <a:ext uri="{FF2B5EF4-FFF2-40B4-BE49-F238E27FC236}">
              <a16:creationId xmlns:a16="http://schemas.microsoft.com/office/drawing/2014/main" id="{00000000-0008-0000-3600-000067000000}"/>
            </a:ext>
          </a:extLst>
        </xdr:cNvPr>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60</xdr:row>
      <xdr:rowOff>66676</xdr:rowOff>
    </xdr:from>
    <xdr:to>
      <xdr:col>1</xdr:col>
      <xdr:colOff>2252950</xdr:colOff>
      <xdr:row>60</xdr:row>
      <xdr:rowOff>1724026</xdr:rowOff>
    </xdr:to>
    <xdr:pic>
      <xdr:nvPicPr>
        <xdr:cNvPr id="104" name="Рисунок 103">
          <a:extLst>
            <a:ext uri="{FF2B5EF4-FFF2-40B4-BE49-F238E27FC236}">
              <a16:creationId xmlns:a16="http://schemas.microsoft.com/office/drawing/2014/main" id="{00000000-0008-0000-3600-000068000000}"/>
            </a:ext>
          </a:extLst>
        </xdr:cNvPr>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61</xdr:row>
      <xdr:rowOff>28575</xdr:rowOff>
    </xdr:from>
    <xdr:to>
      <xdr:col>1</xdr:col>
      <xdr:colOff>2467126</xdr:colOff>
      <xdr:row>61</xdr:row>
      <xdr:rowOff>904875</xdr:rowOff>
    </xdr:to>
    <xdr:pic>
      <xdr:nvPicPr>
        <xdr:cNvPr id="105" name="Рисунок 104">
          <a:extLst>
            <a:ext uri="{FF2B5EF4-FFF2-40B4-BE49-F238E27FC236}">
              <a16:creationId xmlns:a16="http://schemas.microsoft.com/office/drawing/2014/main" id="{00000000-0008-0000-3600-000069000000}"/>
            </a:ext>
          </a:extLst>
        </xdr:cNvPr>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62</xdr:row>
      <xdr:rowOff>123825</xdr:rowOff>
    </xdr:from>
    <xdr:to>
      <xdr:col>1</xdr:col>
      <xdr:colOff>2362199</xdr:colOff>
      <xdr:row>62</xdr:row>
      <xdr:rowOff>1179833</xdr:rowOff>
    </xdr:to>
    <xdr:pic>
      <xdr:nvPicPr>
        <xdr:cNvPr id="106" name="Рисунок 105">
          <a:extLst>
            <a:ext uri="{FF2B5EF4-FFF2-40B4-BE49-F238E27FC236}">
              <a16:creationId xmlns:a16="http://schemas.microsoft.com/office/drawing/2014/main" id="{00000000-0008-0000-3600-00006A000000}"/>
            </a:ext>
          </a:extLst>
        </xdr:cNvPr>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63</xdr:row>
      <xdr:rowOff>47624</xdr:rowOff>
    </xdr:from>
    <xdr:to>
      <xdr:col>1</xdr:col>
      <xdr:colOff>2382710</xdr:colOff>
      <xdr:row>63</xdr:row>
      <xdr:rowOff>1257299</xdr:rowOff>
    </xdr:to>
    <xdr:pic>
      <xdr:nvPicPr>
        <xdr:cNvPr id="107" name="Рисунок 106">
          <a:extLst>
            <a:ext uri="{FF2B5EF4-FFF2-40B4-BE49-F238E27FC236}">
              <a16:creationId xmlns:a16="http://schemas.microsoft.com/office/drawing/2014/main" id="{00000000-0008-0000-3600-00006B000000}"/>
            </a:ext>
          </a:extLst>
        </xdr:cNvPr>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64</xdr:row>
      <xdr:rowOff>114300</xdr:rowOff>
    </xdr:from>
    <xdr:to>
      <xdr:col>1</xdr:col>
      <xdr:colOff>2356978</xdr:colOff>
      <xdr:row>64</xdr:row>
      <xdr:rowOff>923925</xdr:rowOff>
    </xdr:to>
    <xdr:pic>
      <xdr:nvPicPr>
        <xdr:cNvPr id="108" name="Рисунок 107">
          <a:extLst>
            <a:ext uri="{FF2B5EF4-FFF2-40B4-BE49-F238E27FC236}">
              <a16:creationId xmlns:a16="http://schemas.microsoft.com/office/drawing/2014/main" id="{00000000-0008-0000-3600-00006C000000}"/>
            </a:ext>
          </a:extLst>
        </xdr:cNvPr>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65</xdr:row>
      <xdr:rowOff>76200</xdr:rowOff>
    </xdr:from>
    <xdr:to>
      <xdr:col>1</xdr:col>
      <xdr:colOff>2516910</xdr:colOff>
      <xdr:row>65</xdr:row>
      <xdr:rowOff>955609</xdr:rowOff>
    </xdr:to>
    <xdr:pic>
      <xdr:nvPicPr>
        <xdr:cNvPr id="109" name="Рисунок 108">
          <a:extLst>
            <a:ext uri="{FF2B5EF4-FFF2-40B4-BE49-F238E27FC236}">
              <a16:creationId xmlns:a16="http://schemas.microsoft.com/office/drawing/2014/main" id="{00000000-0008-0000-3600-00006D000000}"/>
            </a:ext>
          </a:extLst>
        </xdr:cNvPr>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66</xdr:row>
      <xdr:rowOff>142875</xdr:rowOff>
    </xdr:from>
    <xdr:to>
      <xdr:col>1</xdr:col>
      <xdr:colOff>2394585</xdr:colOff>
      <xdr:row>66</xdr:row>
      <xdr:rowOff>1057275</xdr:rowOff>
    </xdr:to>
    <xdr:pic>
      <xdr:nvPicPr>
        <xdr:cNvPr id="110" name="Изображение 41" descr="mufta rastr D80 ">
          <a:extLst>
            <a:ext uri="{FF2B5EF4-FFF2-40B4-BE49-F238E27FC236}">
              <a16:creationId xmlns:a16="http://schemas.microsoft.com/office/drawing/2014/main" id="{00000000-0008-0000-3600-00006E000000}"/>
            </a:ext>
          </a:extLst>
        </xdr:cNvPr>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69</xdr:row>
      <xdr:rowOff>114300</xdr:rowOff>
    </xdr:from>
    <xdr:to>
      <xdr:col>1</xdr:col>
      <xdr:colOff>2776650</xdr:colOff>
      <xdr:row>69</xdr:row>
      <xdr:rowOff>1323975</xdr:rowOff>
    </xdr:to>
    <xdr:pic>
      <xdr:nvPicPr>
        <xdr:cNvPr id="111" name="Рисунок 110">
          <a:extLst>
            <a:ext uri="{FF2B5EF4-FFF2-40B4-BE49-F238E27FC236}">
              <a16:creationId xmlns:a16="http://schemas.microsoft.com/office/drawing/2014/main" id="{00000000-0008-0000-3600-00006F000000}"/>
            </a:ext>
          </a:extLst>
        </xdr:cNvPr>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70</xdr:row>
      <xdr:rowOff>152400</xdr:rowOff>
    </xdr:from>
    <xdr:to>
      <xdr:col>1</xdr:col>
      <xdr:colOff>2837210</xdr:colOff>
      <xdr:row>70</xdr:row>
      <xdr:rowOff>1314450</xdr:rowOff>
    </xdr:to>
    <xdr:pic>
      <xdr:nvPicPr>
        <xdr:cNvPr id="112" name="Рисунок 111">
          <a:extLst>
            <a:ext uri="{FF2B5EF4-FFF2-40B4-BE49-F238E27FC236}">
              <a16:creationId xmlns:a16="http://schemas.microsoft.com/office/drawing/2014/main" id="{00000000-0008-0000-3600-000070000000}"/>
            </a:ext>
          </a:extLst>
        </xdr:cNvPr>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285750</xdr:colOff>
      <xdr:row>71</xdr:row>
      <xdr:rowOff>47625</xdr:rowOff>
    </xdr:from>
    <xdr:to>
      <xdr:col>1</xdr:col>
      <xdr:colOff>2951476</xdr:colOff>
      <xdr:row>73</xdr:row>
      <xdr:rowOff>581026</xdr:rowOff>
    </xdr:to>
    <xdr:pic>
      <xdr:nvPicPr>
        <xdr:cNvPr id="113" name="Рисунок 112">
          <a:extLst>
            <a:ext uri="{FF2B5EF4-FFF2-40B4-BE49-F238E27FC236}">
              <a16:creationId xmlns:a16="http://schemas.microsoft.com/office/drawing/2014/main" id="{00000000-0008-0000-3600-000071000000}"/>
            </a:ext>
          </a:extLst>
        </xdr:cNvPr>
        <xdr:cNvPicPr>
          <a:picLocks noChangeAspect="1"/>
        </xdr:cNvPicPr>
      </xdr:nvPicPr>
      <xdr:blipFill>
        <a:blip xmlns:r="http://schemas.openxmlformats.org/officeDocument/2006/relationships" r:embed="rId47" cstate="print"/>
        <a:srcRect/>
        <a:stretch>
          <a:fillRect/>
        </a:stretch>
      </xdr:blipFill>
      <xdr:spPr>
        <a:xfrm>
          <a:off x="876300" y="88230075"/>
          <a:ext cx="2665726" cy="1771650"/>
        </a:xfrm>
        <a:prstGeom prst="rect">
          <a:avLst/>
        </a:prstGeom>
      </xdr:spPr>
    </xdr:pic>
    <xdr:clientData/>
  </xdr:twoCellAnchor>
  <xdr:twoCellAnchor editAs="oneCell">
    <xdr:from>
      <xdr:col>1</xdr:col>
      <xdr:colOff>981075</xdr:colOff>
      <xdr:row>50</xdr:row>
      <xdr:rowOff>19051</xdr:rowOff>
    </xdr:from>
    <xdr:to>
      <xdr:col>1</xdr:col>
      <xdr:colOff>2514600</xdr:colOff>
      <xdr:row>50</xdr:row>
      <xdr:rowOff>1378605</xdr:rowOff>
    </xdr:to>
    <xdr:pic>
      <xdr:nvPicPr>
        <xdr:cNvPr id="114" name="Рисунок 113">
          <a:extLst>
            <a:ext uri="{FF2B5EF4-FFF2-40B4-BE49-F238E27FC236}">
              <a16:creationId xmlns:a16="http://schemas.microsoft.com/office/drawing/2014/main" id="{00000000-0008-0000-3600-000072000000}"/>
            </a:ext>
          </a:extLst>
        </xdr:cNvPr>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76</xdr:row>
      <xdr:rowOff>161925</xdr:rowOff>
    </xdr:from>
    <xdr:to>
      <xdr:col>1</xdr:col>
      <xdr:colOff>3200400</xdr:colOff>
      <xdr:row>77</xdr:row>
      <xdr:rowOff>222885</xdr:rowOff>
    </xdr:to>
    <xdr:pic>
      <xdr:nvPicPr>
        <xdr:cNvPr id="115" name="Рисунок 114" descr="6545.970-853x1000.jpg">
          <a:extLst>
            <a:ext uri="{FF2B5EF4-FFF2-40B4-BE49-F238E27FC236}">
              <a16:creationId xmlns:a16="http://schemas.microsoft.com/office/drawing/2014/main" id="{00000000-0008-0000-3600-000073000000}"/>
            </a:ext>
          </a:extLst>
        </xdr:cNvPr>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79</xdr:row>
      <xdr:rowOff>161925</xdr:rowOff>
    </xdr:from>
    <xdr:to>
      <xdr:col>1</xdr:col>
      <xdr:colOff>2286078</xdr:colOff>
      <xdr:row>79</xdr:row>
      <xdr:rowOff>1343025</xdr:rowOff>
    </xdr:to>
    <xdr:pic>
      <xdr:nvPicPr>
        <xdr:cNvPr id="116" name="Рисунок 115">
          <a:extLst>
            <a:ext uri="{FF2B5EF4-FFF2-40B4-BE49-F238E27FC236}">
              <a16:creationId xmlns:a16="http://schemas.microsoft.com/office/drawing/2014/main" id="{00000000-0008-0000-3600-000074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80</xdr:row>
      <xdr:rowOff>123825</xdr:rowOff>
    </xdr:from>
    <xdr:to>
      <xdr:col>1</xdr:col>
      <xdr:colOff>2306523</xdr:colOff>
      <xdr:row>80</xdr:row>
      <xdr:rowOff>1333500</xdr:rowOff>
    </xdr:to>
    <xdr:pic>
      <xdr:nvPicPr>
        <xdr:cNvPr id="117" name="Рисунок 116">
          <a:extLst>
            <a:ext uri="{FF2B5EF4-FFF2-40B4-BE49-F238E27FC236}">
              <a16:creationId xmlns:a16="http://schemas.microsoft.com/office/drawing/2014/main" id="{00000000-0008-0000-3600-000075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81</xdr:row>
      <xdr:rowOff>95251</xdr:rowOff>
    </xdr:from>
    <xdr:to>
      <xdr:col>1</xdr:col>
      <xdr:colOff>2295525</xdr:colOff>
      <xdr:row>81</xdr:row>
      <xdr:rowOff>940091</xdr:rowOff>
    </xdr:to>
    <xdr:pic>
      <xdr:nvPicPr>
        <xdr:cNvPr id="118" name="Рисунок 117">
          <a:extLst>
            <a:ext uri="{FF2B5EF4-FFF2-40B4-BE49-F238E27FC236}">
              <a16:creationId xmlns:a16="http://schemas.microsoft.com/office/drawing/2014/main" id="{00000000-0008-0000-3600-000076000000}"/>
            </a:ext>
          </a:extLst>
        </xdr:cNvPr>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82</xdr:row>
      <xdr:rowOff>114300</xdr:rowOff>
    </xdr:from>
    <xdr:to>
      <xdr:col>1</xdr:col>
      <xdr:colOff>2584006</xdr:colOff>
      <xdr:row>82</xdr:row>
      <xdr:rowOff>1219200</xdr:rowOff>
    </xdr:to>
    <xdr:pic>
      <xdr:nvPicPr>
        <xdr:cNvPr id="119" name="Рисунок 118">
          <a:extLst>
            <a:ext uri="{FF2B5EF4-FFF2-40B4-BE49-F238E27FC236}">
              <a16:creationId xmlns:a16="http://schemas.microsoft.com/office/drawing/2014/main" id="{00000000-0008-0000-3600-000077000000}"/>
            </a:ext>
          </a:extLst>
        </xdr:cNvPr>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51</xdr:row>
      <xdr:rowOff>94260</xdr:rowOff>
    </xdr:from>
    <xdr:to>
      <xdr:col>1</xdr:col>
      <xdr:colOff>2682510</xdr:colOff>
      <xdr:row>51</xdr:row>
      <xdr:rowOff>1740478</xdr:rowOff>
    </xdr:to>
    <xdr:pic>
      <xdr:nvPicPr>
        <xdr:cNvPr id="120" name="Рисунок 119">
          <a:extLst>
            <a:ext uri="{FF2B5EF4-FFF2-40B4-BE49-F238E27FC236}">
              <a16:creationId xmlns:a16="http://schemas.microsoft.com/office/drawing/2014/main" id="{00000000-0008-0000-3600-000078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68</xdr:row>
      <xdr:rowOff>355023</xdr:rowOff>
    </xdr:from>
    <xdr:to>
      <xdr:col>1</xdr:col>
      <xdr:colOff>3316432</xdr:colOff>
      <xdr:row>68</xdr:row>
      <xdr:rowOff>1412902</xdr:rowOff>
    </xdr:to>
    <xdr:pic>
      <xdr:nvPicPr>
        <xdr:cNvPr id="121" name="Рисунок 120">
          <a:extLst>
            <a:ext uri="{FF2B5EF4-FFF2-40B4-BE49-F238E27FC236}">
              <a16:creationId xmlns:a16="http://schemas.microsoft.com/office/drawing/2014/main" id="{00000000-0008-0000-3600-000079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86</xdr:row>
      <xdr:rowOff>138545</xdr:rowOff>
    </xdr:from>
    <xdr:to>
      <xdr:col>2</xdr:col>
      <xdr:colOff>4330</xdr:colOff>
      <xdr:row>88</xdr:row>
      <xdr:rowOff>410439</xdr:rowOff>
    </xdr:to>
    <xdr:pic>
      <xdr:nvPicPr>
        <xdr:cNvPr id="122" name="Рисунок 121">
          <a:extLst>
            <a:ext uri="{FF2B5EF4-FFF2-40B4-BE49-F238E27FC236}">
              <a16:creationId xmlns:a16="http://schemas.microsoft.com/office/drawing/2014/main" id="{00000000-0008-0000-3600-00007A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84</xdr:row>
      <xdr:rowOff>207818</xdr:rowOff>
    </xdr:from>
    <xdr:to>
      <xdr:col>1</xdr:col>
      <xdr:colOff>3049516</xdr:colOff>
      <xdr:row>84</xdr:row>
      <xdr:rowOff>1662545</xdr:rowOff>
    </xdr:to>
    <xdr:pic>
      <xdr:nvPicPr>
        <xdr:cNvPr id="123" name="Рисунок 122">
          <a:extLst>
            <a:ext uri="{FF2B5EF4-FFF2-40B4-BE49-F238E27FC236}">
              <a16:creationId xmlns:a16="http://schemas.microsoft.com/office/drawing/2014/main" id="{00000000-0008-0000-3600-00007B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59</xdr:row>
      <xdr:rowOff>415636</xdr:rowOff>
    </xdr:from>
    <xdr:to>
      <xdr:col>1</xdr:col>
      <xdr:colOff>1225319</xdr:colOff>
      <xdr:row>59</xdr:row>
      <xdr:rowOff>1357341</xdr:rowOff>
    </xdr:to>
    <xdr:pic>
      <xdr:nvPicPr>
        <xdr:cNvPr id="124" name="图片 7" descr="VA80-01">
          <a:extLst>
            <a:ext uri="{FF2B5EF4-FFF2-40B4-BE49-F238E27FC236}">
              <a16:creationId xmlns:a16="http://schemas.microsoft.com/office/drawing/2014/main" id="{00000000-0008-0000-3600-00007C000000}"/>
            </a:ext>
          </a:extLst>
        </xdr:cNvPr>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59</xdr:row>
      <xdr:rowOff>414828</xdr:rowOff>
    </xdr:from>
    <xdr:to>
      <xdr:col>1</xdr:col>
      <xdr:colOff>3232496</xdr:colOff>
      <xdr:row>59</xdr:row>
      <xdr:rowOff>1352088</xdr:rowOff>
    </xdr:to>
    <xdr:pic>
      <xdr:nvPicPr>
        <xdr:cNvPr id="125" name="Рисунок 27" descr="332998788460346790.jpg">
          <a:extLst>
            <a:ext uri="{FF2B5EF4-FFF2-40B4-BE49-F238E27FC236}">
              <a16:creationId xmlns:a16="http://schemas.microsoft.com/office/drawing/2014/main" id="{00000000-0008-0000-3600-00007D000000}"/>
            </a:ext>
          </a:extLst>
        </xdr:cNvPr>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a:extLst>
            <a:ext uri="{FF2B5EF4-FFF2-40B4-BE49-F238E27FC236}">
              <a16:creationId xmlns:a16="http://schemas.microsoft.com/office/drawing/2014/main" id="{00000000-0008-0000-3600-00007F000000}"/>
            </a:ext>
          </a:extLst>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5.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7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6.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1476559</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800-000002000000}"/>
            </a:ext>
          </a:extLst>
        </xdr:cNvPr>
        <xdr:cNvSpPr/>
      </xdr:nvSpPr>
      <xdr:spPr>
        <a:xfrm>
          <a:off x="0" y="304800"/>
          <a:ext cx="148089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1470407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900-000002000000}"/>
            </a:ext>
          </a:extLst>
        </xdr:cNvPr>
        <xdr:cNvSpPr/>
      </xdr:nvSpPr>
      <xdr:spPr>
        <a:xfrm>
          <a:off x="0" y="304800"/>
          <a:ext cx="148089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1480321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A00-000002000000}"/>
            </a:ext>
          </a:extLst>
        </xdr:cNvPr>
        <xdr:cNvSpPr/>
      </xdr:nvSpPr>
      <xdr:spPr>
        <a:xfrm>
          <a:off x="0" y="304800"/>
          <a:ext cx="148089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1480321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B00-000002000000}"/>
            </a:ext>
          </a:extLst>
        </xdr:cNvPr>
        <xdr:cNvSpPr/>
      </xdr:nvSpPr>
      <xdr:spPr>
        <a:xfrm>
          <a:off x="0" y="304800"/>
          <a:ext cx="148089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1480321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C00-000002000000}"/>
            </a:ext>
          </a:extLst>
        </xdr:cNvPr>
        <xdr:cNvSpPr/>
      </xdr:nvSpPr>
      <xdr:spPr>
        <a:xfrm>
          <a:off x="0" y="304800"/>
          <a:ext cx="148089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661390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3D00-000003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E00-000002000000}"/>
            </a:ext>
          </a:extLst>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a:extLst>
            <a:ext uri="{FF2B5EF4-FFF2-40B4-BE49-F238E27FC236}">
              <a16:creationId xmlns:a16="http://schemas.microsoft.com/office/drawing/2014/main" id="{00000000-0008-0000-3E00-000005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a:extLst>
            <a:ext uri="{FF2B5EF4-FFF2-40B4-BE49-F238E27FC236}">
              <a16:creationId xmlns:a16="http://schemas.microsoft.com/office/drawing/2014/main" id="{00000000-0008-0000-3E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a:extLst>
            <a:ext uri="{FF2B5EF4-FFF2-40B4-BE49-F238E27FC236}">
              <a16:creationId xmlns:a16="http://schemas.microsoft.com/office/drawing/2014/main" id="{00000000-0008-0000-3E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3F00-000002000000}"/>
            </a:ext>
          </a:extLst>
        </xdr:cNvPr>
        <xdr:cNvSpPr/>
      </xdr:nvSpPr>
      <xdr:spPr>
        <a:xfrm>
          <a:off x="0" y="190500"/>
          <a:ext cx="2057356" cy="20779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296</xdr:row>
      <xdr:rowOff>11204</xdr:rowOff>
    </xdr:from>
    <xdr:to>
      <xdr:col>0</xdr:col>
      <xdr:colOff>527311</xdr:colOff>
      <xdr:row>296</xdr:row>
      <xdr:rowOff>166738</xdr:rowOff>
    </xdr:to>
    <xdr:pic>
      <xdr:nvPicPr>
        <xdr:cNvPr id="3" name="Рисунок 2">
          <a:extLst>
            <a:ext uri="{FF2B5EF4-FFF2-40B4-BE49-F238E27FC236}">
              <a16:creationId xmlns:a16="http://schemas.microsoft.com/office/drawing/2014/main" id="{00000000-0008-0000-3F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8598229"/>
          <a:ext cx="527311" cy="165059"/>
        </a:xfrm>
        <a:prstGeom prst="rect">
          <a:avLst/>
        </a:prstGeom>
      </xdr:spPr>
    </xdr:pic>
    <xdr:clientData/>
  </xdr:twoCellAnchor>
  <xdr:twoCellAnchor editAs="oneCell">
    <xdr:from>
      <xdr:col>0</xdr:col>
      <xdr:colOff>27214</xdr:colOff>
      <xdr:row>299</xdr:row>
      <xdr:rowOff>15208</xdr:rowOff>
    </xdr:from>
    <xdr:to>
      <xdr:col>0</xdr:col>
      <xdr:colOff>468552</xdr:colOff>
      <xdr:row>299</xdr:row>
      <xdr:rowOff>106670</xdr:rowOff>
    </xdr:to>
    <xdr:pic>
      <xdr:nvPicPr>
        <xdr:cNvPr id="4" name="Рисунок 3">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9097533"/>
          <a:ext cx="441338" cy="91462"/>
        </a:xfrm>
        <a:prstGeom prst="rect">
          <a:avLst/>
        </a:prstGeom>
      </xdr:spPr>
    </xdr:pic>
    <xdr:clientData/>
  </xdr:twoCellAnchor>
  <xdr:twoCellAnchor editAs="oneCell">
    <xdr:from>
      <xdr:col>0</xdr:col>
      <xdr:colOff>27216</xdr:colOff>
      <xdr:row>300</xdr:row>
      <xdr:rowOff>27453</xdr:rowOff>
    </xdr:from>
    <xdr:to>
      <xdr:col>0</xdr:col>
      <xdr:colOff>437030</xdr:colOff>
      <xdr:row>300</xdr:row>
      <xdr:rowOff>112382</xdr:rowOff>
    </xdr:to>
    <xdr:pic>
      <xdr:nvPicPr>
        <xdr:cNvPr id="5" name="Рисунок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9271703"/>
          <a:ext cx="409814" cy="84929"/>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xdr:from>
      <xdr:col>1</xdr:col>
      <xdr:colOff>0</xdr:colOff>
      <xdr:row>1</xdr:row>
      <xdr:rowOff>0</xdr:rowOff>
    </xdr:from>
    <xdr:to>
      <xdr:col>1</xdr:col>
      <xdr:colOff>2381206</xdr:colOff>
      <xdr:row>2</xdr:row>
      <xdr:rowOff>17291</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4000-000003000000}"/>
            </a:ext>
          </a:extLst>
        </xdr:cNvPr>
        <xdr:cNvSpPr/>
      </xdr:nvSpPr>
      <xdr:spPr>
        <a:xfrm>
          <a:off x="923925" y="190500"/>
          <a:ext cx="2381206" cy="20779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394690</xdr:colOff>
      <xdr:row>3</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4100-000003000000}"/>
            </a:ext>
          </a:extLst>
        </xdr:cNvPr>
        <xdr:cNvSpPr/>
      </xdr:nvSpPr>
      <xdr:spPr>
        <a:xfrm>
          <a:off x="0" y="0"/>
          <a:ext cx="149959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255110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200-000002000000}"/>
            </a:ext>
          </a:extLst>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255110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4200-000003000000}"/>
            </a:ext>
          </a:extLst>
        </xdr:cNvPr>
        <xdr:cNvSpPr/>
      </xdr:nvSpPr>
      <xdr:spPr>
        <a:xfrm>
          <a:off x="0" y="304800"/>
          <a:ext cx="150288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255110</xdr:colOff>
      <xdr:row>2</xdr:row>
      <xdr:rowOff>47625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4200-000004000000}"/>
            </a:ext>
          </a:extLst>
        </xdr:cNvPr>
        <xdr:cNvSpPr/>
      </xdr:nvSpPr>
      <xdr:spPr>
        <a:xfrm>
          <a:off x="0" y="190500"/>
          <a:ext cx="150288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707277</xdr:colOff>
      <xdr:row>1</xdr:row>
      <xdr:rowOff>65554</xdr:rowOff>
    </xdr:to>
    <xdr:pic>
      <xdr:nvPicPr>
        <xdr:cNvPr id="2" name="Рисунок 1">
          <a:hlinkClick xmlns:r="http://schemas.openxmlformats.org/officeDocument/2006/relationships" r:id="rId1"/>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2"/>
        <a:stretch>
          <a:fillRect/>
        </a:stretch>
      </xdr:blipFill>
      <xdr:spPr>
        <a:xfrm>
          <a:off x="0" y="0"/>
          <a:ext cx="1621677" cy="256054"/>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878727</xdr:colOff>
      <xdr:row>1</xdr:row>
      <xdr:rowOff>94129</xdr:rowOff>
    </xdr:to>
    <xdr:pic>
      <xdr:nvPicPr>
        <xdr:cNvPr id="3" name="Рисунок 2">
          <a:hlinkClick xmlns:r="http://schemas.openxmlformats.org/officeDocument/2006/relationships" r:id="rId1"/>
          <a:extLst>
            <a:ext uri="{FF2B5EF4-FFF2-40B4-BE49-F238E27FC236}">
              <a16:creationId xmlns:a16="http://schemas.microsoft.com/office/drawing/2014/main" id="{00000000-0008-0000-4500-000003000000}"/>
            </a:ext>
          </a:extLst>
        </xdr:cNvPr>
        <xdr:cNvPicPr>
          <a:picLocks noChangeAspect="1"/>
        </xdr:cNvPicPr>
      </xdr:nvPicPr>
      <xdr:blipFill>
        <a:blip xmlns:r="http://schemas.openxmlformats.org/officeDocument/2006/relationships" r:embed="rId2"/>
        <a:stretch>
          <a:fillRect/>
        </a:stretch>
      </xdr:blipFill>
      <xdr:spPr>
        <a:xfrm>
          <a:off x="0" y="0"/>
          <a:ext cx="1621677" cy="256054"/>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191351</xdr:colOff>
      <xdr:row>8</xdr:row>
      <xdr:rowOff>123824</xdr:rowOff>
    </xdr:from>
    <xdr:to>
      <xdr:col>0</xdr:col>
      <xdr:colOff>685800</xdr:colOff>
      <xdr:row>12</xdr:row>
      <xdr:rowOff>85724</xdr:rowOff>
    </xdr:to>
    <xdr:pic>
      <xdr:nvPicPr>
        <xdr:cNvPr id="5" name="Рисунок 4">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1"/>
        <a:stretch>
          <a:fillRect/>
        </a:stretch>
      </xdr:blipFill>
      <xdr:spPr>
        <a:xfrm>
          <a:off x="191351" y="2162174"/>
          <a:ext cx="494449" cy="809625"/>
        </a:xfrm>
        <a:prstGeom prst="rect">
          <a:avLst/>
        </a:prstGeom>
      </xdr:spPr>
    </xdr:pic>
    <xdr:clientData/>
  </xdr:twoCellAnchor>
  <xdr:oneCellAnchor>
    <xdr:from>
      <xdr:col>0</xdr:col>
      <xdr:colOff>152400</xdr:colOff>
      <xdr:row>12</xdr:row>
      <xdr:rowOff>76200</xdr:rowOff>
    </xdr:from>
    <xdr:ext cx="542925" cy="800825"/>
    <xdr:pic>
      <xdr:nvPicPr>
        <xdr:cNvPr id="7" name="image11.jpeg">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2400" y="2962275"/>
          <a:ext cx="542925" cy="800825"/>
        </a:xfrm>
        <a:prstGeom prst="rect">
          <a:avLst/>
        </a:prstGeom>
      </xdr:spPr>
    </xdr:pic>
    <xdr:clientData/>
  </xdr:oneCellAnchor>
  <xdr:twoCellAnchor editAs="oneCell">
    <xdr:from>
      <xdr:col>0</xdr:col>
      <xdr:colOff>57149</xdr:colOff>
      <xdr:row>17</xdr:row>
      <xdr:rowOff>95250</xdr:rowOff>
    </xdr:from>
    <xdr:to>
      <xdr:col>0</xdr:col>
      <xdr:colOff>896642</xdr:colOff>
      <xdr:row>28</xdr:row>
      <xdr:rowOff>133351</xdr:rowOff>
    </xdr:to>
    <xdr:pic>
      <xdr:nvPicPr>
        <xdr:cNvPr id="9" name="Рисунок 8">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3"/>
        <a:stretch>
          <a:fillRect/>
        </a:stretch>
      </xdr:blipFill>
      <xdr:spPr>
        <a:xfrm>
          <a:off x="57149" y="3629025"/>
          <a:ext cx="839493" cy="1819276"/>
        </a:xfrm>
        <a:prstGeom prst="rect">
          <a:avLst/>
        </a:prstGeom>
      </xdr:spPr>
    </xdr:pic>
    <xdr:clientData/>
  </xdr:twoCellAnchor>
  <xdr:twoCellAnchor editAs="oneCell">
    <xdr:from>
      <xdr:col>0</xdr:col>
      <xdr:colOff>152399</xdr:colOff>
      <xdr:row>30</xdr:row>
      <xdr:rowOff>114300</xdr:rowOff>
    </xdr:from>
    <xdr:to>
      <xdr:col>0</xdr:col>
      <xdr:colOff>854870</xdr:colOff>
      <xdr:row>37</xdr:row>
      <xdr:rowOff>9788</xdr:rowOff>
    </xdr:to>
    <xdr:pic>
      <xdr:nvPicPr>
        <xdr:cNvPr id="12" name="Рисунок 11">
          <a:extLst>
            <a:ext uri="{FF2B5EF4-FFF2-40B4-BE49-F238E27FC236}">
              <a16:creationId xmlns:a16="http://schemas.microsoft.com/office/drawing/2014/main" id="{00000000-0008-0000-4600-00000C000000}"/>
            </a:ext>
          </a:extLst>
        </xdr:cNvPr>
        <xdr:cNvPicPr>
          <a:picLocks noChangeAspect="1"/>
        </xdr:cNvPicPr>
      </xdr:nvPicPr>
      <xdr:blipFill>
        <a:blip xmlns:r="http://schemas.openxmlformats.org/officeDocument/2006/relationships" r:embed="rId4"/>
        <a:stretch>
          <a:fillRect/>
        </a:stretch>
      </xdr:blipFill>
      <xdr:spPr>
        <a:xfrm>
          <a:off x="152399" y="5943600"/>
          <a:ext cx="702471" cy="1028963"/>
        </a:xfrm>
        <a:prstGeom prst="rect">
          <a:avLst/>
        </a:prstGeom>
      </xdr:spPr>
    </xdr:pic>
    <xdr:clientData/>
  </xdr:twoCellAnchor>
  <xdr:twoCellAnchor editAs="oneCell">
    <xdr:from>
      <xdr:col>0</xdr:col>
      <xdr:colOff>95251</xdr:colOff>
      <xdr:row>38</xdr:row>
      <xdr:rowOff>47625</xdr:rowOff>
    </xdr:from>
    <xdr:to>
      <xdr:col>0</xdr:col>
      <xdr:colOff>933451</xdr:colOff>
      <xdr:row>47</xdr:row>
      <xdr:rowOff>57151</xdr:rowOff>
    </xdr:to>
    <xdr:pic>
      <xdr:nvPicPr>
        <xdr:cNvPr id="16" name="Рисунок 15">
          <a:extLst>
            <a:ext uri="{FF2B5EF4-FFF2-40B4-BE49-F238E27FC236}">
              <a16:creationId xmlns:a16="http://schemas.microsoft.com/office/drawing/2014/main" id="{00000000-0008-0000-4600-000010000000}"/>
            </a:ext>
          </a:extLst>
        </xdr:cNvPr>
        <xdr:cNvPicPr>
          <a:picLocks noChangeAspect="1"/>
        </xdr:cNvPicPr>
      </xdr:nvPicPr>
      <xdr:blipFill>
        <a:blip xmlns:r="http://schemas.openxmlformats.org/officeDocument/2006/relationships" r:embed="rId5"/>
        <a:stretch>
          <a:fillRect/>
        </a:stretch>
      </xdr:blipFill>
      <xdr:spPr>
        <a:xfrm>
          <a:off x="95251" y="6296025"/>
          <a:ext cx="838200" cy="1466851"/>
        </a:xfrm>
        <a:prstGeom prst="rect">
          <a:avLst/>
        </a:prstGeom>
      </xdr:spPr>
    </xdr:pic>
    <xdr:clientData/>
  </xdr:twoCellAnchor>
  <xdr:twoCellAnchor editAs="oneCell">
    <xdr:from>
      <xdr:col>0</xdr:col>
      <xdr:colOff>228600</xdr:colOff>
      <xdr:row>55</xdr:row>
      <xdr:rowOff>38101</xdr:rowOff>
    </xdr:from>
    <xdr:to>
      <xdr:col>0</xdr:col>
      <xdr:colOff>809625</xdr:colOff>
      <xdr:row>60</xdr:row>
      <xdr:rowOff>100014</xdr:rowOff>
    </xdr:to>
    <xdr:pic>
      <xdr:nvPicPr>
        <xdr:cNvPr id="20" name="Рисунок 19">
          <a:extLst>
            <a:ext uri="{FF2B5EF4-FFF2-40B4-BE49-F238E27FC236}">
              <a16:creationId xmlns:a16="http://schemas.microsoft.com/office/drawing/2014/main" id="{00000000-0008-0000-4600-000014000000}"/>
            </a:ext>
          </a:extLst>
        </xdr:cNvPr>
        <xdr:cNvPicPr>
          <a:picLocks noChangeAspect="1"/>
        </xdr:cNvPicPr>
      </xdr:nvPicPr>
      <xdr:blipFill>
        <a:blip xmlns:r="http://schemas.openxmlformats.org/officeDocument/2006/relationships" r:embed="rId6"/>
        <a:stretch>
          <a:fillRect/>
        </a:stretch>
      </xdr:blipFill>
      <xdr:spPr>
        <a:xfrm>
          <a:off x="228600" y="8229601"/>
          <a:ext cx="581025" cy="871538"/>
        </a:xfrm>
        <a:prstGeom prst="rect">
          <a:avLst/>
        </a:prstGeom>
      </xdr:spPr>
    </xdr:pic>
    <xdr:clientData/>
  </xdr:twoCellAnchor>
  <xdr:twoCellAnchor editAs="oneCell">
    <xdr:from>
      <xdr:col>0</xdr:col>
      <xdr:colOff>180975</xdr:colOff>
      <xdr:row>64</xdr:row>
      <xdr:rowOff>47625</xdr:rowOff>
    </xdr:from>
    <xdr:to>
      <xdr:col>0</xdr:col>
      <xdr:colOff>809625</xdr:colOff>
      <xdr:row>67</xdr:row>
      <xdr:rowOff>142625</xdr:rowOff>
    </xdr:to>
    <xdr:pic>
      <xdr:nvPicPr>
        <xdr:cNvPr id="11" name="Рисунок 10">
          <a:extLst>
            <a:ext uri="{FF2B5EF4-FFF2-40B4-BE49-F238E27FC236}">
              <a16:creationId xmlns:a16="http://schemas.microsoft.com/office/drawing/2014/main" id="{00000000-0008-0000-4600-00000B000000}"/>
            </a:ext>
          </a:extLst>
        </xdr:cNvPr>
        <xdr:cNvPicPr>
          <a:picLocks noChangeAspect="1"/>
        </xdr:cNvPicPr>
      </xdr:nvPicPr>
      <xdr:blipFill>
        <a:blip xmlns:r="http://schemas.openxmlformats.org/officeDocument/2006/relationships" r:embed="rId7"/>
        <a:stretch>
          <a:fillRect/>
        </a:stretch>
      </xdr:blipFill>
      <xdr:spPr>
        <a:xfrm>
          <a:off x="180975" y="10182225"/>
          <a:ext cx="628650" cy="580775"/>
        </a:xfrm>
        <a:prstGeom prst="rect">
          <a:avLst/>
        </a:prstGeom>
      </xdr:spPr>
    </xdr:pic>
    <xdr:clientData/>
  </xdr:twoCellAnchor>
  <xdr:twoCellAnchor editAs="oneCell">
    <xdr:from>
      <xdr:col>0</xdr:col>
      <xdr:colOff>0</xdr:colOff>
      <xdr:row>2</xdr:row>
      <xdr:rowOff>0</xdr:rowOff>
    </xdr:from>
    <xdr:to>
      <xdr:col>1</xdr:col>
      <xdr:colOff>545352</xdr:colOff>
      <xdr:row>3</xdr:row>
      <xdr:rowOff>65554</xdr:rowOff>
    </xdr:to>
    <xdr:pic>
      <xdr:nvPicPr>
        <xdr:cNvPr id="4" name="Рисунок 3">
          <a:hlinkClick xmlns:r="http://schemas.openxmlformats.org/officeDocument/2006/relationships" r:id="rId8"/>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9"/>
        <a:stretch>
          <a:fillRect/>
        </a:stretch>
      </xdr:blipFill>
      <xdr:spPr>
        <a:xfrm>
          <a:off x="0" y="381000"/>
          <a:ext cx="1621677" cy="256054"/>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a:extLst>
            <a:ext uri="{FF2B5EF4-FFF2-40B4-BE49-F238E27FC236}">
              <a16:creationId xmlns:a16="http://schemas.microsoft.com/office/drawing/2014/main" id="{00000000-0008-0000-47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41</xdr:row>
      <xdr:rowOff>83870</xdr:rowOff>
    </xdr:to>
    <xdr:pic>
      <xdr:nvPicPr>
        <xdr:cNvPr id="8" name="Рисунок 7">
          <a:extLst>
            <a:ext uri="{FF2B5EF4-FFF2-40B4-BE49-F238E27FC236}">
              <a16:creationId xmlns:a16="http://schemas.microsoft.com/office/drawing/2014/main" id="{00000000-0008-0000-4700-000008000000}"/>
            </a:ext>
          </a:extLst>
        </xdr:cNvPr>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432393</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800-000002000000}"/>
            </a:ext>
          </a:extLst>
        </xdr:cNvPr>
        <xdr:cNvSpPr/>
      </xdr:nvSpPr>
      <xdr:spPr>
        <a:xfrm>
          <a:off x="0" y="304800"/>
          <a:ext cx="1480143"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432393</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900-000002000000}"/>
            </a:ext>
          </a:extLst>
        </xdr:cNvPr>
        <xdr:cNvSpPr/>
      </xdr:nvSpPr>
      <xdr:spPr>
        <a:xfrm>
          <a:off x="0" y="304800"/>
          <a:ext cx="1480143"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612322</xdr:colOff>
      <xdr:row>37</xdr:row>
      <xdr:rowOff>81644</xdr:rowOff>
    </xdr:from>
    <xdr:to>
      <xdr:col>0</xdr:col>
      <xdr:colOff>1009621</xdr:colOff>
      <xdr:row>42</xdr:row>
      <xdr:rowOff>176894</xdr:rowOff>
    </xdr:to>
    <xdr:pic>
      <xdr:nvPicPr>
        <xdr:cNvPr id="3" name="Рисунок 2" descr="cid:NmU4ZjI5YjkyOWNjZDQ1OGViYjRlM2ZhZTUyY2Q2OTYuanBn$46800956$269603@mail">
          <a:extLst>
            <a:ext uri="{FF2B5EF4-FFF2-40B4-BE49-F238E27FC236}">
              <a16:creationId xmlns:a16="http://schemas.microsoft.com/office/drawing/2014/main" id="{00000000-0008-0000-4900-000003000000}"/>
            </a:ext>
          </a:extLst>
        </xdr:cNvPr>
        <xdr:cNvPicPr>
          <a:picLocks noChangeAspect="1" noChangeArrowheads="1"/>
        </xdr:cNvPicPr>
      </xdr:nvPicPr>
      <xdr:blipFill>
        <a:blip xmlns:r="http://schemas.openxmlformats.org/officeDocument/2006/relationships" r:embed="rId2" r:link="rId3" cstate="print">
          <a:extLst>
            <a:ext uri="{28A0092B-C50C-407E-A947-70E740481C1C}">
              <a14:useLocalDpi xmlns:a14="http://schemas.microsoft.com/office/drawing/2010/main" val="0"/>
            </a:ext>
          </a:extLst>
        </a:blip>
        <a:srcRect/>
        <a:stretch>
          <a:fillRect/>
        </a:stretch>
      </xdr:blipFill>
      <xdr:spPr bwMode="auto">
        <a:xfrm>
          <a:off x="612322" y="8109858"/>
          <a:ext cx="39729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190501</xdr:colOff>
      <xdr:row>119</xdr:row>
      <xdr:rowOff>54430</xdr:rowOff>
    </xdr:from>
    <xdr:to>
      <xdr:col>0</xdr:col>
      <xdr:colOff>1551215</xdr:colOff>
      <xdr:row>126</xdr:row>
      <xdr:rowOff>185354</xdr:rowOff>
    </xdr:to>
    <xdr:pic>
      <xdr:nvPicPr>
        <xdr:cNvPr id="4" name="Рисунок 3" descr="http://www.evan.ru/upload/resize_cache/iblock/bca/185_155_0/bca38597006b09be10afe1d7e1a8105d.jpg">
          <a:extLst>
            <a:ext uri="{FF2B5EF4-FFF2-40B4-BE49-F238E27FC236}">
              <a16:creationId xmlns:a16="http://schemas.microsoft.com/office/drawing/2014/main" id="{00000000-0008-0000-49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0501" y="26438680"/>
          <a:ext cx="1360714" cy="1464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312965</xdr:colOff>
      <xdr:row>129</xdr:row>
      <xdr:rowOff>40821</xdr:rowOff>
    </xdr:from>
    <xdr:to>
      <xdr:col>0</xdr:col>
      <xdr:colOff>1372927</xdr:colOff>
      <xdr:row>137</xdr:row>
      <xdr:rowOff>108858</xdr:rowOff>
    </xdr:to>
    <xdr:pic>
      <xdr:nvPicPr>
        <xdr:cNvPr id="5" name="Рисунок 4" descr="ЭЛЕКТРОВОДОНАГРЕВАТЕЛЬ ПРОТОЧНЫЙ ЭВАН В1">
          <a:extLst>
            <a:ext uri="{FF2B5EF4-FFF2-40B4-BE49-F238E27FC236}">
              <a16:creationId xmlns:a16="http://schemas.microsoft.com/office/drawing/2014/main" id="{00000000-0008-0000-4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12965" y="28370892"/>
          <a:ext cx="1059962" cy="1592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3.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1474982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A00-000002000000}"/>
            </a:ext>
          </a:extLst>
        </xdr:cNvPr>
        <xdr:cNvSpPr/>
      </xdr:nvSpPr>
      <xdr:spPr>
        <a:xfrm>
          <a:off x="0" y="304800"/>
          <a:ext cx="147498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161925</xdr:colOff>
      <xdr:row>2</xdr:row>
      <xdr:rowOff>323850</xdr:rowOff>
    </xdr:from>
    <xdr:to>
      <xdr:col>0</xdr:col>
      <xdr:colOff>1019175</xdr:colOff>
      <xdr:row>5</xdr:row>
      <xdr:rowOff>38100</xdr:rowOff>
    </xdr:to>
    <xdr:pic>
      <xdr:nvPicPr>
        <xdr:cNvPr id="2" name="Рисунок 1" descr="https://shop-thermo.ru/UserFiles/Image/Manometry_s_osevym_poklyucheniem/13648_1_big.jpg">
          <a:extLst>
            <a:ext uri="{FF2B5EF4-FFF2-40B4-BE49-F238E27FC236}">
              <a16:creationId xmlns:a16="http://schemas.microsoft.com/office/drawing/2014/main" id="{00000000-0008-0000-4B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925" y="609600"/>
          <a:ext cx="85725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200025</xdr:colOff>
      <xdr:row>8</xdr:row>
      <xdr:rowOff>95250</xdr:rowOff>
    </xdr:from>
    <xdr:to>
      <xdr:col>0</xdr:col>
      <xdr:colOff>1026511</xdr:colOff>
      <xdr:row>11</xdr:row>
      <xdr:rowOff>34074</xdr:rowOff>
    </xdr:to>
    <xdr:pic>
      <xdr:nvPicPr>
        <xdr:cNvPr id="3" name="Рисунок 2" descr="https://rosma.spb.ru/files/product/2/images/%D0%A2%D0%9C-510%D0%A0.1524469577.jpg.805x805r.jpg">
          <a:extLst>
            <a:ext uri="{FF2B5EF4-FFF2-40B4-BE49-F238E27FC236}">
              <a16:creationId xmlns:a16="http://schemas.microsoft.com/office/drawing/2014/main" id="{00000000-0008-0000-4B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0025" y="2667000"/>
          <a:ext cx="826486" cy="1081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17</xdr:row>
      <xdr:rowOff>428625</xdr:rowOff>
    </xdr:from>
    <xdr:to>
      <xdr:col>0</xdr:col>
      <xdr:colOff>1219199</xdr:colOff>
      <xdr:row>19</xdr:row>
      <xdr:rowOff>438149</xdr:rowOff>
    </xdr:to>
    <xdr:pic>
      <xdr:nvPicPr>
        <xdr:cNvPr id="4" name="Рисунок 3" descr="https://rosma.spb.ru/files/product/16/images/IMG_1256.1523952853.jpg.805x805r.jpg">
          <a:extLst>
            <a:ext uri="{FF2B5EF4-FFF2-40B4-BE49-F238E27FC236}">
              <a16:creationId xmlns:a16="http://schemas.microsoft.com/office/drawing/2014/main" id="{00000000-0008-0000-4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6429375"/>
          <a:ext cx="1152524" cy="1152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247650</xdr:colOff>
      <xdr:row>25</xdr:row>
      <xdr:rowOff>314325</xdr:rowOff>
    </xdr:from>
    <xdr:to>
      <xdr:col>0</xdr:col>
      <xdr:colOff>917690</xdr:colOff>
      <xdr:row>27</xdr:row>
      <xdr:rowOff>323850</xdr:rowOff>
    </xdr:to>
    <xdr:pic>
      <xdr:nvPicPr>
        <xdr:cNvPr id="5" name="Рисунок 4" descr="https://rosma.spb.ru/files/product/24/images/tm-01.1523614262.jpg.805x805r.jpg">
          <a:extLst>
            <a:ext uri="{FF2B5EF4-FFF2-40B4-BE49-F238E27FC236}">
              <a16:creationId xmlns:a16="http://schemas.microsoft.com/office/drawing/2014/main" id="{00000000-0008-0000-4B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7650" y="10887075"/>
          <a:ext cx="670040"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142875</xdr:colOff>
      <xdr:row>29</xdr:row>
      <xdr:rowOff>47625</xdr:rowOff>
    </xdr:from>
    <xdr:to>
      <xdr:col>0</xdr:col>
      <xdr:colOff>1257147</xdr:colOff>
      <xdr:row>31</xdr:row>
      <xdr:rowOff>266700</xdr:rowOff>
    </xdr:to>
    <xdr:pic>
      <xdr:nvPicPr>
        <xdr:cNvPr id="6" name="Рисунок 5" descr="https://rosma.spb.ru/files/product/25/images/tm-02.1523614374.jpg.805x805r.jpg">
          <a:extLst>
            <a:ext uri="{FF2B5EF4-FFF2-40B4-BE49-F238E27FC236}">
              <a16:creationId xmlns:a16="http://schemas.microsoft.com/office/drawing/2014/main" id="{00000000-0008-0000-4B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2875" y="12906375"/>
          <a:ext cx="1114272"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32</xdr:row>
      <xdr:rowOff>76200</xdr:rowOff>
    </xdr:from>
    <xdr:to>
      <xdr:col>0</xdr:col>
      <xdr:colOff>1066842</xdr:colOff>
      <xdr:row>33</xdr:row>
      <xdr:rowOff>497694</xdr:rowOff>
    </xdr:to>
    <xdr:pic>
      <xdr:nvPicPr>
        <xdr:cNvPr id="7" name="Рисунок 6" descr="https://rosma.spb.ru/files/product/21/images/t-010-spec-pruzhina-02.1523613753.jpg.805x805r.jpg">
          <a:extLst>
            <a:ext uri="{FF2B5EF4-FFF2-40B4-BE49-F238E27FC236}">
              <a16:creationId xmlns:a16="http://schemas.microsoft.com/office/drawing/2014/main" id="{00000000-0008-0000-4B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09550" y="14077950"/>
          <a:ext cx="857292" cy="992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361950</xdr:colOff>
      <xdr:row>34</xdr:row>
      <xdr:rowOff>85725</xdr:rowOff>
    </xdr:from>
    <xdr:to>
      <xdr:col>0</xdr:col>
      <xdr:colOff>902932</xdr:colOff>
      <xdr:row>34</xdr:row>
      <xdr:rowOff>883633</xdr:rowOff>
    </xdr:to>
    <xdr:pic>
      <xdr:nvPicPr>
        <xdr:cNvPr id="8" name="Рисунок 7" descr="https://rosma.spb.ru/files/product/38/images/92935e0c33ec0924.jpg.805x805r.jpg">
          <a:extLst>
            <a:ext uri="{FF2B5EF4-FFF2-40B4-BE49-F238E27FC236}">
              <a16:creationId xmlns:a16="http://schemas.microsoft.com/office/drawing/2014/main" id="{00000000-0008-0000-4B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61950" y="15230475"/>
          <a:ext cx="540982" cy="797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114301</xdr:colOff>
      <xdr:row>38</xdr:row>
      <xdr:rowOff>50800</xdr:rowOff>
    </xdr:from>
    <xdr:to>
      <xdr:col>0</xdr:col>
      <xdr:colOff>1168203</xdr:colOff>
      <xdr:row>40</xdr:row>
      <xdr:rowOff>342117</xdr:rowOff>
    </xdr:to>
    <xdr:pic>
      <xdr:nvPicPr>
        <xdr:cNvPr id="10" name="Рисунок 9" descr="Нормально открытый клапан СК прямого действия">
          <a:extLst>
            <a:ext uri="{FF2B5EF4-FFF2-40B4-BE49-F238E27FC236}">
              <a16:creationId xmlns:a16="http://schemas.microsoft.com/office/drawing/2014/main" id="{00000000-0008-0000-4B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4301" y="17551400"/>
          <a:ext cx="1053902" cy="1053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177800</xdr:colOff>
      <xdr:row>35</xdr:row>
      <xdr:rowOff>24892</xdr:rowOff>
    </xdr:from>
    <xdr:to>
      <xdr:col>0</xdr:col>
      <xdr:colOff>1206500</xdr:colOff>
      <xdr:row>37</xdr:row>
      <xdr:rowOff>290451</xdr:rowOff>
    </xdr:to>
    <xdr:pic>
      <xdr:nvPicPr>
        <xdr:cNvPr id="11" name="Рисунок 10" descr="Нормально закрытый клапан СК прямого действия">
          <a:extLst>
            <a:ext uri="{FF2B5EF4-FFF2-40B4-BE49-F238E27FC236}">
              <a16:creationId xmlns:a16="http://schemas.microsoft.com/office/drawing/2014/main" id="{00000000-0008-0000-4B00-00000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800" y="16382492"/>
          <a:ext cx="1028700" cy="1027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3</xdr:col>
      <xdr:colOff>180975</xdr:colOff>
      <xdr:row>5</xdr:row>
      <xdr:rowOff>66675</xdr:rowOff>
    </xdr:from>
    <xdr:to>
      <xdr:col>3</xdr:col>
      <xdr:colOff>609600</xdr:colOff>
      <xdr:row>5</xdr:row>
      <xdr:rowOff>190500</xdr:rowOff>
    </xdr:to>
    <xdr:pic>
      <xdr:nvPicPr>
        <xdr:cNvPr id="2" name="Picture 9" descr="H160170001">
          <a:extLst>
            <a:ext uri="{FF2B5EF4-FFF2-40B4-BE49-F238E27FC236}">
              <a16:creationId xmlns:a16="http://schemas.microsoft.com/office/drawing/2014/main" id="{00000000-0008-0000-4C00-000002000000}"/>
            </a:ext>
          </a:extLst>
        </xdr:cNvPr>
        <xdr:cNvPicPr preferRelativeResize="0">
          <a:picLocks noChangeArrowheads="1"/>
        </xdr:cNvPicPr>
      </xdr:nvPicPr>
      <xdr:blipFill>
        <a:blip xmlns:r="http://schemas.openxmlformats.org/officeDocument/2006/relationships" r:embed="rId1" cstate="print"/>
        <a:srcRect/>
        <a:stretch>
          <a:fillRect/>
        </a:stretch>
      </xdr:blipFill>
      <xdr:spPr bwMode="auto">
        <a:xfrm>
          <a:off x="4295775" y="3905250"/>
          <a:ext cx="895350" cy="800100"/>
        </a:xfrm>
        <a:prstGeom prst="rect">
          <a:avLst/>
        </a:prstGeom>
        <a:noFill/>
        <a:ln w="9525">
          <a:noFill/>
          <a:miter lim="800000"/>
          <a:headEnd/>
          <a:tailEnd/>
        </a:ln>
      </xdr:spPr>
    </xdr:pic>
    <xdr:clientData/>
  </xdr:twoCellAnchor>
  <xdr:twoCellAnchor editAs="oneCell">
    <xdr:from>
      <xdr:col>3</xdr:col>
      <xdr:colOff>180975</xdr:colOff>
      <xdr:row>7</xdr:row>
      <xdr:rowOff>38100</xdr:rowOff>
    </xdr:from>
    <xdr:to>
      <xdr:col>3</xdr:col>
      <xdr:colOff>609600</xdr:colOff>
      <xdr:row>7</xdr:row>
      <xdr:rowOff>190500</xdr:rowOff>
    </xdr:to>
    <xdr:pic>
      <xdr:nvPicPr>
        <xdr:cNvPr id="3" name="Picture 10" descr="H160220001">
          <a:extLst>
            <a:ext uri="{FF2B5EF4-FFF2-40B4-BE49-F238E27FC236}">
              <a16:creationId xmlns:a16="http://schemas.microsoft.com/office/drawing/2014/main" id="{00000000-0008-0000-4C00-000003000000}"/>
            </a:ext>
          </a:extLst>
        </xdr:cNvPr>
        <xdr:cNvPicPr preferRelativeResize="0">
          <a:picLocks noChangeArrowheads="1"/>
        </xdr:cNvPicPr>
      </xdr:nvPicPr>
      <xdr:blipFill>
        <a:blip xmlns:r="http://schemas.openxmlformats.org/officeDocument/2006/relationships" r:embed="rId2" cstate="print"/>
        <a:srcRect/>
        <a:stretch>
          <a:fillRect/>
        </a:stretch>
      </xdr:blipFill>
      <xdr:spPr bwMode="auto">
        <a:xfrm>
          <a:off x="4295775" y="5629275"/>
          <a:ext cx="857250" cy="809625"/>
        </a:xfrm>
        <a:prstGeom prst="rect">
          <a:avLst/>
        </a:prstGeom>
        <a:noFill/>
        <a:ln w="9525">
          <a:noFill/>
          <a:miter lim="800000"/>
          <a:headEnd/>
          <a:tailEnd/>
        </a:ln>
      </xdr:spPr>
    </xdr:pic>
    <xdr:clientData/>
  </xdr:twoCellAnchor>
  <xdr:twoCellAnchor editAs="oneCell">
    <xdr:from>
      <xdr:col>3</xdr:col>
      <xdr:colOff>228600</xdr:colOff>
      <xdr:row>8</xdr:row>
      <xdr:rowOff>38100</xdr:rowOff>
    </xdr:from>
    <xdr:to>
      <xdr:col>3</xdr:col>
      <xdr:colOff>609600</xdr:colOff>
      <xdr:row>8</xdr:row>
      <xdr:rowOff>190500</xdr:rowOff>
    </xdr:to>
    <xdr:pic>
      <xdr:nvPicPr>
        <xdr:cNvPr id="4" name="Picture 12" descr="S554100001">
          <a:extLst>
            <a:ext uri="{FF2B5EF4-FFF2-40B4-BE49-F238E27FC236}">
              <a16:creationId xmlns:a16="http://schemas.microsoft.com/office/drawing/2014/main" id="{00000000-0008-0000-4C00-000004000000}"/>
            </a:ext>
          </a:extLst>
        </xdr:cNvPr>
        <xdr:cNvPicPr preferRelativeResize="0">
          <a:picLocks noChangeArrowheads="1"/>
        </xdr:cNvPicPr>
      </xdr:nvPicPr>
      <xdr:blipFill>
        <a:blip xmlns:r="http://schemas.openxmlformats.org/officeDocument/2006/relationships" r:embed="rId3" cstate="print"/>
        <a:srcRect l="21410" t="16135" r="21942" b="14362"/>
        <a:stretch>
          <a:fillRect/>
        </a:stretch>
      </xdr:blipFill>
      <xdr:spPr bwMode="auto">
        <a:xfrm>
          <a:off x="4343400" y="6505575"/>
          <a:ext cx="762000" cy="809625"/>
        </a:xfrm>
        <a:prstGeom prst="rect">
          <a:avLst/>
        </a:prstGeom>
        <a:noFill/>
        <a:ln w="9525">
          <a:noFill/>
          <a:miter lim="800000"/>
          <a:headEnd/>
          <a:tailEnd/>
        </a:ln>
      </xdr:spPr>
    </xdr:pic>
    <xdr:clientData/>
  </xdr:twoCellAnchor>
  <xdr:twoCellAnchor editAs="oneCell">
    <xdr:from>
      <xdr:col>3</xdr:col>
      <xdr:colOff>228600</xdr:colOff>
      <xdr:row>9</xdr:row>
      <xdr:rowOff>47625</xdr:rowOff>
    </xdr:from>
    <xdr:to>
      <xdr:col>3</xdr:col>
      <xdr:colOff>609600</xdr:colOff>
      <xdr:row>9</xdr:row>
      <xdr:rowOff>190500</xdr:rowOff>
    </xdr:to>
    <xdr:pic>
      <xdr:nvPicPr>
        <xdr:cNvPr id="5" name="Picture 14" descr="S554100001">
          <a:extLst>
            <a:ext uri="{FF2B5EF4-FFF2-40B4-BE49-F238E27FC236}">
              <a16:creationId xmlns:a16="http://schemas.microsoft.com/office/drawing/2014/main" id="{00000000-0008-0000-4C00-000005000000}"/>
            </a:ext>
          </a:extLst>
        </xdr:cNvPr>
        <xdr:cNvPicPr preferRelativeResize="0">
          <a:picLocks noChangeArrowheads="1"/>
        </xdr:cNvPicPr>
      </xdr:nvPicPr>
      <xdr:blipFill>
        <a:blip xmlns:r="http://schemas.openxmlformats.org/officeDocument/2006/relationships" r:embed="rId4" cstate="print"/>
        <a:srcRect l="21011" t="16135" r="21011" b="14185"/>
        <a:stretch>
          <a:fillRect/>
        </a:stretch>
      </xdr:blipFill>
      <xdr:spPr bwMode="auto">
        <a:xfrm>
          <a:off x="4343400" y="7391400"/>
          <a:ext cx="742950" cy="819150"/>
        </a:xfrm>
        <a:prstGeom prst="rect">
          <a:avLst/>
        </a:prstGeom>
        <a:noFill/>
        <a:ln w="9525">
          <a:noFill/>
          <a:miter lim="800000"/>
          <a:headEnd/>
          <a:tailEnd/>
        </a:ln>
      </xdr:spPr>
    </xdr:pic>
    <xdr:clientData/>
  </xdr:twoCellAnchor>
  <xdr:twoCellAnchor editAs="oneCell">
    <xdr:from>
      <xdr:col>3</xdr:col>
      <xdr:colOff>190500</xdr:colOff>
      <xdr:row>11</xdr:row>
      <xdr:rowOff>66675</xdr:rowOff>
    </xdr:from>
    <xdr:to>
      <xdr:col>3</xdr:col>
      <xdr:colOff>609600</xdr:colOff>
      <xdr:row>11</xdr:row>
      <xdr:rowOff>190500</xdr:rowOff>
    </xdr:to>
    <xdr:pic>
      <xdr:nvPicPr>
        <xdr:cNvPr id="6" name="Picture 17" descr="S441100001">
          <a:extLst>
            <a:ext uri="{FF2B5EF4-FFF2-40B4-BE49-F238E27FC236}">
              <a16:creationId xmlns:a16="http://schemas.microsoft.com/office/drawing/2014/main" id="{00000000-0008-0000-4C00-000006000000}"/>
            </a:ext>
          </a:extLst>
        </xdr:cNvPr>
        <xdr:cNvPicPr preferRelativeResize="0">
          <a:picLocks noChangeArrowheads="1"/>
        </xdr:cNvPicPr>
      </xdr:nvPicPr>
      <xdr:blipFill>
        <a:blip xmlns:r="http://schemas.openxmlformats.org/officeDocument/2006/relationships" r:embed="rId5" cstate="print"/>
        <a:srcRect l="14362" t="25887" r="28325" b="33865"/>
        <a:stretch>
          <a:fillRect/>
        </a:stretch>
      </xdr:blipFill>
      <xdr:spPr bwMode="auto">
        <a:xfrm>
          <a:off x="4305300" y="9163050"/>
          <a:ext cx="933450" cy="609600"/>
        </a:xfrm>
        <a:prstGeom prst="rect">
          <a:avLst/>
        </a:prstGeom>
        <a:noFill/>
        <a:ln w="9525">
          <a:noFill/>
          <a:miter lim="800000"/>
          <a:headEnd/>
          <a:tailEnd/>
        </a:ln>
      </xdr:spPr>
    </xdr:pic>
    <xdr:clientData/>
  </xdr:twoCellAnchor>
  <xdr:twoCellAnchor editAs="oneCell">
    <xdr:from>
      <xdr:col>3</xdr:col>
      <xdr:colOff>209550</xdr:colOff>
      <xdr:row>12</xdr:row>
      <xdr:rowOff>95250</xdr:rowOff>
    </xdr:from>
    <xdr:to>
      <xdr:col>3</xdr:col>
      <xdr:colOff>609600</xdr:colOff>
      <xdr:row>12</xdr:row>
      <xdr:rowOff>190500</xdr:rowOff>
    </xdr:to>
    <xdr:pic>
      <xdr:nvPicPr>
        <xdr:cNvPr id="7" name="Picture 18" descr="S441100001">
          <a:extLst>
            <a:ext uri="{FF2B5EF4-FFF2-40B4-BE49-F238E27FC236}">
              <a16:creationId xmlns:a16="http://schemas.microsoft.com/office/drawing/2014/main" id="{00000000-0008-0000-4C00-000007000000}"/>
            </a:ext>
          </a:extLst>
        </xdr:cNvPr>
        <xdr:cNvPicPr preferRelativeResize="0">
          <a:picLocks noChangeArrowheads="1"/>
        </xdr:cNvPicPr>
      </xdr:nvPicPr>
      <xdr:blipFill>
        <a:blip xmlns:r="http://schemas.openxmlformats.org/officeDocument/2006/relationships" r:embed="rId6" cstate="print"/>
        <a:srcRect l="15027" t="29433" r="24867" b="33688"/>
        <a:stretch>
          <a:fillRect/>
        </a:stretch>
      </xdr:blipFill>
      <xdr:spPr bwMode="auto">
        <a:xfrm>
          <a:off x="4324350" y="10067925"/>
          <a:ext cx="895350" cy="628650"/>
        </a:xfrm>
        <a:prstGeom prst="rect">
          <a:avLst/>
        </a:prstGeom>
        <a:noFill/>
        <a:ln w="9525">
          <a:noFill/>
          <a:miter lim="800000"/>
          <a:headEnd/>
          <a:tailEnd/>
        </a:ln>
      </xdr:spPr>
    </xdr:pic>
    <xdr:clientData/>
  </xdr:twoCellAnchor>
  <xdr:twoCellAnchor editAs="oneCell">
    <xdr:from>
      <xdr:col>3</xdr:col>
      <xdr:colOff>190500</xdr:colOff>
      <xdr:row>13</xdr:row>
      <xdr:rowOff>47625</xdr:rowOff>
    </xdr:from>
    <xdr:to>
      <xdr:col>3</xdr:col>
      <xdr:colOff>609600</xdr:colOff>
      <xdr:row>13</xdr:row>
      <xdr:rowOff>190500</xdr:rowOff>
    </xdr:to>
    <xdr:pic>
      <xdr:nvPicPr>
        <xdr:cNvPr id="8" name="Picture 19" descr="S533100018">
          <a:extLst>
            <a:ext uri="{FF2B5EF4-FFF2-40B4-BE49-F238E27FC236}">
              <a16:creationId xmlns:a16="http://schemas.microsoft.com/office/drawing/2014/main" id="{00000000-0008-0000-4C00-000008000000}"/>
            </a:ext>
          </a:extLst>
        </xdr:cNvPr>
        <xdr:cNvPicPr preferRelativeResize="0">
          <a:picLocks noChangeArrowheads="1"/>
        </xdr:cNvPicPr>
      </xdr:nvPicPr>
      <xdr:blipFill>
        <a:blip xmlns:r="http://schemas.openxmlformats.org/officeDocument/2006/relationships" r:embed="rId7" cstate="print"/>
        <a:srcRect/>
        <a:stretch>
          <a:fillRect/>
        </a:stretch>
      </xdr:blipFill>
      <xdr:spPr bwMode="auto">
        <a:xfrm>
          <a:off x="4305300" y="10896600"/>
          <a:ext cx="885825" cy="800100"/>
        </a:xfrm>
        <a:prstGeom prst="rect">
          <a:avLst/>
        </a:prstGeom>
        <a:noFill/>
        <a:ln w="9525">
          <a:noFill/>
          <a:miter lim="800000"/>
          <a:headEnd/>
          <a:tailEnd/>
        </a:ln>
      </xdr:spPr>
    </xdr:pic>
    <xdr:clientData/>
  </xdr:twoCellAnchor>
  <xdr:twoCellAnchor editAs="oneCell">
    <xdr:from>
      <xdr:col>3</xdr:col>
      <xdr:colOff>161925</xdr:colOff>
      <xdr:row>14</xdr:row>
      <xdr:rowOff>76200</xdr:rowOff>
    </xdr:from>
    <xdr:to>
      <xdr:col>3</xdr:col>
      <xdr:colOff>609600</xdr:colOff>
      <xdr:row>14</xdr:row>
      <xdr:rowOff>190500</xdr:rowOff>
    </xdr:to>
    <xdr:pic>
      <xdr:nvPicPr>
        <xdr:cNvPr id="9" name="Picture 20" descr="S414100030">
          <a:extLst>
            <a:ext uri="{FF2B5EF4-FFF2-40B4-BE49-F238E27FC236}">
              <a16:creationId xmlns:a16="http://schemas.microsoft.com/office/drawing/2014/main" id="{00000000-0008-0000-4C00-000009000000}"/>
            </a:ext>
          </a:extLst>
        </xdr:cNvPr>
        <xdr:cNvPicPr preferRelativeResize="0">
          <a:picLocks noChangeArrowheads="1"/>
        </xdr:cNvPicPr>
      </xdr:nvPicPr>
      <xdr:blipFill>
        <a:blip xmlns:r="http://schemas.openxmlformats.org/officeDocument/2006/relationships" r:embed="rId8" cstate="print"/>
        <a:srcRect/>
        <a:stretch>
          <a:fillRect/>
        </a:stretch>
      </xdr:blipFill>
      <xdr:spPr bwMode="auto">
        <a:xfrm>
          <a:off x="4276725" y="11801475"/>
          <a:ext cx="895350" cy="723900"/>
        </a:xfrm>
        <a:prstGeom prst="rect">
          <a:avLst/>
        </a:prstGeom>
        <a:noFill/>
        <a:ln w="9525">
          <a:noFill/>
          <a:miter lim="800000"/>
          <a:headEnd/>
          <a:tailEnd/>
        </a:ln>
      </xdr:spPr>
    </xdr:pic>
    <xdr:clientData/>
  </xdr:twoCellAnchor>
  <xdr:twoCellAnchor editAs="oneCell">
    <xdr:from>
      <xdr:col>3</xdr:col>
      <xdr:colOff>200025</xdr:colOff>
      <xdr:row>15</xdr:row>
      <xdr:rowOff>66675</xdr:rowOff>
    </xdr:from>
    <xdr:to>
      <xdr:col>3</xdr:col>
      <xdr:colOff>609600</xdr:colOff>
      <xdr:row>15</xdr:row>
      <xdr:rowOff>190500</xdr:rowOff>
    </xdr:to>
    <xdr:pic>
      <xdr:nvPicPr>
        <xdr:cNvPr id="10" name="Picture 21" descr="S471100002">
          <a:extLst>
            <a:ext uri="{FF2B5EF4-FFF2-40B4-BE49-F238E27FC236}">
              <a16:creationId xmlns:a16="http://schemas.microsoft.com/office/drawing/2014/main" id="{00000000-0008-0000-4C00-00000A000000}"/>
            </a:ext>
          </a:extLst>
        </xdr:cNvPr>
        <xdr:cNvPicPr preferRelativeResize="0">
          <a:picLocks noChangeArrowheads="1"/>
        </xdr:cNvPicPr>
      </xdr:nvPicPr>
      <xdr:blipFill>
        <a:blip xmlns:r="http://schemas.openxmlformats.org/officeDocument/2006/relationships" r:embed="rId9" cstate="print"/>
        <a:srcRect l="18352" t="6029" r="16888" b="6915"/>
        <a:stretch>
          <a:fillRect/>
        </a:stretch>
      </xdr:blipFill>
      <xdr:spPr bwMode="auto">
        <a:xfrm>
          <a:off x="4314825" y="12668250"/>
          <a:ext cx="857250" cy="781050"/>
        </a:xfrm>
        <a:prstGeom prst="rect">
          <a:avLst/>
        </a:prstGeom>
        <a:noFill/>
        <a:ln w="9525">
          <a:noFill/>
          <a:miter lim="800000"/>
          <a:headEnd/>
          <a:tailEnd/>
        </a:ln>
      </xdr:spPr>
    </xdr:pic>
    <xdr:clientData/>
  </xdr:twoCellAnchor>
  <xdr:twoCellAnchor editAs="oneCell">
    <xdr:from>
      <xdr:col>3</xdr:col>
      <xdr:colOff>190500</xdr:colOff>
      <xdr:row>16</xdr:row>
      <xdr:rowOff>66675</xdr:rowOff>
    </xdr:from>
    <xdr:to>
      <xdr:col>3</xdr:col>
      <xdr:colOff>609600</xdr:colOff>
      <xdr:row>16</xdr:row>
      <xdr:rowOff>190500</xdr:rowOff>
    </xdr:to>
    <xdr:pic>
      <xdr:nvPicPr>
        <xdr:cNvPr id="11" name="Picture 22" descr="S471100002">
          <a:extLst>
            <a:ext uri="{FF2B5EF4-FFF2-40B4-BE49-F238E27FC236}">
              <a16:creationId xmlns:a16="http://schemas.microsoft.com/office/drawing/2014/main" id="{00000000-0008-0000-4C00-00000B000000}"/>
            </a:ext>
          </a:extLst>
        </xdr:cNvPr>
        <xdr:cNvPicPr preferRelativeResize="0">
          <a:picLocks noChangeArrowheads="1"/>
        </xdr:cNvPicPr>
      </xdr:nvPicPr>
      <xdr:blipFill>
        <a:blip xmlns:r="http://schemas.openxmlformats.org/officeDocument/2006/relationships" r:embed="rId10" cstate="print"/>
        <a:srcRect l="18484" t="6560" r="18085" b="7446"/>
        <a:stretch>
          <a:fillRect/>
        </a:stretch>
      </xdr:blipFill>
      <xdr:spPr bwMode="auto">
        <a:xfrm>
          <a:off x="4305300" y="13544550"/>
          <a:ext cx="866775" cy="781050"/>
        </a:xfrm>
        <a:prstGeom prst="rect">
          <a:avLst/>
        </a:prstGeom>
        <a:noFill/>
        <a:ln w="9525">
          <a:noFill/>
          <a:miter lim="800000"/>
          <a:headEnd/>
          <a:tailEnd/>
        </a:ln>
      </xdr:spPr>
    </xdr:pic>
    <xdr:clientData/>
  </xdr:twoCellAnchor>
  <xdr:twoCellAnchor editAs="oneCell">
    <xdr:from>
      <xdr:col>3</xdr:col>
      <xdr:colOff>76200</xdr:colOff>
      <xdr:row>17</xdr:row>
      <xdr:rowOff>238125</xdr:rowOff>
    </xdr:from>
    <xdr:to>
      <xdr:col>3</xdr:col>
      <xdr:colOff>609600</xdr:colOff>
      <xdr:row>17</xdr:row>
      <xdr:rowOff>238125</xdr:rowOff>
    </xdr:to>
    <xdr:pic>
      <xdr:nvPicPr>
        <xdr:cNvPr id="12" name="Picture 24" descr="S331100001">
          <a:extLst>
            <a:ext uri="{FF2B5EF4-FFF2-40B4-BE49-F238E27FC236}">
              <a16:creationId xmlns:a16="http://schemas.microsoft.com/office/drawing/2014/main" id="{00000000-0008-0000-4C00-00000C000000}"/>
            </a:ext>
          </a:extLst>
        </xdr:cNvPr>
        <xdr:cNvPicPr preferRelativeResize="0">
          <a:picLocks noChangeArrowheads="1"/>
        </xdr:cNvPicPr>
      </xdr:nvPicPr>
      <xdr:blipFill>
        <a:blip xmlns:r="http://schemas.openxmlformats.org/officeDocument/2006/relationships" r:embed="rId11"/>
        <a:srcRect l="3590" t="26950" r="11037" b="25887"/>
        <a:stretch>
          <a:fillRect/>
        </a:stretch>
      </xdr:blipFill>
      <xdr:spPr bwMode="auto">
        <a:xfrm>
          <a:off x="4191000" y="14592300"/>
          <a:ext cx="1085850" cy="438150"/>
        </a:xfrm>
        <a:prstGeom prst="rect">
          <a:avLst/>
        </a:prstGeom>
        <a:noFill/>
        <a:ln w="9525">
          <a:noFill/>
          <a:miter lim="800000"/>
          <a:headEnd/>
          <a:tailEnd/>
        </a:ln>
      </xdr:spPr>
    </xdr:pic>
    <xdr:clientData/>
  </xdr:twoCellAnchor>
  <xdr:twoCellAnchor editAs="oneCell">
    <xdr:from>
      <xdr:col>3</xdr:col>
      <xdr:colOff>66675</xdr:colOff>
      <xdr:row>18</xdr:row>
      <xdr:rowOff>190500</xdr:rowOff>
    </xdr:from>
    <xdr:to>
      <xdr:col>3</xdr:col>
      <xdr:colOff>609600</xdr:colOff>
      <xdr:row>18</xdr:row>
      <xdr:rowOff>190500</xdr:rowOff>
    </xdr:to>
    <xdr:pic>
      <xdr:nvPicPr>
        <xdr:cNvPr id="13" name="Picture 25" descr="S331100001">
          <a:extLst>
            <a:ext uri="{FF2B5EF4-FFF2-40B4-BE49-F238E27FC236}">
              <a16:creationId xmlns:a16="http://schemas.microsoft.com/office/drawing/2014/main" id="{00000000-0008-0000-4C00-00000D000000}"/>
            </a:ext>
          </a:extLst>
        </xdr:cNvPr>
        <xdr:cNvPicPr preferRelativeResize="0">
          <a:picLocks noChangeArrowheads="1"/>
        </xdr:cNvPicPr>
      </xdr:nvPicPr>
      <xdr:blipFill>
        <a:blip xmlns:r="http://schemas.openxmlformats.org/officeDocument/2006/relationships" r:embed="rId11"/>
        <a:srcRect l="3325" t="28546" r="11302" b="27127"/>
        <a:stretch>
          <a:fillRect/>
        </a:stretch>
      </xdr:blipFill>
      <xdr:spPr bwMode="auto">
        <a:xfrm>
          <a:off x="4181475" y="15420975"/>
          <a:ext cx="1143000" cy="504825"/>
        </a:xfrm>
        <a:prstGeom prst="rect">
          <a:avLst/>
        </a:prstGeom>
        <a:noFill/>
        <a:ln w="9525">
          <a:noFill/>
          <a:miter lim="800000"/>
          <a:headEnd/>
          <a:tailEnd/>
        </a:ln>
      </xdr:spPr>
    </xdr:pic>
    <xdr:clientData/>
  </xdr:twoCellAnchor>
  <xdr:twoCellAnchor editAs="oneCell">
    <xdr:from>
      <xdr:col>3</xdr:col>
      <xdr:colOff>114300</xdr:colOff>
      <xdr:row>19</xdr:row>
      <xdr:rowOff>238125</xdr:rowOff>
    </xdr:from>
    <xdr:to>
      <xdr:col>3</xdr:col>
      <xdr:colOff>609600</xdr:colOff>
      <xdr:row>19</xdr:row>
      <xdr:rowOff>238125</xdr:rowOff>
    </xdr:to>
    <xdr:pic>
      <xdr:nvPicPr>
        <xdr:cNvPr id="14" name="Picture 26" descr="S181100002">
          <a:extLst>
            <a:ext uri="{FF2B5EF4-FFF2-40B4-BE49-F238E27FC236}">
              <a16:creationId xmlns:a16="http://schemas.microsoft.com/office/drawing/2014/main" id="{00000000-0008-0000-4C00-00000E000000}"/>
            </a:ext>
          </a:extLst>
        </xdr:cNvPr>
        <xdr:cNvPicPr preferRelativeResize="0">
          <a:picLocks noChangeArrowheads="1"/>
        </xdr:cNvPicPr>
      </xdr:nvPicPr>
      <xdr:blipFill>
        <a:blip xmlns:r="http://schemas.openxmlformats.org/officeDocument/2006/relationships" r:embed="rId12"/>
        <a:srcRect l="11835" t="20567" r="20877" b="28369"/>
        <a:stretch>
          <a:fillRect/>
        </a:stretch>
      </xdr:blipFill>
      <xdr:spPr bwMode="auto">
        <a:xfrm>
          <a:off x="4229100" y="16344900"/>
          <a:ext cx="1047750" cy="438150"/>
        </a:xfrm>
        <a:prstGeom prst="rect">
          <a:avLst/>
        </a:prstGeom>
        <a:noFill/>
        <a:ln w="9525">
          <a:noFill/>
          <a:miter lim="800000"/>
          <a:headEnd/>
          <a:tailEnd/>
        </a:ln>
      </xdr:spPr>
    </xdr:pic>
    <xdr:clientData/>
  </xdr:twoCellAnchor>
  <xdr:twoCellAnchor editAs="oneCell">
    <xdr:from>
      <xdr:col>3</xdr:col>
      <xdr:colOff>114300</xdr:colOff>
      <xdr:row>20</xdr:row>
      <xdr:rowOff>209550</xdr:rowOff>
    </xdr:from>
    <xdr:to>
      <xdr:col>3</xdr:col>
      <xdr:colOff>609600</xdr:colOff>
      <xdr:row>20</xdr:row>
      <xdr:rowOff>209550</xdr:rowOff>
    </xdr:to>
    <xdr:pic>
      <xdr:nvPicPr>
        <xdr:cNvPr id="15" name="Picture 27" descr="S181100002">
          <a:extLst>
            <a:ext uri="{FF2B5EF4-FFF2-40B4-BE49-F238E27FC236}">
              <a16:creationId xmlns:a16="http://schemas.microsoft.com/office/drawing/2014/main" id="{00000000-0008-0000-4C00-00000F000000}"/>
            </a:ext>
          </a:extLst>
        </xdr:cNvPr>
        <xdr:cNvPicPr preferRelativeResize="0">
          <a:picLocks noChangeArrowheads="1"/>
        </xdr:cNvPicPr>
      </xdr:nvPicPr>
      <xdr:blipFill>
        <a:blip xmlns:r="http://schemas.openxmlformats.org/officeDocument/2006/relationships" r:embed="rId12"/>
        <a:srcRect l="11835" t="18794" r="22340" b="28014"/>
        <a:stretch>
          <a:fillRect/>
        </a:stretch>
      </xdr:blipFill>
      <xdr:spPr bwMode="auto">
        <a:xfrm>
          <a:off x="4229100" y="17192625"/>
          <a:ext cx="1047750" cy="485775"/>
        </a:xfrm>
        <a:prstGeom prst="rect">
          <a:avLst/>
        </a:prstGeom>
        <a:noFill/>
        <a:ln w="9525">
          <a:noFill/>
          <a:miter lim="800000"/>
          <a:headEnd/>
          <a:tailEnd/>
        </a:ln>
      </xdr:spPr>
    </xdr:pic>
    <xdr:clientData/>
  </xdr:twoCellAnchor>
  <xdr:twoCellAnchor editAs="oneCell">
    <xdr:from>
      <xdr:col>3</xdr:col>
      <xdr:colOff>95250</xdr:colOff>
      <xdr:row>21</xdr:row>
      <xdr:rowOff>209550</xdr:rowOff>
    </xdr:from>
    <xdr:to>
      <xdr:col>3</xdr:col>
      <xdr:colOff>609600</xdr:colOff>
      <xdr:row>21</xdr:row>
      <xdr:rowOff>209550</xdr:rowOff>
    </xdr:to>
    <xdr:pic>
      <xdr:nvPicPr>
        <xdr:cNvPr id="16" name="Picture 28" descr="S181100002">
          <a:extLst>
            <a:ext uri="{FF2B5EF4-FFF2-40B4-BE49-F238E27FC236}">
              <a16:creationId xmlns:a16="http://schemas.microsoft.com/office/drawing/2014/main" id="{00000000-0008-0000-4C00-000010000000}"/>
            </a:ext>
          </a:extLst>
        </xdr:cNvPr>
        <xdr:cNvPicPr preferRelativeResize="0">
          <a:picLocks noChangeArrowheads="1"/>
        </xdr:cNvPicPr>
      </xdr:nvPicPr>
      <xdr:blipFill>
        <a:blip xmlns:r="http://schemas.openxmlformats.org/officeDocument/2006/relationships" r:embed="rId12"/>
        <a:srcRect l="11835" t="18794" r="22340" b="28014"/>
        <a:stretch>
          <a:fillRect/>
        </a:stretch>
      </xdr:blipFill>
      <xdr:spPr bwMode="auto">
        <a:xfrm>
          <a:off x="4210050" y="18068925"/>
          <a:ext cx="1047750" cy="485775"/>
        </a:xfrm>
        <a:prstGeom prst="rect">
          <a:avLst/>
        </a:prstGeom>
        <a:noFill/>
        <a:ln w="9525">
          <a:noFill/>
          <a:miter lim="800000"/>
          <a:headEnd/>
          <a:tailEnd/>
        </a:ln>
      </xdr:spPr>
    </xdr:pic>
    <xdr:clientData/>
  </xdr:twoCellAnchor>
  <xdr:twoCellAnchor editAs="oneCell">
    <xdr:from>
      <xdr:col>3</xdr:col>
      <xdr:colOff>266700</xdr:colOff>
      <xdr:row>22</xdr:row>
      <xdr:rowOff>47625</xdr:rowOff>
    </xdr:from>
    <xdr:to>
      <xdr:col>3</xdr:col>
      <xdr:colOff>609600</xdr:colOff>
      <xdr:row>22</xdr:row>
      <xdr:rowOff>190500</xdr:rowOff>
    </xdr:to>
    <xdr:pic>
      <xdr:nvPicPr>
        <xdr:cNvPr id="17" name="Picture 29" descr="S141100001">
          <a:extLst>
            <a:ext uri="{FF2B5EF4-FFF2-40B4-BE49-F238E27FC236}">
              <a16:creationId xmlns:a16="http://schemas.microsoft.com/office/drawing/2014/main" id="{00000000-0008-0000-4C00-000011000000}"/>
            </a:ext>
          </a:extLst>
        </xdr:cNvPr>
        <xdr:cNvPicPr preferRelativeResize="0">
          <a:picLocks noChangeArrowheads="1"/>
        </xdr:cNvPicPr>
      </xdr:nvPicPr>
      <xdr:blipFill>
        <a:blip xmlns:r="http://schemas.openxmlformats.org/officeDocument/2006/relationships" r:embed="rId13" cstate="print"/>
        <a:srcRect/>
        <a:stretch>
          <a:fillRect/>
        </a:stretch>
      </xdr:blipFill>
      <xdr:spPr bwMode="auto">
        <a:xfrm>
          <a:off x="4381500" y="18783300"/>
          <a:ext cx="752475" cy="819150"/>
        </a:xfrm>
        <a:prstGeom prst="rect">
          <a:avLst/>
        </a:prstGeom>
        <a:noFill/>
        <a:ln w="9525">
          <a:noFill/>
          <a:miter lim="800000"/>
          <a:headEnd/>
          <a:tailEnd/>
        </a:ln>
      </xdr:spPr>
    </xdr:pic>
    <xdr:clientData/>
  </xdr:twoCellAnchor>
  <xdr:twoCellAnchor editAs="oneCell">
    <xdr:from>
      <xdr:col>3</xdr:col>
      <xdr:colOff>114300</xdr:colOff>
      <xdr:row>24</xdr:row>
      <xdr:rowOff>57150</xdr:rowOff>
    </xdr:from>
    <xdr:to>
      <xdr:col>3</xdr:col>
      <xdr:colOff>609600</xdr:colOff>
      <xdr:row>24</xdr:row>
      <xdr:rowOff>190500</xdr:rowOff>
    </xdr:to>
    <xdr:pic>
      <xdr:nvPicPr>
        <xdr:cNvPr id="18" name="Picture 30" descr="S221100001">
          <a:extLst>
            <a:ext uri="{FF2B5EF4-FFF2-40B4-BE49-F238E27FC236}">
              <a16:creationId xmlns:a16="http://schemas.microsoft.com/office/drawing/2014/main" id="{00000000-0008-0000-4C00-000012000000}"/>
            </a:ext>
          </a:extLst>
        </xdr:cNvPr>
        <xdr:cNvPicPr preferRelativeResize="0">
          <a:picLocks noChangeArrowheads="1"/>
        </xdr:cNvPicPr>
      </xdr:nvPicPr>
      <xdr:blipFill>
        <a:blip xmlns:r="http://schemas.openxmlformats.org/officeDocument/2006/relationships" r:embed="rId14" cstate="print"/>
        <a:srcRect/>
        <a:stretch>
          <a:fillRect/>
        </a:stretch>
      </xdr:blipFill>
      <xdr:spPr bwMode="auto">
        <a:xfrm>
          <a:off x="4229100" y="20545425"/>
          <a:ext cx="1009650" cy="771525"/>
        </a:xfrm>
        <a:prstGeom prst="rect">
          <a:avLst/>
        </a:prstGeom>
        <a:noFill/>
        <a:ln w="9525">
          <a:noFill/>
          <a:miter lim="800000"/>
          <a:headEnd/>
          <a:tailEnd/>
        </a:ln>
      </xdr:spPr>
    </xdr:pic>
    <xdr:clientData/>
  </xdr:twoCellAnchor>
  <xdr:twoCellAnchor editAs="oneCell">
    <xdr:from>
      <xdr:col>3</xdr:col>
      <xdr:colOff>190500</xdr:colOff>
      <xdr:row>25</xdr:row>
      <xdr:rowOff>47625</xdr:rowOff>
    </xdr:from>
    <xdr:to>
      <xdr:col>3</xdr:col>
      <xdr:colOff>609600</xdr:colOff>
      <xdr:row>25</xdr:row>
      <xdr:rowOff>190500</xdr:rowOff>
    </xdr:to>
    <xdr:pic>
      <xdr:nvPicPr>
        <xdr:cNvPr id="19" name="Picture 33" descr="S554100004">
          <a:extLst>
            <a:ext uri="{FF2B5EF4-FFF2-40B4-BE49-F238E27FC236}">
              <a16:creationId xmlns:a16="http://schemas.microsoft.com/office/drawing/2014/main" id="{00000000-0008-0000-4C00-000013000000}"/>
            </a:ext>
          </a:extLst>
        </xdr:cNvPr>
        <xdr:cNvPicPr preferRelativeResize="0">
          <a:picLocks noChangeArrowheads="1"/>
        </xdr:cNvPicPr>
      </xdr:nvPicPr>
      <xdr:blipFill>
        <a:blip xmlns:r="http://schemas.openxmlformats.org/officeDocument/2006/relationships" r:embed="rId15" cstate="print"/>
        <a:srcRect/>
        <a:stretch>
          <a:fillRect/>
        </a:stretch>
      </xdr:blipFill>
      <xdr:spPr bwMode="auto">
        <a:xfrm>
          <a:off x="4305300" y="21412200"/>
          <a:ext cx="885825" cy="733425"/>
        </a:xfrm>
        <a:prstGeom prst="rect">
          <a:avLst/>
        </a:prstGeom>
        <a:noFill/>
        <a:ln w="9525">
          <a:noFill/>
          <a:miter lim="800000"/>
          <a:headEnd/>
          <a:tailEnd/>
        </a:ln>
      </xdr:spPr>
    </xdr:pic>
    <xdr:clientData/>
  </xdr:twoCellAnchor>
  <xdr:twoCellAnchor editAs="oneCell">
    <xdr:from>
      <xdr:col>3</xdr:col>
      <xdr:colOff>76200</xdr:colOff>
      <xdr:row>26</xdr:row>
      <xdr:rowOff>114300</xdr:rowOff>
    </xdr:from>
    <xdr:to>
      <xdr:col>3</xdr:col>
      <xdr:colOff>609600</xdr:colOff>
      <xdr:row>26</xdr:row>
      <xdr:rowOff>190500</xdr:rowOff>
    </xdr:to>
    <xdr:pic>
      <xdr:nvPicPr>
        <xdr:cNvPr id="20" name="Picture 34" descr="S314100001">
          <a:extLst>
            <a:ext uri="{FF2B5EF4-FFF2-40B4-BE49-F238E27FC236}">
              <a16:creationId xmlns:a16="http://schemas.microsoft.com/office/drawing/2014/main" id="{00000000-0008-0000-4C00-000014000000}"/>
            </a:ext>
          </a:extLst>
        </xdr:cNvPr>
        <xdr:cNvPicPr preferRelativeResize="0">
          <a:picLocks noChangeArrowheads="1"/>
        </xdr:cNvPicPr>
      </xdr:nvPicPr>
      <xdr:blipFill>
        <a:blip xmlns:r="http://schemas.openxmlformats.org/officeDocument/2006/relationships" r:embed="rId16" cstate="print"/>
        <a:srcRect/>
        <a:stretch>
          <a:fillRect/>
        </a:stretch>
      </xdr:blipFill>
      <xdr:spPr bwMode="auto">
        <a:xfrm>
          <a:off x="4191000" y="22355175"/>
          <a:ext cx="1028700" cy="609600"/>
        </a:xfrm>
        <a:prstGeom prst="rect">
          <a:avLst/>
        </a:prstGeom>
        <a:noFill/>
        <a:ln w="9525">
          <a:noFill/>
          <a:miter lim="800000"/>
          <a:headEnd/>
          <a:tailEnd/>
        </a:ln>
      </xdr:spPr>
    </xdr:pic>
    <xdr:clientData/>
  </xdr:twoCellAnchor>
  <xdr:twoCellAnchor editAs="oneCell">
    <xdr:from>
      <xdr:col>3</xdr:col>
      <xdr:colOff>219075</xdr:colOff>
      <xdr:row>31</xdr:row>
      <xdr:rowOff>171450</xdr:rowOff>
    </xdr:from>
    <xdr:to>
      <xdr:col>3</xdr:col>
      <xdr:colOff>609600</xdr:colOff>
      <xdr:row>31</xdr:row>
      <xdr:rowOff>190500</xdr:rowOff>
    </xdr:to>
    <xdr:pic>
      <xdr:nvPicPr>
        <xdr:cNvPr id="21" name="Picture 37" descr="H130160002">
          <a:extLst>
            <a:ext uri="{FF2B5EF4-FFF2-40B4-BE49-F238E27FC236}">
              <a16:creationId xmlns:a16="http://schemas.microsoft.com/office/drawing/2014/main" id="{00000000-0008-0000-4C00-000015000000}"/>
            </a:ext>
          </a:extLst>
        </xdr:cNvPr>
        <xdr:cNvPicPr preferRelativeResize="0">
          <a:picLocks noChangeArrowheads="1"/>
        </xdr:cNvPicPr>
      </xdr:nvPicPr>
      <xdr:blipFill>
        <a:blip xmlns:r="http://schemas.openxmlformats.org/officeDocument/2006/relationships" r:embed="rId17" cstate="print"/>
        <a:srcRect/>
        <a:stretch>
          <a:fillRect/>
        </a:stretch>
      </xdr:blipFill>
      <xdr:spPr bwMode="auto">
        <a:xfrm>
          <a:off x="4333875" y="26793825"/>
          <a:ext cx="885825" cy="571500"/>
        </a:xfrm>
        <a:prstGeom prst="rect">
          <a:avLst/>
        </a:prstGeom>
        <a:noFill/>
        <a:ln w="9525">
          <a:noFill/>
          <a:miter lim="800000"/>
          <a:headEnd/>
          <a:tailEnd/>
        </a:ln>
      </xdr:spPr>
    </xdr:pic>
    <xdr:clientData/>
  </xdr:twoCellAnchor>
  <xdr:twoCellAnchor editAs="oneCell">
    <xdr:from>
      <xdr:col>3</xdr:col>
      <xdr:colOff>190500</xdr:colOff>
      <xdr:row>32</xdr:row>
      <xdr:rowOff>76200</xdr:rowOff>
    </xdr:from>
    <xdr:to>
      <xdr:col>3</xdr:col>
      <xdr:colOff>609600</xdr:colOff>
      <xdr:row>32</xdr:row>
      <xdr:rowOff>190500</xdr:rowOff>
    </xdr:to>
    <xdr:pic>
      <xdr:nvPicPr>
        <xdr:cNvPr id="22" name="Picture 38" descr="H130160004">
          <a:extLst>
            <a:ext uri="{FF2B5EF4-FFF2-40B4-BE49-F238E27FC236}">
              <a16:creationId xmlns:a16="http://schemas.microsoft.com/office/drawing/2014/main" id="{00000000-0008-0000-4C00-000016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4305300" y="27574875"/>
          <a:ext cx="885825" cy="685800"/>
        </a:xfrm>
        <a:prstGeom prst="rect">
          <a:avLst/>
        </a:prstGeom>
        <a:noFill/>
        <a:ln w="9525">
          <a:noFill/>
          <a:miter lim="800000"/>
          <a:headEnd/>
          <a:tailEnd/>
        </a:ln>
      </xdr:spPr>
    </xdr:pic>
    <xdr:clientData/>
  </xdr:twoCellAnchor>
  <xdr:twoCellAnchor editAs="oneCell">
    <xdr:from>
      <xdr:col>3</xdr:col>
      <xdr:colOff>257175</xdr:colOff>
      <xdr:row>33</xdr:row>
      <xdr:rowOff>47625</xdr:rowOff>
    </xdr:from>
    <xdr:to>
      <xdr:col>3</xdr:col>
      <xdr:colOff>609600</xdr:colOff>
      <xdr:row>33</xdr:row>
      <xdr:rowOff>190500</xdr:rowOff>
    </xdr:to>
    <xdr:pic>
      <xdr:nvPicPr>
        <xdr:cNvPr id="23" name="Picture 39" descr="S543100012">
          <a:extLst>
            <a:ext uri="{FF2B5EF4-FFF2-40B4-BE49-F238E27FC236}">
              <a16:creationId xmlns:a16="http://schemas.microsoft.com/office/drawing/2014/main" id="{00000000-0008-0000-4C00-000017000000}"/>
            </a:ext>
          </a:extLst>
        </xdr:cNvPr>
        <xdr:cNvPicPr preferRelativeResize="0">
          <a:picLocks noChangeArrowheads="1"/>
        </xdr:cNvPicPr>
      </xdr:nvPicPr>
      <xdr:blipFill>
        <a:blip xmlns:r="http://schemas.openxmlformats.org/officeDocument/2006/relationships" r:embed="rId19" cstate="print"/>
        <a:srcRect/>
        <a:stretch>
          <a:fillRect/>
        </a:stretch>
      </xdr:blipFill>
      <xdr:spPr bwMode="auto">
        <a:xfrm>
          <a:off x="4371975" y="28422600"/>
          <a:ext cx="800100" cy="762000"/>
        </a:xfrm>
        <a:prstGeom prst="rect">
          <a:avLst/>
        </a:prstGeom>
        <a:noFill/>
        <a:ln w="9525">
          <a:noFill/>
          <a:miter lim="800000"/>
          <a:headEnd/>
          <a:tailEnd/>
        </a:ln>
      </xdr:spPr>
    </xdr:pic>
    <xdr:clientData/>
  </xdr:twoCellAnchor>
  <xdr:twoCellAnchor editAs="oneCell">
    <xdr:from>
      <xdr:col>3</xdr:col>
      <xdr:colOff>114300</xdr:colOff>
      <xdr:row>34</xdr:row>
      <xdr:rowOff>76200</xdr:rowOff>
    </xdr:from>
    <xdr:to>
      <xdr:col>3</xdr:col>
      <xdr:colOff>609600</xdr:colOff>
      <xdr:row>34</xdr:row>
      <xdr:rowOff>209550</xdr:rowOff>
    </xdr:to>
    <xdr:pic>
      <xdr:nvPicPr>
        <xdr:cNvPr id="24" name="Picture 40" descr="H160380001">
          <a:extLst>
            <a:ext uri="{FF2B5EF4-FFF2-40B4-BE49-F238E27FC236}">
              <a16:creationId xmlns:a16="http://schemas.microsoft.com/office/drawing/2014/main" id="{00000000-0008-0000-4C00-000018000000}"/>
            </a:ext>
          </a:extLst>
        </xdr:cNvPr>
        <xdr:cNvPicPr preferRelativeResize="0">
          <a:picLocks noChangeArrowheads="1"/>
        </xdr:cNvPicPr>
      </xdr:nvPicPr>
      <xdr:blipFill>
        <a:blip xmlns:r="http://schemas.openxmlformats.org/officeDocument/2006/relationships" r:embed="rId20" cstate="print"/>
        <a:srcRect/>
        <a:stretch>
          <a:fillRect/>
        </a:stretch>
      </xdr:blipFill>
      <xdr:spPr bwMode="auto">
        <a:xfrm>
          <a:off x="4229100" y="29327475"/>
          <a:ext cx="1066800" cy="819150"/>
        </a:xfrm>
        <a:prstGeom prst="rect">
          <a:avLst/>
        </a:prstGeom>
        <a:noFill/>
        <a:ln w="9525">
          <a:noFill/>
          <a:miter lim="800000"/>
          <a:headEnd/>
          <a:tailEnd/>
        </a:ln>
      </xdr:spPr>
    </xdr:pic>
    <xdr:clientData/>
  </xdr:twoCellAnchor>
  <xdr:twoCellAnchor editAs="oneCell">
    <xdr:from>
      <xdr:col>3</xdr:col>
      <xdr:colOff>104775</xdr:colOff>
      <xdr:row>36</xdr:row>
      <xdr:rowOff>66675</xdr:rowOff>
    </xdr:from>
    <xdr:to>
      <xdr:col>3</xdr:col>
      <xdr:colOff>609600</xdr:colOff>
      <xdr:row>36</xdr:row>
      <xdr:rowOff>190500</xdr:rowOff>
    </xdr:to>
    <xdr:pic>
      <xdr:nvPicPr>
        <xdr:cNvPr id="25" name="Picture 42" descr="S312100011">
          <a:extLst>
            <a:ext uri="{FF2B5EF4-FFF2-40B4-BE49-F238E27FC236}">
              <a16:creationId xmlns:a16="http://schemas.microsoft.com/office/drawing/2014/main" id="{00000000-0008-0000-4C00-000019000000}"/>
            </a:ext>
          </a:extLst>
        </xdr:cNvPr>
        <xdr:cNvPicPr preferRelativeResize="0">
          <a:picLocks noChangeArrowheads="1"/>
        </xdr:cNvPicPr>
      </xdr:nvPicPr>
      <xdr:blipFill>
        <a:blip xmlns:r="http://schemas.openxmlformats.org/officeDocument/2006/relationships" r:embed="rId21" cstate="print"/>
        <a:srcRect/>
        <a:stretch>
          <a:fillRect/>
        </a:stretch>
      </xdr:blipFill>
      <xdr:spPr bwMode="auto">
        <a:xfrm>
          <a:off x="4219575" y="31070550"/>
          <a:ext cx="1076325" cy="542925"/>
        </a:xfrm>
        <a:prstGeom prst="rect">
          <a:avLst/>
        </a:prstGeom>
        <a:noFill/>
        <a:ln w="9525">
          <a:noFill/>
          <a:miter lim="800000"/>
          <a:headEnd/>
          <a:tailEnd/>
        </a:ln>
      </xdr:spPr>
    </xdr:pic>
    <xdr:clientData/>
  </xdr:twoCellAnchor>
  <xdr:twoCellAnchor editAs="oneCell">
    <xdr:from>
      <xdr:col>3</xdr:col>
      <xdr:colOff>104775</xdr:colOff>
      <xdr:row>37</xdr:row>
      <xdr:rowOff>66675</xdr:rowOff>
    </xdr:from>
    <xdr:to>
      <xdr:col>3</xdr:col>
      <xdr:colOff>609600</xdr:colOff>
      <xdr:row>37</xdr:row>
      <xdr:rowOff>190500</xdr:rowOff>
    </xdr:to>
    <xdr:pic>
      <xdr:nvPicPr>
        <xdr:cNvPr id="26" name="Picture 43" descr="S111100003">
          <a:extLst>
            <a:ext uri="{FF2B5EF4-FFF2-40B4-BE49-F238E27FC236}">
              <a16:creationId xmlns:a16="http://schemas.microsoft.com/office/drawing/2014/main" id="{00000000-0008-0000-4C00-00001A000000}"/>
            </a:ext>
          </a:extLst>
        </xdr:cNvPr>
        <xdr:cNvPicPr preferRelativeResize="0">
          <a:picLocks noChangeArrowheads="1"/>
        </xdr:cNvPicPr>
      </xdr:nvPicPr>
      <xdr:blipFill>
        <a:blip xmlns:r="http://schemas.openxmlformats.org/officeDocument/2006/relationships" r:embed="rId22" cstate="print"/>
        <a:srcRect/>
        <a:stretch>
          <a:fillRect/>
        </a:stretch>
      </xdr:blipFill>
      <xdr:spPr bwMode="auto">
        <a:xfrm>
          <a:off x="4219575" y="31946850"/>
          <a:ext cx="1076325" cy="733425"/>
        </a:xfrm>
        <a:prstGeom prst="rect">
          <a:avLst/>
        </a:prstGeom>
        <a:noFill/>
        <a:ln w="9525">
          <a:noFill/>
          <a:miter lim="800000"/>
          <a:headEnd/>
          <a:tailEnd/>
        </a:ln>
      </xdr:spPr>
    </xdr:pic>
    <xdr:clientData/>
  </xdr:twoCellAnchor>
  <xdr:twoCellAnchor editAs="oneCell">
    <xdr:from>
      <xdr:col>3</xdr:col>
      <xdr:colOff>180975</xdr:colOff>
      <xdr:row>38</xdr:row>
      <xdr:rowOff>57150</xdr:rowOff>
    </xdr:from>
    <xdr:to>
      <xdr:col>3</xdr:col>
      <xdr:colOff>609600</xdr:colOff>
      <xdr:row>38</xdr:row>
      <xdr:rowOff>190500</xdr:rowOff>
    </xdr:to>
    <xdr:pic>
      <xdr:nvPicPr>
        <xdr:cNvPr id="27" name="Picture 44" descr="S271100004">
          <a:extLst>
            <a:ext uri="{FF2B5EF4-FFF2-40B4-BE49-F238E27FC236}">
              <a16:creationId xmlns:a16="http://schemas.microsoft.com/office/drawing/2014/main" id="{00000000-0008-0000-4C00-00001B000000}"/>
            </a:ext>
          </a:extLst>
        </xdr:cNvPr>
        <xdr:cNvPicPr preferRelativeResize="0">
          <a:picLocks noChangeArrowheads="1"/>
        </xdr:cNvPicPr>
      </xdr:nvPicPr>
      <xdr:blipFill>
        <a:blip xmlns:r="http://schemas.openxmlformats.org/officeDocument/2006/relationships" r:embed="rId23" cstate="print"/>
        <a:srcRect/>
        <a:stretch>
          <a:fillRect/>
        </a:stretch>
      </xdr:blipFill>
      <xdr:spPr bwMode="auto">
        <a:xfrm>
          <a:off x="4295775" y="32813625"/>
          <a:ext cx="895350" cy="723900"/>
        </a:xfrm>
        <a:prstGeom prst="rect">
          <a:avLst/>
        </a:prstGeom>
        <a:noFill/>
        <a:ln w="9525">
          <a:noFill/>
          <a:miter lim="800000"/>
          <a:headEnd/>
          <a:tailEnd/>
        </a:ln>
      </xdr:spPr>
    </xdr:pic>
    <xdr:clientData/>
  </xdr:twoCellAnchor>
  <xdr:twoCellAnchor editAs="oneCell">
    <xdr:from>
      <xdr:col>3</xdr:col>
      <xdr:colOff>304800</xdr:colOff>
      <xdr:row>39</xdr:row>
      <xdr:rowOff>47625</xdr:rowOff>
    </xdr:from>
    <xdr:to>
      <xdr:col>3</xdr:col>
      <xdr:colOff>609600</xdr:colOff>
      <xdr:row>39</xdr:row>
      <xdr:rowOff>190500</xdr:rowOff>
    </xdr:to>
    <xdr:pic>
      <xdr:nvPicPr>
        <xdr:cNvPr id="28" name="Picture 45" descr="S121100005">
          <a:extLst>
            <a:ext uri="{FF2B5EF4-FFF2-40B4-BE49-F238E27FC236}">
              <a16:creationId xmlns:a16="http://schemas.microsoft.com/office/drawing/2014/main" id="{00000000-0008-0000-4C00-00001C000000}"/>
            </a:ext>
          </a:extLst>
        </xdr:cNvPr>
        <xdr:cNvPicPr preferRelativeResize="0">
          <a:picLocks noChangeArrowheads="1"/>
        </xdr:cNvPicPr>
      </xdr:nvPicPr>
      <xdr:blipFill>
        <a:blip xmlns:r="http://schemas.openxmlformats.org/officeDocument/2006/relationships" r:embed="rId24" cstate="print"/>
        <a:srcRect/>
        <a:stretch>
          <a:fillRect/>
        </a:stretch>
      </xdr:blipFill>
      <xdr:spPr bwMode="auto">
        <a:xfrm>
          <a:off x="4419600" y="33680400"/>
          <a:ext cx="666750" cy="800100"/>
        </a:xfrm>
        <a:prstGeom prst="rect">
          <a:avLst/>
        </a:prstGeom>
        <a:noFill/>
        <a:ln w="9525">
          <a:noFill/>
          <a:miter lim="800000"/>
          <a:headEnd/>
          <a:tailEnd/>
        </a:ln>
      </xdr:spPr>
    </xdr:pic>
    <xdr:clientData/>
  </xdr:twoCellAnchor>
  <xdr:twoCellAnchor editAs="oneCell">
    <xdr:from>
      <xdr:col>3</xdr:col>
      <xdr:colOff>133350</xdr:colOff>
      <xdr:row>40</xdr:row>
      <xdr:rowOff>66675</xdr:rowOff>
    </xdr:from>
    <xdr:to>
      <xdr:col>3</xdr:col>
      <xdr:colOff>609600</xdr:colOff>
      <xdr:row>40</xdr:row>
      <xdr:rowOff>190500</xdr:rowOff>
    </xdr:to>
    <xdr:pic>
      <xdr:nvPicPr>
        <xdr:cNvPr id="29" name="Picture 47" descr="S261100001">
          <a:extLst>
            <a:ext uri="{FF2B5EF4-FFF2-40B4-BE49-F238E27FC236}">
              <a16:creationId xmlns:a16="http://schemas.microsoft.com/office/drawing/2014/main" id="{00000000-0008-0000-4C00-00001D000000}"/>
            </a:ext>
          </a:extLst>
        </xdr:cNvPr>
        <xdr:cNvPicPr preferRelativeResize="0">
          <a:picLocks noChangeArrowheads="1"/>
        </xdr:cNvPicPr>
      </xdr:nvPicPr>
      <xdr:blipFill>
        <a:blip xmlns:r="http://schemas.openxmlformats.org/officeDocument/2006/relationships" r:embed="rId25" cstate="print"/>
        <a:srcRect/>
        <a:stretch>
          <a:fillRect/>
        </a:stretch>
      </xdr:blipFill>
      <xdr:spPr bwMode="auto">
        <a:xfrm>
          <a:off x="4248150" y="34575750"/>
          <a:ext cx="971550" cy="781050"/>
        </a:xfrm>
        <a:prstGeom prst="rect">
          <a:avLst/>
        </a:prstGeom>
        <a:noFill/>
        <a:ln w="9525">
          <a:noFill/>
          <a:miter lim="800000"/>
          <a:headEnd/>
          <a:tailEnd/>
        </a:ln>
      </xdr:spPr>
    </xdr:pic>
    <xdr:clientData/>
  </xdr:twoCellAnchor>
  <xdr:twoCellAnchor editAs="oneCell">
    <xdr:from>
      <xdr:col>3</xdr:col>
      <xdr:colOff>66675</xdr:colOff>
      <xdr:row>3</xdr:row>
      <xdr:rowOff>66675</xdr:rowOff>
    </xdr:from>
    <xdr:to>
      <xdr:col>3</xdr:col>
      <xdr:colOff>609600</xdr:colOff>
      <xdr:row>3</xdr:row>
      <xdr:rowOff>190500</xdr:rowOff>
    </xdr:to>
    <xdr:pic>
      <xdr:nvPicPr>
        <xdr:cNvPr id="30" name="Picture 525">
          <a:extLst>
            <a:ext uri="{FF2B5EF4-FFF2-40B4-BE49-F238E27FC236}">
              <a16:creationId xmlns:a16="http://schemas.microsoft.com/office/drawing/2014/main" id="{00000000-0008-0000-4C00-00001E000000}"/>
            </a:ext>
          </a:extLst>
        </xdr:cNvPr>
        <xdr:cNvPicPr>
          <a:picLocks noChangeAspect="1" noChangeArrowheads="1"/>
        </xdr:cNvPicPr>
      </xdr:nvPicPr>
      <xdr:blipFill>
        <a:blip xmlns:r="http://schemas.openxmlformats.org/officeDocument/2006/relationships" r:embed="rId26" cstate="print"/>
        <a:srcRect/>
        <a:stretch>
          <a:fillRect/>
        </a:stretch>
      </xdr:blipFill>
      <xdr:spPr bwMode="auto">
        <a:xfrm>
          <a:off x="4181475" y="2152650"/>
          <a:ext cx="1143000" cy="762000"/>
        </a:xfrm>
        <a:prstGeom prst="rect">
          <a:avLst/>
        </a:prstGeom>
        <a:noFill/>
        <a:ln w="9525">
          <a:noFill/>
          <a:miter lim="800000"/>
          <a:headEnd/>
          <a:tailEnd/>
        </a:ln>
      </xdr:spPr>
    </xdr:pic>
    <xdr:clientData/>
  </xdr:twoCellAnchor>
  <xdr:twoCellAnchor editAs="oneCell">
    <xdr:from>
      <xdr:col>3</xdr:col>
      <xdr:colOff>47625</xdr:colOff>
      <xdr:row>4</xdr:row>
      <xdr:rowOff>47625</xdr:rowOff>
    </xdr:from>
    <xdr:to>
      <xdr:col>3</xdr:col>
      <xdr:colOff>609600</xdr:colOff>
      <xdr:row>4</xdr:row>
      <xdr:rowOff>190500</xdr:rowOff>
    </xdr:to>
    <xdr:pic>
      <xdr:nvPicPr>
        <xdr:cNvPr id="31" name="Picture 526">
          <a:extLst>
            <a:ext uri="{FF2B5EF4-FFF2-40B4-BE49-F238E27FC236}">
              <a16:creationId xmlns:a16="http://schemas.microsoft.com/office/drawing/2014/main" id="{00000000-0008-0000-4C00-00001F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4162425" y="3009900"/>
          <a:ext cx="1162050" cy="800100"/>
        </a:xfrm>
        <a:prstGeom prst="rect">
          <a:avLst/>
        </a:prstGeom>
        <a:noFill/>
        <a:ln w="9525">
          <a:noFill/>
          <a:miter lim="800000"/>
          <a:headEnd/>
          <a:tailEnd/>
        </a:ln>
      </xdr:spPr>
    </xdr:pic>
    <xdr:clientData/>
  </xdr:twoCellAnchor>
  <xdr:twoCellAnchor editAs="oneCell">
    <xdr:from>
      <xdr:col>3</xdr:col>
      <xdr:colOff>66675</xdr:colOff>
      <xdr:row>23</xdr:row>
      <xdr:rowOff>95250</xdr:rowOff>
    </xdr:from>
    <xdr:to>
      <xdr:col>3</xdr:col>
      <xdr:colOff>609600</xdr:colOff>
      <xdr:row>23</xdr:row>
      <xdr:rowOff>190500</xdr:rowOff>
    </xdr:to>
    <xdr:pic>
      <xdr:nvPicPr>
        <xdr:cNvPr id="32" name="Picture 536" descr="부자재-전자펌프10KG">
          <a:extLst>
            <a:ext uri="{FF2B5EF4-FFF2-40B4-BE49-F238E27FC236}">
              <a16:creationId xmlns:a16="http://schemas.microsoft.com/office/drawing/2014/main" id="{00000000-0008-0000-4C00-00002000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4181475" y="19707225"/>
          <a:ext cx="1143000" cy="733425"/>
        </a:xfrm>
        <a:prstGeom prst="rect">
          <a:avLst/>
        </a:prstGeom>
        <a:noFill/>
        <a:ln w="9525">
          <a:noFill/>
          <a:miter lim="800000"/>
          <a:headEnd/>
          <a:tailEnd/>
        </a:ln>
      </xdr:spPr>
    </xdr:pic>
    <xdr:clientData/>
  </xdr:twoCellAnchor>
  <xdr:twoCellAnchor editAs="oneCell">
    <xdr:from>
      <xdr:col>3</xdr:col>
      <xdr:colOff>114300</xdr:colOff>
      <xdr:row>6</xdr:row>
      <xdr:rowOff>47625</xdr:rowOff>
    </xdr:from>
    <xdr:to>
      <xdr:col>3</xdr:col>
      <xdr:colOff>609600</xdr:colOff>
      <xdr:row>6</xdr:row>
      <xdr:rowOff>190500</xdr:rowOff>
    </xdr:to>
    <xdr:pic>
      <xdr:nvPicPr>
        <xdr:cNvPr id="33" name="Picture 540" descr="소음기기둥ASSY">
          <a:extLst>
            <a:ext uri="{FF2B5EF4-FFF2-40B4-BE49-F238E27FC236}">
              <a16:creationId xmlns:a16="http://schemas.microsoft.com/office/drawing/2014/main" id="{00000000-0008-0000-4C00-000021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4229100" y="4762500"/>
          <a:ext cx="990600" cy="800100"/>
        </a:xfrm>
        <a:prstGeom prst="rect">
          <a:avLst/>
        </a:prstGeom>
        <a:noFill/>
        <a:ln w="9525">
          <a:noFill/>
          <a:miter lim="800000"/>
          <a:headEnd/>
          <a:tailEnd/>
        </a:ln>
      </xdr:spPr>
    </xdr:pic>
    <xdr:clientData/>
  </xdr:twoCellAnchor>
  <xdr:twoCellAnchor editAs="oneCell">
    <xdr:from>
      <xdr:col>3</xdr:col>
      <xdr:colOff>161925</xdr:colOff>
      <xdr:row>10</xdr:row>
      <xdr:rowOff>47625</xdr:rowOff>
    </xdr:from>
    <xdr:to>
      <xdr:col>3</xdr:col>
      <xdr:colOff>609600</xdr:colOff>
      <xdr:row>10</xdr:row>
      <xdr:rowOff>190500</xdr:rowOff>
    </xdr:to>
    <xdr:pic>
      <xdr:nvPicPr>
        <xdr:cNvPr id="34" name="Picture 541" descr="부자재-버너가스켓(35K)">
          <a:extLst>
            <a:ext uri="{FF2B5EF4-FFF2-40B4-BE49-F238E27FC236}">
              <a16:creationId xmlns:a16="http://schemas.microsoft.com/office/drawing/2014/main" id="{00000000-0008-0000-4C00-00002200000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4276725" y="8267700"/>
          <a:ext cx="942975" cy="800100"/>
        </a:xfrm>
        <a:prstGeom prst="rect">
          <a:avLst/>
        </a:prstGeom>
        <a:noFill/>
        <a:ln w="9525">
          <a:noFill/>
          <a:miter lim="800000"/>
          <a:headEnd/>
          <a:tailEnd/>
        </a:ln>
      </xdr:spPr>
    </xdr:pic>
    <xdr:clientData/>
  </xdr:twoCellAnchor>
  <xdr:twoCellAnchor editAs="oneCell">
    <xdr:from>
      <xdr:col>3</xdr:col>
      <xdr:colOff>66675</xdr:colOff>
      <xdr:row>35</xdr:row>
      <xdr:rowOff>190500</xdr:rowOff>
    </xdr:from>
    <xdr:to>
      <xdr:col>3</xdr:col>
      <xdr:colOff>609600</xdr:colOff>
      <xdr:row>35</xdr:row>
      <xdr:rowOff>190500</xdr:rowOff>
    </xdr:to>
    <xdr:pic>
      <xdr:nvPicPr>
        <xdr:cNvPr id="35" name="Picture 543" descr="부자재-온도센서(SD-500)">
          <a:extLst>
            <a:ext uri="{FF2B5EF4-FFF2-40B4-BE49-F238E27FC236}">
              <a16:creationId xmlns:a16="http://schemas.microsoft.com/office/drawing/2014/main" id="{00000000-0008-0000-4C00-000023000000}"/>
            </a:ext>
          </a:extLst>
        </xdr:cNvPr>
        <xdr:cNvPicPr>
          <a:picLocks noChangeAspect="1" noChangeArrowheads="1"/>
        </xdr:cNvPicPr>
      </xdr:nvPicPr>
      <xdr:blipFill>
        <a:blip xmlns:r="http://schemas.openxmlformats.org/officeDocument/2006/relationships" r:embed="rId31"/>
        <a:srcRect/>
        <a:stretch>
          <a:fillRect/>
        </a:stretch>
      </xdr:blipFill>
      <xdr:spPr bwMode="auto">
        <a:xfrm>
          <a:off x="4181475" y="30318075"/>
          <a:ext cx="1123950" cy="504825"/>
        </a:xfrm>
        <a:prstGeom prst="rect">
          <a:avLst/>
        </a:prstGeom>
        <a:noFill/>
        <a:ln w="9525">
          <a:noFill/>
          <a:miter lim="800000"/>
          <a:headEnd/>
          <a:tailEnd/>
        </a:ln>
      </xdr:spPr>
    </xdr:pic>
    <xdr:clientData/>
  </xdr:twoCellAnchor>
  <xdr:twoCellAnchor editAs="oneCell">
    <xdr:from>
      <xdr:col>3</xdr:col>
      <xdr:colOff>95250</xdr:colOff>
      <xdr:row>41</xdr:row>
      <xdr:rowOff>66675</xdr:rowOff>
    </xdr:from>
    <xdr:to>
      <xdr:col>3</xdr:col>
      <xdr:colOff>609600</xdr:colOff>
      <xdr:row>41</xdr:row>
      <xdr:rowOff>190500</xdr:rowOff>
    </xdr:to>
    <xdr:pic>
      <xdr:nvPicPr>
        <xdr:cNvPr id="36" name="Picture 544" descr="부자재-서스오일호스(수출용13~21K)">
          <a:extLst>
            <a:ext uri="{FF2B5EF4-FFF2-40B4-BE49-F238E27FC236}">
              <a16:creationId xmlns:a16="http://schemas.microsoft.com/office/drawing/2014/main" id="{00000000-0008-0000-4C00-000024000000}"/>
            </a:ext>
          </a:extLst>
        </xdr:cNvPr>
        <xdr:cNvPicPr>
          <a:picLocks noChangeAspect="1" noChangeArrowheads="1"/>
        </xdr:cNvPicPr>
      </xdr:nvPicPr>
      <xdr:blipFill>
        <a:blip xmlns:r="http://schemas.openxmlformats.org/officeDocument/2006/relationships" r:embed="rId32" cstate="print"/>
        <a:srcRect/>
        <a:stretch>
          <a:fillRect/>
        </a:stretch>
      </xdr:blipFill>
      <xdr:spPr bwMode="auto">
        <a:xfrm>
          <a:off x="4210050" y="35452050"/>
          <a:ext cx="1028700" cy="762000"/>
        </a:xfrm>
        <a:prstGeom prst="rect">
          <a:avLst/>
        </a:prstGeom>
        <a:noFill/>
        <a:ln w="9525">
          <a:noFill/>
          <a:miter lim="800000"/>
          <a:headEnd/>
          <a:tailEnd/>
        </a:ln>
      </xdr:spPr>
    </xdr:pic>
    <xdr:clientData/>
  </xdr:twoCellAnchor>
  <xdr:twoCellAnchor editAs="oneCell">
    <xdr:from>
      <xdr:col>3</xdr:col>
      <xdr:colOff>114300</xdr:colOff>
      <xdr:row>42</xdr:row>
      <xdr:rowOff>28575</xdr:rowOff>
    </xdr:from>
    <xdr:to>
      <xdr:col>3</xdr:col>
      <xdr:colOff>609600</xdr:colOff>
      <xdr:row>42</xdr:row>
      <xdr:rowOff>190500</xdr:rowOff>
    </xdr:to>
    <xdr:pic>
      <xdr:nvPicPr>
        <xdr:cNvPr id="37" name="Picture 545" descr="오일휠터">
          <a:extLst>
            <a:ext uri="{FF2B5EF4-FFF2-40B4-BE49-F238E27FC236}">
              <a16:creationId xmlns:a16="http://schemas.microsoft.com/office/drawing/2014/main" id="{00000000-0008-0000-4C00-000025000000}"/>
            </a:ext>
          </a:extLst>
        </xdr:cNvPr>
        <xdr:cNvPicPr>
          <a:picLocks noChangeAspect="1" noChangeArrowheads="1"/>
        </xdr:cNvPicPr>
      </xdr:nvPicPr>
      <xdr:blipFill>
        <a:blip xmlns:r="http://schemas.openxmlformats.org/officeDocument/2006/relationships" r:embed="rId33" cstate="print"/>
        <a:srcRect/>
        <a:stretch>
          <a:fillRect/>
        </a:stretch>
      </xdr:blipFill>
      <xdr:spPr bwMode="auto">
        <a:xfrm>
          <a:off x="4229100" y="36290250"/>
          <a:ext cx="1009650" cy="800100"/>
        </a:xfrm>
        <a:prstGeom prst="rect">
          <a:avLst/>
        </a:prstGeom>
        <a:noFill/>
        <a:ln w="9525">
          <a:noFill/>
          <a:miter lim="800000"/>
          <a:headEnd/>
          <a:tailEnd/>
        </a:ln>
      </xdr:spPr>
    </xdr:pic>
    <xdr:clientData/>
  </xdr:twoCellAnchor>
  <xdr:twoCellAnchor editAs="oneCell">
    <xdr:from>
      <xdr:col>3</xdr:col>
      <xdr:colOff>238125</xdr:colOff>
      <xdr:row>27</xdr:row>
      <xdr:rowOff>142875</xdr:rowOff>
    </xdr:from>
    <xdr:to>
      <xdr:col>3</xdr:col>
      <xdr:colOff>609600</xdr:colOff>
      <xdr:row>27</xdr:row>
      <xdr:rowOff>190500</xdr:rowOff>
    </xdr:to>
    <xdr:pic>
      <xdr:nvPicPr>
        <xdr:cNvPr id="38" name="Picture 62" descr="SDC10069">
          <a:extLst>
            <a:ext uri="{FF2B5EF4-FFF2-40B4-BE49-F238E27FC236}">
              <a16:creationId xmlns:a16="http://schemas.microsoft.com/office/drawing/2014/main" id="{00000000-0008-0000-4C00-000026000000}"/>
            </a:ext>
          </a:extLst>
        </xdr:cNvPr>
        <xdr:cNvPicPr>
          <a:picLocks noChangeAspect="1" noChangeArrowheads="1"/>
        </xdr:cNvPicPr>
      </xdr:nvPicPr>
      <xdr:blipFill>
        <a:blip xmlns:r="http://schemas.openxmlformats.org/officeDocument/2006/relationships" r:embed="rId34" cstate="print"/>
        <a:srcRect/>
        <a:stretch>
          <a:fillRect/>
        </a:stretch>
      </xdr:blipFill>
      <xdr:spPr bwMode="auto">
        <a:xfrm>
          <a:off x="4352925" y="23260050"/>
          <a:ext cx="866775" cy="666750"/>
        </a:xfrm>
        <a:prstGeom prst="rect">
          <a:avLst/>
        </a:prstGeom>
        <a:noFill/>
        <a:ln w="9525">
          <a:noFill/>
          <a:miter lim="800000"/>
          <a:headEnd/>
          <a:tailEnd/>
        </a:ln>
      </xdr:spPr>
    </xdr:pic>
    <xdr:clientData/>
  </xdr:twoCellAnchor>
  <xdr:twoCellAnchor editAs="oneCell">
    <xdr:from>
      <xdr:col>3</xdr:col>
      <xdr:colOff>209550</xdr:colOff>
      <xdr:row>28</xdr:row>
      <xdr:rowOff>114300</xdr:rowOff>
    </xdr:from>
    <xdr:to>
      <xdr:col>3</xdr:col>
      <xdr:colOff>609600</xdr:colOff>
      <xdr:row>28</xdr:row>
      <xdr:rowOff>190500</xdr:rowOff>
    </xdr:to>
    <xdr:pic>
      <xdr:nvPicPr>
        <xdr:cNvPr id="39" name="Picture 63" descr="SDC10055">
          <a:extLst>
            <a:ext uri="{FF2B5EF4-FFF2-40B4-BE49-F238E27FC236}">
              <a16:creationId xmlns:a16="http://schemas.microsoft.com/office/drawing/2014/main" id="{00000000-0008-0000-4C00-000027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4324350" y="24107775"/>
          <a:ext cx="866775" cy="666750"/>
        </a:xfrm>
        <a:prstGeom prst="rect">
          <a:avLst/>
        </a:prstGeom>
        <a:noFill/>
        <a:ln w="9525">
          <a:noFill/>
          <a:miter lim="800000"/>
          <a:headEnd/>
          <a:tailEnd/>
        </a:ln>
      </xdr:spPr>
    </xdr:pic>
    <xdr:clientData/>
  </xdr:twoCellAnchor>
  <xdr:twoCellAnchor editAs="oneCell">
    <xdr:from>
      <xdr:col>3</xdr:col>
      <xdr:colOff>209550</xdr:colOff>
      <xdr:row>29</xdr:row>
      <xdr:rowOff>114300</xdr:rowOff>
    </xdr:from>
    <xdr:to>
      <xdr:col>3</xdr:col>
      <xdr:colOff>609600</xdr:colOff>
      <xdr:row>29</xdr:row>
      <xdr:rowOff>190500</xdr:rowOff>
    </xdr:to>
    <xdr:pic>
      <xdr:nvPicPr>
        <xdr:cNvPr id="40" name="Picture 64" descr="SDC10057">
          <a:extLst>
            <a:ext uri="{FF2B5EF4-FFF2-40B4-BE49-F238E27FC236}">
              <a16:creationId xmlns:a16="http://schemas.microsoft.com/office/drawing/2014/main" id="{00000000-0008-0000-4C00-000028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4324350" y="24984075"/>
          <a:ext cx="866775" cy="666750"/>
        </a:xfrm>
        <a:prstGeom prst="rect">
          <a:avLst/>
        </a:prstGeom>
        <a:noFill/>
        <a:ln w="9525">
          <a:noFill/>
          <a:miter lim="800000"/>
          <a:headEnd/>
          <a:tailEnd/>
        </a:ln>
      </xdr:spPr>
    </xdr:pic>
    <xdr:clientData/>
  </xdr:twoCellAnchor>
  <xdr:twoCellAnchor editAs="oneCell">
    <xdr:from>
      <xdr:col>3</xdr:col>
      <xdr:colOff>219075</xdr:colOff>
      <xdr:row>30</xdr:row>
      <xdr:rowOff>95250</xdr:rowOff>
    </xdr:from>
    <xdr:to>
      <xdr:col>3</xdr:col>
      <xdr:colOff>609600</xdr:colOff>
      <xdr:row>30</xdr:row>
      <xdr:rowOff>190500</xdr:rowOff>
    </xdr:to>
    <xdr:pic>
      <xdr:nvPicPr>
        <xdr:cNvPr id="41" name="Picture 65" descr="SDC10056">
          <a:extLst>
            <a:ext uri="{FF2B5EF4-FFF2-40B4-BE49-F238E27FC236}">
              <a16:creationId xmlns:a16="http://schemas.microsoft.com/office/drawing/2014/main" id="{00000000-0008-0000-4C00-000029000000}"/>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4333875" y="25841325"/>
          <a:ext cx="885825" cy="666750"/>
        </a:xfrm>
        <a:prstGeom prst="rect">
          <a:avLst/>
        </a:prstGeom>
        <a:noFill/>
        <a:ln w="9525">
          <a:noFill/>
          <a:miter lim="800000"/>
          <a:headEnd/>
          <a:tailEnd/>
        </a:ln>
      </xdr:spPr>
    </xdr:pic>
    <xdr:clientData/>
  </xdr:twoCellAnchor>
  <xdr:twoCellAnchor>
    <xdr:from>
      <xdr:col>14</xdr:col>
      <xdr:colOff>368300</xdr:colOff>
      <xdr:row>3</xdr:row>
      <xdr:rowOff>66675</xdr:rowOff>
    </xdr:from>
    <xdr:to>
      <xdr:col>20</xdr:col>
      <xdr:colOff>25400</xdr:colOff>
      <xdr:row>3</xdr:row>
      <xdr:rowOff>206375</xdr:rowOff>
    </xdr:to>
    <xdr:sp macro="" textlink="">
      <xdr:nvSpPr>
        <xdr:cNvPr id="43" name="Text Box 69">
          <a:extLst>
            <a:ext uri="{FF2B5EF4-FFF2-40B4-BE49-F238E27FC236}">
              <a16:creationId xmlns:a16="http://schemas.microsoft.com/office/drawing/2014/main" id="{00000000-0008-0000-4C00-00002B000000}"/>
            </a:ext>
          </a:extLst>
        </xdr:cNvPr>
        <xdr:cNvSpPr txBox="1">
          <a:spLocks noChangeArrowheads="1"/>
        </xdr:cNvSpPr>
      </xdr:nvSpPr>
      <xdr:spPr bwMode="auto">
        <a:xfrm>
          <a:off x="13525500" y="930275"/>
          <a:ext cx="3314700" cy="139700"/>
        </a:xfrm>
        <a:prstGeom prst="rect">
          <a:avLst/>
        </a:prstGeom>
        <a:noFill/>
        <a:ln w="9525">
          <a:noFill/>
          <a:miter lim="800000"/>
          <a:headEnd/>
          <a:tailEnd/>
        </a:ln>
      </xdr:spPr>
      <xdr:txBody>
        <a:bodyPr vertOverflow="clip" wrap="square" lIns="97219" tIns="48610" rIns="97219" bIns="48610" anchor="t" upright="1"/>
        <a:lstStyle/>
        <a:p>
          <a:pPr algn="l" rtl="0">
            <a:lnSpc>
              <a:spcPts val="4400"/>
            </a:lnSpc>
            <a:defRPr sz="1000"/>
          </a:pPr>
          <a:r>
            <a:rPr lang="en-US" altLang="ko-KR" sz="2800" b="0" i="0" u="none" strike="noStrike" baseline="0">
              <a:solidFill>
                <a:srgbClr val="000000"/>
              </a:solidFill>
              <a:latin typeface="맑은 고딕"/>
              <a:ea typeface="맑은 고딕"/>
            </a:rPr>
            <a:t>STS - Oil (Parts Catalog)</a:t>
          </a:r>
        </a:p>
        <a:p>
          <a:pPr algn="l" rtl="0">
            <a:lnSpc>
              <a:spcPts val="4300"/>
            </a:lnSpc>
            <a:defRPr sz="1000"/>
          </a:pPr>
          <a:endParaRPr lang="en-US" altLang="ko-KR" sz="2800" b="0" i="0" u="none" strike="noStrike" baseline="0">
            <a:solidFill>
              <a:srgbClr val="000000"/>
            </a:solidFill>
            <a:latin typeface="맑은 고딕"/>
            <a:ea typeface="맑은 고딕"/>
          </a:endParaRPr>
        </a:p>
      </xdr:txBody>
    </xdr:sp>
    <xdr:clientData/>
  </xdr:twoCellAnchor>
  <xdr:twoCellAnchor>
    <xdr:from>
      <xdr:col>0</xdr:col>
      <xdr:colOff>28575</xdr:colOff>
      <xdr:row>1</xdr:row>
      <xdr:rowOff>133350</xdr:rowOff>
    </xdr:from>
    <xdr:to>
      <xdr:col>4</xdr:col>
      <xdr:colOff>0</xdr:colOff>
      <xdr:row>1</xdr:row>
      <xdr:rowOff>219075</xdr:rowOff>
    </xdr:to>
    <xdr:sp macro="" textlink="">
      <xdr:nvSpPr>
        <xdr:cNvPr id="44" name="Rectangle 11">
          <a:extLst>
            <a:ext uri="{FF2B5EF4-FFF2-40B4-BE49-F238E27FC236}">
              <a16:creationId xmlns:a16="http://schemas.microsoft.com/office/drawing/2014/main" id="{00000000-0008-0000-4C00-00002C000000}"/>
            </a:ext>
          </a:extLst>
        </xdr:cNvPr>
        <xdr:cNvSpPr>
          <a:spLocks noChangeArrowheads="1"/>
        </xdr:cNvSpPr>
      </xdr:nvSpPr>
      <xdr:spPr bwMode="auto">
        <a:xfrm>
          <a:off x="200025" y="1485900"/>
          <a:ext cx="5448300" cy="85725"/>
        </a:xfrm>
        <a:prstGeom prst="rect">
          <a:avLst/>
        </a:prstGeom>
        <a:solidFill>
          <a:srgbClr val="FF9900"/>
        </a:solidFill>
        <a:ln w="9525">
          <a:noFill/>
          <a:miter lim="800000"/>
          <a:headEnd/>
          <a:tailEnd/>
        </a:ln>
      </xdr:spPr>
      <xdr:txBody>
        <a:bodyPr vertOverflow="clip" wrap="square" lIns="97219" tIns="48610" rIns="97219" bIns="48610" anchor="t" upright="1"/>
        <a:lstStyle/>
        <a:p>
          <a:pPr algn="l" rtl="0">
            <a:defRPr sz="1000"/>
          </a:pPr>
          <a:endParaRPr lang="ko-KR" altLang="en-US" sz="1900" b="0" i="0" u="none" strike="noStrike" baseline="0">
            <a:solidFill>
              <a:srgbClr val="000000"/>
            </a:solidFill>
            <a:latin typeface="굴림"/>
            <a:ea typeface="굴림"/>
          </a:endParaRPr>
        </a:p>
        <a:p>
          <a:pPr algn="l" rtl="0">
            <a:defRPr sz="1000"/>
          </a:pPr>
          <a:endParaRPr lang="ko-KR" altLang="en-US" sz="1900" b="0" i="0" u="none" strike="noStrike" baseline="0">
            <a:solidFill>
              <a:srgbClr val="000000"/>
            </a:solidFill>
            <a:latin typeface="굴림"/>
            <a:ea typeface="굴림"/>
          </a:endParaRPr>
        </a:p>
      </xdr:txBody>
    </xdr:sp>
    <xdr:clientData/>
  </xdr:twoCellAnchor>
  <xdr:twoCellAnchor editAs="oneCell">
    <xdr:from>
      <xdr:col>10</xdr:col>
      <xdr:colOff>28575</xdr:colOff>
      <xdr:row>3</xdr:row>
      <xdr:rowOff>28575</xdr:rowOff>
    </xdr:from>
    <xdr:to>
      <xdr:col>11</xdr:col>
      <xdr:colOff>0</xdr:colOff>
      <xdr:row>4</xdr:row>
      <xdr:rowOff>0</xdr:rowOff>
    </xdr:to>
    <xdr:pic>
      <xdr:nvPicPr>
        <xdr:cNvPr id="46" name="Picture 6" descr="SDC10001">
          <a:extLst>
            <a:ext uri="{FF2B5EF4-FFF2-40B4-BE49-F238E27FC236}">
              <a16:creationId xmlns:a16="http://schemas.microsoft.com/office/drawing/2014/main" id="{00000000-0008-0000-4C00-00002E000000}"/>
            </a:ext>
          </a:extLst>
        </xdr:cNvPr>
        <xdr:cNvPicPr>
          <a:picLocks noChangeAspect="1" noChangeArrowheads="1"/>
        </xdr:cNvPicPr>
      </xdr:nvPicPr>
      <xdr:blipFill>
        <a:blip xmlns:r="http://schemas.openxmlformats.org/officeDocument/2006/relationships" r:embed="rId38" cstate="print"/>
        <a:srcRect/>
        <a:stretch>
          <a:fillRect/>
        </a:stretch>
      </xdr:blipFill>
      <xdr:spPr bwMode="auto">
        <a:xfrm>
          <a:off x="5638800" y="1600200"/>
          <a:ext cx="1295400" cy="981075"/>
        </a:xfrm>
        <a:prstGeom prst="rect">
          <a:avLst/>
        </a:prstGeom>
        <a:noFill/>
        <a:ln w="9525">
          <a:noFill/>
          <a:miter lim="800000"/>
          <a:headEnd/>
          <a:tailEnd/>
        </a:ln>
      </xdr:spPr>
    </xdr:pic>
    <xdr:clientData/>
  </xdr:twoCellAnchor>
  <xdr:twoCellAnchor editAs="oneCell">
    <xdr:from>
      <xdr:col>10</xdr:col>
      <xdr:colOff>28575</xdr:colOff>
      <xdr:row>4</xdr:row>
      <xdr:rowOff>28575</xdr:rowOff>
    </xdr:from>
    <xdr:to>
      <xdr:col>11</xdr:col>
      <xdr:colOff>0</xdr:colOff>
      <xdr:row>5</xdr:row>
      <xdr:rowOff>0</xdr:rowOff>
    </xdr:to>
    <xdr:pic>
      <xdr:nvPicPr>
        <xdr:cNvPr id="47" name="Picture 8" descr="SDC10003">
          <a:extLst>
            <a:ext uri="{FF2B5EF4-FFF2-40B4-BE49-F238E27FC236}">
              <a16:creationId xmlns:a16="http://schemas.microsoft.com/office/drawing/2014/main" id="{00000000-0008-0000-4C00-00002F000000}"/>
            </a:ext>
          </a:extLst>
        </xdr:cNvPr>
        <xdr:cNvPicPr>
          <a:picLocks noChangeAspect="1" noChangeArrowheads="1"/>
        </xdr:cNvPicPr>
      </xdr:nvPicPr>
      <xdr:blipFill>
        <a:blip xmlns:r="http://schemas.openxmlformats.org/officeDocument/2006/relationships" r:embed="rId39" cstate="print"/>
        <a:srcRect/>
        <a:stretch>
          <a:fillRect/>
        </a:stretch>
      </xdr:blipFill>
      <xdr:spPr bwMode="auto">
        <a:xfrm>
          <a:off x="5638800" y="2628900"/>
          <a:ext cx="1295400" cy="981075"/>
        </a:xfrm>
        <a:prstGeom prst="rect">
          <a:avLst/>
        </a:prstGeom>
        <a:noFill/>
        <a:ln w="9525">
          <a:noFill/>
          <a:miter lim="800000"/>
          <a:headEnd/>
          <a:tailEnd/>
        </a:ln>
      </xdr:spPr>
    </xdr:pic>
    <xdr:clientData/>
  </xdr:twoCellAnchor>
  <xdr:twoCellAnchor editAs="oneCell">
    <xdr:from>
      <xdr:col>10</xdr:col>
      <xdr:colOff>28575</xdr:colOff>
      <xdr:row>5</xdr:row>
      <xdr:rowOff>0</xdr:rowOff>
    </xdr:from>
    <xdr:to>
      <xdr:col>11</xdr:col>
      <xdr:colOff>0</xdr:colOff>
      <xdr:row>6</xdr:row>
      <xdr:rowOff>0</xdr:rowOff>
    </xdr:to>
    <xdr:pic>
      <xdr:nvPicPr>
        <xdr:cNvPr id="48" name="Picture 9" descr="SDC10004">
          <a:extLst>
            <a:ext uri="{FF2B5EF4-FFF2-40B4-BE49-F238E27FC236}">
              <a16:creationId xmlns:a16="http://schemas.microsoft.com/office/drawing/2014/main" id="{00000000-0008-0000-4C00-000030000000}"/>
            </a:ext>
          </a:extLst>
        </xdr:cNvPr>
        <xdr:cNvPicPr>
          <a:picLocks noChangeAspect="1" noChangeArrowheads="1"/>
        </xdr:cNvPicPr>
      </xdr:nvPicPr>
      <xdr:blipFill>
        <a:blip xmlns:r="http://schemas.openxmlformats.org/officeDocument/2006/relationships" r:embed="rId40" cstate="print"/>
        <a:srcRect/>
        <a:stretch>
          <a:fillRect/>
        </a:stretch>
      </xdr:blipFill>
      <xdr:spPr bwMode="auto">
        <a:xfrm>
          <a:off x="5638800" y="3629025"/>
          <a:ext cx="1295400" cy="981075"/>
        </a:xfrm>
        <a:prstGeom prst="rect">
          <a:avLst/>
        </a:prstGeom>
        <a:noFill/>
        <a:ln w="9525">
          <a:noFill/>
          <a:miter lim="800000"/>
          <a:headEnd/>
          <a:tailEnd/>
        </a:ln>
      </xdr:spPr>
    </xdr:pic>
    <xdr:clientData/>
  </xdr:twoCellAnchor>
  <xdr:twoCellAnchor editAs="oneCell">
    <xdr:from>
      <xdr:col>10</xdr:col>
      <xdr:colOff>28575</xdr:colOff>
      <xdr:row>5</xdr:row>
      <xdr:rowOff>0</xdr:rowOff>
    </xdr:from>
    <xdr:to>
      <xdr:col>11</xdr:col>
      <xdr:colOff>0</xdr:colOff>
      <xdr:row>6</xdr:row>
      <xdr:rowOff>0</xdr:rowOff>
    </xdr:to>
    <xdr:pic>
      <xdr:nvPicPr>
        <xdr:cNvPr id="49" name="Picture 12" descr="SDC10006">
          <a:extLst>
            <a:ext uri="{FF2B5EF4-FFF2-40B4-BE49-F238E27FC236}">
              <a16:creationId xmlns:a16="http://schemas.microsoft.com/office/drawing/2014/main" id="{00000000-0008-0000-4C00-000031000000}"/>
            </a:ext>
          </a:extLst>
        </xdr:cNvPr>
        <xdr:cNvPicPr>
          <a:picLocks noChangeAspect="1" noChangeArrowheads="1"/>
        </xdr:cNvPicPr>
      </xdr:nvPicPr>
      <xdr:blipFill>
        <a:blip xmlns:r="http://schemas.openxmlformats.org/officeDocument/2006/relationships" r:embed="rId41" cstate="print"/>
        <a:srcRect/>
        <a:stretch>
          <a:fillRect/>
        </a:stretch>
      </xdr:blipFill>
      <xdr:spPr bwMode="auto">
        <a:xfrm>
          <a:off x="5638800" y="3629025"/>
          <a:ext cx="1295400" cy="981075"/>
        </a:xfrm>
        <a:prstGeom prst="rect">
          <a:avLst/>
        </a:prstGeom>
        <a:noFill/>
        <a:ln w="9525">
          <a:noFill/>
          <a:miter lim="800000"/>
          <a:headEnd/>
          <a:tailEnd/>
        </a:ln>
      </xdr:spPr>
    </xdr:pic>
    <xdr:clientData/>
  </xdr:twoCellAnchor>
  <xdr:twoCellAnchor editAs="oneCell">
    <xdr:from>
      <xdr:col>10</xdr:col>
      <xdr:colOff>28575</xdr:colOff>
      <xdr:row>5</xdr:row>
      <xdr:rowOff>0</xdr:rowOff>
    </xdr:from>
    <xdr:to>
      <xdr:col>11</xdr:col>
      <xdr:colOff>0</xdr:colOff>
      <xdr:row>6</xdr:row>
      <xdr:rowOff>0</xdr:rowOff>
    </xdr:to>
    <xdr:pic>
      <xdr:nvPicPr>
        <xdr:cNvPr id="50" name="Picture 13" descr="SDC10005">
          <a:extLst>
            <a:ext uri="{FF2B5EF4-FFF2-40B4-BE49-F238E27FC236}">
              <a16:creationId xmlns:a16="http://schemas.microsoft.com/office/drawing/2014/main" id="{00000000-0008-0000-4C00-000032000000}"/>
            </a:ext>
          </a:extLst>
        </xdr:cNvPr>
        <xdr:cNvPicPr>
          <a:picLocks noChangeAspect="1" noChangeArrowheads="1"/>
        </xdr:cNvPicPr>
      </xdr:nvPicPr>
      <xdr:blipFill>
        <a:blip xmlns:r="http://schemas.openxmlformats.org/officeDocument/2006/relationships" r:embed="rId42" cstate="print"/>
        <a:srcRect/>
        <a:stretch>
          <a:fillRect/>
        </a:stretch>
      </xdr:blipFill>
      <xdr:spPr bwMode="auto">
        <a:xfrm>
          <a:off x="5638800" y="3629025"/>
          <a:ext cx="1295400" cy="981075"/>
        </a:xfrm>
        <a:prstGeom prst="rect">
          <a:avLst/>
        </a:prstGeom>
        <a:noFill/>
        <a:ln w="9525">
          <a:noFill/>
          <a:miter lim="800000"/>
          <a:headEnd/>
          <a:tailEnd/>
        </a:ln>
      </xdr:spPr>
    </xdr:pic>
    <xdr:clientData/>
  </xdr:twoCellAnchor>
  <xdr:twoCellAnchor editAs="oneCell">
    <xdr:from>
      <xdr:col>10</xdr:col>
      <xdr:colOff>28575</xdr:colOff>
      <xdr:row>6</xdr:row>
      <xdr:rowOff>28575</xdr:rowOff>
    </xdr:from>
    <xdr:to>
      <xdr:col>11</xdr:col>
      <xdr:colOff>0</xdr:colOff>
      <xdr:row>7</xdr:row>
      <xdr:rowOff>0</xdr:rowOff>
    </xdr:to>
    <xdr:pic>
      <xdr:nvPicPr>
        <xdr:cNvPr id="51" name="Picture 20" descr="SDC10017">
          <a:extLst>
            <a:ext uri="{FF2B5EF4-FFF2-40B4-BE49-F238E27FC236}">
              <a16:creationId xmlns:a16="http://schemas.microsoft.com/office/drawing/2014/main" id="{00000000-0008-0000-4C00-000033000000}"/>
            </a:ext>
          </a:extLst>
        </xdr:cNvPr>
        <xdr:cNvPicPr>
          <a:picLocks noChangeAspect="1" noChangeArrowheads="1"/>
        </xdr:cNvPicPr>
      </xdr:nvPicPr>
      <xdr:blipFill>
        <a:blip xmlns:r="http://schemas.openxmlformats.org/officeDocument/2006/relationships" r:embed="rId43" cstate="print"/>
        <a:srcRect/>
        <a:stretch>
          <a:fillRect/>
        </a:stretch>
      </xdr:blipFill>
      <xdr:spPr bwMode="auto">
        <a:xfrm>
          <a:off x="5638800" y="4686300"/>
          <a:ext cx="1295400" cy="981075"/>
        </a:xfrm>
        <a:prstGeom prst="rect">
          <a:avLst/>
        </a:prstGeom>
        <a:noFill/>
        <a:ln w="9525">
          <a:noFill/>
          <a:miter lim="800000"/>
          <a:headEnd/>
          <a:tailEnd/>
        </a:ln>
      </xdr:spPr>
    </xdr:pic>
    <xdr:clientData/>
  </xdr:twoCellAnchor>
  <xdr:twoCellAnchor editAs="oneCell">
    <xdr:from>
      <xdr:col>10</xdr:col>
      <xdr:colOff>28575</xdr:colOff>
      <xdr:row>5</xdr:row>
      <xdr:rowOff>28575</xdr:rowOff>
    </xdr:from>
    <xdr:to>
      <xdr:col>11</xdr:col>
      <xdr:colOff>0</xdr:colOff>
      <xdr:row>6</xdr:row>
      <xdr:rowOff>0</xdr:rowOff>
    </xdr:to>
    <xdr:pic>
      <xdr:nvPicPr>
        <xdr:cNvPr id="52" name="Picture 21" descr="SDC10017">
          <a:extLst>
            <a:ext uri="{FF2B5EF4-FFF2-40B4-BE49-F238E27FC236}">
              <a16:creationId xmlns:a16="http://schemas.microsoft.com/office/drawing/2014/main" id="{00000000-0008-0000-4C00-000034000000}"/>
            </a:ext>
          </a:extLst>
        </xdr:cNvPr>
        <xdr:cNvPicPr>
          <a:picLocks noChangeAspect="1" noChangeArrowheads="1"/>
        </xdr:cNvPicPr>
      </xdr:nvPicPr>
      <xdr:blipFill>
        <a:blip xmlns:r="http://schemas.openxmlformats.org/officeDocument/2006/relationships" r:embed="rId43" cstate="print"/>
        <a:srcRect/>
        <a:stretch>
          <a:fillRect/>
        </a:stretch>
      </xdr:blipFill>
      <xdr:spPr bwMode="auto">
        <a:xfrm>
          <a:off x="5638800" y="3657600"/>
          <a:ext cx="1295400" cy="981075"/>
        </a:xfrm>
        <a:prstGeom prst="rect">
          <a:avLst/>
        </a:prstGeom>
        <a:noFill/>
        <a:ln w="9525">
          <a:noFill/>
          <a:miter lim="800000"/>
          <a:headEnd/>
          <a:tailEnd/>
        </a:ln>
      </xdr:spPr>
    </xdr:pic>
    <xdr:clientData/>
  </xdr:twoCellAnchor>
  <xdr:twoCellAnchor editAs="oneCell">
    <xdr:from>
      <xdr:col>10</xdr:col>
      <xdr:colOff>28575</xdr:colOff>
      <xdr:row>7</xdr:row>
      <xdr:rowOff>28575</xdr:rowOff>
    </xdr:from>
    <xdr:to>
      <xdr:col>11</xdr:col>
      <xdr:colOff>0</xdr:colOff>
      <xdr:row>8</xdr:row>
      <xdr:rowOff>0</xdr:rowOff>
    </xdr:to>
    <xdr:pic>
      <xdr:nvPicPr>
        <xdr:cNvPr id="53" name="Picture 22" descr="SDC10020">
          <a:extLst>
            <a:ext uri="{FF2B5EF4-FFF2-40B4-BE49-F238E27FC236}">
              <a16:creationId xmlns:a16="http://schemas.microsoft.com/office/drawing/2014/main" id="{00000000-0008-0000-4C00-000035000000}"/>
            </a:ext>
          </a:extLst>
        </xdr:cNvPr>
        <xdr:cNvPicPr>
          <a:picLocks noChangeAspect="1" noChangeArrowheads="1"/>
        </xdr:cNvPicPr>
      </xdr:nvPicPr>
      <xdr:blipFill>
        <a:blip xmlns:r="http://schemas.openxmlformats.org/officeDocument/2006/relationships" r:embed="rId44" cstate="print"/>
        <a:srcRect/>
        <a:stretch>
          <a:fillRect/>
        </a:stretch>
      </xdr:blipFill>
      <xdr:spPr bwMode="auto">
        <a:xfrm>
          <a:off x="5638800" y="5715000"/>
          <a:ext cx="1295400" cy="981075"/>
        </a:xfrm>
        <a:prstGeom prst="rect">
          <a:avLst/>
        </a:prstGeom>
        <a:noFill/>
        <a:ln w="9525">
          <a:noFill/>
          <a:miter lim="800000"/>
          <a:headEnd/>
          <a:tailEnd/>
        </a:ln>
      </xdr:spPr>
    </xdr:pic>
    <xdr:clientData/>
  </xdr:twoCellAnchor>
  <xdr:twoCellAnchor editAs="oneCell">
    <xdr:from>
      <xdr:col>10</xdr:col>
      <xdr:colOff>28575</xdr:colOff>
      <xdr:row>8</xdr:row>
      <xdr:rowOff>28575</xdr:rowOff>
    </xdr:from>
    <xdr:to>
      <xdr:col>11</xdr:col>
      <xdr:colOff>0</xdr:colOff>
      <xdr:row>9</xdr:row>
      <xdr:rowOff>0</xdr:rowOff>
    </xdr:to>
    <xdr:pic>
      <xdr:nvPicPr>
        <xdr:cNvPr id="54" name="Picture 23" descr="SDC10020">
          <a:extLst>
            <a:ext uri="{FF2B5EF4-FFF2-40B4-BE49-F238E27FC236}">
              <a16:creationId xmlns:a16="http://schemas.microsoft.com/office/drawing/2014/main" id="{00000000-0008-0000-4C00-000036000000}"/>
            </a:ext>
          </a:extLst>
        </xdr:cNvPr>
        <xdr:cNvPicPr>
          <a:picLocks noChangeAspect="1" noChangeArrowheads="1"/>
        </xdr:cNvPicPr>
      </xdr:nvPicPr>
      <xdr:blipFill>
        <a:blip xmlns:r="http://schemas.openxmlformats.org/officeDocument/2006/relationships" r:embed="rId44" cstate="print"/>
        <a:srcRect/>
        <a:stretch>
          <a:fillRect/>
        </a:stretch>
      </xdr:blipFill>
      <xdr:spPr bwMode="auto">
        <a:xfrm>
          <a:off x="5638800" y="6743700"/>
          <a:ext cx="1295400" cy="981075"/>
        </a:xfrm>
        <a:prstGeom prst="rect">
          <a:avLst/>
        </a:prstGeom>
        <a:noFill/>
        <a:ln w="9525">
          <a:noFill/>
          <a:miter lim="800000"/>
          <a:headEnd/>
          <a:tailEnd/>
        </a:ln>
      </xdr:spPr>
    </xdr:pic>
    <xdr:clientData/>
  </xdr:twoCellAnchor>
  <xdr:twoCellAnchor editAs="oneCell">
    <xdr:from>
      <xdr:col>10</xdr:col>
      <xdr:colOff>28575</xdr:colOff>
      <xdr:row>9</xdr:row>
      <xdr:rowOff>28575</xdr:rowOff>
    </xdr:from>
    <xdr:to>
      <xdr:col>11</xdr:col>
      <xdr:colOff>0</xdr:colOff>
      <xdr:row>10</xdr:row>
      <xdr:rowOff>0</xdr:rowOff>
    </xdr:to>
    <xdr:pic>
      <xdr:nvPicPr>
        <xdr:cNvPr id="55" name="Picture 27" descr="SDC10021">
          <a:extLst>
            <a:ext uri="{FF2B5EF4-FFF2-40B4-BE49-F238E27FC236}">
              <a16:creationId xmlns:a16="http://schemas.microsoft.com/office/drawing/2014/main" id="{00000000-0008-0000-4C00-000037000000}"/>
            </a:ext>
          </a:extLst>
        </xdr:cNvPr>
        <xdr:cNvPicPr>
          <a:picLocks noChangeAspect="1" noChangeArrowheads="1"/>
        </xdr:cNvPicPr>
      </xdr:nvPicPr>
      <xdr:blipFill>
        <a:blip xmlns:r="http://schemas.openxmlformats.org/officeDocument/2006/relationships" r:embed="rId45" cstate="print"/>
        <a:srcRect/>
        <a:stretch>
          <a:fillRect/>
        </a:stretch>
      </xdr:blipFill>
      <xdr:spPr bwMode="auto">
        <a:xfrm>
          <a:off x="5638800" y="7772400"/>
          <a:ext cx="1295400" cy="981075"/>
        </a:xfrm>
        <a:prstGeom prst="rect">
          <a:avLst/>
        </a:prstGeom>
        <a:noFill/>
        <a:ln w="9525">
          <a:noFill/>
          <a:miter lim="800000"/>
          <a:headEnd/>
          <a:tailEnd/>
        </a:ln>
      </xdr:spPr>
    </xdr:pic>
    <xdr:clientData/>
  </xdr:twoCellAnchor>
  <xdr:twoCellAnchor editAs="oneCell">
    <xdr:from>
      <xdr:col>10</xdr:col>
      <xdr:colOff>28575</xdr:colOff>
      <xdr:row>10</xdr:row>
      <xdr:rowOff>28575</xdr:rowOff>
    </xdr:from>
    <xdr:to>
      <xdr:col>11</xdr:col>
      <xdr:colOff>0</xdr:colOff>
      <xdr:row>11</xdr:row>
      <xdr:rowOff>0</xdr:rowOff>
    </xdr:to>
    <xdr:pic>
      <xdr:nvPicPr>
        <xdr:cNvPr id="56" name="Picture 28" descr="SDC10022">
          <a:extLst>
            <a:ext uri="{FF2B5EF4-FFF2-40B4-BE49-F238E27FC236}">
              <a16:creationId xmlns:a16="http://schemas.microsoft.com/office/drawing/2014/main" id="{00000000-0008-0000-4C00-000038000000}"/>
            </a:ext>
          </a:extLst>
        </xdr:cNvPr>
        <xdr:cNvPicPr>
          <a:picLocks noChangeAspect="1" noChangeArrowheads="1"/>
        </xdr:cNvPicPr>
      </xdr:nvPicPr>
      <xdr:blipFill>
        <a:blip xmlns:r="http://schemas.openxmlformats.org/officeDocument/2006/relationships" r:embed="rId46" cstate="print"/>
        <a:srcRect/>
        <a:stretch>
          <a:fillRect/>
        </a:stretch>
      </xdr:blipFill>
      <xdr:spPr bwMode="auto">
        <a:xfrm>
          <a:off x="5638800" y="8801100"/>
          <a:ext cx="1295400" cy="981075"/>
        </a:xfrm>
        <a:prstGeom prst="rect">
          <a:avLst/>
        </a:prstGeom>
        <a:noFill/>
        <a:ln w="9525">
          <a:noFill/>
          <a:miter lim="800000"/>
          <a:headEnd/>
          <a:tailEnd/>
        </a:ln>
      </xdr:spPr>
    </xdr:pic>
    <xdr:clientData/>
  </xdr:twoCellAnchor>
  <xdr:twoCellAnchor editAs="oneCell">
    <xdr:from>
      <xdr:col>10</xdr:col>
      <xdr:colOff>28575</xdr:colOff>
      <xdr:row>11</xdr:row>
      <xdr:rowOff>28575</xdr:rowOff>
    </xdr:from>
    <xdr:to>
      <xdr:col>11</xdr:col>
      <xdr:colOff>0</xdr:colOff>
      <xdr:row>12</xdr:row>
      <xdr:rowOff>0</xdr:rowOff>
    </xdr:to>
    <xdr:pic>
      <xdr:nvPicPr>
        <xdr:cNvPr id="57" name="Picture 29" descr="SDC10023">
          <a:extLst>
            <a:ext uri="{FF2B5EF4-FFF2-40B4-BE49-F238E27FC236}">
              <a16:creationId xmlns:a16="http://schemas.microsoft.com/office/drawing/2014/main" id="{00000000-0008-0000-4C00-000039000000}"/>
            </a:ext>
          </a:extLst>
        </xdr:cNvPr>
        <xdr:cNvPicPr>
          <a:picLocks noChangeAspect="1" noChangeArrowheads="1"/>
        </xdr:cNvPicPr>
      </xdr:nvPicPr>
      <xdr:blipFill>
        <a:blip xmlns:r="http://schemas.openxmlformats.org/officeDocument/2006/relationships" r:embed="rId47" cstate="print"/>
        <a:srcRect/>
        <a:stretch>
          <a:fillRect/>
        </a:stretch>
      </xdr:blipFill>
      <xdr:spPr bwMode="auto">
        <a:xfrm>
          <a:off x="5638800" y="9829800"/>
          <a:ext cx="1295400" cy="981075"/>
        </a:xfrm>
        <a:prstGeom prst="rect">
          <a:avLst/>
        </a:prstGeom>
        <a:noFill/>
        <a:ln w="9525">
          <a:noFill/>
          <a:miter lim="800000"/>
          <a:headEnd/>
          <a:tailEnd/>
        </a:ln>
      </xdr:spPr>
    </xdr:pic>
    <xdr:clientData/>
  </xdr:twoCellAnchor>
  <xdr:twoCellAnchor editAs="oneCell">
    <xdr:from>
      <xdr:col>10</xdr:col>
      <xdr:colOff>28575</xdr:colOff>
      <xdr:row>12</xdr:row>
      <xdr:rowOff>28575</xdr:rowOff>
    </xdr:from>
    <xdr:to>
      <xdr:col>11</xdr:col>
      <xdr:colOff>0</xdr:colOff>
      <xdr:row>13</xdr:row>
      <xdr:rowOff>0</xdr:rowOff>
    </xdr:to>
    <xdr:pic>
      <xdr:nvPicPr>
        <xdr:cNvPr id="58" name="Picture 37" descr="SDC10032">
          <a:extLst>
            <a:ext uri="{FF2B5EF4-FFF2-40B4-BE49-F238E27FC236}">
              <a16:creationId xmlns:a16="http://schemas.microsoft.com/office/drawing/2014/main" id="{00000000-0008-0000-4C00-00003A000000}"/>
            </a:ext>
          </a:extLst>
        </xdr:cNvPr>
        <xdr:cNvPicPr>
          <a:picLocks noChangeAspect="1" noChangeArrowheads="1"/>
        </xdr:cNvPicPr>
      </xdr:nvPicPr>
      <xdr:blipFill>
        <a:blip xmlns:r="http://schemas.openxmlformats.org/officeDocument/2006/relationships" r:embed="rId48" cstate="print"/>
        <a:srcRect/>
        <a:stretch>
          <a:fillRect/>
        </a:stretch>
      </xdr:blipFill>
      <xdr:spPr bwMode="auto">
        <a:xfrm>
          <a:off x="5638800" y="10858500"/>
          <a:ext cx="1295400" cy="981075"/>
        </a:xfrm>
        <a:prstGeom prst="rect">
          <a:avLst/>
        </a:prstGeom>
        <a:noFill/>
        <a:ln w="9525">
          <a:noFill/>
          <a:miter lim="800000"/>
          <a:headEnd/>
          <a:tailEnd/>
        </a:ln>
      </xdr:spPr>
    </xdr:pic>
    <xdr:clientData/>
  </xdr:twoCellAnchor>
  <xdr:twoCellAnchor editAs="oneCell">
    <xdr:from>
      <xdr:col>10</xdr:col>
      <xdr:colOff>28575</xdr:colOff>
      <xdr:row>13</xdr:row>
      <xdr:rowOff>28575</xdr:rowOff>
    </xdr:from>
    <xdr:to>
      <xdr:col>11</xdr:col>
      <xdr:colOff>0</xdr:colOff>
      <xdr:row>14</xdr:row>
      <xdr:rowOff>0</xdr:rowOff>
    </xdr:to>
    <xdr:pic>
      <xdr:nvPicPr>
        <xdr:cNvPr id="59" name="Picture 40" descr="SDC10036">
          <a:extLst>
            <a:ext uri="{FF2B5EF4-FFF2-40B4-BE49-F238E27FC236}">
              <a16:creationId xmlns:a16="http://schemas.microsoft.com/office/drawing/2014/main" id="{00000000-0008-0000-4C00-00003B000000}"/>
            </a:ext>
          </a:extLst>
        </xdr:cNvPr>
        <xdr:cNvPicPr>
          <a:picLocks noChangeAspect="1" noChangeArrowheads="1"/>
        </xdr:cNvPicPr>
      </xdr:nvPicPr>
      <xdr:blipFill>
        <a:blip xmlns:r="http://schemas.openxmlformats.org/officeDocument/2006/relationships" r:embed="rId49" cstate="print"/>
        <a:srcRect/>
        <a:stretch>
          <a:fillRect/>
        </a:stretch>
      </xdr:blipFill>
      <xdr:spPr bwMode="auto">
        <a:xfrm>
          <a:off x="5638800" y="11887200"/>
          <a:ext cx="1295400" cy="981075"/>
        </a:xfrm>
        <a:prstGeom prst="rect">
          <a:avLst/>
        </a:prstGeom>
        <a:noFill/>
        <a:ln w="9525">
          <a:noFill/>
          <a:miter lim="800000"/>
          <a:headEnd/>
          <a:tailEnd/>
        </a:ln>
      </xdr:spPr>
    </xdr:pic>
    <xdr:clientData/>
  </xdr:twoCellAnchor>
  <xdr:twoCellAnchor editAs="oneCell">
    <xdr:from>
      <xdr:col>10</xdr:col>
      <xdr:colOff>28575</xdr:colOff>
      <xdr:row>14</xdr:row>
      <xdr:rowOff>28575</xdr:rowOff>
    </xdr:from>
    <xdr:to>
      <xdr:col>11</xdr:col>
      <xdr:colOff>0</xdr:colOff>
      <xdr:row>15</xdr:row>
      <xdr:rowOff>0</xdr:rowOff>
    </xdr:to>
    <xdr:pic>
      <xdr:nvPicPr>
        <xdr:cNvPr id="60" name="Picture 41" descr="SDC10037">
          <a:extLst>
            <a:ext uri="{FF2B5EF4-FFF2-40B4-BE49-F238E27FC236}">
              <a16:creationId xmlns:a16="http://schemas.microsoft.com/office/drawing/2014/main" id="{00000000-0008-0000-4C00-00003C000000}"/>
            </a:ext>
          </a:extLst>
        </xdr:cNvPr>
        <xdr:cNvPicPr>
          <a:picLocks noChangeAspect="1" noChangeArrowheads="1"/>
        </xdr:cNvPicPr>
      </xdr:nvPicPr>
      <xdr:blipFill>
        <a:blip xmlns:r="http://schemas.openxmlformats.org/officeDocument/2006/relationships" r:embed="rId50" cstate="print"/>
        <a:srcRect/>
        <a:stretch>
          <a:fillRect/>
        </a:stretch>
      </xdr:blipFill>
      <xdr:spPr bwMode="auto">
        <a:xfrm>
          <a:off x="5638800" y="12915900"/>
          <a:ext cx="1295400" cy="981075"/>
        </a:xfrm>
        <a:prstGeom prst="rect">
          <a:avLst/>
        </a:prstGeom>
        <a:noFill/>
        <a:ln w="9525">
          <a:noFill/>
          <a:miter lim="800000"/>
          <a:headEnd/>
          <a:tailEnd/>
        </a:ln>
      </xdr:spPr>
    </xdr:pic>
    <xdr:clientData/>
  </xdr:twoCellAnchor>
  <xdr:twoCellAnchor editAs="oneCell">
    <xdr:from>
      <xdr:col>10</xdr:col>
      <xdr:colOff>28575</xdr:colOff>
      <xdr:row>15</xdr:row>
      <xdr:rowOff>28575</xdr:rowOff>
    </xdr:from>
    <xdr:to>
      <xdr:col>11</xdr:col>
      <xdr:colOff>0</xdr:colOff>
      <xdr:row>16</xdr:row>
      <xdr:rowOff>0</xdr:rowOff>
    </xdr:to>
    <xdr:pic>
      <xdr:nvPicPr>
        <xdr:cNvPr id="61" name="Picture 43" descr="SDC10039">
          <a:extLst>
            <a:ext uri="{FF2B5EF4-FFF2-40B4-BE49-F238E27FC236}">
              <a16:creationId xmlns:a16="http://schemas.microsoft.com/office/drawing/2014/main" id="{00000000-0008-0000-4C00-00003D000000}"/>
            </a:ext>
          </a:extLst>
        </xdr:cNvPr>
        <xdr:cNvPicPr>
          <a:picLocks noChangeAspect="1" noChangeArrowheads="1"/>
        </xdr:cNvPicPr>
      </xdr:nvPicPr>
      <xdr:blipFill>
        <a:blip xmlns:r="http://schemas.openxmlformats.org/officeDocument/2006/relationships" r:embed="rId51" cstate="print"/>
        <a:srcRect/>
        <a:stretch>
          <a:fillRect/>
        </a:stretch>
      </xdr:blipFill>
      <xdr:spPr bwMode="auto">
        <a:xfrm>
          <a:off x="5638800" y="13944600"/>
          <a:ext cx="1295400" cy="981075"/>
        </a:xfrm>
        <a:prstGeom prst="rect">
          <a:avLst/>
        </a:prstGeom>
        <a:noFill/>
        <a:ln w="9525">
          <a:noFill/>
          <a:miter lim="800000"/>
          <a:headEnd/>
          <a:tailEnd/>
        </a:ln>
      </xdr:spPr>
    </xdr:pic>
    <xdr:clientData/>
  </xdr:twoCellAnchor>
  <xdr:twoCellAnchor editAs="oneCell">
    <xdr:from>
      <xdr:col>10</xdr:col>
      <xdr:colOff>28575</xdr:colOff>
      <xdr:row>16</xdr:row>
      <xdr:rowOff>28575</xdr:rowOff>
    </xdr:from>
    <xdr:to>
      <xdr:col>11</xdr:col>
      <xdr:colOff>0</xdr:colOff>
      <xdr:row>17</xdr:row>
      <xdr:rowOff>0</xdr:rowOff>
    </xdr:to>
    <xdr:pic>
      <xdr:nvPicPr>
        <xdr:cNvPr id="62" name="Picture 46" descr="SDC10041">
          <a:extLst>
            <a:ext uri="{FF2B5EF4-FFF2-40B4-BE49-F238E27FC236}">
              <a16:creationId xmlns:a16="http://schemas.microsoft.com/office/drawing/2014/main" id="{00000000-0008-0000-4C00-00003E000000}"/>
            </a:ext>
          </a:extLst>
        </xdr:cNvPr>
        <xdr:cNvPicPr>
          <a:picLocks noChangeAspect="1" noChangeArrowheads="1"/>
        </xdr:cNvPicPr>
      </xdr:nvPicPr>
      <xdr:blipFill>
        <a:blip xmlns:r="http://schemas.openxmlformats.org/officeDocument/2006/relationships" r:embed="rId52" cstate="print"/>
        <a:srcRect/>
        <a:stretch>
          <a:fillRect/>
        </a:stretch>
      </xdr:blipFill>
      <xdr:spPr bwMode="auto">
        <a:xfrm>
          <a:off x="5638800" y="14973300"/>
          <a:ext cx="1295400" cy="981075"/>
        </a:xfrm>
        <a:prstGeom prst="rect">
          <a:avLst/>
        </a:prstGeom>
        <a:noFill/>
        <a:ln w="9525">
          <a:noFill/>
          <a:miter lim="800000"/>
          <a:headEnd/>
          <a:tailEnd/>
        </a:ln>
      </xdr:spPr>
    </xdr:pic>
    <xdr:clientData/>
  </xdr:twoCellAnchor>
  <xdr:twoCellAnchor editAs="oneCell">
    <xdr:from>
      <xdr:col>10</xdr:col>
      <xdr:colOff>28575</xdr:colOff>
      <xdr:row>17</xdr:row>
      <xdr:rowOff>28575</xdr:rowOff>
    </xdr:from>
    <xdr:to>
      <xdr:col>11</xdr:col>
      <xdr:colOff>0</xdr:colOff>
      <xdr:row>18</xdr:row>
      <xdr:rowOff>0</xdr:rowOff>
    </xdr:to>
    <xdr:pic>
      <xdr:nvPicPr>
        <xdr:cNvPr id="63" name="Picture 47" descr="SDC10042">
          <a:extLst>
            <a:ext uri="{FF2B5EF4-FFF2-40B4-BE49-F238E27FC236}">
              <a16:creationId xmlns:a16="http://schemas.microsoft.com/office/drawing/2014/main" id="{00000000-0008-0000-4C00-00003F000000}"/>
            </a:ext>
          </a:extLst>
        </xdr:cNvPr>
        <xdr:cNvPicPr>
          <a:picLocks noChangeAspect="1" noChangeArrowheads="1"/>
        </xdr:cNvPicPr>
      </xdr:nvPicPr>
      <xdr:blipFill>
        <a:blip xmlns:r="http://schemas.openxmlformats.org/officeDocument/2006/relationships" r:embed="rId53" cstate="print"/>
        <a:srcRect/>
        <a:stretch>
          <a:fillRect/>
        </a:stretch>
      </xdr:blipFill>
      <xdr:spPr bwMode="auto">
        <a:xfrm>
          <a:off x="5638800" y="16002000"/>
          <a:ext cx="1295400" cy="981075"/>
        </a:xfrm>
        <a:prstGeom prst="rect">
          <a:avLst/>
        </a:prstGeom>
        <a:noFill/>
        <a:ln w="9525">
          <a:noFill/>
          <a:miter lim="800000"/>
          <a:headEnd/>
          <a:tailEnd/>
        </a:ln>
      </xdr:spPr>
    </xdr:pic>
    <xdr:clientData/>
  </xdr:twoCellAnchor>
  <xdr:twoCellAnchor editAs="oneCell">
    <xdr:from>
      <xdr:col>10</xdr:col>
      <xdr:colOff>19050</xdr:colOff>
      <xdr:row>18</xdr:row>
      <xdr:rowOff>28575</xdr:rowOff>
    </xdr:from>
    <xdr:to>
      <xdr:col>11</xdr:col>
      <xdr:colOff>0</xdr:colOff>
      <xdr:row>19</xdr:row>
      <xdr:rowOff>0</xdr:rowOff>
    </xdr:to>
    <xdr:pic>
      <xdr:nvPicPr>
        <xdr:cNvPr id="64" name="Picture 50" descr="SDC10106">
          <a:extLst>
            <a:ext uri="{FF2B5EF4-FFF2-40B4-BE49-F238E27FC236}">
              <a16:creationId xmlns:a16="http://schemas.microsoft.com/office/drawing/2014/main" id="{00000000-0008-0000-4C00-000040000000}"/>
            </a:ext>
          </a:extLst>
        </xdr:cNvPr>
        <xdr:cNvPicPr>
          <a:picLocks noChangeAspect="1" noChangeArrowheads="1"/>
        </xdr:cNvPicPr>
      </xdr:nvPicPr>
      <xdr:blipFill>
        <a:blip xmlns:r="http://schemas.openxmlformats.org/officeDocument/2006/relationships" r:embed="rId54" cstate="print"/>
        <a:srcRect/>
        <a:stretch>
          <a:fillRect/>
        </a:stretch>
      </xdr:blipFill>
      <xdr:spPr bwMode="auto">
        <a:xfrm>
          <a:off x="5629275" y="17030700"/>
          <a:ext cx="1304925" cy="981075"/>
        </a:xfrm>
        <a:prstGeom prst="rect">
          <a:avLst/>
        </a:prstGeom>
        <a:noFill/>
        <a:ln w="9525">
          <a:noFill/>
          <a:miter lim="800000"/>
          <a:headEnd/>
          <a:tailEnd/>
        </a:ln>
      </xdr:spPr>
    </xdr:pic>
    <xdr:clientData/>
  </xdr:twoCellAnchor>
  <xdr:twoCellAnchor editAs="oneCell">
    <xdr:from>
      <xdr:col>10</xdr:col>
      <xdr:colOff>28575</xdr:colOff>
      <xdr:row>19</xdr:row>
      <xdr:rowOff>28575</xdr:rowOff>
    </xdr:from>
    <xdr:to>
      <xdr:col>11</xdr:col>
      <xdr:colOff>0</xdr:colOff>
      <xdr:row>20</xdr:row>
      <xdr:rowOff>0</xdr:rowOff>
    </xdr:to>
    <xdr:pic>
      <xdr:nvPicPr>
        <xdr:cNvPr id="65" name="Picture 52" descr="SDC10046">
          <a:extLst>
            <a:ext uri="{FF2B5EF4-FFF2-40B4-BE49-F238E27FC236}">
              <a16:creationId xmlns:a16="http://schemas.microsoft.com/office/drawing/2014/main" id="{00000000-0008-0000-4C00-000041000000}"/>
            </a:ext>
          </a:extLst>
        </xdr:cNvPr>
        <xdr:cNvPicPr>
          <a:picLocks noChangeAspect="1" noChangeArrowheads="1"/>
        </xdr:cNvPicPr>
      </xdr:nvPicPr>
      <xdr:blipFill>
        <a:blip xmlns:r="http://schemas.openxmlformats.org/officeDocument/2006/relationships" r:embed="rId55" cstate="print"/>
        <a:srcRect/>
        <a:stretch>
          <a:fillRect/>
        </a:stretch>
      </xdr:blipFill>
      <xdr:spPr bwMode="auto">
        <a:xfrm>
          <a:off x="5638800" y="18059400"/>
          <a:ext cx="1295400" cy="981075"/>
        </a:xfrm>
        <a:prstGeom prst="rect">
          <a:avLst/>
        </a:prstGeom>
        <a:noFill/>
        <a:ln w="9525">
          <a:noFill/>
          <a:miter lim="800000"/>
          <a:headEnd/>
          <a:tailEnd/>
        </a:ln>
      </xdr:spPr>
    </xdr:pic>
    <xdr:clientData/>
  </xdr:twoCellAnchor>
  <xdr:twoCellAnchor editAs="oneCell">
    <xdr:from>
      <xdr:col>10</xdr:col>
      <xdr:colOff>28575</xdr:colOff>
      <xdr:row>20</xdr:row>
      <xdr:rowOff>28575</xdr:rowOff>
    </xdr:from>
    <xdr:to>
      <xdr:col>11</xdr:col>
      <xdr:colOff>0</xdr:colOff>
      <xdr:row>21</xdr:row>
      <xdr:rowOff>0</xdr:rowOff>
    </xdr:to>
    <xdr:pic>
      <xdr:nvPicPr>
        <xdr:cNvPr id="66" name="Picture 53" descr="SDC10047">
          <a:extLst>
            <a:ext uri="{FF2B5EF4-FFF2-40B4-BE49-F238E27FC236}">
              <a16:creationId xmlns:a16="http://schemas.microsoft.com/office/drawing/2014/main" id="{00000000-0008-0000-4C00-000042000000}"/>
            </a:ext>
          </a:extLst>
        </xdr:cNvPr>
        <xdr:cNvPicPr>
          <a:picLocks noChangeAspect="1" noChangeArrowheads="1"/>
        </xdr:cNvPicPr>
      </xdr:nvPicPr>
      <xdr:blipFill>
        <a:blip xmlns:r="http://schemas.openxmlformats.org/officeDocument/2006/relationships" r:embed="rId56" cstate="print"/>
        <a:srcRect/>
        <a:stretch>
          <a:fillRect/>
        </a:stretch>
      </xdr:blipFill>
      <xdr:spPr bwMode="auto">
        <a:xfrm>
          <a:off x="5638800" y="19088100"/>
          <a:ext cx="1295400" cy="981075"/>
        </a:xfrm>
        <a:prstGeom prst="rect">
          <a:avLst/>
        </a:prstGeom>
        <a:noFill/>
        <a:ln w="9525">
          <a:noFill/>
          <a:miter lim="800000"/>
          <a:headEnd/>
          <a:tailEnd/>
        </a:ln>
      </xdr:spPr>
    </xdr:pic>
    <xdr:clientData/>
  </xdr:twoCellAnchor>
  <xdr:twoCellAnchor editAs="oneCell">
    <xdr:from>
      <xdr:col>10</xdr:col>
      <xdr:colOff>28575</xdr:colOff>
      <xdr:row>21</xdr:row>
      <xdr:rowOff>28575</xdr:rowOff>
    </xdr:from>
    <xdr:to>
      <xdr:col>11</xdr:col>
      <xdr:colOff>0</xdr:colOff>
      <xdr:row>22</xdr:row>
      <xdr:rowOff>0</xdr:rowOff>
    </xdr:to>
    <xdr:pic>
      <xdr:nvPicPr>
        <xdr:cNvPr id="67" name="Picture 54" descr="SDC10045">
          <a:extLst>
            <a:ext uri="{FF2B5EF4-FFF2-40B4-BE49-F238E27FC236}">
              <a16:creationId xmlns:a16="http://schemas.microsoft.com/office/drawing/2014/main" id="{00000000-0008-0000-4C00-000043000000}"/>
            </a:ext>
          </a:extLst>
        </xdr:cNvPr>
        <xdr:cNvPicPr>
          <a:picLocks noChangeAspect="1" noChangeArrowheads="1"/>
        </xdr:cNvPicPr>
      </xdr:nvPicPr>
      <xdr:blipFill>
        <a:blip xmlns:r="http://schemas.openxmlformats.org/officeDocument/2006/relationships" r:embed="rId57" cstate="print"/>
        <a:srcRect/>
        <a:stretch>
          <a:fillRect/>
        </a:stretch>
      </xdr:blipFill>
      <xdr:spPr bwMode="auto">
        <a:xfrm>
          <a:off x="5638800" y="20116800"/>
          <a:ext cx="1295400" cy="981075"/>
        </a:xfrm>
        <a:prstGeom prst="rect">
          <a:avLst/>
        </a:prstGeom>
        <a:noFill/>
        <a:ln w="9525">
          <a:noFill/>
          <a:miter lim="800000"/>
          <a:headEnd/>
          <a:tailEnd/>
        </a:ln>
      </xdr:spPr>
    </xdr:pic>
    <xdr:clientData/>
  </xdr:twoCellAnchor>
  <xdr:twoCellAnchor editAs="oneCell">
    <xdr:from>
      <xdr:col>10</xdr:col>
      <xdr:colOff>28575</xdr:colOff>
      <xdr:row>23</xdr:row>
      <xdr:rowOff>28575</xdr:rowOff>
    </xdr:from>
    <xdr:to>
      <xdr:col>11</xdr:col>
      <xdr:colOff>0</xdr:colOff>
      <xdr:row>24</xdr:row>
      <xdr:rowOff>0</xdr:rowOff>
    </xdr:to>
    <xdr:pic>
      <xdr:nvPicPr>
        <xdr:cNvPr id="68" name="Picture 58" descr="SDC10051">
          <a:extLst>
            <a:ext uri="{FF2B5EF4-FFF2-40B4-BE49-F238E27FC236}">
              <a16:creationId xmlns:a16="http://schemas.microsoft.com/office/drawing/2014/main" id="{00000000-0008-0000-4C00-000044000000}"/>
            </a:ext>
          </a:extLst>
        </xdr:cNvPr>
        <xdr:cNvPicPr>
          <a:picLocks noChangeAspect="1" noChangeArrowheads="1"/>
        </xdr:cNvPicPr>
      </xdr:nvPicPr>
      <xdr:blipFill>
        <a:blip xmlns:r="http://schemas.openxmlformats.org/officeDocument/2006/relationships" r:embed="rId58" cstate="print"/>
        <a:srcRect/>
        <a:stretch>
          <a:fillRect/>
        </a:stretch>
      </xdr:blipFill>
      <xdr:spPr bwMode="auto">
        <a:xfrm>
          <a:off x="5638800" y="22174200"/>
          <a:ext cx="1295400" cy="981075"/>
        </a:xfrm>
        <a:prstGeom prst="rect">
          <a:avLst/>
        </a:prstGeom>
        <a:noFill/>
        <a:ln w="9525">
          <a:noFill/>
          <a:miter lim="800000"/>
          <a:headEnd/>
          <a:tailEnd/>
        </a:ln>
      </xdr:spPr>
    </xdr:pic>
    <xdr:clientData/>
  </xdr:twoCellAnchor>
  <xdr:twoCellAnchor editAs="oneCell">
    <xdr:from>
      <xdr:col>10</xdr:col>
      <xdr:colOff>28575</xdr:colOff>
      <xdr:row>24</xdr:row>
      <xdr:rowOff>28575</xdr:rowOff>
    </xdr:from>
    <xdr:to>
      <xdr:col>11</xdr:col>
      <xdr:colOff>0</xdr:colOff>
      <xdr:row>25</xdr:row>
      <xdr:rowOff>0</xdr:rowOff>
    </xdr:to>
    <xdr:pic>
      <xdr:nvPicPr>
        <xdr:cNvPr id="69" name="Picture 59" descr="SDC10052">
          <a:extLst>
            <a:ext uri="{FF2B5EF4-FFF2-40B4-BE49-F238E27FC236}">
              <a16:creationId xmlns:a16="http://schemas.microsoft.com/office/drawing/2014/main" id="{00000000-0008-0000-4C00-000045000000}"/>
            </a:ext>
          </a:extLst>
        </xdr:cNvPr>
        <xdr:cNvPicPr>
          <a:picLocks noChangeAspect="1" noChangeArrowheads="1"/>
        </xdr:cNvPicPr>
      </xdr:nvPicPr>
      <xdr:blipFill>
        <a:blip xmlns:r="http://schemas.openxmlformats.org/officeDocument/2006/relationships" r:embed="rId59" cstate="print"/>
        <a:srcRect/>
        <a:stretch>
          <a:fillRect/>
        </a:stretch>
      </xdr:blipFill>
      <xdr:spPr bwMode="auto">
        <a:xfrm>
          <a:off x="5638800" y="23202900"/>
          <a:ext cx="1295400" cy="981075"/>
        </a:xfrm>
        <a:prstGeom prst="rect">
          <a:avLst/>
        </a:prstGeom>
        <a:noFill/>
        <a:ln w="9525">
          <a:noFill/>
          <a:miter lim="800000"/>
          <a:headEnd/>
          <a:tailEnd/>
        </a:ln>
      </xdr:spPr>
    </xdr:pic>
    <xdr:clientData/>
  </xdr:twoCellAnchor>
  <xdr:twoCellAnchor editAs="oneCell">
    <xdr:from>
      <xdr:col>10</xdr:col>
      <xdr:colOff>28575</xdr:colOff>
      <xdr:row>25</xdr:row>
      <xdr:rowOff>28575</xdr:rowOff>
    </xdr:from>
    <xdr:to>
      <xdr:col>11</xdr:col>
      <xdr:colOff>0</xdr:colOff>
      <xdr:row>26</xdr:row>
      <xdr:rowOff>0</xdr:rowOff>
    </xdr:to>
    <xdr:pic>
      <xdr:nvPicPr>
        <xdr:cNvPr id="70" name="Picture 60" descr="SDC10053">
          <a:extLst>
            <a:ext uri="{FF2B5EF4-FFF2-40B4-BE49-F238E27FC236}">
              <a16:creationId xmlns:a16="http://schemas.microsoft.com/office/drawing/2014/main" id="{00000000-0008-0000-4C00-000046000000}"/>
            </a:ext>
          </a:extLst>
        </xdr:cNvPr>
        <xdr:cNvPicPr>
          <a:picLocks noChangeAspect="1" noChangeArrowheads="1"/>
        </xdr:cNvPicPr>
      </xdr:nvPicPr>
      <xdr:blipFill>
        <a:blip xmlns:r="http://schemas.openxmlformats.org/officeDocument/2006/relationships" r:embed="rId60" cstate="print"/>
        <a:srcRect/>
        <a:stretch>
          <a:fillRect/>
        </a:stretch>
      </xdr:blipFill>
      <xdr:spPr bwMode="auto">
        <a:xfrm>
          <a:off x="5638800" y="24231600"/>
          <a:ext cx="1295400" cy="981075"/>
        </a:xfrm>
        <a:prstGeom prst="rect">
          <a:avLst/>
        </a:prstGeom>
        <a:noFill/>
        <a:ln w="9525">
          <a:noFill/>
          <a:miter lim="800000"/>
          <a:headEnd/>
          <a:tailEnd/>
        </a:ln>
      </xdr:spPr>
    </xdr:pic>
    <xdr:clientData/>
  </xdr:twoCellAnchor>
  <xdr:twoCellAnchor editAs="oneCell">
    <xdr:from>
      <xdr:col>10</xdr:col>
      <xdr:colOff>28575</xdr:colOff>
      <xdr:row>26</xdr:row>
      <xdr:rowOff>28575</xdr:rowOff>
    </xdr:from>
    <xdr:to>
      <xdr:col>11</xdr:col>
      <xdr:colOff>0</xdr:colOff>
      <xdr:row>27</xdr:row>
      <xdr:rowOff>0</xdr:rowOff>
    </xdr:to>
    <xdr:pic>
      <xdr:nvPicPr>
        <xdr:cNvPr id="71" name="Picture 63" descr="SDC10055">
          <a:extLst>
            <a:ext uri="{FF2B5EF4-FFF2-40B4-BE49-F238E27FC236}">
              <a16:creationId xmlns:a16="http://schemas.microsoft.com/office/drawing/2014/main" id="{00000000-0008-0000-4C00-000047000000}"/>
            </a:ext>
          </a:extLst>
        </xdr:cNvPr>
        <xdr:cNvPicPr>
          <a:picLocks noChangeAspect="1" noChangeArrowheads="1"/>
        </xdr:cNvPicPr>
      </xdr:nvPicPr>
      <xdr:blipFill>
        <a:blip xmlns:r="http://schemas.openxmlformats.org/officeDocument/2006/relationships" r:embed="rId61" cstate="print"/>
        <a:srcRect/>
        <a:stretch>
          <a:fillRect/>
        </a:stretch>
      </xdr:blipFill>
      <xdr:spPr bwMode="auto">
        <a:xfrm>
          <a:off x="5638800" y="25260300"/>
          <a:ext cx="1295400" cy="981075"/>
        </a:xfrm>
        <a:prstGeom prst="rect">
          <a:avLst/>
        </a:prstGeom>
        <a:noFill/>
        <a:ln w="9525">
          <a:noFill/>
          <a:miter lim="800000"/>
          <a:headEnd/>
          <a:tailEnd/>
        </a:ln>
      </xdr:spPr>
    </xdr:pic>
    <xdr:clientData/>
  </xdr:twoCellAnchor>
  <xdr:twoCellAnchor editAs="oneCell">
    <xdr:from>
      <xdr:col>10</xdr:col>
      <xdr:colOff>28575</xdr:colOff>
      <xdr:row>27</xdr:row>
      <xdr:rowOff>28575</xdr:rowOff>
    </xdr:from>
    <xdr:to>
      <xdr:col>11</xdr:col>
      <xdr:colOff>0</xdr:colOff>
      <xdr:row>28</xdr:row>
      <xdr:rowOff>0</xdr:rowOff>
    </xdr:to>
    <xdr:pic>
      <xdr:nvPicPr>
        <xdr:cNvPr id="72" name="Picture 65" descr="SDC10056">
          <a:extLst>
            <a:ext uri="{FF2B5EF4-FFF2-40B4-BE49-F238E27FC236}">
              <a16:creationId xmlns:a16="http://schemas.microsoft.com/office/drawing/2014/main" id="{00000000-0008-0000-4C00-000048000000}"/>
            </a:ext>
          </a:extLst>
        </xdr:cNvPr>
        <xdr:cNvPicPr>
          <a:picLocks noChangeAspect="1" noChangeArrowheads="1"/>
        </xdr:cNvPicPr>
      </xdr:nvPicPr>
      <xdr:blipFill>
        <a:blip xmlns:r="http://schemas.openxmlformats.org/officeDocument/2006/relationships" r:embed="rId62" cstate="print"/>
        <a:srcRect/>
        <a:stretch>
          <a:fillRect/>
        </a:stretch>
      </xdr:blipFill>
      <xdr:spPr bwMode="auto">
        <a:xfrm>
          <a:off x="5638800" y="26289000"/>
          <a:ext cx="1295400" cy="981075"/>
        </a:xfrm>
        <a:prstGeom prst="rect">
          <a:avLst/>
        </a:prstGeom>
        <a:noFill/>
        <a:ln w="9525">
          <a:noFill/>
          <a:miter lim="800000"/>
          <a:headEnd/>
          <a:tailEnd/>
        </a:ln>
      </xdr:spPr>
    </xdr:pic>
    <xdr:clientData/>
  </xdr:twoCellAnchor>
  <xdr:twoCellAnchor editAs="oneCell">
    <xdr:from>
      <xdr:col>10</xdr:col>
      <xdr:colOff>28575</xdr:colOff>
      <xdr:row>28</xdr:row>
      <xdr:rowOff>28575</xdr:rowOff>
    </xdr:from>
    <xdr:to>
      <xdr:col>11</xdr:col>
      <xdr:colOff>0</xdr:colOff>
      <xdr:row>29</xdr:row>
      <xdr:rowOff>0</xdr:rowOff>
    </xdr:to>
    <xdr:pic>
      <xdr:nvPicPr>
        <xdr:cNvPr id="73" name="Picture 66" descr="SDC10058">
          <a:extLst>
            <a:ext uri="{FF2B5EF4-FFF2-40B4-BE49-F238E27FC236}">
              <a16:creationId xmlns:a16="http://schemas.microsoft.com/office/drawing/2014/main" id="{00000000-0008-0000-4C00-000049000000}"/>
            </a:ext>
          </a:extLst>
        </xdr:cNvPr>
        <xdr:cNvPicPr>
          <a:picLocks noChangeAspect="1" noChangeArrowheads="1"/>
        </xdr:cNvPicPr>
      </xdr:nvPicPr>
      <xdr:blipFill>
        <a:blip xmlns:r="http://schemas.openxmlformats.org/officeDocument/2006/relationships" r:embed="rId63" cstate="print"/>
        <a:srcRect/>
        <a:stretch>
          <a:fillRect/>
        </a:stretch>
      </xdr:blipFill>
      <xdr:spPr bwMode="auto">
        <a:xfrm>
          <a:off x="5638800" y="27317700"/>
          <a:ext cx="1295400" cy="981075"/>
        </a:xfrm>
        <a:prstGeom prst="rect">
          <a:avLst/>
        </a:prstGeom>
        <a:noFill/>
        <a:ln w="9525">
          <a:noFill/>
          <a:miter lim="800000"/>
          <a:headEnd/>
          <a:tailEnd/>
        </a:ln>
      </xdr:spPr>
    </xdr:pic>
    <xdr:clientData/>
  </xdr:twoCellAnchor>
  <xdr:twoCellAnchor editAs="oneCell">
    <xdr:from>
      <xdr:col>10</xdr:col>
      <xdr:colOff>28575</xdr:colOff>
      <xdr:row>29</xdr:row>
      <xdr:rowOff>28575</xdr:rowOff>
    </xdr:from>
    <xdr:to>
      <xdr:col>11</xdr:col>
      <xdr:colOff>0</xdr:colOff>
      <xdr:row>30</xdr:row>
      <xdr:rowOff>0</xdr:rowOff>
    </xdr:to>
    <xdr:pic>
      <xdr:nvPicPr>
        <xdr:cNvPr id="74" name="Picture 67" descr="SDC10059">
          <a:extLst>
            <a:ext uri="{FF2B5EF4-FFF2-40B4-BE49-F238E27FC236}">
              <a16:creationId xmlns:a16="http://schemas.microsoft.com/office/drawing/2014/main" id="{00000000-0008-0000-4C00-00004A000000}"/>
            </a:ext>
          </a:extLst>
        </xdr:cNvPr>
        <xdr:cNvPicPr>
          <a:picLocks noChangeAspect="1" noChangeArrowheads="1"/>
        </xdr:cNvPicPr>
      </xdr:nvPicPr>
      <xdr:blipFill>
        <a:blip xmlns:r="http://schemas.openxmlformats.org/officeDocument/2006/relationships" r:embed="rId64" cstate="print"/>
        <a:srcRect/>
        <a:stretch>
          <a:fillRect/>
        </a:stretch>
      </xdr:blipFill>
      <xdr:spPr bwMode="auto">
        <a:xfrm>
          <a:off x="5638800" y="28346400"/>
          <a:ext cx="1295400" cy="981075"/>
        </a:xfrm>
        <a:prstGeom prst="rect">
          <a:avLst/>
        </a:prstGeom>
        <a:noFill/>
        <a:ln w="9525">
          <a:noFill/>
          <a:miter lim="800000"/>
          <a:headEnd/>
          <a:tailEnd/>
        </a:ln>
      </xdr:spPr>
    </xdr:pic>
    <xdr:clientData/>
  </xdr:twoCellAnchor>
  <xdr:twoCellAnchor editAs="oneCell">
    <xdr:from>
      <xdr:col>10</xdr:col>
      <xdr:colOff>28575</xdr:colOff>
      <xdr:row>30</xdr:row>
      <xdr:rowOff>28575</xdr:rowOff>
    </xdr:from>
    <xdr:to>
      <xdr:col>11</xdr:col>
      <xdr:colOff>0</xdr:colOff>
      <xdr:row>31</xdr:row>
      <xdr:rowOff>0</xdr:rowOff>
    </xdr:to>
    <xdr:pic>
      <xdr:nvPicPr>
        <xdr:cNvPr id="75" name="Picture 69" descr="SDC10061">
          <a:extLst>
            <a:ext uri="{FF2B5EF4-FFF2-40B4-BE49-F238E27FC236}">
              <a16:creationId xmlns:a16="http://schemas.microsoft.com/office/drawing/2014/main" id="{00000000-0008-0000-4C00-00004B000000}"/>
            </a:ext>
          </a:extLst>
        </xdr:cNvPr>
        <xdr:cNvPicPr>
          <a:picLocks noChangeAspect="1" noChangeArrowheads="1"/>
        </xdr:cNvPicPr>
      </xdr:nvPicPr>
      <xdr:blipFill>
        <a:blip xmlns:r="http://schemas.openxmlformats.org/officeDocument/2006/relationships" r:embed="rId65" cstate="print"/>
        <a:srcRect/>
        <a:stretch>
          <a:fillRect/>
        </a:stretch>
      </xdr:blipFill>
      <xdr:spPr bwMode="auto">
        <a:xfrm>
          <a:off x="5638800" y="29375100"/>
          <a:ext cx="1295400" cy="981075"/>
        </a:xfrm>
        <a:prstGeom prst="rect">
          <a:avLst/>
        </a:prstGeom>
        <a:noFill/>
        <a:ln w="9525">
          <a:noFill/>
          <a:miter lim="800000"/>
          <a:headEnd/>
          <a:tailEnd/>
        </a:ln>
      </xdr:spPr>
    </xdr:pic>
    <xdr:clientData/>
  </xdr:twoCellAnchor>
  <xdr:twoCellAnchor editAs="oneCell">
    <xdr:from>
      <xdr:col>10</xdr:col>
      <xdr:colOff>28575</xdr:colOff>
      <xdr:row>31</xdr:row>
      <xdr:rowOff>28575</xdr:rowOff>
    </xdr:from>
    <xdr:to>
      <xdr:col>11</xdr:col>
      <xdr:colOff>0</xdr:colOff>
      <xdr:row>32</xdr:row>
      <xdr:rowOff>0</xdr:rowOff>
    </xdr:to>
    <xdr:pic>
      <xdr:nvPicPr>
        <xdr:cNvPr id="76" name="Picture 71" descr="SDC10063">
          <a:extLst>
            <a:ext uri="{FF2B5EF4-FFF2-40B4-BE49-F238E27FC236}">
              <a16:creationId xmlns:a16="http://schemas.microsoft.com/office/drawing/2014/main" id="{00000000-0008-0000-4C00-00004C000000}"/>
            </a:ext>
          </a:extLst>
        </xdr:cNvPr>
        <xdr:cNvPicPr>
          <a:picLocks noChangeAspect="1" noChangeArrowheads="1"/>
        </xdr:cNvPicPr>
      </xdr:nvPicPr>
      <xdr:blipFill>
        <a:blip xmlns:r="http://schemas.openxmlformats.org/officeDocument/2006/relationships" r:embed="rId66" cstate="print"/>
        <a:srcRect/>
        <a:stretch>
          <a:fillRect/>
        </a:stretch>
      </xdr:blipFill>
      <xdr:spPr bwMode="auto">
        <a:xfrm>
          <a:off x="5638800" y="30403800"/>
          <a:ext cx="1295400" cy="981075"/>
        </a:xfrm>
        <a:prstGeom prst="rect">
          <a:avLst/>
        </a:prstGeom>
        <a:noFill/>
        <a:ln w="9525">
          <a:noFill/>
          <a:miter lim="800000"/>
          <a:headEnd/>
          <a:tailEnd/>
        </a:ln>
      </xdr:spPr>
    </xdr:pic>
    <xdr:clientData/>
  </xdr:twoCellAnchor>
  <xdr:twoCellAnchor editAs="oneCell">
    <xdr:from>
      <xdr:col>10</xdr:col>
      <xdr:colOff>28575</xdr:colOff>
      <xdr:row>32</xdr:row>
      <xdr:rowOff>28575</xdr:rowOff>
    </xdr:from>
    <xdr:to>
      <xdr:col>11</xdr:col>
      <xdr:colOff>0</xdr:colOff>
      <xdr:row>33</xdr:row>
      <xdr:rowOff>0</xdr:rowOff>
    </xdr:to>
    <xdr:pic>
      <xdr:nvPicPr>
        <xdr:cNvPr id="77" name="Picture 74" descr="SDC10066">
          <a:extLst>
            <a:ext uri="{FF2B5EF4-FFF2-40B4-BE49-F238E27FC236}">
              <a16:creationId xmlns:a16="http://schemas.microsoft.com/office/drawing/2014/main" id="{00000000-0008-0000-4C00-00004D000000}"/>
            </a:ext>
          </a:extLst>
        </xdr:cNvPr>
        <xdr:cNvPicPr>
          <a:picLocks noChangeAspect="1" noChangeArrowheads="1"/>
        </xdr:cNvPicPr>
      </xdr:nvPicPr>
      <xdr:blipFill>
        <a:blip xmlns:r="http://schemas.openxmlformats.org/officeDocument/2006/relationships" r:embed="rId67" cstate="print"/>
        <a:srcRect/>
        <a:stretch>
          <a:fillRect/>
        </a:stretch>
      </xdr:blipFill>
      <xdr:spPr bwMode="auto">
        <a:xfrm>
          <a:off x="5638800" y="31432500"/>
          <a:ext cx="1295400" cy="981075"/>
        </a:xfrm>
        <a:prstGeom prst="rect">
          <a:avLst/>
        </a:prstGeom>
        <a:noFill/>
        <a:ln w="9525">
          <a:noFill/>
          <a:miter lim="800000"/>
          <a:headEnd/>
          <a:tailEnd/>
        </a:ln>
      </xdr:spPr>
    </xdr:pic>
    <xdr:clientData/>
  </xdr:twoCellAnchor>
  <xdr:twoCellAnchor editAs="oneCell">
    <xdr:from>
      <xdr:col>10</xdr:col>
      <xdr:colOff>28575</xdr:colOff>
      <xdr:row>33</xdr:row>
      <xdr:rowOff>28575</xdr:rowOff>
    </xdr:from>
    <xdr:to>
      <xdr:col>11</xdr:col>
      <xdr:colOff>0</xdr:colOff>
      <xdr:row>34</xdr:row>
      <xdr:rowOff>0</xdr:rowOff>
    </xdr:to>
    <xdr:pic>
      <xdr:nvPicPr>
        <xdr:cNvPr id="78" name="Picture 75" descr="SDC10068">
          <a:extLst>
            <a:ext uri="{FF2B5EF4-FFF2-40B4-BE49-F238E27FC236}">
              <a16:creationId xmlns:a16="http://schemas.microsoft.com/office/drawing/2014/main" id="{00000000-0008-0000-4C00-00004E000000}"/>
            </a:ext>
          </a:extLst>
        </xdr:cNvPr>
        <xdr:cNvPicPr>
          <a:picLocks noChangeAspect="1" noChangeArrowheads="1"/>
        </xdr:cNvPicPr>
      </xdr:nvPicPr>
      <xdr:blipFill>
        <a:blip xmlns:r="http://schemas.openxmlformats.org/officeDocument/2006/relationships" r:embed="rId68" cstate="print"/>
        <a:srcRect/>
        <a:stretch>
          <a:fillRect/>
        </a:stretch>
      </xdr:blipFill>
      <xdr:spPr bwMode="auto">
        <a:xfrm>
          <a:off x="5638800" y="32461200"/>
          <a:ext cx="1295400" cy="981075"/>
        </a:xfrm>
        <a:prstGeom prst="rect">
          <a:avLst/>
        </a:prstGeom>
        <a:noFill/>
        <a:ln w="9525">
          <a:noFill/>
          <a:miter lim="800000"/>
          <a:headEnd/>
          <a:tailEnd/>
        </a:ln>
      </xdr:spPr>
    </xdr:pic>
    <xdr:clientData/>
  </xdr:twoCellAnchor>
  <xdr:twoCellAnchor editAs="oneCell">
    <xdr:from>
      <xdr:col>10</xdr:col>
      <xdr:colOff>28575</xdr:colOff>
      <xdr:row>34</xdr:row>
      <xdr:rowOff>28575</xdr:rowOff>
    </xdr:from>
    <xdr:to>
      <xdr:col>11</xdr:col>
      <xdr:colOff>0</xdr:colOff>
      <xdr:row>35</xdr:row>
      <xdr:rowOff>0</xdr:rowOff>
    </xdr:to>
    <xdr:pic>
      <xdr:nvPicPr>
        <xdr:cNvPr id="79" name="Picture 76" descr="SDC10070">
          <a:extLst>
            <a:ext uri="{FF2B5EF4-FFF2-40B4-BE49-F238E27FC236}">
              <a16:creationId xmlns:a16="http://schemas.microsoft.com/office/drawing/2014/main" id="{00000000-0008-0000-4C00-00004F000000}"/>
            </a:ext>
          </a:extLst>
        </xdr:cNvPr>
        <xdr:cNvPicPr>
          <a:picLocks noChangeAspect="1" noChangeArrowheads="1"/>
        </xdr:cNvPicPr>
      </xdr:nvPicPr>
      <xdr:blipFill>
        <a:blip xmlns:r="http://schemas.openxmlformats.org/officeDocument/2006/relationships" r:embed="rId69" cstate="print"/>
        <a:srcRect/>
        <a:stretch>
          <a:fillRect/>
        </a:stretch>
      </xdr:blipFill>
      <xdr:spPr bwMode="auto">
        <a:xfrm>
          <a:off x="5638800" y="33489900"/>
          <a:ext cx="1295400" cy="981075"/>
        </a:xfrm>
        <a:prstGeom prst="rect">
          <a:avLst/>
        </a:prstGeom>
        <a:noFill/>
        <a:ln w="9525">
          <a:noFill/>
          <a:miter lim="800000"/>
          <a:headEnd/>
          <a:tailEnd/>
        </a:ln>
      </xdr:spPr>
    </xdr:pic>
    <xdr:clientData/>
  </xdr:twoCellAnchor>
  <xdr:twoCellAnchor editAs="oneCell">
    <xdr:from>
      <xdr:col>10</xdr:col>
      <xdr:colOff>28575</xdr:colOff>
      <xdr:row>35</xdr:row>
      <xdr:rowOff>28575</xdr:rowOff>
    </xdr:from>
    <xdr:to>
      <xdr:col>11</xdr:col>
      <xdr:colOff>0</xdr:colOff>
      <xdr:row>36</xdr:row>
      <xdr:rowOff>0</xdr:rowOff>
    </xdr:to>
    <xdr:pic>
      <xdr:nvPicPr>
        <xdr:cNvPr id="80" name="Picture 77" descr="SDC10071">
          <a:extLst>
            <a:ext uri="{FF2B5EF4-FFF2-40B4-BE49-F238E27FC236}">
              <a16:creationId xmlns:a16="http://schemas.microsoft.com/office/drawing/2014/main" id="{00000000-0008-0000-4C00-000050000000}"/>
            </a:ext>
          </a:extLst>
        </xdr:cNvPr>
        <xdr:cNvPicPr>
          <a:picLocks noChangeAspect="1" noChangeArrowheads="1"/>
        </xdr:cNvPicPr>
      </xdr:nvPicPr>
      <xdr:blipFill>
        <a:blip xmlns:r="http://schemas.openxmlformats.org/officeDocument/2006/relationships" r:embed="rId70" cstate="print"/>
        <a:srcRect/>
        <a:stretch>
          <a:fillRect/>
        </a:stretch>
      </xdr:blipFill>
      <xdr:spPr bwMode="auto">
        <a:xfrm>
          <a:off x="5638800" y="34518600"/>
          <a:ext cx="1295400" cy="981075"/>
        </a:xfrm>
        <a:prstGeom prst="rect">
          <a:avLst/>
        </a:prstGeom>
        <a:noFill/>
        <a:ln w="9525">
          <a:noFill/>
          <a:miter lim="800000"/>
          <a:headEnd/>
          <a:tailEnd/>
        </a:ln>
      </xdr:spPr>
    </xdr:pic>
    <xdr:clientData/>
  </xdr:twoCellAnchor>
  <xdr:twoCellAnchor editAs="oneCell">
    <xdr:from>
      <xdr:col>10</xdr:col>
      <xdr:colOff>28575</xdr:colOff>
      <xdr:row>36</xdr:row>
      <xdr:rowOff>28575</xdr:rowOff>
    </xdr:from>
    <xdr:to>
      <xdr:col>11</xdr:col>
      <xdr:colOff>0</xdr:colOff>
      <xdr:row>37</xdr:row>
      <xdr:rowOff>0</xdr:rowOff>
    </xdr:to>
    <xdr:pic>
      <xdr:nvPicPr>
        <xdr:cNvPr id="81" name="Picture 81" descr="SDC10075">
          <a:extLst>
            <a:ext uri="{FF2B5EF4-FFF2-40B4-BE49-F238E27FC236}">
              <a16:creationId xmlns:a16="http://schemas.microsoft.com/office/drawing/2014/main" id="{00000000-0008-0000-4C00-000051000000}"/>
            </a:ext>
          </a:extLst>
        </xdr:cNvPr>
        <xdr:cNvPicPr>
          <a:picLocks noChangeAspect="1" noChangeArrowheads="1"/>
        </xdr:cNvPicPr>
      </xdr:nvPicPr>
      <xdr:blipFill>
        <a:blip xmlns:r="http://schemas.openxmlformats.org/officeDocument/2006/relationships" r:embed="rId71" cstate="print"/>
        <a:srcRect/>
        <a:stretch>
          <a:fillRect/>
        </a:stretch>
      </xdr:blipFill>
      <xdr:spPr bwMode="auto">
        <a:xfrm>
          <a:off x="5638800" y="35547300"/>
          <a:ext cx="1295400" cy="981075"/>
        </a:xfrm>
        <a:prstGeom prst="rect">
          <a:avLst/>
        </a:prstGeom>
        <a:noFill/>
        <a:ln w="9525">
          <a:noFill/>
          <a:miter lim="800000"/>
          <a:headEnd/>
          <a:tailEnd/>
        </a:ln>
      </xdr:spPr>
    </xdr:pic>
    <xdr:clientData/>
  </xdr:twoCellAnchor>
  <xdr:twoCellAnchor editAs="oneCell">
    <xdr:from>
      <xdr:col>10</xdr:col>
      <xdr:colOff>28575</xdr:colOff>
      <xdr:row>37</xdr:row>
      <xdr:rowOff>28575</xdr:rowOff>
    </xdr:from>
    <xdr:to>
      <xdr:col>11</xdr:col>
      <xdr:colOff>0</xdr:colOff>
      <xdr:row>38</xdr:row>
      <xdr:rowOff>0</xdr:rowOff>
    </xdr:to>
    <xdr:pic>
      <xdr:nvPicPr>
        <xdr:cNvPr id="82" name="Picture 82" descr="SDC10076">
          <a:extLst>
            <a:ext uri="{FF2B5EF4-FFF2-40B4-BE49-F238E27FC236}">
              <a16:creationId xmlns:a16="http://schemas.microsoft.com/office/drawing/2014/main" id="{00000000-0008-0000-4C00-000052000000}"/>
            </a:ext>
          </a:extLst>
        </xdr:cNvPr>
        <xdr:cNvPicPr>
          <a:picLocks noChangeAspect="1" noChangeArrowheads="1"/>
        </xdr:cNvPicPr>
      </xdr:nvPicPr>
      <xdr:blipFill>
        <a:blip xmlns:r="http://schemas.openxmlformats.org/officeDocument/2006/relationships" r:embed="rId72" cstate="print"/>
        <a:srcRect/>
        <a:stretch>
          <a:fillRect/>
        </a:stretch>
      </xdr:blipFill>
      <xdr:spPr bwMode="auto">
        <a:xfrm>
          <a:off x="5638800" y="36576000"/>
          <a:ext cx="1295400" cy="981075"/>
        </a:xfrm>
        <a:prstGeom prst="rect">
          <a:avLst/>
        </a:prstGeom>
        <a:noFill/>
        <a:ln w="9525">
          <a:noFill/>
          <a:miter lim="800000"/>
          <a:headEnd/>
          <a:tailEnd/>
        </a:ln>
      </xdr:spPr>
    </xdr:pic>
    <xdr:clientData/>
  </xdr:twoCellAnchor>
  <xdr:twoCellAnchor editAs="oneCell">
    <xdr:from>
      <xdr:col>10</xdr:col>
      <xdr:colOff>28575</xdr:colOff>
      <xdr:row>38</xdr:row>
      <xdr:rowOff>28575</xdr:rowOff>
    </xdr:from>
    <xdr:to>
      <xdr:col>11</xdr:col>
      <xdr:colOff>0</xdr:colOff>
      <xdr:row>39</xdr:row>
      <xdr:rowOff>0</xdr:rowOff>
    </xdr:to>
    <xdr:pic>
      <xdr:nvPicPr>
        <xdr:cNvPr id="83" name="Picture 84" descr="SDC10078">
          <a:extLst>
            <a:ext uri="{FF2B5EF4-FFF2-40B4-BE49-F238E27FC236}">
              <a16:creationId xmlns:a16="http://schemas.microsoft.com/office/drawing/2014/main" id="{00000000-0008-0000-4C00-000053000000}"/>
            </a:ext>
          </a:extLst>
        </xdr:cNvPr>
        <xdr:cNvPicPr>
          <a:picLocks noChangeAspect="1" noChangeArrowheads="1"/>
        </xdr:cNvPicPr>
      </xdr:nvPicPr>
      <xdr:blipFill>
        <a:blip xmlns:r="http://schemas.openxmlformats.org/officeDocument/2006/relationships" r:embed="rId73" cstate="print"/>
        <a:srcRect/>
        <a:stretch>
          <a:fillRect/>
        </a:stretch>
      </xdr:blipFill>
      <xdr:spPr bwMode="auto">
        <a:xfrm>
          <a:off x="5638800" y="37604700"/>
          <a:ext cx="1295400" cy="981075"/>
        </a:xfrm>
        <a:prstGeom prst="rect">
          <a:avLst/>
        </a:prstGeom>
        <a:noFill/>
        <a:ln w="9525">
          <a:noFill/>
          <a:miter lim="800000"/>
          <a:headEnd/>
          <a:tailEnd/>
        </a:ln>
      </xdr:spPr>
    </xdr:pic>
    <xdr:clientData/>
  </xdr:twoCellAnchor>
  <xdr:twoCellAnchor editAs="oneCell">
    <xdr:from>
      <xdr:col>10</xdr:col>
      <xdr:colOff>28575</xdr:colOff>
      <xdr:row>39</xdr:row>
      <xdr:rowOff>28575</xdr:rowOff>
    </xdr:from>
    <xdr:to>
      <xdr:col>11</xdr:col>
      <xdr:colOff>0</xdr:colOff>
      <xdr:row>40</xdr:row>
      <xdr:rowOff>0</xdr:rowOff>
    </xdr:to>
    <xdr:pic>
      <xdr:nvPicPr>
        <xdr:cNvPr id="84" name="Picture 87" descr="SDC10081">
          <a:extLst>
            <a:ext uri="{FF2B5EF4-FFF2-40B4-BE49-F238E27FC236}">
              <a16:creationId xmlns:a16="http://schemas.microsoft.com/office/drawing/2014/main" id="{00000000-0008-0000-4C00-000054000000}"/>
            </a:ext>
          </a:extLst>
        </xdr:cNvPr>
        <xdr:cNvPicPr>
          <a:picLocks noChangeAspect="1" noChangeArrowheads="1"/>
        </xdr:cNvPicPr>
      </xdr:nvPicPr>
      <xdr:blipFill>
        <a:blip xmlns:r="http://schemas.openxmlformats.org/officeDocument/2006/relationships" r:embed="rId74" cstate="print"/>
        <a:srcRect/>
        <a:stretch>
          <a:fillRect/>
        </a:stretch>
      </xdr:blipFill>
      <xdr:spPr bwMode="auto">
        <a:xfrm>
          <a:off x="5638800" y="38633400"/>
          <a:ext cx="1295400" cy="981075"/>
        </a:xfrm>
        <a:prstGeom prst="rect">
          <a:avLst/>
        </a:prstGeom>
        <a:noFill/>
        <a:ln w="9525">
          <a:noFill/>
          <a:miter lim="800000"/>
          <a:headEnd/>
          <a:tailEnd/>
        </a:ln>
      </xdr:spPr>
    </xdr:pic>
    <xdr:clientData/>
  </xdr:twoCellAnchor>
  <xdr:twoCellAnchor editAs="oneCell">
    <xdr:from>
      <xdr:col>10</xdr:col>
      <xdr:colOff>28575</xdr:colOff>
      <xdr:row>40</xdr:row>
      <xdr:rowOff>28575</xdr:rowOff>
    </xdr:from>
    <xdr:to>
      <xdr:col>11</xdr:col>
      <xdr:colOff>0</xdr:colOff>
      <xdr:row>41</xdr:row>
      <xdr:rowOff>0</xdr:rowOff>
    </xdr:to>
    <xdr:pic>
      <xdr:nvPicPr>
        <xdr:cNvPr id="85" name="Picture 88" descr="SDC10082">
          <a:extLst>
            <a:ext uri="{FF2B5EF4-FFF2-40B4-BE49-F238E27FC236}">
              <a16:creationId xmlns:a16="http://schemas.microsoft.com/office/drawing/2014/main" id="{00000000-0008-0000-4C00-000055000000}"/>
            </a:ext>
          </a:extLst>
        </xdr:cNvPr>
        <xdr:cNvPicPr>
          <a:picLocks noChangeAspect="1" noChangeArrowheads="1"/>
        </xdr:cNvPicPr>
      </xdr:nvPicPr>
      <xdr:blipFill>
        <a:blip xmlns:r="http://schemas.openxmlformats.org/officeDocument/2006/relationships" r:embed="rId75" cstate="print"/>
        <a:srcRect/>
        <a:stretch>
          <a:fillRect/>
        </a:stretch>
      </xdr:blipFill>
      <xdr:spPr bwMode="auto">
        <a:xfrm>
          <a:off x="5638800" y="39662100"/>
          <a:ext cx="1295400" cy="981075"/>
        </a:xfrm>
        <a:prstGeom prst="rect">
          <a:avLst/>
        </a:prstGeom>
        <a:noFill/>
        <a:ln w="9525">
          <a:noFill/>
          <a:miter lim="800000"/>
          <a:headEnd/>
          <a:tailEnd/>
        </a:ln>
      </xdr:spPr>
    </xdr:pic>
    <xdr:clientData/>
  </xdr:twoCellAnchor>
  <xdr:twoCellAnchor editAs="oneCell">
    <xdr:from>
      <xdr:col>10</xdr:col>
      <xdr:colOff>28575</xdr:colOff>
      <xdr:row>41</xdr:row>
      <xdr:rowOff>28575</xdr:rowOff>
    </xdr:from>
    <xdr:to>
      <xdr:col>11</xdr:col>
      <xdr:colOff>0</xdr:colOff>
      <xdr:row>42</xdr:row>
      <xdr:rowOff>0</xdr:rowOff>
    </xdr:to>
    <xdr:pic>
      <xdr:nvPicPr>
        <xdr:cNvPr id="86" name="Picture 89" descr="SDC10083">
          <a:extLst>
            <a:ext uri="{FF2B5EF4-FFF2-40B4-BE49-F238E27FC236}">
              <a16:creationId xmlns:a16="http://schemas.microsoft.com/office/drawing/2014/main" id="{00000000-0008-0000-4C00-000056000000}"/>
            </a:ext>
          </a:extLst>
        </xdr:cNvPr>
        <xdr:cNvPicPr>
          <a:picLocks noChangeAspect="1" noChangeArrowheads="1"/>
        </xdr:cNvPicPr>
      </xdr:nvPicPr>
      <xdr:blipFill>
        <a:blip xmlns:r="http://schemas.openxmlformats.org/officeDocument/2006/relationships" r:embed="rId76" cstate="print"/>
        <a:srcRect/>
        <a:stretch>
          <a:fillRect/>
        </a:stretch>
      </xdr:blipFill>
      <xdr:spPr bwMode="auto">
        <a:xfrm>
          <a:off x="5638800" y="40690800"/>
          <a:ext cx="1295400" cy="981075"/>
        </a:xfrm>
        <a:prstGeom prst="rect">
          <a:avLst/>
        </a:prstGeom>
        <a:noFill/>
        <a:ln w="9525">
          <a:noFill/>
          <a:miter lim="800000"/>
          <a:headEnd/>
          <a:tailEnd/>
        </a:ln>
      </xdr:spPr>
    </xdr:pic>
    <xdr:clientData/>
  </xdr:twoCellAnchor>
  <xdr:twoCellAnchor editAs="oneCell">
    <xdr:from>
      <xdr:col>10</xdr:col>
      <xdr:colOff>28575</xdr:colOff>
      <xdr:row>42</xdr:row>
      <xdr:rowOff>28575</xdr:rowOff>
    </xdr:from>
    <xdr:to>
      <xdr:col>11</xdr:col>
      <xdr:colOff>0</xdr:colOff>
      <xdr:row>43</xdr:row>
      <xdr:rowOff>0</xdr:rowOff>
    </xdr:to>
    <xdr:pic>
      <xdr:nvPicPr>
        <xdr:cNvPr id="87" name="Picture 91" descr="SDC10085">
          <a:extLst>
            <a:ext uri="{FF2B5EF4-FFF2-40B4-BE49-F238E27FC236}">
              <a16:creationId xmlns:a16="http://schemas.microsoft.com/office/drawing/2014/main" id="{00000000-0008-0000-4C00-000057000000}"/>
            </a:ext>
          </a:extLst>
        </xdr:cNvPr>
        <xdr:cNvPicPr>
          <a:picLocks noChangeAspect="1" noChangeArrowheads="1"/>
        </xdr:cNvPicPr>
      </xdr:nvPicPr>
      <xdr:blipFill>
        <a:blip xmlns:r="http://schemas.openxmlformats.org/officeDocument/2006/relationships" r:embed="rId77" cstate="print"/>
        <a:srcRect/>
        <a:stretch>
          <a:fillRect/>
        </a:stretch>
      </xdr:blipFill>
      <xdr:spPr bwMode="auto">
        <a:xfrm>
          <a:off x="5638800" y="41719500"/>
          <a:ext cx="1295400" cy="981075"/>
        </a:xfrm>
        <a:prstGeom prst="rect">
          <a:avLst/>
        </a:prstGeom>
        <a:noFill/>
        <a:ln w="9525">
          <a:noFill/>
          <a:miter lim="800000"/>
          <a:headEnd/>
          <a:tailEnd/>
        </a:ln>
      </xdr:spPr>
    </xdr:pic>
    <xdr:clientData/>
  </xdr:twoCellAnchor>
  <xdr:twoCellAnchor editAs="oneCell">
    <xdr:from>
      <xdr:col>10</xdr:col>
      <xdr:colOff>28575</xdr:colOff>
      <xdr:row>43</xdr:row>
      <xdr:rowOff>28575</xdr:rowOff>
    </xdr:from>
    <xdr:to>
      <xdr:col>11</xdr:col>
      <xdr:colOff>0</xdr:colOff>
      <xdr:row>43</xdr:row>
      <xdr:rowOff>190500</xdr:rowOff>
    </xdr:to>
    <xdr:pic>
      <xdr:nvPicPr>
        <xdr:cNvPr id="88" name="Picture 92" descr="SDC10086">
          <a:extLst>
            <a:ext uri="{FF2B5EF4-FFF2-40B4-BE49-F238E27FC236}">
              <a16:creationId xmlns:a16="http://schemas.microsoft.com/office/drawing/2014/main" id="{00000000-0008-0000-4C00-000058000000}"/>
            </a:ext>
          </a:extLst>
        </xdr:cNvPr>
        <xdr:cNvPicPr>
          <a:picLocks noChangeAspect="1" noChangeArrowheads="1"/>
        </xdr:cNvPicPr>
      </xdr:nvPicPr>
      <xdr:blipFill>
        <a:blip xmlns:r="http://schemas.openxmlformats.org/officeDocument/2006/relationships" r:embed="rId78" cstate="print"/>
        <a:srcRect/>
        <a:stretch>
          <a:fillRect/>
        </a:stretch>
      </xdr:blipFill>
      <xdr:spPr bwMode="auto">
        <a:xfrm>
          <a:off x="5638800" y="42748200"/>
          <a:ext cx="1295400" cy="981075"/>
        </a:xfrm>
        <a:prstGeom prst="rect">
          <a:avLst/>
        </a:prstGeom>
        <a:noFill/>
        <a:ln w="9525">
          <a:noFill/>
          <a:miter lim="800000"/>
          <a:headEnd/>
          <a:tailEnd/>
        </a:ln>
      </xdr:spPr>
    </xdr:pic>
    <xdr:clientData/>
  </xdr:twoCellAnchor>
  <xdr:twoCellAnchor editAs="oneCell">
    <xdr:from>
      <xdr:col>10</xdr:col>
      <xdr:colOff>28575</xdr:colOff>
      <xdr:row>44</xdr:row>
      <xdr:rowOff>28575</xdr:rowOff>
    </xdr:from>
    <xdr:to>
      <xdr:col>11</xdr:col>
      <xdr:colOff>0</xdr:colOff>
      <xdr:row>44</xdr:row>
      <xdr:rowOff>190500</xdr:rowOff>
    </xdr:to>
    <xdr:pic>
      <xdr:nvPicPr>
        <xdr:cNvPr id="89" name="Picture 93" descr="SDC10087">
          <a:extLst>
            <a:ext uri="{FF2B5EF4-FFF2-40B4-BE49-F238E27FC236}">
              <a16:creationId xmlns:a16="http://schemas.microsoft.com/office/drawing/2014/main" id="{00000000-0008-0000-4C00-000059000000}"/>
            </a:ext>
          </a:extLst>
        </xdr:cNvPr>
        <xdr:cNvPicPr>
          <a:picLocks noChangeAspect="1" noChangeArrowheads="1"/>
        </xdr:cNvPicPr>
      </xdr:nvPicPr>
      <xdr:blipFill>
        <a:blip xmlns:r="http://schemas.openxmlformats.org/officeDocument/2006/relationships" r:embed="rId79" cstate="print"/>
        <a:srcRect/>
        <a:stretch>
          <a:fillRect/>
        </a:stretch>
      </xdr:blipFill>
      <xdr:spPr bwMode="auto">
        <a:xfrm>
          <a:off x="5638800" y="43776900"/>
          <a:ext cx="1295400" cy="981075"/>
        </a:xfrm>
        <a:prstGeom prst="rect">
          <a:avLst/>
        </a:prstGeom>
        <a:noFill/>
        <a:ln w="9525">
          <a:noFill/>
          <a:miter lim="800000"/>
          <a:headEnd/>
          <a:tailEnd/>
        </a:ln>
      </xdr:spPr>
    </xdr:pic>
    <xdr:clientData/>
  </xdr:twoCellAnchor>
  <xdr:twoCellAnchor editAs="oneCell">
    <xdr:from>
      <xdr:col>10</xdr:col>
      <xdr:colOff>28575</xdr:colOff>
      <xdr:row>45</xdr:row>
      <xdr:rowOff>28575</xdr:rowOff>
    </xdr:from>
    <xdr:to>
      <xdr:col>11</xdr:col>
      <xdr:colOff>0</xdr:colOff>
      <xdr:row>45</xdr:row>
      <xdr:rowOff>190500</xdr:rowOff>
    </xdr:to>
    <xdr:pic>
      <xdr:nvPicPr>
        <xdr:cNvPr id="90" name="Picture 94" descr="SDC10088">
          <a:extLst>
            <a:ext uri="{FF2B5EF4-FFF2-40B4-BE49-F238E27FC236}">
              <a16:creationId xmlns:a16="http://schemas.microsoft.com/office/drawing/2014/main" id="{00000000-0008-0000-4C00-00005A000000}"/>
            </a:ext>
          </a:extLst>
        </xdr:cNvPr>
        <xdr:cNvPicPr>
          <a:picLocks noChangeAspect="1" noChangeArrowheads="1"/>
        </xdr:cNvPicPr>
      </xdr:nvPicPr>
      <xdr:blipFill>
        <a:blip xmlns:r="http://schemas.openxmlformats.org/officeDocument/2006/relationships" r:embed="rId80" cstate="print"/>
        <a:srcRect/>
        <a:stretch>
          <a:fillRect/>
        </a:stretch>
      </xdr:blipFill>
      <xdr:spPr bwMode="auto">
        <a:xfrm>
          <a:off x="5638800" y="44805600"/>
          <a:ext cx="1295400" cy="981075"/>
        </a:xfrm>
        <a:prstGeom prst="rect">
          <a:avLst/>
        </a:prstGeom>
        <a:noFill/>
        <a:ln w="9525">
          <a:noFill/>
          <a:miter lim="800000"/>
          <a:headEnd/>
          <a:tailEnd/>
        </a:ln>
      </xdr:spPr>
    </xdr:pic>
    <xdr:clientData/>
  </xdr:twoCellAnchor>
  <xdr:twoCellAnchor editAs="oneCell">
    <xdr:from>
      <xdr:col>10</xdr:col>
      <xdr:colOff>28575</xdr:colOff>
      <xdr:row>46</xdr:row>
      <xdr:rowOff>28575</xdr:rowOff>
    </xdr:from>
    <xdr:to>
      <xdr:col>11</xdr:col>
      <xdr:colOff>0</xdr:colOff>
      <xdr:row>46</xdr:row>
      <xdr:rowOff>190500</xdr:rowOff>
    </xdr:to>
    <xdr:pic>
      <xdr:nvPicPr>
        <xdr:cNvPr id="91" name="Picture 97" descr="SDC10091">
          <a:extLst>
            <a:ext uri="{FF2B5EF4-FFF2-40B4-BE49-F238E27FC236}">
              <a16:creationId xmlns:a16="http://schemas.microsoft.com/office/drawing/2014/main" id="{00000000-0008-0000-4C00-00005B000000}"/>
            </a:ext>
          </a:extLst>
        </xdr:cNvPr>
        <xdr:cNvPicPr>
          <a:picLocks noChangeAspect="1" noChangeArrowheads="1"/>
        </xdr:cNvPicPr>
      </xdr:nvPicPr>
      <xdr:blipFill>
        <a:blip xmlns:r="http://schemas.openxmlformats.org/officeDocument/2006/relationships" r:embed="rId81" cstate="print"/>
        <a:srcRect/>
        <a:stretch>
          <a:fillRect/>
        </a:stretch>
      </xdr:blipFill>
      <xdr:spPr bwMode="auto">
        <a:xfrm>
          <a:off x="5638800" y="45834300"/>
          <a:ext cx="1295400" cy="981075"/>
        </a:xfrm>
        <a:prstGeom prst="rect">
          <a:avLst/>
        </a:prstGeom>
        <a:noFill/>
        <a:ln w="9525">
          <a:noFill/>
          <a:miter lim="800000"/>
          <a:headEnd/>
          <a:tailEnd/>
        </a:ln>
      </xdr:spPr>
    </xdr:pic>
    <xdr:clientData/>
  </xdr:twoCellAnchor>
  <xdr:twoCellAnchor editAs="oneCell">
    <xdr:from>
      <xdr:col>10</xdr:col>
      <xdr:colOff>28575</xdr:colOff>
      <xdr:row>47</xdr:row>
      <xdr:rowOff>28575</xdr:rowOff>
    </xdr:from>
    <xdr:to>
      <xdr:col>11</xdr:col>
      <xdr:colOff>0</xdr:colOff>
      <xdr:row>47</xdr:row>
      <xdr:rowOff>190500</xdr:rowOff>
    </xdr:to>
    <xdr:pic>
      <xdr:nvPicPr>
        <xdr:cNvPr id="92" name="Picture 98" descr="SDC10092">
          <a:extLst>
            <a:ext uri="{FF2B5EF4-FFF2-40B4-BE49-F238E27FC236}">
              <a16:creationId xmlns:a16="http://schemas.microsoft.com/office/drawing/2014/main" id="{00000000-0008-0000-4C00-00005C000000}"/>
            </a:ext>
          </a:extLst>
        </xdr:cNvPr>
        <xdr:cNvPicPr>
          <a:picLocks noChangeAspect="1" noChangeArrowheads="1"/>
        </xdr:cNvPicPr>
      </xdr:nvPicPr>
      <xdr:blipFill>
        <a:blip xmlns:r="http://schemas.openxmlformats.org/officeDocument/2006/relationships" r:embed="rId82" cstate="print"/>
        <a:srcRect/>
        <a:stretch>
          <a:fillRect/>
        </a:stretch>
      </xdr:blipFill>
      <xdr:spPr bwMode="auto">
        <a:xfrm>
          <a:off x="5638800" y="46863000"/>
          <a:ext cx="1295400" cy="981075"/>
        </a:xfrm>
        <a:prstGeom prst="rect">
          <a:avLst/>
        </a:prstGeom>
        <a:noFill/>
        <a:ln w="9525">
          <a:noFill/>
          <a:miter lim="800000"/>
          <a:headEnd/>
          <a:tailEnd/>
        </a:ln>
      </xdr:spPr>
    </xdr:pic>
    <xdr:clientData/>
  </xdr:twoCellAnchor>
  <xdr:twoCellAnchor editAs="oneCell">
    <xdr:from>
      <xdr:col>10</xdr:col>
      <xdr:colOff>28575</xdr:colOff>
      <xdr:row>48</xdr:row>
      <xdr:rowOff>28575</xdr:rowOff>
    </xdr:from>
    <xdr:to>
      <xdr:col>11</xdr:col>
      <xdr:colOff>0</xdr:colOff>
      <xdr:row>48</xdr:row>
      <xdr:rowOff>190500</xdr:rowOff>
    </xdr:to>
    <xdr:pic>
      <xdr:nvPicPr>
        <xdr:cNvPr id="93" name="Picture 99" descr="SDC10093">
          <a:extLst>
            <a:ext uri="{FF2B5EF4-FFF2-40B4-BE49-F238E27FC236}">
              <a16:creationId xmlns:a16="http://schemas.microsoft.com/office/drawing/2014/main" id="{00000000-0008-0000-4C00-00005D000000}"/>
            </a:ext>
          </a:extLst>
        </xdr:cNvPr>
        <xdr:cNvPicPr>
          <a:picLocks noChangeAspect="1" noChangeArrowheads="1"/>
        </xdr:cNvPicPr>
      </xdr:nvPicPr>
      <xdr:blipFill>
        <a:blip xmlns:r="http://schemas.openxmlformats.org/officeDocument/2006/relationships" r:embed="rId83" cstate="print"/>
        <a:srcRect/>
        <a:stretch>
          <a:fillRect/>
        </a:stretch>
      </xdr:blipFill>
      <xdr:spPr bwMode="auto">
        <a:xfrm>
          <a:off x="5638800" y="47891700"/>
          <a:ext cx="1295400" cy="981075"/>
        </a:xfrm>
        <a:prstGeom prst="rect">
          <a:avLst/>
        </a:prstGeom>
        <a:noFill/>
        <a:ln w="9525">
          <a:noFill/>
          <a:miter lim="800000"/>
          <a:headEnd/>
          <a:tailEnd/>
        </a:ln>
      </xdr:spPr>
    </xdr:pic>
    <xdr:clientData/>
  </xdr:twoCellAnchor>
  <xdr:twoCellAnchor editAs="oneCell">
    <xdr:from>
      <xdr:col>10</xdr:col>
      <xdr:colOff>28575</xdr:colOff>
      <xdr:row>22</xdr:row>
      <xdr:rowOff>28575</xdr:rowOff>
    </xdr:from>
    <xdr:to>
      <xdr:col>11</xdr:col>
      <xdr:colOff>0</xdr:colOff>
      <xdr:row>23</xdr:row>
      <xdr:rowOff>0</xdr:rowOff>
    </xdr:to>
    <xdr:pic>
      <xdr:nvPicPr>
        <xdr:cNvPr id="94" name="Picture 102" descr="SDC10104">
          <a:extLst>
            <a:ext uri="{FF2B5EF4-FFF2-40B4-BE49-F238E27FC236}">
              <a16:creationId xmlns:a16="http://schemas.microsoft.com/office/drawing/2014/main" id="{00000000-0008-0000-4C00-00005E000000}"/>
            </a:ext>
          </a:extLst>
        </xdr:cNvPr>
        <xdr:cNvPicPr>
          <a:picLocks noChangeAspect="1" noChangeArrowheads="1"/>
        </xdr:cNvPicPr>
      </xdr:nvPicPr>
      <xdr:blipFill>
        <a:blip xmlns:r="http://schemas.openxmlformats.org/officeDocument/2006/relationships" r:embed="rId84" cstate="print"/>
        <a:srcRect/>
        <a:stretch>
          <a:fillRect/>
        </a:stretch>
      </xdr:blipFill>
      <xdr:spPr bwMode="auto">
        <a:xfrm>
          <a:off x="5638800" y="21145500"/>
          <a:ext cx="1295400" cy="981075"/>
        </a:xfrm>
        <a:prstGeom prst="rect">
          <a:avLst/>
        </a:prstGeom>
        <a:noFill/>
        <a:ln w="9525">
          <a:noFill/>
          <a:miter lim="800000"/>
          <a:headEnd/>
          <a:tailEnd/>
        </a:ln>
      </xdr:spPr>
    </xdr:pic>
    <xdr:clientData/>
  </xdr:twoCellAnchor>
  <xdr:twoCellAnchor editAs="oneCell">
    <xdr:from>
      <xdr:col>10</xdr:col>
      <xdr:colOff>28575</xdr:colOff>
      <xdr:row>49</xdr:row>
      <xdr:rowOff>28575</xdr:rowOff>
    </xdr:from>
    <xdr:to>
      <xdr:col>11</xdr:col>
      <xdr:colOff>0</xdr:colOff>
      <xdr:row>49</xdr:row>
      <xdr:rowOff>190500</xdr:rowOff>
    </xdr:to>
    <xdr:pic>
      <xdr:nvPicPr>
        <xdr:cNvPr id="95" name="Picture 103" descr="SDC10096">
          <a:extLst>
            <a:ext uri="{FF2B5EF4-FFF2-40B4-BE49-F238E27FC236}">
              <a16:creationId xmlns:a16="http://schemas.microsoft.com/office/drawing/2014/main" id="{00000000-0008-0000-4C00-00005F000000}"/>
            </a:ext>
          </a:extLst>
        </xdr:cNvPr>
        <xdr:cNvPicPr>
          <a:picLocks noChangeAspect="1" noChangeArrowheads="1"/>
        </xdr:cNvPicPr>
      </xdr:nvPicPr>
      <xdr:blipFill>
        <a:blip xmlns:r="http://schemas.openxmlformats.org/officeDocument/2006/relationships" r:embed="rId85" cstate="print"/>
        <a:srcRect/>
        <a:stretch>
          <a:fillRect/>
        </a:stretch>
      </xdr:blipFill>
      <xdr:spPr bwMode="auto">
        <a:xfrm>
          <a:off x="5638800" y="48920400"/>
          <a:ext cx="1295400" cy="981075"/>
        </a:xfrm>
        <a:prstGeom prst="rect">
          <a:avLst/>
        </a:prstGeom>
        <a:noFill/>
        <a:ln w="9525">
          <a:noFill/>
          <a:miter lim="800000"/>
          <a:headEnd/>
          <a:tailEnd/>
        </a:ln>
      </xdr:spPr>
    </xdr:pic>
    <xdr:clientData/>
  </xdr:twoCellAnchor>
  <xdr:twoCellAnchor editAs="oneCell">
    <xdr:from>
      <xdr:col>10</xdr:col>
      <xdr:colOff>28575</xdr:colOff>
      <xdr:row>50</xdr:row>
      <xdr:rowOff>28575</xdr:rowOff>
    </xdr:from>
    <xdr:to>
      <xdr:col>11</xdr:col>
      <xdr:colOff>0</xdr:colOff>
      <xdr:row>50</xdr:row>
      <xdr:rowOff>190500</xdr:rowOff>
    </xdr:to>
    <xdr:pic>
      <xdr:nvPicPr>
        <xdr:cNvPr id="96" name="Picture 104" descr="SDC10097">
          <a:extLst>
            <a:ext uri="{FF2B5EF4-FFF2-40B4-BE49-F238E27FC236}">
              <a16:creationId xmlns:a16="http://schemas.microsoft.com/office/drawing/2014/main" id="{00000000-0008-0000-4C00-000060000000}"/>
            </a:ext>
          </a:extLst>
        </xdr:cNvPr>
        <xdr:cNvPicPr>
          <a:picLocks noChangeAspect="1" noChangeArrowheads="1"/>
        </xdr:cNvPicPr>
      </xdr:nvPicPr>
      <xdr:blipFill>
        <a:blip xmlns:r="http://schemas.openxmlformats.org/officeDocument/2006/relationships" r:embed="rId86" cstate="print"/>
        <a:srcRect/>
        <a:stretch>
          <a:fillRect/>
        </a:stretch>
      </xdr:blipFill>
      <xdr:spPr bwMode="auto">
        <a:xfrm>
          <a:off x="5638800" y="49949100"/>
          <a:ext cx="1295400" cy="981075"/>
        </a:xfrm>
        <a:prstGeom prst="rect">
          <a:avLst/>
        </a:prstGeom>
        <a:noFill/>
        <a:ln w="9525">
          <a:noFill/>
          <a:miter lim="800000"/>
          <a:headEnd/>
          <a:tailEnd/>
        </a:ln>
      </xdr:spPr>
    </xdr:pic>
    <xdr:clientData/>
  </xdr:twoCellAnchor>
  <xdr:twoCellAnchor editAs="oneCell">
    <xdr:from>
      <xdr:col>10</xdr:col>
      <xdr:colOff>28575</xdr:colOff>
      <xdr:row>51</xdr:row>
      <xdr:rowOff>28575</xdr:rowOff>
    </xdr:from>
    <xdr:to>
      <xdr:col>11</xdr:col>
      <xdr:colOff>0</xdr:colOff>
      <xdr:row>52</xdr:row>
      <xdr:rowOff>0</xdr:rowOff>
    </xdr:to>
    <xdr:pic>
      <xdr:nvPicPr>
        <xdr:cNvPr id="97" name="Picture 105" descr="SDC10098">
          <a:extLst>
            <a:ext uri="{FF2B5EF4-FFF2-40B4-BE49-F238E27FC236}">
              <a16:creationId xmlns:a16="http://schemas.microsoft.com/office/drawing/2014/main" id="{00000000-0008-0000-4C00-000061000000}"/>
            </a:ext>
          </a:extLst>
        </xdr:cNvPr>
        <xdr:cNvPicPr>
          <a:picLocks noChangeAspect="1" noChangeArrowheads="1"/>
        </xdr:cNvPicPr>
      </xdr:nvPicPr>
      <xdr:blipFill>
        <a:blip xmlns:r="http://schemas.openxmlformats.org/officeDocument/2006/relationships" r:embed="rId87" cstate="print"/>
        <a:srcRect/>
        <a:stretch>
          <a:fillRect/>
        </a:stretch>
      </xdr:blipFill>
      <xdr:spPr bwMode="auto">
        <a:xfrm>
          <a:off x="5638800" y="50977800"/>
          <a:ext cx="1295400" cy="981075"/>
        </a:xfrm>
        <a:prstGeom prst="rect">
          <a:avLst/>
        </a:prstGeom>
        <a:noFill/>
        <a:ln w="9525">
          <a:noFill/>
          <a:miter lim="800000"/>
          <a:headEnd/>
          <a:tailEnd/>
        </a:ln>
      </xdr:spPr>
    </xdr:pic>
    <xdr:clientData/>
  </xdr:twoCellAnchor>
  <xdr:twoCellAnchor editAs="oneCell">
    <xdr:from>
      <xdr:col>10</xdr:col>
      <xdr:colOff>28575</xdr:colOff>
      <xdr:row>52</xdr:row>
      <xdr:rowOff>28575</xdr:rowOff>
    </xdr:from>
    <xdr:to>
      <xdr:col>11</xdr:col>
      <xdr:colOff>0</xdr:colOff>
      <xdr:row>53</xdr:row>
      <xdr:rowOff>0</xdr:rowOff>
    </xdr:to>
    <xdr:pic>
      <xdr:nvPicPr>
        <xdr:cNvPr id="98" name="Picture 106" descr="SDC10101">
          <a:extLst>
            <a:ext uri="{FF2B5EF4-FFF2-40B4-BE49-F238E27FC236}">
              <a16:creationId xmlns:a16="http://schemas.microsoft.com/office/drawing/2014/main" id="{00000000-0008-0000-4C00-000062000000}"/>
            </a:ext>
          </a:extLst>
        </xdr:cNvPr>
        <xdr:cNvPicPr>
          <a:picLocks noChangeAspect="1" noChangeArrowheads="1"/>
        </xdr:cNvPicPr>
      </xdr:nvPicPr>
      <xdr:blipFill>
        <a:blip xmlns:r="http://schemas.openxmlformats.org/officeDocument/2006/relationships" r:embed="rId88" cstate="print"/>
        <a:srcRect/>
        <a:stretch>
          <a:fillRect/>
        </a:stretch>
      </xdr:blipFill>
      <xdr:spPr bwMode="auto">
        <a:xfrm>
          <a:off x="5638800" y="52006500"/>
          <a:ext cx="1295400" cy="981075"/>
        </a:xfrm>
        <a:prstGeom prst="rect">
          <a:avLst/>
        </a:prstGeom>
        <a:noFill/>
        <a:ln w="9525">
          <a:noFill/>
          <a:miter lim="800000"/>
          <a:headEnd/>
          <a:tailEnd/>
        </a:ln>
      </xdr:spPr>
    </xdr:pic>
    <xdr:clientData/>
  </xdr:twoCellAnchor>
  <xdr:twoCellAnchor editAs="oneCell">
    <xdr:from>
      <xdr:col>10</xdr:col>
      <xdr:colOff>28575</xdr:colOff>
      <xdr:row>53</xdr:row>
      <xdr:rowOff>28575</xdr:rowOff>
    </xdr:from>
    <xdr:to>
      <xdr:col>11</xdr:col>
      <xdr:colOff>0</xdr:colOff>
      <xdr:row>54</xdr:row>
      <xdr:rowOff>0</xdr:rowOff>
    </xdr:to>
    <xdr:pic>
      <xdr:nvPicPr>
        <xdr:cNvPr id="99" name="Picture 107" descr="SDC10100">
          <a:extLst>
            <a:ext uri="{FF2B5EF4-FFF2-40B4-BE49-F238E27FC236}">
              <a16:creationId xmlns:a16="http://schemas.microsoft.com/office/drawing/2014/main" id="{00000000-0008-0000-4C00-000063000000}"/>
            </a:ext>
          </a:extLst>
        </xdr:cNvPr>
        <xdr:cNvPicPr>
          <a:picLocks noChangeAspect="1" noChangeArrowheads="1"/>
        </xdr:cNvPicPr>
      </xdr:nvPicPr>
      <xdr:blipFill>
        <a:blip xmlns:r="http://schemas.openxmlformats.org/officeDocument/2006/relationships" r:embed="rId89" cstate="print"/>
        <a:srcRect/>
        <a:stretch>
          <a:fillRect/>
        </a:stretch>
      </xdr:blipFill>
      <xdr:spPr bwMode="auto">
        <a:xfrm>
          <a:off x="5638800" y="53035200"/>
          <a:ext cx="1295400" cy="981075"/>
        </a:xfrm>
        <a:prstGeom prst="rect">
          <a:avLst/>
        </a:prstGeom>
        <a:noFill/>
        <a:ln w="9525">
          <a:noFill/>
          <a:miter lim="800000"/>
          <a:headEnd/>
          <a:tailEnd/>
        </a:ln>
      </xdr:spPr>
    </xdr:pic>
    <xdr:clientData/>
  </xdr:twoCellAnchor>
  <xdr:twoCellAnchor editAs="oneCell">
    <xdr:from>
      <xdr:col>10</xdr:col>
      <xdr:colOff>28575</xdr:colOff>
      <xdr:row>54</xdr:row>
      <xdr:rowOff>28575</xdr:rowOff>
    </xdr:from>
    <xdr:to>
      <xdr:col>11</xdr:col>
      <xdr:colOff>0</xdr:colOff>
      <xdr:row>55</xdr:row>
      <xdr:rowOff>0</xdr:rowOff>
    </xdr:to>
    <xdr:pic>
      <xdr:nvPicPr>
        <xdr:cNvPr id="100" name="Picture 108" descr="SDC10099">
          <a:extLst>
            <a:ext uri="{FF2B5EF4-FFF2-40B4-BE49-F238E27FC236}">
              <a16:creationId xmlns:a16="http://schemas.microsoft.com/office/drawing/2014/main" id="{00000000-0008-0000-4C00-000064000000}"/>
            </a:ext>
          </a:extLst>
        </xdr:cNvPr>
        <xdr:cNvPicPr>
          <a:picLocks noChangeAspect="1" noChangeArrowheads="1"/>
        </xdr:cNvPicPr>
      </xdr:nvPicPr>
      <xdr:blipFill>
        <a:blip xmlns:r="http://schemas.openxmlformats.org/officeDocument/2006/relationships" r:embed="rId90" cstate="print"/>
        <a:srcRect/>
        <a:stretch>
          <a:fillRect/>
        </a:stretch>
      </xdr:blipFill>
      <xdr:spPr bwMode="auto">
        <a:xfrm>
          <a:off x="5638800" y="54063900"/>
          <a:ext cx="1295400" cy="981075"/>
        </a:xfrm>
        <a:prstGeom prst="rect">
          <a:avLst/>
        </a:prstGeom>
        <a:noFill/>
        <a:ln w="9525">
          <a:noFill/>
          <a:miter lim="800000"/>
          <a:headEnd/>
          <a:tailEnd/>
        </a:ln>
      </xdr:spPr>
    </xdr:pic>
    <xdr:clientData/>
  </xdr:twoCellAnchor>
  <xdr:twoCellAnchor editAs="oneCell">
    <xdr:from>
      <xdr:col>10</xdr:col>
      <xdr:colOff>28575</xdr:colOff>
      <xdr:row>55</xdr:row>
      <xdr:rowOff>28575</xdr:rowOff>
    </xdr:from>
    <xdr:to>
      <xdr:col>11</xdr:col>
      <xdr:colOff>0</xdr:colOff>
      <xdr:row>56</xdr:row>
      <xdr:rowOff>0</xdr:rowOff>
    </xdr:to>
    <xdr:pic>
      <xdr:nvPicPr>
        <xdr:cNvPr id="101" name="Picture 109" descr="SDC10102">
          <a:extLst>
            <a:ext uri="{FF2B5EF4-FFF2-40B4-BE49-F238E27FC236}">
              <a16:creationId xmlns:a16="http://schemas.microsoft.com/office/drawing/2014/main" id="{00000000-0008-0000-4C00-000065000000}"/>
            </a:ext>
          </a:extLst>
        </xdr:cNvPr>
        <xdr:cNvPicPr>
          <a:picLocks noChangeAspect="1" noChangeArrowheads="1"/>
        </xdr:cNvPicPr>
      </xdr:nvPicPr>
      <xdr:blipFill>
        <a:blip xmlns:r="http://schemas.openxmlformats.org/officeDocument/2006/relationships" r:embed="rId91" cstate="print"/>
        <a:srcRect/>
        <a:stretch>
          <a:fillRect/>
        </a:stretch>
      </xdr:blipFill>
      <xdr:spPr bwMode="auto">
        <a:xfrm>
          <a:off x="5638800" y="55092600"/>
          <a:ext cx="1295400" cy="981075"/>
        </a:xfrm>
        <a:prstGeom prst="rect">
          <a:avLst/>
        </a:prstGeom>
        <a:noFill/>
        <a:ln w="9525">
          <a:noFill/>
          <a:miter lim="800000"/>
          <a:headEnd/>
          <a:tailEnd/>
        </a:ln>
      </xdr:spPr>
    </xdr:pic>
    <xdr:clientData/>
  </xdr:twoCellAnchor>
  <xdr:twoCellAnchor editAs="oneCell">
    <xdr:from>
      <xdr:col>10</xdr:col>
      <xdr:colOff>28575</xdr:colOff>
      <xdr:row>56</xdr:row>
      <xdr:rowOff>28575</xdr:rowOff>
    </xdr:from>
    <xdr:to>
      <xdr:col>11</xdr:col>
      <xdr:colOff>0</xdr:colOff>
      <xdr:row>57</xdr:row>
      <xdr:rowOff>0</xdr:rowOff>
    </xdr:to>
    <xdr:pic>
      <xdr:nvPicPr>
        <xdr:cNvPr id="102" name="Picture 110" descr="SDC10103">
          <a:extLst>
            <a:ext uri="{FF2B5EF4-FFF2-40B4-BE49-F238E27FC236}">
              <a16:creationId xmlns:a16="http://schemas.microsoft.com/office/drawing/2014/main" id="{00000000-0008-0000-4C00-000066000000}"/>
            </a:ext>
          </a:extLst>
        </xdr:cNvPr>
        <xdr:cNvPicPr>
          <a:picLocks noChangeAspect="1" noChangeArrowheads="1"/>
        </xdr:cNvPicPr>
      </xdr:nvPicPr>
      <xdr:blipFill>
        <a:blip xmlns:r="http://schemas.openxmlformats.org/officeDocument/2006/relationships" r:embed="rId92" cstate="print"/>
        <a:srcRect/>
        <a:stretch>
          <a:fillRect/>
        </a:stretch>
      </xdr:blipFill>
      <xdr:spPr bwMode="auto">
        <a:xfrm>
          <a:off x="5638800" y="56121300"/>
          <a:ext cx="1295400" cy="981075"/>
        </a:xfrm>
        <a:prstGeom prst="rect">
          <a:avLst/>
        </a:prstGeom>
        <a:noFill/>
        <a:ln w="9525">
          <a:noFill/>
          <a:miter lim="800000"/>
          <a:headEnd/>
          <a:tailEnd/>
        </a:ln>
      </xdr:spPr>
    </xdr:pic>
    <xdr:clientData/>
  </xdr:twoCellAnchor>
  <xdr:twoCellAnchor editAs="oneCell">
    <xdr:from>
      <xdr:col>10</xdr:col>
      <xdr:colOff>28575</xdr:colOff>
      <xdr:row>57</xdr:row>
      <xdr:rowOff>28575</xdr:rowOff>
    </xdr:from>
    <xdr:to>
      <xdr:col>11</xdr:col>
      <xdr:colOff>0</xdr:colOff>
      <xdr:row>58</xdr:row>
      <xdr:rowOff>0</xdr:rowOff>
    </xdr:to>
    <xdr:pic>
      <xdr:nvPicPr>
        <xdr:cNvPr id="103" name="Picture 111" descr="SDC10110">
          <a:extLst>
            <a:ext uri="{FF2B5EF4-FFF2-40B4-BE49-F238E27FC236}">
              <a16:creationId xmlns:a16="http://schemas.microsoft.com/office/drawing/2014/main" id="{00000000-0008-0000-4C00-000067000000}"/>
            </a:ext>
          </a:extLst>
        </xdr:cNvPr>
        <xdr:cNvPicPr>
          <a:picLocks noChangeAspect="1" noChangeArrowheads="1"/>
        </xdr:cNvPicPr>
      </xdr:nvPicPr>
      <xdr:blipFill>
        <a:blip xmlns:r="http://schemas.openxmlformats.org/officeDocument/2006/relationships" r:embed="rId93" cstate="print"/>
        <a:srcRect/>
        <a:stretch>
          <a:fillRect/>
        </a:stretch>
      </xdr:blipFill>
      <xdr:spPr bwMode="auto">
        <a:xfrm>
          <a:off x="5638800" y="57150000"/>
          <a:ext cx="1295400" cy="981075"/>
        </a:xfrm>
        <a:prstGeom prst="rect">
          <a:avLst/>
        </a:prstGeom>
        <a:noFill/>
        <a:ln w="9525">
          <a:noFill/>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17489</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D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28575</xdr:colOff>
      <xdr:row>118</xdr:row>
      <xdr:rowOff>171450</xdr:rowOff>
    </xdr:from>
    <xdr:to>
      <xdr:col>0</xdr:col>
      <xdr:colOff>933450</xdr:colOff>
      <xdr:row>123</xdr:row>
      <xdr:rowOff>142876</xdr:rowOff>
    </xdr:to>
    <xdr:pic>
      <xdr:nvPicPr>
        <xdr:cNvPr id="3533841" name="Рисунок 1">
          <a:extLst>
            <a:ext uri="{FF2B5EF4-FFF2-40B4-BE49-F238E27FC236}">
              <a16:creationId xmlns:a16="http://schemas.microsoft.com/office/drawing/2014/main" id="{00000000-0008-0000-4D00-000011EC35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18973800"/>
          <a:ext cx="9048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129</xdr:row>
      <xdr:rowOff>104775</xdr:rowOff>
    </xdr:from>
    <xdr:to>
      <xdr:col>1</xdr:col>
      <xdr:colOff>0</xdr:colOff>
      <xdr:row>134</xdr:row>
      <xdr:rowOff>85725</xdr:rowOff>
    </xdr:to>
    <xdr:pic>
      <xdr:nvPicPr>
        <xdr:cNvPr id="3533842" name="Рисунок 2">
          <a:extLst>
            <a:ext uri="{FF2B5EF4-FFF2-40B4-BE49-F238E27FC236}">
              <a16:creationId xmlns:a16="http://schemas.microsoft.com/office/drawing/2014/main" id="{00000000-0008-0000-4D00-000012EC35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21002625"/>
          <a:ext cx="97155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140</xdr:row>
      <xdr:rowOff>180975</xdr:rowOff>
    </xdr:from>
    <xdr:to>
      <xdr:col>0</xdr:col>
      <xdr:colOff>933450</xdr:colOff>
      <xdr:row>145</xdr:row>
      <xdr:rowOff>66674</xdr:rowOff>
    </xdr:to>
    <xdr:pic>
      <xdr:nvPicPr>
        <xdr:cNvPr id="3533843" name="Рисунок 3">
          <a:extLst>
            <a:ext uri="{FF2B5EF4-FFF2-40B4-BE49-F238E27FC236}">
              <a16:creationId xmlns:a16="http://schemas.microsoft.com/office/drawing/2014/main" id="{00000000-0008-0000-4D00-000013EC35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23174325"/>
          <a:ext cx="9048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17489</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E00-000002000000}"/>
            </a:ext>
          </a:extLst>
        </xdr:cNvPr>
        <xdr:cNvSpPr/>
      </xdr:nvSpPr>
      <xdr:spPr>
        <a:xfrm>
          <a:off x="0" y="304800"/>
          <a:ext cx="207488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2</xdr:col>
      <xdr:colOff>17489</xdr:colOff>
      <xdr:row>2</xdr:row>
      <xdr:rowOff>47625</xdr:rowOff>
    </xdr:to>
    <xdr:sp macro="" textlink="">
      <xdr:nvSpPr>
        <xdr:cNvPr id="6" name="Скругленный прямоугольник 5">
          <a:hlinkClick xmlns:r="http://schemas.openxmlformats.org/officeDocument/2006/relationships" r:id="rId1"/>
          <a:extLst>
            <a:ext uri="{FF2B5EF4-FFF2-40B4-BE49-F238E27FC236}">
              <a16:creationId xmlns:a16="http://schemas.microsoft.com/office/drawing/2014/main" id="{00000000-0008-0000-4E00-000006000000}"/>
            </a:ext>
          </a:extLst>
        </xdr:cNvPr>
        <xdr:cNvSpPr/>
      </xdr:nvSpPr>
      <xdr:spPr>
        <a:xfrm>
          <a:off x="0" y="304800"/>
          <a:ext cx="207488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538587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4F00-000002000000}"/>
            </a:ext>
          </a:extLst>
        </xdr:cNvPr>
        <xdr:cNvSpPr/>
      </xdr:nvSpPr>
      <xdr:spPr>
        <a:xfrm>
          <a:off x="0" y="3048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538587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000-000002000000}"/>
            </a:ext>
          </a:extLst>
        </xdr:cNvPr>
        <xdr:cNvSpPr/>
      </xdr:nvSpPr>
      <xdr:spPr>
        <a:xfrm>
          <a:off x="0" y="3048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538587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5000-000003000000}"/>
            </a:ext>
          </a:extLst>
        </xdr:cNvPr>
        <xdr:cNvSpPr/>
      </xdr:nvSpPr>
      <xdr:spPr>
        <a:xfrm>
          <a:off x="0" y="3048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161926</xdr:colOff>
      <xdr:row>7</xdr:row>
      <xdr:rowOff>66676</xdr:rowOff>
    </xdr:from>
    <xdr:to>
      <xdr:col>0</xdr:col>
      <xdr:colOff>771526</xdr:colOff>
      <xdr:row>7</xdr:row>
      <xdr:rowOff>602064</xdr:rowOff>
    </xdr:to>
    <xdr:pic>
      <xdr:nvPicPr>
        <xdr:cNvPr id="4" name="Picture 2" descr="http://techcontrollers.ru/image/cache/data/2/EU-21_prawo1-630x552_0.png">
          <a:extLst>
            <a:ext uri="{FF2B5EF4-FFF2-40B4-BE49-F238E27FC236}">
              <a16:creationId xmlns:a16="http://schemas.microsoft.com/office/drawing/2014/main" id="{00000000-0008-0000-5000-000004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61926" y="1714501"/>
          <a:ext cx="609600" cy="535388"/>
        </a:xfrm>
        <a:prstGeom prst="rect">
          <a:avLst/>
        </a:prstGeom>
        <a:noFill/>
        <a:ln w="9525">
          <a:noFill/>
          <a:miter lim="800000"/>
          <a:headEnd/>
          <a:tailEnd/>
        </a:ln>
      </xdr:spPr>
    </xdr:pic>
    <xdr:clientData/>
  </xdr:twoCellAnchor>
  <xdr:twoCellAnchor editAs="oneCell">
    <xdr:from>
      <xdr:col>0</xdr:col>
      <xdr:colOff>190500</xdr:colOff>
      <xdr:row>8</xdr:row>
      <xdr:rowOff>57150</xdr:rowOff>
    </xdr:from>
    <xdr:to>
      <xdr:col>0</xdr:col>
      <xdr:colOff>809625</xdr:colOff>
      <xdr:row>8</xdr:row>
      <xdr:rowOff>597573</xdr:rowOff>
    </xdr:to>
    <xdr:pic>
      <xdr:nvPicPr>
        <xdr:cNvPr id="5" name="Picture 5" descr="http://techcontrollers.ru/image/cache/data/2/EU-21CWU_prawo1-630x552_0.png">
          <a:extLst>
            <a:ext uri="{FF2B5EF4-FFF2-40B4-BE49-F238E27FC236}">
              <a16:creationId xmlns:a16="http://schemas.microsoft.com/office/drawing/2014/main" id="{00000000-0008-0000-5000-000005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90500" y="2343150"/>
          <a:ext cx="619125" cy="540423"/>
        </a:xfrm>
        <a:prstGeom prst="rect">
          <a:avLst/>
        </a:prstGeom>
        <a:noFill/>
        <a:ln w="9525">
          <a:noFill/>
          <a:miter lim="800000"/>
          <a:headEnd/>
          <a:tailEnd/>
        </a:ln>
      </xdr:spPr>
    </xdr:pic>
    <xdr:clientData/>
  </xdr:twoCellAnchor>
  <xdr:twoCellAnchor editAs="oneCell">
    <xdr:from>
      <xdr:col>0</xdr:col>
      <xdr:colOff>85726</xdr:colOff>
      <xdr:row>10</xdr:row>
      <xdr:rowOff>57149</xdr:rowOff>
    </xdr:from>
    <xdr:to>
      <xdr:col>0</xdr:col>
      <xdr:colOff>824950</xdr:colOff>
      <xdr:row>10</xdr:row>
      <xdr:rowOff>704850</xdr:rowOff>
    </xdr:to>
    <xdr:pic>
      <xdr:nvPicPr>
        <xdr:cNvPr id="2049" name="Picture 1" descr="http://www.techcontrollers.ru/upload/iblock/e83/e833af1bb8fbe1e2e0e12ea63b700fb8.png">
          <a:extLst>
            <a:ext uri="{FF2B5EF4-FFF2-40B4-BE49-F238E27FC236}">
              <a16:creationId xmlns:a16="http://schemas.microsoft.com/office/drawing/2014/main" id="{00000000-0008-0000-5000-00000108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5726" y="3190874"/>
          <a:ext cx="739224" cy="647701"/>
        </a:xfrm>
        <a:prstGeom prst="rect">
          <a:avLst/>
        </a:prstGeom>
        <a:noFill/>
      </xdr:spPr>
    </xdr:pic>
    <xdr:clientData/>
  </xdr:twoCellAnchor>
  <xdr:twoCellAnchor editAs="oneCell">
    <xdr:from>
      <xdr:col>0</xdr:col>
      <xdr:colOff>114300</xdr:colOff>
      <xdr:row>11</xdr:row>
      <xdr:rowOff>0</xdr:rowOff>
    </xdr:from>
    <xdr:to>
      <xdr:col>0</xdr:col>
      <xdr:colOff>788361</xdr:colOff>
      <xdr:row>11</xdr:row>
      <xdr:rowOff>590550</xdr:rowOff>
    </xdr:to>
    <xdr:pic>
      <xdr:nvPicPr>
        <xdr:cNvPr id="7" name="Picture 209" descr="http://techcontrollers.ru/image/cache/data/3/EU-430_prawo-630x552_0.png">
          <a:extLst>
            <a:ext uri="{FF2B5EF4-FFF2-40B4-BE49-F238E27FC236}">
              <a16:creationId xmlns:a16="http://schemas.microsoft.com/office/drawing/2014/main" id="{00000000-0008-0000-5000-000007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14300" y="3962400"/>
          <a:ext cx="674061" cy="590550"/>
        </a:xfrm>
        <a:prstGeom prst="rect">
          <a:avLst/>
        </a:prstGeom>
        <a:noFill/>
        <a:ln w="9525">
          <a:noFill/>
          <a:miter lim="800000"/>
          <a:headEnd/>
          <a:tailEnd/>
        </a:ln>
      </xdr:spPr>
    </xdr:pic>
    <xdr:clientData/>
  </xdr:twoCellAnchor>
  <xdr:twoCellAnchor editAs="oneCell">
    <xdr:from>
      <xdr:col>0</xdr:col>
      <xdr:colOff>19050</xdr:colOff>
      <xdr:row>11</xdr:row>
      <xdr:rowOff>0</xdr:rowOff>
    </xdr:from>
    <xdr:to>
      <xdr:col>0</xdr:col>
      <xdr:colOff>879021</xdr:colOff>
      <xdr:row>11</xdr:row>
      <xdr:rowOff>752475</xdr:rowOff>
    </xdr:to>
    <xdr:pic>
      <xdr:nvPicPr>
        <xdr:cNvPr id="8" name="Picture 6" descr="http://techcontrollers.ru/image/cache/data/3/EU-431n_prawo1-630x552_0.png">
          <a:extLst>
            <a:ext uri="{FF2B5EF4-FFF2-40B4-BE49-F238E27FC236}">
              <a16:creationId xmlns:a16="http://schemas.microsoft.com/office/drawing/2014/main" id="{00000000-0008-0000-5000-000008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19050" y="4743450"/>
          <a:ext cx="859971" cy="752475"/>
        </a:xfrm>
        <a:prstGeom prst="rect">
          <a:avLst/>
        </a:prstGeom>
        <a:noFill/>
        <a:ln w="9525">
          <a:noFill/>
          <a:miter lim="800000"/>
          <a:headEnd/>
          <a:tailEnd/>
        </a:ln>
      </xdr:spPr>
    </xdr:pic>
    <xdr:clientData/>
  </xdr:twoCellAnchor>
  <xdr:twoCellAnchor editAs="oneCell">
    <xdr:from>
      <xdr:col>0</xdr:col>
      <xdr:colOff>28575</xdr:colOff>
      <xdr:row>14</xdr:row>
      <xdr:rowOff>114300</xdr:rowOff>
    </xdr:from>
    <xdr:to>
      <xdr:col>0</xdr:col>
      <xdr:colOff>898248</xdr:colOff>
      <xdr:row>14</xdr:row>
      <xdr:rowOff>876300</xdr:rowOff>
    </xdr:to>
    <xdr:pic>
      <xdr:nvPicPr>
        <xdr:cNvPr id="2050" name="Picture 2" descr="http://www.techcontrollers.ru/upload/iblock/343/343fd76cfcd568e8b291051644e102a1.png">
          <a:extLst>
            <a:ext uri="{FF2B5EF4-FFF2-40B4-BE49-F238E27FC236}">
              <a16:creationId xmlns:a16="http://schemas.microsoft.com/office/drawing/2014/main" id="{00000000-0008-0000-5000-00000208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28575" y="5838825"/>
          <a:ext cx="869673" cy="761999"/>
        </a:xfrm>
        <a:prstGeom prst="rect">
          <a:avLst/>
        </a:prstGeom>
        <a:noFill/>
      </xdr:spPr>
    </xdr:pic>
    <xdr:clientData/>
  </xdr:twoCellAnchor>
  <xdr:twoCellAnchor editAs="oneCell">
    <xdr:from>
      <xdr:col>0</xdr:col>
      <xdr:colOff>100292</xdr:colOff>
      <xdr:row>17</xdr:row>
      <xdr:rowOff>429185</xdr:rowOff>
    </xdr:from>
    <xdr:to>
      <xdr:col>0</xdr:col>
      <xdr:colOff>926482</xdr:colOff>
      <xdr:row>17</xdr:row>
      <xdr:rowOff>1153085</xdr:rowOff>
    </xdr:to>
    <xdr:pic>
      <xdr:nvPicPr>
        <xdr:cNvPr id="2052" name="Picture 4" descr="http://www.techcontrollers.ru/upload/iblock/84c/84c125678fe9e6ddd07301bf80a9d0ad.jpg">
          <a:extLst>
            <a:ext uri="{FF2B5EF4-FFF2-40B4-BE49-F238E27FC236}">
              <a16:creationId xmlns:a16="http://schemas.microsoft.com/office/drawing/2014/main" id="{00000000-0008-0000-5000-00000408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100292" y="9068920"/>
          <a:ext cx="826190" cy="723900"/>
        </a:xfrm>
        <a:prstGeom prst="rect">
          <a:avLst/>
        </a:prstGeom>
        <a:noFill/>
      </xdr:spPr>
    </xdr:pic>
    <xdr:clientData/>
  </xdr:twoCellAnchor>
  <xdr:twoCellAnchor editAs="oneCell">
    <xdr:from>
      <xdr:col>0</xdr:col>
      <xdr:colOff>76200</xdr:colOff>
      <xdr:row>18</xdr:row>
      <xdr:rowOff>38100</xdr:rowOff>
    </xdr:from>
    <xdr:to>
      <xdr:col>0</xdr:col>
      <xdr:colOff>857249</xdr:colOff>
      <xdr:row>18</xdr:row>
      <xdr:rowOff>722448</xdr:rowOff>
    </xdr:to>
    <xdr:pic>
      <xdr:nvPicPr>
        <xdr:cNvPr id="2053" name="Picture 5" descr="http://www.techcontrollers.ru/upload/iblock/af6/af69be8e952a04eb29a865e906d00c83.png">
          <a:extLst>
            <a:ext uri="{FF2B5EF4-FFF2-40B4-BE49-F238E27FC236}">
              <a16:creationId xmlns:a16="http://schemas.microsoft.com/office/drawing/2014/main" id="{00000000-0008-0000-5000-00000508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76200" y="10972800"/>
          <a:ext cx="781049" cy="684348"/>
        </a:xfrm>
        <a:prstGeom prst="rect">
          <a:avLst/>
        </a:prstGeom>
        <a:noFill/>
      </xdr:spPr>
    </xdr:pic>
    <xdr:clientData/>
  </xdr:twoCellAnchor>
  <xdr:twoCellAnchor editAs="oneCell">
    <xdr:from>
      <xdr:col>0</xdr:col>
      <xdr:colOff>47625</xdr:colOff>
      <xdr:row>22</xdr:row>
      <xdr:rowOff>342900</xdr:rowOff>
    </xdr:from>
    <xdr:to>
      <xdr:col>0</xdr:col>
      <xdr:colOff>939041</xdr:colOff>
      <xdr:row>22</xdr:row>
      <xdr:rowOff>1123950</xdr:rowOff>
    </xdr:to>
    <xdr:pic>
      <xdr:nvPicPr>
        <xdr:cNvPr id="2055" name="Picture 7" descr="http://www.techcontrollers.ru/upload/iblock/8da/8da9ce59aca2c79b6f3a058be5bece05.png">
          <a:extLst>
            <a:ext uri="{FF2B5EF4-FFF2-40B4-BE49-F238E27FC236}">
              <a16:creationId xmlns:a16="http://schemas.microsoft.com/office/drawing/2014/main" id="{00000000-0008-0000-5000-00000708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47625" y="13554075"/>
          <a:ext cx="891416" cy="781050"/>
        </a:xfrm>
        <a:prstGeom prst="rect">
          <a:avLst/>
        </a:prstGeom>
        <a:noFill/>
      </xdr:spPr>
    </xdr:pic>
    <xdr:clientData/>
  </xdr:twoCellAnchor>
  <xdr:twoCellAnchor editAs="oneCell">
    <xdr:from>
      <xdr:col>0</xdr:col>
      <xdr:colOff>123825</xdr:colOff>
      <xdr:row>27</xdr:row>
      <xdr:rowOff>38100</xdr:rowOff>
    </xdr:from>
    <xdr:to>
      <xdr:col>0</xdr:col>
      <xdr:colOff>819150</xdr:colOff>
      <xdr:row>28</xdr:row>
      <xdr:rowOff>66311</xdr:rowOff>
    </xdr:to>
    <xdr:pic>
      <xdr:nvPicPr>
        <xdr:cNvPr id="2057" name="Picture 9" descr="http://www.techcontrollers.ru/upload/iblock/f89/f897c82914a3917a75a243e1a7cda66d.png">
          <a:extLst>
            <a:ext uri="{FF2B5EF4-FFF2-40B4-BE49-F238E27FC236}">
              <a16:creationId xmlns:a16="http://schemas.microsoft.com/office/drawing/2014/main" id="{00000000-0008-0000-5000-00000908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123825" y="17649825"/>
          <a:ext cx="695325" cy="609237"/>
        </a:xfrm>
        <a:prstGeom prst="rect">
          <a:avLst/>
        </a:prstGeom>
        <a:noFill/>
      </xdr:spPr>
    </xdr:pic>
    <xdr:clientData/>
  </xdr:twoCellAnchor>
  <xdr:twoCellAnchor editAs="oneCell">
    <xdr:from>
      <xdr:col>0</xdr:col>
      <xdr:colOff>68357</xdr:colOff>
      <xdr:row>29</xdr:row>
      <xdr:rowOff>229721</xdr:rowOff>
    </xdr:from>
    <xdr:to>
      <xdr:col>0</xdr:col>
      <xdr:colOff>916289</xdr:colOff>
      <xdr:row>29</xdr:row>
      <xdr:rowOff>972671</xdr:rowOff>
    </xdr:to>
    <xdr:pic>
      <xdr:nvPicPr>
        <xdr:cNvPr id="2058" name="Picture 10" descr="http://www.techcontrollers.ru/upload/iblock/232/2326030e299b5af792597a58d1c81487.png">
          <a:extLst>
            <a:ext uri="{FF2B5EF4-FFF2-40B4-BE49-F238E27FC236}">
              <a16:creationId xmlns:a16="http://schemas.microsoft.com/office/drawing/2014/main" id="{00000000-0008-0000-5000-00000A08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357" y="24736986"/>
          <a:ext cx="847932" cy="742950"/>
        </a:xfrm>
        <a:prstGeom prst="rect">
          <a:avLst/>
        </a:prstGeom>
        <a:noFill/>
      </xdr:spPr>
    </xdr:pic>
    <xdr:clientData/>
  </xdr:twoCellAnchor>
  <xdr:twoCellAnchor editAs="oneCell">
    <xdr:from>
      <xdr:col>0</xdr:col>
      <xdr:colOff>0</xdr:colOff>
      <xdr:row>31</xdr:row>
      <xdr:rowOff>1081928</xdr:rowOff>
    </xdr:from>
    <xdr:to>
      <xdr:col>0</xdr:col>
      <xdr:colOff>876300</xdr:colOff>
      <xdr:row>31</xdr:row>
      <xdr:rowOff>1849734</xdr:rowOff>
    </xdr:to>
    <xdr:pic>
      <xdr:nvPicPr>
        <xdr:cNvPr id="2060" name="Picture 12" descr="http://www.techcontrollers.ru/upload/iblock/d19/d19c1aa0950956f6a824291653a92b53.png">
          <a:extLst>
            <a:ext uri="{FF2B5EF4-FFF2-40B4-BE49-F238E27FC236}">
              <a16:creationId xmlns:a16="http://schemas.microsoft.com/office/drawing/2014/main" id="{00000000-0008-0000-5000-00000C08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0" y="27079575"/>
          <a:ext cx="876300" cy="767806"/>
        </a:xfrm>
        <a:prstGeom prst="rect">
          <a:avLst/>
        </a:prstGeom>
        <a:noFill/>
      </xdr:spPr>
    </xdr:pic>
    <xdr:clientData/>
  </xdr:twoCellAnchor>
  <xdr:twoCellAnchor editAs="oneCell">
    <xdr:from>
      <xdr:col>0</xdr:col>
      <xdr:colOff>114301</xdr:colOff>
      <xdr:row>32</xdr:row>
      <xdr:rowOff>76200</xdr:rowOff>
    </xdr:from>
    <xdr:to>
      <xdr:col>0</xdr:col>
      <xdr:colOff>895351</xdr:colOff>
      <xdr:row>32</xdr:row>
      <xdr:rowOff>760548</xdr:rowOff>
    </xdr:to>
    <xdr:pic>
      <xdr:nvPicPr>
        <xdr:cNvPr id="2061" name="Picture 13" descr="http://www.techcontrollers.ru/upload/iblock/6fd/6fd58deb54a626c68e39d1c2454dd720.png">
          <a:extLst>
            <a:ext uri="{FF2B5EF4-FFF2-40B4-BE49-F238E27FC236}">
              <a16:creationId xmlns:a16="http://schemas.microsoft.com/office/drawing/2014/main" id="{00000000-0008-0000-5000-00000D08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114301" y="24641175"/>
          <a:ext cx="781050" cy="684348"/>
        </a:xfrm>
        <a:prstGeom prst="rect">
          <a:avLst/>
        </a:prstGeom>
        <a:noFill/>
      </xdr:spPr>
    </xdr:pic>
    <xdr:clientData/>
  </xdr:twoCellAnchor>
  <xdr:twoCellAnchor editAs="oneCell">
    <xdr:from>
      <xdr:col>0</xdr:col>
      <xdr:colOff>47625</xdr:colOff>
      <xdr:row>35</xdr:row>
      <xdr:rowOff>28575</xdr:rowOff>
    </xdr:from>
    <xdr:to>
      <xdr:col>0</xdr:col>
      <xdr:colOff>928170</xdr:colOff>
      <xdr:row>35</xdr:row>
      <xdr:rowOff>800100</xdr:rowOff>
    </xdr:to>
    <xdr:pic>
      <xdr:nvPicPr>
        <xdr:cNvPr id="2062" name="Picture 14" descr="http://www.techcontrollers.ru/upload/iblock/50e/50e3380bd3fbca8d1d00e1d68264592a.png">
          <a:extLst>
            <a:ext uri="{FF2B5EF4-FFF2-40B4-BE49-F238E27FC236}">
              <a16:creationId xmlns:a16="http://schemas.microsoft.com/office/drawing/2014/main" id="{00000000-0008-0000-5000-00000E08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47625" y="25460325"/>
          <a:ext cx="880545" cy="771525"/>
        </a:xfrm>
        <a:prstGeom prst="rect">
          <a:avLst/>
        </a:prstGeom>
        <a:noFill/>
      </xdr:spPr>
    </xdr:pic>
    <xdr:clientData/>
  </xdr:twoCellAnchor>
  <xdr:twoCellAnchor editAs="oneCell">
    <xdr:from>
      <xdr:col>0</xdr:col>
      <xdr:colOff>28575</xdr:colOff>
      <xdr:row>36</xdr:row>
      <xdr:rowOff>57149</xdr:rowOff>
    </xdr:from>
    <xdr:to>
      <xdr:col>0</xdr:col>
      <xdr:colOff>887377</xdr:colOff>
      <xdr:row>36</xdr:row>
      <xdr:rowOff>809624</xdr:rowOff>
    </xdr:to>
    <xdr:pic>
      <xdr:nvPicPr>
        <xdr:cNvPr id="2063" name="Picture 15" descr="http://www.techcontrollers.ru/upload/iblock/49c/49ca1bb6b256436e0515a94c312cf79a.png">
          <a:extLst>
            <a:ext uri="{FF2B5EF4-FFF2-40B4-BE49-F238E27FC236}">
              <a16:creationId xmlns:a16="http://schemas.microsoft.com/office/drawing/2014/main" id="{00000000-0008-0000-5000-00000F08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28575" y="26403299"/>
          <a:ext cx="858802" cy="752475"/>
        </a:xfrm>
        <a:prstGeom prst="rect">
          <a:avLst/>
        </a:prstGeom>
        <a:noFill/>
      </xdr:spPr>
    </xdr:pic>
    <xdr:clientData/>
  </xdr:twoCellAnchor>
  <xdr:twoCellAnchor editAs="oneCell">
    <xdr:from>
      <xdr:col>0</xdr:col>
      <xdr:colOff>66675</xdr:colOff>
      <xdr:row>37</xdr:row>
      <xdr:rowOff>0</xdr:rowOff>
    </xdr:from>
    <xdr:to>
      <xdr:col>0</xdr:col>
      <xdr:colOff>819150</xdr:colOff>
      <xdr:row>38</xdr:row>
      <xdr:rowOff>35856</xdr:rowOff>
    </xdr:to>
    <xdr:pic>
      <xdr:nvPicPr>
        <xdr:cNvPr id="2064" name="Picture 16" descr="http://www.techcontrollers.ru/upload/iblock/d20/d207ff01c04efbb5a271ed23e8069007.png">
          <a:extLst>
            <a:ext uri="{FF2B5EF4-FFF2-40B4-BE49-F238E27FC236}">
              <a16:creationId xmlns:a16="http://schemas.microsoft.com/office/drawing/2014/main" id="{00000000-0008-0000-5000-00001008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66675" y="27432000"/>
          <a:ext cx="752475" cy="659311"/>
        </a:xfrm>
        <a:prstGeom prst="rect">
          <a:avLst/>
        </a:prstGeom>
        <a:noFill/>
      </xdr:spPr>
    </xdr:pic>
    <xdr:clientData/>
  </xdr:twoCellAnchor>
  <xdr:twoCellAnchor editAs="oneCell">
    <xdr:from>
      <xdr:col>0</xdr:col>
      <xdr:colOff>38100</xdr:colOff>
      <xdr:row>19</xdr:row>
      <xdr:rowOff>57150</xdr:rowOff>
    </xdr:from>
    <xdr:to>
      <xdr:col>0</xdr:col>
      <xdr:colOff>931550</xdr:colOff>
      <xdr:row>19</xdr:row>
      <xdr:rowOff>838199</xdr:rowOff>
    </xdr:to>
    <xdr:pic>
      <xdr:nvPicPr>
        <xdr:cNvPr id="2065" name="Picture 17" descr="ST-294v2, комнатный терморегулятор беспроводной">
          <a:extLst>
            <a:ext uri="{FF2B5EF4-FFF2-40B4-BE49-F238E27FC236}">
              <a16:creationId xmlns:a16="http://schemas.microsoft.com/office/drawing/2014/main" id="{00000000-0008-0000-5000-00001108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38100" y="11972925"/>
          <a:ext cx="893450" cy="781049"/>
        </a:xfrm>
        <a:prstGeom prst="rect">
          <a:avLst/>
        </a:prstGeom>
        <a:noFill/>
      </xdr:spPr>
    </xdr:pic>
    <xdr:clientData/>
  </xdr:twoCellAnchor>
  <xdr:twoCellAnchor editAs="oneCell">
    <xdr:from>
      <xdr:col>0</xdr:col>
      <xdr:colOff>50986</xdr:colOff>
      <xdr:row>20</xdr:row>
      <xdr:rowOff>529478</xdr:rowOff>
    </xdr:from>
    <xdr:to>
      <xdr:col>0</xdr:col>
      <xdr:colOff>898711</xdr:colOff>
      <xdr:row>20</xdr:row>
      <xdr:rowOff>1272247</xdr:rowOff>
    </xdr:to>
    <xdr:pic>
      <xdr:nvPicPr>
        <xdr:cNvPr id="2066" name="Picture 18" descr="http://www.techcontrollers.ru/upload/iblock/e51/e51f88508deec9291747f174f11b810b.png">
          <a:extLst>
            <a:ext uri="{FF2B5EF4-FFF2-40B4-BE49-F238E27FC236}">
              <a16:creationId xmlns:a16="http://schemas.microsoft.com/office/drawing/2014/main" id="{00000000-0008-0000-5000-00001208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50986" y="12923184"/>
          <a:ext cx="847725" cy="742769"/>
        </a:xfrm>
        <a:prstGeom prst="rect">
          <a:avLst/>
        </a:prstGeom>
        <a:noFill/>
      </xdr:spPr>
    </xdr:pic>
    <xdr:clientData/>
  </xdr:twoCellAnchor>
  <xdr:twoCellAnchor editAs="oneCell">
    <xdr:from>
      <xdr:col>0</xdr:col>
      <xdr:colOff>93569</xdr:colOff>
      <xdr:row>21</xdr:row>
      <xdr:rowOff>468407</xdr:rowOff>
    </xdr:from>
    <xdr:to>
      <xdr:col>0</xdr:col>
      <xdr:colOff>893669</xdr:colOff>
      <xdr:row>21</xdr:row>
      <xdr:rowOff>1169447</xdr:rowOff>
    </xdr:to>
    <xdr:pic>
      <xdr:nvPicPr>
        <xdr:cNvPr id="2067" name="Picture 19" descr="http://www.techcontrollers.ru/upload/iblock/8da/8da9ce59aca2c79b6f3a058be5bece05.png">
          <a:extLst>
            <a:ext uri="{FF2B5EF4-FFF2-40B4-BE49-F238E27FC236}">
              <a16:creationId xmlns:a16="http://schemas.microsoft.com/office/drawing/2014/main" id="{00000000-0008-0000-5000-00001308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93569" y="14655054"/>
          <a:ext cx="800100" cy="701040"/>
        </a:xfrm>
        <a:prstGeom prst="rect">
          <a:avLst/>
        </a:prstGeom>
        <a:noFill/>
      </xdr:spPr>
    </xdr:pic>
    <xdr:clientData/>
  </xdr:twoCellAnchor>
  <xdr:twoCellAnchor editAs="oneCell">
    <xdr:from>
      <xdr:col>0</xdr:col>
      <xdr:colOff>0</xdr:colOff>
      <xdr:row>28</xdr:row>
      <xdr:rowOff>1294839</xdr:rowOff>
    </xdr:from>
    <xdr:to>
      <xdr:col>0</xdr:col>
      <xdr:colOff>902287</xdr:colOff>
      <xdr:row>28</xdr:row>
      <xdr:rowOff>2085414</xdr:rowOff>
    </xdr:to>
    <xdr:pic>
      <xdr:nvPicPr>
        <xdr:cNvPr id="2068" name="Picture 20" descr="http://www.techcontrollers.ru/upload/iblock/2fa/2fa5e541b548d099999375d2881271e5.png">
          <a:extLst>
            <a:ext uri="{FF2B5EF4-FFF2-40B4-BE49-F238E27FC236}">
              <a16:creationId xmlns:a16="http://schemas.microsoft.com/office/drawing/2014/main" id="{00000000-0008-0000-5000-00001408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0" y="22563604"/>
          <a:ext cx="902287" cy="790575"/>
        </a:xfrm>
        <a:prstGeom prst="rect">
          <a:avLst/>
        </a:prstGeom>
        <a:noFill/>
      </xdr:spPr>
    </xdr:pic>
    <xdr:clientData/>
  </xdr:twoCellAnchor>
  <xdr:twoCellAnchor editAs="oneCell">
    <xdr:from>
      <xdr:col>0</xdr:col>
      <xdr:colOff>0</xdr:colOff>
      <xdr:row>41</xdr:row>
      <xdr:rowOff>505385</xdr:rowOff>
    </xdr:from>
    <xdr:to>
      <xdr:col>0</xdr:col>
      <xdr:colOff>876300</xdr:colOff>
      <xdr:row>41</xdr:row>
      <xdr:rowOff>1273191</xdr:rowOff>
    </xdr:to>
    <xdr:pic>
      <xdr:nvPicPr>
        <xdr:cNvPr id="2070" name="Picture 22" descr="http://www.techcontrollers.ru/upload/iblock/2c7/2c75eaba57084dd89bbd49138e6d02ab.png">
          <a:extLst>
            <a:ext uri="{FF2B5EF4-FFF2-40B4-BE49-F238E27FC236}">
              <a16:creationId xmlns:a16="http://schemas.microsoft.com/office/drawing/2014/main" id="{00000000-0008-0000-5000-00001608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0" y="36554709"/>
          <a:ext cx="876300" cy="767806"/>
        </a:xfrm>
        <a:prstGeom prst="rect">
          <a:avLst/>
        </a:prstGeom>
        <a:noFill/>
      </xdr:spPr>
    </xdr:pic>
    <xdr:clientData/>
  </xdr:twoCellAnchor>
  <xdr:twoCellAnchor editAs="oneCell">
    <xdr:from>
      <xdr:col>0</xdr:col>
      <xdr:colOff>76200</xdr:colOff>
      <xdr:row>33</xdr:row>
      <xdr:rowOff>123826</xdr:rowOff>
    </xdr:from>
    <xdr:to>
      <xdr:col>0</xdr:col>
      <xdr:colOff>893075</xdr:colOff>
      <xdr:row>33</xdr:row>
      <xdr:rowOff>733425</xdr:rowOff>
    </xdr:to>
    <xdr:pic>
      <xdr:nvPicPr>
        <xdr:cNvPr id="33" name="Рисунок 40" descr="https://www.techcontrollers.ru/upload/iblock/0a1/0a179a39207c31fcef060fa99e117b60.png">
          <a:extLst>
            <a:ext uri="{FF2B5EF4-FFF2-40B4-BE49-F238E27FC236}">
              <a16:creationId xmlns:a16="http://schemas.microsoft.com/office/drawing/2014/main" id="{00000000-0008-0000-5000-00002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6200" y="37680901"/>
          <a:ext cx="816875" cy="60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209550</xdr:colOff>
      <xdr:row>34</xdr:row>
      <xdr:rowOff>123825</xdr:rowOff>
    </xdr:from>
    <xdr:to>
      <xdr:col>0</xdr:col>
      <xdr:colOff>819150</xdr:colOff>
      <xdr:row>34</xdr:row>
      <xdr:rowOff>746677</xdr:rowOff>
    </xdr:to>
    <xdr:pic>
      <xdr:nvPicPr>
        <xdr:cNvPr id="34" name="Рисунок 1">
          <a:extLst>
            <a:ext uri="{FF2B5EF4-FFF2-40B4-BE49-F238E27FC236}">
              <a16:creationId xmlns:a16="http://schemas.microsoft.com/office/drawing/2014/main" id="{00000000-0008-0000-5000-000022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09550" y="38547675"/>
          <a:ext cx="609600" cy="6228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23</xdr:row>
      <xdr:rowOff>295275</xdr:rowOff>
    </xdr:from>
    <xdr:to>
      <xdr:col>0</xdr:col>
      <xdr:colOff>935633</xdr:colOff>
      <xdr:row>23</xdr:row>
      <xdr:rowOff>1028700</xdr:rowOff>
    </xdr:to>
    <xdr:pic>
      <xdr:nvPicPr>
        <xdr:cNvPr id="35" name="Рисунок 25" descr="https://www.techcontrollers.ru/upload/iblock/092/092826de3355928b3a9b075c2d7d9d37.png">
          <a:extLst>
            <a:ext uri="{FF2B5EF4-FFF2-40B4-BE49-F238E27FC236}">
              <a16:creationId xmlns:a16="http://schemas.microsoft.com/office/drawing/2014/main" id="{00000000-0008-0000-5000-000023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5250" y="20526375"/>
          <a:ext cx="840383"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24</xdr:row>
      <xdr:rowOff>228601</xdr:rowOff>
    </xdr:from>
    <xdr:to>
      <xdr:col>0</xdr:col>
      <xdr:colOff>907596</xdr:colOff>
      <xdr:row>24</xdr:row>
      <xdr:rowOff>971551</xdr:rowOff>
    </xdr:to>
    <xdr:pic>
      <xdr:nvPicPr>
        <xdr:cNvPr id="37" name="Рисунок 26" descr="https://www.techcontrollers.ru/upload/iblock/8df/8df9660f7711580ae437736231a86768.png">
          <a:extLst>
            <a:ext uri="{FF2B5EF4-FFF2-40B4-BE49-F238E27FC236}">
              <a16:creationId xmlns:a16="http://schemas.microsoft.com/office/drawing/2014/main" id="{00000000-0008-0000-5000-000025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66675" y="21878926"/>
          <a:ext cx="840921"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9526</xdr:colOff>
      <xdr:row>42</xdr:row>
      <xdr:rowOff>361950</xdr:rowOff>
    </xdr:from>
    <xdr:to>
      <xdr:col>0</xdr:col>
      <xdr:colOff>937448</xdr:colOff>
      <xdr:row>42</xdr:row>
      <xdr:rowOff>1009650</xdr:rowOff>
    </xdr:to>
    <xdr:pic>
      <xdr:nvPicPr>
        <xdr:cNvPr id="38" name="Рисунок 27" descr="https://www.techcontrollers.ru/upload/iblock/6e1/6e1be237f560abc7471083a2860ac37d.png">
          <a:extLst>
            <a:ext uri="{FF2B5EF4-FFF2-40B4-BE49-F238E27FC236}">
              <a16:creationId xmlns:a16="http://schemas.microsoft.com/office/drawing/2014/main" id="{00000000-0008-0000-5000-00002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9526" y="50749200"/>
          <a:ext cx="927922"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44</xdr:row>
      <xdr:rowOff>85725</xdr:rowOff>
    </xdr:from>
    <xdr:to>
      <xdr:col>0</xdr:col>
      <xdr:colOff>788547</xdr:colOff>
      <xdr:row>44</xdr:row>
      <xdr:rowOff>647700</xdr:rowOff>
    </xdr:to>
    <xdr:pic>
      <xdr:nvPicPr>
        <xdr:cNvPr id="39" name="Рисунок 29" descr="https://www.techcontrollers.ru/upload/iblock/189/189c50382e90b97d537df220a1cf87c2.png">
          <a:extLst>
            <a:ext uri="{FF2B5EF4-FFF2-40B4-BE49-F238E27FC236}">
              <a16:creationId xmlns:a16="http://schemas.microsoft.com/office/drawing/2014/main" id="{00000000-0008-0000-5000-000027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42875" y="54473475"/>
          <a:ext cx="645672"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45</xdr:row>
      <xdr:rowOff>38101</xdr:rowOff>
    </xdr:from>
    <xdr:to>
      <xdr:col>0</xdr:col>
      <xdr:colOff>857250</xdr:colOff>
      <xdr:row>45</xdr:row>
      <xdr:rowOff>661279</xdr:rowOff>
    </xdr:to>
    <xdr:pic>
      <xdr:nvPicPr>
        <xdr:cNvPr id="40" name="Рисунок 30" descr="https://www.techcontrollers.ru/upload/iblock/256/256dceb353fb160da89f32ad9fe73e2e.png">
          <a:extLst>
            <a:ext uri="{FF2B5EF4-FFF2-40B4-BE49-F238E27FC236}">
              <a16:creationId xmlns:a16="http://schemas.microsoft.com/office/drawing/2014/main" id="{00000000-0008-0000-5000-000028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42875" y="55168801"/>
          <a:ext cx="714375" cy="6231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37</xdr:row>
      <xdr:rowOff>38101</xdr:rowOff>
    </xdr:from>
    <xdr:to>
      <xdr:col>0</xdr:col>
      <xdr:colOff>801208</xdr:colOff>
      <xdr:row>37</xdr:row>
      <xdr:rowOff>571501</xdr:rowOff>
    </xdr:to>
    <xdr:pic>
      <xdr:nvPicPr>
        <xdr:cNvPr id="42" name="Рисунок 31" descr="https://www.techcontrollers.ru/upload/iblock/789/789e8bffa1d3fb6ba0c667ae2d4d0bfc.png">
          <a:extLst>
            <a:ext uri="{FF2B5EF4-FFF2-40B4-BE49-F238E27FC236}">
              <a16:creationId xmlns:a16="http://schemas.microsoft.com/office/drawing/2014/main" id="{00000000-0008-0000-5000-00002A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80975" y="46967776"/>
          <a:ext cx="620233"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46</xdr:row>
      <xdr:rowOff>95250</xdr:rowOff>
    </xdr:from>
    <xdr:to>
      <xdr:col>0</xdr:col>
      <xdr:colOff>847060</xdr:colOff>
      <xdr:row>46</xdr:row>
      <xdr:rowOff>666750</xdr:rowOff>
    </xdr:to>
    <xdr:pic>
      <xdr:nvPicPr>
        <xdr:cNvPr id="43" name="Рисунок 32" descr="https://www.techcontrollers.ru/upload/iblock/bb5/bb514241338863894d51aa4849bfb842.png">
          <a:extLst>
            <a:ext uri="{FF2B5EF4-FFF2-40B4-BE49-F238E27FC236}">
              <a16:creationId xmlns:a16="http://schemas.microsoft.com/office/drawing/2014/main" id="{00000000-0008-0000-5000-00002B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76200" y="55997475"/>
          <a:ext cx="7708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47</xdr:row>
      <xdr:rowOff>0</xdr:rowOff>
    </xdr:from>
    <xdr:to>
      <xdr:col>0</xdr:col>
      <xdr:colOff>816769</xdr:colOff>
      <xdr:row>47</xdr:row>
      <xdr:rowOff>571500</xdr:rowOff>
    </xdr:to>
    <xdr:pic>
      <xdr:nvPicPr>
        <xdr:cNvPr id="44" name="Рисунок 33" descr="https://www.techcontrollers.ru/upload/iblock/975/9754088bf92d8e58100118c33ddc21d5.png">
          <a:extLst>
            <a:ext uri="{FF2B5EF4-FFF2-40B4-BE49-F238E27FC236}">
              <a16:creationId xmlns:a16="http://schemas.microsoft.com/office/drawing/2014/main" id="{00000000-0008-0000-5000-00002C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61925" y="56683275"/>
          <a:ext cx="654844"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28576</xdr:colOff>
      <xdr:row>11</xdr:row>
      <xdr:rowOff>200027</xdr:rowOff>
    </xdr:from>
    <xdr:to>
      <xdr:col>0</xdr:col>
      <xdr:colOff>869206</xdr:colOff>
      <xdr:row>11</xdr:row>
      <xdr:rowOff>771527</xdr:rowOff>
    </xdr:to>
    <xdr:pic>
      <xdr:nvPicPr>
        <xdr:cNvPr id="45" name="Рисунок 37" descr="https://www.techcontrollers.ru/upload/iblock/0c4/0c4c56f06abe3b6b69556225b846e124.png">
          <a:extLst>
            <a:ext uri="{FF2B5EF4-FFF2-40B4-BE49-F238E27FC236}">
              <a16:creationId xmlns:a16="http://schemas.microsoft.com/office/drawing/2014/main" id="{00000000-0008-0000-5000-00002D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8576" y="6076952"/>
          <a:ext cx="840630" cy="581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13</xdr:row>
      <xdr:rowOff>76200</xdr:rowOff>
    </xdr:from>
    <xdr:to>
      <xdr:col>0</xdr:col>
      <xdr:colOff>915819</xdr:colOff>
      <xdr:row>13</xdr:row>
      <xdr:rowOff>723900</xdr:rowOff>
    </xdr:to>
    <xdr:pic>
      <xdr:nvPicPr>
        <xdr:cNvPr id="46" name="Рисунок 34" descr="https://www.techcontrollers.ru/upload/iblock/4eb/4eb7c8791afed6b22fdd3cf92cb31be7.png">
          <a:extLst>
            <a:ext uri="{FF2B5EF4-FFF2-40B4-BE49-F238E27FC236}">
              <a16:creationId xmlns:a16="http://schemas.microsoft.com/office/drawing/2014/main" id="{00000000-0008-0000-5000-00002E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7625" y="6924675"/>
          <a:ext cx="868194"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28576</xdr:colOff>
      <xdr:row>12</xdr:row>
      <xdr:rowOff>200027</xdr:rowOff>
    </xdr:from>
    <xdr:ext cx="840630" cy="581024"/>
    <xdr:pic>
      <xdr:nvPicPr>
        <xdr:cNvPr id="47" name="Рисунок 37" descr="https://www.techcontrollers.ru/upload/iblock/0c4/0c4c56f06abe3b6b69556225b846e124.png">
          <a:extLst>
            <a:ext uri="{FF2B5EF4-FFF2-40B4-BE49-F238E27FC236}">
              <a16:creationId xmlns:a16="http://schemas.microsoft.com/office/drawing/2014/main" id="{00000000-0008-0000-5000-00002F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8576" y="6076952"/>
          <a:ext cx="840630" cy="581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28576</xdr:colOff>
      <xdr:row>12</xdr:row>
      <xdr:rowOff>200027</xdr:rowOff>
    </xdr:from>
    <xdr:ext cx="840630" cy="581024"/>
    <xdr:pic>
      <xdr:nvPicPr>
        <xdr:cNvPr id="48" name="Рисунок 37" descr="https://www.techcontrollers.ru/upload/iblock/0c4/0c4c56f06abe3b6b69556225b846e124.png">
          <a:extLst>
            <a:ext uri="{FF2B5EF4-FFF2-40B4-BE49-F238E27FC236}">
              <a16:creationId xmlns:a16="http://schemas.microsoft.com/office/drawing/2014/main" id="{00000000-0008-0000-5000-00003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8576" y="6076952"/>
          <a:ext cx="840630" cy="581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114300</xdr:colOff>
      <xdr:row>15</xdr:row>
      <xdr:rowOff>57150</xdr:rowOff>
    </xdr:from>
    <xdr:to>
      <xdr:col>0</xdr:col>
      <xdr:colOff>833944</xdr:colOff>
      <xdr:row>15</xdr:row>
      <xdr:rowOff>561975</xdr:rowOff>
    </xdr:to>
    <xdr:pic>
      <xdr:nvPicPr>
        <xdr:cNvPr id="49" name="Рисунок 37" descr="https://www.techcontrollers.ru/upload/iblock/811/811811ac7f03e2964c21e82ce03643db.png">
          <a:extLst>
            <a:ext uri="{FF2B5EF4-FFF2-40B4-BE49-F238E27FC236}">
              <a16:creationId xmlns:a16="http://schemas.microsoft.com/office/drawing/2014/main" id="{00000000-0008-0000-5000-000031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14300" y="9820275"/>
          <a:ext cx="719644"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133349</xdr:colOff>
      <xdr:row>39</xdr:row>
      <xdr:rowOff>38100</xdr:rowOff>
    </xdr:from>
    <xdr:to>
      <xdr:col>0</xdr:col>
      <xdr:colOff>782742</xdr:colOff>
      <xdr:row>39</xdr:row>
      <xdr:rowOff>600075</xdr:rowOff>
    </xdr:to>
    <xdr:pic>
      <xdr:nvPicPr>
        <xdr:cNvPr id="50" name="Рисунок 39" descr="https://www.techcontrollers.ru/upload/iblock/b86/b8611f361f1cea362eeaab675646b062.png">
          <a:extLst>
            <a:ext uri="{FF2B5EF4-FFF2-40B4-BE49-F238E27FC236}">
              <a16:creationId xmlns:a16="http://schemas.microsoft.com/office/drawing/2014/main" id="{00000000-0008-0000-5000-000032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33349" y="51787425"/>
          <a:ext cx="649393"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6342</xdr:colOff>
      <xdr:row>43</xdr:row>
      <xdr:rowOff>47866</xdr:rowOff>
    </xdr:from>
    <xdr:to>
      <xdr:col>1</xdr:col>
      <xdr:colOff>0</xdr:colOff>
      <xdr:row>43</xdr:row>
      <xdr:rowOff>664830</xdr:rowOff>
    </xdr:to>
    <xdr:pic>
      <xdr:nvPicPr>
        <xdr:cNvPr id="51" name="Рисунок 50">
          <a:extLst>
            <a:ext uri="{FF2B5EF4-FFF2-40B4-BE49-F238E27FC236}">
              <a16:creationId xmlns:a16="http://schemas.microsoft.com/office/drawing/2014/main" id="{00000000-0008-0000-5000-000033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6342" y="39346895"/>
          <a:ext cx="968570" cy="616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331135</xdr:colOff>
      <xdr:row>40</xdr:row>
      <xdr:rowOff>52039</xdr:rowOff>
    </xdr:from>
    <xdr:to>
      <xdr:col>0</xdr:col>
      <xdr:colOff>638735</xdr:colOff>
      <xdr:row>40</xdr:row>
      <xdr:rowOff>446623</xdr:rowOff>
    </xdr:to>
    <xdr:pic>
      <xdr:nvPicPr>
        <xdr:cNvPr id="52" name="Рисунок 51">
          <a:extLst>
            <a:ext uri="{FF2B5EF4-FFF2-40B4-BE49-F238E27FC236}">
              <a16:creationId xmlns:a16="http://schemas.microsoft.com/office/drawing/2014/main" id="{00000000-0008-0000-5000-000034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31135" y="35563480"/>
          <a:ext cx="307600" cy="394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195163</xdr:colOff>
      <xdr:row>38</xdr:row>
      <xdr:rowOff>77879</xdr:rowOff>
    </xdr:from>
    <xdr:to>
      <xdr:col>0</xdr:col>
      <xdr:colOff>662649</xdr:colOff>
      <xdr:row>38</xdr:row>
      <xdr:rowOff>627529</xdr:rowOff>
    </xdr:to>
    <xdr:pic>
      <xdr:nvPicPr>
        <xdr:cNvPr id="53" name="Рисунок 52">
          <a:extLst>
            <a:ext uri="{FF2B5EF4-FFF2-40B4-BE49-F238E27FC236}">
              <a16:creationId xmlns:a16="http://schemas.microsoft.com/office/drawing/2014/main" id="{00000000-0008-0000-5000-000035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95163" y="34244614"/>
          <a:ext cx="467486" cy="549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538587</xdr:colOff>
      <xdr:row>2</xdr:row>
      <xdr:rowOff>47625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0" y="3048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538587</xdr:colOff>
      <xdr:row>2</xdr:row>
      <xdr:rowOff>47625</xdr:rowOff>
    </xdr:to>
    <xdr:sp macro="" textlink="">
      <xdr:nvSpPr>
        <xdr:cNvPr id="5" name="Скругленный прямоугольник 4">
          <a:hlinkClick xmlns:r="http://schemas.openxmlformats.org/officeDocument/2006/relationships" r:id="rId1"/>
          <a:extLst>
            <a:ext uri="{FF2B5EF4-FFF2-40B4-BE49-F238E27FC236}">
              <a16:creationId xmlns:a16="http://schemas.microsoft.com/office/drawing/2014/main" id="{00000000-0008-0000-5100-000005000000}"/>
            </a:ext>
          </a:extLst>
        </xdr:cNvPr>
        <xdr:cNvSpPr/>
      </xdr:nvSpPr>
      <xdr:spPr>
        <a:xfrm>
          <a:off x="0" y="3048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538587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200-000002000000}"/>
            </a:ext>
          </a:extLst>
        </xdr:cNvPr>
        <xdr:cNvSpPr/>
      </xdr:nvSpPr>
      <xdr:spPr>
        <a:xfrm>
          <a:off x="0" y="190500"/>
          <a:ext cx="225308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538587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5200-000003000000}"/>
            </a:ext>
          </a:extLst>
        </xdr:cNvPr>
        <xdr:cNvSpPr/>
      </xdr:nvSpPr>
      <xdr:spPr>
        <a:xfrm>
          <a:off x="0" y="190500"/>
          <a:ext cx="225308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538587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300-000002000000}"/>
            </a:ext>
          </a:extLst>
        </xdr:cNvPr>
        <xdr:cNvSpPr/>
      </xdr:nvSpPr>
      <xdr:spPr>
        <a:xfrm>
          <a:off x="0" y="190500"/>
          <a:ext cx="133868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538587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5300-000003000000}"/>
            </a:ext>
          </a:extLst>
        </xdr:cNvPr>
        <xdr:cNvSpPr/>
      </xdr:nvSpPr>
      <xdr:spPr>
        <a:xfrm>
          <a:off x="0" y="190500"/>
          <a:ext cx="133868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136920</xdr:colOff>
      <xdr:row>43</xdr:row>
      <xdr:rowOff>21277</xdr:rowOff>
    </xdr:from>
    <xdr:ext cx="523516" cy="626275"/>
    <xdr:pic>
      <xdr:nvPicPr>
        <xdr:cNvPr id="58" name="Рисунок 57">
          <a:extLst>
            <a:ext uri="{FF2B5EF4-FFF2-40B4-BE49-F238E27FC236}">
              <a16:creationId xmlns:a16="http://schemas.microsoft.com/office/drawing/2014/main" id="{00000000-0008-0000-5300-00003A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1344" b="9915"/>
        <a:stretch/>
      </xdr:blipFill>
      <xdr:spPr>
        <a:xfrm>
          <a:off x="2365770" y="20214277"/>
          <a:ext cx="523516" cy="626275"/>
        </a:xfrm>
        <a:prstGeom prst="rect">
          <a:avLst/>
        </a:prstGeom>
      </xdr:spPr>
    </xdr:pic>
    <xdr:clientData/>
  </xdr:oneCellAnchor>
  <xdr:oneCellAnchor>
    <xdr:from>
      <xdr:col>0</xdr:col>
      <xdr:colOff>189777</xdr:colOff>
      <xdr:row>44</xdr:row>
      <xdr:rowOff>53580</xdr:rowOff>
    </xdr:from>
    <xdr:ext cx="419579" cy="639312"/>
    <xdr:pic>
      <xdr:nvPicPr>
        <xdr:cNvPr id="59" name="Рисунок 58">
          <a:extLst>
            <a:ext uri="{FF2B5EF4-FFF2-40B4-BE49-F238E27FC236}">
              <a16:creationId xmlns:a16="http://schemas.microsoft.com/office/drawing/2014/main" id="{00000000-0008-0000-5300-00003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418627" y="20760930"/>
          <a:ext cx="419579" cy="639312"/>
        </a:xfrm>
        <a:prstGeom prst="rect">
          <a:avLst/>
        </a:prstGeom>
      </xdr:spPr>
    </xdr:pic>
    <xdr:clientData/>
  </xdr:oneCellAnchor>
  <xdr:oneCellAnchor>
    <xdr:from>
      <xdr:col>0</xdr:col>
      <xdr:colOff>226580</xdr:colOff>
      <xdr:row>49</xdr:row>
      <xdr:rowOff>75368</xdr:rowOff>
    </xdr:from>
    <xdr:ext cx="315550" cy="404668"/>
    <xdr:pic>
      <xdr:nvPicPr>
        <xdr:cNvPr id="60" name="Рисунок 59">
          <a:extLst>
            <a:ext uri="{FF2B5EF4-FFF2-40B4-BE49-F238E27FC236}">
              <a16:creationId xmlns:a16="http://schemas.microsoft.com/office/drawing/2014/main" id="{00000000-0008-0000-5300-00003C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7657" t="11492" r="8261" b="8556"/>
        <a:stretch/>
      </xdr:blipFill>
      <xdr:spPr>
        <a:xfrm>
          <a:off x="2455430" y="23354468"/>
          <a:ext cx="315550" cy="404668"/>
        </a:xfrm>
        <a:prstGeom prst="rect">
          <a:avLst/>
        </a:prstGeom>
      </xdr:spPr>
    </xdr:pic>
    <xdr:clientData/>
  </xdr:oneCellAnchor>
  <xdr:oneCellAnchor>
    <xdr:from>
      <xdr:col>0</xdr:col>
      <xdr:colOff>260069</xdr:colOff>
      <xdr:row>31</xdr:row>
      <xdr:rowOff>29239</xdr:rowOff>
    </xdr:from>
    <xdr:ext cx="318039" cy="642380"/>
    <xdr:pic>
      <xdr:nvPicPr>
        <xdr:cNvPr id="61" name="Рисунок 60">
          <a:extLst>
            <a:ext uri="{FF2B5EF4-FFF2-40B4-BE49-F238E27FC236}">
              <a16:creationId xmlns:a16="http://schemas.microsoft.com/office/drawing/2014/main" id="{00000000-0008-0000-5300-00003D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1392" t="16424" r="25716" b="13150"/>
        <a:stretch/>
      </xdr:blipFill>
      <xdr:spPr>
        <a:xfrm>
          <a:off x="2488919" y="14050039"/>
          <a:ext cx="318039" cy="642380"/>
        </a:xfrm>
        <a:prstGeom prst="rect">
          <a:avLst/>
        </a:prstGeom>
      </xdr:spPr>
    </xdr:pic>
    <xdr:clientData/>
  </xdr:oneCellAnchor>
  <xdr:oneCellAnchor>
    <xdr:from>
      <xdr:col>0</xdr:col>
      <xdr:colOff>222727</xdr:colOff>
      <xdr:row>24</xdr:row>
      <xdr:rowOff>26205</xdr:rowOff>
    </xdr:from>
    <xdr:ext cx="425849" cy="632224"/>
    <xdr:pic>
      <xdr:nvPicPr>
        <xdr:cNvPr id="62" name="Рисунок 61">
          <a:extLst>
            <a:ext uri="{FF2B5EF4-FFF2-40B4-BE49-F238E27FC236}">
              <a16:creationId xmlns:a16="http://schemas.microsoft.com/office/drawing/2014/main" id="{00000000-0008-0000-5300-00003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451577" y="10446555"/>
          <a:ext cx="425849" cy="632224"/>
        </a:xfrm>
        <a:prstGeom prst="rect">
          <a:avLst/>
        </a:prstGeom>
      </xdr:spPr>
    </xdr:pic>
    <xdr:clientData/>
  </xdr:oneCellAnchor>
  <xdr:oneCellAnchor>
    <xdr:from>
      <xdr:col>0</xdr:col>
      <xdr:colOff>208764</xdr:colOff>
      <xdr:row>26</xdr:row>
      <xdr:rowOff>20804</xdr:rowOff>
    </xdr:from>
    <xdr:ext cx="454869" cy="667594"/>
    <xdr:pic>
      <xdr:nvPicPr>
        <xdr:cNvPr id="63" name="Рисунок 62">
          <a:extLst>
            <a:ext uri="{FF2B5EF4-FFF2-40B4-BE49-F238E27FC236}">
              <a16:creationId xmlns:a16="http://schemas.microsoft.com/office/drawing/2014/main" id="{00000000-0008-0000-5300-00003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37614" y="11469854"/>
          <a:ext cx="454869" cy="667594"/>
        </a:xfrm>
        <a:prstGeom prst="rect">
          <a:avLst/>
        </a:prstGeom>
      </xdr:spPr>
    </xdr:pic>
    <xdr:clientData/>
  </xdr:oneCellAnchor>
  <xdr:oneCellAnchor>
    <xdr:from>
      <xdr:col>0</xdr:col>
      <xdr:colOff>204673</xdr:colOff>
      <xdr:row>40</xdr:row>
      <xdr:rowOff>9601</xdr:rowOff>
    </xdr:from>
    <xdr:ext cx="421769" cy="632112"/>
    <xdr:pic>
      <xdr:nvPicPr>
        <xdr:cNvPr id="64" name="Рисунок 63">
          <a:extLst>
            <a:ext uri="{FF2B5EF4-FFF2-40B4-BE49-F238E27FC236}">
              <a16:creationId xmlns:a16="http://schemas.microsoft.com/office/drawing/2014/main" id="{00000000-0008-0000-5300-000040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5656" t="5655" r="5508" b="4132"/>
        <a:stretch/>
      </xdr:blipFill>
      <xdr:spPr>
        <a:xfrm>
          <a:off x="2433523" y="18659551"/>
          <a:ext cx="421769" cy="632112"/>
        </a:xfrm>
        <a:prstGeom prst="rect">
          <a:avLst/>
        </a:prstGeom>
      </xdr:spPr>
    </xdr:pic>
    <xdr:clientData/>
  </xdr:oneCellAnchor>
  <xdr:oneCellAnchor>
    <xdr:from>
      <xdr:col>0</xdr:col>
      <xdr:colOff>165151</xdr:colOff>
      <xdr:row>45</xdr:row>
      <xdr:rowOff>66675</xdr:rowOff>
    </xdr:from>
    <xdr:ext cx="498859" cy="568325"/>
    <xdr:pic>
      <xdr:nvPicPr>
        <xdr:cNvPr id="65" name="Рисунок 64">
          <a:extLst>
            <a:ext uri="{FF2B5EF4-FFF2-40B4-BE49-F238E27FC236}">
              <a16:creationId xmlns:a16="http://schemas.microsoft.com/office/drawing/2014/main" id="{00000000-0008-0000-5300-000041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12324" b="15120"/>
        <a:stretch/>
      </xdr:blipFill>
      <xdr:spPr>
        <a:xfrm>
          <a:off x="2394001" y="21288375"/>
          <a:ext cx="498859" cy="568325"/>
        </a:xfrm>
        <a:prstGeom prst="rect">
          <a:avLst/>
        </a:prstGeom>
      </xdr:spPr>
    </xdr:pic>
    <xdr:clientData/>
  </xdr:oneCellAnchor>
  <xdr:oneCellAnchor>
    <xdr:from>
      <xdr:col>0</xdr:col>
      <xdr:colOff>134454</xdr:colOff>
      <xdr:row>38</xdr:row>
      <xdr:rowOff>106061</xdr:rowOff>
    </xdr:from>
    <xdr:ext cx="493920" cy="379603"/>
    <xdr:pic>
      <xdr:nvPicPr>
        <xdr:cNvPr id="66" name="Рисунок 65">
          <a:extLst>
            <a:ext uri="{FF2B5EF4-FFF2-40B4-BE49-F238E27FC236}">
              <a16:creationId xmlns:a16="http://schemas.microsoft.com/office/drawing/2014/main" id="{00000000-0008-0000-5300-000042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363304" y="17727311"/>
          <a:ext cx="493920" cy="379603"/>
        </a:xfrm>
        <a:prstGeom prst="rect">
          <a:avLst/>
        </a:prstGeom>
      </xdr:spPr>
    </xdr:pic>
    <xdr:clientData/>
  </xdr:oneCellAnchor>
  <xdr:oneCellAnchor>
    <xdr:from>
      <xdr:col>0</xdr:col>
      <xdr:colOff>246445</xdr:colOff>
      <xdr:row>7</xdr:row>
      <xdr:rowOff>57918</xdr:rowOff>
    </xdr:from>
    <xdr:ext cx="344225" cy="542924"/>
    <xdr:pic>
      <xdr:nvPicPr>
        <xdr:cNvPr id="67" name="Рисунок 66">
          <a:extLst>
            <a:ext uri="{FF2B5EF4-FFF2-40B4-BE49-F238E27FC236}">
              <a16:creationId xmlns:a16="http://schemas.microsoft.com/office/drawing/2014/main" id="{00000000-0008-0000-5300-000043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7560" t="10014" r="7635" b="7089"/>
        <a:stretch/>
      </xdr:blipFill>
      <xdr:spPr>
        <a:xfrm>
          <a:off x="2475295" y="1734318"/>
          <a:ext cx="344225" cy="542924"/>
        </a:xfrm>
        <a:prstGeom prst="rect">
          <a:avLst/>
        </a:prstGeom>
      </xdr:spPr>
    </xdr:pic>
    <xdr:clientData/>
  </xdr:oneCellAnchor>
  <xdr:oneCellAnchor>
    <xdr:from>
      <xdr:col>0</xdr:col>
      <xdr:colOff>284245</xdr:colOff>
      <xdr:row>48</xdr:row>
      <xdr:rowOff>15684</xdr:rowOff>
    </xdr:from>
    <xdr:ext cx="454869" cy="664420"/>
    <xdr:pic>
      <xdr:nvPicPr>
        <xdr:cNvPr id="68" name="Рисунок 67">
          <a:extLst>
            <a:ext uri="{FF2B5EF4-FFF2-40B4-BE49-F238E27FC236}">
              <a16:creationId xmlns:a16="http://schemas.microsoft.com/office/drawing/2014/main" id="{00000000-0008-0000-5300-000044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84245" y="31981584"/>
          <a:ext cx="454869" cy="664420"/>
        </a:xfrm>
        <a:prstGeom prst="rect">
          <a:avLst/>
        </a:prstGeom>
      </xdr:spPr>
    </xdr:pic>
    <xdr:clientData/>
  </xdr:oneCellAnchor>
  <xdr:oneCellAnchor>
    <xdr:from>
      <xdr:col>0</xdr:col>
      <xdr:colOff>301674</xdr:colOff>
      <xdr:row>41</xdr:row>
      <xdr:rowOff>104084</xdr:rowOff>
    </xdr:from>
    <xdr:ext cx="499630" cy="1232190"/>
    <xdr:pic>
      <xdr:nvPicPr>
        <xdr:cNvPr id="69" name="Рисунок 68">
          <a:extLst>
            <a:ext uri="{FF2B5EF4-FFF2-40B4-BE49-F238E27FC236}">
              <a16:creationId xmlns:a16="http://schemas.microsoft.com/office/drawing/2014/main" id="{00000000-0008-0000-5300-000045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5656" t="5655" r="5508" b="4132"/>
        <a:stretch/>
      </xdr:blipFill>
      <xdr:spPr>
        <a:xfrm>
          <a:off x="301674" y="26936009"/>
          <a:ext cx="499630" cy="1232190"/>
        </a:xfrm>
        <a:prstGeom prst="rect">
          <a:avLst/>
        </a:prstGeom>
      </xdr:spPr>
    </xdr:pic>
    <xdr:clientData/>
  </xdr:oneCellAnchor>
  <xdr:oneCellAnchor>
    <xdr:from>
      <xdr:col>0</xdr:col>
      <xdr:colOff>48249</xdr:colOff>
      <xdr:row>32</xdr:row>
      <xdr:rowOff>28986</xdr:rowOff>
    </xdr:from>
    <xdr:ext cx="837575" cy="904464"/>
    <xdr:pic>
      <xdr:nvPicPr>
        <xdr:cNvPr id="70" name="Рисунок 69">
          <a:extLst>
            <a:ext uri="{FF2B5EF4-FFF2-40B4-BE49-F238E27FC236}">
              <a16:creationId xmlns:a16="http://schemas.microsoft.com/office/drawing/2014/main" id="{00000000-0008-0000-5300-00004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8249" y="20260086"/>
          <a:ext cx="837575" cy="904464"/>
        </a:xfrm>
        <a:prstGeom prst="rect">
          <a:avLst/>
        </a:prstGeom>
      </xdr:spPr>
    </xdr:pic>
    <xdr:clientData/>
  </xdr:oneCellAnchor>
  <xdr:oneCellAnchor>
    <xdr:from>
      <xdr:col>0</xdr:col>
      <xdr:colOff>218347</xdr:colOff>
      <xdr:row>25</xdr:row>
      <xdr:rowOff>30584</xdr:rowOff>
    </xdr:from>
    <xdr:ext cx="425849" cy="425849"/>
    <xdr:pic>
      <xdr:nvPicPr>
        <xdr:cNvPr id="71" name="Рисунок 70">
          <a:extLst>
            <a:ext uri="{FF2B5EF4-FFF2-40B4-BE49-F238E27FC236}">
              <a16:creationId xmlns:a16="http://schemas.microsoft.com/office/drawing/2014/main" id="{00000000-0008-0000-5300-000047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447197" y="10965284"/>
          <a:ext cx="425849" cy="425849"/>
        </a:xfrm>
        <a:prstGeom prst="rect">
          <a:avLst/>
        </a:prstGeom>
      </xdr:spPr>
    </xdr:pic>
    <xdr:clientData/>
  </xdr:oneCellAnchor>
  <xdr:oneCellAnchor>
    <xdr:from>
      <xdr:col>0</xdr:col>
      <xdr:colOff>181018</xdr:colOff>
      <xdr:row>46</xdr:row>
      <xdr:rowOff>33435</xdr:rowOff>
    </xdr:from>
    <xdr:ext cx="416404" cy="416404"/>
    <xdr:pic>
      <xdr:nvPicPr>
        <xdr:cNvPr id="72" name="Рисунок 71">
          <a:extLst>
            <a:ext uri="{FF2B5EF4-FFF2-40B4-BE49-F238E27FC236}">
              <a16:creationId xmlns:a16="http://schemas.microsoft.com/office/drawing/2014/main" id="{00000000-0008-0000-5300-000048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409868" y="21769485"/>
          <a:ext cx="416404" cy="416404"/>
        </a:xfrm>
        <a:prstGeom prst="rect">
          <a:avLst/>
        </a:prstGeom>
      </xdr:spPr>
    </xdr:pic>
    <xdr:clientData/>
  </xdr:oneCellAnchor>
  <xdr:oneCellAnchor>
    <xdr:from>
      <xdr:col>0</xdr:col>
      <xdr:colOff>236154</xdr:colOff>
      <xdr:row>26</xdr:row>
      <xdr:rowOff>460594</xdr:rowOff>
    </xdr:from>
    <xdr:ext cx="398524" cy="665185"/>
    <xdr:pic>
      <xdr:nvPicPr>
        <xdr:cNvPr id="73" name="Picture 12">
          <a:extLst>
            <a:ext uri="{FF2B5EF4-FFF2-40B4-BE49-F238E27FC236}">
              <a16:creationId xmlns:a16="http://schemas.microsoft.com/office/drawing/2014/main" id="{00000000-0008-0000-5300-000049000000}"/>
            </a:ext>
          </a:extLst>
        </xdr:cNvPr>
        <xdr:cNvPicPr>
          <a:picLocks noChangeAspect="1" noChangeArrowheads="1"/>
        </xdr:cNvPicPr>
      </xdr:nvPicPr>
      <xdr:blipFill>
        <a:blip xmlns:r="http://schemas.openxmlformats.org/officeDocument/2006/relationships" r:embed="rId16"/>
        <a:srcRect/>
        <a:stretch>
          <a:fillRect/>
        </a:stretch>
      </xdr:blipFill>
      <xdr:spPr bwMode="auto">
        <a:xfrm>
          <a:off x="2465004" y="11909644"/>
          <a:ext cx="398524" cy="665185"/>
        </a:xfrm>
        <a:prstGeom prst="rect">
          <a:avLst/>
        </a:prstGeom>
        <a:noFill/>
        <a:ln w="1">
          <a:noFill/>
          <a:miter lim="800000"/>
          <a:headEnd/>
          <a:tailEnd type="none" w="med" len="med"/>
        </a:ln>
        <a:effectLst/>
      </xdr:spPr>
    </xdr:pic>
    <xdr:clientData/>
  </xdr:oneCellAnchor>
  <xdr:oneCellAnchor>
    <xdr:from>
      <xdr:col>0</xdr:col>
      <xdr:colOff>243383</xdr:colOff>
      <xdr:row>20</xdr:row>
      <xdr:rowOff>447675</xdr:rowOff>
    </xdr:from>
    <xdr:ext cx="475374" cy="654049"/>
    <xdr:pic>
      <xdr:nvPicPr>
        <xdr:cNvPr id="74" name="Picture 13">
          <a:extLst>
            <a:ext uri="{FF2B5EF4-FFF2-40B4-BE49-F238E27FC236}">
              <a16:creationId xmlns:a16="http://schemas.microsoft.com/office/drawing/2014/main" id="{00000000-0008-0000-5300-00004A000000}"/>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2472233" y="8810625"/>
          <a:ext cx="475374" cy="654049"/>
        </a:xfrm>
        <a:prstGeom prst="rect">
          <a:avLst/>
        </a:prstGeom>
        <a:noFill/>
        <a:ln w="1">
          <a:noFill/>
          <a:miter lim="800000"/>
          <a:headEnd/>
          <a:tailEnd type="none" w="med" len="med"/>
        </a:ln>
        <a:effectLst/>
      </xdr:spPr>
    </xdr:pic>
    <xdr:clientData/>
  </xdr:oneCellAnchor>
  <xdr:oneCellAnchor>
    <xdr:from>
      <xdr:col>0</xdr:col>
      <xdr:colOff>370015</xdr:colOff>
      <xdr:row>35</xdr:row>
      <xdr:rowOff>11862</xdr:rowOff>
    </xdr:from>
    <xdr:ext cx="454682" cy="716708"/>
    <xdr:pic>
      <xdr:nvPicPr>
        <xdr:cNvPr id="75" name="Picture 14">
          <a:extLst>
            <a:ext uri="{FF2B5EF4-FFF2-40B4-BE49-F238E27FC236}">
              <a16:creationId xmlns:a16="http://schemas.microsoft.com/office/drawing/2014/main" id="{00000000-0008-0000-5300-00004B000000}"/>
            </a:ext>
          </a:extLst>
        </xdr:cNvPr>
        <xdr:cNvPicPr>
          <a:picLocks noChangeAspect="1" noChangeArrowheads="1"/>
        </xdr:cNvPicPr>
      </xdr:nvPicPr>
      <xdr:blipFill>
        <a:blip xmlns:r="http://schemas.openxmlformats.org/officeDocument/2006/relationships" r:embed="rId18"/>
        <a:srcRect/>
        <a:stretch>
          <a:fillRect/>
        </a:stretch>
      </xdr:blipFill>
      <xdr:spPr bwMode="auto">
        <a:xfrm rot="18753781">
          <a:off x="239002" y="22793325"/>
          <a:ext cx="716708" cy="454682"/>
        </a:xfrm>
        <a:prstGeom prst="rect">
          <a:avLst/>
        </a:prstGeom>
        <a:noFill/>
        <a:ln w="1">
          <a:noFill/>
          <a:miter lim="800000"/>
          <a:headEnd/>
          <a:tailEnd type="none" w="med" len="med"/>
        </a:ln>
        <a:effectLst/>
      </xdr:spPr>
    </xdr:pic>
    <xdr:clientData/>
  </xdr:oneCellAnchor>
  <xdr:oneCellAnchor>
    <xdr:from>
      <xdr:col>0</xdr:col>
      <xdr:colOff>257655</xdr:colOff>
      <xdr:row>23</xdr:row>
      <xdr:rowOff>14316</xdr:rowOff>
    </xdr:from>
    <xdr:ext cx="400050" cy="677262"/>
    <xdr:pic>
      <xdr:nvPicPr>
        <xdr:cNvPr id="76" name="Picture 15">
          <a:extLst>
            <a:ext uri="{FF2B5EF4-FFF2-40B4-BE49-F238E27FC236}">
              <a16:creationId xmlns:a16="http://schemas.microsoft.com/office/drawing/2014/main" id="{00000000-0008-0000-5300-00004C00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2486505" y="9920316"/>
          <a:ext cx="400050" cy="677262"/>
        </a:xfrm>
        <a:prstGeom prst="rect">
          <a:avLst/>
        </a:prstGeom>
        <a:noFill/>
        <a:ln w="1">
          <a:noFill/>
          <a:miter lim="800000"/>
          <a:headEnd/>
          <a:tailEnd type="none" w="med" len="med"/>
        </a:ln>
        <a:effectLst/>
      </xdr:spPr>
    </xdr:pic>
    <xdr:clientData/>
  </xdr:oneCellAnchor>
  <xdr:oneCellAnchor>
    <xdr:from>
      <xdr:col>0</xdr:col>
      <xdr:colOff>293943</xdr:colOff>
      <xdr:row>39</xdr:row>
      <xdr:rowOff>48639</xdr:rowOff>
    </xdr:from>
    <xdr:ext cx="371849" cy="660124"/>
    <xdr:pic>
      <xdr:nvPicPr>
        <xdr:cNvPr id="77" name="Picture 18">
          <a:extLst>
            <a:ext uri="{FF2B5EF4-FFF2-40B4-BE49-F238E27FC236}">
              <a16:creationId xmlns:a16="http://schemas.microsoft.com/office/drawing/2014/main" id="{00000000-0008-0000-5300-00004D000000}"/>
            </a:ext>
          </a:extLst>
        </xdr:cNvPr>
        <xdr:cNvPicPr>
          <a:picLocks noChangeAspect="1" noChangeArrowheads="1"/>
        </xdr:cNvPicPr>
      </xdr:nvPicPr>
      <xdr:blipFill>
        <a:blip xmlns:r="http://schemas.openxmlformats.org/officeDocument/2006/relationships" r:embed="rId20"/>
        <a:srcRect/>
        <a:stretch>
          <a:fillRect/>
        </a:stretch>
      </xdr:blipFill>
      <xdr:spPr bwMode="auto">
        <a:xfrm>
          <a:off x="293943" y="25413714"/>
          <a:ext cx="371849" cy="660124"/>
        </a:xfrm>
        <a:prstGeom prst="rect">
          <a:avLst/>
        </a:prstGeom>
        <a:noFill/>
        <a:ln w="1">
          <a:noFill/>
          <a:miter lim="800000"/>
          <a:headEnd/>
          <a:tailEnd type="none" w="med" len="med"/>
        </a:ln>
        <a:effectLst/>
      </xdr:spPr>
    </xdr:pic>
    <xdr:clientData/>
  </xdr:oneCellAnchor>
  <xdr:oneCellAnchor>
    <xdr:from>
      <xdr:col>0</xdr:col>
      <xdr:colOff>242067</xdr:colOff>
      <xdr:row>8</xdr:row>
      <xdr:rowOff>66676</xdr:rowOff>
    </xdr:from>
    <xdr:ext cx="344225" cy="542924"/>
    <xdr:pic>
      <xdr:nvPicPr>
        <xdr:cNvPr id="78" name="Рисунок 77">
          <a:extLst>
            <a:ext uri="{FF2B5EF4-FFF2-40B4-BE49-F238E27FC236}">
              <a16:creationId xmlns:a16="http://schemas.microsoft.com/office/drawing/2014/main" id="{00000000-0008-0000-5300-00004E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7560" t="10014" r="7635" b="7089"/>
        <a:stretch/>
      </xdr:blipFill>
      <xdr:spPr>
        <a:xfrm>
          <a:off x="2470917" y="2257426"/>
          <a:ext cx="344225" cy="542924"/>
        </a:xfrm>
        <a:prstGeom prst="rect">
          <a:avLst/>
        </a:prstGeom>
      </xdr:spPr>
    </xdr:pic>
    <xdr:clientData/>
  </xdr:oneCellAnchor>
  <xdr:oneCellAnchor>
    <xdr:from>
      <xdr:col>0</xdr:col>
      <xdr:colOff>255205</xdr:colOff>
      <xdr:row>34</xdr:row>
      <xdr:rowOff>88573</xdr:rowOff>
    </xdr:from>
    <xdr:ext cx="344225" cy="542924"/>
    <xdr:pic>
      <xdr:nvPicPr>
        <xdr:cNvPr id="79" name="Рисунок 78">
          <a:extLst>
            <a:ext uri="{FF2B5EF4-FFF2-40B4-BE49-F238E27FC236}">
              <a16:creationId xmlns:a16="http://schemas.microsoft.com/office/drawing/2014/main" id="{00000000-0008-0000-5300-00004F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7560" t="10014" r="7635" b="7089"/>
        <a:stretch/>
      </xdr:blipFill>
      <xdr:spPr>
        <a:xfrm>
          <a:off x="2484055" y="15652423"/>
          <a:ext cx="344225" cy="542924"/>
        </a:xfrm>
        <a:prstGeom prst="rect">
          <a:avLst/>
        </a:prstGeom>
      </xdr:spPr>
    </xdr:pic>
    <xdr:clientData/>
  </xdr:oneCellAnchor>
  <xdr:oneCellAnchor>
    <xdr:from>
      <xdr:col>0</xdr:col>
      <xdr:colOff>176069</xdr:colOff>
      <xdr:row>9</xdr:row>
      <xdr:rowOff>52861</xdr:rowOff>
    </xdr:from>
    <xdr:ext cx="444789" cy="400050"/>
    <xdr:pic>
      <xdr:nvPicPr>
        <xdr:cNvPr id="80" name="Picture 16">
          <a:extLst>
            <a:ext uri="{FF2B5EF4-FFF2-40B4-BE49-F238E27FC236}">
              <a16:creationId xmlns:a16="http://schemas.microsoft.com/office/drawing/2014/main" id="{00000000-0008-0000-5300-000050000000}"/>
            </a:ext>
          </a:extLst>
        </xdr:cNvPr>
        <xdr:cNvPicPr>
          <a:picLocks noChangeAspect="1" noChangeArrowheads="1"/>
        </xdr:cNvPicPr>
      </xdr:nvPicPr>
      <xdr:blipFill>
        <a:blip xmlns:r="http://schemas.openxmlformats.org/officeDocument/2006/relationships" r:embed="rId21"/>
        <a:srcRect/>
        <a:stretch>
          <a:fillRect/>
        </a:stretch>
      </xdr:blipFill>
      <xdr:spPr bwMode="auto">
        <a:xfrm rot="4101977">
          <a:off x="2427289" y="2735591"/>
          <a:ext cx="400050" cy="444789"/>
        </a:xfrm>
        <a:prstGeom prst="rect">
          <a:avLst/>
        </a:prstGeom>
        <a:noFill/>
        <a:ln w="1">
          <a:noFill/>
          <a:miter lim="800000"/>
          <a:headEnd/>
          <a:tailEnd type="none" w="med" len="med"/>
        </a:ln>
        <a:effectLst/>
      </xdr:spPr>
    </xdr:pic>
    <xdr:clientData/>
  </xdr:oneCellAnchor>
  <xdr:oneCellAnchor>
    <xdr:from>
      <xdr:col>0</xdr:col>
      <xdr:colOff>178915</xdr:colOff>
      <xdr:row>10</xdr:row>
      <xdr:rowOff>61619</xdr:rowOff>
    </xdr:from>
    <xdr:ext cx="444789" cy="400050"/>
    <xdr:pic>
      <xdr:nvPicPr>
        <xdr:cNvPr id="81" name="Picture 16">
          <a:extLst>
            <a:ext uri="{FF2B5EF4-FFF2-40B4-BE49-F238E27FC236}">
              <a16:creationId xmlns:a16="http://schemas.microsoft.com/office/drawing/2014/main" id="{00000000-0008-0000-5300-000051000000}"/>
            </a:ext>
          </a:extLst>
        </xdr:cNvPr>
        <xdr:cNvPicPr>
          <a:picLocks noChangeAspect="1" noChangeArrowheads="1"/>
        </xdr:cNvPicPr>
      </xdr:nvPicPr>
      <xdr:blipFill>
        <a:blip xmlns:r="http://schemas.openxmlformats.org/officeDocument/2006/relationships" r:embed="rId21"/>
        <a:srcRect/>
        <a:stretch>
          <a:fillRect/>
        </a:stretch>
      </xdr:blipFill>
      <xdr:spPr bwMode="auto">
        <a:xfrm rot="4219756">
          <a:off x="2430135" y="3258699"/>
          <a:ext cx="400050" cy="444789"/>
        </a:xfrm>
        <a:prstGeom prst="rect">
          <a:avLst/>
        </a:prstGeom>
        <a:noFill/>
        <a:ln w="1">
          <a:noFill/>
          <a:miter lim="800000"/>
          <a:headEnd/>
          <a:tailEnd type="none" w="med" len="med"/>
        </a:ln>
        <a:effectLst/>
      </xdr:spPr>
    </xdr:pic>
    <xdr:clientData/>
  </xdr:oneCellAnchor>
  <xdr:oneCellAnchor>
    <xdr:from>
      <xdr:col>0</xdr:col>
      <xdr:colOff>193346</xdr:colOff>
      <xdr:row>42</xdr:row>
      <xdr:rowOff>88024</xdr:rowOff>
    </xdr:from>
    <xdr:ext cx="863929" cy="1158875"/>
    <xdr:pic>
      <xdr:nvPicPr>
        <xdr:cNvPr id="82" name="Picture 2">
          <a:extLst>
            <a:ext uri="{FF2B5EF4-FFF2-40B4-BE49-F238E27FC236}">
              <a16:creationId xmlns:a16="http://schemas.microsoft.com/office/drawing/2014/main" id="{00000000-0008-0000-5300-000052000000}"/>
            </a:ext>
          </a:extLst>
        </xdr:cNvPr>
        <xdr:cNvPicPr>
          <a:picLocks noChangeAspect="1" noChangeArrowheads="1"/>
        </xdr:cNvPicPr>
      </xdr:nvPicPr>
      <xdr:blipFill>
        <a:blip xmlns:r="http://schemas.openxmlformats.org/officeDocument/2006/relationships" r:embed="rId22"/>
        <a:srcRect/>
        <a:stretch>
          <a:fillRect/>
        </a:stretch>
      </xdr:blipFill>
      <xdr:spPr bwMode="auto">
        <a:xfrm>
          <a:off x="193346" y="28301074"/>
          <a:ext cx="863929" cy="1158875"/>
        </a:xfrm>
        <a:prstGeom prst="rect">
          <a:avLst/>
        </a:prstGeom>
        <a:noFill/>
        <a:ln w="1">
          <a:noFill/>
          <a:miter lim="800000"/>
          <a:headEnd/>
          <a:tailEnd type="none" w="med" len="med"/>
        </a:ln>
        <a:effectLst/>
      </xdr:spPr>
    </xdr:pic>
    <xdr:clientData/>
  </xdr:oneCellAnchor>
  <xdr:oneCellAnchor>
    <xdr:from>
      <xdr:col>0</xdr:col>
      <xdr:colOff>200355</xdr:colOff>
      <xdr:row>36</xdr:row>
      <xdr:rowOff>65691</xdr:rowOff>
    </xdr:from>
    <xdr:ext cx="466078" cy="457200"/>
    <xdr:pic>
      <xdr:nvPicPr>
        <xdr:cNvPr id="83" name="Picture 17">
          <a:extLst>
            <a:ext uri="{FF2B5EF4-FFF2-40B4-BE49-F238E27FC236}">
              <a16:creationId xmlns:a16="http://schemas.microsoft.com/office/drawing/2014/main" id="{00000000-0008-0000-5300-000053000000}"/>
            </a:ext>
          </a:extLst>
        </xdr:cNvPr>
        <xdr:cNvPicPr>
          <a:picLocks noChangeAspect="1" noChangeArrowheads="1"/>
        </xdr:cNvPicPr>
      </xdr:nvPicPr>
      <xdr:blipFill>
        <a:blip xmlns:r="http://schemas.openxmlformats.org/officeDocument/2006/relationships" r:embed="rId23"/>
        <a:srcRect/>
        <a:stretch>
          <a:fillRect/>
        </a:stretch>
      </xdr:blipFill>
      <xdr:spPr bwMode="auto">
        <a:xfrm>
          <a:off x="2429205" y="16658241"/>
          <a:ext cx="466078" cy="457200"/>
        </a:xfrm>
        <a:prstGeom prst="rect">
          <a:avLst/>
        </a:prstGeom>
        <a:noFill/>
        <a:ln w="1">
          <a:noFill/>
          <a:miter lim="800000"/>
          <a:headEnd/>
          <a:tailEnd type="none" w="med" len="med"/>
        </a:ln>
        <a:effectLst/>
      </xdr:spPr>
    </xdr:pic>
    <xdr:clientData/>
  </xdr:oneCellAnchor>
  <xdr:oneCellAnchor>
    <xdr:from>
      <xdr:col>0</xdr:col>
      <xdr:colOff>238544</xdr:colOff>
      <xdr:row>20</xdr:row>
      <xdr:rowOff>10291</xdr:rowOff>
    </xdr:from>
    <xdr:ext cx="475374" cy="653142"/>
    <xdr:pic>
      <xdr:nvPicPr>
        <xdr:cNvPr id="84" name="Picture 13">
          <a:extLst>
            <a:ext uri="{FF2B5EF4-FFF2-40B4-BE49-F238E27FC236}">
              <a16:creationId xmlns:a16="http://schemas.microsoft.com/office/drawing/2014/main" id="{00000000-0008-0000-5300-000054000000}"/>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2467394" y="8373241"/>
          <a:ext cx="475374" cy="653142"/>
        </a:xfrm>
        <a:prstGeom prst="rect">
          <a:avLst/>
        </a:prstGeom>
        <a:noFill/>
        <a:ln w="1">
          <a:noFill/>
          <a:miter lim="800000"/>
          <a:headEnd/>
          <a:tailEnd type="none" w="med" len="med"/>
        </a:ln>
        <a:effectLst/>
      </xdr:spPr>
    </xdr:pic>
    <xdr:clientData/>
  </xdr:oneCellAnchor>
  <xdr:oneCellAnchor>
    <xdr:from>
      <xdr:col>0</xdr:col>
      <xdr:colOff>248526</xdr:colOff>
      <xdr:row>52</xdr:row>
      <xdr:rowOff>57150</xdr:rowOff>
    </xdr:from>
    <xdr:ext cx="249343" cy="361950"/>
    <xdr:pic>
      <xdr:nvPicPr>
        <xdr:cNvPr id="85" name="Picture 1">
          <a:extLst>
            <a:ext uri="{FF2B5EF4-FFF2-40B4-BE49-F238E27FC236}">
              <a16:creationId xmlns:a16="http://schemas.microsoft.com/office/drawing/2014/main" id="{00000000-0008-0000-5300-000055000000}"/>
            </a:ext>
          </a:extLst>
        </xdr:cNvPr>
        <xdr:cNvPicPr>
          <a:picLocks noChangeAspect="1" noChangeArrowheads="1"/>
        </xdr:cNvPicPr>
      </xdr:nvPicPr>
      <xdr:blipFill>
        <a:blip xmlns:r="http://schemas.openxmlformats.org/officeDocument/2006/relationships" r:embed="rId24"/>
        <a:srcRect/>
        <a:stretch>
          <a:fillRect/>
        </a:stretch>
      </xdr:blipFill>
      <xdr:spPr bwMode="auto">
        <a:xfrm>
          <a:off x="2477376" y="24879300"/>
          <a:ext cx="249343" cy="361950"/>
        </a:xfrm>
        <a:prstGeom prst="rect">
          <a:avLst/>
        </a:prstGeom>
        <a:noFill/>
        <a:ln w="1">
          <a:noFill/>
          <a:miter lim="800000"/>
          <a:headEnd/>
          <a:tailEnd type="none" w="med" len="med"/>
        </a:ln>
        <a:effectLst/>
      </xdr:spPr>
    </xdr:pic>
    <xdr:clientData/>
  </xdr:oneCellAnchor>
  <xdr:oneCellAnchor>
    <xdr:from>
      <xdr:col>0</xdr:col>
      <xdr:colOff>67236</xdr:colOff>
      <xdr:row>55</xdr:row>
      <xdr:rowOff>44825</xdr:rowOff>
    </xdr:from>
    <xdr:ext cx="638735" cy="392206"/>
    <xdr:pic>
      <xdr:nvPicPr>
        <xdr:cNvPr id="86" name="Рисунок 85">
          <a:extLst>
            <a:ext uri="{FF2B5EF4-FFF2-40B4-BE49-F238E27FC236}">
              <a16:creationId xmlns:a16="http://schemas.microsoft.com/office/drawing/2014/main" id="{00000000-0008-0000-5300-000056000000}"/>
            </a:ext>
          </a:extLst>
        </xdr:cNvPr>
        <xdr:cNvPicPr>
          <a:picLocks noChangeAspect="1"/>
        </xdr:cNvPicPr>
      </xdr:nvPicPr>
      <xdr:blipFill>
        <a:blip xmlns:r="http://schemas.openxmlformats.org/officeDocument/2006/relationships" r:embed="rId25"/>
        <a:stretch>
          <a:fillRect/>
        </a:stretch>
      </xdr:blipFill>
      <xdr:spPr>
        <a:xfrm>
          <a:off x="2296086" y="26410025"/>
          <a:ext cx="638735" cy="392206"/>
        </a:xfrm>
        <a:prstGeom prst="rect">
          <a:avLst/>
        </a:prstGeom>
      </xdr:spPr>
    </xdr:pic>
    <xdr:clientData/>
  </xdr:oneCellAnchor>
  <xdr:oneCellAnchor>
    <xdr:from>
      <xdr:col>0</xdr:col>
      <xdr:colOff>67236</xdr:colOff>
      <xdr:row>57</xdr:row>
      <xdr:rowOff>44824</xdr:rowOff>
    </xdr:from>
    <xdr:ext cx="638735" cy="392206"/>
    <xdr:pic>
      <xdr:nvPicPr>
        <xdr:cNvPr id="87" name="Рисунок 86">
          <a:extLst>
            <a:ext uri="{FF2B5EF4-FFF2-40B4-BE49-F238E27FC236}">
              <a16:creationId xmlns:a16="http://schemas.microsoft.com/office/drawing/2014/main" id="{00000000-0008-0000-5300-000057000000}"/>
            </a:ext>
          </a:extLst>
        </xdr:cNvPr>
        <xdr:cNvPicPr>
          <a:picLocks noChangeAspect="1"/>
        </xdr:cNvPicPr>
      </xdr:nvPicPr>
      <xdr:blipFill>
        <a:blip xmlns:r="http://schemas.openxmlformats.org/officeDocument/2006/relationships" r:embed="rId25"/>
        <a:stretch>
          <a:fillRect/>
        </a:stretch>
      </xdr:blipFill>
      <xdr:spPr>
        <a:xfrm>
          <a:off x="2296086" y="27438724"/>
          <a:ext cx="638735" cy="392206"/>
        </a:xfrm>
        <a:prstGeom prst="rect">
          <a:avLst/>
        </a:prstGeom>
      </xdr:spPr>
    </xdr:pic>
    <xdr:clientData/>
  </xdr:oneCellAnchor>
  <xdr:oneCellAnchor>
    <xdr:from>
      <xdr:col>0</xdr:col>
      <xdr:colOff>313576</xdr:colOff>
      <xdr:row>29</xdr:row>
      <xdr:rowOff>62291</xdr:rowOff>
    </xdr:from>
    <xdr:ext cx="218164" cy="350138"/>
    <xdr:pic>
      <xdr:nvPicPr>
        <xdr:cNvPr id="88" name="Рисунок 87">
          <a:extLst>
            <a:ext uri="{FF2B5EF4-FFF2-40B4-BE49-F238E27FC236}">
              <a16:creationId xmlns:a16="http://schemas.microsoft.com/office/drawing/2014/main" id="{00000000-0008-0000-5300-000058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0972" t="3174" r="21359" b="4271"/>
        <a:stretch/>
      </xdr:blipFill>
      <xdr:spPr>
        <a:xfrm>
          <a:off x="2542426" y="13054391"/>
          <a:ext cx="218164" cy="350138"/>
        </a:xfrm>
        <a:prstGeom prst="rect">
          <a:avLst/>
        </a:prstGeom>
      </xdr:spPr>
    </xdr:pic>
    <xdr:clientData/>
  </xdr:oneCellAnchor>
  <xdr:oneCellAnchor>
    <xdr:from>
      <xdr:col>0</xdr:col>
      <xdr:colOff>271956</xdr:colOff>
      <xdr:row>30</xdr:row>
      <xdr:rowOff>56384</xdr:rowOff>
    </xdr:from>
    <xdr:ext cx="361950" cy="559299"/>
    <xdr:pic>
      <xdr:nvPicPr>
        <xdr:cNvPr id="89" name="Рисунок 88">
          <a:extLst>
            <a:ext uri="{FF2B5EF4-FFF2-40B4-BE49-F238E27FC236}">
              <a16:creationId xmlns:a16="http://schemas.microsoft.com/office/drawing/2014/main" id="{00000000-0008-0000-5300-000059000000}"/>
            </a:ext>
          </a:extLst>
        </xdr:cNvPr>
        <xdr:cNvPicPr>
          <a:picLocks noChangeAspect="1"/>
        </xdr:cNvPicPr>
      </xdr:nvPicPr>
      <xdr:blipFill>
        <a:blip xmlns:r="http://schemas.openxmlformats.org/officeDocument/2006/relationships" r:embed="rId27"/>
        <a:stretch>
          <a:fillRect/>
        </a:stretch>
      </xdr:blipFill>
      <xdr:spPr>
        <a:xfrm>
          <a:off x="2500806" y="13562834"/>
          <a:ext cx="361950" cy="559299"/>
        </a:xfrm>
        <a:prstGeom prst="rect">
          <a:avLst/>
        </a:prstGeom>
      </xdr:spPr>
    </xdr:pic>
    <xdr:clientData/>
  </xdr:oneCellAnchor>
  <xdr:oneCellAnchor>
    <xdr:from>
      <xdr:col>0</xdr:col>
      <xdr:colOff>238235</xdr:colOff>
      <xdr:row>11</xdr:row>
      <xdr:rowOff>49705</xdr:rowOff>
    </xdr:from>
    <xdr:ext cx="411876" cy="411876"/>
    <xdr:pic>
      <xdr:nvPicPr>
        <xdr:cNvPr id="90" name="Рисунок 89">
          <a:extLst>
            <a:ext uri="{FF2B5EF4-FFF2-40B4-BE49-F238E27FC236}">
              <a16:creationId xmlns:a16="http://schemas.microsoft.com/office/drawing/2014/main" id="{00000000-0008-0000-5300-00005A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467085" y="3783505"/>
          <a:ext cx="411876" cy="411876"/>
        </a:xfrm>
        <a:prstGeom prst="rect">
          <a:avLst/>
        </a:prstGeom>
      </xdr:spPr>
    </xdr:pic>
    <xdr:clientData/>
  </xdr:oneCellAnchor>
  <xdr:oneCellAnchor>
    <xdr:from>
      <xdr:col>0</xdr:col>
      <xdr:colOff>196683</xdr:colOff>
      <xdr:row>14</xdr:row>
      <xdr:rowOff>4895</xdr:rowOff>
    </xdr:from>
    <xdr:ext cx="451167" cy="448235"/>
    <xdr:pic>
      <xdr:nvPicPr>
        <xdr:cNvPr id="91" name="Рисунок 90">
          <a:extLst>
            <a:ext uri="{FF2B5EF4-FFF2-40B4-BE49-F238E27FC236}">
              <a16:creationId xmlns:a16="http://schemas.microsoft.com/office/drawing/2014/main" id="{00000000-0008-0000-5300-00005B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7144" t="6521" r="5609" b="7478"/>
        <a:stretch/>
      </xdr:blipFill>
      <xdr:spPr>
        <a:xfrm>
          <a:off x="2425533" y="5281745"/>
          <a:ext cx="451167" cy="448235"/>
        </a:xfrm>
        <a:prstGeom prst="rect">
          <a:avLst/>
        </a:prstGeom>
      </xdr:spPr>
    </xdr:pic>
    <xdr:clientData/>
  </xdr:oneCellAnchor>
  <xdr:oneCellAnchor>
    <xdr:from>
      <xdr:col>0</xdr:col>
      <xdr:colOff>242409</xdr:colOff>
      <xdr:row>15</xdr:row>
      <xdr:rowOff>453517</xdr:rowOff>
    </xdr:from>
    <xdr:ext cx="448235" cy="438274"/>
    <xdr:pic>
      <xdr:nvPicPr>
        <xdr:cNvPr id="92" name="Рисунок 91">
          <a:extLst>
            <a:ext uri="{FF2B5EF4-FFF2-40B4-BE49-F238E27FC236}">
              <a16:creationId xmlns:a16="http://schemas.microsoft.com/office/drawing/2014/main" id="{00000000-0008-0000-5300-00005C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471259" y="6244717"/>
          <a:ext cx="448235" cy="438274"/>
        </a:xfrm>
        <a:prstGeom prst="rect">
          <a:avLst/>
        </a:prstGeom>
      </xdr:spPr>
    </xdr:pic>
    <xdr:clientData/>
  </xdr:oneCellAnchor>
  <xdr:oneCellAnchor>
    <xdr:from>
      <xdr:col>0</xdr:col>
      <xdr:colOff>238235</xdr:colOff>
      <xdr:row>19</xdr:row>
      <xdr:rowOff>6679</xdr:rowOff>
    </xdr:from>
    <xdr:ext cx="407626" cy="625475"/>
    <xdr:pic>
      <xdr:nvPicPr>
        <xdr:cNvPr id="93" name="Рисунок 92">
          <a:extLst>
            <a:ext uri="{FF2B5EF4-FFF2-40B4-BE49-F238E27FC236}">
              <a16:creationId xmlns:a16="http://schemas.microsoft.com/office/drawing/2014/main" id="{00000000-0008-0000-5300-00005D000000}"/>
            </a:ext>
          </a:extLst>
        </xdr:cNvPr>
        <xdr:cNvPicPr>
          <a:picLocks noChangeAspect="1"/>
        </xdr:cNvPicPr>
      </xdr:nvPicPr>
      <xdr:blipFill>
        <a:blip xmlns:r="http://schemas.openxmlformats.org/officeDocument/2006/relationships" r:embed="rId31"/>
        <a:stretch>
          <a:fillRect/>
        </a:stretch>
      </xdr:blipFill>
      <xdr:spPr>
        <a:xfrm>
          <a:off x="2467085" y="7855279"/>
          <a:ext cx="407626" cy="625475"/>
        </a:xfrm>
        <a:prstGeom prst="rect">
          <a:avLst/>
        </a:prstGeom>
      </xdr:spPr>
    </xdr:pic>
    <xdr:clientData/>
  </xdr:oneCellAnchor>
  <xdr:oneCellAnchor>
    <xdr:from>
      <xdr:col>0</xdr:col>
      <xdr:colOff>233650</xdr:colOff>
      <xdr:row>15</xdr:row>
      <xdr:rowOff>11207</xdr:rowOff>
    </xdr:from>
    <xdr:ext cx="448235" cy="438274"/>
    <xdr:pic>
      <xdr:nvPicPr>
        <xdr:cNvPr id="94" name="Рисунок 93">
          <a:extLst>
            <a:ext uri="{FF2B5EF4-FFF2-40B4-BE49-F238E27FC236}">
              <a16:creationId xmlns:a16="http://schemas.microsoft.com/office/drawing/2014/main" id="{00000000-0008-0000-5300-00005E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462500" y="5802407"/>
          <a:ext cx="448235" cy="438274"/>
        </a:xfrm>
        <a:prstGeom prst="rect">
          <a:avLst/>
        </a:prstGeom>
      </xdr:spPr>
    </xdr:pic>
    <xdr:clientData/>
  </xdr:oneCellAnchor>
  <xdr:oneCellAnchor>
    <xdr:from>
      <xdr:col>0</xdr:col>
      <xdr:colOff>175939</xdr:colOff>
      <xdr:row>33</xdr:row>
      <xdr:rowOff>65689</xdr:rowOff>
    </xdr:from>
    <xdr:ext cx="640646" cy="648686"/>
    <xdr:pic>
      <xdr:nvPicPr>
        <xdr:cNvPr id="95" name="Рисунок 94">
          <a:extLst>
            <a:ext uri="{FF2B5EF4-FFF2-40B4-BE49-F238E27FC236}">
              <a16:creationId xmlns:a16="http://schemas.microsoft.com/office/drawing/2014/main" id="{00000000-0008-0000-5300-00005F000000}"/>
            </a:ext>
          </a:extLst>
        </xdr:cNvPr>
        <xdr:cNvPicPr>
          <a:picLocks noChangeAspect="1"/>
        </xdr:cNvPicPr>
      </xdr:nvPicPr>
      <xdr:blipFill>
        <a:blip xmlns:r="http://schemas.openxmlformats.org/officeDocument/2006/relationships" r:embed="rId32"/>
        <a:stretch>
          <a:fillRect/>
        </a:stretch>
      </xdr:blipFill>
      <xdr:spPr>
        <a:xfrm>
          <a:off x="175939" y="21249289"/>
          <a:ext cx="640646" cy="648686"/>
        </a:xfrm>
        <a:prstGeom prst="rect">
          <a:avLst/>
        </a:prstGeom>
      </xdr:spPr>
    </xdr:pic>
    <xdr:clientData/>
  </xdr:oneCellAnchor>
  <xdr:oneCellAnchor>
    <xdr:from>
      <xdr:col>0</xdr:col>
      <xdr:colOff>159954</xdr:colOff>
      <xdr:row>54</xdr:row>
      <xdr:rowOff>11824</xdr:rowOff>
    </xdr:from>
    <xdr:ext cx="459295" cy="609524"/>
    <xdr:pic>
      <xdr:nvPicPr>
        <xdr:cNvPr id="96" name="Рисунок 95">
          <a:extLst>
            <a:ext uri="{FF2B5EF4-FFF2-40B4-BE49-F238E27FC236}">
              <a16:creationId xmlns:a16="http://schemas.microsoft.com/office/drawing/2014/main" id="{00000000-0008-0000-5300-000060000000}"/>
            </a:ext>
          </a:extLst>
        </xdr:cNvPr>
        <xdr:cNvPicPr>
          <a:picLocks noChangeAspect="1"/>
        </xdr:cNvPicPr>
      </xdr:nvPicPr>
      <xdr:blipFill>
        <a:blip xmlns:r="http://schemas.openxmlformats.org/officeDocument/2006/relationships" r:embed="rId33"/>
        <a:stretch>
          <a:fillRect/>
        </a:stretch>
      </xdr:blipFill>
      <xdr:spPr>
        <a:xfrm>
          <a:off x="2388804" y="25862674"/>
          <a:ext cx="459295" cy="609524"/>
        </a:xfrm>
        <a:prstGeom prst="rect">
          <a:avLst/>
        </a:prstGeom>
      </xdr:spPr>
    </xdr:pic>
    <xdr:clientData/>
  </xdr:oneCellAnchor>
  <xdr:oneCellAnchor>
    <xdr:from>
      <xdr:col>0</xdr:col>
      <xdr:colOff>182836</xdr:colOff>
      <xdr:row>47</xdr:row>
      <xdr:rowOff>70445</xdr:rowOff>
    </xdr:from>
    <xdr:ext cx="463550" cy="536257"/>
    <xdr:pic>
      <xdr:nvPicPr>
        <xdr:cNvPr id="97" name="Рисунок 96">
          <a:extLst>
            <a:ext uri="{FF2B5EF4-FFF2-40B4-BE49-F238E27FC236}">
              <a16:creationId xmlns:a16="http://schemas.microsoft.com/office/drawing/2014/main" id="{00000000-0008-0000-5300-000061000000}"/>
            </a:ext>
          </a:extLst>
        </xdr:cNvPr>
        <xdr:cNvPicPr>
          <a:picLocks noChangeAspect="1"/>
        </xdr:cNvPicPr>
      </xdr:nvPicPr>
      <xdr:blipFill>
        <a:blip xmlns:r="http://schemas.openxmlformats.org/officeDocument/2006/relationships" r:embed="rId34"/>
        <a:stretch>
          <a:fillRect/>
        </a:stretch>
      </xdr:blipFill>
      <xdr:spPr>
        <a:xfrm>
          <a:off x="2411686" y="22320845"/>
          <a:ext cx="463550" cy="536257"/>
        </a:xfrm>
        <a:prstGeom prst="rect">
          <a:avLst/>
        </a:prstGeom>
      </xdr:spPr>
    </xdr:pic>
    <xdr:clientData/>
  </xdr:oneCellAnchor>
  <xdr:oneCellAnchor>
    <xdr:from>
      <xdr:col>0</xdr:col>
      <xdr:colOff>67236</xdr:colOff>
      <xdr:row>56</xdr:row>
      <xdr:rowOff>44825</xdr:rowOff>
    </xdr:from>
    <xdr:ext cx="638735" cy="392206"/>
    <xdr:pic>
      <xdr:nvPicPr>
        <xdr:cNvPr id="98" name="Рисунок 97">
          <a:extLst>
            <a:ext uri="{FF2B5EF4-FFF2-40B4-BE49-F238E27FC236}">
              <a16:creationId xmlns:a16="http://schemas.microsoft.com/office/drawing/2014/main" id="{00000000-0008-0000-5300-000062000000}"/>
            </a:ext>
          </a:extLst>
        </xdr:cNvPr>
        <xdr:cNvPicPr>
          <a:picLocks noChangeAspect="1"/>
        </xdr:cNvPicPr>
      </xdr:nvPicPr>
      <xdr:blipFill>
        <a:blip xmlns:r="http://schemas.openxmlformats.org/officeDocument/2006/relationships" r:embed="rId25"/>
        <a:stretch>
          <a:fillRect/>
        </a:stretch>
      </xdr:blipFill>
      <xdr:spPr>
        <a:xfrm>
          <a:off x="2296086" y="26924375"/>
          <a:ext cx="638735" cy="392206"/>
        </a:xfrm>
        <a:prstGeom prst="rect">
          <a:avLst/>
        </a:prstGeom>
      </xdr:spPr>
    </xdr:pic>
    <xdr:clientData/>
  </xdr:oneCellAnchor>
  <xdr:oneCellAnchor>
    <xdr:from>
      <xdr:col>0</xdr:col>
      <xdr:colOff>183602</xdr:colOff>
      <xdr:row>50</xdr:row>
      <xdr:rowOff>14670</xdr:rowOff>
    </xdr:from>
    <xdr:ext cx="411876" cy="411876"/>
    <xdr:pic>
      <xdr:nvPicPr>
        <xdr:cNvPr id="99" name="Рисунок 98">
          <a:extLst>
            <a:ext uri="{FF2B5EF4-FFF2-40B4-BE49-F238E27FC236}">
              <a16:creationId xmlns:a16="http://schemas.microsoft.com/office/drawing/2014/main" id="{00000000-0008-0000-5300-000063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412452" y="23808120"/>
          <a:ext cx="411876" cy="411876"/>
        </a:xfrm>
        <a:prstGeom prst="rect">
          <a:avLst/>
        </a:prstGeom>
      </xdr:spPr>
    </xdr:pic>
    <xdr:clientData/>
  </xdr:oneCellAnchor>
  <xdr:oneCellAnchor>
    <xdr:from>
      <xdr:col>0</xdr:col>
      <xdr:colOff>242616</xdr:colOff>
      <xdr:row>21</xdr:row>
      <xdr:rowOff>430158</xdr:rowOff>
    </xdr:from>
    <xdr:ext cx="478549" cy="447675"/>
    <xdr:pic>
      <xdr:nvPicPr>
        <xdr:cNvPr id="100" name="Picture 13">
          <a:extLst>
            <a:ext uri="{FF2B5EF4-FFF2-40B4-BE49-F238E27FC236}">
              <a16:creationId xmlns:a16="http://schemas.microsoft.com/office/drawing/2014/main" id="{00000000-0008-0000-5300-000064000000}"/>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2471466" y="9307458"/>
          <a:ext cx="478549" cy="447675"/>
        </a:xfrm>
        <a:prstGeom prst="rect">
          <a:avLst/>
        </a:prstGeom>
        <a:noFill/>
        <a:ln w="1">
          <a:noFill/>
          <a:miter lim="800000"/>
          <a:headEnd/>
          <a:tailEnd type="none" w="med" len="med"/>
        </a:ln>
        <a:effectLst/>
      </xdr:spPr>
    </xdr:pic>
    <xdr:clientData/>
  </xdr:oneCellAnchor>
  <xdr:oneCellAnchor>
    <xdr:from>
      <xdr:col>0</xdr:col>
      <xdr:colOff>179770</xdr:colOff>
      <xdr:row>18</xdr:row>
      <xdr:rowOff>36020</xdr:rowOff>
    </xdr:from>
    <xdr:ext cx="560022" cy="1768475"/>
    <xdr:pic>
      <xdr:nvPicPr>
        <xdr:cNvPr id="101" name="Рисунок 100">
          <a:extLst>
            <a:ext uri="{FF2B5EF4-FFF2-40B4-BE49-F238E27FC236}">
              <a16:creationId xmlns:a16="http://schemas.microsoft.com/office/drawing/2014/main" id="{00000000-0008-0000-5300-000065000000}"/>
            </a:ext>
          </a:extLst>
        </xdr:cNvPr>
        <xdr:cNvPicPr>
          <a:picLocks noChangeAspect="1"/>
        </xdr:cNvPicPr>
      </xdr:nvPicPr>
      <xdr:blipFill>
        <a:blip xmlns:r="http://schemas.openxmlformats.org/officeDocument/2006/relationships" r:embed="rId35"/>
        <a:stretch>
          <a:fillRect/>
        </a:stretch>
      </xdr:blipFill>
      <xdr:spPr>
        <a:xfrm>
          <a:off x="2408620" y="7370270"/>
          <a:ext cx="560022" cy="1768475"/>
        </a:xfrm>
        <a:prstGeom prst="rect">
          <a:avLst/>
        </a:prstGeom>
      </xdr:spPr>
    </xdr:pic>
    <xdr:clientData/>
  </xdr:oneCellAnchor>
  <xdr:oneCellAnchor>
    <xdr:from>
      <xdr:col>0</xdr:col>
      <xdr:colOff>238235</xdr:colOff>
      <xdr:row>12</xdr:row>
      <xdr:rowOff>40946</xdr:rowOff>
    </xdr:from>
    <xdr:ext cx="411876" cy="411876"/>
    <xdr:pic>
      <xdr:nvPicPr>
        <xdr:cNvPr id="102" name="Рисунок 101">
          <a:extLst>
            <a:ext uri="{FF2B5EF4-FFF2-40B4-BE49-F238E27FC236}">
              <a16:creationId xmlns:a16="http://schemas.microsoft.com/office/drawing/2014/main" id="{00000000-0008-0000-5300-000066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467085" y="4289096"/>
          <a:ext cx="411876" cy="411876"/>
        </a:xfrm>
        <a:prstGeom prst="rect">
          <a:avLst/>
        </a:prstGeom>
      </xdr:spPr>
    </xdr:pic>
    <xdr:clientData/>
  </xdr:oneCellAnchor>
  <xdr:oneCellAnchor>
    <xdr:from>
      <xdr:col>0</xdr:col>
      <xdr:colOff>381001</xdr:colOff>
      <xdr:row>13</xdr:row>
      <xdr:rowOff>38100</xdr:rowOff>
    </xdr:from>
    <xdr:ext cx="353191" cy="1616075"/>
    <xdr:pic>
      <xdr:nvPicPr>
        <xdr:cNvPr id="103" name="Picture 13">
          <a:extLst>
            <a:ext uri="{FF2B5EF4-FFF2-40B4-BE49-F238E27FC236}">
              <a16:creationId xmlns:a16="http://schemas.microsoft.com/office/drawing/2014/main" id="{00000000-0008-0000-5300-000067000000}"/>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2609851" y="4800600"/>
          <a:ext cx="353191" cy="1616075"/>
        </a:xfrm>
        <a:prstGeom prst="rect">
          <a:avLst/>
        </a:prstGeom>
        <a:noFill/>
        <a:ln w="1">
          <a:noFill/>
          <a:miter lim="800000"/>
          <a:headEnd/>
          <a:tailEnd type="none" w="med" len="med"/>
        </a:ln>
        <a:effectLst/>
      </xdr:spPr>
    </xdr:pic>
    <xdr:clientData/>
  </xdr:oneCellAnchor>
  <xdr:oneCellAnchor>
    <xdr:from>
      <xdr:col>0</xdr:col>
      <xdr:colOff>114300</xdr:colOff>
      <xdr:row>13</xdr:row>
      <xdr:rowOff>95250</xdr:rowOff>
    </xdr:from>
    <xdr:ext cx="183814" cy="1559214"/>
    <xdr:pic>
      <xdr:nvPicPr>
        <xdr:cNvPr id="104" name="Picture 16">
          <a:extLst>
            <a:ext uri="{FF2B5EF4-FFF2-40B4-BE49-F238E27FC236}">
              <a16:creationId xmlns:a16="http://schemas.microsoft.com/office/drawing/2014/main" id="{00000000-0008-0000-5300-000068000000}"/>
            </a:ext>
          </a:extLst>
        </xdr:cNvPr>
        <xdr:cNvPicPr>
          <a:picLocks noChangeAspect="1" noChangeArrowheads="1"/>
        </xdr:cNvPicPr>
      </xdr:nvPicPr>
      <xdr:blipFill>
        <a:blip xmlns:r="http://schemas.openxmlformats.org/officeDocument/2006/relationships" r:embed="rId21"/>
        <a:srcRect/>
        <a:stretch>
          <a:fillRect/>
        </a:stretch>
      </xdr:blipFill>
      <xdr:spPr bwMode="auto">
        <a:xfrm>
          <a:off x="2343150" y="4857750"/>
          <a:ext cx="183814" cy="1559214"/>
        </a:xfrm>
        <a:prstGeom prst="rect">
          <a:avLst/>
        </a:prstGeom>
        <a:noFill/>
        <a:ln w="1">
          <a:noFill/>
          <a:miter lim="800000"/>
          <a:headEnd/>
          <a:tailEnd type="none" w="med" len="med"/>
        </a:ln>
        <a:effectLst/>
      </xdr:spPr>
    </xdr:pic>
    <xdr:clientData/>
  </xdr:oneCellAnchor>
  <xdr:oneCellAnchor>
    <xdr:from>
      <xdr:col>0</xdr:col>
      <xdr:colOff>155339</xdr:colOff>
      <xdr:row>51</xdr:row>
      <xdr:rowOff>61530</xdr:rowOff>
    </xdr:from>
    <xdr:ext cx="452438" cy="571500"/>
    <xdr:pic>
      <xdr:nvPicPr>
        <xdr:cNvPr id="105" name="Рисунок 104">
          <a:extLst>
            <a:ext uri="{FF2B5EF4-FFF2-40B4-BE49-F238E27FC236}">
              <a16:creationId xmlns:a16="http://schemas.microsoft.com/office/drawing/2014/main" id="{00000000-0008-0000-5300-000069000000}"/>
            </a:ext>
          </a:extLst>
        </xdr:cNvPr>
        <xdr:cNvPicPr>
          <a:picLocks noChangeAspect="1"/>
        </xdr:cNvPicPr>
      </xdr:nvPicPr>
      <xdr:blipFill>
        <a:blip xmlns:r="http://schemas.openxmlformats.org/officeDocument/2006/relationships" r:embed="rId36"/>
        <a:stretch>
          <a:fillRect/>
        </a:stretch>
      </xdr:blipFill>
      <xdr:spPr>
        <a:xfrm>
          <a:off x="2384189" y="24369330"/>
          <a:ext cx="452438" cy="571500"/>
        </a:xfrm>
        <a:prstGeom prst="rect">
          <a:avLst/>
        </a:prstGeom>
      </xdr:spPr>
    </xdr:pic>
    <xdr:clientData/>
  </xdr:oneCellAnchor>
  <xdr:oneCellAnchor>
    <xdr:from>
      <xdr:col>0</xdr:col>
      <xdr:colOff>238029</xdr:colOff>
      <xdr:row>17</xdr:row>
      <xdr:rowOff>2447</xdr:rowOff>
    </xdr:from>
    <xdr:ext cx="448235" cy="438274"/>
    <xdr:pic>
      <xdr:nvPicPr>
        <xdr:cNvPr id="106" name="Рисунок 105">
          <a:extLst>
            <a:ext uri="{FF2B5EF4-FFF2-40B4-BE49-F238E27FC236}">
              <a16:creationId xmlns:a16="http://schemas.microsoft.com/office/drawing/2014/main" id="{00000000-0008-0000-5300-00006A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466879" y="6822347"/>
          <a:ext cx="448235" cy="438274"/>
        </a:xfrm>
        <a:prstGeom prst="rect">
          <a:avLst/>
        </a:prstGeom>
      </xdr:spPr>
    </xdr:pic>
    <xdr:clientData/>
  </xdr:oneCellAnchor>
  <xdr:oneCellAnchor>
    <xdr:from>
      <xdr:col>0</xdr:col>
      <xdr:colOff>215572</xdr:colOff>
      <xdr:row>28</xdr:row>
      <xdr:rowOff>9525</xdr:rowOff>
    </xdr:from>
    <xdr:ext cx="435061" cy="644611"/>
    <xdr:pic>
      <xdr:nvPicPr>
        <xdr:cNvPr id="107" name="Рисунок 106">
          <a:extLst>
            <a:ext uri="{FF2B5EF4-FFF2-40B4-BE49-F238E27FC236}">
              <a16:creationId xmlns:a16="http://schemas.microsoft.com/office/drawing/2014/main" id="{00000000-0008-0000-5300-00006B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2444422" y="12487275"/>
          <a:ext cx="435061" cy="644611"/>
        </a:xfrm>
        <a:prstGeom prst="rect">
          <a:avLst/>
        </a:prstGeom>
      </xdr:spPr>
    </xdr:pic>
    <xdr:clientData/>
  </xdr:oneCellAnchor>
  <xdr:oneCellAnchor>
    <xdr:from>
      <xdr:col>0</xdr:col>
      <xdr:colOff>170996</xdr:colOff>
      <xdr:row>6</xdr:row>
      <xdr:rowOff>108455</xdr:rowOff>
    </xdr:from>
    <xdr:ext cx="804167" cy="844702"/>
    <xdr:pic>
      <xdr:nvPicPr>
        <xdr:cNvPr id="108" name="Рисунок 107">
          <a:extLst>
            <a:ext uri="{FF2B5EF4-FFF2-40B4-BE49-F238E27FC236}">
              <a16:creationId xmlns:a16="http://schemas.microsoft.com/office/drawing/2014/main" id="{00000000-0008-0000-5300-00006C000000}"/>
            </a:ext>
          </a:extLst>
        </xdr:cNvPr>
        <xdr:cNvPicPr>
          <a:picLocks noChangeAspect="1"/>
        </xdr:cNvPicPr>
      </xdr:nvPicPr>
      <xdr:blipFill>
        <a:blip xmlns:r="http://schemas.openxmlformats.org/officeDocument/2006/relationships" r:embed="rId38"/>
        <a:stretch>
          <a:fillRect/>
        </a:stretch>
      </xdr:blipFill>
      <xdr:spPr>
        <a:xfrm>
          <a:off x="170996" y="1270505"/>
          <a:ext cx="804167" cy="844702"/>
        </a:xfrm>
        <a:prstGeom prst="rect">
          <a:avLst/>
        </a:prstGeom>
      </xdr:spPr>
    </xdr:pic>
    <xdr:clientData/>
  </xdr:oneCellAnchor>
  <xdr:oneCellAnchor>
    <xdr:from>
      <xdr:col>0</xdr:col>
      <xdr:colOff>121749</xdr:colOff>
      <xdr:row>53</xdr:row>
      <xdr:rowOff>47128</xdr:rowOff>
    </xdr:from>
    <xdr:ext cx="578944" cy="581700"/>
    <xdr:pic>
      <xdr:nvPicPr>
        <xdr:cNvPr id="109" name="Рисунок 108">
          <a:extLst>
            <a:ext uri="{FF2B5EF4-FFF2-40B4-BE49-F238E27FC236}">
              <a16:creationId xmlns:a16="http://schemas.microsoft.com/office/drawing/2014/main" id="{00000000-0008-0000-5300-00006D000000}"/>
            </a:ext>
          </a:extLst>
        </xdr:cNvPr>
        <xdr:cNvPicPr>
          <a:picLocks noChangeAspect="1"/>
        </xdr:cNvPicPr>
      </xdr:nvPicPr>
      <xdr:blipFill>
        <a:blip xmlns:r="http://schemas.openxmlformats.org/officeDocument/2006/relationships" r:embed="rId39"/>
        <a:stretch>
          <a:fillRect/>
        </a:stretch>
      </xdr:blipFill>
      <xdr:spPr>
        <a:xfrm rot="16200000">
          <a:off x="2349221" y="25385006"/>
          <a:ext cx="581700" cy="578944"/>
        </a:xfrm>
        <a:prstGeom prst="rect">
          <a:avLst/>
        </a:prstGeom>
      </xdr:spPr>
    </xdr:pic>
    <xdr:clientData/>
  </xdr:oneCellAnchor>
  <xdr:oneCellAnchor>
    <xdr:from>
      <xdr:col>0</xdr:col>
      <xdr:colOff>171107</xdr:colOff>
      <xdr:row>37</xdr:row>
      <xdr:rowOff>68504</xdr:rowOff>
    </xdr:from>
    <xdr:ext cx="462642" cy="572161"/>
    <xdr:pic>
      <xdr:nvPicPr>
        <xdr:cNvPr id="110" name="Рисунок 109">
          <a:extLst>
            <a:ext uri="{FF2B5EF4-FFF2-40B4-BE49-F238E27FC236}">
              <a16:creationId xmlns:a16="http://schemas.microsoft.com/office/drawing/2014/main" id="{00000000-0008-0000-5300-00006E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399957" y="17175404"/>
          <a:ext cx="462642" cy="572161"/>
        </a:xfrm>
        <a:prstGeom prst="rect">
          <a:avLst/>
        </a:prstGeom>
      </xdr:spPr>
    </xdr:pic>
    <xdr:clientData/>
  </xdr:oneCellAnchor>
</xdr:wsDr>
</file>

<file path=xl/drawings/drawing83.xml><?xml version="1.0" encoding="utf-8"?>
<xdr:wsDr xmlns:xdr="http://schemas.openxmlformats.org/drawingml/2006/spreadsheetDrawing" xmlns:a="http://schemas.openxmlformats.org/drawingml/2006/main">
  <xdr:twoCellAnchor editAs="oneCell">
    <xdr:from>
      <xdr:col>0</xdr:col>
      <xdr:colOff>85725</xdr:colOff>
      <xdr:row>149</xdr:row>
      <xdr:rowOff>133350</xdr:rowOff>
    </xdr:from>
    <xdr:to>
      <xdr:col>0</xdr:col>
      <xdr:colOff>609600</xdr:colOff>
      <xdr:row>155</xdr:row>
      <xdr:rowOff>85725</xdr:rowOff>
    </xdr:to>
    <xdr:pic>
      <xdr:nvPicPr>
        <xdr:cNvPr id="3" name="Рисунок 38" descr="https://www.flamcogroup.com/img/products/normal/airfix_r_12_3d_f43384.jpg">
          <a:hlinkClick xmlns:r="http://schemas.openxmlformats.org/officeDocument/2006/relationships" r:id="rId1" tgtFrame="_blank"/>
          <a:extLst>
            <a:ext uri="{FF2B5EF4-FFF2-40B4-BE49-F238E27FC236}">
              <a16:creationId xmlns:a16="http://schemas.microsoft.com/office/drawing/2014/main" id="{00000000-0008-0000-54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5725" y="36899850"/>
          <a:ext cx="523875" cy="1095375"/>
        </a:xfrm>
        <a:prstGeom prst="rect">
          <a:avLst/>
        </a:prstGeom>
        <a:noFill/>
        <a:ln w="9525">
          <a:noFill/>
          <a:miter lim="800000"/>
          <a:headEnd/>
          <a:tailEnd/>
        </a:ln>
      </xdr:spPr>
    </xdr:pic>
    <xdr:clientData/>
  </xdr:twoCellAnchor>
  <xdr:twoCellAnchor editAs="oneCell">
    <xdr:from>
      <xdr:col>0</xdr:col>
      <xdr:colOff>390525</xdr:colOff>
      <xdr:row>17</xdr:row>
      <xdr:rowOff>66675</xdr:rowOff>
    </xdr:from>
    <xdr:to>
      <xdr:col>0</xdr:col>
      <xdr:colOff>1057275</xdr:colOff>
      <xdr:row>21</xdr:row>
      <xdr:rowOff>9525</xdr:rowOff>
    </xdr:to>
    <xdr:pic>
      <xdr:nvPicPr>
        <xdr:cNvPr id="4" name="Рисунок 39" descr="Prescor">
          <a:extLst>
            <a:ext uri="{FF2B5EF4-FFF2-40B4-BE49-F238E27FC236}">
              <a16:creationId xmlns:a16="http://schemas.microsoft.com/office/drawing/2014/main" id="{00000000-0008-0000-54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390525" y="2352675"/>
          <a:ext cx="219075" cy="704850"/>
        </a:xfrm>
        <a:prstGeom prst="rect">
          <a:avLst/>
        </a:prstGeom>
        <a:noFill/>
        <a:ln w="9525">
          <a:noFill/>
          <a:miter lim="800000"/>
          <a:headEnd/>
          <a:tailEnd/>
        </a:ln>
      </xdr:spPr>
    </xdr:pic>
    <xdr:clientData/>
  </xdr:twoCellAnchor>
  <xdr:twoCellAnchor editAs="oneCell">
    <xdr:from>
      <xdr:col>0</xdr:col>
      <xdr:colOff>314325</xdr:colOff>
      <xdr:row>35</xdr:row>
      <xdr:rowOff>123825</xdr:rowOff>
    </xdr:from>
    <xdr:to>
      <xdr:col>0</xdr:col>
      <xdr:colOff>1143000</xdr:colOff>
      <xdr:row>40</xdr:row>
      <xdr:rowOff>38100</xdr:rowOff>
    </xdr:to>
    <xdr:pic>
      <xdr:nvPicPr>
        <xdr:cNvPr id="5" name="Рисунок 40" descr="Prescor Solar">
          <a:extLst>
            <a:ext uri="{FF2B5EF4-FFF2-40B4-BE49-F238E27FC236}">
              <a16:creationId xmlns:a16="http://schemas.microsoft.com/office/drawing/2014/main" id="{00000000-0008-0000-5400-000005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314325" y="5838825"/>
          <a:ext cx="295275" cy="866775"/>
        </a:xfrm>
        <a:prstGeom prst="rect">
          <a:avLst/>
        </a:prstGeom>
        <a:noFill/>
        <a:ln w="9525">
          <a:noFill/>
          <a:miter lim="800000"/>
          <a:headEnd/>
          <a:tailEnd/>
        </a:ln>
      </xdr:spPr>
    </xdr:pic>
    <xdr:clientData/>
  </xdr:twoCellAnchor>
  <xdr:twoCellAnchor editAs="oneCell">
    <xdr:from>
      <xdr:col>0</xdr:col>
      <xdr:colOff>104775</xdr:colOff>
      <xdr:row>25</xdr:row>
      <xdr:rowOff>47625</xdr:rowOff>
    </xdr:from>
    <xdr:to>
      <xdr:col>0</xdr:col>
      <xdr:colOff>1295400</xdr:colOff>
      <xdr:row>31</xdr:row>
      <xdr:rowOff>142875</xdr:rowOff>
    </xdr:to>
    <xdr:pic>
      <xdr:nvPicPr>
        <xdr:cNvPr id="6" name="Рисунок 41" descr="Prescor S">
          <a:extLst>
            <a:ext uri="{FF2B5EF4-FFF2-40B4-BE49-F238E27FC236}">
              <a16:creationId xmlns:a16="http://schemas.microsoft.com/office/drawing/2014/main" id="{00000000-0008-0000-54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4775" y="3857625"/>
          <a:ext cx="504825" cy="1238250"/>
        </a:xfrm>
        <a:prstGeom prst="rect">
          <a:avLst/>
        </a:prstGeom>
        <a:noFill/>
        <a:ln w="9525">
          <a:noFill/>
          <a:miter lim="800000"/>
          <a:headEnd/>
          <a:tailEnd/>
        </a:ln>
      </xdr:spPr>
    </xdr:pic>
    <xdr:clientData/>
  </xdr:twoCellAnchor>
  <xdr:twoCellAnchor editAs="oneCell">
    <xdr:from>
      <xdr:col>0</xdr:col>
      <xdr:colOff>495300</xdr:colOff>
      <xdr:row>12</xdr:row>
      <xdr:rowOff>9525</xdr:rowOff>
    </xdr:from>
    <xdr:to>
      <xdr:col>0</xdr:col>
      <xdr:colOff>1000125</xdr:colOff>
      <xdr:row>14</xdr:row>
      <xdr:rowOff>152400</xdr:rowOff>
    </xdr:to>
    <xdr:pic>
      <xdr:nvPicPr>
        <xdr:cNvPr id="7" name="Рисунок 42" descr="https://www.flamcogroup.com/img/products/normal/prescomano.dn20.lh15882.jpg">
          <a:extLst>
            <a:ext uri="{FF2B5EF4-FFF2-40B4-BE49-F238E27FC236}">
              <a16:creationId xmlns:a16="http://schemas.microsoft.com/office/drawing/2014/main" id="{00000000-0008-0000-5400-000007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495300" y="1343025"/>
          <a:ext cx="114300" cy="523875"/>
        </a:xfrm>
        <a:prstGeom prst="rect">
          <a:avLst/>
        </a:prstGeom>
        <a:noFill/>
        <a:ln w="9525">
          <a:noFill/>
          <a:miter lim="800000"/>
          <a:headEnd/>
          <a:tailEnd/>
        </a:ln>
      </xdr:spPr>
    </xdr:pic>
    <xdr:clientData/>
  </xdr:twoCellAnchor>
  <xdr:twoCellAnchor editAs="oneCell">
    <xdr:from>
      <xdr:col>0</xdr:col>
      <xdr:colOff>190500</xdr:colOff>
      <xdr:row>43</xdr:row>
      <xdr:rowOff>161925</xdr:rowOff>
    </xdr:from>
    <xdr:to>
      <xdr:col>0</xdr:col>
      <xdr:colOff>1247775</xdr:colOff>
      <xdr:row>49</xdr:row>
      <xdr:rowOff>123825</xdr:rowOff>
    </xdr:to>
    <xdr:pic>
      <xdr:nvPicPr>
        <xdr:cNvPr id="8" name="Рисунок 43" descr="https://www.flamcogroup.com/img/products/normal/prescor.b.lh.collection.jpg">
          <a:extLst>
            <a:ext uri="{FF2B5EF4-FFF2-40B4-BE49-F238E27FC236}">
              <a16:creationId xmlns:a16="http://schemas.microsoft.com/office/drawing/2014/main" id="{00000000-0008-0000-5400-000008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90500" y="7591425"/>
          <a:ext cx="419100" cy="1104900"/>
        </a:xfrm>
        <a:prstGeom prst="rect">
          <a:avLst/>
        </a:prstGeom>
        <a:noFill/>
        <a:ln w="9525">
          <a:noFill/>
          <a:miter lim="800000"/>
          <a:headEnd/>
          <a:tailEnd/>
        </a:ln>
      </xdr:spPr>
    </xdr:pic>
    <xdr:clientData/>
  </xdr:twoCellAnchor>
  <xdr:twoCellAnchor editAs="oneCell">
    <xdr:from>
      <xdr:col>0</xdr:col>
      <xdr:colOff>28575</xdr:colOff>
      <xdr:row>52</xdr:row>
      <xdr:rowOff>171450</xdr:rowOff>
    </xdr:from>
    <xdr:to>
      <xdr:col>0</xdr:col>
      <xdr:colOff>1247775</xdr:colOff>
      <xdr:row>59</xdr:row>
      <xdr:rowOff>114300</xdr:rowOff>
    </xdr:to>
    <xdr:pic>
      <xdr:nvPicPr>
        <xdr:cNvPr id="9" name="Рисунок 44" descr="https://www.flamcogroup.com/img/products/normal/prescor.sb.dn32.lh3211.jpg">
          <a:extLst>
            <a:ext uri="{FF2B5EF4-FFF2-40B4-BE49-F238E27FC236}">
              <a16:creationId xmlns:a16="http://schemas.microsoft.com/office/drawing/2014/main" id="{00000000-0008-0000-5400-000009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28575" y="9696450"/>
          <a:ext cx="581025" cy="1276350"/>
        </a:xfrm>
        <a:prstGeom prst="rect">
          <a:avLst/>
        </a:prstGeom>
        <a:noFill/>
        <a:ln w="9525">
          <a:noFill/>
          <a:miter lim="800000"/>
          <a:headEnd/>
          <a:tailEnd/>
        </a:ln>
      </xdr:spPr>
    </xdr:pic>
    <xdr:clientData/>
  </xdr:twoCellAnchor>
  <xdr:twoCellAnchor editAs="oneCell">
    <xdr:from>
      <xdr:col>0</xdr:col>
      <xdr:colOff>428625</xdr:colOff>
      <xdr:row>62</xdr:row>
      <xdr:rowOff>66675</xdr:rowOff>
    </xdr:from>
    <xdr:to>
      <xdr:col>0</xdr:col>
      <xdr:colOff>1209675</xdr:colOff>
      <xdr:row>63</xdr:row>
      <xdr:rowOff>295277</xdr:rowOff>
    </xdr:to>
    <xdr:pic>
      <xdr:nvPicPr>
        <xdr:cNvPr id="10" name="Рисунок 45" descr="https://www.flamcogroup.com/img/products/normal/prescor_ic_collection.jpg">
          <a:extLst>
            <a:ext uri="{FF2B5EF4-FFF2-40B4-BE49-F238E27FC236}">
              <a16:creationId xmlns:a16="http://schemas.microsoft.com/office/drawing/2014/main" id="{00000000-0008-0000-5400-00000A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428625" y="11496675"/>
          <a:ext cx="180975" cy="314325"/>
        </a:xfrm>
        <a:prstGeom prst="rect">
          <a:avLst/>
        </a:prstGeom>
        <a:noFill/>
        <a:ln w="9525">
          <a:noFill/>
          <a:miter lim="800000"/>
          <a:headEnd/>
          <a:tailEnd/>
        </a:ln>
      </xdr:spPr>
    </xdr:pic>
    <xdr:clientData/>
  </xdr:twoCellAnchor>
  <xdr:twoCellAnchor editAs="oneCell">
    <xdr:from>
      <xdr:col>0</xdr:col>
      <xdr:colOff>457200</xdr:colOff>
      <xdr:row>9</xdr:row>
      <xdr:rowOff>47625</xdr:rowOff>
    </xdr:from>
    <xdr:to>
      <xdr:col>0</xdr:col>
      <xdr:colOff>1000125</xdr:colOff>
      <xdr:row>10</xdr:row>
      <xdr:rowOff>285750</xdr:rowOff>
    </xdr:to>
    <xdr:pic>
      <xdr:nvPicPr>
        <xdr:cNvPr id="11" name="Рисунок 46" descr="Flopress">
          <a:extLst>
            <a:ext uri="{FF2B5EF4-FFF2-40B4-BE49-F238E27FC236}">
              <a16:creationId xmlns:a16="http://schemas.microsoft.com/office/drawing/2014/main" id="{00000000-0008-0000-5400-00000B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457200" y="809625"/>
          <a:ext cx="152400" cy="333375"/>
        </a:xfrm>
        <a:prstGeom prst="rect">
          <a:avLst/>
        </a:prstGeom>
        <a:noFill/>
        <a:ln w="9525">
          <a:noFill/>
          <a:miter lim="800000"/>
          <a:headEnd/>
          <a:tailEnd/>
        </a:ln>
      </xdr:spPr>
    </xdr:pic>
    <xdr:clientData/>
  </xdr:twoCellAnchor>
  <xdr:twoCellAnchor editAs="oneCell">
    <xdr:from>
      <xdr:col>0</xdr:col>
      <xdr:colOff>476250</xdr:colOff>
      <xdr:row>71</xdr:row>
      <xdr:rowOff>47625</xdr:rowOff>
    </xdr:from>
    <xdr:to>
      <xdr:col>0</xdr:col>
      <xdr:colOff>1000125</xdr:colOff>
      <xdr:row>71</xdr:row>
      <xdr:rowOff>400050</xdr:rowOff>
    </xdr:to>
    <xdr:pic>
      <xdr:nvPicPr>
        <xdr:cNvPr id="12" name="Picture 2" descr="https://www.flamcogroup.com/img/products/normal/flexcon_ksg_ecoplus_lh21091.jpg">
          <a:extLst>
            <a:ext uri="{FF2B5EF4-FFF2-40B4-BE49-F238E27FC236}">
              <a16:creationId xmlns:a16="http://schemas.microsoft.com/office/drawing/2014/main" id="{00000000-0008-0000-5400-00000C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476250" y="13382625"/>
          <a:ext cx="133350" cy="142875"/>
        </a:xfrm>
        <a:prstGeom prst="rect">
          <a:avLst/>
        </a:prstGeom>
        <a:noFill/>
        <a:ln w="9525">
          <a:noFill/>
          <a:miter lim="800000"/>
          <a:headEnd/>
          <a:tailEnd/>
        </a:ln>
      </xdr:spPr>
    </xdr:pic>
    <xdr:clientData/>
  </xdr:twoCellAnchor>
  <xdr:twoCellAnchor editAs="oneCell">
    <xdr:from>
      <xdr:col>0</xdr:col>
      <xdr:colOff>47625</xdr:colOff>
      <xdr:row>66</xdr:row>
      <xdr:rowOff>0</xdr:rowOff>
    </xdr:from>
    <xdr:to>
      <xdr:col>0</xdr:col>
      <xdr:colOff>685800</xdr:colOff>
      <xdr:row>68</xdr:row>
      <xdr:rowOff>151278</xdr:rowOff>
    </xdr:to>
    <xdr:pic>
      <xdr:nvPicPr>
        <xdr:cNvPr id="13" name="Рисунок 48" descr="flexbrane.dn20ce.lh3353.jpg">
          <a:extLst>
            <a:ext uri="{FF2B5EF4-FFF2-40B4-BE49-F238E27FC236}">
              <a16:creationId xmlns:a16="http://schemas.microsoft.com/office/drawing/2014/main" id="{00000000-0008-0000-5400-00000D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47625" y="12315825"/>
          <a:ext cx="561975" cy="476250"/>
        </a:xfrm>
        <a:prstGeom prst="rect">
          <a:avLst/>
        </a:prstGeom>
        <a:noFill/>
        <a:ln w="9525">
          <a:noFill/>
          <a:miter lim="800000"/>
          <a:headEnd/>
          <a:tailEnd/>
        </a:ln>
      </xdr:spPr>
    </xdr:pic>
    <xdr:clientData/>
  </xdr:twoCellAnchor>
  <xdr:twoCellAnchor editAs="oneCell">
    <xdr:from>
      <xdr:col>0</xdr:col>
      <xdr:colOff>762000</xdr:colOff>
      <xdr:row>66</xdr:row>
      <xdr:rowOff>0</xdr:rowOff>
    </xdr:from>
    <xdr:to>
      <xdr:col>0</xdr:col>
      <xdr:colOff>1485900</xdr:colOff>
      <xdr:row>69</xdr:row>
      <xdr:rowOff>1600</xdr:rowOff>
    </xdr:to>
    <xdr:pic>
      <xdr:nvPicPr>
        <xdr:cNvPr id="14" name="Рисунок 49" descr="flexbrane_3-4_nf_3d_lh20443.jpg">
          <a:extLst>
            <a:ext uri="{FF2B5EF4-FFF2-40B4-BE49-F238E27FC236}">
              <a16:creationId xmlns:a16="http://schemas.microsoft.com/office/drawing/2014/main" id="{00000000-0008-0000-5400-00000E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609600" y="12258675"/>
          <a:ext cx="0" cy="571500"/>
        </a:xfrm>
        <a:prstGeom prst="rect">
          <a:avLst/>
        </a:prstGeom>
        <a:noFill/>
        <a:ln w="9525">
          <a:noFill/>
          <a:miter lim="800000"/>
          <a:headEnd/>
          <a:tailEnd/>
        </a:ln>
      </xdr:spPr>
    </xdr:pic>
    <xdr:clientData/>
  </xdr:twoCellAnchor>
  <xdr:twoCellAnchor editAs="oneCell">
    <xdr:from>
      <xdr:col>0</xdr:col>
      <xdr:colOff>409575</xdr:colOff>
      <xdr:row>77</xdr:row>
      <xdr:rowOff>85725</xdr:rowOff>
    </xdr:from>
    <xdr:to>
      <xdr:col>0</xdr:col>
      <xdr:colOff>1047750</xdr:colOff>
      <xdr:row>78</xdr:row>
      <xdr:rowOff>361950</xdr:rowOff>
    </xdr:to>
    <xdr:pic>
      <xdr:nvPicPr>
        <xdr:cNvPr id="15" name="Рисунок 50" descr="Flexvent">
          <a:extLst>
            <a:ext uri="{FF2B5EF4-FFF2-40B4-BE49-F238E27FC236}">
              <a16:creationId xmlns:a16="http://schemas.microsoft.com/office/drawing/2014/main" id="{00000000-0008-0000-5400-00000F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409575" y="14563725"/>
          <a:ext cx="200025" cy="295275"/>
        </a:xfrm>
        <a:prstGeom prst="rect">
          <a:avLst/>
        </a:prstGeom>
        <a:noFill/>
        <a:ln w="9525">
          <a:noFill/>
          <a:miter lim="800000"/>
          <a:headEnd/>
          <a:tailEnd/>
        </a:ln>
      </xdr:spPr>
    </xdr:pic>
    <xdr:clientData/>
  </xdr:twoCellAnchor>
  <xdr:twoCellAnchor editAs="oneCell">
    <xdr:from>
      <xdr:col>0</xdr:col>
      <xdr:colOff>495300</xdr:colOff>
      <xdr:row>74</xdr:row>
      <xdr:rowOff>114300</xdr:rowOff>
    </xdr:from>
    <xdr:to>
      <xdr:col>0</xdr:col>
      <xdr:colOff>1028700</xdr:colOff>
      <xdr:row>75</xdr:row>
      <xdr:rowOff>181535</xdr:rowOff>
    </xdr:to>
    <xdr:pic>
      <xdr:nvPicPr>
        <xdr:cNvPr id="16" name="Рисунок 51" descr="Flexvent H">
          <a:extLst>
            <a:ext uri="{FF2B5EF4-FFF2-40B4-BE49-F238E27FC236}">
              <a16:creationId xmlns:a16="http://schemas.microsoft.com/office/drawing/2014/main" id="{00000000-0008-0000-5400-000010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495300" y="14020800"/>
          <a:ext cx="114300" cy="266700"/>
        </a:xfrm>
        <a:prstGeom prst="rect">
          <a:avLst/>
        </a:prstGeom>
        <a:noFill/>
        <a:ln w="9525">
          <a:noFill/>
          <a:miter lim="800000"/>
          <a:headEnd/>
          <a:tailEnd/>
        </a:ln>
      </xdr:spPr>
    </xdr:pic>
    <xdr:clientData/>
  </xdr:twoCellAnchor>
  <xdr:twoCellAnchor editAs="oneCell">
    <xdr:from>
      <xdr:col>0</xdr:col>
      <xdr:colOff>523875</xdr:colOff>
      <xdr:row>81</xdr:row>
      <xdr:rowOff>28575</xdr:rowOff>
    </xdr:from>
    <xdr:to>
      <xdr:col>0</xdr:col>
      <xdr:colOff>933450</xdr:colOff>
      <xdr:row>81</xdr:row>
      <xdr:rowOff>428625</xdr:rowOff>
    </xdr:to>
    <xdr:pic>
      <xdr:nvPicPr>
        <xdr:cNvPr id="17" name="Рисунок 52" descr="https://www.flamcogroup.com/img/products/normal/flexvent.solar.lh16812.jpg">
          <a:extLst>
            <a:ext uri="{FF2B5EF4-FFF2-40B4-BE49-F238E27FC236}">
              <a16:creationId xmlns:a16="http://schemas.microsoft.com/office/drawing/2014/main" id="{00000000-0008-0000-5400-000011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523875" y="15268575"/>
          <a:ext cx="85725" cy="161925"/>
        </a:xfrm>
        <a:prstGeom prst="rect">
          <a:avLst/>
        </a:prstGeom>
        <a:noFill/>
        <a:ln w="9525">
          <a:noFill/>
          <a:miter lim="800000"/>
          <a:headEnd/>
          <a:tailEnd/>
        </a:ln>
      </xdr:spPr>
    </xdr:pic>
    <xdr:clientData/>
  </xdr:twoCellAnchor>
  <xdr:twoCellAnchor editAs="oneCell">
    <xdr:from>
      <xdr:col>0</xdr:col>
      <xdr:colOff>495300</xdr:colOff>
      <xdr:row>82</xdr:row>
      <xdr:rowOff>66675</xdr:rowOff>
    </xdr:from>
    <xdr:to>
      <xdr:col>0</xdr:col>
      <xdr:colOff>1057275</xdr:colOff>
      <xdr:row>82</xdr:row>
      <xdr:rowOff>504825</xdr:rowOff>
    </xdr:to>
    <xdr:pic>
      <xdr:nvPicPr>
        <xdr:cNvPr id="18" name="Рисунок 53" descr="https://www.flamcogroup.com/img/products/normal/flexvent.top.solar.lh19022.jpg">
          <a:extLst>
            <a:ext uri="{FF2B5EF4-FFF2-40B4-BE49-F238E27FC236}">
              <a16:creationId xmlns:a16="http://schemas.microsoft.com/office/drawing/2014/main" id="{00000000-0008-0000-5400-000012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495300" y="15497175"/>
          <a:ext cx="114300" cy="123825"/>
        </a:xfrm>
        <a:prstGeom prst="rect">
          <a:avLst/>
        </a:prstGeom>
        <a:noFill/>
        <a:ln w="9525">
          <a:noFill/>
          <a:miter lim="800000"/>
          <a:headEnd/>
          <a:tailEnd/>
        </a:ln>
      </xdr:spPr>
    </xdr:pic>
    <xdr:clientData/>
  </xdr:twoCellAnchor>
  <xdr:twoCellAnchor editAs="oneCell">
    <xdr:from>
      <xdr:col>0</xdr:col>
      <xdr:colOff>485775</xdr:colOff>
      <xdr:row>83</xdr:row>
      <xdr:rowOff>57150</xdr:rowOff>
    </xdr:from>
    <xdr:to>
      <xdr:col>0</xdr:col>
      <xdr:colOff>952500</xdr:colOff>
      <xdr:row>84</xdr:row>
      <xdr:rowOff>219075</xdr:rowOff>
    </xdr:to>
    <xdr:pic>
      <xdr:nvPicPr>
        <xdr:cNvPr id="19" name="Рисунок 54" descr="https://www.flamcogroup.com/img/products/normal/flexvent.top.lhcombi.jpg">
          <a:extLst>
            <a:ext uri="{FF2B5EF4-FFF2-40B4-BE49-F238E27FC236}">
              <a16:creationId xmlns:a16="http://schemas.microsoft.com/office/drawing/2014/main" id="{00000000-0008-0000-5400-000013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485775" y="15678150"/>
          <a:ext cx="123825" cy="323850"/>
        </a:xfrm>
        <a:prstGeom prst="rect">
          <a:avLst/>
        </a:prstGeom>
        <a:noFill/>
        <a:ln w="9525">
          <a:noFill/>
          <a:miter lim="800000"/>
          <a:headEnd/>
          <a:tailEnd/>
        </a:ln>
      </xdr:spPr>
    </xdr:pic>
    <xdr:clientData/>
  </xdr:twoCellAnchor>
  <xdr:twoCellAnchor editAs="oneCell">
    <xdr:from>
      <xdr:col>0</xdr:col>
      <xdr:colOff>400050</xdr:colOff>
      <xdr:row>85</xdr:row>
      <xdr:rowOff>85725</xdr:rowOff>
    </xdr:from>
    <xdr:to>
      <xdr:col>0</xdr:col>
      <xdr:colOff>942975</xdr:colOff>
      <xdr:row>86</xdr:row>
      <xdr:rowOff>257175</xdr:rowOff>
    </xdr:to>
    <xdr:pic>
      <xdr:nvPicPr>
        <xdr:cNvPr id="20" name="Рисунок 55" descr="https://www.flamcogroup.com/img/products/normal/flexvent.super.1_2.lh114.jpg">
          <a:extLst>
            <a:ext uri="{FF2B5EF4-FFF2-40B4-BE49-F238E27FC236}">
              <a16:creationId xmlns:a16="http://schemas.microsoft.com/office/drawing/2014/main" id="{00000000-0008-0000-5400-00001400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400050" y="16087725"/>
          <a:ext cx="209550" cy="295275"/>
        </a:xfrm>
        <a:prstGeom prst="rect">
          <a:avLst/>
        </a:prstGeom>
        <a:noFill/>
        <a:ln w="9525">
          <a:noFill/>
          <a:miter lim="800000"/>
          <a:headEnd/>
          <a:tailEnd/>
        </a:ln>
      </xdr:spPr>
    </xdr:pic>
    <xdr:clientData/>
  </xdr:twoCellAnchor>
  <xdr:twoCellAnchor editAs="oneCell">
    <xdr:from>
      <xdr:col>0</xdr:col>
      <xdr:colOff>523875</xdr:colOff>
      <xdr:row>87</xdr:row>
      <xdr:rowOff>47625</xdr:rowOff>
    </xdr:from>
    <xdr:to>
      <xdr:col>0</xdr:col>
      <xdr:colOff>942975</xdr:colOff>
      <xdr:row>87</xdr:row>
      <xdr:rowOff>504825</xdr:rowOff>
    </xdr:to>
    <xdr:pic>
      <xdr:nvPicPr>
        <xdr:cNvPr id="21" name="Рисунок 56" descr="https://www.flamcogroup.com/img/products/normal/flexvent.max.lh17202.jpg">
          <a:extLst>
            <a:ext uri="{FF2B5EF4-FFF2-40B4-BE49-F238E27FC236}">
              <a16:creationId xmlns:a16="http://schemas.microsoft.com/office/drawing/2014/main" id="{00000000-0008-0000-5400-00001500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523875" y="16430625"/>
          <a:ext cx="85725" cy="142875"/>
        </a:xfrm>
        <a:prstGeom prst="rect">
          <a:avLst/>
        </a:prstGeom>
        <a:noFill/>
        <a:ln w="9525">
          <a:noFill/>
          <a:miter lim="800000"/>
          <a:headEnd/>
          <a:tailEnd/>
        </a:ln>
      </xdr:spPr>
    </xdr:pic>
    <xdr:clientData/>
  </xdr:twoCellAnchor>
  <xdr:twoCellAnchor editAs="oneCell">
    <xdr:from>
      <xdr:col>0</xdr:col>
      <xdr:colOff>219075</xdr:colOff>
      <xdr:row>91</xdr:row>
      <xdr:rowOff>95250</xdr:rowOff>
    </xdr:from>
    <xdr:to>
      <xdr:col>0</xdr:col>
      <xdr:colOff>1200150</xdr:colOff>
      <xdr:row>96</xdr:row>
      <xdr:rowOff>161925</xdr:rowOff>
    </xdr:to>
    <xdr:pic>
      <xdr:nvPicPr>
        <xdr:cNvPr id="22" name="Рисунок 63" descr="Flamcovent Smart">
          <a:extLst>
            <a:ext uri="{FF2B5EF4-FFF2-40B4-BE49-F238E27FC236}">
              <a16:creationId xmlns:a16="http://schemas.microsoft.com/office/drawing/2014/main" id="{00000000-0008-0000-5400-00001600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219075" y="17240250"/>
          <a:ext cx="390525" cy="1019175"/>
        </a:xfrm>
        <a:prstGeom prst="rect">
          <a:avLst/>
        </a:prstGeom>
        <a:noFill/>
        <a:ln w="9525">
          <a:noFill/>
          <a:miter lim="800000"/>
          <a:headEnd/>
          <a:tailEnd/>
        </a:ln>
      </xdr:spPr>
    </xdr:pic>
    <xdr:clientData/>
  </xdr:twoCellAnchor>
  <xdr:twoCellAnchor editAs="oneCell">
    <xdr:from>
      <xdr:col>0</xdr:col>
      <xdr:colOff>276225</xdr:colOff>
      <xdr:row>98</xdr:row>
      <xdr:rowOff>104775</xdr:rowOff>
    </xdr:from>
    <xdr:to>
      <xdr:col>0</xdr:col>
      <xdr:colOff>1152525</xdr:colOff>
      <xdr:row>103</xdr:row>
      <xdr:rowOff>66675</xdr:rowOff>
    </xdr:to>
    <xdr:pic>
      <xdr:nvPicPr>
        <xdr:cNvPr id="24" name="Рисунок 65" descr="Flamco Clean Smart">
          <a:extLst>
            <a:ext uri="{FF2B5EF4-FFF2-40B4-BE49-F238E27FC236}">
              <a16:creationId xmlns:a16="http://schemas.microsoft.com/office/drawing/2014/main" id="{00000000-0008-0000-5400-00001800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276225" y="19916775"/>
          <a:ext cx="333375" cy="914400"/>
        </a:xfrm>
        <a:prstGeom prst="rect">
          <a:avLst/>
        </a:prstGeom>
        <a:noFill/>
        <a:ln w="9525">
          <a:noFill/>
          <a:miter lim="800000"/>
          <a:headEnd/>
          <a:tailEnd/>
        </a:ln>
      </xdr:spPr>
    </xdr:pic>
    <xdr:clientData/>
  </xdr:twoCellAnchor>
  <xdr:twoCellAnchor editAs="oneCell">
    <xdr:from>
      <xdr:col>0</xdr:col>
      <xdr:colOff>295275</xdr:colOff>
      <xdr:row>105</xdr:row>
      <xdr:rowOff>47625</xdr:rowOff>
    </xdr:from>
    <xdr:to>
      <xdr:col>0</xdr:col>
      <xdr:colOff>1133475</xdr:colOff>
      <xdr:row>109</xdr:row>
      <xdr:rowOff>152400</xdr:rowOff>
    </xdr:to>
    <xdr:pic>
      <xdr:nvPicPr>
        <xdr:cNvPr id="25" name="Рисунок 66" descr="Flamcovent Clean Smart">
          <a:extLst>
            <a:ext uri="{FF2B5EF4-FFF2-40B4-BE49-F238E27FC236}">
              <a16:creationId xmlns:a16="http://schemas.microsoft.com/office/drawing/2014/main" id="{00000000-0008-0000-5400-00001900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295275" y="21193125"/>
          <a:ext cx="314325" cy="866775"/>
        </a:xfrm>
        <a:prstGeom prst="rect">
          <a:avLst/>
        </a:prstGeom>
        <a:noFill/>
        <a:ln w="9525">
          <a:noFill/>
          <a:miter lim="800000"/>
          <a:headEnd/>
          <a:tailEnd/>
        </a:ln>
      </xdr:spPr>
    </xdr:pic>
    <xdr:clientData/>
  </xdr:twoCellAnchor>
  <xdr:twoCellAnchor editAs="oneCell">
    <xdr:from>
      <xdr:col>0</xdr:col>
      <xdr:colOff>542925</xdr:colOff>
      <xdr:row>116</xdr:row>
      <xdr:rowOff>47625</xdr:rowOff>
    </xdr:from>
    <xdr:to>
      <xdr:col>0</xdr:col>
      <xdr:colOff>1000125</xdr:colOff>
      <xdr:row>116</xdr:row>
      <xdr:rowOff>521474</xdr:rowOff>
    </xdr:to>
    <xdr:pic>
      <xdr:nvPicPr>
        <xdr:cNvPr id="27" name="Рисунок 70" descr="Flexfast ¾">
          <a:extLst>
            <a:ext uri="{FF2B5EF4-FFF2-40B4-BE49-F238E27FC236}">
              <a16:creationId xmlns:a16="http://schemas.microsoft.com/office/drawing/2014/main" id="{00000000-0008-0000-5400-00001B000000}"/>
            </a:ext>
          </a:extLst>
        </xdr:cNvPr>
        <xdr:cNvPicPr>
          <a:picLocks noChangeAspect="1" noChangeArrowheads="1"/>
        </xdr:cNvPicPr>
      </xdr:nvPicPr>
      <xdr:blipFill>
        <a:blip xmlns:r="http://schemas.openxmlformats.org/officeDocument/2006/relationships" r:embed="rId24" cstate="print"/>
        <a:srcRect l="33542" t="20000" r="31197" b="20833"/>
        <a:stretch>
          <a:fillRect/>
        </a:stretch>
      </xdr:blipFill>
      <xdr:spPr bwMode="auto">
        <a:xfrm>
          <a:off x="542925" y="29575125"/>
          <a:ext cx="66675" cy="142875"/>
        </a:xfrm>
        <a:prstGeom prst="rect">
          <a:avLst/>
        </a:prstGeom>
        <a:noFill/>
        <a:ln w="9525">
          <a:noFill/>
          <a:miter lim="800000"/>
          <a:headEnd/>
          <a:tailEnd/>
        </a:ln>
      </xdr:spPr>
    </xdr:pic>
    <xdr:clientData/>
  </xdr:twoCellAnchor>
  <xdr:twoCellAnchor editAs="oneCell">
    <xdr:from>
      <xdr:col>0</xdr:col>
      <xdr:colOff>428625</xdr:colOff>
      <xdr:row>118</xdr:row>
      <xdr:rowOff>38100</xdr:rowOff>
    </xdr:from>
    <xdr:to>
      <xdr:col>0</xdr:col>
      <xdr:colOff>918902</xdr:colOff>
      <xdr:row>120</xdr:row>
      <xdr:rowOff>123265</xdr:rowOff>
    </xdr:to>
    <xdr:pic>
      <xdr:nvPicPr>
        <xdr:cNvPr id="28" name="Рисунок 71" descr="FlexControl">
          <a:extLst>
            <a:ext uri="{FF2B5EF4-FFF2-40B4-BE49-F238E27FC236}">
              <a16:creationId xmlns:a16="http://schemas.microsoft.com/office/drawing/2014/main" id="{00000000-0008-0000-5400-00001C000000}"/>
            </a:ext>
          </a:extLst>
        </xdr:cNvPr>
        <xdr:cNvPicPr>
          <a:picLocks noChangeAspect="1" noChangeArrowheads="1"/>
        </xdr:cNvPicPr>
      </xdr:nvPicPr>
      <xdr:blipFill>
        <a:blip xmlns:r="http://schemas.openxmlformats.org/officeDocument/2006/relationships" r:embed="rId25" cstate="print"/>
        <a:srcRect/>
        <a:stretch>
          <a:fillRect/>
        </a:stretch>
      </xdr:blipFill>
      <xdr:spPr bwMode="auto">
        <a:xfrm>
          <a:off x="428625" y="29285453"/>
          <a:ext cx="490277" cy="466165"/>
        </a:xfrm>
        <a:prstGeom prst="rect">
          <a:avLst/>
        </a:prstGeom>
        <a:noFill/>
        <a:ln w="9525">
          <a:noFill/>
          <a:miter lim="800000"/>
          <a:headEnd/>
          <a:tailEnd/>
        </a:ln>
      </xdr:spPr>
    </xdr:pic>
    <xdr:clientData/>
  </xdr:twoCellAnchor>
  <xdr:twoCellAnchor editAs="oneCell">
    <xdr:from>
      <xdr:col>0</xdr:col>
      <xdr:colOff>123825</xdr:colOff>
      <xdr:row>125</xdr:row>
      <xdr:rowOff>76200</xdr:rowOff>
    </xdr:from>
    <xdr:to>
      <xdr:col>0</xdr:col>
      <xdr:colOff>800100</xdr:colOff>
      <xdr:row>129</xdr:row>
      <xdr:rowOff>1681</xdr:rowOff>
    </xdr:to>
    <xdr:pic>
      <xdr:nvPicPr>
        <xdr:cNvPr id="30" name="Рисунок 73" descr="flexcon_r_12_3d_f43434.jpg">
          <a:hlinkClick xmlns:r="http://schemas.openxmlformats.org/officeDocument/2006/relationships" r:id="rId26" tgtFrame="_blank"/>
          <a:extLst>
            <a:ext uri="{FF2B5EF4-FFF2-40B4-BE49-F238E27FC236}">
              <a16:creationId xmlns:a16="http://schemas.microsoft.com/office/drawing/2014/main" id="{00000000-0008-0000-5400-00001E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123825" y="32270700"/>
          <a:ext cx="485775" cy="676275"/>
        </a:xfrm>
        <a:prstGeom prst="rect">
          <a:avLst/>
        </a:prstGeom>
        <a:noFill/>
        <a:ln w="9525">
          <a:noFill/>
          <a:miter lim="800000"/>
          <a:headEnd/>
          <a:tailEnd/>
        </a:ln>
      </xdr:spPr>
    </xdr:pic>
    <xdr:clientData/>
  </xdr:twoCellAnchor>
  <xdr:twoCellAnchor editAs="oneCell">
    <xdr:from>
      <xdr:col>0</xdr:col>
      <xdr:colOff>600075</xdr:colOff>
      <xdr:row>132</xdr:row>
      <xdr:rowOff>85725</xdr:rowOff>
    </xdr:from>
    <xdr:to>
      <xdr:col>0</xdr:col>
      <xdr:colOff>1390650</xdr:colOff>
      <xdr:row>136</xdr:row>
      <xdr:rowOff>114300</xdr:rowOff>
    </xdr:to>
    <xdr:pic>
      <xdr:nvPicPr>
        <xdr:cNvPr id="31" name="Рисунок 74" descr="flexcon_r_35_legged_3d_f43514.jpg">
          <a:hlinkClick xmlns:r="http://schemas.openxmlformats.org/officeDocument/2006/relationships" r:id="rId28" tgtFrame="_blank"/>
          <a:extLst>
            <a:ext uri="{FF2B5EF4-FFF2-40B4-BE49-F238E27FC236}">
              <a16:creationId xmlns:a16="http://schemas.microsoft.com/office/drawing/2014/main" id="{00000000-0008-0000-5400-00001F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600075" y="33613725"/>
          <a:ext cx="9525" cy="790575"/>
        </a:xfrm>
        <a:prstGeom prst="rect">
          <a:avLst/>
        </a:prstGeom>
        <a:noFill/>
        <a:ln w="9525">
          <a:noFill/>
          <a:miter lim="800000"/>
          <a:headEnd/>
          <a:tailEnd/>
        </a:ln>
      </xdr:spPr>
    </xdr:pic>
    <xdr:clientData/>
  </xdr:twoCellAnchor>
  <xdr:twoCellAnchor editAs="oneCell">
    <xdr:from>
      <xdr:col>0</xdr:col>
      <xdr:colOff>95250</xdr:colOff>
      <xdr:row>140</xdr:row>
      <xdr:rowOff>19050</xdr:rowOff>
    </xdr:from>
    <xdr:to>
      <xdr:col>0</xdr:col>
      <xdr:colOff>1419225</xdr:colOff>
      <xdr:row>147</xdr:row>
      <xdr:rowOff>66675</xdr:rowOff>
    </xdr:to>
    <xdr:pic>
      <xdr:nvPicPr>
        <xdr:cNvPr id="32" name="Рисунок 75" descr="https://www.flamcogroup.com/img/products/normal/flexcon.k.600.lh1642.jpg">
          <a:extLst>
            <a:ext uri="{FF2B5EF4-FFF2-40B4-BE49-F238E27FC236}">
              <a16:creationId xmlns:a16="http://schemas.microsoft.com/office/drawing/2014/main" id="{00000000-0008-0000-5400-00002000000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95250" y="35071050"/>
          <a:ext cx="514350" cy="1381125"/>
        </a:xfrm>
        <a:prstGeom prst="rect">
          <a:avLst/>
        </a:prstGeom>
        <a:noFill/>
        <a:ln w="9525">
          <a:noFill/>
          <a:miter lim="800000"/>
          <a:headEnd/>
          <a:tailEnd/>
        </a:ln>
      </xdr:spPr>
    </xdr:pic>
    <xdr:clientData/>
  </xdr:twoCellAnchor>
  <xdr:twoCellAnchor editAs="oneCell">
    <xdr:from>
      <xdr:col>0</xdr:col>
      <xdr:colOff>85725</xdr:colOff>
      <xdr:row>149</xdr:row>
      <xdr:rowOff>133350</xdr:rowOff>
    </xdr:from>
    <xdr:to>
      <xdr:col>0</xdr:col>
      <xdr:colOff>1181100</xdr:colOff>
      <xdr:row>155</xdr:row>
      <xdr:rowOff>85725</xdr:rowOff>
    </xdr:to>
    <xdr:pic>
      <xdr:nvPicPr>
        <xdr:cNvPr id="33" name="Рисунок 76" descr="https://www.flamcogroup.com/img/products/normal/airfix_r_12_3d_f43384.jpg">
          <a:hlinkClick xmlns:r="http://schemas.openxmlformats.org/officeDocument/2006/relationships" r:id="rId1" tgtFrame="_blank"/>
          <a:extLst>
            <a:ext uri="{FF2B5EF4-FFF2-40B4-BE49-F238E27FC236}">
              <a16:creationId xmlns:a16="http://schemas.microsoft.com/office/drawing/2014/main" id="{00000000-0008-0000-5400-000021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5725" y="36899850"/>
          <a:ext cx="523875" cy="1095375"/>
        </a:xfrm>
        <a:prstGeom prst="rect">
          <a:avLst/>
        </a:prstGeom>
        <a:noFill/>
        <a:ln w="9525">
          <a:noFill/>
          <a:miter lim="800000"/>
          <a:headEnd/>
          <a:tailEnd/>
        </a:ln>
      </xdr:spPr>
    </xdr:pic>
    <xdr:clientData/>
  </xdr:twoCellAnchor>
  <xdr:twoCellAnchor>
    <xdr:from>
      <xdr:col>0</xdr:col>
      <xdr:colOff>0</xdr:colOff>
      <xdr:row>1</xdr:row>
      <xdr:rowOff>0</xdr:rowOff>
    </xdr:from>
    <xdr:to>
      <xdr:col>2</xdr:col>
      <xdr:colOff>259541</xdr:colOff>
      <xdr:row>2</xdr:row>
      <xdr:rowOff>47625</xdr:rowOff>
    </xdr:to>
    <xdr:sp macro="" textlink="">
      <xdr:nvSpPr>
        <xdr:cNvPr id="38" name="Скругленный прямоугольник 37">
          <a:hlinkClick xmlns:r="http://schemas.openxmlformats.org/officeDocument/2006/relationships" r:id="rId31"/>
          <a:extLst>
            <a:ext uri="{FF2B5EF4-FFF2-40B4-BE49-F238E27FC236}">
              <a16:creationId xmlns:a16="http://schemas.microsoft.com/office/drawing/2014/main" id="{00000000-0008-0000-5400-000026000000}"/>
            </a:ext>
          </a:extLst>
        </xdr:cNvPr>
        <xdr:cNvSpPr/>
      </xdr:nvSpPr>
      <xdr:spPr>
        <a:xfrm>
          <a:off x="0" y="304800"/>
          <a:ext cx="21454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500-000002000000}"/>
            </a:ext>
          </a:extLst>
        </xdr:cNvPr>
        <xdr:cNvSpPr/>
      </xdr:nvSpPr>
      <xdr:spPr>
        <a:xfrm>
          <a:off x="0" y="304800"/>
          <a:ext cx="255506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147205</xdr:colOff>
      <xdr:row>60</xdr:row>
      <xdr:rowOff>25113</xdr:rowOff>
    </xdr:from>
    <xdr:to>
      <xdr:col>0</xdr:col>
      <xdr:colOff>1082387</xdr:colOff>
      <xdr:row>61</xdr:row>
      <xdr:rowOff>2719</xdr:rowOff>
    </xdr:to>
    <xdr:pic>
      <xdr:nvPicPr>
        <xdr:cNvPr id="3" name="Рисунок 5" descr="https://avatars.mds.yandex.net/get-goods_pic/6742511/pic7a2d532f7f0edc2d015a00c0479813d0/500x500">
          <a:extLst>
            <a:ext uri="{FF2B5EF4-FFF2-40B4-BE49-F238E27FC236}">
              <a16:creationId xmlns:a16="http://schemas.microsoft.com/office/drawing/2014/main" id="{00000000-0008-0000-55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7205" y="13255338"/>
          <a:ext cx="935182" cy="520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118629</xdr:colOff>
      <xdr:row>59</xdr:row>
      <xdr:rowOff>29440</xdr:rowOff>
    </xdr:from>
    <xdr:to>
      <xdr:col>0</xdr:col>
      <xdr:colOff>1013113</xdr:colOff>
      <xdr:row>59</xdr:row>
      <xdr:rowOff>528419</xdr:rowOff>
    </xdr:to>
    <xdr:pic>
      <xdr:nvPicPr>
        <xdr:cNvPr id="4" name="Рисунок 3" descr="https://avatars.mds.yandex.net/get-marketpic/1705394/pic9f73871b5daaa726beea49b2821b91c8/600x600">
          <a:extLst>
            <a:ext uri="{FF2B5EF4-FFF2-40B4-BE49-F238E27FC236}">
              <a16:creationId xmlns:a16="http://schemas.microsoft.com/office/drawing/2014/main" id="{00000000-0008-0000-5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18629" y="12697690"/>
          <a:ext cx="894484" cy="4989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5.xml><?xml version="1.0" encoding="utf-8"?>
<xdr:wsDr xmlns:xdr="http://schemas.openxmlformats.org/drawingml/2006/spreadsheetDrawing" xmlns:a="http://schemas.openxmlformats.org/drawingml/2006/main">
  <xdr:absoluteAnchor>
    <xdr:pos x="361950" y="1590674"/>
    <xdr:ext cx="2247900" cy="638241"/>
    <xdr:pic>
      <xdr:nvPicPr>
        <xdr:cNvPr id="2" name="Рисунок 1">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1950" y="1590674"/>
          <a:ext cx="2247900" cy="638241"/>
        </a:xfrm>
        <a:prstGeom prst="rect">
          <a:avLst/>
        </a:prstGeom>
      </xdr:spPr>
    </xdr:pic>
    <xdr:clientData/>
  </xdr:absoluteAnchor>
  <xdr:oneCellAnchor>
    <xdr:from>
      <xdr:col>0</xdr:col>
      <xdr:colOff>381000</xdr:colOff>
      <xdr:row>8</xdr:row>
      <xdr:rowOff>57149</xdr:rowOff>
    </xdr:from>
    <xdr:ext cx="2295525" cy="647701"/>
    <xdr:pic>
      <xdr:nvPicPr>
        <xdr:cNvPr id="3" name="Рисунок 2">
          <a:extLst>
            <a:ext uri="{FF2B5EF4-FFF2-40B4-BE49-F238E27FC236}">
              <a16:creationId xmlns:a16="http://schemas.microsoft.com/office/drawing/2014/main" id="{00000000-0008-0000-56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0" y="1581149"/>
          <a:ext cx="2295525" cy="647701"/>
        </a:xfrm>
        <a:prstGeom prst="rect">
          <a:avLst/>
        </a:prstGeom>
      </xdr:spPr>
    </xdr:pic>
    <xdr:clientData/>
  </xdr:oneCellAnchor>
  <xdr:oneCellAnchor>
    <xdr:from>
      <xdr:col>0</xdr:col>
      <xdr:colOff>657228</xdr:colOff>
      <xdr:row>12</xdr:row>
      <xdr:rowOff>47626</xdr:rowOff>
    </xdr:from>
    <xdr:ext cx="1952622" cy="828674"/>
    <xdr:pic>
      <xdr:nvPicPr>
        <xdr:cNvPr id="4" name="Рисунок 3" descr="https://warme-rus.ru/upload/resize_cache/iblock/33a/340_340_140cd750bba9870f18aada2478b24840a/33a05d2f285d43b84edba49fe5c98bd2.jpg">
          <a:extLst>
            <a:ext uri="{FF2B5EF4-FFF2-40B4-BE49-F238E27FC236}">
              <a16:creationId xmlns:a16="http://schemas.microsoft.com/office/drawing/2014/main" id="{00000000-0008-0000-5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9603" y="2333626"/>
          <a:ext cx="1952622" cy="8286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695324</xdr:colOff>
      <xdr:row>13</xdr:row>
      <xdr:rowOff>66674</xdr:rowOff>
    </xdr:from>
    <xdr:ext cx="1885951" cy="752475"/>
    <xdr:pic>
      <xdr:nvPicPr>
        <xdr:cNvPr id="5" name="Рисунок 4" descr="https://warme-rus.ru/upload/resize_cache/iblock/8d7/340_340_140cd750bba9870f18aada2478b24840a/8d7898cf4e9a83ed252364031f871403.jpg">
          <a:extLst>
            <a:ext uri="{FF2B5EF4-FFF2-40B4-BE49-F238E27FC236}">
              <a16:creationId xmlns:a16="http://schemas.microsoft.com/office/drawing/2014/main" id="{00000000-0008-0000-5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9599" y="2543174"/>
          <a:ext cx="1885951" cy="7524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0</xdr:colOff>
      <xdr:row>1</xdr:row>
      <xdr:rowOff>0</xdr:rowOff>
    </xdr:from>
    <xdr:to>
      <xdr:col>0</xdr:col>
      <xdr:colOff>2554200</xdr:colOff>
      <xdr:row>2</xdr:row>
      <xdr:rowOff>47625</xdr:rowOff>
    </xdr:to>
    <xdr:sp macro="" textlink="">
      <xdr:nvSpPr>
        <xdr:cNvPr id="6" name="Скругленный прямоугольник 5">
          <a:hlinkClick xmlns:r="http://schemas.openxmlformats.org/officeDocument/2006/relationships" r:id="rId5"/>
          <a:extLst>
            <a:ext uri="{FF2B5EF4-FFF2-40B4-BE49-F238E27FC236}">
              <a16:creationId xmlns:a16="http://schemas.microsoft.com/office/drawing/2014/main" id="{00000000-0008-0000-5600-000006000000}"/>
            </a:ext>
          </a:extLst>
        </xdr:cNvPr>
        <xdr:cNvSpPr/>
      </xdr:nvSpPr>
      <xdr:spPr>
        <a:xfrm>
          <a:off x="0" y="190500"/>
          <a:ext cx="6111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17" name="Скругленный прямоугольник 16">
          <a:hlinkClick xmlns:r="http://schemas.openxmlformats.org/officeDocument/2006/relationships" r:id="rId1"/>
          <a:extLst>
            <a:ext uri="{FF2B5EF4-FFF2-40B4-BE49-F238E27FC236}">
              <a16:creationId xmlns:a16="http://schemas.microsoft.com/office/drawing/2014/main" id="{00000000-0008-0000-5700-000011000000}"/>
            </a:ext>
          </a:extLst>
        </xdr:cNvPr>
        <xdr:cNvSpPr/>
      </xdr:nvSpPr>
      <xdr:spPr>
        <a:xfrm>
          <a:off x="0" y="304800"/>
          <a:ext cx="21454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595759</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8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775671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900-000002000000}"/>
            </a:ext>
          </a:extLst>
        </xdr:cNvPr>
        <xdr:cNvSpPr/>
      </xdr:nvSpPr>
      <xdr:spPr>
        <a:xfrm>
          <a:off x="0" y="304800"/>
          <a:ext cx="156624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A00-000002000000}"/>
            </a:ext>
          </a:extLst>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0.xml><?xml version="1.0" encoding="utf-8"?>
<xdr:wsDr xmlns:xdr="http://schemas.openxmlformats.org/drawingml/2006/spreadsheetDrawing" xmlns:a="http://schemas.openxmlformats.org/drawingml/2006/main">
  <xdr:twoCellAnchor>
    <xdr:from>
      <xdr:col>0</xdr:col>
      <xdr:colOff>28575</xdr:colOff>
      <xdr:row>1</xdr:row>
      <xdr:rowOff>0</xdr:rowOff>
    </xdr:from>
    <xdr:to>
      <xdr:col>2</xdr:col>
      <xdr:colOff>277542</xdr:colOff>
      <xdr:row>2</xdr:row>
      <xdr:rowOff>47625</xdr:rowOff>
    </xdr:to>
    <xdr:sp macro="" textlink="">
      <xdr:nvSpPr>
        <xdr:cNvPr id="14" name="Скругленный прямоугольник 13">
          <a:hlinkClick xmlns:r="http://schemas.openxmlformats.org/officeDocument/2006/relationships" r:id="rId1"/>
          <a:extLst>
            <a:ext uri="{FF2B5EF4-FFF2-40B4-BE49-F238E27FC236}">
              <a16:creationId xmlns:a16="http://schemas.microsoft.com/office/drawing/2014/main" id="{00000000-0008-0000-5B00-00000E000000}"/>
            </a:ext>
          </a:extLst>
        </xdr:cNvPr>
        <xdr:cNvSpPr/>
      </xdr:nvSpPr>
      <xdr:spPr>
        <a:xfrm>
          <a:off x="28575" y="190500"/>
          <a:ext cx="149674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145676</xdr:colOff>
      <xdr:row>99</xdr:row>
      <xdr:rowOff>162396</xdr:rowOff>
    </xdr:from>
    <xdr:to>
      <xdr:col>0</xdr:col>
      <xdr:colOff>705971</xdr:colOff>
      <xdr:row>102</xdr:row>
      <xdr:rowOff>170889</xdr:rowOff>
    </xdr:to>
    <xdr:pic>
      <xdr:nvPicPr>
        <xdr:cNvPr id="4" name="Рисунок 3" descr="https://unipump.ru/upload/iblock/8a8/8a8bc24f313122de01efe039332c6eb3.jpg">
          <a:extLst>
            <a:ext uri="{FF2B5EF4-FFF2-40B4-BE49-F238E27FC236}">
              <a16:creationId xmlns:a16="http://schemas.microsoft.com/office/drawing/2014/main" id="{00000000-0008-0000-5B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5676" y="20680367"/>
          <a:ext cx="560295" cy="5799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92</xdr:row>
      <xdr:rowOff>145676</xdr:rowOff>
    </xdr:from>
    <xdr:to>
      <xdr:col>0</xdr:col>
      <xdr:colOff>832946</xdr:colOff>
      <xdr:row>95</xdr:row>
      <xdr:rowOff>112058</xdr:rowOff>
    </xdr:to>
    <xdr:pic>
      <xdr:nvPicPr>
        <xdr:cNvPr id="6" name="Рисунок 5" descr="https://unipump.ru/upload/resize_cache/iblock/9fb/849_649_1/9fb3c29efe5aca6e2e8fa2deda215265.png">
          <a:extLst>
            <a:ext uri="{FF2B5EF4-FFF2-40B4-BE49-F238E27FC236}">
              <a16:creationId xmlns:a16="http://schemas.microsoft.com/office/drawing/2014/main" id="{00000000-0008-0000-5B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330147"/>
          <a:ext cx="832946" cy="537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22412</xdr:colOff>
      <xdr:row>95</xdr:row>
      <xdr:rowOff>179294</xdr:rowOff>
    </xdr:from>
    <xdr:to>
      <xdr:col>0</xdr:col>
      <xdr:colOff>715270</xdr:colOff>
      <xdr:row>98</xdr:row>
      <xdr:rowOff>56029</xdr:rowOff>
    </xdr:to>
    <xdr:pic>
      <xdr:nvPicPr>
        <xdr:cNvPr id="7" name="Рисунок 6" descr="https://unipump.ru/upload/resize_cache/iblock/c79/849_649_1/c79c0fd9fa11b251364c7c5a442f349e.jpg">
          <a:extLst>
            <a:ext uri="{FF2B5EF4-FFF2-40B4-BE49-F238E27FC236}">
              <a16:creationId xmlns:a16="http://schemas.microsoft.com/office/drawing/2014/main" id="{00000000-0008-0000-5B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412" y="19901647"/>
          <a:ext cx="692858" cy="448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190502</xdr:colOff>
      <xdr:row>122</xdr:row>
      <xdr:rowOff>739588</xdr:rowOff>
    </xdr:from>
    <xdr:to>
      <xdr:col>0</xdr:col>
      <xdr:colOff>676502</xdr:colOff>
      <xdr:row>123</xdr:row>
      <xdr:rowOff>648822</xdr:rowOff>
    </xdr:to>
    <xdr:pic>
      <xdr:nvPicPr>
        <xdr:cNvPr id="15" name="Рисунок 14">
          <a:extLst>
            <a:ext uri="{FF2B5EF4-FFF2-40B4-BE49-F238E27FC236}">
              <a16:creationId xmlns:a16="http://schemas.microsoft.com/office/drawing/2014/main" id="{00000000-0008-0000-5B00-00000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0502" y="27902647"/>
          <a:ext cx="486000" cy="930089"/>
        </a:xfrm>
        <a:prstGeom prst="rect">
          <a:avLst/>
        </a:prstGeom>
      </xdr:spPr>
    </xdr:pic>
    <xdr:clientData/>
  </xdr:twoCellAnchor>
  <xdr:twoCellAnchor editAs="oneCell">
    <xdr:from>
      <xdr:col>0</xdr:col>
      <xdr:colOff>112060</xdr:colOff>
      <xdr:row>124</xdr:row>
      <xdr:rowOff>78442</xdr:rowOff>
    </xdr:from>
    <xdr:to>
      <xdr:col>0</xdr:col>
      <xdr:colOff>722749</xdr:colOff>
      <xdr:row>124</xdr:row>
      <xdr:rowOff>643778</xdr:rowOff>
    </xdr:to>
    <xdr:pic>
      <xdr:nvPicPr>
        <xdr:cNvPr id="16" name="Рисунок 15">
          <a:extLst>
            <a:ext uri="{FF2B5EF4-FFF2-40B4-BE49-F238E27FC236}">
              <a16:creationId xmlns:a16="http://schemas.microsoft.com/office/drawing/2014/main" id="{00000000-0008-0000-5B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2060" y="28855148"/>
          <a:ext cx="610689" cy="565336"/>
        </a:xfrm>
        <a:prstGeom prst="rect">
          <a:avLst/>
        </a:prstGeom>
      </xdr:spPr>
    </xdr:pic>
    <xdr:clientData/>
  </xdr:twoCellAnchor>
  <xdr:twoCellAnchor editAs="oneCell">
    <xdr:from>
      <xdr:col>0</xdr:col>
      <xdr:colOff>33619</xdr:colOff>
      <xdr:row>121</xdr:row>
      <xdr:rowOff>22413</xdr:rowOff>
    </xdr:from>
    <xdr:to>
      <xdr:col>0</xdr:col>
      <xdr:colOff>414619</xdr:colOff>
      <xdr:row>122</xdr:row>
      <xdr:rowOff>143140</xdr:rowOff>
    </xdr:to>
    <xdr:pic>
      <xdr:nvPicPr>
        <xdr:cNvPr id="17" name="Рисунок 16">
          <a:extLst>
            <a:ext uri="{FF2B5EF4-FFF2-40B4-BE49-F238E27FC236}">
              <a16:creationId xmlns:a16="http://schemas.microsoft.com/office/drawing/2014/main" id="{00000000-0008-0000-5B00-00001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619" y="26378648"/>
          <a:ext cx="381000" cy="927551"/>
        </a:xfrm>
        <a:prstGeom prst="rect">
          <a:avLst/>
        </a:prstGeom>
      </xdr:spPr>
    </xdr:pic>
    <xdr:clientData/>
  </xdr:twoCellAnchor>
  <xdr:twoCellAnchor editAs="oneCell">
    <xdr:from>
      <xdr:col>0</xdr:col>
      <xdr:colOff>33618</xdr:colOff>
      <xdr:row>122</xdr:row>
      <xdr:rowOff>145678</xdr:rowOff>
    </xdr:from>
    <xdr:to>
      <xdr:col>0</xdr:col>
      <xdr:colOff>609239</xdr:colOff>
      <xdr:row>122</xdr:row>
      <xdr:rowOff>762000</xdr:rowOff>
    </xdr:to>
    <xdr:pic>
      <xdr:nvPicPr>
        <xdr:cNvPr id="18" name="Рисунок 17">
          <a:extLst>
            <a:ext uri="{FF2B5EF4-FFF2-40B4-BE49-F238E27FC236}">
              <a16:creationId xmlns:a16="http://schemas.microsoft.com/office/drawing/2014/main" id="{00000000-0008-0000-5B00-000012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3618" y="27308737"/>
          <a:ext cx="575621" cy="616322"/>
        </a:xfrm>
        <a:prstGeom prst="rect">
          <a:avLst/>
        </a:prstGeom>
      </xdr:spPr>
    </xdr:pic>
    <xdr:clientData/>
  </xdr:twoCellAnchor>
  <xdr:twoCellAnchor editAs="oneCell">
    <xdr:from>
      <xdr:col>0</xdr:col>
      <xdr:colOff>481854</xdr:colOff>
      <xdr:row>121</xdr:row>
      <xdr:rowOff>44824</xdr:rowOff>
    </xdr:from>
    <xdr:to>
      <xdr:col>0</xdr:col>
      <xdr:colOff>750795</xdr:colOff>
      <xdr:row>122</xdr:row>
      <xdr:rowOff>154957</xdr:rowOff>
    </xdr:to>
    <xdr:pic>
      <xdr:nvPicPr>
        <xdr:cNvPr id="19" name="Рисунок 18">
          <a:extLst>
            <a:ext uri="{FF2B5EF4-FFF2-40B4-BE49-F238E27FC236}">
              <a16:creationId xmlns:a16="http://schemas.microsoft.com/office/drawing/2014/main" id="{00000000-0008-0000-5B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1854" y="26401059"/>
          <a:ext cx="268941" cy="916957"/>
        </a:xfrm>
        <a:prstGeom prst="rect">
          <a:avLst/>
        </a:prstGeom>
      </xdr:spPr>
    </xdr:pic>
    <xdr:clientData/>
  </xdr:twoCellAnchor>
  <xdr:twoCellAnchor editAs="oneCell">
    <xdr:from>
      <xdr:col>0</xdr:col>
      <xdr:colOff>1</xdr:colOff>
      <xdr:row>114</xdr:row>
      <xdr:rowOff>112058</xdr:rowOff>
    </xdr:from>
    <xdr:to>
      <xdr:col>0</xdr:col>
      <xdr:colOff>814585</xdr:colOff>
      <xdr:row>117</xdr:row>
      <xdr:rowOff>44824</xdr:rowOff>
    </xdr:to>
    <xdr:pic>
      <xdr:nvPicPr>
        <xdr:cNvPr id="20" name="Рисунок 19">
          <a:extLst>
            <a:ext uri="{FF2B5EF4-FFF2-40B4-BE49-F238E27FC236}">
              <a16:creationId xmlns:a16="http://schemas.microsoft.com/office/drawing/2014/main" id="{00000000-0008-0000-5B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24686558"/>
          <a:ext cx="814584" cy="403413"/>
        </a:xfrm>
        <a:prstGeom prst="rect">
          <a:avLst/>
        </a:prstGeom>
      </xdr:spPr>
    </xdr:pic>
    <xdr:clientData/>
  </xdr:twoCellAnchor>
  <xdr:twoCellAnchor editAs="oneCell">
    <xdr:from>
      <xdr:col>0</xdr:col>
      <xdr:colOff>142420</xdr:colOff>
      <xdr:row>106</xdr:row>
      <xdr:rowOff>36875</xdr:rowOff>
    </xdr:from>
    <xdr:to>
      <xdr:col>0</xdr:col>
      <xdr:colOff>761999</xdr:colOff>
      <xdr:row>110</xdr:row>
      <xdr:rowOff>156936</xdr:rowOff>
    </xdr:to>
    <xdr:pic>
      <xdr:nvPicPr>
        <xdr:cNvPr id="21" name="Рисунок 20">
          <a:extLst>
            <a:ext uri="{FF2B5EF4-FFF2-40B4-BE49-F238E27FC236}">
              <a16:creationId xmlns:a16="http://schemas.microsoft.com/office/drawing/2014/main" id="{00000000-0008-0000-5B00-00001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5400000">
          <a:off x="11179" y="22635910"/>
          <a:ext cx="882061" cy="619579"/>
        </a:xfrm>
        <a:prstGeom prst="rect">
          <a:avLst/>
        </a:prstGeom>
      </xdr:spPr>
    </xdr:pic>
    <xdr:clientData/>
  </xdr:twoCellAnchor>
  <xdr:oneCellAnchor>
    <xdr:from>
      <xdr:col>11</xdr:col>
      <xdr:colOff>0</xdr:colOff>
      <xdr:row>55</xdr:row>
      <xdr:rowOff>0</xdr:rowOff>
    </xdr:from>
    <xdr:ext cx="304800" cy="304800"/>
    <xdr:sp macro="" textlink="">
      <xdr:nvSpPr>
        <xdr:cNvPr id="22" name="AutoShape 1" descr="https://jeelex.ru/upload/adwex.minified/webp/9bf/93/9bf9ff7c7dc9c1ad0904e6a82bd2fffa.webp">
          <a:extLst>
            <a:ext uri="{FF2B5EF4-FFF2-40B4-BE49-F238E27FC236}">
              <a16:creationId xmlns:a16="http://schemas.microsoft.com/office/drawing/2014/main" id="{00000000-0008-0000-5B00-000016000000}"/>
            </a:ext>
          </a:extLst>
        </xdr:cNvPr>
        <xdr:cNvSpPr>
          <a:spLocks noChangeAspect="1" noChangeArrowheads="1"/>
        </xdr:cNvSpPr>
      </xdr:nvSpPr>
      <xdr:spPr bwMode="auto">
        <a:xfrm>
          <a:off x="14197853" y="114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91.xml><?xml version="1.0" encoding="utf-8"?>
<xdr:wsDr xmlns:xdr="http://schemas.openxmlformats.org/drawingml/2006/spreadsheetDrawing" xmlns:a="http://schemas.openxmlformats.org/drawingml/2006/main">
  <xdr:twoCellAnchor>
    <xdr:from>
      <xdr:col>0</xdr:col>
      <xdr:colOff>171450</xdr:colOff>
      <xdr:row>6</xdr:row>
      <xdr:rowOff>0</xdr:rowOff>
    </xdr:from>
    <xdr:to>
      <xdr:col>0</xdr:col>
      <xdr:colOff>681478</xdr:colOff>
      <xdr:row>9</xdr:row>
      <xdr:rowOff>180975</xdr:rowOff>
    </xdr:to>
    <xdr:pic>
      <xdr:nvPicPr>
        <xdr:cNvPr id="2" name="Рисунок 1">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71450" y="647700"/>
          <a:ext cx="510028" cy="752475"/>
        </a:xfrm>
        <a:prstGeom prst="rect">
          <a:avLst/>
        </a:prstGeom>
      </xdr:spPr>
    </xdr:pic>
    <xdr:clientData/>
  </xdr:twoCellAnchor>
  <xdr:twoCellAnchor>
    <xdr:from>
      <xdr:col>0</xdr:col>
      <xdr:colOff>142875</xdr:colOff>
      <xdr:row>13</xdr:row>
      <xdr:rowOff>9525</xdr:rowOff>
    </xdr:from>
    <xdr:to>
      <xdr:col>0</xdr:col>
      <xdr:colOff>766208</xdr:colOff>
      <xdr:row>19</xdr:row>
      <xdr:rowOff>9525</xdr:rowOff>
    </xdr:to>
    <xdr:pic>
      <xdr:nvPicPr>
        <xdr:cNvPr id="3" name="Рисунок 2">
          <a:extLst>
            <a:ext uri="{FF2B5EF4-FFF2-40B4-BE49-F238E27FC236}">
              <a16:creationId xmlns:a16="http://schemas.microsoft.com/office/drawing/2014/main" id="{00000000-0008-0000-5C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697"/>
        <a:stretch/>
      </xdr:blipFill>
      <xdr:spPr>
        <a:xfrm>
          <a:off x="142875" y="2257425"/>
          <a:ext cx="623333" cy="1143000"/>
        </a:xfrm>
        <a:prstGeom prst="rect">
          <a:avLst/>
        </a:prstGeom>
      </xdr:spPr>
    </xdr:pic>
    <xdr:clientData/>
  </xdr:twoCellAnchor>
  <xdr:twoCellAnchor>
    <xdr:from>
      <xdr:col>0</xdr:col>
      <xdr:colOff>142875</xdr:colOff>
      <xdr:row>22</xdr:row>
      <xdr:rowOff>14992</xdr:rowOff>
    </xdr:from>
    <xdr:to>
      <xdr:col>0</xdr:col>
      <xdr:colOff>685800</xdr:colOff>
      <xdr:row>25</xdr:row>
      <xdr:rowOff>168088</xdr:rowOff>
    </xdr:to>
    <xdr:pic>
      <xdr:nvPicPr>
        <xdr:cNvPr id="4" name="Рисунок 3">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2875" y="4244092"/>
          <a:ext cx="542925" cy="724596"/>
        </a:xfrm>
        <a:prstGeom prst="rect">
          <a:avLst/>
        </a:prstGeom>
      </xdr:spPr>
    </xdr:pic>
    <xdr:clientData/>
  </xdr:twoCellAnchor>
  <xdr:twoCellAnchor editAs="oneCell">
    <xdr:from>
      <xdr:col>15</xdr:col>
      <xdr:colOff>0</xdr:colOff>
      <xdr:row>25</xdr:row>
      <xdr:rowOff>0</xdr:rowOff>
    </xdr:from>
    <xdr:to>
      <xdr:col>15</xdr:col>
      <xdr:colOff>304800</xdr:colOff>
      <xdr:row>26</xdr:row>
      <xdr:rowOff>114300</xdr:rowOff>
    </xdr:to>
    <xdr:sp macro="" textlink="">
      <xdr:nvSpPr>
        <xdr:cNvPr id="6" name="AutoShape 2" descr="https://jeelex.ru/upload/adwex.minified/webp/9bf/93/9bf9ff7c7dc9c1ad0904e6a82bd2fffa.webp">
          <a:extLst>
            <a:ext uri="{FF2B5EF4-FFF2-40B4-BE49-F238E27FC236}">
              <a16:creationId xmlns:a16="http://schemas.microsoft.com/office/drawing/2014/main" id="{00000000-0008-0000-5C00-000006000000}"/>
            </a:ext>
          </a:extLst>
        </xdr:cNvPr>
        <xdr:cNvSpPr>
          <a:spLocks noChangeAspect="1" noChangeArrowheads="1"/>
        </xdr:cNvSpPr>
      </xdr:nvSpPr>
      <xdr:spPr bwMode="auto">
        <a:xfrm>
          <a:off x="12392025" y="4800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29</xdr:row>
      <xdr:rowOff>171450</xdr:rowOff>
    </xdr:from>
    <xdr:to>
      <xdr:col>0</xdr:col>
      <xdr:colOff>773875</xdr:colOff>
      <xdr:row>34</xdr:row>
      <xdr:rowOff>61590</xdr:rowOff>
    </xdr:to>
    <xdr:pic>
      <xdr:nvPicPr>
        <xdr:cNvPr id="8" name="Рисунок 7">
          <a:extLst>
            <a:ext uri="{FF2B5EF4-FFF2-40B4-BE49-F238E27FC236}">
              <a16:creationId xmlns:a16="http://schemas.microsoft.com/office/drawing/2014/main" id="{00000000-0008-0000-5C00-000008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6100" r="18799"/>
        <a:stretch/>
      </xdr:blipFill>
      <xdr:spPr>
        <a:xfrm>
          <a:off x="76200" y="6000750"/>
          <a:ext cx="697675" cy="842640"/>
        </a:xfrm>
        <a:prstGeom prst="rect">
          <a:avLst/>
        </a:prstGeom>
      </xdr:spPr>
    </xdr:pic>
    <xdr:clientData/>
  </xdr:twoCellAnchor>
  <xdr:twoCellAnchor>
    <xdr:from>
      <xdr:col>0</xdr:col>
      <xdr:colOff>38100</xdr:colOff>
      <xdr:row>38</xdr:row>
      <xdr:rowOff>28575</xdr:rowOff>
    </xdr:from>
    <xdr:to>
      <xdr:col>0</xdr:col>
      <xdr:colOff>745371</xdr:colOff>
      <xdr:row>44</xdr:row>
      <xdr:rowOff>137827</xdr:rowOff>
    </xdr:to>
    <xdr:pic>
      <xdr:nvPicPr>
        <xdr:cNvPr id="9" name="Рисунок 8">
          <a:extLst>
            <a:ext uri="{FF2B5EF4-FFF2-40B4-BE49-F238E27FC236}">
              <a16:creationId xmlns:a16="http://schemas.microsoft.com/office/drawing/2014/main" id="{00000000-0008-0000-5C00-000009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076" r="9463"/>
        <a:stretch/>
      </xdr:blipFill>
      <xdr:spPr>
        <a:xfrm>
          <a:off x="38100" y="7839075"/>
          <a:ext cx="707271" cy="1252252"/>
        </a:xfrm>
        <a:prstGeom prst="rect">
          <a:avLst/>
        </a:prstGeom>
      </xdr:spPr>
    </xdr:pic>
    <xdr:clientData/>
  </xdr:twoCellAnchor>
  <xdr:twoCellAnchor>
    <xdr:from>
      <xdr:col>0</xdr:col>
      <xdr:colOff>152400</xdr:colOff>
      <xdr:row>46</xdr:row>
      <xdr:rowOff>38100</xdr:rowOff>
    </xdr:from>
    <xdr:to>
      <xdr:col>0</xdr:col>
      <xdr:colOff>652053</xdr:colOff>
      <xdr:row>48</xdr:row>
      <xdr:rowOff>171450</xdr:rowOff>
    </xdr:to>
    <xdr:pic>
      <xdr:nvPicPr>
        <xdr:cNvPr id="10" name="Рисунок 9">
          <a:extLst>
            <a:ext uri="{FF2B5EF4-FFF2-40B4-BE49-F238E27FC236}">
              <a16:creationId xmlns:a16="http://schemas.microsoft.com/office/drawing/2014/main" id="{00000000-0008-0000-5C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2400" y="9372600"/>
          <a:ext cx="499653" cy="742950"/>
        </a:xfrm>
        <a:prstGeom prst="rect">
          <a:avLst/>
        </a:prstGeom>
      </xdr:spPr>
    </xdr:pic>
    <xdr:clientData/>
  </xdr:twoCellAnchor>
  <xdr:twoCellAnchor>
    <xdr:from>
      <xdr:col>0</xdr:col>
      <xdr:colOff>47625</xdr:colOff>
      <xdr:row>51</xdr:row>
      <xdr:rowOff>419099</xdr:rowOff>
    </xdr:from>
    <xdr:to>
      <xdr:col>0</xdr:col>
      <xdr:colOff>773206</xdr:colOff>
      <xdr:row>57</xdr:row>
      <xdr:rowOff>183214</xdr:rowOff>
    </xdr:to>
    <xdr:pic>
      <xdr:nvPicPr>
        <xdr:cNvPr id="11" name="Рисунок 10">
          <a:extLst>
            <a:ext uri="{FF2B5EF4-FFF2-40B4-BE49-F238E27FC236}">
              <a16:creationId xmlns:a16="http://schemas.microsoft.com/office/drawing/2014/main" id="{00000000-0008-0000-5C00-00000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7625" y="11703423"/>
          <a:ext cx="725581" cy="1176056"/>
        </a:xfrm>
        <a:prstGeom prst="rect">
          <a:avLst/>
        </a:prstGeom>
      </xdr:spPr>
    </xdr:pic>
    <xdr:clientData/>
  </xdr:twoCellAnchor>
  <xdr:twoCellAnchor>
    <xdr:from>
      <xdr:col>0</xdr:col>
      <xdr:colOff>180976</xdr:colOff>
      <xdr:row>59</xdr:row>
      <xdr:rowOff>409575</xdr:rowOff>
    </xdr:from>
    <xdr:to>
      <xdr:col>0</xdr:col>
      <xdr:colOff>699863</xdr:colOff>
      <xdr:row>63</xdr:row>
      <xdr:rowOff>144909</xdr:rowOff>
    </xdr:to>
    <xdr:pic>
      <xdr:nvPicPr>
        <xdr:cNvPr id="12" name="Рисунок 11">
          <a:extLst>
            <a:ext uri="{FF2B5EF4-FFF2-40B4-BE49-F238E27FC236}">
              <a16:creationId xmlns:a16="http://schemas.microsoft.com/office/drawing/2014/main" id="{00000000-0008-0000-5C00-00000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80976" y="12715875"/>
          <a:ext cx="518887" cy="764034"/>
        </a:xfrm>
        <a:prstGeom prst="rect">
          <a:avLst/>
        </a:prstGeom>
      </xdr:spPr>
    </xdr:pic>
    <xdr:clientData/>
  </xdr:twoCellAnchor>
  <xdr:twoCellAnchor>
    <xdr:from>
      <xdr:col>0</xdr:col>
      <xdr:colOff>219076</xdr:colOff>
      <xdr:row>64</xdr:row>
      <xdr:rowOff>9525</xdr:rowOff>
    </xdr:from>
    <xdr:to>
      <xdr:col>0</xdr:col>
      <xdr:colOff>714375</xdr:colOff>
      <xdr:row>67</xdr:row>
      <xdr:rowOff>180974</xdr:rowOff>
    </xdr:to>
    <xdr:pic>
      <xdr:nvPicPr>
        <xdr:cNvPr id="13" name="Рисунок 12">
          <a:extLst>
            <a:ext uri="{FF2B5EF4-FFF2-40B4-BE49-F238E27FC236}">
              <a16:creationId xmlns:a16="http://schemas.microsoft.com/office/drawing/2014/main" id="{00000000-0008-0000-5C00-00000D000000}"/>
            </a:ext>
          </a:extLst>
        </xdr:cNvPr>
        <xdr:cNvPicPr>
          <a:picLocks noChangeAspect="1"/>
        </xdr:cNvPicPr>
      </xdr:nvPicPr>
      <xdr:blipFill>
        <a:blip xmlns:r="http://schemas.openxmlformats.org/officeDocument/2006/relationships" r:embed="rId9" cstate="print"/>
        <a:stretch>
          <a:fillRect/>
        </a:stretch>
      </xdr:blipFill>
      <xdr:spPr>
        <a:xfrm>
          <a:off x="219076" y="13535025"/>
          <a:ext cx="495299" cy="742949"/>
        </a:xfrm>
        <a:prstGeom prst="rect">
          <a:avLst/>
        </a:prstGeom>
      </xdr:spPr>
    </xdr:pic>
    <xdr:clientData/>
  </xdr:twoCellAnchor>
  <xdr:twoCellAnchor>
    <xdr:from>
      <xdr:col>0</xdr:col>
      <xdr:colOff>28575</xdr:colOff>
      <xdr:row>1</xdr:row>
      <xdr:rowOff>0</xdr:rowOff>
    </xdr:from>
    <xdr:to>
      <xdr:col>2</xdr:col>
      <xdr:colOff>277542</xdr:colOff>
      <xdr:row>2</xdr:row>
      <xdr:rowOff>47625</xdr:rowOff>
    </xdr:to>
    <xdr:sp macro="" textlink="">
      <xdr:nvSpPr>
        <xdr:cNvPr id="14" name="Скругленный прямоугольник 13">
          <a:hlinkClick xmlns:r="http://schemas.openxmlformats.org/officeDocument/2006/relationships" r:id="rId10"/>
          <a:extLst>
            <a:ext uri="{FF2B5EF4-FFF2-40B4-BE49-F238E27FC236}">
              <a16:creationId xmlns:a16="http://schemas.microsoft.com/office/drawing/2014/main" id="{00000000-0008-0000-5C00-00000E000000}"/>
            </a:ext>
          </a:extLst>
        </xdr:cNvPr>
        <xdr:cNvSpPr/>
      </xdr:nvSpPr>
      <xdr:spPr>
        <a:xfrm>
          <a:off x="28575" y="190500"/>
          <a:ext cx="149674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112059</xdr:colOff>
      <xdr:row>71</xdr:row>
      <xdr:rowOff>56031</xdr:rowOff>
    </xdr:from>
    <xdr:to>
      <xdr:col>0</xdr:col>
      <xdr:colOff>801837</xdr:colOff>
      <xdr:row>74</xdr:row>
      <xdr:rowOff>168090</xdr:rowOff>
    </xdr:to>
    <xdr:pic>
      <xdr:nvPicPr>
        <xdr:cNvPr id="15" name="Рисунок 14">
          <a:extLst>
            <a:ext uri="{FF2B5EF4-FFF2-40B4-BE49-F238E27FC236}">
              <a16:creationId xmlns:a16="http://schemas.microsoft.com/office/drawing/2014/main" id="{00000000-0008-0000-5C00-00000F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059" r="19971"/>
        <a:stretch/>
      </xdr:blipFill>
      <xdr:spPr>
        <a:xfrm>
          <a:off x="112059" y="15957178"/>
          <a:ext cx="689778" cy="795618"/>
        </a:xfrm>
        <a:prstGeom prst="rect">
          <a:avLst/>
        </a:prstGeom>
      </xdr:spPr>
    </xdr:pic>
    <xdr:clientData/>
  </xdr:twoCellAnchor>
  <xdr:twoCellAnchor editAs="oneCell">
    <xdr:from>
      <xdr:col>0</xdr:col>
      <xdr:colOff>33619</xdr:colOff>
      <xdr:row>80</xdr:row>
      <xdr:rowOff>4695</xdr:rowOff>
    </xdr:from>
    <xdr:to>
      <xdr:col>0</xdr:col>
      <xdr:colOff>840443</xdr:colOff>
      <xdr:row>81</xdr:row>
      <xdr:rowOff>12038</xdr:rowOff>
    </xdr:to>
    <xdr:pic>
      <xdr:nvPicPr>
        <xdr:cNvPr id="16" name="Рисунок 15">
          <a:extLst>
            <a:ext uri="{FF2B5EF4-FFF2-40B4-BE49-F238E27FC236}">
              <a16:creationId xmlns:a16="http://schemas.microsoft.com/office/drawing/2014/main" id="{00000000-0008-0000-5C00-00001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3619" y="17138489"/>
          <a:ext cx="806824" cy="534019"/>
        </a:xfrm>
        <a:prstGeom prst="rect">
          <a:avLst/>
        </a:prstGeom>
      </xdr:spPr>
    </xdr:pic>
    <xdr:clientData/>
  </xdr:twoCellAnchor>
  <xdr:twoCellAnchor editAs="oneCell">
    <xdr:from>
      <xdr:col>0</xdr:col>
      <xdr:colOff>44824</xdr:colOff>
      <xdr:row>76</xdr:row>
      <xdr:rowOff>44823</xdr:rowOff>
    </xdr:from>
    <xdr:to>
      <xdr:col>0</xdr:col>
      <xdr:colOff>831026</xdr:colOff>
      <xdr:row>80</xdr:row>
      <xdr:rowOff>19976</xdr:rowOff>
    </xdr:to>
    <xdr:pic>
      <xdr:nvPicPr>
        <xdr:cNvPr id="18" name="Рисунок 17">
          <a:extLst>
            <a:ext uri="{FF2B5EF4-FFF2-40B4-BE49-F238E27FC236}">
              <a16:creationId xmlns:a16="http://schemas.microsoft.com/office/drawing/2014/main" id="{00000000-0008-0000-5C00-00001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824" y="17088970"/>
          <a:ext cx="786202" cy="838006"/>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xdr:from>
      <xdr:col>0</xdr:col>
      <xdr:colOff>28576</xdr:colOff>
      <xdr:row>1</xdr:row>
      <xdr:rowOff>0</xdr:rowOff>
    </xdr:from>
    <xdr:to>
      <xdr:col>1</xdr:col>
      <xdr:colOff>1123951</xdr:colOff>
      <xdr:row>1</xdr:row>
      <xdr:rowOff>180975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D00-000002000000}"/>
            </a:ext>
          </a:extLst>
        </xdr:cNvPr>
        <xdr:cNvSpPr/>
      </xdr:nvSpPr>
      <xdr:spPr>
        <a:xfrm>
          <a:off x="28576" y="161925"/>
          <a:ext cx="1828800" cy="1809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562732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E00-000002000000}"/>
            </a:ext>
          </a:extLst>
        </xdr:cNvPr>
        <xdr:cNvSpPr/>
      </xdr:nvSpPr>
      <xdr:spPr>
        <a:xfrm>
          <a:off x="0" y="190500"/>
          <a:ext cx="150402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114633</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5F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586972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0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6.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1489084</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1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1489084</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200-000002000000}"/>
            </a:ext>
          </a:extLst>
        </xdr:cNvPr>
        <xdr:cNvSpPr/>
      </xdr:nvSpPr>
      <xdr:spPr>
        <a:xfrm>
          <a:off x="0" y="304800"/>
          <a:ext cx="1489084"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8.xml><?xml version="1.0" encoding="utf-8"?>
<xdr:wsDr xmlns:xdr="http://schemas.openxmlformats.org/drawingml/2006/spreadsheetDrawing" xmlns:a="http://schemas.openxmlformats.org/drawingml/2006/main">
  <xdr:twoCellAnchor>
    <xdr:from>
      <xdr:col>0</xdr:col>
      <xdr:colOff>0</xdr:colOff>
      <xdr:row>1</xdr:row>
      <xdr:rowOff>19050</xdr:rowOff>
    </xdr:from>
    <xdr:to>
      <xdr:col>0</xdr:col>
      <xdr:colOff>1489084</xdr:colOff>
      <xdr:row>1</xdr:row>
      <xdr:rowOff>276225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300-000002000000}"/>
            </a:ext>
          </a:extLst>
        </xdr:cNvPr>
        <xdr:cNvSpPr/>
      </xdr:nvSpPr>
      <xdr:spPr>
        <a:xfrm>
          <a:off x="0" y="381000"/>
          <a:ext cx="1489084" cy="2571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9.xml><?xml version="1.0" encoding="utf-8"?>
<xdr:wsDr xmlns:xdr="http://schemas.openxmlformats.org/drawingml/2006/spreadsheetDrawing" xmlns:a="http://schemas.openxmlformats.org/drawingml/2006/main">
  <xdr:twoCellAnchor>
    <xdr:from>
      <xdr:col>0</xdr:col>
      <xdr:colOff>0</xdr:colOff>
      <xdr:row>1</xdr:row>
      <xdr:rowOff>28575</xdr:rowOff>
    </xdr:from>
    <xdr:to>
      <xdr:col>1</xdr:col>
      <xdr:colOff>3184</xdr:colOff>
      <xdr:row>2</xdr:row>
      <xdr:rowOff>38100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400-000002000000}"/>
            </a:ext>
          </a:extLst>
        </xdr:cNvPr>
        <xdr:cNvSpPr/>
      </xdr:nvSpPr>
      <xdr:spPr>
        <a:xfrm>
          <a:off x="0" y="409575"/>
          <a:ext cx="1250959" cy="2190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500-000002000000}"/>
            </a:ext>
          </a:extLst>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600-000002000000}"/>
            </a:ext>
          </a:extLst>
        </xdr:cNvPr>
        <xdr:cNvSpPr/>
      </xdr:nvSpPr>
      <xdr:spPr>
        <a:xfrm>
          <a:off x="0" y="200025"/>
          <a:ext cx="201727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6600-000003000000}"/>
            </a:ext>
          </a:extLst>
        </xdr:cNvPr>
        <xdr:cNvSpPr/>
      </xdr:nvSpPr>
      <xdr:spPr>
        <a:xfrm>
          <a:off x="0" y="200025"/>
          <a:ext cx="201727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700-000002000000}"/>
            </a:ext>
          </a:extLst>
        </xdr:cNvPr>
        <xdr:cNvSpPr/>
      </xdr:nvSpPr>
      <xdr:spPr>
        <a:xfrm>
          <a:off x="0" y="228600"/>
          <a:ext cx="11887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800-000002000000}"/>
            </a:ext>
          </a:extLst>
        </xdr:cNvPr>
        <xdr:cNvSpPr/>
      </xdr:nvSpPr>
      <xdr:spPr>
        <a:xfrm>
          <a:off x="0" y="238125"/>
          <a:ext cx="128587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900-000002000000}"/>
            </a:ext>
          </a:extLst>
        </xdr:cNvPr>
        <xdr:cNvSpPr/>
      </xdr:nvSpPr>
      <xdr:spPr>
        <a:xfrm>
          <a:off x="0" y="333375"/>
          <a:ext cx="15811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470646</xdr:colOff>
      <xdr:row>2</xdr:row>
      <xdr:rowOff>168088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A00-000002000000}"/>
            </a:ext>
          </a:extLst>
        </xdr:cNvPr>
        <xdr:cNvSpPr/>
      </xdr:nvSpPr>
      <xdr:spPr>
        <a:xfrm>
          <a:off x="0" y="190500"/>
          <a:ext cx="1983440" cy="358588"/>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438106</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B00-000002000000}"/>
            </a:ext>
          </a:extLst>
        </xdr:cNvPr>
        <xdr:cNvSpPr/>
      </xdr:nvSpPr>
      <xdr:spPr>
        <a:xfrm>
          <a:off x="0" y="190500"/>
          <a:ext cx="154300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8</xdr:col>
      <xdr:colOff>38100</xdr:colOff>
      <xdr:row>12</xdr:row>
      <xdr:rowOff>41910</xdr:rowOff>
    </xdr:from>
    <xdr:to>
      <xdr:col>8</xdr:col>
      <xdr:colOff>38100</xdr:colOff>
      <xdr:row>16</xdr:row>
      <xdr:rowOff>72390</xdr:rowOff>
    </xdr:to>
    <xdr:pic>
      <xdr:nvPicPr>
        <xdr:cNvPr id="3" name="Picture 7" descr="GM 0012 COBRA MAKAS">
          <a:extLst>
            <a:ext uri="{FF2B5EF4-FFF2-40B4-BE49-F238E27FC236}">
              <a16:creationId xmlns:a16="http://schemas.microsoft.com/office/drawing/2014/main" id="{00000000-0008-0000-6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838950" y="3423285"/>
          <a:ext cx="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1480321</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6C00-000003000000}"/>
            </a:ext>
          </a:extLst>
        </xdr:cNvPr>
        <xdr:cNvSpPr/>
      </xdr:nvSpPr>
      <xdr:spPr>
        <a:xfrm>
          <a:off x="0" y="304800"/>
          <a:ext cx="148032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D00-000002000000}"/>
            </a:ext>
          </a:extLst>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0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E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1200"/>
            </a:lnSpc>
          </a:pPr>
          <a:r>
            <a:rPr lang="ru-RU" sz="1100" b="1"/>
            <a:t>К оглавлению</a:t>
          </a:r>
        </a:p>
        <a:p>
          <a:pPr algn="ctr">
            <a:lnSpc>
              <a:spcPts val="1100"/>
            </a:lnSpc>
          </a:pPr>
          <a:endParaRPr lang="ru-RU" sz="1100" b="1" baseline="0"/>
        </a:p>
        <a:p>
          <a:pPr algn="ctr">
            <a:lnSpc>
              <a:spcPts val="1100"/>
            </a:lnSpc>
          </a:pP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5" name="Скругленный прямоугольник 4">
          <a:hlinkClick xmlns:r="http://schemas.openxmlformats.org/officeDocument/2006/relationships" r:id="rId1"/>
          <a:extLst>
            <a:ext uri="{FF2B5EF4-FFF2-40B4-BE49-F238E27FC236}">
              <a16:creationId xmlns:a16="http://schemas.microsoft.com/office/drawing/2014/main" id="{00000000-0008-0000-6E00-000005000000}"/>
            </a:ext>
          </a:extLst>
        </xdr:cNvPr>
        <xdr:cNvSpPr/>
      </xdr:nvSpPr>
      <xdr:spPr>
        <a:xfrm>
          <a:off x="0" y="304800"/>
          <a:ext cx="14192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1200"/>
            </a:lnSpc>
          </a:pPr>
          <a:r>
            <a:rPr lang="ru-RU" sz="1100" b="1"/>
            <a:t>К оглавлению</a:t>
          </a:r>
        </a:p>
        <a:p>
          <a:pPr algn="ctr">
            <a:lnSpc>
              <a:spcPts val="1100"/>
            </a:lnSpc>
          </a:pPr>
          <a:endParaRPr lang="ru-RU" sz="1100" b="1" baseline="0"/>
        </a:p>
        <a:p>
          <a:pPr algn="ctr">
            <a:lnSpc>
              <a:spcPts val="1100"/>
            </a:lnSpc>
          </a:pP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6" name="Скругленный прямоугольник 5">
          <a:hlinkClick xmlns:r="http://schemas.openxmlformats.org/officeDocument/2006/relationships" r:id="rId1"/>
          <a:extLst>
            <a:ext uri="{FF2B5EF4-FFF2-40B4-BE49-F238E27FC236}">
              <a16:creationId xmlns:a16="http://schemas.microsoft.com/office/drawing/2014/main" id="{00000000-0008-0000-6E00-000006000000}"/>
            </a:ext>
          </a:extLst>
        </xdr:cNvPr>
        <xdr:cNvSpPr/>
      </xdr:nvSpPr>
      <xdr:spPr>
        <a:xfrm>
          <a:off x="0" y="304800"/>
          <a:ext cx="14192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1200"/>
            </a:lnSpc>
          </a:pPr>
          <a:r>
            <a:rPr lang="ru-RU" sz="1100" b="1"/>
            <a:t>К оглавлению</a:t>
          </a:r>
        </a:p>
        <a:p>
          <a:pPr algn="ctr">
            <a:lnSpc>
              <a:spcPts val="1100"/>
            </a:lnSpc>
          </a:pPr>
          <a:endParaRPr lang="ru-RU" sz="1100" b="1" baseline="0"/>
        </a:p>
        <a:p>
          <a:pPr algn="ctr">
            <a:lnSpc>
              <a:spcPts val="1100"/>
            </a:lnSpc>
          </a:pPr>
          <a:endParaRPr lang="ru-RU" sz="1100" b="1"/>
        </a:p>
      </xdr:txBody>
    </xdr:sp>
    <xdr:clientData/>
  </xdr:twoCellAnchor>
</xdr:wsDr>
</file>

<file path=xl/drawings/drawing11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9858</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6F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0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1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3.xml><?xml version="1.0" encoding="utf-8"?>
<xdr:wsDr xmlns:xdr="http://schemas.openxmlformats.org/drawingml/2006/spreadsheetDrawing" xmlns:a="http://schemas.openxmlformats.org/drawingml/2006/main">
  <xdr:twoCellAnchor>
    <xdr:from>
      <xdr:col>0</xdr:col>
      <xdr:colOff>0</xdr:colOff>
      <xdr:row>1</xdr:row>
      <xdr:rowOff>47625</xdr:rowOff>
    </xdr:from>
    <xdr:to>
      <xdr:col>1</xdr:col>
      <xdr:colOff>665129</xdr:colOff>
      <xdr:row>2</xdr:row>
      <xdr:rowOff>87814</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200-000002000000}"/>
            </a:ext>
          </a:extLst>
        </xdr:cNvPr>
        <xdr:cNvSpPr/>
      </xdr:nvSpPr>
      <xdr:spPr>
        <a:xfrm>
          <a:off x="0" y="352425"/>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300-000002000000}"/>
            </a:ext>
          </a:extLst>
        </xdr:cNvPr>
        <xdr:cNvSpPr/>
      </xdr:nvSpPr>
      <xdr:spPr>
        <a:xfrm>
          <a:off x="0" y="200025"/>
          <a:ext cx="128587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300-000003000000}"/>
            </a:ext>
          </a:extLst>
        </xdr:cNvPr>
        <xdr:cNvSpPr/>
      </xdr:nvSpPr>
      <xdr:spPr>
        <a:xfrm>
          <a:off x="0" y="200025"/>
          <a:ext cx="128587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133350</xdr:colOff>
      <xdr:row>6</xdr:row>
      <xdr:rowOff>76200</xdr:rowOff>
    </xdr:from>
    <xdr:to>
      <xdr:col>0</xdr:col>
      <xdr:colOff>1266825</xdr:colOff>
      <xdr:row>9</xdr:row>
      <xdr:rowOff>161925</xdr:rowOff>
    </xdr:to>
    <xdr:pic>
      <xdr:nvPicPr>
        <xdr:cNvPr id="4" name="Picture 122">
          <a:extLst>
            <a:ext uri="{FF2B5EF4-FFF2-40B4-BE49-F238E27FC236}">
              <a16:creationId xmlns:a16="http://schemas.microsoft.com/office/drawing/2014/main" id="{00000000-0008-0000-7300-000004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33350" y="1419225"/>
          <a:ext cx="1133475" cy="657225"/>
        </a:xfrm>
        <a:prstGeom prst="rect">
          <a:avLst/>
        </a:prstGeom>
        <a:noFill/>
        <a:ln w="9525">
          <a:noFill/>
          <a:miter lim="800000"/>
          <a:headEnd/>
          <a:tailEnd/>
        </a:ln>
      </xdr:spPr>
    </xdr:pic>
    <xdr:clientData/>
  </xdr:twoCellAnchor>
  <xdr:twoCellAnchor editAs="oneCell">
    <xdr:from>
      <xdr:col>0</xdr:col>
      <xdr:colOff>123825</xdr:colOff>
      <xdr:row>11</xdr:row>
      <xdr:rowOff>38100</xdr:rowOff>
    </xdr:from>
    <xdr:to>
      <xdr:col>0</xdr:col>
      <xdr:colOff>1304925</xdr:colOff>
      <xdr:row>14</xdr:row>
      <xdr:rowOff>152400</xdr:rowOff>
    </xdr:to>
    <xdr:pic>
      <xdr:nvPicPr>
        <xdr:cNvPr id="5" name="Picture 124">
          <a:extLst>
            <a:ext uri="{FF2B5EF4-FFF2-40B4-BE49-F238E27FC236}">
              <a16:creationId xmlns:a16="http://schemas.microsoft.com/office/drawing/2014/main" id="{00000000-0008-0000-7300-000005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23825" y="2143125"/>
          <a:ext cx="1181100" cy="685800"/>
        </a:xfrm>
        <a:prstGeom prst="rect">
          <a:avLst/>
        </a:prstGeom>
        <a:noFill/>
        <a:ln w="9525">
          <a:noFill/>
          <a:miter lim="800000"/>
          <a:headEnd/>
          <a:tailEnd/>
        </a:ln>
      </xdr:spPr>
    </xdr:pic>
    <xdr:clientData/>
  </xdr:twoCellAnchor>
  <xdr:twoCellAnchor editAs="oneCell">
    <xdr:from>
      <xdr:col>0</xdr:col>
      <xdr:colOff>123825</xdr:colOff>
      <xdr:row>16</xdr:row>
      <xdr:rowOff>38100</xdr:rowOff>
    </xdr:from>
    <xdr:to>
      <xdr:col>0</xdr:col>
      <xdr:colOff>1228725</xdr:colOff>
      <xdr:row>19</xdr:row>
      <xdr:rowOff>152400</xdr:rowOff>
    </xdr:to>
    <xdr:pic>
      <xdr:nvPicPr>
        <xdr:cNvPr id="6" name="Picture 126">
          <a:extLst>
            <a:ext uri="{FF2B5EF4-FFF2-40B4-BE49-F238E27FC236}">
              <a16:creationId xmlns:a16="http://schemas.microsoft.com/office/drawing/2014/main" id="{00000000-0008-0000-7300-000006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23825" y="2905125"/>
          <a:ext cx="1104900" cy="685800"/>
        </a:xfrm>
        <a:prstGeom prst="rect">
          <a:avLst/>
        </a:prstGeom>
        <a:noFill/>
        <a:ln w="9525">
          <a:noFill/>
          <a:miter lim="800000"/>
          <a:headEnd/>
          <a:tailEnd/>
        </a:ln>
      </xdr:spPr>
    </xdr:pic>
    <xdr:clientData/>
  </xdr:twoCellAnchor>
  <xdr:twoCellAnchor editAs="oneCell">
    <xdr:from>
      <xdr:col>0</xdr:col>
      <xdr:colOff>161925</xdr:colOff>
      <xdr:row>22</xdr:row>
      <xdr:rowOff>66675</xdr:rowOff>
    </xdr:from>
    <xdr:to>
      <xdr:col>0</xdr:col>
      <xdr:colOff>1266825</xdr:colOff>
      <xdr:row>25</xdr:row>
      <xdr:rowOff>142875</xdr:rowOff>
    </xdr:to>
    <xdr:pic>
      <xdr:nvPicPr>
        <xdr:cNvPr id="7" name="Picture 128">
          <a:extLst>
            <a:ext uri="{FF2B5EF4-FFF2-40B4-BE49-F238E27FC236}">
              <a16:creationId xmlns:a16="http://schemas.microsoft.com/office/drawing/2014/main" id="{00000000-0008-0000-7300-000007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61925" y="3886200"/>
          <a:ext cx="1104900" cy="647700"/>
        </a:xfrm>
        <a:prstGeom prst="rect">
          <a:avLst/>
        </a:prstGeom>
        <a:noFill/>
        <a:ln w="9525">
          <a:noFill/>
          <a:miter lim="800000"/>
          <a:headEnd/>
          <a:tailEnd/>
        </a:ln>
      </xdr:spPr>
    </xdr:pic>
    <xdr:clientData/>
  </xdr:twoCellAnchor>
  <xdr:twoCellAnchor editAs="oneCell">
    <xdr:from>
      <xdr:col>0</xdr:col>
      <xdr:colOff>85725</xdr:colOff>
      <xdr:row>26</xdr:row>
      <xdr:rowOff>47625</xdr:rowOff>
    </xdr:from>
    <xdr:to>
      <xdr:col>0</xdr:col>
      <xdr:colOff>1285875</xdr:colOff>
      <xdr:row>29</xdr:row>
      <xdr:rowOff>161925</xdr:rowOff>
    </xdr:to>
    <xdr:pic>
      <xdr:nvPicPr>
        <xdr:cNvPr id="8" name="Picture 124">
          <a:extLst>
            <a:ext uri="{FF2B5EF4-FFF2-40B4-BE49-F238E27FC236}">
              <a16:creationId xmlns:a16="http://schemas.microsoft.com/office/drawing/2014/main" id="{00000000-0008-0000-7300-000008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5725" y="4629150"/>
          <a:ext cx="1200150" cy="685800"/>
        </a:xfrm>
        <a:prstGeom prst="rect">
          <a:avLst/>
        </a:prstGeom>
        <a:noFill/>
        <a:ln w="9525">
          <a:noFill/>
          <a:miter lim="800000"/>
          <a:headEnd/>
          <a:tailEnd/>
        </a:ln>
      </xdr:spPr>
    </xdr:pic>
    <xdr:clientData/>
  </xdr:twoCellAnchor>
  <xdr:twoCellAnchor editAs="oneCell">
    <xdr:from>
      <xdr:col>0</xdr:col>
      <xdr:colOff>171450</xdr:colOff>
      <xdr:row>30</xdr:row>
      <xdr:rowOff>57150</xdr:rowOff>
    </xdr:from>
    <xdr:to>
      <xdr:col>0</xdr:col>
      <xdr:colOff>1295400</xdr:colOff>
      <xdr:row>33</xdr:row>
      <xdr:rowOff>171450</xdr:rowOff>
    </xdr:to>
    <xdr:pic>
      <xdr:nvPicPr>
        <xdr:cNvPr id="9" name="Picture 126">
          <a:extLst>
            <a:ext uri="{FF2B5EF4-FFF2-40B4-BE49-F238E27FC236}">
              <a16:creationId xmlns:a16="http://schemas.microsoft.com/office/drawing/2014/main" id="{00000000-0008-0000-7300-000009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71450" y="5400675"/>
          <a:ext cx="1123950" cy="685800"/>
        </a:xfrm>
        <a:prstGeom prst="rect">
          <a:avLst/>
        </a:prstGeom>
        <a:noFill/>
        <a:ln w="9525">
          <a:noFill/>
          <a:miter lim="800000"/>
          <a:headEnd/>
          <a:tailEnd/>
        </a:ln>
      </xdr:spPr>
    </xdr:pic>
    <xdr:clientData/>
  </xdr:twoCellAnchor>
  <xdr:twoCellAnchor editAs="oneCell">
    <xdr:from>
      <xdr:col>0</xdr:col>
      <xdr:colOff>228600</xdr:colOff>
      <xdr:row>37</xdr:row>
      <xdr:rowOff>95249</xdr:rowOff>
    </xdr:from>
    <xdr:to>
      <xdr:col>0</xdr:col>
      <xdr:colOff>1219200</xdr:colOff>
      <xdr:row>37</xdr:row>
      <xdr:rowOff>676275</xdr:rowOff>
    </xdr:to>
    <xdr:pic>
      <xdr:nvPicPr>
        <xdr:cNvPr id="10" name="Picture 130">
          <a:extLst>
            <a:ext uri="{FF2B5EF4-FFF2-40B4-BE49-F238E27FC236}">
              <a16:creationId xmlns:a16="http://schemas.microsoft.com/office/drawing/2014/main" id="{00000000-0008-0000-7300-00000A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228600" y="6962774"/>
          <a:ext cx="990600" cy="581026"/>
        </a:xfrm>
        <a:prstGeom prst="rect">
          <a:avLst/>
        </a:prstGeom>
        <a:noFill/>
        <a:ln w="9525">
          <a:noFill/>
          <a:miter lim="800000"/>
          <a:headEnd/>
          <a:tailEnd/>
        </a:ln>
      </xdr:spPr>
    </xdr:pic>
    <xdr:clientData/>
  </xdr:twoCellAnchor>
  <xdr:twoCellAnchor editAs="oneCell">
    <xdr:from>
      <xdr:col>0</xdr:col>
      <xdr:colOff>314325</xdr:colOff>
      <xdr:row>38</xdr:row>
      <xdr:rowOff>95250</xdr:rowOff>
    </xdr:from>
    <xdr:to>
      <xdr:col>0</xdr:col>
      <xdr:colOff>1123950</xdr:colOff>
      <xdr:row>38</xdr:row>
      <xdr:rowOff>685800</xdr:rowOff>
    </xdr:to>
    <xdr:pic>
      <xdr:nvPicPr>
        <xdr:cNvPr id="11" name="Picture 141">
          <a:extLst>
            <a:ext uri="{FF2B5EF4-FFF2-40B4-BE49-F238E27FC236}">
              <a16:creationId xmlns:a16="http://schemas.microsoft.com/office/drawing/2014/main" id="{00000000-0008-0000-7300-00000B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314325" y="7791450"/>
          <a:ext cx="809625" cy="590550"/>
        </a:xfrm>
        <a:prstGeom prst="rect">
          <a:avLst/>
        </a:prstGeom>
        <a:noFill/>
        <a:ln w="9525">
          <a:noFill/>
          <a:miter lim="800000"/>
          <a:headEnd/>
          <a:tailEnd/>
        </a:ln>
      </xdr:spPr>
    </xdr:pic>
    <xdr:clientData/>
  </xdr:twoCellAnchor>
  <xdr:twoCellAnchor editAs="oneCell">
    <xdr:from>
      <xdr:col>0</xdr:col>
      <xdr:colOff>342900</xdr:colOff>
      <xdr:row>39</xdr:row>
      <xdr:rowOff>76200</xdr:rowOff>
    </xdr:from>
    <xdr:to>
      <xdr:col>0</xdr:col>
      <xdr:colOff>1057275</xdr:colOff>
      <xdr:row>39</xdr:row>
      <xdr:rowOff>704850</xdr:rowOff>
    </xdr:to>
    <xdr:pic>
      <xdr:nvPicPr>
        <xdr:cNvPr id="12" name="Picture 143">
          <a:extLst>
            <a:ext uri="{FF2B5EF4-FFF2-40B4-BE49-F238E27FC236}">
              <a16:creationId xmlns:a16="http://schemas.microsoft.com/office/drawing/2014/main" id="{00000000-0008-0000-7300-00000C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342900" y="8601075"/>
          <a:ext cx="714375" cy="628650"/>
        </a:xfrm>
        <a:prstGeom prst="rect">
          <a:avLst/>
        </a:prstGeom>
        <a:noFill/>
        <a:ln w="9525">
          <a:noFill/>
          <a:miter lim="800000"/>
          <a:headEnd/>
          <a:tailEnd/>
        </a:ln>
      </xdr:spPr>
    </xdr:pic>
    <xdr:clientData/>
  </xdr:twoCellAnchor>
  <xdr:twoCellAnchor editAs="oneCell">
    <xdr:from>
      <xdr:col>0</xdr:col>
      <xdr:colOff>266700</xdr:colOff>
      <xdr:row>40</xdr:row>
      <xdr:rowOff>64409</xdr:rowOff>
    </xdr:from>
    <xdr:to>
      <xdr:col>0</xdr:col>
      <xdr:colOff>1038225</xdr:colOff>
      <xdr:row>40</xdr:row>
      <xdr:rowOff>733424</xdr:rowOff>
    </xdr:to>
    <xdr:pic>
      <xdr:nvPicPr>
        <xdr:cNvPr id="14" name="Рисунок 13">
          <a:extLst>
            <a:ext uri="{FF2B5EF4-FFF2-40B4-BE49-F238E27FC236}">
              <a16:creationId xmlns:a16="http://schemas.microsoft.com/office/drawing/2014/main" id="{00000000-0008-0000-7300-00000E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6700" y="9798959"/>
          <a:ext cx="771525" cy="66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433812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400-000002000000}"/>
            </a:ext>
          </a:extLst>
        </xdr:cNvPr>
        <xdr:cNvSpPr/>
      </xdr:nvSpPr>
      <xdr:spPr>
        <a:xfrm>
          <a:off x="0" y="238125"/>
          <a:ext cx="21483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4872</xdr:colOff>
      <xdr:row>9</xdr:row>
      <xdr:rowOff>0</xdr:rowOff>
    </xdr:from>
    <xdr:to>
      <xdr:col>0</xdr:col>
      <xdr:colOff>1714499</xdr:colOff>
      <xdr:row>16</xdr:row>
      <xdr:rowOff>0</xdr:rowOff>
    </xdr:to>
    <xdr:pic>
      <xdr:nvPicPr>
        <xdr:cNvPr id="3" name="Рисунок 2">
          <a:extLst>
            <a:ext uri="{FF2B5EF4-FFF2-40B4-BE49-F238E27FC236}">
              <a16:creationId xmlns:a16="http://schemas.microsoft.com/office/drawing/2014/main" id="{00000000-0008-0000-74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872" y="3181350"/>
          <a:ext cx="1709627" cy="1333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xdr:row>
      <xdr:rowOff>11854</xdr:rowOff>
    </xdr:from>
    <xdr:to>
      <xdr:col>1</xdr:col>
      <xdr:colOff>0</xdr:colOff>
      <xdr:row>24</xdr:row>
      <xdr:rowOff>0</xdr:rowOff>
    </xdr:to>
    <xdr:pic>
      <xdr:nvPicPr>
        <xdr:cNvPr id="4" name="Рисунок 3">
          <a:extLst>
            <a:ext uri="{FF2B5EF4-FFF2-40B4-BE49-F238E27FC236}">
              <a16:creationId xmlns:a16="http://schemas.microsoft.com/office/drawing/2014/main" id="{00000000-0008-0000-74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4717204"/>
          <a:ext cx="1714500" cy="1323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25</xdr:row>
      <xdr:rowOff>5953</xdr:rowOff>
    </xdr:from>
    <xdr:to>
      <xdr:col>1</xdr:col>
      <xdr:colOff>1</xdr:colOff>
      <xdr:row>32</xdr:row>
      <xdr:rowOff>0</xdr:rowOff>
    </xdr:to>
    <xdr:pic>
      <xdr:nvPicPr>
        <xdr:cNvPr id="5" name="Рисунок 4">
          <a:extLst>
            <a:ext uri="{FF2B5EF4-FFF2-40B4-BE49-F238E27FC236}">
              <a16:creationId xmlns:a16="http://schemas.microsoft.com/office/drawing/2014/main" id="{00000000-0008-0000-74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 y="6235303"/>
          <a:ext cx="17145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33</xdr:row>
      <xdr:rowOff>8283</xdr:rowOff>
    </xdr:from>
    <xdr:to>
      <xdr:col>1</xdr:col>
      <xdr:colOff>5953</xdr:colOff>
      <xdr:row>40</xdr:row>
      <xdr:rowOff>14236</xdr:rowOff>
    </xdr:to>
    <xdr:pic>
      <xdr:nvPicPr>
        <xdr:cNvPr id="6" name="Рисунок 5">
          <a:extLst>
            <a:ext uri="{FF2B5EF4-FFF2-40B4-BE49-F238E27FC236}">
              <a16:creationId xmlns:a16="http://schemas.microsoft.com/office/drawing/2014/main" id="{00000000-0008-0000-74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761633"/>
          <a:ext cx="1720453" cy="1339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41</xdr:row>
      <xdr:rowOff>8282</xdr:rowOff>
    </xdr:from>
    <xdr:to>
      <xdr:col>1</xdr:col>
      <xdr:colOff>8563</xdr:colOff>
      <xdr:row>48</xdr:row>
      <xdr:rowOff>0</xdr:rowOff>
    </xdr:to>
    <xdr:pic>
      <xdr:nvPicPr>
        <xdr:cNvPr id="7" name="Рисунок 6">
          <a:extLst>
            <a:ext uri="{FF2B5EF4-FFF2-40B4-BE49-F238E27FC236}">
              <a16:creationId xmlns:a16="http://schemas.microsoft.com/office/drawing/2014/main" id="{00000000-0008-0000-74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9285632"/>
          <a:ext cx="1723063" cy="1325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67</xdr:row>
      <xdr:rowOff>0</xdr:rowOff>
    </xdr:from>
    <xdr:to>
      <xdr:col>1</xdr:col>
      <xdr:colOff>0</xdr:colOff>
      <xdr:row>74</xdr:row>
      <xdr:rowOff>0</xdr:rowOff>
    </xdr:to>
    <xdr:pic>
      <xdr:nvPicPr>
        <xdr:cNvPr id="8" name="Рисунок 7">
          <a:extLst>
            <a:ext uri="{FF2B5EF4-FFF2-40B4-BE49-F238E27FC236}">
              <a16:creationId xmlns:a16="http://schemas.microsoft.com/office/drawing/2014/main" id="{00000000-0008-0000-74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18030825"/>
          <a:ext cx="17145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53</xdr:row>
      <xdr:rowOff>0</xdr:rowOff>
    </xdr:from>
    <xdr:to>
      <xdr:col>1</xdr:col>
      <xdr:colOff>0</xdr:colOff>
      <xdr:row>56</xdr:row>
      <xdr:rowOff>347382</xdr:rowOff>
    </xdr:to>
    <xdr:pic>
      <xdr:nvPicPr>
        <xdr:cNvPr id="9" name="Рисунок 8">
          <a:extLst>
            <a:ext uri="{FF2B5EF4-FFF2-40B4-BE49-F238E27FC236}">
              <a16:creationId xmlns:a16="http://schemas.microsoft.com/office/drawing/2014/main" id="{00000000-0008-0000-74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12925425"/>
          <a:ext cx="1714500" cy="1376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0</xdr:rowOff>
    </xdr:from>
    <xdr:to>
      <xdr:col>1</xdr:col>
      <xdr:colOff>5953</xdr:colOff>
      <xdr:row>62</xdr:row>
      <xdr:rowOff>0</xdr:rowOff>
    </xdr:to>
    <xdr:pic>
      <xdr:nvPicPr>
        <xdr:cNvPr id="10" name="Рисунок 9">
          <a:extLst>
            <a:ext uri="{FF2B5EF4-FFF2-40B4-BE49-F238E27FC236}">
              <a16:creationId xmlns:a16="http://schemas.microsoft.com/office/drawing/2014/main" id="{00000000-0008-0000-74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0" y="14487525"/>
          <a:ext cx="1720453" cy="1339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75</xdr:row>
      <xdr:rowOff>1</xdr:rowOff>
    </xdr:from>
    <xdr:to>
      <xdr:col>1</xdr:col>
      <xdr:colOff>0</xdr:colOff>
      <xdr:row>82</xdr:row>
      <xdr:rowOff>0</xdr:rowOff>
    </xdr:to>
    <xdr:pic>
      <xdr:nvPicPr>
        <xdr:cNvPr id="11" name="Рисунок 10">
          <a:extLst>
            <a:ext uri="{FF2B5EF4-FFF2-40B4-BE49-F238E27FC236}">
              <a16:creationId xmlns:a16="http://schemas.microsoft.com/office/drawing/2014/main" id="{00000000-0008-0000-7400-00000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0" y="19554826"/>
          <a:ext cx="1714500" cy="1339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83</xdr:row>
      <xdr:rowOff>0</xdr:rowOff>
    </xdr:from>
    <xdr:to>
      <xdr:col>1</xdr:col>
      <xdr:colOff>1</xdr:colOff>
      <xdr:row>90</xdr:row>
      <xdr:rowOff>0</xdr:rowOff>
    </xdr:to>
    <xdr:pic>
      <xdr:nvPicPr>
        <xdr:cNvPr id="12" name="Рисунок 11">
          <a:extLst>
            <a:ext uri="{FF2B5EF4-FFF2-40B4-BE49-F238E27FC236}">
              <a16:creationId xmlns:a16="http://schemas.microsoft.com/office/drawing/2014/main" id="{00000000-0008-0000-74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 y="21078825"/>
          <a:ext cx="1714500" cy="1339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90</xdr:row>
      <xdr:rowOff>190499</xdr:rowOff>
    </xdr:from>
    <xdr:to>
      <xdr:col>1</xdr:col>
      <xdr:colOff>5298</xdr:colOff>
      <xdr:row>97</xdr:row>
      <xdr:rowOff>190499</xdr:rowOff>
    </xdr:to>
    <xdr:pic>
      <xdr:nvPicPr>
        <xdr:cNvPr id="13" name="Рисунок 12">
          <a:extLst>
            <a:ext uri="{FF2B5EF4-FFF2-40B4-BE49-F238E27FC236}">
              <a16:creationId xmlns:a16="http://schemas.microsoft.com/office/drawing/2014/main" id="{00000000-0008-0000-74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0" y="22602824"/>
          <a:ext cx="1719798" cy="1339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99</xdr:row>
      <xdr:rowOff>0</xdr:rowOff>
    </xdr:from>
    <xdr:to>
      <xdr:col>1</xdr:col>
      <xdr:colOff>5953</xdr:colOff>
      <xdr:row>106</xdr:row>
      <xdr:rowOff>0</xdr:rowOff>
    </xdr:to>
    <xdr:pic>
      <xdr:nvPicPr>
        <xdr:cNvPr id="14" name="Рисунок 13">
          <a:extLst>
            <a:ext uri="{FF2B5EF4-FFF2-40B4-BE49-F238E27FC236}">
              <a16:creationId xmlns:a16="http://schemas.microsoft.com/office/drawing/2014/main" id="{00000000-0008-0000-74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24126825"/>
          <a:ext cx="1720453"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107</xdr:row>
      <xdr:rowOff>1</xdr:rowOff>
    </xdr:from>
    <xdr:to>
      <xdr:col>0</xdr:col>
      <xdr:colOff>1712627</xdr:colOff>
      <xdr:row>114</xdr:row>
      <xdr:rowOff>0</xdr:rowOff>
    </xdr:to>
    <xdr:pic>
      <xdr:nvPicPr>
        <xdr:cNvPr id="15" name="Рисунок 14">
          <a:extLst>
            <a:ext uri="{FF2B5EF4-FFF2-40B4-BE49-F238E27FC236}">
              <a16:creationId xmlns:a16="http://schemas.microsoft.com/office/drawing/2014/main" id="{00000000-0008-0000-74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0" y="25650826"/>
          <a:ext cx="1712627" cy="1339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119</xdr:row>
      <xdr:rowOff>8282</xdr:rowOff>
    </xdr:from>
    <xdr:to>
      <xdr:col>1</xdr:col>
      <xdr:colOff>0</xdr:colOff>
      <xdr:row>126</xdr:row>
      <xdr:rowOff>0</xdr:rowOff>
    </xdr:to>
    <xdr:pic>
      <xdr:nvPicPr>
        <xdr:cNvPr id="16" name="Рисунок 15">
          <a:extLst>
            <a:ext uri="{FF2B5EF4-FFF2-40B4-BE49-F238E27FC236}">
              <a16:creationId xmlns:a16="http://schemas.microsoft.com/office/drawing/2014/main" id="{00000000-0008-0000-74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 y="29373857"/>
          <a:ext cx="1714499" cy="1327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127</xdr:row>
      <xdr:rowOff>8282</xdr:rowOff>
    </xdr:from>
    <xdr:to>
      <xdr:col>1</xdr:col>
      <xdr:colOff>0</xdr:colOff>
      <xdr:row>133</xdr:row>
      <xdr:rowOff>190499</xdr:rowOff>
    </xdr:to>
    <xdr:pic>
      <xdr:nvPicPr>
        <xdr:cNvPr id="17" name="Рисунок 16">
          <a:extLst>
            <a:ext uri="{FF2B5EF4-FFF2-40B4-BE49-F238E27FC236}">
              <a16:creationId xmlns:a16="http://schemas.microsoft.com/office/drawing/2014/main" id="{00000000-0008-0000-74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 y="30897857"/>
          <a:ext cx="1714499" cy="1325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151</xdr:row>
      <xdr:rowOff>10884</xdr:rowOff>
    </xdr:from>
    <xdr:to>
      <xdr:col>1</xdr:col>
      <xdr:colOff>0</xdr:colOff>
      <xdr:row>156</xdr:row>
      <xdr:rowOff>285749</xdr:rowOff>
    </xdr:to>
    <xdr:pic>
      <xdr:nvPicPr>
        <xdr:cNvPr id="18" name="Picture 97">
          <a:extLst>
            <a:ext uri="{FF2B5EF4-FFF2-40B4-BE49-F238E27FC236}">
              <a16:creationId xmlns:a16="http://schemas.microsoft.com/office/drawing/2014/main" id="{00000000-0008-0000-7400-000012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3378" r="17799" b="13495"/>
        <a:stretch/>
      </xdr:blipFill>
      <xdr:spPr>
        <a:xfrm>
          <a:off x="0" y="41216034"/>
          <a:ext cx="1714500" cy="1703615"/>
        </a:xfrm>
        <a:prstGeom prst="rect">
          <a:avLst/>
        </a:prstGeom>
      </xdr:spPr>
    </xdr:pic>
    <xdr:clientData/>
  </xdr:twoCellAnchor>
  <xdr:twoCellAnchor editAs="oneCell">
    <xdr:from>
      <xdr:col>0</xdr:col>
      <xdr:colOff>0</xdr:colOff>
      <xdr:row>157</xdr:row>
      <xdr:rowOff>9525</xdr:rowOff>
    </xdr:from>
    <xdr:to>
      <xdr:col>1</xdr:col>
      <xdr:colOff>0</xdr:colOff>
      <xdr:row>160</xdr:row>
      <xdr:rowOff>0</xdr:rowOff>
    </xdr:to>
    <xdr:pic>
      <xdr:nvPicPr>
        <xdr:cNvPr id="19" name="Рисунок 18">
          <a:extLst>
            <a:ext uri="{FF2B5EF4-FFF2-40B4-BE49-F238E27FC236}">
              <a16:creationId xmlns:a16="http://schemas.microsoft.com/office/drawing/2014/main" id="{00000000-0008-0000-74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42929175"/>
          <a:ext cx="1714500"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160</xdr:row>
      <xdr:rowOff>5043</xdr:rowOff>
    </xdr:from>
    <xdr:to>
      <xdr:col>1</xdr:col>
      <xdr:colOff>0</xdr:colOff>
      <xdr:row>162</xdr:row>
      <xdr:rowOff>0</xdr:rowOff>
    </xdr:to>
    <xdr:pic>
      <xdr:nvPicPr>
        <xdr:cNvPr id="20" name="Рисунок 19">
          <a:extLst>
            <a:ext uri="{FF2B5EF4-FFF2-40B4-BE49-F238E27FC236}">
              <a16:creationId xmlns:a16="http://schemas.microsoft.com/office/drawing/2014/main" id="{00000000-0008-0000-74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9525" y="44124843"/>
          <a:ext cx="1704975" cy="1214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162</xdr:row>
      <xdr:rowOff>8932</xdr:rowOff>
    </xdr:from>
    <xdr:to>
      <xdr:col>1</xdr:col>
      <xdr:colOff>9524</xdr:colOff>
      <xdr:row>164</xdr:row>
      <xdr:rowOff>0</xdr:rowOff>
    </xdr:to>
    <xdr:pic>
      <xdr:nvPicPr>
        <xdr:cNvPr id="21" name="Рисунок 20">
          <a:extLst>
            <a:ext uri="{FF2B5EF4-FFF2-40B4-BE49-F238E27FC236}">
              <a16:creationId xmlns:a16="http://schemas.microsoft.com/office/drawing/2014/main" id="{00000000-0008-0000-7400-00001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45347932"/>
          <a:ext cx="1724024" cy="1353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168</xdr:row>
      <xdr:rowOff>188971</xdr:rowOff>
    </xdr:from>
    <xdr:to>
      <xdr:col>1</xdr:col>
      <xdr:colOff>67</xdr:colOff>
      <xdr:row>171</xdr:row>
      <xdr:rowOff>446707</xdr:rowOff>
    </xdr:to>
    <xdr:pic>
      <xdr:nvPicPr>
        <xdr:cNvPr id="22" name="Рисунок 21">
          <a:extLst>
            <a:ext uri="{FF2B5EF4-FFF2-40B4-BE49-F238E27FC236}">
              <a16:creationId xmlns:a16="http://schemas.microsoft.com/office/drawing/2014/main" id="{00000000-0008-0000-74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0" y="48414046"/>
          <a:ext cx="1714567" cy="134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7334</xdr:colOff>
      <xdr:row>165</xdr:row>
      <xdr:rowOff>7488</xdr:rowOff>
    </xdr:from>
    <xdr:to>
      <xdr:col>1</xdr:col>
      <xdr:colOff>0</xdr:colOff>
      <xdr:row>168</xdr:row>
      <xdr:rowOff>0</xdr:rowOff>
    </xdr:to>
    <xdr:pic>
      <xdr:nvPicPr>
        <xdr:cNvPr id="23" name="Рисунок 22">
          <a:extLst>
            <a:ext uri="{FF2B5EF4-FFF2-40B4-BE49-F238E27FC236}">
              <a16:creationId xmlns:a16="http://schemas.microsoft.com/office/drawing/2014/main" id="{00000000-0008-0000-74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334" y="46889538"/>
          <a:ext cx="1707166" cy="133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9524</xdr:colOff>
      <xdr:row>173</xdr:row>
      <xdr:rowOff>10121</xdr:rowOff>
    </xdr:from>
    <xdr:to>
      <xdr:col>1</xdr:col>
      <xdr:colOff>10115</xdr:colOff>
      <xdr:row>176</xdr:row>
      <xdr:rowOff>0</xdr:rowOff>
    </xdr:to>
    <xdr:pic>
      <xdr:nvPicPr>
        <xdr:cNvPr id="24" name="Рисунок 23">
          <a:extLst>
            <a:ext uri="{FF2B5EF4-FFF2-40B4-BE49-F238E27FC236}">
              <a16:creationId xmlns:a16="http://schemas.microsoft.com/office/drawing/2014/main" id="{00000000-0008-0000-7400-00001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9524" y="49968746"/>
          <a:ext cx="1715091" cy="13329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138</xdr:row>
      <xdr:rowOff>5343</xdr:rowOff>
    </xdr:from>
    <xdr:to>
      <xdr:col>1</xdr:col>
      <xdr:colOff>5953</xdr:colOff>
      <xdr:row>140</xdr:row>
      <xdr:rowOff>4864</xdr:rowOff>
    </xdr:to>
    <xdr:pic>
      <xdr:nvPicPr>
        <xdr:cNvPr id="25" name="Рисунок 24">
          <a:extLst>
            <a:ext uri="{FF2B5EF4-FFF2-40B4-BE49-F238E27FC236}">
              <a16:creationId xmlns:a16="http://schemas.microsoft.com/office/drawing/2014/main" id="{00000000-0008-0000-7400-000019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0" y="34609668"/>
          <a:ext cx="1720453" cy="11520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140</xdr:row>
      <xdr:rowOff>9525</xdr:rowOff>
    </xdr:from>
    <xdr:to>
      <xdr:col>1</xdr:col>
      <xdr:colOff>8283</xdr:colOff>
      <xdr:row>142</xdr:row>
      <xdr:rowOff>19050</xdr:rowOff>
    </xdr:to>
    <xdr:pic>
      <xdr:nvPicPr>
        <xdr:cNvPr id="26" name="Рисунок 25">
          <a:extLst>
            <a:ext uri="{FF2B5EF4-FFF2-40B4-BE49-F238E27FC236}">
              <a16:creationId xmlns:a16="http://schemas.microsoft.com/office/drawing/2014/main" id="{00000000-0008-0000-7400-00001A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0" y="35766375"/>
          <a:ext cx="1722783" cy="117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142</xdr:row>
      <xdr:rowOff>14701</xdr:rowOff>
    </xdr:from>
    <xdr:to>
      <xdr:col>1</xdr:col>
      <xdr:colOff>0</xdr:colOff>
      <xdr:row>144</xdr:row>
      <xdr:rowOff>7040</xdr:rowOff>
    </xdr:to>
    <xdr:pic>
      <xdr:nvPicPr>
        <xdr:cNvPr id="27" name="Рисунок 26">
          <a:extLst>
            <a:ext uri="{FF2B5EF4-FFF2-40B4-BE49-F238E27FC236}">
              <a16:creationId xmlns:a16="http://schemas.microsoft.com/office/drawing/2014/main" id="{00000000-0008-0000-7400-00001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0" y="36933601"/>
          <a:ext cx="1714500" cy="1154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144</xdr:row>
      <xdr:rowOff>6213</xdr:rowOff>
    </xdr:from>
    <xdr:to>
      <xdr:col>1</xdr:col>
      <xdr:colOff>9525</xdr:colOff>
      <xdr:row>146</xdr:row>
      <xdr:rowOff>1</xdr:rowOff>
    </xdr:to>
    <xdr:pic>
      <xdr:nvPicPr>
        <xdr:cNvPr id="28" name="Рисунок 27">
          <a:extLst>
            <a:ext uri="{FF2B5EF4-FFF2-40B4-BE49-F238E27FC236}">
              <a16:creationId xmlns:a16="http://schemas.microsoft.com/office/drawing/2014/main" id="{00000000-0008-0000-7400-00001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0" y="38087163"/>
          <a:ext cx="1724025" cy="1165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212072</xdr:colOff>
      <xdr:row>194</xdr:row>
      <xdr:rowOff>123701</xdr:rowOff>
    </xdr:from>
    <xdr:to>
      <xdr:col>0</xdr:col>
      <xdr:colOff>1556216</xdr:colOff>
      <xdr:row>194</xdr:row>
      <xdr:rowOff>1020575</xdr:rowOff>
    </xdr:to>
    <xdr:pic>
      <xdr:nvPicPr>
        <xdr:cNvPr id="29" name="Рисунок 28">
          <a:extLst>
            <a:ext uri="{FF2B5EF4-FFF2-40B4-BE49-F238E27FC236}">
              <a16:creationId xmlns:a16="http://schemas.microsoft.com/office/drawing/2014/main" id="{00000000-0008-0000-7400-00001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12072" y="68132201"/>
          <a:ext cx="1344144" cy="896874"/>
        </a:xfrm>
        <a:prstGeom prst="rect">
          <a:avLst/>
        </a:prstGeom>
      </xdr:spPr>
    </xdr:pic>
    <xdr:clientData/>
  </xdr:twoCellAnchor>
  <xdr:twoCellAnchor editAs="oneCell">
    <xdr:from>
      <xdr:col>0</xdr:col>
      <xdr:colOff>291235</xdr:colOff>
      <xdr:row>195</xdr:row>
      <xdr:rowOff>89647</xdr:rowOff>
    </xdr:from>
    <xdr:to>
      <xdr:col>0</xdr:col>
      <xdr:colOff>1552013</xdr:colOff>
      <xdr:row>195</xdr:row>
      <xdr:rowOff>921838</xdr:rowOff>
    </xdr:to>
    <xdr:pic>
      <xdr:nvPicPr>
        <xdr:cNvPr id="30" name="Рисунок 29">
          <a:extLst>
            <a:ext uri="{FF2B5EF4-FFF2-40B4-BE49-F238E27FC236}">
              <a16:creationId xmlns:a16="http://schemas.microsoft.com/office/drawing/2014/main" id="{00000000-0008-0000-7400-00001E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91235" y="69196323"/>
          <a:ext cx="1260778" cy="832191"/>
        </a:xfrm>
        <a:prstGeom prst="rect">
          <a:avLst/>
        </a:prstGeom>
      </xdr:spPr>
    </xdr:pic>
    <xdr:clientData/>
  </xdr:twoCellAnchor>
  <xdr:twoCellAnchor editAs="oneCell">
    <xdr:from>
      <xdr:col>0</xdr:col>
      <xdr:colOff>263897</xdr:colOff>
      <xdr:row>196</xdr:row>
      <xdr:rowOff>148853</xdr:rowOff>
    </xdr:from>
    <xdr:to>
      <xdr:col>0</xdr:col>
      <xdr:colOff>1229843</xdr:colOff>
      <xdr:row>196</xdr:row>
      <xdr:rowOff>1042368</xdr:rowOff>
    </xdr:to>
    <xdr:pic>
      <xdr:nvPicPr>
        <xdr:cNvPr id="31" name="Рисунок 30">
          <a:extLst>
            <a:ext uri="{FF2B5EF4-FFF2-40B4-BE49-F238E27FC236}">
              <a16:creationId xmlns:a16="http://schemas.microsoft.com/office/drawing/2014/main" id="{00000000-0008-0000-7400-00001F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63897" y="70353706"/>
          <a:ext cx="965946" cy="893515"/>
        </a:xfrm>
        <a:prstGeom prst="rect">
          <a:avLst/>
        </a:prstGeom>
      </xdr:spPr>
    </xdr:pic>
    <xdr:clientData/>
  </xdr:twoCellAnchor>
  <xdr:twoCellAnchor editAs="oneCell">
    <xdr:from>
      <xdr:col>0</xdr:col>
      <xdr:colOff>356069</xdr:colOff>
      <xdr:row>197</xdr:row>
      <xdr:rowOff>164728</xdr:rowOff>
    </xdr:from>
    <xdr:to>
      <xdr:col>0</xdr:col>
      <xdr:colOff>1242888</xdr:colOff>
      <xdr:row>197</xdr:row>
      <xdr:rowOff>954183</xdr:rowOff>
    </xdr:to>
    <xdr:pic>
      <xdr:nvPicPr>
        <xdr:cNvPr id="32" name="Рисунок 31">
          <a:extLst>
            <a:ext uri="{FF2B5EF4-FFF2-40B4-BE49-F238E27FC236}">
              <a16:creationId xmlns:a16="http://schemas.microsoft.com/office/drawing/2014/main" id="{00000000-0008-0000-7400-000020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56069" y="71467757"/>
          <a:ext cx="886819" cy="789455"/>
        </a:xfrm>
        <a:prstGeom prst="rect">
          <a:avLst/>
        </a:prstGeom>
      </xdr:spPr>
    </xdr:pic>
    <xdr:clientData/>
  </xdr:twoCellAnchor>
  <xdr:twoCellAnchor editAs="oneCell">
    <xdr:from>
      <xdr:col>0</xdr:col>
      <xdr:colOff>449036</xdr:colOff>
      <xdr:row>177</xdr:row>
      <xdr:rowOff>13607</xdr:rowOff>
    </xdr:from>
    <xdr:to>
      <xdr:col>0</xdr:col>
      <xdr:colOff>1340183</xdr:colOff>
      <xdr:row>177</xdr:row>
      <xdr:rowOff>717176</xdr:rowOff>
    </xdr:to>
    <xdr:pic>
      <xdr:nvPicPr>
        <xdr:cNvPr id="33" name="Рисунок 32">
          <a:extLst>
            <a:ext uri="{FF2B5EF4-FFF2-40B4-BE49-F238E27FC236}">
              <a16:creationId xmlns:a16="http://schemas.microsoft.com/office/drawing/2014/main" id="{00000000-0008-0000-7400-00002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49036" y="51652714"/>
          <a:ext cx="891147" cy="705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206829</xdr:colOff>
      <xdr:row>183</xdr:row>
      <xdr:rowOff>76200</xdr:rowOff>
    </xdr:from>
    <xdr:to>
      <xdr:col>0</xdr:col>
      <xdr:colOff>1495734</xdr:colOff>
      <xdr:row>183</xdr:row>
      <xdr:rowOff>865909</xdr:rowOff>
    </xdr:to>
    <xdr:pic>
      <xdr:nvPicPr>
        <xdr:cNvPr id="43" name="Рисунок 42">
          <a:extLst>
            <a:ext uri="{FF2B5EF4-FFF2-40B4-BE49-F238E27FC236}">
              <a16:creationId xmlns:a16="http://schemas.microsoft.com/office/drawing/2014/main" id="{00000000-0008-0000-7400-00002B000000}"/>
            </a:ext>
          </a:extLst>
        </xdr:cNvPr>
        <xdr:cNvPicPr>
          <a:picLocks noChangeAspect="1"/>
        </xdr:cNvPicPr>
      </xdr:nvPicPr>
      <xdr:blipFill>
        <a:blip xmlns:r="http://schemas.openxmlformats.org/officeDocument/2006/relationships" r:embed="rId33"/>
        <a:stretch/>
      </xdr:blipFill>
      <xdr:spPr bwMode="auto">
        <a:xfrm>
          <a:off x="206829" y="56706655"/>
          <a:ext cx="1288905" cy="789709"/>
        </a:xfrm>
        <a:prstGeom prst="rect">
          <a:avLst/>
        </a:prstGeom>
      </xdr:spPr>
    </xdr:pic>
    <xdr:clientData/>
  </xdr:twoCellAnchor>
  <xdr:twoCellAnchor editAs="oneCell">
    <xdr:from>
      <xdr:col>0</xdr:col>
      <xdr:colOff>163286</xdr:colOff>
      <xdr:row>184</xdr:row>
      <xdr:rowOff>43544</xdr:rowOff>
    </xdr:from>
    <xdr:to>
      <xdr:col>0</xdr:col>
      <xdr:colOff>1507167</xdr:colOff>
      <xdr:row>184</xdr:row>
      <xdr:rowOff>883228</xdr:rowOff>
    </xdr:to>
    <xdr:pic>
      <xdr:nvPicPr>
        <xdr:cNvPr id="44" name="Рисунок 43">
          <a:extLst>
            <a:ext uri="{FF2B5EF4-FFF2-40B4-BE49-F238E27FC236}">
              <a16:creationId xmlns:a16="http://schemas.microsoft.com/office/drawing/2014/main" id="{00000000-0008-0000-7400-00002C000000}"/>
            </a:ext>
          </a:extLst>
        </xdr:cNvPr>
        <xdr:cNvPicPr>
          <a:picLocks noChangeAspect="1"/>
        </xdr:cNvPicPr>
      </xdr:nvPicPr>
      <xdr:blipFill>
        <a:blip xmlns:r="http://schemas.openxmlformats.org/officeDocument/2006/relationships" r:embed="rId34"/>
        <a:stretch/>
      </xdr:blipFill>
      <xdr:spPr bwMode="auto">
        <a:xfrm>
          <a:off x="163286" y="57591862"/>
          <a:ext cx="1343881" cy="839684"/>
        </a:xfrm>
        <a:prstGeom prst="rect">
          <a:avLst/>
        </a:prstGeom>
      </xdr:spPr>
    </xdr:pic>
    <xdr:clientData/>
  </xdr:twoCellAnchor>
  <xdr:twoCellAnchor editAs="oneCell">
    <xdr:from>
      <xdr:col>0</xdr:col>
      <xdr:colOff>163285</xdr:colOff>
      <xdr:row>185</xdr:row>
      <xdr:rowOff>76200</xdr:rowOff>
    </xdr:from>
    <xdr:to>
      <xdr:col>0</xdr:col>
      <xdr:colOff>1519278</xdr:colOff>
      <xdr:row>185</xdr:row>
      <xdr:rowOff>900545</xdr:rowOff>
    </xdr:to>
    <xdr:pic>
      <xdr:nvPicPr>
        <xdr:cNvPr id="45" name="Рисунок 44">
          <a:extLst>
            <a:ext uri="{FF2B5EF4-FFF2-40B4-BE49-F238E27FC236}">
              <a16:creationId xmlns:a16="http://schemas.microsoft.com/office/drawing/2014/main" id="{00000000-0008-0000-7400-00002D000000}"/>
            </a:ext>
          </a:extLst>
        </xdr:cNvPr>
        <xdr:cNvPicPr>
          <a:picLocks noChangeAspect="1"/>
        </xdr:cNvPicPr>
      </xdr:nvPicPr>
      <xdr:blipFill>
        <a:blip xmlns:r="http://schemas.openxmlformats.org/officeDocument/2006/relationships" r:embed="rId35"/>
        <a:stretch/>
      </xdr:blipFill>
      <xdr:spPr bwMode="auto">
        <a:xfrm>
          <a:off x="163285" y="58542382"/>
          <a:ext cx="1355993" cy="824345"/>
        </a:xfrm>
        <a:prstGeom prst="rect">
          <a:avLst/>
        </a:prstGeom>
      </xdr:spPr>
    </xdr:pic>
    <xdr:clientData/>
  </xdr:twoCellAnchor>
  <xdr:twoCellAnchor editAs="oneCell">
    <xdr:from>
      <xdr:col>0</xdr:col>
      <xdr:colOff>152400</xdr:colOff>
      <xdr:row>186</xdr:row>
      <xdr:rowOff>43544</xdr:rowOff>
    </xdr:from>
    <xdr:to>
      <xdr:col>0</xdr:col>
      <xdr:colOff>1469570</xdr:colOff>
      <xdr:row>186</xdr:row>
      <xdr:rowOff>848592</xdr:rowOff>
    </xdr:to>
    <xdr:pic>
      <xdr:nvPicPr>
        <xdr:cNvPr id="46" name="Рисунок 45">
          <a:extLst>
            <a:ext uri="{FF2B5EF4-FFF2-40B4-BE49-F238E27FC236}">
              <a16:creationId xmlns:a16="http://schemas.microsoft.com/office/drawing/2014/main" id="{00000000-0008-0000-7400-00002E000000}"/>
            </a:ext>
          </a:extLst>
        </xdr:cNvPr>
        <xdr:cNvPicPr>
          <a:picLocks noChangeAspect="1"/>
        </xdr:cNvPicPr>
      </xdr:nvPicPr>
      <xdr:blipFill>
        <a:blip xmlns:r="http://schemas.openxmlformats.org/officeDocument/2006/relationships" r:embed="rId36"/>
        <a:stretch/>
      </xdr:blipFill>
      <xdr:spPr bwMode="auto">
        <a:xfrm>
          <a:off x="152400" y="59427589"/>
          <a:ext cx="1317170" cy="805048"/>
        </a:xfrm>
        <a:prstGeom prst="rect">
          <a:avLst/>
        </a:prstGeom>
      </xdr:spPr>
    </xdr:pic>
    <xdr:clientData/>
  </xdr:twoCellAnchor>
  <xdr:twoCellAnchor editAs="oneCell">
    <xdr:from>
      <xdr:col>0</xdr:col>
      <xdr:colOff>152400</xdr:colOff>
      <xdr:row>187</xdr:row>
      <xdr:rowOff>87086</xdr:rowOff>
    </xdr:from>
    <xdr:to>
      <xdr:col>0</xdr:col>
      <xdr:colOff>1492303</xdr:colOff>
      <xdr:row>187</xdr:row>
      <xdr:rowOff>935182</xdr:rowOff>
    </xdr:to>
    <xdr:pic>
      <xdr:nvPicPr>
        <xdr:cNvPr id="47" name="Рисунок 46">
          <a:extLst>
            <a:ext uri="{FF2B5EF4-FFF2-40B4-BE49-F238E27FC236}">
              <a16:creationId xmlns:a16="http://schemas.microsoft.com/office/drawing/2014/main" id="{00000000-0008-0000-7400-00002F000000}"/>
            </a:ext>
          </a:extLst>
        </xdr:cNvPr>
        <xdr:cNvPicPr>
          <a:picLocks noChangeAspect="1"/>
        </xdr:cNvPicPr>
      </xdr:nvPicPr>
      <xdr:blipFill>
        <a:blip xmlns:r="http://schemas.openxmlformats.org/officeDocument/2006/relationships" r:embed="rId37"/>
        <a:stretch/>
      </xdr:blipFill>
      <xdr:spPr bwMode="auto">
        <a:xfrm>
          <a:off x="152400" y="60354359"/>
          <a:ext cx="1339903" cy="848096"/>
        </a:xfrm>
        <a:prstGeom prst="rect">
          <a:avLst/>
        </a:prstGeom>
      </xdr:spPr>
    </xdr:pic>
    <xdr:clientData/>
  </xdr:twoCellAnchor>
  <xdr:twoCellAnchor editAs="oneCell">
    <xdr:from>
      <xdr:col>0</xdr:col>
      <xdr:colOff>174170</xdr:colOff>
      <xdr:row>188</xdr:row>
      <xdr:rowOff>47889</xdr:rowOff>
    </xdr:from>
    <xdr:to>
      <xdr:col>0</xdr:col>
      <xdr:colOff>1480457</xdr:colOff>
      <xdr:row>188</xdr:row>
      <xdr:rowOff>935182</xdr:rowOff>
    </xdr:to>
    <xdr:pic>
      <xdr:nvPicPr>
        <xdr:cNvPr id="48" name="Рисунок 47">
          <a:extLst>
            <a:ext uri="{FF2B5EF4-FFF2-40B4-BE49-F238E27FC236}">
              <a16:creationId xmlns:a16="http://schemas.microsoft.com/office/drawing/2014/main" id="{00000000-0008-0000-7400-000030000000}"/>
            </a:ext>
          </a:extLst>
        </xdr:cNvPr>
        <xdr:cNvPicPr>
          <a:picLocks noChangeAspect="1"/>
        </xdr:cNvPicPr>
      </xdr:nvPicPr>
      <xdr:blipFill>
        <a:blip xmlns:r="http://schemas.openxmlformats.org/officeDocument/2006/relationships" r:embed="rId38"/>
        <a:stretch/>
      </xdr:blipFill>
      <xdr:spPr bwMode="auto">
        <a:xfrm>
          <a:off x="174170" y="61284980"/>
          <a:ext cx="1306287" cy="887293"/>
        </a:xfrm>
        <a:prstGeom prst="rect">
          <a:avLst/>
        </a:prstGeom>
      </xdr:spPr>
    </xdr:pic>
    <xdr:clientData/>
  </xdr:twoCellAnchor>
  <xdr:twoCellAnchor editAs="oneCell">
    <xdr:from>
      <xdr:col>0</xdr:col>
      <xdr:colOff>141514</xdr:colOff>
      <xdr:row>189</xdr:row>
      <xdr:rowOff>74279</xdr:rowOff>
    </xdr:from>
    <xdr:to>
      <xdr:col>0</xdr:col>
      <xdr:colOff>1513115</xdr:colOff>
      <xdr:row>189</xdr:row>
      <xdr:rowOff>989174</xdr:rowOff>
    </xdr:to>
    <xdr:pic>
      <xdr:nvPicPr>
        <xdr:cNvPr id="49" name="Рисунок 48">
          <a:extLst>
            <a:ext uri="{FF2B5EF4-FFF2-40B4-BE49-F238E27FC236}">
              <a16:creationId xmlns:a16="http://schemas.microsoft.com/office/drawing/2014/main" id="{00000000-0008-0000-7400-000031000000}"/>
            </a:ext>
          </a:extLst>
        </xdr:cNvPr>
        <xdr:cNvPicPr>
          <a:picLocks noChangeAspect="1"/>
        </xdr:cNvPicPr>
      </xdr:nvPicPr>
      <xdr:blipFill>
        <a:blip xmlns:r="http://schemas.openxmlformats.org/officeDocument/2006/relationships" r:embed="rId39"/>
        <a:stretch/>
      </xdr:blipFill>
      <xdr:spPr bwMode="auto">
        <a:xfrm>
          <a:off x="141514" y="65034779"/>
          <a:ext cx="1371601" cy="914895"/>
        </a:xfrm>
        <a:prstGeom prst="rect">
          <a:avLst/>
        </a:prstGeom>
      </xdr:spPr>
    </xdr:pic>
    <xdr:clientData/>
  </xdr:twoCellAnchor>
  <xdr:twoCellAnchor editAs="oneCell">
    <xdr:from>
      <xdr:col>0</xdr:col>
      <xdr:colOff>119743</xdr:colOff>
      <xdr:row>190</xdr:row>
      <xdr:rowOff>32659</xdr:rowOff>
    </xdr:from>
    <xdr:to>
      <xdr:col>0</xdr:col>
      <xdr:colOff>1510232</xdr:colOff>
      <xdr:row>190</xdr:row>
      <xdr:rowOff>907676</xdr:rowOff>
    </xdr:to>
    <xdr:pic>
      <xdr:nvPicPr>
        <xdr:cNvPr id="50" name="Рисунок 49">
          <a:extLst>
            <a:ext uri="{FF2B5EF4-FFF2-40B4-BE49-F238E27FC236}">
              <a16:creationId xmlns:a16="http://schemas.microsoft.com/office/drawing/2014/main" id="{00000000-0008-0000-7400-000032000000}"/>
            </a:ext>
          </a:extLst>
        </xdr:cNvPr>
        <xdr:cNvPicPr>
          <a:picLocks noChangeAspect="1"/>
        </xdr:cNvPicPr>
      </xdr:nvPicPr>
      <xdr:blipFill>
        <a:blip xmlns:r="http://schemas.openxmlformats.org/officeDocument/2006/relationships" r:embed="rId40"/>
        <a:stretch/>
      </xdr:blipFill>
      <xdr:spPr bwMode="auto">
        <a:xfrm>
          <a:off x="119743" y="66057718"/>
          <a:ext cx="1390489" cy="875017"/>
        </a:xfrm>
        <a:prstGeom prst="rect">
          <a:avLst/>
        </a:prstGeom>
      </xdr:spPr>
    </xdr:pic>
    <xdr:clientData/>
  </xdr:twoCellAnchor>
  <xdr:twoCellAnchor editAs="oneCell">
    <xdr:from>
      <xdr:col>0</xdr:col>
      <xdr:colOff>103910</xdr:colOff>
      <xdr:row>182</xdr:row>
      <xdr:rowOff>132607</xdr:rowOff>
    </xdr:from>
    <xdr:to>
      <xdr:col>0</xdr:col>
      <xdr:colOff>1645228</xdr:colOff>
      <xdr:row>182</xdr:row>
      <xdr:rowOff>3606510</xdr:rowOff>
    </xdr:to>
    <xdr:pic>
      <xdr:nvPicPr>
        <xdr:cNvPr id="51" name="Рисунок 50">
          <a:extLst>
            <a:ext uri="{FF2B5EF4-FFF2-40B4-BE49-F238E27FC236}">
              <a16:creationId xmlns:a16="http://schemas.microsoft.com/office/drawing/2014/main" id="{00000000-0008-0000-7400-000033000000}"/>
            </a:ext>
          </a:extLst>
        </xdr:cNvPr>
        <xdr:cNvPicPr>
          <a:picLocks noChangeAspect="1"/>
        </xdr:cNvPicPr>
      </xdr:nvPicPr>
      <xdr:blipFill rotWithShape="1">
        <a:blip xmlns:r="http://schemas.openxmlformats.org/officeDocument/2006/relationships" r:embed="rId41"/>
        <a:srcRect l="8616" r="6179"/>
        <a:stretch/>
      </xdr:blipFill>
      <xdr:spPr bwMode="auto">
        <a:xfrm>
          <a:off x="103910" y="53005016"/>
          <a:ext cx="1541318" cy="3473903"/>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500-000002000000}"/>
            </a:ext>
          </a:extLst>
        </xdr:cNvPr>
        <xdr:cNvSpPr/>
      </xdr:nvSpPr>
      <xdr:spPr>
        <a:xfrm>
          <a:off x="0" y="200025"/>
          <a:ext cx="13144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500-000003000000}"/>
            </a:ext>
          </a:extLst>
        </xdr:cNvPr>
        <xdr:cNvSpPr/>
      </xdr:nvSpPr>
      <xdr:spPr>
        <a:xfrm>
          <a:off x="0" y="200025"/>
          <a:ext cx="13144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600-000002000000}"/>
            </a:ext>
          </a:extLst>
        </xdr:cNvPr>
        <xdr:cNvSpPr/>
      </xdr:nvSpPr>
      <xdr:spPr>
        <a:xfrm>
          <a:off x="0" y="200025"/>
          <a:ext cx="13144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600-000003000000}"/>
            </a:ext>
          </a:extLst>
        </xdr:cNvPr>
        <xdr:cNvSpPr/>
      </xdr:nvSpPr>
      <xdr:spPr>
        <a:xfrm>
          <a:off x="0" y="200025"/>
          <a:ext cx="13144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700-000002000000}"/>
            </a:ext>
          </a:extLst>
        </xdr:cNvPr>
        <xdr:cNvSpPr/>
      </xdr:nvSpPr>
      <xdr:spPr>
        <a:xfrm>
          <a:off x="0" y="200025"/>
          <a:ext cx="15049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700-000003000000}"/>
            </a:ext>
          </a:extLst>
        </xdr:cNvPr>
        <xdr:cNvSpPr/>
      </xdr:nvSpPr>
      <xdr:spPr>
        <a:xfrm>
          <a:off x="0" y="200025"/>
          <a:ext cx="15049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800-000002000000}"/>
            </a:ext>
          </a:extLst>
        </xdr:cNvPr>
        <xdr:cNvSpPr/>
      </xdr:nvSpPr>
      <xdr:spPr>
        <a:xfrm>
          <a:off x="0" y="200025"/>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800-000003000000}"/>
            </a:ext>
          </a:extLst>
        </xdr:cNvPr>
        <xdr:cNvSpPr/>
      </xdr:nvSpPr>
      <xdr:spPr>
        <a:xfrm>
          <a:off x="0" y="200025"/>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900-000002000000}"/>
            </a:ext>
          </a:extLst>
        </xdr:cNvPr>
        <xdr:cNvSpPr/>
      </xdr:nvSpPr>
      <xdr:spPr>
        <a:xfrm>
          <a:off x="0" y="200025"/>
          <a:ext cx="33147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220360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A00-000002000000}"/>
            </a:ext>
          </a:extLst>
        </xdr:cNvPr>
        <xdr:cNvSpPr/>
      </xdr:nvSpPr>
      <xdr:spPr>
        <a:xfrm>
          <a:off x="0" y="190500"/>
          <a:ext cx="82996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71862</xdr:colOff>
      <xdr:row>2</xdr:row>
      <xdr:rowOff>40061</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B00-000002000000}"/>
            </a:ext>
          </a:extLst>
        </xdr:cNvPr>
        <xdr:cNvSpPr/>
      </xdr:nvSpPr>
      <xdr:spPr>
        <a:xfrm>
          <a:off x="0" y="190500"/>
          <a:ext cx="681462" cy="2305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C00-000002000000}"/>
            </a:ext>
          </a:extLst>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433812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D00-000002000000}"/>
            </a:ext>
          </a:extLst>
        </xdr:cNvPr>
        <xdr:cNvSpPr/>
      </xdr:nvSpPr>
      <xdr:spPr>
        <a:xfrm>
          <a:off x="0" y="190500"/>
          <a:ext cx="1043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22861</xdr:colOff>
      <xdr:row>3</xdr:row>
      <xdr:rowOff>30480</xdr:rowOff>
    </xdr:from>
    <xdr:to>
      <xdr:col>0</xdr:col>
      <xdr:colOff>640081</xdr:colOff>
      <xdr:row>8</xdr:row>
      <xdr:rowOff>146199</xdr:rowOff>
    </xdr:to>
    <xdr:pic>
      <xdr:nvPicPr>
        <xdr:cNvPr id="4" name="Рисунок 3">
          <a:extLst>
            <a:ext uri="{FF2B5EF4-FFF2-40B4-BE49-F238E27FC236}">
              <a16:creationId xmlns:a16="http://schemas.microsoft.com/office/drawing/2014/main" id="{00000000-0008-0000-7E00-000004000000}"/>
            </a:ext>
          </a:extLst>
        </xdr:cNvPr>
        <xdr:cNvPicPr>
          <a:picLocks noChangeAspect="1"/>
        </xdr:cNvPicPr>
      </xdr:nvPicPr>
      <xdr:blipFill>
        <a:blip xmlns:r="http://schemas.openxmlformats.org/officeDocument/2006/relationships" r:embed="rId1"/>
        <a:stretch>
          <a:fillRect/>
        </a:stretch>
      </xdr:blipFill>
      <xdr:spPr>
        <a:xfrm>
          <a:off x="22861" y="1310640"/>
          <a:ext cx="617220" cy="1030119"/>
        </a:xfrm>
        <a:prstGeom prst="rect">
          <a:avLst/>
        </a:prstGeom>
      </xdr:spPr>
    </xdr:pic>
    <xdr:clientData/>
  </xdr:twoCellAnchor>
  <xdr:twoCellAnchor editAs="oneCell">
    <xdr:from>
      <xdr:col>0</xdr:col>
      <xdr:colOff>0</xdr:colOff>
      <xdr:row>8</xdr:row>
      <xdr:rowOff>45720</xdr:rowOff>
    </xdr:from>
    <xdr:to>
      <xdr:col>1</xdr:col>
      <xdr:colOff>3810</xdr:colOff>
      <xdr:row>13</xdr:row>
      <xdr:rowOff>65034</xdr:rowOff>
    </xdr:to>
    <xdr:pic>
      <xdr:nvPicPr>
        <xdr:cNvPr id="6" name="Рисунок 5">
          <a:extLst>
            <a:ext uri="{FF2B5EF4-FFF2-40B4-BE49-F238E27FC236}">
              <a16:creationId xmlns:a16="http://schemas.microsoft.com/office/drawing/2014/main" id="{00000000-0008-0000-7E00-000006000000}"/>
            </a:ext>
          </a:extLst>
        </xdr:cNvPr>
        <xdr:cNvPicPr>
          <a:picLocks noChangeAspect="1"/>
        </xdr:cNvPicPr>
      </xdr:nvPicPr>
      <xdr:blipFill>
        <a:blip xmlns:r="http://schemas.openxmlformats.org/officeDocument/2006/relationships" r:embed="rId2"/>
        <a:stretch>
          <a:fillRect/>
        </a:stretch>
      </xdr:blipFill>
      <xdr:spPr>
        <a:xfrm>
          <a:off x="0" y="2240280"/>
          <a:ext cx="1965960" cy="933714"/>
        </a:xfrm>
        <a:prstGeom prst="rect">
          <a:avLst/>
        </a:prstGeom>
      </xdr:spPr>
    </xdr:pic>
    <xdr:clientData/>
  </xdr:twoCellAnchor>
  <xdr:twoCellAnchor editAs="oneCell">
    <xdr:from>
      <xdr:col>0</xdr:col>
      <xdr:colOff>38101</xdr:colOff>
      <xdr:row>12</xdr:row>
      <xdr:rowOff>167640</xdr:rowOff>
    </xdr:from>
    <xdr:to>
      <xdr:col>0</xdr:col>
      <xdr:colOff>655320</xdr:colOff>
      <xdr:row>18</xdr:row>
      <xdr:rowOff>125323</xdr:rowOff>
    </xdr:to>
    <xdr:pic>
      <xdr:nvPicPr>
        <xdr:cNvPr id="8" name="Рисунок 7">
          <a:extLst>
            <a:ext uri="{FF2B5EF4-FFF2-40B4-BE49-F238E27FC236}">
              <a16:creationId xmlns:a16="http://schemas.microsoft.com/office/drawing/2014/main" id="{00000000-0008-0000-7E00-000008000000}"/>
            </a:ext>
          </a:extLst>
        </xdr:cNvPr>
        <xdr:cNvPicPr>
          <a:picLocks noChangeAspect="1"/>
        </xdr:cNvPicPr>
      </xdr:nvPicPr>
      <xdr:blipFill>
        <a:blip xmlns:r="http://schemas.openxmlformats.org/officeDocument/2006/relationships" r:embed="rId3"/>
        <a:stretch>
          <a:fillRect/>
        </a:stretch>
      </xdr:blipFill>
      <xdr:spPr>
        <a:xfrm>
          <a:off x="38101" y="3093720"/>
          <a:ext cx="617219" cy="1054963"/>
        </a:xfrm>
        <a:prstGeom prst="rect">
          <a:avLst/>
        </a:prstGeom>
      </xdr:spPr>
    </xdr:pic>
    <xdr:clientData/>
  </xdr:twoCellAnchor>
  <xdr:twoCellAnchor editAs="oneCell">
    <xdr:from>
      <xdr:col>0</xdr:col>
      <xdr:colOff>15241</xdr:colOff>
      <xdr:row>17</xdr:row>
      <xdr:rowOff>160020</xdr:rowOff>
    </xdr:from>
    <xdr:to>
      <xdr:col>0</xdr:col>
      <xdr:colOff>838201</xdr:colOff>
      <xdr:row>24</xdr:row>
      <xdr:rowOff>34992</xdr:rowOff>
    </xdr:to>
    <xdr:pic>
      <xdr:nvPicPr>
        <xdr:cNvPr id="10" name="Рисунок 9">
          <a:extLst>
            <a:ext uri="{FF2B5EF4-FFF2-40B4-BE49-F238E27FC236}">
              <a16:creationId xmlns:a16="http://schemas.microsoft.com/office/drawing/2014/main" id="{00000000-0008-0000-7E00-00000A000000}"/>
            </a:ext>
          </a:extLst>
        </xdr:cNvPr>
        <xdr:cNvPicPr>
          <a:picLocks noChangeAspect="1"/>
        </xdr:cNvPicPr>
      </xdr:nvPicPr>
      <xdr:blipFill>
        <a:blip xmlns:r="http://schemas.openxmlformats.org/officeDocument/2006/relationships" r:embed="rId4"/>
        <a:stretch>
          <a:fillRect/>
        </a:stretch>
      </xdr:blipFill>
      <xdr:spPr>
        <a:xfrm>
          <a:off x="15241" y="4000500"/>
          <a:ext cx="822960" cy="1164657"/>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67008</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7F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67008</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7F00-000003000000}"/>
            </a:ext>
          </a:extLst>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1496786</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0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1496786</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000-000003000000}"/>
            </a:ext>
          </a:extLst>
        </xdr:cNvPr>
        <xdr:cNvSpPr/>
      </xdr:nvSpPr>
      <xdr:spPr>
        <a:xfrm>
          <a:off x="0" y="304800"/>
          <a:ext cx="14967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1496786</xdr:colOff>
      <xdr:row>2</xdr:row>
      <xdr:rowOff>47625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0" y="304800"/>
          <a:ext cx="14967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1485212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1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14" name="Скругленный прямоугольник 13">
          <a:hlinkClick xmlns:r="http://schemas.openxmlformats.org/officeDocument/2006/relationships" r:id="rId1"/>
          <a:extLst>
            <a:ext uri="{FF2B5EF4-FFF2-40B4-BE49-F238E27FC236}">
              <a16:creationId xmlns:a16="http://schemas.microsoft.com/office/drawing/2014/main" id="{00000000-0008-0000-8200-00000E000000}"/>
            </a:ext>
          </a:extLst>
        </xdr:cNvPr>
        <xdr:cNvSpPr/>
      </xdr:nvSpPr>
      <xdr:spPr>
        <a:xfrm>
          <a:off x="0" y="3048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15" name="Скругленный прямоугольник 14">
          <a:hlinkClick xmlns:r="http://schemas.openxmlformats.org/officeDocument/2006/relationships" r:id="rId1"/>
          <a:extLst>
            <a:ext uri="{FF2B5EF4-FFF2-40B4-BE49-F238E27FC236}">
              <a16:creationId xmlns:a16="http://schemas.microsoft.com/office/drawing/2014/main" id="{00000000-0008-0000-8200-00000F000000}"/>
            </a:ext>
          </a:extLst>
        </xdr:cNvPr>
        <xdr:cNvSpPr/>
      </xdr:nvSpPr>
      <xdr:spPr>
        <a:xfrm>
          <a:off x="0" y="3048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16" name="Скругленный прямоугольник 15">
          <a:hlinkClick xmlns:r="http://schemas.openxmlformats.org/officeDocument/2006/relationships" r:id="rId1"/>
          <a:extLst>
            <a:ext uri="{FF2B5EF4-FFF2-40B4-BE49-F238E27FC236}">
              <a16:creationId xmlns:a16="http://schemas.microsoft.com/office/drawing/2014/main" id="{00000000-0008-0000-8200-000010000000}"/>
            </a:ext>
          </a:extLst>
        </xdr:cNvPr>
        <xdr:cNvSpPr/>
      </xdr:nvSpPr>
      <xdr:spPr>
        <a:xfrm>
          <a:off x="0" y="3048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300-000002000000}"/>
            </a:ext>
          </a:extLst>
        </xdr:cNvPr>
        <xdr:cNvSpPr/>
      </xdr:nvSpPr>
      <xdr:spPr>
        <a:xfrm>
          <a:off x="0" y="3048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875012</xdr:colOff>
      <xdr:row>3</xdr:row>
      <xdr:rowOff>58520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400-000002000000}"/>
            </a:ext>
          </a:extLst>
        </xdr:cNvPr>
        <xdr:cNvSpPr/>
      </xdr:nvSpPr>
      <xdr:spPr>
        <a:xfrm>
          <a:off x="0" y="190500"/>
          <a:ext cx="1875137"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875012</xdr:colOff>
      <xdr:row>3</xdr:row>
      <xdr:rowOff>58520</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400-000003000000}"/>
            </a:ext>
          </a:extLst>
        </xdr:cNvPr>
        <xdr:cNvSpPr/>
      </xdr:nvSpPr>
      <xdr:spPr>
        <a:xfrm>
          <a:off x="0" y="190500"/>
          <a:ext cx="2656187" cy="4395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892435</xdr:colOff>
      <xdr:row>2</xdr:row>
      <xdr:rowOff>50976</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500-000002000000}"/>
            </a:ext>
          </a:extLst>
        </xdr:cNvPr>
        <xdr:cNvSpPr/>
      </xdr:nvSpPr>
      <xdr:spPr>
        <a:xfrm>
          <a:off x="0" y="190500"/>
          <a:ext cx="1216285" cy="241476"/>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3.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600-000002000000}"/>
            </a:ext>
          </a:extLst>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600-000003000000}"/>
            </a:ext>
          </a:extLst>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4.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700-000002000000}"/>
            </a:ext>
          </a:extLst>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700-000003000000}"/>
            </a:ext>
          </a:extLst>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135.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800-000002000000}"/>
            </a:ext>
          </a:extLst>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800-000003000000}"/>
            </a:ext>
          </a:extLst>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6.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900-000002000000}"/>
            </a:ext>
          </a:extLst>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900-000003000000}"/>
            </a:ext>
          </a:extLst>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7.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A00-000002000000}"/>
            </a:ext>
          </a:extLst>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A00-000003000000}"/>
            </a:ext>
          </a:extLst>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8.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B00-000002000000}"/>
            </a:ext>
          </a:extLst>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8B00-000003000000}"/>
            </a:ext>
          </a:extLst>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425450</xdr:colOff>
      <xdr:row>8</xdr:row>
      <xdr:rowOff>154578</xdr:rowOff>
    </xdr:from>
    <xdr:to>
      <xdr:col>0</xdr:col>
      <xdr:colOff>1347470</xdr:colOff>
      <xdr:row>13</xdr:row>
      <xdr:rowOff>71500</xdr:rowOff>
    </xdr:to>
    <xdr:pic>
      <xdr:nvPicPr>
        <xdr:cNvPr id="2" name="Рисунок 38" descr="BISMAT® Flash">
          <a:extLst>
            <a:ext uri="{FF2B5EF4-FFF2-40B4-BE49-F238E27FC236}">
              <a16:creationId xmlns:a16="http://schemas.microsoft.com/office/drawing/2014/main" id="{00000000-0008-0000-8C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5450" y="1366158"/>
          <a:ext cx="1028700" cy="717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239912</xdr:colOff>
      <xdr:row>15</xdr:row>
      <xdr:rowOff>19050</xdr:rowOff>
    </xdr:from>
    <xdr:to>
      <xdr:col>0</xdr:col>
      <xdr:colOff>1579666</xdr:colOff>
      <xdr:row>20</xdr:row>
      <xdr:rowOff>126999</xdr:rowOff>
    </xdr:to>
    <xdr:pic>
      <xdr:nvPicPr>
        <xdr:cNvPr id="3" name="product-big-image">
          <a:extLst>
            <a:ext uri="{FF2B5EF4-FFF2-40B4-BE49-F238E27FC236}">
              <a16:creationId xmlns:a16="http://schemas.microsoft.com/office/drawing/2014/main" id="{00000000-0008-0000-8C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9912" y="2350770"/>
          <a:ext cx="1446434" cy="908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184150</xdr:colOff>
      <xdr:row>23</xdr:row>
      <xdr:rowOff>133350</xdr:rowOff>
    </xdr:from>
    <xdr:to>
      <xdr:col>0</xdr:col>
      <xdr:colOff>1573530</xdr:colOff>
      <xdr:row>29</xdr:row>
      <xdr:rowOff>102886</xdr:rowOff>
    </xdr:to>
    <xdr:pic>
      <xdr:nvPicPr>
        <xdr:cNvPr id="4" name="product-big-image" descr="3363035.jpg">
          <a:extLst>
            <a:ext uri="{FF2B5EF4-FFF2-40B4-BE49-F238E27FC236}">
              <a16:creationId xmlns:a16="http://schemas.microsoft.com/office/drawing/2014/main" id="{00000000-0008-0000-8C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flipV="1">
          <a:off x="184150" y="3745230"/>
          <a:ext cx="1496060" cy="929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228601</xdr:colOff>
      <xdr:row>33</xdr:row>
      <xdr:rowOff>0</xdr:rowOff>
    </xdr:from>
    <xdr:to>
      <xdr:col>0</xdr:col>
      <xdr:colOff>1443956</xdr:colOff>
      <xdr:row>39</xdr:row>
      <xdr:rowOff>74521</xdr:rowOff>
    </xdr:to>
    <xdr:pic>
      <xdr:nvPicPr>
        <xdr:cNvPr id="5" name="product-big-image" descr="3396064.jpg">
          <a:extLst>
            <a:ext uri="{FF2B5EF4-FFF2-40B4-BE49-F238E27FC236}">
              <a16:creationId xmlns:a16="http://schemas.microsoft.com/office/drawing/2014/main" id="{00000000-0008-0000-8C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8601" y="5181600"/>
          <a:ext cx="1322035" cy="94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254000</xdr:colOff>
      <xdr:row>42</xdr:row>
      <xdr:rowOff>90432</xdr:rowOff>
    </xdr:from>
    <xdr:to>
      <xdr:col>0</xdr:col>
      <xdr:colOff>1474470</xdr:colOff>
      <xdr:row>49</xdr:row>
      <xdr:rowOff>44449</xdr:rowOff>
    </xdr:to>
    <xdr:pic>
      <xdr:nvPicPr>
        <xdr:cNvPr id="6" name="product-big-image" descr="33335061.jpg">
          <a:extLst>
            <a:ext uri="{FF2B5EF4-FFF2-40B4-BE49-F238E27FC236}">
              <a16:creationId xmlns:a16="http://schemas.microsoft.com/office/drawing/2014/main" id="{00000000-0008-0000-8C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4000" y="6575052"/>
          <a:ext cx="1327150" cy="1074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51</xdr:row>
      <xdr:rowOff>43794</xdr:rowOff>
    </xdr:from>
    <xdr:to>
      <xdr:col>0</xdr:col>
      <xdr:colOff>1436370</xdr:colOff>
      <xdr:row>58</xdr:row>
      <xdr:rowOff>107950</xdr:rowOff>
    </xdr:to>
    <xdr:pic>
      <xdr:nvPicPr>
        <xdr:cNvPr id="7" name="product-big-image" descr="33335061.jpg">
          <a:extLst>
            <a:ext uri="{FF2B5EF4-FFF2-40B4-BE49-F238E27FC236}">
              <a16:creationId xmlns:a16="http://schemas.microsoft.com/office/drawing/2014/main" id="{00000000-0008-0000-8C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0500" y="7960974"/>
          <a:ext cx="1352550" cy="1130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368300</xdr:colOff>
      <xdr:row>60</xdr:row>
      <xdr:rowOff>62512</xdr:rowOff>
    </xdr:from>
    <xdr:to>
      <xdr:col>0</xdr:col>
      <xdr:colOff>1398270</xdr:colOff>
      <xdr:row>63</xdr:row>
      <xdr:rowOff>172719</xdr:rowOff>
    </xdr:to>
    <xdr:pic>
      <xdr:nvPicPr>
        <xdr:cNvPr id="8" name="Рисунок 7" descr="BIS_Cobra_08021XX.jpg">
          <a:extLst>
            <a:ext uri="{FF2B5EF4-FFF2-40B4-BE49-F238E27FC236}">
              <a16:creationId xmlns:a16="http://schemas.microsoft.com/office/drawing/2014/main" id="{00000000-0008-0000-8C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68300" y="9351292"/>
          <a:ext cx="1136650" cy="933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64</xdr:row>
      <xdr:rowOff>88900</xdr:rowOff>
    </xdr:from>
    <xdr:to>
      <xdr:col>0</xdr:col>
      <xdr:colOff>1134729</xdr:colOff>
      <xdr:row>64</xdr:row>
      <xdr:rowOff>569292</xdr:rowOff>
    </xdr:to>
    <xdr:pic>
      <xdr:nvPicPr>
        <xdr:cNvPr id="9" name="Рисунок 8" descr="4323XXX.jpg">
          <a:extLst>
            <a:ext uri="{FF2B5EF4-FFF2-40B4-BE49-F238E27FC236}">
              <a16:creationId xmlns:a16="http://schemas.microsoft.com/office/drawing/2014/main" id="{00000000-0008-0000-8C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39750" y="10474960"/>
          <a:ext cx="701659" cy="480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355600</xdr:colOff>
      <xdr:row>65</xdr:row>
      <xdr:rowOff>106315</xdr:rowOff>
    </xdr:from>
    <xdr:ext cx="996950" cy="823324"/>
    <xdr:pic>
      <xdr:nvPicPr>
        <xdr:cNvPr id="10" name="Рисунок 15" descr="08280XX.jpg">
          <a:extLst>
            <a:ext uri="{FF2B5EF4-FFF2-40B4-BE49-F238E27FC236}">
              <a16:creationId xmlns:a16="http://schemas.microsoft.com/office/drawing/2014/main" id="{00000000-0008-0000-8C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55600" y="11140075"/>
          <a:ext cx="996950" cy="823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342900</xdr:colOff>
      <xdr:row>70</xdr:row>
      <xdr:rowOff>49468</xdr:rowOff>
    </xdr:from>
    <xdr:to>
      <xdr:col>0</xdr:col>
      <xdr:colOff>1176020</xdr:colOff>
      <xdr:row>74</xdr:row>
      <xdr:rowOff>54610</xdr:rowOff>
    </xdr:to>
    <xdr:pic>
      <xdr:nvPicPr>
        <xdr:cNvPr id="11" name="Рисунок 14" descr="BIS_starQuick_0854XXX.jpg">
          <a:extLst>
            <a:ext uri="{FF2B5EF4-FFF2-40B4-BE49-F238E27FC236}">
              <a16:creationId xmlns:a16="http://schemas.microsoft.com/office/drawing/2014/main" id="{00000000-0008-0000-8C00-00000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42900" y="12073828"/>
          <a:ext cx="939800" cy="64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361950</xdr:colOff>
      <xdr:row>75</xdr:row>
      <xdr:rowOff>73489</xdr:rowOff>
    </xdr:from>
    <xdr:to>
      <xdr:col>0</xdr:col>
      <xdr:colOff>1220470</xdr:colOff>
      <xdr:row>78</xdr:row>
      <xdr:rowOff>113029</xdr:rowOff>
    </xdr:to>
    <xdr:pic>
      <xdr:nvPicPr>
        <xdr:cNvPr id="12" name="Рисунок 17" descr="BIS_starQuick_0855XXX.jpg">
          <a:extLst>
            <a:ext uri="{FF2B5EF4-FFF2-40B4-BE49-F238E27FC236}">
              <a16:creationId xmlns:a16="http://schemas.microsoft.com/office/drawing/2014/main" id="{00000000-0008-0000-8C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61950" y="12897949"/>
          <a:ext cx="965200" cy="63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412750</xdr:colOff>
      <xdr:row>79</xdr:row>
      <xdr:rowOff>56501</xdr:rowOff>
    </xdr:from>
    <xdr:to>
      <xdr:col>0</xdr:col>
      <xdr:colOff>1252220</xdr:colOff>
      <xdr:row>81</xdr:row>
      <xdr:rowOff>218359</xdr:rowOff>
    </xdr:to>
    <xdr:pic>
      <xdr:nvPicPr>
        <xdr:cNvPr id="13" name="Рисунок 16" descr="BIS_starQuick_08558XX.jpg">
          <a:extLst>
            <a:ext uri="{FF2B5EF4-FFF2-40B4-BE49-F238E27FC236}">
              <a16:creationId xmlns:a16="http://schemas.microsoft.com/office/drawing/2014/main" id="{00000000-0008-0000-8C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12750" y="13673441"/>
          <a:ext cx="946150" cy="634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539750</xdr:colOff>
      <xdr:row>82</xdr:row>
      <xdr:rowOff>52586</xdr:rowOff>
    </xdr:from>
    <xdr:to>
      <xdr:col>0</xdr:col>
      <xdr:colOff>1083309</xdr:colOff>
      <xdr:row>82</xdr:row>
      <xdr:rowOff>431799</xdr:rowOff>
    </xdr:to>
    <xdr:pic>
      <xdr:nvPicPr>
        <xdr:cNvPr id="14" name="product-big-image">
          <a:extLst>
            <a:ext uri="{FF2B5EF4-FFF2-40B4-BE49-F238E27FC236}">
              <a16:creationId xmlns:a16="http://schemas.microsoft.com/office/drawing/2014/main" id="{00000000-0008-0000-8C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39750" y="14378186"/>
          <a:ext cx="596899" cy="379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578134</xdr:colOff>
      <xdr:row>83</xdr:row>
      <xdr:rowOff>15060</xdr:rowOff>
    </xdr:from>
    <xdr:to>
      <xdr:col>0</xdr:col>
      <xdr:colOff>1106170</xdr:colOff>
      <xdr:row>83</xdr:row>
      <xdr:rowOff>571500</xdr:rowOff>
    </xdr:to>
    <xdr:pic>
      <xdr:nvPicPr>
        <xdr:cNvPr id="15" name="Рисунок 26" descr="BIS_starQuick_085435X.jpg">
          <a:extLst>
            <a:ext uri="{FF2B5EF4-FFF2-40B4-BE49-F238E27FC236}">
              <a16:creationId xmlns:a16="http://schemas.microsoft.com/office/drawing/2014/main" id="{00000000-0008-0000-8C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78134" y="14805480"/>
          <a:ext cx="558516" cy="556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450850</xdr:colOff>
      <xdr:row>84</xdr:row>
      <xdr:rowOff>26442</xdr:rowOff>
    </xdr:from>
    <xdr:to>
      <xdr:col>0</xdr:col>
      <xdr:colOff>1118870</xdr:colOff>
      <xdr:row>84</xdr:row>
      <xdr:rowOff>488949</xdr:rowOff>
    </xdr:to>
    <xdr:pic>
      <xdr:nvPicPr>
        <xdr:cNvPr id="16" name="Рисунок 21" descr="BIS_starQuick_0854301.jpg">
          <a:extLst>
            <a:ext uri="{FF2B5EF4-FFF2-40B4-BE49-F238E27FC236}">
              <a16:creationId xmlns:a16="http://schemas.microsoft.com/office/drawing/2014/main" id="{00000000-0008-0000-8C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50850" y="15411222"/>
          <a:ext cx="774700" cy="4625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603250</xdr:colOff>
      <xdr:row>85</xdr:row>
      <xdr:rowOff>65324</xdr:rowOff>
    </xdr:from>
    <xdr:to>
      <xdr:col>0</xdr:col>
      <xdr:colOff>1090930</xdr:colOff>
      <xdr:row>85</xdr:row>
      <xdr:rowOff>462279</xdr:rowOff>
    </xdr:to>
    <xdr:pic>
      <xdr:nvPicPr>
        <xdr:cNvPr id="17" name="Рисунок 24" descr="BIS_starQuick_0854332.jpg">
          <a:extLst>
            <a:ext uri="{FF2B5EF4-FFF2-40B4-BE49-F238E27FC236}">
              <a16:creationId xmlns:a16="http://schemas.microsoft.com/office/drawing/2014/main" id="{00000000-0008-0000-8C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03250" y="15991124"/>
          <a:ext cx="495300" cy="396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558800</xdr:colOff>
      <xdr:row>86</xdr:row>
      <xdr:rowOff>76200</xdr:rowOff>
    </xdr:from>
    <xdr:to>
      <xdr:col>0</xdr:col>
      <xdr:colOff>1103948</xdr:colOff>
      <xdr:row>86</xdr:row>
      <xdr:rowOff>444500</xdr:rowOff>
    </xdr:to>
    <xdr:pic>
      <xdr:nvPicPr>
        <xdr:cNvPr id="18" name="Рисунок 20">
          <a:extLst>
            <a:ext uri="{FF2B5EF4-FFF2-40B4-BE49-F238E27FC236}">
              <a16:creationId xmlns:a16="http://schemas.microsoft.com/office/drawing/2014/main" id="{00000000-0008-0000-8C00-00001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58800" y="16543020"/>
          <a:ext cx="598488" cy="36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431800</xdr:colOff>
      <xdr:row>87</xdr:row>
      <xdr:rowOff>33932</xdr:rowOff>
    </xdr:from>
    <xdr:to>
      <xdr:col>0</xdr:col>
      <xdr:colOff>1220470</xdr:colOff>
      <xdr:row>88</xdr:row>
      <xdr:rowOff>341630</xdr:rowOff>
    </xdr:to>
    <xdr:pic>
      <xdr:nvPicPr>
        <xdr:cNvPr id="19" name="Рисунок 18" descr="66634XX.jpg">
          <a:extLst>
            <a:ext uri="{FF2B5EF4-FFF2-40B4-BE49-F238E27FC236}">
              <a16:creationId xmlns:a16="http://schemas.microsoft.com/office/drawing/2014/main" id="{00000000-0008-0000-8C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31800" y="17034152"/>
          <a:ext cx="895350" cy="696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247650</xdr:colOff>
      <xdr:row>91</xdr:row>
      <xdr:rowOff>68940</xdr:rowOff>
    </xdr:from>
    <xdr:to>
      <xdr:col>0</xdr:col>
      <xdr:colOff>1404620</xdr:colOff>
      <xdr:row>95</xdr:row>
      <xdr:rowOff>960</xdr:rowOff>
    </xdr:to>
    <xdr:pic>
      <xdr:nvPicPr>
        <xdr:cNvPr id="20" name="Рисунок 19" descr="6505XXX_BIS_RapidRail_WM_Family.jpg">
          <a:extLst>
            <a:ext uri="{FF2B5EF4-FFF2-40B4-BE49-F238E27FC236}">
              <a16:creationId xmlns:a16="http://schemas.microsoft.com/office/drawing/2014/main" id="{00000000-0008-0000-8C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47650" y="18837000"/>
          <a:ext cx="1263650" cy="102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254000</xdr:colOff>
      <xdr:row>97</xdr:row>
      <xdr:rowOff>254000</xdr:rowOff>
    </xdr:from>
    <xdr:ext cx="1422400" cy="1198862"/>
    <xdr:pic>
      <xdr:nvPicPr>
        <xdr:cNvPr id="21" name="Рисунок 20" descr="66032XX_BIS_RapidRail_WM2_UltraProtect_1000.jpg">
          <a:extLst>
            <a:ext uri="{FF2B5EF4-FFF2-40B4-BE49-F238E27FC236}">
              <a16:creationId xmlns:a16="http://schemas.microsoft.com/office/drawing/2014/main" id="{00000000-0008-0000-8C00-000015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54000" y="20667980"/>
          <a:ext cx="1422400" cy="11988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196850</xdr:colOff>
      <xdr:row>111</xdr:row>
      <xdr:rowOff>158750</xdr:rowOff>
    </xdr:from>
    <xdr:to>
      <xdr:col>0</xdr:col>
      <xdr:colOff>1576070</xdr:colOff>
      <xdr:row>116</xdr:row>
      <xdr:rowOff>120650</xdr:rowOff>
    </xdr:to>
    <xdr:pic>
      <xdr:nvPicPr>
        <xdr:cNvPr id="22" name="Рисунок 21" descr="BIS_RapidRail_6523XXX.jpg">
          <a:extLst>
            <a:ext uri="{FF2B5EF4-FFF2-40B4-BE49-F238E27FC236}">
              <a16:creationId xmlns:a16="http://schemas.microsoft.com/office/drawing/2014/main" id="{00000000-0008-0000-8C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6850" y="24954230"/>
          <a:ext cx="14859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349250</xdr:colOff>
      <xdr:row>106</xdr:row>
      <xdr:rowOff>81534</xdr:rowOff>
    </xdr:from>
    <xdr:to>
      <xdr:col>0</xdr:col>
      <xdr:colOff>1296670</xdr:colOff>
      <xdr:row>107</xdr:row>
      <xdr:rowOff>372648</xdr:rowOff>
    </xdr:to>
    <xdr:pic>
      <xdr:nvPicPr>
        <xdr:cNvPr id="23" name="Рисунок 22" descr="BIS_RapidRail_65131XX.jpg">
          <a:extLst>
            <a:ext uri="{FF2B5EF4-FFF2-40B4-BE49-F238E27FC236}">
              <a16:creationId xmlns:a16="http://schemas.microsoft.com/office/drawing/2014/main" id="{00000000-0008-0000-8C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9250" y="23231094"/>
          <a:ext cx="1054100" cy="694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514350</xdr:colOff>
      <xdr:row>105</xdr:row>
      <xdr:rowOff>18626</xdr:rowOff>
    </xdr:from>
    <xdr:to>
      <xdr:col>0</xdr:col>
      <xdr:colOff>1137920</xdr:colOff>
      <xdr:row>105</xdr:row>
      <xdr:rowOff>505459</xdr:rowOff>
    </xdr:to>
    <xdr:pic>
      <xdr:nvPicPr>
        <xdr:cNvPr id="24" name="Рисунок 23" descr="66132XX_BIS_RapidRail.jpg">
          <a:extLst>
            <a:ext uri="{FF2B5EF4-FFF2-40B4-BE49-F238E27FC236}">
              <a16:creationId xmlns:a16="http://schemas.microsoft.com/office/drawing/2014/main" id="{00000000-0008-0000-8C00-00001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14350" y="22627166"/>
          <a:ext cx="730250" cy="486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368300</xdr:colOff>
      <xdr:row>124</xdr:row>
      <xdr:rowOff>55992</xdr:rowOff>
    </xdr:from>
    <xdr:to>
      <xdr:col>0</xdr:col>
      <xdr:colOff>1410970</xdr:colOff>
      <xdr:row>125</xdr:row>
      <xdr:rowOff>319550</xdr:rowOff>
    </xdr:to>
    <xdr:pic>
      <xdr:nvPicPr>
        <xdr:cNvPr id="25" name="Рисунок 24">
          <a:extLst>
            <a:ext uri="{FF2B5EF4-FFF2-40B4-BE49-F238E27FC236}">
              <a16:creationId xmlns:a16="http://schemas.microsoft.com/office/drawing/2014/main" id="{00000000-0008-0000-8C00-000019000000}"/>
            </a:ext>
          </a:extLst>
        </xdr:cNvPr>
        <xdr:cNvPicPr>
          <a:picLocks noChangeAspect="1"/>
        </xdr:cNvPicPr>
      </xdr:nvPicPr>
      <xdr:blipFill>
        <a:blip xmlns:r="http://schemas.openxmlformats.org/officeDocument/2006/relationships" r:embed="rId24" cstate="print"/>
        <a:stretch>
          <a:fillRect/>
        </a:stretch>
      </xdr:blipFill>
      <xdr:spPr>
        <a:xfrm>
          <a:off x="368300" y="28813872"/>
          <a:ext cx="1149350" cy="606458"/>
        </a:xfrm>
        <a:prstGeom prst="rect">
          <a:avLst/>
        </a:prstGeom>
      </xdr:spPr>
    </xdr:pic>
    <xdr:clientData/>
  </xdr:twoCellAnchor>
  <xdr:twoCellAnchor editAs="oneCell">
    <xdr:from>
      <xdr:col>0</xdr:col>
      <xdr:colOff>190500</xdr:colOff>
      <xdr:row>126</xdr:row>
      <xdr:rowOff>146050</xdr:rowOff>
    </xdr:from>
    <xdr:to>
      <xdr:col>0</xdr:col>
      <xdr:colOff>1531620</xdr:colOff>
      <xdr:row>129</xdr:row>
      <xdr:rowOff>230975</xdr:rowOff>
    </xdr:to>
    <xdr:pic>
      <xdr:nvPicPr>
        <xdr:cNvPr id="26" name="Рисунок 25">
          <a:extLst>
            <a:ext uri="{FF2B5EF4-FFF2-40B4-BE49-F238E27FC236}">
              <a16:creationId xmlns:a16="http://schemas.microsoft.com/office/drawing/2014/main" id="{00000000-0008-0000-8C00-00001A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90500" y="29627830"/>
          <a:ext cx="1447800" cy="907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558800</xdr:colOff>
      <xdr:row>130</xdr:row>
      <xdr:rowOff>48380</xdr:rowOff>
    </xdr:from>
    <xdr:to>
      <xdr:col>0</xdr:col>
      <xdr:colOff>1283970</xdr:colOff>
      <xdr:row>132</xdr:row>
      <xdr:rowOff>213360</xdr:rowOff>
    </xdr:to>
    <xdr:pic>
      <xdr:nvPicPr>
        <xdr:cNvPr id="27" name="Рисунок 26" descr="65660XX.jpg">
          <a:extLst>
            <a:ext uri="{FF2B5EF4-FFF2-40B4-BE49-F238E27FC236}">
              <a16:creationId xmlns:a16="http://schemas.microsoft.com/office/drawing/2014/main" id="{00000000-0008-0000-8C00-00001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58800" y="30627440"/>
          <a:ext cx="831850" cy="65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133</xdr:row>
      <xdr:rowOff>88133</xdr:rowOff>
    </xdr:from>
    <xdr:to>
      <xdr:col>0</xdr:col>
      <xdr:colOff>1220470</xdr:colOff>
      <xdr:row>133</xdr:row>
      <xdr:rowOff>573526</xdr:rowOff>
    </xdr:to>
    <xdr:pic>
      <xdr:nvPicPr>
        <xdr:cNvPr id="28" name="product-big-image">
          <a:extLst>
            <a:ext uri="{FF2B5EF4-FFF2-40B4-BE49-F238E27FC236}">
              <a16:creationId xmlns:a16="http://schemas.microsoft.com/office/drawing/2014/main" id="{00000000-0008-0000-8C00-00001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31800" y="31398713"/>
          <a:ext cx="895350" cy="48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279400</xdr:colOff>
      <xdr:row>141</xdr:row>
      <xdr:rowOff>117622</xdr:rowOff>
    </xdr:from>
    <xdr:to>
      <xdr:col>0</xdr:col>
      <xdr:colOff>1506220</xdr:colOff>
      <xdr:row>149</xdr:row>
      <xdr:rowOff>152400</xdr:rowOff>
    </xdr:to>
    <xdr:pic>
      <xdr:nvPicPr>
        <xdr:cNvPr id="29" name="Рисунок 28" descr="6263XXX.jpg">
          <a:extLst>
            <a:ext uri="{FF2B5EF4-FFF2-40B4-BE49-F238E27FC236}">
              <a16:creationId xmlns:a16="http://schemas.microsoft.com/office/drawing/2014/main" id="{00000000-0008-0000-8C00-00001D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79400" y="35276302"/>
          <a:ext cx="1333500" cy="1314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317500</xdr:colOff>
      <xdr:row>151</xdr:row>
      <xdr:rowOff>254000</xdr:rowOff>
    </xdr:from>
    <xdr:to>
      <xdr:col>0</xdr:col>
      <xdr:colOff>1407160</xdr:colOff>
      <xdr:row>155</xdr:row>
      <xdr:rowOff>46336</xdr:rowOff>
    </xdr:to>
    <xdr:pic>
      <xdr:nvPicPr>
        <xdr:cNvPr id="30" name="Рисунок 29" descr="6143816_2.jpg">
          <a:extLst>
            <a:ext uri="{FF2B5EF4-FFF2-40B4-BE49-F238E27FC236}">
              <a16:creationId xmlns:a16="http://schemas.microsoft.com/office/drawing/2014/main" id="{00000000-0008-0000-8C00-00001E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17500" y="37012880"/>
          <a:ext cx="1196340" cy="8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330200</xdr:colOff>
      <xdr:row>160</xdr:row>
      <xdr:rowOff>133350</xdr:rowOff>
    </xdr:from>
    <xdr:to>
      <xdr:col>0</xdr:col>
      <xdr:colOff>1297940</xdr:colOff>
      <xdr:row>163</xdr:row>
      <xdr:rowOff>193040</xdr:rowOff>
    </xdr:to>
    <xdr:pic>
      <xdr:nvPicPr>
        <xdr:cNvPr id="31" name="Рисунок 30" descr="6303010.jpg">
          <a:extLst>
            <a:ext uri="{FF2B5EF4-FFF2-40B4-BE49-F238E27FC236}">
              <a16:creationId xmlns:a16="http://schemas.microsoft.com/office/drawing/2014/main" id="{00000000-0008-0000-8C00-00001F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30200" y="39437310"/>
          <a:ext cx="107442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241300</xdr:colOff>
      <xdr:row>173</xdr:row>
      <xdr:rowOff>266700</xdr:rowOff>
    </xdr:from>
    <xdr:to>
      <xdr:col>0</xdr:col>
      <xdr:colOff>1576287</xdr:colOff>
      <xdr:row>177</xdr:row>
      <xdr:rowOff>266700</xdr:rowOff>
    </xdr:to>
    <xdr:pic>
      <xdr:nvPicPr>
        <xdr:cNvPr id="32" name="Рисунок 31">
          <a:extLst>
            <a:ext uri="{FF2B5EF4-FFF2-40B4-BE49-F238E27FC236}">
              <a16:creationId xmlns:a16="http://schemas.microsoft.com/office/drawing/2014/main" id="{00000000-0008-0000-8C00-000020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41300" y="43281600"/>
          <a:ext cx="144166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203200</xdr:colOff>
      <xdr:row>188</xdr:row>
      <xdr:rowOff>127000</xdr:rowOff>
    </xdr:from>
    <xdr:to>
      <xdr:col>0</xdr:col>
      <xdr:colOff>1505840</xdr:colOff>
      <xdr:row>194</xdr:row>
      <xdr:rowOff>31748</xdr:rowOff>
    </xdr:to>
    <xdr:pic>
      <xdr:nvPicPr>
        <xdr:cNvPr id="33" name="product-big-image">
          <a:extLst>
            <a:ext uri="{FF2B5EF4-FFF2-40B4-BE49-F238E27FC236}">
              <a16:creationId xmlns:a16="http://schemas.microsoft.com/office/drawing/2014/main" id="{00000000-0008-0000-8C00-00002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3200" y="48719740"/>
          <a:ext cx="1409320" cy="864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198</xdr:row>
      <xdr:rowOff>88396</xdr:rowOff>
    </xdr:from>
    <xdr:to>
      <xdr:col>0</xdr:col>
      <xdr:colOff>1442720</xdr:colOff>
      <xdr:row>201</xdr:row>
      <xdr:rowOff>168909</xdr:rowOff>
    </xdr:to>
    <xdr:pic>
      <xdr:nvPicPr>
        <xdr:cNvPr id="34" name="Рисунок 19" descr="0852XXX.jpg">
          <a:extLst>
            <a:ext uri="{FF2B5EF4-FFF2-40B4-BE49-F238E27FC236}">
              <a16:creationId xmlns:a16="http://schemas.microsoft.com/office/drawing/2014/main" id="{00000000-0008-0000-8C00-00002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04800" y="50647096"/>
          <a:ext cx="1244600" cy="789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202</xdr:row>
      <xdr:rowOff>120650</xdr:rowOff>
    </xdr:from>
    <xdr:to>
      <xdr:col>0</xdr:col>
      <xdr:colOff>1287830</xdr:colOff>
      <xdr:row>205</xdr:row>
      <xdr:rowOff>102870</xdr:rowOff>
    </xdr:to>
    <xdr:pic>
      <xdr:nvPicPr>
        <xdr:cNvPr id="35" name="Рисунок 52">
          <a:extLst>
            <a:ext uri="{FF2B5EF4-FFF2-40B4-BE49-F238E27FC236}">
              <a16:creationId xmlns:a16="http://schemas.microsoft.com/office/drawing/2014/main" id="{00000000-0008-0000-8C00-000023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19100" y="51624230"/>
          <a:ext cx="975410"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508000</xdr:colOff>
      <xdr:row>206</xdr:row>
      <xdr:rowOff>121726</xdr:rowOff>
    </xdr:from>
    <xdr:to>
      <xdr:col>0</xdr:col>
      <xdr:colOff>1176020</xdr:colOff>
      <xdr:row>207</xdr:row>
      <xdr:rowOff>371492</xdr:rowOff>
    </xdr:to>
    <xdr:pic>
      <xdr:nvPicPr>
        <xdr:cNvPr id="36" name="Рисунок 54">
          <a:extLst>
            <a:ext uri="{FF2B5EF4-FFF2-40B4-BE49-F238E27FC236}">
              <a16:creationId xmlns:a16="http://schemas.microsoft.com/office/drawing/2014/main" id="{00000000-0008-0000-8C00-000024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08000" y="52417786"/>
          <a:ext cx="774700" cy="52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177801</xdr:colOff>
      <xdr:row>209</xdr:row>
      <xdr:rowOff>107399</xdr:rowOff>
    </xdr:from>
    <xdr:to>
      <xdr:col>0</xdr:col>
      <xdr:colOff>1442721</xdr:colOff>
      <xdr:row>212</xdr:row>
      <xdr:rowOff>140583</xdr:rowOff>
    </xdr:to>
    <xdr:pic>
      <xdr:nvPicPr>
        <xdr:cNvPr id="37" name="product-big-image">
          <a:extLst>
            <a:ext uri="{FF2B5EF4-FFF2-40B4-BE49-F238E27FC236}">
              <a16:creationId xmlns:a16="http://schemas.microsoft.com/office/drawing/2014/main" id="{00000000-0008-0000-8C00-000025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77801" y="53660759"/>
          <a:ext cx="1371600" cy="856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469900</xdr:colOff>
      <xdr:row>221</xdr:row>
      <xdr:rowOff>133350</xdr:rowOff>
    </xdr:from>
    <xdr:to>
      <xdr:col>0</xdr:col>
      <xdr:colOff>1341272</xdr:colOff>
      <xdr:row>223</xdr:row>
      <xdr:rowOff>171450</xdr:rowOff>
    </xdr:to>
    <xdr:pic>
      <xdr:nvPicPr>
        <xdr:cNvPr id="38" name="product-big-image">
          <a:extLst>
            <a:ext uri="{FF2B5EF4-FFF2-40B4-BE49-F238E27FC236}">
              <a16:creationId xmlns:a16="http://schemas.microsoft.com/office/drawing/2014/main" id="{00000000-0008-0000-8C00-000026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69900" y="57618630"/>
          <a:ext cx="978052" cy="58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457200</xdr:colOff>
      <xdr:row>196</xdr:row>
      <xdr:rowOff>77614</xdr:rowOff>
    </xdr:from>
    <xdr:to>
      <xdr:col>0</xdr:col>
      <xdr:colOff>1233170</xdr:colOff>
      <xdr:row>197</xdr:row>
      <xdr:rowOff>284479</xdr:rowOff>
    </xdr:to>
    <xdr:pic>
      <xdr:nvPicPr>
        <xdr:cNvPr id="39" name="Рисунок 38" descr="6900000-6330018.jpg">
          <a:extLst>
            <a:ext uri="{FF2B5EF4-FFF2-40B4-BE49-F238E27FC236}">
              <a16:creationId xmlns:a16="http://schemas.microsoft.com/office/drawing/2014/main" id="{00000000-0008-0000-8C00-000027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57200" y="49950514"/>
          <a:ext cx="882650" cy="549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495300</xdr:colOff>
      <xdr:row>178</xdr:row>
      <xdr:rowOff>225818</xdr:rowOff>
    </xdr:from>
    <xdr:to>
      <xdr:col>0</xdr:col>
      <xdr:colOff>1118870</xdr:colOff>
      <xdr:row>179</xdr:row>
      <xdr:rowOff>232122</xdr:rowOff>
    </xdr:to>
    <xdr:pic>
      <xdr:nvPicPr>
        <xdr:cNvPr id="40" name="product-big-image" descr="61001008.jpg">
          <a:extLst>
            <a:ext uri="{FF2B5EF4-FFF2-40B4-BE49-F238E27FC236}">
              <a16:creationId xmlns:a16="http://schemas.microsoft.com/office/drawing/2014/main" id="{00000000-0008-0000-8C00-000028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300" y="44612318"/>
          <a:ext cx="730250" cy="471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520700</xdr:colOff>
      <xdr:row>180</xdr:row>
      <xdr:rowOff>62840</xdr:rowOff>
    </xdr:from>
    <xdr:to>
      <xdr:col>0</xdr:col>
      <xdr:colOff>1239520</xdr:colOff>
      <xdr:row>181</xdr:row>
      <xdr:rowOff>267703</xdr:rowOff>
    </xdr:to>
    <xdr:pic>
      <xdr:nvPicPr>
        <xdr:cNvPr id="41" name="Рисунок 40" descr="6103XXX.jpg">
          <a:extLst>
            <a:ext uri="{FF2B5EF4-FFF2-40B4-BE49-F238E27FC236}">
              <a16:creationId xmlns:a16="http://schemas.microsoft.com/office/drawing/2014/main" id="{00000000-0008-0000-8C00-000029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20700" y="45371360"/>
          <a:ext cx="825500" cy="540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182</xdr:row>
      <xdr:rowOff>50800</xdr:rowOff>
    </xdr:from>
    <xdr:to>
      <xdr:col>0</xdr:col>
      <xdr:colOff>1131570</xdr:colOff>
      <xdr:row>182</xdr:row>
      <xdr:rowOff>368300</xdr:rowOff>
    </xdr:to>
    <xdr:pic>
      <xdr:nvPicPr>
        <xdr:cNvPr id="42" name="Рисунок 9" descr="06920XX.jpg">
          <a:extLst>
            <a:ext uri="{FF2B5EF4-FFF2-40B4-BE49-F238E27FC236}">
              <a16:creationId xmlns:a16="http://schemas.microsoft.com/office/drawing/2014/main" id="{00000000-0008-0000-8C00-00002A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539750" y="46029880"/>
          <a:ext cx="698500" cy="31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565150</xdr:colOff>
      <xdr:row>183</xdr:row>
      <xdr:rowOff>113468</xdr:rowOff>
    </xdr:from>
    <xdr:to>
      <xdr:col>0</xdr:col>
      <xdr:colOff>1174750</xdr:colOff>
      <xdr:row>183</xdr:row>
      <xdr:rowOff>542290</xdr:rowOff>
    </xdr:to>
    <xdr:pic>
      <xdr:nvPicPr>
        <xdr:cNvPr id="43" name="Рисунок 9">
          <a:extLst>
            <a:ext uri="{FF2B5EF4-FFF2-40B4-BE49-F238E27FC236}">
              <a16:creationId xmlns:a16="http://schemas.microsoft.com/office/drawing/2014/main" id="{00000000-0008-0000-8C00-00002B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565150" y="46511648"/>
          <a:ext cx="609600" cy="428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425450</xdr:colOff>
      <xdr:row>185</xdr:row>
      <xdr:rowOff>70049</xdr:rowOff>
    </xdr:from>
    <xdr:to>
      <xdr:col>0</xdr:col>
      <xdr:colOff>1390650</xdr:colOff>
      <xdr:row>185</xdr:row>
      <xdr:rowOff>457201</xdr:rowOff>
    </xdr:to>
    <xdr:pic>
      <xdr:nvPicPr>
        <xdr:cNvPr id="44" name="Picture 5">
          <a:extLst>
            <a:ext uri="{FF2B5EF4-FFF2-40B4-BE49-F238E27FC236}">
              <a16:creationId xmlns:a16="http://schemas.microsoft.com/office/drawing/2014/main" id="{00000000-0008-0000-8C00-00002C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25450" y="47649329"/>
          <a:ext cx="965200" cy="387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527051</xdr:colOff>
      <xdr:row>184</xdr:row>
      <xdr:rowOff>55882</xdr:rowOff>
    </xdr:from>
    <xdr:to>
      <xdr:col>0</xdr:col>
      <xdr:colOff>1296671</xdr:colOff>
      <xdr:row>184</xdr:row>
      <xdr:rowOff>552451</xdr:rowOff>
    </xdr:to>
    <xdr:pic>
      <xdr:nvPicPr>
        <xdr:cNvPr id="45" name="product-big-image" descr="0200300.jpg">
          <a:extLst>
            <a:ext uri="{FF2B5EF4-FFF2-40B4-BE49-F238E27FC236}">
              <a16:creationId xmlns:a16="http://schemas.microsoft.com/office/drawing/2014/main" id="{00000000-0008-0000-8C00-00002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27051" y="47056042"/>
          <a:ext cx="876300" cy="4965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186</xdr:row>
      <xdr:rowOff>45936</xdr:rowOff>
    </xdr:from>
    <xdr:to>
      <xdr:col>0</xdr:col>
      <xdr:colOff>1290320</xdr:colOff>
      <xdr:row>187</xdr:row>
      <xdr:rowOff>229081</xdr:rowOff>
    </xdr:to>
    <xdr:pic>
      <xdr:nvPicPr>
        <xdr:cNvPr id="46" name="Рисунок 22" descr="08720XX.jpg">
          <a:extLst>
            <a:ext uri="{FF2B5EF4-FFF2-40B4-BE49-F238E27FC236}">
              <a16:creationId xmlns:a16="http://schemas.microsoft.com/office/drawing/2014/main" id="{00000000-0008-0000-8C00-00002E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50850" y="48135756"/>
          <a:ext cx="946150" cy="434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485320</xdr:colOff>
      <xdr:row>208</xdr:row>
      <xdr:rowOff>17034</xdr:rowOff>
    </xdr:from>
    <xdr:to>
      <xdr:col>0</xdr:col>
      <xdr:colOff>1334769</xdr:colOff>
      <xdr:row>208</xdr:row>
      <xdr:rowOff>539749</xdr:rowOff>
    </xdr:to>
    <xdr:pic>
      <xdr:nvPicPr>
        <xdr:cNvPr id="47" name="product-big-image">
          <a:extLst>
            <a:ext uri="{FF2B5EF4-FFF2-40B4-BE49-F238E27FC236}">
              <a16:creationId xmlns:a16="http://schemas.microsoft.com/office/drawing/2014/main" id="{00000000-0008-0000-8C00-00002F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85320" y="52991274"/>
          <a:ext cx="956129" cy="522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214</xdr:row>
      <xdr:rowOff>143449</xdr:rowOff>
    </xdr:from>
    <xdr:to>
      <xdr:col>0</xdr:col>
      <xdr:colOff>873760</xdr:colOff>
      <xdr:row>215</xdr:row>
      <xdr:rowOff>279401</xdr:rowOff>
    </xdr:to>
    <xdr:pic>
      <xdr:nvPicPr>
        <xdr:cNvPr id="48" name="Рисунок 47">
          <a:extLst>
            <a:ext uri="{FF2B5EF4-FFF2-40B4-BE49-F238E27FC236}">
              <a16:creationId xmlns:a16="http://schemas.microsoft.com/office/drawing/2014/main" id="{00000000-0008-0000-8C00-000030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71450" y="55396069"/>
          <a:ext cx="755650" cy="486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971551</xdr:colOff>
      <xdr:row>214</xdr:row>
      <xdr:rowOff>165100</xdr:rowOff>
    </xdr:from>
    <xdr:to>
      <xdr:col>0</xdr:col>
      <xdr:colOff>1628785</xdr:colOff>
      <xdr:row>215</xdr:row>
      <xdr:rowOff>304801</xdr:rowOff>
    </xdr:to>
    <xdr:pic>
      <xdr:nvPicPr>
        <xdr:cNvPr id="49" name="Рисунок 48">
          <a:extLst>
            <a:ext uri="{FF2B5EF4-FFF2-40B4-BE49-F238E27FC236}">
              <a16:creationId xmlns:a16="http://schemas.microsoft.com/office/drawing/2014/main" id="{00000000-0008-0000-8C00-000031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971551" y="55417720"/>
          <a:ext cx="710574" cy="490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216</xdr:row>
      <xdr:rowOff>88504</xdr:rowOff>
    </xdr:from>
    <xdr:to>
      <xdr:col>0</xdr:col>
      <xdr:colOff>1233169</xdr:colOff>
      <xdr:row>217</xdr:row>
      <xdr:rowOff>232127</xdr:rowOff>
    </xdr:to>
    <xdr:pic>
      <xdr:nvPicPr>
        <xdr:cNvPr id="50" name="Рисунок 49">
          <a:extLst>
            <a:ext uri="{FF2B5EF4-FFF2-40B4-BE49-F238E27FC236}">
              <a16:creationId xmlns:a16="http://schemas.microsoft.com/office/drawing/2014/main" id="{00000000-0008-0000-8C00-000032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31800" y="56042164"/>
          <a:ext cx="908049" cy="577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476250</xdr:colOff>
      <xdr:row>218</xdr:row>
      <xdr:rowOff>114300</xdr:rowOff>
    </xdr:from>
    <xdr:to>
      <xdr:col>0</xdr:col>
      <xdr:colOff>1303020</xdr:colOff>
      <xdr:row>220</xdr:row>
      <xdr:rowOff>148525</xdr:rowOff>
    </xdr:to>
    <xdr:pic>
      <xdr:nvPicPr>
        <xdr:cNvPr id="51" name="product-big-image">
          <a:extLst>
            <a:ext uri="{FF2B5EF4-FFF2-40B4-BE49-F238E27FC236}">
              <a16:creationId xmlns:a16="http://schemas.microsoft.com/office/drawing/2014/main" id="{00000000-0008-0000-8C00-00003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76250" y="56776620"/>
          <a:ext cx="933450" cy="582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213</xdr:row>
      <xdr:rowOff>63080</xdr:rowOff>
    </xdr:from>
    <xdr:to>
      <xdr:col>0</xdr:col>
      <xdr:colOff>1150620</xdr:colOff>
      <xdr:row>213</xdr:row>
      <xdr:rowOff>563850</xdr:rowOff>
    </xdr:to>
    <xdr:pic>
      <xdr:nvPicPr>
        <xdr:cNvPr id="52" name="Рисунок 51" descr="6253510.jpg">
          <a:extLst>
            <a:ext uri="{FF2B5EF4-FFF2-40B4-BE49-F238E27FC236}">
              <a16:creationId xmlns:a16="http://schemas.microsoft.com/office/drawing/2014/main" id="{00000000-0008-0000-8C00-000034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539750" y="54713720"/>
          <a:ext cx="717550" cy="500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621134</xdr:colOff>
      <xdr:row>164</xdr:row>
      <xdr:rowOff>5678</xdr:rowOff>
    </xdr:from>
    <xdr:to>
      <xdr:col>0</xdr:col>
      <xdr:colOff>1242059</xdr:colOff>
      <xdr:row>165</xdr:row>
      <xdr:rowOff>177800</xdr:rowOff>
    </xdr:to>
    <xdr:pic>
      <xdr:nvPicPr>
        <xdr:cNvPr id="53" name="product-big-image">
          <a:extLst>
            <a:ext uri="{FF2B5EF4-FFF2-40B4-BE49-F238E27FC236}">
              <a16:creationId xmlns:a16="http://schemas.microsoft.com/office/drawing/2014/main" id="{00000000-0008-0000-8C00-000035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621134" y="40254518"/>
          <a:ext cx="674265" cy="385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577851</xdr:colOff>
      <xdr:row>168</xdr:row>
      <xdr:rowOff>60854</xdr:rowOff>
    </xdr:from>
    <xdr:to>
      <xdr:col>0</xdr:col>
      <xdr:colOff>1230631</xdr:colOff>
      <xdr:row>169</xdr:row>
      <xdr:rowOff>192135</xdr:rowOff>
    </xdr:to>
    <xdr:pic>
      <xdr:nvPicPr>
        <xdr:cNvPr id="54" name="Рисунок 53" descr="6107010.jpg">
          <a:extLst>
            <a:ext uri="{FF2B5EF4-FFF2-40B4-BE49-F238E27FC236}">
              <a16:creationId xmlns:a16="http://schemas.microsoft.com/office/drawing/2014/main" id="{00000000-0008-0000-8C00-000036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577851" y="41178374"/>
          <a:ext cx="736600" cy="3522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641350</xdr:colOff>
      <xdr:row>166</xdr:row>
      <xdr:rowOff>69850</xdr:rowOff>
    </xdr:from>
    <xdr:to>
      <xdr:col>0</xdr:col>
      <xdr:colOff>1223009</xdr:colOff>
      <xdr:row>167</xdr:row>
      <xdr:rowOff>175866</xdr:rowOff>
    </xdr:to>
    <xdr:pic>
      <xdr:nvPicPr>
        <xdr:cNvPr id="55" name="product-big-image">
          <a:extLst>
            <a:ext uri="{FF2B5EF4-FFF2-40B4-BE49-F238E27FC236}">
              <a16:creationId xmlns:a16="http://schemas.microsoft.com/office/drawing/2014/main" id="{00000000-0008-0000-8C00-000037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41350" y="40745410"/>
          <a:ext cx="634999" cy="326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558800</xdr:colOff>
      <xdr:row>170</xdr:row>
      <xdr:rowOff>146050</xdr:rowOff>
    </xdr:from>
    <xdr:to>
      <xdr:col>0</xdr:col>
      <xdr:colOff>1214119</xdr:colOff>
      <xdr:row>171</xdr:row>
      <xdr:rowOff>276900</xdr:rowOff>
    </xdr:to>
    <xdr:pic>
      <xdr:nvPicPr>
        <xdr:cNvPr id="56" name="Рисунок 55">
          <a:extLst>
            <a:ext uri="{FF2B5EF4-FFF2-40B4-BE49-F238E27FC236}">
              <a16:creationId xmlns:a16="http://schemas.microsoft.com/office/drawing/2014/main" id="{00000000-0008-0000-8C00-000038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558800" y="41705530"/>
          <a:ext cx="761999" cy="527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565150</xdr:colOff>
      <xdr:row>172</xdr:row>
      <xdr:rowOff>38502</xdr:rowOff>
    </xdr:from>
    <xdr:to>
      <xdr:col>0</xdr:col>
      <xdr:colOff>1126490</xdr:colOff>
      <xdr:row>172</xdr:row>
      <xdr:rowOff>550899</xdr:rowOff>
    </xdr:to>
    <xdr:pic>
      <xdr:nvPicPr>
        <xdr:cNvPr id="57" name="Рисунок 56" descr="6253606.jpg">
          <a:extLst>
            <a:ext uri="{FF2B5EF4-FFF2-40B4-BE49-F238E27FC236}">
              <a16:creationId xmlns:a16="http://schemas.microsoft.com/office/drawing/2014/main" id="{00000000-0008-0000-8C00-000039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565150" y="42436182"/>
          <a:ext cx="660400" cy="51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444501</xdr:colOff>
      <xdr:row>156</xdr:row>
      <xdr:rowOff>6350</xdr:rowOff>
    </xdr:from>
    <xdr:to>
      <xdr:col>0</xdr:col>
      <xdr:colOff>1188721</xdr:colOff>
      <xdr:row>157</xdr:row>
      <xdr:rowOff>248481</xdr:rowOff>
    </xdr:to>
    <xdr:pic>
      <xdr:nvPicPr>
        <xdr:cNvPr id="58" name="product-big-image">
          <a:extLst>
            <a:ext uri="{FF2B5EF4-FFF2-40B4-BE49-F238E27FC236}">
              <a16:creationId xmlns:a16="http://schemas.microsoft.com/office/drawing/2014/main" id="{00000000-0008-0000-8C00-00003A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44501" y="38136830"/>
          <a:ext cx="850900" cy="539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158</xdr:row>
      <xdr:rowOff>31750</xdr:rowOff>
    </xdr:from>
    <xdr:to>
      <xdr:col>0</xdr:col>
      <xdr:colOff>1218564</xdr:colOff>
      <xdr:row>159</xdr:row>
      <xdr:rowOff>253999</xdr:rowOff>
    </xdr:to>
    <xdr:pic>
      <xdr:nvPicPr>
        <xdr:cNvPr id="59" name="Рисунок 58" descr="61230XX.jpg">
          <a:extLst>
            <a:ext uri="{FF2B5EF4-FFF2-40B4-BE49-F238E27FC236}">
              <a16:creationId xmlns:a16="http://schemas.microsoft.com/office/drawing/2014/main" id="{00000000-0008-0000-8C00-00003B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50850" y="38756590"/>
          <a:ext cx="874394" cy="511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425450</xdr:colOff>
      <xdr:row>135</xdr:row>
      <xdr:rowOff>51198</xdr:rowOff>
    </xdr:from>
    <xdr:to>
      <xdr:col>0</xdr:col>
      <xdr:colOff>1271270</xdr:colOff>
      <xdr:row>136</xdr:row>
      <xdr:rowOff>212089</xdr:rowOff>
    </xdr:to>
    <xdr:pic>
      <xdr:nvPicPr>
        <xdr:cNvPr id="60" name="Рисунок 59" descr="67030XX.jpg">
          <a:extLst>
            <a:ext uri="{FF2B5EF4-FFF2-40B4-BE49-F238E27FC236}">
              <a16:creationId xmlns:a16="http://schemas.microsoft.com/office/drawing/2014/main" id="{00000000-0008-0000-8C00-00003C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25450" y="32657178"/>
          <a:ext cx="952500" cy="397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134</xdr:row>
      <xdr:rowOff>82550</xdr:rowOff>
    </xdr:from>
    <xdr:to>
      <xdr:col>0</xdr:col>
      <xdr:colOff>1468953</xdr:colOff>
      <xdr:row>134</xdr:row>
      <xdr:rowOff>619760</xdr:rowOff>
    </xdr:to>
    <xdr:pic>
      <xdr:nvPicPr>
        <xdr:cNvPr id="61" name="Рисунок 17" descr="08310XX.jpg">
          <a:extLst>
            <a:ext uri="{FF2B5EF4-FFF2-40B4-BE49-F238E27FC236}">
              <a16:creationId xmlns:a16="http://schemas.microsoft.com/office/drawing/2014/main" id="{00000000-0008-0000-8C00-00003D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50850" y="32033210"/>
          <a:ext cx="1124783"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495300</xdr:colOff>
      <xdr:row>137</xdr:row>
      <xdr:rowOff>47665</xdr:rowOff>
    </xdr:from>
    <xdr:to>
      <xdr:col>0</xdr:col>
      <xdr:colOff>1328420</xdr:colOff>
      <xdr:row>137</xdr:row>
      <xdr:rowOff>555973</xdr:rowOff>
    </xdr:to>
    <xdr:pic>
      <xdr:nvPicPr>
        <xdr:cNvPr id="62" name="product-big-image" descr="0835503.jpg">
          <a:extLst>
            <a:ext uri="{FF2B5EF4-FFF2-40B4-BE49-F238E27FC236}">
              <a16:creationId xmlns:a16="http://schemas.microsoft.com/office/drawing/2014/main" id="{00000000-0008-0000-8C00-00003E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95300" y="33126085"/>
          <a:ext cx="939800" cy="508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431801</xdr:colOff>
      <xdr:row>138</xdr:row>
      <xdr:rowOff>33338</xdr:rowOff>
    </xdr:from>
    <xdr:to>
      <xdr:col>0</xdr:col>
      <xdr:colOff>1220471</xdr:colOff>
      <xdr:row>138</xdr:row>
      <xdr:rowOff>505883</xdr:rowOff>
    </xdr:to>
    <xdr:pic>
      <xdr:nvPicPr>
        <xdr:cNvPr id="63" name="product-big-image" descr="6920050.jpg">
          <a:extLst>
            <a:ext uri="{FF2B5EF4-FFF2-40B4-BE49-F238E27FC236}">
              <a16:creationId xmlns:a16="http://schemas.microsoft.com/office/drawing/2014/main" id="{00000000-0008-0000-8C00-00003F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31801" y="33713738"/>
          <a:ext cx="895350" cy="472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419101</xdr:colOff>
      <xdr:row>139</xdr:row>
      <xdr:rowOff>51068</xdr:rowOff>
    </xdr:from>
    <xdr:to>
      <xdr:col>0</xdr:col>
      <xdr:colOff>1334771</xdr:colOff>
      <xdr:row>139</xdr:row>
      <xdr:rowOff>533399</xdr:rowOff>
    </xdr:to>
    <xdr:pic>
      <xdr:nvPicPr>
        <xdr:cNvPr id="64" name="product-big-image" descr="0835000.jpg">
          <a:extLst>
            <a:ext uri="{FF2B5EF4-FFF2-40B4-BE49-F238E27FC236}">
              <a16:creationId xmlns:a16="http://schemas.microsoft.com/office/drawing/2014/main" id="{00000000-0008-0000-8C00-000040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19101" y="34249628"/>
          <a:ext cx="1022350" cy="482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577851</xdr:colOff>
      <xdr:row>140</xdr:row>
      <xdr:rowOff>19050</xdr:rowOff>
    </xdr:from>
    <xdr:to>
      <xdr:col>0</xdr:col>
      <xdr:colOff>1179831</xdr:colOff>
      <xdr:row>140</xdr:row>
      <xdr:rowOff>397185</xdr:rowOff>
    </xdr:to>
    <xdr:pic>
      <xdr:nvPicPr>
        <xdr:cNvPr id="65" name="Рисунок 64">
          <a:extLst>
            <a:ext uri="{FF2B5EF4-FFF2-40B4-BE49-F238E27FC236}">
              <a16:creationId xmlns:a16="http://schemas.microsoft.com/office/drawing/2014/main" id="{00000000-0008-0000-8C00-000041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577851" y="34766250"/>
          <a:ext cx="685800" cy="378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497253</xdr:colOff>
      <xdr:row>89</xdr:row>
      <xdr:rowOff>70633</xdr:rowOff>
    </xdr:from>
    <xdr:to>
      <xdr:col>0</xdr:col>
      <xdr:colOff>1201420</xdr:colOff>
      <xdr:row>89</xdr:row>
      <xdr:rowOff>448743</xdr:rowOff>
    </xdr:to>
    <xdr:pic>
      <xdr:nvPicPr>
        <xdr:cNvPr id="66" name="product-big-image">
          <a:extLst>
            <a:ext uri="{FF2B5EF4-FFF2-40B4-BE49-F238E27FC236}">
              <a16:creationId xmlns:a16="http://schemas.microsoft.com/office/drawing/2014/main" id="{00000000-0008-0000-8C00-000042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97253" y="17848093"/>
          <a:ext cx="810847" cy="378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90</xdr:row>
      <xdr:rowOff>64410</xdr:rowOff>
    </xdr:from>
    <xdr:to>
      <xdr:col>0</xdr:col>
      <xdr:colOff>1207770</xdr:colOff>
      <xdr:row>90</xdr:row>
      <xdr:rowOff>489220</xdr:rowOff>
    </xdr:to>
    <xdr:pic>
      <xdr:nvPicPr>
        <xdr:cNvPr id="67" name="Рисунок 66" descr="6505298">
          <a:extLst>
            <a:ext uri="{FF2B5EF4-FFF2-40B4-BE49-F238E27FC236}">
              <a16:creationId xmlns:a16="http://schemas.microsoft.com/office/drawing/2014/main" id="{00000000-0008-0000-8C00-000043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431800" y="18321930"/>
          <a:ext cx="882650" cy="424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457200</xdr:colOff>
      <xdr:row>108</xdr:row>
      <xdr:rowOff>44035</xdr:rowOff>
    </xdr:from>
    <xdr:to>
      <xdr:col>0</xdr:col>
      <xdr:colOff>1176020</xdr:colOff>
      <xdr:row>109</xdr:row>
      <xdr:rowOff>264386</xdr:rowOff>
    </xdr:to>
    <xdr:pic>
      <xdr:nvPicPr>
        <xdr:cNvPr id="68" name="Рисунок 67" descr="651X0XX.jpg">
          <a:extLst>
            <a:ext uri="{FF2B5EF4-FFF2-40B4-BE49-F238E27FC236}">
              <a16:creationId xmlns:a16="http://schemas.microsoft.com/office/drawing/2014/main" id="{00000000-0008-0000-8C00-000044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457200" y="24001315"/>
          <a:ext cx="825500" cy="502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641350</xdr:colOff>
      <xdr:row>118</xdr:row>
      <xdr:rowOff>50069</xdr:rowOff>
    </xdr:from>
    <xdr:to>
      <xdr:col>0</xdr:col>
      <xdr:colOff>1198880</xdr:colOff>
      <xdr:row>119</xdr:row>
      <xdr:rowOff>196605</xdr:rowOff>
    </xdr:to>
    <xdr:pic>
      <xdr:nvPicPr>
        <xdr:cNvPr id="69" name="Рисунок 68" descr="6533XXX.jpg">
          <a:extLst>
            <a:ext uri="{FF2B5EF4-FFF2-40B4-BE49-F238E27FC236}">
              <a16:creationId xmlns:a16="http://schemas.microsoft.com/office/drawing/2014/main" id="{00000000-0008-0000-8C00-000045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641350" y="26765789"/>
          <a:ext cx="565150" cy="405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520700</xdr:colOff>
      <xdr:row>121</xdr:row>
      <xdr:rowOff>99570</xdr:rowOff>
    </xdr:from>
    <xdr:to>
      <xdr:col>0</xdr:col>
      <xdr:colOff>1108710</xdr:colOff>
      <xdr:row>122</xdr:row>
      <xdr:rowOff>207010</xdr:rowOff>
    </xdr:to>
    <xdr:pic>
      <xdr:nvPicPr>
        <xdr:cNvPr id="70" name="Рисунок 69" descr="BIS_RapidRail_658400X.jpg">
          <a:extLst>
            <a:ext uri="{FF2B5EF4-FFF2-40B4-BE49-F238E27FC236}">
              <a16:creationId xmlns:a16="http://schemas.microsoft.com/office/drawing/2014/main" id="{00000000-0008-0000-8C00-000046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520700" y="27859230"/>
          <a:ext cx="679450" cy="381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527050</xdr:colOff>
      <xdr:row>123</xdr:row>
      <xdr:rowOff>57150</xdr:rowOff>
    </xdr:from>
    <xdr:to>
      <xdr:col>0</xdr:col>
      <xdr:colOff>1202442</xdr:colOff>
      <xdr:row>123</xdr:row>
      <xdr:rowOff>429791</xdr:rowOff>
    </xdr:to>
    <xdr:pic>
      <xdr:nvPicPr>
        <xdr:cNvPr id="71" name="product-big-image">
          <a:extLst>
            <a:ext uri="{FF2B5EF4-FFF2-40B4-BE49-F238E27FC236}">
              <a16:creationId xmlns:a16="http://schemas.microsoft.com/office/drawing/2014/main" id="{00000000-0008-0000-8C00-000047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527050" y="28365450"/>
          <a:ext cx="782072" cy="372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546100</xdr:colOff>
      <xdr:row>120</xdr:row>
      <xdr:rowOff>57150</xdr:rowOff>
    </xdr:from>
    <xdr:to>
      <xdr:col>0</xdr:col>
      <xdr:colOff>1235190</xdr:colOff>
      <xdr:row>120</xdr:row>
      <xdr:rowOff>514349</xdr:rowOff>
    </xdr:to>
    <xdr:pic>
      <xdr:nvPicPr>
        <xdr:cNvPr id="72" name="product-big-image">
          <a:extLst>
            <a:ext uri="{FF2B5EF4-FFF2-40B4-BE49-F238E27FC236}">
              <a16:creationId xmlns:a16="http://schemas.microsoft.com/office/drawing/2014/main" id="{00000000-0008-0000-8C00-000048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546100" y="27291030"/>
          <a:ext cx="795770" cy="457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53341</xdr:colOff>
      <xdr:row>5</xdr:row>
      <xdr:rowOff>60960</xdr:rowOff>
    </xdr:from>
    <xdr:to>
      <xdr:col>1</xdr:col>
      <xdr:colOff>1</xdr:colOff>
      <xdr:row>5</xdr:row>
      <xdr:rowOff>678180</xdr:rowOff>
    </xdr:to>
    <xdr:pic>
      <xdr:nvPicPr>
        <xdr:cNvPr id="73" name="Рисунок 72">
          <a:extLst>
            <a:ext uri="{FF2B5EF4-FFF2-40B4-BE49-F238E27FC236}">
              <a16:creationId xmlns:a16="http://schemas.microsoft.com/office/drawing/2014/main" id="{00000000-0008-0000-8C00-000049000000}"/>
            </a:ext>
          </a:extLst>
        </xdr:cNvPr>
        <xdr:cNvPicPr>
          <a:picLocks noChangeAspect="1"/>
        </xdr:cNvPicPr>
      </xdr:nvPicPr>
      <xdr:blipFill>
        <a:blip xmlns:r="http://schemas.openxmlformats.org/officeDocument/2006/relationships" r:embed="rId72" cstate="print"/>
        <a:stretch>
          <a:fillRect/>
        </a:stretch>
      </xdr:blipFill>
      <xdr:spPr>
        <a:xfrm>
          <a:off x="53341" y="60960"/>
          <a:ext cx="1760220" cy="617220"/>
        </a:xfrm>
        <a:prstGeom prst="rect">
          <a:avLst/>
        </a:prstGeom>
      </xdr:spPr>
    </xdr:pic>
    <xdr:clientData/>
  </xdr:twoCellAnchor>
  <xdr:twoCellAnchor editAs="oneCell">
    <xdr:from>
      <xdr:col>0</xdr:col>
      <xdr:colOff>425450</xdr:colOff>
      <xdr:row>8</xdr:row>
      <xdr:rowOff>154578</xdr:rowOff>
    </xdr:from>
    <xdr:to>
      <xdr:col>0</xdr:col>
      <xdr:colOff>1454150</xdr:colOff>
      <xdr:row>13</xdr:row>
      <xdr:rowOff>71500</xdr:rowOff>
    </xdr:to>
    <xdr:pic>
      <xdr:nvPicPr>
        <xdr:cNvPr id="74" name="Рисунок 38" descr="BISMAT® Flash">
          <a:extLst>
            <a:ext uri="{FF2B5EF4-FFF2-40B4-BE49-F238E27FC236}">
              <a16:creationId xmlns:a16="http://schemas.microsoft.com/office/drawing/2014/main" id="{00000000-0008-0000-8C00-00004A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425450" y="1366158"/>
          <a:ext cx="1028700" cy="717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239912</xdr:colOff>
      <xdr:row>15</xdr:row>
      <xdr:rowOff>19050</xdr:rowOff>
    </xdr:from>
    <xdr:to>
      <xdr:col>0</xdr:col>
      <xdr:colOff>1686346</xdr:colOff>
      <xdr:row>20</xdr:row>
      <xdr:rowOff>126999</xdr:rowOff>
    </xdr:to>
    <xdr:pic>
      <xdr:nvPicPr>
        <xdr:cNvPr id="75" name="product-big-image">
          <a:extLst>
            <a:ext uri="{FF2B5EF4-FFF2-40B4-BE49-F238E27FC236}">
              <a16:creationId xmlns:a16="http://schemas.microsoft.com/office/drawing/2014/main" id="{00000000-0008-0000-8C00-00004B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39912" y="2350770"/>
          <a:ext cx="1446434" cy="908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184150</xdr:colOff>
      <xdr:row>23</xdr:row>
      <xdr:rowOff>133350</xdr:rowOff>
    </xdr:from>
    <xdr:to>
      <xdr:col>0</xdr:col>
      <xdr:colOff>1680210</xdr:colOff>
      <xdr:row>29</xdr:row>
      <xdr:rowOff>102886</xdr:rowOff>
    </xdr:to>
    <xdr:pic>
      <xdr:nvPicPr>
        <xdr:cNvPr id="76" name="product-big-image" descr="3363035.jpg">
          <a:extLst>
            <a:ext uri="{FF2B5EF4-FFF2-40B4-BE49-F238E27FC236}">
              <a16:creationId xmlns:a16="http://schemas.microsoft.com/office/drawing/2014/main" id="{00000000-0008-0000-8C00-00004C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flipV="1">
          <a:off x="184150" y="3745230"/>
          <a:ext cx="1496060" cy="929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228601</xdr:colOff>
      <xdr:row>33</xdr:row>
      <xdr:rowOff>0</xdr:rowOff>
    </xdr:from>
    <xdr:to>
      <xdr:col>0</xdr:col>
      <xdr:colOff>1550636</xdr:colOff>
      <xdr:row>39</xdr:row>
      <xdr:rowOff>74521</xdr:rowOff>
    </xdr:to>
    <xdr:pic>
      <xdr:nvPicPr>
        <xdr:cNvPr id="77" name="product-big-image" descr="3396064.jpg">
          <a:extLst>
            <a:ext uri="{FF2B5EF4-FFF2-40B4-BE49-F238E27FC236}">
              <a16:creationId xmlns:a16="http://schemas.microsoft.com/office/drawing/2014/main" id="{00000000-0008-0000-8C00-00004D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28601" y="5181600"/>
          <a:ext cx="1322035" cy="94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254000</xdr:colOff>
      <xdr:row>42</xdr:row>
      <xdr:rowOff>90432</xdr:rowOff>
    </xdr:from>
    <xdr:to>
      <xdr:col>0</xdr:col>
      <xdr:colOff>1581150</xdr:colOff>
      <xdr:row>49</xdr:row>
      <xdr:rowOff>44449</xdr:rowOff>
    </xdr:to>
    <xdr:pic>
      <xdr:nvPicPr>
        <xdr:cNvPr id="78" name="product-big-image" descr="33335061.jpg">
          <a:extLst>
            <a:ext uri="{FF2B5EF4-FFF2-40B4-BE49-F238E27FC236}">
              <a16:creationId xmlns:a16="http://schemas.microsoft.com/office/drawing/2014/main" id="{00000000-0008-0000-8C00-00004E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54000" y="6575052"/>
          <a:ext cx="1327150" cy="1074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51</xdr:row>
      <xdr:rowOff>43794</xdr:rowOff>
    </xdr:from>
    <xdr:to>
      <xdr:col>0</xdr:col>
      <xdr:colOff>1543050</xdr:colOff>
      <xdr:row>58</xdr:row>
      <xdr:rowOff>107950</xdr:rowOff>
    </xdr:to>
    <xdr:pic>
      <xdr:nvPicPr>
        <xdr:cNvPr id="79" name="product-big-image" descr="33335061.jpg">
          <a:extLst>
            <a:ext uri="{FF2B5EF4-FFF2-40B4-BE49-F238E27FC236}">
              <a16:creationId xmlns:a16="http://schemas.microsoft.com/office/drawing/2014/main" id="{00000000-0008-0000-8C00-00004F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90500" y="7960974"/>
          <a:ext cx="1352550" cy="1130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368300</xdr:colOff>
      <xdr:row>60</xdr:row>
      <xdr:rowOff>62512</xdr:rowOff>
    </xdr:from>
    <xdr:to>
      <xdr:col>0</xdr:col>
      <xdr:colOff>1504950</xdr:colOff>
      <xdr:row>63</xdr:row>
      <xdr:rowOff>172719</xdr:rowOff>
    </xdr:to>
    <xdr:pic>
      <xdr:nvPicPr>
        <xdr:cNvPr id="80" name="Рисунок 79" descr="BIS_Cobra_08021XX.jpg">
          <a:extLst>
            <a:ext uri="{FF2B5EF4-FFF2-40B4-BE49-F238E27FC236}">
              <a16:creationId xmlns:a16="http://schemas.microsoft.com/office/drawing/2014/main" id="{00000000-0008-0000-8C00-000050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368300" y="9351292"/>
          <a:ext cx="1136650" cy="933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64</xdr:row>
      <xdr:rowOff>88900</xdr:rowOff>
    </xdr:from>
    <xdr:to>
      <xdr:col>0</xdr:col>
      <xdr:colOff>1241409</xdr:colOff>
      <xdr:row>64</xdr:row>
      <xdr:rowOff>569292</xdr:rowOff>
    </xdr:to>
    <xdr:pic>
      <xdr:nvPicPr>
        <xdr:cNvPr id="81" name="Рисунок 80" descr="4323XXX.jpg">
          <a:extLst>
            <a:ext uri="{FF2B5EF4-FFF2-40B4-BE49-F238E27FC236}">
              <a16:creationId xmlns:a16="http://schemas.microsoft.com/office/drawing/2014/main" id="{00000000-0008-0000-8C00-00005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39750" y="10474960"/>
          <a:ext cx="701659" cy="480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355600</xdr:colOff>
      <xdr:row>65</xdr:row>
      <xdr:rowOff>106315</xdr:rowOff>
    </xdr:from>
    <xdr:ext cx="996950" cy="823324"/>
    <xdr:pic>
      <xdr:nvPicPr>
        <xdr:cNvPr id="82" name="Рисунок 15" descr="08280XX.jpg">
          <a:extLst>
            <a:ext uri="{FF2B5EF4-FFF2-40B4-BE49-F238E27FC236}">
              <a16:creationId xmlns:a16="http://schemas.microsoft.com/office/drawing/2014/main" id="{00000000-0008-0000-8C00-00005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55600" y="11140075"/>
          <a:ext cx="996950" cy="823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342900</xdr:colOff>
      <xdr:row>70</xdr:row>
      <xdr:rowOff>49468</xdr:rowOff>
    </xdr:from>
    <xdr:to>
      <xdr:col>0</xdr:col>
      <xdr:colOff>1282700</xdr:colOff>
      <xdr:row>74</xdr:row>
      <xdr:rowOff>54610</xdr:rowOff>
    </xdr:to>
    <xdr:pic>
      <xdr:nvPicPr>
        <xdr:cNvPr id="83" name="Рисунок 14" descr="BIS_starQuick_0854XXX.jpg">
          <a:extLst>
            <a:ext uri="{FF2B5EF4-FFF2-40B4-BE49-F238E27FC236}">
              <a16:creationId xmlns:a16="http://schemas.microsoft.com/office/drawing/2014/main" id="{00000000-0008-0000-8C00-000053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342900" y="12073828"/>
          <a:ext cx="939800" cy="64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361950</xdr:colOff>
      <xdr:row>75</xdr:row>
      <xdr:rowOff>73489</xdr:rowOff>
    </xdr:from>
    <xdr:to>
      <xdr:col>0</xdr:col>
      <xdr:colOff>1327150</xdr:colOff>
      <xdr:row>78</xdr:row>
      <xdr:rowOff>113029</xdr:rowOff>
    </xdr:to>
    <xdr:pic>
      <xdr:nvPicPr>
        <xdr:cNvPr id="84" name="Рисунок 17" descr="BIS_starQuick_0855XXX.jpg">
          <a:extLst>
            <a:ext uri="{FF2B5EF4-FFF2-40B4-BE49-F238E27FC236}">
              <a16:creationId xmlns:a16="http://schemas.microsoft.com/office/drawing/2014/main" id="{00000000-0008-0000-8C00-000054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61950" y="12897949"/>
          <a:ext cx="965200" cy="63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412750</xdr:colOff>
      <xdr:row>79</xdr:row>
      <xdr:rowOff>56501</xdr:rowOff>
    </xdr:from>
    <xdr:to>
      <xdr:col>0</xdr:col>
      <xdr:colOff>1358900</xdr:colOff>
      <xdr:row>81</xdr:row>
      <xdr:rowOff>218359</xdr:rowOff>
    </xdr:to>
    <xdr:pic>
      <xdr:nvPicPr>
        <xdr:cNvPr id="85" name="Рисунок 16" descr="BIS_starQuick_08558XX.jpg">
          <a:extLst>
            <a:ext uri="{FF2B5EF4-FFF2-40B4-BE49-F238E27FC236}">
              <a16:creationId xmlns:a16="http://schemas.microsoft.com/office/drawing/2014/main" id="{00000000-0008-0000-8C00-000055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412750" y="13673441"/>
          <a:ext cx="946150" cy="634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539750</xdr:colOff>
      <xdr:row>82</xdr:row>
      <xdr:rowOff>52586</xdr:rowOff>
    </xdr:from>
    <xdr:to>
      <xdr:col>0</xdr:col>
      <xdr:colOff>1136649</xdr:colOff>
      <xdr:row>82</xdr:row>
      <xdr:rowOff>431799</xdr:rowOff>
    </xdr:to>
    <xdr:pic>
      <xdr:nvPicPr>
        <xdr:cNvPr id="86" name="product-big-image">
          <a:extLst>
            <a:ext uri="{FF2B5EF4-FFF2-40B4-BE49-F238E27FC236}">
              <a16:creationId xmlns:a16="http://schemas.microsoft.com/office/drawing/2014/main" id="{00000000-0008-0000-8C00-000056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39750" y="14378186"/>
          <a:ext cx="596899" cy="379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578134</xdr:colOff>
      <xdr:row>83</xdr:row>
      <xdr:rowOff>15060</xdr:rowOff>
    </xdr:from>
    <xdr:to>
      <xdr:col>0</xdr:col>
      <xdr:colOff>1136650</xdr:colOff>
      <xdr:row>83</xdr:row>
      <xdr:rowOff>571500</xdr:rowOff>
    </xdr:to>
    <xdr:pic>
      <xdr:nvPicPr>
        <xdr:cNvPr id="87" name="Рисунок 26" descr="BIS_starQuick_085435X.jpg">
          <a:extLst>
            <a:ext uri="{FF2B5EF4-FFF2-40B4-BE49-F238E27FC236}">
              <a16:creationId xmlns:a16="http://schemas.microsoft.com/office/drawing/2014/main" id="{00000000-0008-0000-8C00-000057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578134" y="14805480"/>
          <a:ext cx="558516" cy="556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450850</xdr:colOff>
      <xdr:row>84</xdr:row>
      <xdr:rowOff>26442</xdr:rowOff>
    </xdr:from>
    <xdr:to>
      <xdr:col>0</xdr:col>
      <xdr:colOff>1225550</xdr:colOff>
      <xdr:row>84</xdr:row>
      <xdr:rowOff>488949</xdr:rowOff>
    </xdr:to>
    <xdr:pic>
      <xdr:nvPicPr>
        <xdr:cNvPr id="88" name="Рисунок 21" descr="BIS_starQuick_0854301.jpg">
          <a:extLst>
            <a:ext uri="{FF2B5EF4-FFF2-40B4-BE49-F238E27FC236}">
              <a16:creationId xmlns:a16="http://schemas.microsoft.com/office/drawing/2014/main" id="{00000000-0008-0000-8C00-000058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50850" y="15411222"/>
          <a:ext cx="774700" cy="4625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603250</xdr:colOff>
      <xdr:row>85</xdr:row>
      <xdr:rowOff>65324</xdr:rowOff>
    </xdr:from>
    <xdr:to>
      <xdr:col>0</xdr:col>
      <xdr:colOff>1098550</xdr:colOff>
      <xdr:row>85</xdr:row>
      <xdr:rowOff>462279</xdr:rowOff>
    </xdr:to>
    <xdr:pic>
      <xdr:nvPicPr>
        <xdr:cNvPr id="89" name="Рисунок 24" descr="BIS_starQuick_0854332.jpg">
          <a:extLst>
            <a:ext uri="{FF2B5EF4-FFF2-40B4-BE49-F238E27FC236}">
              <a16:creationId xmlns:a16="http://schemas.microsoft.com/office/drawing/2014/main" id="{00000000-0008-0000-8C00-000059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03250" y="15991124"/>
          <a:ext cx="495300" cy="396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558800</xdr:colOff>
      <xdr:row>86</xdr:row>
      <xdr:rowOff>76200</xdr:rowOff>
    </xdr:from>
    <xdr:to>
      <xdr:col>0</xdr:col>
      <xdr:colOff>1157288</xdr:colOff>
      <xdr:row>86</xdr:row>
      <xdr:rowOff>444500</xdr:rowOff>
    </xdr:to>
    <xdr:pic>
      <xdr:nvPicPr>
        <xdr:cNvPr id="90" name="Рисунок 20">
          <a:extLst>
            <a:ext uri="{FF2B5EF4-FFF2-40B4-BE49-F238E27FC236}">
              <a16:creationId xmlns:a16="http://schemas.microsoft.com/office/drawing/2014/main" id="{00000000-0008-0000-8C00-00005A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58800" y="16543020"/>
          <a:ext cx="598488" cy="36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431800</xdr:colOff>
      <xdr:row>87</xdr:row>
      <xdr:rowOff>33932</xdr:rowOff>
    </xdr:from>
    <xdr:to>
      <xdr:col>0</xdr:col>
      <xdr:colOff>1327150</xdr:colOff>
      <xdr:row>88</xdr:row>
      <xdr:rowOff>341630</xdr:rowOff>
    </xdr:to>
    <xdr:pic>
      <xdr:nvPicPr>
        <xdr:cNvPr id="91" name="Рисунок 90" descr="66634XX.jpg">
          <a:extLst>
            <a:ext uri="{FF2B5EF4-FFF2-40B4-BE49-F238E27FC236}">
              <a16:creationId xmlns:a16="http://schemas.microsoft.com/office/drawing/2014/main" id="{00000000-0008-0000-8C00-00005B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31800" y="17034152"/>
          <a:ext cx="895350" cy="696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247650</xdr:colOff>
      <xdr:row>91</xdr:row>
      <xdr:rowOff>68940</xdr:rowOff>
    </xdr:from>
    <xdr:to>
      <xdr:col>0</xdr:col>
      <xdr:colOff>1511300</xdr:colOff>
      <xdr:row>95</xdr:row>
      <xdr:rowOff>960</xdr:rowOff>
    </xdr:to>
    <xdr:pic>
      <xdr:nvPicPr>
        <xdr:cNvPr id="92" name="Рисунок 91" descr="6505XXX_BIS_RapidRail_WM_Family.jpg">
          <a:extLst>
            <a:ext uri="{FF2B5EF4-FFF2-40B4-BE49-F238E27FC236}">
              <a16:creationId xmlns:a16="http://schemas.microsoft.com/office/drawing/2014/main" id="{00000000-0008-0000-8C00-00005C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247650" y="18837000"/>
          <a:ext cx="1263650" cy="102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254000</xdr:colOff>
      <xdr:row>97</xdr:row>
      <xdr:rowOff>254000</xdr:rowOff>
    </xdr:from>
    <xdr:ext cx="1422400" cy="1198862"/>
    <xdr:pic>
      <xdr:nvPicPr>
        <xdr:cNvPr id="93" name="Рисунок 92" descr="66032XX_BIS_RapidRail_WM2_UltraProtect_1000.jpg">
          <a:extLst>
            <a:ext uri="{FF2B5EF4-FFF2-40B4-BE49-F238E27FC236}">
              <a16:creationId xmlns:a16="http://schemas.microsoft.com/office/drawing/2014/main" id="{00000000-0008-0000-8C00-00005D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54000" y="20667980"/>
          <a:ext cx="1422400" cy="11988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196850</xdr:colOff>
      <xdr:row>111</xdr:row>
      <xdr:rowOff>158750</xdr:rowOff>
    </xdr:from>
    <xdr:to>
      <xdr:col>0</xdr:col>
      <xdr:colOff>1682750</xdr:colOff>
      <xdr:row>116</xdr:row>
      <xdr:rowOff>120650</xdr:rowOff>
    </xdr:to>
    <xdr:pic>
      <xdr:nvPicPr>
        <xdr:cNvPr id="94" name="Рисунок 93" descr="BIS_RapidRail_6523XXX.jpg">
          <a:extLst>
            <a:ext uri="{FF2B5EF4-FFF2-40B4-BE49-F238E27FC236}">
              <a16:creationId xmlns:a16="http://schemas.microsoft.com/office/drawing/2014/main" id="{00000000-0008-0000-8C00-00005E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6850" y="24954230"/>
          <a:ext cx="14859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349250</xdr:colOff>
      <xdr:row>106</xdr:row>
      <xdr:rowOff>81534</xdr:rowOff>
    </xdr:from>
    <xdr:to>
      <xdr:col>0</xdr:col>
      <xdr:colOff>1403350</xdr:colOff>
      <xdr:row>107</xdr:row>
      <xdr:rowOff>372648</xdr:rowOff>
    </xdr:to>
    <xdr:pic>
      <xdr:nvPicPr>
        <xdr:cNvPr id="95" name="Рисунок 94" descr="BIS_RapidRail_65131XX.jpg">
          <a:extLst>
            <a:ext uri="{FF2B5EF4-FFF2-40B4-BE49-F238E27FC236}">
              <a16:creationId xmlns:a16="http://schemas.microsoft.com/office/drawing/2014/main" id="{00000000-0008-0000-8C00-00005F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49250" y="23231094"/>
          <a:ext cx="1054100" cy="694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514350</xdr:colOff>
      <xdr:row>105</xdr:row>
      <xdr:rowOff>18626</xdr:rowOff>
    </xdr:from>
    <xdr:to>
      <xdr:col>0</xdr:col>
      <xdr:colOff>1244600</xdr:colOff>
      <xdr:row>105</xdr:row>
      <xdr:rowOff>505459</xdr:rowOff>
    </xdr:to>
    <xdr:pic>
      <xdr:nvPicPr>
        <xdr:cNvPr id="96" name="Рисунок 95" descr="66132XX_BIS_RapidRail.jpg">
          <a:extLst>
            <a:ext uri="{FF2B5EF4-FFF2-40B4-BE49-F238E27FC236}">
              <a16:creationId xmlns:a16="http://schemas.microsoft.com/office/drawing/2014/main" id="{00000000-0008-0000-8C00-000060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514350" y="22627166"/>
          <a:ext cx="730250" cy="486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368300</xdr:colOff>
      <xdr:row>124</xdr:row>
      <xdr:rowOff>55992</xdr:rowOff>
    </xdr:from>
    <xdr:to>
      <xdr:col>0</xdr:col>
      <xdr:colOff>1517650</xdr:colOff>
      <xdr:row>125</xdr:row>
      <xdr:rowOff>319550</xdr:rowOff>
    </xdr:to>
    <xdr:pic>
      <xdr:nvPicPr>
        <xdr:cNvPr id="97" name="Рисунок 96">
          <a:extLst>
            <a:ext uri="{FF2B5EF4-FFF2-40B4-BE49-F238E27FC236}">
              <a16:creationId xmlns:a16="http://schemas.microsoft.com/office/drawing/2014/main" id="{00000000-0008-0000-8C00-000061000000}"/>
            </a:ext>
          </a:extLst>
        </xdr:cNvPr>
        <xdr:cNvPicPr>
          <a:picLocks noChangeAspect="1"/>
        </xdr:cNvPicPr>
      </xdr:nvPicPr>
      <xdr:blipFill>
        <a:blip xmlns:r="http://schemas.openxmlformats.org/officeDocument/2006/relationships" r:embed="rId85" cstate="print"/>
        <a:stretch>
          <a:fillRect/>
        </a:stretch>
      </xdr:blipFill>
      <xdr:spPr>
        <a:xfrm>
          <a:off x="368300" y="28813872"/>
          <a:ext cx="1149350" cy="606458"/>
        </a:xfrm>
        <a:prstGeom prst="rect">
          <a:avLst/>
        </a:prstGeom>
      </xdr:spPr>
    </xdr:pic>
    <xdr:clientData/>
  </xdr:twoCellAnchor>
  <xdr:twoCellAnchor editAs="oneCell">
    <xdr:from>
      <xdr:col>0</xdr:col>
      <xdr:colOff>190500</xdr:colOff>
      <xdr:row>126</xdr:row>
      <xdr:rowOff>146050</xdr:rowOff>
    </xdr:from>
    <xdr:to>
      <xdr:col>0</xdr:col>
      <xdr:colOff>1638300</xdr:colOff>
      <xdr:row>129</xdr:row>
      <xdr:rowOff>230975</xdr:rowOff>
    </xdr:to>
    <xdr:pic>
      <xdr:nvPicPr>
        <xdr:cNvPr id="98" name="Рисунок 97">
          <a:extLst>
            <a:ext uri="{FF2B5EF4-FFF2-40B4-BE49-F238E27FC236}">
              <a16:creationId xmlns:a16="http://schemas.microsoft.com/office/drawing/2014/main" id="{00000000-0008-0000-8C00-00006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90500" y="29627830"/>
          <a:ext cx="1447800" cy="907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558800</xdr:colOff>
      <xdr:row>130</xdr:row>
      <xdr:rowOff>48380</xdr:rowOff>
    </xdr:from>
    <xdr:to>
      <xdr:col>0</xdr:col>
      <xdr:colOff>1390650</xdr:colOff>
      <xdr:row>132</xdr:row>
      <xdr:rowOff>213360</xdr:rowOff>
    </xdr:to>
    <xdr:pic>
      <xdr:nvPicPr>
        <xdr:cNvPr id="99" name="Рисунок 98" descr="65660XX.jpg">
          <a:extLst>
            <a:ext uri="{FF2B5EF4-FFF2-40B4-BE49-F238E27FC236}">
              <a16:creationId xmlns:a16="http://schemas.microsoft.com/office/drawing/2014/main" id="{00000000-0008-0000-8C00-000063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558800" y="30627440"/>
          <a:ext cx="831850" cy="65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133</xdr:row>
      <xdr:rowOff>88133</xdr:rowOff>
    </xdr:from>
    <xdr:to>
      <xdr:col>0</xdr:col>
      <xdr:colOff>1327150</xdr:colOff>
      <xdr:row>133</xdr:row>
      <xdr:rowOff>573526</xdr:rowOff>
    </xdr:to>
    <xdr:pic>
      <xdr:nvPicPr>
        <xdr:cNvPr id="100" name="product-big-image">
          <a:extLst>
            <a:ext uri="{FF2B5EF4-FFF2-40B4-BE49-F238E27FC236}">
              <a16:creationId xmlns:a16="http://schemas.microsoft.com/office/drawing/2014/main" id="{00000000-0008-0000-8C00-000064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31800" y="31398713"/>
          <a:ext cx="895350" cy="48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279400</xdr:colOff>
      <xdr:row>141</xdr:row>
      <xdr:rowOff>117622</xdr:rowOff>
    </xdr:from>
    <xdr:to>
      <xdr:col>0</xdr:col>
      <xdr:colOff>1612900</xdr:colOff>
      <xdr:row>149</xdr:row>
      <xdr:rowOff>152400</xdr:rowOff>
    </xdr:to>
    <xdr:pic>
      <xdr:nvPicPr>
        <xdr:cNvPr id="101" name="Рисунок 100" descr="6263XXX.jpg">
          <a:extLst>
            <a:ext uri="{FF2B5EF4-FFF2-40B4-BE49-F238E27FC236}">
              <a16:creationId xmlns:a16="http://schemas.microsoft.com/office/drawing/2014/main" id="{00000000-0008-0000-8C00-000065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79400" y="35276302"/>
          <a:ext cx="1333500" cy="1314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317500</xdr:colOff>
      <xdr:row>151</xdr:row>
      <xdr:rowOff>254000</xdr:rowOff>
    </xdr:from>
    <xdr:to>
      <xdr:col>0</xdr:col>
      <xdr:colOff>1513840</xdr:colOff>
      <xdr:row>155</xdr:row>
      <xdr:rowOff>46336</xdr:rowOff>
    </xdr:to>
    <xdr:pic>
      <xdr:nvPicPr>
        <xdr:cNvPr id="102" name="Рисунок 101" descr="6143816_2.jpg">
          <a:extLst>
            <a:ext uri="{FF2B5EF4-FFF2-40B4-BE49-F238E27FC236}">
              <a16:creationId xmlns:a16="http://schemas.microsoft.com/office/drawing/2014/main" id="{00000000-0008-0000-8C00-000066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317500" y="37012880"/>
          <a:ext cx="1196340" cy="8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330200</xdr:colOff>
      <xdr:row>160</xdr:row>
      <xdr:rowOff>133350</xdr:rowOff>
    </xdr:from>
    <xdr:to>
      <xdr:col>0</xdr:col>
      <xdr:colOff>1404620</xdr:colOff>
      <xdr:row>163</xdr:row>
      <xdr:rowOff>193040</xdr:rowOff>
    </xdr:to>
    <xdr:pic>
      <xdr:nvPicPr>
        <xdr:cNvPr id="103" name="Рисунок 102" descr="6303010.jpg">
          <a:extLst>
            <a:ext uri="{FF2B5EF4-FFF2-40B4-BE49-F238E27FC236}">
              <a16:creationId xmlns:a16="http://schemas.microsoft.com/office/drawing/2014/main" id="{00000000-0008-0000-8C00-000067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330200" y="39437310"/>
          <a:ext cx="107442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241300</xdr:colOff>
      <xdr:row>173</xdr:row>
      <xdr:rowOff>266700</xdr:rowOff>
    </xdr:from>
    <xdr:to>
      <xdr:col>0</xdr:col>
      <xdr:colOff>1682967</xdr:colOff>
      <xdr:row>177</xdr:row>
      <xdr:rowOff>266700</xdr:rowOff>
    </xdr:to>
    <xdr:pic>
      <xdr:nvPicPr>
        <xdr:cNvPr id="104" name="Рисунок 103">
          <a:extLst>
            <a:ext uri="{FF2B5EF4-FFF2-40B4-BE49-F238E27FC236}">
              <a16:creationId xmlns:a16="http://schemas.microsoft.com/office/drawing/2014/main" id="{00000000-0008-0000-8C00-00006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41300" y="43281600"/>
          <a:ext cx="144166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203200</xdr:colOff>
      <xdr:row>188</xdr:row>
      <xdr:rowOff>127000</xdr:rowOff>
    </xdr:from>
    <xdr:to>
      <xdr:col>0</xdr:col>
      <xdr:colOff>1612520</xdr:colOff>
      <xdr:row>194</xdr:row>
      <xdr:rowOff>31748</xdr:rowOff>
    </xdr:to>
    <xdr:pic>
      <xdr:nvPicPr>
        <xdr:cNvPr id="105" name="product-big-image">
          <a:extLst>
            <a:ext uri="{FF2B5EF4-FFF2-40B4-BE49-F238E27FC236}">
              <a16:creationId xmlns:a16="http://schemas.microsoft.com/office/drawing/2014/main" id="{00000000-0008-0000-8C00-000069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203200" y="48719740"/>
          <a:ext cx="1409320" cy="864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198</xdr:row>
      <xdr:rowOff>88396</xdr:rowOff>
    </xdr:from>
    <xdr:to>
      <xdr:col>0</xdr:col>
      <xdr:colOff>1549400</xdr:colOff>
      <xdr:row>201</xdr:row>
      <xdr:rowOff>168909</xdr:rowOff>
    </xdr:to>
    <xdr:pic>
      <xdr:nvPicPr>
        <xdr:cNvPr id="106" name="Рисунок 19" descr="0852XXX.jpg">
          <a:extLst>
            <a:ext uri="{FF2B5EF4-FFF2-40B4-BE49-F238E27FC236}">
              <a16:creationId xmlns:a16="http://schemas.microsoft.com/office/drawing/2014/main" id="{00000000-0008-0000-8C00-00006A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304800" y="50647096"/>
          <a:ext cx="1244600" cy="789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419100</xdr:colOff>
      <xdr:row>202</xdr:row>
      <xdr:rowOff>120650</xdr:rowOff>
    </xdr:from>
    <xdr:to>
      <xdr:col>0</xdr:col>
      <xdr:colOff>1394510</xdr:colOff>
      <xdr:row>205</xdr:row>
      <xdr:rowOff>102870</xdr:rowOff>
    </xdr:to>
    <xdr:pic>
      <xdr:nvPicPr>
        <xdr:cNvPr id="107" name="Рисунок 52">
          <a:extLst>
            <a:ext uri="{FF2B5EF4-FFF2-40B4-BE49-F238E27FC236}">
              <a16:creationId xmlns:a16="http://schemas.microsoft.com/office/drawing/2014/main" id="{00000000-0008-0000-8C00-00006B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19100" y="51624230"/>
          <a:ext cx="975410"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508000</xdr:colOff>
      <xdr:row>206</xdr:row>
      <xdr:rowOff>121726</xdr:rowOff>
    </xdr:from>
    <xdr:to>
      <xdr:col>0</xdr:col>
      <xdr:colOff>1282700</xdr:colOff>
      <xdr:row>207</xdr:row>
      <xdr:rowOff>371492</xdr:rowOff>
    </xdr:to>
    <xdr:pic>
      <xdr:nvPicPr>
        <xdr:cNvPr id="108" name="Рисунок 54">
          <a:extLst>
            <a:ext uri="{FF2B5EF4-FFF2-40B4-BE49-F238E27FC236}">
              <a16:creationId xmlns:a16="http://schemas.microsoft.com/office/drawing/2014/main" id="{00000000-0008-0000-8C00-00006C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508000" y="52417786"/>
          <a:ext cx="774700" cy="524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177801</xdr:colOff>
      <xdr:row>209</xdr:row>
      <xdr:rowOff>107399</xdr:rowOff>
    </xdr:from>
    <xdr:to>
      <xdr:col>0</xdr:col>
      <xdr:colOff>1549401</xdr:colOff>
      <xdr:row>212</xdr:row>
      <xdr:rowOff>140583</xdr:rowOff>
    </xdr:to>
    <xdr:pic>
      <xdr:nvPicPr>
        <xdr:cNvPr id="109" name="product-big-image">
          <a:extLst>
            <a:ext uri="{FF2B5EF4-FFF2-40B4-BE49-F238E27FC236}">
              <a16:creationId xmlns:a16="http://schemas.microsoft.com/office/drawing/2014/main" id="{00000000-0008-0000-8C00-00006D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77801" y="53660759"/>
          <a:ext cx="1371600" cy="856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469900</xdr:colOff>
      <xdr:row>221</xdr:row>
      <xdr:rowOff>133350</xdr:rowOff>
    </xdr:from>
    <xdr:to>
      <xdr:col>0</xdr:col>
      <xdr:colOff>1447952</xdr:colOff>
      <xdr:row>223</xdr:row>
      <xdr:rowOff>171450</xdr:rowOff>
    </xdr:to>
    <xdr:pic>
      <xdr:nvPicPr>
        <xdr:cNvPr id="110" name="product-big-image">
          <a:extLst>
            <a:ext uri="{FF2B5EF4-FFF2-40B4-BE49-F238E27FC236}">
              <a16:creationId xmlns:a16="http://schemas.microsoft.com/office/drawing/2014/main" id="{00000000-0008-0000-8C00-00006E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469900" y="57618630"/>
          <a:ext cx="978052" cy="58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457200</xdr:colOff>
      <xdr:row>196</xdr:row>
      <xdr:rowOff>77614</xdr:rowOff>
    </xdr:from>
    <xdr:to>
      <xdr:col>0</xdr:col>
      <xdr:colOff>1339850</xdr:colOff>
      <xdr:row>197</xdr:row>
      <xdr:rowOff>284479</xdr:rowOff>
    </xdr:to>
    <xdr:pic>
      <xdr:nvPicPr>
        <xdr:cNvPr id="111" name="Рисунок 110" descr="6900000-6330018.jpg">
          <a:extLst>
            <a:ext uri="{FF2B5EF4-FFF2-40B4-BE49-F238E27FC236}">
              <a16:creationId xmlns:a16="http://schemas.microsoft.com/office/drawing/2014/main" id="{00000000-0008-0000-8C00-00006F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457200" y="49950514"/>
          <a:ext cx="882650" cy="549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495300</xdr:colOff>
      <xdr:row>178</xdr:row>
      <xdr:rowOff>225818</xdr:rowOff>
    </xdr:from>
    <xdr:to>
      <xdr:col>0</xdr:col>
      <xdr:colOff>1225550</xdr:colOff>
      <xdr:row>179</xdr:row>
      <xdr:rowOff>232122</xdr:rowOff>
    </xdr:to>
    <xdr:pic>
      <xdr:nvPicPr>
        <xdr:cNvPr id="112" name="product-big-image" descr="61001008.jpg">
          <a:extLst>
            <a:ext uri="{FF2B5EF4-FFF2-40B4-BE49-F238E27FC236}">
              <a16:creationId xmlns:a16="http://schemas.microsoft.com/office/drawing/2014/main" id="{00000000-0008-0000-8C00-000070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300" y="44612318"/>
          <a:ext cx="730250" cy="471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520700</xdr:colOff>
      <xdr:row>180</xdr:row>
      <xdr:rowOff>62840</xdr:rowOff>
    </xdr:from>
    <xdr:to>
      <xdr:col>0</xdr:col>
      <xdr:colOff>1346200</xdr:colOff>
      <xdr:row>181</xdr:row>
      <xdr:rowOff>267703</xdr:rowOff>
    </xdr:to>
    <xdr:pic>
      <xdr:nvPicPr>
        <xdr:cNvPr id="113" name="Рисунок 112" descr="6103XXX.jpg">
          <a:extLst>
            <a:ext uri="{FF2B5EF4-FFF2-40B4-BE49-F238E27FC236}">
              <a16:creationId xmlns:a16="http://schemas.microsoft.com/office/drawing/2014/main" id="{00000000-0008-0000-8C00-000071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20700" y="45371360"/>
          <a:ext cx="825500" cy="540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182</xdr:row>
      <xdr:rowOff>50800</xdr:rowOff>
    </xdr:from>
    <xdr:to>
      <xdr:col>0</xdr:col>
      <xdr:colOff>1238250</xdr:colOff>
      <xdr:row>182</xdr:row>
      <xdr:rowOff>368300</xdr:rowOff>
    </xdr:to>
    <xdr:pic>
      <xdr:nvPicPr>
        <xdr:cNvPr id="114" name="Рисунок 9" descr="06920XX.jpg">
          <a:extLst>
            <a:ext uri="{FF2B5EF4-FFF2-40B4-BE49-F238E27FC236}">
              <a16:creationId xmlns:a16="http://schemas.microsoft.com/office/drawing/2014/main" id="{00000000-0008-0000-8C00-000072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539750" y="46029880"/>
          <a:ext cx="698500" cy="31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565150</xdr:colOff>
      <xdr:row>183</xdr:row>
      <xdr:rowOff>113468</xdr:rowOff>
    </xdr:from>
    <xdr:to>
      <xdr:col>0</xdr:col>
      <xdr:colOff>1174750</xdr:colOff>
      <xdr:row>183</xdr:row>
      <xdr:rowOff>542290</xdr:rowOff>
    </xdr:to>
    <xdr:pic>
      <xdr:nvPicPr>
        <xdr:cNvPr id="115" name="Рисунок 9">
          <a:extLst>
            <a:ext uri="{FF2B5EF4-FFF2-40B4-BE49-F238E27FC236}">
              <a16:creationId xmlns:a16="http://schemas.microsoft.com/office/drawing/2014/main" id="{00000000-0008-0000-8C00-000073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565150" y="46511648"/>
          <a:ext cx="609600" cy="428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425450</xdr:colOff>
      <xdr:row>185</xdr:row>
      <xdr:rowOff>70049</xdr:rowOff>
    </xdr:from>
    <xdr:to>
      <xdr:col>0</xdr:col>
      <xdr:colOff>1390650</xdr:colOff>
      <xdr:row>185</xdr:row>
      <xdr:rowOff>457201</xdr:rowOff>
    </xdr:to>
    <xdr:pic>
      <xdr:nvPicPr>
        <xdr:cNvPr id="116" name="Picture 5">
          <a:extLst>
            <a:ext uri="{FF2B5EF4-FFF2-40B4-BE49-F238E27FC236}">
              <a16:creationId xmlns:a16="http://schemas.microsoft.com/office/drawing/2014/main" id="{00000000-0008-0000-8C00-000074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25450" y="49152374"/>
          <a:ext cx="965200" cy="387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527051</xdr:colOff>
      <xdr:row>184</xdr:row>
      <xdr:rowOff>55882</xdr:rowOff>
    </xdr:from>
    <xdr:to>
      <xdr:col>0</xdr:col>
      <xdr:colOff>1403351</xdr:colOff>
      <xdr:row>184</xdr:row>
      <xdr:rowOff>552451</xdr:rowOff>
    </xdr:to>
    <xdr:pic>
      <xdr:nvPicPr>
        <xdr:cNvPr id="117" name="product-big-image" descr="0200300.jpg">
          <a:extLst>
            <a:ext uri="{FF2B5EF4-FFF2-40B4-BE49-F238E27FC236}">
              <a16:creationId xmlns:a16="http://schemas.microsoft.com/office/drawing/2014/main" id="{00000000-0008-0000-8C00-000075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27051" y="47056042"/>
          <a:ext cx="876300" cy="4965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186</xdr:row>
      <xdr:rowOff>45936</xdr:rowOff>
    </xdr:from>
    <xdr:to>
      <xdr:col>0</xdr:col>
      <xdr:colOff>1397000</xdr:colOff>
      <xdr:row>187</xdr:row>
      <xdr:rowOff>229081</xdr:rowOff>
    </xdr:to>
    <xdr:pic>
      <xdr:nvPicPr>
        <xdr:cNvPr id="118" name="Рисунок 22" descr="08720XX.jpg">
          <a:extLst>
            <a:ext uri="{FF2B5EF4-FFF2-40B4-BE49-F238E27FC236}">
              <a16:creationId xmlns:a16="http://schemas.microsoft.com/office/drawing/2014/main" id="{00000000-0008-0000-8C00-000076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450850" y="48135756"/>
          <a:ext cx="946150" cy="434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485320</xdr:colOff>
      <xdr:row>208</xdr:row>
      <xdr:rowOff>17034</xdr:rowOff>
    </xdr:from>
    <xdr:to>
      <xdr:col>0</xdr:col>
      <xdr:colOff>1441449</xdr:colOff>
      <xdr:row>208</xdr:row>
      <xdr:rowOff>539749</xdr:rowOff>
    </xdr:to>
    <xdr:pic>
      <xdr:nvPicPr>
        <xdr:cNvPr id="119" name="product-big-image">
          <a:extLst>
            <a:ext uri="{FF2B5EF4-FFF2-40B4-BE49-F238E27FC236}">
              <a16:creationId xmlns:a16="http://schemas.microsoft.com/office/drawing/2014/main" id="{00000000-0008-0000-8C00-000077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485320" y="52991274"/>
          <a:ext cx="956129" cy="522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214</xdr:row>
      <xdr:rowOff>143449</xdr:rowOff>
    </xdr:from>
    <xdr:to>
      <xdr:col>0</xdr:col>
      <xdr:colOff>927100</xdr:colOff>
      <xdr:row>215</xdr:row>
      <xdr:rowOff>279401</xdr:rowOff>
    </xdr:to>
    <xdr:pic>
      <xdr:nvPicPr>
        <xdr:cNvPr id="120" name="Рисунок 119">
          <a:extLst>
            <a:ext uri="{FF2B5EF4-FFF2-40B4-BE49-F238E27FC236}">
              <a16:creationId xmlns:a16="http://schemas.microsoft.com/office/drawing/2014/main" id="{00000000-0008-0000-8C00-000078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71450" y="55396069"/>
          <a:ext cx="755650" cy="486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971551</xdr:colOff>
      <xdr:row>214</xdr:row>
      <xdr:rowOff>165100</xdr:rowOff>
    </xdr:from>
    <xdr:to>
      <xdr:col>0</xdr:col>
      <xdr:colOff>1682125</xdr:colOff>
      <xdr:row>215</xdr:row>
      <xdr:rowOff>304801</xdr:rowOff>
    </xdr:to>
    <xdr:pic>
      <xdr:nvPicPr>
        <xdr:cNvPr id="121" name="Рисунок 120">
          <a:extLst>
            <a:ext uri="{FF2B5EF4-FFF2-40B4-BE49-F238E27FC236}">
              <a16:creationId xmlns:a16="http://schemas.microsoft.com/office/drawing/2014/main" id="{00000000-0008-0000-8C00-000079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971551" y="55417720"/>
          <a:ext cx="710574" cy="490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216</xdr:row>
      <xdr:rowOff>88504</xdr:rowOff>
    </xdr:from>
    <xdr:to>
      <xdr:col>0</xdr:col>
      <xdr:colOff>1339849</xdr:colOff>
      <xdr:row>217</xdr:row>
      <xdr:rowOff>232127</xdr:rowOff>
    </xdr:to>
    <xdr:pic>
      <xdr:nvPicPr>
        <xdr:cNvPr id="122" name="Рисунок 121">
          <a:extLst>
            <a:ext uri="{FF2B5EF4-FFF2-40B4-BE49-F238E27FC236}">
              <a16:creationId xmlns:a16="http://schemas.microsoft.com/office/drawing/2014/main" id="{00000000-0008-0000-8C00-00007A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431800" y="56042164"/>
          <a:ext cx="908049" cy="577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476250</xdr:colOff>
      <xdr:row>218</xdr:row>
      <xdr:rowOff>114300</xdr:rowOff>
    </xdr:from>
    <xdr:to>
      <xdr:col>0</xdr:col>
      <xdr:colOff>1409700</xdr:colOff>
      <xdr:row>220</xdr:row>
      <xdr:rowOff>148525</xdr:rowOff>
    </xdr:to>
    <xdr:pic>
      <xdr:nvPicPr>
        <xdr:cNvPr id="123" name="product-big-image">
          <a:extLst>
            <a:ext uri="{FF2B5EF4-FFF2-40B4-BE49-F238E27FC236}">
              <a16:creationId xmlns:a16="http://schemas.microsoft.com/office/drawing/2014/main" id="{00000000-0008-0000-8C00-00007B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476250" y="58226325"/>
          <a:ext cx="933450" cy="58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539750</xdr:colOff>
      <xdr:row>213</xdr:row>
      <xdr:rowOff>63080</xdr:rowOff>
    </xdr:from>
    <xdr:to>
      <xdr:col>0</xdr:col>
      <xdr:colOff>1257300</xdr:colOff>
      <xdr:row>213</xdr:row>
      <xdr:rowOff>563850</xdr:rowOff>
    </xdr:to>
    <xdr:pic>
      <xdr:nvPicPr>
        <xdr:cNvPr id="124" name="Рисунок 123" descr="6253510.jpg">
          <a:extLst>
            <a:ext uri="{FF2B5EF4-FFF2-40B4-BE49-F238E27FC236}">
              <a16:creationId xmlns:a16="http://schemas.microsoft.com/office/drawing/2014/main" id="{00000000-0008-0000-8C00-00007C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539750" y="54713720"/>
          <a:ext cx="717550" cy="500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621134</xdr:colOff>
      <xdr:row>164</xdr:row>
      <xdr:rowOff>5678</xdr:rowOff>
    </xdr:from>
    <xdr:to>
      <xdr:col>0</xdr:col>
      <xdr:colOff>1295399</xdr:colOff>
      <xdr:row>165</xdr:row>
      <xdr:rowOff>177800</xdr:rowOff>
    </xdr:to>
    <xdr:pic>
      <xdr:nvPicPr>
        <xdr:cNvPr id="125" name="product-big-image">
          <a:extLst>
            <a:ext uri="{FF2B5EF4-FFF2-40B4-BE49-F238E27FC236}">
              <a16:creationId xmlns:a16="http://schemas.microsoft.com/office/drawing/2014/main" id="{00000000-0008-0000-8C00-00007D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621134" y="40254518"/>
          <a:ext cx="674265" cy="385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577851</xdr:colOff>
      <xdr:row>168</xdr:row>
      <xdr:rowOff>60854</xdr:rowOff>
    </xdr:from>
    <xdr:to>
      <xdr:col>0</xdr:col>
      <xdr:colOff>1314451</xdr:colOff>
      <xdr:row>169</xdr:row>
      <xdr:rowOff>192135</xdr:rowOff>
    </xdr:to>
    <xdr:pic>
      <xdr:nvPicPr>
        <xdr:cNvPr id="126" name="Рисунок 125" descr="6107010.jpg">
          <a:extLst>
            <a:ext uri="{FF2B5EF4-FFF2-40B4-BE49-F238E27FC236}">
              <a16:creationId xmlns:a16="http://schemas.microsoft.com/office/drawing/2014/main" id="{00000000-0008-0000-8C00-00007E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577851" y="41178374"/>
          <a:ext cx="736600" cy="3522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641350</xdr:colOff>
      <xdr:row>166</xdr:row>
      <xdr:rowOff>69850</xdr:rowOff>
    </xdr:from>
    <xdr:to>
      <xdr:col>0</xdr:col>
      <xdr:colOff>1276349</xdr:colOff>
      <xdr:row>167</xdr:row>
      <xdr:rowOff>175866</xdr:rowOff>
    </xdr:to>
    <xdr:pic>
      <xdr:nvPicPr>
        <xdr:cNvPr id="127" name="product-big-image">
          <a:extLst>
            <a:ext uri="{FF2B5EF4-FFF2-40B4-BE49-F238E27FC236}">
              <a16:creationId xmlns:a16="http://schemas.microsoft.com/office/drawing/2014/main" id="{00000000-0008-0000-8C00-00007F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41350" y="40745410"/>
          <a:ext cx="634999" cy="326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558800</xdr:colOff>
      <xdr:row>170</xdr:row>
      <xdr:rowOff>146050</xdr:rowOff>
    </xdr:from>
    <xdr:to>
      <xdr:col>0</xdr:col>
      <xdr:colOff>1320799</xdr:colOff>
      <xdr:row>171</xdr:row>
      <xdr:rowOff>276900</xdr:rowOff>
    </xdr:to>
    <xdr:pic>
      <xdr:nvPicPr>
        <xdr:cNvPr id="128" name="Рисунок 127">
          <a:extLst>
            <a:ext uri="{FF2B5EF4-FFF2-40B4-BE49-F238E27FC236}">
              <a16:creationId xmlns:a16="http://schemas.microsoft.com/office/drawing/2014/main" id="{00000000-0008-0000-8C00-000080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558800" y="41705530"/>
          <a:ext cx="761999" cy="527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565150</xdr:colOff>
      <xdr:row>172</xdr:row>
      <xdr:rowOff>38502</xdr:rowOff>
    </xdr:from>
    <xdr:to>
      <xdr:col>0</xdr:col>
      <xdr:colOff>1225550</xdr:colOff>
      <xdr:row>172</xdr:row>
      <xdr:rowOff>550899</xdr:rowOff>
    </xdr:to>
    <xdr:pic>
      <xdr:nvPicPr>
        <xdr:cNvPr id="129" name="Рисунок 128" descr="6253606.jpg">
          <a:extLst>
            <a:ext uri="{FF2B5EF4-FFF2-40B4-BE49-F238E27FC236}">
              <a16:creationId xmlns:a16="http://schemas.microsoft.com/office/drawing/2014/main" id="{00000000-0008-0000-8C00-000081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565150" y="42436182"/>
          <a:ext cx="660400" cy="51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444501</xdr:colOff>
      <xdr:row>156</xdr:row>
      <xdr:rowOff>6350</xdr:rowOff>
    </xdr:from>
    <xdr:to>
      <xdr:col>0</xdr:col>
      <xdr:colOff>1295401</xdr:colOff>
      <xdr:row>157</xdr:row>
      <xdr:rowOff>248481</xdr:rowOff>
    </xdr:to>
    <xdr:pic>
      <xdr:nvPicPr>
        <xdr:cNvPr id="130" name="product-big-image">
          <a:extLst>
            <a:ext uri="{FF2B5EF4-FFF2-40B4-BE49-F238E27FC236}">
              <a16:creationId xmlns:a16="http://schemas.microsoft.com/office/drawing/2014/main" id="{00000000-0008-0000-8C00-000082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44501" y="38136830"/>
          <a:ext cx="850900" cy="539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158</xdr:row>
      <xdr:rowOff>31750</xdr:rowOff>
    </xdr:from>
    <xdr:to>
      <xdr:col>0</xdr:col>
      <xdr:colOff>1325244</xdr:colOff>
      <xdr:row>159</xdr:row>
      <xdr:rowOff>253999</xdr:rowOff>
    </xdr:to>
    <xdr:pic>
      <xdr:nvPicPr>
        <xdr:cNvPr id="131" name="Рисунок 130" descr="61230XX.jpg">
          <a:extLst>
            <a:ext uri="{FF2B5EF4-FFF2-40B4-BE49-F238E27FC236}">
              <a16:creationId xmlns:a16="http://schemas.microsoft.com/office/drawing/2014/main" id="{00000000-0008-0000-8C00-000083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450850" y="38756590"/>
          <a:ext cx="874394" cy="511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425450</xdr:colOff>
      <xdr:row>135</xdr:row>
      <xdr:rowOff>51198</xdr:rowOff>
    </xdr:from>
    <xdr:to>
      <xdr:col>0</xdr:col>
      <xdr:colOff>1377950</xdr:colOff>
      <xdr:row>136</xdr:row>
      <xdr:rowOff>212089</xdr:rowOff>
    </xdr:to>
    <xdr:pic>
      <xdr:nvPicPr>
        <xdr:cNvPr id="132" name="Рисунок 131" descr="67030XX.jpg">
          <a:extLst>
            <a:ext uri="{FF2B5EF4-FFF2-40B4-BE49-F238E27FC236}">
              <a16:creationId xmlns:a16="http://schemas.microsoft.com/office/drawing/2014/main" id="{00000000-0008-0000-8C00-000084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425450" y="32657178"/>
          <a:ext cx="952500" cy="397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450850</xdr:colOff>
      <xdr:row>134</xdr:row>
      <xdr:rowOff>82550</xdr:rowOff>
    </xdr:from>
    <xdr:to>
      <xdr:col>0</xdr:col>
      <xdr:colOff>1575633</xdr:colOff>
      <xdr:row>134</xdr:row>
      <xdr:rowOff>619760</xdr:rowOff>
    </xdr:to>
    <xdr:pic>
      <xdr:nvPicPr>
        <xdr:cNvPr id="133" name="Рисунок 17" descr="08310XX.jpg">
          <a:extLst>
            <a:ext uri="{FF2B5EF4-FFF2-40B4-BE49-F238E27FC236}">
              <a16:creationId xmlns:a16="http://schemas.microsoft.com/office/drawing/2014/main" id="{00000000-0008-0000-8C00-000085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50850" y="32033210"/>
          <a:ext cx="1124783" cy="537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495300</xdr:colOff>
      <xdr:row>137</xdr:row>
      <xdr:rowOff>47665</xdr:rowOff>
    </xdr:from>
    <xdr:to>
      <xdr:col>0</xdr:col>
      <xdr:colOff>1435100</xdr:colOff>
      <xdr:row>137</xdr:row>
      <xdr:rowOff>555973</xdr:rowOff>
    </xdr:to>
    <xdr:pic>
      <xdr:nvPicPr>
        <xdr:cNvPr id="134" name="product-big-image" descr="0835503.jpg">
          <a:extLst>
            <a:ext uri="{FF2B5EF4-FFF2-40B4-BE49-F238E27FC236}">
              <a16:creationId xmlns:a16="http://schemas.microsoft.com/office/drawing/2014/main" id="{00000000-0008-0000-8C00-000086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95300" y="33126085"/>
          <a:ext cx="939800" cy="508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431801</xdr:colOff>
      <xdr:row>138</xdr:row>
      <xdr:rowOff>33338</xdr:rowOff>
    </xdr:from>
    <xdr:to>
      <xdr:col>0</xdr:col>
      <xdr:colOff>1327151</xdr:colOff>
      <xdr:row>138</xdr:row>
      <xdr:rowOff>505883</xdr:rowOff>
    </xdr:to>
    <xdr:pic>
      <xdr:nvPicPr>
        <xdr:cNvPr id="135" name="product-big-image" descr="6920050.jpg">
          <a:extLst>
            <a:ext uri="{FF2B5EF4-FFF2-40B4-BE49-F238E27FC236}">
              <a16:creationId xmlns:a16="http://schemas.microsoft.com/office/drawing/2014/main" id="{00000000-0008-0000-8C00-000087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31801" y="33713738"/>
          <a:ext cx="895350" cy="472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419101</xdr:colOff>
      <xdr:row>139</xdr:row>
      <xdr:rowOff>51068</xdr:rowOff>
    </xdr:from>
    <xdr:to>
      <xdr:col>0</xdr:col>
      <xdr:colOff>1441451</xdr:colOff>
      <xdr:row>139</xdr:row>
      <xdr:rowOff>533399</xdr:rowOff>
    </xdr:to>
    <xdr:pic>
      <xdr:nvPicPr>
        <xdr:cNvPr id="136" name="product-big-image" descr="0835000.jpg">
          <a:extLst>
            <a:ext uri="{FF2B5EF4-FFF2-40B4-BE49-F238E27FC236}">
              <a16:creationId xmlns:a16="http://schemas.microsoft.com/office/drawing/2014/main" id="{00000000-0008-0000-8C00-000088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419101" y="34249628"/>
          <a:ext cx="1022350" cy="482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577851</xdr:colOff>
      <xdr:row>140</xdr:row>
      <xdr:rowOff>19050</xdr:rowOff>
    </xdr:from>
    <xdr:to>
      <xdr:col>0</xdr:col>
      <xdr:colOff>1263651</xdr:colOff>
      <xdr:row>140</xdr:row>
      <xdr:rowOff>397185</xdr:rowOff>
    </xdr:to>
    <xdr:pic>
      <xdr:nvPicPr>
        <xdr:cNvPr id="137" name="Рисунок 136">
          <a:extLst>
            <a:ext uri="{FF2B5EF4-FFF2-40B4-BE49-F238E27FC236}">
              <a16:creationId xmlns:a16="http://schemas.microsoft.com/office/drawing/2014/main" id="{00000000-0008-0000-8C00-000089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577851" y="34766250"/>
          <a:ext cx="685800" cy="378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497253</xdr:colOff>
      <xdr:row>89</xdr:row>
      <xdr:rowOff>70633</xdr:rowOff>
    </xdr:from>
    <xdr:to>
      <xdr:col>0</xdr:col>
      <xdr:colOff>1308100</xdr:colOff>
      <xdr:row>89</xdr:row>
      <xdr:rowOff>448743</xdr:rowOff>
    </xdr:to>
    <xdr:pic>
      <xdr:nvPicPr>
        <xdr:cNvPr id="138" name="product-big-image">
          <a:extLst>
            <a:ext uri="{FF2B5EF4-FFF2-40B4-BE49-F238E27FC236}">
              <a16:creationId xmlns:a16="http://schemas.microsoft.com/office/drawing/2014/main" id="{00000000-0008-0000-8C00-00008A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497253" y="17848093"/>
          <a:ext cx="810847" cy="378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431800</xdr:colOff>
      <xdr:row>90</xdr:row>
      <xdr:rowOff>64410</xdr:rowOff>
    </xdr:from>
    <xdr:to>
      <xdr:col>0</xdr:col>
      <xdr:colOff>1314450</xdr:colOff>
      <xdr:row>90</xdr:row>
      <xdr:rowOff>489220</xdr:rowOff>
    </xdr:to>
    <xdr:pic>
      <xdr:nvPicPr>
        <xdr:cNvPr id="139" name="Рисунок 138" descr="6505298">
          <a:extLst>
            <a:ext uri="{FF2B5EF4-FFF2-40B4-BE49-F238E27FC236}">
              <a16:creationId xmlns:a16="http://schemas.microsoft.com/office/drawing/2014/main" id="{00000000-0008-0000-8C00-00008B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431800" y="18321930"/>
          <a:ext cx="882650" cy="424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457200</xdr:colOff>
      <xdr:row>108</xdr:row>
      <xdr:rowOff>44035</xdr:rowOff>
    </xdr:from>
    <xdr:to>
      <xdr:col>0</xdr:col>
      <xdr:colOff>1282700</xdr:colOff>
      <xdr:row>109</xdr:row>
      <xdr:rowOff>264386</xdr:rowOff>
    </xdr:to>
    <xdr:pic>
      <xdr:nvPicPr>
        <xdr:cNvPr id="140" name="Рисунок 139" descr="651X0XX.jpg">
          <a:extLst>
            <a:ext uri="{FF2B5EF4-FFF2-40B4-BE49-F238E27FC236}">
              <a16:creationId xmlns:a16="http://schemas.microsoft.com/office/drawing/2014/main" id="{00000000-0008-0000-8C00-00008C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457200" y="24001315"/>
          <a:ext cx="825500" cy="502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641350</xdr:colOff>
      <xdr:row>118</xdr:row>
      <xdr:rowOff>50069</xdr:rowOff>
    </xdr:from>
    <xdr:to>
      <xdr:col>0</xdr:col>
      <xdr:colOff>1206500</xdr:colOff>
      <xdr:row>119</xdr:row>
      <xdr:rowOff>196605</xdr:rowOff>
    </xdr:to>
    <xdr:pic>
      <xdr:nvPicPr>
        <xdr:cNvPr id="141" name="Рисунок 140" descr="6533XXX.jpg">
          <a:extLst>
            <a:ext uri="{FF2B5EF4-FFF2-40B4-BE49-F238E27FC236}">
              <a16:creationId xmlns:a16="http://schemas.microsoft.com/office/drawing/2014/main" id="{00000000-0008-0000-8C00-00008D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641350" y="26765789"/>
          <a:ext cx="565150" cy="405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520700</xdr:colOff>
      <xdr:row>121</xdr:row>
      <xdr:rowOff>99570</xdr:rowOff>
    </xdr:from>
    <xdr:to>
      <xdr:col>0</xdr:col>
      <xdr:colOff>1200150</xdr:colOff>
      <xdr:row>122</xdr:row>
      <xdr:rowOff>207010</xdr:rowOff>
    </xdr:to>
    <xdr:pic>
      <xdr:nvPicPr>
        <xdr:cNvPr id="142" name="Рисунок 141" descr="BIS_RapidRail_658400X.jpg">
          <a:extLst>
            <a:ext uri="{FF2B5EF4-FFF2-40B4-BE49-F238E27FC236}">
              <a16:creationId xmlns:a16="http://schemas.microsoft.com/office/drawing/2014/main" id="{00000000-0008-0000-8C00-00008E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520700" y="27859230"/>
          <a:ext cx="679450" cy="381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527050</xdr:colOff>
      <xdr:row>123</xdr:row>
      <xdr:rowOff>57150</xdr:rowOff>
    </xdr:from>
    <xdr:to>
      <xdr:col>0</xdr:col>
      <xdr:colOff>1309122</xdr:colOff>
      <xdr:row>123</xdr:row>
      <xdr:rowOff>429791</xdr:rowOff>
    </xdr:to>
    <xdr:pic>
      <xdr:nvPicPr>
        <xdr:cNvPr id="143" name="product-big-image">
          <a:extLst>
            <a:ext uri="{FF2B5EF4-FFF2-40B4-BE49-F238E27FC236}">
              <a16:creationId xmlns:a16="http://schemas.microsoft.com/office/drawing/2014/main" id="{00000000-0008-0000-8C00-00008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527050" y="28365450"/>
          <a:ext cx="782072" cy="372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546100</xdr:colOff>
      <xdr:row>120</xdr:row>
      <xdr:rowOff>57150</xdr:rowOff>
    </xdr:from>
    <xdr:to>
      <xdr:col>0</xdr:col>
      <xdr:colOff>1341870</xdr:colOff>
      <xdr:row>120</xdr:row>
      <xdr:rowOff>514349</xdr:rowOff>
    </xdr:to>
    <xdr:pic>
      <xdr:nvPicPr>
        <xdr:cNvPr id="144" name="product-big-image">
          <a:extLst>
            <a:ext uri="{FF2B5EF4-FFF2-40B4-BE49-F238E27FC236}">
              <a16:creationId xmlns:a16="http://schemas.microsoft.com/office/drawing/2014/main" id="{00000000-0008-0000-8C00-000090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546100" y="27291030"/>
          <a:ext cx="795770" cy="457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53341</xdr:colOff>
      <xdr:row>5</xdr:row>
      <xdr:rowOff>60960</xdr:rowOff>
    </xdr:from>
    <xdr:to>
      <xdr:col>1</xdr:col>
      <xdr:colOff>1</xdr:colOff>
      <xdr:row>5</xdr:row>
      <xdr:rowOff>678180</xdr:rowOff>
    </xdr:to>
    <xdr:pic>
      <xdr:nvPicPr>
        <xdr:cNvPr id="145" name="Рисунок 144">
          <a:extLst>
            <a:ext uri="{FF2B5EF4-FFF2-40B4-BE49-F238E27FC236}">
              <a16:creationId xmlns:a16="http://schemas.microsoft.com/office/drawing/2014/main" id="{00000000-0008-0000-8C00-000091000000}"/>
            </a:ext>
          </a:extLst>
        </xdr:cNvPr>
        <xdr:cNvPicPr>
          <a:picLocks noChangeAspect="1"/>
        </xdr:cNvPicPr>
      </xdr:nvPicPr>
      <xdr:blipFill>
        <a:blip xmlns:r="http://schemas.openxmlformats.org/officeDocument/2006/relationships" r:embed="rId72" cstate="print"/>
        <a:stretch>
          <a:fillRect/>
        </a:stretch>
      </xdr:blipFill>
      <xdr:spPr>
        <a:xfrm>
          <a:off x="53341" y="60960"/>
          <a:ext cx="1760220" cy="617220"/>
        </a:xfrm>
        <a:prstGeom prst="rect">
          <a:avLst/>
        </a:prstGeom>
      </xdr:spPr>
    </xdr:pic>
    <xdr:clientData/>
  </xdr:twoCellAnchor>
  <xdr:twoCellAnchor>
    <xdr:from>
      <xdr:col>0</xdr:col>
      <xdr:colOff>28575</xdr:colOff>
      <xdr:row>1</xdr:row>
      <xdr:rowOff>38099</xdr:rowOff>
    </xdr:from>
    <xdr:to>
      <xdr:col>1</xdr:col>
      <xdr:colOff>742950</xdr:colOff>
      <xdr:row>2</xdr:row>
      <xdr:rowOff>0</xdr:rowOff>
    </xdr:to>
    <xdr:sp macro="" textlink="">
      <xdr:nvSpPr>
        <xdr:cNvPr id="146" name="Скругленный прямоугольник 145">
          <a:hlinkClick xmlns:r="http://schemas.openxmlformats.org/officeDocument/2006/relationships" r:id="rId116"/>
          <a:extLst>
            <a:ext uri="{FF2B5EF4-FFF2-40B4-BE49-F238E27FC236}">
              <a16:creationId xmlns:a16="http://schemas.microsoft.com/office/drawing/2014/main" id="{00000000-0008-0000-8C00-000092000000}"/>
            </a:ext>
          </a:extLst>
        </xdr:cNvPr>
        <xdr:cNvSpPr/>
      </xdr:nvSpPr>
      <xdr:spPr>
        <a:xfrm>
          <a:off x="28575" y="220979"/>
          <a:ext cx="1560195" cy="24384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0.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D00-000002000000}"/>
            </a:ext>
          </a:extLst>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246135</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E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246135</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8F00-000002000000}"/>
            </a:ext>
          </a:extLst>
        </xdr:cNvPr>
        <xdr:cNvSpPr/>
      </xdr:nvSpPr>
      <xdr:spPr>
        <a:xfrm>
          <a:off x="0" y="304800"/>
          <a:ext cx="246546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3.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1515331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000-000002000000}"/>
            </a:ext>
          </a:extLst>
        </xdr:cNvPr>
        <xdr:cNvSpPr/>
      </xdr:nvSpPr>
      <xdr:spPr>
        <a:xfrm>
          <a:off x="0" y="342900"/>
          <a:ext cx="151533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1513427</xdr:colOff>
      <xdr:row>2</xdr:row>
      <xdr:rowOff>47625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9000-000003000000}"/>
            </a:ext>
          </a:extLst>
        </xdr:cNvPr>
        <xdr:cNvSpPr/>
      </xdr:nvSpPr>
      <xdr:spPr>
        <a:xfrm>
          <a:off x="0" y="342900"/>
          <a:ext cx="15134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8</xdr:col>
      <xdr:colOff>0</xdr:colOff>
      <xdr:row>1</xdr:row>
      <xdr:rowOff>0</xdr:rowOff>
    </xdr:from>
    <xdr:to>
      <xdr:col>8</xdr:col>
      <xdr:colOff>1515331</xdr:colOff>
      <xdr:row>2</xdr:row>
      <xdr:rowOff>47625</xdr:rowOff>
    </xdr:to>
    <xdr:sp macro="" textlink="">
      <xdr:nvSpPr>
        <xdr:cNvPr id="4" name="Скругленный прямоугольник 3">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0" y="190500"/>
          <a:ext cx="151533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8</xdr:col>
      <xdr:colOff>0</xdr:colOff>
      <xdr:row>1</xdr:row>
      <xdr:rowOff>0</xdr:rowOff>
    </xdr:from>
    <xdr:to>
      <xdr:col>8</xdr:col>
      <xdr:colOff>1513427</xdr:colOff>
      <xdr:row>2</xdr:row>
      <xdr:rowOff>47625</xdr:rowOff>
    </xdr:to>
    <xdr:sp macro="" textlink="">
      <xdr:nvSpPr>
        <xdr:cNvPr id="5" name="Скругленный прямоугольник 4">
          <a:hlinkClick xmlns:r="http://schemas.openxmlformats.org/officeDocument/2006/relationships" r:id="rId1"/>
          <a:extLst>
            <a:ext uri="{FF2B5EF4-FFF2-40B4-BE49-F238E27FC236}">
              <a16:creationId xmlns:a16="http://schemas.microsoft.com/office/drawing/2014/main" id="{00000000-0008-0000-9000-000005000000}"/>
            </a:ext>
          </a:extLst>
        </xdr:cNvPr>
        <xdr:cNvSpPr/>
      </xdr:nvSpPr>
      <xdr:spPr>
        <a:xfrm>
          <a:off x="0" y="190500"/>
          <a:ext cx="15134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4.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9100-000003000000}"/>
            </a:ext>
          </a:extLst>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5.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200-000002000000}"/>
            </a:ext>
          </a:extLst>
        </xdr:cNvPr>
        <xdr:cNvSpPr/>
      </xdr:nvSpPr>
      <xdr:spPr>
        <a:xfrm>
          <a:off x="66676" y="190501"/>
          <a:ext cx="2408309"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621466</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3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1485212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4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8.xml><?xml version="1.0" encoding="utf-8"?>
<xdr:wsDr xmlns:xdr="http://schemas.openxmlformats.org/drawingml/2006/spreadsheetDrawing" xmlns:a="http://schemas.openxmlformats.org/drawingml/2006/main">
  <xdr:twoCellAnchor>
    <xdr:from>
      <xdr:col>1</xdr:col>
      <xdr:colOff>0</xdr:colOff>
      <xdr:row>1</xdr:row>
      <xdr:rowOff>0</xdr:rowOff>
    </xdr:from>
    <xdr:to>
      <xdr:col>1</xdr:col>
      <xdr:colOff>1485212</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500-000002000000}"/>
            </a:ext>
          </a:extLst>
        </xdr:cNvPr>
        <xdr:cNvSpPr/>
      </xdr:nvSpPr>
      <xdr:spPr>
        <a:xfrm>
          <a:off x="0" y="304800"/>
          <a:ext cx="14852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181308</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6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663403</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7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1.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1509104</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800-000002000000}"/>
            </a:ext>
          </a:extLst>
        </xdr:cNvPr>
        <xdr:cNvSpPr/>
      </xdr:nvSpPr>
      <xdr:spPr>
        <a:xfrm>
          <a:off x="0" y="190500"/>
          <a:ext cx="613754"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2.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1515331</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900-000002000000}"/>
            </a:ext>
          </a:extLst>
        </xdr:cNvPr>
        <xdr:cNvSpPr/>
      </xdr:nvSpPr>
      <xdr:spPr>
        <a:xfrm>
          <a:off x="0" y="190500"/>
          <a:ext cx="61045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3.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1509104</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A00-000002000000}"/>
            </a:ext>
          </a:extLst>
        </xdr:cNvPr>
        <xdr:cNvSpPr/>
      </xdr:nvSpPr>
      <xdr:spPr>
        <a:xfrm>
          <a:off x="0" y="190500"/>
          <a:ext cx="613754"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633837</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B00-000002000000}"/>
            </a:ext>
          </a:extLst>
        </xdr:cNvPr>
        <xdr:cNvSpPr/>
      </xdr:nvSpPr>
      <xdr:spPr>
        <a:xfrm>
          <a:off x="0" y="3048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5.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C00-000002000000}"/>
            </a:ext>
          </a:extLst>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a:extLst>
            <a:ext uri="{FF2B5EF4-FFF2-40B4-BE49-F238E27FC236}">
              <a16:creationId xmlns:a16="http://schemas.microsoft.com/office/drawing/2014/main" id="{00000000-0008-0000-9C00-00001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a:extLst>
            <a:ext uri="{FF2B5EF4-FFF2-40B4-BE49-F238E27FC236}">
              <a16:creationId xmlns:a16="http://schemas.microsoft.com/office/drawing/2014/main" id="{00000000-0008-0000-9C00-00002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a:extLst>
            <a:ext uri="{FF2B5EF4-FFF2-40B4-BE49-F238E27FC236}">
              <a16:creationId xmlns:a16="http://schemas.microsoft.com/office/drawing/2014/main" id="{00000000-0008-0000-9C00-00002B000000}"/>
            </a:ext>
          </a:extLst>
        </xdr:cNvPr>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a:extLst>
            <a:ext uri="{FF2B5EF4-FFF2-40B4-BE49-F238E27FC236}">
              <a16:creationId xmlns:a16="http://schemas.microsoft.com/office/drawing/2014/main" id="{00000000-0008-0000-9C00-00002C000000}"/>
            </a:ext>
          </a:extLst>
        </xdr:cNvPr>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a:extLst>
            <a:ext uri="{FF2B5EF4-FFF2-40B4-BE49-F238E27FC236}">
              <a16:creationId xmlns:a16="http://schemas.microsoft.com/office/drawing/2014/main" id="{00000000-0008-0000-9C00-00002D000000}"/>
            </a:ext>
          </a:extLst>
        </xdr:cNvPr>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a:extLst>
            <a:ext uri="{FF2B5EF4-FFF2-40B4-BE49-F238E27FC236}">
              <a16:creationId xmlns:a16="http://schemas.microsoft.com/office/drawing/2014/main" id="{00000000-0008-0000-9C00-00002E000000}"/>
            </a:ext>
          </a:extLst>
        </xdr:cNvPr>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a:extLst>
            <a:ext uri="{FF2B5EF4-FFF2-40B4-BE49-F238E27FC236}">
              <a16:creationId xmlns:a16="http://schemas.microsoft.com/office/drawing/2014/main" id="{00000000-0008-0000-9C00-00002F000000}"/>
            </a:ext>
          </a:extLst>
        </xdr:cNvPr>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a:extLst>
            <a:ext uri="{FF2B5EF4-FFF2-40B4-BE49-F238E27FC236}">
              <a16:creationId xmlns:a16="http://schemas.microsoft.com/office/drawing/2014/main" id="{00000000-0008-0000-9C00-000030000000}"/>
            </a:ext>
          </a:extLst>
        </xdr:cNvPr>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a:extLst>
            <a:ext uri="{FF2B5EF4-FFF2-40B4-BE49-F238E27FC236}">
              <a16:creationId xmlns:a16="http://schemas.microsoft.com/office/drawing/2014/main" id="{00000000-0008-0000-9C00-000031000000}"/>
            </a:ext>
          </a:extLst>
        </xdr:cNvPr>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a:extLst>
            <a:ext uri="{FF2B5EF4-FFF2-40B4-BE49-F238E27FC236}">
              <a16:creationId xmlns:a16="http://schemas.microsoft.com/office/drawing/2014/main" id="{00000000-0008-0000-9C00-000032000000}"/>
            </a:ext>
          </a:extLst>
        </xdr:cNvPr>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52568</xdr:rowOff>
    </xdr:from>
    <xdr:to>
      <xdr:col>0</xdr:col>
      <xdr:colOff>857259</xdr:colOff>
      <xdr:row>34</xdr:row>
      <xdr:rowOff>526725</xdr:rowOff>
    </xdr:to>
    <xdr:pic>
      <xdr:nvPicPr>
        <xdr:cNvPr id="51" name="Рисунок 50" descr="AK74-600x571.jpg">
          <a:extLst>
            <a:ext uri="{FF2B5EF4-FFF2-40B4-BE49-F238E27FC236}">
              <a16:creationId xmlns:a16="http://schemas.microsoft.com/office/drawing/2014/main" id="{00000000-0008-0000-9C00-000033000000}"/>
            </a:ext>
          </a:extLst>
        </xdr:cNvPr>
        <xdr:cNvPicPr>
          <a:picLocks noChangeAspect="1"/>
        </xdr:cNvPicPr>
      </xdr:nvPicPr>
      <xdr:blipFill>
        <a:blip xmlns:r="http://schemas.openxmlformats.org/officeDocument/2006/relationships" r:embed="rId12" cstate="print"/>
        <a:stretch>
          <a:fillRect/>
        </a:stretch>
      </xdr:blipFill>
      <xdr:spPr>
        <a:xfrm>
          <a:off x="359020" y="36071722"/>
          <a:ext cx="498239" cy="474157"/>
        </a:xfrm>
        <a:prstGeom prst="rect">
          <a:avLst/>
        </a:prstGeom>
      </xdr:spPr>
    </xdr:pic>
    <xdr:clientData/>
  </xdr:twoCellAnchor>
  <xdr:twoCellAnchor editAs="oneCell">
    <xdr:from>
      <xdr:col>0</xdr:col>
      <xdr:colOff>234461</xdr:colOff>
      <xdr:row>35</xdr:row>
      <xdr:rowOff>197013</xdr:rowOff>
    </xdr:from>
    <xdr:to>
      <xdr:col>0</xdr:col>
      <xdr:colOff>1185903</xdr:colOff>
      <xdr:row>35</xdr:row>
      <xdr:rowOff>712617</xdr:rowOff>
    </xdr:to>
    <xdr:pic>
      <xdr:nvPicPr>
        <xdr:cNvPr id="52" name="Рисунок 51" descr="AK75-600x261.jpg">
          <a:extLst>
            <a:ext uri="{FF2B5EF4-FFF2-40B4-BE49-F238E27FC236}">
              <a16:creationId xmlns:a16="http://schemas.microsoft.com/office/drawing/2014/main" id="{00000000-0008-0000-9C00-000034000000}"/>
            </a:ext>
          </a:extLst>
        </xdr:cNvPr>
        <xdr:cNvPicPr>
          <a:picLocks noChangeAspect="1"/>
        </xdr:cNvPicPr>
      </xdr:nvPicPr>
      <xdr:blipFill>
        <a:blip xmlns:r="http://schemas.openxmlformats.org/officeDocument/2006/relationships" r:embed="rId13" cstate="print"/>
        <a:stretch>
          <a:fillRect/>
        </a:stretch>
      </xdr:blipFill>
      <xdr:spPr>
        <a:xfrm>
          <a:off x="234461" y="36934205"/>
          <a:ext cx="951442" cy="515604"/>
        </a:xfrm>
        <a:prstGeom prst="rect">
          <a:avLst/>
        </a:prstGeom>
      </xdr:spPr>
    </xdr:pic>
    <xdr:clientData/>
  </xdr:twoCellAnchor>
  <xdr:twoCellAnchor editAs="oneCell">
    <xdr:from>
      <xdr:col>0</xdr:col>
      <xdr:colOff>251559</xdr:colOff>
      <xdr:row>35</xdr:row>
      <xdr:rowOff>995650</xdr:rowOff>
    </xdr:from>
    <xdr:to>
      <xdr:col>0</xdr:col>
      <xdr:colOff>982867</xdr:colOff>
      <xdr:row>36</xdr:row>
      <xdr:rowOff>403502</xdr:rowOff>
    </xdr:to>
    <xdr:pic>
      <xdr:nvPicPr>
        <xdr:cNvPr id="53" name="Рисунок 52" descr="AK76-600x310.jpg">
          <a:extLst>
            <a:ext uri="{FF2B5EF4-FFF2-40B4-BE49-F238E27FC236}">
              <a16:creationId xmlns:a16="http://schemas.microsoft.com/office/drawing/2014/main" id="{00000000-0008-0000-9C00-000035000000}"/>
            </a:ext>
          </a:extLst>
        </xdr:cNvPr>
        <xdr:cNvPicPr>
          <a:picLocks noChangeAspect="1"/>
        </xdr:cNvPicPr>
      </xdr:nvPicPr>
      <xdr:blipFill>
        <a:blip xmlns:r="http://schemas.openxmlformats.org/officeDocument/2006/relationships" r:embed="rId14" cstate="print"/>
        <a:stretch>
          <a:fillRect/>
        </a:stretch>
      </xdr:blipFill>
      <xdr:spPr>
        <a:xfrm>
          <a:off x="251559" y="37732842"/>
          <a:ext cx="731308" cy="538641"/>
        </a:xfrm>
        <a:prstGeom prst="rect">
          <a:avLst/>
        </a:prstGeom>
      </xdr:spPr>
    </xdr:pic>
    <xdr:clientData/>
  </xdr:twoCellAnchor>
  <xdr:twoCellAnchor editAs="oneCell">
    <xdr:from>
      <xdr:col>0</xdr:col>
      <xdr:colOff>239346</xdr:colOff>
      <xdr:row>37</xdr:row>
      <xdr:rowOff>61057</xdr:rowOff>
    </xdr:from>
    <xdr:to>
      <xdr:col>0</xdr:col>
      <xdr:colOff>1120936</xdr:colOff>
      <xdr:row>37</xdr:row>
      <xdr:rowOff>307731</xdr:rowOff>
    </xdr:to>
    <xdr:pic>
      <xdr:nvPicPr>
        <xdr:cNvPr id="54" name="Рисунок 53" descr="AK90.jpg">
          <a:extLst>
            <a:ext uri="{FF2B5EF4-FFF2-40B4-BE49-F238E27FC236}">
              <a16:creationId xmlns:a16="http://schemas.microsoft.com/office/drawing/2014/main" id="{00000000-0008-0000-9C00-000036000000}"/>
            </a:ext>
          </a:extLst>
        </xdr:cNvPr>
        <xdr:cNvPicPr>
          <a:picLocks noChangeAspect="1"/>
        </xdr:cNvPicPr>
      </xdr:nvPicPr>
      <xdr:blipFill>
        <a:blip xmlns:r="http://schemas.openxmlformats.org/officeDocument/2006/relationships" r:embed="rId15" cstate="print"/>
        <a:stretch>
          <a:fillRect/>
        </a:stretch>
      </xdr:blipFill>
      <xdr:spPr>
        <a:xfrm>
          <a:off x="239346" y="38373538"/>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a:extLst>
            <a:ext uri="{FF2B5EF4-FFF2-40B4-BE49-F238E27FC236}">
              <a16:creationId xmlns:a16="http://schemas.microsoft.com/office/drawing/2014/main" id="{00000000-0008-0000-9C00-000037000000}"/>
            </a:ext>
          </a:extLst>
        </xdr:cNvPr>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41</xdr:row>
      <xdr:rowOff>5877</xdr:rowOff>
    </xdr:from>
    <xdr:to>
      <xdr:col>0</xdr:col>
      <xdr:colOff>1079175</xdr:colOff>
      <xdr:row>43</xdr:row>
      <xdr:rowOff>95740</xdr:rowOff>
    </xdr:to>
    <xdr:pic>
      <xdr:nvPicPr>
        <xdr:cNvPr id="56" name="Рисунок 55" descr="провод датчика.jpg">
          <a:extLst>
            <a:ext uri="{FF2B5EF4-FFF2-40B4-BE49-F238E27FC236}">
              <a16:creationId xmlns:a16="http://schemas.microsoft.com/office/drawing/2014/main" id="{00000000-0008-0000-9C00-000038000000}"/>
            </a:ext>
          </a:extLst>
        </xdr:cNvPr>
        <xdr:cNvPicPr>
          <a:picLocks noChangeAspect="1"/>
        </xdr:cNvPicPr>
      </xdr:nvPicPr>
      <xdr:blipFill>
        <a:blip xmlns:r="http://schemas.openxmlformats.org/officeDocument/2006/relationships" r:embed="rId17" cstate="print"/>
        <a:stretch>
          <a:fillRect/>
        </a:stretch>
      </xdr:blipFill>
      <xdr:spPr>
        <a:xfrm>
          <a:off x="188057" y="39204915"/>
          <a:ext cx="891118" cy="413876"/>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a:extLst>
            <a:ext uri="{FF2B5EF4-FFF2-40B4-BE49-F238E27FC236}">
              <a16:creationId xmlns:a16="http://schemas.microsoft.com/office/drawing/2014/main" id="{00000000-0008-0000-9C00-000039000000}"/>
            </a:ext>
          </a:extLst>
        </xdr:cNvPr>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D00-000002000000}"/>
            </a:ext>
          </a:extLst>
        </xdr:cNvPr>
        <xdr:cNvSpPr/>
      </xdr:nvSpPr>
      <xdr:spPr>
        <a:xfrm>
          <a:off x="0" y="16663"/>
          <a:ext cx="2281662"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1</xdr:col>
      <xdr:colOff>664278</xdr:colOff>
      <xdr:row>1</xdr:row>
      <xdr:rowOff>0</xdr:rowOff>
    </xdr:from>
    <xdr:to>
      <xdr:col>1</xdr:col>
      <xdr:colOff>666749</xdr:colOff>
      <xdr:row>1</xdr:row>
      <xdr:rowOff>133908</xdr:rowOff>
    </xdr:to>
    <xdr:pic>
      <xdr:nvPicPr>
        <xdr:cNvPr id="3" name="Рисунок 2">
          <a:extLst>
            <a:ext uri="{FF2B5EF4-FFF2-40B4-BE49-F238E27FC236}">
              <a16:creationId xmlns:a16="http://schemas.microsoft.com/office/drawing/2014/main" id="{00000000-0008-0000-9D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45403" y="342900"/>
          <a:ext cx="2471" cy="133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673159</xdr:colOff>
      <xdr:row>1</xdr:row>
      <xdr:rowOff>0</xdr:rowOff>
    </xdr:from>
    <xdr:to>
      <xdr:col>1</xdr:col>
      <xdr:colOff>676275</xdr:colOff>
      <xdr:row>1</xdr:row>
      <xdr:rowOff>155218</xdr:rowOff>
    </xdr:to>
    <xdr:pic>
      <xdr:nvPicPr>
        <xdr:cNvPr id="4" name="Рисунок 3">
          <a:extLst>
            <a:ext uri="{FF2B5EF4-FFF2-40B4-BE49-F238E27FC236}">
              <a16:creationId xmlns:a16="http://schemas.microsoft.com/office/drawing/2014/main" id="{00000000-0008-0000-9D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54284" y="342900"/>
          <a:ext cx="3116" cy="155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771524</xdr:colOff>
      <xdr:row>1</xdr:row>
      <xdr:rowOff>0</xdr:rowOff>
    </xdr:from>
    <xdr:to>
      <xdr:col>1</xdr:col>
      <xdr:colOff>771525</xdr:colOff>
      <xdr:row>1</xdr:row>
      <xdr:rowOff>140361</xdr:rowOff>
    </xdr:to>
    <xdr:pic>
      <xdr:nvPicPr>
        <xdr:cNvPr id="5" name="Рисунок 4">
          <a:extLst>
            <a:ext uri="{FF2B5EF4-FFF2-40B4-BE49-F238E27FC236}">
              <a16:creationId xmlns:a16="http://schemas.microsoft.com/office/drawing/2014/main" id="{00000000-0008-0000-9D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152649" y="342900"/>
          <a:ext cx="1" cy="140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819150</xdr:colOff>
      <xdr:row>1</xdr:row>
      <xdr:rowOff>0</xdr:rowOff>
    </xdr:from>
    <xdr:to>
      <xdr:col>1</xdr:col>
      <xdr:colOff>820169</xdr:colOff>
      <xdr:row>1</xdr:row>
      <xdr:rowOff>143869</xdr:rowOff>
    </xdr:to>
    <xdr:pic>
      <xdr:nvPicPr>
        <xdr:cNvPr id="6" name="Рисунок 5">
          <a:extLst>
            <a:ext uri="{FF2B5EF4-FFF2-40B4-BE49-F238E27FC236}">
              <a16:creationId xmlns:a16="http://schemas.microsoft.com/office/drawing/2014/main" id="{00000000-0008-0000-9D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0275" y="342900"/>
          <a:ext cx="1019" cy="143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664278</xdr:colOff>
      <xdr:row>1</xdr:row>
      <xdr:rowOff>0</xdr:rowOff>
    </xdr:from>
    <xdr:to>
      <xdr:col>1</xdr:col>
      <xdr:colOff>666749</xdr:colOff>
      <xdr:row>3</xdr:row>
      <xdr:rowOff>0</xdr:rowOff>
    </xdr:to>
    <xdr:pic>
      <xdr:nvPicPr>
        <xdr:cNvPr id="7" name="Рисунок 6">
          <a:extLst>
            <a:ext uri="{FF2B5EF4-FFF2-40B4-BE49-F238E27FC236}">
              <a16:creationId xmlns:a16="http://schemas.microsoft.com/office/drawing/2014/main" id="{00000000-0008-0000-9D00-00000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45403" y="342900"/>
          <a:ext cx="2471" cy="47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673159</xdr:colOff>
      <xdr:row>1</xdr:row>
      <xdr:rowOff>0</xdr:rowOff>
    </xdr:from>
    <xdr:to>
      <xdr:col>1</xdr:col>
      <xdr:colOff>676275</xdr:colOff>
      <xdr:row>3</xdr:row>
      <xdr:rowOff>0</xdr:rowOff>
    </xdr:to>
    <xdr:pic>
      <xdr:nvPicPr>
        <xdr:cNvPr id="8" name="Рисунок 7">
          <a:extLst>
            <a:ext uri="{FF2B5EF4-FFF2-40B4-BE49-F238E27FC236}">
              <a16:creationId xmlns:a16="http://schemas.microsoft.com/office/drawing/2014/main" id="{00000000-0008-0000-9D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54284" y="342900"/>
          <a:ext cx="3116" cy="47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771524</xdr:colOff>
      <xdr:row>1</xdr:row>
      <xdr:rowOff>0</xdr:rowOff>
    </xdr:from>
    <xdr:to>
      <xdr:col>1</xdr:col>
      <xdr:colOff>771525</xdr:colOff>
      <xdr:row>2</xdr:row>
      <xdr:rowOff>168936</xdr:rowOff>
    </xdr:to>
    <xdr:pic>
      <xdr:nvPicPr>
        <xdr:cNvPr id="9" name="Рисунок 8">
          <a:extLst>
            <a:ext uri="{FF2B5EF4-FFF2-40B4-BE49-F238E27FC236}">
              <a16:creationId xmlns:a16="http://schemas.microsoft.com/office/drawing/2014/main" id="{00000000-0008-0000-9D00-000009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152649" y="342900"/>
          <a:ext cx="1" cy="359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819150</xdr:colOff>
      <xdr:row>1</xdr:row>
      <xdr:rowOff>0</xdr:rowOff>
    </xdr:from>
    <xdr:to>
      <xdr:col>1</xdr:col>
      <xdr:colOff>820169</xdr:colOff>
      <xdr:row>2</xdr:row>
      <xdr:rowOff>105769</xdr:rowOff>
    </xdr:to>
    <xdr:pic>
      <xdr:nvPicPr>
        <xdr:cNvPr id="10" name="Рисунок 9">
          <a:extLst>
            <a:ext uri="{FF2B5EF4-FFF2-40B4-BE49-F238E27FC236}">
              <a16:creationId xmlns:a16="http://schemas.microsoft.com/office/drawing/2014/main" id="{00000000-0008-0000-9D00-00000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0275" y="342900"/>
          <a:ext cx="1019" cy="296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542174</xdr:colOff>
      <xdr:row>17</xdr:row>
      <xdr:rowOff>207738</xdr:rowOff>
    </xdr:from>
    <xdr:to>
      <xdr:col>1</xdr:col>
      <xdr:colOff>1552575</xdr:colOff>
      <xdr:row>17</xdr:row>
      <xdr:rowOff>1074084</xdr:rowOff>
    </xdr:to>
    <xdr:pic>
      <xdr:nvPicPr>
        <xdr:cNvPr id="19" name="Рисунок 18">
          <a:extLst>
            <a:ext uri="{FF2B5EF4-FFF2-40B4-BE49-F238E27FC236}">
              <a16:creationId xmlns:a16="http://schemas.microsoft.com/office/drawing/2014/main" id="{00000000-0008-0000-9D00-000013000000}"/>
            </a:ext>
          </a:extLst>
        </xdr:cNvPr>
        <xdr:cNvPicPr>
          <a:picLocks noChangeAspect="1"/>
        </xdr:cNvPicPr>
      </xdr:nvPicPr>
      <xdr:blipFill rotWithShape="1">
        <a:blip xmlns:r="http://schemas.openxmlformats.org/officeDocument/2006/relationships" r:embed="rId6" cstate="email">
          <a:extLst>
            <a:ext uri="{BEBA8EAE-BF5A-486C-A8C5-ECC9F3942E4B}">
              <a14:imgProps xmlns:a14="http://schemas.microsoft.com/office/drawing/2010/main">
                <a14:imgLayer r:embed="rId7">
                  <a14:imgEffect>
                    <a14:brightnessContrast contrast="-24000"/>
                  </a14:imgEffect>
                </a14:imgLayer>
              </a14:imgProps>
            </a:ext>
            <a:ext uri="{28A0092B-C50C-407E-A947-70E740481C1C}">
              <a14:useLocalDpi xmlns:a14="http://schemas.microsoft.com/office/drawing/2010/main"/>
            </a:ext>
          </a:extLst>
        </a:blip>
        <a:srcRect l="-612"/>
        <a:stretch/>
      </xdr:blipFill>
      <xdr:spPr>
        <a:xfrm>
          <a:off x="1923299" y="9046938"/>
          <a:ext cx="1010401" cy="866346"/>
        </a:xfrm>
        <a:prstGeom prst="rect">
          <a:avLst/>
        </a:prstGeom>
      </xdr:spPr>
    </xdr:pic>
    <xdr:clientData/>
  </xdr:twoCellAnchor>
  <xdr:twoCellAnchor>
    <xdr:from>
      <xdr:col>1</xdr:col>
      <xdr:colOff>501666</xdr:colOff>
      <xdr:row>28</xdr:row>
      <xdr:rowOff>114300</xdr:rowOff>
    </xdr:from>
    <xdr:to>
      <xdr:col>1</xdr:col>
      <xdr:colOff>1400175</xdr:colOff>
      <xdr:row>29</xdr:row>
      <xdr:rowOff>485775</xdr:rowOff>
    </xdr:to>
    <xdr:pic>
      <xdr:nvPicPr>
        <xdr:cNvPr id="20" name="Рисунок 19">
          <a:extLst>
            <a:ext uri="{FF2B5EF4-FFF2-40B4-BE49-F238E27FC236}">
              <a16:creationId xmlns:a16="http://schemas.microsoft.com/office/drawing/2014/main" id="{00000000-0008-0000-9D00-000014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882791" y="25431750"/>
          <a:ext cx="898509" cy="1047750"/>
        </a:xfrm>
        <a:prstGeom prst="rect">
          <a:avLst/>
        </a:prstGeom>
      </xdr:spPr>
    </xdr:pic>
    <xdr:clientData/>
  </xdr:twoCellAnchor>
  <xdr:twoCellAnchor>
    <xdr:from>
      <xdr:col>1</xdr:col>
      <xdr:colOff>731597</xdr:colOff>
      <xdr:row>50</xdr:row>
      <xdr:rowOff>110379</xdr:rowOff>
    </xdr:from>
    <xdr:to>
      <xdr:col>1</xdr:col>
      <xdr:colOff>1405928</xdr:colOff>
      <xdr:row>50</xdr:row>
      <xdr:rowOff>619125</xdr:rowOff>
    </xdr:to>
    <xdr:pic>
      <xdr:nvPicPr>
        <xdr:cNvPr id="22" name="Рисунок 21">
          <a:extLst>
            <a:ext uri="{FF2B5EF4-FFF2-40B4-BE49-F238E27FC236}">
              <a16:creationId xmlns:a16="http://schemas.microsoft.com/office/drawing/2014/main" id="{00000000-0008-0000-9D00-00001600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l="-248"/>
        <a:stretch/>
      </xdr:blipFill>
      <xdr:spPr>
        <a:xfrm>
          <a:off x="2112722" y="21017754"/>
          <a:ext cx="674331" cy="508746"/>
        </a:xfrm>
        <a:prstGeom prst="rect">
          <a:avLst/>
        </a:prstGeom>
      </xdr:spPr>
    </xdr:pic>
    <xdr:clientData/>
  </xdr:twoCellAnchor>
  <xdr:twoCellAnchor>
    <xdr:from>
      <xdr:col>1</xdr:col>
      <xdr:colOff>647700</xdr:colOff>
      <xdr:row>54</xdr:row>
      <xdr:rowOff>96067</xdr:rowOff>
    </xdr:from>
    <xdr:to>
      <xdr:col>1</xdr:col>
      <xdr:colOff>1492902</xdr:colOff>
      <xdr:row>54</xdr:row>
      <xdr:rowOff>746872</xdr:rowOff>
    </xdr:to>
    <xdr:pic>
      <xdr:nvPicPr>
        <xdr:cNvPr id="23" name="Рисунок 22">
          <a:extLst>
            <a:ext uri="{FF2B5EF4-FFF2-40B4-BE49-F238E27FC236}">
              <a16:creationId xmlns:a16="http://schemas.microsoft.com/office/drawing/2014/main" id="{00000000-0008-0000-9D00-000017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l="-272"/>
        <a:stretch/>
      </xdr:blipFill>
      <xdr:spPr>
        <a:xfrm>
          <a:off x="2028825" y="22794142"/>
          <a:ext cx="845202" cy="650805"/>
        </a:xfrm>
        <a:prstGeom prst="rect">
          <a:avLst/>
        </a:prstGeom>
      </xdr:spPr>
    </xdr:pic>
    <xdr:clientData/>
  </xdr:twoCellAnchor>
  <xdr:twoCellAnchor>
    <xdr:from>
      <xdr:col>1</xdr:col>
      <xdr:colOff>604561</xdr:colOff>
      <xdr:row>55</xdr:row>
      <xdr:rowOff>278690</xdr:rowOff>
    </xdr:from>
    <xdr:to>
      <xdr:col>1</xdr:col>
      <xdr:colOff>1447801</xdr:colOff>
      <xdr:row>55</xdr:row>
      <xdr:rowOff>927985</xdr:rowOff>
    </xdr:to>
    <xdr:pic>
      <xdr:nvPicPr>
        <xdr:cNvPr id="24" name="Рисунок 23">
          <a:extLst>
            <a:ext uri="{FF2B5EF4-FFF2-40B4-BE49-F238E27FC236}">
              <a16:creationId xmlns:a16="http://schemas.microsoft.com/office/drawing/2014/main" id="{00000000-0008-0000-9D00-000018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l="-272"/>
        <a:stretch/>
      </xdr:blipFill>
      <xdr:spPr>
        <a:xfrm>
          <a:off x="1985686" y="24138815"/>
          <a:ext cx="843240" cy="649295"/>
        </a:xfrm>
        <a:prstGeom prst="rect">
          <a:avLst/>
        </a:prstGeom>
      </xdr:spPr>
    </xdr:pic>
    <xdr:clientData/>
  </xdr:twoCellAnchor>
  <xdr:twoCellAnchor>
    <xdr:from>
      <xdr:col>1</xdr:col>
      <xdr:colOff>539670</xdr:colOff>
      <xdr:row>25</xdr:row>
      <xdr:rowOff>63875</xdr:rowOff>
    </xdr:from>
    <xdr:to>
      <xdr:col>1</xdr:col>
      <xdr:colOff>1400647</xdr:colOff>
      <xdr:row>27</xdr:row>
      <xdr:rowOff>285750</xdr:rowOff>
    </xdr:to>
    <xdr:pic>
      <xdr:nvPicPr>
        <xdr:cNvPr id="25" name="Рисунок 24">
          <a:extLst>
            <a:ext uri="{FF2B5EF4-FFF2-40B4-BE49-F238E27FC236}">
              <a16:creationId xmlns:a16="http://schemas.microsoft.com/office/drawing/2014/main" id="{00000000-0008-0000-9D00-000019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920795" y="24409775"/>
          <a:ext cx="860977" cy="869575"/>
        </a:xfrm>
        <a:prstGeom prst="rect">
          <a:avLst/>
        </a:prstGeom>
      </xdr:spPr>
    </xdr:pic>
    <xdr:clientData/>
  </xdr:twoCellAnchor>
  <xdr:twoCellAnchor>
    <xdr:from>
      <xdr:col>1</xdr:col>
      <xdr:colOff>633067</xdr:colOff>
      <xdr:row>30</xdr:row>
      <xdr:rowOff>104777</xdr:rowOff>
    </xdr:from>
    <xdr:to>
      <xdr:col>1</xdr:col>
      <xdr:colOff>1315487</xdr:colOff>
      <xdr:row>32</xdr:row>
      <xdr:rowOff>238125</xdr:rowOff>
    </xdr:to>
    <xdr:pic>
      <xdr:nvPicPr>
        <xdr:cNvPr id="26" name="Рисунок 25">
          <a:extLst>
            <a:ext uri="{FF2B5EF4-FFF2-40B4-BE49-F238E27FC236}">
              <a16:creationId xmlns:a16="http://schemas.microsoft.com/office/drawing/2014/main" id="{00000000-0008-0000-9D00-00001A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014192" y="26679527"/>
          <a:ext cx="682420" cy="857248"/>
        </a:xfrm>
        <a:prstGeom prst="rect">
          <a:avLst/>
        </a:prstGeom>
      </xdr:spPr>
    </xdr:pic>
    <xdr:clientData/>
  </xdr:twoCellAnchor>
  <xdr:twoCellAnchor>
    <xdr:from>
      <xdr:col>1</xdr:col>
      <xdr:colOff>323850</xdr:colOff>
      <xdr:row>4</xdr:row>
      <xdr:rowOff>93934</xdr:rowOff>
    </xdr:from>
    <xdr:to>
      <xdr:col>1</xdr:col>
      <xdr:colOff>1924051</xdr:colOff>
      <xdr:row>5</xdr:row>
      <xdr:rowOff>933450</xdr:rowOff>
    </xdr:to>
    <xdr:pic>
      <xdr:nvPicPr>
        <xdr:cNvPr id="29" name="Рисунок 28">
          <a:extLst>
            <a:ext uri="{FF2B5EF4-FFF2-40B4-BE49-F238E27FC236}">
              <a16:creationId xmlns:a16="http://schemas.microsoft.com/office/drawing/2014/main" id="{00000000-0008-0000-9D00-00001D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04975" y="1075009"/>
          <a:ext cx="1600201" cy="1411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352425</xdr:colOff>
      <xdr:row>6</xdr:row>
      <xdr:rowOff>95250</xdr:rowOff>
    </xdr:from>
    <xdr:to>
      <xdr:col>1</xdr:col>
      <xdr:colOff>1760732</xdr:colOff>
      <xdr:row>7</xdr:row>
      <xdr:rowOff>752475</xdr:rowOff>
    </xdr:to>
    <xdr:pic>
      <xdr:nvPicPr>
        <xdr:cNvPr id="30" name="Рисунок 29">
          <a:extLst>
            <a:ext uri="{FF2B5EF4-FFF2-40B4-BE49-F238E27FC236}">
              <a16:creationId xmlns:a16="http://schemas.microsoft.com/office/drawing/2014/main" id="{00000000-0008-0000-9D00-00001E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733550" y="2676525"/>
          <a:ext cx="1408307" cy="1343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295275</xdr:colOff>
      <xdr:row>8</xdr:row>
      <xdr:rowOff>37197</xdr:rowOff>
    </xdr:from>
    <xdr:to>
      <xdr:col>1</xdr:col>
      <xdr:colOff>1828800</xdr:colOff>
      <xdr:row>9</xdr:row>
      <xdr:rowOff>600989</xdr:rowOff>
    </xdr:to>
    <xdr:pic>
      <xdr:nvPicPr>
        <xdr:cNvPr id="31" name="Рисунок 30">
          <a:extLst>
            <a:ext uri="{FF2B5EF4-FFF2-40B4-BE49-F238E27FC236}">
              <a16:creationId xmlns:a16="http://schemas.microsoft.com/office/drawing/2014/main" id="{00000000-0008-0000-9D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76400" y="4132947"/>
          <a:ext cx="1533525" cy="1382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664278</xdr:colOff>
      <xdr:row>21</xdr:row>
      <xdr:rowOff>56592</xdr:rowOff>
    </xdr:from>
    <xdr:to>
      <xdr:col>1</xdr:col>
      <xdr:colOff>666749</xdr:colOff>
      <xdr:row>21</xdr:row>
      <xdr:rowOff>190500</xdr:rowOff>
    </xdr:to>
    <xdr:pic>
      <xdr:nvPicPr>
        <xdr:cNvPr id="35" name="Рисунок 34">
          <a:extLst>
            <a:ext uri="{FF2B5EF4-FFF2-40B4-BE49-F238E27FC236}">
              <a16:creationId xmlns:a16="http://schemas.microsoft.com/office/drawing/2014/main" id="{00000000-0008-0000-9D00-00002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45403" y="12362892"/>
          <a:ext cx="2471" cy="133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673159</xdr:colOff>
      <xdr:row>22</xdr:row>
      <xdr:rowOff>35299</xdr:rowOff>
    </xdr:from>
    <xdr:to>
      <xdr:col>1</xdr:col>
      <xdr:colOff>676275</xdr:colOff>
      <xdr:row>22</xdr:row>
      <xdr:rowOff>190517</xdr:rowOff>
    </xdr:to>
    <xdr:pic>
      <xdr:nvPicPr>
        <xdr:cNvPr id="36" name="Рисунок 35">
          <a:extLst>
            <a:ext uri="{FF2B5EF4-FFF2-40B4-BE49-F238E27FC236}">
              <a16:creationId xmlns:a16="http://schemas.microsoft.com/office/drawing/2014/main" id="{00000000-0008-0000-9D00-00002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54284" y="13122649"/>
          <a:ext cx="3116" cy="155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771524</xdr:colOff>
      <xdr:row>23</xdr:row>
      <xdr:rowOff>53228</xdr:rowOff>
    </xdr:from>
    <xdr:to>
      <xdr:col>1</xdr:col>
      <xdr:colOff>771525</xdr:colOff>
      <xdr:row>23</xdr:row>
      <xdr:rowOff>193589</xdr:rowOff>
    </xdr:to>
    <xdr:pic>
      <xdr:nvPicPr>
        <xdr:cNvPr id="37" name="Рисунок 36">
          <a:extLst>
            <a:ext uri="{FF2B5EF4-FFF2-40B4-BE49-F238E27FC236}">
              <a16:creationId xmlns:a16="http://schemas.microsoft.com/office/drawing/2014/main" id="{00000000-0008-0000-9D00-00002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152649" y="13807328"/>
          <a:ext cx="1" cy="140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819150</xdr:colOff>
      <xdr:row>52</xdr:row>
      <xdr:rowOff>46630</xdr:rowOff>
    </xdr:from>
    <xdr:to>
      <xdr:col>1</xdr:col>
      <xdr:colOff>820169</xdr:colOff>
      <xdr:row>52</xdr:row>
      <xdr:rowOff>190499</xdr:rowOff>
    </xdr:to>
    <xdr:pic>
      <xdr:nvPicPr>
        <xdr:cNvPr id="38" name="Рисунок 37">
          <a:extLst>
            <a:ext uri="{FF2B5EF4-FFF2-40B4-BE49-F238E27FC236}">
              <a16:creationId xmlns:a16="http://schemas.microsoft.com/office/drawing/2014/main" id="{00000000-0008-0000-9D00-00002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0275" y="21858880"/>
          <a:ext cx="1019" cy="143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536202</xdr:colOff>
      <xdr:row>56</xdr:row>
      <xdr:rowOff>27456</xdr:rowOff>
    </xdr:from>
    <xdr:to>
      <xdr:col>1</xdr:col>
      <xdr:colOff>609600</xdr:colOff>
      <xdr:row>56</xdr:row>
      <xdr:rowOff>190501</xdr:rowOff>
    </xdr:to>
    <xdr:pic>
      <xdr:nvPicPr>
        <xdr:cNvPr id="39" name="Рисунок 38" descr="C:\Users\a.shevchenko\AppData\Local\Microsoft\Windows\INetCache\Content.Word\ИБП-2.jpg">
          <a:extLst>
            <a:ext uri="{FF2B5EF4-FFF2-40B4-BE49-F238E27FC236}">
              <a16:creationId xmlns:a16="http://schemas.microsoft.com/office/drawing/2014/main" id="{00000000-0008-0000-9D00-000027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917327" y="25202031"/>
          <a:ext cx="73398" cy="163045"/>
        </a:xfrm>
        <a:prstGeom prst="rect">
          <a:avLst/>
        </a:prstGeom>
        <a:noFill/>
        <a:ln>
          <a:noFill/>
        </a:ln>
      </xdr:spPr>
    </xdr:pic>
    <xdr:clientData/>
  </xdr:twoCellAnchor>
  <xdr:twoCellAnchor>
    <xdr:from>
      <xdr:col>1</xdr:col>
      <xdr:colOff>542174</xdr:colOff>
      <xdr:row>17</xdr:row>
      <xdr:rowOff>207738</xdr:rowOff>
    </xdr:from>
    <xdr:to>
      <xdr:col>1</xdr:col>
      <xdr:colOff>1552575</xdr:colOff>
      <xdr:row>17</xdr:row>
      <xdr:rowOff>1074084</xdr:rowOff>
    </xdr:to>
    <xdr:pic>
      <xdr:nvPicPr>
        <xdr:cNvPr id="44" name="Рисунок 43">
          <a:extLst>
            <a:ext uri="{FF2B5EF4-FFF2-40B4-BE49-F238E27FC236}">
              <a16:creationId xmlns:a16="http://schemas.microsoft.com/office/drawing/2014/main" id="{00000000-0008-0000-9D00-00002C000000}"/>
            </a:ext>
          </a:extLst>
        </xdr:cNvPr>
        <xdr:cNvPicPr>
          <a:picLocks noChangeAspect="1"/>
        </xdr:cNvPicPr>
      </xdr:nvPicPr>
      <xdr:blipFill rotWithShape="1">
        <a:blip xmlns:r="http://schemas.openxmlformats.org/officeDocument/2006/relationships" r:embed="rId6" cstate="email">
          <a:extLst>
            <a:ext uri="{BEBA8EAE-BF5A-486C-A8C5-ECC9F3942E4B}">
              <a14:imgProps xmlns:a14="http://schemas.microsoft.com/office/drawing/2010/main">
                <a14:imgLayer r:embed="rId7">
                  <a14:imgEffect>
                    <a14:brightnessContrast contrast="-24000"/>
                  </a14:imgEffect>
                </a14:imgLayer>
              </a14:imgProps>
            </a:ext>
            <a:ext uri="{28A0092B-C50C-407E-A947-70E740481C1C}">
              <a14:useLocalDpi xmlns:a14="http://schemas.microsoft.com/office/drawing/2010/main"/>
            </a:ext>
          </a:extLst>
        </a:blip>
        <a:srcRect l="-612"/>
        <a:stretch/>
      </xdr:blipFill>
      <xdr:spPr>
        <a:xfrm>
          <a:off x="1923299" y="9046938"/>
          <a:ext cx="1010401" cy="866346"/>
        </a:xfrm>
        <a:prstGeom prst="rect">
          <a:avLst/>
        </a:prstGeom>
      </xdr:spPr>
    </xdr:pic>
    <xdr:clientData/>
  </xdr:twoCellAnchor>
  <xdr:twoCellAnchor>
    <xdr:from>
      <xdr:col>1</xdr:col>
      <xdr:colOff>197223</xdr:colOff>
      <xdr:row>42</xdr:row>
      <xdr:rowOff>158003</xdr:rowOff>
    </xdr:from>
    <xdr:to>
      <xdr:col>1</xdr:col>
      <xdr:colOff>940576</xdr:colOff>
      <xdr:row>45</xdr:row>
      <xdr:rowOff>226218</xdr:rowOff>
    </xdr:to>
    <xdr:pic>
      <xdr:nvPicPr>
        <xdr:cNvPr id="45" name="Рисунок 44">
          <a:extLst>
            <a:ext uri="{FF2B5EF4-FFF2-40B4-BE49-F238E27FC236}">
              <a16:creationId xmlns:a16="http://schemas.microsoft.com/office/drawing/2014/main" id="{00000000-0008-0000-9D00-00002D000000}"/>
            </a:ext>
          </a:extLst>
        </xdr:cNvPr>
        <xdr:cNvPicPr>
          <a:picLocks noChangeAspect="1"/>
        </xdr:cNvPicPr>
      </xdr:nvPicPr>
      <xdr:blipFill>
        <a:blip xmlns:r="http://schemas.openxmlformats.org/officeDocument/2006/relationships" r:embed="rId17" cstate="email">
          <a:extLst>
            <a:ext uri="{BEBA8EAE-BF5A-486C-A8C5-ECC9F3942E4B}">
              <a14:imgProps xmlns:a14="http://schemas.microsoft.com/office/drawing/2010/main">
                <a14:imgLayer r:embed="rId18">
                  <a14:imgEffect>
                    <a14:brightnessContrast contrast="-41000"/>
                  </a14:imgEffect>
                </a14:imgLayer>
              </a14:imgProps>
            </a:ext>
            <a:ext uri="{28A0092B-C50C-407E-A947-70E740481C1C}">
              <a14:useLocalDpi xmlns:a14="http://schemas.microsoft.com/office/drawing/2010/main"/>
            </a:ext>
          </a:extLst>
        </a:blip>
        <a:stretch>
          <a:fillRect/>
        </a:stretch>
      </xdr:blipFill>
      <xdr:spPr>
        <a:xfrm>
          <a:off x="1578348" y="29456903"/>
          <a:ext cx="743353" cy="1049290"/>
        </a:xfrm>
        <a:prstGeom prst="rect">
          <a:avLst/>
        </a:prstGeom>
      </xdr:spPr>
    </xdr:pic>
    <xdr:clientData/>
  </xdr:twoCellAnchor>
  <xdr:twoCellAnchor>
    <xdr:from>
      <xdr:col>1</xdr:col>
      <xdr:colOff>507759</xdr:colOff>
      <xdr:row>50</xdr:row>
      <xdr:rowOff>107997</xdr:rowOff>
    </xdr:from>
    <xdr:to>
      <xdr:col>1</xdr:col>
      <xdr:colOff>1434593</xdr:colOff>
      <xdr:row>50</xdr:row>
      <xdr:rowOff>807243</xdr:rowOff>
    </xdr:to>
    <xdr:pic>
      <xdr:nvPicPr>
        <xdr:cNvPr id="46" name="Рисунок 45">
          <a:extLst>
            <a:ext uri="{FF2B5EF4-FFF2-40B4-BE49-F238E27FC236}">
              <a16:creationId xmlns:a16="http://schemas.microsoft.com/office/drawing/2014/main" id="{00000000-0008-0000-9D00-00002E00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l="-248"/>
        <a:stretch/>
      </xdr:blipFill>
      <xdr:spPr>
        <a:xfrm>
          <a:off x="1888884" y="19900947"/>
          <a:ext cx="926834" cy="699246"/>
        </a:xfrm>
        <a:prstGeom prst="rect">
          <a:avLst/>
        </a:prstGeom>
      </xdr:spPr>
    </xdr:pic>
    <xdr:clientData/>
  </xdr:twoCellAnchor>
  <xdr:twoCellAnchor>
    <xdr:from>
      <xdr:col>1</xdr:col>
      <xdr:colOff>647700</xdr:colOff>
      <xdr:row>54</xdr:row>
      <xdr:rowOff>96067</xdr:rowOff>
    </xdr:from>
    <xdr:to>
      <xdr:col>1</xdr:col>
      <xdr:colOff>1492902</xdr:colOff>
      <xdr:row>54</xdr:row>
      <xdr:rowOff>746872</xdr:rowOff>
    </xdr:to>
    <xdr:pic>
      <xdr:nvPicPr>
        <xdr:cNvPr id="47" name="Рисунок 46">
          <a:extLst>
            <a:ext uri="{FF2B5EF4-FFF2-40B4-BE49-F238E27FC236}">
              <a16:creationId xmlns:a16="http://schemas.microsoft.com/office/drawing/2014/main" id="{00000000-0008-0000-9D00-00002F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l="-272"/>
        <a:stretch/>
      </xdr:blipFill>
      <xdr:spPr>
        <a:xfrm>
          <a:off x="2028825" y="22794142"/>
          <a:ext cx="845202" cy="650805"/>
        </a:xfrm>
        <a:prstGeom prst="rect">
          <a:avLst/>
        </a:prstGeom>
      </xdr:spPr>
    </xdr:pic>
    <xdr:clientData/>
  </xdr:twoCellAnchor>
  <xdr:twoCellAnchor>
    <xdr:from>
      <xdr:col>1</xdr:col>
      <xdr:colOff>604561</xdr:colOff>
      <xdr:row>55</xdr:row>
      <xdr:rowOff>278690</xdr:rowOff>
    </xdr:from>
    <xdr:to>
      <xdr:col>1</xdr:col>
      <xdr:colOff>1447801</xdr:colOff>
      <xdr:row>55</xdr:row>
      <xdr:rowOff>927985</xdr:rowOff>
    </xdr:to>
    <xdr:pic>
      <xdr:nvPicPr>
        <xdr:cNvPr id="48" name="Рисунок 47">
          <a:extLst>
            <a:ext uri="{FF2B5EF4-FFF2-40B4-BE49-F238E27FC236}">
              <a16:creationId xmlns:a16="http://schemas.microsoft.com/office/drawing/2014/main" id="{00000000-0008-0000-9D00-000030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l="-272"/>
        <a:stretch/>
      </xdr:blipFill>
      <xdr:spPr>
        <a:xfrm>
          <a:off x="1985686" y="24138815"/>
          <a:ext cx="843240" cy="649295"/>
        </a:xfrm>
        <a:prstGeom prst="rect">
          <a:avLst/>
        </a:prstGeom>
      </xdr:spPr>
    </xdr:pic>
    <xdr:clientData/>
  </xdr:twoCellAnchor>
  <xdr:twoCellAnchor>
    <xdr:from>
      <xdr:col>1</xdr:col>
      <xdr:colOff>556149</xdr:colOff>
      <xdr:row>33</xdr:row>
      <xdr:rowOff>69055</xdr:rowOff>
    </xdr:from>
    <xdr:to>
      <xdr:col>1</xdr:col>
      <xdr:colOff>1352550</xdr:colOff>
      <xdr:row>37</xdr:row>
      <xdr:rowOff>66674</xdr:rowOff>
    </xdr:to>
    <xdr:pic>
      <xdr:nvPicPr>
        <xdr:cNvPr id="49" name="Рисунок 48">
          <a:extLst>
            <a:ext uri="{FF2B5EF4-FFF2-40B4-BE49-F238E27FC236}">
              <a16:creationId xmlns:a16="http://schemas.microsoft.com/office/drawing/2014/main" id="{00000000-0008-0000-9D00-00003100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1651" t="6881" r="17713" b="1"/>
        <a:stretch/>
      </xdr:blipFill>
      <xdr:spPr>
        <a:xfrm>
          <a:off x="1937274" y="27653455"/>
          <a:ext cx="796401" cy="759619"/>
        </a:xfrm>
        <a:prstGeom prst="rect">
          <a:avLst/>
        </a:prstGeom>
      </xdr:spPr>
    </xdr:pic>
    <xdr:clientData/>
  </xdr:twoCellAnchor>
  <xdr:twoCellAnchor>
    <xdr:from>
      <xdr:col>1</xdr:col>
      <xdr:colOff>819990</xdr:colOff>
      <xdr:row>37</xdr:row>
      <xdr:rowOff>2965</xdr:rowOff>
    </xdr:from>
    <xdr:to>
      <xdr:col>1</xdr:col>
      <xdr:colOff>1440656</xdr:colOff>
      <xdr:row>40</xdr:row>
      <xdr:rowOff>95250</xdr:rowOff>
    </xdr:to>
    <xdr:pic>
      <xdr:nvPicPr>
        <xdr:cNvPr id="50" name="Рисунок 49">
          <a:extLst>
            <a:ext uri="{FF2B5EF4-FFF2-40B4-BE49-F238E27FC236}">
              <a16:creationId xmlns:a16="http://schemas.microsoft.com/office/drawing/2014/main" id="{00000000-0008-0000-9D00-00003200000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2201115" y="18738640"/>
          <a:ext cx="620666" cy="663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664278</xdr:colOff>
      <xdr:row>21</xdr:row>
      <xdr:rowOff>56592</xdr:rowOff>
    </xdr:from>
    <xdr:to>
      <xdr:col>1</xdr:col>
      <xdr:colOff>666749</xdr:colOff>
      <xdr:row>21</xdr:row>
      <xdr:rowOff>190500</xdr:rowOff>
    </xdr:to>
    <xdr:pic>
      <xdr:nvPicPr>
        <xdr:cNvPr id="56" name="Рисунок 55">
          <a:extLst>
            <a:ext uri="{FF2B5EF4-FFF2-40B4-BE49-F238E27FC236}">
              <a16:creationId xmlns:a16="http://schemas.microsoft.com/office/drawing/2014/main" id="{00000000-0008-0000-9D00-00003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45403" y="12362892"/>
          <a:ext cx="802571" cy="476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673159</xdr:colOff>
      <xdr:row>22</xdr:row>
      <xdr:rowOff>35299</xdr:rowOff>
    </xdr:from>
    <xdr:to>
      <xdr:col>1</xdr:col>
      <xdr:colOff>676275</xdr:colOff>
      <xdr:row>22</xdr:row>
      <xdr:rowOff>190517</xdr:rowOff>
    </xdr:to>
    <xdr:pic>
      <xdr:nvPicPr>
        <xdr:cNvPr id="57" name="Рисунок 56">
          <a:extLst>
            <a:ext uri="{FF2B5EF4-FFF2-40B4-BE49-F238E27FC236}">
              <a16:creationId xmlns:a16="http://schemas.microsoft.com/office/drawing/2014/main" id="{00000000-0008-0000-9D00-00003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54284" y="13122649"/>
          <a:ext cx="660341" cy="47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771524</xdr:colOff>
      <xdr:row>23</xdr:row>
      <xdr:rowOff>53228</xdr:rowOff>
    </xdr:from>
    <xdr:to>
      <xdr:col>1</xdr:col>
      <xdr:colOff>771525</xdr:colOff>
      <xdr:row>23</xdr:row>
      <xdr:rowOff>193589</xdr:rowOff>
    </xdr:to>
    <xdr:pic>
      <xdr:nvPicPr>
        <xdr:cNvPr id="58" name="Рисунок 57">
          <a:extLst>
            <a:ext uri="{FF2B5EF4-FFF2-40B4-BE49-F238E27FC236}">
              <a16:creationId xmlns:a16="http://schemas.microsoft.com/office/drawing/2014/main" id="{00000000-0008-0000-9D00-00003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152649" y="13807328"/>
          <a:ext cx="533401" cy="359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771525</xdr:colOff>
      <xdr:row>52</xdr:row>
      <xdr:rowOff>153787</xdr:rowOff>
    </xdr:from>
    <xdr:to>
      <xdr:col>1</xdr:col>
      <xdr:colOff>773022</xdr:colOff>
      <xdr:row>52</xdr:row>
      <xdr:rowOff>188120</xdr:rowOff>
    </xdr:to>
    <xdr:pic>
      <xdr:nvPicPr>
        <xdr:cNvPr id="59" name="Рисунок 58">
          <a:extLst>
            <a:ext uri="{FF2B5EF4-FFF2-40B4-BE49-F238E27FC236}">
              <a16:creationId xmlns:a16="http://schemas.microsoft.com/office/drawing/2014/main" id="{00000000-0008-0000-9D00-00003B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152650" y="21966037"/>
          <a:ext cx="715872" cy="45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536201</xdr:colOff>
      <xdr:row>56</xdr:row>
      <xdr:rowOff>27456</xdr:rowOff>
    </xdr:from>
    <xdr:to>
      <xdr:col>1</xdr:col>
      <xdr:colOff>1609724</xdr:colOff>
      <xdr:row>56</xdr:row>
      <xdr:rowOff>847725</xdr:rowOff>
    </xdr:to>
    <xdr:pic>
      <xdr:nvPicPr>
        <xdr:cNvPr id="60" name="Рисунок 59" descr="C:\Users\a.shevchenko\AppData\Local\Microsoft\Windows\INetCache\Content.Word\ИБП-2.jpg">
          <a:extLst>
            <a:ext uri="{FF2B5EF4-FFF2-40B4-BE49-F238E27FC236}">
              <a16:creationId xmlns:a16="http://schemas.microsoft.com/office/drawing/2014/main" id="{00000000-0008-0000-9D00-00003C000000}"/>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17326" y="23335131"/>
          <a:ext cx="1073523" cy="820269"/>
        </a:xfrm>
        <a:prstGeom prst="rect">
          <a:avLst/>
        </a:prstGeom>
        <a:noFill/>
        <a:ln>
          <a:noFill/>
        </a:ln>
      </xdr:spPr>
    </xdr:pic>
    <xdr:clientData/>
  </xdr:twoCellAnchor>
  <xdr:twoCellAnchor editAs="oneCell">
    <xdr:from>
      <xdr:col>1</xdr:col>
      <xdr:colOff>581025</xdr:colOff>
      <xdr:row>20</xdr:row>
      <xdr:rowOff>47625</xdr:rowOff>
    </xdr:from>
    <xdr:to>
      <xdr:col>1</xdr:col>
      <xdr:colOff>1176800</xdr:colOff>
      <xdr:row>20</xdr:row>
      <xdr:rowOff>424129</xdr:rowOff>
    </xdr:to>
    <xdr:pic>
      <xdr:nvPicPr>
        <xdr:cNvPr id="61" name="Рисунок 60">
          <a:extLst>
            <a:ext uri="{FF2B5EF4-FFF2-40B4-BE49-F238E27FC236}">
              <a16:creationId xmlns:a16="http://schemas.microsoft.com/office/drawing/2014/main" id="{00000000-0008-0000-9D00-00003D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962150" y="11172825"/>
          <a:ext cx="595775" cy="3765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641305</xdr:colOff>
      <xdr:row>21</xdr:row>
      <xdr:rowOff>190781</xdr:rowOff>
    </xdr:from>
    <xdr:to>
      <xdr:col>1</xdr:col>
      <xdr:colOff>1249136</xdr:colOff>
      <xdr:row>21</xdr:row>
      <xdr:rowOff>551894</xdr:rowOff>
    </xdr:to>
    <xdr:pic>
      <xdr:nvPicPr>
        <xdr:cNvPr id="62" name="Рисунок 61">
          <a:extLst>
            <a:ext uri="{FF2B5EF4-FFF2-40B4-BE49-F238E27FC236}">
              <a16:creationId xmlns:a16="http://schemas.microsoft.com/office/drawing/2014/main" id="{00000000-0008-0000-9D00-00003E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022430" y="11801756"/>
          <a:ext cx="607831" cy="361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707336</xdr:colOff>
      <xdr:row>22</xdr:row>
      <xdr:rowOff>59951</xdr:rowOff>
    </xdr:from>
    <xdr:to>
      <xdr:col>1</xdr:col>
      <xdr:colOff>1207449</xdr:colOff>
      <xdr:row>22</xdr:row>
      <xdr:rowOff>422776</xdr:rowOff>
    </xdr:to>
    <xdr:pic>
      <xdr:nvPicPr>
        <xdr:cNvPr id="63" name="Рисунок 62">
          <a:extLst>
            <a:ext uri="{FF2B5EF4-FFF2-40B4-BE49-F238E27FC236}">
              <a16:creationId xmlns:a16="http://schemas.microsoft.com/office/drawing/2014/main" id="{00000000-0008-0000-9D00-00003F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088461" y="12318626"/>
          <a:ext cx="500113" cy="36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767602</xdr:colOff>
      <xdr:row>23</xdr:row>
      <xdr:rowOff>58830</xdr:rowOff>
    </xdr:from>
    <xdr:to>
      <xdr:col>1</xdr:col>
      <xdr:colOff>1273970</xdr:colOff>
      <xdr:row>23</xdr:row>
      <xdr:rowOff>400050</xdr:rowOff>
    </xdr:to>
    <xdr:pic>
      <xdr:nvPicPr>
        <xdr:cNvPr id="64" name="Рисунок 63">
          <a:extLst>
            <a:ext uri="{FF2B5EF4-FFF2-40B4-BE49-F238E27FC236}">
              <a16:creationId xmlns:a16="http://schemas.microsoft.com/office/drawing/2014/main" id="{00000000-0008-0000-9D00-000040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148727" y="12869955"/>
          <a:ext cx="506368" cy="341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704850</xdr:colOff>
      <xdr:row>52</xdr:row>
      <xdr:rowOff>66676</xdr:rowOff>
    </xdr:from>
    <xdr:to>
      <xdr:col>1</xdr:col>
      <xdr:colOff>1295400</xdr:colOff>
      <xdr:row>52</xdr:row>
      <xdr:rowOff>440730</xdr:rowOff>
    </xdr:to>
    <xdr:pic>
      <xdr:nvPicPr>
        <xdr:cNvPr id="65" name="Рисунок 64">
          <a:extLst>
            <a:ext uri="{FF2B5EF4-FFF2-40B4-BE49-F238E27FC236}">
              <a16:creationId xmlns:a16="http://schemas.microsoft.com/office/drawing/2014/main" id="{00000000-0008-0000-9D00-00004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085975" y="20764501"/>
          <a:ext cx="590550" cy="374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1291789</xdr:colOff>
      <xdr:row>10</xdr:row>
      <xdr:rowOff>44825</xdr:rowOff>
    </xdr:from>
    <xdr:to>
      <xdr:col>1</xdr:col>
      <xdr:colOff>2093009</xdr:colOff>
      <xdr:row>10</xdr:row>
      <xdr:rowOff>461953</xdr:rowOff>
    </xdr:to>
    <xdr:pic>
      <xdr:nvPicPr>
        <xdr:cNvPr id="66" name="Рисунок 65">
          <a:extLst>
            <a:ext uri="{FF2B5EF4-FFF2-40B4-BE49-F238E27FC236}">
              <a16:creationId xmlns:a16="http://schemas.microsoft.com/office/drawing/2014/main" id="{00000000-0008-0000-9D00-000042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672914" y="5636000"/>
          <a:ext cx="801220" cy="417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244040</xdr:colOff>
      <xdr:row>10</xdr:row>
      <xdr:rowOff>762000</xdr:rowOff>
    </xdr:from>
    <xdr:to>
      <xdr:col>1</xdr:col>
      <xdr:colOff>1838326</xdr:colOff>
      <xdr:row>11</xdr:row>
      <xdr:rowOff>847725</xdr:rowOff>
    </xdr:to>
    <xdr:pic>
      <xdr:nvPicPr>
        <xdr:cNvPr id="67" name="Рисунок 66">
          <a:extLst>
            <a:ext uri="{FF2B5EF4-FFF2-40B4-BE49-F238E27FC236}">
              <a16:creationId xmlns:a16="http://schemas.microsoft.com/office/drawing/2014/main" id="{00000000-0008-0000-9D00-000043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625165" y="6353175"/>
          <a:ext cx="1594286" cy="150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10</xdr:row>
      <xdr:rowOff>0</xdr:rowOff>
    </xdr:from>
    <xdr:to>
      <xdr:col>1</xdr:col>
      <xdr:colOff>813050</xdr:colOff>
      <xdr:row>10</xdr:row>
      <xdr:rowOff>609600</xdr:rowOff>
    </xdr:to>
    <xdr:pic>
      <xdr:nvPicPr>
        <xdr:cNvPr id="68" name="Рисунок 67">
          <a:extLst>
            <a:ext uri="{FF2B5EF4-FFF2-40B4-BE49-F238E27FC236}">
              <a16:creationId xmlns:a16="http://schemas.microsoft.com/office/drawing/2014/main" id="{00000000-0008-0000-9D00-000044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381125" y="5591175"/>
          <a:ext cx="813050" cy="609600"/>
        </a:xfrm>
        <a:prstGeom prst="rect">
          <a:avLst/>
        </a:prstGeom>
      </xdr:spPr>
    </xdr:pic>
    <xdr:clientData/>
  </xdr:twoCellAnchor>
  <xdr:twoCellAnchor editAs="oneCell">
    <xdr:from>
      <xdr:col>1</xdr:col>
      <xdr:colOff>1333499</xdr:colOff>
      <xdr:row>13</xdr:row>
      <xdr:rowOff>33619</xdr:rowOff>
    </xdr:from>
    <xdr:to>
      <xdr:col>1</xdr:col>
      <xdr:colOff>2098300</xdr:colOff>
      <xdr:row>13</xdr:row>
      <xdr:rowOff>428625</xdr:rowOff>
    </xdr:to>
    <xdr:pic>
      <xdr:nvPicPr>
        <xdr:cNvPr id="69" name="Рисунок 68">
          <a:extLst>
            <a:ext uri="{FF2B5EF4-FFF2-40B4-BE49-F238E27FC236}">
              <a16:creationId xmlns:a16="http://schemas.microsoft.com/office/drawing/2014/main" id="{00000000-0008-0000-9D00-00004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714624" y="8939494"/>
          <a:ext cx="764801" cy="395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266699</xdr:colOff>
      <xdr:row>13</xdr:row>
      <xdr:rowOff>828675</xdr:rowOff>
    </xdr:from>
    <xdr:to>
      <xdr:col>1</xdr:col>
      <xdr:colOff>1900297</xdr:colOff>
      <xdr:row>14</xdr:row>
      <xdr:rowOff>762000</xdr:rowOff>
    </xdr:to>
    <xdr:pic>
      <xdr:nvPicPr>
        <xdr:cNvPr id="70" name="Рисунок 69">
          <a:extLst>
            <a:ext uri="{FF2B5EF4-FFF2-40B4-BE49-F238E27FC236}">
              <a16:creationId xmlns:a16="http://schemas.microsoft.com/office/drawing/2014/main" id="{00000000-0008-0000-9D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647824" y="10639425"/>
          <a:ext cx="1633598"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28574</xdr:colOff>
      <xdr:row>13</xdr:row>
      <xdr:rowOff>28575</xdr:rowOff>
    </xdr:from>
    <xdr:to>
      <xdr:col>1</xdr:col>
      <xdr:colOff>935289</xdr:colOff>
      <xdr:row>13</xdr:row>
      <xdr:rowOff>552366</xdr:rowOff>
    </xdr:to>
    <xdr:pic>
      <xdr:nvPicPr>
        <xdr:cNvPr id="71" name="Рисунок 70">
          <a:extLst>
            <a:ext uri="{FF2B5EF4-FFF2-40B4-BE49-F238E27FC236}">
              <a16:creationId xmlns:a16="http://schemas.microsoft.com/office/drawing/2014/main" id="{00000000-0008-0000-9D00-000047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409699" y="9839325"/>
          <a:ext cx="906715" cy="523791"/>
        </a:xfrm>
        <a:prstGeom prst="rect">
          <a:avLst/>
        </a:prstGeom>
      </xdr:spPr>
    </xdr:pic>
    <xdr:clientData/>
  </xdr:twoCellAnchor>
  <xdr:twoCellAnchor>
    <xdr:from>
      <xdr:col>1</xdr:col>
      <xdr:colOff>78128</xdr:colOff>
      <xdr:row>18</xdr:row>
      <xdr:rowOff>676276</xdr:rowOff>
    </xdr:from>
    <xdr:to>
      <xdr:col>1</xdr:col>
      <xdr:colOff>1967867</xdr:colOff>
      <xdr:row>18</xdr:row>
      <xdr:rowOff>2045495</xdr:rowOff>
    </xdr:to>
    <xdr:pic>
      <xdr:nvPicPr>
        <xdr:cNvPr id="72" name="Рисунок 71">
          <a:extLst>
            <a:ext uri="{FF2B5EF4-FFF2-40B4-BE49-F238E27FC236}">
              <a16:creationId xmlns:a16="http://schemas.microsoft.com/office/drawing/2014/main" id="{00000000-0008-0000-9D00-00004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459253" y="14401801"/>
          <a:ext cx="1889739" cy="1369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18</xdr:row>
      <xdr:rowOff>0</xdr:rowOff>
    </xdr:from>
    <xdr:to>
      <xdr:col>1</xdr:col>
      <xdr:colOff>907677</xdr:colOff>
      <xdr:row>18</xdr:row>
      <xdr:rowOff>698838</xdr:rowOff>
    </xdr:to>
    <xdr:pic>
      <xdr:nvPicPr>
        <xdr:cNvPr id="73" name="Рисунок 72">
          <a:extLst>
            <a:ext uri="{FF2B5EF4-FFF2-40B4-BE49-F238E27FC236}">
              <a16:creationId xmlns:a16="http://schemas.microsoft.com/office/drawing/2014/main" id="{00000000-0008-0000-9D00-00004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381125" y="13725525"/>
          <a:ext cx="907677" cy="698838"/>
        </a:xfrm>
        <a:prstGeom prst="rect">
          <a:avLst/>
        </a:prstGeom>
      </xdr:spPr>
    </xdr:pic>
    <xdr:clientData/>
  </xdr:twoCellAnchor>
  <xdr:twoCellAnchor editAs="oneCell">
    <xdr:from>
      <xdr:col>1</xdr:col>
      <xdr:colOff>1086970</xdr:colOff>
      <xdr:row>18</xdr:row>
      <xdr:rowOff>42443</xdr:rowOff>
    </xdr:from>
    <xdr:to>
      <xdr:col>1</xdr:col>
      <xdr:colOff>2106145</xdr:colOff>
      <xdr:row>18</xdr:row>
      <xdr:rowOff>581027</xdr:rowOff>
    </xdr:to>
    <xdr:pic>
      <xdr:nvPicPr>
        <xdr:cNvPr id="74" name="Рисунок 73">
          <a:extLst>
            <a:ext uri="{FF2B5EF4-FFF2-40B4-BE49-F238E27FC236}">
              <a16:creationId xmlns:a16="http://schemas.microsoft.com/office/drawing/2014/main" id="{00000000-0008-0000-9D00-00004A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468095" y="13767968"/>
          <a:ext cx="1019175" cy="538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87653</xdr:colOff>
      <xdr:row>19</xdr:row>
      <xdr:rowOff>697708</xdr:rowOff>
    </xdr:from>
    <xdr:to>
      <xdr:col>1</xdr:col>
      <xdr:colOff>1977392</xdr:colOff>
      <xdr:row>19</xdr:row>
      <xdr:rowOff>2066927</xdr:rowOff>
    </xdr:to>
    <xdr:pic>
      <xdr:nvPicPr>
        <xdr:cNvPr id="75" name="Рисунок 74">
          <a:extLst>
            <a:ext uri="{FF2B5EF4-FFF2-40B4-BE49-F238E27FC236}">
              <a16:creationId xmlns:a16="http://schemas.microsoft.com/office/drawing/2014/main" id="{00000000-0008-0000-9D00-00004B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468778" y="16709233"/>
          <a:ext cx="1889739" cy="1369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19</xdr:row>
      <xdr:rowOff>19051</xdr:rowOff>
    </xdr:from>
    <xdr:to>
      <xdr:col>1</xdr:col>
      <xdr:colOff>917202</xdr:colOff>
      <xdr:row>19</xdr:row>
      <xdr:rowOff>720270</xdr:rowOff>
    </xdr:to>
    <xdr:pic>
      <xdr:nvPicPr>
        <xdr:cNvPr id="76" name="Рисунок 75">
          <a:extLst>
            <a:ext uri="{FF2B5EF4-FFF2-40B4-BE49-F238E27FC236}">
              <a16:creationId xmlns:a16="http://schemas.microsoft.com/office/drawing/2014/main" id="{00000000-0008-0000-9D00-00004C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390650" y="16030576"/>
          <a:ext cx="907677" cy="701219"/>
        </a:xfrm>
        <a:prstGeom prst="rect">
          <a:avLst/>
        </a:prstGeom>
      </xdr:spPr>
    </xdr:pic>
    <xdr:clientData/>
  </xdr:twoCellAnchor>
  <xdr:twoCellAnchor editAs="oneCell">
    <xdr:from>
      <xdr:col>1</xdr:col>
      <xdr:colOff>1096495</xdr:colOff>
      <xdr:row>19</xdr:row>
      <xdr:rowOff>63875</xdr:rowOff>
    </xdr:from>
    <xdr:to>
      <xdr:col>1</xdr:col>
      <xdr:colOff>2115670</xdr:colOff>
      <xdr:row>19</xdr:row>
      <xdr:rowOff>602459</xdr:rowOff>
    </xdr:to>
    <xdr:pic>
      <xdr:nvPicPr>
        <xdr:cNvPr id="77" name="Рисунок 76">
          <a:extLst>
            <a:ext uri="{FF2B5EF4-FFF2-40B4-BE49-F238E27FC236}">
              <a16:creationId xmlns:a16="http://schemas.microsoft.com/office/drawing/2014/main" id="{00000000-0008-0000-9D00-00004D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477620" y="16075400"/>
          <a:ext cx="1019175" cy="538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1190625</xdr:colOff>
      <xdr:row>43</xdr:row>
      <xdr:rowOff>16565</xdr:rowOff>
    </xdr:from>
    <xdr:to>
      <xdr:col>1</xdr:col>
      <xdr:colOff>1841127</xdr:colOff>
      <xdr:row>45</xdr:row>
      <xdr:rowOff>180975</xdr:rowOff>
    </xdr:to>
    <xdr:pic>
      <xdr:nvPicPr>
        <xdr:cNvPr id="78" name="Рисунок 77">
          <a:extLst>
            <a:ext uri="{FF2B5EF4-FFF2-40B4-BE49-F238E27FC236}">
              <a16:creationId xmlns:a16="http://schemas.microsoft.com/office/drawing/2014/main" id="{00000000-0008-0000-9D00-00004E000000}"/>
            </a:ext>
          </a:extLst>
        </xdr:cNvPr>
        <xdr:cNvPicPr>
          <a:picLocks noChangeAspect="1"/>
        </xdr:cNvPicPr>
      </xdr:nvPicPr>
      <xdr:blipFill>
        <a:blip xmlns:r="http://schemas.openxmlformats.org/officeDocument/2006/relationships" r:embed="rId32" cstate="email">
          <a:extLst>
            <a:ext uri="{BEBA8EAE-BF5A-486C-A8C5-ECC9F3942E4B}">
              <a14:imgProps xmlns:a14="http://schemas.microsoft.com/office/drawing/2010/main">
                <a14:imgLayer r:embed="rId33">
                  <a14:imgEffect>
                    <a14:brightnessContrast contrast="-29000"/>
                  </a14:imgEffect>
                </a14:imgLayer>
              </a14:imgProps>
            </a:ext>
            <a:ext uri="{28A0092B-C50C-407E-A947-70E740481C1C}">
              <a14:useLocalDpi xmlns:a14="http://schemas.microsoft.com/office/drawing/2010/main"/>
            </a:ext>
          </a:extLst>
        </a:blip>
        <a:stretch>
          <a:fillRect/>
        </a:stretch>
      </xdr:blipFill>
      <xdr:spPr>
        <a:xfrm>
          <a:off x="2571750" y="29648840"/>
          <a:ext cx="650502" cy="812110"/>
        </a:xfrm>
        <a:prstGeom prst="rect">
          <a:avLst/>
        </a:prstGeom>
      </xdr:spPr>
    </xdr:pic>
    <xdr:clientData/>
  </xdr:twoCellAnchor>
  <xdr:twoCellAnchor>
    <xdr:from>
      <xdr:col>1</xdr:col>
      <xdr:colOff>200025</xdr:colOff>
      <xdr:row>59</xdr:row>
      <xdr:rowOff>300930</xdr:rowOff>
    </xdr:from>
    <xdr:to>
      <xdr:col>1</xdr:col>
      <xdr:colOff>843634</xdr:colOff>
      <xdr:row>59</xdr:row>
      <xdr:rowOff>796221</xdr:rowOff>
    </xdr:to>
    <xdr:pic>
      <xdr:nvPicPr>
        <xdr:cNvPr id="79" name="Рисунок 78">
          <a:extLst>
            <a:ext uri="{FF2B5EF4-FFF2-40B4-BE49-F238E27FC236}">
              <a16:creationId xmlns:a16="http://schemas.microsoft.com/office/drawing/2014/main" id="{00000000-0008-0000-9D00-00004F000000}"/>
            </a:ext>
          </a:extLst>
        </xdr:cNvPr>
        <xdr:cNvPicPr>
          <a:picLocks noChangeAspect="1"/>
        </xdr:cNvPicPr>
      </xdr:nvPicPr>
      <xdr:blipFill>
        <a:blip xmlns:r="http://schemas.openxmlformats.org/officeDocument/2006/relationships" r:embed="rId34" cstate="email">
          <a:extLst>
            <a:ext uri="{BEBA8EAE-BF5A-486C-A8C5-ECC9F3942E4B}">
              <a14:imgProps xmlns:a14="http://schemas.microsoft.com/office/drawing/2010/main">
                <a14:imgLayer r:embed="rId35">
                  <a14:imgEffect>
                    <a14:brightnessContrast contrast="-31000"/>
                  </a14:imgEffect>
                </a14:imgLayer>
              </a14:imgProps>
            </a:ext>
            <a:ext uri="{28A0092B-C50C-407E-A947-70E740481C1C}">
              <a14:useLocalDpi xmlns:a14="http://schemas.microsoft.com/office/drawing/2010/main"/>
            </a:ext>
          </a:extLst>
        </a:blip>
        <a:stretch>
          <a:fillRect/>
        </a:stretch>
      </xdr:blipFill>
      <xdr:spPr>
        <a:xfrm>
          <a:off x="1581150" y="39172455"/>
          <a:ext cx="643609" cy="495291"/>
        </a:xfrm>
        <a:prstGeom prst="rect">
          <a:avLst/>
        </a:prstGeom>
      </xdr:spPr>
    </xdr:pic>
    <xdr:clientData/>
  </xdr:twoCellAnchor>
  <xdr:twoCellAnchor>
    <xdr:from>
      <xdr:col>1</xdr:col>
      <xdr:colOff>876543</xdr:colOff>
      <xdr:row>59</xdr:row>
      <xdr:rowOff>394411</xdr:rowOff>
    </xdr:from>
    <xdr:to>
      <xdr:col>1</xdr:col>
      <xdr:colOff>1344716</xdr:colOff>
      <xdr:row>59</xdr:row>
      <xdr:rowOff>745579</xdr:rowOff>
    </xdr:to>
    <xdr:pic>
      <xdr:nvPicPr>
        <xdr:cNvPr id="80" name="Рисунок 79">
          <a:extLst>
            <a:ext uri="{FF2B5EF4-FFF2-40B4-BE49-F238E27FC236}">
              <a16:creationId xmlns:a16="http://schemas.microsoft.com/office/drawing/2014/main" id="{00000000-0008-0000-9D00-000050000000}"/>
            </a:ext>
          </a:extLst>
        </xdr:cNvPr>
        <xdr:cNvPicPr>
          <a:picLocks noChangeAspect="1"/>
        </xdr:cNvPicPr>
      </xdr:nvPicPr>
      <xdr:blipFill>
        <a:blip xmlns:r="http://schemas.openxmlformats.org/officeDocument/2006/relationships" r:embed="rId36" cstate="email">
          <a:extLst>
            <a:ext uri="{BEBA8EAE-BF5A-486C-A8C5-ECC9F3942E4B}">
              <a14:imgProps xmlns:a14="http://schemas.microsoft.com/office/drawing/2010/main">
                <a14:imgLayer r:embed="rId37">
                  <a14:imgEffect>
                    <a14:brightnessContrast contrast="-51000"/>
                  </a14:imgEffect>
                </a14:imgLayer>
              </a14:imgProps>
            </a:ext>
            <a:ext uri="{28A0092B-C50C-407E-A947-70E740481C1C}">
              <a14:useLocalDpi xmlns:a14="http://schemas.microsoft.com/office/drawing/2010/main"/>
            </a:ext>
          </a:extLst>
        </a:blip>
        <a:stretch>
          <a:fillRect/>
        </a:stretch>
      </xdr:blipFill>
      <xdr:spPr>
        <a:xfrm>
          <a:off x="2257668" y="39265936"/>
          <a:ext cx="468173" cy="351168"/>
        </a:xfrm>
        <a:prstGeom prst="rect">
          <a:avLst/>
        </a:prstGeom>
      </xdr:spPr>
    </xdr:pic>
    <xdr:clientData/>
  </xdr:twoCellAnchor>
  <xdr:twoCellAnchor>
    <xdr:from>
      <xdr:col>1</xdr:col>
      <xdr:colOff>501144</xdr:colOff>
      <xdr:row>58</xdr:row>
      <xdr:rowOff>38100</xdr:rowOff>
    </xdr:from>
    <xdr:to>
      <xdr:col>1</xdr:col>
      <xdr:colOff>1533525</xdr:colOff>
      <xdr:row>59</xdr:row>
      <xdr:rowOff>405819</xdr:rowOff>
    </xdr:to>
    <xdr:pic>
      <xdr:nvPicPr>
        <xdr:cNvPr id="81" name="Рисунок 80">
          <a:extLst>
            <a:ext uri="{FF2B5EF4-FFF2-40B4-BE49-F238E27FC236}">
              <a16:creationId xmlns:a16="http://schemas.microsoft.com/office/drawing/2014/main" id="{00000000-0008-0000-9D00-000051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1882269" y="38128575"/>
          <a:ext cx="1032381" cy="1148769"/>
        </a:xfrm>
        <a:prstGeom prst="rect">
          <a:avLst/>
        </a:prstGeom>
      </xdr:spPr>
    </xdr:pic>
    <xdr:clientData/>
  </xdr:twoCellAnchor>
  <xdr:twoCellAnchor>
    <xdr:from>
      <xdr:col>1</xdr:col>
      <xdr:colOff>1478298</xdr:colOff>
      <xdr:row>59</xdr:row>
      <xdr:rowOff>171975</xdr:rowOff>
    </xdr:from>
    <xdr:to>
      <xdr:col>1</xdr:col>
      <xdr:colOff>2076450</xdr:colOff>
      <xdr:row>59</xdr:row>
      <xdr:rowOff>742950</xdr:rowOff>
    </xdr:to>
    <xdr:pic>
      <xdr:nvPicPr>
        <xdr:cNvPr id="82" name="Рисунок 81">
          <a:extLst>
            <a:ext uri="{FF2B5EF4-FFF2-40B4-BE49-F238E27FC236}">
              <a16:creationId xmlns:a16="http://schemas.microsoft.com/office/drawing/2014/main" id="{00000000-0008-0000-9D00-000052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859423" y="39043500"/>
          <a:ext cx="598152" cy="570975"/>
        </a:xfrm>
        <a:prstGeom prst="rect">
          <a:avLst/>
        </a:prstGeom>
      </xdr:spPr>
    </xdr:pic>
    <xdr:clientData/>
  </xdr:twoCellAnchor>
  <xdr:twoCellAnchor>
    <xdr:from>
      <xdr:col>1</xdr:col>
      <xdr:colOff>581025</xdr:colOff>
      <xdr:row>64</xdr:row>
      <xdr:rowOff>104776</xdr:rowOff>
    </xdr:from>
    <xdr:to>
      <xdr:col>1</xdr:col>
      <xdr:colOff>1190625</xdr:colOff>
      <xdr:row>66</xdr:row>
      <xdr:rowOff>184520</xdr:rowOff>
    </xdr:to>
    <xdr:pic>
      <xdr:nvPicPr>
        <xdr:cNvPr id="83" name="Рисунок 82">
          <a:extLst>
            <a:ext uri="{FF2B5EF4-FFF2-40B4-BE49-F238E27FC236}">
              <a16:creationId xmlns:a16="http://schemas.microsoft.com/office/drawing/2014/main" id="{00000000-0008-0000-9D00-000053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1962150" y="40538401"/>
          <a:ext cx="609600" cy="460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212916</xdr:colOff>
      <xdr:row>61</xdr:row>
      <xdr:rowOff>38100</xdr:rowOff>
    </xdr:from>
    <xdr:to>
      <xdr:col>1</xdr:col>
      <xdr:colOff>885825</xdr:colOff>
      <xdr:row>64</xdr:row>
      <xdr:rowOff>95250</xdr:rowOff>
    </xdr:to>
    <xdr:pic>
      <xdr:nvPicPr>
        <xdr:cNvPr id="84" name="Рисунок 83">
          <a:extLst>
            <a:ext uri="{FF2B5EF4-FFF2-40B4-BE49-F238E27FC236}">
              <a16:creationId xmlns:a16="http://schemas.microsoft.com/office/drawing/2014/main" id="{00000000-0008-0000-9D00-000054000000}"/>
            </a:ext>
          </a:extLst>
        </xdr:cNvPr>
        <xdr:cNvPicPr>
          <a:picLocks noChangeAspect="1"/>
        </xdr:cNvPicPr>
      </xdr:nvPicPr>
      <xdr:blipFill>
        <a:blip xmlns:r="http://schemas.openxmlformats.org/officeDocument/2006/relationships" r:embed="rId41" cstate="email">
          <a:extLst>
            <a:ext uri="{BEBA8EAE-BF5A-486C-A8C5-ECC9F3942E4B}">
              <a14:imgProps xmlns:a14="http://schemas.microsoft.com/office/drawing/2010/main">
                <a14:imgLayer r:embed="rId42">
                  <a14:imgEffect>
                    <a14:brightnessContrast bright="-7000"/>
                  </a14:imgEffect>
                </a14:imgLayer>
              </a14:imgProps>
            </a:ext>
            <a:ext uri="{28A0092B-C50C-407E-A947-70E740481C1C}">
              <a14:useLocalDpi xmlns:a14="http://schemas.microsoft.com/office/drawing/2010/main"/>
            </a:ext>
          </a:extLst>
        </a:blip>
        <a:stretch>
          <a:fillRect/>
        </a:stretch>
      </xdr:blipFill>
      <xdr:spPr>
        <a:xfrm>
          <a:off x="1594041" y="39900225"/>
          <a:ext cx="672909" cy="628650"/>
        </a:xfrm>
        <a:prstGeom prst="rect">
          <a:avLst/>
        </a:prstGeom>
      </xdr:spPr>
    </xdr:pic>
    <xdr:clientData/>
  </xdr:twoCellAnchor>
  <xdr:twoCellAnchor>
    <xdr:from>
      <xdr:col>1</xdr:col>
      <xdr:colOff>1152528</xdr:colOff>
      <xdr:row>61</xdr:row>
      <xdr:rowOff>38100</xdr:rowOff>
    </xdr:from>
    <xdr:to>
      <xdr:col>1</xdr:col>
      <xdr:colOff>1895475</xdr:colOff>
      <xdr:row>64</xdr:row>
      <xdr:rowOff>161925</xdr:rowOff>
    </xdr:to>
    <xdr:pic>
      <xdr:nvPicPr>
        <xdr:cNvPr id="85" name="Рисунок 84">
          <a:extLst>
            <a:ext uri="{FF2B5EF4-FFF2-40B4-BE49-F238E27FC236}">
              <a16:creationId xmlns:a16="http://schemas.microsoft.com/office/drawing/2014/main" id="{00000000-0008-0000-9D00-000055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533653" y="39900225"/>
          <a:ext cx="742947"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133350</xdr:colOff>
      <xdr:row>2</xdr:row>
      <xdr:rowOff>58520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9E00-000002000000}"/>
            </a:ext>
          </a:extLst>
        </xdr:cNvPr>
        <xdr:cNvSpPr/>
      </xdr:nvSpPr>
      <xdr:spPr>
        <a:xfrm>
          <a:off x="0" y="190500"/>
          <a:ext cx="1352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1512858</xdr:colOff>
      <xdr:row>2</xdr:row>
      <xdr:rowOff>44904</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9F00-000003000000}"/>
            </a:ext>
          </a:extLst>
        </xdr:cNvPr>
        <xdr:cNvSpPr/>
      </xdr:nvSpPr>
      <xdr:spPr>
        <a:xfrm>
          <a:off x="0" y="200025"/>
          <a:ext cx="1512858" cy="235404"/>
        </a:xfrm>
        <a:prstGeom prst="roundRect">
          <a:avLst/>
        </a:prstGeom>
        <a:solidFill>
          <a:srgbClr val="FFC000"/>
        </a:soli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ru-RU" sz="1100" b="1" i="0" u="none" strike="noStrike" kern="0" cap="none" spc="0" normalizeH="0" baseline="0" noProof="0">
              <a:ln>
                <a:noFill/>
              </a:ln>
              <a:solidFill>
                <a:sysClr val="windowText" lastClr="000000"/>
              </a:solidFill>
              <a:effectLst/>
              <a:uLnTx/>
              <a:uFillTx/>
              <a:latin typeface="Calibri"/>
              <a:ea typeface="+mn-ea"/>
              <a:cs typeface="+mn-cs"/>
            </a:rPr>
            <a:t>К оглавлению</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wsDr>
</file>

<file path=xl/drawings/drawing159.xml><?xml version="1.0" encoding="utf-8"?>
<xdr:wsDr xmlns:xdr="http://schemas.openxmlformats.org/drawingml/2006/spreadsheetDrawing" xmlns:a="http://schemas.openxmlformats.org/drawingml/2006/main">
  <xdr:twoCellAnchor>
    <xdr:from>
      <xdr:col>0</xdr:col>
      <xdr:colOff>19050</xdr:colOff>
      <xdr:row>1</xdr:row>
      <xdr:rowOff>11430</xdr:rowOff>
    </xdr:from>
    <xdr:to>
      <xdr:col>0</xdr:col>
      <xdr:colOff>1518890</xdr:colOff>
      <xdr:row>2</xdr:row>
      <xdr:rowOff>81508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000-000002000000}"/>
            </a:ext>
          </a:extLst>
        </xdr:cNvPr>
        <xdr:cNvSpPr/>
      </xdr:nvSpPr>
      <xdr:spPr>
        <a:xfrm>
          <a:off x="19050" y="201930"/>
          <a:ext cx="594965" cy="260578"/>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1512858</xdr:colOff>
      <xdr:row>2</xdr:row>
      <xdr:rowOff>44904</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100-000002000000}"/>
            </a:ext>
          </a:extLst>
        </xdr:cNvPr>
        <xdr:cNvSpPr/>
      </xdr:nvSpPr>
      <xdr:spPr>
        <a:xfrm>
          <a:off x="0" y="190500"/>
          <a:ext cx="1512858" cy="235404"/>
        </a:xfrm>
        <a:prstGeom prst="roundRect">
          <a:avLst/>
        </a:prstGeom>
        <a:solidFill>
          <a:srgbClr val="FFC000"/>
        </a:soli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ru-RU" sz="1100" b="1" i="0" u="none" strike="noStrike" kern="0" cap="none" spc="0" normalizeH="0" baseline="0" noProof="0">
              <a:ln>
                <a:noFill/>
              </a:ln>
              <a:solidFill>
                <a:sysClr val="windowText" lastClr="000000"/>
              </a:solidFill>
              <a:effectLst/>
              <a:uLnTx/>
              <a:uFillTx/>
              <a:latin typeface="Calibri"/>
              <a:ea typeface="+mn-ea"/>
              <a:cs typeface="+mn-cs"/>
            </a:rPr>
            <a:t>К оглавлению</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0</xdr:col>
      <xdr:colOff>0</xdr:colOff>
      <xdr:row>1</xdr:row>
      <xdr:rowOff>0</xdr:rowOff>
    </xdr:from>
    <xdr:to>
      <xdr:col>0</xdr:col>
      <xdr:colOff>1512858</xdr:colOff>
      <xdr:row>2</xdr:row>
      <xdr:rowOff>44904</xdr:rowOff>
    </xdr:to>
    <xdr:sp macro="" textlink="">
      <xdr:nvSpPr>
        <xdr:cNvPr id="3" name="Скругленный прямоугольник 2">
          <a:hlinkClick xmlns:r="http://schemas.openxmlformats.org/officeDocument/2006/relationships" r:id="rId1"/>
          <a:extLst>
            <a:ext uri="{FF2B5EF4-FFF2-40B4-BE49-F238E27FC236}">
              <a16:creationId xmlns:a16="http://schemas.microsoft.com/office/drawing/2014/main" id="{00000000-0008-0000-A100-000003000000}"/>
            </a:ext>
          </a:extLst>
        </xdr:cNvPr>
        <xdr:cNvSpPr/>
      </xdr:nvSpPr>
      <xdr:spPr>
        <a:xfrm>
          <a:off x="0" y="190500"/>
          <a:ext cx="1512858" cy="235404"/>
        </a:xfrm>
        <a:prstGeom prst="roundRect">
          <a:avLst/>
        </a:prstGeom>
        <a:solidFill>
          <a:srgbClr val="FFC000"/>
        </a:soli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ru-RU" sz="1100" b="1" i="0" u="none" strike="noStrike" kern="0" cap="none" spc="0" normalizeH="0" baseline="0" noProof="0">
              <a:ln>
                <a:noFill/>
              </a:ln>
              <a:solidFill>
                <a:sysClr val="windowText" lastClr="000000"/>
              </a:solidFill>
              <a:effectLst/>
              <a:uLnTx/>
              <a:uFillTx/>
              <a:latin typeface="Calibri"/>
              <a:ea typeface="+mn-ea"/>
              <a:cs typeface="+mn-cs"/>
            </a:rPr>
            <a:t>К оглавлению</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847725</xdr:colOff>
      <xdr:row>24</xdr:row>
      <xdr:rowOff>0</xdr:rowOff>
    </xdr:from>
    <xdr:to>
      <xdr:col>0</xdr:col>
      <xdr:colOff>1301205</xdr:colOff>
      <xdr:row>24</xdr:row>
      <xdr:rowOff>443584</xdr:rowOff>
    </xdr:to>
    <xdr:pic>
      <xdr:nvPicPr>
        <xdr:cNvPr id="16" name="Obraz 6">
          <a:extLst>
            <a:ext uri="{FF2B5EF4-FFF2-40B4-BE49-F238E27FC236}">
              <a16:creationId xmlns:a16="http://schemas.microsoft.com/office/drawing/2014/main" id="{00000000-0008-0000-A200-000010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47725" y="7277100"/>
          <a:ext cx="453480" cy="453480"/>
        </a:xfrm>
        <a:prstGeom prst="rect">
          <a:avLst/>
        </a:prstGeom>
      </xdr:spPr>
    </xdr:pic>
    <xdr:clientData/>
  </xdr:twoCellAnchor>
  <xdr:twoCellAnchor editAs="oneCell">
    <xdr:from>
      <xdr:col>0</xdr:col>
      <xdr:colOff>704850</xdr:colOff>
      <xdr:row>17</xdr:row>
      <xdr:rowOff>38099</xdr:rowOff>
    </xdr:from>
    <xdr:to>
      <xdr:col>0</xdr:col>
      <xdr:colOff>1289663</xdr:colOff>
      <xdr:row>20</xdr:row>
      <xdr:rowOff>180525</xdr:rowOff>
    </xdr:to>
    <xdr:pic>
      <xdr:nvPicPr>
        <xdr:cNvPr id="15" name="Obraz 6">
          <a:extLst>
            <a:ext uri="{FF2B5EF4-FFF2-40B4-BE49-F238E27FC236}">
              <a16:creationId xmlns:a16="http://schemas.microsoft.com/office/drawing/2014/main" id="{00000000-0008-0000-A200-00000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04850" y="4933949"/>
          <a:ext cx="584813" cy="713927"/>
        </a:xfrm>
        <a:prstGeom prst="rect">
          <a:avLst/>
        </a:prstGeom>
      </xdr:spPr>
    </xdr:pic>
    <xdr:clientData/>
  </xdr:twoCellAnchor>
  <xdr:twoCellAnchor>
    <xdr:from>
      <xdr:col>0</xdr:col>
      <xdr:colOff>28575</xdr:colOff>
      <xdr:row>1</xdr:row>
      <xdr:rowOff>38100</xdr:rowOff>
    </xdr:from>
    <xdr:to>
      <xdr:col>0</xdr:col>
      <xdr:colOff>1181100</xdr:colOff>
      <xdr:row>2</xdr:row>
      <xdr:rowOff>133350</xdr:rowOff>
    </xdr:to>
    <xdr:sp macro="" textlink="">
      <xdr:nvSpPr>
        <xdr:cNvPr id="2" name="Скругленный прямоугольник 1">
          <a:hlinkClick xmlns:r="http://schemas.openxmlformats.org/officeDocument/2006/relationships" r:id="rId3"/>
          <a:extLst>
            <a:ext uri="{FF2B5EF4-FFF2-40B4-BE49-F238E27FC236}">
              <a16:creationId xmlns:a16="http://schemas.microsoft.com/office/drawing/2014/main" id="{00000000-0008-0000-A200-000002000000}"/>
            </a:ext>
          </a:extLst>
        </xdr:cNvPr>
        <xdr:cNvSpPr/>
      </xdr:nvSpPr>
      <xdr:spPr>
        <a:xfrm>
          <a:off x="28575" y="38100"/>
          <a:ext cx="1152525" cy="285750"/>
        </a:xfrm>
        <a:prstGeom prst="roundRect">
          <a:avLst/>
        </a:prstGeom>
        <a:solidFill>
          <a:srgbClr val="FFC000"/>
        </a:solidFill>
        <a:ln w="9525" cap="flat" cmpd="sng" algn="ctr">
          <a:solidFill>
            <a:sysClr val="windowText" lastClr="000000">
              <a:shade val="95000"/>
              <a:satMod val="105000"/>
            </a:sysClr>
          </a:solidFill>
          <a:prstDash val="solid"/>
        </a:ln>
        <a:effectLst>
          <a:outerShdw blurRad="40000" dist="20000" dir="5400000" rotWithShape="0">
            <a:srgbClr val="000000">
              <a:alpha val="38000"/>
            </a:srgbClr>
          </a:outerShdw>
        </a:effectLst>
      </xdr:spPr>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ru-RU" sz="1100" b="1" i="0" u="none" strike="noStrike" kern="0" cap="none" spc="0" normalizeH="0" baseline="0" noProof="0">
              <a:ln>
                <a:noFill/>
              </a:ln>
              <a:solidFill>
                <a:sysClr val="windowText" lastClr="000000"/>
              </a:solidFill>
              <a:effectLst/>
              <a:uLnTx/>
              <a:uFillTx/>
              <a:latin typeface="Calibri"/>
              <a:ea typeface="+mn-ea"/>
              <a:cs typeface="+mn-cs"/>
            </a:rPr>
            <a:t>К оглавлению</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ru-RU"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editAs="oneCell">
    <xdr:from>
      <xdr:col>0</xdr:col>
      <xdr:colOff>9525</xdr:colOff>
      <xdr:row>8</xdr:row>
      <xdr:rowOff>38100</xdr:rowOff>
    </xdr:from>
    <xdr:to>
      <xdr:col>0</xdr:col>
      <xdr:colOff>1262305</xdr:colOff>
      <xdr:row>13</xdr:row>
      <xdr:rowOff>9525</xdr:rowOff>
    </xdr:to>
    <xdr:pic>
      <xdr:nvPicPr>
        <xdr:cNvPr id="8" name="Obraz 9">
          <a:extLst>
            <a:ext uri="{FF2B5EF4-FFF2-40B4-BE49-F238E27FC236}">
              <a16:creationId xmlns:a16="http://schemas.microsoft.com/office/drawing/2014/main" id="{00000000-0008-0000-A2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525" y="3219450"/>
          <a:ext cx="1252780" cy="923925"/>
        </a:xfrm>
        <a:prstGeom prst="rect">
          <a:avLst/>
        </a:prstGeom>
      </xdr:spPr>
    </xdr:pic>
    <xdr:clientData/>
  </xdr:twoCellAnchor>
  <xdr:twoCellAnchor editAs="oneCell">
    <xdr:from>
      <xdr:col>0</xdr:col>
      <xdr:colOff>0</xdr:colOff>
      <xdr:row>4</xdr:row>
      <xdr:rowOff>12370</xdr:rowOff>
    </xdr:from>
    <xdr:to>
      <xdr:col>0</xdr:col>
      <xdr:colOff>1298222</xdr:colOff>
      <xdr:row>8</xdr:row>
      <xdr:rowOff>0</xdr:rowOff>
    </xdr:to>
    <xdr:pic>
      <xdr:nvPicPr>
        <xdr:cNvPr id="9" name="Obraz 2">
          <a:extLst>
            <a:ext uri="{FF2B5EF4-FFF2-40B4-BE49-F238E27FC236}">
              <a16:creationId xmlns:a16="http://schemas.microsoft.com/office/drawing/2014/main" id="{00000000-0008-0000-A200-000009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3959" t="8013" r="16963" b="19873"/>
        <a:stretch/>
      </xdr:blipFill>
      <xdr:spPr>
        <a:xfrm>
          <a:off x="0" y="1335974"/>
          <a:ext cx="1298222" cy="742208"/>
        </a:xfrm>
        <a:prstGeom prst="rect">
          <a:avLst/>
        </a:prstGeom>
      </xdr:spPr>
    </xdr:pic>
    <xdr:clientData/>
  </xdr:twoCellAnchor>
  <xdr:twoCellAnchor editAs="oneCell">
    <xdr:from>
      <xdr:col>0</xdr:col>
      <xdr:colOff>310444</xdr:colOff>
      <xdr:row>20</xdr:row>
      <xdr:rowOff>37505</xdr:rowOff>
    </xdr:from>
    <xdr:to>
      <xdr:col>0</xdr:col>
      <xdr:colOff>866775</xdr:colOff>
      <xdr:row>23</xdr:row>
      <xdr:rowOff>142875</xdr:rowOff>
    </xdr:to>
    <xdr:pic>
      <xdr:nvPicPr>
        <xdr:cNvPr id="11" name="Obraz 7">
          <a:extLst>
            <a:ext uri="{FF2B5EF4-FFF2-40B4-BE49-F238E27FC236}">
              <a16:creationId xmlns:a16="http://schemas.microsoft.com/office/drawing/2014/main" id="{00000000-0008-0000-A2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0444" y="5504855"/>
          <a:ext cx="556331" cy="676870"/>
        </a:xfrm>
        <a:prstGeom prst="rect">
          <a:avLst/>
        </a:prstGeom>
      </xdr:spPr>
    </xdr:pic>
    <xdr:clientData/>
  </xdr:twoCellAnchor>
  <xdr:twoCellAnchor editAs="oneCell">
    <xdr:from>
      <xdr:col>0</xdr:col>
      <xdr:colOff>0</xdr:colOff>
      <xdr:row>17</xdr:row>
      <xdr:rowOff>66675</xdr:rowOff>
    </xdr:from>
    <xdr:to>
      <xdr:col>0</xdr:col>
      <xdr:colOff>581025</xdr:colOff>
      <xdr:row>20</xdr:row>
      <xdr:rowOff>76199</xdr:rowOff>
    </xdr:to>
    <xdr:pic>
      <xdr:nvPicPr>
        <xdr:cNvPr id="12" name="Obraz 6">
          <a:extLst>
            <a:ext uri="{FF2B5EF4-FFF2-40B4-BE49-F238E27FC236}">
              <a16:creationId xmlns:a16="http://schemas.microsoft.com/office/drawing/2014/main" id="{00000000-0008-0000-A200-00000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962525"/>
          <a:ext cx="581025" cy="581025"/>
        </a:xfrm>
        <a:prstGeom prst="rect">
          <a:avLst/>
        </a:prstGeom>
      </xdr:spPr>
    </xdr:pic>
    <xdr:clientData/>
  </xdr:twoCellAnchor>
  <xdr:twoCellAnchor editAs="oneCell">
    <xdr:from>
      <xdr:col>0</xdr:col>
      <xdr:colOff>95250</xdr:colOff>
      <xdr:row>24</xdr:row>
      <xdr:rowOff>0</xdr:rowOff>
    </xdr:from>
    <xdr:to>
      <xdr:col>0</xdr:col>
      <xdr:colOff>982418</xdr:colOff>
      <xdr:row>24</xdr:row>
      <xdr:rowOff>349617</xdr:rowOff>
    </xdr:to>
    <xdr:pic>
      <xdr:nvPicPr>
        <xdr:cNvPr id="13" name="Obraz 6">
          <a:extLst>
            <a:ext uri="{FF2B5EF4-FFF2-40B4-BE49-F238E27FC236}">
              <a16:creationId xmlns:a16="http://schemas.microsoft.com/office/drawing/2014/main" id="{00000000-0008-0000-A200-00000D000000}"/>
            </a:ext>
          </a:extLst>
        </xdr:cNvPr>
        <xdr:cNvPicPr>
          <a:picLocks noChangeAspect="1"/>
        </xdr:cNvPicPr>
      </xdr:nvPicPr>
      <xdr:blipFill>
        <a:blip xmlns:r="http://schemas.openxmlformats.org/officeDocument/2006/relationships" r:embed="rId8" cstate="print"/>
        <a:stretch>
          <a:fillRect/>
        </a:stretch>
      </xdr:blipFill>
      <xdr:spPr>
        <a:xfrm>
          <a:off x="95250" y="7019925"/>
          <a:ext cx="887168" cy="352425"/>
        </a:xfrm>
        <a:prstGeom prst="rect">
          <a:avLst/>
        </a:prstGeom>
      </xdr:spPr>
    </xdr:pic>
    <xdr:clientData/>
  </xdr:twoCellAnchor>
  <xdr:twoCellAnchor editAs="oneCell">
    <xdr:from>
      <xdr:col>0</xdr:col>
      <xdr:colOff>659060</xdr:colOff>
      <xdr:row>23</xdr:row>
      <xdr:rowOff>0</xdr:rowOff>
    </xdr:from>
    <xdr:to>
      <xdr:col>0</xdr:col>
      <xdr:colOff>1287745</xdr:colOff>
      <xdr:row>24</xdr:row>
      <xdr:rowOff>161925</xdr:rowOff>
    </xdr:to>
    <xdr:pic>
      <xdr:nvPicPr>
        <xdr:cNvPr id="14" name="Obraz 9">
          <a:extLst>
            <a:ext uri="{FF2B5EF4-FFF2-40B4-BE49-F238E27FC236}">
              <a16:creationId xmlns:a16="http://schemas.microsoft.com/office/drawing/2014/main" id="{00000000-0008-0000-A200-00000E000000}"/>
            </a:ext>
          </a:extLst>
        </xdr:cNvPr>
        <xdr:cNvPicPr>
          <a:picLocks noChangeAspect="1"/>
        </xdr:cNvPicPr>
      </xdr:nvPicPr>
      <xdr:blipFill>
        <a:blip xmlns:r="http://schemas.openxmlformats.org/officeDocument/2006/relationships" r:embed="rId9" cstate="print"/>
        <a:stretch>
          <a:fillRect/>
        </a:stretch>
      </xdr:blipFill>
      <xdr:spPr>
        <a:xfrm>
          <a:off x="659060" y="6610350"/>
          <a:ext cx="628685" cy="352425"/>
        </a:xfrm>
        <a:prstGeom prst="rect">
          <a:avLst/>
        </a:prstGeom>
      </xdr:spPr>
    </xdr:pic>
    <xdr:clientData/>
  </xdr:twoCellAnchor>
  <xdr:twoCellAnchor editAs="oneCell">
    <xdr:from>
      <xdr:col>0</xdr:col>
      <xdr:colOff>116389</xdr:colOff>
      <xdr:row>22</xdr:row>
      <xdr:rowOff>20552</xdr:rowOff>
    </xdr:from>
    <xdr:to>
      <xdr:col>0</xdr:col>
      <xdr:colOff>695325</xdr:colOff>
      <xdr:row>24</xdr:row>
      <xdr:rowOff>180975</xdr:rowOff>
    </xdr:to>
    <xdr:pic>
      <xdr:nvPicPr>
        <xdr:cNvPr id="10" name="Obraz 6">
          <a:extLst>
            <a:ext uri="{FF2B5EF4-FFF2-40B4-BE49-F238E27FC236}">
              <a16:creationId xmlns:a16="http://schemas.microsoft.com/office/drawing/2014/main" id="{00000000-0008-0000-A200-00000A000000}"/>
            </a:ext>
          </a:extLst>
        </xdr:cNvPr>
        <xdr:cNvPicPr>
          <a:picLocks noChangeAspect="1"/>
        </xdr:cNvPicPr>
      </xdr:nvPicPr>
      <xdr:blipFill>
        <a:blip xmlns:r="http://schemas.openxmlformats.org/officeDocument/2006/relationships" r:embed="rId10" cstate="print"/>
        <a:stretch>
          <a:fillRect/>
        </a:stretch>
      </xdr:blipFill>
      <xdr:spPr>
        <a:xfrm>
          <a:off x="116389" y="6249902"/>
          <a:ext cx="578936" cy="541423"/>
        </a:xfrm>
        <a:prstGeom prst="rect">
          <a:avLst/>
        </a:prstGeom>
      </xdr:spPr>
    </xdr:pic>
    <xdr:clientData/>
  </xdr:twoCellAnchor>
  <xdr:twoCellAnchor editAs="oneCell">
    <xdr:from>
      <xdr:col>0</xdr:col>
      <xdr:colOff>318844</xdr:colOff>
      <xdr:row>25</xdr:row>
      <xdr:rowOff>86591</xdr:rowOff>
    </xdr:from>
    <xdr:to>
      <xdr:col>0</xdr:col>
      <xdr:colOff>853956</xdr:colOff>
      <xdr:row>25</xdr:row>
      <xdr:rowOff>696759</xdr:rowOff>
    </xdr:to>
    <xdr:pic>
      <xdr:nvPicPr>
        <xdr:cNvPr id="17" name="Рисунок 16">
          <a:extLst>
            <a:ext uri="{FF2B5EF4-FFF2-40B4-BE49-F238E27FC236}">
              <a16:creationId xmlns:a16="http://schemas.microsoft.com/office/drawing/2014/main" id="{00000000-0008-0000-A200-000011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3219" t="20430" r="16438" b="16712"/>
        <a:stretch/>
      </xdr:blipFill>
      <xdr:spPr bwMode="auto">
        <a:xfrm>
          <a:off x="318844" y="5690260"/>
          <a:ext cx="535112" cy="610168"/>
        </a:xfrm>
        <a:prstGeom prst="rect">
          <a:avLst/>
        </a:prstGeom>
        <a:noFill/>
        <a:ln>
          <a:noFill/>
        </a:ln>
      </xdr:spPr>
    </xdr:pic>
    <xdr:clientData/>
  </xdr:twoCellAnchor>
</xdr:wsDr>
</file>

<file path=xl/drawings/drawing162.xml><?xml version="1.0" encoding="utf-8"?>
<xdr:wsDr xmlns:xdr="http://schemas.openxmlformats.org/drawingml/2006/spreadsheetDrawing" xmlns:a="http://schemas.openxmlformats.org/drawingml/2006/main">
  <xdr:twoCellAnchor>
    <xdr:from>
      <xdr:col>0</xdr:col>
      <xdr:colOff>0</xdr:colOff>
      <xdr:row>81</xdr:row>
      <xdr:rowOff>0</xdr:rowOff>
    </xdr:from>
    <xdr:to>
      <xdr:col>1</xdr:col>
      <xdr:colOff>0</xdr:colOff>
      <xdr:row>81</xdr:row>
      <xdr:rowOff>0</xdr:rowOff>
    </xdr:to>
    <xdr:grpSp>
      <xdr:nvGrpSpPr>
        <xdr:cNvPr id="2" name="Группа 1">
          <a:extLst>
            <a:ext uri="{FF2B5EF4-FFF2-40B4-BE49-F238E27FC236}">
              <a16:creationId xmlns:a16="http://schemas.microsoft.com/office/drawing/2014/main" id="{00000000-0008-0000-A300-000002000000}"/>
            </a:ext>
          </a:extLst>
        </xdr:cNvPr>
        <xdr:cNvGrpSpPr/>
      </xdr:nvGrpSpPr>
      <xdr:grpSpPr>
        <a:xfrm>
          <a:off x="0" y="21495373"/>
          <a:ext cx="1110627" cy="0"/>
          <a:chOff x="0" y="16153328"/>
          <a:chExt cx="10070451" cy="7190903"/>
        </a:xfrm>
      </xdr:grpSpPr>
      <xdr:pic>
        <xdr:nvPicPr>
          <xdr:cNvPr id="3" name="Рисунок 2">
            <a:hlinkClick xmlns:r="http://schemas.openxmlformats.org/officeDocument/2006/relationships" r:id="rId1"/>
            <a:extLst>
              <a:ext uri="{FF2B5EF4-FFF2-40B4-BE49-F238E27FC236}">
                <a16:creationId xmlns:a16="http://schemas.microsoft.com/office/drawing/2014/main" id="{00000000-0008-0000-A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425230" y="16565856"/>
            <a:ext cx="2642395" cy="1315169"/>
          </a:xfrm>
          <a:prstGeom prst="rect">
            <a:avLst/>
          </a:prstGeom>
        </xdr:spPr>
      </xdr:pic>
      <xdr:pic>
        <xdr:nvPicPr>
          <xdr:cNvPr id="4" name="Рисунок 3">
            <a:hlinkClick xmlns:r="http://schemas.openxmlformats.org/officeDocument/2006/relationships" r:id="rId1"/>
            <a:extLst>
              <a:ext uri="{FF2B5EF4-FFF2-40B4-BE49-F238E27FC236}">
                <a16:creationId xmlns:a16="http://schemas.microsoft.com/office/drawing/2014/main" id="{00000000-0008-0000-A3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428056" y="19939001"/>
            <a:ext cx="2642395" cy="1322385"/>
          </a:xfrm>
          <a:prstGeom prst="rect">
            <a:avLst/>
          </a:prstGeom>
        </xdr:spPr>
      </xdr:pic>
      <xdr:grpSp>
        <xdr:nvGrpSpPr>
          <xdr:cNvPr id="5" name="Группа 4">
            <a:extLst>
              <a:ext uri="{FF2B5EF4-FFF2-40B4-BE49-F238E27FC236}">
                <a16:creationId xmlns:a16="http://schemas.microsoft.com/office/drawing/2014/main" id="{00000000-0008-0000-A300-000005000000}"/>
              </a:ext>
            </a:extLst>
          </xdr:cNvPr>
          <xdr:cNvGrpSpPr/>
        </xdr:nvGrpSpPr>
        <xdr:grpSpPr>
          <a:xfrm>
            <a:off x="0" y="16153328"/>
            <a:ext cx="8290049" cy="7190903"/>
            <a:chOff x="0" y="16153328"/>
            <a:chExt cx="8290049" cy="7190903"/>
          </a:xfrm>
        </xdr:grpSpPr>
        <xdr:pic>
          <xdr:nvPicPr>
            <xdr:cNvPr id="6" name="Рисунок 5">
              <a:extLst>
                <a:ext uri="{FF2B5EF4-FFF2-40B4-BE49-F238E27FC236}">
                  <a16:creationId xmlns:a16="http://schemas.microsoft.com/office/drawing/2014/main" id="{00000000-0008-0000-A300-00000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0" y="16153328"/>
              <a:ext cx="3822700" cy="3819536"/>
            </a:xfrm>
            <a:prstGeom prst="rect">
              <a:avLst/>
            </a:prstGeom>
          </xdr:spPr>
        </xdr:pic>
        <xdr:pic>
          <xdr:nvPicPr>
            <xdr:cNvPr id="7" name="Рисунок 6">
              <a:extLst>
                <a:ext uri="{FF2B5EF4-FFF2-40B4-BE49-F238E27FC236}">
                  <a16:creationId xmlns:a16="http://schemas.microsoft.com/office/drawing/2014/main" id="{00000000-0008-0000-A300-00000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102759" y="16199136"/>
              <a:ext cx="3822700" cy="3806206"/>
            </a:xfrm>
            <a:prstGeom prst="rect">
              <a:avLst/>
            </a:prstGeom>
          </xdr:spPr>
        </xdr:pic>
        <xdr:pic>
          <xdr:nvPicPr>
            <xdr:cNvPr id="8" name="Рисунок 7">
              <a:extLst>
                <a:ext uri="{FF2B5EF4-FFF2-40B4-BE49-F238E27FC236}">
                  <a16:creationId xmlns:a16="http://schemas.microsoft.com/office/drawing/2014/main" id="{00000000-0008-0000-A300-000008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137479" y="16192787"/>
              <a:ext cx="4152570" cy="3806206"/>
            </a:xfrm>
            <a:prstGeom prst="rect">
              <a:avLst/>
            </a:prstGeom>
          </xdr:spPr>
        </xdr:pic>
        <xdr:pic>
          <xdr:nvPicPr>
            <xdr:cNvPr id="9" name="Рисунок 8">
              <a:extLst>
                <a:ext uri="{FF2B5EF4-FFF2-40B4-BE49-F238E27FC236}">
                  <a16:creationId xmlns:a16="http://schemas.microsoft.com/office/drawing/2014/main" id="{00000000-0008-0000-A300-000009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0" y="19501510"/>
              <a:ext cx="3793218" cy="3803527"/>
            </a:xfrm>
            <a:prstGeom prst="rect">
              <a:avLst/>
            </a:prstGeom>
          </xdr:spPr>
        </xdr:pic>
        <xdr:pic>
          <xdr:nvPicPr>
            <xdr:cNvPr id="10" name="Рисунок 9">
              <a:extLst>
                <a:ext uri="{FF2B5EF4-FFF2-40B4-BE49-F238E27FC236}">
                  <a16:creationId xmlns:a16="http://schemas.microsoft.com/office/drawing/2014/main" id="{00000000-0008-0000-A300-00000A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02759" y="19540704"/>
              <a:ext cx="3793218" cy="3803527"/>
            </a:xfrm>
            <a:prstGeom prst="rect">
              <a:avLst/>
            </a:prstGeom>
          </xdr:spPr>
        </xdr:pic>
        <xdr:pic>
          <xdr:nvPicPr>
            <xdr:cNvPr id="11" name="Рисунок 10">
              <a:extLst>
                <a:ext uri="{FF2B5EF4-FFF2-40B4-BE49-F238E27FC236}">
                  <a16:creationId xmlns:a16="http://schemas.microsoft.com/office/drawing/2014/main" id="{00000000-0008-0000-A300-00000B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137479" y="19534355"/>
              <a:ext cx="4123088" cy="3803527"/>
            </a:xfrm>
            <a:prstGeom prst="rect">
              <a:avLst/>
            </a:prstGeom>
          </xdr:spPr>
        </xdr:pic>
      </xdr:grpSp>
    </xdr:grpSp>
    <xdr:clientData/>
  </xdr:twoCellAnchor>
  <xdr:twoCellAnchor>
    <xdr:from>
      <xdr:col>0</xdr:col>
      <xdr:colOff>181349</xdr:colOff>
      <xdr:row>20</xdr:row>
      <xdr:rowOff>142314</xdr:rowOff>
    </xdr:from>
    <xdr:to>
      <xdr:col>0</xdr:col>
      <xdr:colOff>857250</xdr:colOff>
      <xdr:row>21</xdr:row>
      <xdr:rowOff>238125</xdr:rowOff>
    </xdr:to>
    <xdr:grpSp>
      <xdr:nvGrpSpPr>
        <xdr:cNvPr id="12" name="Группа 11">
          <a:extLst>
            <a:ext uri="{FF2B5EF4-FFF2-40B4-BE49-F238E27FC236}">
              <a16:creationId xmlns:a16="http://schemas.microsoft.com/office/drawing/2014/main" id="{00000000-0008-0000-A300-00000C000000}"/>
            </a:ext>
          </a:extLst>
        </xdr:cNvPr>
        <xdr:cNvGrpSpPr/>
      </xdr:nvGrpSpPr>
      <xdr:grpSpPr>
        <a:xfrm>
          <a:off x="181349" y="5929529"/>
          <a:ext cx="675901" cy="578910"/>
          <a:chOff x="1793875" y="43928810"/>
          <a:chExt cx="6983507" cy="5337665"/>
        </a:xfrm>
      </xdr:grpSpPr>
      <xdr:pic>
        <xdr:nvPicPr>
          <xdr:cNvPr id="13" name="Рисунок 12">
            <a:extLst>
              <a:ext uri="{FF2B5EF4-FFF2-40B4-BE49-F238E27FC236}">
                <a16:creationId xmlns:a16="http://schemas.microsoft.com/office/drawing/2014/main" id="{00000000-0008-0000-A300-00000D00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4333876" y="45450125"/>
            <a:ext cx="4443506" cy="3816350"/>
          </a:xfrm>
          <a:prstGeom prst="rect">
            <a:avLst/>
          </a:prstGeom>
        </xdr:spPr>
      </xdr:pic>
      <xdr:pic>
        <xdr:nvPicPr>
          <xdr:cNvPr id="14" name="Рисунок 13">
            <a:extLst>
              <a:ext uri="{FF2B5EF4-FFF2-40B4-BE49-F238E27FC236}">
                <a16:creationId xmlns:a16="http://schemas.microsoft.com/office/drawing/2014/main" id="{00000000-0008-0000-A300-00000E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1793875" y="43928810"/>
            <a:ext cx="2872405" cy="5242416"/>
          </a:xfrm>
          <a:prstGeom prst="rect">
            <a:avLst/>
          </a:prstGeom>
        </xdr:spPr>
      </xdr:pic>
    </xdr:grpSp>
    <xdr:clientData/>
  </xdr:twoCellAnchor>
  <xdr:twoCellAnchor>
    <xdr:from>
      <xdr:col>0</xdr:col>
      <xdr:colOff>135591</xdr:colOff>
      <xdr:row>22</xdr:row>
      <xdr:rowOff>57150</xdr:rowOff>
    </xdr:from>
    <xdr:to>
      <xdr:col>0</xdr:col>
      <xdr:colOff>914400</xdr:colOff>
      <xdr:row>24</xdr:row>
      <xdr:rowOff>242607</xdr:rowOff>
    </xdr:to>
    <xdr:grpSp>
      <xdr:nvGrpSpPr>
        <xdr:cNvPr id="15" name="Группа 14">
          <a:extLst>
            <a:ext uri="{FF2B5EF4-FFF2-40B4-BE49-F238E27FC236}">
              <a16:creationId xmlns:a16="http://schemas.microsoft.com/office/drawing/2014/main" id="{00000000-0008-0000-A300-00000F000000}"/>
            </a:ext>
          </a:extLst>
        </xdr:cNvPr>
        <xdr:cNvGrpSpPr/>
      </xdr:nvGrpSpPr>
      <xdr:grpSpPr>
        <a:xfrm>
          <a:off x="135591" y="6810562"/>
          <a:ext cx="778809" cy="832907"/>
          <a:chOff x="2285999" y="49471157"/>
          <a:chExt cx="6429376" cy="6161193"/>
        </a:xfrm>
      </xdr:grpSpPr>
      <xdr:pic>
        <xdr:nvPicPr>
          <xdr:cNvPr id="16" name="Рисунок 15">
            <a:extLst>
              <a:ext uri="{FF2B5EF4-FFF2-40B4-BE49-F238E27FC236}">
                <a16:creationId xmlns:a16="http://schemas.microsoft.com/office/drawing/2014/main" id="{00000000-0008-0000-A300-00001000000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2285999" y="50695636"/>
            <a:ext cx="1857375" cy="4914490"/>
          </a:xfrm>
          <a:prstGeom prst="rect">
            <a:avLst/>
          </a:prstGeom>
        </xdr:spPr>
      </xdr:pic>
      <xdr:pic>
        <xdr:nvPicPr>
          <xdr:cNvPr id="17" name="Рисунок 16">
            <a:extLst>
              <a:ext uri="{FF2B5EF4-FFF2-40B4-BE49-F238E27FC236}">
                <a16:creationId xmlns:a16="http://schemas.microsoft.com/office/drawing/2014/main" id="{00000000-0008-0000-A300-000011000000}"/>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6619876" y="49471157"/>
            <a:ext cx="2095499" cy="6161193"/>
          </a:xfrm>
          <a:prstGeom prst="rect">
            <a:avLst/>
          </a:prstGeom>
        </xdr:spPr>
      </xdr:pic>
      <xdr:pic>
        <xdr:nvPicPr>
          <xdr:cNvPr id="18" name="Рисунок 17">
            <a:extLst>
              <a:ext uri="{FF2B5EF4-FFF2-40B4-BE49-F238E27FC236}">
                <a16:creationId xmlns:a16="http://schemas.microsoft.com/office/drawing/2014/main" id="{00000000-0008-0000-A300-000012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4587875" y="49894203"/>
            <a:ext cx="1746250" cy="5715922"/>
          </a:xfrm>
          <a:prstGeom prst="rect">
            <a:avLst/>
          </a:prstGeom>
        </xdr:spPr>
      </xdr:pic>
    </xdr:grpSp>
    <xdr:clientData/>
  </xdr:twoCellAnchor>
  <xdr:twoCellAnchor>
    <xdr:from>
      <xdr:col>0</xdr:col>
      <xdr:colOff>152497</xdr:colOff>
      <xdr:row>25</xdr:row>
      <xdr:rowOff>190500</xdr:rowOff>
    </xdr:from>
    <xdr:to>
      <xdr:col>0</xdr:col>
      <xdr:colOff>784413</xdr:colOff>
      <xdr:row>27</xdr:row>
      <xdr:rowOff>235324</xdr:rowOff>
    </xdr:to>
    <xdr:grpSp>
      <xdr:nvGrpSpPr>
        <xdr:cNvPr id="19" name="Группа 18">
          <a:extLst>
            <a:ext uri="{FF2B5EF4-FFF2-40B4-BE49-F238E27FC236}">
              <a16:creationId xmlns:a16="http://schemas.microsoft.com/office/drawing/2014/main" id="{00000000-0008-0000-A300-000013000000}"/>
            </a:ext>
          </a:extLst>
        </xdr:cNvPr>
        <xdr:cNvGrpSpPr/>
      </xdr:nvGrpSpPr>
      <xdr:grpSpPr>
        <a:xfrm>
          <a:off x="152497" y="7915088"/>
          <a:ext cx="631916" cy="582707"/>
          <a:chOff x="2459626" y="68293345"/>
          <a:chExt cx="7843249" cy="5717928"/>
        </a:xfrm>
      </xdr:grpSpPr>
      <xdr:grpSp>
        <xdr:nvGrpSpPr>
          <xdr:cNvPr id="20" name="Группа 19">
            <a:extLst>
              <a:ext uri="{FF2B5EF4-FFF2-40B4-BE49-F238E27FC236}">
                <a16:creationId xmlns:a16="http://schemas.microsoft.com/office/drawing/2014/main" id="{00000000-0008-0000-A300-000014000000}"/>
              </a:ext>
            </a:extLst>
          </xdr:cNvPr>
          <xdr:cNvGrpSpPr/>
        </xdr:nvGrpSpPr>
        <xdr:grpSpPr>
          <a:xfrm>
            <a:off x="2459626" y="68341065"/>
            <a:ext cx="4604017" cy="5670208"/>
            <a:chOff x="2365714" y="54296877"/>
            <a:chExt cx="4461545" cy="5619750"/>
          </a:xfrm>
        </xdr:grpSpPr>
        <xdr:pic>
          <xdr:nvPicPr>
            <xdr:cNvPr id="22" name="Рисунок 21">
              <a:extLst>
                <a:ext uri="{FF2B5EF4-FFF2-40B4-BE49-F238E27FC236}">
                  <a16:creationId xmlns:a16="http://schemas.microsoft.com/office/drawing/2014/main" id="{00000000-0008-0000-A300-000016000000}"/>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2365714" y="55108758"/>
              <a:ext cx="1314449" cy="3905251"/>
            </a:xfrm>
            <a:prstGeom prst="rect">
              <a:avLst/>
            </a:prstGeom>
          </xdr:spPr>
        </xdr:pic>
        <xdr:pic>
          <xdr:nvPicPr>
            <xdr:cNvPr id="23" name="Рисунок 22">
              <a:extLst>
                <a:ext uri="{FF2B5EF4-FFF2-40B4-BE49-F238E27FC236}">
                  <a16:creationId xmlns:a16="http://schemas.microsoft.com/office/drawing/2014/main" id="{00000000-0008-0000-A300-000017000000}"/>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5112758" y="54296877"/>
              <a:ext cx="1714501" cy="5619750"/>
            </a:xfrm>
            <a:prstGeom prst="rect">
              <a:avLst/>
            </a:prstGeom>
          </xdr:spPr>
        </xdr:pic>
      </xdr:grpSp>
      <xdr:pic>
        <xdr:nvPicPr>
          <xdr:cNvPr id="21" name="Рисунок 20">
            <a:extLst>
              <a:ext uri="{FF2B5EF4-FFF2-40B4-BE49-F238E27FC236}">
                <a16:creationId xmlns:a16="http://schemas.microsoft.com/office/drawing/2014/main" id="{00000000-0008-0000-A300-000015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962750" y="68293345"/>
            <a:ext cx="2340125" cy="5687180"/>
          </a:xfrm>
          <a:prstGeom prst="rect">
            <a:avLst/>
          </a:prstGeom>
        </xdr:spPr>
      </xdr:pic>
    </xdr:grpSp>
    <xdr:clientData/>
  </xdr:twoCellAnchor>
  <xdr:twoCellAnchor>
    <xdr:from>
      <xdr:col>0</xdr:col>
      <xdr:colOff>110444</xdr:colOff>
      <xdr:row>29</xdr:row>
      <xdr:rowOff>238125</xdr:rowOff>
    </xdr:from>
    <xdr:to>
      <xdr:col>0</xdr:col>
      <xdr:colOff>942975</xdr:colOff>
      <xdr:row>30</xdr:row>
      <xdr:rowOff>400236</xdr:rowOff>
    </xdr:to>
    <xdr:grpSp>
      <xdr:nvGrpSpPr>
        <xdr:cNvPr id="24" name="Группа 23">
          <a:extLst>
            <a:ext uri="{FF2B5EF4-FFF2-40B4-BE49-F238E27FC236}">
              <a16:creationId xmlns:a16="http://schemas.microsoft.com/office/drawing/2014/main" id="{00000000-0008-0000-A300-000018000000}"/>
            </a:ext>
          </a:extLst>
        </xdr:cNvPr>
        <xdr:cNvGrpSpPr/>
      </xdr:nvGrpSpPr>
      <xdr:grpSpPr>
        <a:xfrm>
          <a:off x="110444" y="9038478"/>
          <a:ext cx="832531" cy="485837"/>
          <a:chOff x="286375" y="63891036"/>
          <a:chExt cx="10587999" cy="4228589"/>
        </a:xfrm>
      </xdr:grpSpPr>
      <xdr:pic>
        <xdr:nvPicPr>
          <xdr:cNvPr id="25" name="Рисунок 24">
            <a:extLst>
              <a:ext uri="{FF2B5EF4-FFF2-40B4-BE49-F238E27FC236}">
                <a16:creationId xmlns:a16="http://schemas.microsoft.com/office/drawing/2014/main" id="{00000000-0008-0000-A300-000019000000}"/>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474875" y="63891036"/>
            <a:ext cx="4176750" cy="4228589"/>
          </a:xfrm>
          <a:prstGeom prst="rect">
            <a:avLst/>
          </a:prstGeom>
        </xdr:spPr>
      </xdr:pic>
      <xdr:pic>
        <xdr:nvPicPr>
          <xdr:cNvPr id="26" name="Рисунок 25">
            <a:extLst>
              <a:ext uri="{FF2B5EF4-FFF2-40B4-BE49-F238E27FC236}">
                <a16:creationId xmlns:a16="http://schemas.microsoft.com/office/drawing/2014/main" id="{00000000-0008-0000-A300-00001A000000}"/>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6032499" y="64253375"/>
            <a:ext cx="4841875" cy="3802751"/>
          </a:xfrm>
          <a:prstGeom prst="rect">
            <a:avLst/>
          </a:prstGeom>
        </xdr:spPr>
      </xdr:pic>
      <xdr:pic>
        <xdr:nvPicPr>
          <xdr:cNvPr id="27" name="Рисунок 26">
            <a:extLst>
              <a:ext uri="{FF2B5EF4-FFF2-40B4-BE49-F238E27FC236}">
                <a16:creationId xmlns:a16="http://schemas.microsoft.com/office/drawing/2014/main" id="{00000000-0008-0000-A300-00001B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86375" y="65490835"/>
            <a:ext cx="2507625" cy="2518035"/>
          </a:xfrm>
          <a:prstGeom prst="rect">
            <a:avLst/>
          </a:prstGeom>
        </xdr:spPr>
      </xdr:pic>
    </xdr:grpSp>
    <xdr:clientData/>
  </xdr:twoCellAnchor>
  <xdr:twoCellAnchor>
    <xdr:from>
      <xdr:col>0</xdr:col>
      <xdr:colOff>248959</xdr:colOff>
      <xdr:row>32</xdr:row>
      <xdr:rowOff>125505</xdr:rowOff>
    </xdr:from>
    <xdr:to>
      <xdr:col>0</xdr:col>
      <xdr:colOff>847725</xdr:colOff>
      <xdr:row>35</xdr:row>
      <xdr:rowOff>57149</xdr:rowOff>
    </xdr:to>
    <xdr:grpSp>
      <xdr:nvGrpSpPr>
        <xdr:cNvPr id="28" name="Группа 27">
          <a:extLst>
            <a:ext uri="{FF2B5EF4-FFF2-40B4-BE49-F238E27FC236}">
              <a16:creationId xmlns:a16="http://schemas.microsoft.com/office/drawing/2014/main" id="{00000000-0008-0000-A300-00001C000000}"/>
            </a:ext>
          </a:extLst>
        </xdr:cNvPr>
        <xdr:cNvGrpSpPr/>
      </xdr:nvGrpSpPr>
      <xdr:grpSpPr>
        <a:xfrm>
          <a:off x="248959" y="9897034"/>
          <a:ext cx="598766" cy="424703"/>
          <a:chOff x="3889510" y="79610582"/>
          <a:chExt cx="6587990" cy="5717543"/>
        </a:xfrm>
      </xdr:grpSpPr>
      <xdr:pic>
        <xdr:nvPicPr>
          <xdr:cNvPr id="29" name="Рисунок 28">
            <a:extLst>
              <a:ext uri="{FF2B5EF4-FFF2-40B4-BE49-F238E27FC236}">
                <a16:creationId xmlns:a16="http://schemas.microsoft.com/office/drawing/2014/main" id="{00000000-0008-0000-A300-00001D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889510" y="80581070"/>
            <a:ext cx="1276350" cy="3649236"/>
          </a:xfrm>
          <a:prstGeom prst="rect">
            <a:avLst/>
          </a:prstGeom>
        </xdr:spPr>
      </xdr:pic>
      <xdr:pic>
        <xdr:nvPicPr>
          <xdr:cNvPr id="30" name="Рисунок 29">
            <a:extLst>
              <a:ext uri="{FF2B5EF4-FFF2-40B4-BE49-F238E27FC236}">
                <a16:creationId xmlns:a16="http://schemas.microsoft.com/office/drawing/2014/main" id="{00000000-0008-0000-A300-00001E000000}"/>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6043805" y="79859675"/>
            <a:ext cx="1416985" cy="5403850"/>
          </a:xfrm>
          <a:prstGeom prst="rect">
            <a:avLst/>
          </a:prstGeom>
        </xdr:spPr>
      </xdr:pic>
      <xdr:pic>
        <xdr:nvPicPr>
          <xdr:cNvPr id="31" name="Рисунок 30">
            <a:extLst>
              <a:ext uri="{FF2B5EF4-FFF2-40B4-BE49-F238E27FC236}">
                <a16:creationId xmlns:a16="http://schemas.microsoft.com/office/drawing/2014/main" id="{00000000-0008-0000-A300-00001F000000}"/>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8083250" y="79610582"/>
            <a:ext cx="2394250" cy="5717543"/>
          </a:xfrm>
          <a:prstGeom prst="rect">
            <a:avLst/>
          </a:prstGeom>
        </xdr:spPr>
      </xdr:pic>
    </xdr:grpSp>
    <xdr:clientData/>
  </xdr:twoCellAnchor>
  <xdr:twoCellAnchor>
    <xdr:from>
      <xdr:col>0</xdr:col>
      <xdr:colOff>78086</xdr:colOff>
      <xdr:row>36</xdr:row>
      <xdr:rowOff>247649</xdr:rowOff>
    </xdr:from>
    <xdr:to>
      <xdr:col>0</xdr:col>
      <xdr:colOff>971550</xdr:colOff>
      <xdr:row>37</xdr:row>
      <xdr:rowOff>380998</xdr:rowOff>
    </xdr:to>
    <xdr:grpSp>
      <xdr:nvGrpSpPr>
        <xdr:cNvPr id="32" name="Группа 31">
          <a:extLst>
            <a:ext uri="{FF2B5EF4-FFF2-40B4-BE49-F238E27FC236}">
              <a16:creationId xmlns:a16="http://schemas.microsoft.com/office/drawing/2014/main" id="{00000000-0008-0000-A300-000020000000}"/>
            </a:ext>
          </a:extLst>
        </xdr:cNvPr>
        <xdr:cNvGrpSpPr/>
      </xdr:nvGrpSpPr>
      <xdr:grpSpPr>
        <a:xfrm>
          <a:off x="78086" y="10676590"/>
          <a:ext cx="893464" cy="457075"/>
          <a:chOff x="263541" y="75120500"/>
          <a:chExt cx="10547334" cy="4111625"/>
        </a:xfrm>
      </xdr:grpSpPr>
      <xdr:pic>
        <xdr:nvPicPr>
          <xdr:cNvPr id="33" name="Рисунок 32">
            <a:extLst>
              <a:ext uri="{FF2B5EF4-FFF2-40B4-BE49-F238E27FC236}">
                <a16:creationId xmlns:a16="http://schemas.microsoft.com/office/drawing/2014/main" id="{00000000-0008-0000-A300-000021000000}"/>
              </a:ext>
            </a:extLst>
          </xdr:cNvPr>
          <xdr:cNvPicPr>
            <a:picLocks noChangeAspect="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a:xfrm>
            <a:off x="3189057" y="75120500"/>
            <a:ext cx="2922818" cy="4079875"/>
          </a:xfrm>
          <a:prstGeom prst="rect">
            <a:avLst/>
          </a:prstGeom>
        </xdr:spPr>
      </xdr:pic>
      <xdr:pic>
        <xdr:nvPicPr>
          <xdr:cNvPr id="34" name="Рисунок 33">
            <a:extLst>
              <a:ext uri="{FF2B5EF4-FFF2-40B4-BE49-F238E27FC236}">
                <a16:creationId xmlns:a16="http://schemas.microsoft.com/office/drawing/2014/main" id="{00000000-0008-0000-A300-00002200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a:xfrm>
            <a:off x="6175374" y="75502653"/>
            <a:ext cx="4635501" cy="3729472"/>
          </a:xfrm>
          <a:prstGeom prst="rect">
            <a:avLst/>
          </a:prstGeom>
        </xdr:spPr>
      </xdr:pic>
      <xdr:pic>
        <xdr:nvPicPr>
          <xdr:cNvPr id="35" name="Рисунок 34">
            <a:extLst>
              <a:ext uri="{FF2B5EF4-FFF2-40B4-BE49-F238E27FC236}">
                <a16:creationId xmlns:a16="http://schemas.microsoft.com/office/drawing/2014/main" id="{00000000-0008-0000-A300-000023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63541" y="76660375"/>
            <a:ext cx="2419333" cy="2429377"/>
          </a:xfrm>
          <a:prstGeom prst="rect">
            <a:avLst/>
          </a:prstGeom>
        </xdr:spPr>
      </xdr:pic>
    </xdr:grpSp>
    <xdr:clientData/>
  </xdr:twoCellAnchor>
  <xdr:twoCellAnchor>
    <xdr:from>
      <xdr:col>0</xdr:col>
      <xdr:colOff>168090</xdr:colOff>
      <xdr:row>74</xdr:row>
      <xdr:rowOff>584948</xdr:rowOff>
    </xdr:from>
    <xdr:to>
      <xdr:col>0</xdr:col>
      <xdr:colOff>930090</xdr:colOff>
      <xdr:row>78</xdr:row>
      <xdr:rowOff>67237</xdr:rowOff>
    </xdr:to>
    <xdr:grpSp>
      <xdr:nvGrpSpPr>
        <xdr:cNvPr id="36" name="Группа 35">
          <a:extLst>
            <a:ext uri="{FF2B5EF4-FFF2-40B4-BE49-F238E27FC236}">
              <a16:creationId xmlns:a16="http://schemas.microsoft.com/office/drawing/2014/main" id="{00000000-0008-0000-A300-000024000000}"/>
            </a:ext>
          </a:extLst>
        </xdr:cNvPr>
        <xdr:cNvGrpSpPr/>
      </xdr:nvGrpSpPr>
      <xdr:grpSpPr>
        <a:xfrm>
          <a:off x="168090" y="19336124"/>
          <a:ext cx="762000" cy="1414681"/>
          <a:chOff x="237751" y="122607707"/>
          <a:chExt cx="10329926" cy="11551917"/>
        </a:xfrm>
      </xdr:grpSpPr>
      <xdr:grpSp>
        <xdr:nvGrpSpPr>
          <xdr:cNvPr id="37" name="Группа 36">
            <a:extLst>
              <a:ext uri="{FF2B5EF4-FFF2-40B4-BE49-F238E27FC236}">
                <a16:creationId xmlns:a16="http://schemas.microsoft.com/office/drawing/2014/main" id="{00000000-0008-0000-A300-000025000000}"/>
              </a:ext>
            </a:extLst>
          </xdr:cNvPr>
          <xdr:cNvGrpSpPr/>
        </xdr:nvGrpSpPr>
        <xdr:grpSpPr>
          <a:xfrm>
            <a:off x="3239749" y="122607707"/>
            <a:ext cx="4130509" cy="5053309"/>
            <a:chOff x="3239749" y="124369832"/>
            <a:chExt cx="4130509" cy="5053309"/>
          </a:xfrm>
        </xdr:grpSpPr>
        <xdr:pic>
          <xdr:nvPicPr>
            <xdr:cNvPr id="43" name="Рисунок 42">
              <a:extLst>
                <a:ext uri="{FF2B5EF4-FFF2-40B4-BE49-F238E27FC236}">
                  <a16:creationId xmlns:a16="http://schemas.microsoft.com/office/drawing/2014/main" id="{00000000-0008-0000-A300-00002B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239749" y="124424085"/>
              <a:ext cx="1864875" cy="4999056"/>
            </a:xfrm>
            <a:prstGeom prst="rect">
              <a:avLst/>
            </a:prstGeom>
          </xdr:spPr>
        </xdr:pic>
        <xdr:pic>
          <xdr:nvPicPr>
            <xdr:cNvPr id="44" name="Рисунок 43">
              <a:extLst>
                <a:ext uri="{FF2B5EF4-FFF2-40B4-BE49-F238E27FC236}">
                  <a16:creationId xmlns:a16="http://schemas.microsoft.com/office/drawing/2014/main" id="{00000000-0008-0000-A300-00002C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505383" y="124369832"/>
              <a:ext cx="1864875" cy="4999056"/>
            </a:xfrm>
            <a:prstGeom prst="rect">
              <a:avLst/>
            </a:prstGeom>
          </xdr:spPr>
        </xdr:pic>
      </xdr:grpSp>
      <xdr:grpSp>
        <xdr:nvGrpSpPr>
          <xdr:cNvPr id="38" name="Группа 37">
            <a:extLst>
              <a:ext uri="{FF2B5EF4-FFF2-40B4-BE49-F238E27FC236}">
                <a16:creationId xmlns:a16="http://schemas.microsoft.com/office/drawing/2014/main" id="{00000000-0008-0000-A300-000026000000}"/>
              </a:ext>
            </a:extLst>
          </xdr:cNvPr>
          <xdr:cNvGrpSpPr/>
        </xdr:nvGrpSpPr>
        <xdr:grpSpPr>
          <a:xfrm>
            <a:off x="237751" y="129192458"/>
            <a:ext cx="10329926" cy="4967166"/>
            <a:chOff x="364751" y="130192583"/>
            <a:chExt cx="10329926" cy="4840166"/>
          </a:xfrm>
        </xdr:grpSpPr>
        <xdr:pic>
          <xdr:nvPicPr>
            <xdr:cNvPr id="39" name="Рисунок 38">
              <a:extLst>
                <a:ext uri="{FF2B5EF4-FFF2-40B4-BE49-F238E27FC236}">
                  <a16:creationId xmlns:a16="http://schemas.microsoft.com/office/drawing/2014/main" id="{00000000-0008-0000-A300-000027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651250" y="131996408"/>
              <a:ext cx="3052221" cy="2972842"/>
            </a:xfrm>
            <a:prstGeom prst="rect">
              <a:avLst/>
            </a:prstGeom>
          </xdr:spPr>
        </xdr:pic>
        <xdr:pic>
          <xdr:nvPicPr>
            <xdr:cNvPr id="40" name="Рисунок 39">
              <a:extLst>
                <a:ext uri="{FF2B5EF4-FFF2-40B4-BE49-F238E27FC236}">
                  <a16:creationId xmlns:a16="http://schemas.microsoft.com/office/drawing/2014/main" id="{00000000-0008-0000-A300-000028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7055625" y="130192583"/>
              <a:ext cx="1768511" cy="4792542"/>
            </a:xfrm>
            <a:prstGeom prst="rect">
              <a:avLst/>
            </a:prstGeom>
          </xdr:spPr>
        </xdr:pic>
        <xdr:pic>
          <xdr:nvPicPr>
            <xdr:cNvPr id="41" name="Рисунок 40">
              <a:extLst>
                <a:ext uri="{FF2B5EF4-FFF2-40B4-BE49-F238E27FC236}">
                  <a16:creationId xmlns:a16="http://schemas.microsoft.com/office/drawing/2014/main" id="{00000000-0008-0000-A300-000029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64751" y="132064125"/>
              <a:ext cx="2924106" cy="2809875"/>
            </a:xfrm>
            <a:prstGeom prst="rect">
              <a:avLst/>
            </a:prstGeom>
          </xdr:spPr>
        </xdr:pic>
        <xdr:pic>
          <xdr:nvPicPr>
            <xdr:cNvPr id="42" name="Рисунок 41">
              <a:extLst>
                <a:ext uri="{FF2B5EF4-FFF2-40B4-BE49-F238E27FC236}">
                  <a16:creationId xmlns:a16="http://schemas.microsoft.com/office/drawing/2014/main" id="{00000000-0008-0000-A300-00002A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8912624" y="130208084"/>
              <a:ext cx="1782053" cy="4824665"/>
            </a:xfrm>
            <a:prstGeom prst="rect">
              <a:avLst/>
            </a:prstGeom>
          </xdr:spPr>
        </xdr:pic>
      </xdr:grpSp>
    </xdr:grpSp>
    <xdr:clientData/>
  </xdr:twoCellAnchor>
  <xdr:twoCellAnchor>
    <xdr:from>
      <xdr:col>0</xdr:col>
      <xdr:colOff>158687</xdr:colOff>
      <xdr:row>40</xdr:row>
      <xdr:rowOff>100853</xdr:rowOff>
    </xdr:from>
    <xdr:to>
      <xdr:col>0</xdr:col>
      <xdr:colOff>900952</xdr:colOff>
      <xdr:row>41</xdr:row>
      <xdr:rowOff>643591</xdr:rowOff>
    </xdr:to>
    <xdr:grpSp>
      <xdr:nvGrpSpPr>
        <xdr:cNvPr id="45" name="Группа 44">
          <a:extLst>
            <a:ext uri="{FF2B5EF4-FFF2-40B4-BE49-F238E27FC236}">
              <a16:creationId xmlns:a16="http://schemas.microsoft.com/office/drawing/2014/main" id="{00000000-0008-0000-A300-00002D000000}"/>
            </a:ext>
          </a:extLst>
        </xdr:cNvPr>
        <xdr:cNvGrpSpPr/>
      </xdr:nvGrpSpPr>
      <xdr:grpSpPr>
        <a:xfrm>
          <a:off x="158687" y="11665324"/>
          <a:ext cx="742265" cy="707091"/>
          <a:chOff x="1793813" y="80041749"/>
          <a:chExt cx="7412975" cy="5683251"/>
        </a:xfrm>
      </xdr:grpSpPr>
      <xdr:pic>
        <xdr:nvPicPr>
          <xdr:cNvPr id="46" name="Рисунок 45">
            <a:extLst>
              <a:ext uri="{FF2B5EF4-FFF2-40B4-BE49-F238E27FC236}">
                <a16:creationId xmlns:a16="http://schemas.microsoft.com/office/drawing/2014/main" id="{00000000-0008-0000-A300-00002E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1793813" y="80708499"/>
            <a:ext cx="3508437" cy="4953001"/>
          </a:xfrm>
          <a:prstGeom prst="rect">
            <a:avLst/>
          </a:prstGeom>
        </xdr:spPr>
      </xdr:pic>
      <xdr:pic>
        <xdr:nvPicPr>
          <xdr:cNvPr id="47" name="Рисунок 46">
            <a:extLst>
              <a:ext uri="{FF2B5EF4-FFF2-40B4-BE49-F238E27FC236}">
                <a16:creationId xmlns:a16="http://schemas.microsoft.com/office/drawing/2014/main" id="{00000000-0008-0000-A300-00002F00000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5524500" y="80041749"/>
            <a:ext cx="3682288" cy="5683251"/>
          </a:xfrm>
          <a:prstGeom prst="rect">
            <a:avLst/>
          </a:prstGeom>
        </xdr:spPr>
      </xdr:pic>
    </xdr:grpSp>
    <xdr:clientData/>
  </xdr:twoCellAnchor>
  <xdr:twoCellAnchor>
    <xdr:from>
      <xdr:col>0</xdr:col>
      <xdr:colOff>10525</xdr:colOff>
      <xdr:row>54</xdr:row>
      <xdr:rowOff>39421</xdr:rowOff>
    </xdr:from>
    <xdr:to>
      <xdr:col>0</xdr:col>
      <xdr:colOff>918881</xdr:colOff>
      <xdr:row>73</xdr:row>
      <xdr:rowOff>135033</xdr:rowOff>
    </xdr:to>
    <xdr:grpSp>
      <xdr:nvGrpSpPr>
        <xdr:cNvPr id="48" name="Группа 47">
          <a:extLst>
            <a:ext uri="{FF2B5EF4-FFF2-40B4-BE49-F238E27FC236}">
              <a16:creationId xmlns:a16="http://schemas.microsoft.com/office/drawing/2014/main" id="{00000000-0008-0000-A300-000030000000}"/>
            </a:ext>
          </a:extLst>
        </xdr:cNvPr>
        <xdr:cNvGrpSpPr/>
      </xdr:nvGrpSpPr>
      <xdr:grpSpPr>
        <a:xfrm>
          <a:off x="10525" y="14387930"/>
          <a:ext cx="908356" cy="4333927"/>
          <a:chOff x="88985" y="91011597"/>
          <a:chExt cx="5958672" cy="34573925"/>
        </a:xfrm>
      </xdr:grpSpPr>
      <xdr:grpSp>
        <xdr:nvGrpSpPr>
          <xdr:cNvPr id="49" name="Группа 48">
            <a:extLst>
              <a:ext uri="{FF2B5EF4-FFF2-40B4-BE49-F238E27FC236}">
                <a16:creationId xmlns:a16="http://schemas.microsoft.com/office/drawing/2014/main" id="{00000000-0008-0000-A300-000031000000}"/>
              </a:ext>
            </a:extLst>
          </xdr:cNvPr>
          <xdr:cNvGrpSpPr/>
        </xdr:nvGrpSpPr>
        <xdr:grpSpPr>
          <a:xfrm>
            <a:off x="88985" y="91011597"/>
            <a:ext cx="5897271" cy="16778842"/>
            <a:chOff x="-244389" y="89767384"/>
            <a:chExt cx="5897271" cy="16596395"/>
          </a:xfrm>
        </xdr:grpSpPr>
        <xdr:pic>
          <xdr:nvPicPr>
            <xdr:cNvPr id="54" name="Рисунок 53">
              <a:extLst>
                <a:ext uri="{FF2B5EF4-FFF2-40B4-BE49-F238E27FC236}">
                  <a16:creationId xmlns:a16="http://schemas.microsoft.com/office/drawing/2014/main" id="{00000000-0008-0000-A300-000036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17237" y="100728138"/>
              <a:ext cx="5635645" cy="5635641"/>
            </a:xfrm>
            <a:prstGeom prst="rect">
              <a:avLst/>
            </a:prstGeom>
          </xdr:spPr>
        </xdr:pic>
        <xdr:pic>
          <xdr:nvPicPr>
            <xdr:cNvPr id="55" name="Рисунок 54">
              <a:extLst>
                <a:ext uri="{FF2B5EF4-FFF2-40B4-BE49-F238E27FC236}">
                  <a16:creationId xmlns:a16="http://schemas.microsoft.com/office/drawing/2014/main" id="{00000000-0008-0000-A300-000037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44389" y="89767384"/>
              <a:ext cx="5776183" cy="5776181"/>
            </a:xfrm>
            <a:prstGeom prst="rect">
              <a:avLst/>
            </a:prstGeom>
          </xdr:spPr>
        </xdr:pic>
        <xdr:pic>
          <xdr:nvPicPr>
            <xdr:cNvPr id="56" name="Рисунок 55">
              <a:extLst>
                <a:ext uri="{FF2B5EF4-FFF2-40B4-BE49-F238E27FC236}">
                  <a16:creationId xmlns:a16="http://schemas.microsoft.com/office/drawing/2014/main" id="{00000000-0008-0000-A300-000038000000}"/>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a:off x="921452" y="95064892"/>
              <a:ext cx="4576742" cy="5607535"/>
            </a:xfrm>
            <a:prstGeom prst="rect">
              <a:avLst/>
            </a:prstGeom>
          </xdr:spPr>
        </xdr:pic>
      </xdr:grpSp>
      <xdr:grpSp>
        <xdr:nvGrpSpPr>
          <xdr:cNvPr id="50" name="Группа 49">
            <a:extLst>
              <a:ext uri="{FF2B5EF4-FFF2-40B4-BE49-F238E27FC236}">
                <a16:creationId xmlns:a16="http://schemas.microsoft.com/office/drawing/2014/main" id="{00000000-0008-0000-A300-000032000000}"/>
              </a:ext>
            </a:extLst>
          </xdr:cNvPr>
          <xdr:cNvGrpSpPr/>
        </xdr:nvGrpSpPr>
        <xdr:grpSpPr>
          <a:xfrm>
            <a:off x="282973" y="107982369"/>
            <a:ext cx="5764684" cy="17603153"/>
            <a:chOff x="-34527" y="106751610"/>
            <a:chExt cx="5764684" cy="17193437"/>
          </a:xfrm>
        </xdr:grpSpPr>
        <xdr:pic>
          <xdr:nvPicPr>
            <xdr:cNvPr id="51" name="Рисунок 50">
              <a:extLst>
                <a:ext uri="{FF2B5EF4-FFF2-40B4-BE49-F238E27FC236}">
                  <a16:creationId xmlns:a16="http://schemas.microsoft.com/office/drawing/2014/main" id="{00000000-0008-0000-A300-00003300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b="-1917"/>
            <a:stretch/>
          </xdr:blipFill>
          <xdr:spPr>
            <a:xfrm>
              <a:off x="793351" y="118133824"/>
              <a:ext cx="4936806" cy="5811223"/>
            </a:xfrm>
            <a:prstGeom prst="rect">
              <a:avLst/>
            </a:prstGeom>
          </xdr:spPr>
        </xdr:pic>
        <xdr:pic>
          <xdr:nvPicPr>
            <xdr:cNvPr id="52" name="Рисунок 51">
              <a:extLst>
                <a:ext uri="{FF2B5EF4-FFF2-40B4-BE49-F238E27FC236}">
                  <a16:creationId xmlns:a16="http://schemas.microsoft.com/office/drawing/2014/main" id="{00000000-0008-0000-A300-00003400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994955" y="106751610"/>
              <a:ext cx="4619808" cy="5618126"/>
            </a:xfrm>
            <a:prstGeom prst="rect">
              <a:avLst/>
            </a:prstGeom>
          </xdr:spPr>
        </xdr:pic>
        <xdr:pic>
          <xdr:nvPicPr>
            <xdr:cNvPr id="53" name="Рисунок 52">
              <a:extLst>
                <a:ext uri="{FF2B5EF4-FFF2-40B4-BE49-F238E27FC236}">
                  <a16:creationId xmlns:a16="http://schemas.microsoft.com/office/drawing/2014/main" id="{00000000-0008-0000-A300-000035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4527" y="112029002"/>
              <a:ext cx="5747444" cy="5747445"/>
            </a:xfrm>
            <a:prstGeom prst="rect">
              <a:avLst/>
            </a:prstGeom>
          </xdr:spPr>
        </xdr:pic>
      </xdr:grpSp>
    </xdr:grpSp>
    <xdr:clientData/>
  </xdr:twoCellAnchor>
  <xdr:twoCellAnchor>
    <xdr:from>
      <xdr:col>0</xdr:col>
      <xdr:colOff>57606</xdr:colOff>
      <xdr:row>48</xdr:row>
      <xdr:rowOff>158564</xdr:rowOff>
    </xdr:from>
    <xdr:to>
      <xdr:col>0</xdr:col>
      <xdr:colOff>971549</xdr:colOff>
      <xdr:row>52</xdr:row>
      <xdr:rowOff>2055</xdr:rowOff>
    </xdr:to>
    <xdr:grpSp>
      <xdr:nvGrpSpPr>
        <xdr:cNvPr id="57" name="Группа 56">
          <a:extLst>
            <a:ext uri="{FF2B5EF4-FFF2-40B4-BE49-F238E27FC236}">
              <a16:creationId xmlns:a16="http://schemas.microsoft.com/office/drawing/2014/main" id="{00000000-0008-0000-A300-000039000000}"/>
            </a:ext>
          </a:extLst>
        </xdr:cNvPr>
        <xdr:cNvGrpSpPr/>
      </xdr:nvGrpSpPr>
      <xdr:grpSpPr>
        <a:xfrm>
          <a:off x="57606" y="13515976"/>
          <a:ext cx="913943" cy="505883"/>
          <a:chOff x="1256635" y="95234124"/>
          <a:chExt cx="8509490" cy="5318126"/>
        </a:xfrm>
      </xdr:grpSpPr>
      <xdr:pic>
        <xdr:nvPicPr>
          <xdr:cNvPr id="58" name="Рисунок 57">
            <a:extLst>
              <a:ext uri="{FF2B5EF4-FFF2-40B4-BE49-F238E27FC236}">
                <a16:creationId xmlns:a16="http://schemas.microsoft.com/office/drawing/2014/main" id="{00000000-0008-0000-A300-00003A000000}"/>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a:off x="1256635" y="96083077"/>
            <a:ext cx="2950240" cy="4240970"/>
          </a:xfrm>
          <a:prstGeom prst="rect">
            <a:avLst/>
          </a:prstGeom>
        </xdr:spPr>
      </xdr:pic>
      <xdr:pic>
        <xdr:nvPicPr>
          <xdr:cNvPr id="59" name="Рисунок 58">
            <a:extLst>
              <a:ext uri="{FF2B5EF4-FFF2-40B4-BE49-F238E27FC236}">
                <a16:creationId xmlns:a16="http://schemas.microsoft.com/office/drawing/2014/main" id="{00000000-0008-0000-A300-00003B000000}"/>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4582932" y="95297625"/>
            <a:ext cx="2184818" cy="5254625"/>
          </a:xfrm>
          <a:prstGeom prst="rect">
            <a:avLst/>
          </a:prstGeom>
        </xdr:spPr>
      </xdr:pic>
      <xdr:pic>
        <xdr:nvPicPr>
          <xdr:cNvPr id="60" name="Рисунок 59">
            <a:extLst>
              <a:ext uri="{FF2B5EF4-FFF2-40B4-BE49-F238E27FC236}">
                <a16:creationId xmlns:a16="http://schemas.microsoft.com/office/drawing/2014/main" id="{00000000-0008-0000-A300-00003C000000}"/>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a:off x="7436250" y="95234124"/>
            <a:ext cx="2329875" cy="5191125"/>
          </a:xfrm>
          <a:prstGeom prst="rect">
            <a:avLst/>
          </a:prstGeom>
        </xdr:spPr>
      </xdr:pic>
    </xdr:grpSp>
    <xdr:clientData/>
  </xdr:twoCellAnchor>
  <xdr:twoCellAnchor>
    <xdr:from>
      <xdr:col>0</xdr:col>
      <xdr:colOff>148681</xdr:colOff>
      <xdr:row>43</xdr:row>
      <xdr:rowOff>100854</xdr:rowOff>
    </xdr:from>
    <xdr:to>
      <xdr:col>0</xdr:col>
      <xdr:colOff>896470</xdr:colOff>
      <xdr:row>47</xdr:row>
      <xdr:rowOff>158285</xdr:rowOff>
    </xdr:to>
    <xdr:grpSp>
      <xdr:nvGrpSpPr>
        <xdr:cNvPr id="61" name="Группа 60">
          <a:extLst>
            <a:ext uri="{FF2B5EF4-FFF2-40B4-BE49-F238E27FC236}">
              <a16:creationId xmlns:a16="http://schemas.microsoft.com/office/drawing/2014/main" id="{00000000-0008-0000-A300-00003D000000}"/>
            </a:ext>
          </a:extLst>
        </xdr:cNvPr>
        <xdr:cNvGrpSpPr/>
      </xdr:nvGrpSpPr>
      <xdr:grpSpPr>
        <a:xfrm>
          <a:off x="148681" y="12636501"/>
          <a:ext cx="747789" cy="714843"/>
          <a:chOff x="6235270" y="87802700"/>
          <a:chExt cx="4549822" cy="8141319"/>
        </a:xfrm>
      </xdr:grpSpPr>
      <xdr:pic>
        <xdr:nvPicPr>
          <xdr:cNvPr id="62" name="Рисунок 61">
            <a:extLst>
              <a:ext uri="{FF2B5EF4-FFF2-40B4-BE49-F238E27FC236}">
                <a16:creationId xmlns:a16="http://schemas.microsoft.com/office/drawing/2014/main" id="{00000000-0008-0000-A300-00003E000000}"/>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6235270" y="87802700"/>
            <a:ext cx="1989870" cy="8141319"/>
          </a:xfrm>
          <a:prstGeom prst="rect">
            <a:avLst/>
          </a:prstGeom>
        </xdr:spPr>
      </xdr:pic>
      <xdr:pic>
        <xdr:nvPicPr>
          <xdr:cNvPr id="63" name="Рисунок 62">
            <a:extLst>
              <a:ext uri="{FF2B5EF4-FFF2-40B4-BE49-F238E27FC236}">
                <a16:creationId xmlns:a16="http://schemas.microsoft.com/office/drawing/2014/main" id="{00000000-0008-0000-A300-00003F000000}"/>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a:xfrm>
            <a:off x="8414221" y="87820500"/>
            <a:ext cx="2370871" cy="8121650"/>
          </a:xfrm>
          <a:prstGeom prst="rect">
            <a:avLst/>
          </a:prstGeom>
        </xdr:spPr>
      </xdr:pic>
    </xdr:grpSp>
    <xdr:clientData/>
  </xdr:twoCellAnchor>
  <xdr:twoCellAnchor>
    <xdr:from>
      <xdr:col>0</xdr:col>
      <xdr:colOff>179296</xdr:colOff>
      <xdr:row>5</xdr:row>
      <xdr:rowOff>23356</xdr:rowOff>
    </xdr:from>
    <xdr:to>
      <xdr:col>0</xdr:col>
      <xdr:colOff>739587</xdr:colOff>
      <xdr:row>5</xdr:row>
      <xdr:rowOff>795512</xdr:rowOff>
    </xdr:to>
    <xdr:pic>
      <xdr:nvPicPr>
        <xdr:cNvPr id="64" name="Рисунок 63">
          <a:extLst>
            <a:ext uri="{FF2B5EF4-FFF2-40B4-BE49-F238E27FC236}">
              <a16:creationId xmlns:a16="http://schemas.microsoft.com/office/drawing/2014/main" id="{00000000-0008-0000-A300-000040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79296" y="890131"/>
          <a:ext cx="560291" cy="772156"/>
        </a:xfrm>
        <a:prstGeom prst="rect">
          <a:avLst/>
        </a:prstGeom>
      </xdr:spPr>
    </xdr:pic>
    <xdr:clientData/>
  </xdr:twoCellAnchor>
  <xdr:twoCellAnchor>
    <xdr:from>
      <xdr:col>0</xdr:col>
      <xdr:colOff>134468</xdr:colOff>
      <xdr:row>6</xdr:row>
      <xdr:rowOff>379922</xdr:rowOff>
    </xdr:from>
    <xdr:to>
      <xdr:col>0</xdr:col>
      <xdr:colOff>381000</xdr:colOff>
      <xdr:row>8</xdr:row>
      <xdr:rowOff>222437</xdr:rowOff>
    </xdr:to>
    <xdr:pic>
      <xdr:nvPicPr>
        <xdr:cNvPr id="65" name="Рисунок 64">
          <a:extLst>
            <a:ext uri="{FF2B5EF4-FFF2-40B4-BE49-F238E27FC236}">
              <a16:creationId xmlns:a16="http://schemas.microsoft.com/office/drawing/2014/main" id="{00000000-0008-0000-A300-000041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34468" y="2056322"/>
          <a:ext cx="246532" cy="642615"/>
        </a:xfrm>
        <a:prstGeom prst="rect">
          <a:avLst/>
        </a:prstGeom>
      </xdr:spPr>
    </xdr:pic>
    <xdr:clientData/>
  </xdr:twoCellAnchor>
  <xdr:twoCellAnchor>
    <xdr:from>
      <xdr:col>0</xdr:col>
      <xdr:colOff>438427</xdr:colOff>
      <xdr:row>6</xdr:row>
      <xdr:rowOff>212911</xdr:rowOff>
    </xdr:from>
    <xdr:to>
      <xdr:col>0</xdr:col>
      <xdr:colOff>818029</xdr:colOff>
      <xdr:row>8</xdr:row>
      <xdr:rowOff>259418</xdr:rowOff>
    </xdr:to>
    <xdr:pic>
      <xdr:nvPicPr>
        <xdr:cNvPr id="66" name="Рисунок 65">
          <a:extLst>
            <a:ext uri="{FF2B5EF4-FFF2-40B4-BE49-F238E27FC236}">
              <a16:creationId xmlns:a16="http://schemas.microsoft.com/office/drawing/2014/main" id="{00000000-0008-0000-A300-000042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38427" y="1889311"/>
          <a:ext cx="379602" cy="846607"/>
        </a:xfrm>
        <a:prstGeom prst="rect">
          <a:avLst/>
        </a:prstGeom>
      </xdr:spPr>
    </xdr:pic>
    <xdr:clientData/>
  </xdr:twoCellAnchor>
  <xdr:twoCellAnchor>
    <xdr:from>
      <xdr:col>0</xdr:col>
      <xdr:colOff>1193424</xdr:colOff>
      <xdr:row>6</xdr:row>
      <xdr:rowOff>44823</xdr:rowOff>
    </xdr:from>
    <xdr:to>
      <xdr:col>0</xdr:col>
      <xdr:colOff>1770530</xdr:colOff>
      <xdr:row>8</xdr:row>
      <xdr:rowOff>416942</xdr:rowOff>
    </xdr:to>
    <xdr:pic>
      <xdr:nvPicPr>
        <xdr:cNvPr id="67" name="Рисунок 66">
          <a:extLst>
            <a:ext uri="{FF2B5EF4-FFF2-40B4-BE49-F238E27FC236}">
              <a16:creationId xmlns:a16="http://schemas.microsoft.com/office/drawing/2014/main" id="{00000000-0008-0000-A300-000043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031499" y="1721223"/>
          <a:ext cx="0" cy="1153169"/>
        </a:xfrm>
        <a:prstGeom prst="rect">
          <a:avLst/>
        </a:prstGeom>
      </xdr:spPr>
    </xdr:pic>
    <xdr:clientData/>
  </xdr:twoCellAnchor>
  <xdr:twoCellAnchor>
    <xdr:from>
      <xdr:col>0</xdr:col>
      <xdr:colOff>81524</xdr:colOff>
      <xdr:row>9</xdr:row>
      <xdr:rowOff>212912</xdr:rowOff>
    </xdr:from>
    <xdr:to>
      <xdr:col>0</xdr:col>
      <xdr:colOff>448054</xdr:colOff>
      <xdr:row>11</xdr:row>
      <xdr:rowOff>269267</xdr:rowOff>
    </xdr:to>
    <xdr:pic>
      <xdr:nvPicPr>
        <xdr:cNvPr id="68" name="Рисунок 67">
          <a:extLst>
            <a:ext uri="{FF2B5EF4-FFF2-40B4-BE49-F238E27FC236}">
              <a16:creationId xmlns:a16="http://schemas.microsoft.com/office/drawing/2014/main" id="{00000000-0008-0000-A300-000044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81524" y="3089462"/>
          <a:ext cx="366530" cy="761205"/>
        </a:xfrm>
        <a:prstGeom prst="rect">
          <a:avLst/>
        </a:prstGeom>
      </xdr:spPr>
    </xdr:pic>
    <xdr:clientData/>
  </xdr:twoCellAnchor>
  <xdr:twoCellAnchor>
    <xdr:from>
      <xdr:col>0</xdr:col>
      <xdr:colOff>477932</xdr:colOff>
      <xdr:row>9</xdr:row>
      <xdr:rowOff>112059</xdr:rowOff>
    </xdr:from>
    <xdr:to>
      <xdr:col>0</xdr:col>
      <xdr:colOff>884801</xdr:colOff>
      <xdr:row>11</xdr:row>
      <xdr:rowOff>303791</xdr:rowOff>
    </xdr:to>
    <xdr:pic>
      <xdr:nvPicPr>
        <xdr:cNvPr id="69" name="Рисунок 68">
          <a:extLst>
            <a:ext uri="{FF2B5EF4-FFF2-40B4-BE49-F238E27FC236}">
              <a16:creationId xmlns:a16="http://schemas.microsoft.com/office/drawing/2014/main" id="{00000000-0008-0000-A300-000045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77932" y="2988609"/>
          <a:ext cx="406869" cy="896582"/>
        </a:xfrm>
        <a:prstGeom prst="rect">
          <a:avLst/>
        </a:prstGeom>
      </xdr:spPr>
    </xdr:pic>
    <xdr:clientData/>
  </xdr:twoCellAnchor>
  <xdr:twoCellAnchor>
    <xdr:from>
      <xdr:col>0</xdr:col>
      <xdr:colOff>1169612</xdr:colOff>
      <xdr:row>9</xdr:row>
      <xdr:rowOff>22413</xdr:rowOff>
    </xdr:from>
    <xdr:to>
      <xdr:col>0</xdr:col>
      <xdr:colOff>1825618</xdr:colOff>
      <xdr:row>11</xdr:row>
      <xdr:rowOff>468200</xdr:rowOff>
    </xdr:to>
    <xdr:pic>
      <xdr:nvPicPr>
        <xdr:cNvPr id="70" name="Рисунок 69">
          <a:extLst>
            <a:ext uri="{FF2B5EF4-FFF2-40B4-BE49-F238E27FC236}">
              <a16:creationId xmlns:a16="http://schemas.microsoft.com/office/drawing/2014/main" id="{00000000-0008-0000-A300-00004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026737" y="2898963"/>
          <a:ext cx="0" cy="1036337"/>
        </a:xfrm>
        <a:prstGeom prst="rect">
          <a:avLst/>
        </a:prstGeom>
      </xdr:spPr>
    </xdr:pic>
    <xdr:clientData/>
  </xdr:twoCellAnchor>
  <xdr:twoCellAnchor>
    <xdr:from>
      <xdr:col>0</xdr:col>
      <xdr:colOff>235324</xdr:colOff>
      <xdr:row>14</xdr:row>
      <xdr:rowOff>195321</xdr:rowOff>
    </xdr:from>
    <xdr:to>
      <xdr:col>0</xdr:col>
      <xdr:colOff>864692</xdr:colOff>
      <xdr:row>17</xdr:row>
      <xdr:rowOff>104774</xdr:rowOff>
    </xdr:to>
    <xdr:pic>
      <xdr:nvPicPr>
        <xdr:cNvPr id="71" name="Рисунок 70">
          <a:extLst>
            <a:ext uri="{FF2B5EF4-FFF2-40B4-BE49-F238E27FC236}">
              <a16:creationId xmlns:a16="http://schemas.microsoft.com/office/drawing/2014/main" id="{00000000-0008-0000-A300-000047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35324" y="4462521"/>
          <a:ext cx="629368" cy="766703"/>
        </a:xfrm>
        <a:prstGeom prst="rect">
          <a:avLst/>
        </a:prstGeom>
      </xdr:spPr>
    </xdr:pic>
    <xdr:clientData/>
  </xdr:twoCellAnchor>
  <xdr:twoCellAnchor>
    <xdr:from>
      <xdr:col>0</xdr:col>
      <xdr:colOff>5976930</xdr:colOff>
      <xdr:row>14</xdr:row>
      <xdr:rowOff>1142991</xdr:rowOff>
    </xdr:from>
    <xdr:to>
      <xdr:col>1</xdr:col>
      <xdr:colOff>0</xdr:colOff>
      <xdr:row>17</xdr:row>
      <xdr:rowOff>2214558</xdr:rowOff>
    </xdr:to>
    <xdr:pic>
      <xdr:nvPicPr>
        <xdr:cNvPr id="72" name="Рисунок 71">
          <a:extLst>
            <a:ext uri="{FF2B5EF4-FFF2-40B4-BE49-F238E27FC236}">
              <a16:creationId xmlns:a16="http://schemas.microsoft.com/office/drawing/2014/main" id="{00000000-0008-0000-A300-0000480000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033455" y="4552941"/>
          <a:ext cx="0" cy="862017"/>
        </a:xfrm>
        <a:prstGeom prst="rect">
          <a:avLst/>
        </a:prstGeom>
      </xdr:spPr>
    </xdr:pic>
    <xdr:clientData/>
  </xdr:twoCellAnchor>
  <xdr:twoCellAnchor>
    <xdr:from>
      <xdr:col>0</xdr:col>
      <xdr:colOff>0</xdr:colOff>
      <xdr:row>1</xdr:row>
      <xdr:rowOff>0</xdr:rowOff>
    </xdr:from>
    <xdr:to>
      <xdr:col>1</xdr:col>
      <xdr:colOff>474227</xdr:colOff>
      <xdr:row>2</xdr:row>
      <xdr:rowOff>47625</xdr:rowOff>
    </xdr:to>
    <xdr:sp macro="" textlink="">
      <xdr:nvSpPr>
        <xdr:cNvPr id="73" name="Скругленный прямоугольник 72">
          <a:hlinkClick xmlns:r="http://schemas.openxmlformats.org/officeDocument/2006/relationships" r:id="rId54"/>
          <a:extLst>
            <a:ext uri="{FF2B5EF4-FFF2-40B4-BE49-F238E27FC236}">
              <a16:creationId xmlns:a16="http://schemas.microsoft.com/office/drawing/2014/main" id="{00000000-0008-0000-A300-000049000000}"/>
            </a:ext>
          </a:extLst>
        </xdr:cNvPr>
        <xdr:cNvSpPr/>
      </xdr:nvSpPr>
      <xdr:spPr>
        <a:xfrm>
          <a:off x="0" y="200025"/>
          <a:ext cx="15791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74" name="Скругленный прямоугольник 73">
          <a:hlinkClick xmlns:r="http://schemas.openxmlformats.org/officeDocument/2006/relationships" r:id="rId54"/>
          <a:extLst>
            <a:ext uri="{FF2B5EF4-FFF2-40B4-BE49-F238E27FC236}">
              <a16:creationId xmlns:a16="http://schemas.microsoft.com/office/drawing/2014/main" id="{00000000-0008-0000-A300-00004A000000}"/>
            </a:ext>
          </a:extLst>
        </xdr:cNvPr>
        <xdr:cNvSpPr/>
      </xdr:nvSpPr>
      <xdr:spPr>
        <a:xfrm>
          <a:off x="0" y="200025"/>
          <a:ext cx="15791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3.xml><?xml version="1.0" encoding="utf-8"?>
<xdr:wsDr xmlns:xdr="http://schemas.openxmlformats.org/drawingml/2006/spreadsheetDrawing" xmlns:a="http://schemas.openxmlformats.org/drawingml/2006/main">
  <xdr:twoCellAnchor>
    <xdr:from>
      <xdr:col>0</xdr:col>
      <xdr:colOff>190500</xdr:colOff>
      <xdr:row>4</xdr:row>
      <xdr:rowOff>9525</xdr:rowOff>
    </xdr:from>
    <xdr:to>
      <xdr:col>1</xdr:col>
      <xdr:colOff>9525</xdr:colOff>
      <xdr:row>7</xdr:row>
      <xdr:rowOff>47625</xdr:rowOff>
    </xdr:to>
    <xdr:pic>
      <xdr:nvPicPr>
        <xdr:cNvPr id="10" name="Рисунок 7" descr="Сантехническая нить SPRINT, 50 метров, сменная катушка в подарок, блистер">
          <a:hlinkClick xmlns:r="http://schemas.openxmlformats.org/officeDocument/2006/relationships" r:id="rId1"/>
          <a:extLst>
            <a:ext uri="{FF2B5EF4-FFF2-40B4-BE49-F238E27FC236}">
              <a16:creationId xmlns:a16="http://schemas.microsoft.com/office/drawing/2014/main" id="{00000000-0008-0000-A400-00000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90500" y="800100"/>
          <a:ext cx="428625"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7</xdr:row>
      <xdr:rowOff>66675</xdr:rowOff>
    </xdr:from>
    <xdr:to>
      <xdr:col>1</xdr:col>
      <xdr:colOff>57150</xdr:colOff>
      <xdr:row>11</xdr:row>
      <xdr:rowOff>9525</xdr:rowOff>
    </xdr:to>
    <xdr:pic>
      <xdr:nvPicPr>
        <xdr:cNvPr id="11" name="Рисунок 6" descr="SPRINT, набор катушек 3x50">
          <a:hlinkClick xmlns:r="http://schemas.openxmlformats.org/officeDocument/2006/relationships" r:id="rId3"/>
          <a:extLst>
            <a:ext uri="{FF2B5EF4-FFF2-40B4-BE49-F238E27FC236}">
              <a16:creationId xmlns:a16="http://schemas.microsoft.com/office/drawing/2014/main" id="{00000000-0008-0000-A4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52400" y="1457325"/>
          <a:ext cx="5143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180975</xdr:colOff>
      <xdr:row>9</xdr:row>
      <xdr:rowOff>104775</xdr:rowOff>
    </xdr:from>
    <xdr:to>
      <xdr:col>0</xdr:col>
      <xdr:colOff>533400</xdr:colOff>
      <xdr:row>12</xdr:row>
      <xdr:rowOff>57150</xdr:rowOff>
    </xdr:to>
    <xdr:pic>
      <xdr:nvPicPr>
        <xdr:cNvPr id="12" name="Рисунок 5" descr="Подмотка для труб «Рекорд», 50 м, блистер">
          <a:hlinkClick xmlns:r="http://schemas.openxmlformats.org/officeDocument/2006/relationships" r:id="rId5"/>
          <a:extLst>
            <a:ext uri="{FF2B5EF4-FFF2-40B4-BE49-F238E27FC236}">
              <a16:creationId xmlns:a16="http://schemas.microsoft.com/office/drawing/2014/main" id="{00000000-0008-0000-A4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0975" y="1895475"/>
          <a:ext cx="352425"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10</xdr:row>
      <xdr:rowOff>104775</xdr:rowOff>
    </xdr:from>
    <xdr:to>
      <xdr:col>0</xdr:col>
      <xdr:colOff>571500</xdr:colOff>
      <xdr:row>13</xdr:row>
      <xdr:rowOff>38100</xdr:rowOff>
    </xdr:to>
    <xdr:pic>
      <xdr:nvPicPr>
        <xdr:cNvPr id="13" name="Рисунок 4" descr="Сантехмастер Гель зелёный, тюбик 60 гр, блистер">
          <a:hlinkClick xmlns:r="http://schemas.openxmlformats.org/officeDocument/2006/relationships" r:id="rId7"/>
          <a:extLst>
            <a:ext uri="{FF2B5EF4-FFF2-40B4-BE49-F238E27FC236}">
              <a16:creationId xmlns:a16="http://schemas.microsoft.com/office/drawing/2014/main" id="{00000000-0008-0000-A400-00000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90500" y="2095500"/>
          <a:ext cx="38100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180975</xdr:colOff>
      <xdr:row>12</xdr:row>
      <xdr:rowOff>104775</xdr:rowOff>
    </xdr:from>
    <xdr:to>
      <xdr:col>1</xdr:col>
      <xdr:colOff>28575</xdr:colOff>
      <xdr:row>15</xdr:row>
      <xdr:rowOff>161925</xdr:rowOff>
    </xdr:to>
    <xdr:pic>
      <xdr:nvPicPr>
        <xdr:cNvPr id="14" name="Рисунок 3" descr="Сантехмастер Гель синий, тюбик 60 гр">
          <a:hlinkClick xmlns:r="http://schemas.openxmlformats.org/officeDocument/2006/relationships" r:id="rId9"/>
          <a:extLst>
            <a:ext uri="{FF2B5EF4-FFF2-40B4-BE49-F238E27FC236}">
              <a16:creationId xmlns:a16="http://schemas.microsoft.com/office/drawing/2014/main" id="{00000000-0008-0000-A400-00000E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0975" y="2495550"/>
          <a:ext cx="457200"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14</xdr:row>
      <xdr:rowOff>66675</xdr:rowOff>
    </xdr:from>
    <xdr:to>
      <xdr:col>1</xdr:col>
      <xdr:colOff>66675</xdr:colOff>
      <xdr:row>17</xdr:row>
      <xdr:rowOff>133350</xdr:rowOff>
    </xdr:to>
    <xdr:pic>
      <xdr:nvPicPr>
        <xdr:cNvPr id="15" name="Рисунок 2" descr="Стопмастер Гель красный, тюбик 60 гр, блистер">
          <a:hlinkClick xmlns:r="http://schemas.openxmlformats.org/officeDocument/2006/relationships" r:id="rId11"/>
          <a:extLst>
            <a:ext uri="{FF2B5EF4-FFF2-40B4-BE49-F238E27FC236}">
              <a16:creationId xmlns:a16="http://schemas.microsoft.com/office/drawing/2014/main" id="{00000000-0008-0000-A400-00000F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9550" y="2857500"/>
          <a:ext cx="466725"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504825</xdr:colOff>
      <xdr:row>15</xdr:row>
      <xdr:rowOff>114300</xdr:rowOff>
    </xdr:from>
    <xdr:to>
      <xdr:col>1</xdr:col>
      <xdr:colOff>447675</xdr:colOff>
      <xdr:row>17</xdr:row>
      <xdr:rowOff>556079</xdr:rowOff>
    </xdr:to>
    <xdr:pic>
      <xdr:nvPicPr>
        <xdr:cNvPr id="16" name="Рисунок 1292">
          <a:extLst>
            <a:ext uri="{FF2B5EF4-FFF2-40B4-BE49-F238E27FC236}">
              <a16:creationId xmlns:a16="http://schemas.microsoft.com/office/drawing/2014/main" id="{00000000-0008-0000-A400-000010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04825" y="3305175"/>
          <a:ext cx="552450" cy="841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333375</xdr:colOff>
      <xdr:row>19</xdr:row>
      <xdr:rowOff>57150</xdr:rowOff>
    </xdr:from>
    <xdr:to>
      <xdr:col>1</xdr:col>
      <xdr:colOff>371475</xdr:colOff>
      <xdr:row>20</xdr:row>
      <xdr:rowOff>828675</xdr:rowOff>
    </xdr:to>
    <xdr:pic>
      <xdr:nvPicPr>
        <xdr:cNvPr id="17" name="Рисунок 1293">
          <a:extLst>
            <a:ext uri="{FF2B5EF4-FFF2-40B4-BE49-F238E27FC236}">
              <a16:creationId xmlns:a16="http://schemas.microsoft.com/office/drawing/2014/main" id="{00000000-0008-0000-A400-000011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33375" y="4457700"/>
          <a:ext cx="647700" cy="97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875012</xdr:colOff>
      <xdr:row>3</xdr:row>
      <xdr:rowOff>58520</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500-000002000000}"/>
            </a:ext>
          </a:extLst>
        </xdr:cNvPr>
        <xdr:cNvSpPr/>
      </xdr:nvSpPr>
      <xdr:spPr>
        <a:xfrm>
          <a:off x="0" y="190500"/>
          <a:ext cx="1484612" cy="4395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891068</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600-000002000000}"/>
            </a:ext>
          </a:extLst>
        </xdr:cNvPr>
        <xdr:cNvSpPr/>
      </xdr:nvSpPr>
      <xdr:spPr>
        <a:xfrm>
          <a:off x="0" y="190500"/>
          <a:ext cx="121491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521350</xdr:colOff>
      <xdr:row>2</xdr:row>
      <xdr:rowOff>47625</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700-000002000000}"/>
            </a:ext>
          </a:extLst>
        </xdr:cNvPr>
        <xdr:cNvSpPr/>
      </xdr:nvSpPr>
      <xdr:spPr>
        <a:xfrm>
          <a:off x="0" y="190500"/>
          <a:ext cx="11309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7.xml><?xml version="1.0" encoding="utf-8"?>
<xdr:wsDr xmlns:xdr="http://schemas.openxmlformats.org/drawingml/2006/spreadsheetDrawing" xmlns:a="http://schemas.openxmlformats.org/drawingml/2006/main">
  <xdr:twoCellAnchor>
    <xdr:from>
      <xdr:col>0</xdr:col>
      <xdr:colOff>34636</xdr:colOff>
      <xdr:row>0</xdr:row>
      <xdr:rowOff>51955</xdr:rowOff>
    </xdr:from>
    <xdr:to>
      <xdr:col>1</xdr:col>
      <xdr:colOff>796820</xdr:colOff>
      <xdr:row>1</xdr:row>
      <xdr:rowOff>74468</xdr:rowOff>
    </xdr:to>
    <xdr:sp macro="" textlink="">
      <xdr:nvSpPr>
        <xdr:cNvPr id="2" name="Скругленный прямоугольник 1">
          <a:hlinkClick xmlns:r="http://schemas.openxmlformats.org/officeDocument/2006/relationships" r:id="rId1"/>
          <a:extLst>
            <a:ext uri="{FF2B5EF4-FFF2-40B4-BE49-F238E27FC236}">
              <a16:creationId xmlns:a16="http://schemas.microsoft.com/office/drawing/2014/main" id="{00000000-0008-0000-A800-000002000000}"/>
            </a:ext>
          </a:extLst>
        </xdr:cNvPr>
        <xdr:cNvSpPr/>
      </xdr:nvSpPr>
      <xdr:spPr>
        <a:xfrm>
          <a:off x="34636" y="51955"/>
          <a:ext cx="1181284" cy="21301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56;&#1054;&#1047;&#1053;&#1048;&#1062;&#1040;%20&#1089;%2020.0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entagon\share$\Users\v.zagranichny\Documents\&#1058;&#1041;.&#1050;&#1086;&#1088;&#1087;&#1086;&#1088;&#1072;&#1094;&#1080;&#1103;\&#1052;&#1072;&#1088;&#1082;&#1077;&#1090;&#1080;&#1085;&#1075;.&#1055;&#1088;&#1072;&#1081;&#1089;-&#1083;&#1080;&#1089;&#1090;.html"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1055;&#1056;&#1040;&#1049;&#1057;-&#1051;&#1048;&#1057;&#1058;%20&#1058;&#1045;&#1055;&#1051;&#1054;&#1058;&#1045;&#1061;&#1053;&#1048;&#1050;&#1040;\2023\03_&#1052;&#1072;&#1088;&#1090;\&#1055;&#1088;&#1072;&#1081;&#1089;%20&#1083;&#1080;&#1089;&#1090;%2003.202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pentagon\share$\&#1055;&#1056;&#1040;&#1049;&#1057;-&#1051;&#1048;&#1057;&#1058;%20&#1058;&#1045;&#1055;&#1051;&#1054;&#1058;&#1045;&#1061;&#1053;&#1048;&#1050;&#1040;\2021\07_&#1048;&#1102;&#1083;&#1100;\WEB\&#1055;&#1088;&#1072;&#1081;&#1089;%20&#1083;&#1080;&#1089;&#1090;_web_04.202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PENTAGON\&#1055;&#1056;&#1040;&#1049;&#1057;-&#1051;&#1048;&#1057;&#1058;%20&#1058;&#1045;&#1055;&#1051;&#1054;&#1058;&#1045;&#1061;&#1053;&#1048;&#1050;&#1040;\2017\10_&#1054;&#1082;&#1090;&#1103;&#1073;&#1088;&#1100;\&#1055;&#1088;&#1072;&#1081;&#1089;%20&#1083;&#1080;&#1089;&#1090;_10.201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s>
    <sheetDataSet>
      <sheetData sheetId="0">
        <row r="1">
          <cell r="A1" t="str">
            <v>SEB-2201-000005</v>
          </cell>
          <cell r="C1">
            <v>88169</v>
          </cell>
        </row>
        <row r="2">
          <cell r="A2" t="str">
            <v>SEB-2201-000007</v>
          </cell>
          <cell r="C2">
            <v>89485</v>
          </cell>
        </row>
        <row r="3">
          <cell r="A3" t="str">
            <v>SEB-2201-000009</v>
          </cell>
          <cell r="C3">
            <v>91857</v>
          </cell>
        </row>
        <row r="4">
          <cell r="A4" t="str">
            <v>SEB-2201-000012</v>
          </cell>
          <cell r="C4">
            <v>93259</v>
          </cell>
        </row>
        <row r="5">
          <cell r="A5" t="str">
            <v>SEB-2201-000014</v>
          </cell>
          <cell r="C5">
            <v>97031</v>
          </cell>
        </row>
        <row r="6">
          <cell r="A6" t="str">
            <v>SEB-2201-000018</v>
          </cell>
          <cell r="C6">
            <v>103285</v>
          </cell>
        </row>
        <row r="7">
          <cell r="A7" t="str">
            <v>SEB-2201-000021</v>
          </cell>
          <cell r="C7">
            <v>105872</v>
          </cell>
        </row>
        <row r="8">
          <cell r="A8" t="str">
            <v>SEB-2201-000024</v>
          </cell>
          <cell r="C8">
            <v>108244</v>
          </cell>
        </row>
        <row r="9">
          <cell r="A9" t="str">
            <v>SEB-2201-000027</v>
          </cell>
          <cell r="C9">
            <v>110832</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Маркетинг.Прайс-лист"/>
    </sheetNames>
    <sheetDataSet>
      <sheetData sheetId="0" refreshError="1">
        <row r="15">
          <cell r="A15" t="str">
            <v>SVS-0030-006015</v>
          </cell>
          <cell r="B15" t="str">
            <v>SVS-0030-006015 STOUT Предохранительный клапан для систем водоснабжения 6 бар 1/2"х3/4" (477.162)</v>
          </cell>
          <cell r="C15">
            <v>11.88</v>
          </cell>
        </row>
        <row r="16">
          <cell r="A16" t="str">
            <v>SVS-0030-006020</v>
          </cell>
          <cell r="B16" t="str">
            <v>SVS-0030-006020 STOUT Предохранительный клапан для систем водоснабжения 6 бар 3/4"x1" (477.262)</v>
          </cell>
          <cell r="C16">
            <v>19.41</v>
          </cell>
        </row>
        <row r="17">
          <cell r="A17" t="str">
            <v>SVS-0030-006025</v>
          </cell>
          <cell r="B17" t="str">
            <v>SVS-0030-006025 STOUT  Предохранительный клапан для систем водоснабжения 6 бар 1"х1 1/4" (477.362)</v>
          </cell>
          <cell r="C17">
            <v>52.13</v>
          </cell>
        </row>
        <row r="18">
          <cell r="A18" t="str">
            <v>SVS-0030-008015</v>
          </cell>
          <cell r="B18" t="str">
            <v>SVS-0030-008015 STOUT Предохранительный клапан для систем водоснабжения 8 бар 1/2"x3/4" (477.182)</v>
          </cell>
          <cell r="C18">
            <v>13.04</v>
          </cell>
        </row>
        <row r="19">
          <cell r="A19" t="str">
            <v>SVS-0030-008020</v>
          </cell>
          <cell r="B19" t="str">
            <v>SVS-0030-008020 STOUT Предохранительный клапан для систем водоснабжения 8 бар 3/4"x1" (477.282)</v>
          </cell>
          <cell r="C19">
            <v>19.66</v>
          </cell>
        </row>
        <row r="20">
          <cell r="A20" t="str">
            <v>SVS-0030-010015</v>
          </cell>
          <cell r="B20" t="str">
            <v>SVS-0030-010015 STOUT  Предохранительный клапан для систем водоснабжения 10 бар 1/2"x3/4" (477.199)</v>
          </cell>
          <cell r="C20">
            <v>12.71</v>
          </cell>
        </row>
        <row r="21">
          <cell r="A21" t="str">
            <v>SVS-0030-010020</v>
          </cell>
          <cell r="B21" t="str">
            <v>SVS-0030-010020 STOUT  Предохранительный клапан для систем водоснабжения 10 бар 3/4"x1" (477.299)</v>
          </cell>
          <cell r="C21">
            <v>19.66</v>
          </cell>
        </row>
        <row r="22">
          <cell r="A22" t="str">
            <v>SVS-0030-010025</v>
          </cell>
          <cell r="B22" t="str">
            <v>SVS-0030-010025 STOUT  Предохранительный клапан для систем водоснабжения 10 бар 1"x1 1/4" (477.399)</v>
          </cell>
          <cell r="C22">
            <v>60.26</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STOUT Радиаторы отопления"/>
      <sheetName val="STOUT Конвекторы внутрипольные"/>
      <sheetName val="STOUT Трубы и фитинги"/>
      <sheetName val="STOUT винтовые фитинги"/>
      <sheetName val="STOUT пресс-фитинги"/>
      <sheetName val="STOUT латунные фитинги"/>
      <sheetName val="Управляющая автоматика"/>
      <sheetName val="STOUT Шаровые краны"/>
      <sheetName val="STOUT Арматура"/>
      <sheetName val="STOUT Радиаторная арматура"/>
      <sheetName val="STOUT Инструмент"/>
      <sheetName val="STOUT Коллекторы"/>
      <sheetName val="STOUT Мультибокс"/>
      <sheetName val="STOUT Циркуляционные насосы"/>
      <sheetName val="STOUT Погружные насосы"/>
      <sheetName val="STOUT Поверхностные насосы"/>
      <sheetName val="STOUT Гибкая подводка"/>
      <sheetName val=" STOUT котлы электрич"/>
      <sheetName val="STOUT Стабилизаторы напряжения"/>
      <sheetName val="STOUT бойлеры комб"/>
      <sheetName val="STOUT Дымоходы"/>
      <sheetName val="STOUT Баки"/>
      <sheetName val="STOUT Шкафы"/>
      <sheetName val="STOUT КИП"/>
      <sheetName val="STOUT Предохран-ая арматура"/>
      <sheetName val="STOUT Электроника "/>
      <sheetName val="STOUT ГБМ"/>
      <sheetName val="STOUT Муфта кабель."/>
      <sheetName val="STOUT Хомуты"/>
      <sheetName val="Rommer Трубы PE-Xa"/>
      <sheetName val="Rommer Трубы и фитинги из нерж "/>
      <sheetName val="Rommer секционные радиаторы"/>
      <sheetName val="Rommer Конвекторы внутрипольные"/>
      <sheetName val="Rommer шаровые краны (Китай)"/>
      <sheetName val="Rommer Клапаны и приводы"/>
      <sheetName val="Rommer циркуляционные насосы"/>
      <sheetName val="Rommer СПР (Россия)"/>
      <sheetName val="Rommer Радиаторы стальные трубч"/>
      <sheetName val="ROMMER Коллекторы"/>
      <sheetName val="Rifar"/>
      <sheetName val="Rommer бойлеры"/>
      <sheetName val="ROMMER теплоизоляция"/>
      <sheetName val="ROMMER Инструмент (Россия)"/>
      <sheetName val="ROMMER Твердотопливные котлы "/>
      <sheetName val="ROMMER Дымоходы"/>
      <sheetName val="Global"/>
      <sheetName val="KERMI_10"/>
      <sheetName val="KERMI_11"/>
      <sheetName val="KERMI_12"/>
      <sheetName val="KERMI_22"/>
      <sheetName val="KERMI_33"/>
      <sheetName val="VARMANN"/>
      <sheetName val="BAXI котлы"/>
      <sheetName val="DeDietrich"/>
      <sheetName val="VAILLANT"/>
      <sheetName val="PROTHERM"/>
      <sheetName val="BOSCH"/>
      <sheetName val="BUDERUS"/>
      <sheetName val="Лист1"/>
      <sheetName val="Immergas"/>
      <sheetName val="Ferroli"/>
      <sheetName val="РЭКО"/>
      <sheetName val="ЭВАН"/>
      <sheetName val="WATTS new"/>
      <sheetName val="Росма"/>
      <sheetName val="Kiturami запчасти"/>
      <sheetName val="MEIBES"/>
      <sheetName val="Simplex"/>
      <sheetName val="Barberi"/>
      <sheetName val="TECH"/>
      <sheetName val="Flamco"/>
      <sheetName val="ASKON"/>
      <sheetName val="Warme Принадлежности"/>
      <sheetName val="Акватек"/>
      <sheetName val="BAXI водонагреватели"/>
      <sheetName val="ACV"/>
      <sheetName val="Газовые конвекторы Gorenje"/>
      <sheetName val="GRUNDFOS"/>
      <sheetName val="UNIPUMP"/>
      <sheetName val="Джилекс (насосы)"/>
      <sheetName val="SFA"/>
      <sheetName val="CIMM"/>
      <sheetName val="Reflex Баки"/>
      <sheetName val="PRANDELLI"/>
      <sheetName val="APE"/>
      <sheetName val="Ekoplastik"/>
      <sheetName val="Wavin"/>
      <sheetName val="Политэк"/>
      <sheetName val="Pro Aqua"/>
      <sheetName val="KALDE Россия"/>
      <sheetName val="KALDE"/>
      <sheetName val="Cobra"/>
      <sheetName val="CANDAN"/>
      <sheetName val="TIEMME фитинги"/>
      <sheetName val="UPONOR"/>
      <sheetName val="РЕХАУ RAUTITAN"/>
      <sheetName val="РЕХАУ RAUTHERM S"/>
      <sheetName val="РЕХАУ(система шумопоглощающей к"/>
      <sheetName val="РЕХАУ (монтажный инструмент)"/>
      <sheetName val="РЕХАУ (Solelec)"/>
      <sheetName val="GEBERIT"/>
      <sheetName val="Chudej"/>
      <sheetName val="Pestan"/>
      <sheetName val="Sanha (медные пресс-фитинги)"/>
      <sheetName val="Sanha (мед фитинги под пайку)"/>
      <sheetName val="Sanha (нержавеющая сталь)"/>
      <sheetName val="Sanha (углеродистая сталь)"/>
      <sheetName val="Hailiang медные трубы"/>
      <sheetName val="Sinikon"/>
      <sheetName val="LUXOR"/>
      <sheetName val="TIEMME коллекторы"/>
      <sheetName val="TIEMME Фильтры"/>
      <sheetName val="ITAP"/>
      <sheetName val="Bugatti"/>
      <sheetName val="Cimberio"/>
      <sheetName val="ALSO"/>
      <sheetName val="BROEN"/>
      <sheetName val="TECOFI"/>
      <sheetName val="ZETKAMA"/>
      <sheetName val="Фланцы и Крепёж"/>
      <sheetName val="Walraven"/>
      <sheetName val="NOVOPRESS"/>
      <sheetName val="Энергофлекс"/>
      <sheetName val="K-flex"/>
      <sheetName val="Thermaflex"/>
      <sheetName val="ФОРМАТ"/>
      <sheetName val="TONLOS"/>
      <sheetName val="Распределительные шкафы "/>
      <sheetName val="Itelma"/>
      <sheetName val="TEPLOCOM"/>
      <sheetName val="SYR"/>
      <sheetName val="Принадлежности для насосов"/>
      <sheetName val="Аквасторож"/>
      <sheetName val="Neptun"/>
      <sheetName val="Warme"/>
      <sheetName val="THERMO"/>
      <sheetName val="VTS Volcano Wing"/>
      <sheetName val="ПОЛИМЕРНЫЕ УПЛОТНИТЕЛИ (Россия)"/>
      <sheetName val="Гейзер"/>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row r="1">
          <cell r="A1">
            <v>0</v>
          </cell>
          <cell r="B1">
            <v>0</v>
          </cell>
          <cell r="C1">
            <v>0</v>
          </cell>
        </row>
        <row r="2">
          <cell r="A2" t="str">
            <v xml:space="preserve"> Котельное оборудование Immergas</v>
          </cell>
          <cell r="B2">
            <v>0</v>
          </cell>
          <cell r="C2">
            <v>0</v>
          </cell>
        </row>
        <row r="3">
          <cell r="A3" t="str">
            <v>СКИДКА, %</v>
          </cell>
          <cell r="B3">
            <v>0</v>
          </cell>
        </row>
        <row r="5">
          <cell r="A5" t="str">
            <v>Артикул</v>
          </cell>
          <cell r="B5" t="str">
            <v>Модель</v>
          </cell>
          <cell r="C5">
            <v>0</v>
          </cell>
        </row>
        <row r="6">
          <cell r="A6">
            <v>0</v>
          </cell>
          <cell r="B6">
            <v>0</v>
          </cell>
          <cell r="C6" t="str">
            <v xml:space="preserve">Наименование </v>
          </cell>
        </row>
        <row r="7">
          <cell r="A7" t="str">
            <v>Настенные газовые котлы с битермическим теплообменником, серия STAR</v>
          </cell>
          <cell r="B7">
            <v>0</v>
          </cell>
          <cell r="C7">
            <v>0</v>
          </cell>
        </row>
        <row r="8">
          <cell r="A8" t="str">
            <v>3.027048</v>
          </cell>
          <cell r="B8" t="str">
            <v>EOLO STAR 24 4 R</v>
          </cell>
          <cell r="C8" t="str">
            <v>3.027048 Immergas EOLO STAR 24 4 R</v>
          </cell>
        </row>
        <row r="9">
          <cell r="A9" t="str">
            <v>Настенные газовые котлы с 2-мя раздельными теплообменниками, серия MYTHOS</v>
          </cell>
          <cell r="B9">
            <v>0</v>
          </cell>
          <cell r="C9">
            <v>0</v>
          </cell>
        </row>
        <row r="10">
          <cell r="A10" t="str">
            <v>3.026938</v>
          </cell>
          <cell r="B10" t="str">
            <v>Nike Mythos 24 3 R</v>
          </cell>
          <cell r="C10" t="str">
            <v>3.026938 Immergas Nike Mythos 24 3 R котел газовый настенный/двухконтурный/атмосферный</v>
          </cell>
        </row>
        <row r="11">
          <cell r="A11" t="str">
            <v>3.025364</v>
          </cell>
          <cell r="B11" t="str">
            <v>Eolo Mythos 10 2 R</v>
          </cell>
          <cell r="C11" t="str">
            <v>3.025364 Immergas Eolo Mythos 10 2R котел газовый настенный/двухконтурный/турбированный</v>
          </cell>
        </row>
        <row r="12">
          <cell r="A12" t="str">
            <v>3.026937</v>
          </cell>
          <cell r="B12" t="str">
            <v>Eolo Mythos 24 4 R</v>
          </cell>
          <cell r="C12" t="str">
            <v>3.026937 Immergas Eolo Mythos 24 4 R котел газовый настенный/двухконтурный/турбированный</v>
          </cell>
        </row>
        <row r="13">
          <cell r="A13" t="str">
            <v>Настенные газовые котлы с 2-мя раздельными теплообменниками, серия MINI</v>
          </cell>
          <cell r="B13">
            <v>0</v>
          </cell>
          <cell r="C13">
            <v>0</v>
          </cell>
        </row>
        <row r="14">
          <cell r="A14" t="str">
            <v>3.020857</v>
          </cell>
          <cell r="B14" t="str">
            <v>Mini Nike X 24 3 E (одноконтурный)</v>
          </cell>
          <cell r="C14" t="str">
            <v>3.020857 Immergas Mini Nike X 24 3 E котел газовый настенный/одноконтурный/атмосферный</v>
          </cell>
        </row>
        <row r="15">
          <cell r="A15" t="str">
            <v>3.020852</v>
          </cell>
          <cell r="B15" t="str">
            <v>Mini Nike 24 3 E</v>
          </cell>
          <cell r="C15" t="str">
            <v>3.020852 Mini Nike 24 3 E  котел газовый настенный/двухконтурный /атмосферный</v>
          </cell>
        </row>
        <row r="16">
          <cell r="A16" t="str">
            <v>3.018921</v>
          </cell>
          <cell r="B16" t="str">
            <v>Mini Nike 28 kW Special</v>
          </cell>
          <cell r="C16" t="str">
            <v>3.018921 Immergas Mini Nike 28 kW Special</v>
          </cell>
        </row>
        <row r="17">
          <cell r="A17" t="str">
            <v>3.020853</v>
          </cell>
          <cell r="B17" t="str">
            <v>Mini Eolo 24 3 E</v>
          </cell>
          <cell r="C17" t="str">
            <v>3.020853 Immergas Mini Eolo 24 3 E котел газовый настенный/двухконтурный/турбированный</v>
          </cell>
        </row>
        <row r="18">
          <cell r="A18" t="str">
            <v>3.020856</v>
          </cell>
          <cell r="B18" t="str">
            <v>Mini Eolo 28 3 E</v>
          </cell>
          <cell r="C18" t="str">
            <v>3.020856 Immergas Настенный котел газовый настенный/двухконтурный/турбированный</v>
          </cell>
        </row>
        <row r="19">
          <cell r="A19" t="str">
            <v>3.020855</v>
          </cell>
          <cell r="B19" t="str">
            <v>Mini Eolo X 24 3 E (одноконтурный)</v>
          </cell>
          <cell r="C19" t="str">
            <v>3.020855 Immergas Mini Eolo X 24 3 E котел газовый настенный/одноконтурный/турбированный</v>
          </cell>
        </row>
        <row r="20">
          <cell r="A20" t="str">
            <v>Настенные газовые котлы с 2-мя раздельными теплообменниками, серия MAIOR</v>
          </cell>
          <cell r="B20">
            <v>0</v>
          </cell>
          <cell r="C20">
            <v>0</v>
          </cell>
        </row>
        <row r="21">
          <cell r="A21" t="str">
            <v>3.020924</v>
          </cell>
          <cell r="B21" t="str">
            <v>Maior Eolo 32 4 E</v>
          </cell>
          <cell r="C21" t="str">
            <v>3.020924 Immergas Maior Eolo 32 4 Е котел газовый настенный/двухконтурный/турбированный</v>
          </cell>
        </row>
        <row r="22">
          <cell r="A22" t="str">
            <v>3.020928</v>
          </cell>
          <cell r="B22" t="str">
            <v>Maior Eolo 28 X (одноконтурный)</v>
          </cell>
          <cell r="C22" t="str">
            <v>3.020928 Immergas Maior Eolo 28 X котел газовый настенный/одноконтурный/турбированный</v>
          </cell>
        </row>
        <row r="23">
          <cell r="A23" t="str">
            <v>Настенные газовые КОНДЕНСАЦИОННЫЕ котлы с силуминовым теплообменником</v>
          </cell>
          <cell r="B23">
            <v>0</v>
          </cell>
          <cell r="C23">
            <v>0</v>
          </cell>
        </row>
        <row r="24">
          <cell r="A24" t="str">
            <v>3.025639</v>
          </cell>
          <cell r="B24" t="str">
            <v>VICTRIX 24 TT 2 ERP</v>
          </cell>
          <cell r="C24" t="str">
            <v>3.025639 Immergas  VICTRIX 24 TT 2 ERP M  (одноконтурный)</v>
          </cell>
        </row>
        <row r="25">
          <cell r="A25" t="str">
            <v>3.024883</v>
          </cell>
          <cell r="B25" t="str">
            <v>Victrix Maior 35 TT 1 ERP</v>
          </cell>
          <cell r="C25" t="str">
            <v>3.024883 Immergas Victrix Maior 35 TT 1 ERP  котел газовый настенный двухконтурный/конденсационный</v>
          </cell>
        </row>
        <row r="26">
          <cell r="A26" t="str">
            <v>Настенные газовые КОНДЕНСАЦИОННЫЕ котлы с теплообменником из нерж. стали</v>
          </cell>
          <cell r="B26">
            <v>0</v>
          </cell>
          <cell r="C26">
            <v>0</v>
          </cell>
        </row>
        <row r="27">
          <cell r="A27" t="str">
            <v>3.028358</v>
          </cell>
          <cell r="B27" t="str">
            <v>VICTRIX OMNIA</v>
          </cell>
          <cell r="C27" t="str">
            <v>3.028358 Immergas VICTRIX OMNIA котел газовый настенный/конденсационный</v>
          </cell>
        </row>
        <row r="28">
          <cell r="A28" t="str">
            <v>3.027370</v>
          </cell>
          <cell r="B28" t="str">
            <v>VICTRIX TERA 28 1</v>
          </cell>
          <cell r="C28" t="str">
            <v>3.027370  Immergas VICTRIX TERA 28 1  котел газовый настенный двухконтурный/конденсационный</v>
          </cell>
        </row>
        <row r="29">
          <cell r="A29" t="str">
            <v>3.027373</v>
          </cell>
          <cell r="B29" t="str">
            <v>VICTRIX TERA 24 PLUS  (одноконтурный)</v>
          </cell>
          <cell r="C29" t="str">
            <v xml:space="preserve">3.027373 Immergas VICTRIX TERA 24 PLUS котел газовый настенный одноконтурный/конденсационный  </v>
          </cell>
        </row>
        <row r="30">
          <cell r="A30" t="str">
            <v>3.027371</v>
          </cell>
          <cell r="B30" t="str">
            <v>VICTRIX TERA 32 1</v>
          </cell>
          <cell r="C30" t="str">
            <v>3.027371 VICTRIX TERA 32 1 котел газовый настенный двухконтурный/конденсационный</v>
          </cell>
        </row>
        <row r="31">
          <cell r="A31" t="str">
            <v>3.030803</v>
          </cell>
          <cell r="B31" t="str">
            <v>VICTRIX TERA 38 1</v>
          </cell>
          <cell r="C31" t="str">
            <v>3.030803 Immergas VICTRIX TERA 38 1  котел газовый настенный двухконтурный/конденсационный</v>
          </cell>
        </row>
        <row r="32">
          <cell r="A32" t="str">
            <v>3.030804</v>
          </cell>
          <cell r="B32" t="str">
            <v>VICTRIX TERA 35 PLUS 1 (одноконтурный)</v>
          </cell>
          <cell r="C32" t="str">
            <v xml:space="preserve">3.030804 Immergas VICTRIX TERA 35 PLUS 1  котел газовый настенный одноконтурный/конденсационный  </v>
          </cell>
        </row>
        <row r="33">
          <cell r="A33" t="str">
            <v>Настенные газовые КОНДЕНСАЦИОННЫЕ котлы увеличенной мощности с теплообменником из нерж. стали</v>
          </cell>
          <cell r="B33">
            <v>0</v>
          </cell>
          <cell r="C33">
            <v>0</v>
          </cell>
        </row>
        <row r="34">
          <cell r="A34" t="str">
            <v>3.025622</v>
          </cell>
          <cell r="B34" t="str">
            <v>VICTRIX PRO 35 2 ErP  (одноконтурный)</v>
          </cell>
          <cell r="C34" t="str">
            <v>3.025622 Immergas VICTRIX PRO 35 2 ErP  (одноконтурный)</v>
          </cell>
        </row>
        <row r="35">
          <cell r="A35" t="str">
            <v>3.025618</v>
          </cell>
          <cell r="B35" t="str">
            <v>VICTRIX PRO 55 2 ErP  (одноконтурный)</v>
          </cell>
          <cell r="C35" t="str">
            <v>3.025618 Immergas VICTRIX PRO 55 2 ErP  (одноконтурный)</v>
          </cell>
        </row>
        <row r="36">
          <cell r="A36" t="str">
            <v>3.025619</v>
          </cell>
          <cell r="B36" t="str">
            <v>VICTRIX PRO 80 2 ErP  (одноконтурный)</v>
          </cell>
          <cell r="C36" t="str">
            <v>3.025619 Immergas VICTRIX PRO 80 2 ErP  (одноконтурный)</v>
          </cell>
        </row>
        <row r="37">
          <cell r="A37" t="str">
            <v>3.025620</v>
          </cell>
          <cell r="B37" t="str">
            <v>VICTRIX PRO 100 2 ErP  (одноконтурный)</v>
          </cell>
          <cell r="C37" t="str">
            <v>3.025620 Immergas VICTRIX PRO 100 2 ErP  (одноконтурный)</v>
          </cell>
        </row>
        <row r="38">
          <cell r="A38" t="str">
            <v>3.025621</v>
          </cell>
          <cell r="B38" t="str">
            <v>VICTRIX PRO 120 2 ErP  (одноконтурный)</v>
          </cell>
          <cell r="C38" t="str">
            <v>3.025621 Immergas VICTRIX PRO 120 2 ErP  (одноконтурный)</v>
          </cell>
        </row>
      </sheetData>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STOUT Радиаторы отопления"/>
      <sheetName val="STOUT Конвекторы внутрипольные"/>
      <sheetName val="STOUT Трубы и фитинги"/>
      <sheetName val="STOUT винтовые фитинги"/>
      <sheetName val="STOUT пресс-фитинги"/>
      <sheetName val="STOUT латунные фитинги"/>
      <sheetName val="Управляющая автоматика"/>
      <sheetName val="STOUT Шаровые краны"/>
      <sheetName val="STOUT Арматура"/>
      <sheetName val="STOUT Радиаторная арматура"/>
      <sheetName val="STOUT Инструмент"/>
      <sheetName val="STOUT Коллекторы"/>
      <sheetName val="STOUT Мультибокс"/>
      <sheetName val="STOUT Насосы"/>
      <sheetName val="STOUT Гибкая подводка"/>
      <sheetName val=" STOUT котлы электрич"/>
      <sheetName val="STOUT бойлеры косв"/>
      <sheetName val="STOUT Дымоходы"/>
      <sheetName val="STOUT Баки"/>
      <sheetName val="STOUT Шкафы"/>
      <sheetName val="STOUT КИП"/>
      <sheetName val="STOUT Арматура Котельная"/>
      <sheetName val="STOUT Электроника "/>
      <sheetName val="STOUT ГБМ"/>
      <sheetName val="STOUT Муфта кабель."/>
      <sheetName val="STOUT Хомуты"/>
      <sheetName val="Rommer секционные радиаторы"/>
      <sheetName val="Rommer шаровые краны (Китай)"/>
      <sheetName val="Rommer СПР (Турция)"/>
      <sheetName val="Rommer СПР (Россия)"/>
      <sheetName val="ROMMER Коллекторы"/>
      <sheetName val="Rommer бойлеры"/>
      <sheetName val="ROMMER теплоизоляция"/>
      <sheetName val="ROMMER Инструмент (Россия)"/>
      <sheetName val="ROMMER Твердотопливные котлы "/>
      <sheetName val="Global"/>
      <sheetName val="Rifar"/>
      <sheetName val="KERMI_10"/>
      <sheetName val="KERMI_11"/>
      <sheetName val="KERMI_12"/>
      <sheetName val="KERMI_22"/>
      <sheetName val="KERMI_33"/>
      <sheetName val="VARMANN"/>
      <sheetName val="BAXI котлы"/>
      <sheetName val="DeDietrich"/>
      <sheetName val="VAILLANT"/>
      <sheetName val="PROTHERM"/>
      <sheetName val="BOSCH"/>
      <sheetName val="VIESSMANN"/>
      <sheetName val="BUDERUS"/>
      <sheetName val="Лист1"/>
      <sheetName val="РЭКО"/>
      <sheetName val="РУСНИТ"/>
      <sheetName val="ЭВАН"/>
      <sheetName val="Viadrus"/>
      <sheetName val="WATTS new"/>
      <sheetName val="Росма"/>
      <sheetName val="Kiturami запчасти"/>
      <sheetName val="MEIBES"/>
      <sheetName val="Simplex"/>
      <sheetName val="Barberi"/>
      <sheetName val="TECH"/>
      <sheetName val="Flamco"/>
      <sheetName val="ASKON"/>
      <sheetName val="Акватек"/>
      <sheetName val="REFLEX"/>
      <sheetName val="BAXI водонагреватели"/>
      <sheetName val="ACV"/>
      <sheetName val="Drazice"/>
      <sheetName val="Gorenje"/>
      <sheetName val="Газовые конвекторы Gorenje"/>
      <sheetName val="GRUNDFOS"/>
      <sheetName val="CIMM"/>
      <sheetName val="Reflex Баки"/>
      <sheetName val="MULTYRAMA"/>
      <sheetName val="APE"/>
      <sheetName val="Ekoplastik"/>
      <sheetName val="Coprax"/>
      <sheetName val="Политэк"/>
      <sheetName val="KALDE Россия"/>
      <sheetName val="KALDE"/>
      <sheetName val="Cobra"/>
      <sheetName val="Pipelife"/>
      <sheetName val="TIEMME фитинги"/>
      <sheetName val="UPONOR"/>
      <sheetName val="REHAU(трубопроводная система Ra"/>
      <sheetName val="REHAU(коллекторы и принадлежнос"/>
      <sheetName val="REHAU(монтажный инструмент)"/>
      <sheetName val="REHAU(система шумопоглощающей к"/>
      <sheetName val="REHAU(обогрев,охлаждение поверх"/>
      <sheetName val="REHAU (Solelec)"/>
      <sheetName val="Viega (бронзовые фитинги)"/>
      <sheetName val="Viega (трапы и сифоны)"/>
      <sheetName val="Viega (душевые лотки)"/>
      <sheetName val="Viega (инсталляции и кнопки)"/>
      <sheetName val="Sanha (медные пресс-фитинги)"/>
      <sheetName val="Sanha (мед фитинги под пайку)"/>
      <sheetName val="Sanha (нержавеющая сталь)"/>
      <sheetName val="Sanha (углеродистая сталь)"/>
      <sheetName val="HME медные трубы"/>
      <sheetName val="Wieland медные трубы"/>
      <sheetName val="Hongsen"/>
      <sheetName val="Sinikon"/>
      <sheetName val="LUXOR"/>
      <sheetName val="TIEMME коллекторы"/>
      <sheetName val="TIEMME Фильтры"/>
      <sheetName val="Cimberio"/>
      <sheetName val="Heimeier"/>
      <sheetName val="DANFOSS"/>
      <sheetName val="HERZ"/>
      <sheetName val="ITAP"/>
      <sheetName val="Bugatti"/>
      <sheetName val="Галлоп"/>
      <sheetName val="ALSO"/>
      <sheetName val="BROEN"/>
      <sheetName val="TECOFI"/>
      <sheetName val="ZETKAMA"/>
      <sheetName val="Фланцы и Крепёж"/>
      <sheetName val="Walraven"/>
      <sheetName val="NOVOPRESS"/>
      <sheetName val="Энергофлекс"/>
      <sheetName val="K-flex"/>
      <sheetName val="ФОРМАТ"/>
      <sheetName val="Распределительные шкафы "/>
      <sheetName val="Itelma"/>
      <sheetName val="TEPLOCOM"/>
      <sheetName val="SYR"/>
      <sheetName val="Принадлежности для насосов"/>
      <sheetName val="Аквасторож"/>
      <sheetName val="Warme"/>
      <sheetName val="THERMO"/>
      <sheetName val="VTS Volcano Wing"/>
      <sheetName val="ПОЛИМЕРНЫЕ УПЛОТНИТЕЛИ (Россия)"/>
    </sheetNames>
    <sheetDataSet>
      <sheetData sheetId="0">
        <row r="14">
          <cell r="B14">
            <v>100</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STOUT Радиаторы отопления"/>
      <sheetName val="STOUT Трубы и фитинги"/>
      <sheetName val="STOUT винтовые фитинги"/>
      <sheetName val="STOUT пресс-фитинги"/>
      <sheetName val="STOUT латунные фитинги"/>
      <sheetName val="STOUT Шаровые краны"/>
      <sheetName val="STOUT Арматура"/>
      <sheetName val="STOUT Вентили, Клапаны и Узлы"/>
      <sheetName val="STOUT Коллекторы"/>
      <sheetName val="STOUT Гибкая подводка"/>
      <sheetName val="STOUT Дымоходы"/>
      <sheetName val="STOUT Баки"/>
      <sheetName val="STOUT Шкафы"/>
      <sheetName val="STOUT КИП"/>
      <sheetName val="STOUT Арматура Котельная"/>
      <sheetName val="STOUT Электроника "/>
      <sheetName val="STOUT ГБМ"/>
      <sheetName val="STOUT Муфта кабель."/>
      <sheetName val="STOUT Хомуты"/>
      <sheetName val="Rommer секционные радиаторы"/>
      <sheetName val="Global"/>
      <sheetName val="Rifar"/>
      <sheetName val="KERMI_10"/>
      <sheetName val="KERMI_11"/>
      <sheetName val="KERMI_12"/>
      <sheetName val="KERMI_22"/>
      <sheetName val="KERMI_33"/>
      <sheetName val="BAXI котлы"/>
      <sheetName val="VAILLANT"/>
      <sheetName val="PROTHERM"/>
      <sheetName val="BOSCH"/>
      <sheetName val="VIESSMANN"/>
      <sheetName val="BUDERUS"/>
      <sheetName val="Лист1"/>
      <sheetName val="РУСНИТ"/>
      <sheetName val="ЭВАН"/>
      <sheetName val="Viadrus"/>
      <sheetName val="ЛЕМАКС WISE"/>
      <sheetName val="WATTS new"/>
      <sheetName val="Kiturami"/>
      <sheetName val="Kiturami запчасти"/>
      <sheetName val="MEIBES"/>
      <sheetName val="Barberi"/>
      <sheetName val="TECH"/>
      <sheetName val="Flamco"/>
      <sheetName val="Дизайнсталь"/>
      <sheetName val="Warme Коллекторы"/>
      <sheetName val="REFLEX"/>
      <sheetName val="BAXI водонагреватели"/>
      <sheetName val="ACV"/>
      <sheetName val="Drazice"/>
      <sheetName val="Gorenje"/>
      <sheetName val="Газовые конвекторы Gorenje"/>
      <sheetName val="Gorenje газовые колонки"/>
      <sheetName val="VARMANN"/>
      <sheetName val="GRUNDFOS"/>
      <sheetName val="CIMM"/>
      <sheetName val="Reflex Баки"/>
      <sheetName val="MULTYRAMA"/>
      <sheetName val="APE"/>
      <sheetName val="Coprax"/>
      <sheetName val="Thermorama"/>
      <sheetName val="BARBI"/>
      <sheetName val="FIRAT"/>
      <sheetName val="Политэк"/>
      <sheetName val="KALDE"/>
      <sheetName val="TIEMME фитинги"/>
      <sheetName val="NTM"/>
      <sheetName val="UPONOR"/>
      <sheetName val="REHAU(трубопроводная система Ra"/>
      <sheetName val="REHAU(коллекторы и принадлежнос"/>
      <sheetName val="REHAU(монтажный инструмент)"/>
      <sheetName val="REHAU(система шумопоглощающей к"/>
      <sheetName val="REHAU(обогрев,охлаждение поверх"/>
      <sheetName val="REHAU (Solelec)"/>
      <sheetName val="Viega (бронзовые фитинги)"/>
      <sheetName val="Viega (трапы и сифоны)"/>
      <sheetName val="Sinikon"/>
      <sheetName val="LUXOR"/>
      <sheetName val="TIEMME коллекторы"/>
      <sheetName val="TIEMME Фильтры"/>
      <sheetName val="DANFOSS"/>
      <sheetName val="ITAP"/>
      <sheetName val="ARCO"/>
      <sheetName val="Энергофлекс"/>
      <sheetName val="ФОРМАТ"/>
      <sheetName val="Распределительные шкафы "/>
      <sheetName val="Itelma"/>
      <sheetName val="TEPLOCOM"/>
      <sheetName val="SYR"/>
      <sheetName val="Принадлежности для насосов"/>
      <sheetName val="Аквасторож"/>
      <sheetName val="Warme"/>
      <sheetName val="THERMO"/>
    </sheetNames>
    <sheetDataSet>
      <sheetData sheetId="0">
        <row r="14">
          <cell r="B14">
            <v>0</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13" Type="http://schemas.openxmlformats.org/officeDocument/2006/relationships/drawing" Target="../drawings/drawing1.xml"/><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0.bin"/><Relationship Id="rId3" Type="http://schemas.openxmlformats.org/officeDocument/2006/relationships/printerSettings" Target="../printerSettings/printerSettings15.bin"/><Relationship Id="rId7" Type="http://schemas.openxmlformats.org/officeDocument/2006/relationships/printerSettings" Target="../printerSettings/printerSettings19.bin"/><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 Id="rId6" Type="http://schemas.openxmlformats.org/officeDocument/2006/relationships/printerSettings" Target="../printerSettings/printerSettings18.bin"/><Relationship Id="rId5" Type="http://schemas.openxmlformats.org/officeDocument/2006/relationships/printerSettings" Target="../printerSettings/printerSettings17.bin"/><Relationship Id="rId10" Type="http://schemas.openxmlformats.org/officeDocument/2006/relationships/drawing" Target="../drawings/drawing2.xml"/><Relationship Id="rId4" Type="http://schemas.openxmlformats.org/officeDocument/2006/relationships/printerSettings" Target="../printerSettings/printerSettings16.bin"/><Relationship Id="rId9" Type="http://schemas.openxmlformats.org/officeDocument/2006/relationships/printerSettings" Target="../printerSettings/printerSettings21.bin"/></Relationships>
</file>

<file path=xl/worksheets/_rels/sheet3.xml.rels><?xml version="1.0" encoding="UTF-8" standalone="yes"?>
<Relationships xmlns="http://schemas.openxmlformats.org/package/2006/relationships"><Relationship Id="rId8" Type="http://schemas.openxmlformats.org/officeDocument/2006/relationships/printerSettings" Target="../printerSettings/printerSettings29.bin"/><Relationship Id="rId3" Type="http://schemas.openxmlformats.org/officeDocument/2006/relationships/printerSettings" Target="../printerSettings/printerSettings24.bin"/><Relationship Id="rId7" Type="http://schemas.openxmlformats.org/officeDocument/2006/relationships/printerSettings" Target="../printerSettings/printerSettings28.bin"/><Relationship Id="rId2" Type="http://schemas.openxmlformats.org/officeDocument/2006/relationships/printerSettings" Target="../printerSettings/printerSettings23.bin"/><Relationship Id="rId1" Type="http://schemas.openxmlformats.org/officeDocument/2006/relationships/printerSettings" Target="../printerSettings/printerSettings22.bin"/><Relationship Id="rId6" Type="http://schemas.openxmlformats.org/officeDocument/2006/relationships/printerSettings" Target="../printerSettings/printerSettings27.bin"/><Relationship Id="rId5" Type="http://schemas.openxmlformats.org/officeDocument/2006/relationships/printerSettings" Target="../printerSettings/printerSettings26.bin"/><Relationship Id="rId10" Type="http://schemas.openxmlformats.org/officeDocument/2006/relationships/drawing" Target="../drawings/drawing3.xml"/><Relationship Id="rId4" Type="http://schemas.openxmlformats.org/officeDocument/2006/relationships/printerSettings" Target="../printerSettings/printerSettings25.bin"/><Relationship Id="rId9" Type="http://schemas.openxmlformats.org/officeDocument/2006/relationships/printerSettings" Target="../printerSettings/printerSettings30.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7.xml.rels><?xml version="1.0" encoding="UTF-8" standalone="yes"?>
<Relationships xmlns="http://schemas.openxmlformats.org/package/2006/relationships"><Relationship Id="rId8" Type="http://schemas.openxmlformats.org/officeDocument/2006/relationships/printerSettings" Target="../printerSettings/printerSettings41.bin"/><Relationship Id="rId13" Type="http://schemas.openxmlformats.org/officeDocument/2006/relationships/drawing" Target="../drawings/drawing7.xml"/><Relationship Id="rId3" Type="http://schemas.openxmlformats.org/officeDocument/2006/relationships/printerSettings" Target="../printerSettings/printerSettings36.bin"/><Relationship Id="rId7" Type="http://schemas.openxmlformats.org/officeDocument/2006/relationships/printerSettings" Target="../printerSettings/printerSettings40.bin"/><Relationship Id="rId12" Type="http://schemas.openxmlformats.org/officeDocument/2006/relationships/printerSettings" Target="../printerSettings/printerSettings45.bin"/><Relationship Id="rId2" Type="http://schemas.openxmlformats.org/officeDocument/2006/relationships/printerSettings" Target="../printerSettings/printerSettings35.bin"/><Relationship Id="rId1" Type="http://schemas.openxmlformats.org/officeDocument/2006/relationships/printerSettings" Target="../printerSettings/printerSettings34.bin"/><Relationship Id="rId6" Type="http://schemas.openxmlformats.org/officeDocument/2006/relationships/printerSettings" Target="../printerSettings/printerSettings39.bin"/><Relationship Id="rId11" Type="http://schemas.openxmlformats.org/officeDocument/2006/relationships/printerSettings" Target="../printerSettings/printerSettings44.bin"/><Relationship Id="rId5" Type="http://schemas.openxmlformats.org/officeDocument/2006/relationships/printerSettings" Target="../printerSettings/printerSettings38.bin"/><Relationship Id="rId10" Type="http://schemas.openxmlformats.org/officeDocument/2006/relationships/printerSettings" Target="../printerSettings/printerSettings43.bin"/><Relationship Id="rId4" Type="http://schemas.openxmlformats.org/officeDocument/2006/relationships/printerSettings" Target="../printerSettings/printerSettings37.bin"/><Relationship Id="rId9" Type="http://schemas.openxmlformats.org/officeDocument/2006/relationships/printerSettings" Target="../printerSettings/printerSettings42.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6.bin"/></Relationships>
</file>

<file path=xl/worksheets/_rels/sheet9.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9.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9.bin"/></Relationships>
</file>

<file path=xl/worksheets/_rels/sheet11.xml.rels><?xml version="1.0" encoding="UTF-8" standalone="yes"?>
<Relationships xmlns="http://schemas.openxmlformats.org/package/2006/relationships"><Relationship Id="rId8" Type="http://schemas.openxmlformats.org/officeDocument/2006/relationships/printerSettings" Target="../printerSettings/printerSettings67.bin"/><Relationship Id="rId13" Type="http://schemas.openxmlformats.org/officeDocument/2006/relationships/drawing" Target="../drawings/drawing11.xml"/><Relationship Id="rId3" Type="http://schemas.openxmlformats.org/officeDocument/2006/relationships/printerSettings" Target="../printerSettings/printerSettings62.bin"/><Relationship Id="rId7" Type="http://schemas.openxmlformats.org/officeDocument/2006/relationships/printerSettings" Target="../printerSettings/printerSettings66.bin"/><Relationship Id="rId12" Type="http://schemas.openxmlformats.org/officeDocument/2006/relationships/printerSettings" Target="../printerSettings/printerSettings71.bin"/><Relationship Id="rId2" Type="http://schemas.openxmlformats.org/officeDocument/2006/relationships/printerSettings" Target="../printerSettings/printerSettings61.bin"/><Relationship Id="rId1" Type="http://schemas.openxmlformats.org/officeDocument/2006/relationships/printerSettings" Target="../printerSettings/printerSettings60.bin"/><Relationship Id="rId6" Type="http://schemas.openxmlformats.org/officeDocument/2006/relationships/printerSettings" Target="../printerSettings/printerSettings65.bin"/><Relationship Id="rId11" Type="http://schemas.openxmlformats.org/officeDocument/2006/relationships/printerSettings" Target="../printerSettings/printerSettings70.bin"/><Relationship Id="rId5" Type="http://schemas.openxmlformats.org/officeDocument/2006/relationships/printerSettings" Target="../printerSettings/printerSettings64.bin"/><Relationship Id="rId10" Type="http://schemas.openxmlformats.org/officeDocument/2006/relationships/printerSettings" Target="../printerSettings/printerSettings69.bin"/><Relationship Id="rId4" Type="http://schemas.openxmlformats.org/officeDocument/2006/relationships/printerSettings" Target="../printerSettings/printerSettings63.bin"/><Relationship Id="rId9" Type="http://schemas.openxmlformats.org/officeDocument/2006/relationships/printerSettings" Target="../printerSettings/printerSettings6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72.bin"/></Relationships>
</file>

<file path=xl/worksheets/_rels/sheet13.xml.rels><?xml version="1.0" encoding="UTF-8" standalone="yes"?>
<Relationships xmlns="http://schemas.openxmlformats.org/package/2006/relationships"><Relationship Id="rId8" Type="http://schemas.openxmlformats.org/officeDocument/2006/relationships/printerSettings" Target="../printerSettings/printerSettings80.bin"/><Relationship Id="rId13" Type="http://schemas.openxmlformats.org/officeDocument/2006/relationships/drawing" Target="../drawings/drawing13.xml"/><Relationship Id="rId3" Type="http://schemas.openxmlformats.org/officeDocument/2006/relationships/printerSettings" Target="../printerSettings/printerSettings75.bin"/><Relationship Id="rId7" Type="http://schemas.openxmlformats.org/officeDocument/2006/relationships/printerSettings" Target="../printerSettings/printerSettings79.bin"/><Relationship Id="rId12" Type="http://schemas.openxmlformats.org/officeDocument/2006/relationships/printerSettings" Target="../printerSettings/printerSettings84.bin"/><Relationship Id="rId2" Type="http://schemas.openxmlformats.org/officeDocument/2006/relationships/printerSettings" Target="../printerSettings/printerSettings74.bin"/><Relationship Id="rId1" Type="http://schemas.openxmlformats.org/officeDocument/2006/relationships/printerSettings" Target="../printerSettings/printerSettings73.bin"/><Relationship Id="rId6" Type="http://schemas.openxmlformats.org/officeDocument/2006/relationships/printerSettings" Target="../printerSettings/printerSettings78.bin"/><Relationship Id="rId11" Type="http://schemas.openxmlformats.org/officeDocument/2006/relationships/printerSettings" Target="../printerSettings/printerSettings83.bin"/><Relationship Id="rId5" Type="http://schemas.openxmlformats.org/officeDocument/2006/relationships/printerSettings" Target="../printerSettings/printerSettings77.bin"/><Relationship Id="rId10" Type="http://schemas.openxmlformats.org/officeDocument/2006/relationships/printerSettings" Target="../printerSettings/printerSettings82.bin"/><Relationship Id="rId4" Type="http://schemas.openxmlformats.org/officeDocument/2006/relationships/printerSettings" Target="../printerSettings/printerSettings76.bin"/><Relationship Id="rId9" Type="http://schemas.openxmlformats.org/officeDocument/2006/relationships/printerSettings" Target="../printerSettings/printerSettings8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85.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86.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87.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88.bin"/></Relationships>
</file>

<file path=xl/worksheets/_rels/sheet19.xml.rels><?xml version="1.0" encoding="UTF-8" standalone="yes"?>
<Relationships xmlns="http://schemas.openxmlformats.org/package/2006/relationships"><Relationship Id="rId8" Type="http://schemas.openxmlformats.org/officeDocument/2006/relationships/printerSettings" Target="../printerSettings/printerSettings96.bin"/><Relationship Id="rId3" Type="http://schemas.openxmlformats.org/officeDocument/2006/relationships/printerSettings" Target="../printerSettings/printerSettings91.bin"/><Relationship Id="rId7" Type="http://schemas.openxmlformats.org/officeDocument/2006/relationships/printerSettings" Target="../printerSettings/printerSettings95.bin"/><Relationship Id="rId2" Type="http://schemas.openxmlformats.org/officeDocument/2006/relationships/printerSettings" Target="../printerSettings/printerSettings90.bin"/><Relationship Id="rId1" Type="http://schemas.openxmlformats.org/officeDocument/2006/relationships/printerSettings" Target="../printerSettings/printerSettings89.bin"/><Relationship Id="rId6" Type="http://schemas.openxmlformats.org/officeDocument/2006/relationships/printerSettings" Target="../printerSettings/printerSettings94.bin"/><Relationship Id="rId5" Type="http://schemas.openxmlformats.org/officeDocument/2006/relationships/printerSettings" Target="../printerSettings/printerSettings93.bin"/><Relationship Id="rId10" Type="http://schemas.openxmlformats.org/officeDocument/2006/relationships/drawing" Target="../drawings/drawing19.xml"/><Relationship Id="rId4" Type="http://schemas.openxmlformats.org/officeDocument/2006/relationships/printerSettings" Target="../printerSettings/printerSettings92.bin"/><Relationship Id="rId9" Type="http://schemas.openxmlformats.org/officeDocument/2006/relationships/printerSettings" Target="../printerSettings/printerSettings9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105.bin"/><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5" Type="http://schemas.openxmlformats.org/officeDocument/2006/relationships/printerSettings" Target="../printerSettings/printerSettings102.bin"/><Relationship Id="rId10" Type="http://schemas.openxmlformats.org/officeDocument/2006/relationships/drawing" Target="../drawings/drawing21.xml"/><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_rels/sheet22.xml.rels><?xml version="1.0" encoding="UTF-8" standalone="yes"?>
<Relationships xmlns="http://schemas.openxmlformats.org/package/2006/relationships"><Relationship Id="rId8" Type="http://schemas.openxmlformats.org/officeDocument/2006/relationships/printerSettings" Target="../printerSettings/printerSettings114.bin"/><Relationship Id="rId13" Type="http://schemas.openxmlformats.org/officeDocument/2006/relationships/drawing" Target="../drawings/drawing22.xml"/><Relationship Id="rId3" Type="http://schemas.openxmlformats.org/officeDocument/2006/relationships/printerSettings" Target="../printerSettings/printerSettings109.bin"/><Relationship Id="rId7" Type="http://schemas.openxmlformats.org/officeDocument/2006/relationships/printerSettings" Target="../printerSettings/printerSettings113.bin"/><Relationship Id="rId12" Type="http://schemas.openxmlformats.org/officeDocument/2006/relationships/printerSettings" Target="../printerSettings/printerSettings118.bin"/><Relationship Id="rId2" Type="http://schemas.openxmlformats.org/officeDocument/2006/relationships/printerSettings" Target="../printerSettings/printerSettings108.bin"/><Relationship Id="rId1" Type="http://schemas.openxmlformats.org/officeDocument/2006/relationships/printerSettings" Target="../printerSettings/printerSettings107.bin"/><Relationship Id="rId6" Type="http://schemas.openxmlformats.org/officeDocument/2006/relationships/printerSettings" Target="../printerSettings/printerSettings112.bin"/><Relationship Id="rId11" Type="http://schemas.openxmlformats.org/officeDocument/2006/relationships/printerSettings" Target="../printerSettings/printerSettings117.bin"/><Relationship Id="rId5" Type="http://schemas.openxmlformats.org/officeDocument/2006/relationships/printerSettings" Target="../printerSettings/printerSettings111.bin"/><Relationship Id="rId10" Type="http://schemas.openxmlformats.org/officeDocument/2006/relationships/printerSettings" Target="../printerSettings/printerSettings116.bin"/><Relationship Id="rId4" Type="http://schemas.openxmlformats.org/officeDocument/2006/relationships/printerSettings" Target="../printerSettings/printerSettings110.bin"/><Relationship Id="rId9" Type="http://schemas.openxmlformats.org/officeDocument/2006/relationships/printerSettings" Target="../printerSettings/printerSettings115.bin"/></Relationships>
</file>

<file path=xl/worksheets/_rels/sheet23.xml.rels><?xml version="1.0" encoding="UTF-8" standalone="yes"?>
<Relationships xmlns="http://schemas.openxmlformats.org/package/2006/relationships"><Relationship Id="rId8" Type="http://schemas.openxmlformats.org/officeDocument/2006/relationships/printerSettings" Target="../printerSettings/printerSettings126.bin"/><Relationship Id="rId13" Type="http://schemas.openxmlformats.org/officeDocument/2006/relationships/drawing" Target="../drawings/drawing23.xml"/><Relationship Id="rId3" Type="http://schemas.openxmlformats.org/officeDocument/2006/relationships/printerSettings" Target="../printerSettings/printerSettings121.bin"/><Relationship Id="rId7" Type="http://schemas.openxmlformats.org/officeDocument/2006/relationships/printerSettings" Target="../printerSettings/printerSettings125.bin"/><Relationship Id="rId12" Type="http://schemas.openxmlformats.org/officeDocument/2006/relationships/printerSettings" Target="../printerSettings/printerSettings130.bin"/><Relationship Id="rId2" Type="http://schemas.openxmlformats.org/officeDocument/2006/relationships/printerSettings" Target="../printerSettings/printerSettings120.bin"/><Relationship Id="rId1" Type="http://schemas.openxmlformats.org/officeDocument/2006/relationships/printerSettings" Target="../printerSettings/printerSettings119.bin"/><Relationship Id="rId6" Type="http://schemas.openxmlformats.org/officeDocument/2006/relationships/printerSettings" Target="../printerSettings/printerSettings124.bin"/><Relationship Id="rId11" Type="http://schemas.openxmlformats.org/officeDocument/2006/relationships/printerSettings" Target="../printerSettings/printerSettings129.bin"/><Relationship Id="rId5" Type="http://schemas.openxmlformats.org/officeDocument/2006/relationships/printerSettings" Target="../printerSettings/printerSettings123.bin"/><Relationship Id="rId10" Type="http://schemas.openxmlformats.org/officeDocument/2006/relationships/printerSettings" Target="../printerSettings/printerSettings128.bin"/><Relationship Id="rId4" Type="http://schemas.openxmlformats.org/officeDocument/2006/relationships/printerSettings" Target="../printerSettings/printerSettings122.bin"/><Relationship Id="rId9" Type="http://schemas.openxmlformats.org/officeDocument/2006/relationships/printerSettings" Target="../printerSettings/printerSettings127.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138.bin"/><Relationship Id="rId13" Type="http://schemas.openxmlformats.org/officeDocument/2006/relationships/drawing" Target="../drawings/drawing24.xml"/><Relationship Id="rId3" Type="http://schemas.openxmlformats.org/officeDocument/2006/relationships/printerSettings" Target="../printerSettings/printerSettings133.bin"/><Relationship Id="rId7" Type="http://schemas.openxmlformats.org/officeDocument/2006/relationships/printerSettings" Target="../printerSettings/printerSettings137.bin"/><Relationship Id="rId12" Type="http://schemas.openxmlformats.org/officeDocument/2006/relationships/printerSettings" Target="../printerSettings/printerSettings142.bin"/><Relationship Id="rId2" Type="http://schemas.openxmlformats.org/officeDocument/2006/relationships/printerSettings" Target="../printerSettings/printerSettings132.bin"/><Relationship Id="rId1" Type="http://schemas.openxmlformats.org/officeDocument/2006/relationships/printerSettings" Target="../printerSettings/printerSettings131.bin"/><Relationship Id="rId6" Type="http://schemas.openxmlformats.org/officeDocument/2006/relationships/printerSettings" Target="../printerSettings/printerSettings136.bin"/><Relationship Id="rId11" Type="http://schemas.openxmlformats.org/officeDocument/2006/relationships/printerSettings" Target="../printerSettings/printerSettings141.bin"/><Relationship Id="rId5" Type="http://schemas.openxmlformats.org/officeDocument/2006/relationships/printerSettings" Target="../printerSettings/printerSettings135.bin"/><Relationship Id="rId10" Type="http://schemas.openxmlformats.org/officeDocument/2006/relationships/printerSettings" Target="../printerSettings/printerSettings140.bin"/><Relationship Id="rId4" Type="http://schemas.openxmlformats.org/officeDocument/2006/relationships/printerSettings" Target="../printerSettings/printerSettings134.bin"/><Relationship Id="rId9" Type="http://schemas.openxmlformats.org/officeDocument/2006/relationships/printerSettings" Target="../printerSettings/printerSettings139.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150.bin"/><Relationship Id="rId13" Type="http://schemas.openxmlformats.org/officeDocument/2006/relationships/drawing" Target="../drawings/drawing25.xml"/><Relationship Id="rId3" Type="http://schemas.openxmlformats.org/officeDocument/2006/relationships/printerSettings" Target="../printerSettings/printerSettings145.bin"/><Relationship Id="rId7" Type="http://schemas.openxmlformats.org/officeDocument/2006/relationships/printerSettings" Target="../printerSettings/printerSettings149.bin"/><Relationship Id="rId12" Type="http://schemas.openxmlformats.org/officeDocument/2006/relationships/printerSettings" Target="../printerSettings/printerSettings154.bin"/><Relationship Id="rId2" Type="http://schemas.openxmlformats.org/officeDocument/2006/relationships/printerSettings" Target="../printerSettings/printerSettings144.bin"/><Relationship Id="rId1" Type="http://schemas.openxmlformats.org/officeDocument/2006/relationships/printerSettings" Target="../printerSettings/printerSettings143.bin"/><Relationship Id="rId6" Type="http://schemas.openxmlformats.org/officeDocument/2006/relationships/printerSettings" Target="../printerSettings/printerSettings148.bin"/><Relationship Id="rId11" Type="http://schemas.openxmlformats.org/officeDocument/2006/relationships/printerSettings" Target="../printerSettings/printerSettings153.bin"/><Relationship Id="rId5" Type="http://schemas.openxmlformats.org/officeDocument/2006/relationships/printerSettings" Target="../printerSettings/printerSettings147.bin"/><Relationship Id="rId10" Type="http://schemas.openxmlformats.org/officeDocument/2006/relationships/printerSettings" Target="../printerSettings/printerSettings152.bin"/><Relationship Id="rId4" Type="http://schemas.openxmlformats.org/officeDocument/2006/relationships/printerSettings" Target="../printerSettings/printerSettings146.bin"/><Relationship Id="rId9" Type="http://schemas.openxmlformats.org/officeDocument/2006/relationships/printerSettings" Target="../printerSettings/printerSettings151.bin"/></Relationships>
</file>

<file path=xl/worksheets/_rels/sheet26.xml.rels><?xml version="1.0" encoding="UTF-8" standalone="yes"?>
<Relationships xmlns="http://schemas.openxmlformats.org/package/2006/relationships"><Relationship Id="rId8" Type="http://schemas.openxmlformats.org/officeDocument/2006/relationships/printerSettings" Target="../printerSettings/printerSettings162.bin"/><Relationship Id="rId13" Type="http://schemas.openxmlformats.org/officeDocument/2006/relationships/drawing" Target="../drawings/drawing26.xml"/><Relationship Id="rId3" Type="http://schemas.openxmlformats.org/officeDocument/2006/relationships/printerSettings" Target="../printerSettings/printerSettings157.bin"/><Relationship Id="rId7" Type="http://schemas.openxmlformats.org/officeDocument/2006/relationships/printerSettings" Target="../printerSettings/printerSettings161.bin"/><Relationship Id="rId12" Type="http://schemas.openxmlformats.org/officeDocument/2006/relationships/printerSettings" Target="../printerSettings/printerSettings166.bin"/><Relationship Id="rId2" Type="http://schemas.openxmlformats.org/officeDocument/2006/relationships/printerSettings" Target="../printerSettings/printerSettings156.bin"/><Relationship Id="rId1" Type="http://schemas.openxmlformats.org/officeDocument/2006/relationships/printerSettings" Target="../printerSettings/printerSettings155.bin"/><Relationship Id="rId6" Type="http://schemas.openxmlformats.org/officeDocument/2006/relationships/printerSettings" Target="../printerSettings/printerSettings160.bin"/><Relationship Id="rId11" Type="http://schemas.openxmlformats.org/officeDocument/2006/relationships/printerSettings" Target="../printerSettings/printerSettings165.bin"/><Relationship Id="rId5" Type="http://schemas.openxmlformats.org/officeDocument/2006/relationships/printerSettings" Target="../printerSettings/printerSettings159.bin"/><Relationship Id="rId10" Type="http://schemas.openxmlformats.org/officeDocument/2006/relationships/printerSettings" Target="../printerSettings/printerSettings164.bin"/><Relationship Id="rId4" Type="http://schemas.openxmlformats.org/officeDocument/2006/relationships/printerSettings" Target="../printerSettings/printerSettings158.bin"/><Relationship Id="rId9" Type="http://schemas.openxmlformats.org/officeDocument/2006/relationships/printerSettings" Target="../printerSettings/printerSettings163.bin"/></Relationships>
</file>

<file path=xl/worksheets/_rels/sheet27.xml.rels><?xml version="1.0" encoding="UTF-8" standalone="yes"?>
<Relationships xmlns="http://schemas.openxmlformats.org/package/2006/relationships"><Relationship Id="rId8" Type="http://schemas.openxmlformats.org/officeDocument/2006/relationships/printerSettings" Target="../printerSettings/printerSettings174.bin"/><Relationship Id="rId13" Type="http://schemas.openxmlformats.org/officeDocument/2006/relationships/drawing" Target="../drawings/drawing27.xml"/><Relationship Id="rId3" Type="http://schemas.openxmlformats.org/officeDocument/2006/relationships/printerSettings" Target="../printerSettings/printerSettings169.bin"/><Relationship Id="rId7" Type="http://schemas.openxmlformats.org/officeDocument/2006/relationships/printerSettings" Target="../printerSettings/printerSettings173.bin"/><Relationship Id="rId12" Type="http://schemas.openxmlformats.org/officeDocument/2006/relationships/printerSettings" Target="../printerSettings/printerSettings178.bin"/><Relationship Id="rId2" Type="http://schemas.openxmlformats.org/officeDocument/2006/relationships/printerSettings" Target="../printerSettings/printerSettings168.bin"/><Relationship Id="rId1" Type="http://schemas.openxmlformats.org/officeDocument/2006/relationships/printerSettings" Target="../printerSettings/printerSettings167.bin"/><Relationship Id="rId6" Type="http://schemas.openxmlformats.org/officeDocument/2006/relationships/printerSettings" Target="../printerSettings/printerSettings172.bin"/><Relationship Id="rId11" Type="http://schemas.openxmlformats.org/officeDocument/2006/relationships/printerSettings" Target="../printerSettings/printerSettings177.bin"/><Relationship Id="rId5" Type="http://schemas.openxmlformats.org/officeDocument/2006/relationships/printerSettings" Target="../printerSettings/printerSettings171.bin"/><Relationship Id="rId10" Type="http://schemas.openxmlformats.org/officeDocument/2006/relationships/printerSettings" Target="../printerSettings/printerSettings176.bin"/><Relationship Id="rId4" Type="http://schemas.openxmlformats.org/officeDocument/2006/relationships/printerSettings" Target="../printerSettings/printerSettings170.bin"/><Relationship Id="rId9" Type="http://schemas.openxmlformats.org/officeDocument/2006/relationships/printerSettings" Target="../printerSettings/printerSettings175.bin"/></Relationships>
</file>

<file path=xl/worksheets/_rels/sheet28.xml.rels><?xml version="1.0" encoding="UTF-8" standalone="yes"?>
<Relationships xmlns="http://schemas.openxmlformats.org/package/2006/relationships"><Relationship Id="rId8" Type="http://schemas.openxmlformats.org/officeDocument/2006/relationships/printerSettings" Target="../printerSettings/printerSettings186.bin"/><Relationship Id="rId13" Type="http://schemas.openxmlformats.org/officeDocument/2006/relationships/drawing" Target="../drawings/drawing28.xml"/><Relationship Id="rId3" Type="http://schemas.openxmlformats.org/officeDocument/2006/relationships/printerSettings" Target="../printerSettings/printerSettings181.bin"/><Relationship Id="rId7" Type="http://schemas.openxmlformats.org/officeDocument/2006/relationships/printerSettings" Target="../printerSettings/printerSettings185.bin"/><Relationship Id="rId12" Type="http://schemas.openxmlformats.org/officeDocument/2006/relationships/printerSettings" Target="../printerSettings/printerSettings190.bin"/><Relationship Id="rId2" Type="http://schemas.openxmlformats.org/officeDocument/2006/relationships/printerSettings" Target="../printerSettings/printerSettings180.bin"/><Relationship Id="rId1" Type="http://schemas.openxmlformats.org/officeDocument/2006/relationships/printerSettings" Target="../printerSettings/printerSettings179.bin"/><Relationship Id="rId6" Type="http://schemas.openxmlformats.org/officeDocument/2006/relationships/printerSettings" Target="../printerSettings/printerSettings184.bin"/><Relationship Id="rId11" Type="http://schemas.openxmlformats.org/officeDocument/2006/relationships/printerSettings" Target="../printerSettings/printerSettings189.bin"/><Relationship Id="rId5" Type="http://schemas.openxmlformats.org/officeDocument/2006/relationships/printerSettings" Target="../printerSettings/printerSettings183.bin"/><Relationship Id="rId10" Type="http://schemas.openxmlformats.org/officeDocument/2006/relationships/printerSettings" Target="../printerSettings/printerSettings188.bin"/><Relationship Id="rId4" Type="http://schemas.openxmlformats.org/officeDocument/2006/relationships/printerSettings" Target="../printerSettings/printerSettings182.bin"/><Relationship Id="rId9" Type="http://schemas.openxmlformats.org/officeDocument/2006/relationships/printerSettings" Target="../printerSettings/printerSettings187.bin"/></Relationships>
</file>

<file path=xl/worksheets/_rels/sheet29.xml.rels><?xml version="1.0" encoding="UTF-8" standalone="yes"?>
<Relationships xmlns="http://schemas.openxmlformats.org/package/2006/relationships"><Relationship Id="rId8" Type="http://schemas.openxmlformats.org/officeDocument/2006/relationships/printerSettings" Target="../printerSettings/printerSettings198.bin"/><Relationship Id="rId13" Type="http://schemas.openxmlformats.org/officeDocument/2006/relationships/drawing" Target="../drawings/drawing29.xml"/><Relationship Id="rId3" Type="http://schemas.openxmlformats.org/officeDocument/2006/relationships/printerSettings" Target="../printerSettings/printerSettings193.bin"/><Relationship Id="rId7" Type="http://schemas.openxmlformats.org/officeDocument/2006/relationships/printerSettings" Target="../printerSettings/printerSettings197.bin"/><Relationship Id="rId12" Type="http://schemas.openxmlformats.org/officeDocument/2006/relationships/printerSettings" Target="../printerSettings/printerSettings202.bin"/><Relationship Id="rId2" Type="http://schemas.openxmlformats.org/officeDocument/2006/relationships/printerSettings" Target="../printerSettings/printerSettings192.bin"/><Relationship Id="rId1" Type="http://schemas.openxmlformats.org/officeDocument/2006/relationships/printerSettings" Target="../printerSettings/printerSettings191.bin"/><Relationship Id="rId6" Type="http://schemas.openxmlformats.org/officeDocument/2006/relationships/printerSettings" Target="../printerSettings/printerSettings196.bin"/><Relationship Id="rId11" Type="http://schemas.openxmlformats.org/officeDocument/2006/relationships/printerSettings" Target="../printerSettings/printerSettings201.bin"/><Relationship Id="rId5" Type="http://schemas.openxmlformats.org/officeDocument/2006/relationships/printerSettings" Target="../printerSettings/printerSettings195.bin"/><Relationship Id="rId10" Type="http://schemas.openxmlformats.org/officeDocument/2006/relationships/printerSettings" Target="../printerSettings/printerSettings200.bin"/><Relationship Id="rId4" Type="http://schemas.openxmlformats.org/officeDocument/2006/relationships/printerSettings" Target="../printerSettings/printerSettings194.bin"/><Relationship Id="rId9" Type="http://schemas.openxmlformats.org/officeDocument/2006/relationships/printerSettings" Target="../printerSettings/printerSettings199.bin"/></Relationships>
</file>

<file path=xl/worksheets/_rels/sheet30.xml.rels><?xml version="1.0" encoding="UTF-8" standalone="yes"?>
<Relationships xmlns="http://schemas.openxmlformats.org/package/2006/relationships"><Relationship Id="rId8" Type="http://schemas.openxmlformats.org/officeDocument/2006/relationships/printerSettings" Target="../printerSettings/printerSettings210.bin"/><Relationship Id="rId13" Type="http://schemas.openxmlformats.org/officeDocument/2006/relationships/drawing" Target="../drawings/drawing30.xml"/><Relationship Id="rId3" Type="http://schemas.openxmlformats.org/officeDocument/2006/relationships/printerSettings" Target="../printerSettings/printerSettings205.bin"/><Relationship Id="rId7" Type="http://schemas.openxmlformats.org/officeDocument/2006/relationships/printerSettings" Target="../printerSettings/printerSettings209.bin"/><Relationship Id="rId12" Type="http://schemas.openxmlformats.org/officeDocument/2006/relationships/printerSettings" Target="../printerSettings/printerSettings214.bin"/><Relationship Id="rId2" Type="http://schemas.openxmlformats.org/officeDocument/2006/relationships/printerSettings" Target="../printerSettings/printerSettings204.bin"/><Relationship Id="rId1" Type="http://schemas.openxmlformats.org/officeDocument/2006/relationships/printerSettings" Target="../printerSettings/printerSettings203.bin"/><Relationship Id="rId6" Type="http://schemas.openxmlformats.org/officeDocument/2006/relationships/printerSettings" Target="../printerSettings/printerSettings208.bin"/><Relationship Id="rId11" Type="http://schemas.openxmlformats.org/officeDocument/2006/relationships/printerSettings" Target="../printerSettings/printerSettings213.bin"/><Relationship Id="rId5" Type="http://schemas.openxmlformats.org/officeDocument/2006/relationships/printerSettings" Target="../printerSettings/printerSettings207.bin"/><Relationship Id="rId10" Type="http://schemas.openxmlformats.org/officeDocument/2006/relationships/printerSettings" Target="../printerSettings/printerSettings212.bin"/><Relationship Id="rId4" Type="http://schemas.openxmlformats.org/officeDocument/2006/relationships/printerSettings" Target="../printerSettings/printerSettings206.bin"/><Relationship Id="rId9" Type="http://schemas.openxmlformats.org/officeDocument/2006/relationships/printerSettings" Target="../printerSettings/printerSettings211.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8" Type="http://schemas.openxmlformats.org/officeDocument/2006/relationships/printerSettings" Target="../printerSettings/printerSettings222.bin"/><Relationship Id="rId3" Type="http://schemas.openxmlformats.org/officeDocument/2006/relationships/printerSettings" Target="../printerSettings/printerSettings217.bin"/><Relationship Id="rId7" Type="http://schemas.openxmlformats.org/officeDocument/2006/relationships/printerSettings" Target="../printerSettings/printerSettings221.bin"/><Relationship Id="rId2" Type="http://schemas.openxmlformats.org/officeDocument/2006/relationships/printerSettings" Target="../printerSettings/printerSettings216.bin"/><Relationship Id="rId1" Type="http://schemas.openxmlformats.org/officeDocument/2006/relationships/printerSettings" Target="../printerSettings/printerSettings215.bin"/><Relationship Id="rId6" Type="http://schemas.openxmlformats.org/officeDocument/2006/relationships/printerSettings" Target="../printerSettings/printerSettings220.bin"/><Relationship Id="rId5" Type="http://schemas.openxmlformats.org/officeDocument/2006/relationships/printerSettings" Target="../printerSettings/printerSettings219.bin"/><Relationship Id="rId10" Type="http://schemas.openxmlformats.org/officeDocument/2006/relationships/drawing" Target="../drawings/drawing35.xml"/><Relationship Id="rId4" Type="http://schemas.openxmlformats.org/officeDocument/2006/relationships/printerSettings" Target="../printerSettings/printerSettings218.bin"/><Relationship Id="rId9" Type="http://schemas.openxmlformats.org/officeDocument/2006/relationships/printerSettings" Target="../printerSettings/printerSettings223.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24.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225.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226.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227.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228.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229.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237.bin"/><Relationship Id="rId3" Type="http://schemas.openxmlformats.org/officeDocument/2006/relationships/printerSettings" Target="../printerSettings/printerSettings232.bin"/><Relationship Id="rId7" Type="http://schemas.openxmlformats.org/officeDocument/2006/relationships/printerSettings" Target="../printerSettings/printerSettings236.bin"/><Relationship Id="rId2" Type="http://schemas.openxmlformats.org/officeDocument/2006/relationships/printerSettings" Target="../printerSettings/printerSettings231.bin"/><Relationship Id="rId1" Type="http://schemas.openxmlformats.org/officeDocument/2006/relationships/printerSettings" Target="../printerSettings/printerSettings230.bin"/><Relationship Id="rId6" Type="http://schemas.openxmlformats.org/officeDocument/2006/relationships/printerSettings" Target="../printerSettings/printerSettings235.bin"/><Relationship Id="rId5" Type="http://schemas.openxmlformats.org/officeDocument/2006/relationships/printerSettings" Target="../printerSettings/printerSettings234.bin"/><Relationship Id="rId10" Type="http://schemas.openxmlformats.org/officeDocument/2006/relationships/drawing" Target="../drawings/drawing46.xml"/><Relationship Id="rId4" Type="http://schemas.openxmlformats.org/officeDocument/2006/relationships/printerSettings" Target="../printerSettings/printerSettings233.bin"/><Relationship Id="rId9" Type="http://schemas.openxmlformats.org/officeDocument/2006/relationships/printerSettings" Target="../printerSettings/printerSettings23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23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40.bin"/></Relationships>
</file>

<file path=xl/worksheets/_rels/sheet50.xml.rels><?xml version="1.0" encoding="UTF-8" standalone="yes"?>
<Relationships xmlns="http://schemas.openxmlformats.org/package/2006/relationships"><Relationship Id="rId8" Type="http://schemas.openxmlformats.org/officeDocument/2006/relationships/printerSettings" Target="../printerSettings/printerSettings248.bin"/><Relationship Id="rId13" Type="http://schemas.openxmlformats.org/officeDocument/2006/relationships/drawing" Target="../drawings/drawing49.xml"/><Relationship Id="rId3" Type="http://schemas.openxmlformats.org/officeDocument/2006/relationships/printerSettings" Target="../printerSettings/printerSettings243.bin"/><Relationship Id="rId7" Type="http://schemas.openxmlformats.org/officeDocument/2006/relationships/printerSettings" Target="../printerSettings/printerSettings247.bin"/><Relationship Id="rId12" Type="http://schemas.openxmlformats.org/officeDocument/2006/relationships/printerSettings" Target="../printerSettings/printerSettings252.bin"/><Relationship Id="rId2" Type="http://schemas.openxmlformats.org/officeDocument/2006/relationships/printerSettings" Target="../printerSettings/printerSettings242.bin"/><Relationship Id="rId1" Type="http://schemas.openxmlformats.org/officeDocument/2006/relationships/printerSettings" Target="../printerSettings/printerSettings241.bin"/><Relationship Id="rId6" Type="http://schemas.openxmlformats.org/officeDocument/2006/relationships/printerSettings" Target="../printerSettings/printerSettings246.bin"/><Relationship Id="rId11" Type="http://schemas.openxmlformats.org/officeDocument/2006/relationships/printerSettings" Target="../printerSettings/printerSettings251.bin"/><Relationship Id="rId5" Type="http://schemas.openxmlformats.org/officeDocument/2006/relationships/printerSettings" Target="../printerSettings/printerSettings245.bin"/><Relationship Id="rId10" Type="http://schemas.openxmlformats.org/officeDocument/2006/relationships/printerSettings" Target="../printerSettings/printerSettings250.bin"/><Relationship Id="rId4" Type="http://schemas.openxmlformats.org/officeDocument/2006/relationships/printerSettings" Target="../printerSettings/printerSettings244.bin"/><Relationship Id="rId9" Type="http://schemas.openxmlformats.org/officeDocument/2006/relationships/printerSettings" Target="../printerSettings/printerSettings2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53.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254.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255.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256.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8" Type="http://schemas.openxmlformats.org/officeDocument/2006/relationships/printerSettings" Target="../printerSettings/printerSettings264.bin"/><Relationship Id="rId13" Type="http://schemas.openxmlformats.org/officeDocument/2006/relationships/drawing" Target="../drawings/drawing55.xml"/><Relationship Id="rId3" Type="http://schemas.openxmlformats.org/officeDocument/2006/relationships/printerSettings" Target="../printerSettings/printerSettings259.bin"/><Relationship Id="rId7" Type="http://schemas.openxmlformats.org/officeDocument/2006/relationships/printerSettings" Target="../printerSettings/printerSettings263.bin"/><Relationship Id="rId12" Type="http://schemas.openxmlformats.org/officeDocument/2006/relationships/printerSettings" Target="../printerSettings/printerSettings268.bin"/><Relationship Id="rId2" Type="http://schemas.openxmlformats.org/officeDocument/2006/relationships/printerSettings" Target="../printerSettings/printerSettings258.bin"/><Relationship Id="rId1" Type="http://schemas.openxmlformats.org/officeDocument/2006/relationships/printerSettings" Target="../printerSettings/printerSettings257.bin"/><Relationship Id="rId6" Type="http://schemas.openxmlformats.org/officeDocument/2006/relationships/printerSettings" Target="../printerSettings/printerSettings262.bin"/><Relationship Id="rId11" Type="http://schemas.openxmlformats.org/officeDocument/2006/relationships/printerSettings" Target="../printerSettings/printerSettings267.bin"/><Relationship Id="rId5" Type="http://schemas.openxmlformats.org/officeDocument/2006/relationships/printerSettings" Target="../printerSettings/printerSettings261.bin"/><Relationship Id="rId10" Type="http://schemas.openxmlformats.org/officeDocument/2006/relationships/printerSettings" Target="../printerSettings/printerSettings266.bin"/><Relationship Id="rId4" Type="http://schemas.openxmlformats.org/officeDocument/2006/relationships/printerSettings" Target="../printerSettings/printerSettings260.bin"/><Relationship Id="rId9" Type="http://schemas.openxmlformats.org/officeDocument/2006/relationships/printerSettings" Target="../printerSettings/printerSettings265.bin"/></Relationships>
</file>

<file path=xl/worksheets/_rels/sheet57.xml.rels><?xml version="1.0" encoding="UTF-8" standalone="yes"?>
<Relationships xmlns="http://schemas.openxmlformats.org/package/2006/relationships"><Relationship Id="rId8" Type="http://schemas.openxmlformats.org/officeDocument/2006/relationships/printerSettings" Target="../printerSettings/printerSettings276.bin"/><Relationship Id="rId13" Type="http://schemas.openxmlformats.org/officeDocument/2006/relationships/drawing" Target="../drawings/drawing56.xml"/><Relationship Id="rId3" Type="http://schemas.openxmlformats.org/officeDocument/2006/relationships/printerSettings" Target="../printerSettings/printerSettings271.bin"/><Relationship Id="rId7" Type="http://schemas.openxmlformats.org/officeDocument/2006/relationships/printerSettings" Target="../printerSettings/printerSettings275.bin"/><Relationship Id="rId12" Type="http://schemas.openxmlformats.org/officeDocument/2006/relationships/printerSettings" Target="../printerSettings/printerSettings280.bin"/><Relationship Id="rId2" Type="http://schemas.openxmlformats.org/officeDocument/2006/relationships/printerSettings" Target="../printerSettings/printerSettings270.bin"/><Relationship Id="rId1" Type="http://schemas.openxmlformats.org/officeDocument/2006/relationships/printerSettings" Target="../printerSettings/printerSettings269.bin"/><Relationship Id="rId6" Type="http://schemas.openxmlformats.org/officeDocument/2006/relationships/printerSettings" Target="../printerSettings/printerSettings274.bin"/><Relationship Id="rId11" Type="http://schemas.openxmlformats.org/officeDocument/2006/relationships/printerSettings" Target="../printerSettings/printerSettings279.bin"/><Relationship Id="rId5" Type="http://schemas.openxmlformats.org/officeDocument/2006/relationships/printerSettings" Target="../printerSettings/printerSettings273.bin"/><Relationship Id="rId10" Type="http://schemas.openxmlformats.org/officeDocument/2006/relationships/printerSettings" Target="../printerSettings/printerSettings278.bin"/><Relationship Id="rId4" Type="http://schemas.openxmlformats.org/officeDocument/2006/relationships/printerSettings" Target="../printerSettings/printerSettings272.bin"/><Relationship Id="rId9" Type="http://schemas.openxmlformats.org/officeDocument/2006/relationships/printerSettings" Target="../printerSettings/printerSettings277.bin"/></Relationships>
</file>

<file path=xl/worksheets/_rels/sheet58.xml.rels><?xml version="1.0" encoding="UTF-8" standalone="yes"?>
<Relationships xmlns="http://schemas.openxmlformats.org/package/2006/relationships"><Relationship Id="rId8" Type="http://schemas.openxmlformats.org/officeDocument/2006/relationships/printerSettings" Target="../printerSettings/printerSettings288.bin"/><Relationship Id="rId13" Type="http://schemas.openxmlformats.org/officeDocument/2006/relationships/drawing" Target="../drawings/drawing57.xml"/><Relationship Id="rId3" Type="http://schemas.openxmlformats.org/officeDocument/2006/relationships/printerSettings" Target="../printerSettings/printerSettings283.bin"/><Relationship Id="rId7" Type="http://schemas.openxmlformats.org/officeDocument/2006/relationships/printerSettings" Target="../printerSettings/printerSettings287.bin"/><Relationship Id="rId12" Type="http://schemas.openxmlformats.org/officeDocument/2006/relationships/printerSettings" Target="../printerSettings/printerSettings292.bin"/><Relationship Id="rId2" Type="http://schemas.openxmlformats.org/officeDocument/2006/relationships/printerSettings" Target="../printerSettings/printerSettings282.bin"/><Relationship Id="rId1" Type="http://schemas.openxmlformats.org/officeDocument/2006/relationships/printerSettings" Target="../printerSettings/printerSettings281.bin"/><Relationship Id="rId6" Type="http://schemas.openxmlformats.org/officeDocument/2006/relationships/printerSettings" Target="../printerSettings/printerSettings286.bin"/><Relationship Id="rId11" Type="http://schemas.openxmlformats.org/officeDocument/2006/relationships/printerSettings" Target="../printerSettings/printerSettings291.bin"/><Relationship Id="rId5" Type="http://schemas.openxmlformats.org/officeDocument/2006/relationships/printerSettings" Target="../printerSettings/printerSettings285.bin"/><Relationship Id="rId10" Type="http://schemas.openxmlformats.org/officeDocument/2006/relationships/printerSettings" Target="../printerSettings/printerSettings290.bin"/><Relationship Id="rId4" Type="http://schemas.openxmlformats.org/officeDocument/2006/relationships/printerSettings" Target="../printerSettings/printerSettings284.bin"/><Relationship Id="rId9" Type="http://schemas.openxmlformats.org/officeDocument/2006/relationships/printerSettings" Target="../printerSettings/printerSettings289.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293.bin"/></Relationships>
</file>

<file path=xl/worksheets/_rels/sheet60.xml.rels><?xml version="1.0" encoding="UTF-8" standalone="yes"?>
<Relationships xmlns="http://schemas.openxmlformats.org/package/2006/relationships"><Relationship Id="rId8" Type="http://schemas.openxmlformats.org/officeDocument/2006/relationships/printerSettings" Target="../printerSettings/printerSettings301.bin"/><Relationship Id="rId13" Type="http://schemas.openxmlformats.org/officeDocument/2006/relationships/drawing" Target="../drawings/drawing59.xml"/><Relationship Id="rId3" Type="http://schemas.openxmlformats.org/officeDocument/2006/relationships/printerSettings" Target="../printerSettings/printerSettings296.bin"/><Relationship Id="rId7" Type="http://schemas.openxmlformats.org/officeDocument/2006/relationships/printerSettings" Target="../printerSettings/printerSettings300.bin"/><Relationship Id="rId12" Type="http://schemas.openxmlformats.org/officeDocument/2006/relationships/printerSettings" Target="../printerSettings/printerSettings305.bin"/><Relationship Id="rId2" Type="http://schemas.openxmlformats.org/officeDocument/2006/relationships/printerSettings" Target="../printerSettings/printerSettings295.bin"/><Relationship Id="rId1" Type="http://schemas.openxmlformats.org/officeDocument/2006/relationships/printerSettings" Target="../printerSettings/printerSettings294.bin"/><Relationship Id="rId6" Type="http://schemas.openxmlformats.org/officeDocument/2006/relationships/printerSettings" Target="../printerSettings/printerSettings299.bin"/><Relationship Id="rId11" Type="http://schemas.openxmlformats.org/officeDocument/2006/relationships/printerSettings" Target="../printerSettings/printerSettings304.bin"/><Relationship Id="rId5" Type="http://schemas.openxmlformats.org/officeDocument/2006/relationships/printerSettings" Target="../printerSettings/printerSettings298.bin"/><Relationship Id="rId10" Type="http://schemas.openxmlformats.org/officeDocument/2006/relationships/printerSettings" Target="../printerSettings/printerSettings303.bin"/><Relationship Id="rId4" Type="http://schemas.openxmlformats.org/officeDocument/2006/relationships/printerSettings" Target="../printerSettings/printerSettings297.bin"/><Relationship Id="rId9" Type="http://schemas.openxmlformats.org/officeDocument/2006/relationships/printerSettings" Target="../printerSettings/printerSettings302.bin"/></Relationships>
</file>

<file path=xl/worksheets/_rels/sheet61.xml.rels><?xml version="1.0" encoding="UTF-8" standalone="yes"?>
<Relationships xmlns="http://schemas.openxmlformats.org/package/2006/relationships"><Relationship Id="rId8" Type="http://schemas.openxmlformats.org/officeDocument/2006/relationships/printerSettings" Target="../printerSettings/printerSettings313.bin"/><Relationship Id="rId13" Type="http://schemas.openxmlformats.org/officeDocument/2006/relationships/drawing" Target="../drawings/drawing60.xml"/><Relationship Id="rId3" Type="http://schemas.openxmlformats.org/officeDocument/2006/relationships/printerSettings" Target="../printerSettings/printerSettings308.bin"/><Relationship Id="rId7" Type="http://schemas.openxmlformats.org/officeDocument/2006/relationships/printerSettings" Target="../printerSettings/printerSettings312.bin"/><Relationship Id="rId12" Type="http://schemas.openxmlformats.org/officeDocument/2006/relationships/printerSettings" Target="../printerSettings/printerSettings317.bin"/><Relationship Id="rId2" Type="http://schemas.openxmlformats.org/officeDocument/2006/relationships/printerSettings" Target="../printerSettings/printerSettings307.bin"/><Relationship Id="rId1" Type="http://schemas.openxmlformats.org/officeDocument/2006/relationships/printerSettings" Target="../printerSettings/printerSettings306.bin"/><Relationship Id="rId6" Type="http://schemas.openxmlformats.org/officeDocument/2006/relationships/printerSettings" Target="../printerSettings/printerSettings311.bin"/><Relationship Id="rId11" Type="http://schemas.openxmlformats.org/officeDocument/2006/relationships/printerSettings" Target="../printerSettings/printerSettings316.bin"/><Relationship Id="rId5" Type="http://schemas.openxmlformats.org/officeDocument/2006/relationships/printerSettings" Target="../printerSettings/printerSettings310.bin"/><Relationship Id="rId10" Type="http://schemas.openxmlformats.org/officeDocument/2006/relationships/printerSettings" Target="../printerSettings/printerSettings315.bin"/><Relationship Id="rId4" Type="http://schemas.openxmlformats.org/officeDocument/2006/relationships/printerSettings" Target="../printerSettings/printerSettings309.bin"/><Relationship Id="rId9" Type="http://schemas.openxmlformats.org/officeDocument/2006/relationships/printerSettings" Target="../printerSettings/printerSettings314.bin"/></Relationships>
</file>

<file path=xl/worksheets/_rels/sheet62.xml.rels><?xml version="1.0" encoding="UTF-8" standalone="yes"?>
<Relationships xmlns="http://schemas.openxmlformats.org/package/2006/relationships"><Relationship Id="rId8" Type="http://schemas.openxmlformats.org/officeDocument/2006/relationships/printerSettings" Target="../printerSettings/printerSettings325.bin"/><Relationship Id="rId13" Type="http://schemas.openxmlformats.org/officeDocument/2006/relationships/drawing" Target="../drawings/drawing61.xml"/><Relationship Id="rId3" Type="http://schemas.openxmlformats.org/officeDocument/2006/relationships/printerSettings" Target="../printerSettings/printerSettings320.bin"/><Relationship Id="rId7" Type="http://schemas.openxmlformats.org/officeDocument/2006/relationships/printerSettings" Target="../printerSettings/printerSettings324.bin"/><Relationship Id="rId12" Type="http://schemas.openxmlformats.org/officeDocument/2006/relationships/printerSettings" Target="../printerSettings/printerSettings329.bin"/><Relationship Id="rId2" Type="http://schemas.openxmlformats.org/officeDocument/2006/relationships/printerSettings" Target="../printerSettings/printerSettings319.bin"/><Relationship Id="rId1" Type="http://schemas.openxmlformats.org/officeDocument/2006/relationships/printerSettings" Target="../printerSettings/printerSettings318.bin"/><Relationship Id="rId6" Type="http://schemas.openxmlformats.org/officeDocument/2006/relationships/printerSettings" Target="../printerSettings/printerSettings323.bin"/><Relationship Id="rId11" Type="http://schemas.openxmlformats.org/officeDocument/2006/relationships/printerSettings" Target="../printerSettings/printerSettings328.bin"/><Relationship Id="rId5" Type="http://schemas.openxmlformats.org/officeDocument/2006/relationships/printerSettings" Target="../printerSettings/printerSettings322.bin"/><Relationship Id="rId10" Type="http://schemas.openxmlformats.org/officeDocument/2006/relationships/printerSettings" Target="../printerSettings/printerSettings327.bin"/><Relationship Id="rId4" Type="http://schemas.openxmlformats.org/officeDocument/2006/relationships/printerSettings" Target="../printerSettings/printerSettings321.bin"/><Relationship Id="rId9" Type="http://schemas.openxmlformats.org/officeDocument/2006/relationships/printerSettings" Target="../printerSettings/printerSettings326.bin"/></Relationships>
</file>

<file path=xl/worksheets/_rels/sheet63.xml.rels><?xml version="1.0" encoding="UTF-8" standalone="yes"?>
<Relationships xmlns="http://schemas.openxmlformats.org/package/2006/relationships"><Relationship Id="rId8" Type="http://schemas.openxmlformats.org/officeDocument/2006/relationships/printerSettings" Target="../printerSettings/printerSettings337.bin"/><Relationship Id="rId13" Type="http://schemas.openxmlformats.org/officeDocument/2006/relationships/drawing" Target="../drawings/drawing62.xml"/><Relationship Id="rId3" Type="http://schemas.openxmlformats.org/officeDocument/2006/relationships/printerSettings" Target="../printerSettings/printerSettings332.bin"/><Relationship Id="rId7" Type="http://schemas.openxmlformats.org/officeDocument/2006/relationships/printerSettings" Target="../printerSettings/printerSettings336.bin"/><Relationship Id="rId12" Type="http://schemas.openxmlformats.org/officeDocument/2006/relationships/printerSettings" Target="../printerSettings/printerSettings341.bin"/><Relationship Id="rId2" Type="http://schemas.openxmlformats.org/officeDocument/2006/relationships/printerSettings" Target="../printerSettings/printerSettings331.bin"/><Relationship Id="rId1" Type="http://schemas.openxmlformats.org/officeDocument/2006/relationships/printerSettings" Target="../printerSettings/printerSettings330.bin"/><Relationship Id="rId6" Type="http://schemas.openxmlformats.org/officeDocument/2006/relationships/printerSettings" Target="../printerSettings/printerSettings335.bin"/><Relationship Id="rId11" Type="http://schemas.openxmlformats.org/officeDocument/2006/relationships/printerSettings" Target="../printerSettings/printerSettings340.bin"/><Relationship Id="rId5" Type="http://schemas.openxmlformats.org/officeDocument/2006/relationships/printerSettings" Target="../printerSettings/printerSettings334.bin"/><Relationship Id="rId10" Type="http://schemas.openxmlformats.org/officeDocument/2006/relationships/printerSettings" Target="../printerSettings/printerSettings339.bin"/><Relationship Id="rId4" Type="http://schemas.openxmlformats.org/officeDocument/2006/relationships/printerSettings" Target="../printerSettings/printerSettings333.bin"/><Relationship Id="rId9" Type="http://schemas.openxmlformats.org/officeDocument/2006/relationships/printerSettings" Target="../printerSettings/printerSettings338.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342.bin"/></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8" Type="http://schemas.openxmlformats.org/officeDocument/2006/relationships/printerSettings" Target="../printerSettings/printerSettings350.bin"/><Relationship Id="rId13" Type="http://schemas.openxmlformats.org/officeDocument/2006/relationships/drawing" Target="../drawings/drawing66.xml"/><Relationship Id="rId3" Type="http://schemas.openxmlformats.org/officeDocument/2006/relationships/printerSettings" Target="../printerSettings/printerSettings345.bin"/><Relationship Id="rId7" Type="http://schemas.openxmlformats.org/officeDocument/2006/relationships/printerSettings" Target="../printerSettings/printerSettings349.bin"/><Relationship Id="rId12" Type="http://schemas.openxmlformats.org/officeDocument/2006/relationships/printerSettings" Target="../printerSettings/printerSettings354.bin"/><Relationship Id="rId2" Type="http://schemas.openxmlformats.org/officeDocument/2006/relationships/printerSettings" Target="../printerSettings/printerSettings344.bin"/><Relationship Id="rId1" Type="http://schemas.openxmlformats.org/officeDocument/2006/relationships/printerSettings" Target="../printerSettings/printerSettings343.bin"/><Relationship Id="rId6" Type="http://schemas.openxmlformats.org/officeDocument/2006/relationships/printerSettings" Target="../printerSettings/printerSettings348.bin"/><Relationship Id="rId11" Type="http://schemas.openxmlformats.org/officeDocument/2006/relationships/printerSettings" Target="../printerSettings/printerSettings353.bin"/><Relationship Id="rId5" Type="http://schemas.openxmlformats.org/officeDocument/2006/relationships/printerSettings" Target="../printerSettings/printerSettings347.bin"/><Relationship Id="rId10" Type="http://schemas.openxmlformats.org/officeDocument/2006/relationships/printerSettings" Target="../printerSettings/printerSettings352.bin"/><Relationship Id="rId4" Type="http://schemas.openxmlformats.org/officeDocument/2006/relationships/printerSettings" Target="../printerSettings/printerSettings346.bin"/><Relationship Id="rId9" Type="http://schemas.openxmlformats.org/officeDocument/2006/relationships/printerSettings" Target="../printerSettings/printerSettings351.bin"/></Relationships>
</file>

<file path=xl/worksheets/_rels/sheet68.xml.rels><?xml version="1.0" encoding="UTF-8" standalone="yes"?>
<Relationships xmlns="http://schemas.openxmlformats.org/package/2006/relationships"><Relationship Id="rId8" Type="http://schemas.openxmlformats.org/officeDocument/2006/relationships/printerSettings" Target="../printerSettings/printerSettings362.bin"/><Relationship Id="rId3" Type="http://schemas.openxmlformats.org/officeDocument/2006/relationships/printerSettings" Target="../printerSettings/printerSettings357.bin"/><Relationship Id="rId7" Type="http://schemas.openxmlformats.org/officeDocument/2006/relationships/printerSettings" Target="../printerSettings/printerSettings361.bin"/><Relationship Id="rId12" Type="http://schemas.openxmlformats.org/officeDocument/2006/relationships/printerSettings" Target="../printerSettings/printerSettings366.bin"/><Relationship Id="rId2" Type="http://schemas.openxmlformats.org/officeDocument/2006/relationships/printerSettings" Target="../printerSettings/printerSettings356.bin"/><Relationship Id="rId1" Type="http://schemas.openxmlformats.org/officeDocument/2006/relationships/printerSettings" Target="../printerSettings/printerSettings355.bin"/><Relationship Id="rId6" Type="http://schemas.openxmlformats.org/officeDocument/2006/relationships/printerSettings" Target="../printerSettings/printerSettings360.bin"/><Relationship Id="rId11" Type="http://schemas.openxmlformats.org/officeDocument/2006/relationships/printerSettings" Target="../printerSettings/printerSettings365.bin"/><Relationship Id="rId5" Type="http://schemas.openxmlformats.org/officeDocument/2006/relationships/printerSettings" Target="../printerSettings/printerSettings359.bin"/><Relationship Id="rId10" Type="http://schemas.openxmlformats.org/officeDocument/2006/relationships/printerSettings" Target="../printerSettings/printerSettings364.bin"/><Relationship Id="rId4" Type="http://schemas.openxmlformats.org/officeDocument/2006/relationships/printerSettings" Target="../printerSettings/printerSettings358.bin"/><Relationship Id="rId9" Type="http://schemas.openxmlformats.org/officeDocument/2006/relationships/printerSettings" Target="../printerSettings/printerSettings363.bin"/></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367.bin"/></Relationships>
</file>

<file path=xl/worksheets/_rels/sheet74.xml.rels><?xml version="1.0" encoding="UTF-8" standalone="yes"?>
<Relationships xmlns="http://schemas.openxmlformats.org/package/2006/relationships"><Relationship Id="rId8" Type="http://schemas.openxmlformats.org/officeDocument/2006/relationships/printerSettings" Target="../printerSettings/printerSettings375.bin"/><Relationship Id="rId13" Type="http://schemas.openxmlformats.org/officeDocument/2006/relationships/drawing" Target="../drawings/drawing72.xml"/><Relationship Id="rId3" Type="http://schemas.openxmlformats.org/officeDocument/2006/relationships/printerSettings" Target="../printerSettings/printerSettings370.bin"/><Relationship Id="rId7" Type="http://schemas.openxmlformats.org/officeDocument/2006/relationships/printerSettings" Target="../printerSettings/printerSettings374.bin"/><Relationship Id="rId12" Type="http://schemas.openxmlformats.org/officeDocument/2006/relationships/printerSettings" Target="../printerSettings/printerSettings379.bin"/><Relationship Id="rId2" Type="http://schemas.openxmlformats.org/officeDocument/2006/relationships/printerSettings" Target="../printerSettings/printerSettings369.bin"/><Relationship Id="rId1" Type="http://schemas.openxmlformats.org/officeDocument/2006/relationships/printerSettings" Target="../printerSettings/printerSettings368.bin"/><Relationship Id="rId6" Type="http://schemas.openxmlformats.org/officeDocument/2006/relationships/printerSettings" Target="../printerSettings/printerSettings373.bin"/><Relationship Id="rId11" Type="http://schemas.openxmlformats.org/officeDocument/2006/relationships/printerSettings" Target="../printerSettings/printerSettings378.bin"/><Relationship Id="rId5" Type="http://schemas.openxmlformats.org/officeDocument/2006/relationships/printerSettings" Target="../printerSettings/printerSettings372.bin"/><Relationship Id="rId10" Type="http://schemas.openxmlformats.org/officeDocument/2006/relationships/printerSettings" Target="../printerSettings/printerSettings377.bin"/><Relationship Id="rId4" Type="http://schemas.openxmlformats.org/officeDocument/2006/relationships/printerSettings" Target="../printerSettings/printerSettings371.bin"/><Relationship Id="rId9" Type="http://schemas.openxmlformats.org/officeDocument/2006/relationships/printerSettings" Target="../printerSettings/printerSettings376.bin"/></Relationships>
</file>

<file path=xl/worksheets/_rels/sheet75.xml.rels><?xml version="1.0" encoding="UTF-8" standalone="yes"?>
<Relationships xmlns="http://schemas.openxmlformats.org/package/2006/relationships"><Relationship Id="rId8" Type="http://schemas.openxmlformats.org/officeDocument/2006/relationships/printerSettings" Target="../printerSettings/printerSettings387.bin"/><Relationship Id="rId13" Type="http://schemas.openxmlformats.org/officeDocument/2006/relationships/drawing" Target="../drawings/drawing73.xml"/><Relationship Id="rId3" Type="http://schemas.openxmlformats.org/officeDocument/2006/relationships/printerSettings" Target="../printerSettings/printerSettings382.bin"/><Relationship Id="rId7" Type="http://schemas.openxmlformats.org/officeDocument/2006/relationships/printerSettings" Target="../printerSettings/printerSettings386.bin"/><Relationship Id="rId12" Type="http://schemas.openxmlformats.org/officeDocument/2006/relationships/printerSettings" Target="../printerSettings/printerSettings391.bin"/><Relationship Id="rId2" Type="http://schemas.openxmlformats.org/officeDocument/2006/relationships/printerSettings" Target="../printerSettings/printerSettings381.bin"/><Relationship Id="rId1" Type="http://schemas.openxmlformats.org/officeDocument/2006/relationships/printerSettings" Target="../printerSettings/printerSettings380.bin"/><Relationship Id="rId6" Type="http://schemas.openxmlformats.org/officeDocument/2006/relationships/printerSettings" Target="../printerSettings/printerSettings385.bin"/><Relationship Id="rId11" Type="http://schemas.openxmlformats.org/officeDocument/2006/relationships/printerSettings" Target="../printerSettings/printerSettings390.bin"/><Relationship Id="rId5" Type="http://schemas.openxmlformats.org/officeDocument/2006/relationships/printerSettings" Target="../printerSettings/printerSettings384.bin"/><Relationship Id="rId10" Type="http://schemas.openxmlformats.org/officeDocument/2006/relationships/printerSettings" Target="../printerSettings/printerSettings389.bin"/><Relationship Id="rId4" Type="http://schemas.openxmlformats.org/officeDocument/2006/relationships/printerSettings" Target="../printerSettings/printerSettings383.bin"/><Relationship Id="rId9" Type="http://schemas.openxmlformats.org/officeDocument/2006/relationships/printerSettings" Target="../printerSettings/printerSettings388.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392.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393.bin"/></Relationships>
</file>

<file path=xl/worksheets/_rels/sheet78.xml.rels><?xml version="1.0" encoding="UTF-8" standalone="yes"?>
<Relationships xmlns="http://schemas.openxmlformats.org/package/2006/relationships"><Relationship Id="rId8" Type="http://schemas.openxmlformats.org/officeDocument/2006/relationships/printerSettings" Target="../printerSettings/printerSettings401.bin"/><Relationship Id="rId13" Type="http://schemas.openxmlformats.org/officeDocument/2006/relationships/drawing" Target="../drawings/drawing76.xml"/><Relationship Id="rId3" Type="http://schemas.openxmlformats.org/officeDocument/2006/relationships/printerSettings" Target="../printerSettings/printerSettings396.bin"/><Relationship Id="rId7" Type="http://schemas.openxmlformats.org/officeDocument/2006/relationships/printerSettings" Target="../printerSettings/printerSettings400.bin"/><Relationship Id="rId12" Type="http://schemas.openxmlformats.org/officeDocument/2006/relationships/printerSettings" Target="../printerSettings/printerSettings405.bin"/><Relationship Id="rId2" Type="http://schemas.openxmlformats.org/officeDocument/2006/relationships/printerSettings" Target="../printerSettings/printerSettings395.bin"/><Relationship Id="rId1" Type="http://schemas.openxmlformats.org/officeDocument/2006/relationships/printerSettings" Target="../printerSettings/printerSettings394.bin"/><Relationship Id="rId6" Type="http://schemas.openxmlformats.org/officeDocument/2006/relationships/printerSettings" Target="../printerSettings/printerSettings399.bin"/><Relationship Id="rId11" Type="http://schemas.openxmlformats.org/officeDocument/2006/relationships/printerSettings" Target="../printerSettings/printerSettings404.bin"/><Relationship Id="rId5" Type="http://schemas.openxmlformats.org/officeDocument/2006/relationships/printerSettings" Target="../printerSettings/printerSettings398.bin"/><Relationship Id="rId10" Type="http://schemas.openxmlformats.org/officeDocument/2006/relationships/printerSettings" Target="../printerSettings/printerSettings403.bin"/><Relationship Id="rId4" Type="http://schemas.openxmlformats.org/officeDocument/2006/relationships/printerSettings" Target="../printerSettings/printerSettings397.bin"/><Relationship Id="rId9" Type="http://schemas.openxmlformats.org/officeDocument/2006/relationships/printerSettings" Target="../printerSettings/printerSettings402.bin"/></Relationships>
</file>

<file path=xl/worksheets/_rels/sheet79.xml.rels><?xml version="1.0" encoding="UTF-8" standalone="yes"?>
<Relationships xmlns="http://schemas.openxmlformats.org/package/2006/relationships"><Relationship Id="rId8" Type="http://schemas.openxmlformats.org/officeDocument/2006/relationships/printerSettings" Target="../printerSettings/printerSettings413.bin"/><Relationship Id="rId3" Type="http://schemas.openxmlformats.org/officeDocument/2006/relationships/printerSettings" Target="../printerSettings/printerSettings408.bin"/><Relationship Id="rId7" Type="http://schemas.openxmlformats.org/officeDocument/2006/relationships/printerSettings" Target="../printerSettings/printerSettings412.bin"/><Relationship Id="rId2" Type="http://schemas.openxmlformats.org/officeDocument/2006/relationships/printerSettings" Target="../printerSettings/printerSettings407.bin"/><Relationship Id="rId1" Type="http://schemas.openxmlformats.org/officeDocument/2006/relationships/printerSettings" Target="../printerSettings/printerSettings406.bin"/><Relationship Id="rId6" Type="http://schemas.openxmlformats.org/officeDocument/2006/relationships/printerSettings" Target="../printerSettings/printerSettings411.bin"/><Relationship Id="rId5" Type="http://schemas.openxmlformats.org/officeDocument/2006/relationships/printerSettings" Target="../printerSettings/printerSettings410.bin"/><Relationship Id="rId10" Type="http://schemas.openxmlformats.org/officeDocument/2006/relationships/drawing" Target="../drawings/drawing77.xml"/><Relationship Id="rId4" Type="http://schemas.openxmlformats.org/officeDocument/2006/relationships/printerSettings" Target="../printerSettings/printerSettings409.bin"/><Relationship Id="rId9" Type="http://schemas.openxmlformats.org/officeDocument/2006/relationships/printerSettings" Target="../printerSettings/printerSettings414.bin"/></Relationships>
</file>

<file path=xl/worksheets/_rels/sheet80.xml.rels><?xml version="1.0" encoding="UTF-8" standalone="yes"?>
<Relationships xmlns="http://schemas.openxmlformats.org/package/2006/relationships"><Relationship Id="rId8" Type="http://schemas.openxmlformats.org/officeDocument/2006/relationships/printerSettings" Target="../printerSettings/printerSettings422.bin"/><Relationship Id="rId13" Type="http://schemas.openxmlformats.org/officeDocument/2006/relationships/drawing" Target="../drawings/drawing78.xml"/><Relationship Id="rId3" Type="http://schemas.openxmlformats.org/officeDocument/2006/relationships/printerSettings" Target="../printerSettings/printerSettings417.bin"/><Relationship Id="rId7" Type="http://schemas.openxmlformats.org/officeDocument/2006/relationships/printerSettings" Target="../printerSettings/printerSettings421.bin"/><Relationship Id="rId12" Type="http://schemas.openxmlformats.org/officeDocument/2006/relationships/printerSettings" Target="../printerSettings/printerSettings426.bin"/><Relationship Id="rId2" Type="http://schemas.openxmlformats.org/officeDocument/2006/relationships/printerSettings" Target="../printerSettings/printerSettings416.bin"/><Relationship Id="rId1" Type="http://schemas.openxmlformats.org/officeDocument/2006/relationships/printerSettings" Target="../printerSettings/printerSettings415.bin"/><Relationship Id="rId6" Type="http://schemas.openxmlformats.org/officeDocument/2006/relationships/printerSettings" Target="../printerSettings/printerSettings420.bin"/><Relationship Id="rId11" Type="http://schemas.openxmlformats.org/officeDocument/2006/relationships/printerSettings" Target="../printerSettings/printerSettings425.bin"/><Relationship Id="rId5" Type="http://schemas.openxmlformats.org/officeDocument/2006/relationships/printerSettings" Target="../printerSettings/printerSettings419.bin"/><Relationship Id="rId10" Type="http://schemas.openxmlformats.org/officeDocument/2006/relationships/printerSettings" Target="../printerSettings/printerSettings424.bin"/><Relationship Id="rId4" Type="http://schemas.openxmlformats.org/officeDocument/2006/relationships/printerSettings" Target="../printerSettings/printerSettings418.bin"/><Relationship Id="rId9" Type="http://schemas.openxmlformats.org/officeDocument/2006/relationships/printerSettings" Target="../printerSettings/printerSettings423.bin"/></Relationships>
</file>

<file path=xl/worksheets/_rels/sheet81.xml.rels><?xml version="1.0" encoding="UTF-8" standalone="yes"?>
<Relationships xmlns="http://schemas.openxmlformats.org/package/2006/relationships"><Relationship Id="rId8" Type="http://schemas.openxmlformats.org/officeDocument/2006/relationships/printerSettings" Target="../printerSettings/printerSettings434.bin"/><Relationship Id="rId3" Type="http://schemas.openxmlformats.org/officeDocument/2006/relationships/printerSettings" Target="../printerSettings/printerSettings429.bin"/><Relationship Id="rId7" Type="http://schemas.openxmlformats.org/officeDocument/2006/relationships/printerSettings" Target="../printerSettings/printerSettings433.bin"/><Relationship Id="rId2" Type="http://schemas.openxmlformats.org/officeDocument/2006/relationships/printerSettings" Target="../printerSettings/printerSettings428.bin"/><Relationship Id="rId1" Type="http://schemas.openxmlformats.org/officeDocument/2006/relationships/printerSettings" Target="../printerSettings/printerSettings427.bin"/><Relationship Id="rId6" Type="http://schemas.openxmlformats.org/officeDocument/2006/relationships/printerSettings" Target="../printerSettings/printerSettings432.bin"/><Relationship Id="rId5" Type="http://schemas.openxmlformats.org/officeDocument/2006/relationships/printerSettings" Target="../printerSettings/printerSettings431.bin"/><Relationship Id="rId10" Type="http://schemas.openxmlformats.org/officeDocument/2006/relationships/drawing" Target="../drawings/drawing79.xml"/><Relationship Id="rId4" Type="http://schemas.openxmlformats.org/officeDocument/2006/relationships/printerSettings" Target="../printerSettings/printerSettings430.bin"/><Relationship Id="rId9" Type="http://schemas.openxmlformats.org/officeDocument/2006/relationships/printerSettings" Target="../printerSettings/printerSettings435.bin"/></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436.bin"/></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5.xml.rels><?xml version="1.0" encoding="UTF-8" standalone="yes"?>
<Relationships xmlns="http://schemas.openxmlformats.org/package/2006/relationships"><Relationship Id="rId8" Type="http://schemas.openxmlformats.org/officeDocument/2006/relationships/printerSettings" Target="../printerSettings/printerSettings444.bin"/><Relationship Id="rId13" Type="http://schemas.openxmlformats.org/officeDocument/2006/relationships/drawing" Target="../drawings/drawing83.xml"/><Relationship Id="rId3" Type="http://schemas.openxmlformats.org/officeDocument/2006/relationships/printerSettings" Target="../printerSettings/printerSettings439.bin"/><Relationship Id="rId7" Type="http://schemas.openxmlformats.org/officeDocument/2006/relationships/printerSettings" Target="../printerSettings/printerSettings443.bin"/><Relationship Id="rId12" Type="http://schemas.openxmlformats.org/officeDocument/2006/relationships/printerSettings" Target="../printerSettings/printerSettings448.bin"/><Relationship Id="rId2" Type="http://schemas.openxmlformats.org/officeDocument/2006/relationships/printerSettings" Target="../printerSettings/printerSettings438.bin"/><Relationship Id="rId1" Type="http://schemas.openxmlformats.org/officeDocument/2006/relationships/printerSettings" Target="../printerSettings/printerSettings437.bin"/><Relationship Id="rId6" Type="http://schemas.openxmlformats.org/officeDocument/2006/relationships/printerSettings" Target="../printerSettings/printerSettings442.bin"/><Relationship Id="rId11" Type="http://schemas.openxmlformats.org/officeDocument/2006/relationships/printerSettings" Target="../printerSettings/printerSettings447.bin"/><Relationship Id="rId5" Type="http://schemas.openxmlformats.org/officeDocument/2006/relationships/printerSettings" Target="../printerSettings/printerSettings441.bin"/><Relationship Id="rId10" Type="http://schemas.openxmlformats.org/officeDocument/2006/relationships/printerSettings" Target="../printerSettings/printerSettings446.bin"/><Relationship Id="rId4" Type="http://schemas.openxmlformats.org/officeDocument/2006/relationships/printerSettings" Target="../printerSettings/printerSettings440.bin"/><Relationship Id="rId9" Type="http://schemas.openxmlformats.org/officeDocument/2006/relationships/printerSettings" Target="../printerSettings/printerSettings44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449.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450.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451.bin"/></Relationships>
</file>

<file path=xl/worksheets/_rels/sheet89.xml.rels><?xml version="1.0" encoding="UTF-8" standalone="yes"?>
<Relationships xmlns="http://schemas.openxmlformats.org/package/2006/relationships"><Relationship Id="rId8" Type="http://schemas.openxmlformats.org/officeDocument/2006/relationships/printerSettings" Target="../printerSettings/printerSettings459.bin"/><Relationship Id="rId13" Type="http://schemas.openxmlformats.org/officeDocument/2006/relationships/drawing" Target="../drawings/drawing87.xml"/><Relationship Id="rId3" Type="http://schemas.openxmlformats.org/officeDocument/2006/relationships/printerSettings" Target="../printerSettings/printerSettings454.bin"/><Relationship Id="rId7" Type="http://schemas.openxmlformats.org/officeDocument/2006/relationships/printerSettings" Target="../printerSettings/printerSettings458.bin"/><Relationship Id="rId12" Type="http://schemas.openxmlformats.org/officeDocument/2006/relationships/printerSettings" Target="../printerSettings/printerSettings463.bin"/><Relationship Id="rId2" Type="http://schemas.openxmlformats.org/officeDocument/2006/relationships/printerSettings" Target="../printerSettings/printerSettings453.bin"/><Relationship Id="rId1" Type="http://schemas.openxmlformats.org/officeDocument/2006/relationships/printerSettings" Target="../printerSettings/printerSettings452.bin"/><Relationship Id="rId6" Type="http://schemas.openxmlformats.org/officeDocument/2006/relationships/printerSettings" Target="../printerSettings/printerSettings457.bin"/><Relationship Id="rId11" Type="http://schemas.openxmlformats.org/officeDocument/2006/relationships/printerSettings" Target="../printerSettings/printerSettings462.bin"/><Relationship Id="rId5" Type="http://schemas.openxmlformats.org/officeDocument/2006/relationships/printerSettings" Target="../printerSettings/printerSettings456.bin"/><Relationship Id="rId10" Type="http://schemas.openxmlformats.org/officeDocument/2006/relationships/printerSettings" Target="../printerSettings/printerSettings461.bin"/><Relationship Id="rId4" Type="http://schemas.openxmlformats.org/officeDocument/2006/relationships/printerSettings" Target="../printerSettings/printerSettings455.bin"/><Relationship Id="rId9" Type="http://schemas.openxmlformats.org/officeDocument/2006/relationships/printerSettings" Target="../printerSettings/printerSettings460.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464.bin"/></Relationships>
</file>

<file path=xl/worksheets/_rels/sheet91.xml.rels><?xml version="1.0" encoding="UTF-8" standalone="yes"?>
<Relationships xmlns="http://schemas.openxmlformats.org/package/2006/relationships"><Relationship Id="rId8" Type="http://schemas.openxmlformats.org/officeDocument/2006/relationships/printerSettings" Target="../printerSettings/printerSettings472.bin"/><Relationship Id="rId13" Type="http://schemas.openxmlformats.org/officeDocument/2006/relationships/drawing" Target="../drawings/drawing89.xml"/><Relationship Id="rId3" Type="http://schemas.openxmlformats.org/officeDocument/2006/relationships/printerSettings" Target="../printerSettings/printerSettings467.bin"/><Relationship Id="rId7" Type="http://schemas.openxmlformats.org/officeDocument/2006/relationships/printerSettings" Target="../printerSettings/printerSettings471.bin"/><Relationship Id="rId12" Type="http://schemas.openxmlformats.org/officeDocument/2006/relationships/printerSettings" Target="../printerSettings/printerSettings476.bin"/><Relationship Id="rId2" Type="http://schemas.openxmlformats.org/officeDocument/2006/relationships/printerSettings" Target="../printerSettings/printerSettings466.bin"/><Relationship Id="rId1" Type="http://schemas.openxmlformats.org/officeDocument/2006/relationships/printerSettings" Target="../printerSettings/printerSettings465.bin"/><Relationship Id="rId6" Type="http://schemas.openxmlformats.org/officeDocument/2006/relationships/printerSettings" Target="../printerSettings/printerSettings470.bin"/><Relationship Id="rId11" Type="http://schemas.openxmlformats.org/officeDocument/2006/relationships/printerSettings" Target="../printerSettings/printerSettings475.bin"/><Relationship Id="rId5" Type="http://schemas.openxmlformats.org/officeDocument/2006/relationships/printerSettings" Target="../printerSettings/printerSettings469.bin"/><Relationship Id="rId10" Type="http://schemas.openxmlformats.org/officeDocument/2006/relationships/printerSettings" Target="../printerSettings/printerSettings474.bin"/><Relationship Id="rId4" Type="http://schemas.openxmlformats.org/officeDocument/2006/relationships/printerSettings" Target="../printerSettings/printerSettings468.bin"/><Relationship Id="rId9" Type="http://schemas.openxmlformats.org/officeDocument/2006/relationships/printerSettings" Target="../printerSettings/printerSettings473.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477.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478.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479.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480.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481.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482.bin"/></Relationships>
</file>

<file path=xl/worksheets/_rels/sheet98.xml.rels><?xml version="1.0" encoding="UTF-8" standalone="yes"?>
<Relationships xmlns="http://schemas.openxmlformats.org/package/2006/relationships"><Relationship Id="rId8" Type="http://schemas.openxmlformats.org/officeDocument/2006/relationships/printerSettings" Target="../printerSettings/printerSettings490.bin"/><Relationship Id="rId13" Type="http://schemas.openxmlformats.org/officeDocument/2006/relationships/drawing" Target="../drawings/drawing96.xml"/><Relationship Id="rId3" Type="http://schemas.openxmlformats.org/officeDocument/2006/relationships/printerSettings" Target="../printerSettings/printerSettings485.bin"/><Relationship Id="rId7" Type="http://schemas.openxmlformats.org/officeDocument/2006/relationships/printerSettings" Target="../printerSettings/printerSettings489.bin"/><Relationship Id="rId12" Type="http://schemas.openxmlformats.org/officeDocument/2006/relationships/printerSettings" Target="../printerSettings/printerSettings494.bin"/><Relationship Id="rId2" Type="http://schemas.openxmlformats.org/officeDocument/2006/relationships/printerSettings" Target="../printerSettings/printerSettings484.bin"/><Relationship Id="rId1" Type="http://schemas.openxmlformats.org/officeDocument/2006/relationships/printerSettings" Target="../printerSettings/printerSettings483.bin"/><Relationship Id="rId6" Type="http://schemas.openxmlformats.org/officeDocument/2006/relationships/printerSettings" Target="../printerSettings/printerSettings488.bin"/><Relationship Id="rId11" Type="http://schemas.openxmlformats.org/officeDocument/2006/relationships/printerSettings" Target="../printerSettings/printerSettings493.bin"/><Relationship Id="rId5" Type="http://schemas.openxmlformats.org/officeDocument/2006/relationships/printerSettings" Target="../printerSettings/printerSettings487.bin"/><Relationship Id="rId10" Type="http://schemas.openxmlformats.org/officeDocument/2006/relationships/printerSettings" Target="../printerSettings/printerSettings492.bin"/><Relationship Id="rId4" Type="http://schemas.openxmlformats.org/officeDocument/2006/relationships/printerSettings" Target="../printerSettings/printerSettings486.bin"/><Relationship Id="rId9" Type="http://schemas.openxmlformats.org/officeDocument/2006/relationships/printerSettings" Target="../printerSettings/printerSettings491.bin"/></Relationships>
</file>

<file path=xl/worksheets/_rels/sheet99.xml.rels><?xml version="1.0" encoding="UTF-8" standalone="yes"?>
<Relationships xmlns="http://schemas.openxmlformats.org/package/2006/relationships"><Relationship Id="rId8" Type="http://schemas.openxmlformats.org/officeDocument/2006/relationships/printerSettings" Target="../printerSettings/printerSettings502.bin"/><Relationship Id="rId13" Type="http://schemas.openxmlformats.org/officeDocument/2006/relationships/drawing" Target="../drawings/drawing97.xml"/><Relationship Id="rId3" Type="http://schemas.openxmlformats.org/officeDocument/2006/relationships/printerSettings" Target="../printerSettings/printerSettings497.bin"/><Relationship Id="rId7" Type="http://schemas.openxmlformats.org/officeDocument/2006/relationships/printerSettings" Target="../printerSettings/printerSettings501.bin"/><Relationship Id="rId12" Type="http://schemas.openxmlformats.org/officeDocument/2006/relationships/printerSettings" Target="../printerSettings/printerSettings506.bin"/><Relationship Id="rId2" Type="http://schemas.openxmlformats.org/officeDocument/2006/relationships/printerSettings" Target="../printerSettings/printerSettings496.bin"/><Relationship Id="rId1" Type="http://schemas.openxmlformats.org/officeDocument/2006/relationships/printerSettings" Target="../printerSettings/printerSettings495.bin"/><Relationship Id="rId6" Type="http://schemas.openxmlformats.org/officeDocument/2006/relationships/printerSettings" Target="../printerSettings/printerSettings500.bin"/><Relationship Id="rId11" Type="http://schemas.openxmlformats.org/officeDocument/2006/relationships/printerSettings" Target="../printerSettings/printerSettings505.bin"/><Relationship Id="rId5" Type="http://schemas.openxmlformats.org/officeDocument/2006/relationships/printerSettings" Target="../printerSettings/printerSettings499.bin"/><Relationship Id="rId10" Type="http://schemas.openxmlformats.org/officeDocument/2006/relationships/printerSettings" Target="../printerSettings/printerSettings504.bin"/><Relationship Id="rId4" Type="http://schemas.openxmlformats.org/officeDocument/2006/relationships/printerSettings" Target="../printerSettings/printerSettings498.bin"/><Relationship Id="rId9" Type="http://schemas.openxmlformats.org/officeDocument/2006/relationships/printerSettings" Target="../printerSettings/printerSettings503.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507.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508.bin"/></Relationships>
</file>

<file path=xl/worksheets/_rels/sheet102.xml.rels><?xml version="1.0" encoding="UTF-8" standalone="yes"?>
<Relationships xmlns="http://schemas.openxmlformats.org/package/2006/relationships"><Relationship Id="rId8" Type="http://schemas.openxmlformats.org/officeDocument/2006/relationships/printerSettings" Target="../printerSettings/printerSettings516.bin"/><Relationship Id="rId13" Type="http://schemas.openxmlformats.org/officeDocument/2006/relationships/drawing" Target="../drawings/drawing100.xml"/><Relationship Id="rId3" Type="http://schemas.openxmlformats.org/officeDocument/2006/relationships/printerSettings" Target="../printerSettings/printerSettings511.bin"/><Relationship Id="rId7" Type="http://schemas.openxmlformats.org/officeDocument/2006/relationships/printerSettings" Target="../printerSettings/printerSettings515.bin"/><Relationship Id="rId12" Type="http://schemas.openxmlformats.org/officeDocument/2006/relationships/printerSettings" Target="../printerSettings/printerSettings520.bin"/><Relationship Id="rId2" Type="http://schemas.openxmlformats.org/officeDocument/2006/relationships/printerSettings" Target="../printerSettings/printerSettings510.bin"/><Relationship Id="rId1" Type="http://schemas.openxmlformats.org/officeDocument/2006/relationships/printerSettings" Target="../printerSettings/printerSettings509.bin"/><Relationship Id="rId6" Type="http://schemas.openxmlformats.org/officeDocument/2006/relationships/printerSettings" Target="../printerSettings/printerSettings514.bin"/><Relationship Id="rId11" Type="http://schemas.openxmlformats.org/officeDocument/2006/relationships/printerSettings" Target="../printerSettings/printerSettings519.bin"/><Relationship Id="rId5" Type="http://schemas.openxmlformats.org/officeDocument/2006/relationships/printerSettings" Target="../printerSettings/printerSettings513.bin"/><Relationship Id="rId10" Type="http://schemas.openxmlformats.org/officeDocument/2006/relationships/printerSettings" Target="../printerSettings/printerSettings518.bin"/><Relationship Id="rId4" Type="http://schemas.openxmlformats.org/officeDocument/2006/relationships/printerSettings" Target="../printerSettings/printerSettings512.bin"/><Relationship Id="rId9" Type="http://schemas.openxmlformats.org/officeDocument/2006/relationships/printerSettings" Target="../printerSettings/printerSettings517.bin"/></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521.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522.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523.bin"/></Relationships>
</file>

<file path=xl/worksheets/_rels/sheet107.xml.rels><?xml version="1.0" encoding="UTF-8" standalone="yes"?>
<Relationships xmlns="http://schemas.openxmlformats.org/package/2006/relationships"><Relationship Id="rId8" Type="http://schemas.openxmlformats.org/officeDocument/2006/relationships/printerSettings" Target="../printerSettings/printerSettings531.bin"/><Relationship Id="rId13" Type="http://schemas.openxmlformats.org/officeDocument/2006/relationships/drawing" Target="../drawings/drawing105.xml"/><Relationship Id="rId3" Type="http://schemas.openxmlformats.org/officeDocument/2006/relationships/printerSettings" Target="../printerSettings/printerSettings526.bin"/><Relationship Id="rId7" Type="http://schemas.openxmlformats.org/officeDocument/2006/relationships/printerSettings" Target="../printerSettings/printerSettings530.bin"/><Relationship Id="rId12" Type="http://schemas.openxmlformats.org/officeDocument/2006/relationships/printerSettings" Target="../printerSettings/printerSettings535.bin"/><Relationship Id="rId2" Type="http://schemas.openxmlformats.org/officeDocument/2006/relationships/printerSettings" Target="../printerSettings/printerSettings525.bin"/><Relationship Id="rId1" Type="http://schemas.openxmlformats.org/officeDocument/2006/relationships/printerSettings" Target="../printerSettings/printerSettings524.bin"/><Relationship Id="rId6" Type="http://schemas.openxmlformats.org/officeDocument/2006/relationships/printerSettings" Target="../printerSettings/printerSettings529.bin"/><Relationship Id="rId11" Type="http://schemas.openxmlformats.org/officeDocument/2006/relationships/printerSettings" Target="../printerSettings/printerSettings534.bin"/><Relationship Id="rId5" Type="http://schemas.openxmlformats.org/officeDocument/2006/relationships/printerSettings" Target="../printerSettings/printerSettings528.bin"/><Relationship Id="rId10" Type="http://schemas.openxmlformats.org/officeDocument/2006/relationships/printerSettings" Target="../printerSettings/printerSettings533.bin"/><Relationship Id="rId4" Type="http://schemas.openxmlformats.org/officeDocument/2006/relationships/printerSettings" Target="../printerSettings/printerSettings527.bin"/><Relationship Id="rId9" Type="http://schemas.openxmlformats.org/officeDocument/2006/relationships/printerSettings" Target="../printerSettings/printerSettings532.bin"/></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9.xml.rels><?xml version="1.0" encoding="UTF-8" standalone="yes"?>
<Relationships xmlns="http://schemas.openxmlformats.org/package/2006/relationships"><Relationship Id="rId8" Type="http://schemas.openxmlformats.org/officeDocument/2006/relationships/printerSettings" Target="../printerSettings/printerSettings543.bin"/><Relationship Id="rId13" Type="http://schemas.openxmlformats.org/officeDocument/2006/relationships/drawing" Target="../drawings/drawing107.xml"/><Relationship Id="rId3" Type="http://schemas.openxmlformats.org/officeDocument/2006/relationships/printerSettings" Target="../printerSettings/printerSettings538.bin"/><Relationship Id="rId7" Type="http://schemas.openxmlformats.org/officeDocument/2006/relationships/printerSettings" Target="../printerSettings/printerSettings542.bin"/><Relationship Id="rId12" Type="http://schemas.openxmlformats.org/officeDocument/2006/relationships/printerSettings" Target="../printerSettings/printerSettings547.bin"/><Relationship Id="rId2" Type="http://schemas.openxmlformats.org/officeDocument/2006/relationships/printerSettings" Target="../printerSettings/printerSettings537.bin"/><Relationship Id="rId1" Type="http://schemas.openxmlformats.org/officeDocument/2006/relationships/printerSettings" Target="../printerSettings/printerSettings536.bin"/><Relationship Id="rId6" Type="http://schemas.openxmlformats.org/officeDocument/2006/relationships/printerSettings" Target="../printerSettings/printerSettings541.bin"/><Relationship Id="rId11" Type="http://schemas.openxmlformats.org/officeDocument/2006/relationships/printerSettings" Target="../printerSettings/printerSettings546.bin"/><Relationship Id="rId5" Type="http://schemas.openxmlformats.org/officeDocument/2006/relationships/printerSettings" Target="../printerSettings/printerSettings540.bin"/><Relationship Id="rId10" Type="http://schemas.openxmlformats.org/officeDocument/2006/relationships/printerSettings" Target="../printerSettings/printerSettings545.bin"/><Relationship Id="rId4" Type="http://schemas.openxmlformats.org/officeDocument/2006/relationships/printerSettings" Target="../printerSettings/printerSettings539.bin"/><Relationship Id="rId9" Type="http://schemas.openxmlformats.org/officeDocument/2006/relationships/printerSettings" Target="../printerSettings/printerSettings544.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548.bin"/></Relationships>
</file>

<file path=xl/worksheets/_rels/sheet111.xml.rels><?xml version="1.0" encoding="UTF-8" standalone="yes"?>
<Relationships xmlns="http://schemas.openxmlformats.org/package/2006/relationships"><Relationship Id="rId8" Type="http://schemas.openxmlformats.org/officeDocument/2006/relationships/printerSettings" Target="../printerSettings/printerSettings556.bin"/><Relationship Id="rId13" Type="http://schemas.openxmlformats.org/officeDocument/2006/relationships/drawing" Target="../drawings/drawing109.xml"/><Relationship Id="rId3" Type="http://schemas.openxmlformats.org/officeDocument/2006/relationships/printerSettings" Target="../printerSettings/printerSettings551.bin"/><Relationship Id="rId7" Type="http://schemas.openxmlformats.org/officeDocument/2006/relationships/printerSettings" Target="../printerSettings/printerSettings555.bin"/><Relationship Id="rId12" Type="http://schemas.openxmlformats.org/officeDocument/2006/relationships/printerSettings" Target="../printerSettings/printerSettings560.bin"/><Relationship Id="rId2" Type="http://schemas.openxmlformats.org/officeDocument/2006/relationships/printerSettings" Target="../printerSettings/printerSettings550.bin"/><Relationship Id="rId1" Type="http://schemas.openxmlformats.org/officeDocument/2006/relationships/printerSettings" Target="../printerSettings/printerSettings549.bin"/><Relationship Id="rId6" Type="http://schemas.openxmlformats.org/officeDocument/2006/relationships/printerSettings" Target="../printerSettings/printerSettings554.bin"/><Relationship Id="rId11" Type="http://schemas.openxmlformats.org/officeDocument/2006/relationships/printerSettings" Target="../printerSettings/printerSettings559.bin"/><Relationship Id="rId5" Type="http://schemas.openxmlformats.org/officeDocument/2006/relationships/printerSettings" Target="../printerSettings/printerSettings553.bin"/><Relationship Id="rId10" Type="http://schemas.openxmlformats.org/officeDocument/2006/relationships/printerSettings" Target="../printerSettings/printerSettings558.bin"/><Relationship Id="rId4" Type="http://schemas.openxmlformats.org/officeDocument/2006/relationships/printerSettings" Target="../printerSettings/printerSettings552.bin"/><Relationship Id="rId9" Type="http://schemas.openxmlformats.org/officeDocument/2006/relationships/printerSettings" Target="../printerSettings/printerSettings557.bin"/></Relationships>
</file>

<file path=xl/worksheets/_rels/sheet112.xml.rels><?xml version="1.0" encoding="UTF-8" standalone="yes"?>
<Relationships xmlns="http://schemas.openxmlformats.org/package/2006/relationships"><Relationship Id="rId8" Type="http://schemas.openxmlformats.org/officeDocument/2006/relationships/printerSettings" Target="../printerSettings/printerSettings568.bin"/><Relationship Id="rId13" Type="http://schemas.openxmlformats.org/officeDocument/2006/relationships/drawing" Target="../drawings/drawing110.xml"/><Relationship Id="rId3" Type="http://schemas.openxmlformats.org/officeDocument/2006/relationships/printerSettings" Target="../printerSettings/printerSettings563.bin"/><Relationship Id="rId7" Type="http://schemas.openxmlformats.org/officeDocument/2006/relationships/printerSettings" Target="../printerSettings/printerSettings567.bin"/><Relationship Id="rId12" Type="http://schemas.openxmlformats.org/officeDocument/2006/relationships/printerSettings" Target="../printerSettings/printerSettings572.bin"/><Relationship Id="rId2" Type="http://schemas.openxmlformats.org/officeDocument/2006/relationships/printerSettings" Target="../printerSettings/printerSettings562.bin"/><Relationship Id="rId1" Type="http://schemas.openxmlformats.org/officeDocument/2006/relationships/printerSettings" Target="../printerSettings/printerSettings561.bin"/><Relationship Id="rId6" Type="http://schemas.openxmlformats.org/officeDocument/2006/relationships/printerSettings" Target="../printerSettings/printerSettings566.bin"/><Relationship Id="rId11" Type="http://schemas.openxmlformats.org/officeDocument/2006/relationships/printerSettings" Target="../printerSettings/printerSettings571.bin"/><Relationship Id="rId5" Type="http://schemas.openxmlformats.org/officeDocument/2006/relationships/printerSettings" Target="../printerSettings/printerSettings565.bin"/><Relationship Id="rId10" Type="http://schemas.openxmlformats.org/officeDocument/2006/relationships/printerSettings" Target="../printerSettings/printerSettings570.bin"/><Relationship Id="rId4" Type="http://schemas.openxmlformats.org/officeDocument/2006/relationships/printerSettings" Target="../printerSettings/printerSettings564.bin"/><Relationship Id="rId9" Type="http://schemas.openxmlformats.org/officeDocument/2006/relationships/printerSettings" Target="../printerSettings/printerSettings569.bin"/></Relationships>
</file>

<file path=xl/worksheets/_rels/sheet113.xml.rels><?xml version="1.0" encoding="UTF-8" standalone="yes"?>
<Relationships xmlns="http://schemas.openxmlformats.org/package/2006/relationships"><Relationship Id="rId8" Type="http://schemas.openxmlformats.org/officeDocument/2006/relationships/printerSettings" Target="../printerSettings/printerSettings580.bin"/><Relationship Id="rId13" Type="http://schemas.openxmlformats.org/officeDocument/2006/relationships/drawing" Target="../drawings/drawing111.xml"/><Relationship Id="rId3" Type="http://schemas.openxmlformats.org/officeDocument/2006/relationships/printerSettings" Target="../printerSettings/printerSettings575.bin"/><Relationship Id="rId7" Type="http://schemas.openxmlformats.org/officeDocument/2006/relationships/printerSettings" Target="../printerSettings/printerSettings579.bin"/><Relationship Id="rId12" Type="http://schemas.openxmlformats.org/officeDocument/2006/relationships/printerSettings" Target="../printerSettings/printerSettings584.bin"/><Relationship Id="rId2" Type="http://schemas.openxmlformats.org/officeDocument/2006/relationships/printerSettings" Target="../printerSettings/printerSettings574.bin"/><Relationship Id="rId1" Type="http://schemas.openxmlformats.org/officeDocument/2006/relationships/printerSettings" Target="../printerSettings/printerSettings573.bin"/><Relationship Id="rId6" Type="http://schemas.openxmlformats.org/officeDocument/2006/relationships/printerSettings" Target="../printerSettings/printerSettings578.bin"/><Relationship Id="rId11" Type="http://schemas.openxmlformats.org/officeDocument/2006/relationships/printerSettings" Target="../printerSettings/printerSettings583.bin"/><Relationship Id="rId5" Type="http://schemas.openxmlformats.org/officeDocument/2006/relationships/printerSettings" Target="../printerSettings/printerSettings577.bin"/><Relationship Id="rId10" Type="http://schemas.openxmlformats.org/officeDocument/2006/relationships/printerSettings" Target="../printerSettings/printerSettings582.bin"/><Relationship Id="rId4" Type="http://schemas.openxmlformats.org/officeDocument/2006/relationships/printerSettings" Target="../printerSettings/printerSettings576.bin"/><Relationship Id="rId9" Type="http://schemas.openxmlformats.org/officeDocument/2006/relationships/printerSettings" Target="../printerSettings/printerSettings581.bin"/></Relationships>
</file>

<file path=xl/worksheets/_rels/sheet114.xml.rels><?xml version="1.0" encoding="UTF-8" standalone="yes"?>
<Relationships xmlns="http://schemas.openxmlformats.org/package/2006/relationships"><Relationship Id="rId8" Type="http://schemas.openxmlformats.org/officeDocument/2006/relationships/printerSettings" Target="../printerSettings/printerSettings592.bin"/><Relationship Id="rId13" Type="http://schemas.openxmlformats.org/officeDocument/2006/relationships/drawing" Target="../drawings/drawing112.xml"/><Relationship Id="rId3" Type="http://schemas.openxmlformats.org/officeDocument/2006/relationships/printerSettings" Target="../printerSettings/printerSettings587.bin"/><Relationship Id="rId7" Type="http://schemas.openxmlformats.org/officeDocument/2006/relationships/printerSettings" Target="../printerSettings/printerSettings591.bin"/><Relationship Id="rId12" Type="http://schemas.openxmlformats.org/officeDocument/2006/relationships/printerSettings" Target="../printerSettings/printerSettings596.bin"/><Relationship Id="rId2" Type="http://schemas.openxmlformats.org/officeDocument/2006/relationships/printerSettings" Target="../printerSettings/printerSettings586.bin"/><Relationship Id="rId1" Type="http://schemas.openxmlformats.org/officeDocument/2006/relationships/printerSettings" Target="../printerSettings/printerSettings585.bin"/><Relationship Id="rId6" Type="http://schemas.openxmlformats.org/officeDocument/2006/relationships/printerSettings" Target="../printerSettings/printerSettings590.bin"/><Relationship Id="rId11" Type="http://schemas.openxmlformats.org/officeDocument/2006/relationships/printerSettings" Target="../printerSettings/printerSettings595.bin"/><Relationship Id="rId5" Type="http://schemas.openxmlformats.org/officeDocument/2006/relationships/printerSettings" Target="../printerSettings/printerSettings589.bin"/><Relationship Id="rId10" Type="http://schemas.openxmlformats.org/officeDocument/2006/relationships/printerSettings" Target="../printerSettings/printerSettings594.bin"/><Relationship Id="rId4" Type="http://schemas.openxmlformats.org/officeDocument/2006/relationships/printerSettings" Target="../printerSettings/printerSettings588.bin"/><Relationship Id="rId9" Type="http://schemas.openxmlformats.org/officeDocument/2006/relationships/printerSettings" Target="../printerSettings/printerSettings593.bin"/></Relationships>
</file>

<file path=xl/worksheets/_rels/sheet115.xml.rels><?xml version="1.0" encoding="UTF-8" standalone="yes"?>
<Relationships xmlns="http://schemas.openxmlformats.org/package/2006/relationships"><Relationship Id="rId8" Type="http://schemas.openxmlformats.org/officeDocument/2006/relationships/printerSettings" Target="../printerSettings/printerSettings604.bin"/><Relationship Id="rId13" Type="http://schemas.openxmlformats.org/officeDocument/2006/relationships/drawing" Target="../drawings/drawing113.xml"/><Relationship Id="rId3" Type="http://schemas.openxmlformats.org/officeDocument/2006/relationships/printerSettings" Target="../printerSettings/printerSettings599.bin"/><Relationship Id="rId7" Type="http://schemas.openxmlformats.org/officeDocument/2006/relationships/printerSettings" Target="../printerSettings/printerSettings603.bin"/><Relationship Id="rId12" Type="http://schemas.openxmlformats.org/officeDocument/2006/relationships/printerSettings" Target="../printerSettings/printerSettings608.bin"/><Relationship Id="rId2" Type="http://schemas.openxmlformats.org/officeDocument/2006/relationships/printerSettings" Target="../printerSettings/printerSettings598.bin"/><Relationship Id="rId1" Type="http://schemas.openxmlformats.org/officeDocument/2006/relationships/printerSettings" Target="../printerSettings/printerSettings597.bin"/><Relationship Id="rId6" Type="http://schemas.openxmlformats.org/officeDocument/2006/relationships/printerSettings" Target="../printerSettings/printerSettings602.bin"/><Relationship Id="rId11" Type="http://schemas.openxmlformats.org/officeDocument/2006/relationships/printerSettings" Target="../printerSettings/printerSettings607.bin"/><Relationship Id="rId5" Type="http://schemas.openxmlformats.org/officeDocument/2006/relationships/printerSettings" Target="../printerSettings/printerSettings601.bin"/><Relationship Id="rId10" Type="http://schemas.openxmlformats.org/officeDocument/2006/relationships/printerSettings" Target="../printerSettings/printerSettings606.bin"/><Relationship Id="rId4" Type="http://schemas.openxmlformats.org/officeDocument/2006/relationships/printerSettings" Target="../printerSettings/printerSettings600.bin"/><Relationship Id="rId9" Type="http://schemas.openxmlformats.org/officeDocument/2006/relationships/printerSettings" Target="../printerSettings/printerSettings605.bin"/></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609.bin"/></Relationships>
</file>

<file path=xl/worksheets/_rels/sheet118.xml.rels><?xml version="1.0" encoding="UTF-8" standalone="yes"?>
<Relationships xmlns="http://schemas.openxmlformats.org/package/2006/relationships"><Relationship Id="rId8" Type="http://schemas.openxmlformats.org/officeDocument/2006/relationships/printerSettings" Target="../printerSettings/printerSettings617.bin"/><Relationship Id="rId3" Type="http://schemas.openxmlformats.org/officeDocument/2006/relationships/printerSettings" Target="../printerSettings/printerSettings612.bin"/><Relationship Id="rId7" Type="http://schemas.openxmlformats.org/officeDocument/2006/relationships/printerSettings" Target="../printerSettings/printerSettings616.bin"/><Relationship Id="rId2" Type="http://schemas.openxmlformats.org/officeDocument/2006/relationships/printerSettings" Target="../printerSettings/printerSettings611.bin"/><Relationship Id="rId1" Type="http://schemas.openxmlformats.org/officeDocument/2006/relationships/printerSettings" Target="../printerSettings/printerSettings610.bin"/><Relationship Id="rId6" Type="http://schemas.openxmlformats.org/officeDocument/2006/relationships/printerSettings" Target="../printerSettings/printerSettings615.bin"/><Relationship Id="rId5" Type="http://schemas.openxmlformats.org/officeDocument/2006/relationships/printerSettings" Target="../printerSettings/printerSettings614.bin"/><Relationship Id="rId10" Type="http://schemas.openxmlformats.org/officeDocument/2006/relationships/drawing" Target="../drawings/drawing116.xml"/><Relationship Id="rId4" Type="http://schemas.openxmlformats.org/officeDocument/2006/relationships/printerSettings" Target="../printerSettings/printerSettings613.bin"/><Relationship Id="rId9" Type="http://schemas.openxmlformats.org/officeDocument/2006/relationships/printerSettings" Target="../printerSettings/printerSettings618.bin"/></Relationships>
</file>

<file path=xl/worksheets/_rels/sheet119.xml.rels><?xml version="1.0" encoding="UTF-8" standalone="yes"?>
<Relationships xmlns="http://schemas.openxmlformats.org/package/2006/relationships"><Relationship Id="rId8" Type="http://schemas.openxmlformats.org/officeDocument/2006/relationships/printerSettings" Target="../printerSettings/printerSettings626.bin"/><Relationship Id="rId3" Type="http://schemas.openxmlformats.org/officeDocument/2006/relationships/printerSettings" Target="../printerSettings/printerSettings621.bin"/><Relationship Id="rId7" Type="http://schemas.openxmlformats.org/officeDocument/2006/relationships/printerSettings" Target="../printerSettings/printerSettings625.bin"/><Relationship Id="rId2" Type="http://schemas.openxmlformats.org/officeDocument/2006/relationships/printerSettings" Target="../printerSettings/printerSettings620.bin"/><Relationship Id="rId1" Type="http://schemas.openxmlformats.org/officeDocument/2006/relationships/printerSettings" Target="../printerSettings/printerSettings619.bin"/><Relationship Id="rId6" Type="http://schemas.openxmlformats.org/officeDocument/2006/relationships/printerSettings" Target="../printerSettings/printerSettings624.bin"/><Relationship Id="rId5" Type="http://schemas.openxmlformats.org/officeDocument/2006/relationships/printerSettings" Target="../printerSettings/printerSettings623.bin"/><Relationship Id="rId10" Type="http://schemas.openxmlformats.org/officeDocument/2006/relationships/drawing" Target="../drawings/drawing117.xml"/><Relationship Id="rId4" Type="http://schemas.openxmlformats.org/officeDocument/2006/relationships/printerSettings" Target="../printerSettings/printerSettings622.bin"/><Relationship Id="rId9" Type="http://schemas.openxmlformats.org/officeDocument/2006/relationships/printerSettings" Target="../printerSettings/printerSettings627.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628.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629.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630.bin"/></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26.xml.rels><?xml version="1.0" encoding="UTF-8" standalone="yes"?>
<Relationships xmlns="http://schemas.openxmlformats.org/package/2006/relationships"><Relationship Id="rId8" Type="http://schemas.openxmlformats.org/officeDocument/2006/relationships/printerSettings" Target="../printerSettings/printerSettings638.bin"/><Relationship Id="rId13" Type="http://schemas.openxmlformats.org/officeDocument/2006/relationships/drawing" Target="../drawings/drawing124.xml"/><Relationship Id="rId3" Type="http://schemas.openxmlformats.org/officeDocument/2006/relationships/printerSettings" Target="../printerSettings/printerSettings633.bin"/><Relationship Id="rId7" Type="http://schemas.openxmlformats.org/officeDocument/2006/relationships/printerSettings" Target="../printerSettings/printerSettings637.bin"/><Relationship Id="rId12" Type="http://schemas.openxmlformats.org/officeDocument/2006/relationships/printerSettings" Target="../printerSettings/printerSettings642.bin"/><Relationship Id="rId2" Type="http://schemas.openxmlformats.org/officeDocument/2006/relationships/printerSettings" Target="../printerSettings/printerSettings632.bin"/><Relationship Id="rId1" Type="http://schemas.openxmlformats.org/officeDocument/2006/relationships/printerSettings" Target="../printerSettings/printerSettings631.bin"/><Relationship Id="rId6" Type="http://schemas.openxmlformats.org/officeDocument/2006/relationships/printerSettings" Target="../printerSettings/printerSettings636.bin"/><Relationship Id="rId11" Type="http://schemas.openxmlformats.org/officeDocument/2006/relationships/printerSettings" Target="../printerSettings/printerSettings641.bin"/><Relationship Id="rId5" Type="http://schemas.openxmlformats.org/officeDocument/2006/relationships/printerSettings" Target="../printerSettings/printerSettings635.bin"/><Relationship Id="rId10" Type="http://schemas.openxmlformats.org/officeDocument/2006/relationships/printerSettings" Target="../printerSettings/printerSettings640.bin"/><Relationship Id="rId4" Type="http://schemas.openxmlformats.org/officeDocument/2006/relationships/printerSettings" Target="../printerSettings/printerSettings634.bin"/><Relationship Id="rId9" Type="http://schemas.openxmlformats.org/officeDocument/2006/relationships/printerSettings" Target="../printerSettings/printerSettings639.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643.bin"/></Relationships>
</file>

<file path=xl/worksheets/_rels/sheet128.xml.rels><?xml version="1.0" encoding="UTF-8" standalone="yes"?>
<Relationships xmlns="http://schemas.openxmlformats.org/package/2006/relationships"><Relationship Id="rId8" Type="http://schemas.openxmlformats.org/officeDocument/2006/relationships/printerSettings" Target="../printerSettings/printerSettings651.bin"/><Relationship Id="rId13" Type="http://schemas.openxmlformats.org/officeDocument/2006/relationships/drawing" Target="../drawings/drawing126.xml"/><Relationship Id="rId3" Type="http://schemas.openxmlformats.org/officeDocument/2006/relationships/printerSettings" Target="../printerSettings/printerSettings646.bin"/><Relationship Id="rId7" Type="http://schemas.openxmlformats.org/officeDocument/2006/relationships/printerSettings" Target="../printerSettings/printerSettings650.bin"/><Relationship Id="rId12" Type="http://schemas.openxmlformats.org/officeDocument/2006/relationships/printerSettings" Target="../printerSettings/printerSettings655.bin"/><Relationship Id="rId2" Type="http://schemas.openxmlformats.org/officeDocument/2006/relationships/printerSettings" Target="../printerSettings/printerSettings645.bin"/><Relationship Id="rId1" Type="http://schemas.openxmlformats.org/officeDocument/2006/relationships/printerSettings" Target="../printerSettings/printerSettings644.bin"/><Relationship Id="rId6" Type="http://schemas.openxmlformats.org/officeDocument/2006/relationships/printerSettings" Target="../printerSettings/printerSettings649.bin"/><Relationship Id="rId11" Type="http://schemas.openxmlformats.org/officeDocument/2006/relationships/printerSettings" Target="../printerSettings/printerSettings654.bin"/><Relationship Id="rId5" Type="http://schemas.openxmlformats.org/officeDocument/2006/relationships/printerSettings" Target="../printerSettings/printerSettings648.bin"/><Relationship Id="rId10" Type="http://schemas.openxmlformats.org/officeDocument/2006/relationships/printerSettings" Target="../printerSettings/printerSettings653.bin"/><Relationship Id="rId4" Type="http://schemas.openxmlformats.org/officeDocument/2006/relationships/printerSettings" Target="../printerSettings/printerSettings647.bin"/><Relationship Id="rId9" Type="http://schemas.openxmlformats.org/officeDocument/2006/relationships/printerSettings" Target="../printerSettings/printerSettings652.bin"/></Relationships>
</file>

<file path=xl/worksheets/_rels/sheet129.xml.rels><?xml version="1.0" encoding="UTF-8" standalone="yes"?>
<Relationships xmlns="http://schemas.openxmlformats.org/package/2006/relationships"><Relationship Id="rId8" Type="http://schemas.openxmlformats.org/officeDocument/2006/relationships/printerSettings" Target="../printerSettings/printerSettings663.bin"/><Relationship Id="rId13" Type="http://schemas.openxmlformats.org/officeDocument/2006/relationships/drawing" Target="../drawings/drawing127.xml"/><Relationship Id="rId3" Type="http://schemas.openxmlformats.org/officeDocument/2006/relationships/printerSettings" Target="../printerSettings/printerSettings658.bin"/><Relationship Id="rId7" Type="http://schemas.openxmlformats.org/officeDocument/2006/relationships/printerSettings" Target="../printerSettings/printerSettings662.bin"/><Relationship Id="rId12" Type="http://schemas.openxmlformats.org/officeDocument/2006/relationships/printerSettings" Target="../printerSettings/printerSettings667.bin"/><Relationship Id="rId2" Type="http://schemas.openxmlformats.org/officeDocument/2006/relationships/printerSettings" Target="../printerSettings/printerSettings657.bin"/><Relationship Id="rId1" Type="http://schemas.openxmlformats.org/officeDocument/2006/relationships/printerSettings" Target="../printerSettings/printerSettings656.bin"/><Relationship Id="rId6" Type="http://schemas.openxmlformats.org/officeDocument/2006/relationships/printerSettings" Target="../printerSettings/printerSettings661.bin"/><Relationship Id="rId11" Type="http://schemas.openxmlformats.org/officeDocument/2006/relationships/printerSettings" Target="../printerSettings/printerSettings666.bin"/><Relationship Id="rId5" Type="http://schemas.openxmlformats.org/officeDocument/2006/relationships/printerSettings" Target="../printerSettings/printerSettings660.bin"/><Relationship Id="rId10" Type="http://schemas.openxmlformats.org/officeDocument/2006/relationships/printerSettings" Target="../printerSettings/printerSettings665.bin"/><Relationship Id="rId4" Type="http://schemas.openxmlformats.org/officeDocument/2006/relationships/printerSettings" Target="../printerSettings/printerSettings659.bin"/><Relationship Id="rId9" Type="http://schemas.openxmlformats.org/officeDocument/2006/relationships/printerSettings" Target="../printerSettings/printerSettings664.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668.bin"/></Relationships>
</file>

<file path=xl/worksheets/_rels/sheet131.xml.rels><?xml version="1.0" encoding="UTF-8" standalone="yes"?>
<Relationships xmlns="http://schemas.openxmlformats.org/package/2006/relationships"><Relationship Id="rId8" Type="http://schemas.openxmlformats.org/officeDocument/2006/relationships/printerSettings" Target="../printerSettings/printerSettings676.bin"/><Relationship Id="rId13" Type="http://schemas.openxmlformats.org/officeDocument/2006/relationships/drawing" Target="../drawings/drawing129.xml"/><Relationship Id="rId3" Type="http://schemas.openxmlformats.org/officeDocument/2006/relationships/printerSettings" Target="../printerSettings/printerSettings671.bin"/><Relationship Id="rId7" Type="http://schemas.openxmlformats.org/officeDocument/2006/relationships/printerSettings" Target="../printerSettings/printerSettings675.bin"/><Relationship Id="rId12" Type="http://schemas.openxmlformats.org/officeDocument/2006/relationships/printerSettings" Target="../printerSettings/printerSettings680.bin"/><Relationship Id="rId2" Type="http://schemas.openxmlformats.org/officeDocument/2006/relationships/printerSettings" Target="../printerSettings/printerSettings670.bin"/><Relationship Id="rId1" Type="http://schemas.openxmlformats.org/officeDocument/2006/relationships/printerSettings" Target="../printerSettings/printerSettings669.bin"/><Relationship Id="rId6" Type="http://schemas.openxmlformats.org/officeDocument/2006/relationships/printerSettings" Target="../printerSettings/printerSettings674.bin"/><Relationship Id="rId11" Type="http://schemas.openxmlformats.org/officeDocument/2006/relationships/printerSettings" Target="../printerSettings/printerSettings679.bin"/><Relationship Id="rId5" Type="http://schemas.openxmlformats.org/officeDocument/2006/relationships/printerSettings" Target="../printerSettings/printerSettings673.bin"/><Relationship Id="rId10" Type="http://schemas.openxmlformats.org/officeDocument/2006/relationships/printerSettings" Target="../printerSettings/printerSettings678.bin"/><Relationship Id="rId4" Type="http://schemas.openxmlformats.org/officeDocument/2006/relationships/printerSettings" Target="../printerSettings/printerSettings672.bin"/><Relationship Id="rId9" Type="http://schemas.openxmlformats.org/officeDocument/2006/relationships/printerSettings" Target="../printerSettings/printerSettings677.bin"/></Relationships>
</file>

<file path=xl/worksheets/_rels/sheet132.xml.rels><?xml version="1.0" encoding="UTF-8" standalone="yes"?>
<Relationships xmlns="http://schemas.openxmlformats.org/package/2006/relationships"><Relationship Id="rId8" Type="http://schemas.openxmlformats.org/officeDocument/2006/relationships/printerSettings" Target="../printerSettings/printerSettings688.bin"/><Relationship Id="rId3" Type="http://schemas.openxmlformats.org/officeDocument/2006/relationships/printerSettings" Target="../printerSettings/printerSettings683.bin"/><Relationship Id="rId7" Type="http://schemas.openxmlformats.org/officeDocument/2006/relationships/printerSettings" Target="../printerSettings/printerSettings687.bin"/><Relationship Id="rId2" Type="http://schemas.openxmlformats.org/officeDocument/2006/relationships/printerSettings" Target="../printerSettings/printerSettings682.bin"/><Relationship Id="rId1" Type="http://schemas.openxmlformats.org/officeDocument/2006/relationships/printerSettings" Target="../printerSettings/printerSettings681.bin"/><Relationship Id="rId6" Type="http://schemas.openxmlformats.org/officeDocument/2006/relationships/printerSettings" Target="../printerSettings/printerSettings686.bin"/><Relationship Id="rId5" Type="http://schemas.openxmlformats.org/officeDocument/2006/relationships/printerSettings" Target="../printerSettings/printerSettings685.bin"/><Relationship Id="rId10" Type="http://schemas.openxmlformats.org/officeDocument/2006/relationships/drawing" Target="../drawings/drawing130.xml"/><Relationship Id="rId4" Type="http://schemas.openxmlformats.org/officeDocument/2006/relationships/printerSettings" Target="../printerSettings/printerSettings684.bin"/><Relationship Id="rId9" Type="http://schemas.openxmlformats.org/officeDocument/2006/relationships/printerSettings" Target="../printerSettings/printerSettings689.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690.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691.bin"/></Relationships>
</file>

<file path=xl/worksheets/_rels/sheet135.xml.rels><?xml version="1.0" encoding="UTF-8" standalone="yes"?>
<Relationships xmlns="http://schemas.openxmlformats.org/package/2006/relationships"><Relationship Id="rId8" Type="http://schemas.openxmlformats.org/officeDocument/2006/relationships/printerSettings" Target="../printerSettings/printerSettings699.bin"/><Relationship Id="rId3" Type="http://schemas.openxmlformats.org/officeDocument/2006/relationships/printerSettings" Target="../printerSettings/printerSettings694.bin"/><Relationship Id="rId7" Type="http://schemas.openxmlformats.org/officeDocument/2006/relationships/printerSettings" Target="../printerSettings/printerSettings698.bin"/><Relationship Id="rId2" Type="http://schemas.openxmlformats.org/officeDocument/2006/relationships/printerSettings" Target="../printerSettings/printerSettings693.bin"/><Relationship Id="rId1" Type="http://schemas.openxmlformats.org/officeDocument/2006/relationships/printerSettings" Target="../printerSettings/printerSettings692.bin"/><Relationship Id="rId6" Type="http://schemas.openxmlformats.org/officeDocument/2006/relationships/printerSettings" Target="../printerSettings/printerSettings697.bin"/><Relationship Id="rId5" Type="http://schemas.openxmlformats.org/officeDocument/2006/relationships/printerSettings" Target="../printerSettings/printerSettings696.bin"/><Relationship Id="rId10" Type="http://schemas.openxmlformats.org/officeDocument/2006/relationships/drawing" Target="../drawings/drawing133.xml"/><Relationship Id="rId4" Type="http://schemas.openxmlformats.org/officeDocument/2006/relationships/printerSettings" Target="../printerSettings/printerSettings695.bin"/><Relationship Id="rId9" Type="http://schemas.openxmlformats.org/officeDocument/2006/relationships/printerSettings" Target="../printerSettings/printerSettings700.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701.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702.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703.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704.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705.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706.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707.bin"/></Relationships>
</file>

<file path=xl/worksheets/_rels/sheet143.xml.rels><?xml version="1.0" encoding="UTF-8" standalone="yes"?>
<Relationships xmlns="http://schemas.openxmlformats.org/package/2006/relationships"><Relationship Id="rId8" Type="http://schemas.openxmlformats.org/officeDocument/2006/relationships/printerSettings" Target="../printerSettings/printerSettings715.bin"/><Relationship Id="rId13" Type="http://schemas.openxmlformats.org/officeDocument/2006/relationships/drawing" Target="../drawings/drawing141.xml"/><Relationship Id="rId3" Type="http://schemas.openxmlformats.org/officeDocument/2006/relationships/printerSettings" Target="../printerSettings/printerSettings710.bin"/><Relationship Id="rId7" Type="http://schemas.openxmlformats.org/officeDocument/2006/relationships/printerSettings" Target="../printerSettings/printerSettings714.bin"/><Relationship Id="rId12" Type="http://schemas.openxmlformats.org/officeDocument/2006/relationships/printerSettings" Target="../printerSettings/printerSettings719.bin"/><Relationship Id="rId2" Type="http://schemas.openxmlformats.org/officeDocument/2006/relationships/printerSettings" Target="../printerSettings/printerSettings709.bin"/><Relationship Id="rId1" Type="http://schemas.openxmlformats.org/officeDocument/2006/relationships/printerSettings" Target="../printerSettings/printerSettings708.bin"/><Relationship Id="rId6" Type="http://schemas.openxmlformats.org/officeDocument/2006/relationships/printerSettings" Target="../printerSettings/printerSettings713.bin"/><Relationship Id="rId11" Type="http://schemas.openxmlformats.org/officeDocument/2006/relationships/printerSettings" Target="../printerSettings/printerSettings718.bin"/><Relationship Id="rId5" Type="http://schemas.openxmlformats.org/officeDocument/2006/relationships/printerSettings" Target="../printerSettings/printerSettings712.bin"/><Relationship Id="rId10" Type="http://schemas.openxmlformats.org/officeDocument/2006/relationships/printerSettings" Target="../printerSettings/printerSettings717.bin"/><Relationship Id="rId4" Type="http://schemas.openxmlformats.org/officeDocument/2006/relationships/printerSettings" Target="../printerSettings/printerSettings711.bin"/><Relationship Id="rId9" Type="http://schemas.openxmlformats.org/officeDocument/2006/relationships/printerSettings" Target="../printerSettings/printerSettings716.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720.bin"/></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43.xml"/></Relationships>
</file>

<file path=xl/worksheets/_rels/sheet146.xml.rels><?xml version="1.0" encoding="UTF-8" standalone="yes"?>
<Relationships xmlns="http://schemas.openxmlformats.org/package/2006/relationships"><Relationship Id="rId8" Type="http://schemas.openxmlformats.org/officeDocument/2006/relationships/printerSettings" Target="../printerSettings/printerSettings728.bin"/><Relationship Id="rId13" Type="http://schemas.openxmlformats.org/officeDocument/2006/relationships/drawing" Target="../drawings/drawing144.xml"/><Relationship Id="rId3" Type="http://schemas.openxmlformats.org/officeDocument/2006/relationships/printerSettings" Target="../printerSettings/printerSettings723.bin"/><Relationship Id="rId7" Type="http://schemas.openxmlformats.org/officeDocument/2006/relationships/printerSettings" Target="../printerSettings/printerSettings727.bin"/><Relationship Id="rId12" Type="http://schemas.openxmlformats.org/officeDocument/2006/relationships/printerSettings" Target="../printerSettings/printerSettings732.bin"/><Relationship Id="rId2" Type="http://schemas.openxmlformats.org/officeDocument/2006/relationships/printerSettings" Target="../printerSettings/printerSettings722.bin"/><Relationship Id="rId1" Type="http://schemas.openxmlformats.org/officeDocument/2006/relationships/printerSettings" Target="../printerSettings/printerSettings721.bin"/><Relationship Id="rId6" Type="http://schemas.openxmlformats.org/officeDocument/2006/relationships/printerSettings" Target="../printerSettings/printerSettings726.bin"/><Relationship Id="rId11" Type="http://schemas.openxmlformats.org/officeDocument/2006/relationships/printerSettings" Target="../printerSettings/printerSettings731.bin"/><Relationship Id="rId5" Type="http://schemas.openxmlformats.org/officeDocument/2006/relationships/printerSettings" Target="../printerSettings/printerSettings725.bin"/><Relationship Id="rId10" Type="http://schemas.openxmlformats.org/officeDocument/2006/relationships/printerSettings" Target="../printerSettings/printerSettings730.bin"/><Relationship Id="rId4" Type="http://schemas.openxmlformats.org/officeDocument/2006/relationships/printerSettings" Target="../printerSettings/printerSettings724.bin"/><Relationship Id="rId9" Type="http://schemas.openxmlformats.org/officeDocument/2006/relationships/printerSettings" Target="../printerSettings/printerSettings729.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733.bin"/></Relationships>
</file>

<file path=xl/worksheets/_rels/sheet148.xml.rels><?xml version="1.0" encoding="UTF-8" standalone="yes"?>
<Relationships xmlns="http://schemas.openxmlformats.org/package/2006/relationships"><Relationship Id="rId8" Type="http://schemas.openxmlformats.org/officeDocument/2006/relationships/printerSettings" Target="../printerSettings/printerSettings741.bin"/><Relationship Id="rId13" Type="http://schemas.openxmlformats.org/officeDocument/2006/relationships/drawing" Target="../drawings/drawing146.xml"/><Relationship Id="rId3" Type="http://schemas.openxmlformats.org/officeDocument/2006/relationships/printerSettings" Target="../printerSettings/printerSettings736.bin"/><Relationship Id="rId7" Type="http://schemas.openxmlformats.org/officeDocument/2006/relationships/printerSettings" Target="../printerSettings/printerSettings740.bin"/><Relationship Id="rId12" Type="http://schemas.openxmlformats.org/officeDocument/2006/relationships/printerSettings" Target="../printerSettings/printerSettings745.bin"/><Relationship Id="rId2" Type="http://schemas.openxmlformats.org/officeDocument/2006/relationships/printerSettings" Target="../printerSettings/printerSettings735.bin"/><Relationship Id="rId1" Type="http://schemas.openxmlformats.org/officeDocument/2006/relationships/printerSettings" Target="../printerSettings/printerSettings734.bin"/><Relationship Id="rId6" Type="http://schemas.openxmlformats.org/officeDocument/2006/relationships/printerSettings" Target="../printerSettings/printerSettings739.bin"/><Relationship Id="rId11" Type="http://schemas.openxmlformats.org/officeDocument/2006/relationships/printerSettings" Target="../printerSettings/printerSettings744.bin"/><Relationship Id="rId5" Type="http://schemas.openxmlformats.org/officeDocument/2006/relationships/printerSettings" Target="../printerSettings/printerSettings738.bin"/><Relationship Id="rId10" Type="http://schemas.openxmlformats.org/officeDocument/2006/relationships/printerSettings" Target="../printerSettings/printerSettings743.bin"/><Relationship Id="rId4" Type="http://schemas.openxmlformats.org/officeDocument/2006/relationships/printerSettings" Target="../printerSettings/printerSettings737.bin"/><Relationship Id="rId9" Type="http://schemas.openxmlformats.org/officeDocument/2006/relationships/printerSettings" Target="../printerSettings/printerSettings742.bin"/></Relationships>
</file>

<file path=xl/worksheets/_rels/sheet149.xml.rels><?xml version="1.0" encoding="UTF-8" standalone="yes"?>
<Relationships xmlns="http://schemas.openxmlformats.org/package/2006/relationships"><Relationship Id="rId8" Type="http://schemas.openxmlformats.org/officeDocument/2006/relationships/printerSettings" Target="../printerSettings/printerSettings753.bin"/><Relationship Id="rId13" Type="http://schemas.openxmlformats.org/officeDocument/2006/relationships/drawing" Target="../drawings/drawing147.xml"/><Relationship Id="rId3" Type="http://schemas.openxmlformats.org/officeDocument/2006/relationships/printerSettings" Target="../printerSettings/printerSettings748.bin"/><Relationship Id="rId7" Type="http://schemas.openxmlformats.org/officeDocument/2006/relationships/printerSettings" Target="../printerSettings/printerSettings752.bin"/><Relationship Id="rId12" Type="http://schemas.openxmlformats.org/officeDocument/2006/relationships/printerSettings" Target="../printerSettings/printerSettings757.bin"/><Relationship Id="rId2" Type="http://schemas.openxmlformats.org/officeDocument/2006/relationships/printerSettings" Target="../printerSettings/printerSettings747.bin"/><Relationship Id="rId1" Type="http://schemas.openxmlformats.org/officeDocument/2006/relationships/printerSettings" Target="../printerSettings/printerSettings746.bin"/><Relationship Id="rId6" Type="http://schemas.openxmlformats.org/officeDocument/2006/relationships/printerSettings" Target="../printerSettings/printerSettings751.bin"/><Relationship Id="rId11" Type="http://schemas.openxmlformats.org/officeDocument/2006/relationships/printerSettings" Target="../printerSettings/printerSettings756.bin"/><Relationship Id="rId5" Type="http://schemas.openxmlformats.org/officeDocument/2006/relationships/printerSettings" Target="../printerSettings/printerSettings750.bin"/><Relationship Id="rId10" Type="http://schemas.openxmlformats.org/officeDocument/2006/relationships/printerSettings" Target="../printerSettings/printerSettings755.bin"/><Relationship Id="rId4" Type="http://schemas.openxmlformats.org/officeDocument/2006/relationships/printerSettings" Target="../printerSettings/printerSettings749.bin"/><Relationship Id="rId9" Type="http://schemas.openxmlformats.org/officeDocument/2006/relationships/printerSettings" Target="../printerSettings/printerSettings754.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758.bin"/></Relationships>
</file>

<file path=xl/worksheets/_rels/sheet151.xml.rels><?xml version="1.0" encoding="UTF-8" standalone="yes"?>
<Relationships xmlns="http://schemas.openxmlformats.org/package/2006/relationships"><Relationship Id="rId8" Type="http://schemas.openxmlformats.org/officeDocument/2006/relationships/printerSettings" Target="../printerSettings/printerSettings766.bin"/><Relationship Id="rId13" Type="http://schemas.openxmlformats.org/officeDocument/2006/relationships/drawing" Target="../drawings/drawing149.xml"/><Relationship Id="rId3" Type="http://schemas.openxmlformats.org/officeDocument/2006/relationships/printerSettings" Target="../printerSettings/printerSettings761.bin"/><Relationship Id="rId7" Type="http://schemas.openxmlformats.org/officeDocument/2006/relationships/printerSettings" Target="../printerSettings/printerSettings765.bin"/><Relationship Id="rId12" Type="http://schemas.openxmlformats.org/officeDocument/2006/relationships/printerSettings" Target="../printerSettings/printerSettings770.bin"/><Relationship Id="rId2" Type="http://schemas.openxmlformats.org/officeDocument/2006/relationships/printerSettings" Target="../printerSettings/printerSettings760.bin"/><Relationship Id="rId1" Type="http://schemas.openxmlformats.org/officeDocument/2006/relationships/printerSettings" Target="../printerSettings/printerSettings759.bin"/><Relationship Id="rId6" Type="http://schemas.openxmlformats.org/officeDocument/2006/relationships/printerSettings" Target="../printerSettings/printerSettings764.bin"/><Relationship Id="rId11" Type="http://schemas.openxmlformats.org/officeDocument/2006/relationships/printerSettings" Target="../printerSettings/printerSettings769.bin"/><Relationship Id="rId5" Type="http://schemas.openxmlformats.org/officeDocument/2006/relationships/printerSettings" Target="../printerSettings/printerSettings763.bin"/><Relationship Id="rId10" Type="http://schemas.openxmlformats.org/officeDocument/2006/relationships/printerSettings" Target="../printerSettings/printerSettings768.bin"/><Relationship Id="rId4" Type="http://schemas.openxmlformats.org/officeDocument/2006/relationships/printerSettings" Target="../printerSettings/printerSettings762.bin"/><Relationship Id="rId9" Type="http://schemas.openxmlformats.org/officeDocument/2006/relationships/printerSettings" Target="../printerSettings/printerSettings767.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771.bin"/></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51.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52.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53.xml"/></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772.bin"/></Relationships>
</file>

<file path=xl/worksheets/_rels/sheet157.xml.rels><?xml version="1.0" encoding="UTF-8" standalone="yes"?>
<Relationships xmlns="http://schemas.openxmlformats.org/package/2006/relationships"><Relationship Id="rId8" Type="http://schemas.openxmlformats.org/officeDocument/2006/relationships/printerSettings" Target="../printerSettings/printerSettings780.bin"/><Relationship Id="rId13" Type="http://schemas.openxmlformats.org/officeDocument/2006/relationships/drawing" Target="../drawings/drawing155.xml"/><Relationship Id="rId3" Type="http://schemas.openxmlformats.org/officeDocument/2006/relationships/printerSettings" Target="../printerSettings/printerSettings775.bin"/><Relationship Id="rId7" Type="http://schemas.openxmlformats.org/officeDocument/2006/relationships/printerSettings" Target="../printerSettings/printerSettings779.bin"/><Relationship Id="rId12" Type="http://schemas.openxmlformats.org/officeDocument/2006/relationships/printerSettings" Target="../printerSettings/printerSettings784.bin"/><Relationship Id="rId2" Type="http://schemas.openxmlformats.org/officeDocument/2006/relationships/printerSettings" Target="../printerSettings/printerSettings774.bin"/><Relationship Id="rId1" Type="http://schemas.openxmlformats.org/officeDocument/2006/relationships/printerSettings" Target="../printerSettings/printerSettings773.bin"/><Relationship Id="rId6" Type="http://schemas.openxmlformats.org/officeDocument/2006/relationships/printerSettings" Target="../printerSettings/printerSettings778.bin"/><Relationship Id="rId11" Type="http://schemas.openxmlformats.org/officeDocument/2006/relationships/printerSettings" Target="../printerSettings/printerSettings783.bin"/><Relationship Id="rId5" Type="http://schemas.openxmlformats.org/officeDocument/2006/relationships/printerSettings" Target="../printerSettings/printerSettings777.bin"/><Relationship Id="rId10" Type="http://schemas.openxmlformats.org/officeDocument/2006/relationships/printerSettings" Target="../printerSettings/printerSettings782.bin"/><Relationship Id="rId4" Type="http://schemas.openxmlformats.org/officeDocument/2006/relationships/printerSettings" Target="../printerSettings/printerSettings776.bin"/><Relationship Id="rId9" Type="http://schemas.openxmlformats.org/officeDocument/2006/relationships/printerSettings" Target="../printerSettings/printerSettings781.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785.bin"/></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57.xml"/></Relationships>
</file>

<file path=xl/worksheets/_rels/sheet160.xml.rels><?xml version="1.0" encoding="UTF-8" standalone="yes"?>
<Relationships xmlns="http://schemas.openxmlformats.org/package/2006/relationships"><Relationship Id="rId8" Type="http://schemas.openxmlformats.org/officeDocument/2006/relationships/printerSettings" Target="../printerSettings/printerSettings793.bin"/><Relationship Id="rId13" Type="http://schemas.openxmlformats.org/officeDocument/2006/relationships/drawing" Target="../drawings/drawing158.xml"/><Relationship Id="rId3" Type="http://schemas.openxmlformats.org/officeDocument/2006/relationships/printerSettings" Target="../printerSettings/printerSettings788.bin"/><Relationship Id="rId7" Type="http://schemas.openxmlformats.org/officeDocument/2006/relationships/printerSettings" Target="../printerSettings/printerSettings792.bin"/><Relationship Id="rId12" Type="http://schemas.openxmlformats.org/officeDocument/2006/relationships/printerSettings" Target="../printerSettings/printerSettings797.bin"/><Relationship Id="rId2" Type="http://schemas.openxmlformats.org/officeDocument/2006/relationships/printerSettings" Target="../printerSettings/printerSettings787.bin"/><Relationship Id="rId1" Type="http://schemas.openxmlformats.org/officeDocument/2006/relationships/printerSettings" Target="../printerSettings/printerSettings786.bin"/><Relationship Id="rId6" Type="http://schemas.openxmlformats.org/officeDocument/2006/relationships/printerSettings" Target="../printerSettings/printerSettings791.bin"/><Relationship Id="rId11" Type="http://schemas.openxmlformats.org/officeDocument/2006/relationships/printerSettings" Target="../printerSettings/printerSettings796.bin"/><Relationship Id="rId5" Type="http://schemas.openxmlformats.org/officeDocument/2006/relationships/printerSettings" Target="../printerSettings/printerSettings790.bin"/><Relationship Id="rId10" Type="http://schemas.openxmlformats.org/officeDocument/2006/relationships/printerSettings" Target="../printerSettings/printerSettings795.bin"/><Relationship Id="rId4" Type="http://schemas.openxmlformats.org/officeDocument/2006/relationships/printerSettings" Target="../printerSettings/printerSettings789.bin"/><Relationship Id="rId9" Type="http://schemas.openxmlformats.org/officeDocument/2006/relationships/printerSettings" Target="../printerSettings/printerSettings794.bin"/></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59.xml"/></Relationships>
</file>

<file path=xl/worksheets/_rels/sheet162.xml.rels><?xml version="1.0" encoding="UTF-8" standalone="yes"?>
<Relationships xmlns="http://schemas.openxmlformats.org/package/2006/relationships"><Relationship Id="rId8" Type="http://schemas.openxmlformats.org/officeDocument/2006/relationships/printerSettings" Target="../printerSettings/printerSettings805.bin"/><Relationship Id="rId3" Type="http://schemas.openxmlformats.org/officeDocument/2006/relationships/printerSettings" Target="../printerSettings/printerSettings800.bin"/><Relationship Id="rId7" Type="http://schemas.openxmlformats.org/officeDocument/2006/relationships/printerSettings" Target="../printerSettings/printerSettings804.bin"/><Relationship Id="rId2" Type="http://schemas.openxmlformats.org/officeDocument/2006/relationships/printerSettings" Target="../printerSettings/printerSettings799.bin"/><Relationship Id="rId1" Type="http://schemas.openxmlformats.org/officeDocument/2006/relationships/printerSettings" Target="../printerSettings/printerSettings798.bin"/><Relationship Id="rId6" Type="http://schemas.openxmlformats.org/officeDocument/2006/relationships/printerSettings" Target="../printerSettings/printerSettings803.bin"/><Relationship Id="rId5" Type="http://schemas.openxmlformats.org/officeDocument/2006/relationships/printerSettings" Target="../printerSettings/printerSettings802.bin"/><Relationship Id="rId10" Type="http://schemas.openxmlformats.org/officeDocument/2006/relationships/drawing" Target="../drawings/drawing160.xml"/><Relationship Id="rId4" Type="http://schemas.openxmlformats.org/officeDocument/2006/relationships/printerSettings" Target="../printerSettings/printerSettings801.bin"/><Relationship Id="rId9" Type="http://schemas.openxmlformats.org/officeDocument/2006/relationships/printerSettings" Target="../printerSettings/printerSettings806.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807.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808.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809.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810.bin"/></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65.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66.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6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Лист1"/>
  <dimension ref="A1:I194"/>
  <sheetViews>
    <sheetView zoomScaleNormal="100" workbookViewId="0">
      <selection activeCell="C25" sqref="C25"/>
    </sheetView>
  </sheetViews>
  <sheetFormatPr defaultRowHeight="14.35"/>
  <cols>
    <col min="1" max="1" width="20.29296875" customWidth="1"/>
    <col min="2" max="2" width="24" bestFit="1" customWidth="1"/>
    <col min="3" max="3" width="88.29296875" style="791" customWidth="1"/>
    <col min="4" max="4" width="16.29296875" style="598" customWidth="1"/>
    <col min="6" max="6" width="9.29296875" hidden="1" customWidth="1"/>
  </cols>
  <sheetData>
    <row r="1" spans="1:5">
      <c r="A1" s="5850" t="s">
        <v>258</v>
      </c>
    </row>
    <row r="2" spans="1:5">
      <c r="A2" s="319"/>
      <c r="B2" s="319"/>
      <c r="C2" s="294"/>
      <c r="D2" s="805"/>
    </row>
    <row r="3" spans="1:5">
      <c r="A3" s="319"/>
      <c r="B3" s="319"/>
      <c r="C3" s="294"/>
      <c r="D3" s="805"/>
    </row>
    <row r="4" spans="1:5">
      <c r="A4" s="319"/>
      <c r="B4" s="319"/>
      <c r="C4" s="294"/>
      <c r="D4" s="805"/>
    </row>
    <row r="5" spans="1:5">
      <c r="A5" s="512"/>
      <c r="B5" s="512"/>
      <c r="C5" s="294"/>
      <c r="D5" s="805"/>
    </row>
    <row r="6" spans="1:5">
      <c r="A6" s="512"/>
      <c r="B6" s="512"/>
      <c r="C6" s="294"/>
      <c r="D6" s="805"/>
    </row>
    <row r="7" spans="1:5">
      <c r="A7" s="512"/>
      <c r="B7" s="512"/>
      <c r="C7" s="294"/>
      <c r="D7" s="805"/>
    </row>
    <row r="8" spans="1:5">
      <c r="A8" s="512"/>
      <c r="B8" s="512"/>
      <c r="C8" s="294"/>
      <c r="D8" s="805"/>
    </row>
    <row r="9" spans="1:5">
      <c r="A9" s="512"/>
      <c r="B9" s="512"/>
      <c r="C9" s="294"/>
      <c r="D9" s="805"/>
    </row>
    <row r="10" spans="1:5">
      <c r="A10" s="512"/>
      <c r="B10" s="512"/>
      <c r="C10" s="294"/>
      <c r="D10" s="805"/>
    </row>
    <row r="11" spans="1:5">
      <c r="A11" s="1"/>
      <c r="B11" s="1"/>
      <c r="C11" s="294"/>
      <c r="D11" s="805"/>
    </row>
    <row r="12" spans="1:5" ht="15.7">
      <c r="A12" s="6992" t="s">
        <v>0</v>
      </c>
      <c r="B12" s="6992"/>
      <c r="C12" s="6992"/>
      <c r="D12" s="6992"/>
    </row>
    <row r="13" spans="1:5" ht="15.7">
      <c r="A13" s="6992" t="s">
        <v>1</v>
      </c>
      <c r="B13" s="6992"/>
      <c r="C13" s="6992"/>
      <c r="D13" s="6992"/>
    </row>
    <row r="14" spans="1:5" ht="28.7">
      <c r="A14" s="1048" t="s">
        <v>2</v>
      </c>
      <c r="B14" s="1049">
        <v>95</v>
      </c>
      <c r="C14" s="294"/>
      <c r="D14" s="805"/>
    </row>
    <row r="15" spans="1:5">
      <c r="A15" s="1"/>
      <c r="B15" s="1"/>
      <c r="C15" s="294"/>
      <c r="D15" s="805"/>
    </row>
    <row r="16" spans="1:5" s="644" customFormat="1">
      <c r="A16" s="288"/>
      <c r="B16" s="288"/>
      <c r="C16" s="805"/>
      <c r="D16" s="805"/>
      <c r="E16" s="652"/>
    </row>
    <row r="17" spans="1:6" s="783" customFormat="1">
      <c r="A17" s="6996" t="s">
        <v>3758</v>
      </c>
      <c r="B17" s="5356"/>
      <c r="C17" s="5357" t="s">
        <v>9090</v>
      </c>
      <c r="D17" s="5358" t="s">
        <v>4</v>
      </c>
      <c r="E17" s="652"/>
    </row>
    <row r="18" spans="1:6" s="1045" customFormat="1">
      <c r="A18" s="6997"/>
      <c r="B18" s="4101"/>
      <c r="C18" s="5359" t="s">
        <v>6259</v>
      </c>
      <c r="D18" s="5360" t="s">
        <v>4</v>
      </c>
      <c r="E18" s="598"/>
    </row>
    <row r="19" spans="1:6" s="1393" customFormat="1">
      <c r="A19" s="6997"/>
      <c r="B19" s="4101"/>
      <c r="C19" s="5357" t="s">
        <v>8250</v>
      </c>
      <c r="D19" s="5358" t="s">
        <v>4</v>
      </c>
      <c r="E19" s="598"/>
    </row>
    <row r="20" spans="1:6" s="1045" customFormat="1">
      <c r="A20" s="6997"/>
      <c r="B20" s="4101"/>
      <c r="C20" s="5359" t="s">
        <v>3522</v>
      </c>
      <c r="D20" s="5360" t="s">
        <v>4</v>
      </c>
      <c r="E20" s="598"/>
    </row>
    <row r="21" spans="1:6" s="1366" customFormat="1">
      <c r="A21" s="6997"/>
      <c r="B21" s="4101"/>
      <c r="C21" s="5357" t="s">
        <v>7853</v>
      </c>
      <c r="D21" s="5358" t="s">
        <v>4</v>
      </c>
      <c r="E21" s="598"/>
    </row>
    <row r="22" spans="1:6" s="1366" customFormat="1">
      <c r="A22" s="6997"/>
      <c r="B22" s="4101"/>
      <c r="C22" s="5359" t="s">
        <v>7854</v>
      </c>
      <c r="D22" s="5360" t="s">
        <v>4</v>
      </c>
      <c r="E22" s="598"/>
    </row>
    <row r="23" spans="1:6" s="1045" customFormat="1">
      <c r="A23" s="6997"/>
      <c r="B23" s="4101"/>
      <c r="C23" s="5357" t="s">
        <v>4790</v>
      </c>
      <c r="D23" s="5358" t="s">
        <v>4</v>
      </c>
      <c r="E23" s="598"/>
    </row>
    <row r="24" spans="1:6" s="1045" customFormat="1">
      <c r="A24" s="6997"/>
      <c r="B24" s="4101"/>
      <c r="C24" s="5359" t="s">
        <v>3759</v>
      </c>
      <c r="D24" s="5360" t="s">
        <v>4</v>
      </c>
      <c r="E24" s="598"/>
    </row>
    <row r="25" spans="1:6" s="2520" customFormat="1">
      <c r="A25" s="6997"/>
      <c r="B25" s="4101"/>
      <c r="C25" s="5357" t="s">
        <v>13512</v>
      </c>
      <c r="D25" s="5358" t="s">
        <v>4</v>
      </c>
      <c r="E25" s="598"/>
    </row>
    <row r="26" spans="1:6" s="1045" customFormat="1">
      <c r="A26" s="6997"/>
      <c r="B26" s="4101"/>
      <c r="C26" s="5359" t="s">
        <v>3760</v>
      </c>
      <c r="D26" s="5360" t="s">
        <v>4</v>
      </c>
      <c r="E26" s="598"/>
    </row>
    <row r="27" spans="1:6" s="1045" customFormat="1">
      <c r="A27" s="6997"/>
      <c r="B27" s="4101"/>
      <c r="C27" s="5357" t="s">
        <v>4736</v>
      </c>
      <c r="D27" s="5358" t="s">
        <v>4</v>
      </c>
      <c r="E27" s="598"/>
    </row>
    <row r="28" spans="1:6" s="2119" customFormat="1">
      <c r="A28" s="6997"/>
      <c r="B28" s="4101"/>
      <c r="C28" s="5359" t="s">
        <v>1414</v>
      </c>
      <c r="D28" s="5360" t="s">
        <v>4</v>
      </c>
      <c r="E28" s="598"/>
    </row>
    <row r="29" spans="1:6" s="3745" customFormat="1">
      <c r="A29" s="6997"/>
      <c r="B29" s="4101"/>
      <c r="C29" s="5357" t="s">
        <v>16448</v>
      </c>
      <c r="D29" s="5358" t="s">
        <v>4</v>
      </c>
      <c r="E29" s="598"/>
    </row>
    <row r="30" spans="1:6" s="3745" customFormat="1">
      <c r="A30" s="6997"/>
      <c r="B30" s="4101"/>
      <c r="C30" s="5361" t="s">
        <v>14640</v>
      </c>
      <c r="D30" s="5362" t="s">
        <v>4</v>
      </c>
      <c r="E30" s="598"/>
    </row>
    <row r="31" spans="1:6" s="1045" customFormat="1">
      <c r="A31" s="6997"/>
      <c r="B31" s="4101"/>
      <c r="C31" s="5357" t="s">
        <v>3767</v>
      </c>
      <c r="D31" s="5358" t="s">
        <v>4</v>
      </c>
      <c r="E31" s="598"/>
      <c r="F31" s="1047"/>
    </row>
    <row r="32" spans="1:6" s="1045" customFormat="1">
      <c r="A32" s="6997"/>
      <c r="B32" s="4101"/>
      <c r="C32" s="5363" t="s">
        <v>2256</v>
      </c>
      <c r="D32" s="5364" t="s">
        <v>4</v>
      </c>
      <c r="E32" s="598"/>
      <c r="F32" s="294"/>
    </row>
    <row r="33" spans="1:9" s="1045" customFormat="1">
      <c r="A33" s="6997"/>
      <c r="B33" s="4101"/>
      <c r="C33" s="5357" t="s">
        <v>4272</v>
      </c>
      <c r="D33" s="5358" t="s">
        <v>4</v>
      </c>
      <c r="E33" s="598"/>
      <c r="F33" s="294"/>
    </row>
    <row r="34" spans="1:9" s="1045" customFormat="1">
      <c r="A34" s="6997"/>
      <c r="B34" s="4101"/>
      <c r="C34" s="5363" t="s">
        <v>4289</v>
      </c>
      <c r="D34" s="5364" t="s">
        <v>4</v>
      </c>
      <c r="E34" s="598"/>
      <c r="F34" s="294"/>
    </row>
    <row r="35" spans="1:9" s="1045" customFormat="1">
      <c r="A35" s="6997"/>
      <c r="B35" s="4101"/>
      <c r="C35" s="5357" t="s">
        <v>3423</v>
      </c>
      <c r="D35" s="5358" t="s">
        <v>4</v>
      </c>
      <c r="E35" s="598"/>
      <c r="F35" s="294"/>
      <c r="I35" s="3745"/>
    </row>
    <row r="36" spans="1:9" s="1871" customFormat="1">
      <c r="A36" s="6997"/>
      <c r="B36" s="4101"/>
      <c r="C36" s="5363" t="s">
        <v>11587</v>
      </c>
      <c r="D36" s="5364" t="s">
        <v>4</v>
      </c>
      <c r="E36" s="598"/>
      <c r="F36" s="294"/>
    </row>
    <row r="37" spans="1:9" s="1045" customFormat="1">
      <c r="A37" s="6997"/>
      <c r="B37" s="4101"/>
      <c r="C37" s="5357" t="s">
        <v>4799</v>
      </c>
      <c r="D37" s="5358" t="s">
        <v>4</v>
      </c>
      <c r="E37" s="598"/>
      <c r="F37" s="294"/>
    </row>
    <row r="38" spans="1:9" s="1045" customFormat="1">
      <c r="A38" s="6997"/>
      <c r="B38" s="4101"/>
      <c r="C38" s="5363" t="s">
        <v>7810</v>
      </c>
      <c r="D38" s="5364" t="s">
        <v>4</v>
      </c>
      <c r="E38" s="598"/>
      <c r="F38" s="294"/>
    </row>
    <row r="39" spans="1:9" s="2395" customFormat="1">
      <c r="A39" s="6997"/>
      <c r="B39" s="4101"/>
      <c r="C39" s="5357" t="s">
        <v>13466</v>
      </c>
      <c r="D39" s="5358" t="s">
        <v>4</v>
      </c>
      <c r="E39" s="598"/>
      <c r="F39" s="294"/>
    </row>
    <row r="40" spans="1:9" s="1045" customFormat="1">
      <c r="A40" s="6997"/>
      <c r="B40" s="4101"/>
      <c r="C40" s="5363" t="s">
        <v>4816</v>
      </c>
      <c r="D40" s="5364" t="s">
        <v>4</v>
      </c>
      <c r="E40" s="598"/>
      <c r="F40" s="294"/>
    </row>
    <row r="41" spans="1:9" s="1045" customFormat="1">
      <c r="A41" s="6997"/>
      <c r="B41" s="4101"/>
      <c r="C41" s="5357" t="s">
        <v>5907</v>
      </c>
      <c r="D41" s="5358" t="s">
        <v>4</v>
      </c>
      <c r="E41" s="598"/>
      <c r="F41" s="294"/>
    </row>
    <row r="42" spans="1:9" s="1045" customFormat="1">
      <c r="A42" s="6997"/>
      <c r="B42" s="4101"/>
      <c r="C42" s="5363" t="s">
        <v>5908</v>
      </c>
      <c r="D42" s="5364" t="s">
        <v>4</v>
      </c>
      <c r="E42" s="598"/>
      <c r="F42" s="294"/>
    </row>
    <row r="43" spans="1:9" s="1323" customFormat="1">
      <c r="A43" s="6997"/>
      <c r="B43" s="4101"/>
      <c r="C43" s="5357" t="s">
        <v>7413</v>
      </c>
      <c r="D43" s="5358" t="s">
        <v>4</v>
      </c>
      <c r="E43" s="598"/>
      <c r="F43" s="294"/>
    </row>
    <row r="44" spans="1:9" s="3745" customFormat="1">
      <c r="A44" s="6997"/>
      <c r="B44" s="4101"/>
      <c r="C44" s="5363" t="s">
        <v>18699</v>
      </c>
      <c r="D44" s="5364" t="s">
        <v>19733</v>
      </c>
      <c r="E44" s="598"/>
      <c r="F44" s="294"/>
    </row>
    <row r="45" spans="1:9" s="1323" customFormat="1">
      <c r="A45" s="6997"/>
      <c r="B45" s="4101"/>
      <c r="C45" s="5357" t="s">
        <v>19785</v>
      </c>
      <c r="D45" s="5358" t="s">
        <v>4</v>
      </c>
      <c r="E45" s="598"/>
      <c r="F45" s="294"/>
    </row>
    <row r="46" spans="1:9" s="3745" customFormat="1">
      <c r="A46" s="6998"/>
      <c r="B46" s="5355"/>
      <c r="C46" s="5359" t="s">
        <v>20533</v>
      </c>
      <c r="D46" s="5360" t="s">
        <v>4</v>
      </c>
      <c r="E46" s="598"/>
      <c r="F46" s="294"/>
    </row>
    <row r="47" spans="1:9" s="1045" customFormat="1">
      <c r="A47" s="3745"/>
      <c r="B47" s="3745"/>
      <c r="C47" s="3745"/>
      <c r="D47" s="598"/>
    </row>
    <row r="48" spans="1:9" s="3745" customFormat="1">
      <c r="A48" s="6990" t="s">
        <v>9067</v>
      </c>
      <c r="B48" s="5182"/>
      <c r="C48" s="5852" t="s">
        <v>16297</v>
      </c>
      <c r="D48" s="5235" t="s">
        <v>4</v>
      </c>
    </row>
    <row r="49" spans="1:4" s="3745" customFormat="1">
      <c r="A49" s="6991"/>
      <c r="B49" s="4058"/>
      <c r="C49" s="4403" t="s">
        <v>19898</v>
      </c>
      <c r="D49" s="5851" t="s">
        <v>4</v>
      </c>
    </row>
    <row r="50" spans="1:4" s="3745" customFormat="1">
      <c r="A50" s="6991"/>
      <c r="B50" s="4058"/>
      <c r="C50" s="4069" t="s">
        <v>20895</v>
      </c>
      <c r="D50" s="4935" t="s">
        <v>4</v>
      </c>
    </row>
    <row r="51" spans="1:4" s="1045" customFormat="1">
      <c r="A51" s="6991"/>
      <c r="B51" s="4058"/>
      <c r="C51" s="4403" t="s">
        <v>11237</v>
      </c>
      <c r="D51" s="2864" t="s">
        <v>4</v>
      </c>
    </row>
    <row r="52" spans="1:4" s="3745" customFormat="1">
      <c r="A52" s="6991"/>
      <c r="B52" s="4058"/>
      <c r="C52" s="4069" t="s">
        <v>14742</v>
      </c>
      <c r="D52" s="3079" t="s">
        <v>4</v>
      </c>
    </row>
    <row r="53" spans="1:4" s="1836" customFormat="1">
      <c r="A53" s="6991"/>
      <c r="B53" s="4058"/>
      <c r="C53" s="4068" t="s">
        <v>11233</v>
      </c>
      <c r="D53" s="2864" t="s">
        <v>4</v>
      </c>
    </row>
    <row r="54" spans="1:4" s="3745" customFormat="1">
      <c r="A54" s="6991"/>
      <c r="B54" s="4058"/>
      <c r="C54" s="4067" t="s">
        <v>23809</v>
      </c>
      <c r="D54" s="3079" t="s">
        <v>4</v>
      </c>
    </row>
    <row r="55" spans="1:4" s="1045" customFormat="1">
      <c r="A55" s="6991"/>
      <c r="B55" s="4058"/>
      <c r="C55" s="4403" t="s">
        <v>9068</v>
      </c>
      <c r="D55" s="2864" t="s">
        <v>4</v>
      </c>
    </row>
    <row r="56" spans="1:4" s="3745" customFormat="1">
      <c r="A56" s="6991"/>
      <c r="B56" s="4058"/>
      <c r="C56" s="6949" t="s">
        <v>21843</v>
      </c>
      <c r="D56" s="5825" t="s">
        <v>4</v>
      </c>
    </row>
    <row r="57" spans="1:4" s="3745" customFormat="1">
      <c r="A57" s="6991"/>
      <c r="B57" s="4058"/>
      <c r="C57" s="4403" t="s">
        <v>20438</v>
      </c>
      <c r="D57" s="5596" t="s">
        <v>4</v>
      </c>
    </row>
    <row r="58" spans="1:4" s="3745" customFormat="1">
      <c r="A58" s="6991"/>
      <c r="B58" s="4058"/>
      <c r="C58" s="4069" t="s">
        <v>20437</v>
      </c>
      <c r="D58" s="5825" t="s">
        <v>4</v>
      </c>
    </row>
    <row r="59" spans="1:4" s="3745" customFormat="1">
      <c r="A59" s="6991"/>
      <c r="B59" s="4058"/>
      <c r="C59" s="4403" t="s">
        <v>22871</v>
      </c>
      <c r="D59" s="5548" t="s">
        <v>4</v>
      </c>
    </row>
    <row r="60" spans="1:4" s="3745" customFormat="1">
      <c r="A60" s="6991"/>
      <c r="B60" s="4058"/>
      <c r="C60" s="4069" t="s">
        <v>21330</v>
      </c>
      <c r="D60" s="5825" t="s">
        <v>4</v>
      </c>
    </row>
    <row r="61" spans="1:4" s="2751" customFormat="1">
      <c r="A61" s="6991"/>
      <c r="B61" s="4058"/>
      <c r="C61" s="4068" t="s">
        <v>14369</v>
      </c>
      <c r="D61" s="2864" t="s">
        <v>4</v>
      </c>
    </row>
    <row r="62" spans="1:4" s="3745" customFormat="1">
      <c r="A62" s="6991"/>
      <c r="B62" s="4058"/>
      <c r="C62" s="6539" t="s">
        <v>21813</v>
      </c>
      <c r="D62" s="3079" t="s">
        <v>4</v>
      </c>
    </row>
    <row r="63" spans="1:4" s="3745" customFormat="1">
      <c r="A63" s="6991"/>
      <c r="B63" s="4058"/>
      <c r="C63" s="4403" t="s">
        <v>18253</v>
      </c>
      <c r="D63" s="2864" t="s">
        <v>4</v>
      </c>
    </row>
    <row r="64" spans="1:4" s="1045" customFormat="1">
      <c r="A64" s="6991"/>
      <c r="B64" s="4058"/>
      <c r="C64" s="4069" t="s">
        <v>9069</v>
      </c>
      <c r="D64" s="3079" t="s">
        <v>4</v>
      </c>
    </row>
    <row r="65" spans="1:4" s="1045" customFormat="1">
      <c r="A65" s="6991"/>
      <c r="B65" s="4058"/>
      <c r="C65" s="4068" t="s">
        <v>9070</v>
      </c>
      <c r="D65" s="2864" t="s">
        <v>4</v>
      </c>
    </row>
    <row r="66" spans="1:4" s="1715" customFormat="1">
      <c r="A66" s="6991"/>
      <c r="B66" s="4058"/>
      <c r="C66" s="4069" t="s">
        <v>19812</v>
      </c>
      <c r="D66" s="3079" t="s">
        <v>4</v>
      </c>
    </row>
    <row r="67" spans="1:4" s="2074" customFormat="1">
      <c r="A67" s="6991"/>
      <c r="B67" s="4058"/>
      <c r="C67" s="4068" t="s">
        <v>9071</v>
      </c>
      <c r="D67" s="2864" t="s">
        <v>4</v>
      </c>
    </row>
    <row r="68" spans="1:4" s="2075" customFormat="1">
      <c r="A68" s="6991"/>
      <c r="B68" s="4058"/>
      <c r="C68" s="4069" t="s">
        <v>12011</v>
      </c>
      <c r="D68" s="3079" t="s">
        <v>4</v>
      </c>
    </row>
    <row r="69" spans="1:4" s="2160" customFormat="1">
      <c r="A69" s="6991"/>
      <c r="B69" s="4058"/>
      <c r="C69" s="4068" t="s">
        <v>12711</v>
      </c>
      <c r="D69" s="6538" t="s">
        <v>4</v>
      </c>
    </row>
    <row r="70" spans="1:4" s="3745" customFormat="1">
      <c r="A70" s="5183"/>
      <c r="B70" s="5184"/>
      <c r="C70" s="6540" t="s">
        <v>18755</v>
      </c>
      <c r="D70" s="5196" t="s">
        <v>19733</v>
      </c>
    </row>
    <row r="71" spans="1:4" s="1045" customFormat="1">
      <c r="A71" s="3745"/>
      <c r="B71" s="3745"/>
      <c r="C71" s="3745"/>
      <c r="D71" s="598"/>
    </row>
    <row r="72" spans="1:4" s="1045" customFormat="1">
      <c r="A72" s="6994" t="s">
        <v>9072</v>
      </c>
      <c r="B72" s="6993" t="s">
        <v>9073</v>
      </c>
      <c r="C72" s="6929" t="s">
        <v>3</v>
      </c>
      <c r="D72" s="6930" t="s">
        <v>4</v>
      </c>
    </row>
    <row r="73" spans="1:4" s="1045" customFormat="1">
      <c r="A73" s="6975"/>
      <c r="B73" s="6984"/>
      <c r="C73" s="1507" t="s">
        <v>5</v>
      </c>
      <c r="D73" s="5190" t="s">
        <v>4</v>
      </c>
    </row>
    <row r="74" spans="1:4" s="1045" customFormat="1">
      <c r="A74" s="6975"/>
      <c r="B74" s="6985"/>
      <c r="C74" s="1506" t="s">
        <v>9074</v>
      </c>
      <c r="D74" s="5189" t="s">
        <v>4</v>
      </c>
    </row>
    <row r="75" spans="1:4" s="1045" customFormat="1">
      <c r="A75" s="6975"/>
      <c r="B75" s="4102" t="s">
        <v>9075</v>
      </c>
      <c r="C75" s="6950" t="s">
        <v>6</v>
      </c>
      <c r="D75" s="5190" t="s">
        <v>4</v>
      </c>
    </row>
    <row r="76" spans="1:4" s="1045" customFormat="1">
      <c r="A76" s="6975"/>
      <c r="B76" s="6993" t="s">
        <v>9076</v>
      </c>
      <c r="C76" s="6931" t="s">
        <v>10974</v>
      </c>
      <c r="D76" s="5189" t="s">
        <v>4</v>
      </c>
    </row>
    <row r="77" spans="1:4" s="1045" customFormat="1">
      <c r="A77" s="6975"/>
      <c r="B77" s="6984"/>
      <c r="C77" s="1507" t="s">
        <v>10975</v>
      </c>
      <c r="D77" s="5190" t="s">
        <v>4</v>
      </c>
    </row>
    <row r="78" spans="1:4" s="1045" customFormat="1">
      <c r="A78" s="6975"/>
      <c r="B78" s="6984"/>
      <c r="C78" s="1506" t="s">
        <v>10976</v>
      </c>
      <c r="D78" s="5189" t="s">
        <v>4</v>
      </c>
    </row>
    <row r="79" spans="1:4" s="1045" customFormat="1">
      <c r="A79" s="6975"/>
      <c r="B79" s="6984"/>
      <c r="C79" s="1507" t="s">
        <v>10977</v>
      </c>
      <c r="D79" s="5190" t="s">
        <v>4</v>
      </c>
    </row>
    <row r="80" spans="1:4" s="1045" customFormat="1">
      <c r="A80" s="6977"/>
      <c r="B80" s="6985"/>
      <c r="C80" s="6932" t="s">
        <v>10978</v>
      </c>
      <c r="D80" s="6933" t="s">
        <v>4</v>
      </c>
    </row>
    <row r="81" spans="1:5" s="1045" customFormat="1">
      <c r="A81" s="4107"/>
      <c r="B81" s="4107"/>
      <c r="C81" s="4107"/>
      <c r="D81" s="4111"/>
    </row>
    <row r="82" spans="1:5" s="1045" customFormat="1" ht="15" customHeight="1">
      <c r="A82" s="6995" t="s">
        <v>9077</v>
      </c>
      <c r="B82" s="2866" t="s">
        <v>9078</v>
      </c>
      <c r="C82" s="6951" t="s">
        <v>13539</v>
      </c>
      <c r="D82" s="6952" t="s">
        <v>4</v>
      </c>
    </row>
    <row r="83" spans="1:5" s="1798" customFormat="1">
      <c r="A83" s="6973"/>
      <c r="B83" s="2865" t="s">
        <v>10868</v>
      </c>
      <c r="C83" s="4068" t="s">
        <v>10869</v>
      </c>
      <c r="D83" s="5548" t="s">
        <v>4</v>
      </c>
    </row>
    <row r="84" spans="1:5" s="1045" customFormat="1">
      <c r="A84" s="6973"/>
      <c r="B84" s="2867" t="s">
        <v>9079</v>
      </c>
      <c r="C84" s="4067" t="s">
        <v>7</v>
      </c>
      <c r="D84" s="4935" t="s">
        <v>4</v>
      </c>
    </row>
    <row r="85" spans="1:5" s="1045" customFormat="1">
      <c r="A85" s="6973"/>
      <c r="B85" s="2866" t="s">
        <v>9080</v>
      </c>
      <c r="C85" s="4068" t="s">
        <v>8</v>
      </c>
      <c r="D85" s="4835" t="s">
        <v>4</v>
      </c>
    </row>
    <row r="86" spans="1:5" s="3745" customFormat="1">
      <c r="A86" s="6973"/>
      <c r="B86" s="4934" t="s">
        <v>18536</v>
      </c>
      <c r="C86" s="5193" t="s">
        <v>18537</v>
      </c>
      <c r="D86" s="4935" t="s">
        <v>19733</v>
      </c>
    </row>
    <row r="87" spans="1:5" s="3745" customFormat="1">
      <c r="A87" s="6973"/>
      <c r="B87" s="4934" t="s">
        <v>18535</v>
      </c>
      <c r="C87" s="5194" t="s">
        <v>20406</v>
      </c>
      <c r="D87" s="4835" t="s">
        <v>19733</v>
      </c>
    </row>
    <row r="88" spans="1:5" s="3745" customFormat="1">
      <c r="A88" s="6973"/>
      <c r="B88" s="5779" t="s">
        <v>21097</v>
      </c>
      <c r="C88" s="5193" t="s">
        <v>21099</v>
      </c>
      <c r="D88" s="4935" t="s">
        <v>19733</v>
      </c>
    </row>
    <row r="89" spans="1:5" s="3745" customFormat="1">
      <c r="A89" s="6973"/>
      <c r="B89" s="5779" t="s">
        <v>21097</v>
      </c>
      <c r="C89" s="5194" t="s">
        <v>21098</v>
      </c>
      <c r="D89" s="4835" t="s">
        <v>19733</v>
      </c>
    </row>
    <row r="90" spans="1:5" s="1548" customFormat="1">
      <c r="A90" s="6973"/>
      <c r="B90" s="2866" t="s">
        <v>9186</v>
      </c>
      <c r="C90" s="4067" t="s">
        <v>9187</v>
      </c>
      <c r="D90" s="4935" t="s">
        <v>4</v>
      </c>
      <c r="E90" s="1656"/>
    </row>
    <row r="91" spans="1:5">
      <c r="A91" s="6973"/>
      <c r="B91" s="2866" t="s">
        <v>9081</v>
      </c>
      <c r="C91" s="4068" t="s">
        <v>9082</v>
      </c>
      <c r="D91" s="4835" t="s">
        <v>4</v>
      </c>
    </row>
    <row r="92" spans="1:5">
      <c r="A92" s="6973"/>
      <c r="B92" s="2866" t="s">
        <v>9083</v>
      </c>
      <c r="C92" s="4067" t="s">
        <v>9</v>
      </c>
      <c r="D92" s="5191" t="s">
        <v>4</v>
      </c>
    </row>
    <row r="93" spans="1:5" s="1580" customFormat="1">
      <c r="A93" s="6973"/>
      <c r="B93" s="2866" t="s">
        <v>9350</v>
      </c>
      <c r="C93" s="4068" t="s">
        <v>9387</v>
      </c>
      <c r="D93" s="5192" t="s">
        <v>9349</v>
      </c>
    </row>
    <row r="94" spans="1:5">
      <c r="A94" s="6973"/>
      <c r="B94" s="2865" t="s">
        <v>9084</v>
      </c>
      <c r="C94" s="4067" t="s">
        <v>9085</v>
      </c>
      <c r="D94" s="5191" t="s">
        <v>4</v>
      </c>
    </row>
    <row r="95" spans="1:5" s="5460" customFormat="1">
      <c r="A95" s="6973"/>
      <c r="B95" s="5462" t="s">
        <v>20551</v>
      </c>
      <c r="C95" s="4068" t="s">
        <v>20554</v>
      </c>
      <c r="D95" s="4835" t="s">
        <v>4</v>
      </c>
    </row>
    <row r="96" spans="1:5" s="5460" customFormat="1">
      <c r="A96" s="6973"/>
      <c r="B96" s="5462" t="s">
        <v>20552</v>
      </c>
      <c r="C96" s="4067" t="s">
        <v>20554</v>
      </c>
      <c r="D96" s="4935" t="s">
        <v>4</v>
      </c>
    </row>
    <row r="97" spans="1:4" s="5460" customFormat="1">
      <c r="A97" s="6973"/>
      <c r="B97" s="5462" t="s">
        <v>20553</v>
      </c>
      <c r="C97" s="4068" t="s">
        <v>20555</v>
      </c>
      <c r="D97" s="4835" t="s">
        <v>4</v>
      </c>
    </row>
    <row r="98" spans="1:4">
      <c r="A98" s="6973"/>
      <c r="B98" s="2866" t="s">
        <v>9086</v>
      </c>
      <c r="C98" s="4067" t="s">
        <v>9087</v>
      </c>
      <c r="D98" s="5191" t="s">
        <v>4</v>
      </c>
    </row>
    <row r="99" spans="1:4">
      <c r="A99" s="6973"/>
      <c r="B99" s="2866" t="s">
        <v>9088</v>
      </c>
      <c r="C99" s="4068" t="s">
        <v>10983</v>
      </c>
      <c r="D99" s="5192" t="s">
        <v>4</v>
      </c>
    </row>
    <row r="100" spans="1:4">
      <c r="A100" s="6973"/>
      <c r="B100" s="2868" t="s">
        <v>9089</v>
      </c>
      <c r="C100" s="4067" t="s">
        <v>9090</v>
      </c>
      <c r="D100" s="5191" t="s">
        <v>4</v>
      </c>
    </row>
    <row r="101" spans="1:4">
      <c r="A101" s="6973"/>
      <c r="B101" s="4286" t="s">
        <v>9091</v>
      </c>
      <c r="C101" s="6934" t="s">
        <v>9092</v>
      </c>
      <c r="D101" s="5192" t="s">
        <v>4</v>
      </c>
    </row>
    <row r="102" spans="1:4">
      <c r="A102" s="6973"/>
      <c r="B102" s="4287" t="s">
        <v>9093</v>
      </c>
      <c r="C102" s="4067" t="s">
        <v>9094</v>
      </c>
      <c r="D102" s="5191" t="s">
        <v>4</v>
      </c>
    </row>
    <row r="103" spans="1:4">
      <c r="A103" s="6973"/>
      <c r="B103" s="4287" t="s">
        <v>11235</v>
      </c>
      <c r="C103" s="4068" t="s">
        <v>9095</v>
      </c>
      <c r="D103" s="5192" t="s">
        <v>4</v>
      </c>
    </row>
    <row r="104" spans="1:4" s="4245" customFormat="1">
      <c r="A104" s="6974"/>
      <c r="B104" s="4287" t="s">
        <v>17000</v>
      </c>
      <c r="C104" s="4067" t="s">
        <v>17001</v>
      </c>
      <c r="D104" s="5191" t="s">
        <v>4</v>
      </c>
    </row>
    <row r="105" spans="1:4">
      <c r="A105" s="4108"/>
      <c r="B105" s="4288"/>
      <c r="C105" s="4288"/>
      <c r="D105" s="4288"/>
    </row>
    <row r="106" spans="1:4">
      <c r="A106" s="6988" t="s">
        <v>9096</v>
      </c>
      <c r="B106" s="4102" t="s">
        <v>9078</v>
      </c>
      <c r="C106" s="1506" t="s">
        <v>9098</v>
      </c>
      <c r="D106" s="6935" t="s">
        <v>4</v>
      </c>
    </row>
    <row r="107" spans="1:4">
      <c r="A107" s="6989"/>
      <c r="B107" s="4102" t="s">
        <v>9099</v>
      </c>
      <c r="C107" s="1507" t="s">
        <v>9100</v>
      </c>
      <c r="D107" s="6953" t="s">
        <v>4</v>
      </c>
    </row>
    <row r="108" spans="1:4">
      <c r="A108" s="4109"/>
      <c r="B108" s="4109"/>
      <c r="C108" s="4109"/>
      <c r="D108" s="4112"/>
    </row>
    <row r="109" spans="1:4" ht="28.7">
      <c r="A109" s="4103" t="s">
        <v>9101</v>
      </c>
      <c r="B109" s="4102" t="s">
        <v>9102</v>
      </c>
      <c r="C109" s="6936" t="s">
        <v>10984</v>
      </c>
      <c r="D109" s="6937" t="s">
        <v>4</v>
      </c>
    </row>
    <row r="110" spans="1:4">
      <c r="A110" s="4110"/>
      <c r="B110" s="4110"/>
      <c r="C110" s="4110"/>
      <c r="D110" s="4113"/>
    </row>
    <row r="111" spans="1:4" s="3938" customFormat="1">
      <c r="A111" s="6975" t="s">
        <v>9103</v>
      </c>
      <c r="B111" s="3788" t="s">
        <v>14711</v>
      </c>
      <c r="C111" s="4133" t="s">
        <v>14712</v>
      </c>
      <c r="D111" s="4134" t="s">
        <v>4</v>
      </c>
    </row>
    <row r="112" spans="1:4" s="3756" customFormat="1">
      <c r="A112" s="6975"/>
      <c r="B112" s="3788" t="s">
        <v>14442</v>
      </c>
      <c r="C112" s="4135" t="s">
        <v>14530</v>
      </c>
      <c r="D112" s="4136" t="s">
        <v>4</v>
      </c>
    </row>
    <row r="113" spans="1:4" s="4131" customFormat="1">
      <c r="A113" s="6975"/>
      <c r="B113" s="3788" t="s">
        <v>16511</v>
      </c>
      <c r="C113" s="4133" t="s">
        <v>16512</v>
      </c>
      <c r="D113" s="4134" t="s">
        <v>4</v>
      </c>
    </row>
    <row r="114" spans="1:4" s="6069" customFormat="1">
      <c r="A114" s="6976"/>
      <c r="B114" s="6857" t="s">
        <v>23639</v>
      </c>
      <c r="C114" s="1506" t="s">
        <v>23599</v>
      </c>
      <c r="D114" s="5548" t="s">
        <v>4</v>
      </c>
    </row>
    <row r="115" spans="1:4">
      <c r="A115" s="6975"/>
      <c r="B115" s="4102" t="s">
        <v>9104</v>
      </c>
      <c r="C115" s="6954" t="s">
        <v>12</v>
      </c>
      <c r="D115" s="6955" t="s">
        <v>4</v>
      </c>
    </row>
    <row r="116" spans="1:4">
      <c r="A116" s="6975"/>
      <c r="B116" s="4102" t="s">
        <v>9097</v>
      </c>
      <c r="C116" s="6938" t="s">
        <v>2016</v>
      </c>
      <c r="D116" s="6939" t="s">
        <v>4</v>
      </c>
    </row>
    <row r="117" spans="1:4">
      <c r="A117" s="6977"/>
      <c r="B117" s="4102" t="s">
        <v>9089</v>
      </c>
      <c r="C117" s="6956" t="s">
        <v>9105</v>
      </c>
      <c r="D117" s="6957" t="s">
        <v>4</v>
      </c>
    </row>
    <row r="118" spans="1:4">
      <c r="A118" s="4105"/>
      <c r="B118" s="3745"/>
      <c r="C118" s="3745"/>
    </row>
    <row r="119" spans="1:4" s="2137" customFormat="1">
      <c r="A119" s="6981" t="s">
        <v>9106</v>
      </c>
      <c r="B119" s="5873" t="s">
        <v>9107</v>
      </c>
      <c r="C119" s="6940" t="s">
        <v>10979</v>
      </c>
      <c r="D119" s="6941" t="s">
        <v>4</v>
      </c>
    </row>
    <row r="120" spans="1:4" s="2137" customFormat="1">
      <c r="A120" s="6982"/>
      <c r="B120" s="4968" t="s">
        <v>9108</v>
      </c>
      <c r="C120" s="4067" t="s">
        <v>10239</v>
      </c>
      <c r="D120" s="4969" t="s">
        <v>4</v>
      </c>
    </row>
    <row r="121" spans="1:4" s="2137" customFormat="1">
      <c r="A121" s="6982"/>
      <c r="B121" s="4968" t="s">
        <v>12264</v>
      </c>
      <c r="C121" s="4068" t="s">
        <v>20462</v>
      </c>
      <c r="D121" s="4970" t="s">
        <v>4</v>
      </c>
    </row>
    <row r="122" spans="1:4" s="2700" customFormat="1">
      <c r="A122" s="6982"/>
      <c r="B122" s="5873" t="s">
        <v>13786</v>
      </c>
      <c r="C122" s="4069" t="s">
        <v>13787</v>
      </c>
      <c r="D122" s="4969" t="s">
        <v>4</v>
      </c>
    </row>
    <row r="123" spans="1:4">
      <c r="A123" s="6982"/>
      <c r="B123" s="4287" t="s">
        <v>9109</v>
      </c>
      <c r="C123" s="4403" t="s">
        <v>10941</v>
      </c>
      <c r="D123" s="4970" t="s">
        <v>4</v>
      </c>
    </row>
    <row r="124" spans="1:4" s="1812" customFormat="1">
      <c r="A124" s="6982"/>
      <c r="B124" s="6083" t="s">
        <v>9109</v>
      </c>
      <c r="C124" s="4069" t="s">
        <v>10985</v>
      </c>
      <c r="D124" s="4969" t="s">
        <v>4</v>
      </c>
    </row>
    <row r="125" spans="1:4" s="4451" customFormat="1">
      <c r="A125" s="6982"/>
      <c r="B125" s="5873" t="s">
        <v>18254</v>
      </c>
      <c r="C125" s="4403" t="s">
        <v>18255</v>
      </c>
      <c r="D125" s="4970" t="s">
        <v>4</v>
      </c>
    </row>
    <row r="126" spans="1:4">
      <c r="A126" s="6982"/>
      <c r="B126" s="6986" t="s">
        <v>9110</v>
      </c>
      <c r="C126" s="4069" t="s">
        <v>10942</v>
      </c>
      <c r="D126" s="4969" t="s">
        <v>4</v>
      </c>
    </row>
    <row r="127" spans="1:4" s="5832" customFormat="1">
      <c r="A127" s="6982"/>
      <c r="B127" s="6987"/>
      <c r="C127" s="4403" t="s">
        <v>21336</v>
      </c>
      <c r="D127" s="5548" t="s">
        <v>4</v>
      </c>
    </row>
    <row r="128" spans="1:4" s="4066" customFormat="1">
      <c r="A128" s="6982"/>
      <c r="B128" s="4287" t="s">
        <v>16304</v>
      </c>
      <c r="C128" s="4067" t="s">
        <v>21970</v>
      </c>
      <c r="D128" s="4969" t="s">
        <v>4</v>
      </c>
    </row>
    <row r="129" spans="1:7" s="5870" customFormat="1">
      <c r="A129" s="6982"/>
      <c r="B129" s="4287" t="s">
        <v>16304</v>
      </c>
      <c r="C129" s="4068" t="s">
        <v>21971</v>
      </c>
      <c r="D129" s="4970" t="s">
        <v>4</v>
      </c>
    </row>
    <row r="130" spans="1:7">
      <c r="A130" s="6982"/>
      <c r="B130" s="5873" t="s">
        <v>9111</v>
      </c>
      <c r="C130" s="4069" t="s">
        <v>10980</v>
      </c>
      <c r="D130" s="4969" t="s">
        <v>4</v>
      </c>
    </row>
    <row r="131" spans="1:7">
      <c r="A131" s="6982"/>
      <c r="B131" s="5873" t="s">
        <v>9112</v>
      </c>
      <c r="C131" s="4403" t="s">
        <v>20463</v>
      </c>
      <c r="D131" s="4970" t="s">
        <v>4</v>
      </c>
      <c r="E131" s="1656"/>
    </row>
    <row r="132" spans="1:7">
      <c r="A132" s="6982"/>
      <c r="B132" s="6978" t="s">
        <v>19873</v>
      </c>
      <c r="C132" s="4069" t="s">
        <v>19874</v>
      </c>
      <c r="D132" s="4969" t="s">
        <v>4</v>
      </c>
    </row>
    <row r="133" spans="1:7" s="2891" customFormat="1">
      <c r="A133" s="6982"/>
      <c r="B133" s="6979"/>
      <c r="C133" s="4403" t="s">
        <v>19879</v>
      </c>
      <c r="D133" s="4970" t="s">
        <v>4</v>
      </c>
      <c r="E133" s="2751"/>
    </row>
    <row r="134" spans="1:7" s="2891" customFormat="1">
      <c r="A134" s="6982"/>
      <c r="B134" s="6979"/>
      <c r="C134" s="4069" t="s">
        <v>19875</v>
      </c>
      <c r="D134" s="4969" t="s">
        <v>4</v>
      </c>
      <c r="E134" s="2751"/>
    </row>
    <row r="135" spans="1:7">
      <c r="A135" s="6982"/>
      <c r="B135" s="6979"/>
      <c r="C135" s="4403" t="s">
        <v>19880</v>
      </c>
      <c r="D135" s="4970" t="s">
        <v>4</v>
      </c>
      <c r="E135" s="1656"/>
      <c r="G135" s="2891"/>
    </row>
    <row r="136" spans="1:7">
      <c r="A136" s="6982"/>
      <c r="B136" s="6980"/>
      <c r="C136" s="4067" t="s">
        <v>19878</v>
      </c>
      <c r="D136" s="4969" t="s">
        <v>4</v>
      </c>
      <c r="E136" s="1656"/>
    </row>
    <row r="137" spans="1:7">
      <c r="A137" s="6982"/>
      <c r="B137" s="4287" t="s">
        <v>14739</v>
      </c>
      <c r="C137" s="4068" t="s">
        <v>14740</v>
      </c>
      <c r="D137" s="4970" t="s">
        <v>4</v>
      </c>
      <c r="E137" s="1656"/>
    </row>
    <row r="138" spans="1:7" s="1709" customFormat="1">
      <c r="A138" s="6982"/>
      <c r="B138" s="5871" t="s">
        <v>18382</v>
      </c>
      <c r="C138" s="4067" t="s">
        <v>19795</v>
      </c>
      <c r="D138" s="4969" t="s">
        <v>4</v>
      </c>
      <c r="E138" s="1710"/>
    </row>
    <row r="139" spans="1:7" s="1832" customFormat="1">
      <c r="A139" s="6982"/>
      <c r="B139" s="6983" t="s">
        <v>9113</v>
      </c>
      <c r="C139" s="4403" t="s">
        <v>9114</v>
      </c>
      <c r="D139" s="4970" t="s">
        <v>4</v>
      </c>
      <c r="E139" s="1834"/>
    </row>
    <row r="140" spans="1:7" s="4292" customFormat="1">
      <c r="A140" s="6982"/>
      <c r="B140" s="6984"/>
      <c r="C140" s="4069" t="s">
        <v>9115</v>
      </c>
      <c r="D140" s="4969" t="s">
        <v>4</v>
      </c>
      <c r="E140" s="3745"/>
    </row>
    <row r="141" spans="1:7" s="3999" customFormat="1">
      <c r="A141" s="6982"/>
      <c r="B141" s="6984"/>
      <c r="C141" s="4403" t="s">
        <v>9712</v>
      </c>
      <c r="D141" s="4970" t="s">
        <v>4</v>
      </c>
      <c r="E141" s="3745"/>
    </row>
    <row r="142" spans="1:7" s="4478" customFormat="1">
      <c r="A142" s="6982"/>
      <c r="B142" s="6985"/>
      <c r="C142" s="4069" t="s">
        <v>14177</v>
      </c>
      <c r="D142" s="4969" t="s">
        <v>4</v>
      </c>
      <c r="E142" s="3745"/>
    </row>
    <row r="143" spans="1:7">
      <c r="A143" s="6982"/>
      <c r="B143" s="5872" t="s">
        <v>17040</v>
      </c>
      <c r="C143" s="4403" t="s">
        <v>9116</v>
      </c>
      <c r="D143" s="4970" t="s">
        <v>4</v>
      </c>
      <c r="E143" s="1656"/>
    </row>
    <row r="144" spans="1:7" s="6069" customFormat="1">
      <c r="A144" s="6982"/>
      <c r="B144" s="6453" t="s">
        <v>22036</v>
      </c>
      <c r="C144" s="6454" t="s">
        <v>22037</v>
      </c>
      <c r="D144" s="6455" t="s">
        <v>4</v>
      </c>
      <c r="E144" s="3745"/>
    </row>
    <row r="145" spans="1:7" s="6069" customFormat="1">
      <c r="A145" s="6982"/>
      <c r="B145" s="6453" t="s">
        <v>22038</v>
      </c>
      <c r="C145" s="5684" t="s">
        <v>22039</v>
      </c>
      <c r="D145" s="6085" t="s">
        <v>4</v>
      </c>
      <c r="E145" s="3745"/>
    </row>
    <row r="146" spans="1:7" s="6069" customFormat="1">
      <c r="A146" s="6982"/>
      <c r="B146" s="4104" t="s">
        <v>22040</v>
      </c>
      <c r="C146" s="6454" t="s">
        <v>22041</v>
      </c>
      <c r="D146" s="6455" t="s">
        <v>4</v>
      </c>
      <c r="E146" s="3745"/>
    </row>
    <row r="147" spans="1:7">
      <c r="A147" s="6982"/>
      <c r="B147" s="4287" t="s">
        <v>9117</v>
      </c>
      <c r="C147" s="6942" t="s">
        <v>4222</v>
      </c>
      <c r="D147" s="6943" t="s">
        <v>4</v>
      </c>
      <c r="E147" s="1656"/>
    </row>
    <row r="148" spans="1:7" s="5365" customFormat="1">
      <c r="A148" s="5368"/>
      <c r="B148" s="5369" t="s">
        <v>20534</v>
      </c>
      <c r="C148" s="6958" t="s">
        <v>20535</v>
      </c>
      <c r="D148" s="5358" t="s">
        <v>4</v>
      </c>
      <c r="E148" s="3745"/>
    </row>
    <row r="149" spans="1:7">
      <c r="A149" s="5195"/>
      <c r="B149" s="3745"/>
      <c r="C149" s="3745"/>
    </row>
    <row r="150" spans="1:7" ht="15" customHeight="1">
      <c r="A150" s="6973" t="s">
        <v>9118</v>
      </c>
      <c r="B150" s="5178" t="s">
        <v>9119</v>
      </c>
      <c r="C150" s="6944" t="s">
        <v>11317</v>
      </c>
      <c r="D150" s="6930" t="s">
        <v>4</v>
      </c>
    </row>
    <row r="151" spans="1:7">
      <c r="A151" s="6973"/>
      <c r="B151" s="5179" t="s">
        <v>9111</v>
      </c>
      <c r="C151" s="5181" t="s">
        <v>10981</v>
      </c>
      <c r="D151" s="5190" t="s">
        <v>4</v>
      </c>
    </row>
    <row r="152" spans="1:7">
      <c r="A152" s="6973"/>
      <c r="B152" s="5179" t="s">
        <v>9111</v>
      </c>
      <c r="C152" s="5187" t="s">
        <v>9120</v>
      </c>
      <c r="D152" s="5189" t="s">
        <v>4</v>
      </c>
    </row>
    <row r="153" spans="1:7" s="1510" customFormat="1">
      <c r="A153" s="6973"/>
      <c r="B153" s="5179" t="s">
        <v>9122</v>
      </c>
      <c r="C153" s="5181" t="s">
        <v>10982</v>
      </c>
      <c r="D153" s="5190" t="s">
        <v>4</v>
      </c>
      <c r="E153" s="1511"/>
    </row>
    <row r="154" spans="1:7">
      <c r="A154" s="6973"/>
      <c r="B154" s="5179" t="s">
        <v>9123</v>
      </c>
      <c r="C154" s="5187" t="s">
        <v>13839</v>
      </c>
      <c r="D154" s="5189" t="s">
        <v>4</v>
      </c>
      <c r="E154" s="1511"/>
    </row>
    <row r="155" spans="1:7" s="4688" customFormat="1">
      <c r="A155" s="6973"/>
      <c r="B155" s="5179" t="s">
        <v>9121</v>
      </c>
      <c r="C155" s="5181" t="s">
        <v>19723</v>
      </c>
      <c r="D155" s="5190" t="s">
        <v>4</v>
      </c>
      <c r="E155" s="3745"/>
    </row>
    <row r="156" spans="1:7" s="6069" customFormat="1">
      <c r="A156" s="6973"/>
      <c r="B156" s="5857" t="s">
        <v>22042</v>
      </c>
      <c r="C156" s="6261" t="s">
        <v>22043</v>
      </c>
      <c r="D156" s="6283" t="s">
        <v>4</v>
      </c>
      <c r="E156" s="3745"/>
    </row>
    <row r="157" spans="1:7">
      <c r="A157" s="6973"/>
      <c r="B157" s="5179" t="s">
        <v>9124</v>
      </c>
      <c r="C157" s="5181" t="s">
        <v>13961</v>
      </c>
      <c r="D157" s="5190" t="s">
        <v>4</v>
      </c>
      <c r="E157" s="1511"/>
    </row>
    <row r="158" spans="1:7" s="1785" customFormat="1" ht="15" customHeight="1">
      <c r="A158" s="6973"/>
      <c r="B158" s="5179" t="s">
        <v>10667</v>
      </c>
      <c r="C158" s="6945" t="s">
        <v>19724</v>
      </c>
      <c r="D158" s="6946" t="s">
        <v>4</v>
      </c>
      <c r="E158" s="1786"/>
    </row>
    <row r="159" spans="1:7" s="1785" customFormat="1">
      <c r="A159" s="6973"/>
      <c r="B159" s="5179" t="s">
        <v>10668</v>
      </c>
      <c r="C159" s="5181" t="s">
        <v>13962</v>
      </c>
      <c r="D159" s="5190" t="s">
        <v>4</v>
      </c>
      <c r="E159" s="1786"/>
    </row>
    <row r="160" spans="1:7" s="1785" customFormat="1">
      <c r="A160" s="6973"/>
      <c r="B160" s="5179" t="s">
        <v>10669</v>
      </c>
      <c r="C160" s="5187" t="s">
        <v>13963</v>
      </c>
      <c r="D160" s="5189" t="s">
        <v>4</v>
      </c>
      <c r="E160" s="1786"/>
      <c r="G160" s="2686"/>
    </row>
    <row r="161" spans="1:7" s="5870" customFormat="1">
      <c r="A161" s="6973"/>
      <c r="B161" s="5956" t="s">
        <v>21607</v>
      </c>
      <c r="C161" s="5181" t="s">
        <v>21485</v>
      </c>
      <c r="D161" s="6959" t="s">
        <v>4</v>
      </c>
      <c r="E161" s="3745"/>
    </row>
    <row r="162" spans="1:7" s="1785" customFormat="1" ht="15" customHeight="1">
      <c r="A162" s="6974"/>
      <c r="B162" s="5180" t="s">
        <v>10577</v>
      </c>
      <c r="C162" s="5187" t="s">
        <v>10577</v>
      </c>
      <c r="D162" s="5189" t="s">
        <v>4</v>
      </c>
      <c r="E162" s="1786"/>
    </row>
    <row r="163" spans="1:7">
      <c r="A163" s="5177"/>
      <c r="B163" s="3745"/>
      <c r="C163" s="3745"/>
      <c r="E163" s="1511"/>
      <c r="G163" s="1510"/>
    </row>
    <row r="164" spans="1:7" s="1682" customFormat="1">
      <c r="A164" s="6971" t="s">
        <v>9125</v>
      </c>
      <c r="B164" s="2869" t="s">
        <v>9982</v>
      </c>
      <c r="C164" s="6960" t="s">
        <v>6375</v>
      </c>
      <c r="D164" s="6961" t="s">
        <v>4</v>
      </c>
      <c r="E164" s="1683"/>
    </row>
    <row r="165" spans="1:7">
      <c r="A165" s="6972"/>
      <c r="B165" s="2870" t="s">
        <v>9126</v>
      </c>
      <c r="C165" s="5187" t="s">
        <v>10003</v>
      </c>
      <c r="D165" s="4970" t="s">
        <v>4</v>
      </c>
      <c r="E165" s="1511"/>
    </row>
    <row r="166" spans="1:7" s="1800" customFormat="1">
      <c r="A166" s="6972"/>
      <c r="B166" s="2871" t="s">
        <v>10870</v>
      </c>
      <c r="C166" s="5181" t="s">
        <v>10872</v>
      </c>
      <c r="D166" s="4969" t="s">
        <v>4</v>
      </c>
      <c r="E166" s="1801"/>
    </row>
    <row r="167" spans="1:7" s="4209" customFormat="1">
      <c r="A167" s="6972"/>
      <c r="B167" s="4319" t="s">
        <v>16559</v>
      </c>
      <c r="C167" s="6947" t="s">
        <v>16560</v>
      </c>
      <c r="D167" s="5188" t="s">
        <v>4</v>
      </c>
      <c r="E167" s="3745"/>
    </row>
    <row r="168" spans="1:7" s="4615" customFormat="1">
      <c r="A168" s="6972"/>
      <c r="B168" s="4836" t="s">
        <v>18503</v>
      </c>
      <c r="C168" s="6962" t="s">
        <v>22024</v>
      </c>
      <c r="D168" s="5196" t="s">
        <v>4</v>
      </c>
      <c r="E168" s="3745"/>
    </row>
    <row r="169" spans="1:7" s="2218" customFormat="1">
      <c r="A169" s="6972"/>
      <c r="B169" s="2871" t="s">
        <v>13087</v>
      </c>
      <c r="C169" s="5187" t="s">
        <v>12868</v>
      </c>
      <c r="D169" s="4970" t="s">
        <v>4</v>
      </c>
      <c r="E169" s="2219"/>
    </row>
    <row r="170" spans="1:7">
      <c r="A170" s="6972"/>
      <c r="B170" s="2870" t="s">
        <v>9127</v>
      </c>
      <c r="C170" s="5181" t="s">
        <v>13</v>
      </c>
      <c r="D170" s="6963" t="s">
        <v>4</v>
      </c>
      <c r="E170" s="1511"/>
    </row>
    <row r="171" spans="1:7">
      <c r="A171" s="6972"/>
      <c r="B171" s="2869" t="s">
        <v>9128</v>
      </c>
      <c r="C171" s="6948" t="s">
        <v>10986</v>
      </c>
      <c r="D171" s="4970" t="s">
        <v>4</v>
      </c>
      <c r="E171" s="1511"/>
    </row>
    <row r="172" spans="1:7" s="5870" customFormat="1">
      <c r="A172" s="6972"/>
      <c r="B172" s="2869" t="s">
        <v>21811</v>
      </c>
      <c r="C172" s="6964" t="s">
        <v>21812</v>
      </c>
      <c r="D172" s="4969" t="s">
        <v>4</v>
      </c>
      <c r="E172" s="3745"/>
    </row>
    <row r="173" spans="1:7">
      <c r="A173" s="6972"/>
      <c r="B173" s="2870" t="s">
        <v>9129</v>
      </c>
      <c r="C173" s="5187" t="s">
        <v>10987</v>
      </c>
      <c r="D173" s="4970" t="s">
        <v>4</v>
      </c>
      <c r="E173" s="1511"/>
    </row>
    <row r="174" spans="1:7">
      <c r="A174" s="6972"/>
      <c r="B174" s="2870" t="s">
        <v>9130</v>
      </c>
      <c r="C174" s="5181" t="s">
        <v>10988</v>
      </c>
      <c r="D174" s="4969" t="s">
        <v>4</v>
      </c>
      <c r="E174" s="1511"/>
    </row>
    <row r="175" spans="1:7" s="6069" customFormat="1">
      <c r="A175" s="6972"/>
      <c r="B175" s="6456" t="s">
        <v>22044</v>
      </c>
      <c r="C175" s="5684" t="s">
        <v>22045</v>
      </c>
      <c r="D175" s="6283" t="s">
        <v>4</v>
      </c>
      <c r="E175" s="3745"/>
    </row>
    <row r="176" spans="1:7" s="6069" customFormat="1">
      <c r="A176" s="6972"/>
      <c r="B176" s="6456" t="s">
        <v>22046</v>
      </c>
      <c r="C176" s="6454" t="s">
        <v>22047</v>
      </c>
      <c r="D176" s="6457" t="s">
        <v>4</v>
      </c>
      <c r="E176" s="3745"/>
    </row>
    <row r="177" spans="1:5" s="6069" customFormat="1">
      <c r="A177" s="6972"/>
      <c r="B177" s="5857" t="s">
        <v>22048</v>
      </c>
      <c r="C177" s="5684" t="s">
        <v>22049</v>
      </c>
      <c r="D177" s="6283" t="s">
        <v>4</v>
      </c>
      <c r="E177" s="3745"/>
    </row>
    <row r="178" spans="1:5">
      <c r="A178" s="6972"/>
      <c r="B178" s="2870" t="s">
        <v>9131</v>
      </c>
      <c r="C178" s="5181" t="s">
        <v>14</v>
      </c>
      <c r="D178" s="6963" t="s">
        <v>4</v>
      </c>
      <c r="E178" s="1511"/>
    </row>
    <row r="179" spans="1:5">
      <c r="A179" s="6972"/>
      <c r="B179" s="2870" t="s">
        <v>9132</v>
      </c>
      <c r="C179" s="5187" t="s">
        <v>13958</v>
      </c>
      <c r="D179" s="4970" t="s">
        <v>4</v>
      </c>
      <c r="E179" s="1511"/>
    </row>
    <row r="180" spans="1:5" s="2813" customFormat="1">
      <c r="A180" s="6972"/>
      <c r="B180" s="2870" t="s">
        <v>13959</v>
      </c>
      <c r="C180" s="5181" t="s">
        <v>13960</v>
      </c>
      <c r="D180" s="4969" t="s">
        <v>4</v>
      </c>
      <c r="E180" s="2751"/>
    </row>
    <row r="181" spans="1:5" s="6069" customFormat="1">
      <c r="A181" s="6972"/>
      <c r="B181" s="5857" t="s">
        <v>22050</v>
      </c>
      <c r="C181" s="6261" t="s">
        <v>22051</v>
      </c>
      <c r="D181" s="4835" t="s">
        <v>4</v>
      </c>
      <c r="E181" s="3745"/>
    </row>
    <row r="182" spans="1:5">
      <c r="A182" s="6972"/>
      <c r="B182" s="2870" t="s">
        <v>9133</v>
      </c>
      <c r="C182" s="5181" t="s">
        <v>9134</v>
      </c>
      <c r="D182" s="4969" t="s">
        <v>4</v>
      </c>
      <c r="E182" s="1511"/>
    </row>
    <row r="183" spans="1:5">
      <c r="A183" s="6972"/>
      <c r="B183" s="2870" t="s">
        <v>9135</v>
      </c>
      <c r="C183" s="5187" t="s">
        <v>9136</v>
      </c>
      <c r="D183" s="4970" t="s">
        <v>4</v>
      </c>
      <c r="E183" s="1511"/>
    </row>
    <row r="184" spans="1:5">
      <c r="A184" s="6972"/>
      <c r="B184" s="5857" t="s">
        <v>22052</v>
      </c>
      <c r="C184" s="6454" t="s">
        <v>22053</v>
      </c>
      <c r="D184" s="6457" t="s">
        <v>4</v>
      </c>
      <c r="E184" s="1511"/>
    </row>
    <row r="185" spans="1:5">
      <c r="A185" s="6972"/>
      <c r="B185" s="2870" t="s">
        <v>9137</v>
      </c>
      <c r="C185" s="5187" t="s">
        <v>9138</v>
      </c>
      <c r="D185" s="4970" t="s">
        <v>4</v>
      </c>
      <c r="E185" s="1511"/>
    </row>
    <row r="186" spans="1:5">
      <c r="A186" s="6972"/>
      <c r="B186" s="2870" t="s">
        <v>9139</v>
      </c>
      <c r="C186" s="5186" t="s">
        <v>12201</v>
      </c>
      <c r="D186" s="4969" t="s">
        <v>4</v>
      </c>
      <c r="E186" s="1511"/>
    </row>
    <row r="187" spans="1:5" s="5552" customFormat="1">
      <c r="A187" s="6972"/>
      <c r="B187" s="2872" t="s">
        <v>9347</v>
      </c>
      <c r="C187" s="5185" t="s">
        <v>9348</v>
      </c>
      <c r="D187" s="4970" t="s">
        <v>9349</v>
      </c>
      <c r="E187" s="3745"/>
    </row>
    <row r="188" spans="1:5">
      <c r="A188" s="6972"/>
      <c r="B188" s="5600" t="s">
        <v>21072</v>
      </c>
      <c r="C188" s="5186" t="s">
        <v>21071</v>
      </c>
      <c r="D188" s="4969" t="s">
        <v>9349</v>
      </c>
    </row>
    <row r="189" spans="1:5">
      <c r="A189" s="6972"/>
      <c r="B189" s="2872" t="s">
        <v>1012</v>
      </c>
      <c r="C189" s="5185" t="s">
        <v>10154</v>
      </c>
      <c r="D189" s="6085" t="s">
        <v>9349</v>
      </c>
    </row>
    <row r="190" spans="1:5">
      <c r="A190" s="6972"/>
      <c r="B190" s="6445" t="s">
        <v>18950</v>
      </c>
      <c r="C190" s="6965" t="s">
        <v>18951</v>
      </c>
      <c r="D190" s="6966" t="s">
        <v>19733</v>
      </c>
    </row>
    <row r="191" spans="1:5">
      <c r="A191" s="6972"/>
      <c r="B191" s="6446" t="s">
        <v>22054</v>
      </c>
      <c r="C191" s="5684" t="s">
        <v>22055</v>
      </c>
      <c r="D191" s="6283" t="s">
        <v>4</v>
      </c>
    </row>
    <row r="192" spans="1:5">
      <c r="A192" s="6972"/>
      <c r="B192" s="6446" t="s">
        <v>22056</v>
      </c>
      <c r="C192" s="6454" t="s">
        <v>22057</v>
      </c>
      <c r="D192" s="6457" t="s">
        <v>4</v>
      </c>
    </row>
    <row r="193" spans="1:4">
      <c r="A193" s="6972"/>
      <c r="B193" s="5857" t="s">
        <v>22058</v>
      </c>
      <c r="C193" s="6261" t="s">
        <v>22059</v>
      </c>
      <c r="D193" s="6283" t="s">
        <v>4</v>
      </c>
    </row>
    <row r="194" spans="1:4">
      <c r="C194" s="3745"/>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16">
    <mergeCell ref="A106:A107"/>
    <mergeCell ref="A48:A69"/>
    <mergeCell ref="A12:D12"/>
    <mergeCell ref="A13:D13"/>
    <mergeCell ref="B72:B74"/>
    <mergeCell ref="B76:B80"/>
    <mergeCell ref="A72:A80"/>
    <mergeCell ref="A82:A104"/>
    <mergeCell ref="A17:A46"/>
    <mergeCell ref="A164:A193"/>
    <mergeCell ref="A150:A162"/>
    <mergeCell ref="A111:A117"/>
    <mergeCell ref="B132:B136"/>
    <mergeCell ref="A119:A147"/>
    <mergeCell ref="B139:B142"/>
    <mergeCell ref="B126:B127"/>
  </mergeCells>
  <hyperlinks>
    <hyperlink ref="D189" display="в каталог" xr:uid="{00000000-0004-0000-0000-000000000000}"/>
    <hyperlink ref="D190" location="Гейзер!A1" display="в каталог&gt;&gt;&gt;" xr:uid="{00000000-0004-0000-0000-000001000000}"/>
    <hyperlink ref="D187" location="Акватек!A1" display="в каталог" xr:uid="{00000000-0004-0000-0000-000002000000}"/>
    <hyperlink ref="D186" location="'VTS Volcano Wing'!A1" display="в каталог &gt;&gt;&gt;" xr:uid="{00000000-0004-0000-0000-000003000000}"/>
    <hyperlink ref="D185" location="THERMO!A1" display="в каталог &gt;&gt;&gt;" xr:uid="{00000000-0004-0000-0000-000004000000}"/>
    <hyperlink ref="C185" display="Нагревательные кабельные системы (Швеция)" xr:uid="{00000000-0004-0000-0000-000005000000}"/>
    <hyperlink ref="B185" display="THERMO" xr:uid="{00000000-0004-0000-0000-000006000000}"/>
    <hyperlink ref="D183" location="Warme!A1" display="в каталог &gt;&gt;&gt;" xr:uid="{00000000-0004-0000-0000-000007000000}"/>
    <hyperlink ref="C183" display="Теплоносители" xr:uid="{00000000-0004-0000-0000-000008000000}"/>
    <hyperlink ref="B183" display="Warme" xr:uid="{00000000-0004-0000-0000-000009000000}"/>
    <hyperlink ref="D182" location="ФОРМАТ!A1" display="в каталог &gt;&gt;&gt;" xr:uid="{00000000-0004-0000-0000-00000A000000}"/>
    <hyperlink ref="C182" display="Маты для теплых полов" xr:uid="{00000000-0004-0000-0000-00000B000000}"/>
    <hyperlink ref="B182" display="Формат" xr:uid="{00000000-0004-0000-0000-00000C000000}"/>
    <hyperlink ref="D180" location="Neptun!A1" display="в каталог &gt;&gt;&gt;" xr:uid="{00000000-0004-0000-0000-00000D000000}"/>
    <hyperlink ref="C180" display="Системы защиты от протечек (Россия) NEW!" xr:uid="{00000000-0004-0000-0000-00000E000000}"/>
    <hyperlink ref="B180" display="Neptun" xr:uid="{00000000-0004-0000-0000-00000F000000}"/>
    <hyperlink ref="D179" location="Аквасторож!A1" display="в каталог &gt;&gt;&gt;" xr:uid="{00000000-0004-0000-0000-000010000000}"/>
    <hyperlink ref="C179" display="Защита от протечек воды Аквасторож (Россия)" xr:uid="{00000000-0004-0000-0000-000011000000}"/>
    <hyperlink ref="B179" display="АКВАСТОРОЖ" xr:uid="{00000000-0004-0000-0000-000012000000}"/>
    <hyperlink ref="D178" display="в каталог &gt;&gt;&gt;" xr:uid="{00000000-0004-0000-0000-000013000000}"/>
    <hyperlink ref="C178" display="Оборудование для комплектации погружных насосов" xr:uid="{00000000-0004-0000-0000-000014000000}"/>
    <hyperlink ref="B178" display="Разные" xr:uid="{00000000-0004-0000-0000-000015000000}"/>
    <hyperlink ref="D174" location="SYR!A1" display="в каталог &gt;&gt;&gt;" xr:uid="{00000000-0004-0000-0000-000016000000}"/>
    <hyperlink ref="C174" display="Механические фильтры SYR Armaturen (Германия)  " xr:uid="{00000000-0004-0000-0000-000017000000}"/>
    <hyperlink ref="B174" display="Syr" xr:uid="{00000000-0004-0000-0000-000018000000}"/>
    <hyperlink ref="D173" location="TEPLOCOM!A1" display="в каталог &gt;&gt;&gt;" xr:uid="{00000000-0004-0000-0000-000019000000}"/>
    <hyperlink ref="C173" display="Стабилизаторы сетевого напряжения БАСТИОН (Россия)   " xr:uid="{00000000-0004-0000-0000-00001A000000}"/>
    <hyperlink ref="B173" display="TEPLOCOM" xr:uid="{00000000-0004-0000-0000-00001B000000}"/>
    <hyperlink ref="D171" location="Itelma!A1" display="в каталог &gt;&gt;&gt;" xr:uid="{00000000-0004-0000-0000-00001C000000}"/>
    <hyperlink ref="C171" display="Счетчики воды ITELMA (Россия)   " xr:uid="{00000000-0004-0000-0000-00001D000000}"/>
    <hyperlink ref="B171" display="Itelma" xr:uid="{00000000-0004-0000-0000-00001E000000}"/>
    <hyperlink ref="B171:D171" display="Itelma" xr:uid="{00000000-0004-0000-0000-00001F000000}"/>
    <hyperlink ref="D170" display="в каталог &gt;&gt;&gt;" xr:uid="{00000000-0004-0000-0000-000020000000}"/>
    <hyperlink ref="C170" display="Шкафы распределительные (Россия)" xr:uid="{00000000-0004-0000-0000-000021000000}"/>
    <hyperlink ref="B170" display="ТМК" xr:uid="{00000000-0004-0000-0000-000022000000}"/>
    <hyperlink ref="D169" location="Walraven!A1" display="в каталог &gt;&gt;&gt;" xr:uid="{00000000-0004-0000-0000-000023000000}"/>
    <hyperlink ref="D168" location="TONLOS!A1" display="в каталог &gt;&gt;&gt;" xr:uid="{00000000-0004-0000-0000-000024000000}"/>
    <hyperlink ref="C168" location="TONLOS!A1" display="Шумоизоляция TONLOS (Россия)" xr:uid="{00000000-0004-0000-0000-000025000000}"/>
    <hyperlink ref="B168" location="TONLOS!A1" display="TONLOS" xr:uid="{00000000-0004-0000-0000-000026000000}"/>
    <hyperlink ref="D167" location="Thermaflex!A1" display="в каталог &gt;&gt;&gt;" xr:uid="{00000000-0004-0000-0000-000027000000}"/>
    <hyperlink ref="C167" location="Thermaflex!A1" display="Теплоизолированные трубопроводы THERMAFLEX (Нидерланды)" xr:uid="{00000000-0004-0000-0000-000028000000}"/>
    <hyperlink ref="B167" location="Thermaflex!A1" display="Thermaflex" xr:uid="{00000000-0004-0000-0000-000029000000}"/>
    <hyperlink ref="B167:D167" location="Thermaflex!A1" display="Thermaflex" xr:uid="{00000000-0004-0000-0000-00002A000000}"/>
    <hyperlink ref="D166" location="'K-flex'!A1" display="в каталог &gt;&gt;&gt;" xr:uid="{00000000-0004-0000-0000-00002B000000}"/>
    <hyperlink ref="C166" display="Теплоизоляция из вспененного каучукая K-flex (Россия)" xr:uid="{00000000-0004-0000-0000-00002C000000}"/>
    <hyperlink ref="B166" display="K-flex" xr:uid="{00000000-0004-0000-0000-00002D000000}"/>
    <hyperlink ref="D165" location="Энергофлекс!A1" display="в каталог &gt;&gt;&gt;" xr:uid="{00000000-0004-0000-0000-00002E000000}"/>
    <hyperlink ref="C165" display="Теплоизоляция трубчатая и плиты &quot;Энергофлекс&quot; (Россия)" xr:uid="{00000000-0004-0000-0000-00002F000000}"/>
    <hyperlink ref="B165" display="Энергофлекс" xr:uid="{00000000-0004-0000-0000-000030000000}"/>
    <hyperlink ref="D164" location="NOVOPRESS!A1" display="в каталог &gt;&gt;&gt;" xr:uid="{00000000-0004-0000-0000-000031000000}"/>
    <hyperlink ref="C164" display="Инструмент" xr:uid="{00000000-0004-0000-0000-000032000000}"/>
    <hyperlink ref="B164" display="NOVOPRESS" xr:uid="{00000000-0004-0000-0000-000033000000}"/>
    <hyperlink ref="D162" location="'Фланцы и Крепёж'!A1" display="в каталог &gt;&gt;&gt;" xr:uid="{00000000-0004-0000-0000-000034000000}"/>
    <hyperlink ref="C162" display="Фланцы и Крепёж" xr:uid="{00000000-0004-0000-0000-000035000000}"/>
    <hyperlink ref="B162" display="Фланцы и Крепёж" xr:uid="{00000000-0004-0000-0000-000036000000}"/>
    <hyperlink ref="D160" location="ZETKAMA!A1" display="в каталог &gt;&gt;&gt;" xr:uid="{00000000-0004-0000-0000-000037000000}"/>
    <hyperlink ref="C160" display="Арматура Zetkama (Польша)" xr:uid="{00000000-0004-0000-0000-000038000000}"/>
    <hyperlink ref="D159" location="TECOFI!A1" display="в каталог &gt;&gt;&gt;" xr:uid="{00000000-0004-0000-0000-000039000000}"/>
    <hyperlink ref="C159" display="Арматура Tecofi (Франция)" xr:uid="{00000000-0004-0000-0000-00003A000000}"/>
    <hyperlink ref="B159" display="TECOFI" xr:uid="{00000000-0004-0000-0000-00003B000000}"/>
    <hyperlink ref="D158" location="BROEN!A1" display="в каталог &gt;&gt;&gt;" xr:uid="{00000000-0004-0000-0000-00003C000000}"/>
    <hyperlink ref="C158" display="Цельносварные шаровые краны Ballomax / Балансировочные клапаны Ballorex (Дания / Россия)" xr:uid="{00000000-0004-0000-0000-00003D000000}"/>
    <hyperlink ref="B158" display="BROEN" xr:uid="{00000000-0004-0000-0000-00003E000000}"/>
    <hyperlink ref="D157" location="ALSO!A1" display="в каталог &gt;&gt;&gt;" xr:uid="{00000000-0004-0000-0000-00003F000000}"/>
    <hyperlink ref="C157" display="Цельносварные шаровые краны ALSO (Россия)" xr:uid="{00000000-0004-0000-0000-000040000000}"/>
    <hyperlink ref="B157" display="ALSO" xr:uid="{00000000-0004-0000-0000-000041000000}"/>
    <hyperlink ref="D155" location="Cimberio!A1" display="в каталог &gt;&gt;&gt;" xr:uid="{00000000-0004-0000-0000-000042000000}"/>
    <hyperlink ref="C155" display="Трубопроводная арматура Cimberio (Италия)" xr:uid="{00000000-0004-0000-0000-000043000000}"/>
    <hyperlink ref="D154" location="Bugatti!A1" display="в каталог &gt;&gt;&gt;" xr:uid="{00000000-0004-0000-0000-000044000000}"/>
    <hyperlink ref="C154" display="Краны шаровые BUGATTI (Италия)" xr:uid="{00000000-0004-0000-0000-000045000000}"/>
    <hyperlink ref="D153" location="ITAP!A1" display="в каталог &gt;&gt;&gt;" xr:uid="{00000000-0004-0000-0000-000046000000}"/>
    <hyperlink ref="C153" display="Краны шаровые, фильтры и клапаны ITAP (Италия)" xr:uid="{00000000-0004-0000-0000-000047000000}"/>
    <hyperlink ref="B153" display="Itap" xr:uid="{00000000-0004-0000-0000-000048000000}"/>
    <hyperlink ref="D152" location="'TIEMME Фильтры'!A1" display="в каталог &gt;&gt;&gt;" xr:uid="{00000000-0004-0000-0000-000049000000}"/>
    <hyperlink ref="C152" display="Фильтры для воды TIEMME (Италия)" xr:uid="{00000000-0004-0000-0000-00004A000000}"/>
    <hyperlink ref="B152" display="Tiemme" xr:uid="{00000000-0004-0000-0000-00004B000000}"/>
    <hyperlink ref="D151" location="'TIEMME коллекторы'!A1" display="в каталог &gt;&gt;&gt;" xr:uid="{00000000-0004-0000-0000-00004C000000}"/>
    <hyperlink ref="C151" display="Коллекторы TIEMME (Италия)" xr:uid="{00000000-0004-0000-0000-00004D000000}"/>
    <hyperlink ref="B151" display="Tiemme" xr:uid="{00000000-0004-0000-0000-00004E000000}"/>
    <hyperlink ref="D150" location="LUXOR!A1" display="в каталог &gt;&gt;&gt;" xr:uid="{00000000-0004-0000-0000-00004F000000}"/>
    <hyperlink ref="C150" display="Арматура запорно-регулирующая LUXOR (Италия)" xr:uid="{00000000-0004-0000-0000-000050000000}"/>
    <hyperlink ref="B150" display="Luxor" xr:uid="{00000000-0004-0000-0000-000051000000}"/>
    <hyperlink ref="D147" location="Sinikon!A1" display="в каталог &gt;&gt;&gt;" xr:uid="{00000000-0004-0000-0000-000052000000}"/>
    <hyperlink ref="D143" location="'Hailiang медные трубы'!A1" display="в каталог &gt;&gt;&gt;" xr:uid="{00000000-0004-0000-0000-000053000000}"/>
    <hyperlink ref="D142" location="'Sanha (углеродистая сталь)'!A1" display="в каталог &gt;&gt;&gt;" xr:uid="{00000000-0004-0000-0000-000054000000}"/>
    <hyperlink ref="D141" location="'Sanha (нержавеющая сталь)'!A1" display="в каталог &gt;&gt;&gt;" xr:uid="{00000000-0004-0000-0000-000055000000}"/>
    <hyperlink ref="D140" location="'Sanha (мед фитинги под пайку)'!A1" display="в каталог &gt;&gt;&gt;" xr:uid="{00000000-0004-0000-0000-000056000000}"/>
    <hyperlink ref="D139" location="'Sanha (медные пресс-фитинги)'!A1" display="в каталог &gt;&gt;&gt;" xr:uid="{00000000-0004-0000-0000-000057000000}"/>
    <hyperlink ref="D138" location="Pestan!A1" display="в каталог &gt;&gt;&gt;" xr:uid="{00000000-0004-0000-0000-000058000000}"/>
    <hyperlink ref="D137" location="Chudej!A1" display="в каталог &gt;&gt;&gt;" xr:uid="{00000000-0004-0000-0000-000059000000}"/>
    <hyperlink ref="D136" location="'REHAU (Solelec)'!A1" display="в каталог &gt;&gt;&gt;" xr:uid="{00000000-0004-0000-0000-00005A000000}"/>
    <hyperlink ref="D135" location="'REHAU(система шумопоглощающей к'!A1" display="в каталог &gt;&gt;&gt;" xr:uid="{00000000-0004-0000-0000-00005B000000}"/>
    <hyperlink ref="D134" location="'REHAU(монтажный инструмент)'!A1" display="в каталог &gt;&gt;&gt;" xr:uid="{00000000-0004-0000-0000-00005C000000}"/>
    <hyperlink ref="D133" location="'REHAU RAUTHERM S'!A1" display="в каталог &gt;&gt;&gt;" xr:uid="{00000000-0004-0000-0000-00005D000000}"/>
    <hyperlink ref="D132" location="'РЕХАУ RAUTITAN'!A1" display="в каталог &gt;&gt;&gt;" xr:uid="{00000000-0004-0000-0000-00005E000000}"/>
    <hyperlink ref="D131" location="UPONOR!A1" display="в каталог &gt;&gt;&gt;" xr:uid="{00000000-0004-0000-0000-00005F000000}"/>
    <hyperlink ref="D130" location="'TIEMME фитинги'!A1" display="в каталог &gt;&gt;&gt;" xr:uid="{00000000-0004-0000-0000-000060000000}"/>
    <hyperlink ref="D128" location="'Pro Aqua'!A1" display="в каталог &gt;&gt;&gt;" xr:uid="{00000000-0004-0000-0000-000061000000}"/>
    <hyperlink ref="D126" location="Политэк!A1" display="в каталог &gt;&gt;&gt;" xr:uid="{00000000-0004-0000-0000-000062000000}"/>
    <hyperlink ref="D125" location="CANDAN!A1" display="в каталог &gt;&gt;&gt;" xr:uid="{00000000-0004-0000-0000-000063000000}"/>
    <hyperlink ref="D124" location="'KALDE Россия'!A1" display="в каталог &gt;&gt;&gt;" xr:uid="{00000000-0004-0000-0000-000064000000}"/>
    <hyperlink ref="D123" location="KALDE!A1" display="в каталог &gt;&gt;&gt;" xr:uid="{00000000-0004-0000-0000-000065000000}"/>
    <hyperlink ref="B123:D123" display="Kalde" xr:uid="{00000000-0004-0000-0000-000066000000}"/>
    <hyperlink ref="D122" location="Wavin!A1" display="в каталог &gt;&gt;&gt;" xr:uid="{00000000-0004-0000-0000-000067000000}"/>
    <hyperlink ref="D121" location="Ekoplastik!A1" display="в каталог &gt;&gt;&gt;" xr:uid="{00000000-0004-0000-0000-000068000000}"/>
    <hyperlink ref="D120" location="APE!A1" display="в каталог &gt;&gt;&gt;" xr:uid="{00000000-0004-0000-0000-000069000000}"/>
    <hyperlink ref="B120:D120" display="APE" xr:uid="{00000000-0004-0000-0000-00006A000000}"/>
    <hyperlink ref="D119" location="PRANDELLI!A1" display="в каталог &gt;&gt;&gt;" xr:uid="{00000000-0004-0000-0000-00006B000000}"/>
    <hyperlink ref="D117" location="Flamco!A1" display="в каталог &gt;&gt;&gt;" xr:uid="{00000000-0004-0000-0000-00006C000000}"/>
    <hyperlink ref="C117" display="Мембранные баки (Россия)" xr:uid="{00000000-0004-0000-0000-00006D000000}"/>
    <hyperlink ref="B117" display="Flamco" xr:uid="{00000000-0004-0000-0000-00006E000000}"/>
    <hyperlink ref="D116" location="REFLEX!A1" display="в каталог &gt;&gt;&gt;" xr:uid="{00000000-0004-0000-0000-00006F000000}"/>
    <hyperlink ref="C116" display="Мембранные расширительные баки REFLEX (Германия)" xr:uid="{00000000-0004-0000-0000-000070000000}"/>
    <hyperlink ref="B116" display="Reflex" xr:uid="{00000000-0004-0000-0000-000071000000}"/>
    <hyperlink ref="D115" location="CIMM!A1" display="в каталог &gt;&gt;&gt;" xr:uid="{00000000-0004-0000-0000-000072000000}"/>
    <hyperlink ref="C115" display="Мембранные расширительные баки CIMM (Италия)" xr:uid="{00000000-0004-0000-0000-000073000000}"/>
    <hyperlink ref="B115" display="Cimm" xr:uid="{00000000-0004-0000-0000-000074000000}"/>
    <hyperlink ref="D113" location="SFA!A1" display="в каталог &gt;&gt;&gt;" xr:uid="{00000000-0004-0000-0000-000075000000}"/>
    <hyperlink ref="D112" location="'Джилекс (насосы)'!A1" display="в каталог &gt;&gt;&gt;" xr:uid="{00000000-0004-0000-0000-000076000000}"/>
    <hyperlink ref="D109" location="VARMANN!A1" display="в каталог &gt;&gt;&gt;" xr:uid="{00000000-0004-0000-0000-000077000000}"/>
    <hyperlink ref="C109" display="Внутрипольные конвекторы VARMANN (Россия)   " xr:uid="{00000000-0004-0000-0000-000078000000}"/>
    <hyperlink ref="B109" display="Varmann" xr:uid="{00000000-0004-0000-0000-000079000000}"/>
    <hyperlink ref="D107" location="ACV!A1" display="в каталог &gt;&gt;&gt;" xr:uid="{00000000-0004-0000-0000-00007A000000}"/>
    <hyperlink ref="D106" location="'BAXI водонагреватели'!A1" display="в каталог &gt;&gt;&gt;" xr:uid="{00000000-0004-0000-0000-00007B000000}"/>
    <hyperlink ref="C106" display="Водонагреватели BAXI (Италия) " xr:uid="{00000000-0004-0000-0000-00007C000000}"/>
    <hyperlink ref="B106" display="Baxi" xr:uid="{00000000-0004-0000-0000-00007D000000}"/>
    <hyperlink ref="D104" location="'Warme Принадлежности'!A1" display="в каталог &gt;&gt;&gt;" xr:uid="{00000000-0004-0000-0000-00007E000000}"/>
    <hyperlink ref="D103" location="ASKON!A1" display="в каталог &gt;&gt;&gt;" xr:uid="{00000000-0004-0000-0000-00007F000000}"/>
    <hyperlink ref="C103" display="Коллекторы (Россия) NEW!!!" xr:uid="{00000000-0004-0000-0000-000080000000}"/>
    <hyperlink ref="B103" display="ASKON" xr:uid="{00000000-0004-0000-0000-000081000000}"/>
    <hyperlink ref="D102" location="Barberi!A1" display="в каталог &gt;&gt;&gt;" xr:uid="{00000000-0004-0000-0000-000082000000}"/>
    <hyperlink ref="C102" display="Модули быстрого монтажа Barberi (Италия). Трехходовые смесительные клапаны + сервоприводы. NEW!!!" xr:uid="{00000000-0004-0000-0000-000083000000}"/>
    <hyperlink ref="B102" display="Barberi" xr:uid="{00000000-0004-0000-0000-000084000000}"/>
    <hyperlink ref="D101" location="Simplex!A1" display="в каталог &gt;&gt;&gt;" xr:uid="{00000000-0004-0000-0000-000085000000}"/>
    <hyperlink ref="C101" display="Арматура Simplex" xr:uid="{00000000-0004-0000-0000-000086000000}"/>
    <hyperlink ref="B101:C101" display="Simplex" xr:uid="{00000000-0004-0000-0000-000087000000}"/>
    <hyperlink ref="D100" location="Flamco!A1" display="в каталог &gt;&gt;&gt;" xr:uid="{00000000-0004-0000-0000-000088000000}"/>
    <hyperlink ref="C100" display="Предохранительная арматура" xr:uid="{00000000-0004-0000-0000-000089000000}"/>
    <hyperlink ref="B100" display="Flamco" xr:uid="{00000000-0004-0000-0000-00008A000000}"/>
    <hyperlink ref="D99" location="MEIBES!A1" display="в каталог &gt;&gt;&gt;" xr:uid="{00000000-0004-0000-0000-00008B000000}"/>
    <hyperlink ref="C99" display="Модули быстрого монтажа MEIBES (Германия)   " xr:uid="{00000000-0004-0000-0000-00008C000000}"/>
    <hyperlink ref="C99:D99" display="Модули быстрого монтажа MEIBES (Германия)   " xr:uid="{00000000-0004-0000-0000-00008D000000}"/>
    <hyperlink ref="B99" display="Meibes" xr:uid="{00000000-0004-0000-0000-00008E000000}"/>
    <hyperlink ref="B99:D99" display="Meibes" xr:uid="{00000000-0004-0000-0000-00008F000000}"/>
    <hyperlink ref="D98" location="'Kiturami запчасти'!A1" display="в каталог &gt;&gt;&gt;" xr:uid="{00000000-0004-0000-0000-000090000000}"/>
    <hyperlink ref="C98" display="Запчасти" xr:uid="{00000000-0004-0000-0000-000091000000}"/>
    <hyperlink ref="B98" display="Kiturami" xr:uid="{00000000-0004-0000-0000-000092000000}"/>
    <hyperlink ref="D94" location="TECH!A1" display="в каталог &gt;&gt;&gt;" xr:uid="{00000000-0004-0000-0000-000093000000}"/>
    <hyperlink ref="C94:D94" display="Автоматика и контроллеры" xr:uid="{00000000-0004-0000-0000-000094000000}"/>
    <hyperlink ref="B94:D94" display="TECH" xr:uid="{00000000-0004-0000-0000-000095000000}"/>
    <hyperlink ref="D93" location="Росма!A1" display="в каталог" xr:uid="{00000000-0004-0000-0000-000096000000}"/>
    <hyperlink ref="D92" location="'WATTS new'!A1" display="в каталог &gt;&gt;&gt;" xr:uid="{00000000-0004-0000-0000-000097000000}"/>
    <hyperlink ref="C92:D92" display="Арматура для котельного оборудования Watts (Германия)" xr:uid="{00000000-0004-0000-0000-000098000000}"/>
    <hyperlink ref="B92:D92" display="Watts" xr:uid="{00000000-0004-0000-0000-000099000000}"/>
    <hyperlink ref="D91" location="ЭВАН!A1" display="в каталог &gt;&gt;&gt;" xr:uid="{00000000-0004-0000-0000-00009A000000}"/>
    <hyperlink ref="C91" display="Котлы электрические Эван (Россия)" xr:uid="{00000000-0004-0000-0000-00009B000000}"/>
    <hyperlink ref="D87" location="Ferroli!A1" display="в каталог&gt;&gt;&gt;" xr:uid="{00000000-0004-0000-0000-00009C000000}"/>
    <hyperlink ref="D86" location="Immergas!A1" display="в каталог&gt;&gt;&gt;" xr:uid="{00000000-0004-0000-0000-00009D000000}"/>
    <hyperlink ref="D85" location="PROTHERM!A1" display="в каталог &gt;&gt;&gt;" xr:uid="{00000000-0004-0000-0000-00009E000000}"/>
    <hyperlink ref="C85" display="Котельное оборудование PROTHERM (Словакия)" xr:uid="{00000000-0004-0000-0000-00009F000000}"/>
    <hyperlink ref="B85" display="Protherm" xr:uid="{00000000-0004-0000-0000-0000A0000000}"/>
    <hyperlink ref="D84" location="VAILLANT!A1" display="в каталог &gt;&gt;&gt;" xr:uid="{00000000-0004-0000-0000-0000A1000000}"/>
    <hyperlink ref="B84:D84" display="Vaillant" xr:uid="{00000000-0004-0000-0000-0000A2000000}"/>
    <hyperlink ref="C83" display="Котельное оборудование DeDietrich (Франция)" xr:uid="{00000000-0004-0000-0000-0000A3000000}"/>
    <hyperlink ref="D82" location="'BAXI котлы '!A1" display="в каталог &gt;&gt;&gt;" xr:uid="{00000000-0004-0000-0000-0000A4000000}"/>
    <hyperlink ref="C82" display="Котельное оборудование BAXI (Италия)" xr:uid="{00000000-0004-0000-0000-0000A5000000}"/>
    <hyperlink ref="B82" display="Baxi" xr:uid="{00000000-0004-0000-0000-0000A6000000}"/>
    <hyperlink ref="D80" location="KERMI_33!A1" display="в каталог &gt;&gt;&gt;" xr:uid="{00000000-0004-0000-0000-0000A7000000}"/>
    <hyperlink ref="C80" display="Радиаторы стальные панельные KERMI (Германия) ТИП 33" xr:uid="{00000000-0004-0000-0000-0000A8000000}"/>
    <hyperlink ref="D79" location="KERMI_22!A1" display="в каталог &gt;&gt;&gt;" xr:uid="{00000000-0004-0000-0000-0000A9000000}"/>
    <hyperlink ref="C79" display="Радиаторы стальные панельные KERMI (Германия) ТИП 22" xr:uid="{00000000-0004-0000-0000-0000AA000000}"/>
    <hyperlink ref="D78" location="KERMI_12!A1" display="в каталог &gt;&gt;&gt;" xr:uid="{00000000-0004-0000-0000-0000AB000000}"/>
    <hyperlink ref="C78" display="Радиаторы стальные панельные KERMI (Германия) ТИП 12" xr:uid="{00000000-0004-0000-0000-0000AC000000}"/>
    <hyperlink ref="D77" location="KERMI_11!A1" display="в каталог &gt;&gt;&gt;" xr:uid="{00000000-0004-0000-0000-0000AD000000}"/>
    <hyperlink ref="C77" display="Радиаторы стальные панельные KERMI (Германия) ТИП 11" xr:uid="{00000000-0004-0000-0000-0000AE000000}"/>
    <hyperlink ref="D76" location="KERMI_10!A1" display="в каталог &gt;&gt;&gt;" xr:uid="{00000000-0004-0000-0000-0000AF000000}"/>
    <hyperlink ref="C76" display="Радиаторы стальные панельные KERMI (Германия) ТИП 10" xr:uid="{00000000-0004-0000-0000-0000B0000000}"/>
    <hyperlink ref="D75" location="Rifar!A1" display="в каталог &gt;&gt;&gt;" xr:uid="{00000000-0004-0000-0000-0000B1000000}"/>
    <hyperlink ref="C75" display="Радиаторы биметаллические секционные RIFAR (Россия)" xr:uid="{00000000-0004-0000-0000-0000B2000000}"/>
    <hyperlink ref="B75" display="Rifar" xr:uid="{00000000-0004-0000-0000-0000B3000000}"/>
    <hyperlink ref="D74" location="Global!A1" display="в каталог &gt;&gt;&gt;" xr:uid="{00000000-0004-0000-0000-0000B4000000}"/>
    <hyperlink ref="C74" display="Аксессуары к радиаторам GLOBAL (Италия)" xr:uid="{00000000-0004-0000-0000-0000B5000000}"/>
    <hyperlink ref="D73" location="Global!A1" display="в каталог &gt;&gt;&gt;" xr:uid="{00000000-0004-0000-0000-0000B6000000}"/>
    <hyperlink ref="C73" display="Радиаторы биметаллические секционные GLOBAL (Италия)" xr:uid="{00000000-0004-0000-0000-0000B7000000}"/>
    <hyperlink ref="D72" location="Global!A1" display="в каталог &gt;&gt;&gt;" xr:uid="{00000000-0004-0000-0000-0000B8000000}"/>
    <hyperlink ref="C72" display="Радиаторы алюминиевые секционные GLOBAL (Италия)" xr:uid="{00000000-0004-0000-0000-0000B9000000}"/>
    <hyperlink ref="D70" location="'ROMMER Дымоходы'!A1" display="в каталог&gt;&gt;&gt;" xr:uid="{00000000-0004-0000-0000-0000BA000000}"/>
    <hyperlink ref="D69" location="'ROMMER Твердотопливные котлы '!A1" display="в каталог &gt;&gt;&gt;" xr:uid="{00000000-0004-0000-0000-0000BB000000}"/>
    <hyperlink ref="D68" location="'ROMMER Инструмент (Россия)'!A1" display="в каталог &gt;&gt;&gt;" xr:uid="{00000000-0004-0000-0000-0000BC000000}"/>
    <hyperlink ref="D67" location="'ROMMER теплоизоляция'!A1" display="в каталог &gt;&gt;&gt;" xr:uid="{00000000-0004-0000-0000-0000BD000000}"/>
    <hyperlink ref="D66" location="'Rommer бойлеры'!A1" display="в каталог &gt;&gt;&gt;" xr:uid="{00000000-0004-0000-0000-0000BE000000}"/>
    <hyperlink ref="D65" location="'ROMMER Коллекторы'!A1" display="в каталог &gt;&gt;&gt;" xr:uid="{00000000-0004-0000-0000-0000BF000000}"/>
    <hyperlink ref="C65" display="Арматура для котельного оборудования (Россия) NEW!!!" xr:uid="{00000000-0004-0000-0000-0000C0000000}"/>
    <hyperlink ref="C65:D65" display="Арматура для котельного оборудования (Россия) NEW!!!" xr:uid="{00000000-0004-0000-0000-0000C1000000}"/>
    <hyperlink ref="D64" location="'Rommer СПР (Россия)'!A1" display="в каталог &gt;&gt;&gt;" xr:uid="{00000000-0004-0000-0000-0000C2000000}"/>
    <hyperlink ref="C64:D64" display="Стальные панельные радиаторы Rommer (Россия)" xr:uid="{00000000-0004-0000-0000-0000C3000000}"/>
    <hyperlink ref="D63" location="'Rommer Радиаторы стальные трубч'!A1" display="в каталог &gt;&gt;&gt;" xr:uid="{00000000-0004-0000-0000-0000C4000000}"/>
    <hyperlink ref="D61" location="'Rommer циркуляционные насосы'!R1C1" display="в каталог &gt;&gt;&gt;" xr:uid="{00000000-0004-0000-0000-0000C5000000}"/>
    <hyperlink ref="D55" location="'Rommer секционные радиаторы'!A1" display="в каталог &gt;&gt;&gt;" xr:uid="{00000000-0004-0000-0000-0000C6000000}"/>
    <hyperlink ref="D53" location="'Rommer шаровые краны (Китай)'!A1" display="в каталог &gt;&gt;&gt;" xr:uid="{00000000-0004-0000-0000-0000C7000000}"/>
    <hyperlink ref="C53" display="Шаровые краны Rommer (Китай) NEW!!!" xr:uid="{00000000-0004-0000-0000-0000C8000000}"/>
    <hyperlink ref="D52" location="'Rommer Конвекторы внутрипольные'!A1" display="в каталог &gt;&gt;&gt;" xr:uid="{00000000-0004-0000-0000-0000C9000000}"/>
    <hyperlink ref="C52" display="Конвекторы отопления водяные внутрипольные (Россия)" xr:uid="{00000000-0004-0000-0000-0000CA000000}"/>
    <hyperlink ref="D51" location="'Rommer секционные радиаторы'!A1" display="в каталог &gt;&gt;&gt;" xr:uid="{00000000-0004-0000-0000-0000CB000000}"/>
    <hyperlink ref="D49" location="'Rommer Трубы и фитинги из нерж '!A1" display="в каталог &gt;&gt;&gt;" xr:uid="{00000000-0004-0000-0000-0000CC000000}"/>
    <hyperlink ref="D48" location="'Rommer Трубы PE-Xa'!A1" display="в каталог &gt;&gt;&gt;" xr:uid="{00000000-0004-0000-0000-0000CD000000}"/>
    <hyperlink ref="D45" location="'STOUT бойлеры косв'!A1" display="в каталог &gt;&gt;&gt;" xr:uid="{00000000-0004-0000-0000-0000CE000000}"/>
    <hyperlink ref="D44" location="'STOUT Стабилизаторы напряжения'!A1" display="в каталог&gt;&gt;&gt;" xr:uid="{00000000-0004-0000-0000-0000CF000000}"/>
    <hyperlink ref="D43" location="' STOUT котлы электрич'!A1" display="в каталог &gt;&gt;&gt;" xr:uid="{00000000-0004-0000-0000-0000D0000000}"/>
    <hyperlink ref="D42" location="'STOUT Хомуты'!A1" display="в каталог &gt;&gt;&gt;" xr:uid="{00000000-0004-0000-0000-0000D1000000}"/>
    <hyperlink ref="D41" location="'STOUT Муфта кабель.'!A1" display="в каталог &gt;&gt;&gt;" xr:uid="{00000000-0004-0000-0000-0000D2000000}"/>
    <hyperlink ref="D40" location="'STOUT Арматура'!A1" display="в каталог &gt;&gt;&gt;" xr:uid="{00000000-0004-0000-0000-0000D3000000}"/>
    <hyperlink ref="C40" display="Арматура" xr:uid="{00000000-0004-0000-0000-0000D4000000}"/>
    <hyperlink ref="D39" location="'STOUT Инструмент'!A1" display="в каталог &gt;&gt;&gt;" xr:uid="{00000000-0004-0000-0000-0000D5000000}"/>
    <hyperlink ref="D38" location="'STOUT Радиаторная арматура'!A1" display="в каталог &gt;&gt;&gt;" xr:uid="{00000000-0004-0000-0000-0000D6000000}"/>
    <hyperlink ref="C38" display="Радиаторная арматура" xr:uid="{00000000-0004-0000-0000-0000D7000000}"/>
    <hyperlink ref="D37" location="'STOUT Шаровые краны'!A1" display="в каталог &gt;&gt;&gt;" xr:uid="{00000000-0004-0000-0000-0000D8000000}"/>
    <hyperlink ref="C37" display="Шаровые краны" xr:uid="{00000000-0004-0000-0000-0000D9000000}"/>
    <hyperlink ref="D36" location="'Управляющая автоматика'!A1" display="в каталог &gt;&gt;&gt;" xr:uid="{00000000-0004-0000-0000-0000DA000000}"/>
    <hyperlink ref="D35" location="'STOUT Электроника '!A1" display="в каталог &gt;&gt;&gt;" xr:uid="{00000000-0004-0000-0000-0000DB000000}"/>
    <hyperlink ref="C35:D35" display="Управляющая электроника" xr:uid="{00000000-0004-0000-0000-0000DC000000}"/>
    <hyperlink ref="D34" location="'STOUT Шкафы'!A1" display="в каталог &gt;&gt;&gt;" xr:uid="{00000000-0004-0000-0000-0000DD000000}"/>
    <hyperlink ref="C34:D34" display="Шкафы распределительные" xr:uid="{00000000-0004-0000-0000-0000DE000000}"/>
    <hyperlink ref="D33" location="'STOUT Баки'!A1" display="в каталог &gt;&gt;&gt;" xr:uid="{00000000-0004-0000-0000-0000DF000000}"/>
    <hyperlink ref="C33:D33" display="Мембранные расширительные баки" xr:uid="{00000000-0004-0000-0000-0000E0000000}"/>
    <hyperlink ref="D32" location="'STOUT КИП'!A1" display="в каталог &gt;&gt;&gt;" xr:uid="{00000000-0004-0000-0000-0000E1000000}"/>
    <hyperlink ref="C32:D32" display="Контрольно-измерительные приборы" xr:uid="{00000000-0004-0000-0000-0000E2000000}"/>
    <hyperlink ref="D31" location="'STOUT Дымоходы'!A1" display="в каталог &gt;&gt;&gt;" xr:uid="{00000000-0004-0000-0000-0000E3000000}"/>
    <hyperlink ref="C31" display="Дымоходы" xr:uid="{00000000-0004-0000-0000-0000E4000000}"/>
    <hyperlink ref="D30" location="'STOUT Поверхностные насосы'!R1C1" display="в каталог &gt;&gt;&gt;" xr:uid="{00000000-0004-0000-0000-0000E5000000}"/>
    <hyperlink ref="D29" location="'STOUT погружные насосы'!A1" display="в каталог &gt;&gt;&gt;" xr:uid="{00000000-0004-0000-0000-0000E6000000}"/>
    <hyperlink ref="D28" location="'STOUT Циркуляционные насосы'!A1" display="в каталог &gt;&gt;&gt;" xr:uid="{00000000-0004-0000-0000-0000E7000000}"/>
    <hyperlink ref="D27" location="'STOUT ГБМ'!A1" display="в каталог &gt;&gt;&gt;" xr:uid="{00000000-0004-0000-0000-0000E8000000}"/>
    <hyperlink ref="C27:D27" display="Группы быстрого монтажа" xr:uid="{00000000-0004-0000-0000-0000E9000000}"/>
    <hyperlink ref="D26" location="'STOUT Гибкая подводка'!A1" display="в каталог &gt;&gt;&gt;" xr:uid="{00000000-0004-0000-0000-0000EA000000}"/>
    <hyperlink ref="C26" display="Гибкая подводка" xr:uid="{00000000-0004-0000-0000-0000EB000000}"/>
    <hyperlink ref="D25" location="'STOUT Мультибокс'!A1" display="в каталог &gt;&gt;&gt;" xr:uid="{00000000-0004-0000-0000-0000EC000000}"/>
    <hyperlink ref="D24" location="'STOUT Коллекторы'!A1" display="в каталог &gt;&gt;&gt;" xr:uid="{00000000-0004-0000-0000-0000ED000000}"/>
    <hyperlink ref="C24" display="Коллекторы" xr:uid="{00000000-0004-0000-0000-0000EE000000}"/>
    <hyperlink ref="D23" location="'STOUT латунные фитинги'!A1" display="в каталог &gt;&gt;&gt;" xr:uid="{00000000-0004-0000-0000-0000EF000000}"/>
    <hyperlink ref="C23" display="Латунные резьбовые фитинги" xr:uid="{00000000-0004-0000-0000-0000F0000000}"/>
    <hyperlink ref="D22" location="'STOUT пресс-фитинги'!A1" display="в каталог &gt;&gt;&gt;" xr:uid="{00000000-0004-0000-0000-0000F1000000}"/>
    <hyperlink ref="D21" location="'STOUT винтовые фитинги'!A1" display="в каталог &gt;&gt;&gt;" xr:uid="{00000000-0004-0000-0000-0000F2000000}"/>
    <hyperlink ref="D20" location="'STOUT Трубы и фитинги'!A1" display="в каталог &gt;&gt;&gt;" xr:uid="{00000000-0004-0000-0000-0000F3000000}"/>
    <hyperlink ref="C20" display="Трубопроводная система для водоснабжения и отопления" xr:uid="{00000000-0004-0000-0000-0000F4000000}"/>
    <hyperlink ref="D19" location="'STOUT Конвекторы внутрипольные'!A1" display="в каталог &gt;&gt;&gt;" xr:uid="{00000000-0004-0000-0000-0000F5000000}"/>
    <hyperlink ref="C19:D19" display="Конвекторы отопления водяные внутрипольные" xr:uid="{00000000-0004-0000-0000-0000F6000000}"/>
    <hyperlink ref="D18" location="'STOUT Радиаторы отопления'!A1" display="в каталог &gt;&gt;&gt;" xr:uid="{00000000-0004-0000-0000-0000F7000000}"/>
    <hyperlink ref="D17" location="'STOUT Предохран-ая арматура'!A1" display="в каталог &gt;&gt;&gt;" xr:uid="{00000000-0004-0000-0000-0000F8000000}"/>
    <hyperlink ref="C17:D17" display="Арматура для котельного оборудования" xr:uid="{00000000-0004-0000-0000-0000F9000000}"/>
    <hyperlink ref="C17" display="Арматура для котельного оборудования" xr:uid="{00000000-0004-0000-0000-0000FA000000}"/>
    <hyperlink ref="D57" location="'Rommer Клапаны и приводы'!A1" display="в каталог &gt;&gt;&gt;" xr:uid="{00000000-0004-0000-0000-0000FB000000}"/>
    <hyperlink ref="D58" location="'Rommer термостатические клапаны'!A1" display="в каталог &gt;&gt;&gt;" xr:uid="{00000000-0004-0000-0000-0000FC000000}"/>
    <hyperlink ref="D46" location="'STOUT Бесшумная канализация'!A1" display="в каталог &gt;&gt;&gt;" xr:uid="{00000000-0004-0000-0000-0000FD000000}"/>
    <hyperlink ref="D148" location="BRAVURA!A1" display="в каталог &gt;&gt;&gt;" xr:uid="{00000000-0004-0000-0000-0000FE000000}"/>
    <hyperlink ref="D95" location="ZONT!A1" display="в каталог &gt;&gt;&gt;" xr:uid="{00000000-0004-0000-0000-0000FF000000}"/>
    <hyperlink ref="D96" location="'MY HEAT'!A1" display="в каталог &gt;&gt;&gt;" xr:uid="{00000000-0004-0000-0000-000000010000}"/>
    <hyperlink ref="D97" location="Ectocontrol!A1" display="в каталог &gt;&gt;&gt;" xr:uid="{00000000-0004-0000-0000-000001010000}"/>
    <hyperlink ref="D50" location="'Rommer Инструмент'!A1" display="в каталог &gt;&gt;&gt;" xr:uid="{00000000-0004-0000-0000-000002010000}"/>
    <hyperlink ref="D188" location="Mr.Bond!A1" display="в каталог" xr:uid="{00000000-0004-0000-0000-000003010000}"/>
    <hyperlink ref="D88" location="MIZUDO!A1" display="в каталог&gt;&gt;&gt;" xr:uid="{00000000-0004-0000-0000-000004010000}"/>
    <hyperlink ref="D89" location="'MIZUDO для Терем'!A1" display="в каталог&gt;&gt;&gt;" xr:uid="{00000000-0004-0000-0000-000005010000}"/>
    <hyperlink ref="D60" location="'КНС ROMMER BIOLIFT'!A1" display="в каталог &gt;&gt;&gt;" xr:uid="{00000000-0004-0000-0000-000006010000}"/>
    <hyperlink ref="D127" location="'Политэк Кан'!R1C1" display="в каталог &gt;&gt;&gt;" xr:uid="{00000000-0004-0000-0000-000007010000}"/>
    <hyperlink ref="D161" location="FAF!A1" display="в каталог &gt;&gt;&gt;" xr:uid="{00000000-0004-0000-0000-000008010000}"/>
    <hyperlink ref="D172" location="Декаст!A1" display="в каталог &gt;&gt;&gt;" xr:uid="{00000000-0004-0000-0000-000009010000}"/>
    <hyperlink ref="D62" location="'Скважинные насосы Rommer'!A1" display="в каталог &gt;&gt;&gt;" xr:uid="{00000000-0004-0000-0000-00000A010000}"/>
    <hyperlink ref="D56" location="'Rommer КИП'!A1" display="в каталог &gt;&gt;&gt;" xr:uid="{00000000-0004-0000-0000-00000B010000}"/>
    <hyperlink ref="D129" location="'Pro Aqua PPR'!A1" display="в каталог &gt;&gt;&gt;" xr:uid="{00000000-0004-0000-0000-00000C010000}"/>
    <hyperlink ref="D144" location="CYKLON!A1" display="в каталог &gt;&gt;&gt;" xr:uid="{00000000-0004-0000-0000-00000D010000}"/>
    <hyperlink ref="D145" location="Stahlmann!A1" display="в каталог &gt;&gt;&gt;" xr:uid="{00000000-0004-0000-0000-00000E010000}"/>
    <hyperlink ref="D146" location="'Джилекс ПНД'!A1" display="в каталог &gt;&gt;&gt;" xr:uid="{00000000-0004-0000-0000-00000F010000}"/>
    <hyperlink ref="D156" location="OVENTROP!A1" display="в каталог &gt;&gt;&gt;" xr:uid="{00000000-0004-0000-0000-000010010000}"/>
    <hyperlink ref="D175" location="Honeywell!A1" display="в каталог &gt;&gt;&gt;" xr:uid="{00000000-0004-0000-0000-000011010000}"/>
    <hyperlink ref="D176" location="AquaFilter!A1" display="в каталог &gt;&gt;&gt;" xr:uid="{00000000-0004-0000-0000-000012010000}"/>
    <hyperlink ref="D177" location="Анион!A1" display="в каталог &gt;&gt;&gt;" xr:uid="{00000000-0004-0000-0000-000013010000}"/>
    <hyperlink ref="D181" location="Теплолюкс!A1" display="в каталог &gt;&gt;&gt;" xr:uid="{00000000-0004-0000-0000-000014010000}"/>
    <hyperlink ref="D184" location="Thermagent!A1" display="в каталог &gt;&gt;&gt;" xr:uid="{00000000-0004-0000-0000-000015010000}"/>
    <hyperlink ref="D191" location="РММС!A1" display="в каталог &gt;&gt;&gt;" xr:uid="{00000000-0004-0000-0000-000016010000}"/>
    <hyperlink ref="D192" location="'Подольск кабель'!A1" display="в каталог &gt;&gt;&gt;" xr:uid="{00000000-0004-0000-0000-000017010000}"/>
    <hyperlink ref="D193" location="Jeremias!A1" display="в каталог &gt;&gt;&gt;" xr:uid="{00000000-0004-0000-0000-000018010000}"/>
    <hyperlink ref="D59" location="'ROMMER HYDROLIFT'!A1" display="в каталог &gt;&gt;&gt;" xr:uid="{00000000-0004-0000-0000-000019010000}"/>
    <hyperlink ref="D83" location="'De Dietrich'!A1" display="в каталог &gt;&gt;&gt;" xr:uid="{00000000-0004-0000-0000-00001A010000}"/>
    <hyperlink ref="D114" location="'Автоматика Акваконтроль'!A1" display="в каталог &gt;&gt;&gt;" xr:uid="{00000000-0004-0000-0000-00001B010000}"/>
    <hyperlink ref="D54" location="'Rommer Трубопроводная арматура'!A1" display="в каталог &gt;&gt;&gt;" xr:uid="{00000000-0004-0000-0000-00001C010000}"/>
  </hyperlinks>
  <pageMargins left="0.7" right="0.7" top="0.75" bottom="0.75" header="0.3" footer="0.3"/>
  <pageSetup paperSize="9" orientation="portrait" r:id="rId12"/>
  <drawing r:id="rId1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Лист46">
    <pageSetUpPr fitToPage="1"/>
  </sheetPr>
  <dimension ref="A1:J172"/>
  <sheetViews>
    <sheetView tabSelected="1" zoomScale="85" zoomScaleNormal="85" workbookViewId="0">
      <selection activeCell="I157" sqref="I157:I162"/>
    </sheetView>
  </sheetViews>
  <sheetFormatPr defaultColWidth="9.29296875" defaultRowHeight="14.35"/>
  <cols>
    <col min="1" max="1" width="26.29296875" style="2036" customWidth="1"/>
    <col min="2" max="2" width="17.703125" style="2036" customWidth="1"/>
    <col min="3" max="3" width="8.5859375" style="2036" customWidth="1"/>
    <col min="4" max="4" width="11.703125" style="2036" customWidth="1"/>
    <col min="5" max="5" width="10" style="2036" customWidth="1"/>
    <col min="6" max="6" width="11" style="2036" customWidth="1"/>
    <col min="7" max="7" width="10.29296875" style="2036" customWidth="1"/>
    <col min="8" max="8" width="13" style="2036" customWidth="1"/>
    <col min="9" max="9" width="15.703125" style="2036" customWidth="1"/>
    <col min="10" max="10" width="16.29296875" style="309" customWidth="1"/>
    <col min="11" max="16384" width="9.29296875" style="2036"/>
  </cols>
  <sheetData>
    <row r="1" spans="1:10" ht="15.7">
      <c r="A1" s="7048" t="s">
        <v>6236</v>
      </c>
      <c r="B1" s="7048"/>
      <c r="C1" s="7048"/>
      <c r="D1" s="7048"/>
      <c r="E1" s="7048"/>
      <c r="F1" s="7048"/>
      <c r="G1" s="7048"/>
      <c r="H1" s="7048"/>
      <c r="I1" s="7048"/>
      <c r="J1" s="7048"/>
    </row>
    <row r="2" spans="1:10">
      <c r="A2" s="1026"/>
      <c r="B2" s="1026"/>
      <c r="C2" s="1026"/>
      <c r="D2" s="1026"/>
      <c r="E2" s="1026"/>
      <c r="F2" s="1026"/>
      <c r="G2" s="1026"/>
      <c r="H2" s="1026"/>
      <c r="I2" s="1026"/>
      <c r="J2" s="1999"/>
    </row>
    <row r="4" spans="1:10">
      <c r="A4" s="1027" t="s">
        <v>6237</v>
      </c>
      <c r="B4" s="1028">
        <v>0</v>
      </c>
    </row>
    <row r="6" spans="1:10" s="2129" customFormat="1">
      <c r="A6" s="642" t="s">
        <v>12242</v>
      </c>
      <c r="B6" s="642" t="s">
        <v>12243</v>
      </c>
      <c r="C6" s="642"/>
      <c r="D6" s="642"/>
      <c r="E6" s="642"/>
      <c r="F6" s="642" t="s">
        <v>6772</v>
      </c>
      <c r="G6" s="642"/>
      <c r="H6" s="642"/>
      <c r="I6" s="642"/>
      <c r="J6" s="835" t="s">
        <v>12244</v>
      </c>
    </row>
    <row r="7" spans="1:10" s="2129" customFormat="1" ht="18">
      <c r="A7" s="1864" t="s">
        <v>12245</v>
      </c>
      <c r="J7" s="305"/>
    </row>
    <row r="8" spans="1:10" s="2129" customFormat="1" ht="18">
      <c r="A8" s="1864" t="s">
        <v>12246</v>
      </c>
    </row>
    <row r="9" spans="1:10" s="2129" customFormat="1" ht="15" customHeight="1">
      <c r="A9" s="7021" t="s">
        <v>70</v>
      </c>
      <c r="B9" s="7021" t="s">
        <v>75</v>
      </c>
      <c r="C9" s="7021" t="s">
        <v>6242</v>
      </c>
      <c r="D9" s="7021" t="s">
        <v>11723</v>
      </c>
      <c r="E9" s="7021" t="s">
        <v>6244</v>
      </c>
      <c r="F9" s="7021"/>
      <c r="G9" s="7021"/>
      <c r="H9" s="7021" t="s">
        <v>6245</v>
      </c>
      <c r="I9" s="7021" t="s">
        <v>14439</v>
      </c>
      <c r="J9" s="7021" t="s">
        <v>59</v>
      </c>
    </row>
    <row r="10" spans="1:10" s="2129" customFormat="1" ht="28.7">
      <c r="A10" s="7021"/>
      <c r="B10" s="7021"/>
      <c r="C10" s="7021"/>
      <c r="D10" s="7021"/>
      <c r="E10" s="2133" t="s">
        <v>73</v>
      </c>
      <c r="F10" s="2133" t="s">
        <v>74</v>
      </c>
      <c r="G10" s="2133" t="s">
        <v>6246</v>
      </c>
      <c r="H10" s="7021"/>
      <c r="I10" s="7021"/>
      <c r="J10" s="7021"/>
    </row>
    <row r="11" spans="1:10" s="2129" customFormat="1">
      <c r="A11" s="7051"/>
      <c r="B11" s="2128" t="s">
        <v>12247</v>
      </c>
      <c r="C11" s="2128">
        <v>4</v>
      </c>
      <c r="D11" s="7040">
        <v>500</v>
      </c>
      <c r="E11" s="7040">
        <v>575</v>
      </c>
      <c r="F11" s="7040">
        <v>80</v>
      </c>
      <c r="G11" s="7040">
        <v>80</v>
      </c>
      <c r="H11" s="7040">
        <v>170</v>
      </c>
      <c r="I11" s="4364">
        <v>98.977498243894473</v>
      </c>
      <c r="J11" s="4364">
        <f>(I11-I11*$B$4)*Оглавление!$B$14</f>
        <v>9402.8623331699746</v>
      </c>
    </row>
    <row r="12" spans="1:10" s="2129" customFormat="1">
      <c r="A12" s="7032"/>
      <c r="B12" s="2128" t="s">
        <v>12248</v>
      </c>
      <c r="C12" s="2128">
        <v>6</v>
      </c>
      <c r="D12" s="7040"/>
      <c r="E12" s="7040"/>
      <c r="F12" s="7040"/>
      <c r="G12" s="7040"/>
      <c r="H12" s="7040"/>
      <c r="I12" s="4364">
        <v>148.4662473658417</v>
      </c>
      <c r="J12" s="4364">
        <f>(I12-I12*$B$4)*Оглавление!$B$14</f>
        <v>14104.293499754962</v>
      </c>
    </row>
    <row r="13" spans="1:10" s="2129" customFormat="1">
      <c r="A13" s="7032"/>
      <c r="B13" s="2128" t="s">
        <v>12249</v>
      </c>
      <c r="C13" s="2128">
        <v>8</v>
      </c>
      <c r="D13" s="7040"/>
      <c r="E13" s="7040"/>
      <c r="F13" s="7040"/>
      <c r="G13" s="7040"/>
      <c r="H13" s="7040"/>
      <c r="I13" s="4364">
        <v>197.95499648778895</v>
      </c>
      <c r="J13" s="4364">
        <f>(I13-I13*$B$4)*Оглавление!$B$14</f>
        <v>18805.724666339949</v>
      </c>
    </row>
    <row r="14" spans="1:10" s="2129" customFormat="1">
      <c r="A14" s="7032"/>
      <c r="B14" s="2128" t="s">
        <v>12250</v>
      </c>
      <c r="C14" s="2128">
        <v>10</v>
      </c>
      <c r="D14" s="7040"/>
      <c r="E14" s="7040"/>
      <c r="F14" s="7040"/>
      <c r="G14" s="7040"/>
      <c r="H14" s="7040"/>
      <c r="I14" s="4364">
        <v>247.4437456097362</v>
      </c>
      <c r="J14" s="4364">
        <f>(I14-I14*$B$4)*Оглавление!$B$14</f>
        <v>23507.155832924938</v>
      </c>
    </row>
    <row r="15" spans="1:10" s="2129" customFormat="1">
      <c r="A15" s="7032"/>
      <c r="B15" s="2128" t="s">
        <v>12251</v>
      </c>
      <c r="C15" s="2128">
        <v>12</v>
      </c>
      <c r="D15" s="7040"/>
      <c r="E15" s="7040"/>
      <c r="F15" s="7040"/>
      <c r="G15" s="7040"/>
      <c r="H15" s="7040"/>
      <c r="I15" s="4364">
        <v>296.93249473168339</v>
      </c>
      <c r="J15" s="4364">
        <f>(I15-I15*$B$4)*Оглавление!$B$14</f>
        <v>28208.586999509924</v>
      </c>
    </row>
    <row r="16" spans="1:10" s="2129" customFormat="1">
      <c r="A16" s="7032"/>
      <c r="B16" s="2128" t="s">
        <v>12252</v>
      </c>
      <c r="C16" s="2128">
        <v>14</v>
      </c>
      <c r="D16" s="7040"/>
      <c r="E16" s="7040"/>
      <c r="F16" s="7040"/>
      <c r="G16" s="7040"/>
      <c r="H16" s="7040"/>
      <c r="I16" s="4364">
        <v>346.42124385363064</v>
      </c>
      <c r="J16" s="4364">
        <f>(I16-I16*$B$4)*Оглавление!$B$14</f>
        <v>32910.018166094909</v>
      </c>
    </row>
    <row r="17" spans="1:10" s="2129" customFormat="1">
      <c r="A17" s="7032"/>
      <c r="B17" s="2128" t="s">
        <v>12253</v>
      </c>
      <c r="C17" s="2128">
        <v>4</v>
      </c>
      <c r="D17" s="7040">
        <v>350</v>
      </c>
      <c r="E17" s="7040">
        <v>425</v>
      </c>
      <c r="F17" s="7040">
        <v>80</v>
      </c>
      <c r="G17" s="7040">
        <v>80</v>
      </c>
      <c r="H17" s="7040">
        <v>130</v>
      </c>
      <c r="I17" s="4364">
        <v>96.648131566306375</v>
      </c>
      <c r="J17" s="4364">
        <f>(I17-I17*$B$4)*Оглавление!$B$14</f>
        <v>9181.5724987991052</v>
      </c>
    </row>
    <row r="18" spans="1:10" s="2129" customFormat="1">
      <c r="A18" s="7032"/>
      <c r="B18" s="2128" t="s">
        <v>12254</v>
      </c>
      <c r="C18" s="2128">
        <v>6</v>
      </c>
      <c r="D18" s="7040"/>
      <c r="E18" s="7040"/>
      <c r="F18" s="7040"/>
      <c r="G18" s="7040"/>
      <c r="H18" s="7040"/>
      <c r="I18" s="4364">
        <v>144.97219734945958</v>
      </c>
      <c r="J18" s="4364">
        <f>(I18-I18*$B$4)*Оглавление!$B$14</f>
        <v>13772.35874819866</v>
      </c>
    </row>
    <row r="19" spans="1:10" s="2129" customFormat="1">
      <c r="A19" s="7032"/>
      <c r="B19" s="2128" t="s">
        <v>12255</v>
      </c>
      <c r="C19" s="2128">
        <v>8</v>
      </c>
      <c r="D19" s="7040"/>
      <c r="E19" s="7040"/>
      <c r="F19" s="7040"/>
      <c r="G19" s="7040"/>
      <c r="H19" s="7040"/>
      <c r="I19" s="4364">
        <v>193.29626313261275</v>
      </c>
      <c r="J19" s="4364">
        <f>(I19-I19*$B$4)*Оглавление!$B$14</f>
        <v>18363.14499759821</v>
      </c>
    </row>
    <row r="20" spans="1:10" s="2129" customFormat="1">
      <c r="A20" s="7032"/>
      <c r="B20" s="2128" t="s">
        <v>12256</v>
      </c>
      <c r="C20" s="2128">
        <v>10</v>
      </c>
      <c r="D20" s="7040"/>
      <c r="E20" s="7040"/>
      <c r="F20" s="7040"/>
      <c r="G20" s="7040"/>
      <c r="H20" s="7040"/>
      <c r="I20" s="4364">
        <v>241.62032891576592</v>
      </c>
      <c r="J20" s="4364">
        <f>(I20-I20*$B$4)*Оглавление!$B$14</f>
        <v>22953.931246997763</v>
      </c>
    </row>
    <row r="21" spans="1:10" s="2129" customFormat="1">
      <c r="A21" s="7032"/>
      <c r="B21" s="2128" t="s">
        <v>12257</v>
      </c>
      <c r="C21" s="2128">
        <v>12</v>
      </c>
      <c r="D21" s="7040"/>
      <c r="E21" s="7040"/>
      <c r="F21" s="7040"/>
      <c r="G21" s="7040"/>
      <c r="H21" s="7040"/>
      <c r="I21" s="4364">
        <v>289.94439469891915</v>
      </c>
      <c r="J21" s="4364">
        <f>(I21-I21*$B$4)*Оглавление!$B$14</f>
        <v>27544.717496397319</v>
      </c>
    </row>
    <row r="22" spans="1:10" s="2129" customFormat="1">
      <c r="A22" s="7052"/>
      <c r="B22" s="2128" t="s">
        <v>12258</v>
      </c>
      <c r="C22" s="2128">
        <v>14</v>
      </c>
      <c r="D22" s="7040"/>
      <c r="E22" s="7040"/>
      <c r="F22" s="7040"/>
      <c r="G22" s="7040"/>
      <c r="H22" s="7040"/>
      <c r="I22" s="4364">
        <v>338.26846048207233</v>
      </c>
      <c r="J22" s="4364">
        <f>(I22-I22*$B$4)*Оглавление!$B$14</f>
        <v>32135.503745796872</v>
      </c>
    </row>
    <row r="23" spans="1:10" s="2126" customFormat="1">
      <c r="J23" s="309"/>
    </row>
    <row r="24" spans="1:10">
      <c r="A24" s="650" t="s">
        <v>6238</v>
      </c>
      <c r="B24" s="650" t="s">
        <v>6239</v>
      </c>
      <c r="C24" s="650"/>
      <c r="D24" s="650"/>
      <c r="E24" s="650"/>
      <c r="F24" s="650" t="s">
        <v>6240</v>
      </c>
      <c r="G24" s="650"/>
      <c r="H24" s="650"/>
      <c r="I24" s="650"/>
      <c r="J24" s="2000" t="s">
        <v>6241</v>
      </c>
    </row>
    <row r="25" spans="1:10" ht="8.25" customHeight="1"/>
    <row r="26" spans="1:10" ht="16.5" customHeight="1">
      <c r="A26" s="1864" t="s">
        <v>11947</v>
      </c>
    </row>
    <row r="27" spans="1:10" ht="16.5" customHeight="1">
      <c r="A27" s="7049" t="s">
        <v>70</v>
      </c>
      <c r="B27" s="7049" t="s">
        <v>75</v>
      </c>
      <c r="C27" s="7049" t="s">
        <v>6242</v>
      </c>
      <c r="D27" s="7049" t="s">
        <v>6243</v>
      </c>
      <c r="E27" s="7049" t="s">
        <v>6244</v>
      </c>
      <c r="F27" s="7049"/>
      <c r="G27" s="7049"/>
      <c r="H27" s="7049" t="s">
        <v>6245</v>
      </c>
      <c r="I27" s="7049" t="s">
        <v>58</v>
      </c>
      <c r="J27" s="7050" t="s">
        <v>59</v>
      </c>
    </row>
    <row r="28" spans="1:10" ht="28.7">
      <c r="A28" s="7049"/>
      <c r="B28" s="7049"/>
      <c r="C28" s="7049"/>
      <c r="D28" s="7049"/>
      <c r="E28" s="4386" t="s">
        <v>73</v>
      </c>
      <c r="F28" s="4386" t="s">
        <v>74</v>
      </c>
      <c r="G28" s="4386" t="s">
        <v>6246</v>
      </c>
      <c r="H28" s="7049"/>
      <c r="I28" s="7049"/>
      <c r="J28" s="7050"/>
    </row>
    <row r="29" spans="1:10" s="2037" customFormat="1">
      <c r="A29" s="5205"/>
      <c r="B29" s="4723" t="s">
        <v>6247</v>
      </c>
      <c r="C29" s="4723">
        <v>4</v>
      </c>
      <c r="D29" s="7044">
        <v>500</v>
      </c>
      <c r="E29" s="7044">
        <v>561</v>
      </c>
      <c r="F29" s="7041">
        <v>80</v>
      </c>
      <c r="G29" s="7041">
        <v>90</v>
      </c>
      <c r="H29" s="7041">
        <v>183</v>
      </c>
      <c r="I29" s="4364">
        <v>6472.73</v>
      </c>
      <c r="J29" s="4364">
        <f t="shared" ref="J29:J40" si="0">I29-I29*$B$4</f>
        <v>6472.73</v>
      </c>
    </row>
    <row r="30" spans="1:10" s="2037" customFormat="1">
      <c r="A30" s="5205"/>
      <c r="B30" s="4723" t="s">
        <v>7801</v>
      </c>
      <c r="C30" s="4723">
        <v>5</v>
      </c>
      <c r="D30" s="7044"/>
      <c r="E30" s="7044"/>
      <c r="F30" s="7041"/>
      <c r="G30" s="7041"/>
      <c r="H30" s="7041"/>
      <c r="I30" s="4364">
        <v>8090.91</v>
      </c>
      <c r="J30" s="4364">
        <f t="shared" si="0"/>
        <v>8090.91</v>
      </c>
    </row>
    <row r="31" spans="1:10" s="2037" customFormat="1">
      <c r="A31" s="5205"/>
      <c r="B31" s="4723" t="s">
        <v>6248</v>
      </c>
      <c r="C31" s="5159">
        <v>6</v>
      </c>
      <c r="D31" s="7044"/>
      <c r="E31" s="7044"/>
      <c r="F31" s="7041"/>
      <c r="G31" s="7041"/>
      <c r="H31" s="7041"/>
      <c r="I31" s="4364">
        <v>9709.09</v>
      </c>
      <c r="J31" s="4364">
        <f t="shared" si="0"/>
        <v>9709.09</v>
      </c>
    </row>
    <row r="32" spans="1:10" s="2037" customFormat="1">
      <c r="A32" s="5205"/>
      <c r="B32" s="4723" t="s">
        <v>7802</v>
      </c>
      <c r="C32" s="5159">
        <v>7</v>
      </c>
      <c r="D32" s="7044"/>
      <c r="E32" s="7044"/>
      <c r="F32" s="7041"/>
      <c r="G32" s="7041"/>
      <c r="H32" s="7041"/>
      <c r="I32" s="4364">
        <v>11327.27</v>
      </c>
      <c r="J32" s="4364">
        <f t="shared" si="0"/>
        <v>11327.27</v>
      </c>
    </row>
    <row r="33" spans="1:10" s="2037" customFormat="1">
      <c r="A33" s="5205"/>
      <c r="B33" s="4723" t="s">
        <v>6249</v>
      </c>
      <c r="C33" s="5159">
        <v>8</v>
      </c>
      <c r="D33" s="7044"/>
      <c r="E33" s="7044"/>
      <c r="F33" s="7041"/>
      <c r="G33" s="7041"/>
      <c r="H33" s="7041"/>
      <c r="I33" s="4364">
        <v>12945.45</v>
      </c>
      <c r="J33" s="4364">
        <f t="shared" si="0"/>
        <v>12945.45</v>
      </c>
    </row>
    <row r="34" spans="1:10" s="2037" customFormat="1">
      <c r="A34" s="5205"/>
      <c r="B34" s="4723" t="s">
        <v>7803</v>
      </c>
      <c r="C34" s="5159">
        <v>9</v>
      </c>
      <c r="D34" s="7044"/>
      <c r="E34" s="7044"/>
      <c r="F34" s="7041"/>
      <c r="G34" s="7041"/>
      <c r="H34" s="7041"/>
      <c r="I34" s="4364">
        <v>14563.64</v>
      </c>
      <c r="J34" s="4364">
        <f t="shared" si="0"/>
        <v>14563.64</v>
      </c>
    </row>
    <row r="35" spans="1:10" s="2037" customFormat="1">
      <c r="A35" s="5205"/>
      <c r="B35" s="4723" t="s">
        <v>6250</v>
      </c>
      <c r="C35" s="5159">
        <v>10</v>
      </c>
      <c r="D35" s="7044"/>
      <c r="E35" s="7044"/>
      <c r="F35" s="7041"/>
      <c r="G35" s="7041"/>
      <c r="H35" s="7041"/>
      <c r="I35" s="4364">
        <v>16181.82</v>
      </c>
      <c r="J35" s="4364">
        <f t="shared" si="0"/>
        <v>16181.82</v>
      </c>
    </row>
    <row r="36" spans="1:10" s="2037" customFormat="1">
      <c r="A36" s="5205"/>
      <c r="B36" s="4723" t="s">
        <v>7804</v>
      </c>
      <c r="C36" s="5159">
        <v>11</v>
      </c>
      <c r="D36" s="7044"/>
      <c r="E36" s="7044"/>
      <c r="F36" s="7041"/>
      <c r="G36" s="7041"/>
      <c r="H36" s="7041"/>
      <c r="I36" s="4364">
        <v>17800</v>
      </c>
      <c r="J36" s="4364">
        <f t="shared" si="0"/>
        <v>17800</v>
      </c>
    </row>
    <row r="37" spans="1:10" s="2037" customFormat="1">
      <c r="A37" s="5205"/>
      <c r="B37" s="4723" t="s">
        <v>6251</v>
      </c>
      <c r="C37" s="5159">
        <v>12</v>
      </c>
      <c r="D37" s="7044"/>
      <c r="E37" s="7044"/>
      <c r="F37" s="7041"/>
      <c r="G37" s="7041"/>
      <c r="H37" s="7041"/>
      <c r="I37" s="4364">
        <v>19418.18</v>
      </c>
      <c r="J37" s="4364">
        <f t="shared" si="0"/>
        <v>19418.18</v>
      </c>
    </row>
    <row r="38" spans="1:10" s="2037" customFormat="1">
      <c r="A38" s="5205"/>
      <c r="B38" s="4723" t="s">
        <v>7805</v>
      </c>
      <c r="C38" s="5159">
        <v>13</v>
      </c>
      <c r="D38" s="7044"/>
      <c r="E38" s="7044"/>
      <c r="F38" s="7041"/>
      <c r="G38" s="7041"/>
      <c r="H38" s="7041"/>
      <c r="I38" s="4364">
        <v>21036.36</v>
      </c>
      <c r="J38" s="4364">
        <f t="shared" si="0"/>
        <v>21036.36</v>
      </c>
    </row>
    <row r="39" spans="1:10" s="2037" customFormat="1">
      <c r="A39" s="5205"/>
      <c r="B39" s="4723" t="s">
        <v>6252</v>
      </c>
      <c r="C39" s="5159">
        <v>14</v>
      </c>
      <c r="D39" s="7044"/>
      <c r="E39" s="7044"/>
      <c r="F39" s="7041"/>
      <c r="G39" s="7041"/>
      <c r="H39" s="7041"/>
      <c r="I39" s="4364">
        <v>22654.55</v>
      </c>
      <c r="J39" s="4364">
        <f t="shared" si="0"/>
        <v>22654.55</v>
      </c>
    </row>
    <row r="40" spans="1:10">
      <c r="A40" s="7042"/>
      <c r="B40" s="4723" t="s">
        <v>6253</v>
      </c>
      <c r="C40" s="4723">
        <v>4</v>
      </c>
      <c r="D40" s="7044">
        <v>350</v>
      </c>
      <c r="E40" s="7044">
        <v>415</v>
      </c>
      <c r="F40" s="7041">
        <v>80</v>
      </c>
      <c r="G40" s="7041">
        <v>90</v>
      </c>
      <c r="H40" s="7041">
        <v>134</v>
      </c>
      <c r="I40" s="4364">
        <v>6400</v>
      </c>
      <c r="J40" s="4364">
        <f t="shared" si="0"/>
        <v>6400</v>
      </c>
    </row>
    <row r="41" spans="1:10">
      <c r="A41" s="7042"/>
      <c r="B41" s="4723" t="s">
        <v>6254</v>
      </c>
      <c r="C41" s="5159">
        <v>6</v>
      </c>
      <c r="D41" s="7044"/>
      <c r="E41" s="7044"/>
      <c r="F41" s="7041"/>
      <c r="G41" s="7041"/>
      <c r="H41" s="7041"/>
      <c r="I41" s="4364">
        <v>9600</v>
      </c>
      <c r="J41" s="4364">
        <f t="shared" ref="J41:J45" si="1">I41-I41*$B$4</f>
        <v>9600</v>
      </c>
    </row>
    <row r="42" spans="1:10">
      <c r="A42" s="7042"/>
      <c r="B42" s="4723" t="s">
        <v>6255</v>
      </c>
      <c r="C42" s="5159">
        <v>8</v>
      </c>
      <c r="D42" s="7044"/>
      <c r="E42" s="7044"/>
      <c r="F42" s="7041"/>
      <c r="G42" s="7041"/>
      <c r="H42" s="7041"/>
      <c r="I42" s="4364">
        <v>12800</v>
      </c>
      <c r="J42" s="4364">
        <f t="shared" si="1"/>
        <v>12800</v>
      </c>
    </row>
    <row r="43" spans="1:10">
      <c r="A43" s="7042"/>
      <c r="B43" s="4723" t="s">
        <v>6256</v>
      </c>
      <c r="C43" s="5159">
        <v>10</v>
      </c>
      <c r="D43" s="7044"/>
      <c r="E43" s="7044"/>
      <c r="F43" s="7041"/>
      <c r="G43" s="7041"/>
      <c r="H43" s="7041"/>
      <c r="I43" s="4364">
        <v>16000</v>
      </c>
      <c r="J43" s="4364">
        <f t="shared" si="1"/>
        <v>16000</v>
      </c>
    </row>
    <row r="44" spans="1:10">
      <c r="A44" s="7042"/>
      <c r="B44" s="4723" t="s">
        <v>6257</v>
      </c>
      <c r="C44" s="5159">
        <v>12</v>
      </c>
      <c r="D44" s="7044"/>
      <c r="E44" s="7044"/>
      <c r="F44" s="7041"/>
      <c r="G44" s="7041"/>
      <c r="H44" s="7041"/>
      <c r="I44" s="4364">
        <v>19200</v>
      </c>
      <c r="J44" s="4364">
        <f t="shared" si="1"/>
        <v>19200</v>
      </c>
    </row>
    <row r="45" spans="1:10">
      <c r="A45" s="7043"/>
      <c r="B45" s="4723" t="s">
        <v>6258</v>
      </c>
      <c r="C45" s="5159">
        <v>14</v>
      </c>
      <c r="D45" s="7044"/>
      <c r="E45" s="7044"/>
      <c r="F45" s="7041"/>
      <c r="G45" s="7041"/>
      <c r="H45" s="7041"/>
      <c r="I45" s="4364">
        <v>22400</v>
      </c>
      <c r="J45" s="4364">
        <f t="shared" si="1"/>
        <v>22400</v>
      </c>
    </row>
    <row r="46" spans="1:10">
      <c r="I46" s="2037"/>
    </row>
    <row r="47" spans="1:10" s="3080" customFormat="1">
      <c r="I47" s="2751"/>
      <c r="J47" s="309"/>
    </row>
    <row r="48" spans="1:10" s="2751" customFormat="1" ht="18">
      <c r="A48" s="1864" t="s">
        <v>14048</v>
      </c>
      <c r="I48" s="305"/>
    </row>
    <row r="49" spans="1:10" s="2751" customFormat="1">
      <c r="A49" s="7047" t="s">
        <v>70</v>
      </c>
      <c r="B49" s="7047" t="s">
        <v>75</v>
      </c>
      <c r="C49" s="7047" t="s">
        <v>6242</v>
      </c>
      <c r="D49" s="7047" t="s">
        <v>6243</v>
      </c>
      <c r="E49" s="7047" t="s">
        <v>6244</v>
      </c>
      <c r="F49" s="7047"/>
      <c r="G49" s="7047"/>
      <c r="H49" s="7047" t="s">
        <v>6245</v>
      </c>
      <c r="I49" s="7062" t="s">
        <v>58</v>
      </c>
      <c r="J49" s="7062" t="s">
        <v>59</v>
      </c>
    </row>
    <row r="50" spans="1:10" s="2751" customFormat="1" ht="28.7">
      <c r="A50" s="7047"/>
      <c r="B50" s="7047"/>
      <c r="C50" s="7047"/>
      <c r="D50" s="7047"/>
      <c r="E50" s="5199" t="s">
        <v>73</v>
      </c>
      <c r="F50" s="5199" t="s">
        <v>74</v>
      </c>
      <c r="G50" s="5199" t="s">
        <v>6246</v>
      </c>
      <c r="H50" s="7047"/>
      <c r="I50" s="7062"/>
      <c r="J50" s="7062"/>
    </row>
    <row r="51" spans="1:10" s="2751" customFormat="1">
      <c r="A51" s="5203"/>
      <c r="B51" s="5203"/>
      <c r="C51" s="5203"/>
      <c r="D51" s="5203"/>
      <c r="E51" s="5203"/>
      <c r="F51" s="5203"/>
      <c r="G51" s="5203"/>
      <c r="H51" s="5203"/>
      <c r="I51" s="5898"/>
      <c r="J51" s="5204"/>
    </row>
    <row r="52" spans="1:10" s="2751" customFormat="1">
      <c r="A52" s="7061"/>
      <c r="B52" s="4723" t="s">
        <v>14049</v>
      </c>
      <c r="C52" s="5159">
        <v>4</v>
      </c>
      <c r="D52" s="7044">
        <v>500</v>
      </c>
      <c r="E52" s="7044">
        <v>574</v>
      </c>
      <c r="F52" s="7041">
        <v>84</v>
      </c>
      <c r="G52" s="7041">
        <v>96</v>
      </c>
      <c r="H52" s="7041">
        <v>182</v>
      </c>
      <c r="I52" s="5899">
        <v>6181.4</v>
      </c>
      <c r="J52" s="5896">
        <f>I52-I52*$B$4</f>
        <v>6181.4</v>
      </c>
    </row>
    <row r="53" spans="1:10" s="2751" customFormat="1">
      <c r="A53" s="7061"/>
      <c r="B53" s="4723" t="s">
        <v>14057</v>
      </c>
      <c r="C53" s="5159">
        <v>6</v>
      </c>
      <c r="D53" s="7044"/>
      <c r="E53" s="7044"/>
      <c r="F53" s="7041"/>
      <c r="G53" s="7041"/>
      <c r="H53" s="7041"/>
      <c r="I53" s="5899">
        <v>9272.1</v>
      </c>
      <c r="J53" s="5897">
        <f t="shared" ref="J53:J57" si="2">I53-I53*$B$4</f>
        <v>9272.1</v>
      </c>
    </row>
    <row r="54" spans="1:10" s="2751" customFormat="1">
      <c r="A54" s="7061"/>
      <c r="B54" s="4723" t="s">
        <v>14058</v>
      </c>
      <c r="C54" s="5159">
        <v>8</v>
      </c>
      <c r="D54" s="7044"/>
      <c r="E54" s="7044"/>
      <c r="F54" s="7041"/>
      <c r="G54" s="7041"/>
      <c r="H54" s="7041"/>
      <c r="I54" s="5899">
        <v>12362.8</v>
      </c>
      <c r="J54" s="5897">
        <f t="shared" si="2"/>
        <v>12362.8</v>
      </c>
    </row>
    <row r="55" spans="1:10" s="2751" customFormat="1">
      <c r="A55" s="7061"/>
      <c r="B55" s="4723" t="s">
        <v>14059</v>
      </c>
      <c r="C55" s="5159">
        <v>10</v>
      </c>
      <c r="D55" s="7044"/>
      <c r="E55" s="7044"/>
      <c r="F55" s="7041"/>
      <c r="G55" s="7041"/>
      <c r="H55" s="7041"/>
      <c r="I55" s="5899">
        <v>15453.5</v>
      </c>
      <c r="J55" s="5897">
        <f t="shared" si="2"/>
        <v>15453.5</v>
      </c>
    </row>
    <row r="56" spans="1:10" s="2751" customFormat="1">
      <c r="A56" s="7061"/>
      <c r="B56" s="4723" t="s">
        <v>14060</v>
      </c>
      <c r="C56" s="5159">
        <v>12</v>
      </c>
      <c r="D56" s="7044"/>
      <c r="E56" s="7044"/>
      <c r="F56" s="7041"/>
      <c r="G56" s="7041"/>
      <c r="H56" s="7041"/>
      <c r="I56" s="5899">
        <v>18544.2</v>
      </c>
      <c r="J56" s="5897">
        <f t="shared" si="2"/>
        <v>18544.2</v>
      </c>
    </row>
    <row r="57" spans="1:10" s="2751" customFormat="1">
      <c r="A57" s="7061"/>
      <c r="B57" s="4723" t="s">
        <v>14061</v>
      </c>
      <c r="C57" s="5159">
        <v>14</v>
      </c>
      <c r="D57" s="7044"/>
      <c r="E57" s="7044"/>
      <c r="F57" s="7041"/>
      <c r="G57" s="7041"/>
      <c r="H57" s="7041"/>
      <c r="I57" s="5899">
        <v>19033</v>
      </c>
      <c r="J57" s="5896">
        <f t="shared" si="2"/>
        <v>19033</v>
      </c>
    </row>
    <row r="58" spans="1:10" s="2037" customFormat="1" ht="18">
      <c r="A58" s="1864" t="s">
        <v>11253</v>
      </c>
      <c r="J58" s="305"/>
    </row>
    <row r="59" spans="1:10" s="2037" customFormat="1" ht="18">
      <c r="A59" s="1864" t="s">
        <v>11947</v>
      </c>
      <c r="J59" s="305"/>
    </row>
    <row r="60" spans="1:10" s="2037" customFormat="1" ht="15" customHeight="1">
      <c r="A60" s="7045" t="s">
        <v>70</v>
      </c>
      <c r="B60" s="7045" t="s">
        <v>75</v>
      </c>
      <c r="C60" s="7045" t="s">
        <v>6242</v>
      </c>
      <c r="D60" s="7045" t="s">
        <v>6243</v>
      </c>
      <c r="E60" s="7056" t="s">
        <v>6244</v>
      </c>
      <c r="F60" s="7057"/>
      <c r="G60" s="7058"/>
      <c r="H60" s="7045" t="s">
        <v>6245</v>
      </c>
      <c r="I60" s="7045" t="s">
        <v>58</v>
      </c>
      <c r="J60" s="7054" t="s">
        <v>59</v>
      </c>
    </row>
    <row r="61" spans="1:10" s="2037" customFormat="1" ht="28.7">
      <c r="A61" s="7046"/>
      <c r="B61" s="7046"/>
      <c r="C61" s="7046"/>
      <c r="D61" s="7046"/>
      <c r="E61" s="2034" t="s">
        <v>73</v>
      </c>
      <c r="F61" s="2034" t="s">
        <v>74</v>
      </c>
      <c r="G61" s="2034" t="s">
        <v>6246</v>
      </c>
      <c r="H61" s="7046"/>
      <c r="I61" s="7046"/>
      <c r="J61" s="7055"/>
    </row>
    <row r="62" spans="1:10" s="2037" customFormat="1">
      <c r="A62" s="7031"/>
      <c r="B62" s="2032" t="s">
        <v>11242</v>
      </c>
      <c r="C62" s="2033">
        <v>4</v>
      </c>
      <c r="D62" s="7034">
        <v>500</v>
      </c>
      <c r="E62" s="7034">
        <v>561</v>
      </c>
      <c r="F62" s="7037">
        <v>80</v>
      </c>
      <c r="G62" s="7037">
        <v>90</v>
      </c>
      <c r="H62" s="7037">
        <v>183</v>
      </c>
      <c r="I62" s="1719">
        <v>9618.18</v>
      </c>
      <c r="J62" s="1719">
        <f t="shared" ref="J62:J72" si="3">I62-I62*$B$4</f>
        <v>9618.18</v>
      </c>
    </row>
    <row r="63" spans="1:10" s="2037" customFormat="1">
      <c r="A63" s="7032"/>
      <c r="B63" s="2032" t="s">
        <v>11243</v>
      </c>
      <c r="C63" s="2033">
        <v>5</v>
      </c>
      <c r="D63" s="7035"/>
      <c r="E63" s="7035"/>
      <c r="F63" s="7038"/>
      <c r="G63" s="7038"/>
      <c r="H63" s="7038"/>
      <c r="I63" s="1719">
        <v>11236.36</v>
      </c>
      <c r="J63" s="1719">
        <f t="shared" si="3"/>
        <v>11236.36</v>
      </c>
    </row>
    <row r="64" spans="1:10" s="2037" customFormat="1">
      <c r="A64" s="7032"/>
      <c r="B64" s="2032" t="s">
        <v>11244</v>
      </c>
      <c r="C64" s="2032">
        <v>6</v>
      </c>
      <c r="D64" s="7035"/>
      <c r="E64" s="7035"/>
      <c r="F64" s="7038"/>
      <c r="G64" s="7038"/>
      <c r="H64" s="7038"/>
      <c r="I64" s="1719">
        <v>12854.55</v>
      </c>
      <c r="J64" s="1719">
        <f t="shared" si="3"/>
        <v>12854.55</v>
      </c>
    </row>
    <row r="65" spans="1:10" s="2037" customFormat="1">
      <c r="A65" s="7032"/>
      <c r="B65" s="2032" t="s">
        <v>11245</v>
      </c>
      <c r="C65" s="2032">
        <v>7</v>
      </c>
      <c r="D65" s="7035"/>
      <c r="E65" s="7035"/>
      <c r="F65" s="7038"/>
      <c r="G65" s="7038"/>
      <c r="H65" s="7038"/>
      <c r="I65" s="1719">
        <v>14472.73</v>
      </c>
      <c r="J65" s="1719">
        <f t="shared" si="3"/>
        <v>14472.73</v>
      </c>
    </row>
    <row r="66" spans="1:10" s="2037" customFormat="1">
      <c r="A66" s="7032"/>
      <c r="B66" s="2032" t="s">
        <v>11246</v>
      </c>
      <c r="C66" s="2032">
        <v>8</v>
      </c>
      <c r="D66" s="7035"/>
      <c r="E66" s="7035"/>
      <c r="F66" s="7038"/>
      <c r="G66" s="7038"/>
      <c r="H66" s="7038"/>
      <c r="I66" s="1719">
        <v>16090.91</v>
      </c>
      <c r="J66" s="1719">
        <f t="shared" si="3"/>
        <v>16090.91</v>
      </c>
    </row>
    <row r="67" spans="1:10" s="2037" customFormat="1">
      <c r="A67" s="7032"/>
      <c r="B67" s="2032" t="s">
        <v>11247</v>
      </c>
      <c r="C67" s="2032">
        <v>9</v>
      </c>
      <c r="D67" s="7035"/>
      <c r="E67" s="7035"/>
      <c r="F67" s="7038"/>
      <c r="G67" s="7038"/>
      <c r="H67" s="7038"/>
      <c r="I67" s="1719">
        <v>17709.09</v>
      </c>
      <c r="J67" s="1719">
        <f t="shared" si="3"/>
        <v>17709.09</v>
      </c>
    </row>
    <row r="68" spans="1:10" s="2037" customFormat="1">
      <c r="A68" s="7032"/>
      <c r="B68" s="2032" t="s">
        <v>11248</v>
      </c>
      <c r="C68" s="2032">
        <v>10</v>
      </c>
      <c r="D68" s="7035"/>
      <c r="E68" s="7035"/>
      <c r="F68" s="7038"/>
      <c r="G68" s="7038"/>
      <c r="H68" s="7038"/>
      <c r="I68" s="1719">
        <v>19327.27</v>
      </c>
      <c r="J68" s="1719">
        <f t="shared" si="3"/>
        <v>19327.27</v>
      </c>
    </row>
    <row r="69" spans="1:10" s="2037" customFormat="1">
      <c r="A69" s="7032"/>
      <c r="B69" s="2032" t="s">
        <v>11249</v>
      </c>
      <c r="C69" s="2032">
        <v>11</v>
      </c>
      <c r="D69" s="7035"/>
      <c r="E69" s="7035"/>
      <c r="F69" s="7038"/>
      <c r="G69" s="7038"/>
      <c r="H69" s="7038"/>
      <c r="I69" s="1719">
        <v>20945.45</v>
      </c>
      <c r="J69" s="1719">
        <f t="shared" si="3"/>
        <v>20945.45</v>
      </c>
    </row>
    <row r="70" spans="1:10" s="2037" customFormat="1">
      <c r="A70" s="7032"/>
      <c r="B70" s="2032" t="s">
        <v>11250</v>
      </c>
      <c r="C70" s="2032">
        <v>12</v>
      </c>
      <c r="D70" s="7035"/>
      <c r="E70" s="7035"/>
      <c r="F70" s="7038"/>
      <c r="G70" s="7038"/>
      <c r="H70" s="7038"/>
      <c r="I70" s="1719">
        <v>22563.64</v>
      </c>
      <c r="J70" s="1719">
        <f t="shared" si="3"/>
        <v>22563.64</v>
      </c>
    </row>
    <row r="71" spans="1:10" s="2037" customFormat="1">
      <c r="A71" s="7032"/>
      <c r="B71" s="2032" t="s">
        <v>11251</v>
      </c>
      <c r="C71" s="2032">
        <v>13</v>
      </c>
      <c r="D71" s="7035"/>
      <c r="E71" s="7035"/>
      <c r="F71" s="7038"/>
      <c r="G71" s="7038"/>
      <c r="H71" s="7038"/>
      <c r="I71" s="1719">
        <v>24181.82</v>
      </c>
      <c r="J71" s="1719">
        <f t="shared" si="3"/>
        <v>24181.82</v>
      </c>
    </row>
    <row r="72" spans="1:10" s="2037" customFormat="1">
      <c r="A72" s="7033"/>
      <c r="B72" s="2032" t="s">
        <v>11252</v>
      </c>
      <c r="C72" s="2032">
        <v>14</v>
      </c>
      <c r="D72" s="7036"/>
      <c r="E72" s="7036"/>
      <c r="F72" s="7039"/>
      <c r="G72" s="7039"/>
      <c r="H72" s="7039"/>
      <c r="I72" s="1719">
        <v>25800</v>
      </c>
      <c r="J72" s="1719">
        <f t="shared" si="3"/>
        <v>25800</v>
      </c>
    </row>
    <row r="73" spans="1:10">
      <c r="I73" s="2037"/>
    </row>
    <row r="74" spans="1:10" s="2751" customFormat="1">
      <c r="J74" s="305"/>
    </row>
    <row r="75" spans="1:10" s="2751" customFormat="1" ht="18">
      <c r="A75" s="1864" t="s">
        <v>13968</v>
      </c>
      <c r="J75" s="305"/>
    </row>
    <row r="76" spans="1:10" s="2751" customFormat="1" ht="18">
      <c r="A76" s="1864" t="s">
        <v>13969</v>
      </c>
      <c r="J76" s="305"/>
    </row>
    <row r="77" spans="1:10" s="2751" customFormat="1">
      <c r="A77" s="7019" t="s">
        <v>70</v>
      </c>
      <c r="B77" s="7019" t="s">
        <v>75</v>
      </c>
      <c r="C77" s="7019" t="s">
        <v>6242</v>
      </c>
      <c r="D77" s="7019" t="s">
        <v>6243</v>
      </c>
      <c r="E77" s="7028" t="s">
        <v>6244</v>
      </c>
      <c r="F77" s="7029"/>
      <c r="G77" s="7030"/>
      <c r="H77" s="7019" t="s">
        <v>6245</v>
      </c>
      <c r="I77" s="7019" t="s">
        <v>58</v>
      </c>
      <c r="J77" s="7023" t="s">
        <v>59</v>
      </c>
    </row>
    <row r="78" spans="1:10" s="2751" customFormat="1" ht="28.7">
      <c r="A78" s="7020"/>
      <c r="B78" s="7020"/>
      <c r="C78" s="7020"/>
      <c r="D78" s="7020"/>
      <c r="E78" s="2874" t="s">
        <v>73</v>
      </c>
      <c r="F78" s="2874" t="s">
        <v>74</v>
      </c>
      <c r="G78" s="2874" t="s">
        <v>6246</v>
      </c>
      <c r="H78" s="7020"/>
      <c r="I78" s="7022"/>
      <c r="J78" s="7024"/>
    </row>
    <row r="79" spans="1:10" s="2751" customFormat="1" ht="20.25" customHeight="1">
      <c r="A79" s="7025"/>
      <c r="B79" s="3852" t="s">
        <v>13970</v>
      </c>
      <c r="C79" s="3982">
        <v>4</v>
      </c>
      <c r="D79" s="7009">
        <v>500</v>
      </c>
      <c r="E79" s="7009">
        <v>570</v>
      </c>
      <c r="F79" s="7012">
        <v>84</v>
      </c>
      <c r="G79" s="7012">
        <v>80</v>
      </c>
      <c r="H79" s="7012">
        <v>166</v>
      </c>
      <c r="I79" s="5899">
        <v>5438</v>
      </c>
      <c r="J79" s="5900">
        <f t="shared" ref="J79:J89" si="4">I79-I79*$B$4</f>
        <v>5438</v>
      </c>
    </row>
    <row r="80" spans="1:10" s="2751" customFormat="1" ht="20.25" customHeight="1">
      <c r="A80" s="7026"/>
      <c r="B80" s="3852" t="s">
        <v>13971</v>
      </c>
      <c r="C80" s="3852">
        <v>6</v>
      </c>
      <c r="D80" s="7010"/>
      <c r="E80" s="7010"/>
      <c r="F80" s="7013"/>
      <c r="G80" s="7013"/>
      <c r="H80" s="7013"/>
      <c r="I80" s="5899">
        <v>8157</v>
      </c>
      <c r="J80" s="5900">
        <f t="shared" si="4"/>
        <v>8157</v>
      </c>
    </row>
    <row r="81" spans="1:10" s="2751" customFormat="1" ht="20.25" customHeight="1">
      <c r="A81" s="7026"/>
      <c r="B81" s="3852" t="s">
        <v>13972</v>
      </c>
      <c r="C81" s="3852">
        <v>8</v>
      </c>
      <c r="D81" s="7010"/>
      <c r="E81" s="7010"/>
      <c r="F81" s="7013"/>
      <c r="G81" s="7013"/>
      <c r="H81" s="7013"/>
      <c r="I81" s="5899">
        <v>10876</v>
      </c>
      <c r="J81" s="5900">
        <f t="shared" si="4"/>
        <v>10876</v>
      </c>
    </row>
    <row r="82" spans="1:10" s="2751" customFormat="1" ht="20.25" customHeight="1">
      <c r="A82" s="7026"/>
      <c r="B82" s="3852" t="s">
        <v>13973</v>
      </c>
      <c r="C82" s="3852">
        <v>10</v>
      </c>
      <c r="D82" s="7010"/>
      <c r="E82" s="7010"/>
      <c r="F82" s="7013"/>
      <c r="G82" s="7013"/>
      <c r="H82" s="7013"/>
      <c r="I82" s="5899">
        <v>13595</v>
      </c>
      <c r="J82" s="5900">
        <f t="shared" si="4"/>
        <v>13595</v>
      </c>
    </row>
    <row r="83" spans="1:10" s="2751" customFormat="1" ht="20.25" customHeight="1">
      <c r="A83" s="7026"/>
      <c r="B83" s="3852" t="s">
        <v>13974</v>
      </c>
      <c r="C83" s="3852">
        <v>12</v>
      </c>
      <c r="D83" s="7010"/>
      <c r="E83" s="7010"/>
      <c r="F83" s="7013"/>
      <c r="G83" s="7013"/>
      <c r="H83" s="7013"/>
      <c r="I83" s="5899">
        <v>16314</v>
      </c>
      <c r="J83" s="5900">
        <f t="shared" si="4"/>
        <v>16314</v>
      </c>
    </row>
    <row r="84" spans="1:10" s="2751" customFormat="1" ht="20.25" customHeight="1">
      <c r="A84" s="7027"/>
      <c r="B84" s="6544" t="s">
        <v>13975</v>
      </c>
      <c r="C84" s="3852">
        <v>14</v>
      </c>
      <c r="D84" s="7011"/>
      <c r="E84" s="7011"/>
      <c r="F84" s="7014"/>
      <c r="G84" s="7014"/>
      <c r="H84" s="7014"/>
      <c r="I84" s="5899">
        <v>19033</v>
      </c>
      <c r="J84" s="5900">
        <f t="shared" si="4"/>
        <v>19033</v>
      </c>
    </row>
    <row r="85" spans="1:10" s="3745" customFormat="1" ht="20.25" customHeight="1">
      <c r="A85" s="3979"/>
      <c r="B85" s="6293" t="s">
        <v>22872</v>
      </c>
      <c r="C85" s="3982">
        <v>4</v>
      </c>
      <c r="D85" s="7009">
        <v>350</v>
      </c>
      <c r="E85" s="7009">
        <v>420</v>
      </c>
      <c r="F85" s="7012">
        <v>84</v>
      </c>
      <c r="G85" s="7012">
        <v>80</v>
      </c>
      <c r="H85" s="7012">
        <v>123</v>
      </c>
      <c r="I85" s="5899">
        <v>5333.36</v>
      </c>
      <c r="J85" s="5900">
        <f t="shared" si="4"/>
        <v>5333.36</v>
      </c>
    </row>
    <row r="86" spans="1:10" s="3745" customFormat="1" ht="20.25" customHeight="1">
      <c r="A86" s="3979"/>
      <c r="B86" s="6293" t="s">
        <v>22873</v>
      </c>
      <c r="C86" s="3852">
        <v>6</v>
      </c>
      <c r="D86" s="7010"/>
      <c r="E86" s="7010"/>
      <c r="F86" s="7013"/>
      <c r="G86" s="7013"/>
      <c r="H86" s="7013"/>
      <c r="I86" s="5899">
        <v>8000.04</v>
      </c>
      <c r="J86" s="5900">
        <f>I86-I86*$B$4</f>
        <v>8000.04</v>
      </c>
    </row>
    <row r="87" spans="1:10" s="3745" customFormat="1" ht="20.25" customHeight="1">
      <c r="A87" s="3979"/>
      <c r="B87" s="6293" t="s">
        <v>22874</v>
      </c>
      <c r="C87" s="3852">
        <v>8</v>
      </c>
      <c r="D87" s="7010"/>
      <c r="E87" s="7010"/>
      <c r="F87" s="7013"/>
      <c r="G87" s="7013"/>
      <c r="H87" s="7013"/>
      <c r="I87" s="5899">
        <v>10666.72</v>
      </c>
      <c r="J87" s="5900">
        <f t="shared" si="4"/>
        <v>10666.72</v>
      </c>
    </row>
    <row r="88" spans="1:10" s="3745" customFormat="1" ht="20.25" customHeight="1">
      <c r="A88" s="3979"/>
      <c r="B88" s="6293" t="s">
        <v>22875</v>
      </c>
      <c r="C88" s="3852">
        <v>10</v>
      </c>
      <c r="D88" s="7010"/>
      <c r="E88" s="7010"/>
      <c r="F88" s="7013"/>
      <c r="G88" s="7013"/>
      <c r="H88" s="7013"/>
      <c r="I88" s="5899">
        <v>13333.4</v>
      </c>
      <c r="J88" s="5900">
        <f t="shared" si="4"/>
        <v>13333.4</v>
      </c>
    </row>
    <row r="89" spans="1:10" s="3745" customFormat="1" ht="20.25" customHeight="1">
      <c r="A89" s="3983"/>
      <c r="B89" s="6293" t="s">
        <v>22876</v>
      </c>
      <c r="C89" s="3852">
        <v>12</v>
      </c>
      <c r="D89" s="7011"/>
      <c r="E89" s="7011"/>
      <c r="F89" s="7014"/>
      <c r="G89" s="7014"/>
      <c r="H89" s="7014"/>
      <c r="I89" s="5899">
        <v>16000.08</v>
      </c>
      <c r="J89" s="5900">
        <f t="shared" si="4"/>
        <v>16000.08</v>
      </c>
    </row>
    <row r="90" spans="1:10" s="2751" customFormat="1">
      <c r="J90" s="305"/>
    </row>
    <row r="92" spans="1:10" ht="15.7">
      <c r="A92" s="7048" t="s">
        <v>6769</v>
      </c>
      <c r="B92" s="7048"/>
      <c r="C92" s="7048"/>
      <c r="D92" s="7048"/>
      <c r="E92" s="7048"/>
      <c r="F92" s="7048"/>
      <c r="G92" s="7048"/>
      <c r="H92" s="7048"/>
      <c r="I92" s="7048"/>
      <c r="J92" s="7048"/>
    </row>
    <row r="94" spans="1:10">
      <c r="A94" s="1027" t="s">
        <v>6237</v>
      </c>
      <c r="B94" s="1028">
        <v>0</v>
      </c>
    </row>
    <row r="95" spans="1:10">
      <c r="A95" s="2037"/>
      <c r="B95" s="2037"/>
      <c r="C95" s="2037"/>
      <c r="D95" s="2037"/>
      <c r="E95" s="2037"/>
      <c r="F95" s="2037"/>
      <c r="G95" s="2037"/>
      <c r="H95" s="2037"/>
      <c r="I95" s="2037"/>
      <c r="J95" s="305"/>
    </row>
    <row r="96" spans="1:10">
      <c r="A96" s="642" t="s">
        <v>6770</v>
      </c>
      <c r="B96" s="642" t="s">
        <v>6771</v>
      </c>
      <c r="C96" s="642"/>
      <c r="D96" s="642"/>
      <c r="E96" s="642"/>
      <c r="F96" s="642" t="s">
        <v>6772</v>
      </c>
      <c r="G96" s="642"/>
      <c r="H96" s="642"/>
      <c r="I96" s="642"/>
      <c r="J96" s="835" t="s">
        <v>7307</v>
      </c>
    </row>
    <row r="97" spans="1:10" ht="18">
      <c r="A97" s="1864" t="s">
        <v>11946</v>
      </c>
      <c r="B97" s="642"/>
      <c r="C97" s="642"/>
      <c r="D97" s="642"/>
      <c r="E97" s="642"/>
      <c r="F97" s="642"/>
      <c r="G97" s="642"/>
      <c r="H97" s="642"/>
      <c r="I97" s="642"/>
      <c r="J97" s="2001"/>
    </row>
    <row r="98" spans="1:10" ht="36.75" customHeight="1">
      <c r="A98" s="7053" t="s">
        <v>70</v>
      </c>
      <c r="B98" s="7053" t="s">
        <v>75</v>
      </c>
      <c r="C98" s="7053" t="s">
        <v>6242</v>
      </c>
      <c r="D98" s="7053" t="s">
        <v>6243</v>
      </c>
      <c r="E98" s="7053" t="s">
        <v>6244</v>
      </c>
      <c r="F98" s="7053"/>
      <c r="G98" s="7053"/>
      <c r="H98" s="7053" t="s">
        <v>6245</v>
      </c>
      <c r="I98" s="2127" t="s">
        <v>6773</v>
      </c>
      <c r="J98" s="2034" t="s">
        <v>6774</v>
      </c>
    </row>
    <row r="99" spans="1:10" ht="28.7">
      <c r="A99" s="7053"/>
      <c r="B99" s="7053"/>
      <c r="C99" s="7053"/>
      <c r="D99" s="7053"/>
      <c r="E99" s="2034" t="s">
        <v>73</v>
      </c>
      <c r="F99" s="2034" t="s">
        <v>74</v>
      </c>
      <c r="G99" s="2034" t="s">
        <v>6246</v>
      </c>
      <c r="H99" s="7053"/>
      <c r="I99" s="3746" t="s">
        <v>14440</v>
      </c>
      <c r="J99" s="2034" t="s">
        <v>6775</v>
      </c>
    </row>
    <row r="100" spans="1:10">
      <c r="A100" s="7059"/>
      <c r="B100" s="4723" t="s">
        <v>6776</v>
      </c>
      <c r="C100" s="4723">
        <v>4</v>
      </c>
      <c r="D100" s="7044">
        <v>500</v>
      </c>
      <c r="E100" s="7044">
        <v>576</v>
      </c>
      <c r="F100" s="7041">
        <v>80</v>
      </c>
      <c r="G100" s="7041">
        <v>80</v>
      </c>
      <c r="H100" s="7041">
        <v>175</v>
      </c>
      <c r="I100" s="4323">
        <v>68.172614804430467</v>
      </c>
      <c r="J100" s="4364">
        <f>(I100-I100*$B$4)*Оглавление!$B$14</f>
        <v>6476.3984064208944</v>
      </c>
    </row>
    <row r="101" spans="1:10" s="2037" customFormat="1">
      <c r="A101" s="7059"/>
      <c r="B101" s="4723" t="s">
        <v>11132</v>
      </c>
      <c r="C101" s="4723">
        <v>5</v>
      </c>
      <c r="D101" s="7044"/>
      <c r="E101" s="7044"/>
      <c r="F101" s="7041"/>
      <c r="G101" s="7041"/>
      <c r="H101" s="7041"/>
      <c r="I101" s="4323">
        <v>85.21576850553808</v>
      </c>
      <c r="J101" s="4364">
        <f>(I101-I101*$B$4)*Оглавление!$B$14</f>
        <v>8095.4980080261175</v>
      </c>
    </row>
    <row r="102" spans="1:10">
      <c r="A102" s="7059"/>
      <c r="B102" s="4723" t="s">
        <v>6777</v>
      </c>
      <c r="C102" s="5159">
        <v>6</v>
      </c>
      <c r="D102" s="7044"/>
      <c r="E102" s="7044"/>
      <c r="F102" s="7041"/>
      <c r="G102" s="7041"/>
      <c r="H102" s="7041"/>
      <c r="I102" s="4323">
        <v>102.25892220664571</v>
      </c>
      <c r="J102" s="4364">
        <f>(I102-I102*$B$4)*Оглавление!$B$14</f>
        <v>9714.5976096313425</v>
      </c>
    </row>
    <row r="103" spans="1:10" s="2037" customFormat="1">
      <c r="A103" s="7059"/>
      <c r="B103" s="4723" t="s">
        <v>11133</v>
      </c>
      <c r="C103" s="5159">
        <v>7</v>
      </c>
      <c r="D103" s="7044"/>
      <c r="E103" s="7044"/>
      <c r="F103" s="7041"/>
      <c r="G103" s="7041"/>
      <c r="H103" s="7041"/>
      <c r="I103" s="4323">
        <v>119.30207590775332</v>
      </c>
      <c r="J103" s="4364">
        <f>(I103-I103*$B$4)*Оглавление!$B$14</f>
        <v>11333.697211236566</v>
      </c>
    </row>
    <row r="104" spans="1:10">
      <c r="A104" s="7059"/>
      <c r="B104" s="4723" t="s">
        <v>6778</v>
      </c>
      <c r="C104" s="5159">
        <v>8</v>
      </c>
      <c r="D104" s="7044"/>
      <c r="E104" s="7044"/>
      <c r="F104" s="7041"/>
      <c r="G104" s="7041"/>
      <c r="H104" s="7041"/>
      <c r="I104" s="4323">
        <v>136.34522960886093</v>
      </c>
      <c r="J104" s="4364">
        <f>(I104-I104*$B$4)*Оглавление!$B$14</f>
        <v>12952.796812841789</v>
      </c>
    </row>
    <row r="105" spans="1:10" s="2037" customFormat="1">
      <c r="A105" s="7059"/>
      <c r="B105" s="4723" t="s">
        <v>11134</v>
      </c>
      <c r="C105" s="5159">
        <v>9</v>
      </c>
      <c r="D105" s="7044"/>
      <c r="E105" s="7044"/>
      <c r="F105" s="7041"/>
      <c r="G105" s="7041"/>
      <c r="H105" s="7041"/>
      <c r="I105" s="4323">
        <v>153.38838330996856</v>
      </c>
      <c r="J105" s="4364">
        <f>(I105-I105*$B$4)*Оглавление!$B$14</f>
        <v>14571.896414447014</v>
      </c>
    </row>
    <row r="106" spans="1:10">
      <c r="A106" s="7059"/>
      <c r="B106" s="4723" t="s">
        <v>6779</v>
      </c>
      <c r="C106" s="5159">
        <v>10</v>
      </c>
      <c r="D106" s="7044"/>
      <c r="E106" s="7044"/>
      <c r="F106" s="7041"/>
      <c r="G106" s="7041"/>
      <c r="H106" s="7041"/>
      <c r="I106" s="4323">
        <v>170.43153701107616</v>
      </c>
      <c r="J106" s="4364">
        <f>(I106-I106*$B$4)*Оглавление!$B$14</f>
        <v>16190.996016052235</v>
      </c>
    </row>
    <row r="107" spans="1:10" s="2037" customFormat="1">
      <c r="A107" s="7059"/>
      <c r="B107" s="4723" t="s">
        <v>11135</v>
      </c>
      <c r="C107" s="5159">
        <v>11</v>
      </c>
      <c r="D107" s="7044"/>
      <c r="E107" s="7044"/>
      <c r="F107" s="7041"/>
      <c r="G107" s="7041"/>
      <c r="H107" s="7041"/>
      <c r="I107" s="4323">
        <v>187.47469071218379</v>
      </c>
      <c r="J107" s="4364">
        <f>(I107-I107*$B$4)*Оглавление!$B$14</f>
        <v>17810.095617657458</v>
      </c>
    </row>
    <row r="108" spans="1:10">
      <c r="A108" s="7059"/>
      <c r="B108" s="4723" t="s">
        <v>6780</v>
      </c>
      <c r="C108" s="5159">
        <v>12</v>
      </c>
      <c r="D108" s="7044"/>
      <c r="E108" s="7044"/>
      <c r="F108" s="7041"/>
      <c r="G108" s="7041"/>
      <c r="H108" s="7041"/>
      <c r="I108" s="4323">
        <v>204.51784441329141</v>
      </c>
      <c r="J108" s="4364">
        <f>(I108-I108*$B$4)*Оглавление!$B$14</f>
        <v>19429.195219262685</v>
      </c>
    </row>
    <row r="109" spans="1:10" s="2037" customFormat="1">
      <c r="A109" s="7059"/>
      <c r="B109" s="4723" t="s">
        <v>11136</v>
      </c>
      <c r="C109" s="5159">
        <v>13</v>
      </c>
      <c r="D109" s="7044"/>
      <c r="E109" s="7044"/>
      <c r="F109" s="7041"/>
      <c r="G109" s="7041"/>
      <c r="H109" s="7041"/>
      <c r="I109" s="4323">
        <v>221.56099811439901</v>
      </c>
      <c r="J109" s="4364">
        <f>(I109-I109*$B$4)*Оглавление!$B$14</f>
        <v>21048.294820867904</v>
      </c>
    </row>
    <row r="110" spans="1:10">
      <c r="A110" s="7059"/>
      <c r="B110" s="4723" t="s">
        <v>6781</v>
      </c>
      <c r="C110" s="5159">
        <v>14</v>
      </c>
      <c r="D110" s="7044"/>
      <c r="E110" s="7044"/>
      <c r="F110" s="7041"/>
      <c r="G110" s="7041"/>
      <c r="H110" s="7041"/>
      <c r="I110" s="4323">
        <v>238.60415181550664</v>
      </c>
      <c r="J110" s="4364">
        <f>(I110-I110*$B$4)*Оглавление!$B$14</f>
        <v>22667.394422473131</v>
      </c>
    </row>
    <row r="111" spans="1:10">
      <c r="A111" s="7059"/>
      <c r="B111" s="4723" t="s">
        <v>6782</v>
      </c>
      <c r="C111" s="4723">
        <v>4</v>
      </c>
      <c r="D111" s="7044">
        <v>350</v>
      </c>
      <c r="E111" s="7044">
        <v>429</v>
      </c>
      <c r="F111" s="7041">
        <v>80</v>
      </c>
      <c r="G111" s="7041">
        <v>80</v>
      </c>
      <c r="H111" s="7041">
        <v>130</v>
      </c>
      <c r="I111" s="4323">
        <v>66.464499328592936</v>
      </c>
      <c r="J111" s="4364">
        <f>(I111-I111*$B$4)*Оглавление!$B$14</f>
        <v>6314.1274362163285</v>
      </c>
    </row>
    <row r="112" spans="1:10">
      <c r="A112" s="7059"/>
      <c r="B112" s="4723" t="s">
        <v>6783</v>
      </c>
      <c r="C112" s="5159">
        <v>6</v>
      </c>
      <c r="D112" s="7044"/>
      <c r="E112" s="7044"/>
      <c r="F112" s="7041"/>
      <c r="G112" s="7041"/>
      <c r="H112" s="7041"/>
      <c r="I112" s="4323">
        <v>99.696748992889411</v>
      </c>
      <c r="J112" s="4364">
        <f>(I112-I112*$B$4)*Оглавление!$B$14</f>
        <v>9471.1911543244933</v>
      </c>
    </row>
    <row r="113" spans="1:10">
      <c r="A113" s="7059"/>
      <c r="B113" s="4723" t="s">
        <v>6784</v>
      </c>
      <c r="C113" s="5159">
        <v>8</v>
      </c>
      <c r="D113" s="7044"/>
      <c r="E113" s="7044"/>
      <c r="F113" s="7041"/>
      <c r="G113" s="7041"/>
      <c r="H113" s="7041"/>
      <c r="I113" s="4323">
        <v>132.92899865718587</v>
      </c>
      <c r="J113" s="4364">
        <f>(I113-I113*$B$4)*Оглавление!$B$14</f>
        <v>12628.254872432657</v>
      </c>
    </row>
    <row r="114" spans="1:10">
      <c r="A114" s="7059"/>
      <c r="B114" s="4723" t="s">
        <v>6785</v>
      </c>
      <c r="C114" s="5159">
        <v>10</v>
      </c>
      <c r="D114" s="7044"/>
      <c r="E114" s="7044"/>
      <c r="F114" s="7041"/>
      <c r="G114" s="7041"/>
      <c r="H114" s="7041"/>
      <c r="I114" s="4323">
        <v>166.16124832148233</v>
      </c>
      <c r="J114" s="4364">
        <f>(I114-I114*$B$4)*Оглавление!$B$14</f>
        <v>15785.318590540821</v>
      </c>
    </row>
    <row r="115" spans="1:10">
      <c r="A115" s="7059"/>
      <c r="B115" s="4723" t="s">
        <v>6786</v>
      </c>
      <c r="C115" s="5159">
        <v>12</v>
      </c>
      <c r="D115" s="7044"/>
      <c r="E115" s="7044"/>
      <c r="F115" s="7041"/>
      <c r="G115" s="7041"/>
      <c r="H115" s="7041"/>
      <c r="I115" s="4323">
        <v>199.39349798577882</v>
      </c>
      <c r="J115" s="4364">
        <f>(I115-I115*$B$4)*Оглавление!$B$14</f>
        <v>18942.382308648987</v>
      </c>
    </row>
    <row r="116" spans="1:10">
      <c r="A116" s="7059"/>
      <c r="B116" s="4723" t="s">
        <v>6787</v>
      </c>
      <c r="C116" s="5159">
        <v>14</v>
      </c>
      <c r="D116" s="7044"/>
      <c r="E116" s="7044"/>
      <c r="F116" s="7041"/>
      <c r="G116" s="7041"/>
      <c r="H116" s="7041"/>
      <c r="I116" s="4323">
        <v>232.62574765007528</v>
      </c>
      <c r="J116" s="4364">
        <f>(I116-I116*$B$4)*Оглавление!$B$14</f>
        <v>22099.446026757152</v>
      </c>
    </row>
    <row r="117" spans="1:10">
      <c r="A117" s="1191"/>
      <c r="B117" s="2037"/>
      <c r="C117" s="2037"/>
      <c r="D117" s="2037"/>
      <c r="E117" s="2037"/>
      <c r="F117" s="2037"/>
      <c r="G117" s="2037"/>
      <c r="H117" s="2037"/>
      <c r="I117" s="2037"/>
      <c r="J117" s="305"/>
    </row>
    <row r="118" spans="1:10" s="2037" customFormat="1" ht="18">
      <c r="A118" s="1864" t="s">
        <v>11452</v>
      </c>
      <c r="J118" s="305"/>
    </row>
    <row r="119" spans="1:10" s="2037" customFormat="1" ht="18">
      <c r="A119" s="1864" t="s">
        <v>11946</v>
      </c>
      <c r="J119" s="305"/>
    </row>
    <row r="120" spans="1:10" s="2037" customFormat="1" ht="15" customHeight="1">
      <c r="A120" s="7021" t="s">
        <v>70</v>
      </c>
      <c r="B120" s="7021" t="s">
        <v>75</v>
      </c>
      <c r="C120" s="7021" t="s">
        <v>6242</v>
      </c>
      <c r="D120" s="7021" t="s">
        <v>6243</v>
      </c>
      <c r="E120" s="7021" t="s">
        <v>6244</v>
      </c>
      <c r="F120" s="7021"/>
      <c r="G120" s="7021"/>
      <c r="H120" s="7021" t="s">
        <v>6245</v>
      </c>
      <c r="I120" s="7021" t="s">
        <v>14439</v>
      </c>
      <c r="J120" s="7060" t="s">
        <v>59</v>
      </c>
    </row>
    <row r="121" spans="1:10" s="2037" customFormat="1" ht="28.7">
      <c r="A121" s="7021"/>
      <c r="B121" s="7021"/>
      <c r="C121" s="7021"/>
      <c r="D121" s="7021"/>
      <c r="E121" s="2133" t="s">
        <v>73</v>
      </c>
      <c r="F121" s="2133" t="s">
        <v>74</v>
      </c>
      <c r="G121" s="2133" t="s">
        <v>6246</v>
      </c>
      <c r="H121" s="7021"/>
      <c r="I121" s="7021"/>
      <c r="J121" s="7060"/>
    </row>
    <row r="122" spans="1:10" s="2037" customFormat="1">
      <c r="A122" s="5201" t="s">
        <v>11462</v>
      </c>
      <c r="B122" s="5201"/>
      <c r="C122" s="5201"/>
      <c r="D122" s="5201"/>
      <c r="E122" s="5201"/>
      <c r="F122" s="5201"/>
      <c r="G122" s="5201"/>
      <c r="H122" s="5201"/>
      <c r="I122" s="5201"/>
      <c r="J122" s="5202"/>
    </row>
    <row r="123" spans="1:10" s="2037" customFormat="1">
      <c r="A123" s="7061"/>
      <c r="B123" s="4723" t="s">
        <v>11453</v>
      </c>
      <c r="C123" s="5159">
        <v>4</v>
      </c>
      <c r="D123" s="7044">
        <v>500</v>
      </c>
      <c r="E123" s="7044">
        <v>576</v>
      </c>
      <c r="F123" s="7041">
        <v>80</v>
      </c>
      <c r="G123" s="7041">
        <v>80</v>
      </c>
      <c r="H123" s="7041">
        <v>175</v>
      </c>
      <c r="I123" s="4325">
        <v>132.28414950335025</v>
      </c>
      <c r="J123" s="4364">
        <f>(I123-I123*$B$4)*Оглавление!$B$14</f>
        <v>12566.994202818274</v>
      </c>
    </row>
    <row r="124" spans="1:10" s="2037" customFormat="1">
      <c r="A124" s="7061"/>
      <c r="B124" s="4723" t="s">
        <v>11454</v>
      </c>
      <c r="C124" s="5159">
        <v>6</v>
      </c>
      <c r="D124" s="7044"/>
      <c r="E124" s="7044"/>
      <c r="F124" s="7041"/>
      <c r="G124" s="7041"/>
      <c r="H124" s="7041"/>
      <c r="I124" s="4325">
        <v>166.37051107315736</v>
      </c>
      <c r="J124" s="4364">
        <f>(I124-I124*$B$4)*Оглавление!$B$14</f>
        <v>15805.198551949949</v>
      </c>
    </row>
    <row r="125" spans="1:10" s="2037" customFormat="1">
      <c r="A125" s="7061"/>
      <c r="B125" s="4723" t="s">
        <v>11455</v>
      </c>
      <c r="C125" s="5159">
        <v>8</v>
      </c>
      <c r="D125" s="7044"/>
      <c r="E125" s="7044"/>
      <c r="F125" s="7041"/>
      <c r="G125" s="7041"/>
      <c r="H125" s="7041"/>
      <c r="I125" s="4325">
        <v>200.45673716409138</v>
      </c>
      <c r="J125" s="4364">
        <f>(I125-I125*$B$4)*Оглавление!$B$14</f>
        <v>19043.390030588682</v>
      </c>
    </row>
    <row r="126" spans="1:10" s="2037" customFormat="1">
      <c r="A126" s="7061"/>
      <c r="B126" s="4723" t="s">
        <v>11456</v>
      </c>
      <c r="C126" s="5159">
        <v>10</v>
      </c>
      <c r="D126" s="7044"/>
      <c r="E126" s="7044"/>
      <c r="F126" s="7041"/>
      <c r="G126" s="7041"/>
      <c r="H126" s="7041"/>
      <c r="I126" s="4325">
        <v>234.54309873389846</v>
      </c>
      <c r="J126" s="4364">
        <f>(I126-I126*$B$4)*Оглавление!$B$14</f>
        <v>22281.594379720354</v>
      </c>
    </row>
    <row r="127" spans="1:10" s="2037" customFormat="1">
      <c r="A127" s="7061"/>
      <c r="B127" s="4723" t="s">
        <v>11457</v>
      </c>
      <c r="C127" s="5159">
        <v>12</v>
      </c>
      <c r="D127" s="7044"/>
      <c r="E127" s="7044"/>
      <c r="F127" s="7041"/>
      <c r="G127" s="7041"/>
      <c r="H127" s="7041"/>
      <c r="I127" s="4325">
        <v>268.62932482483251</v>
      </c>
      <c r="J127" s="4364">
        <f>(I127-I127*$B$4)*Оглавление!$B$14</f>
        <v>25519.78585835909</v>
      </c>
    </row>
    <row r="128" spans="1:10" s="2037" customFormat="1">
      <c r="A128" s="7061"/>
      <c r="B128" s="4723" t="s">
        <v>11458</v>
      </c>
      <c r="C128" s="5159">
        <v>14</v>
      </c>
      <c r="D128" s="7044"/>
      <c r="E128" s="7044"/>
      <c r="F128" s="7041"/>
      <c r="G128" s="7041"/>
      <c r="H128" s="7041"/>
      <c r="I128" s="4325">
        <v>302.71568651442635</v>
      </c>
      <c r="J128" s="4364">
        <f>(I128-I128*$B$4)*Оглавление!$B$14</f>
        <v>28757.990218870502</v>
      </c>
    </row>
    <row r="129" spans="1:10" s="2037" customFormat="1">
      <c r="A129" s="2037" t="s">
        <v>11945</v>
      </c>
      <c r="J129" s="305"/>
    </row>
    <row r="130" spans="1:10" s="2037" customFormat="1">
      <c r="A130" s="2037" t="s">
        <v>11459</v>
      </c>
      <c r="J130" s="305"/>
    </row>
    <row r="131" spans="1:10" s="2037" customFormat="1">
      <c r="A131" s="2037" t="s">
        <v>11460</v>
      </c>
      <c r="J131" s="305"/>
    </row>
    <row r="132" spans="1:10" s="2037" customFormat="1">
      <c r="A132" s="2037" t="s">
        <v>11461</v>
      </c>
      <c r="J132" s="305"/>
    </row>
    <row r="134" spans="1:10">
      <c r="A134" s="642"/>
    </row>
    <row r="135" spans="1:10" s="2751" customFormat="1">
      <c r="J135" s="305"/>
    </row>
    <row r="136" spans="1:10" s="2751" customFormat="1" ht="18">
      <c r="A136" s="1864" t="s">
        <v>13982</v>
      </c>
      <c r="J136" s="305"/>
    </row>
    <row r="137" spans="1:10" s="2751" customFormat="1" ht="18">
      <c r="A137" s="1864" t="s">
        <v>13969</v>
      </c>
      <c r="J137" s="305"/>
    </row>
    <row r="138" spans="1:10" s="2751" customFormat="1">
      <c r="A138" s="7019" t="s">
        <v>70</v>
      </c>
      <c r="B138" s="7019" t="s">
        <v>75</v>
      </c>
      <c r="C138" s="7019" t="s">
        <v>6242</v>
      </c>
      <c r="D138" s="7019" t="s">
        <v>6243</v>
      </c>
      <c r="E138" s="7028" t="s">
        <v>6244</v>
      </c>
      <c r="F138" s="7029"/>
      <c r="G138" s="7030"/>
      <c r="H138" s="7019" t="s">
        <v>6245</v>
      </c>
      <c r="I138" s="7019" t="s">
        <v>58</v>
      </c>
      <c r="J138" s="7023" t="s">
        <v>59</v>
      </c>
    </row>
    <row r="139" spans="1:10" s="2751" customFormat="1" ht="28.7">
      <c r="A139" s="7020"/>
      <c r="B139" s="7020"/>
      <c r="C139" s="7020"/>
      <c r="D139" s="7020"/>
      <c r="E139" s="2874" t="s">
        <v>73</v>
      </c>
      <c r="F139" s="2874" t="s">
        <v>74</v>
      </c>
      <c r="G139" s="2874" t="s">
        <v>6246</v>
      </c>
      <c r="H139" s="7020"/>
      <c r="I139" s="7022"/>
      <c r="J139" s="7024"/>
    </row>
    <row r="140" spans="1:10" s="2751" customFormat="1" ht="20.25" customHeight="1">
      <c r="A140" s="7031"/>
      <c r="B140" s="2876" t="s">
        <v>13976</v>
      </c>
      <c r="C140" s="2875">
        <v>4</v>
      </c>
      <c r="D140" s="7034">
        <v>500</v>
      </c>
      <c r="E140" s="7034">
        <v>572</v>
      </c>
      <c r="F140" s="7037">
        <v>84</v>
      </c>
      <c r="G140" s="7037">
        <v>80</v>
      </c>
      <c r="H140" s="7037">
        <v>169</v>
      </c>
      <c r="I140" s="6902">
        <v>4852.3999999999996</v>
      </c>
      <c r="J140" s="1719">
        <f t="shared" ref="J140:J149" si="5">I140-I140*$B$4</f>
        <v>4852.3999999999996</v>
      </c>
    </row>
    <row r="141" spans="1:10" s="2751" customFormat="1" ht="20.25" customHeight="1">
      <c r="A141" s="7032"/>
      <c r="B141" s="2876" t="s">
        <v>13977</v>
      </c>
      <c r="C141" s="2876">
        <v>6</v>
      </c>
      <c r="D141" s="7035"/>
      <c r="E141" s="7035"/>
      <c r="F141" s="7038"/>
      <c r="G141" s="7038"/>
      <c r="H141" s="7038"/>
      <c r="I141" s="6902">
        <v>7278.6</v>
      </c>
      <c r="J141" s="1719">
        <f t="shared" si="5"/>
        <v>7278.6</v>
      </c>
    </row>
    <row r="142" spans="1:10" s="2751" customFormat="1" ht="20.25" customHeight="1">
      <c r="A142" s="7032"/>
      <c r="B142" s="2876" t="s">
        <v>13978</v>
      </c>
      <c r="C142" s="2876">
        <v>8</v>
      </c>
      <c r="D142" s="7035"/>
      <c r="E142" s="7035"/>
      <c r="F142" s="7038"/>
      <c r="G142" s="7038"/>
      <c r="H142" s="7038"/>
      <c r="I142" s="6902">
        <v>9704.7999999999993</v>
      </c>
      <c r="J142" s="1719">
        <f t="shared" si="5"/>
        <v>9704.7999999999993</v>
      </c>
    </row>
    <row r="143" spans="1:10" s="2751" customFormat="1" ht="20.25" customHeight="1">
      <c r="A143" s="7032"/>
      <c r="B143" s="2876" t="s">
        <v>13979</v>
      </c>
      <c r="C143" s="2876">
        <v>10</v>
      </c>
      <c r="D143" s="7035"/>
      <c r="E143" s="7035"/>
      <c r="F143" s="7038"/>
      <c r="G143" s="7038"/>
      <c r="H143" s="7038"/>
      <c r="I143" s="6902">
        <v>12131</v>
      </c>
      <c r="J143" s="1719">
        <f t="shared" si="5"/>
        <v>12131</v>
      </c>
    </row>
    <row r="144" spans="1:10" s="2751" customFormat="1" ht="20.25" customHeight="1">
      <c r="A144" s="7032"/>
      <c r="B144" s="2876" t="s">
        <v>13981</v>
      </c>
      <c r="C144" s="2876">
        <v>12</v>
      </c>
      <c r="D144" s="7035"/>
      <c r="E144" s="7035"/>
      <c r="F144" s="7038"/>
      <c r="G144" s="7038"/>
      <c r="H144" s="7038"/>
      <c r="I144" s="6902">
        <v>14557.2</v>
      </c>
      <c r="J144" s="1719">
        <f t="shared" si="5"/>
        <v>14557.2</v>
      </c>
    </row>
    <row r="145" spans="1:10" s="2751" customFormat="1" ht="20.25" customHeight="1">
      <c r="A145" s="7033"/>
      <c r="B145" s="6544" t="s">
        <v>13980</v>
      </c>
      <c r="C145" s="2876">
        <v>14</v>
      </c>
      <c r="D145" s="7036"/>
      <c r="E145" s="7036"/>
      <c r="F145" s="7039"/>
      <c r="G145" s="7039"/>
      <c r="H145" s="7039"/>
      <c r="I145" s="6902">
        <v>16522.8</v>
      </c>
      <c r="J145" s="1719">
        <f t="shared" si="5"/>
        <v>16522.8</v>
      </c>
    </row>
    <row r="146" spans="1:10" s="3745" customFormat="1" ht="20.25" customHeight="1">
      <c r="A146" s="3980"/>
      <c r="B146" s="6293" t="s">
        <v>22877</v>
      </c>
      <c r="C146" s="3977">
        <v>4</v>
      </c>
      <c r="D146" s="7015">
        <v>350</v>
      </c>
      <c r="E146" s="7015">
        <v>422</v>
      </c>
      <c r="F146" s="7017">
        <v>84</v>
      </c>
      <c r="G146" s="7017">
        <v>80</v>
      </c>
      <c r="H146" s="7017">
        <v>128</v>
      </c>
      <c r="I146" s="6902">
        <v>4720.8</v>
      </c>
      <c r="J146" s="1719">
        <f>I146-I146*$B$4</f>
        <v>4720.8</v>
      </c>
    </row>
    <row r="147" spans="1:10" s="3745" customFormat="1" ht="20.25" customHeight="1">
      <c r="A147" s="3980"/>
      <c r="B147" s="6293" t="s">
        <v>22878</v>
      </c>
      <c r="C147" s="3978">
        <v>6</v>
      </c>
      <c r="D147" s="7010"/>
      <c r="E147" s="7010"/>
      <c r="F147" s="7013"/>
      <c r="G147" s="7013"/>
      <c r="H147" s="7013"/>
      <c r="I147" s="6902">
        <v>7081.2</v>
      </c>
      <c r="J147" s="1719">
        <f t="shared" si="5"/>
        <v>7081.2</v>
      </c>
    </row>
    <row r="148" spans="1:10" s="3745" customFormat="1" ht="20.25" customHeight="1">
      <c r="A148" s="3980"/>
      <c r="B148" s="6293" t="s">
        <v>22879</v>
      </c>
      <c r="C148" s="3978">
        <v>8</v>
      </c>
      <c r="D148" s="7010"/>
      <c r="E148" s="7010"/>
      <c r="F148" s="7013"/>
      <c r="G148" s="7013"/>
      <c r="H148" s="7013"/>
      <c r="I148" s="6902">
        <v>9441.6</v>
      </c>
      <c r="J148" s="1719">
        <f t="shared" si="5"/>
        <v>9441.6</v>
      </c>
    </row>
    <row r="149" spans="1:10" s="3745" customFormat="1" ht="20.25" customHeight="1">
      <c r="A149" s="3980"/>
      <c r="B149" s="6293" t="s">
        <v>22880</v>
      </c>
      <c r="C149" s="3978">
        <v>10</v>
      </c>
      <c r="D149" s="7010"/>
      <c r="E149" s="7010"/>
      <c r="F149" s="7013"/>
      <c r="G149" s="7013"/>
      <c r="H149" s="7013"/>
      <c r="I149" s="6902">
        <v>11802</v>
      </c>
      <c r="J149" s="1719">
        <f t="shared" si="5"/>
        <v>11802</v>
      </c>
    </row>
    <row r="150" spans="1:10" s="3745" customFormat="1" ht="20.25" customHeight="1">
      <c r="A150" s="6542"/>
      <c r="B150" s="6293" t="s">
        <v>22881</v>
      </c>
      <c r="C150" s="3978">
        <v>12</v>
      </c>
      <c r="D150" s="7016"/>
      <c r="E150" s="7016"/>
      <c r="F150" s="7018"/>
      <c r="G150" s="7018"/>
      <c r="H150" s="7018"/>
      <c r="I150" s="6902">
        <v>14162.4</v>
      </c>
      <c r="J150" s="1719">
        <f>I150-I150*$B$4</f>
        <v>14162.4</v>
      </c>
    </row>
    <row r="151" spans="1:10">
      <c r="A151" s="3080"/>
      <c r="B151" s="3080"/>
      <c r="C151" s="3080"/>
      <c r="D151" s="3080"/>
      <c r="E151" s="3080"/>
      <c r="F151" s="3080"/>
      <c r="G151" s="3080"/>
      <c r="H151" s="3080"/>
      <c r="I151" s="309"/>
      <c r="J151" s="3080"/>
    </row>
    <row r="152" spans="1:10">
      <c r="A152" s="3080"/>
      <c r="B152" s="3080"/>
      <c r="C152" s="3080"/>
      <c r="D152" s="3080"/>
      <c r="E152" s="3080"/>
      <c r="F152" s="3080"/>
      <c r="G152" s="3080"/>
      <c r="H152" s="3080"/>
      <c r="I152" s="309"/>
      <c r="J152" s="3080"/>
    </row>
    <row r="153" spans="1:10" s="2751" customFormat="1" ht="18">
      <c r="A153" s="1864" t="s">
        <v>14055</v>
      </c>
      <c r="I153" s="305"/>
    </row>
    <row r="154" spans="1:10" s="2751" customFormat="1">
      <c r="A154" s="7047" t="s">
        <v>70</v>
      </c>
      <c r="B154" s="7047" t="s">
        <v>75</v>
      </c>
      <c r="C154" s="7047" t="s">
        <v>6242</v>
      </c>
      <c r="D154" s="7047" t="s">
        <v>6243</v>
      </c>
      <c r="E154" s="7047" t="s">
        <v>6244</v>
      </c>
      <c r="F154" s="7047"/>
      <c r="G154" s="7047"/>
      <c r="H154" s="7047" t="s">
        <v>6245</v>
      </c>
      <c r="I154" s="7062" t="s">
        <v>58</v>
      </c>
      <c r="J154" s="7062" t="s">
        <v>59</v>
      </c>
    </row>
    <row r="155" spans="1:10" s="2751" customFormat="1" ht="28.7">
      <c r="A155" s="7047"/>
      <c r="B155" s="7047"/>
      <c r="C155" s="7047"/>
      <c r="D155" s="7047"/>
      <c r="E155" s="5199" t="s">
        <v>73</v>
      </c>
      <c r="F155" s="5199" t="s">
        <v>74</v>
      </c>
      <c r="G155" s="5199" t="s">
        <v>6246</v>
      </c>
      <c r="H155" s="7047"/>
      <c r="I155" s="7062"/>
      <c r="J155" s="7062"/>
    </row>
    <row r="156" spans="1:10" s="2751" customFormat="1">
      <c r="A156" s="5197"/>
      <c r="B156" s="5197"/>
      <c r="C156" s="5197"/>
      <c r="D156" s="5197"/>
      <c r="E156" s="5197"/>
      <c r="F156" s="5197"/>
      <c r="G156" s="5197"/>
      <c r="H156" s="5197"/>
      <c r="I156" s="6543"/>
      <c r="J156" s="5198"/>
    </row>
    <row r="157" spans="1:10" s="2751" customFormat="1">
      <c r="A157" s="7061"/>
      <c r="B157" s="4723" t="s">
        <v>14056</v>
      </c>
      <c r="C157" s="5159">
        <v>4</v>
      </c>
      <c r="D157" s="7044">
        <v>500</v>
      </c>
      <c r="E157" s="7044">
        <v>576</v>
      </c>
      <c r="F157" s="7041">
        <v>84</v>
      </c>
      <c r="G157" s="7041">
        <v>96</v>
      </c>
      <c r="H157" s="7041">
        <v>182</v>
      </c>
      <c r="I157" s="6902">
        <v>5411.84</v>
      </c>
      <c r="J157" s="5200">
        <f>I157-I157*$B$4</f>
        <v>5411.84</v>
      </c>
    </row>
    <row r="158" spans="1:10" s="2751" customFormat="1">
      <c r="A158" s="7061"/>
      <c r="B158" s="4723" t="s">
        <v>14050</v>
      </c>
      <c r="C158" s="5159">
        <v>6</v>
      </c>
      <c r="D158" s="7044"/>
      <c r="E158" s="7044"/>
      <c r="F158" s="7041"/>
      <c r="G158" s="7041"/>
      <c r="H158" s="7041"/>
      <c r="I158" s="6902">
        <v>8117.76</v>
      </c>
      <c r="J158" s="4323">
        <f t="shared" ref="J158:J162" si="6">I158-I158*$B$4</f>
        <v>8117.76</v>
      </c>
    </row>
    <row r="159" spans="1:10" s="2751" customFormat="1">
      <c r="A159" s="7061"/>
      <c r="B159" s="4723" t="s">
        <v>14051</v>
      </c>
      <c r="C159" s="5159">
        <v>8</v>
      </c>
      <c r="D159" s="7044"/>
      <c r="E159" s="7044"/>
      <c r="F159" s="7041"/>
      <c r="G159" s="7041"/>
      <c r="H159" s="7041"/>
      <c r="I159" s="6902">
        <v>10823.68</v>
      </c>
      <c r="J159" s="4323">
        <f t="shared" si="6"/>
        <v>10823.68</v>
      </c>
    </row>
    <row r="160" spans="1:10" s="2751" customFormat="1">
      <c r="A160" s="7061"/>
      <c r="B160" s="4723" t="s">
        <v>14052</v>
      </c>
      <c r="C160" s="5159">
        <v>10</v>
      </c>
      <c r="D160" s="7044"/>
      <c r="E160" s="7044"/>
      <c r="F160" s="7041"/>
      <c r="G160" s="7041"/>
      <c r="H160" s="7041"/>
      <c r="I160" s="6902">
        <v>13529.6</v>
      </c>
      <c r="J160" s="4323">
        <f t="shared" si="6"/>
        <v>13529.6</v>
      </c>
    </row>
    <row r="161" spans="1:10" s="2751" customFormat="1">
      <c r="A161" s="7061"/>
      <c r="B161" s="4723" t="s">
        <v>14053</v>
      </c>
      <c r="C161" s="5159">
        <v>12</v>
      </c>
      <c r="D161" s="7044"/>
      <c r="E161" s="7044"/>
      <c r="F161" s="7041"/>
      <c r="G161" s="7041"/>
      <c r="H161" s="7041"/>
      <c r="I161" s="6902">
        <v>16235.52</v>
      </c>
      <c r="J161" s="4323">
        <f t="shared" si="6"/>
        <v>16235.52</v>
      </c>
    </row>
    <row r="162" spans="1:10" s="2751" customFormat="1">
      <c r="A162" s="7061"/>
      <c r="B162" s="4723" t="s">
        <v>14054</v>
      </c>
      <c r="C162" s="5159">
        <v>14</v>
      </c>
      <c r="D162" s="7044"/>
      <c r="E162" s="7044"/>
      <c r="F162" s="7041"/>
      <c r="G162" s="7041"/>
      <c r="H162" s="7041"/>
      <c r="I162" s="6902">
        <v>16983.400000000001</v>
      </c>
      <c r="J162" s="5200">
        <f t="shared" si="6"/>
        <v>16983.400000000001</v>
      </c>
    </row>
    <row r="163" spans="1:10">
      <c r="I163" s="3745"/>
    </row>
    <row r="165" spans="1:10" s="3745" customFormat="1" ht="18">
      <c r="A165" s="1864" t="s">
        <v>14717</v>
      </c>
      <c r="I165" s="305"/>
    </row>
    <row r="166" spans="1:10" s="3745" customFormat="1" ht="43">
      <c r="A166" s="7004" t="s">
        <v>42</v>
      </c>
      <c r="B166" s="7005"/>
      <c r="C166" s="7006"/>
      <c r="D166" s="7004" t="s">
        <v>75</v>
      </c>
      <c r="E166" s="7006"/>
      <c r="F166" s="7008" t="s">
        <v>14728</v>
      </c>
      <c r="G166" s="7008"/>
      <c r="H166" s="3985" t="s">
        <v>14729</v>
      </c>
      <c r="I166" s="3985" t="s">
        <v>3234</v>
      </c>
      <c r="J166" s="3985" t="s">
        <v>6303</v>
      </c>
    </row>
    <row r="167" spans="1:10" s="3745" customFormat="1" ht="30.75" customHeight="1">
      <c r="A167" s="7007" t="s">
        <v>14718</v>
      </c>
      <c r="B167" s="7007"/>
      <c r="C167" s="7007"/>
      <c r="D167" s="7007" t="s">
        <v>14719</v>
      </c>
      <c r="E167" s="7007"/>
      <c r="F167" s="6999" t="s">
        <v>1017</v>
      </c>
      <c r="G167" s="6999"/>
      <c r="H167" s="3968">
        <v>7.632183908</v>
      </c>
      <c r="I167" s="3984">
        <f>H167-H167*$B$3</f>
        <v>7.632183908</v>
      </c>
      <c r="J167" s="3968">
        <f>I167*Оглавление!$B$14</f>
        <v>725.05747126000006</v>
      </c>
    </row>
    <row r="168" spans="1:10" s="3745" customFormat="1" ht="30.75" customHeight="1">
      <c r="A168" s="7007" t="s">
        <v>14720</v>
      </c>
      <c r="B168" s="7007"/>
      <c r="C168" s="7007"/>
      <c r="D168" s="7007" t="s">
        <v>14721</v>
      </c>
      <c r="E168" s="7007"/>
      <c r="F168" s="6999" t="s">
        <v>1017</v>
      </c>
      <c r="G168" s="6999"/>
      <c r="H168" s="3968">
        <v>8.5578160919999995</v>
      </c>
      <c r="I168" s="3984">
        <f t="shared" ref="I168" si="7">H168-H168*$B$3</f>
        <v>8.5578160919999995</v>
      </c>
      <c r="J168" s="3968">
        <f>I168*Оглавление!$B$14</f>
        <v>812.9925287399999</v>
      </c>
    </row>
    <row r="169" spans="1:10" s="3745" customFormat="1" ht="45" customHeight="1">
      <c r="A169" s="7004" t="s">
        <v>42</v>
      </c>
      <c r="B169" s="7005"/>
      <c r="C169" s="7006"/>
      <c r="D169" s="7004" t="s">
        <v>75</v>
      </c>
      <c r="E169" s="7006"/>
      <c r="F169" s="7008" t="s">
        <v>14728</v>
      </c>
      <c r="G169" s="7008"/>
      <c r="H169" s="3985" t="s">
        <v>14730</v>
      </c>
      <c r="I169" s="7000" t="s">
        <v>6303</v>
      </c>
      <c r="J169" s="7001"/>
    </row>
    <row r="170" spans="1:10" s="3745" customFormat="1" ht="30.75" customHeight="1">
      <c r="A170" s="7007" t="s">
        <v>14722</v>
      </c>
      <c r="B170" s="7007"/>
      <c r="C170" s="7007"/>
      <c r="D170" s="7007" t="s">
        <v>14723</v>
      </c>
      <c r="E170" s="7007"/>
      <c r="F170" s="6999" t="s">
        <v>1012</v>
      </c>
      <c r="G170" s="6999"/>
      <c r="H170" s="3968">
        <v>436.36363640000002</v>
      </c>
      <c r="I170" s="7002">
        <f>H170-H170*$B$4</f>
        <v>436.36363640000002</v>
      </c>
      <c r="J170" s="7003"/>
    </row>
    <row r="171" spans="1:10" s="3745" customFormat="1" ht="30.75" customHeight="1">
      <c r="A171" s="7007" t="s">
        <v>14724</v>
      </c>
      <c r="B171" s="7007"/>
      <c r="C171" s="7007"/>
      <c r="D171" s="7007" t="s">
        <v>14725</v>
      </c>
      <c r="E171" s="7007"/>
      <c r="F171" s="6999" t="s">
        <v>1012</v>
      </c>
      <c r="G171" s="6999"/>
      <c r="H171" s="3968">
        <v>36.36</v>
      </c>
      <c r="I171" s="7002">
        <f>H171-H171*$B$4</f>
        <v>36.36</v>
      </c>
      <c r="J171" s="7003"/>
    </row>
    <row r="172" spans="1:10" s="3745" customFormat="1" ht="30.75" customHeight="1">
      <c r="A172" s="7007" t="s">
        <v>14726</v>
      </c>
      <c r="B172" s="7007"/>
      <c r="C172" s="7007"/>
      <c r="D172" s="7007" t="s">
        <v>14727</v>
      </c>
      <c r="E172" s="7007"/>
      <c r="F172" s="6999" t="s">
        <v>1012</v>
      </c>
      <c r="G172" s="6999"/>
      <c r="H172" s="3968">
        <v>30.09</v>
      </c>
      <c r="I172" s="7002">
        <f>H172-H172*$B$4</f>
        <v>30.09</v>
      </c>
      <c r="J172" s="7003"/>
    </row>
  </sheetData>
  <customSheetViews>
    <customSheetView guid="{76FA2CE7-179E-4731-B7AE-63C5E5E79002}" scale="85" fitToPage="1" topLeftCell="A4">
      <selection sqref="A1:J1"/>
      <pageMargins left="0" right="0" top="0" bottom="0" header="0" footer="0"/>
      <pageSetup paperSize="9" scale="77" orientation="landscape" r:id="rId1"/>
    </customSheetView>
    <customSheetView guid="{24F900A2-7147-4318-9E77-2B71404314A7}" scale="85" fitToPage="1" topLeftCell="A4">
      <selection sqref="A1:J1"/>
      <pageMargins left="0" right="0" top="0" bottom="0" header="0" footer="0"/>
      <pageSetup paperSize="9" scale="77" orientation="landscape" r:id="rId2"/>
    </customSheetView>
    <customSheetView guid="{A02336A9-D2FB-4D03-950A-00B6EBD6A28C}" scale="85" fitToPage="1" topLeftCell="A4">
      <selection sqref="A1:J1"/>
      <pageMargins left="0" right="0" top="0" bottom="0" header="0" footer="0"/>
      <pageSetup paperSize="9" scale="77" orientation="landscape" r:id="rId3"/>
    </customSheetView>
    <customSheetView guid="{3E3E5346-F5D1-49F5-AB0E-78170B65853C}" scale="85" fitToPage="1" topLeftCell="A4">
      <selection sqref="A1:J1"/>
      <pageMargins left="0" right="0" top="0" bottom="0" header="0" footer="0"/>
      <pageSetup paperSize="9" scale="77" orientation="landscape" r:id="rId4"/>
    </customSheetView>
    <customSheetView guid="{D7CF3121-CFC0-4E70-8DCD-811E30042E24}" scale="85" fitToPage="1" topLeftCell="A4">
      <selection sqref="A1:J1"/>
      <pageMargins left="0" right="0" top="0" bottom="0" header="0" footer="0"/>
      <pageSetup paperSize="9" scale="77" orientation="landscape" r:id="rId5"/>
    </customSheetView>
    <customSheetView guid="{A76FD505-AF56-4CD8-967A-59C705AF567C}" scale="85" fitToPage="1" topLeftCell="A4">
      <selection sqref="A1:J1"/>
      <pageMargins left="0" right="0" top="0" bottom="0" header="0" footer="0"/>
      <pageSetup paperSize="9" scale="77" orientation="landscape" r:id="rId6"/>
    </customSheetView>
    <customSheetView guid="{C23E91BF-4A86-4D00-A577-1A263DDCB8BC}" scale="85" fitToPage="1" topLeftCell="A4">
      <selection sqref="A1:J1"/>
      <pageMargins left="0" right="0" top="0" bottom="0" header="0" footer="0"/>
      <pageSetup paperSize="9" scale="77" orientation="landscape" r:id="rId7"/>
    </customSheetView>
    <customSheetView guid="{94E74550-0B2B-4B3C-8E97-CCCC46023914}" scale="85" fitToPage="1" topLeftCell="A4">
      <selection sqref="A1:J1"/>
      <pageMargins left="0" right="0" top="0" bottom="0" header="0" footer="0"/>
      <pageSetup paperSize="9" scale="77" orientation="landscape" r:id="rId8"/>
    </customSheetView>
  </customSheetViews>
  <mergeCells count="176">
    <mergeCell ref="A154:A155"/>
    <mergeCell ref="B154:B155"/>
    <mergeCell ref="C154:C155"/>
    <mergeCell ref="D154:D155"/>
    <mergeCell ref="E154:G154"/>
    <mergeCell ref="H154:H155"/>
    <mergeCell ref="I154:I155"/>
    <mergeCell ref="J154:J155"/>
    <mergeCell ref="A157:A162"/>
    <mergeCell ref="D157:D162"/>
    <mergeCell ref="E157:E162"/>
    <mergeCell ref="F157:F162"/>
    <mergeCell ref="G157:G162"/>
    <mergeCell ref="H157:H162"/>
    <mergeCell ref="D49:D50"/>
    <mergeCell ref="E49:G49"/>
    <mergeCell ref="H49:H50"/>
    <mergeCell ref="I49:I50"/>
    <mergeCell ref="J49:J50"/>
    <mergeCell ref="A52:A57"/>
    <mergeCell ref="D52:D57"/>
    <mergeCell ref="E52:E57"/>
    <mergeCell ref="F52:F57"/>
    <mergeCell ref="G52:G57"/>
    <mergeCell ref="H52:H57"/>
    <mergeCell ref="I120:I121"/>
    <mergeCell ref="J120:J121"/>
    <mergeCell ref="A120:A121"/>
    <mergeCell ref="B120:B121"/>
    <mergeCell ref="C120:C121"/>
    <mergeCell ref="D120:D121"/>
    <mergeCell ref="E120:G120"/>
    <mergeCell ref="H123:H128"/>
    <mergeCell ref="A123:A128"/>
    <mergeCell ref="D123:D128"/>
    <mergeCell ref="E123:E128"/>
    <mergeCell ref="F123:F128"/>
    <mergeCell ref="G123:G128"/>
    <mergeCell ref="A100:A116"/>
    <mergeCell ref="D100:D110"/>
    <mergeCell ref="E100:E110"/>
    <mergeCell ref="F100:F110"/>
    <mergeCell ref="G100:G110"/>
    <mergeCell ref="H100:H110"/>
    <mergeCell ref="D111:D116"/>
    <mergeCell ref="E111:E116"/>
    <mergeCell ref="F111:F116"/>
    <mergeCell ref="G111:G116"/>
    <mergeCell ref="H111:H116"/>
    <mergeCell ref="G11:G16"/>
    <mergeCell ref="H11:H16"/>
    <mergeCell ref="D17:D22"/>
    <mergeCell ref="I9:I10"/>
    <mergeCell ref="A92:J92"/>
    <mergeCell ref="A98:A99"/>
    <mergeCell ref="B98:B99"/>
    <mergeCell ref="C98:C99"/>
    <mergeCell ref="D98:D99"/>
    <mergeCell ref="E98:G98"/>
    <mergeCell ref="H98:H99"/>
    <mergeCell ref="I60:I61"/>
    <mergeCell ref="J60:J61"/>
    <mergeCell ref="A62:A72"/>
    <mergeCell ref="D62:D72"/>
    <mergeCell ref="E62:E72"/>
    <mergeCell ref="F62:F72"/>
    <mergeCell ref="G62:G72"/>
    <mergeCell ref="H62:H72"/>
    <mergeCell ref="A60:A61"/>
    <mergeCell ref="B60:B61"/>
    <mergeCell ref="C60:C61"/>
    <mergeCell ref="D60:D61"/>
    <mergeCell ref="E60:G60"/>
    <mergeCell ref="H60:H61"/>
    <mergeCell ref="A49:A50"/>
    <mergeCell ref="B49:B50"/>
    <mergeCell ref="C49:C50"/>
    <mergeCell ref="A1:J1"/>
    <mergeCell ref="A27:A28"/>
    <mergeCell ref="B27:B28"/>
    <mergeCell ref="C27:C28"/>
    <mergeCell ref="D27:D28"/>
    <mergeCell ref="E27:G27"/>
    <mergeCell ref="H27:H28"/>
    <mergeCell ref="I27:I28"/>
    <mergeCell ref="J27:J28"/>
    <mergeCell ref="A9:A10"/>
    <mergeCell ref="B9:B10"/>
    <mergeCell ref="C9:C10"/>
    <mergeCell ref="D9:D10"/>
    <mergeCell ref="E9:G9"/>
    <mergeCell ref="H9:H10"/>
    <mergeCell ref="J9:J10"/>
    <mergeCell ref="A11:A22"/>
    <mergeCell ref="D11:D16"/>
    <mergeCell ref="E11:E16"/>
    <mergeCell ref="F11:F16"/>
    <mergeCell ref="E17:E22"/>
    <mergeCell ref="F17:F22"/>
    <mergeCell ref="G17:G22"/>
    <mergeCell ref="H17:H22"/>
    <mergeCell ref="H29:H39"/>
    <mergeCell ref="A40:A45"/>
    <mergeCell ref="D40:D45"/>
    <mergeCell ref="E40:E45"/>
    <mergeCell ref="F40:F45"/>
    <mergeCell ref="G40:G45"/>
    <mergeCell ref="H40:H45"/>
    <mergeCell ref="D29:D39"/>
    <mergeCell ref="E29:E39"/>
    <mergeCell ref="F29:F39"/>
    <mergeCell ref="G29:G39"/>
    <mergeCell ref="I138:I139"/>
    <mergeCell ref="J138:J139"/>
    <mergeCell ref="A140:A145"/>
    <mergeCell ref="D140:D145"/>
    <mergeCell ref="E140:E145"/>
    <mergeCell ref="F140:F145"/>
    <mergeCell ref="G140:G145"/>
    <mergeCell ref="H140:H145"/>
    <mergeCell ref="A138:A139"/>
    <mergeCell ref="B138:B139"/>
    <mergeCell ref="C138:C139"/>
    <mergeCell ref="D138:D139"/>
    <mergeCell ref="E138:G138"/>
    <mergeCell ref="H77:H78"/>
    <mergeCell ref="I77:I78"/>
    <mergeCell ref="J77:J78"/>
    <mergeCell ref="A79:A84"/>
    <mergeCell ref="D79:D84"/>
    <mergeCell ref="E79:E84"/>
    <mergeCell ref="F79:F84"/>
    <mergeCell ref="G79:G84"/>
    <mergeCell ref="H79:H84"/>
    <mergeCell ref="A77:A78"/>
    <mergeCell ref="B77:B78"/>
    <mergeCell ref="C77:C78"/>
    <mergeCell ref="D77:D78"/>
    <mergeCell ref="E77:G77"/>
    <mergeCell ref="F170:G170"/>
    <mergeCell ref="D85:D89"/>
    <mergeCell ref="E85:E89"/>
    <mergeCell ref="F85:F89"/>
    <mergeCell ref="G85:G89"/>
    <mergeCell ref="H85:H89"/>
    <mergeCell ref="D146:D150"/>
    <mergeCell ref="E146:E150"/>
    <mergeCell ref="F146:F150"/>
    <mergeCell ref="G146:G150"/>
    <mergeCell ref="H146:H150"/>
    <mergeCell ref="H138:H139"/>
    <mergeCell ref="H120:H121"/>
    <mergeCell ref="F171:G171"/>
    <mergeCell ref="F172:G172"/>
    <mergeCell ref="I169:J169"/>
    <mergeCell ref="I170:J170"/>
    <mergeCell ref="I171:J171"/>
    <mergeCell ref="I172:J172"/>
    <mergeCell ref="A166:C166"/>
    <mergeCell ref="D166:E166"/>
    <mergeCell ref="D167:E167"/>
    <mergeCell ref="A167:C167"/>
    <mergeCell ref="A168:C168"/>
    <mergeCell ref="D168:E168"/>
    <mergeCell ref="A170:C170"/>
    <mergeCell ref="D170:E170"/>
    <mergeCell ref="A171:C171"/>
    <mergeCell ref="D171:E171"/>
    <mergeCell ref="A172:C172"/>
    <mergeCell ref="D172:E172"/>
    <mergeCell ref="A169:C169"/>
    <mergeCell ref="D169:E169"/>
    <mergeCell ref="F166:G166"/>
    <mergeCell ref="F167:G167"/>
    <mergeCell ref="F168:G168"/>
    <mergeCell ref="F169:G169"/>
  </mergeCells>
  <pageMargins left="0" right="0" top="0" bottom="0" header="0" footer="0"/>
  <pageSetup paperSize="9" scale="21" orientation="landscape"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J361"/>
  <sheetViews>
    <sheetView topLeftCell="A284" zoomScale="70" zoomScaleNormal="70" workbookViewId="0">
      <selection activeCell="G208" sqref="G208"/>
    </sheetView>
  </sheetViews>
  <sheetFormatPr defaultRowHeight="14.35"/>
  <cols>
    <col min="1" max="1" width="58.703125" customWidth="1"/>
    <col min="2" max="2" width="22.703125" customWidth="1"/>
    <col min="3" max="3" width="14.703125" customWidth="1"/>
    <col min="4" max="4" width="15.29296875" customWidth="1"/>
    <col min="5" max="5" width="16.41015625" customWidth="1"/>
    <col min="6" max="6" width="21.703125" style="1426" customWidth="1"/>
    <col min="7" max="7" width="13.41015625" style="2349" customWidth="1"/>
    <col min="8" max="8" width="19.29296875" customWidth="1"/>
  </cols>
  <sheetData>
    <row r="1" spans="1:10" ht="15.7">
      <c r="A1" s="7048" t="s">
        <v>8251</v>
      </c>
      <c r="B1" s="7048"/>
      <c r="C1" s="7048"/>
      <c r="D1" s="7048"/>
      <c r="E1" s="7048"/>
      <c r="F1" s="7048"/>
      <c r="G1" s="7048"/>
      <c r="H1" s="7048"/>
    </row>
    <row r="4" spans="1:10">
      <c r="A4" s="1027" t="s">
        <v>6237</v>
      </c>
      <c r="B4" s="1028">
        <v>0</v>
      </c>
    </row>
    <row r="6" spans="1:10" s="1392" customFormat="1">
      <c r="A6" s="7086" t="s">
        <v>8278</v>
      </c>
      <c r="B6" s="7087"/>
      <c r="C6" s="7087"/>
      <c r="D6" s="7087"/>
      <c r="E6" s="7087"/>
      <c r="F6" s="7087"/>
      <c r="G6" s="7087"/>
      <c r="H6" s="7088"/>
    </row>
    <row r="7" spans="1:10" s="1392" customFormat="1" ht="236.25" customHeight="1">
      <c r="A7" s="7081" t="s">
        <v>8825</v>
      </c>
      <c r="B7" s="7082"/>
      <c r="C7" s="7083" t="s">
        <v>8352</v>
      </c>
      <c r="D7" s="7084"/>
      <c r="E7" s="7084"/>
      <c r="F7" s="7084"/>
      <c r="G7" s="7084"/>
      <c r="H7" s="7085"/>
    </row>
    <row r="8" spans="1:10" ht="15" customHeight="1">
      <c r="A8" s="7096" t="s">
        <v>8303</v>
      </c>
      <c r="B8" s="7096" t="s">
        <v>75</v>
      </c>
      <c r="C8" s="7096" t="s">
        <v>8265</v>
      </c>
      <c r="D8" s="7096"/>
      <c r="E8" s="7096"/>
      <c r="F8" s="1427" t="s">
        <v>8794</v>
      </c>
      <c r="G8" s="7021" t="s">
        <v>1142</v>
      </c>
      <c r="H8" s="7096" t="s">
        <v>59</v>
      </c>
    </row>
    <row r="9" spans="1:10" ht="43.35" thickBot="1">
      <c r="A9" s="7097"/>
      <c r="B9" s="7097"/>
      <c r="C9" s="1405" t="s">
        <v>73</v>
      </c>
      <c r="D9" s="1405" t="s">
        <v>74</v>
      </c>
      <c r="E9" s="1405" t="s">
        <v>3762</v>
      </c>
      <c r="F9" s="1428" t="s">
        <v>8795</v>
      </c>
      <c r="G9" s="7021"/>
      <c r="H9" s="7097"/>
    </row>
    <row r="10" spans="1:10" ht="18.350000000000001" thickBot="1">
      <c r="A10" s="7093" t="s">
        <v>8264</v>
      </c>
      <c r="B10" s="7094"/>
      <c r="C10" s="7094"/>
      <c r="D10" s="7094"/>
      <c r="E10" s="7094"/>
      <c r="F10" s="7094"/>
      <c r="G10" s="7094"/>
      <c r="H10" s="7095"/>
      <c r="I10" s="1494"/>
    </row>
    <row r="11" spans="1:10" ht="15.7">
      <c r="A11" s="7078"/>
      <c r="B11" s="4021" t="s">
        <v>8252</v>
      </c>
      <c r="C11" s="7072">
        <v>80</v>
      </c>
      <c r="D11" s="7063">
        <v>190</v>
      </c>
      <c r="E11" s="4022">
        <v>800</v>
      </c>
      <c r="F11" s="4023">
        <v>219.65895135826159</v>
      </c>
      <c r="G11" s="3986">
        <v>21773.5</v>
      </c>
      <c r="H11" s="4024">
        <f>(G11-G11*$B$4)</f>
        <v>21773.5</v>
      </c>
      <c r="I11" s="2377"/>
    </row>
    <row r="12" spans="1:10" ht="15.7">
      <c r="A12" s="7079"/>
      <c r="B12" s="5691" t="s">
        <v>8253</v>
      </c>
      <c r="C12" s="7073"/>
      <c r="D12" s="7064"/>
      <c r="E12" s="5692">
        <v>1000</v>
      </c>
      <c r="F12" s="5693">
        <v>312.60816299948976</v>
      </c>
      <c r="G12" s="5724">
        <v>25622.51</v>
      </c>
      <c r="H12" s="5694">
        <f t="shared" ref="H12:H75" si="0">(G12-G12*$B$4)</f>
        <v>25622.51</v>
      </c>
      <c r="I12" s="1600"/>
      <c r="J12" s="5689"/>
    </row>
    <row r="13" spans="1:10" ht="15.7">
      <c r="A13" s="7079"/>
      <c r="B13" s="5691" t="s">
        <v>8254</v>
      </c>
      <c r="C13" s="7073"/>
      <c r="D13" s="7064"/>
      <c r="E13" s="5692">
        <v>1200</v>
      </c>
      <c r="F13" s="5692">
        <v>406</v>
      </c>
      <c r="G13" s="5724">
        <v>29462.55</v>
      </c>
      <c r="H13" s="5694">
        <f t="shared" si="0"/>
        <v>29462.55</v>
      </c>
      <c r="I13" s="2377"/>
      <c r="J13" s="5689"/>
    </row>
    <row r="14" spans="1:10" ht="15.7">
      <c r="A14" s="7079"/>
      <c r="B14" s="5691" t="s">
        <v>8255</v>
      </c>
      <c r="C14" s="7073"/>
      <c r="D14" s="7064"/>
      <c r="E14" s="5692">
        <v>1400</v>
      </c>
      <c r="F14" s="5692">
        <v>499</v>
      </c>
      <c r="G14" s="5724">
        <v>33313.56</v>
      </c>
      <c r="H14" s="5694">
        <f t="shared" si="0"/>
        <v>33313.56</v>
      </c>
      <c r="I14" s="2377"/>
      <c r="J14" s="5689"/>
    </row>
    <row r="15" spans="1:10" ht="15.7">
      <c r="A15" s="7079"/>
      <c r="B15" s="5691" t="s">
        <v>8256</v>
      </c>
      <c r="C15" s="7073"/>
      <c r="D15" s="7064"/>
      <c r="E15" s="5692">
        <v>1600</v>
      </c>
      <c r="F15" s="5692">
        <v>591</v>
      </c>
      <c r="G15" s="5724">
        <v>37163.57</v>
      </c>
      <c r="H15" s="5694">
        <f t="shared" si="0"/>
        <v>37163.57</v>
      </c>
      <c r="I15" s="2377"/>
      <c r="J15" s="5689"/>
    </row>
    <row r="16" spans="1:10" ht="15.7">
      <c r="A16" s="7079"/>
      <c r="B16" s="5691" t="s">
        <v>8257</v>
      </c>
      <c r="C16" s="7073"/>
      <c r="D16" s="7064"/>
      <c r="E16" s="5692">
        <v>1800</v>
      </c>
      <c r="F16" s="5692">
        <v>684</v>
      </c>
      <c r="G16" s="5724">
        <v>41003.61</v>
      </c>
      <c r="H16" s="5694">
        <f t="shared" si="0"/>
        <v>41003.61</v>
      </c>
      <c r="I16" s="2377"/>
      <c r="J16" s="5689"/>
    </row>
    <row r="17" spans="1:10" ht="15.7">
      <c r="A17" s="7079"/>
      <c r="B17" s="5691" t="s">
        <v>8258</v>
      </c>
      <c r="C17" s="7073"/>
      <c r="D17" s="7064"/>
      <c r="E17" s="5692">
        <v>2000</v>
      </c>
      <c r="F17" s="5692">
        <v>777</v>
      </c>
      <c r="G17" s="5724">
        <v>44853.62</v>
      </c>
      <c r="H17" s="5694">
        <f t="shared" si="0"/>
        <v>44853.62</v>
      </c>
      <c r="I17" s="2377"/>
      <c r="J17" s="5689"/>
    </row>
    <row r="18" spans="1:10" ht="15.7">
      <c r="A18" s="7079"/>
      <c r="B18" s="5691" t="s">
        <v>8259</v>
      </c>
      <c r="C18" s="7073"/>
      <c r="D18" s="7064"/>
      <c r="E18" s="5692">
        <v>2200</v>
      </c>
      <c r="F18" s="5692">
        <v>870</v>
      </c>
      <c r="G18" s="5724">
        <v>48703.64</v>
      </c>
      <c r="H18" s="5694">
        <f t="shared" si="0"/>
        <v>48703.64</v>
      </c>
      <c r="I18" s="2377"/>
      <c r="J18" s="5689"/>
    </row>
    <row r="19" spans="1:10" ht="15.7">
      <c r="A19" s="7079"/>
      <c r="B19" s="5691" t="s">
        <v>8260</v>
      </c>
      <c r="C19" s="7073"/>
      <c r="D19" s="7064"/>
      <c r="E19" s="5692">
        <v>2400</v>
      </c>
      <c r="F19" s="5692">
        <v>963</v>
      </c>
      <c r="G19" s="5724">
        <v>52543.67</v>
      </c>
      <c r="H19" s="5694">
        <f t="shared" si="0"/>
        <v>52543.67</v>
      </c>
      <c r="I19" s="2377"/>
      <c r="J19" s="5689"/>
    </row>
    <row r="20" spans="1:10" ht="15.7">
      <c r="A20" s="7079"/>
      <c r="B20" s="5691" t="s">
        <v>8261</v>
      </c>
      <c r="C20" s="7073"/>
      <c r="D20" s="7064"/>
      <c r="E20" s="5692">
        <v>2600</v>
      </c>
      <c r="F20" s="5692">
        <v>1056</v>
      </c>
      <c r="G20" s="5724">
        <v>56394.68</v>
      </c>
      <c r="H20" s="5694">
        <f t="shared" si="0"/>
        <v>56394.68</v>
      </c>
      <c r="I20" s="2377"/>
      <c r="J20" s="5689"/>
    </row>
    <row r="21" spans="1:10" ht="15.7">
      <c r="A21" s="7079"/>
      <c r="B21" s="5691" t="s">
        <v>8262</v>
      </c>
      <c r="C21" s="7073"/>
      <c r="D21" s="7064"/>
      <c r="E21" s="5692">
        <v>2800</v>
      </c>
      <c r="F21" s="5692">
        <v>1149</v>
      </c>
      <c r="G21" s="5724">
        <v>60243.7</v>
      </c>
      <c r="H21" s="5694">
        <f t="shared" si="0"/>
        <v>60243.7</v>
      </c>
      <c r="I21" s="2377"/>
      <c r="J21" s="5689"/>
    </row>
    <row r="22" spans="1:10" ht="15.7">
      <c r="A22" s="7079"/>
      <c r="B22" s="5691" t="s">
        <v>8263</v>
      </c>
      <c r="C22" s="7073"/>
      <c r="D22" s="7064"/>
      <c r="E22" s="5692">
        <v>3000</v>
      </c>
      <c r="F22" s="5692">
        <v>1242</v>
      </c>
      <c r="G22" s="5724">
        <v>64087.73</v>
      </c>
      <c r="H22" s="5694">
        <f t="shared" si="0"/>
        <v>64087.73</v>
      </c>
      <c r="I22" s="2377"/>
      <c r="J22" s="5689"/>
    </row>
    <row r="23" spans="1:10" ht="15.7">
      <c r="A23" s="7079"/>
      <c r="B23" s="5691" t="s">
        <v>8266</v>
      </c>
      <c r="C23" s="7073"/>
      <c r="D23" s="7064">
        <v>240</v>
      </c>
      <c r="E23" s="5692">
        <v>800</v>
      </c>
      <c r="F23" s="5693">
        <v>277.35139172976551</v>
      </c>
      <c r="G23" s="5724">
        <v>24751.09</v>
      </c>
      <c r="H23" s="5694">
        <f t="shared" si="0"/>
        <v>24751.09</v>
      </c>
      <c r="I23" s="2377"/>
      <c r="J23" s="5689"/>
    </row>
    <row r="24" spans="1:10" ht="15.7">
      <c r="A24" s="7079"/>
      <c r="B24" s="5691" t="s">
        <v>8267</v>
      </c>
      <c r="C24" s="7073"/>
      <c r="D24" s="7064"/>
      <c r="E24" s="5692">
        <v>1000</v>
      </c>
      <c r="F24" s="5692">
        <v>382</v>
      </c>
      <c r="G24" s="5724">
        <v>29398.66</v>
      </c>
      <c r="H24" s="5694">
        <f t="shared" si="0"/>
        <v>29398.66</v>
      </c>
      <c r="I24" s="2377"/>
      <c r="J24" s="5689"/>
    </row>
    <row r="25" spans="1:10" ht="15.7">
      <c r="A25" s="7079"/>
      <c r="B25" s="5691" t="s">
        <v>8268</v>
      </c>
      <c r="C25" s="7073"/>
      <c r="D25" s="7064"/>
      <c r="E25" s="5692">
        <v>1200</v>
      </c>
      <c r="F25" s="5692">
        <v>487</v>
      </c>
      <c r="G25" s="5724">
        <v>34047.230000000003</v>
      </c>
      <c r="H25" s="5694">
        <f t="shared" si="0"/>
        <v>34047.230000000003</v>
      </c>
      <c r="I25" s="2377"/>
      <c r="J25" s="5689"/>
    </row>
    <row r="26" spans="1:10" ht="15.7">
      <c r="A26" s="7079"/>
      <c r="B26" s="5691" t="s">
        <v>8269</v>
      </c>
      <c r="C26" s="7073"/>
      <c r="D26" s="7064"/>
      <c r="E26" s="5692">
        <v>1400</v>
      </c>
      <c r="F26" s="5692">
        <v>591</v>
      </c>
      <c r="G26" s="5724">
        <v>38695.79</v>
      </c>
      <c r="H26" s="5694">
        <f t="shared" si="0"/>
        <v>38695.79</v>
      </c>
      <c r="I26" s="2377"/>
      <c r="J26" s="5689"/>
    </row>
    <row r="27" spans="1:10" ht="15.7">
      <c r="A27" s="7079"/>
      <c r="B27" s="5691" t="s">
        <v>8270</v>
      </c>
      <c r="C27" s="7073"/>
      <c r="D27" s="7064"/>
      <c r="E27" s="5692">
        <v>1600</v>
      </c>
      <c r="F27" s="5692">
        <v>696</v>
      </c>
      <c r="G27" s="5724">
        <v>43343.360000000001</v>
      </c>
      <c r="H27" s="5694">
        <f t="shared" si="0"/>
        <v>43343.360000000001</v>
      </c>
      <c r="I27" s="2377"/>
      <c r="J27" s="5689"/>
    </row>
    <row r="28" spans="1:10" ht="15.7">
      <c r="A28" s="7079"/>
      <c r="B28" s="5691" t="s">
        <v>8271</v>
      </c>
      <c r="C28" s="7073"/>
      <c r="D28" s="7064"/>
      <c r="E28" s="5692">
        <v>1800</v>
      </c>
      <c r="F28" s="5692">
        <v>801</v>
      </c>
      <c r="G28" s="5724">
        <v>47991.93</v>
      </c>
      <c r="H28" s="5694">
        <f t="shared" si="0"/>
        <v>47991.93</v>
      </c>
      <c r="I28" s="2377"/>
      <c r="J28" s="5689"/>
    </row>
    <row r="29" spans="1:10" ht="15.7">
      <c r="A29" s="7079"/>
      <c r="B29" s="5691" t="s">
        <v>8272</v>
      </c>
      <c r="C29" s="7073"/>
      <c r="D29" s="7064"/>
      <c r="E29" s="5692">
        <v>2000</v>
      </c>
      <c r="F29" s="5692">
        <v>905</v>
      </c>
      <c r="G29" s="5724">
        <v>52638.5</v>
      </c>
      <c r="H29" s="5694">
        <f t="shared" si="0"/>
        <v>52638.5</v>
      </c>
      <c r="I29" s="2377"/>
      <c r="J29" s="5689"/>
    </row>
    <row r="30" spans="1:10" ht="15.7">
      <c r="A30" s="7079"/>
      <c r="B30" s="5691" t="s">
        <v>8273</v>
      </c>
      <c r="C30" s="7073"/>
      <c r="D30" s="7064"/>
      <c r="E30" s="5692">
        <v>2200</v>
      </c>
      <c r="F30" s="5692">
        <v>1010</v>
      </c>
      <c r="G30" s="5724">
        <v>57288.06</v>
      </c>
      <c r="H30" s="5694">
        <f t="shared" si="0"/>
        <v>57288.06</v>
      </c>
      <c r="I30" s="2377"/>
      <c r="J30" s="5689"/>
    </row>
    <row r="31" spans="1:10" ht="15.7">
      <c r="A31" s="7079"/>
      <c r="B31" s="5691" t="s">
        <v>8274</v>
      </c>
      <c r="C31" s="7073"/>
      <c r="D31" s="7064"/>
      <c r="E31" s="5692">
        <v>2400</v>
      </c>
      <c r="F31" s="5692">
        <v>1115</v>
      </c>
      <c r="G31" s="5724">
        <v>61935.63</v>
      </c>
      <c r="H31" s="5694">
        <f t="shared" si="0"/>
        <v>61935.63</v>
      </c>
      <c r="I31" s="2377"/>
      <c r="J31" s="5689"/>
    </row>
    <row r="32" spans="1:10" ht="15.7">
      <c r="A32" s="7079"/>
      <c r="B32" s="5691" t="s">
        <v>8275</v>
      </c>
      <c r="C32" s="7073"/>
      <c r="D32" s="7064"/>
      <c r="E32" s="5692">
        <v>2600</v>
      </c>
      <c r="F32" s="5692">
        <v>1219</v>
      </c>
      <c r="G32" s="5724">
        <v>66584.2</v>
      </c>
      <c r="H32" s="5694">
        <f t="shared" si="0"/>
        <v>66584.2</v>
      </c>
      <c r="I32" s="2377"/>
      <c r="J32" s="5689"/>
    </row>
    <row r="33" spans="1:10" ht="15.7">
      <c r="A33" s="7079"/>
      <c r="B33" s="5691" t="s">
        <v>8276</v>
      </c>
      <c r="C33" s="7073"/>
      <c r="D33" s="7064"/>
      <c r="E33" s="5692">
        <v>2800</v>
      </c>
      <c r="F33" s="5692">
        <v>1324</v>
      </c>
      <c r="G33" s="5724">
        <v>71231.77</v>
      </c>
      <c r="H33" s="5694">
        <f t="shared" si="0"/>
        <v>71231.77</v>
      </c>
      <c r="I33" s="2377"/>
      <c r="J33" s="5689"/>
    </row>
    <row r="34" spans="1:10" ht="16" thickBot="1">
      <c r="A34" s="7080"/>
      <c r="B34" s="5695" t="s">
        <v>8277</v>
      </c>
      <c r="C34" s="7074"/>
      <c r="D34" s="7065"/>
      <c r="E34" s="5696">
        <v>3000</v>
      </c>
      <c r="F34" s="5696">
        <v>1429</v>
      </c>
      <c r="G34" s="5724">
        <v>75880.33</v>
      </c>
      <c r="H34" s="5697">
        <f t="shared" si="0"/>
        <v>75880.33</v>
      </c>
      <c r="I34" s="2377"/>
      <c r="J34" s="5689"/>
    </row>
    <row r="35" spans="1:10" ht="15.7">
      <c r="A35" s="7090"/>
      <c r="B35" s="4021" t="s">
        <v>8279</v>
      </c>
      <c r="C35" s="7063">
        <v>80</v>
      </c>
      <c r="D35" s="7063">
        <v>300</v>
      </c>
      <c r="E35" s="4022">
        <v>800</v>
      </c>
      <c r="F35" s="4022">
        <v>355</v>
      </c>
      <c r="G35" s="5724">
        <v>28409.46</v>
      </c>
      <c r="H35" s="5698">
        <f t="shared" si="0"/>
        <v>28409.46</v>
      </c>
      <c r="I35" s="2377"/>
      <c r="J35" s="5689"/>
    </row>
    <row r="36" spans="1:10" ht="15.7">
      <c r="A36" s="7091"/>
      <c r="B36" s="5691" t="s">
        <v>8280</v>
      </c>
      <c r="C36" s="7064"/>
      <c r="D36" s="7064"/>
      <c r="E36" s="5692">
        <v>1000</v>
      </c>
      <c r="F36" s="5692">
        <v>493</v>
      </c>
      <c r="G36" s="5724">
        <v>34142.06</v>
      </c>
      <c r="H36" s="5694">
        <f t="shared" si="0"/>
        <v>34142.06</v>
      </c>
      <c r="I36" s="2377"/>
      <c r="J36" s="5689"/>
    </row>
    <row r="37" spans="1:10" ht="15.7">
      <c r="A37" s="7091"/>
      <c r="B37" s="5691" t="s">
        <v>8281</v>
      </c>
      <c r="C37" s="7064"/>
      <c r="D37" s="7064"/>
      <c r="E37" s="5692">
        <v>1200</v>
      </c>
      <c r="F37" s="5692">
        <v>630</v>
      </c>
      <c r="G37" s="5724">
        <v>39874.660000000003</v>
      </c>
      <c r="H37" s="5694">
        <f t="shared" si="0"/>
        <v>39874.660000000003</v>
      </c>
      <c r="I37" s="2377"/>
      <c r="J37" s="5689"/>
    </row>
    <row r="38" spans="1:10" ht="15.7">
      <c r="A38" s="7091"/>
      <c r="B38" s="5691" t="s">
        <v>8282</v>
      </c>
      <c r="C38" s="7064"/>
      <c r="D38" s="7064"/>
      <c r="E38" s="5692">
        <v>1400</v>
      </c>
      <c r="F38" s="5692">
        <v>768</v>
      </c>
      <c r="G38" s="5724">
        <v>45608.25</v>
      </c>
      <c r="H38" s="5694">
        <f t="shared" si="0"/>
        <v>45608.25</v>
      </c>
      <c r="I38" s="2377"/>
      <c r="J38" s="5689"/>
    </row>
    <row r="39" spans="1:10" ht="15.7">
      <c r="A39" s="7091"/>
      <c r="B39" s="5691" t="s">
        <v>8283</v>
      </c>
      <c r="C39" s="7064"/>
      <c r="D39" s="7064"/>
      <c r="E39" s="5692">
        <v>1600</v>
      </c>
      <c r="F39" s="5692">
        <v>906</v>
      </c>
      <c r="G39" s="5724">
        <v>51340.85</v>
      </c>
      <c r="H39" s="5694">
        <f t="shared" si="0"/>
        <v>51340.85</v>
      </c>
      <c r="I39" s="2377"/>
      <c r="J39" s="5689"/>
    </row>
    <row r="40" spans="1:10" ht="15.7">
      <c r="A40" s="7091"/>
      <c r="B40" s="5691" t="s">
        <v>8284</v>
      </c>
      <c r="C40" s="7064"/>
      <c r="D40" s="7064"/>
      <c r="E40" s="5692">
        <v>1800</v>
      </c>
      <c r="F40" s="5692">
        <v>1043</v>
      </c>
      <c r="G40" s="5724">
        <v>57074.45</v>
      </c>
      <c r="H40" s="5694">
        <f t="shared" si="0"/>
        <v>57074.45</v>
      </c>
      <c r="I40" s="2377"/>
      <c r="J40" s="5689"/>
    </row>
    <row r="41" spans="1:10" ht="15.7">
      <c r="A41" s="7091"/>
      <c r="B41" s="5691" t="s">
        <v>8285</v>
      </c>
      <c r="C41" s="7064"/>
      <c r="D41" s="7064"/>
      <c r="E41" s="5692">
        <v>2000</v>
      </c>
      <c r="F41" s="5692">
        <v>1181</v>
      </c>
      <c r="G41" s="5724">
        <v>62808.05</v>
      </c>
      <c r="H41" s="5694">
        <f t="shared" si="0"/>
        <v>62808.05</v>
      </c>
      <c r="I41" s="2377"/>
      <c r="J41" s="5689"/>
    </row>
    <row r="42" spans="1:10" ht="15.7">
      <c r="A42" s="7091"/>
      <c r="B42" s="5691" t="s">
        <v>8286</v>
      </c>
      <c r="C42" s="7064"/>
      <c r="D42" s="7064"/>
      <c r="E42" s="5692">
        <v>2200</v>
      </c>
      <c r="F42" s="5692">
        <v>1319</v>
      </c>
      <c r="G42" s="5724">
        <v>68540.649999999994</v>
      </c>
      <c r="H42" s="5694">
        <f t="shared" si="0"/>
        <v>68540.649999999994</v>
      </c>
      <c r="I42" s="2377"/>
      <c r="J42" s="5689"/>
    </row>
    <row r="43" spans="1:10" ht="15.7">
      <c r="A43" s="7091"/>
      <c r="B43" s="5691" t="s">
        <v>8287</v>
      </c>
      <c r="C43" s="7064"/>
      <c r="D43" s="7064"/>
      <c r="E43" s="5692">
        <v>2400</v>
      </c>
      <c r="F43" s="5692">
        <v>1456</v>
      </c>
      <c r="G43" s="5724">
        <v>82526.27</v>
      </c>
      <c r="H43" s="5694">
        <f t="shared" si="0"/>
        <v>82526.27</v>
      </c>
      <c r="I43" s="2377"/>
      <c r="J43" s="5689"/>
    </row>
    <row r="44" spans="1:10" ht="15.7">
      <c r="A44" s="7091"/>
      <c r="B44" s="5691" t="s">
        <v>8288</v>
      </c>
      <c r="C44" s="7064"/>
      <c r="D44" s="7064"/>
      <c r="E44" s="5692">
        <v>2600</v>
      </c>
      <c r="F44" s="5692">
        <v>1594</v>
      </c>
      <c r="G44" s="5724">
        <v>80006.84</v>
      </c>
      <c r="H44" s="5694">
        <f t="shared" si="0"/>
        <v>80006.84</v>
      </c>
      <c r="I44" s="2377"/>
      <c r="J44" s="5689"/>
    </row>
    <row r="45" spans="1:10" ht="15.7">
      <c r="A45" s="7091"/>
      <c r="B45" s="5691" t="s">
        <v>8289</v>
      </c>
      <c r="C45" s="7064"/>
      <c r="D45" s="7064"/>
      <c r="E45" s="5692">
        <v>2800</v>
      </c>
      <c r="F45" s="5692">
        <v>1732</v>
      </c>
      <c r="G45" s="5724">
        <v>85739.44</v>
      </c>
      <c r="H45" s="5694">
        <f t="shared" si="0"/>
        <v>85739.44</v>
      </c>
      <c r="I45" s="2377"/>
      <c r="J45" s="5689"/>
    </row>
    <row r="46" spans="1:10" ht="15.7">
      <c r="A46" s="7091"/>
      <c r="B46" s="5691" t="s">
        <v>8290</v>
      </c>
      <c r="C46" s="7064"/>
      <c r="D46" s="7064"/>
      <c r="E46" s="5692">
        <v>3000</v>
      </c>
      <c r="F46" s="5692">
        <v>1869</v>
      </c>
      <c r="G46" s="5724">
        <v>91473.04</v>
      </c>
      <c r="H46" s="5694">
        <f t="shared" si="0"/>
        <v>91473.04</v>
      </c>
      <c r="I46" s="2377"/>
      <c r="J46" s="5689"/>
    </row>
    <row r="47" spans="1:10" ht="15.7">
      <c r="A47" s="7091"/>
      <c r="B47" s="5691" t="s">
        <v>8291</v>
      </c>
      <c r="C47" s="7064"/>
      <c r="D47" s="7064">
        <v>380</v>
      </c>
      <c r="E47" s="5692">
        <v>800</v>
      </c>
      <c r="F47" s="5692">
        <v>451</v>
      </c>
      <c r="G47" s="5724">
        <v>33983.339999999997</v>
      </c>
      <c r="H47" s="5694">
        <f t="shared" si="0"/>
        <v>33983.339999999997</v>
      </c>
      <c r="I47" s="2377"/>
      <c r="J47" s="5689"/>
    </row>
    <row r="48" spans="1:10" ht="15.7">
      <c r="A48" s="7091"/>
      <c r="B48" s="5691" t="s">
        <v>8292</v>
      </c>
      <c r="C48" s="7064"/>
      <c r="D48" s="7064"/>
      <c r="E48" s="5692">
        <v>1000</v>
      </c>
      <c r="F48" s="5692">
        <v>632</v>
      </c>
      <c r="G48" s="5724">
        <v>41463.769999999997</v>
      </c>
      <c r="H48" s="5694">
        <f t="shared" si="0"/>
        <v>41463.769999999997</v>
      </c>
      <c r="I48" s="2377"/>
      <c r="J48" s="5689"/>
    </row>
    <row r="49" spans="1:10" ht="15.7">
      <c r="A49" s="7091"/>
      <c r="B49" s="5691" t="s">
        <v>8293</v>
      </c>
      <c r="C49" s="7064"/>
      <c r="D49" s="7064"/>
      <c r="E49" s="5692">
        <v>1200</v>
      </c>
      <c r="F49" s="5692">
        <v>814</v>
      </c>
      <c r="G49" s="5724">
        <v>48943.199999999997</v>
      </c>
      <c r="H49" s="5694">
        <f t="shared" si="0"/>
        <v>48943.199999999997</v>
      </c>
      <c r="I49" s="2377"/>
      <c r="J49" s="5689"/>
    </row>
    <row r="50" spans="1:10" ht="15.7">
      <c r="A50" s="7091"/>
      <c r="B50" s="5691" t="s">
        <v>8294</v>
      </c>
      <c r="C50" s="7064"/>
      <c r="D50" s="7064"/>
      <c r="E50" s="5692">
        <v>1400</v>
      </c>
      <c r="F50" s="5692">
        <v>996</v>
      </c>
      <c r="G50" s="5724">
        <v>56425.63</v>
      </c>
      <c r="H50" s="5694">
        <f t="shared" si="0"/>
        <v>56425.63</v>
      </c>
      <c r="I50" s="2377"/>
      <c r="J50" s="5689"/>
    </row>
    <row r="51" spans="1:10" ht="15.7">
      <c r="A51" s="7091"/>
      <c r="B51" s="5691" t="s">
        <v>8295</v>
      </c>
      <c r="C51" s="7064"/>
      <c r="D51" s="7064"/>
      <c r="E51" s="5692">
        <v>1600</v>
      </c>
      <c r="F51" s="5692">
        <v>1177</v>
      </c>
      <c r="G51" s="5724">
        <v>63904.06</v>
      </c>
      <c r="H51" s="5694">
        <f t="shared" si="0"/>
        <v>63904.06</v>
      </c>
      <c r="I51" s="2377"/>
      <c r="J51" s="5689"/>
    </row>
    <row r="52" spans="1:10" ht="15.7">
      <c r="A52" s="7091"/>
      <c r="B52" s="5691" t="s">
        <v>8296</v>
      </c>
      <c r="C52" s="7064"/>
      <c r="D52" s="7064"/>
      <c r="E52" s="5692">
        <v>1800</v>
      </c>
      <c r="F52" s="5692">
        <v>1359</v>
      </c>
      <c r="G52" s="5724">
        <v>71384.490000000005</v>
      </c>
      <c r="H52" s="5694">
        <f t="shared" si="0"/>
        <v>71384.490000000005</v>
      </c>
      <c r="I52" s="2377"/>
      <c r="J52" s="5689"/>
    </row>
    <row r="53" spans="1:10" ht="15.7">
      <c r="A53" s="7091"/>
      <c r="B53" s="5691" t="s">
        <v>8297</v>
      </c>
      <c r="C53" s="7064"/>
      <c r="D53" s="7064"/>
      <c r="E53" s="5692">
        <v>2000</v>
      </c>
      <c r="F53" s="5692">
        <v>1541</v>
      </c>
      <c r="G53" s="5724">
        <v>78864.92</v>
      </c>
      <c r="H53" s="5694">
        <f t="shared" si="0"/>
        <v>78864.92</v>
      </c>
      <c r="I53" s="2377"/>
      <c r="J53" s="5689"/>
    </row>
    <row r="54" spans="1:10" ht="15.7">
      <c r="A54" s="7091"/>
      <c r="B54" s="5691" t="s">
        <v>8298</v>
      </c>
      <c r="C54" s="7064"/>
      <c r="D54" s="7064"/>
      <c r="E54" s="5692">
        <v>2200</v>
      </c>
      <c r="F54" s="5692">
        <v>1723</v>
      </c>
      <c r="G54" s="5724">
        <v>86345.34</v>
      </c>
      <c r="H54" s="5694">
        <f t="shared" si="0"/>
        <v>86345.34</v>
      </c>
      <c r="I54" s="2377"/>
      <c r="J54" s="5689"/>
    </row>
    <row r="55" spans="1:10" ht="15.7">
      <c r="A55" s="7091"/>
      <c r="B55" s="5691" t="s">
        <v>8299</v>
      </c>
      <c r="C55" s="7064"/>
      <c r="D55" s="7064"/>
      <c r="E55" s="5692">
        <v>2400</v>
      </c>
      <c r="F55" s="5692">
        <v>1904</v>
      </c>
      <c r="G55" s="5724">
        <v>93824.78</v>
      </c>
      <c r="H55" s="5694">
        <f t="shared" si="0"/>
        <v>93824.78</v>
      </c>
      <c r="I55" s="2377"/>
      <c r="J55" s="5689"/>
    </row>
    <row r="56" spans="1:10" ht="15.7">
      <c r="A56" s="7091"/>
      <c r="B56" s="5691" t="s">
        <v>8300</v>
      </c>
      <c r="C56" s="7064"/>
      <c r="D56" s="7064"/>
      <c r="E56" s="5692">
        <v>2600</v>
      </c>
      <c r="F56" s="5692">
        <v>2086</v>
      </c>
      <c r="G56" s="5724">
        <v>101300.21</v>
      </c>
      <c r="H56" s="5694">
        <f t="shared" si="0"/>
        <v>101300.21</v>
      </c>
      <c r="I56" s="2377"/>
      <c r="J56" s="5689"/>
    </row>
    <row r="57" spans="1:10" ht="15.7">
      <c r="A57" s="7091"/>
      <c r="B57" s="5691" t="s">
        <v>8301</v>
      </c>
      <c r="C57" s="7064"/>
      <c r="D57" s="7064"/>
      <c r="E57" s="5692">
        <v>2800</v>
      </c>
      <c r="F57" s="5692">
        <v>2268</v>
      </c>
      <c r="G57" s="5724">
        <v>108788.63</v>
      </c>
      <c r="H57" s="5694">
        <f t="shared" si="0"/>
        <v>108788.63</v>
      </c>
      <c r="I57" s="2377"/>
      <c r="J57" s="5689"/>
    </row>
    <row r="58" spans="1:10" ht="16" thickBot="1">
      <c r="A58" s="7092"/>
      <c r="B58" s="5695" t="s">
        <v>8302</v>
      </c>
      <c r="C58" s="7065"/>
      <c r="D58" s="7065"/>
      <c r="E58" s="5696">
        <v>3000</v>
      </c>
      <c r="F58" s="5696">
        <v>2449</v>
      </c>
      <c r="G58" s="5724">
        <v>116267.06</v>
      </c>
      <c r="H58" s="5699">
        <f t="shared" si="0"/>
        <v>116267.06</v>
      </c>
      <c r="I58" s="2377"/>
      <c r="J58" s="5689"/>
    </row>
    <row r="59" spans="1:10" ht="15.7">
      <c r="A59" s="7089"/>
      <c r="B59" s="4021" t="s">
        <v>8328</v>
      </c>
      <c r="C59" s="7063">
        <v>110</v>
      </c>
      <c r="D59" s="7063">
        <v>190</v>
      </c>
      <c r="E59" s="4022">
        <v>800</v>
      </c>
      <c r="F59" s="4022">
        <v>287</v>
      </c>
      <c r="G59" s="5724">
        <v>22861.52</v>
      </c>
      <c r="H59" s="4024">
        <f t="shared" si="0"/>
        <v>22861.52</v>
      </c>
      <c r="I59" s="2377"/>
      <c r="J59" s="5689"/>
    </row>
    <row r="60" spans="1:10" ht="15.7">
      <c r="A60" s="7076"/>
      <c r="B60" s="5691" t="s">
        <v>8329</v>
      </c>
      <c r="C60" s="7064"/>
      <c r="D60" s="7064"/>
      <c r="E60" s="5692">
        <v>1000</v>
      </c>
      <c r="F60" s="5692">
        <v>402</v>
      </c>
      <c r="G60" s="5724">
        <v>26900.2</v>
      </c>
      <c r="H60" s="5694">
        <f t="shared" si="0"/>
        <v>26900.2</v>
      </c>
      <c r="I60" s="2377"/>
      <c r="J60" s="5689"/>
    </row>
    <row r="61" spans="1:10" ht="15.7">
      <c r="A61" s="7076"/>
      <c r="B61" s="5691" t="s">
        <v>8330</v>
      </c>
      <c r="C61" s="7064"/>
      <c r="D61" s="7064"/>
      <c r="E61" s="5692">
        <v>1200</v>
      </c>
      <c r="F61" s="5692">
        <v>517</v>
      </c>
      <c r="G61" s="5724">
        <v>30940.86</v>
      </c>
      <c r="H61" s="5694">
        <f t="shared" si="0"/>
        <v>30940.86</v>
      </c>
      <c r="I61" s="2377"/>
      <c r="J61" s="5689"/>
    </row>
    <row r="62" spans="1:10" ht="15.7">
      <c r="A62" s="7076"/>
      <c r="B62" s="5691" t="s">
        <v>8331</v>
      </c>
      <c r="C62" s="7064"/>
      <c r="D62" s="7064"/>
      <c r="E62" s="5692">
        <v>1400</v>
      </c>
      <c r="F62" s="5692">
        <v>633</v>
      </c>
      <c r="G62" s="5724">
        <v>34983.53</v>
      </c>
      <c r="H62" s="5694">
        <f t="shared" si="0"/>
        <v>34983.53</v>
      </c>
      <c r="I62" s="2377"/>
      <c r="J62" s="5689"/>
    </row>
    <row r="63" spans="1:10" ht="15.7">
      <c r="A63" s="7076"/>
      <c r="B63" s="5691" t="s">
        <v>8332</v>
      </c>
      <c r="C63" s="7064"/>
      <c r="D63" s="7064"/>
      <c r="E63" s="5692">
        <v>1600</v>
      </c>
      <c r="F63" s="5692">
        <v>748</v>
      </c>
      <c r="G63" s="5724">
        <v>39018.21</v>
      </c>
      <c r="H63" s="5694">
        <f t="shared" si="0"/>
        <v>39018.21</v>
      </c>
      <c r="I63" s="2377"/>
      <c r="J63" s="5689"/>
    </row>
    <row r="64" spans="1:10" ht="15.7">
      <c r="A64" s="7076"/>
      <c r="B64" s="5691" t="s">
        <v>8333</v>
      </c>
      <c r="C64" s="7064"/>
      <c r="D64" s="7064"/>
      <c r="E64" s="5692">
        <v>1800</v>
      </c>
      <c r="F64" s="5692">
        <v>863</v>
      </c>
      <c r="G64" s="5724">
        <v>43056.88</v>
      </c>
      <c r="H64" s="5694">
        <f t="shared" si="0"/>
        <v>43056.88</v>
      </c>
      <c r="I64" s="2377"/>
      <c r="J64" s="5689"/>
    </row>
    <row r="65" spans="1:10" ht="15.7">
      <c r="A65" s="7076"/>
      <c r="B65" s="5691" t="s">
        <v>8334</v>
      </c>
      <c r="C65" s="7064"/>
      <c r="D65" s="7064"/>
      <c r="E65" s="5692">
        <v>2000</v>
      </c>
      <c r="F65" s="5692">
        <v>978</v>
      </c>
      <c r="G65" s="5724">
        <v>47097.55</v>
      </c>
      <c r="H65" s="5694">
        <f t="shared" si="0"/>
        <v>47097.55</v>
      </c>
      <c r="I65" s="2377"/>
      <c r="J65" s="5689"/>
    </row>
    <row r="66" spans="1:10" ht="15.7">
      <c r="A66" s="7076"/>
      <c r="B66" s="5691" t="s">
        <v>8335</v>
      </c>
      <c r="C66" s="7064"/>
      <c r="D66" s="7064"/>
      <c r="E66" s="5692">
        <v>2200</v>
      </c>
      <c r="F66" s="5692">
        <v>1093</v>
      </c>
      <c r="G66" s="5724">
        <v>51139.22</v>
      </c>
      <c r="H66" s="5694">
        <f t="shared" si="0"/>
        <v>51139.22</v>
      </c>
      <c r="I66" s="2377"/>
      <c r="J66" s="5689"/>
    </row>
    <row r="67" spans="1:10" ht="15.7">
      <c r="A67" s="7076"/>
      <c r="B67" s="5691" t="s">
        <v>8336</v>
      </c>
      <c r="C67" s="7064"/>
      <c r="D67" s="7064"/>
      <c r="E67" s="5692">
        <v>2400</v>
      </c>
      <c r="F67" s="5692">
        <v>1208</v>
      </c>
      <c r="G67" s="5724">
        <v>55174.9</v>
      </c>
      <c r="H67" s="5694">
        <f t="shared" si="0"/>
        <v>55174.9</v>
      </c>
      <c r="I67" s="2377"/>
      <c r="J67" s="5689"/>
    </row>
    <row r="68" spans="1:10" ht="15.7">
      <c r="A68" s="7076"/>
      <c r="B68" s="5691" t="s">
        <v>8337</v>
      </c>
      <c r="C68" s="7064"/>
      <c r="D68" s="7064"/>
      <c r="E68" s="5692">
        <v>2600</v>
      </c>
      <c r="F68" s="5692">
        <v>1323</v>
      </c>
      <c r="G68" s="5724">
        <v>59214.57</v>
      </c>
      <c r="H68" s="5694">
        <f t="shared" si="0"/>
        <v>59214.57</v>
      </c>
      <c r="I68" s="2377"/>
      <c r="J68" s="5689"/>
    </row>
    <row r="69" spans="1:10" ht="15.7">
      <c r="A69" s="7076"/>
      <c r="B69" s="5691" t="s">
        <v>8338</v>
      </c>
      <c r="C69" s="7064"/>
      <c r="D69" s="7064"/>
      <c r="E69" s="5692">
        <v>2800</v>
      </c>
      <c r="F69" s="5692">
        <v>1438</v>
      </c>
      <c r="G69" s="5724">
        <v>63254.239999999998</v>
      </c>
      <c r="H69" s="5694">
        <f t="shared" si="0"/>
        <v>63254.239999999998</v>
      </c>
      <c r="I69" s="2377"/>
      <c r="J69" s="5689"/>
    </row>
    <row r="70" spans="1:10" ht="15.7">
      <c r="A70" s="7076"/>
      <c r="B70" s="5691" t="s">
        <v>8339</v>
      </c>
      <c r="C70" s="7064"/>
      <c r="D70" s="7064"/>
      <c r="E70" s="5692">
        <v>3000</v>
      </c>
      <c r="F70" s="5692">
        <v>1553</v>
      </c>
      <c r="G70" s="5724">
        <v>67296.899999999994</v>
      </c>
      <c r="H70" s="5694">
        <f t="shared" si="0"/>
        <v>67296.899999999994</v>
      </c>
      <c r="I70" s="2377"/>
      <c r="J70" s="5689"/>
    </row>
    <row r="71" spans="1:10" ht="15.7">
      <c r="A71" s="7076"/>
      <c r="B71" s="5691" t="s">
        <v>8340</v>
      </c>
      <c r="C71" s="7064"/>
      <c r="D71" s="7064">
        <v>240</v>
      </c>
      <c r="E71" s="5692">
        <v>800</v>
      </c>
      <c r="F71" s="5692">
        <v>277</v>
      </c>
      <c r="G71" s="5724">
        <v>25494.75</v>
      </c>
      <c r="H71" s="5694">
        <f t="shared" si="0"/>
        <v>25494.75</v>
      </c>
      <c r="I71" s="2377"/>
      <c r="J71" s="5689"/>
    </row>
    <row r="72" spans="1:10" ht="15.7">
      <c r="A72" s="7076"/>
      <c r="B72" s="5691" t="s">
        <v>8341</v>
      </c>
      <c r="C72" s="7064"/>
      <c r="D72" s="7064"/>
      <c r="E72" s="5692">
        <v>1000</v>
      </c>
      <c r="F72" s="5692">
        <v>455</v>
      </c>
      <c r="G72" s="5724">
        <v>30281.06</v>
      </c>
      <c r="H72" s="5694">
        <f t="shared" si="0"/>
        <v>30281.06</v>
      </c>
      <c r="I72" s="2377"/>
      <c r="J72" s="5689"/>
    </row>
    <row r="73" spans="1:10" ht="15.7">
      <c r="A73" s="7076"/>
      <c r="B73" s="5691" t="s">
        <v>8342</v>
      </c>
      <c r="C73" s="7064"/>
      <c r="D73" s="7064"/>
      <c r="E73" s="5692">
        <v>1200</v>
      </c>
      <c r="F73" s="5692">
        <v>587</v>
      </c>
      <c r="G73" s="5724">
        <v>35068.379999999997</v>
      </c>
      <c r="H73" s="5694">
        <f t="shared" si="0"/>
        <v>35068.379999999997</v>
      </c>
      <c r="I73" s="2377"/>
      <c r="J73" s="5689"/>
    </row>
    <row r="74" spans="1:10" ht="15.7">
      <c r="A74" s="7076"/>
      <c r="B74" s="5691" t="s">
        <v>8343</v>
      </c>
      <c r="C74" s="7064"/>
      <c r="D74" s="7064"/>
      <c r="E74" s="5692">
        <v>1400</v>
      </c>
      <c r="F74" s="5692">
        <v>718</v>
      </c>
      <c r="G74" s="5724">
        <v>39854.69</v>
      </c>
      <c r="H74" s="5694">
        <f t="shared" si="0"/>
        <v>39854.69</v>
      </c>
      <c r="I74" s="2377"/>
      <c r="J74" s="5689"/>
    </row>
    <row r="75" spans="1:10" ht="15.7">
      <c r="A75" s="7076"/>
      <c r="B75" s="5691" t="s">
        <v>8344</v>
      </c>
      <c r="C75" s="7064"/>
      <c r="D75" s="7064"/>
      <c r="E75" s="5692">
        <v>1600</v>
      </c>
      <c r="F75" s="5692">
        <v>849</v>
      </c>
      <c r="G75" s="5724">
        <v>44641.01</v>
      </c>
      <c r="H75" s="5694">
        <f t="shared" si="0"/>
        <v>44641.01</v>
      </c>
      <c r="I75" s="2377"/>
      <c r="J75" s="5689"/>
    </row>
    <row r="76" spans="1:10" ht="15.7">
      <c r="A76" s="7076"/>
      <c r="B76" s="5691" t="s">
        <v>8345</v>
      </c>
      <c r="C76" s="7064"/>
      <c r="D76" s="7064"/>
      <c r="E76" s="5692">
        <v>1800</v>
      </c>
      <c r="F76" s="5692">
        <v>981</v>
      </c>
      <c r="G76" s="5724">
        <v>49427.32</v>
      </c>
      <c r="H76" s="5694">
        <f t="shared" ref="H76:H139" si="1">(G76-G76*$B$4)</f>
        <v>49427.32</v>
      </c>
      <c r="I76" s="2377"/>
      <c r="J76" s="5689"/>
    </row>
    <row r="77" spans="1:10" ht="15.7">
      <c r="A77" s="7076"/>
      <c r="B77" s="5691" t="s">
        <v>8346</v>
      </c>
      <c r="C77" s="7064"/>
      <c r="D77" s="7064"/>
      <c r="E77" s="5692">
        <v>2000</v>
      </c>
      <c r="F77" s="5692">
        <v>1112</v>
      </c>
      <c r="G77" s="5724">
        <v>54218.63</v>
      </c>
      <c r="H77" s="5694">
        <f t="shared" si="1"/>
        <v>54218.63</v>
      </c>
      <c r="I77" s="2377"/>
      <c r="J77" s="5689"/>
    </row>
    <row r="78" spans="1:10" ht="15.7">
      <c r="A78" s="7076"/>
      <c r="B78" s="5691" t="s">
        <v>8347</v>
      </c>
      <c r="C78" s="7064"/>
      <c r="D78" s="7064"/>
      <c r="E78" s="5692">
        <v>2200</v>
      </c>
      <c r="F78" s="5692">
        <v>1244</v>
      </c>
      <c r="G78" s="5724">
        <v>59009.94</v>
      </c>
      <c r="H78" s="5694">
        <f t="shared" si="1"/>
        <v>59009.94</v>
      </c>
      <c r="I78" s="2377"/>
      <c r="J78" s="5689"/>
    </row>
    <row r="79" spans="1:10" ht="15.7">
      <c r="A79" s="7076"/>
      <c r="B79" s="5691" t="s">
        <v>8348</v>
      </c>
      <c r="C79" s="7064"/>
      <c r="D79" s="7064"/>
      <c r="E79" s="5692">
        <v>2400</v>
      </c>
      <c r="F79" s="5692">
        <v>1375</v>
      </c>
      <c r="G79" s="5724">
        <v>63796.26</v>
      </c>
      <c r="H79" s="5694">
        <f t="shared" si="1"/>
        <v>63796.26</v>
      </c>
      <c r="I79" s="2377"/>
      <c r="J79" s="5689"/>
    </row>
    <row r="80" spans="1:10" ht="15.7">
      <c r="A80" s="7076"/>
      <c r="B80" s="5691" t="s">
        <v>8349</v>
      </c>
      <c r="C80" s="7064"/>
      <c r="D80" s="7064"/>
      <c r="E80" s="5692">
        <v>2600</v>
      </c>
      <c r="F80" s="5692">
        <v>1506</v>
      </c>
      <c r="G80" s="5724">
        <v>68583.570000000007</v>
      </c>
      <c r="H80" s="5694">
        <f t="shared" si="1"/>
        <v>68583.570000000007</v>
      </c>
      <c r="I80" s="2377"/>
      <c r="J80" s="5689"/>
    </row>
    <row r="81" spans="1:10" ht="15.7">
      <c r="A81" s="7076"/>
      <c r="B81" s="5691" t="s">
        <v>8350</v>
      </c>
      <c r="C81" s="7064"/>
      <c r="D81" s="7064"/>
      <c r="E81" s="5692">
        <v>2800</v>
      </c>
      <c r="F81" s="5692">
        <v>1638</v>
      </c>
      <c r="G81" s="5724">
        <v>73369.89</v>
      </c>
      <c r="H81" s="5694">
        <f t="shared" si="1"/>
        <v>73369.89</v>
      </c>
      <c r="I81" s="2377"/>
      <c r="J81" s="5689"/>
    </row>
    <row r="82" spans="1:10" ht="16" thickBot="1">
      <c r="A82" s="7077"/>
      <c r="B82" s="5695" t="s">
        <v>8351</v>
      </c>
      <c r="C82" s="7065"/>
      <c r="D82" s="7065"/>
      <c r="E82" s="5696">
        <v>3000</v>
      </c>
      <c r="F82" s="5696">
        <v>1769</v>
      </c>
      <c r="G82" s="5724">
        <v>78156.2</v>
      </c>
      <c r="H82" s="5697">
        <f t="shared" si="1"/>
        <v>78156.2</v>
      </c>
      <c r="I82" s="2377"/>
      <c r="J82" s="5689"/>
    </row>
    <row r="83" spans="1:10" ht="15.7">
      <c r="A83" s="7075"/>
      <c r="B83" s="4021" t="s">
        <v>8304</v>
      </c>
      <c r="C83" s="7063">
        <v>110</v>
      </c>
      <c r="D83" s="7063">
        <v>300</v>
      </c>
      <c r="E83" s="4022">
        <v>800</v>
      </c>
      <c r="F83" s="4022">
        <v>428</v>
      </c>
      <c r="G83" s="5724">
        <v>29261.91</v>
      </c>
      <c r="H83" s="5698">
        <f t="shared" si="1"/>
        <v>29261.91</v>
      </c>
      <c r="I83" s="2377"/>
      <c r="J83" s="5689"/>
    </row>
    <row r="84" spans="1:10" ht="15.7">
      <c r="A84" s="7076"/>
      <c r="B84" s="5691" t="s">
        <v>8305</v>
      </c>
      <c r="C84" s="7064"/>
      <c r="D84" s="7064"/>
      <c r="E84" s="5692">
        <v>1000</v>
      </c>
      <c r="F84" s="5692">
        <v>607</v>
      </c>
      <c r="G84" s="5724">
        <v>35167.199999999997</v>
      </c>
      <c r="H84" s="5694">
        <f t="shared" si="1"/>
        <v>35167.199999999997</v>
      </c>
      <c r="I84" s="2377"/>
      <c r="J84" s="5689"/>
    </row>
    <row r="85" spans="1:10" ht="15.7">
      <c r="A85" s="7076"/>
      <c r="B85" s="5691" t="s">
        <v>8306</v>
      </c>
      <c r="C85" s="7064"/>
      <c r="D85" s="7064"/>
      <c r="E85" s="5692">
        <v>1200</v>
      </c>
      <c r="F85" s="5692">
        <v>787</v>
      </c>
      <c r="G85" s="5724">
        <v>41072.480000000003</v>
      </c>
      <c r="H85" s="5694">
        <f t="shared" si="1"/>
        <v>41072.480000000003</v>
      </c>
      <c r="I85" s="2377"/>
      <c r="J85" s="5689"/>
    </row>
    <row r="86" spans="1:10" ht="15.7">
      <c r="A86" s="7076"/>
      <c r="B86" s="5691" t="s">
        <v>8307</v>
      </c>
      <c r="C86" s="7064"/>
      <c r="D86" s="7064"/>
      <c r="E86" s="5692">
        <v>1400</v>
      </c>
      <c r="F86" s="5692">
        <v>966</v>
      </c>
      <c r="G86" s="5724">
        <v>46980.76</v>
      </c>
      <c r="H86" s="5694">
        <f t="shared" si="1"/>
        <v>46980.76</v>
      </c>
      <c r="I86" s="2377"/>
      <c r="J86" s="5689"/>
    </row>
    <row r="87" spans="1:10" ht="15.7">
      <c r="A87" s="7076"/>
      <c r="B87" s="5691" t="s">
        <v>8308</v>
      </c>
      <c r="C87" s="7064"/>
      <c r="D87" s="7064"/>
      <c r="E87" s="5692">
        <v>1600</v>
      </c>
      <c r="F87" s="5692">
        <v>1145</v>
      </c>
      <c r="G87" s="5724">
        <v>52884.05</v>
      </c>
      <c r="H87" s="5694">
        <f t="shared" si="1"/>
        <v>52884.05</v>
      </c>
      <c r="I87" s="2377"/>
      <c r="J87" s="5689"/>
    </row>
    <row r="88" spans="1:10" ht="15.7">
      <c r="A88" s="7076"/>
      <c r="B88" s="5691" t="s">
        <v>8309</v>
      </c>
      <c r="C88" s="7064"/>
      <c r="D88" s="7064"/>
      <c r="E88" s="5692">
        <v>1800</v>
      </c>
      <c r="F88" s="5692">
        <v>1325</v>
      </c>
      <c r="G88" s="5724">
        <v>58787.34</v>
      </c>
      <c r="H88" s="5694">
        <f t="shared" si="1"/>
        <v>58787.34</v>
      </c>
      <c r="I88" s="2377"/>
      <c r="J88" s="5689"/>
    </row>
    <row r="89" spans="1:10" ht="15.7">
      <c r="A89" s="7076"/>
      <c r="B89" s="5691" t="s">
        <v>8310</v>
      </c>
      <c r="C89" s="7064"/>
      <c r="D89" s="7064"/>
      <c r="E89" s="5692">
        <v>2000</v>
      </c>
      <c r="F89" s="5692">
        <v>1504</v>
      </c>
      <c r="G89" s="5724">
        <v>64691.63</v>
      </c>
      <c r="H89" s="5694">
        <f t="shared" si="1"/>
        <v>64691.63</v>
      </c>
      <c r="I89" s="2377"/>
      <c r="J89" s="5689"/>
    </row>
    <row r="90" spans="1:10" ht="15.7">
      <c r="A90" s="7076"/>
      <c r="B90" s="5691" t="s">
        <v>8311</v>
      </c>
      <c r="C90" s="7064"/>
      <c r="D90" s="7064"/>
      <c r="E90" s="5692">
        <v>2200</v>
      </c>
      <c r="F90" s="5692">
        <v>1683</v>
      </c>
      <c r="G90" s="5724">
        <v>70596.92</v>
      </c>
      <c r="H90" s="5694">
        <f t="shared" si="1"/>
        <v>70596.92</v>
      </c>
      <c r="I90" s="2377"/>
      <c r="J90" s="5689"/>
    </row>
    <row r="91" spans="1:10" ht="15.7">
      <c r="A91" s="7076"/>
      <c r="B91" s="5691" t="s">
        <v>8312</v>
      </c>
      <c r="C91" s="7064"/>
      <c r="D91" s="7064"/>
      <c r="E91" s="5692">
        <v>2400</v>
      </c>
      <c r="F91" s="5692">
        <v>1863</v>
      </c>
      <c r="G91" s="5724">
        <v>76502.2</v>
      </c>
      <c r="H91" s="5694">
        <f t="shared" si="1"/>
        <v>76502.2</v>
      </c>
      <c r="I91" s="2377"/>
      <c r="J91" s="5689"/>
    </row>
    <row r="92" spans="1:10" ht="15.7">
      <c r="A92" s="7076"/>
      <c r="B92" s="5691" t="s">
        <v>8313</v>
      </c>
      <c r="C92" s="7064"/>
      <c r="D92" s="7064"/>
      <c r="E92" s="5692">
        <v>2600</v>
      </c>
      <c r="F92" s="5692">
        <v>2042</v>
      </c>
      <c r="G92" s="5724">
        <v>82410.48</v>
      </c>
      <c r="H92" s="5694">
        <f t="shared" si="1"/>
        <v>82410.48</v>
      </c>
      <c r="I92" s="2377"/>
      <c r="J92" s="5689"/>
    </row>
    <row r="93" spans="1:10" ht="15.7">
      <c r="A93" s="7076"/>
      <c r="B93" s="5691" t="s">
        <v>8314</v>
      </c>
      <c r="C93" s="7064"/>
      <c r="D93" s="7064"/>
      <c r="E93" s="5692">
        <v>2800</v>
      </c>
      <c r="F93" s="5692">
        <v>2221</v>
      </c>
      <c r="G93" s="5724">
        <v>88312.78</v>
      </c>
      <c r="H93" s="5694">
        <f t="shared" si="1"/>
        <v>88312.78</v>
      </c>
      <c r="I93" s="2377"/>
      <c r="J93" s="5689"/>
    </row>
    <row r="94" spans="1:10" ht="15.7">
      <c r="A94" s="7076"/>
      <c r="B94" s="5691" t="s">
        <v>8315</v>
      </c>
      <c r="C94" s="7064"/>
      <c r="D94" s="7064"/>
      <c r="E94" s="5692">
        <v>3000</v>
      </c>
      <c r="F94" s="5692">
        <v>2401</v>
      </c>
      <c r="G94" s="5724">
        <v>94216.07</v>
      </c>
      <c r="H94" s="5694">
        <f t="shared" si="1"/>
        <v>94216.07</v>
      </c>
      <c r="I94" s="2377"/>
      <c r="J94" s="5689"/>
    </row>
    <row r="95" spans="1:10" ht="15.7">
      <c r="A95" s="7076"/>
      <c r="B95" s="5691" t="s">
        <v>8316</v>
      </c>
      <c r="C95" s="7064"/>
      <c r="D95" s="7064">
        <v>380</v>
      </c>
      <c r="E95" s="5692">
        <v>800</v>
      </c>
      <c r="F95" s="5692">
        <v>538</v>
      </c>
      <c r="G95" s="5724">
        <v>35004.49</v>
      </c>
      <c r="H95" s="5694">
        <f t="shared" si="1"/>
        <v>35004.49</v>
      </c>
      <c r="I95" s="2377"/>
      <c r="J95" s="5689"/>
    </row>
    <row r="96" spans="1:10" ht="15.7">
      <c r="A96" s="7076"/>
      <c r="B96" s="5691" t="s">
        <v>8317</v>
      </c>
      <c r="C96" s="7064"/>
      <c r="D96" s="7064"/>
      <c r="E96" s="5692">
        <v>1000</v>
      </c>
      <c r="F96" s="5692">
        <v>762</v>
      </c>
      <c r="G96" s="5724">
        <v>42707.519999999997</v>
      </c>
      <c r="H96" s="5694">
        <f t="shared" si="1"/>
        <v>42707.519999999997</v>
      </c>
      <c r="I96" s="2377"/>
      <c r="J96" s="5689"/>
    </row>
    <row r="97" spans="1:10" ht="15.7">
      <c r="A97" s="7076"/>
      <c r="B97" s="5691" t="s">
        <v>8318</v>
      </c>
      <c r="C97" s="7064"/>
      <c r="D97" s="7064"/>
      <c r="E97" s="5692">
        <v>1200</v>
      </c>
      <c r="F97" s="5692">
        <v>985</v>
      </c>
      <c r="G97" s="5724">
        <v>50416.53</v>
      </c>
      <c r="H97" s="5694">
        <f t="shared" si="1"/>
        <v>50416.53</v>
      </c>
      <c r="I97" s="2377"/>
      <c r="J97" s="5689"/>
    </row>
    <row r="98" spans="1:10" ht="15.7">
      <c r="A98" s="7076"/>
      <c r="B98" s="5691" t="s">
        <v>8319</v>
      </c>
      <c r="C98" s="7064"/>
      <c r="D98" s="7064"/>
      <c r="E98" s="5692">
        <v>1400</v>
      </c>
      <c r="F98" s="5692">
        <v>1208</v>
      </c>
      <c r="G98" s="5724">
        <v>58117.56</v>
      </c>
      <c r="H98" s="5694">
        <f t="shared" si="1"/>
        <v>58117.56</v>
      </c>
      <c r="I98" s="2377"/>
      <c r="J98" s="5689"/>
    </row>
    <row r="99" spans="1:10" ht="15.7">
      <c r="A99" s="7076"/>
      <c r="B99" s="5691" t="s">
        <v>8320</v>
      </c>
      <c r="C99" s="7064"/>
      <c r="D99" s="7064"/>
      <c r="E99" s="5692">
        <v>1600</v>
      </c>
      <c r="F99" s="5692">
        <v>1432</v>
      </c>
      <c r="G99" s="5724">
        <v>65821.58</v>
      </c>
      <c r="H99" s="5694">
        <f t="shared" si="1"/>
        <v>65821.58</v>
      </c>
      <c r="I99" s="2377"/>
      <c r="J99" s="5689"/>
    </row>
    <row r="100" spans="1:10" ht="15.7">
      <c r="A100" s="7076"/>
      <c r="B100" s="5691" t="s">
        <v>8321</v>
      </c>
      <c r="C100" s="7064"/>
      <c r="D100" s="7064"/>
      <c r="E100" s="5692">
        <v>1800</v>
      </c>
      <c r="F100" s="5692">
        <v>1655</v>
      </c>
      <c r="G100" s="5724">
        <v>73528.600000000006</v>
      </c>
      <c r="H100" s="5694">
        <f t="shared" si="1"/>
        <v>73528.600000000006</v>
      </c>
      <c r="I100" s="2377"/>
      <c r="J100" s="5689"/>
    </row>
    <row r="101" spans="1:10" ht="15.7">
      <c r="A101" s="7076"/>
      <c r="B101" s="5691" t="s">
        <v>8322</v>
      </c>
      <c r="C101" s="7064"/>
      <c r="D101" s="7064"/>
      <c r="E101" s="5692">
        <v>2000</v>
      </c>
      <c r="F101" s="5692">
        <v>1878</v>
      </c>
      <c r="G101" s="5724">
        <v>81229.63</v>
      </c>
      <c r="H101" s="5694">
        <f t="shared" si="1"/>
        <v>81229.63</v>
      </c>
      <c r="I101" s="2377"/>
      <c r="J101" s="5689"/>
    </row>
    <row r="102" spans="1:10" ht="15.7">
      <c r="A102" s="7076"/>
      <c r="B102" s="5691" t="s">
        <v>8323</v>
      </c>
      <c r="C102" s="7064"/>
      <c r="D102" s="7064"/>
      <c r="E102" s="5692">
        <v>2200</v>
      </c>
      <c r="F102" s="5692">
        <v>2102</v>
      </c>
      <c r="G102" s="5724">
        <v>88935.65</v>
      </c>
      <c r="H102" s="5694">
        <f t="shared" si="1"/>
        <v>88935.65</v>
      </c>
      <c r="I102" s="2377"/>
      <c r="J102" s="5689"/>
    </row>
    <row r="103" spans="1:10" ht="15.7">
      <c r="A103" s="7076"/>
      <c r="B103" s="5691" t="s">
        <v>8324</v>
      </c>
      <c r="C103" s="7064"/>
      <c r="D103" s="7064"/>
      <c r="E103" s="5692">
        <v>2400</v>
      </c>
      <c r="F103" s="5692">
        <v>2325</v>
      </c>
      <c r="G103" s="5724">
        <v>96641.66</v>
      </c>
      <c r="H103" s="5694">
        <f t="shared" si="1"/>
        <v>96641.66</v>
      </c>
      <c r="I103" s="2377"/>
      <c r="J103" s="5689"/>
    </row>
    <row r="104" spans="1:10" ht="15.7">
      <c r="A104" s="7076"/>
      <c r="B104" s="5691" t="s">
        <v>8325</v>
      </c>
      <c r="C104" s="7064"/>
      <c r="D104" s="7064"/>
      <c r="E104" s="5692">
        <v>2600</v>
      </c>
      <c r="F104" s="5692">
        <v>2548</v>
      </c>
      <c r="G104" s="5724">
        <v>104344.69</v>
      </c>
      <c r="H104" s="5694">
        <f t="shared" si="1"/>
        <v>104344.69</v>
      </c>
      <c r="I104" s="2377"/>
      <c r="J104" s="5689"/>
    </row>
    <row r="105" spans="1:10" ht="15.7">
      <c r="A105" s="7076"/>
      <c r="B105" s="5691" t="s">
        <v>8326</v>
      </c>
      <c r="C105" s="7064"/>
      <c r="D105" s="7064"/>
      <c r="E105" s="5692">
        <v>2800</v>
      </c>
      <c r="F105" s="5692">
        <v>2772</v>
      </c>
      <c r="G105" s="5724">
        <v>112048.71</v>
      </c>
      <c r="H105" s="5694">
        <f t="shared" si="1"/>
        <v>112048.71</v>
      </c>
      <c r="I105" s="2377"/>
      <c r="J105" s="5689"/>
    </row>
    <row r="106" spans="1:10" ht="16" thickBot="1">
      <c r="A106" s="7077"/>
      <c r="B106" s="5695" t="s">
        <v>8327</v>
      </c>
      <c r="C106" s="7065"/>
      <c r="D106" s="7065"/>
      <c r="E106" s="5696">
        <v>3000</v>
      </c>
      <c r="F106" s="5696">
        <v>2995</v>
      </c>
      <c r="G106" s="5724">
        <v>119754.73</v>
      </c>
      <c r="H106" s="5699">
        <f t="shared" si="1"/>
        <v>119754.73</v>
      </c>
      <c r="I106" s="2377"/>
      <c r="J106" s="5689"/>
    </row>
    <row r="107" spans="1:10" ht="15.7">
      <c r="A107" s="7075"/>
      <c r="B107" s="4021" t="s">
        <v>8449</v>
      </c>
      <c r="C107" s="7063">
        <v>150</v>
      </c>
      <c r="D107" s="7063">
        <v>190</v>
      </c>
      <c r="E107" s="4022">
        <v>800</v>
      </c>
      <c r="F107" s="4022">
        <v>385</v>
      </c>
      <c r="G107" s="5724">
        <v>24461.62</v>
      </c>
      <c r="H107" s="4024">
        <f t="shared" si="1"/>
        <v>24461.62</v>
      </c>
      <c r="I107" s="2377"/>
      <c r="J107" s="5689"/>
    </row>
    <row r="108" spans="1:10" ht="15.7">
      <c r="A108" s="7076"/>
      <c r="B108" s="5691" t="s">
        <v>8450</v>
      </c>
      <c r="C108" s="7064"/>
      <c r="D108" s="7064"/>
      <c r="E108" s="5692">
        <v>1000</v>
      </c>
      <c r="F108" s="5692">
        <v>522</v>
      </c>
      <c r="G108" s="5724">
        <v>28783.78</v>
      </c>
      <c r="H108" s="5694">
        <f t="shared" si="1"/>
        <v>28783.78</v>
      </c>
      <c r="I108" s="2377"/>
      <c r="J108" s="5689"/>
    </row>
    <row r="109" spans="1:10" ht="15.7">
      <c r="A109" s="7076"/>
      <c r="B109" s="5691" t="s">
        <v>8451</v>
      </c>
      <c r="C109" s="7064"/>
      <c r="D109" s="7064"/>
      <c r="E109" s="5692">
        <v>1200</v>
      </c>
      <c r="F109" s="5692">
        <v>658</v>
      </c>
      <c r="G109" s="5724">
        <v>33105.94</v>
      </c>
      <c r="H109" s="5694">
        <f t="shared" si="1"/>
        <v>33105.94</v>
      </c>
      <c r="I109" s="2377"/>
      <c r="J109" s="5689"/>
    </row>
    <row r="110" spans="1:10" ht="15.7">
      <c r="A110" s="7076"/>
      <c r="B110" s="5691" t="s">
        <v>8452</v>
      </c>
      <c r="C110" s="7064"/>
      <c r="D110" s="7064"/>
      <c r="E110" s="5692">
        <v>1400</v>
      </c>
      <c r="F110" s="5692">
        <v>795</v>
      </c>
      <c r="G110" s="5724">
        <v>37429.089999999997</v>
      </c>
      <c r="H110" s="5694">
        <f t="shared" si="1"/>
        <v>37429.089999999997</v>
      </c>
      <c r="I110" s="2377"/>
      <c r="J110" s="5689"/>
    </row>
    <row r="111" spans="1:10" ht="15.7">
      <c r="A111" s="7076"/>
      <c r="B111" s="5691" t="s">
        <v>8453</v>
      </c>
      <c r="C111" s="7064"/>
      <c r="D111" s="7064"/>
      <c r="E111" s="5692">
        <v>1600</v>
      </c>
      <c r="F111" s="5692">
        <v>932</v>
      </c>
      <c r="G111" s="5724">
        <v>41749.25</v>
      </c>
      <c r="H111" s="5694">
        <f t="shared" si="1"/>
        <v>41749.25</v>
      </c>
      <c r="I111" s="2377"/>
      <c r="J111" s="5689"/>
    </row>
    <row r="112" spans="1:10" ht="15.7">
      <c r="A112" s="7076"/>
      <c r="B112" s="5691" t="s">
        <v>8454</v>
      </c>
      <c r="C112" s="7064"/>
      <c r="D112" s="7064"/>
      <c r="E112" s="5692">
        <v>1800</v>
      </c>
      <c r="F112" s="5692">
        <v>1069</v>
      </c>
      <c r="G112" s="5724">
        <v>46066.42</v>
      </c>
      <c r="H112" s="5694">
        <f t="shared" si="1"/>
        <v>46066.42</v>
      </c>
      <c r="I112" s="2377"/>
      <c r="J112" s="5689"/>
    </row>
    <row r="113" spans="1:10" ht="15.7">
      <c r="A113" s="7076"/>
      <c r="B113" s="5691" t="s">
        <v>8455</v>
      </c>
      <c r="C113" s="7064"/>
      <c r="D113" s="7064"/>
      <c r="E113" s="5692">
        <v>2000</v>
      </c>
      <c r="F113" s="5692">
        <v>1206</v>
      </c>
      <c r="G113" s="5724">
        <v>50395.57</v>
      </c>
      <c r="H113" s="5694">
        <f t="shared" si="1"/>
        <v>50395.57</v>
      </c>
      <c r="I113" s="2377"/>
      <c r="J113" s="5689"/>
    </row>
    <row r="114" spans="1:10" ht="15.7">
      <c r="A114" s="7076"/>
      <c r="B114" s="5691" t="s">
        <v>8456</v>
      </c>
      <c r="C114" s="7064"/>
      <c r="D114" s="7064"/>
      <c r="E114" s="5692">
        <v>2200</v>
      </c>
      <c r="F114" s="5692">
        <v>1343</v>
      </c>
      <c r="G114" s="5724">
        <v>54714.73</v>
      </c>
      <c r="H114" s="5694">
        <f t="shared" si="1"/>
        <v>54714.73</v>
      </c>
      <c r="I114" s="2377"/>
      <c r="J114" s="5689"/>
    </row>
    <row r="115" spans="1:10" ht="15.7">
      <c r="A115" s="7076"/>
      <c r="B115" s="5691" t="s">
        <v>8457</v>
      </c>
      <c r="C115" s="7064"/>
      <c r="D115" s="7064"/>
      <c r="E115" s="5692">
        <v>2400</v>
      </c>
      <c r="F115" s="5692">
        <v>1480</v>
      </c>
      <c r="G115" s="5724">
        <v>59036.89</v>
      </c>
      <c r="H115" s="5694">
        <f t="shared" si="1"/>
        <v>59036.89</v>
      </c>
      <c r="I115" s="2377"/>
      <c r="J115" s="5689"/>
    </row>
    <row r="116" spans="1:10" ht="15.7">
      <c r="A116" s="7076"/>
      <c r="B116" s="5691" t="s">
        <v>8458</v>
      </c>
      <c r="C116" s="7064"/>
      <c r="D116" s="7064"/>
      <c r="E116" s="5692">
        <v>2600</v>
      </c>
      <c r="F116" s="5692">
        <v>1617</v>
      </c>
      <c r="G116" s="5724">
        <v>63359.05</v>
      </c>
      <c r="H116" s="5694">
        <f t="shared" si="1"/>
        <v>63359.05</v>
      </c>
      <c r="I116" s="2377"/>
      <c r="J116" s="5689"/>
    </row>
    <row r="117" spans="1:10" ht="15.7">
      <c r="A117" s="7076"/>
      <c r="B117" s="5691" t="s">
        <v>8459</v>
      </c>
      <c r="C117" s="7064"/>
      <c r="D117" s="7064"/>
      <c r="E117" s="5692">
        <v>2800</v>
      </c>
      <c r="F117" s="5692">
        <v>1753</v>
      </c>
      <c r="G117" s="5724">
        <v>67681.210000000006</v>
      </c>
      <c r="H117" s="5694">
        <f t="shared" si="1"/>
        <v>67681.210000000006</v>
      </c>
      <c r="I117" s="2377"/>
      <c r="J117" s="5689"/>
    </row>
    <row r="118" spans="1:10" ht="15.7">
      <c r="A118" s="7076"/>
      <c r="B118" s="5691" t="s">
        <v>8460</v>
      </c>
      <c r="C118" s="7064"/>
      <c r="D118" s="7064"/>
      <c r="E118" s="5692">
        <v>3000</v>
      </c>
      <c r="F118" s="5692">
        <v>1890</v>
      </c>
      <c r="G118" s="5724">
        <v>72002.37</v>
      </c>
      <c r="H118" s="5694">
        <f t="shared" si="1"/>
        <v>72002.37</v>
      </c>
      <c r="I118" s="2377"/>
      <c r="J118" s="5689"/>
    </row>
    <row r="119" spans="1:10" ht="15.7">
      <c r="A119" s="7076"/>
      <c r="B119" s="5691" t="s">
        <v>8461</v>
      </c>
      <c r="C119" s="7064"/>
      <c r="D119" s="7064">
        <v>240</v>
      </c>
      <c r="E119" s="5692">
        <v>800</v>
      </c>
      <c r="F119" s="5692">
        <v>531</v>
      </c>
      <c r="G119" s="5724">
        <v>27282.5</v>
      </c>
      <c r="H119" s="5694">
        <f t="shared" si="1"/>
        <v>27282.5</v>
      </c>
      <c r="I119" s="2377"/>
      <c r="J119" s="5689"/>
    </row>
    <row r="120" spans="1:10" ht="15.7">
      <c r="A120" s="7076"/>
      <c r="B120" s="5691" t="s">
        <v>8462</v>
      </c>
      <c r="C120" s="7064"/>
      <c r="D120" s="7064"/>
      <c r="E120" s="5692">
        <v>1000</v>
      </c>
      <c r="F120" s="5692">
        <v>723</v>
      </c>
      <c r="G120" s="5724">
        <v>32401.21</v>
      </c>
      <c r="H120" s="5694">
        <f t="shared" si="1"/>
        <v>32401.21</v>
      </c>
      <c r="I120" s="2377"/>
      <c r="J120" s="5689"/>
    </row>
    <row r="121" spans="1:10" ht="15.7">
      <c r="A121" s="7076"/>
      <c r="B121" s="5691" t="s">
        <v>8463</v>
      </c>
      <c r="C121" s="7064"/>
      <c r="D121" s="7064"/>
      <c r="E121" s="5692">
        <v>1200</v>
      </c>
      <c r="F121" s="5692">
        <v>915</v>
      </c>
      <c r="G121" s="5724">
        <v>37524.92</v>
      </c>
      <c r="H121" s="5694">
        <f t="shared" si="1"/>
        <v>37524.92</v>
      </c>
      <c r="I121" s="2377"/>
      <c r="J121" s="5689"/>
    </row>
    <row r="122" spans="1:10" ht="15.7">
      <c r="A122" s="7076"/>
      <c r="B122" s="5691" t="s">
        <v>8464</v>
      </c>
      <c r="C122" s="7064"/>
      <c r="D122" s="7064"/>
      <c r="E122" s="5692">
        <v>1400</v>
      </c>
      <c r="F122" s="5692">
        <v>1106</v>
      </c>
      <c r="G122" s="5724">
        <v>42645.63</v>
      </c>
      <c r="H122" s="5694">
        <f t="shared" si="1"/>
        <v>42645.63</v>
      </c>
      <c r="I122" s="2377"/>
      <c r="J122" s="5689"/>
    </row>
    <row r="123" spans="1:10" ht="15.7">
      <c r="A123" s="7076"/>
      <c r="B123" s="5691" t="s">
        <v>8465</v>
      </c>
      <c r="C123" s="7064"/>
      <c r="D123" s="7064"/>
      <c r="E123" s="5692">
        <v>1600</v>
      </c>
      <c r="F123" s="5692">
        <v>1298</v>
      </c>
      <c r="G123" s="5724">
        <v>47768.33</v>
      </c>
      <c r="H123" s="5694">
        <f t="shared" si="1"/>
        <v>47768.33</v>
      </c>
      <c r="I123" s="2377"/>
      <c r="J123" s="5689"/>
    </row>
    <row r="124" spans="1:10" ht="15.7">
      <c r="A124" s="7076"/>
      <c r="B124" s="5691" t="s">
        <v>8466</v>
      </c>
      <c r="C124" s="7064"/>
      <c r="D124" s="7064"/>
      <c r="E124" s="5692">
        <v>1800</v>
      </c>
      <c r="F124" s="5692">
        <v>1490</v>
      </c>
      <c r="G124" s="5724">
        <v>52895.03</v>
      </c>
      <c r="H124" s="5694">
        <f t="shared" si="1"/>
        <v>52895.03</v>
      </c>
      <c r="I124" s="2377"/>
      <c r="J124" s="5689"/>
    </row>
    <row r="125" spans="1:10" ht="15.7">
      <c r="A125" s="7076"/>
      <c r="B125" s="5691" t="s">
        <v>8467</v>
      </c>
      <c r="C125" s="7064"/>
      <c r="D125" s="7064"/>
      <c r="E125" s="5692">
        <v>2000</v>
      </c>
      <c r="F125" s="5692">
        <v>1682</v>
      </c>
      <c r="G125" s="5724">
        <v>58013.75</v>
      </c>
      <c r="H125" s="5694">
        <f t="shared" si="1"/>
        <v>58013.75</v>
      </c>
      <c r="I125" s="2377"/>
      <c r="J125" s="5689"/>
    </row>
    <row r="126" spans="1:10" ht="15.7">
      <c r="A126" s="7076"/>
      <c r="B126" s="5691" t="s">
        <v>8468</v>
      </c>
      <c r="C126" s="7064"/>
      <c r="D126" s="7064"/>
      <c r="E126" s="5692">
        <v>2200</v>
      </c>
      <c r="F126" s="5692">
        <v>1874</v>
      </c>
      <c r="G126" s="5724">
        <v>63137.45</v>
      </c>
      <c r="H126" s="5694">
        <f t="shared" si="1"/>
        <v>63137.45</v>
      </c>
      <c r="I126" s="2377"/>
      <c r="J126" s="5689"/>
    </row>
    <row r="127" spans="1:10" ht="15.7">
      <c r="A127" s="7076"/>
      <c r="B127" s="5691" t="s">
        <v>8469</v>
      </c>
      <c r="C127" s="7064"/>
      <c r="D127" s="7064"/>
      <c r="E127" s="5692">
        <v>2400</v>
      </c>
      <c r="F127" s="5692">
        <v>2066</v>
      </c>
      <c r="G127" s="5724">
        <v>68264.149999999994</v>
      </c>
      <c r="H127" s="5694">
        <f t="shared" si="1"/>
        <v>68264.149999999994</v>
      </c>
      <c r="I127" s="2377"/>
      <c r="J127" s="5689"/>
    </row>
    <row r="128" spans="1:10" ht="15.7">
      <c r="A128" s="7076"/>
      <c r="B128" s="5691" t="s">
        <v>8470</v>
      </c>
      <c r="C128" s="7064"/>
      <c r="D128" s="7064"/>
      <c r="E128" s="5692">
        <v>2600</v>
      </c>
      <c r="F128" s="5692">
        <v>2258</v>
      </c>
      <c r="G128" s="5724">
        <v>73380.87</v>
      </c>
      <c r="H128" s="5694">
        <f t="shared" si="1"/>
        <v>73380.87</v>
      </c>
      <c r="I128" s="2377"/>
      <c r="J128" s="5689"/>
    </row>
    <row r="129" spans="1:10" ht="15.7">
      <c r="A129" s="7076"/>
      <c r="B129" s="5691" t="s">
        <v>8471</v>
      </c>
      <c r="C129" s="7064"/>
      <c r="D129" s="7064"/>
      <c r="E129" s="5692">
        <v>2800</v>
      </c>
      <c r="F129" s="5692">
        <v>2449</v>
      </c>
      <c r="G129" s="5724">
        <v>78507.56</v>
      </c>
      <c r="H129" s="5694">
        <f t="shared" si="1"/>
        <v>78507.56</v>
      </c>
      <c r="I129" s="2377"/>
      <c r="J129" s="5689"/>
    </row>
    <row r="130" spans="1:10" ht="16" thickBot="1">
      <c r="A130" s="7077"/>
      <c r="B130" s="5695" t="s">
        <v>8472</v>
      </c>
      <c r="C130" s="7065"/>
      <c r="D130" s="7065"/>
      <c r="E130" s="5696">
        <v>3000</v>
      </c>
      <c r="F130" s="5696">
        <v>2641</v>
      </c>
      <c r="G130" s="5724">
        <v>83627.28</v>
      </c>
      <c r="H130" s="5697">
        <f t="shared" si="1"/>
        <v>83627.28</v>
      </c>
      <c r="I130" s="2377"/>
      <c r="J130" s="5689"/>
    </row>
    <row r="131" spans="1:10" ht="15.7">
      <c r="A131" s="7075"/>
      <c r="B131" s="4021" t="s">
        <v>8473</v>
      </c>
      <c r="C131" s="7063">
        <v>150</v>
      </c>
      <c r="D131" s="7063">
        <v>300</v>
      </c>
      <c r="E131" s="4022">
        <v>800</v>
      </c>
      <c r="F131" s="4022">
        <v>667</v>
      </c>
      <c r="G131" s="5724">
        <v>31313.19</v>
      </c>
      <c r="H131" s="4024">
        <f t="shared" si="1"/>
        <v>31313.19</v>
      </c>
      <c r="I131" s="2377"/>
      <c r="J131" s="5689"/>
    </row>
    <row r="132" spans="1:10" ht="15.7">
      <c r="A132" s="7076"/>
      <c r="B132" s="5691" t="s">
        <v>8474</v>
      </c>
      <c r="C132" s="7064"/>
      <c r="D132" s="7064"/>
      <c r="E132" s="5692">
        <v>1000</v>
      </c>
      <c r="F132" s="5692">
        <v>911</v>
      </c>
      <c r="G132" s="5724">
        <v>37631.730000000003</v>
      </c>
      <c r="H132" s="5694">
        <f t="shared" si="1"/>
        <v>37631.730000000003</v>
      </c>
      <c r="I132" s="2377"/>
      <c r="J132" s="5689"/>
    </row>
    <row r="133" spans="1:10" ht="15.7">
      <c r="A133" s="7076"/>
      <c r="B133" s="5691" t="s">
        <v>8475</v>
      </c>
      <c r="C133" s="7064"/>
      <c r="D133" s="7064"/>
      <c r="E133" s="5692">
        <v>1200</v>
      </c>
      <c r="F133" s="5692">
        <v>1155</v>
      </c>
      <c r="G133" s="5724">
        <v>43946.27</v>
      </c>
      <c r="H133" s="5694">
        <f t="shared" si="1"/>
        <v>43946.27</v>
      </c>
      <c r="I133" s="2377"/>
      <c r="J133" s="5689"/>
    </row>
    <row r="134" spans="1:10" ht="15.7">
      <c r="A134" s="7076"/>
      <c r="B134" s="5691" t="s">
        <v>8476</v>
      </c>
      <c r="C134" s="7064"/>
      <c r="D134" s="7064"/>
      <c r="E134" s="5692">
        <v>1400</v>
      </c>
      <c r="F134" s="5692">
        <v>1399</v>
      </c>
      <c r="G134" s="5724">
        <v>50267.8</v>
      </c>
      <c r="H134" s="5694">
        <f t="shared" si="1"/>
        <v>50267.8</v>
      </c>
      <c r="I134" s="2377"/>
      <c r="J134" s="5689"/>
    </row>
    <row r="135" spans="1:10" ht="15.7">
      <c r="A135" s="7076"/>
      <c r="B135" s="5691" t="s">
        <v>8477</v>
      </c>
      <c r="C135" s="7064"/>
      <c r="D135" s="7064"/>
      <c r="E135" s="5692">
        <v>1600</v>
      </c>
      <c r="F135" s="5692">
        <v>1642</v>
      </c>
      <c r="G135" s="5724">
        <v>56585.34</v>
      </c>
      <c r="H135" s="5694">
        <f t="shared" si="1"/>
        <v>56585.34</v>
      </c>
      <c r="I135" s="2377"/>
      <c r="J135" s="5689"/>
    </row>
    <row r="136" spans="1:10" ht="15.7">
      <c r="A136" s="7076"/>
      <c r="B136" s="5691" t="s">
        <v>8478</v>
      </c>
      <c r="C136" s="7064"/>
      <c r="D136" s="7064"/>
      <c r="E136" s="5692">
        <v>1800</v>
      </c>
      <c r="F136" s="5692">
        <v>1886</v>
      </c>
      <c r="G136" s="5724">
        <v>62901.88</v>
      </c>
      <c r="H136" s="5694">
        <f t="shared" si="1"/>
        <v>62901.88</v>
      </c>
      <c r="I136" s="2377"/>
      <c r="J136" s="5689"/>
    </row>
    <row r="137" spans="1:10" ht="15.7">
      <c r="A137" s="7076"/>
      <c r="B137" s="5691" t="s">
        <v>8479</v>
      </c>
      <c r="C137" s="7064"/>
      <c r="D137" s="7064"/>
      <c r="E137" s="5692">
        <v>2000</v>
      </c>
      <c r="F137" s="5692">
        <v>2130</v>
      </c>
      <c r="G137" s="5724">
        <v>69221.41</v>
      </c>
      <c r="H137" s="5694">
        <f t="shared" si="1"/>
        <v>69221.41</v>
      </c>
      <c r="I137" s="2377"/>
      <c r="J137" s="5689"/>
    </row>
    <row r="138" spans="1:10" ht="15.7">
      <c r="A138" s="7076"/>
      <c r="B138" s="5691" t="s">
        <v>8480</v>
      </c>
      <c r="C138" s="7064"/>
      <c r="D138" s="7064"/>
      <c r="E138" s="5692">
        <v>2200</v>
      </c>
      <c r="F138" s="5692">
        <v>2374</v>
      </c>
      <c r="G138" s="5724">
        <v>75539.95</v>
      </c>
      <c r="H138" s="5694">
        <f t="shared" si="1"/>
        <v>75539.95</v>
      </c>
      <c r="I138" s="2377"/>
      <c r="J138" s="5689"/>
    </row>
    <row r="139" spans="1:10" ht="15.7">
      <c r="A139" s="7076"/>
      <c r="B139" s="5691" t="s">
        <v>8481</v>
      </c>
      <c r="C139" s="7064"/>
      <c r="D139" s="7064"/>
      <c r="E139" s="5692">
        <v>2400</v>
      </c>
      <c r="F139" s="5692">
        <v>2618</v>
      </c>
      <c r="G139" s="5724">
        <v>81857.490000000005</v>
      </c>
      <c r="H139" s="5694">
        <f t="shared" si="1"/>
        <v>81857.490000000005</v>
      </c>
      <c r="I139" s="2377"/>
      <c r="J139" s="5689"/>
    </row>
    <row r="140" spans="1:10" ht="15.7">
      <c r="A140" s="7076"/>
      <c r="B140" s="5691" t="s">
        <v>8482</v>
      </c>
      <c r="C140" s="7064"/>
      <c r="D140" s="7064"/>
      <c r="E140" s="5692">
        <v>2600</v>
      </c>
      <c r="F140" s="5692">
        <v>2681</v>
      </c>
      <c r="G140" s="5724">
        <v>88176.02</v>
      </c>
      <c r="H140" s="5694">
        <f t="shared" ref="H140:H205" si="2">(G140-G140*$B$4)</f>
        <v>88176.02</v>
      </c>
      <c r="I140" s="2377"/>
      <c r="J140" s="5689"/>
    </row>
    <row r="141" spans="1:10" ht="15.7">
      <c r="A141" s="7076"/>
      <c r="B141" s="5691" t="s">
        <v>8483</v>
      </c>
      <c r="C141" s="7064"/>
      <c r="D141" s="7064"/>
      <c r="E141" s="5692">
        <v>2800</v>
      </c>
      <c r="F141" s="5692">
        <v>3105</v>
      </c>
      <c r="G141" s="5724">
        <v>94493.56</v>
      </c>
      <c r="H141" s="5694">
        <f t="shared" si="2"/>
        <v>94493.56</v>
      </c>
      <c r="I141" s="2377"/>
      <c r="J141" s="5689"/>
    </row>
    <row r="142" spans="1:10" ht="15.7">
      <c r="A142" s="7076"/>
      <c r="B142" s="5691" t="s">
        <v>8484</v>
      </c>
      <c r="C142" s="7064"/>
      <c r="D142" s="7064"/>
      <c r="E142" s="5692">
        <v>3000</v>
      </c>
      <c r="F142" s="5692">
        <v>3349</v>
      </c>
      <c r="G142" s="5724">
        <v>100812.1</v>
      </c>
      <c r="H142" s="5694">
        <f t="shared" si="2"/>
        <v>100812.1</v>
      </c>
      <c r="I142" s="2377"/>
      <c r="J142" s="5689"/>
    </row>
    <row r="143" spans="1:10" ht="15.7">
      <c r="A143" s="7076"/>
      <c r="B143" s="5691" t="s">
        <v>8485</v>
      </c>
      <c r="C143" s="7064"/>
      <c r="D143" s="7064">
        <v>380</v>
      </c>
      <c r="E143" s="5692">
        <v>800</v>
      </c>
      <c r="F143" s="5692">
        <v>809</v>
      </c>
      <c r="G143" s="5724">
        <v>37453.050000000003</v>
      </c>
      <c r="H143" s="5694">
        <f t="shared" si="2"/>
        <v>37453.050000000003</v>
      </c>
      <c r="I143" s="2377"/>
      <c r="J143" s="5689"/>
    </row>
    <row r="144" spans="1:10" ht="15.7">
      <c r="A144" s="7076"/>
      <c r="B144" s="5691" t="s">
        <v>8486</v>
      </c>
      <c r="C144" s="7064"/>
      <c r="D144" s="7064"/>
      <c r="E144" s="5692">
        <v>1000</v>
      </c>
      <c r="F144" s="5692">
        <v>1107</v>
      </c>
      <c r="G144" s="5724">
        <v>45696.09</v>
      </c>
      <c r="H144" s="5694">
        <f t="shared" si="2"/>
        <v>45696.09</v>
      </c>
      <c r="I144" s="2377"/>
      <c r="J144" s="5689"/>
    </row>
    <row r="145" spans="1:10" ht="15.7">
      <c r="A145" s="7076"/>
      <c r="B145" s="5691" t="s">
        <v>8487</v>
      </c>
      <c r="C145" s="7064"/>
      <c r="D145" s="7064"/>
      <c r="E145" s="5692">
        <v>1200</v>
      </c>
      <c r="F145" s="5692">
        <v>1405</v>
      </c>
      <c r="G145" s="5724">
        <v>53941.14</v>
      </c>
      <c r="H145" s="5694">
        <f t="shared" si="2"/>
        <v>53941.14</v>
      </c>
      <c r="I145" s="2377"/>
      <c r="J145" s="5689"/>
    </row>
    <row r="146" spans="1:10" ht="15.7">
      <c r="A146" s="7076"/>
      <c r="B146" s="5691" t="s">
        <v>8488</v>
      </c>
      <c r="C146" s="7064"/>
      <c r="D146" s="7064"/>
      <c r="E146" s="5692">
        <v>1400</v>
      </c>
      <c r="F146" s="5692">
        <v>1702</v>
      </c>
      <c r="G146" s="5724">
        <v>62184.18</v>
      </c>
      <c r="H146" s="5694">
        <f t="shared" si="2"/>
        <v>62184.18</v>
      </c>
      <c r="I146" s="2377"/>
      <c r="J146" s="5689"/>
    </row>
    <row r="147" spans="1:10" ht="15.7">
      <c r="A147" s="7076"/>
      <c r="B147" s="5691" t="s">
        <v>8489</v>
      </c>
      <c r="C147" s="7064"/>
      <c r="D147" s="7064"/>
      <c r="E147" s="5692">
        <v>1600</v>
      </c>
      <c r="F147" s="5692">
        <v>2000</v>
      </c>
      <c r="G147" s="5724">
        <v>70428.22</v>
      </c>
      <c r="H147" s="5694">
        <f t="shared" si="2"/>
        <v>70428.22</v>
      </c>
      <c r="I147" s="2377"/>
      <c r="J147" s="5689"/>
    </row>
    <row r="148" spans="1:10" ht="15.7">
      <c r="A148" s="7076"/>
      <c r="B148" s="5691" t="s">
        <v>8490</v>
      </c>
      <c r="C148" s="7064"/>
      <c r="D148" s="7064"/>
      <c r="E148" s="5692">
        <v>1800</v>
      </c>
      <c r="F148" s="5692">
        <v>2297</v>
      </c>
      <c r="G148" s="5724">
        <v>78677.259999999995</v>
      </c>
      <c r="H148" s="5694">
        <f t="shared" si="2"/>
        <v>78677.259999999995</v>
      </c>
      <c r="I148" s="2377"/>
      <c r="J148" s="5689"/>
    </row>
    <row r="149" spans="1:10" ht="15.7">
      <c r="A149" s="7076"/>
      <c r="B149" s="5691" t="s">
        <v>8491</v>
      </c>
      <c r="C149" s="7064"/>
      <c r="D149" s="7064"/>
      <c r="E149" s="5692">
        <v>2000</v>
      </c>
      <c r="F149" s="5692">
        <v>2595</v>
      </c>
      <c r="G149" s="5724">
        <v>86920.3</v>
      </c>
      <c r="H149" s="5694">
        <f t="shared" si="2"/>
        <v>86920.3</v>
      </c>
      <c r="I149" s="2377"/>
      <c r="J149" s="5689"/>
    </row>
    <row r="150" spans="1:10" ht="15.7">
      <c r="A150" s="7076"/>
      <c r="B150" s="5691" t="s">
        <v>8492</v>
      </c>
      <c r="C150" s="7064"/>
      <c r="D150" s="7064"/>
      <c r="E150" s="5692">
        <v>2200</v>
      </c>
      <c r="F150" s="5692">
        <v>2893</v>
      </c>
      <c r="G150" s="5724">
        <v>95161.35</v>
      </c>
      <c r="H150" s="5694">
        <f t="shared" si="2"/>
        <v>95161.35</v>
      </c>
      <c r="I150" s="2377"/>
      <c r="J150" s="5689"/>
    </row>
    <row r="151" spans="1:10" ht="15.7">
      <c r="A151" s="7076"/>
      <c r="B151" s="5691" t="s">
        <v>8493</v>
      </c>
      <c r="C151" s="7064"/>
      <c r="D151" s="7064"/>
      <c r="E151" s="5692">
        <v>2400</v>
      </c>
      <c r="F151" s="5692">
        <v>3190</v>
      </c>
      <c r="G151" s="5724">
        <v>103404.39</v>
      </c>
      <c r="H151" s="5694">
        <f t="shared" si="2"/>
        <v>103404.39</v>
      </c>
      <c r="I151" s="2377"/>
      <c r="J151" s="5689"/>
    </row>
    <row r="152" spans="1:10" ht="15.7">
      <c r="A152" s="7076"/>
      <c r="B152" s="5691" t="s">
        <v>8494</v>
      </c>
      <c r="C152" s="7064"/>
      <c r="D152" s="7064"/>
      <c r="E152" s="5692">
        <v>2600</v>
      </c>
      <c r="F152" s="5692">
        <v>3488</v>
      </c>
      <c r="G152" s="5724">
        <v>111648.44</v>
      </c>
      <c r="H152" s="5694">
        <f t="shared" si="2"/>
        <v>111648.44</v>
      </c>
      <c r="I152" s="2377"/>
      <c r="J152" s="5689"/>
    </row>
    <row r="153" spans="1:10" ht="15.7">
      <c r="A153" s="7076"/>
      <c r="B153" s="5691" t="s">
        <v>8495</v>
      </c>
      <c r="C153" s="7064"/>
      <c r="D153" s="7064"/>
      <c r="E153" s="5692">
        <v>2800</v>
      </c>
      <c r="F153" s="5692">
        <v>3785</v>
      </c>
      <c r="G153" s="5724">
        <v>119892.48</v>
      </c>
      <c r="H153" s="5694">
        <f t="shared" si="2"/>
        <v>119892.48</v>
      </c>
      <c r="I153" s="2377"/>
      <c r="J153" s="5689"/>
    </row>
    <row r="154" spans="1:10" ht="16" thickBot="1">
      <c r="A154" s="7077"/>
      <c r="B154" s="5695" t="s">
        <v>8496</v>
      </c>
      <c r="C154" s="7065"/>
      <c r="D154" s="7065"/>
      <c r="E154" s="5696">
        <v>3000</v>
      </c>
      <c r="F154" s="5696">
        <v>4083</v>
      </c>
      <c r="G154" s="5724">
        <v>128136.52</v>
      </c>
      <c r="H154" s="5697">
        <f t="shared" si="2"/>
        <v>128136.52</v>
      </c>
      <c r="I154" s="2377"/>
      <c r="J154" s="5689"/>
    </row>
    <row r="155" spans="1:10" ht="15.7">
      <c r="A155" s="7075"/>
      <c r="B155" s="5700" t="s">
        <v>8497</v>
      </c>
      <c r="C155" s="7063">
        <v>200</v>
      </c>
      <c r="D155" s="7063">
        <v>190</v>
      </c>
      <c r="E155" s="4022">
        <v>800</v>
      </c>
      <c r="F155" s="4022">
        <v>425</v>
      </c>
      <c r="G155" s="5724">
        <v>27642.85</v>
      </c>
      <c r="H155" s="5698">
        <f t="shared" si="2"/>
        <v>27642.85</v>
      </c>
      <c r="I155" s="2377"/>
      <c r="J155" s="5689"/>
    </row>
    <row r="156" spans="1:10" ht="15.7">
      <c r="A156" s="7076"/>
      <c r="B156" s="5701" t="s">
        <v>8498</v>
      </c>
      <c r="C156" s="7064"/>
      <c r="D156" s="7064"/>
      <c r="E156" s="5692">
        <v>1000</v>
      </c>
      <c r="F156" s="5692">
        <v>583</v>
      </c>
      <c r="G156" s="5724">
        <v>32524.99</v>
      </c>
      <c r="H156" s="5694">
        <f t="shared" si="2"/>
        <v>32524.99</v>
      </c>
      <c r="I156" s="2377"/>
      <c r="J156" s="5689"/>
    </row>
    <row r="157" spans="1:10" ht="15.7">
      <c r="A157" s="7076"/>
      <c r="B157" s="5701" t="s">
        <v>8499</v>
      </c>
      <c r="C157" s="7064"/>
      <c r="D157" s="7064"/>
      <c r="E157" s="5692">
        <v>1200</v>
      </c>
      <c r="F157" s="5692">
        <v>741</v>
      </c>
      <c r="G157" s="5724">
        <v>37408.129999999997</v>
      </c>
      <c r="H157" s="5694">
        <f t="shared" si="2"/>
        <v>37408.129999999997</v>
      </c>
      <c r="I157" s="2377"/>
      <c r="J157" s="5689"/>
    </row>
    <row r="158" spans="1:10" ht="15.7">
      <c r="A158" s="7076"/>
      <c r="B158" s="5701" t="s">
        <v>8500</v>
      </c>
      <c r="C158" s="7064"/>
      <c r="D158" s="7064"/>
      <c r="E158" s="5692">
        <v>1400</v>
      </c>
      <c r="F158" s="5692">
        <v>900</v>
      </c>
      <c r="G158" s="5724">
        <v>42293.27</v>
      </c>
      <c r="H158" s="5694">
        <f t="shared" si="2"/>
        <v>42293.27</v>
      </c>
      <c r="I158" s="2377"/>
      <c r="J158" s="5689"/>
    </row>
    <row r="159" spans="1:10" ht="15.7">
      <c r="A159" s="7076"/>
      <c r="B159" s="5701" t="s">
        <v>8501</v>
      </c>
      <c r="C159" s="7064"/>
      <c r="D159" s="7064"/>
      <c r="E159" s="5692">
        <v>1600</v>
      </c>
      <c r="F159" s="5692">
        <v>1058</v>
      </c>
      <c r="G159" s="5724">
        <v>47175.41</v>
      </c>
      <c r="H159" s="5694">
        <f t="shared" si="2"/>
        <v>47175.41</v>
      </c>
      <c r="I159" s="2377"/>
      <c r="J159" s="5689"/>
    </row>
    <row r="160" spans="1:10" ht="15.7">
      <c r="A160" s="7076"/>
      <c r="B160" s="5701" t="s">
        <v>8502</v>
      </c>
      <c r="C160" s="7064"/>
      <c r="D160" s="7064"/>
      <c r="E160" s="5692">
        <v>1800</v>
      </c>
      <c r="F160" s="5692">
        <v>1216</v>
      </c>
      <c r="G160" s="5724">
        <v>52064.54</v>
      </c>
      <c r="H160" s="5694">
        <f t="shared" si="2"/>
        <v>52064.54</v>
      </c>
      <c r="I160" s="2377"/>
      <c r="J160" s="5689"/>
    </row>
    <row r="161" spans="1:10" ht="15.7">
      <c r="A161" s="7076"/>
      <c r="B161" s="5701" t="s">
        <v>8503</v>
      </c>
      <c r="C161" s="7064"/>
      <c r="D161" s="7064"/>
      <c r="E161" s="5692">
        <v>2000</v>
      </c>
      <c r="F161" s="5692">
        <v>1374</v>
      </c>
      <c r="G161" s="5724">
        <v>56947.68</v>
      </c>
      <c r="H161" s="5694">
        <f t="shared" si="2"/>
        <v>56947.68</v>
      </c>
      <c r="I161" s="2377"/>
      <c r="J161" s="5689"/>
    </row>
    <row r="162" spans="1:10" ht="15.7">
      <c r="A162" s="7076"/>
      <c r="B162" s="5701" t="s">
        <v>8504</v>
      </c>
      <c r="C162" s="7064"/>
      <c r="D162" s="7064"/>
      <c r="E162" s="5692">
        <v>2200</v>
      </c>
      <c r="F162" s="5692">
        <v>1532</v>
      </c>
      <c r="G162" s="5724">
        <v>61828.82</v>
      </c>
      <c r="H162" s="5694">
        <f t="shared" si="2"/>
        <v>61828.82</v>
      </c>
      <c r="I162" s="2377"/>
      <c r="J162" s="5689"/>
    </row>
    <row r="163" spans="1:10" ht="15.7">
      <c r="A163" s="7076"/>
      <c r="B163" s="5701" t="s">
        <v>8505</v>
      </c>
      <c r="C163" s="7064"/>
      <c r="D163" s="7064"/>
      <c r="E163" s="5692">
        <v>2400</v>
      </c>
      <c r="F163" s="5692">
        <v>1691</v>
      </c>
      <c r="G163" s="5724">
        <v>66710.97</v>
      </c>
      <c r="H163" s="5694">
        <f t="shared" si="2"/>
        <v>66710.97</v>
      </c>
      <c r="I163" s="2377"/>
      <c r="J163" s="5689"/>
    </row>
    <row r="164" spans="1:10" ht="15.7">
      <c r="A164" s="7076"/>
      <c r="B164" s="5701" t="s">
        <v>8506</v>
      </c>
      <c r="C164" s="7064"/>
      <c r="D164" s="7064"/>
      <c r="E164" s="5692">
        <v>2600</v>
      </c>
      <c r="F164" s="5692">
        <v>1849</v>
      </c>
      <c r="G164" s="5724">
        <v>71595.11</v>
      </c>
      <c r="H164" s="5694">
        <f t="shared" si="2"/>
        <v>71595.11</v>
      </c>
      <c r="I164" s="2377"/>
      <c r="J164" s="5689"/>
    </row>
    <row r="165" spans="1:10" ht="15.7">
      <c r="A165" s="7076"/>
      <c r="B165" s="5701" t="s">
        <v>8507</v>
      </c>
      <c r="C165" s="7064"/>
      <c r="D165" s="7064"/>
      <c r="E165" s="5692">
        <v>2800</v>
      </c>
      <c r="F165" s="5692">
        <v>2007</v>
      </c>
      <c r="G165" s="5724">
        <v>76479.240000000005</v>
      </c>
      <c r="H165" s="5694">
        <f t="shared" si="2"/>
        <v>76479.240000000005</v>
      </c>
      <c r="I165" s="2377"/>
      <c r="J165" s="5689"/>
    </row>
    <row r="166" spans="1:10" ht="15.7">
      <c r="A166" s="7076"/>
      <c r="B166" s="5701" t="s">
        <v>8508</v>
      </c>
      <c r="C166" s="7064"/>
      <c r="D166" s="7064"/>
      <c r="E166" s="5692">
        <v>3000</v>
      </c>
      <c r="F166" s="5692">
        <v>2165</v>
      </c>
      <c r="G166" s="5724">
        <v>81362.39</v>
      </c>
      <c r="H166" s="5694">
        <f t="shared" si="2"/>
        <v>81362.39</v>
      </c>
      <c r="I166" s="2377"/>
      <c r="J166" s="5689"/>
    </row>
    <row r="167" spans="1:10" ht="15.7">
      <c r="A167" s="7076"/>
      <c r="B167" s="5701" t="s">
        <v>8509</v>
      </c>
      <c r="C167" s="7064"/>
      <c r="D167" s="7064">
        <v>240</v>
      </c>
      <c r="E167" s="5692">
        <v>800</v>
      </c>
      <c r="F167" s="5692">
        <v>561</v>
      </c>
      <c r="G167" s="5724">
        <v>30824.080000000002</v>
      </c>
      <c r="H167" s="5694">
        <f t="shared" si="2"/>
        <v>30824.080000000002</v>
      </c>
      <c r="I167" s="2377"/>
      <c r="J167" s="5689"/>
    </row>
    <row r="168" spans="1:10" ht="15.7">
      <c r="A168" s="7076"/>
      <c r="B168" s="5701" t="s">
        <v>8510</v>
      </c>
      <c r="C168" s="7064"/>
      <c r="D168" s="7064"/>
      <c r="E168" s="5692">
        <v>1000</v>
      </c>
      <c r="F168" s="5692">
        <v>770</v>
      </c>
      <c r="G168" s="5724">
        <v>36612.57</v>
      </c>
      <c r="H168" s="5694">
        <f t="shared" si="2"/>
        <v>36612.57</v>
      </c>
      <c r="I168" s="2377"/>
      <c r="J168" s="5689"/>
    </row>
    <row r="169" spans="1:10" ht="15.7">
      <c r="A169" s="7076"/>
      <c r="B169" s="5701" t="s">
        <v>8511</v>
      </c>
      <c r="C169" s="7064"/>
      <c r="D169" s="7064"/>
      <c r="E169" s="5692">
        <v>1200</v>
      </c>
      <c r="F169" s="5692">
        <v>979</v>
      </c>
      <c r="G169" s="5724">
        <v>42401.07</v>
      </c>
      <c r="H169" s="5694">
        <f t="shared" si="2"/>
        <v>42401.07</v>
      </c>
      <c r="I169" s="2377"/>
      <c r="J169" s="5689"/>
    </row>
    <row r="170" spans="1:10" ht="15.7">
      <c r="A170" s="7076"/>
      <c r="B170" s="5701" t="s">
        <v>8512</v>
      </c>
      <c r="C170" s="7064"/>
      <c r="D170" s="7064"/>
      <c r="E170" s="5692">
        <v>1400</v>
      </c>
      <c r="F170" s="5692">
        <v>1188</v>
      </c>
      <c r="G170" s="5724">
        <v>48193.56</v>
      </c>
      <c r="H170" s="5694">
        <f t="shared" si="2"/>
        <v>48193.56</v>
      </c>
      <c r="I170" s="2377"/>
      <c r="J170" s="5689"/>
    </row>
    <row r="171" spans="1:10" ht="15.7">
      <c r="A171" s="7076"/>
      <c r="B171" s="5701" t="s">
        <v>8513</v>
      </c>
      <c r="C171" s="7064"/>
      <c r="D171" s="7064"/>
      <c r="E171" s="5692">
        <v>1600</v>
      </c>
      <c r="F171" s="5692">
        <v>1397</v>
      </c>
      <c r="G171" s="5724">
        <v>53979.07</v>
      </c>
      <c r="H171" s="5694">
        <f t="shared" si="2"/>
        <v>53979.07</v>
      </c>
      <c r="I171" s="2377"/>
      <c r="J171" s="5689"/>
    </row>
    <row r="172" spans="1:10" ht="15.7">
      <c r="A172" s="7076"/>
      <c r="B172" s="5701" t="s">
        <v>8514</v>
      </c>
      <c r="C172" s="7064"/>
      <c r="D172" s="7064"/>
      <c r="E172" s="5692">
        <v>1800</v>
      </c>
      <c r="F172" s="5692">
        <v>1607</v>
      </c>
      <c r="G172" s="5724">
        <v>59766.57</v>
      </c>
      <c r="H172" s="5694">
        <f t="shared" si="2"/>
        <v>59766.57</v>
      </c>
      <c r="I172" s="2377"/>
      <c r="J172" s="5689"/>
    </row>
    <row r="173" spans="1:10" ht="15.7">
      <c r="A173" s="7076"/>
      <c r="B173" s="5701" t="s">
        <v>8515</v>
      </c>
      <c r="C173" s="7064"/>
      <c r="D173" s="7064"/>
      <c r="E173" s="5692">
        <v>2000</v>
      </c>
      <c r="F173" s="5692">
        <v>1816</v>
      </c>
      <c r="G173" s="5724">
        <v>65551.070000000007</v>
      </c>
      <c r="H173" s="5694">
        <f t="shared" si="2"/>
        <v>65551.070000000007</v>
      </c>
      <c r="I173" s="2377"/>
      <c r="J173" s="5689"/>
    </row>
    <row r="174" spans="1:10" ht="15.7">
      <c r="A174" s="7076"/>
      <c r="B174" s="5701" t="s">
        <v>8516</v>
      </c>
      <c r="C174" s="7064"/>
      <c r="D174" s="7064"/>
      <c r="E174" s="5692">
        <v>2200</v>
      </c>
      <c r="F174" s="5692">
        <v>2025</v>
      </c>
      <c r="G174" s="5724">
        <v>71343.56</v>
      </c>
      <c r="H174" s="5694">
        <f t="shared" si="2"/>
        <v>71343.56</v>
      </c>
      <c r="I174" s="2377"/>
      <c r="J174" s="5689"/>
    </row>
    <row r="175" spans="1:10" ht="15.7">
      <c r="A175" s="7076"/>
      <c r="B175" s="5701" t="s">
        <v>8517</v>
      </c>
      <c r="C175" s="7064"/>
      <c r="D175" s="7064"/>
      <c r="E175" s="5692">
        <v>2400</v>
      </c>
      <c r="F175" s="5692">
        <v>2234</v>
      </c>
      <c r="G175" s="5724">
        <v>77134.06</v>
      </c>
      <c r="H175" s="5694">
        <f t="shared" si="2"/>
        <v>77134.06</v>
      </c>
      <c r="I175" s="2377"/>
      <c r="J175" s="5689"/>
    </row>
    <row r="176" spans="1:10" ht="15.7">
      <c r="A176" s="7076"/>
      <c r="B176" s="5701" t="s">
        <v>8518</v>
      </c>
      <c r="C176" s="7064"/>
      <c r="D176" s="7064"/>
      <c r="E176" s="5692">
        <v>2600</v>
      </c>
      <c r="F176" s="5692">
        <v>2443</v>
      </c>
      <c r="G176" s="5724">
        <v>82921.56</v>
      </c>
      <c r="H176" s="5694">
        <f t="shared" si="2"/>
        <v>82921.56</v>
      </c>
      <c r="I176" s="2377"/>
      <c r="J176" s="5689"/>
    </row>
    <row r="177" spans="1:10" ht="15.7">
      <c r="A177" s="7076"/>
      <c r="B177" s="5701" t="s">
        <v>8519</v>
      </c>
      <c r="C177" s="7064"/>
      <c r="D177" s="7064"/>
      <c r="E177" s="5692">
        <v>2800</v>
      </c>
      <c r="F177" s="5692">
        <v>2653</v>
      </c>
      <c r="G177" s="5724">
        <v>88708.06</v>
      </c>
      <c r="H177" s="5694">
        <f t="shared" si="2"/>
        <v>88708.06</v>
      </c>
      <c r="I177" s="2377"/>
      <c r="J177" s="5689"/>
    </row>
    <row r="178" spans="1:10" ht="16" thickBot="1">
      <c r="A178" s="7077"/>
      <c r="B178" s="5695" t="s">
        <v>8520</v>
      </c>
      <c r="C178" s="7065"/>
      <c r="D178" s="7065"/>
      <c r="E178" s="5696">
        <v>3000</v>
      </c>
      <c r="F178" s="5696">
        <v>2862</v>
      </c>
      <c r="G178" s="5724">
        <v>94498.55</v>
      </c>
      <c r="H178" s="5699">
        <f t="shared" si="2"/>
        <v>94498.55</v>
      </c>
      <c r="I178" s="2377"/>
      <c r="J178" s="5689"/>
    </row>
    <row r="179" spans="1:10" ht="15.7">
      <c r="A179" s="7075"/>
      <c r="B179" s="4021" t="s">
        <v>8521</v>
      </c>
      <c r="C179" s="7063">
        <v>200</v>
      </c>
      <c r="D179" s="7063">
        <v>300</v>
      </c>
      <c r="E179" s="4022">
        <v>800</v>
      </c>
      <c r="F179" s="4022">
        <v>745</v>
      </c>
      <c r="G179" s="5724">
        <v>35380.81</v>
      </c>
      <c r="H179" s="4024">
        <f t="shared" si="2"/>
        <v>35380.81</v>
      </c>
      <c r="I179" s="2377"/>
      <c r="J179" s="5689"/>
    </row>
    <row r="180" spans="1:10" ht="15.7">
      <c r="A180" s="7076"/>
      <c r="B180" s="5691" t="s">
        <v>8522</v>
      </c>
      <c r="C180" s="7064"/>
      <c r="D180" s="7064"/>
      <c r="E180" s="5692">
        <v>1000</v>
      </c>
      <c r="F180" s="5692">
        <v>1024</v>
      </c>
      <c r="G180" s="5724">
        <v>42523.85</v>
      </c>
      <c r="H180" s="5694">
        <f t="shared" si="2"/>
        <v>42523.85</v>
      </c>
      <c r="I180" s="2377"/>
      <c r="J180" s="5689"/>
    </row>
    <row r="181" spans="1:10" ht="15.7">
      <c r="A181" s="7076"/>
      <c r="B181" s="5691" t="s">
        <v>8523</v>
      </c>
      <c r="C181" s="7064"/>
      <c r="D181" s="7064"/>
      <c r="E181" s="5692">
        <v>1200</v>
      </c>
      <c r="F181" s="5692">
        <v>1302</v>
      </c>
      <c r="G181" s="5724">
        <v>49660.9</v>
      </c>
      <c r="H181" s="5694">
        <f t="shared" si="2"/>
        <v>49660.9</v>
      </c>
      <c r="I181" s="2377"/>
      <c r="J181" s="5689"/>
    </row>
    <row r="182" spans="1:10" ht="15.7">
      <c r="A182" s="7076"/>
      <c r="B182" s="5691" t="s">
        <v>8524</v>
      </c>
      <c r="C182" s="7064"/>
      <c r="D182" s="7064"/>
      <c r="E182" s="5692">
        <v>1400</v>
      </c>
      <c r="F182" s="5692">
        <v>1581</v>
      </c>
      <c r="G182" s="5724">
        <v>56797.95</v>
      </c>
      <c r="H182" s="5694">
        <f t="shared" si="2"/>
        <v>56797.95</v>
      </c>
      <c r="I182" s="2377"/>
      <c r="J182" s="5689"/>
    </row>
    <row r="183" spans="1:10" ht="15.7">
      <c r="A183" s="7076"/>
      <c r="B183" s="5691" t="s">
        <v>8525</v>
      </c>
      <c r="C183" s="7064"/>
      <c r="D183" s="7064"/>
      <c r="E183" s="5692">
        <v>1600</v>
      </c>
      <c r="F183" s="5692">
        <v>1860</v>
      </c>
      <c r="G183" s="5724">
        <v>63939.99</v>
      </c>
      <c r="H183" s="5694">
        <f t="shared" si="2"/>
        <v>63939.99</v>
      </c>
      <c r="I183" s="2377"/>
      <c r="J183" s="5689"/>
    </row>
    <row r="184" spans="1:10" ht="15.7">
      <c r="A184" s="7076"/>
      <c r="B184" s="5691" t="s">
        <v>8526</v>
      </c>
      <c r="C184" s="7064"/>
      <c r="D184" s="7064"/>
      <c r="E184" s="5692">
        <v>1800</v>
      </c>
      <c r="F184" s="5692">
        <v>2138</v>
      </c>
      <c r="G184" s="5724">
        <v>71083.039999999994</v>
      </c>
      <c r="H184" s="5694">
        <f t="shared" si="2"/>
        <v>71083.039999999994</v>
      </c>
      <c r="I184" s="2377"/>
      <c r="J184" s="5689"/>
    </row>
    <row r="185" spans="1:10" ht="15.7">
      <c r="A185" s="7076"/>
      <c r="B185" s="5691" t="s">
        <v>8527</v>
      </c>
      <c r="C185" s="7064"/>
      <c r="D185" s="7064"/>
      <c r="E185" s="5692">
        <v>2000</v>
      </c>
      <c r="F185" s="5692">
        <v>2417</v>
      </c>
      <c r="G185" s="5724">
        <v>78220.09</v>
      </c>
      <c r="H185" s="5694">
        <f t="shared" si="2"/>
        <v>78220.09</v>
      </c>
      <c r="I185" s="2377"/>
      <c r="J185" s="5689"/>
    </row>
    <row r="186" spans="1:10" ht="15.7">
      <c r="A186" s="7076"/>
      <c r="B186" s="5691" t="s">
        <v>8528</v>
      </c>
      <c r="C186" s="7064"/>
      <c r="D186" s="7064"/>
      <c r="E186" s="5692">
        <v>2200</v>
      </c>
      <c r="F186" s="5692">
        <v>2695</v>
      </c>
      <c r="G186" s="5724">
        <v>85356.14</v>
      </c>
      <c r="H186" s="5694">
        <f t="shared" si="2"/>
        <v>85356.14</v>
      </c>
      <c r="I186" s="2377"/>
      <c r="J186" s="5689"/>
    </row>
    <row r="187" spans="1:10" ht="15.7">
      <c r="A187" s="7076"/>
      <c r="B187" s="5691" t="s">
        <v>8529</v>
      </c>
      <c r="C187" s="7064"/>
      <c r="D187" s="7064"/>
      <c r="E187" s="5692">
        <v>2400</v>
      </c>
      <c r="F187" s="5692">
        <v>2974</v>
      </c>
      <c r="G187" s="5724">
        <v>92498.18</v>
      </c>
      <c r="H187" s="5694">
        <f t="shared" si="2"/>
        <v>92498.18</v>
      </c>
      <c r="I187" s="2377"/>
      <c r="J187" s="5689"/>
    </row>
    <row r="188" spans="1:10" ht="15.7">
      <c r="A188" s="7076"/>
      <c r="B188" s="5691" t="s">
        <v>8530</v>
      </c>
      <c r="C188" s="7064"/>
      <c r="D188" s="7064"/>
      <c r="E188" s="5692">
        <v>2600</v>
      </c>
      <c r="F188" s="5692">
        <v>3253</v>
      </c>
      <c r="G188" s="5724">
        <v>99642.22</v>
      </c>
      <c r="H188" s="5694">
        <f t="shared" si="2"/>
        <v>99642.22</v>
      </c>
      <c r="I188" s="2377"/>
      <c r="J188" s="5689"/>
    </row>
    <row r="189" spans="1:10" ht="15.7">
      <c r="A189" s="7076"/>
      <c r="B189" s="5691" t="s">
        <v>8531</v>
      </c>
      <c r="C189" s="7064"/>
      <c r="D189" s="7064"/>
      <c r="E189" s="5692">
        <v>2800</v>
      </c>
      <c r="F189" s="5692">
        <v>3531</v>
      </c>
      <c r="G189" s="5724">
        <v>106778.27</v>
      </c>
      <c r="H189" s="5694">
        <f t="shared" si="2"/>
        <v>106778.27</v>
      </c>
      <c r="I189" s="2377"/>
      <c r="J189" s="5689"/>
    </row>
    <row r="190" spans="1:10" ht="15.7">
      <c r="A190" s="7076"/>
      <c r="B190" s="5691" t="s">
        <v>8532</v>
      </c>
      <c r="C190" s="7064"/>
      <c r="D190" s="7064"/>
      <c r="E190" s="5692">
        <v>3000</v>
      </c>
      <c r="F190" s="5692">
        <v>3810</v>
      </c>
      <c r="G190" s="5724">
        <v>113917.32</v>
      </c>
      <c r="H190" s="5694">
        <f t="shared" si="2"/>
        <v>113917.32</v>
      </c>
      <c r="I190" s="2377"/>
      <c r="J190" s="5689"/>
    </row>
    <row r="191" spans="1:10" ht="15.7">
      <c r="A191" s="7076"/>
      <c r="B191" s="5691" t="s">
        <v>8533</v>
      </c>
      <c r="C191" s="7064"/>
      <c r="D191" s="7064">
        <v>380</v>
      </c>
      <c r="E191" s="5692">
        <v>800</v>
      </c>
      <c r="F191" s="5692">
        <v>1023</v>
      </c>
      <c r="G191" s="5724">
        <v>42322.22</v>
      </c>
      <c r="H191" s="5694">
        <f t="shared" si="2"/>
        <v>42322.22</v>
      </c>
      <c r="I191" s="2377"/>
      <c r="J191" s="5689"/>
    </row>
    <row r="192" spans="1:10" ht="15.7">
      <c r="A192" s="7076"/>
      <c r="B192" s="5691" t="s">
        <v>8534</v>
      </c>
      <c r="C192" s="7064"/>
      <c r="D192" s="7064"/>
      <c r="E192" s="5692">
        <v>1000</v>
      </c>
      <c r="F192" s="5692">
        <v>1407</v>
      </c>
      <c r="G192" s="5724">
        <v>51637.32</v>
      </c>
      <c r="H192" s="5694">
        <f t="shared" si="2"/>
        <v>51637.32</v>
      </c>
      <c r="I192" s="2377"/>
      <c r="J192" s="5689"/>
    </row>
    <row r="193" spans="1:10" ht="15.7">
      <c r="A193" s="7076"/>
      <c r="B193" s="5691" t="s">
        <v>8535</v>
      </c>
      <c r="C193" s="7064"/>
      <c r="D193" s="7064"/>
      <c r="E193" s="5692">
        <v>1200</v>
      </c>
      <c r="F193" s="5692">
        <v>1792</v>
      </c>
      <c r="G193" s="5724">
        <v>60953.41</v>
      </c>
      <c r="H193" s="5694">
        <f t="shared" si="2"/>
        <v>60953.41</v>
      </c>
      <c r="I193" s="2377"/>
      <c r="J193" s="5689"/>
    </row>
    <row r="194" spans="1:10" ht="15.7">
      <c r="A194" s="7076"/>
      <c r="B194" s="5691" t="s">
        <v>8536</v>
      </c>
      <c r="C194" s="7064"/>
      <c r="D194" s="7064"/>
      <c r="E194" s="5692">
        <v>1400</v>
      </c>
      <c r="F194" s="5692">
        <v>2177</v>
      </c>
      <c r="G194" s="5724">
        <v>70269.509999999995</v>
      </c>
      <c r="H194" s="5694">
        <f t="shared" si="2"/>
        <v>70269.509999999995</v>
      </c>
      <c r="I194" s="2377"/>
      <c r="J194" s="5689"/>
    </row>
    <row r="195" spans="1:10" ht="15.7">
      <c r="A195" s="7076"/>
      <c r="B195" s="5691" t="s">
        <v>8537</v>
      </c>
      <c r="C195" s="7064"/>
      <c r="D195" s="7064"/>
      <c r="E195" s="5692">
        <v>1600</v>
      </c>
      <c r="F195" s="5692">
        <v>2562</v>
      </c>
      <c r="G195" s="5724">
        <v>79581.62</v>
      </c>
      <c r="H195" s="5694">
        <f t="shared" si="2"/>
        <v>79581.62</v>
      </c>
      <c r="I195" s="2377"/>
      <c r="J195" s="5689"/>
    </row>
    <row r="196" spans="1:10" ht="15.7">
      <c r="A196" s="7076"/>
      <c r="B196" s="5691" t="s">
        <v>8538</v>
      </c>
      <c r="C196" s="7064"/>
      <c r="D196" s="7064"/>
      <c r="E196" s="5692">
        <v>1800</v>
      </c>
      <c r="F196" s="5692">
        <v>2946</v>
      </c>
      <c r="G196" s="5724">
        <v>88898.71</v>
      </c>
      <c r="H196" s="5694">
        <f t="shared" si="2"/>
        <v>88898.71</v>
      </c>
      <c r="I196" s="2377"/>
      <c r="J196" s="5689"/>
    </row>
    <row r="197" spans="1:10" ht="15.7">
      <c r="A197" s="7076"/>
      <c r="B197" s="5691" t="s">
        <v>8539</v>
      </c>
      <c r="C197" s="7064"/>
      <c r="D197" s="7064"/>
      <c r="E197" s="5692">
        <v>2000</v>
      </c>
      <c r="F197" s="5692">
        <v>3331</v>
      </c>
      <c r="G197" s="5724">
        <v>98216.81</v>
      </c>
      <c r="H197" s="5694">
        <f t="shared" si="2"/>
        <v>98216.81</v>
      </c>
      <c r="I197" s="2377"/>
      <c r="J197" s="5689"/>
    </row>
    <row r="198" spans="1:10" ht="15.7">
      <c r="A198" s="7076"/>
      <c r="B198" s="5691" t="s">
        <v>8540</v>
      </c>
      <c r="C198" s="7064"/>
      <c r="D198" s="7064"/>
      <c r="E198" s="5692">
        <v>2200</v>
      </c>
      <c r="F198" s="5692">
        <v>3716</v>
      </c>
      <c r="G198" s="5724">
        <v>107533.9</v>
      </c>
      <c r="H198" s="5694">
        <f t="shared" si="2"/>
        <v>107533.9</v>
      </c>
      <c r="I198" s="2377"/>
      <c r="J198" s="5689"/>
    </row>
    <row r="199" spans="1:10" ht="15.7">
      <c r="A199" s="7076"/>
      <c r="B199" s="5691" t="s">
        <v>8541</v>
      </c>
      <c r="C199" s="7064"/>
      <c r="D199" s="7064"/>
      <c r="E199" s="5692">
        <v>2400</v>
      </c>
      <c r="F199" s="5692">
        <v>4101</v>
      </c>
      <c r="G199" s="5724">
        <v>116851</v>
      </c>
      <c r="H199" s="5694">
        <f t="shared" si="2"/>
        <v>116851</v>
      </c>
      <c r="I199" s="2377"/>
      <c r="J199" s="5689"/>
    </row>
    <row r="200" spans="1:10" ht="15.7">
      <c r="A200" s="7076"/>
      <c r="B200" s="5691" t="s">
        <v>8542</v>
      </c>
      <c r="C200" s="7064"/>
      <c r="D200" s="7064"/>
      <c r="E200" s="5692">
        <v>2600</v>
      </c>
      <c r="F200" s="5692">
        <v>4486</v>
      </c>
      <c r="G200" s="5724">
        <v>126157.11</v>
      </c>
      <c r="H200" s="5694">
        <f t="shared" si="2"/>
        <v>126157.11</v>
      </c>
      <c r="I200" s="2377"/>
      <c r="J200" s="5689"/>
    </row>
    <row r="201" spans="1:10" ht="15.7">
      <c r="A201" s="7076"/>
      <c r="B201" s="5691" t="s">
        <v>8543</v>
      </c>
      <c r="C201" s="7064"/>
      <c r="D201" s="7064"/>
      <c r="E201" s="5692">
        <v>2800</v>
      </c>
      <c r="F201" s="5692">
        <v>4870</v>
      </c>
      <c r="G201" s="5724">
        <v>135475.21</v>
      </c>
      <c r="H201" s="5694">
        <f t="shared" si="2"/>
        <v>135475.21</v>
      </c>
      <c r="I201" s="2377"/>
      <c r="J201" s="5689"/>
    </row>
    <row r="202" spans="1:10" ht="16" thickBot="1">
      <c r="A202" s="7077"/>
      <c r="B202" s="5695" t="s">
        <v>8544</v>
      </c>
      <c r="C202" s="7065"/>
      <c r="D202" s="7065"/>
      <c r="E202" s="5696">
        <v>3000</v>
      </c>
      <c r="F202" s="5696">
        <v>5255</v>
      </c>
      <c r="G202" s="5724">
        <v>144794.29999999999</v>
      </c>
      <c r="H202" s="5697">
        <f t="shared" si="2"/>
        <v>144794.29999999999</v>
      </c>
      <c r="I202" s="2377"/>
      <c r="J202" s="5689"/>
    </row>
    <row r="203" spans="1:10" ht="18.350000000000001" thickBot="1">
      <c r="A203" s="7069" t="s">
        <v>8545</v>
      </c>
      <c r="B203" s="7070"/>
      <c r="C203" s="7070"/>
      <c r="D203" s="7070"/>
      <c r="E203" s="7070"/>
      <c r="F203" s="7070"/>
      <c r="G203" s="7070"/>
      <c r="H203" s="7071"/>
      <c r="I203" s="2377"/>
      <c r="J203" s="5689"/>
    </row>
    <row r="204" spans="1:10" s="1404" customFormat="1" ht="15.7">
      <c r="A204" s="7066"/>
      <c r="B204" s="4021" t="s">
        <v>8556</v>
      </c>
      <c r="C204" s="7072">
        <v>75</v>
      </c>
      <c r="D204" s="7063">
        <v>190</v>
      </c>
      <c r="E204" s="4022">
        <v>800</v>
      </c>
      <c r="F204" s="4022">
        <v>740</v>
      </c>
      <c r="G204" s="5724">
        <v>48396.2</v>
      </c>
      <c r="H204" s="4024">
        <f t="shared" si="2"/>
        <v>48396.2</v>
      </c>
      <c r="I204" s="2377"/>
      <c r="J204" s="5689"/>
    </row>
    <row r="205" spans="1:10" s="1404" customFormat="1" ht="15.7">
      <c r="A205" s="7067"/>
      <c r="B205" s="5691" t="s">
        <v>8557</v>
      </c>
      <c r="C205" s="7073"/>
      <c r="D205" s="7064"/>
      <c r="E205" s="5692">
        <v>1000</v>
      </c>
      <c r="F205" s="5692">
        <v>1064</v>
      </c>
      <c r="G205" s="5724">
        <v>54961.279999999999</v>
      </c>
      <c r="H205" s="5694">
        <f t="shared" si="2"/>
        <v>54961.279999999999</v>
      </c>
      <c r="I205" s="2377"/>
      <c r="J205" s="5689"/>
    </row>
    <row r="206" spans="1:10" s="1404" customFormat="1" ht="15.7">
      <c r="A206" s="7067"/>
      <c r="B206" s="5691" t="s">
        <v>8558</v>
      </c>
      <c r="C206" s="7073"/>
      <c r="D206" s="7064"/>
      <c r="E206" s="5692">
        <v>1250</v>
      </c>
      <c r="F206" s="5692">
        <v>1477</v>
      </c>
      <c r="G206" s="5724">
        <v>63169.39</v>
      </c>
      <c r="H206" s="5694">
        <f t="shared" ref="H206:H269" si="3">(G206-G206*$B$4)</f>
        <v>63169.39</v>
      </c>
      <c r="I206" s="2377"/>
      <c r="J206" s="5689"/>
    </row>
    <row r="207" spans="1:10" s="1404" customFormat="1" ht="15.7">
      <c r="A207" s="7067"/>
      <c r="B207" s="5691" t="s">
        <v>8559</v>
      </c>
      <c r="C207" s="7073"/>
      <c r="D207" s="7064"/>
      <c r="E207" s="5692">
        <v>1500</v>
      </c>
      <c r="F207" s="5692">
        <v>1895</v>
      </c>
      <c r="G207" s="5724">
        <v>71374.509999999995</v>
      </c>
      <c r="H207" s="5694">
        <f t="shared" si="3"/>
        <v>71374.509999999995</v>
      </c>
      <c r="I207" s="2377"/>
      <c r="J207" s="5689"/>
    </row>
    <row r="208" spans="1:10" s="1404" customFormat="1" ht="15.7">
      <c r="A208" s="7067"/>
      <c r="B208" s="5691" t="s">
        <v>8560</v>
      </c>
      <c r="C208" s="7073"/>
      <c r="D208" s="7064"/>
      <c r="E208" s="5692">
        <v>1750</v>
      </c>
      <c r="F208" s="5692">
        <v>2313</v>
      </c>
      <c r="G208" s="5724">
        <v>79581.62</v>
      </c>
      <c r="H208" s="5694">
        <f t="shared" si="3"/>
        <v>79581.62</v>
      </c>
      <c r="I208" s="2377"/>
      <c r="J208" s="5689"/>
    </row>
    <row r="209" spans="1:10" s="1404" customFormat="1" ht="15.7">
      <c r="A209" s="7067"/>
      <c r="B209" s="5691" t="s">
        <v>8561</v>
      </c>
      <c r="C209" s="7073"/>
      <c r="D209" s="7064"/>
      <c r="E209" s="5692">
        <v>2000</v>
      </c>
      <c r="F209" s="5692">
        <v>2729</v>
      </c>
      <c r="G209" s="5724">
        <v>87791.72</v>
      </c>
      <c r="H209" s="5694">
        <f t="shared" si="3"/>
        <v>87791.72</v>
      </c>
      <c r="I209" s="2377"/>
      <c r="J209" s="5689"/>
    </row>
    <row r="210" spans="1:10" s="1404" customFormat="1" ht="15.7">
      <c r="A210" s="7067"/>
      <c r="B210" s="5691" t="s">
        <v>8562</v>
      </c>
      <c r="C210" s="7073"/>
      <c r="D210" s="7064"/>
      <c r="E210" s="5692">
        <v>2250</v>
      </c>
      <c r="F210" s="5692">
        <v>3137</v>
      </c>
      <c r="G210" s="5724">
        <v>95992.84</v>
      </c>
      <c r="H210" s="5694">
        <f t="shared" si="3"/>
        <v>95992.84</v>
      </c>
      <c r="I210" s="2377"/>
      <c r="J210" s="5689"/>
    </row>
    <row r="211" spans="1:10" s="1404" customFormat="1" ht="15.7">
      <c r="A211" s="7067"/>
      <c r="B211" s="5691" t="s">
        <v>8563</v>
      </c>
      <c r="C211" s="7073"/>
      <c r="D211" s="7064"/>
      <c r="E211" s="5692">
        <v>2500</v>
      </c>
      <c r="F211" s="5692">
        <v>3536</v>
      </c>
      <c r="G211" s="5724">
        <v>104204.94</v>
      </c>
      <c r="H211" s="5694">
        <f t="shared" si="3"/>
        <v>104204.94</v>
      </c>
      <c r="I211" s="2377"/>
      <c r="J211" s="5689"/>
    </row>
    <row r="212" spans="1:10" s="1404" customFormat="1" ht="15.7">
      <c r="A212" s="7067"/>
      <c r="B212" s="5691" t="s">
        <v>8564</v>
      </c>
      <c r="C212" s="7073"/>
      <c r="D212" s="7064"/>
      <c r="E212" s="5692">
        <v>2750</v>
      </c>
      <c r="F212" s="5692">
        <v>3919</v>
      </c>
      <c r="G212" s="5724">
        <v>112406.06</v>
      </c>
      <c r="H212" s="5694">
        <f t="shared" si="3"/>
        <v>112406.06</v>
      </c>
      <c r="I212" s="2377"/>
      <c r="J212" s="5689"/>
    </row>
    <row r="213" spans="1:10" s="1404" customFormat="1" ht="15.7">
      <c r="A213" s="7067"/>
      <c r="B213" s="5691" t="s">
        <v>8565</v>
      </c>
      <c r="C213" s="7073"/>
      <c r="D213" s="7064"/>
      <c r="E213" s="5692">
        <v>3000</v>
      </c>
      <c r="F213" s="5692">
        <v>4284</v>
      </c>
      <c r="G213" s="5724">
        <v>142750.01</v>
      </c>
      <c r="H213" s="5694">
        <f t="shared" si="3"/>
        <v>142750.01</v>
      </c>
      <c r="I213" s="2377"/>
      <c r="J213" s="5689"/>
    </row>
    <row r="214" spans="1:10" ht="15.7">
      <c r="A214" s="7067"/>
      <c r="B214" s="5691" t="s">
        <v>8546</v>
      </c>
      <c r="C214" s="7073"/>
      <c r="D214" s="7064">
        <v>240</v>
      </c>
      <c r="E214" s="5692">
        <v>800</v>
      </c>
      <c r="F214" s="5692">
        <v>1038</v>
      </c>
      <c r="G214" s="5724">
        <v>53617.72</v>
      </c>
      <c r="H214" s="5694">
        <f t="shared" si="3"/>
        <v>53617.72</v>
      </c>
      <c r="I214" s="2377"/>
      <c r="J214" s="5689"/>
    </row>
    <row r="215" spans="1:10" ht="15.7">
      <c r="A215" s="7067"/>
      <c r="B215" s="5691" t="s">
        <v>8547</v>
      </c>
      <c r="C215" s="7073"/>
      <c r="D215" s="7064"/>
      <c r="E215" s="5692">
        <v>1000</v>
      </c>
      <c r="F215" s="5692">
        <v>1491</v>
      </c>
      <c r="G215" s="5724">
        <v>60403.41</v>
      </c>
      <c r="H215" s="5694">
        <f t="shared" si="3"/>
        <v>60403.41</v>
      </c>
      <c r="I215" s="2377"/>
      <c r="J215" s="5689"/>
    </row>
    <row r="216" spans="1:10" ht="15.7">
      <c r="A216" s="7067"/>
      <c r="B216" s="5691" t="s">
        <v>8548</v>
      </c>
      <c r="C216" s="7073"/>
      <c r="D216" s="7064"/>
      <c r="E216" s="5692">
        <v>1250</v>
      </c>
      <c r="F216" s="5692">
        <v>2068</v>
      </c>
      <c r="G216" s="5724">
        <v>68901.990000000005</v>
      </c>
      <c r="H216" s="5694">
        <f t="shared" si="3"/>
        <v>68901.990000000005</v>
      </c>
      <c r="I216" s="2377"/>
      <c r="J216" s="5689"/>
    </row>
    <row r="217" spans="1:10" ht="15.7">
      <c r="A217" s="7067"/>
      <c r="B217" s="5691" t="s">
        <v>8549</v>
      </c>
      <c r="C217" s="7073"/>
      <c r="D217" s="7064"/>
      <c r="E217" s="5692">
        <v>1500</v>
      </c>
      <c r="F217" s="5692">
        <v>2650</v>
      </c>
      <c r="G217" s="5724">
        <v>77389.59</v>
      </c>
      <c r="H217" s="5694">
        <f t="shared" si="3"/>
        <v>77389.59</v>
      </c>
      <c r="I217" s="2377"/>
      <c r="J217" s="5689"/>
    </row>
    <row r="218" spans="1:10" ht="15.7">
      <c r="A218" s="7067"/>
      <c r="B218" s="5691" t="s">
        <v>8550</v>
      </c>
      <c r="C218" s="7073"/>
      <c r="D218" s="7064"/>
      <c r="E218" s="5692">
        <v>1750</v>
      </c>
      <c r="F218" s="5692">
        <v>3234</v>
      </c>
      <c r="G218" s="5724">
        <v>85878.19</v>
      </c>
      <c r="H218" s="5694">
        <f t="shared" si="3"/>
        <v>85878.19</v>
      </c>
      <c r="I218" s="2377"/>
      <c r="J218" s="5689"/>
    </row>
    <row r="219" spans="1:10" ht="15.7">
      <c r="A219" s="7067"/>
      <c r="B219" s="5691" t="s">
        <v>8551</v>
      </c>
      <c r="C219" s="7073"/>
      <c r="D219" s="7064"/>
      <c r="E219" s="5692">
        <v>2000</v>
      </c>
      <c r="F219" s="5692">
        <v>3813</v>
      </c>
      <c r="G219" s="5724">
        <v>94365.79</v>
      </c>
      <c r="H219" s="5694">
        <f t="shared" si="3"/>
        <v>94365.79</v>
      </c>
      <c r="I219" s="2377"/>
      <c r="J219" s="5689"/>
    </row>
    <row r="220" spans="1:10" ht="15.7">
      <c r="A220" s="7067"/>
      <c r="B220" s="5691" t="s">
        <v>8552</v>
      </c>
      <c r="C220" s="7073"/>
      <c r="D220" s="7064"/>
      <c r="E220" s="5692">
        <v>2250</v>
      </c>
      <c r="F220" s="5692">
        <v>4385</v>
      </c>
      <c r="G220" s="5724">
        <v>102854.39</v>
      </c>
      <c r="H220" s="5694">
        <f t="shared" si="3"/>
        <v>102854.39</v>
      </c>
      <c r="I220" s="2377"/>
      <c r="J220" s="5689"/>
    </row>
    <row r="221" spans="1:10" ht="15.7">
      <c r="A221" s="7067"/>
      <c r="B221" s="5691" t="s">
        <v>8553</v>
      </c>
      <c r="C221" s="7073"/>
      <c r="D221" s="7064"/>
      <c r="E221" s="5692">
        <v>2500</v>
      </c>
      <c r="F221" s="5692">
        <v>4942</v>
      </c>
      <c r="G221" s="5724">
        <v>111341.99</v>
      </c>
      <c r="H221" s="5694">
        <f t="shared" si="3"/>
        <v>111341.99</v>
      </c>
      <c r="I221" s="2377"/>
      <c r="J221" s="5689"/>
    </row>
    <row r="222" spans="1:10" ht="15.7">
      <c r="A222" s="7067"/>
      <c r="B222" s="5691" t="s">
        <v>8554</v>
      </c>
      <c r="C222" s="7073"/>
      <c r="D222" s="7064"/>
      <c r="E222" s="5692">
        <v>2750</v>
      </c>
      <c r="F222" s="5692">
        <v>5482</v>
      </c>
      <c r="G222" s="5724">
        <v>119829.59</v>
      </c>
      <c r="H222" s="5694">
        <f t="shared" si="3"/>
        <v>119829.59</v>
      </c>
      <c r="I222" s="2377"/>
      <c r="J222" s="5689"/>
    </row>
    <row r="223" spans="1:10" ht="16" thickBot="1">
      <c r="A223" s="7068"/>
      <c r="B223" s="5695" t="s">
        <v>8555</v>
      </c>
      <c r="C223" s="7074"/>
      <c r="D223" s="7065"/>
      <c r="E223" s="5696">
        <v>3000</v>
      </c>
      <c r="F223" s="5696">
        <v>5999</v>
      </c>
      <c r="G223" s="5724">
        <v>154772.20000000001</v>
      </c>
      <c r="H223" s="5697">
        <f t="shared" si="3"/>
        <v>154772.20000000001</v>
      </c>
      <c r="I223" s="2377"/>
      <c r="J223" s="5689"/>
    </row>
    <row r="224" spans="1:10" ht="15.7">
      <c r="A224" s="7066"/>
      <c r="B224" s="4021" t="s">
        <v>8567</v>
      </c>
      <c r="C224" s="7063">
        <v>75</v>
      </c>
      <c r="D224" s="7063">
        <v>300</v>
      </c>
      <c r="E224" s="4022">
        <v>800</v>
      </c>
      <c r="F224" s="4022">
        <v>1287</v>
      </c>
      <c r="G224" s="5724">
        <v>64530.92</v>
      </c>
      <c r="H224" s="4024">
        <f t="shared" si="3"/>
        <v>64530.92</v>
      </c>
      <c r="I224" s="2377"/>
      <c r="J224" s="5689"/>
    </row>
    <row r="225" spans="1:10" ht="15.7">
      <c r="A225" s="7067"/>
      <c r="B225" s="5691" t="s">
        <v>8568</v>
      </c>
      <c r="C225" s="7064"/>
      <c r="D225" s="7064"/>
      <c r="E225" s="5692">
        <v>1000</v>
      </c>
      <c r="F225" s="5692">
        <v>1856</v>
      </c>
      <c r="G225" s="5724">
        <v>71923.509999999995</v>
      </c>
      <c r="H225" s="5694">
        <f t="shared" si="3"/>
        <v>71923.509999999995</v>
      </c>
      <c r="I225" s="2377"/>
      <c r="J225" s="5689"/>
    </row>
    <row r="226" spans="1:10" ht="15.7">
      <c r="A226" s="7067"/>
      <c r="B226" s="5691" t="s">
        <v>8569</v>
      </c>
      <c r="C226" s="7064"/>
      <c r="D226" s="7064"/>
      <c r="E226" s="5692">
        <v>1250</v>
      </c>
      <c r="F226" s="5692">
        <v>2575</v>
      </c>
      <c r="G226" s="5724">
        <v>81169.73</v>
      </c>
      <c r="H226" s="5694">
        <f t="shared" si="3"/>
        <v>81169.73</v>
      </c>
      <c r="I226" s="2377"/>
      <c r="J226" s="5689"/>
    </row>
    <row r="227" spans="1:10" ht="15.7">
      <c r="A227" s="7067"/>
      <c r="B227" s="5691" t="s">
        <v>8570</v>
      </c>
      <c r="C227" s="7064"/>
      <c r="D227" s="7064"/>
      <c r="E227" s="5692">
        <v>1500</v>
      </c>
      <c r="F227" s="5692">
        <v>3298</v>
      </c>
      <c r="G227" s="5724">
        <v>90413.96</v>
      </c>
      <c r="H227" s="5694">
        <f t="shared" si="3"/>
        <v>90413.96</v>
      </c>
      <c r="I227" s="2377"/>
      <c r="J227" s="5689"/>
    </row>
    <row r="228" spans="1:10" ht="15.7">
      <c r="A228" s="7067"/>
      <c r="B228" s="5691" t="s">
        <v>8571</v>
      </c>
      <c r="C228" s="7064"/>
      <c r="D228" s="7064"/>
      <c r="E228" s="5692">
        <v>1750</v>
      </c>
      <c r="F228" s="5692">
        <v>4019</v>
      </c>
      <c r="G228" s="5724">
        <v>99662.18</v>
      </c>
      <c r="H228" s="5694">
        <f t="shared" si="3"/>
        <v>99662.18</v>
      </c>
      <c r="I228" s="2377"/>
      <c r="J228" s="5689"/>
    </row>
    <row r="229" spans="1:10" ht="15.7">
      <c r="A229" s="7067"/>
      <c r="B229" s="5691" t="s">
        <v>8572</v>
      </c>
      <c r="C229" s="7064"/>
      <c r="D229" s="7064"/>
      <c r="E229" s="5692">
        <v>2000</v>
      </c>
      <c r="F229" s="5692">
        <v>4732</v>
      </c>
      <c r="G229" s="5724">
        <v>108905.41</v>
      </c>
      <c r="H229" s="5694">
        <f t="shared" si="3"/>
        <v>108905.41</v>
      </c>
      <c r="I229" s="2377"/>
      <c r="J229" s="5689"/>
    </row>
    <row r="230" spans="1:10" ht="15.7">
      <c r="A230" s="7067"/>
      <c r="B230" s="5691" t="s">
        <v>8573</v>
      </c>
      <c r="C230" s="7064"/>
      <c r="D230" s="7064"/>
      <c r="E230" s="5692">
        <v>2250</v>
      </c>
      <c r="F230" s="5692">
        <v>5431</v>
      </c>
      <c r="G230" s="5724">
        <v>118147.65</v>
      </c>
      <c r="H230" s="5694">
        <f t="shared" si="3"/>
        <v>118147.65</v>
      </c>
      <c r="I230" s="2377"/>
      <c r="J230" s="5689"/>
    </row>
    <row r="231" spans="1:10" ht="15.7">
      <c r="A231" s="7067"/>
      <c r="B231" s="5691" t="s">
        <v>8574</v>
      </c>
      <c r="C231" s="7064"/>
      <c r="D231" s="7064"/>
      <c r="E231" s="5692">
        <v>2500</v>
      </c>
      <c r="F231" s="5692">
        <v>6111</v>
      </c>
      <c r="G231" s="5724">
        <v>127388.88</v>
      </c>
      <c r="H231" s="5694">
        <f t="shared" si="3"/>
        <v>127388.88</v>
      </c>
      <c r="I231" s="2377"/>
      <c r="J231" s="5689"/>
    </row>
    <row r="232" spans="1:10" ht="15.7">
      <c r="A232" s="7067"/>
      <c r="B232" s="5691" t="s">
        <v>8575</v>
      </c>
      <c r="C232" s="7064"/>
      <c r="D232" s="7064"/>
      <c r="E232" s="5692">
        <v>2750</v>
      </c>
      <c r="F232" s="5692">
        <v>6765</v>
      </c>
      <c r="G232" s="5724">
        <v>136634.10999999999</v>
      </c>
      <c r="H232" s="5694">
        <f t="shared" si="3"/>
        <v>136634.10999999999</v>
      </c>
      <c r="I232" s="2377"/>
      <c r="J232" s="5689"/>
    </row>
    <row r="233" spans="1:10" ht="15.7">
      <c r="A233" s="7067"/>
      <c r="B233" s="5691" t="s">
        <v>8576</v>
      </c>
      <c r="C233" s="7064"/>
      <c r="D233" s="7064"/>
      <c r="E233" s="5692">
        <v>3000</v>
      </c>
      <c r="F233" s="5692">
        <v>7388</v>
      </c>
      <c r="G233" s="5724">
        <v>180827.93</v>
      </c>
      <c r="H233" s="5694">
        <f t="shared" si="3"/>
        <v>180827.93</v>
      </c>
      <c r="I233" s="2377"/>
      <c r="J233" s="5689"/>
    </row>
    <row r="234" spans="1:10" ht="15.7">
      <c r="A234" s="7067"/>
      <c r="B234" s="5691" t="s">
        <v>8577</v>
      </c>
      <c r="C234" s="7064"/>
      <c r="D234" s="7064">
        <v>380</v>
      </c>
      <c r="E234" s="5692">
        <v>800</v>
      </c>
      <c r="F234" s="5692">
        <v>1835</v>
      </c>
      <c r="G234" s="5724">
        <v>76709.83</v>
      </c>
      <c r="H234" s="5694">
        <f t="shared" si="3"/>
        <v>76709.83</v>
      </c>
      <c r="I234" s="2377"/>
      <c r="J234" s="5689"/>
    </row>
    <row r="235" spans="1:10" ht="15.7">
      <c r="A235" s="7067"/>
      <c r="B235" s="5691" t="s">
        <v>8578</v>
      </c>
      <c r="C235" s="7064"/>
      <c r="D235" s="7064"/>
      <c r="E235" s="5692">
        <v>1000</v>
      </c>
      <c r="F235" s="5692">
        <v>2629</v>
      </c>
      <c r="G235" s="5724">
        <v>85608.68</v>
      </c>
      <c r="H235" s="5694">
        <f t="shared" si="3"/>
        <v>85608.68</v>
      </c>
      <c r="I235" s="2377"/>
      <c r="J235" s="5689"/>
    </row>
    <row r="236" spans="1:10" ht="15.7">
      <c r="A236" s="7067"/>
      <c r="B236" s="5691" t="s">
        <v>8579</v>
      </c>
      <c r="C236" s="7064"/>
      <c r="D236" s="7064"/>
      <c r="E236" s="5692">
        <v>1250</v>
      </c>
      <c r="F236" s="5692">
        <v>3629</v>
      </c>
      <c r="G236" s="5724">
        <v>96731.5</v>
      </c>
      <c r="H236" s="5694">
        <f t="shared" si="3"/>
        <v>96731.5</v>
      </c>
      <c r="I236" s="2377"/>
      <c r="J236" s="5689"/>
    </row>
    <row r="237" spans="1:10" ht="15.7">
      <c r="A237" s="7067"/>
      <c r="B237" s="5691" t="s">
        <v>8580</v>
      </c>
      <c r="C237" s="7064"/>
      <c r="D237" s="7064"/>
      <c r="E237" s="5692">
        <v>1500</v>
      </c>
      <c r="F237" s="5692">
        <v>4627</v>
      </c>
      <c r="G237" s="5724">
        <v>107855.32</v>
      </c>
      <c r="H237" s="5694">
        <f t="shared" si="3"/>
        <v>107855.32</v>
      </c>
      <c r="I237" s="2377"/>
      <c r="J237" s="5689"/>
    </row>
    <row r="238" spans="1:10" ht="15.7">
      <c r="A238" s="7067"/>
      <c r="B238" s="5691" t="s">
        <v>8581</v>
      </c>
      <c r="C238" s="7064"/>
      <c r="D238" s="7064"/>
      <c r="E238" s="5692">
        <v>1750</v>
      </c>
      <c r="F238" s="5692">
        <v>5617</v>
      </c>
      <c r="G238" s="5724">
        <v>118978.14</v>
      </c>
      <c r="H238" s="5694">
        <f t="shared" si="3"/>
        <v>118978.14</v>
      </c>
      <c r="I238" s="2377"/>
      <c r="J238" s="5689"/>
    </row>
    <row r="239" spans="1:10" ht="15.7">
      <c r="A239" s="7067"/>
      <c r="B239" s="5691" t="s">
        <v>8582</v>
      </c>
      <c r="C239" s="7064"/>
      <c r="D239" s="7064"/>
      <c r="E239" s="5692">
        <v>2000</v>
      </c>
      <c r="F239" s="5692">
        <v>6588</v>
      </c>
      <c r="G239" s="5724">
        <v>130101.96</v>
      </c>
      <c r="H239" s="5694">
        <f t="shared" si="3"/>
        <v>130101.96</v>
      </c>
      <c r="I239" s="2377"/>
      <c r="J239" s="5689"/>
    </row>
    <row r="240" spans="1:10" ht="15.7">
      <c r="A240" s="7067"/>
      <c r="B240" s="5691" t="s">
        <v>8583</v>
      </c>
      <c r="C240" s="7064"/>
      <c r="D240" s="7064"/>
      <c r="E240" s="5692">
        <v>2250</v>
      </c>
      <c r="F240" s="5692">
        <v>7533</v>
      </c>
      <c r="G240" s="5724">
        <v>141225.78</v>
      </c>
      <c r="H240" s="5694">
        <f t="shared" si="3"/>
        <v>141225.78</v>
      </c>
      <c r="I240" s="2377"/>
      <c r="J240" s="5689"/>
    </row>
    <row r="241" spans="1:10" ht="15.7">
      <c r="A241" s="7067"/>
      <c r="B241" s="5691" t="s">
        <v>8584</v>
      </c>
      <c r="C241" s="7064"/>
      <c r="D241" s="7064"/>
      <c r="E241" s="5692">
        <v>2500</v>
      </c>
      <c r="F241" s="5692">
        <v>8444</v>
      </c>
      <c r="G241" s="5724">
        <v>152349.59</v>
      </c>
      <c r="H241" s="5694">
        <f t="shared" si="3"/>
        <v>152349.59</v>
      </c>
      <c r="I241" s="2377"/>
      <c r="J241" s="5689"/>
    </row>
    <row r="242" spans="1:10" ht="15.7">
      <c r="A242" s="7067"/>
      <c r="B242" s="5691" t="s">
        <v>8585</v>
      </c>
      <c r="C242" s="7064"/>
      <c r="D242" s="7064"/>
      <c r="E242" s="5692">
        <v>2750</v>
      </c>
      <c r="F242" s="5692">
        <v>9311</v>
      </c>
      <c r="G242" s="5724">
        <v>163472.41</v>
      </c>
      <c r="H242" s="5694">
        <f t="shared" si="3"/>
        <v>163472.41</v>
      </c>
      <c r="I242" s="2377"/>
      <c r="J242" s="5689"/>
    </row>
    <row r="243" spans="1:10" ht="16" thickBot="1">
      <c r="A243" s="7068"/>
      <c r="B243" s="5695" t="s">
        <v>8586</v>
      </c>
      <c r="C243" s="7065"/>
      <c r="D243" s="7065"/>
      <c r="E243" s="5696">
        <v>3000</v>
      </c>
      <c r="F243" s="5696">
        <v>10127</v>
      </c>
      <c r="G243" s="5724">
        <v>174595.23</v>
      </c>
      <c r="H243" s="5697">
        <f t="shared" si="3"/>
        <v>174595.23</v>
      </c>
      <c r="I243" s="2377"/>
      <c r="J243" s="5689"/>
    </row>
    <row r="244" spans="1:10" ht="15.7">
      <c r="A244" s="7066"/>
      <c r="B244" s="4021" t="s">
        <v>8587</v>
      </c>
      <c r="C244" s="7063">
        <v>110</v>
      </c>
      <c r="D244" s="7063">
        <v>190</v>
      </c>
      <c r="E244" s="4022">
        <v>800</v>
      </c>
      <c r="F244" s="4022">
        <v>797</v>
      </c>
      <c r="G244" s="5724">
        <v>49506.18</v>
      </c>
      <c r="H244" s="4024">
        <f t="shared" si="3"/>
        <v>49506.18</v>
      </c>
      <c r="I244" s="2377"/>
      <c r="J244" s="5689"/>
    </row>
    <row r="245" spans="1:10" ht="15.7">
      <c r="A245" s="7067"/>
      <c r="B245" s="5691" t="s">
        <v>8588</v>
      </c>
      <c r="C245" s="7064"/>
      <c r="D245" s="7064"/>
      <c r="E245" s="5692">
        <v>1000</v>
      </c>
      <c r="F245" s="5692">
        <v>1174</v>
      </c>
      <c r="G245" s="5724">
        <v>56202.03</v>
      </c>
      <c r="H245" s="5694">
        <f t="shared" si="3"/>
        <v>56202.03</v>
      </c>
      <c r="I245" s="2377"/>
      <c r="J245" s="5689"/>
    </row>
    <row r="246" spans="1:10" ht="15.7">
      <c r="A246" s="7067"/>
      <c r="B246" s="5691" t="s">
        <v>8589</v>
      </c>
      <c r="C246" s="7064"/>
      <c r="D246" s="7064"/>
      <c r="E246" s="5692">
        <v>1250</v>
      </c>
      <c r="F246" s="5692">
        <v>1642</v>
      </c>
      <c r="G246" s="5724">
        <v>64572.85</v>
      </c>
      <c r="H246" s="5694">
        <f t="shared" si="3"/>
        <v>64572.85</v>
      </c>
      <c r="I246" s="2377"/>
      <c r="J246" s="5689"/>
    </row>
    <row r="247" spans="1:10" ht="15.7">
      <c r="A247" s="7067"/>
      <c r="B247" s="5691" t="s">
        <v>8590</v>
      </c>
      <c r="C247" s="7064"/>
      <c r="D247" s="7064"/>
      <c r="E247" s="5692">
        <v>1500</v>
      </c>
      <c r="F247" s="5692">
        <v>2107</v>
      </c>
      <c r="G247" s="5724">
        <v>72935.67</v>
      </c>
      <c r="H247" s="5694">
        <f t="shared" si="3"/>
        <v>72935.67</v>
      </c>
      <c r="I247" s="2377"/>
      <c r="J247" s="5689"/>
    </row>
    <row r="248" spans="1:10" ht="15.7">
      <c r="A248" s="7067"/>
      <c r="B248" s="5691" t="s">
        <v>8591</v>
      </c>
      <c r="C248" s="7064"/>
      <c r="D248" s="7064"/>
      <c r="E248" s="5692">
        <v>1750</v>
      </c>
      <c r="F248" s="5692">
        <v>2566</v>
      </c>
      <c r="G248" s="5724">
        <v>81304.490000000005</v>
      </c>
      <c r="H248" s="5694">
        <f t="shared" si="3"/>
        <v>81304.490000000005</v>
      </c>
      <c r="I248" s="2377"/>
      <c r="J248" s="5689"/>
    </row>
    <row r="249" spans="1:10" ht="15.7">
      <c r="A249" s="7067"/>
      <c r="B249" s="5691" t="s">
        <v>8592</v>
      </c>
      <c r="C249" s="7064"/>
      <c r="D249" s="7064"/>
      <c r="E249" s="5692">
        <v>2000</v>
      </c>
      <c r="F249" s="5692">
        <v>3017</v>
      </c>
      <c r="G249" s="5724">
        <v>89675.3</v>
      </c>
      <c r="H249" s="5694">
        <f t="shared" si="3"/>
        <v>89675.3</v>
      </c>
      <c r="I249" s="2377"/>
      <c r="J249" s="5689"/>
    </row>
    <row r="250" spans="1:10" ht="15.7">
      <c r="A250" s="7067"/>
      <c r="B250" s="5691" t="s">
        <v>8593</v>
      </c>
      <c r="C250" s="7064"/>
      <c r="D250" s="7064"/>
      <c r="E250" s="5692">
        <v>2250</v>
      </c>
      <c r="F250" s="5692">
        <v>3457</v>
      </c>
      <c r="G250" s="5724">
        <v>98039.13</v>
      </c>
      <c r="H250" s="5694">
        <f t="shared" si="3"/>
        <v>98039.13</v>
      </c>
      <c r="I250" s="2377"/>
      <c r="J250" s="5689"/>
    </row>
    <row r="251" spans="1:10" ht="15.7">
      <c r="A251" s="7067"/>
      <c r="B251" s="5691" t="s">
        <v>8594</v>
      </c>
      <c r="C251" s="7064"/>
      <c r="D251" s="7064"/>
      <c r="E251" s="5692">
        <v>2500</v>
      </c>
      <c r="F251" s="5692">
        <v>3887</v>
      </c>
      <c r="G251" s="5724">
        <v>106405.95</v>
      </c>
      <c r="H251" s="5694">
        <f t="shared" si="3"/>
        <v>106405.95</v>
      </c>
      <c r="I251" s="2377"/>
      <c r="J251" s="5689"/>
    </row>
    <row r="252" spans="1:10" ht="15.7">
      <c r="A252" s="7067"/>
      <c r="B252" s="5691" t="s">
        <v>8595</v>
      </c>
      <c r="C252" s="7064"/>
      <c r="D252" s="7064"/>
      <c r="E252" s="5692">
        <v>2750</v>
      </c>
      <c r="F252" s="5692">
        <v>4302</v>
      </c>
      <c r="G252" s="5724">
        <v>114776.76</v>
      </c>
      <c r="H252" s="5694">
        <f t="shared" si="3"/>
        <v>114776.76</v>
      </c>
      <c r="I252" s="2377"/>
      <c r="J252" s="5689"/>
    </row>
    <row r="253" spans="1:10" ht="15.7">
      <c r="A253" s="7067"/>
      <c r="B253" s="5691" t="s">
        <v>8596</v>
      </c>
      <c r="C253" s="7064"/>
      <c r="D253" s="7064"/>
      <c r="E253" s="5692">
        <v>3000</v>
      </c>
      <c r="F253" s="5692">
        <v>4702</v>
      </c>
      <c r="G253" s="5724">
        <v>123137.59</v>
      </c>
      <c r="H253" s="5694">
        <f t="shared" si="3"/>
        <v>123137.59</v>
      </c>
      <c r="I253" s="2377"/>
      <c r="J253" s="5689"/>
    </row>
    <row r="254" spans="1:10" ht="15.7">
      <c r="A254" s="7067"/>
      <c r="B254" s="5691" t="s">
        <v>8597</v>
      </c>
      <c r="C254" s="7064"/>
      <c r="D254" s="7064">
        <v>240</v>
      </c>
      <c r="E254" s="5692">
        <v>800</v>
      </c>
      <c r="F254" s="5692">
        <v>1111</v>
      </c>
      <c r="G254" s="5724">
        <v>55065.1</v>
      </c>
      <c r="H254" s="5694">
        <f t="shared" si="3"/>
        <v>55065.1</v>
      </c>
      <c r="I254" s="2377"/>
      <c r="J254" s="5689"/>
    </row>
    <row r="255" spans="1:10" ht="15.7">
      <c r="A255" s="7067"/>
      <c r="B255" s="5691" t="s">
        <v>8598</v>
      </c>
      <c r="C255" s="7064"/>
      <c r="D255" s="7064"/>
      <c r="E255" s="5692">
        <v>1000</v>
      </c>
      <c r="F255" s="5692">
        <v>1601</v>
      </c>
      <c r="G255" s="5724">
        <v>62052.42</v>
      </c>
      <c r="H255" s="5694">
        <f t="shared" si="3"/>
        <v>62052.42</v>
      </c>
      <c r="I255" s="2377"/>
      <c r="J255" s="5689"/>
    </row>
    <row r="256" spans="1:10" ht="15.7">
      <c r="A256" s="7067"/>
      <c r="B256" s="5691" t="s">
        <v>8599</v>
      </c>
      <c r="C256" s="7064"/>
      <c r="D256" s="7064"/>
      <c r="E256" s="5692">
        <v>1250</v>
      </c>
      <c r="F256" s="5692">
        <v>2224</v>
      </c>
      <c r="G256" s="5724">
        <v>70785.570000000007</v>
      </c>
      <c r="H256" s="5694">
        <f t="shared" si="3"/>
        <v>70785.570000000007</v>
      </c>
      <c r="I256" s="2377"/>
      <c r="J256" s="5689"/>
    </row>
    <row r="257" spans="1:10" ht="15.7">
      <c r="A257" s="7067"/>
      <c r="B257" s="5691" t="s">
        <v>8600</v>
      </c>
      <c r="C257" s="7064"/>
      <c r="D257" s="7064"/>
      <c r="E257" s="5692">
        <v>1500</v>
      </c>
      <c r="F257" s="5692">
        <v>2852</v>
      </c>
      <c r="G257" s="5724">
        <v>79517.73</v>
      </c>
      <c r="H257" s="5694">
        <f t="shared" si="3"/>
        <v>79517.73</v>
      </c>
      <c r="I257" s="2377"/>
      <c r="J257" s="5689"/>
    </row>
    <row r="258" spans="1:10" ht="15.7">
      <c r="A258" s="7067"/>
      <c r="B258" s="5691" t="s">
        <v>8601</v>
      </c>
      <c r="C258" s="7064"/>
      <c r="D258" s="7064"/>
      <c r="E258" s="5692">
        <v>1750</v>
      </c>
      <c r="F258" s="5692">
        <v>3481</v>
      </c>
      <c r="G258" s="5724">
        <v>88254.88</v>
      </c>
      <c r="H258" s="5694">
        <f t="shared" si="3"/>
        <v>88254.88</v>
      </c>
      <c r="I258" s="2377"/>
      <c r="J258" s="5689"/>
    </row>
    <row r="259" spans="1:10" ht="15.7">
      <c r="A259" s="7067"/>
      <c r="B259" s="5691" t="s">
        <v>8602</v>
      </c>
      <c r="C259" s="7064"/>
      <c r="D259" s="7064"/>
      <c r="E259" s="5692">
        <v>2000</v>
      </c>
      <c r="F259" s="5692">
        <v>4106</v>
      </c>
      <c r="G259" s="5724">
        <v>96993.03</v>
      </c>
      <c r="H259" s="5694">
        <f t="shared" si="3"/>
        <v>96993.03</v>
      </c>
      <c r="I259" s="2377"/>
      <c r="J259" s="5689"/>
    </row>
    <row r="260" spans="1:10" ht="15.7">
      <c r="A260" s="7067"/>
      <c r="B260" s="5691" t="s">
        <v>8603</v>
      </c>
      <c r="C260" s="7064"/>
      <c r="D260" s="7064"/>
      <c r="E260" s="5692">
        <v>2250</v>
      </c>
      <c r="F260" s="5692">
        <v>4720</v>
      </c>
      <c r="G260" s="5724">
        <v>105725.18</v>
      </c>
      <c r="H260" s="5694">
        <f t="shared" si="3"/>
        <v>105725.18</v>
      </c>
      <c r="I260" s="2377"/>
      <c r="J260" s="5689"/>
    </row>
    <row r="261" spans="1:10" ht="15.7">
      <c r="A261" s="7067"/>
      <c r="B261" s="5691" t="s">
        <v>8604</v>
      </c>
      <c r="C261" s="7064"/>
      <c r="D261" s="7064"/>
      <c r="E261" s="5692">
        <v>2500</v>
      </c>
      <c r="F261" s="5692">
        <v>5320</v>
      </c>
      <c r="G261" s="5724">
        <v>114459.34</v>
      </c>
      <c r="H261" s="5694">
        <f t="shared" si="3"/>
        <v>114459.34</v>
      </c>
      <c r="I261" s="2377"/>
      <c r="J261" s="5689"/>
    </row>
    <row r="262" spans="1:10" ht="15.7">
      <c r="A262" s="7067"/>
      <c r="B262" s="5691" t="s">
        <v>8605</v>
      </c>
      <c r="C262" s="7064"/>
      <c r="D262" s="7064"/>
      <c r="E262" s="5692">
        <v>2750</v>
      </c>
      <c r="F262" s="5692">
        <v>5900</v>
      </c>
      <c r="G262" s="5724">
        <v>123193.49</v>
      </c>
      <c r="H262" s="5694">
        <f t="shared" si="3"/>
        <v>123193.49</v>
      </c>
      <c r="I262" s="2377"/>
      <c r="J262" s="5689"/>
    </row>
    <row r="263" spans="1:10" ht="16" thickBot="1">
      <c r="A263" s="7068"/>
      <c r="B263" s="5695" t="s">
        <v>8606</v>
      </c>
      <c r="C263" s="7065"/>
      <c r="D263" s="7065"/>
      <c r="E263" s="5696">
        <v>3000</v>
      </c>
      <c r="F263" s="5696">
        <v>6454</v>
      </c>
      <c r="G263" s="5724">
        <v>159040.46</v>
      </c>
      <c r="H263" s="5697">
        <f t="shared" si="3"/>
        <v>159040.46</v>
      </c>
      <c r="I263" s="2377"/>
      <c r="J263" s="5689"/>
    </row>
    <row r="264" spans="1:10" ht="15.7">
      <c r="A264" s="7066"/>
      <c r="B264" s="4021" t="s">
        <v>8607</v>
      </c>
      <c r="C264" s="7063">
        <v>110</v>
      </c>
      <c r="D264" s="7063">
        <v>300</v>
      </c>
      <c r="E264" s="4022">
        <v>800</v>
      </c>
      <c r="F264" s="4022">
        <v>1374</v>
      </c>
      <c r="G264" s="5724">
        <v>65934.38</v>
      </c>
      <c r="H264" s="4024">
        <f t="shared" si="3"/>
        <v>65934.38</v>
      </c>
      <c r="I264" s="2377"/>
      <c r="J264" s="5689"/>
    </row>
    <row r="265" spans="1:10" ht="15.7">
      <c r="A265" s="7067"/>
      <c r="B265" s="5691" t="s">
        <v>8608</v>
      </c>
      <c r="C265" s="7064"/>
      <c r="D265" s="7064"/>
      <c r="E265" s="5692">
        <v>1000</v>
      </c>
      <c r="F265" s="5692">
        <v>1979</v>
      </c>
      <c r="G265" s="5724">
        <v>73499.649999999994</v>
      </c>
      <c r="H265" s="5694">
        <f t="shared" si="3"/>
        <v>73499.649999999994</v>
      </c>
      <c r="I265" s="2377"/>
      <c r="J265" s="5689"/>
    </row>
    <row r="266" spans="1:10" ht="15.7">
      <c r="A266" s="7067"/>
      <c r="B266" s="5691" t="s">
        <v>8609</v>
      </c>
      <c r="C266" s="7064"/>
      <c r="D266" s="7064"/>
      <c r="E266" s="5692">
        <v>1250</v>
      </c>
      <c r="F266" s="5692">
        <v>2742</v>
      </c>
      <c r="G266" s="5724">
        <v>82963.48</v>
      </c>
      <c r="H266" s="5694">
        <f t="shared" si="3"/>
        <v>82963.48</v>
      </c>
      <c r="I266" s="2377"/>
      <c r="J266" s="5689"/>
    </row>
    <row r="267" spans="1:10" ht="15.7">
      <c r="A267" s="7067"/>
      <c r="B267" s="5691" t="s">
        <v>8610</v>
      </c>
      <c r="C267" s="7064"/>
      <c r="D267" s="7064"/>
      <c r="E267" s="5692">
        <v>1500</v>
      </c>
      <c r="F267" s="5692">
        <v>3510</v>
      </c>
      <c r="G267" s="5724">
        <v>92429.31</v>
      </c>
      <c r="H267" s="5694">
        <f t="shared" si="3"/>
        <v>92429.31</v>
      </c>
      <c r="I267" s="2377"/>
      <c r="J267" s="5689"/>
    </row>
    <row r="268" spans="1:10" ht="15.7">
      <c r="A268" s="7067"/>
      <c r="B268" s="5691" t="s">
        <v>8611</v>
      </c>
      <c r="C268" s="7064"/>
      <c r="D268" s="7064"/>
      <c r="E268" s="5692">
        <v>1750</v>
      </c>
      <c r="F268" s="5692">
        <v>4275</v>
      </c>
      <c r="G268" s="5724">
        <v>101896.13</v>
      </c>
      <c r="H268" s="5694">
        <f t="shared" si="3"/>
        <v>101896.13</v>
      </c>
      <c r="I268" s="2377"/>
      <c r="J268" s="5689"/>
    </row>
    <row r="269" spans="1:10" ht="15.7">
      <c r="A269" s="7067"/>
      <c r="B269" s="5691" t="s">
        <v>8612</v>
      </c>
      <c r="C269" s="7064"/>
      <c r="D269" s="7064"/>
      <c r="E269" s="5692">
        <v>2000</v>
      </c>
      <c r="F269" s="5692">
        <v>5031</v>
      </c>
      <c r="G269" s="5724">
        <v>111354.97</v>
      </c>
      <c r="H269" s="5694">
        <f t="shared" si="3"/>
        <v>111354.97</v>
      </c>
      <c r="I269" s="2377"/>
      <c r="J269" s="5689"/>
    </row>
    <row r="270" spans="1:10" ht="15.7">
      <c r="A270" s="7067"/>
      <c r="B270" s="5691" t="s">
        <v>8613</v>
      </c>
      <c r="C270" s="7064"/>
      <c r="D270" s="7064"/>
      <c r="E270" s="5692">
        <v>2250</v>
      </c>
      <c r="F270" s="5692">
        <v>5771</v>
      </c>
      <c r="G270" s="5724">
        <v>120818.8</v>
      </c>
      <c r="H270" s="5694">
        <f t="shared" ref="H270:H323" si="4">(G270-G270*$B$4)</f>
        <v>120818.8</v>
      </c>
      <c r="I270" s="2377"/>
      <c r="J270" s="5689"/>
    </row>
    <row r="271" spans="1:10" ht="15.7">
      <c r="A271" s="7067"/>
      <c r="B271" s="5691" t="s">
        <v>8614</v>
      </c>
      <c r="C271" s="7064"/>
      <c r="D271" s="7064"/>
      <c r="E271" s="5692">
        <v>2500</v>
      </c>
      <c r="F271" s="5692">
        <v>6491</v>
      </c>
      <c r="G271" s="5724">
        <v>130284.63</v>
      </c>
      <c r="H271" s="5694">
        <f t="shared" si="4"/>
        <v>130284.63</v>
      </c>
      <c r="I271" s="2377"/>
      <c r="J271" s="5689"/>
    </row>
    <row r="272" spans="1:10" ht="15.7">
      <c r="A272" s="7067"/>
      <c r="B272" s="5691" t="s">
        <v>8615</v>
      </c>
      <c r="C272" s="7064"/>
      <c r="D272" s="7064"/>
      <c r="E272" s="5692">
        <v>2750</v>
      </c>
      <c r="F272" s="5692">
        <v>7182</v>
      </c>
      <c r="G272" s="5724">
        <v>139740.47</v>
      </c>
      <c r="H272" s="5694">
        <f t="shared" si="4"/>
        <v>139740.47</v>
      </c>
      <c r="I272" s="2377"/>
      <c r="J272" s="5689"/>
    </row>
    <row r="273" spans="1:10" ht="15.7">
      <c r="A273" s="7067"/>
      <c r="B273" s="5691" t="s">
        <v>8616</v>
      </c>
      <c r="C273" s="7064"/>
      <c r="D273" s="7064"/>
      <c r="E273" s="5692">
        <v>3000</v>
      </c>
      <c r="F273" s="5692">
        <v>7839</v>
      </c>
      <c r="G273" s="5724">
        <v>184855.62</v>
      </c>
      <c r="H273" s="5694">
        <f t="shared" si="4"/>
        <v>184855.62</v>
      </c>
      <c r="I273" s="2377"/>
      <c r="J273" s="5689"/>
    </row>
    <row r="274" spans="1:10" ht="15.7">
      <c r="A274" s="7067"/>
      <c r="B274" s="5691" t="s">
        <v>8617</v>
      </c>
      <c r="C274" s="7064"/>
      <c r="D274" s="7064">
        <v>380</v>
      </c>
      <c r="E274" s="5692">
        <v>800</v>
      </c>
      <c r="F274" s="5692">
        <v>1918</v>
      </c>
      <c r="G274" s="5724">
        <v>78146.22</v>
      </c>
      <c r="H274" s="5694">
        <f t="shared" si="4"/>
        <v>78146.22</v>
      </c>
      <c r="I274" s="2377"/>
      <c r="J274" s="5689"/>
    </row>
    <row r="275" spans="1:10" ht="15.7">
      <c r="A275" s="7067"/>
      <c r="B275" s="5691" t="s">
        <v>8618</v>
      </c>
      <c r="C275" s="7064"/>
      <c r="D275" s="7064"/>
      <c r="E275" s="5692">
        <v>1000</v>
      </c>
      <c r="F275" s="5692">
        <v>2751</v>
      </c>
      <c r="G275" s="5724">
        <v>87215.77</v>
      </c>
      <c r="H275" s="5694">
        <f t="shared" si="4"/>
        <v>87215.77</v>
      </c>
      <c r="I275" s="2377"/>
      <c r="J275" s="5689"/>
    </row>
    <row r="276" spans="1:10" ht="15.7">
      <c r="A276" s="7067"/>
      <c r="B276" s="5691" t="s">
        <v>8619</v>
      </c>
      <c r="C276" s="7064"/>
      <c r="D276" s="7064"/>
      <c r="E276" s="5692">
        <v>1250</v>
      </c>
      <c r="F276" s="5692">
        <v>3800</v>
      </c>
      <c r="G276" s="5724">
        <v>98551.2</v>
      </c>
      <c r="H276" s="5694">
        <f t="shared" si="4"/>
        <v>98551.2</v>
      </c>
      <c r="I276" s="2377"/>
      <c r="J276" s="5689"/>
    </row>
    <row r="277" spans="1:10" ht="15.7">
      <c r="A277" s="7067"/>
      <c r="B277" s="5691" t="s">
        <v>8620</v>
      </c>
      <c r="C277" s="7064"/>
      <c r="D277" s="7064"/>
      <c r="E277" s="5692">
        <v>1500</v>
      </c>
      <c r="F277" s="5692">
        <v>4851</v>
      </c>
      <c r="G277" s="5724">
        <v>109887.63</v>
      </c>
      <c r="H277" s="5694">
        <f t="shared" si="4"/>
        <v>109887.63</v>
      </c>
      <c r="I277" s="2377"/>
      <c r="J277" s="5689"/>
    </row>
    <row r="278" spans="1:10" ht="15.7">
      <c r="A278" s="7067"/>
      <c r="B278" s="5691" t="s">
        <v>8621</v>
      </c>
      <c r="C278" s="7064"/>
      <c r="D278" s="7064"/>
      <c r="E278" s="5692">
        <v>1750</v>
      </c>
      <c r="F278" s="5692">
        <v>5894</v>
      </c>
      <c r="G278" s="5724">
        <v>121223.07</v>
      </c>
      <c r="H278" s="5694">
        <f t="shared" si="4"/>
        <v>121223.07</v>
      </c>
      <c r="I278" s="2377"/>
      <c r="J278" s="5689"/>
    </row>
    <row r="279" spans="1:10" ht="15.7">
      <c r="A279" s="7067"/>
      <c r="B279" s="5691" t="s">
        <v>8622</v>
      </c>
      <c r="C279" s="7064"/>
      <c r="D279" s="7064"/>
      <c r="E279" s="5692">
        <v>2000</v>
      </c>
      <c r="F279" s="5692">
        <v>6921</v>
      </c>
      <c r="G279" s="5724">
        <v>132558.5</v>
      </c>
      <c r="H279" s="5694">
        <f t="shared" si="4"/>
        <v>132558.5</v>
      </c>
      <c r="I279" s="2377"/>
      <c r="J279" s="5689"/>
    </row>
    <row r="280" spans="1:10" ht="15.7">
      <c r="A280" s="7067"/>
      <c r="B280" s="5691" t="s">
        <v>8623</v>
      </c>
      <c r="C280" s="7064"/>
      <c r="D280" s="7064"/>
      <c r="E280" s="5692">
        <v>2250</v>
      </c>
      <c r="F280" s="5692">
        <v>7924</v>
      </c>
      <c r="G280" s="5724">
        <v>143893.94</v>
      </c>
      <c r="H280" s="5694">
        <f t="shared" si="4"/>
        <v>143893.94</v>
      </c>
      <c r="I280" s="2377"/>
      <c r="J280" s="5689"/>
    </row>
    <row r="281" spans="1:10" ht="15.7">
      <c r="A281" s="7067"/>
      <c r="B281" s="5691" t="s">
        <v>8624</v>
      </c>
      <c r="C281" s="7064"/>
      <c r="D281" s="7064"/>
      <c r="E281" s="5692">
        <v>2500</v>
      </c>
      <c r="F281" s="5692">
        <v>8893</v>
      </c>
      <c r="G281" s="5724">
        <v>155230.37</v>
      </c>
      <c r="H281" s="5694">
        <f t="shared" si="4"/>
        <v>155230.37</v>
      </c>
      <c r="I281" s="2377"/>
      <c r="J281" s="5689"/>
    </row>
    <row r="282" spans="1:10" ht="15.7">
      <c r="A282" s="7067"/>
      <c r="B282" s="5691" t="s">
        <v>8625</v>
      </c>
      <c r="C282" s="7064"/>
      <c r="D282" s="7064"/>
      <c r="E282" s="5692">
        <v>2750</v>
      </c>
      <c r="F282" s="5692">
        <v>9820</v>
      </c>
      <c r="G282" s="5724">
        <v>166565.79999999999</v>
      </c>
      <c r="H282" s="5694">
        <f t="shared" si="4"/>
        <v>166565.79999999999</v>
      </c>
      <c r="I282" s="2377"/>
      <c r="J282" s="5689"/>
    </row>
    <row r="283" spans="1:10" ht="16" thickBot="1">
      <c r="A283" s="7068"/>
      <c r="B283" s="5695" t="s">
        <v>8626</v>
      </c>
      <c r="C283" s="7065"/>
      <c r="D283" s="7065"/>
      <c r="E283" s="5696">
        <v>3000</v>
      </c>
      <c r="F283" s="5696">
        <v>10696</v>
      </c>
      <c r="G283" s="5724">
        <v>219773.27</v>
      </c>
      <c r="H283" s="5697">
        <f t="shared" si="4"/>
        <v>219773.27</v>
      </c>
      <c r="I283" s="2377"/>
      <c r="J283" s="5689"/>
    </row>
    <row r="284" spans="1:10" ht="15.7">
      <c r="A284" s="7066"/>
      <c r="B284" s="4021" t="s">
        <v>8627</v>
      </c>
      <c r="C284" s="7063">
        <v>150</v>
      </c>
      <c r="D284" s="7063">
        <v>190</v>
      </c>
      <c r="E284" s="4022">
        <v>800</v>
      </c>
      <c r="F284" s="4022">
        <v>889</v>
      </c>
      <c r="G284" s="5724">
        <v>58340.15</v>
      </c>
      <c r="H284" s="4024">
        <f t="shared" si="4"/>
        <v>58340.15</v>
      </c>
      <c r="I284" s="2377"/>
      <c r="J284" s="5689"/>
    </row>
    <row r="285" spans="1:10" ht="15.7">
      <c r="A285" s="7067"/>
      <c r="B285" s="5691" t="s">
        <v>8628</v>
      </c>
      <c r="C285" s="7064"/>
      <c r="D285" s="7064"/>
      <c r="E285" s="5692">
        <v>1000</v>
      </c>
      <c r="F285" s="5692">
        <v>1290</v>
      </c>
      <c r="G285" s="5724">
        <v>65404.34</v>
      </c>
      <c r="H285" s="5694">
        <f t="shared" si="4"/>
        <v>65404.34</v>
      </c>
      <c r="I285" s="2377"/>
      <c r="J285" s="5689"/>
    </row>
    <row r="286" spans="1:10" ht="15.7">
      <c r="A286" s="7067"/>
      <c r="B286" s="5691" t="s">
        <v>8629</v>
      </c>
      <c r="C286" s="7064"/>
      <c r="D286" s="7064"/>
      <c r="E286" s="5692">
        <v>1250</v>
      </c>
      <c r="F286" s="5692">
        <v>1796</v>
      </c>
      <c r="G286" s="5724">
        <v>74237.31</v>
      </c>
      <c r="H286" s="5694">
        <f t="shared" si="4"/>
        <v>74237.31</v>
      </c>
      <c r="I286" s="2377"/>
      <c r="J286" s="5689"/>
    </row>
    <row r="287" spans="1:10" ht="15.7">
      <c r="A287" s="7067"/>
      <c r="B287" s="5691" t="s">
        <v>8630</v>
      </c>
      <c r="C287" s="7064"/>
      <c r="D287" s="7064"/>
      <c r="E287" s="5692">
        <v>1500</v>
      </c>
      <c r="F287" s="5692">
        <v>2304</v>
      </c>
      <c r="G287" s="5724">
        <v>83069.289999999994</v>
      </c>
      <c r="H287" s="5694">
        <f t="shared" si="4"/>
        <v>83069.289999999994</v>
      </c>
      <c r="I287" s="2377"/>
      <c r="J287" s="5689"/>
    </row>
    <row r="288" spans="1:10" ht="15.7">
      <c r="A288" s="7067"/>
      <c r="B288" s="5691" t="s">
        <v>8631</v>
      </c>
      <c r="C288" s="7064"/>
      <c r="D288" s="7064"/>
      <c r="E288" s="5692">
        <v>1750</v>
      </c>
      <c r="F288" s="5692">
        <v>2810</v>
      </c>
      <c r="G288" s="5724">
        <v>91901.26</v>
      </c>
      <c r="H288" s="5694">
        <f t="shared" si="4"/>
        <v>91901.26</v>
      </c>
      <c r="I288" s="2377"/>
      <c r="J288" s="5689"/>
    </row>
    <row r="289" spans="1:10" ht="15.7">
      <c r="A289" s="7067"/>
      <c r="B289" s="5691" t="s">
        <v>8632</v>
      </c>
      <c r="C289" s="7064"/>
      <c r="D289" s="7064"/>
      <c r="E289" s="5692">
        <v>2000</v>
      </c>
      <c r="F289" s="5692">
        <v>3310</v>
      </c>
      <c r="G289" s="5724">
        <v>100737.23</v>
      </c>
      <c r="H289" s="5694">
        <f t="shared" si="4"/>
        <v>100737.23</v>
      </c>
      <c r="I289" s="2377"/>
      <c r="J289" s="5689"/>
    </row>
    <row r="290" spans="1:10" ht="15.7">
      <c r="A290" s="7067"/>
      <c r="B290" s="5691" t="s">
        <v>8633</v>
      </c>
      <c r="C290" s="7064"/>
      <c r="D290" s="7064"/>
      <c r="E290" s="5692">
        <v>2250</v>
      </c>
      <c r="F290" s="5692">
        <v>3799</v>
      </c>
      <c r="G290" s="5724">
        <v>109567.21</v>
      </c>
      <c r="H290" s="5694">
        <f t="shared" si="4"/>
        <v>109567.21</v>
      </c>
      <c r="I290" s="2377"/>
      <c r="J290" s="5689"/>
    </row>
    <row r="291" spans="1:10" ht="15.7">
      <c r="A291" s="7067"/>
      <c r="B291" s="5691" t="s">
        <v>8634</v>
      </c>
      <c r="C291" s="7064"/>
      <c r="D291" s="7064"/>
      <c r="E291" s="5692">
        <v>2500</v>
      </c>
      <c r="F291" s="5692">
        <v>4273</v>
      </c>
      <c r="G291" s="5724">
        <v>118399.19</v>
      </c>
      <c r="H291" s="5694">
        <f t="shared" si="4"/>
        <v>118399.19</v>
      </c>
      <c r="I291" s="2377"/>
      <c r="J291" s="5689"/>
    </row>
    <row r="292" spans="1:10" ht="15.7">
      <c r="A292" s="7067"/>
      <c r="B292" s="5691" t="s">
        <v>8635</v>
      </c>
      <c r="C292" s="7064"/>
      <c r="D292" s="7064"/>
      <c r="E292" s="5692">
        <v>2750</v>
      </c>
      <c r="F292" s="5692">
        <v>4729</v>
      </c>
      <c r="G292" s="5724">
        <v>127231.17</v>
      </c>
      <c r="H292" s="5694">
        <f t="shared" si="4"/>
        <v>127231.17</v>
      </c>
      <c r="I292" s="2377"/>
      <c r="J292" s="5689"/>
    </row>
    <row r="293" spans="1:10" ht="15.7">
      <c r="A293" s="7067"/>
      <c r="B293" s="5691" t="s">
        <v>8636</v>
      </c>
      <c r="C293" s="7064"/>
      <c r="D293" s="7064"/>
      <c r="E293" s="5692">
        <v>3000</v>
      </c>
      <c r="F293" s="5692">
        <v>5162</v>
      </c>
      <c r="G293" s="5724">
        <v>166138.57999999999</v>
      </c>
      <c r="H293" s="5694">
        <f t="shared" si="4"/>
        <v>166138.57999999999</v>
      </c>
      <c r="I293" s="2377"/>
      <c r="J293" s="5689"/>
    </row>
    <row r="294" spans="1:10" ht="15.7">
      <c r="A294" s="7067"/>
      <c r="B294" s="5691" t="s">
        <v>8637</v>
      </c>
      <c r="C294" s="7064"/>
      <c r="D294" s="7064">
        <v>240</v>
      </c>
      <c r="E294" s="5692">
        <v>800</v>
      </c>
      <c r="F294" s="5692">
        <v>1336</v>
      </c>
      <c r="G294" s="5724">
        <v>60531.18</v>
      </c>
      <c r="H294" s="5694">
        <f t="shared" si="4"/>
        <v>60531.18</v>
      </c>
      <c r="I294" s="2377"/>
      <c r="J294" s="5689"/>
    </row>
    <row r="295" spans="1:10" ht="15.7">
      <c r="A295" s="7067"/>
      <c r="B295" s="5691" t="s">
        <v>8638</v>
      </c>
      <c r="C295" s="7064"/>
      <c r="D295" s="7064"/>
      <c r="E295" s="5692">
        <v>1000</v>
      </c>
      <c r="F295" s="5692">
        <v>1920</v>
      </c>
      <c r="G295" s="5724">
        <v>67981.66</v>
      </c>
      <c r="H295" s="5694">
        <f t="shared" si="4"/>
        <v>67981.66</v>
      </c>
      <c r="I295" s="2377"/>
      <c r="J295" s="5689"/>
    </row>
    <row r="296" spans="1:10" ht="15.7">
      <c r="A296" s="7067"/>
      <c r="B296" s="5691" t="s">
        <v>8639</v>
      </c>
      <c r="C296" s="7064"/>
      <c r="D296" s="7064"/>
      <c r="E296" s="5692">
        <v>1250</v>
      </c>
      <c r="F296" s="5692">
        <v>2661</v>
      </c>
      <c r="G296" s="5724">
        <v>77294.77</v>
      </c>
      <c r="H296" s="5694">
        <f t="shared" si="4"/>
        <v>77294.77</v>
      </c>
      <c r="I296" s="2377"/>
      <c r="J296" s="5689"/>
    </row>
    <row r="297" spans="1:10" ht="15.7">
      <c r="A297" s="7067"/>
      <c r="B297" s="5691" t="s">
        <v>8640</v>
      </c>
      <c r="C297" s="7064"/>
      <c r="D297" s="7064"/>
      <c r="E297" s="5692">
        <v>1500</v>
      </c>
      <c r="F297" s="5692">
        <v>3410</v>
      </c>
      <c r="G297" s="5724">
        <v>86613.86</v>
      </c>
      <c r="H297" s="5694">
        <f t="shared" si="4"/>
        <v>86613.86</v>
      </c>
      <c r="I297" s="2377"/>
      <c r="J297" s="5689"/>
    </row>
    <row r="298" spans="1:10" ht="15.7">
      <c r="A298" s="7067"/>
      <c r="B298" s="5691" t="s">
        <v>8641</v>
      </c>
      <c r="C298" s="7064"/>
      <c r="D298" s="7064"/>
      <c r="E298" s="5692">
        <v>1750</v>
      </c>
      <c r="F298" s="5692">
        <v>4159</v>
      </c>
      <c r="G298" s="5724">
        <v>95930.95</v>
      </c>
      <c r="H298" s="5694">
        <f t="shared" si="4"/>
        <v>95930.95</v>
      </c>
      <c r="I298" s="2377"/>
      <c r="J298" s="5689"/>
    </row>
    <row r="299" spans="1:10" ht="15.7">
      <c r="A299" s="7067"/>
      <c r="B299" s="5691" t="s">
        <v>8642</v>
      </c>
      <c r="C299" s="7064"/>
      <c r="D299" s="7064"/>
      <c r="E299" s="5692">
        <v>2000</v>
      </c>
      <c r="F299" s="5692">
        <v>4902</v>
      </c>
      <c r="G299" s="5724">
        <v>105247.05</v>
      </c>
      <c r="H299" s="5694">
        <f t="shared" si="4"/>
        <v>105247.05</v>
      </c>
      <c r="I299" s="2377"/>
      <c r="J299" s="5689"/>
    </row>
    <row r="300" spans="1:10" ht="15.7">
      <c r="A300" s="7067"/>
      <c r="B300" s="5691" t="s">
        <v>8643</v>
      </c>
      <c r="C300" s="7064"/>
      <c r="D300" s="7064"/>
      <c r="E300" s="5692">
        <v>2250</v>
      </c>
      <c r="F300" s="5692">
        <v>5633</v>
      </c>
      <c r="G300" s="5724">
        <v>114565.15</v>
      </c>
      <c r="H300" s="5694">
        <f t="shared" si="4"/>
        <v>114565.15</v>
      </c>
      <c r="I300" s="2377"/>
      <c r="J300" s="5689"/>
    </row>
    <row r="301" spans="1:10" ht="15.7">
      <c r="A301" s="7067"/>
      <c r="B301" s="5691" t="s">
        <v>8644</v>
      </c>
      <c r="C301" s="7064"/>
      <c r="D301" s="7064"/>
      <c r="E301" s="5692">
        <v>2500</v>
      </c>
      <c r="F301" s="5692">
        <v>6345</v>
      </c>
      <c r="G301" s="5724">
        <v>123881.24</v>
      </c>
      <c r="H301" s="5694">
        <f t="shared" si="4"/>
        <v>123881.24</v>
      </c>
      <c r="I301" s="2377"/>
      <c r="J301" s="5689"/>
    </row>
    <row r="302" spans="1:10" ht="15.7">
      <c r="A302" s="7067"/>
      <c r="B302" s="5691" t="s">
        <v>8645</v>
      </c>
      <c r="C302" s="7064"/>
      <c r="D302" s="7064"/>
      <c r="E302" s="5692">
        <v>2750</v>
      </c>
      <c r="F302" s="5692">
        <v>7033</v>
      </c>
      <c r="G302" s="5724">
        <v>133196.34</v>
      </c>
      <c r="H302" s="5694">
        <f t="shared" si="4"/>
        <v>133196.34</v>
      </c>
      <c r="I302" s="2377"/>
      <c r="J302" s="5689"/>
    </row>
    <row r="303" spans="1:10" ht="16" thickBot="1">
      <c r="A303" s="7068"/>
      <c r="B303" s="5695" t="s">
        <v>8646</v>
      </c>
      <c r="C303" s="7065"/>
      <c r="D303" s="7065"/>
      <c r="E303" s="5696">
        <v>3000</v>
      </c>
      <c r="F303" s="5696">
        <v>7690</v>
      </c>
      <c r="G303" s="5724">
        <v>173228.71</v>
      </c>
      <c r="H303" s="5697">
        <f t="shared" si="4"/>
        <v>173228.71</v>
      </c>
      <c r="I303" s="2377"/>
      <c r="J303" s="5689"/>
    </row>
    <row r="304" spans="1:10" ht="15.7">
      <c r="A304" s="7066"/>
      <c r="B304" s="4021" t="s">
        <v>8647</v>
      </c>
      <c r="C304" s="7063">
        <v>150</v>
      </c>
      <c r="D304" s="7063">
        <v>300</v>
      </c>
      <c r="E304" s="4022">
        <v>800</v>
      </c>
      <c r="F304" s="4022">
        <v>1499</v>
      </c>
      <c r="G304" s="5724">
        <v>77835.78</v>
      </c>
      <c r="H304" s="4024">
        <f t="shared" si="4"/>
        <v>77835.78</v>
      </c>
      <c r="I304" s="2377"/>
      <c r="J304" s="5689"/>
    </row>
    <row r="305" spans="1:10" ht="15.7">
      <c r="A305" s="7067"/>
      <c r="B305" s="5691" t="s">
        <v>8648</v>
      </c>
      <c r="C305" s="7064"/>
      <c r="D305" s="7064"/>
      <c r="E305" s="5692">
        <v>1000</v>
      </c>
      <c r="F305" s="5692">
        <v>2155</v>
      </c>
      <c r="G305" s="5724">
        <v>86080.82</v>
      </c>
      <c r="H305" s="5694">
        <f t="shared" si="4"/>
        <v>86080.82</v>
      </c>
      <c r="I305" s="2377"/>
      <c r="J305" s="5689"/>
    </row>
    <row r="306" spans="1:10" ht="15.7">
      <c r="A306" s="7067"/>
      <c r="B306" s="5691" t="s">
        <v>8649</v>
      </c>
      <c r="C306" s="7064"/>
      <c r="D306" s="7064"/>
      <c r="E306" s="5692">
        <v>1250</v>
      </c>
      <c r="F306" s="5692">
        <v>2985</v>
      </c>
      <c r="G306" s="5724">
        <v>96373.15</v>
      </c>
      <c r="H306" s="5694">
        <f t="shared" si="4"/>
        <v>96373.15</v>
      </c>
      <c r="I306" s="2377"/>
      <c r="J306" s="5689"/>
    </row>
    <row r="307" spans="1:10" ht="15.7">
      <c r="A307" s="7067"/>
      <c r="B307" s="5691" t="s">
        <v>8650</v>
      </c>
      <c r="C307" s="7064"/>
      <c r="D307" s="7064"/>
      <c r="E307" s="5692">
        <v>1500</v>
      </c>
      <c r="F307" s="5692">
        <v>3817</v>
      </c>
      <c r="G307" s="5724">
        <v>106672.47</v>
      </c>
      <c r="H307" s="5694">
        <f t="shared" si="4"/>
        <v>106672.47</v>
      </c>
      <c r="I307" s="2377"/>
      <c r="J307" s="5689"/>
    </row>
    <row r="308" spans="1:10" ht="15.7">
      <c r="A308" s="7067"/>
      <c r="B308" s="5691" t="s">
        <v>8651</v>
      </c>
      <c r="C308" s="7064"/>
      <c r="D308" s="7064"/>
      <c r="E308" s="5692">
        <v>1750</v>
      </c>
      <c r="F308" s="5692">
        <v>4647</v>
      </c>
      <c r="G308" s="5724">
        <v>116968.79</v>
      </c>
      <c r="H308" s="5694">
        <f t="shared" si="4"/>
        <v>116968.79</v>
      </c>
      <c r="I308" s="2377"/>
      <c r="J308" s="5689"/>
    </row>
    <row r="309" spans="1:10" ht="15.7">
      <c r="A309" s="7067"/>
      <c r="B309" s="5691" t="s">
        <v>8652</v>
      </c>
      <c r="C309" s="7064"/>
      <c r="D309" s="7064"/>
      <c r="E309" s="5692">
        <v>2000</v>
      </c>
      <c r="F309" s="5692">
        <v>5466</v>
      </c>
      <c r="G309" s="5724">
        <v>127267.1</v>
      </c>
      <c r="H309" s="5694">
        <f t="shared" si="4"/>
        <v>127267.1</v>
      </c>
      <c r="I309" s="2377"/>
      <c r="J309" s="5689"/>
    </row>
    <row r="310" spans="1:10" ht="15.7">
      <c r="A310" s="7067"/>
      <c r="B310" s="5691" t="s">
        <v>8653</v>
      </c>
      <c r="C310" s="7064"/>
      <c r="D310" s="7064"/>
      <c r="E310" s="5692">
        <v>2250</v>
      </c>
      <c r="F310" s="5692">
        <v>6268</v>
      </c>
      <c r="G310" s="5724">
        <v>137565.42000000001</v>
      </c>
      <c r="H310" s="5694">
        <f t="shared" si="4"/>
        <v>137565.42000000001</v>
      </c>
      <c r="I310" s="2377"/>
      <c r="J310" s="5689"/>
    </row>
    <row r="311" spans="1:10" ht="15.7">
      <c r="A311" s="7067"/>
      <c r="B311" s="5691" t="s">
        <v>8654</v>
      </c>
      <c r="C311" s="7064"/>
      <c r="D311" s="7064"/>
      <c r="E311" s="5692">
        <v>2500</v>
      </c>
      <c r="F311" s="5692">
        <v>7046</v>
      </c>
      <c r="G311" s="5724">
        <v>147862.73000000001</v>
      </c>
      <c r="H311" s="5694">
        <f t="shared" si="4"/>
        <v>147862.73000000001</v>
      </c>
      <c r="I311" s="2377"/>
      <c r="J311" s="5689"/>
    </row>
    <row r="312" spans="1:10" ht="15.7">
      <c r="A312" s="7067"/>
      <c r="B312" s="5691" t="s">
        <v>8655</v>
      </c>
      <c r="C312" s="7064"/>
      <c r="D312" s="7064"/>
      <c r="E312" s="5692">
        <v>2750</v>
      </c>
      <c r="F312" s="5692">
        <v>7793</v>
      </c>
      <c r="G312" s="5724">
        <v>158162.04999999999</v>
      </c>
      <c r="H312" s="5694">
        <f t="shared" si="4"/>
        <v>158162.04999999999</v>
      </c>
      <c r="I312" s="2377"/>
      <c r="J312" s="5689"/>
    </row>
    <row r="313" spans="1:10" ht="15.7">
      <c r="A313" s="7067"/>
      <c r="B313" s="5691" t="s">
        <v>8656</v>
      </c>
      <c r="C313" s="7064"/>
      <c r="D313" s="7064"/>
      <c r="E313" s="5692">
        <v>3000</v>
      </c>
      <c r="F313" s="5692">
        <v>8502</v>
      </c>
      <c r="G313" s="5724">
        <v>168458.37</v>
      </c>
      <c r="H313" s="5694">
        <f t="shared" si="4"/>
        <v>168458.37</v>
      </c>
      <c r="I313" s="2377"/>
      <c r="J313" s="5689"/>
    </row>
    <row r="314" spans="1:10" ht="15.7">
      <c r="A314" s="7067"/>
      <c r="B314" s="5691" t="s">
        <v>8657</v>
      </c>
      <c r="C314" s="7064"/>
      <c r="D314" s="7064">
        <v>380</v>
      </c>
      <c r="E314" s="5692">
        <v>800</v>
      </c>
      <c r="F314" s="5692">
        <v>2087</v>
      </c>
      <c r="G314" s="5724">
        <v>95485.759999999995</v>
      </c>
      <c r="H314" s="5694">
        <f t="shared" si="4"/>
        <v>95485.759999999995</v>
      </c>
      <c r="I314" s="2377"/>
      <c r="J314" s="5689"/>
    </row>
    <row r="315" spans="1:10" ht="15.7">
      <c r="A315" s="7067"/>
      <c r="B315" s="5691" t="s">
        <v>8658</v>
      </c>
      <c r="C315" s="7064"/>
      <c r="D315" s="7064"/>
      <c r="E315" s="5692">
        <v>1000</v>
      </c>
      <c r="F315" s="5692">
        <v>2993</v>
      </c>
      <c r="G315" s="5724">
        <v>106229.27</v>
      </c>
      <c r="H315" s="5694">
        <f t="shared" si="4"/>
        <v>106229.27</v>
      </c>
      <c r="I315" s="2377"/>
      <c r="J315" s="5689"/>
    </row>
    <row r="316" spans="1:10" ht="15.7">
      <c r="A316" s="7067"/>
      <c r="B316" s="5691" t="s">
        <v>8659</v>
      </c>
      <c r="C316" s="7064"/>
      <c r="D316" s="7064"/>
      <c r="E316" s="5692">
        <v>1250</v>
      </c>
      <c r="F316" s="5692">
        <v>4135</v>
      </c>
      <c r="G316" s="5724">
        <v>119658.9</v>
      </c>
      <c r="H316" s="5694">
        <f t="shared" si="4"/>
        <v>119658.9</v>
      </c>
      <c r="I316" s="2377"/>
      <c r="J316" s="5689"/>
    </row>
    <row r="317" spans="1:10" ht="15.7">
      <c r="A317" s="7067"/>
      <c r="B317" s="5691" t="s">
        <v>8660</v>
      </c>
      <c r="C317" s="7064"/>
      <c r="D317" s="7064"/>
      <c r="E317" s="5692">
        <v>1500</v>
      </c>
      <c r="F317" s="5692">
        <v>5281</v>
      </c>
      <c r="G317" s="5724">
        <v>133088.54</v>
      </c>
      <c r="H317" s="5694">
        <f t="shared" si="4"/>
        <v>133088.54</v>
      </c>
      <c r="I317" s="2377"/>
      <c r="J317" s="5689"/>
    </row>
    <row r="318" spans="1:10" ht="15.7">
      <c r="A318" s="7067"/>
      <c r="B318" s="5691" t="s">
        <v>8661</v>
      </c>
      <c r="C318" s="7064"/>
      <c r="D318" s="7064"/>
      <c r="E318" s="5692">
        <v>1750</v>
      </c>
      <c r="F318" s="5692">
        <v>6421</v>
      </c>
      <c r="G318" s="5724">
        <v>146518.17000000001</v>
      </c>
      <c r="H318" s="5694">
        <f t="shared" si="4"/>
        <v>146518.17000000001</v>
      </c>
      <c r="I318" s="2377"/>
      <c r="J318" s="5689"/>
    </row>
    <row r="319" spans="1:10" ht="15.7">
      <c r="A319" s="7067"/>
      <c r="B319" s="5691" t="s">
        <v>8662</v>
      </c>
      <c r="C319" s="7064"/>
      <c r="D319" s="7064"/>
      <c r="E319" s="5692">
        <v>2000</v>
      </c>
      <c r="F319" s="5692">
        <v>7545</v>
      </c>
      <c r="G319" s="5724">
        <v>159949.81</v>
      </c>
      <c r="H319" s="5694">
        <f t="shared" si="4"/>
        <v>159949.81</v>
      </c>
      <c r="I319" s="2377"/>
      <c r="J319" s="5689"/>
    </row>
    <row r="320" spans="1:10" ht="15.7">
      <c r="A320" s="7067"/>
      <c r="B320" s="5691" t="s">
        <v>8663</v>
      </c>
      <c r="C320" s="7064"/>
      <c r="D320" s="7064"/>
      <c r="E320" s="5692">
        <v>2250</v>
      </c>
      <c r="F320" s="5692">
        <v>8644</v>
      </c>
      <c r="G320" s="5724">
        <v>173382.43</v>
      </c>
      <c r="H320" s="5694">
        <f t="shared" si="4"/>
        <v>173382.43</v>
      </c>
      <c r="I320" s="2377"/>
      <c r="J320" s="5689"/>
    </row>
    <row r="321" spans="1:10" ht="15.7">
      <c r="A321" s="7067"/>
      <c r="B321" s="5691" t="s">
        <v>8664</v>
      </c>
      <c r="C321" s="7064"/>
      <c r="D321" s="7064"/>
      <c r="E321" s="5692">
        <v>2500</v>
      </c>
      <c r="F321" s="5692">
        <v>9710</v>
      </c>
      <c r="G321" s="5724">
        <v>186807.08</v>
      </c>
      <c r="H321" s="5694">
        <f t="shared" si="4"/>
        <v>186807.08</v>
      </c>
      <c r="I321" s="2377"/>
      <c r="J321" s="5689"/>
    </row>
    <row r="322" spans="1:10" ht="15.7">
      <c r="A322" s="7067"/>
      <c r="B322" s="5691" t="s">
        <v>8665</v>
      </c>
      <c r="C322" s="7064"/>
      <c r="D322" s="7064"/>
      <c r="E322" s="5692">
        <v>2750</v>
      </c>
      <c r="F322" s="5692">
        <v>10731</v>
      </c>
      <c r="G322" s="5724">
        <v>200239.71</v>
      </c>
      <c r="H322" s="5694">
        <f t="shared" si="4"/>
        <v>200239.71</v>
      </c>
      <c r="I322" s="2377"/>
      <c r="J322" s="5689"/>
    </row>
    <row r="323" spans="1:10" ht="16" thickBot="1">
      <c r="A323" s="7068"/>
      <c r="B323" s="5695" t="s">
        <v>8666</v>
      </c>
      <c r="C323" s="7065"/>
      <c r="D323" s="7065"/>
      <c r="E323" s="5696">
        <v>3000</v>
      </c>
      <c r="F323" s="5696">
        <v>11700</v>
      </c>
      <c r="G323" s="5725">
        <v>266178.08</v>
      </c>
      <c r="H323" s="5697">
        <f t="shared" si="4"/>
        <v>266178.08</v>
      </c>
      <c r="I323" s="2377"/>
      <c r="J323" s="5689"/>
    </row>
    <row r="324" spans="1:10">
      <c r="A324" s="1429"/>
      <c r="B324" s="1429"/>
      <c r="C324" s="1429"/>
      <c r="D324" s="1429"/>
      <c r="E324" s="1429"/>
      <c r="F324" s="1429"/>
      <c r="H324" s="1429"/>
      <c r="I324" s="1523"/>
    </row>
    <row r="325" spans="1:10">
      <c r="A325" s="1429"/>
      <c r="B325" s="1429"/>
      <c r="C325" s="1429"/>
      <c r="D325" s="1429"/>
      <c r="E325" s="1429"/>
      <c r="F325" s="1429"/>
      <c r="H325" s="1429"/>
    </row>
    <row r="326" spans="1:10">
      <c r="A326" s="1429"/>
      <c r="B326" s="1429"/>
      <c r="C326" s="1429"/>
      <c r="D326" s="1429"/>
      <c r="E326" s="1429"/>
      <c r="F326" s="1429"/>
      <c r="H326" s="1429"/>
    </row>
    <row r="327" spans="1:10">
      <c r="A327" s="1429"/>
      <c r="B327" s="1429"/>
      <c r="C327" s="1429"/>
      <c r="D327" s="1429"/>
      <c r="E327" s="1429"/>
      <c r="F327" s="1429"/>
      <c r="H327" s="1429"/>
    </row>
    <row r="328" spans="1:10">
      <c r="A328" s="1429"/>
      <c r="B328" s="1429"/>
      <c r="C328" s="1429"/>
      <c r="D328" s="1429"/>
      <c r="E328" s="1429"/>
      <c r="F328" s="1429"/>
      <c r="H328" s="1429"/>
    </row>
    <row r="329" spans="1:10">
      <c r="A329" s="1429"/>
      <c r="B329" s="1429"/>
      <c r="C329" s="1429"/>
      <c r="D329" s="1429"/>
      <c r="E329" s="1429"/>
      <c r="F329" s="1429"/>
      <c r="H329" s="1429"/>
    </row>
    <row r="330" spans="1:10">
      <c r="A330" s="1429"/>
      <c r="B330" s="1429"/>
      <c r="C330" s="1429"/>
      <c r="D330" s="1429"/>
      <c r="E330" s="1429"/>
      <c r="F330" s="1429"/>
      <c r="H330" s="1429"/>
    </row>
    <row r="331" spans="1:10">
      <c r="A331" s="1429"/>
      <c r="B331" s="1429"/>
      <c r="C331" s="1429"/>
      <c r="D331" s="1429"/>
      <c r="E331" s="1429"/>
      <c r="F331" s="1429"/>
      <c r="H331" s="1429"/>
    </row>
    <row r="332" spans="1:10">
      <c r="A332" s="1429"/>
      <c r="B332" s="1429"/>
      <c r="C332" s="1429"/>
      <c r="D332" s="1429"/>
      <c r="E332" s="1429"/>
      <c r="F332" s="1429"/>
      <c r="H332" s="1429"/>
    </row>
    <row r="333" spans="1:10">
      <c r="A333" s="1429"/>
      <c r="B333" s="1429"/>
      <c r="C333" s="1429"/>
      <c r="D333" s="1429"/>
      <c r="E333" s="1429"/>
      <c r="F333" s="1429"/>
      <c r="H333" s="1429"/>
    </row>
    <row r="334" spans="1:10">
      <c r="A334" s="1429"/>
      <c r="B334" s="1429"/>
      <c r="C334" s="1429"/>
      <c r="D334" s="1429"/>
      <c r="E334" s="1429"/>
      <c r="F334" s="1429"/>
      <c r="H334" s="1429"/>
    </row>
    <row r="335" spans="1:10">
      <c r="A335" s="1429"/>
      <c r="B335" s="1429"/>
      <c r="C335" s="1429"/>
      <c r="D335" s="1429"/>
      <c r="E335" s="1429"/>
      <c r="F335" s="1429"/>
      <c r="H335" s="1429"/>
    </row>
    <row r="336" spans="1:10">
      <c r="A336" s="1429"/>
      <c r="B336" s="1429"/>
      <c r="C336" s="1429"/>
      <c r="D336" s="1429"/>
      <c r="E336" s="1429"/>
      <c r="F336" s="1429"/>
      <c r="H336" s="1429"/>
    </row>
    <row r="337" spans="1:8">
      <c r="A337" s="1429"/>
      <c r="B337" s="1429"/>
      <c r="C337" s="1429"/>
      <c r="D337" s="1429"/>
      <c r="E337" s="1429"/>
      <c r="F337" s="1429"/>
      <c r="H337" s="1429"/>
    </row>
    <row r="338" spans="1:8">
      <c r="A338" s="1429"/>
      <c r="B338" s="1429"/>
      <c r="C338" s="1429"/>
      <c r="D338" s="1429"/>
      <c r="E338" s="1429"/>
      <c r="F338" s="1429"/>
      <c r="H338" s="1429"/>
    </row>
    <row r="339" spans="1:8">
      <c r="A339" s="1429"/>
      <c r="B339" s="1429"/>
      <c r="C339" s="1429"/>
      <c r="D339" s="1429"/>
      <c r="E339" s="1429"/>
      <c r="F339" s="1429"/>
      <c r="H339" s="1429"/>
    </row>
    <row r="340" spans="1:8">
      <c r="A340" s="1429"/>
      <c r="B340" s="1429"/>
      <c r="C340" s="1429"/>
      <c r="D340" s="1429"/>
      <c r="E340" s="1429"/>
      <c r="F340" s="1429"/>
      <c r="H340" s="1429"/>
    </row>
    <row r="341" spans="1:8">
      <c r="A341" s="1429"/>
      <c r="B341" s="1429"/>
      <c r="C341" s="1429"/>
      <c r="D341" s="1429"/>
      <c r="E341" s="1429"/>
      <c r="F341" s="1429"/>
      <c r="H341" s="1429"/>
    </row>
    <row r="342" spans="1:8">
      <c r="A342" s="1429"/>
      <c r="B342" s="1429"/>
      <c r="C342" s="1429"/>
      <c r="D342" s="1429"/>
      <c r="E342" s="1429"/>
      <c r="F342" s="1429"/>
      <c r="H342" s="1429"/>
    </row>
    <row r="343" spans="1:8">
      <c r="A343" s="1429"/>
      <c r="B343" s="1429"/>
      <c r="C343" s="1429"/>
      <c r="D343" s="1429"/>
      <c r="E343" s="1429"/>
      <c r="F343" s="1429"/>
      <c r="H343" s="1429"/>
    </row>
    <row r="344" spans="1:8">
      <c r="A344" s="1429"/>
      <c r="B344" s="1429"/>
      <c r="C344" s="1429"/>
      <c r="D344" s="1429"/>
      <c r="E344" s="1429"/>
      <c r="F344" s="1429"/>
      <c r="H344" s="1429"/>
    </row>
    <row r="345" spans="1:8">
      <c r="A345" s="1429"/>
      <c r="B345" s="1429"/>
      <c r="C345" s="1429"/>
      <c r="D345" s="1429"/>
      <c r="E345" s="1429"/>
      <c r="F345" s="1429"/>
      <c r="H345" s="1429"/>
    </row>
    <row r="346" spans="1:8">
      <c r="A346" s="1429"/>
      <c r="B346" s="1429"/>
      <c r="C346" s="1429"/>
      <c r="D346" s="1429"/>
      <c r="E346" s="1429"/>
      <c r="F346" s="1429"/>
      <c r="H346" s="1429"/>
    </row>
    <row r="347" spans="1:8">
      <c r="A347" s="1429"/>
      <c r="B347" s="1429"/>
      <c r="C347" s="1429"/>
      <c r="D347" s="1429"/>
      <c r="E347" s="1429"/>
      <c r="F347" s="1429"/>
      <c r="H347" s="1429"/>
    </row>
    <row r="348" spans="1:8">
      <c r="A348" s="1429"/>
      <c r="B348" s="1429"/>
      <c r="C348" s="1429"/>
      <c r="D348" s="1429"/>
      <c r="E348" s="1429"/>
      <c r="F348" s="1429"/>
      <c r="H348" s="1429"/>
    </row>
    <row r="349" spans="1:8">
      <c r="A349" s="1429"/>
      <c r="B349" s="1429"/>
      <c r="C349" s="1429"/>
      <c r="D349" s="1429"/>
      <c r="E349" s="1429"/>
      <c r="F349" s="1429"/>
      <c r="H349" s="1429"/>
    </row>
    <row r="350" spans="1:8">
      <c r="A350" s="1429"/>
      <c r="B350" s="1429"/>
      <c r="C350" s="1429"/>
      <c r="D350" s="1429"/>
      <c r="E350" s="1429"/>
      <c r="F350" s="1429"/>
      <c r="H350" s="1429"/>
    </row>
    <row r="351" spans="1:8">
      <c r="A351" s="1429"/>
      <c r="B351" s="1429"/>
      <c r="C351" s="1429"/>
      <c r="D351" s="1429"/>
      <c r="E351" s="1429"/>
      <c r="F351" s="1429"/>
      <c r="H351" s="1429"/>
    </row>
    <row r="352" spans="1:8">
      <c r="A352" s="1429"/>
      <c r="B352" s="1429"/>
      <c r="C352" s="1429"/>
      <c r="D352" s="1429"/>
      <c r="E352" s="1429"/>
      <c r="F352" s="1429"/>
      <c r="H352" s="1429"/>
    </row>
    <row r="353" spans="1:8">
      <c r="A353" s="1429"/>
      <c r="B353" s="1429"/>
      <c r="C353" s="1429"/>
      <c r="D353" s="1429"/>
      <c r="E353" s="1429"/>
      <c r="F353" s="1429"/>
      <c r="H353" s="1429"/>
    </row>
    <row r="354" spans="1:8">
      <c r="A354" s="1429"/>
      <c r="B354" s="1429"/>
      <c r="C354" s="1429"/>
      <c r="D354" s="1429"/>
      <c r="E354" s="1429"/>
      <c r="F354" s="1429"/>
      <c r="H354" s="1429"/>
    </row>
    <row r="355" spans="1:8">
      <c r="A355" s="1429"/>
      <c r="B355" s="1429"/>
      <c r="C355" s="1429"/>
      <c r="D355" s="1429"/>
      <c r="E355" s="1429"/>
      <c r="F355" s="1429"/>
      <c r="H355" s="1429"/>
    </row>
    <row r="356" spans="1:8">
      <c r="A356" s="1429"/>
      <c r="B356" s="1429"/>
      <c r="C356" s="1429"/>
      <c r="D356" s="1429"/>
      <c r="E356" s="1429"/>
      <c r="F356" s="1429"/>
      <c r="H356" s="1429"/>
    </row>
    <row r="357" spans="1:8">
      <c r="A357" s="1429"/>
      <c r="B357" s="1429"/>
      <c r="C357" s="1429"/>
      <c r="D357" s="1429"/>
      <c r="E357" s="1429"/>
      <c r="F357" s="1429"/>
      <c r="H357" s="1429"/>
    </row>
    <row r="358" spans="1:8">
      <c r="A358" s="1429"/>
      <c r="B358" s="1429"/>
      <c r="C358" s="1429"/>
      <c r="D358" s="1429"/>
      <c r="E358" s="1429"/>
      <c r="F358" s="1429"/>
      <c r="H358" s="1429"/>
    </row>
    <row r="359" spans="1:8">
      <c r="A359" s="1429"/>
      <c r="B359" s="1429"/>
      <c r="C359" s="1429"/>
      <c r="D359" s="1429"/>
      <c r="E359" s="1429"/>
      <c r="F359" s="1429"/>
      <c r="H359" s="1429"/>
    </row>
    <row r="360" spans="1:8">
      <c r="A360" s="1429"/>
      <c r="B360" s="1429"/>
      <c r="C360" s="1429"/>
      <c r="D360" s="1429"/>
      <c r="E360" s="1429"/>
      <c r="F360" s="1429"/>
      <c r="H360" s="1429"/>
    </row>
    <row r="361" spans="1:8">
      <c r="A361" s="1429"/>
      <c r="B361" s="1429"/>
      <c r="C361" s="1429"/>
      <c r="D361" s="1429"/>
      <c r="E361" s="1429"/>
      <c r="F361" s="1429"/>
      <c r="H361" s="1429"/>
    </row>
  </sheetData>
  <customSheetViews>
    <customSheetView guid="{76FA2CE7-179E-4731-B7AE-63C5E5E79002}" scale="70" fitToPage="1">
      <selection activeCell="D11" sqref="D11:D22"/>
      <pageMargins left="0" right="0" top="0" bottom="0" header="0" footer="0"/>
      <pageSetup paperSize="9" scale="54" fitToHeight="4" orientation="portrait" r:id="rId1"/>
    </customSheetView>
    <customSheetView guid="{24F900A2-7147-4318-9E77-2B71404314A7}" scale="70" fitToPage="1">
      <selection activeCell="D11" sqref="D11:D22"/>
      <pageMargins left="0" right="0" top="0" bottom="0" header="0" footer="0"/>
      <pageSetup paperSize="9" scale="54" fitToHeight="4" orientation="portrait" r:id="rId2"/>
    </customSheetView>
    <customSheetView guid="{A02336A9-D2FB-4D03-950A-00B6EBD6A28C}" scale="70" fitToPage="1">
      <selection activeCell="D11" sqref="D11:D22"/>
      <pageMargins left="0" right="0" top="0" bottom="0" header="0" footer="0"/>
      <pageSetup paperSize="9" scale="54" fitToHeight="4" orientation="portrait" r:id="rId3"/>
    </customSheetView>
    <customSheetView guid="{3E3E5346-F5D1-49F5-AB0E-78170B65853C}" scale="70" fitToPage="1">
      <selection activeCell="D11" sqref="D11:D22"/>
      <pageMargins left="0" right="0" top="0" bottom="0" header="0" footer="0"/>
      <pageSetup paperSize="9" scale="54" fitToHeight="4" orientation="portrait" r:id="rId4"/>
    </customSheetView>
    <customSheetView guid="{D7CF3121-CFC0-4E70-8DCD-811E30042E24}" scale="70" fitToPage="1">
      <selection activeCell="D11" sqref="D11:D22"/>
      <pageMargins left="0" right="0" top="0" bottom="0" header="0" footer="0"/>
      <pageSetup paperSize="9" scale="54" fitToHeight="4" orientation="portrait" r:id="rId5"/>
    </customSheetView>
    <customSheetView guid="{A76FD505-AF56-4CD8-967A-59C705AF567C}" scale="70" fitToPage="1">
      <selection activeCell="D11" sqref="D11:D22"/>
      <pageMargins left="0" right="0" top="0" bottom="0" header="0" footer="0"/>
      <pageSetup paperSize="9" scale="54" fitToHeight="4" orientation="portrait" r:id="rId6"/>
    </customSheetView>
    <customSheetView guid="{C23E91BF-4A86-4D00-A577-1A263DDCB8BC}" scale="70" fitToPage="1">
      <selection activeCell="D11" sqref="D11:D22"/>
      <pageMargins left="0" right="0" top="0" bottom="0" header="0" footer="0"/>
      <pageSetup paperSize="9" scale="54" fitToHeight="4" orientation="portrait" r:id="rId7"/>
    </customSheetView>
    <customSheetView guid="{94E74550-0B2B-4B3C-8E97-CCCC46023914}" scale="70" fitToPage="1">
      <selection activeCell="D11" sqref="D11:D22"/>
      <pageMargins left="0" right="0" top="0" bottom="0" header="0" footer="0"/>
      <pageSetup paperSize="9" scale="54" fitToHeight="4" orientation="portrait" r:id="rId8"/>
    </customSheetView>
  </customSheetViews>
  <mergeCells count="67">
    <mergeCell ref="A10:H10"/>
    <mergeCell ref="D11:D22"/>
    <mergeCell ref="D23:D34"/>
    <mergeCell ref="C11:C34"/>
    <mergeCell ref="A1:H1"/>
    <mergeCell ref="A8:A9"/>
    <mergeCell ref="B8:B9"/>
    <mergeCell ref="C8:E8"/>
    <mergeCell ref="G8:G9"/>
    <mergeCell ref="H8:H9"/>
    <mergeCell ref="A83:A106"/>
    <mergeCell ref="A11:A34"/>
    <mergeCell ref="A7:B7"/>
    <mergeCell ref="C7:H7"/>
    <mergeCell ref="A6:H6"/>
    <mergeCell ref="A59:A82"/>
    <mergeCell ref="C59:C82"/>
    <mergeCell ref="C83:C106"/>
    <mergeCell ref="D59:D70"/>
    <mergeCell ref="D71:D82"/>
    <mergeCell ref="D83:D94"/>
    <mergeCell ref="D95:D106"/>
    <mergeCell ref="C35:C58"/>
    <mergeCell ref="D35:D46"/>
    <mergeCell ref="D47:D58"/>
    <mergeCell ref="A35:A58"/>
    <mergeCell ref="A107:A130"/>
    <mergeCell ref="A131:A154"/>
    <mergeCell ref="C155:C178"/>
    <mergeCell ref="D155:D166"/>
    <mergeCell ref="D167:D178"/>
    <mergeCell ref="C131:C154"/>
    <mergeCell ref="D131:D142"/>
    <mergeCell ref="D143:D154"/>
    <mergeCell ref="C107:C130"/>
    <mergeCell ref="D107:D118"/>
    <mergeCell ref="D119:D130"/>
    <mergeCell ref="C179:C202"/>
    <mergeCell ref="D179:D190"/>
    <mergeCell ref="D191:D202"/>
    <mergeCell ref="A155:A178"/>
    <mergeCell ref="A179:A202"/>
    <mergeCell ref="A224:A243"/>
    <mergeCell ref="A203:H203"/>
    <mergeCell ref="D214:D223"/>
    <mergeCell ref="D204:D213"/>
    <mergeCell ref="C204:C223"/>
    <mergeCell ref="A204:A223"/>
    <mergeCell ref="C224:C243"/>
    <mergeCell ref="D234:D243"/>
    <mergeCell ref="D224:D233"/>
    <mergeCell ref="A244:A263"/>
    <mergeCell ref="A264:A283"/>
    <mergeCell ref="C264:C283"/>
    <mergeCell ref="D244:D253"/>
    <mergeCell ref="D254:D263"/>
    <mergeCell ref="D264:D273"/>
    <mergeCell ref="D274:D283"/>
    <mergeCell ref="C244:C263"/>
    <mergeCell ref="C304:C323"/>
    <mergeCell ref="D304:D313"/>
    <mergeCell ref="D314:D323"/>
    <mergeCell ref="A284:A303"/>
    <mergeCell ref="A304:A323"/>
    <mergeCell ref="C284:C303"/>
    <mergeCell ref="D284:D293"/>
    <mergeCell ref="D294:D303"/>
  </mergeCells>
  <pageMargins left="0" right="0" top="0" bottom="0" header="0" footer="0"/>
  <pageSetup paperSize="9" scale="57" fitToHeight="4" orientation="portrait" r:id="rId9"/>
  <drawing r:id="rId1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V372"/>
  <sheetViews>
    <sheetView zoomScale="85" zoomScaleNormal="85" zoomScaleSheetLayoutView="91" workbookViewId="0">
      <pane ySplit="5" topLeftCell="A89" activePane="bottomLeft" state="frozen"/>
      <selection activeCell="AB40" sqref="AB40"/>
      <selection pane="bottomLeft" activeCell="A128" sqref="A128"/>
    </sheetView>
  </sheetViews>
  <sheetFormatPr defaultRowHeight="14.35"/>
  <cols>
    <col min="1" max="1" width="19.5859375" style="1788" customWidth="1"/>
    <col min="2" max="2" width="24.703125" style="584" customWidth="1"/>
    <col min="3" max="3" width="12.41015625" style="584" customWidth="1"/>
    <col min="4" max="4" width="13.29296875" style="584" customWidth="1"/>
    <col min="5" max="5" width="18.29296875" style="1279" customWidth="1"/>
    <col min="6" max="6" width="18.29296875" style="1788" customWidth="1"/>
    <col min="7" max="7" width="15.5859375" style="1788" customWidth="1"/>
    <col min="8" max="8" width="17.41015625" style="1788" customWidth="1"/>
    <col min="9" max="239" width="9.29296875" style="1730"/>
    <col min="240" max="240" width="22.703125" style="1730" customWidth="1"/>
    <col min="241" max="241" width="18.703125" style="1730" customWidth="1"/>
    <col min="242" max="242" width="61.703125" style="1730" customWidth="1"/>
    <col min="243" max="243" width="16" style="1730" customWidth="1"/>
    <col min="244" max="244" width="17.5859375" style="1730" customWidth="1"/>
    <col min="245" max="245" width="11.5859375" style="1730" customWidth="1"/>
    <col min="246" max="248" width="20" style="1730" customWidth="1"/>
    <col min="249" max="495" width="9.29296875" style="1730"/>
    <col min="496" max="496" width="22.703125" style="1730" customWidth="1"/>
    <col min="497" max="497" width="18.703125" style="1730" customWidth="1"/>
    <col min="498" max="498" width="61.703125" style="1730" customWidth="1"/>
    <col min="499" max="499" width="16" style="1730" customWidth="1"/>
    <col min="500" max="500" width="17.5859375" style="1730" customWidth="1"/>
    <col min="501" max="501" width="11.5859375" style="1730" customWidth="1"/>
    <col min="502" max="504" width="20" style="1730" customWidth="1"/>
    <col min="505" max="751" width="9.29296875" style="1730"/>
    <col min="752" max="752" width="22.703125" style="1730" customWidth="1"/>
    <col min="753" max="753" width="18.703125" style="1730" customWidth="1"/>
    <col min="754" max="754" width="61.703125" style="1730" customWidth="1"/>
    <col min="755" max="755" width="16" style="1730" customWidth="1"/>
    <col min="756" max="756" width="17.5859375" style="1730" customWidth="1"/>
    <col min="757" max="757" width="11.5859375" style="1730" customWidth="1"/>
    <col min="758" max="760" width="20" style="1730" customWidth="1"/>
    <col min="761" max="1007" width="9.29296875" style="1730"/>
    <col min="1008" max="1008" width="22.703125" style="1730" customWidth="1"/>
    <col min="1009" max="1009" width="18.703125" style="1730" customWidth="1"/>
    <col min="1010" max="1010" width="61.703125" style="1730" customWidth="1"/>
    <col min="1011" max="1011" width="16" style="1730" customWidth="1"/>
    <col min="1012" max="1012" width="17.5859375" style="1730" customWidth="1"/>
    <col min="1013" max="1013" width="11.5859375" style="1730" customWidth="1"/>
    <col min="1014" max="1016" width="20" style="1730" customWidth="1"/>
    <col min="1017" max="1263" width="9.29296875" style="1730"/>
    <col min="1264" max="1264" width="22.703125" style="1730" customWidth="1"/>
    <col min="1265" max="1265" width="18.703125" style="1730" customWidth="1"/>
    <col min="1266" max="1266" width="61.703125" style="1730" customWidth="1"/>
    <col min="1267" max="1267" width="16" style="1730" customWidth="1"/>
    <col min="1268" max="1268" width="17.5859375" style="1730" customWidth="1"/>
    <col min="1269" max="1269" width="11.5859375" style="1730" customWidth="1"/>
    <col min="1270" max="1272" width="20" style="1730" customWidth="1"/>
    <col min="1273" max="1519" width="9.29296875" style="1730"/>
    <col min="1520" max="1520" width="22.703125" style="1730" customWidth="1"/>
    <col min="1521" max="1521" width="18.703125" style="1730" customWidth="1"/>
    <col min="1522" max="1522" width="61.703125" style="1730" customWidth="1"/>
    <col min="1523" max="1523" width="16" style="1730" customWidth="1"/>
    <col min="1524" max="1524" width="17.5859375" style="1730" customWidth="1"/>
    <col min="1525" max="1525" width="11.5859375" style="1730" customWidth="1"/>
    <col min="1526" max="1528" width="20" style="1730" customWidth="1"/>
    <col min="1529" max="1775" width="9.29296875" style="1730"/>
    <col min="1776" max="1776" width="22.703125" style="1730" customWidth="1"/>
    <col min="1777" max="1777" width="18.703125" style="1730" customWidth="1"/>
    <col min="1778" max="1778" width="61.703125" style="1730" customWidth="1"/>
    <col min="1779" max="1779" width="16" style="1730" customWidth="1"/>
    <col min="1780" max="1780" width="17.5859375" style="1730" customWidth="1"/>
    <col min="1781" max="1781" width="11.5859375" style="1730" customWidth="1"/>
    <col min="1782" max="1784" width="20" style="1730" customWidth="1"/>
    <col min="1785" max="2031" width="9.29296875" style="1730"/>
    <col min="2032" max="2032" width="22.703125" style="1730" customWidth="1"/>
    <col min="2033" max="2033" width="18.703125" style="1730" customWidth="1"/>
    <col min="2034" max="2034" width="61.703125" style="1730" customWidth="1"/>
    <col min="2035" max="2035" width="16" style="1730" customWidth="1"/>
    <col min="2036" max="2036" width="17.5859375" style="1730" customWidth="1"/>
    <col min="2037" max="2037" width="11.5859375" style="1730" customWidth="1"/>
    <col min="2038" max="2040" width="20" style="1730" customWidth="1"/>
    <col min="2041" max="2287" width="9.29296875" style="1730"/>
    <col min="2288" max="2288" width="22.703125" style="1730" customWidth="1"/>
    <col min="2289" max="2289" width="18.703125" style="1730" customWidth="1"/>
    <col min="2290" max="2290" width="61.703125" style="1730" customWidth="1"/>
    <col min="2291" max="2291" width="16" style="1730" customWidth="1"/>
    <col min="2292" max="2292" width="17.5859375" style="1730" customWidth="1"/>
    <col min="2293" max="2293" width="11.5859375" style="1730" customWidth="1"/>
    <col min="2294" max="2296" width="20" style="1730" customWidth="1"/>
    <col min="2297" max="2543" width="9.29296875" style="1730"/>
    <col min="2544" max="2544" width="22.703125" style="1730" customWidth="1"/>
    <col min="2545" max="2545" width="18.703125" style="1730" customWidth="1"/>
    <col min="2546" max="2546" width="61.703125" style="1730" customWidth="1"/>
    <col min="2547" max="2547" width="16" style="1730" customWidth="1"/>
    <col min="2548" max="2548" width="17.5859375" style="1730" customWidth="1"/>
    <col min="2549" max="2549" width="11.5859375" style="1730" customWidth="1"/>
    <col min="2550" max="2552" width="20" style="1730" customWidth="1"/>
    <col min="2553" max="2799" width="9.29296875" style="1730"/>
    <col min="2800" max="2800" width="22.703125" style="1730" customWidth="1"/>
    <col min="2801" max="2801" width="18.703125" style="1730" customWidth="1"/>
    <col min="2802" max="2802" width="61.703125" style="1730" customWidth="1"/>
    <col min="2803" max="2803" width="16" style="1730" customWidth="1"/>
    <col min="2804" max="2804" width="17.5859375" style="1730" customWidth="1"/>
    <col min="2805" max="2805" width="11.5859375" style="1730" customWidth="1"/>
    <col min="2806" max="2808" width="20" style="1730" customWidth="1"/>
    <col min="2809" max="3055" width="9.29296875" style="1730"/>
    <col min="3056" max="3056" width="22.703125" style="1730" customWidth="1"/>
    <col min="3057" max="3057" width="18.703125" style="1730" customWidth="1"/>
    <col min="3058" max="3058" width="61.703125" style="1730" customWidth="1"/>
    <col min="3059" max="3059" width="16" style="1730" customWidth="1"/>
    <col min="3060" max="3060" width="17.5859375" style="1730" customWidth="1"/>
    <col min="3061" max="3061" width="11.5859375" style="1730" customWidth="1"/>
    <col min="3062" max="3064" width="20" style="1730" customWidth="1"/>
    <col min="3065" max="3311" width="9.29296875" style="1730"/>
    <col min="3312" max="3312" width="22.703125" style="1730" customWidth="1"/>
    <col min="3313" max="3313" width="18.703125" style="1730" customWidth="1"/>
    <col min="3314" max="3314" width="61.703125" style="1730" customWidth="1"/>
    <col min="3315" max="3315" width="16" style="1730" customWidth="1"/>
    <col min="3316" max="3316" width="17.5859375" style="1730" customWidth="1"/>
    <col min="3317" max="3317" width="11.5859375" style="1730" customWidth="1"/>
    <col min="3318" max="3320" width="20" style="1730" customWidth="1"/>
    <col min="3321" max="3567" width="9.29296875" style="1730"/>
    <col min="3568" max="3568" width="22.703125" style="1730" customWidth="1"/>
    <col min="3569" max="3569" width="18.703125" style="1730" customWidth="1"/>
    <col min="3570" max="3570" width="61.703125" style="1730" customWidth="1"/>
    <col min="3571" max="3571" width="16" style="1730" customWidth="1"/>
    <col min="3572" max="3572" width="17.5859375" style="1730" customWidth="1"/>
    <col min="3573" max="3573" width="11.5859375" style="1730" customWidth="1"/>
    <col min="3574" max="3576" width="20" style="1730" customWidth="1"/>
    <col min="3577" max="3823" width="9.29296875" style="1730"/>
    <col min="3824" max="3824" width="22.703125" style="1730" customWidth="1"/>
    <col min="3825" max="3825" width="18.703125" style="1730" customWidth="1"/>
    <col min="3826" max="3826" width="61.703125" style="1730" customWidth="1"/>
    <col min="3827" max="3827" width="16" style="1730" customWidth="1"/>
    <col min="3828" max="3828" width="17.5859375" style="1730" customWidth="1"/>
    <col min="3829" max="3829" width="11.5859375" style="1730" customWidth="1"/>
    <col min="3830" max="3832" width="20" style="1730" customWidth="1"/>
    <col min="3833" max="4079" width="9.29296875" style="1730"/>
    <col min="4080" max="4080" width="22.703125" style="1730" customWidth="1"/>
    <col min="4081" max="4081" width="18.703125" style="1730" customWidth="1"/>
    <col min="4082" max="4082" width="61.703125" style="1730" customWidth="1"/>
    <col min="4083" max="4083" width="16" style="1730" customWidth="1"/>
    <col min="4084" max="4084" width="17.5859375" style="1730" customWidth="1"/>
    <col min="4085" max="4085" width="11.5859375" style="1730" customWidth="1"/>
    <col min="4086" max="4088" width="20" style="1730" customWidth="1"/>
    <col min="4089" max="4335" width="9.29296875" style="1730"/>
    <col min="4336" max="4336" width="22.703125" style="1730" customWidth="1"/>
    <col min="4337" max="4337" width="18.703125" style="1730" customWidth="1"/>
    <col min="4338" max="4338" width="61.703125" style="1730" customWidth="1"/>
    <col min="4339" max="4339" width="16" style="1730" customWidth="1"/>
    <col min="4340" max="4340" width="17.5859375" style="1730" customWidth="1"/>
    <col min="4341" max="4341" width="11.5859375" style="1730" customWidth="1"/>
    <col min="4342" max="4344" width="20" style="1730" customWidth="1"/>
    <col min="4345" max="4591" width="9.29296875" style="1730"/>
    <col min="4592" max="4592" width="22.703125" style="1730" customWidth="1"/>
    <col min="4593" max="4593" width="18.703125" style="1730" customWidth="1"/>
    <col min="4594" max="4594" width="61.703125" style="1730" customWidth="1"/>
    <col min="4595" max="4595" width="16" style="1730" customWidth="1"/>
    <col min="4596" max="4596" width="17.5859375" style="1730" customWidth="1"/>
    <col min="4597" max="4597" width="11.5859375" style="1730" customWidth="1"/>
    <col min="4598" max="4600" width="20" style="1730" customWidth="1"/>
    <col min="4601" max="4847" width="9.29296875" style="1730"/>
    <col min="4848" max="4848" width="22.703125" style="1730" customWidth="1"/>
    <col min="4849" max="4849" width="18.703125" style="1730" customWidth="1"/>
    <col min="4850" max="4850" width="61.703125" style="1730" customWidth="1"/>
    <col min="4851" max="4851" width="16" style="1730" customWidth="1"/>
    <col min="4852" max="4852" width="17.5859375" style="1730" customWidth="1"/>
    <col min="4853" max="4853" width="11.5859375" style="1730" customWidth="1"/>
    <col min="4854" max="4856" width="20" style="1730" customWidth="1"/>
    <col min="4857" max="5103" width="9.29296875" style="1730"/>
    <col min="5104" max="5104" width="22.703125" style="1730" customWidth="1"/>
    <col min="5105" max="5105" width="18.703125" style="1730" customWidth="1"/>
    <col min="5106" max="5106" width="61.703125" style="1730" customWidth="1"/>
    <col min="5107" max="5107" width="16" style="1730" customWidth="1"/>
    <col min="5108" max="5108" width="17.5859375" style="1730" customWidth="1"/>
    <col min="5109" max="5109" width="11.5859375" style="1730" customWidth="1"/>
    <col min="5110" max="5112" width="20" style="1730" customWidth="1"/>
    <col min="5113" max="5359" width="9.29296875" style="1730"/>
    <col min="5360" max="5360" width="22.703125" style="1730" customWidth="1"/>
    <col min="5361" max="5361" width="18.703125" style="1730" customWidth="1"/>
    <col min="5362" max="5362" width="61.703125" style="1730" customWidth="1"/>
    <col min="5363" max="5363" width="16" style="1730" customWidth="1"/>
    <col min="5364" max="5364" width="17.5859375" style="1730" customWidth="1"/>
    <col min="5365" max="5365" width="11.5859375" style="1730" customWidth="1"/>
    <col min="5366" max="5368" width="20" style="1730" customWidth="1"/>
    <col min="5369" max="5615" width="9.29296875" style="1730"/>
    <col min="5616" max="5616" width="22.703125" style="1730" customWidth="1"/>
    <col min="5617" max="5617" width="18.703125" style="1730" customWidth="1"/>
    <col min="5618" max="5618" width="61.703125" style="1730" customWidth="1"/>
    <col min="5619" max="5619" width="16" style="1730" customWidth="1"/>
    <col min="5620" max="5620" width="17.5859375" style="1730" customWidth="1"/>
    <col min="5621" max="5621" width="11.5859375" style="1730" customWidth="1"/>
    <col min="5622" max="5624" width="20" style="1730" customWidth="1"/>
    <col min="5625" max="5871" width="9.29296875" style="1730"/>
    <col min="5872" max="5872" width="22.703125" style="1730" customWidth="1"/>
    <col min="5873" max="5873" width="18.703125" style="1730" customWidth="1"/>
    <col min="5874" max="5874" width="61.703125" style="1730" customWidth="1"/>
    <col min="5875" max="5875" width="16" style="1730" customWidth="1"/>
    <col min="5876" max="5876" width="17.5859375" style="1730" customWidth="1"/>
    <col min="5877" max="5877" width="11.5859375" style="1730" customWidth="1"/>
    <col min="5878" max="5880" width="20" style="1730" customWidth="1"/>
    <col min="5881" max="6127" width="9.29296875" style="1730"/>
    <col min="6128" max="6128" width="22.703125" style="1730" customWidth="1"/>
    <col min="6129" max="6129" width="18.703125" style="1730" customWidth="1"/>
    <col min="6130" max="6130" width="61.703125" style="1730" customWidth="1"/>
    <col min="6131" max="6131" width="16" style="1730" customWidth="1"/>
    <col min="6132" max="6132" width="17.5859375" style="1730" customWidth="1"/>
    <col min="6133" max="6133" width="11.5859375" style="1730" customWidth="1"/>
    <col min="6134" max="6136" width="20" style="1730" customWidth="1"/>
    <col min="6137" max="6383" width="9.29296875" style="1730"/>
    <col min="6384" max="6384" width="22.703125" style="1730" customWidth="1"/>
    <col min="6385" max="6385" width="18.703125" style="1730" customWidth="1"/>
    <col min="6386" max="6386" width="61.703125" style="1730" customWidth="1"/>
    <col min="6387" max="6387" width="16" style="1730" customWidth="1"/>
    <col min="6388" max="6388" width="17.5859375" style="1730" customWidth="1"/>
    <col min="6389" max="6389" width="11.5859375" style="1730" customWidth="1"/>
    <col min="6390" max="6392" width="20" style="1730" customWidth="1"/>
    <col min="6393" max="6639" width="9.29296875" style="1730"/>
    <col min="6640" max="6640" width="22.703125" style="1730" customWidth="1"/>
    <col min="6641" max="6641" width="18.703125" style="1730" customWidth="1"/>
    <col min="6642" max="6642" width="61.703125" style="1730" customWidth="1"/>
    <col min="6643" max="6643" width="16" style="1730" customWidth="1"/>
    <col min="6644" max="6644" width="17.5859375" style="1730" customWidth="1"/>
    <col min="6645" max="6645" width="11.5859375" style="1730" customWidth="1"/>
    <col min="6646" max="6648" width="20" style="1730" customWidth="1"/>
    <col min="6649" max="6895" width="9.29296875" style="1730"/>
    <col min="6896" max="6896" width="22.703125" style="1730" customWidth="1"/>
    <col min="6897" max="6897" width="18.703125" style="1730" customWidth="1"/>
    <col min="6898" max="6898" width="61.703125" style="1730" customWidth="1"/>
    <col min="6899" max="6899" width="16" style="1730" customWidth="1"/>
    <col min="6900" max="6900" width="17.5859375" style="1730" customWidth="1"/>
    <col min="6901" max="6901" width="11.5859375" style="1730" customWidth="1"/>
    <col min="6902" max="6904" width="20" style="1730" customWidth="1"/>
    <col min="6905" max="7151" width="9.29296875" style="1730"/>
    <col min="7152" max="7152" width="22.703125" style="1730" customWidth="1"/>
    <col min="7153" max="7153" width="18.703125" style="1730" customWidth="1"/>
    <col min="7154" max="7154" width="61.703125" style="1730" customWidth="1"/>
    <col min="7155" max="7155" width="16" style="1730" customWidth="1"/>
    <col min="7156" max="7156" width="17.5859375" style="1730" customWidth="1"/>
    <col min="7157" max="7157" width="11.5859375" style="1730" customWidth="1"/>
    <col min="7158" max="7160" width="20" style="1730" customWidth="1"/>
    <col min="7161" max="7407" width="9.29296875" style="1730"/>
    <col min="7408" max="7408" width="22.703125" style="1730" customWidth="1"/>
    <col min="7409" max="7409" width="18.703125" style="1730" customWidth="1"/>
    <col min="7410" max="7410" width="61.703125" style="1730" customWidth="1"/>
    <col min="7411" max="7411" width="16" style="1730" customWidth="1"/>
    <col min="7412" max="7412" width="17.5859375" style="1730" customWidth="1"/>
    <col min="7413" max="7413" width="11.5859375" style="1730" customWidth="1"/>
    <col min="7414" max="7416" width="20" style="1730" customWidth="1"/>
    <col min="7417" max="7663" width="9.29296875" style="1730"/>
    <col min="7664" max="7664" width="22.703125" style="1730" customWidth="1"/>
    <col min="7665" max="7665" width="18.703125" style="1730" customWidth="1"/>
    <col min="7666" max="7666" width="61.703125" style="1730" customWidth="1"/>
    <col min="7667" max="7667" width="16" style="1730" customWidth="1"/>
    <col min="7668" max="7668" width="17.5859375" style="1730" customWidth="1"/>
    <col min="7669" max="7669" width="11.5859375" style="1730" customWidth="1"/>
    <col min="7670" max="7672" width="20" style="1730" customWidth="1"/>
    <col min="7673" max="7919" width="9.29296875" style="1730"/>
    <col min="7920" max="7920" width="22.703125" style="1730" customWidth="1"/>
    <col min="7921" max="7921" width="18.703125" style="1730" customWidth="1"/>
    <col min="7922" max="7922" width="61.703125" style="1730" customWidth="1"/>
    <col min="7923" max="7923" width="16" style="1730" customWidth="1"/>
    <col min="7924" max="7924" width="17.5859375" style="1730" customWidth="1"/>
    <col min="7925" max="7925" width="11.5859375" style="1730" customWidth="1"/>
    <col min="7926" max="7928" width="20" style="1730" customWidth="1"/>
    <col min="7929" max="8175" width="9.29296875" style="1730"/>
    <col min="8176" max="8176" width="22.703125" style="1730" customWidth="1"/>
    <col min="8177" max="8177" width="18.703125" style="1730" customWidth="1"/>
    <col min="8178" max="8178" width="61.703125" style="1730" customWidth="1"/>
    <col min="8179" max="8179" width="16" style="1730" customWidth="1"/>
    <col min="8180" max="8180" width="17.5859375" style="1730" customWidth="1"/>
    <col min="8181" max="8181" width="11.5859375" style="1730" customWidth="1"/>
    <col min="8182" max="8184" width="20" style="1730" customWidth="1"/>
    <col min="8185" max="8431" width="9.29296875" style="1730"/>
    <col min="8432" max="8432" width="22.703125" style="1730" customWidth="1"/>
    <col min="8433" max="8433" width="18.703125" style="1730" customWidth="1"/>
    <col min="8434" max="8434" width="61.703125" style="1730" customWidth="1"/>
    <col min="8435" max="8435" width="16" style="1730" customWidth="1"/>
    <col min="8436" max="8436" width="17.5859375" style="1730" customWidth="1"/>
    <col min="8437" max="8437" width="11.5859375" style="1730" customWidth="1"/>
    <col min="8438" max="8440" width="20" style="1730" customWidth="1"/>
    <col min="8441" max="8687" width="9.29296875" style="1730"/>
    <col min="8688" max="8688" width="22.703125" style="1730" customWidth="1"/>
    <col min="8689" max="8689" width="18.703125" style="1730" customWidth="1"/>
    <col min="8690" max="8690" width="61.703125" style="1730" customWidth="1"/>
    <col min="8691" max="8691" width="16" style="1730" customWidth="1"/>
    <col min="8692" max="8692" width="17.5859375" style="1730" customWidth="1"/>
    <col min="8693" max="8693" width="11.5859375" style="1730" customWidth="1"/>
    <col min="8694" max="8696" width="20" style="1730" customWidth="1"/>
    <col min="8697" max="8943" width="9.29296875" style="1730"/>
    <col min="8944" max="8944" width="22.703125" style="1730" customWidth="1"/>
    <col min="8945" max="8945" width="18.703125" style="1730" customWidth="1"/>
    <col min="8946" max="8946" width="61.703125" style="1730" customWidth="1"/>
    <col min="8947" max="8947" width="16" style="1730" customWidth="1"/>
    <col min="8948" max="8948" width="17.5859375" style="1730" customWidth="1"/>
    <col min="8949" max="8949" width="11.5859375" style="1730" customWidth="1"/>
    <col min="8950" max="8952" width="20" style="1730" customWidth="1"/>
    <col min="8953" max="9199" width="9.29296875" style="1730"/>
    <col min="9200" max="9200" width="22.703125" style="1730" customWidth="1"/>
    <col min="9201" max="9201" width="18.703125" style="1730" customWidth="1"/>
    <col min="9202" max="9202" width="61.703125" style="1730" customWidth="1"/>
    <col min="9203" max="9203" width="16" style="1730" customWidth="1"/>
    <col min="9204" max="9204" width="17.5859375" style="1730" customWidth="1"/>
    <col min="9205" max="9205" width="11.5859375" style="1730" customWidth="1"/>
    <col min="9206" max="9208" width="20" style="1730" customWidth="1"/>
    <col min="9209" max="9455" width="9.29296875" style="1730"/>
    <col min="9456" max="9456" width="22.703125" style="1730" customWidth="1"/>
    <col min="9457" max="9457" width="18.703125" style="1730" customWidth="1"/>
    <col min="9458" max="9458" width="61.703125" style="1730" customWidth="1"/>
    <col min="9459" max="9459" width="16" style="1730" customWidth="1"/>
    <col min="9460" max="9460" width="17.5859375" style="1730" customWidth="1"/>
    <col min="9461" max="9461" width="11.5859375" style="1730" customWidth="1"/>
    <col min="9462" max="9464" width="20" style="1730" customWidth="1"/>
    <col min="9465" max="9711" width="9.29296875" style="1730"/>
    <col min="9712" max="9712" width="22.703125" style="1730" customWidth="1"/>
    <col min="9713" max="9713" width="18.703125" style="1730" customWidth="1"/>
    <col min="9714" max="9714" width="61.703125" style="1730" customWidth="1"/>
    <col min="9715" max="9715" width="16" style="1730" customWidth="1"/>
    <col min="9716" max="9716" width="17.5859375" style="1730" customWidth="1"/>
    <col min="9717" max="9717" width="11.5859375" style="1730" customWidth="1"/>
    <col min="9718" max="9720" width="20" style="1730" customWidth="1"/>
    <col min="9721" max="9967" width="9.29296875" style="1730"/>
    <col min="9968" max="9968" width="22.703125" style="1730" customWidth="1"/>
    <col min="9969" max="9969" width="18.703125" style="1730" customWidth="1"/>
    <col min="9970" max="9970" width="61.703125" style="1730" customWidth="1"/>
    <col min="9971" max="9971" width="16" style="1730" customWidth="1"/>
    <col min="9972" max="9972" width="17.5859375" style="1730" customWidth="1"/>
    <col min="9973" max="9973" width="11.5859375" style="1730" customWidth="1"/>
    <col min="9974" max="9976" width="20" style="1730" customWidth="1"/>
    <col min="9977" max="10223" width="9.29296875" style="1730"/>
    <col min="10224" max="10224" width="22.703125" style="1730" customWidth="1"/>
    <col min="10225" max="10225" width="18.703125" style="1730" customWidth="1"/>
    <col min="10226" max="10226" width="61.703125" style="1730" customWidth="1"/>
    <col min="10227" max="10227" width="16" style="1730" customWidth="1"/>
    <col min="10228" max="10228" width="17.5859375" style="1730" customWidth="1"/>
    <col min="10229" max="10229" width="11.5859375" style="1730" customWidth="1"/>
    <col min="10230" max="10232" width="20" style="1730" customWidth="1"/>
    <col min="10233" max="10479" width="9.29296875" style="1730"/>
    <col min="10480" max="10480" width="22.703125" style="1730" customWidth="1"/>
    <col min="10481" max="10481" width="18.703125" style="1730" customWidth="1"/>
    <col min="10482" max="10482" width="61.703125" style="1730" customWidth="1"/>
    <col min="10483" max="10483" width="16" style="1730" customWidth="1"/>
    <col min="10484" max="10484" width="17.5859375" style="1730" customWidth="1"/>
    <col min="10485" max="10485" width="11.5859375" style="1730" customWidth="1"/>
    <col min="10486" max="10488" width="20" style="1730" customWidth="1"/>
    <col min="10489" max="10735" width="9.29296875" style="1730"/>
    <col min="10736" max="10736" width="22.703125" style="1730" customWidth="1"/>
    <col min="10737" max="10737" width="18.703125" style="1730" customWidth="1"/>
    <col min="10738" max="10738" width="61.703125" style="1730" customWidth="1"/>
    <col min="10739" max="10739" width="16" style="1730" customWidth="1"/>
    <col min="10740" max="10740" width="17.5859375" style="1730" customWidth="1"/>
    <col min="10741" max="10741" width="11.5859375" style="1730" customWidth="1"/>
    <col min="10742" max="10744" width="20" style="1730" customWidth="1"/>
    <col min="10745" max="10991" width="9.29296875" style="1730"/>
    <col min="10992" max="10992" width="22.703125" style="1730" customWidth="1"/>
    <col min="10993" max="10993" width="18.703125" style="1730" customWidth="1"/>
    <col min="10994" max="10994" width="61.703125" style="1730" customWidth="1"/>
    <col min="10995" max="10995" width="16" style="1730" customWidth="1"/>
    <col min="10996" max="10996" width="17.5859375" style="1730" customWidth="1"/>
    <col min="10997" max="10997" width="11.5859375" style="1730" customWidth="1"/>
    <col min="10998" max="11000" width="20" style="1730" customWidth="1"/>
    <col min="11001" max="11247" width="9.29296875" style="1730"/>
    <col min="11248" max="11248" width="22.703125" style="1730" customWidth="1"/>
    <col min="11249" max="11249" width="18.703125" style="1730" customWidth="1"/>
    <col min="11250" max="11250" width="61.703125" style="1730" customWidth="1"/>
    <col min="11251" max="11251" width="16" style="1730" customWidth="1"/>
    <col min="11252" max="11252" width="17.5859375" style="1730" customWidth="1"/>
    <col min="11253" max="11253" width="11.5859375" style="1730" customWidth="1"/>
    <col min="11254" max="11256" width="20" style="1730" customWidth="1"/>
    <col min="11257" max="11503" width="9.29296875" style="1730"/>
    <col min="11504" max="11504" width="22.703125" style="1730" customWidth="1"/>
    <col min="11505" max="11505" width="18.703125" style="1730" customWidth="1"/>
    <col min="11506" max="11506" width="61.703125" style="1730" customWidth="1"/>
    <col min="11507" max="11507" width="16" style="1730" customWidth="1"/>
    <col min="11508" max="11508" width="17.5859375" style="1730" customWidth="1"/>
    <col min="11509" max="11509" width="11.5859375" style="1730" customWidth="1"/>
    <col min="11510" max="11512" width="20" style="1730" customWidth="1"/>
    <col min="11513" max="11759" width="9.29296875" style="1730"/>
    <col min="11760" max="11760" width="22.703125" style="1730" customWidth="1"/>
    <col min="11761" max="11761" width="18.703125" style="1730" customWidth="1"/>
    <col min="11762" max="11762" width="61.703125" style="1730" customWidth="1"/>
    <col min="11763" max="11763" width="16" style="1730" customWidth="1"/>
    <col min="11764" max="11764" width="17.5859375" style="1730" customWidth="1"/>
    <col min="11765" max="11765" width="11.5859375" style="1730" customWidth="1"/>
    <col min="11766" max="11768" width="20" style="1730" customWidth="1"/>
    <col min="11769" max="12015" width="9.29296875" style="1730"/>
    <col min="12016" max="12016" width="22.703125" style="1730" customWidth="1"/>
    <col min="12017" max="12017" width="18.703125" style="1730" customWidth="1"/>
    <col min="12018" max="12018" width="61.703125" style="1730" customWidth="1"/>
    <col min="12019" max="12019" width="16" style="1730" customWidth="1"/>
    <col min="12020" max="12020" width="17.5859375" style="1730" customWidth="1"/>
    <col min="12021" max="12021" width="11.5859375" style="1730" customWidth="1"/>
    <col min="12022" max="12024" width="20" style="1730" customWidth="1"/>
    <col min="12025" max="12271" width="9.29296875" style="1730"/>
    <col min="12272" max="12272" width="22.703125" style="1730" customWidth="1"/>
    <col min="12273" max="12273" width="18.703125" style="1730" customWidth="1"/>
    <col min="12274" max="12274" width="61.703125" style="1730" customWidth="1"/>
    <col min="12275" max="12275" width="16" style="1730" customWidth="1"/>
    <col min="12276" max="12276" width="17.5859375" style="1730" customWidth="1"/>
    <col min="12277" max="12277" width="11.5859375" style="1730" customWidth="1"/>
    <col min="12278" max="12280" width="20" style="1730" customWidth="1"/>
    <col min="12281" max="12527" width="9.29296875" style="1730"/>
    <col min="12528" max="12528" width="22.703125" style="1730" customWidth="1"/>
    <col min="12529" max="12529" width="18.703125" style="1730" customWidth="1"/>
    <col min="12530" max="12530" width="61.703125" style="1730" customWidth="1"/>
    <col min="12531" max="12531" width="16" style="1730" customWidth="1"/>
    <col min="12532" max="12532" width="17.5859375" style="1730" customWidth="1"/>
    <col min="12533" max="12533" width="11.5859375" style="1730" customWidth="1"/>
    <col min="12534" max="12536" width="20" style="1730" customWidth="1"/>
    <col min="12537" max="12783" width="9.29296875" style="1730"/>
    <col min="12784" max="12784" width="22.703125" style="1730" customWidth="1"/>
    <col min="12785" max="12785" width="18.703125" style="1730" customWidth="1"/>
    <col min="12786" max="12786" width="61.703125" style="1730" customWidth="1"/>
    <col min="12787" max="12787" width="16" style="1730" customWidth="1"/>
    <col min="12788" max="12788" width="17.5859375" style="1730" customWidth="1"/>
    <col min="12789" max="12789" width="11.5859375" style="1730" customWidth="1"/>
    <col min="12790" max="12792" width="20" style="1730" customWidth="1"/>
    <col min="12793" max="13039" width="9.29296875" style="1730"/>
    <col min="13040" max="13040" width="22.703125" style="1730" customWidth="1"/>
    <col min="13041" max="13041" width="18.703125" style="1730" customWidth="1"/>
    <col min="13042" max="13042" width="61.703125" style="1730" customWidth="1"/>
    <col min="13043" max="13043" width="16" style="1730" customWidth="1"/>
    <col min="13044" max="13044" width="17.5859375" style="1730" customWidth="1"/>
    <col min="13045" max="13045" width="11.5859375" style="1730" customWidth="1"/>
    <col min="13046" max="13048" width="20" style="1730" customWidth="1"/>
    <col min="13049" max="13295" width="9.29296875" style="1730"/>
    <col min="13296" max="13296" width="22.703125" style="1730" customWidth="1"/>
    <col min="13297" max="13297" width="18.703125" style="1730" customWidth="1"/>
    <col min="13298" max="13298" width="61.703125" style="1730" customWidth="1"/>
    <col min="13299" max="13299" width="16" style="1730" customWidth="1"/>
    <col min="13300" max="13300" width="17.5859375" style="1730" customWidth="1"/>
    <col min="13301" max="13301" width="11.5859375" style="1730" customWidth="1"/>
    <col min="13302" max="13304" width="20" style="1730" customWidth="1"/>
    <col min="13305" max="13551" width="9.29296875" style="1730"/>
    <col min="13552" max="13552" width="22.703125" style="1730" customWidth="1"/>
    <col min="13553" max="13553" width="18.703125" style="1730" customWidth="1"/>
    <col min="13554" max="13554" width="61.703125" style="1730" customWidth="1"/>
    <col min="13555" max="13555" width="16" style="1730" customWidth="1"/>
    <col min="13556" max="13556" width="17.5859375" style="1730" customWidth="1"/>
    <col min="13557" max="13557" width="11.5859375" style="1730" customWidth="1"/>
    <col min="13558" max="13560" width="20" style="1730" customWidth="1"/>
    <col min="13561" max="13807" width="9.29296875" style="1730"/>
    <col min="13808" max="13808" width="22.703125" style="1730" customWidth="1"/>
    <col min="13809" max="13809" width="18.703125" style="1730" customWidth="1"/>
    <col min="13810" max="13810" width="61.703125" style="1730" customWidth="1"/>
    <col min="13811" max="13811" width="16" style="1730" customWidth="1"/>
    <col min="13812" max="13812" width="17.5859375" style="1730" customWidth="1"/>
    <col min="13813" max="13813" width="11.5859375" style="1730" customWidth="1"/>
    <col min="13814" max="13816" width="20" style="1730" customWidth="1"/>
    <col min="13817" max="14063" width="9.29296875" style="1730"/>
    <col min="14064" max="14064" width="22.703125" style="1730" customWidth="1"/>
    <col min="14065" max="14065" width="18.703125" style="1730" customWidth="1"/>
    <col min="14066" max="14066" width="61.703125" style="1730" customWidth="1"/>
    <col min="14067" max="14067" width="16" style="1730" customWidth="1"/>
    <col min="14068" max="14068" width="17.5859375" style="1730" customWidth="1"/>
    <col min="14069" max="14069" width="11.5859375" style="1730" customWidth="1"/>
    <col min="14070" max="14072" width="20" style="1730" customWidth="1"/>
    <col min="14073" max="14319" width="9.29296875" style="1730"/>
    <col min="14320" max="14320" width="22.703125" style="1730" customWidth="1"/>
    <col min="14321" max="14321" width="18.703125" style="1730" customWidth="1"/>
    <col min="14322" max="14322" width="61.703125" style="1730" customWidth="1"/>
    <col min="14323" max="14323" width="16" style="1730" customWidth="1"/>
    <col min="14324" max="14324" width="17.5859375" style="1730" customWidth="1"/>
    <col min="14325" max="14325" width="11.5859375" style="1730" customWidth="1"/>
    <col min="14326" max="14328" width="20" style="1730" customWidth="1"/>
    <col min="14329" max="14575" width="9.29296875" style="1730"/>
    <col min="14576" max="14576" width="22.703125" style="1730" customWidth="1"/>
    <col min="14577" max="14577" width="18.703125" style="1730" customWidth="1"/>
    <col min="14578" max="14578" width="61.703125" style="1730" customWidth="1"/>
    <col min="14579" max="14579" width="16" style="1730" customWidth="1"/>
    <col min="14580" max="14580" width="17.5859375" style="1730" customWidth="1"/>
    <col min="14581" max="14581" width="11.5859375" style="1730" customWidth="1"/>
    <col min="14582" max="14584" width="20" style="1730" customWidth="1"/>
    <col min="14585" max="14831" width="9.29296875" style="1730"/>
    <col min="14832" max="14832" width="22.703125" style="1730" customWidth="1"/>
    <col min="14833" max="14833" width="18.703125" style="1730" customWidth="1"/>
    <col min="14834" max="14834" width="61.703125" style="1730" customWidth="1"/>
    <col min="14835" max="14835" width="16" style="1730" customWidth="1"/>
    <col min="14836" max="14836" width="17.5859375" style="1730" customWidth="1"/>
    <col min="14837" max="14837" width="11.5859375" style="1730" customWidth="1"/>
    <col min="14838" max="14840" width="20" style="1730" customWidth="1"/>
    <col min="14841" max="15087" width="9.29296875" style="1730"/>
    <col min="15088" max="15088" width="22.703125" style="1730" customWidth="1"/>
    <col min="15089" max="15089" width="18.703125" style="1730" customWidth="1"/>
    <col min="15090" max="15090" width="61.703125" style="1730" customWidth="1"/>
    <col min="15091" max="15091" width="16" style="1730" customWidth="1"/>
    <col min="15092" max="15092" width="17.5859375" style="1730" customWidth="1"/>
    <col min="15093" max="15093" width="11.5859375" style="1730" customWidth="1"/>
    <col min="15094" max="15096" width="20" style="1730" customWidth="1"/>
    <col min="15097" max="15343" width="9.29296875" style="1730"/>
    <col min="15344" max="15344" width="22.703125" style="1730" customWidth="1"/>
    <col min="15345" max="15345" width="18.703125" style="1730" customWidth="1"/>
    <col min="15346" max="15346" width="61.703125" style="1730" customWidth="1"/>
    <col min="15347" max="15347" width="16" style="1730" customWidth="1"/>
    <col min="15348" max="15348" width="17.5859375" style="1730" customWidth="1"/>
    <col min="15349" max="15349" width="11.5859375" style="1730" customWidth="1"/>
    <col min="15350" max="15352" width="20" style="1730" customWidth="1"/>
    <col min="15353" max="15599" width="9.29296875" style="1730"/>
    <col min="15600" max="15600" width="22.703125" style="1730" customWidth="1"/>
    <col min="15601" max="15601" width="18.703125" style="1730" customWidth="1"/>
    <col min="15602" max="15602" width="61.703125" style="1730" customWidth="1"/>
    <col min="15603" max="15603" width="16" style="1730" customWidth="1"/>
    <col min="15604" max="15604" width="17.5859375" style="1730" customWidth="1"/>
    <col min="15605" max="15605" width="11.5859375" style="1730" customWidth="1"/>
    <col min="15606" max="15608" width="20" style="1730" customWidth="1"/>
    <col min="15609" max="15855" width="9.29296875" style="1730"/>
    <col min="15856" max="15856" width="22.703125" style="1730" customWidth="1"/>
    <col min="15857" max="15857" width="18.703125" style="1730" customWidth="1"/>
    <col min="15858" max="15858" width="61.703125" style="1730" customWidth="1"/>
    <col min="15859" max="15859" width="16" style="1730" customWidth="1"/>
    <col min="15860" max="15860" width="17.5859375" style="1730" customWidth="1"/>
    <col min="15861" max="15861" width="11.5859375" style="1730" customWidth="1"/>
    <col min="15862" max="15864" width="20" style="1730" customWidth="1"/>
    <col min="15865" max="16111" width="9.29296875" style="1730"/>
    <col min="16112" max="16112" width="22.703125" style="1730" customWidth="1"/>
    <col min="16113" max="16113" width="18.703125" style="1730" customWidth="1"/>
    <col min="16114" max="16114" width="61.703125" style="1730" customWidth="1"/>
    <col min="16115" max="16115" width="16" style="1730" customWidth="1"/>
    <col min="16116" max="16116" width="17.5859375" style="1730" customWidth="1"/>
    <col min="16117" max="16117" width="11.5859375" style="1730" customWidth="1"/>
    <col min="16118" max="16120" width="20" style="1730" customWidth="1"/>
    <col min="16121" max="16376" width="9.29296875" style="1730"/>
    <col min="16377" max="16384" width="9.29296875" style="1730" customWidth="1"/>
  </cols>
  <sheetData>
    <row r="1" spans="1:8" ht="15.35">
      <c r="A1" s="7128" t="s">
        <v>3628</v>
      </c>
      <c r="B1" s="7128"/>
      <c r="C1" s="7128"/>
      <c r="D1" s="7128"/>
      <c r="E1" s="7128"/>
      <c r="F1" s="7128"/>
      <c r="G1" s="7128"/>
      <c r="H1" s="7128"/>
    </row>
    <row r="2" spans="1:8" s="1731" customFormat="1">
      <c r="A2" s="1788"/>
      <c r="B2" s="1788"/>
      <c r="C2" s="473"/>
      <c r="D2" s="473"/>
      <c r="E2" s="1279"/>
      <c r="F2" s="1788"/>
      <c r="G2" s="1788"/>
      <c r="H2" s="1789"/>
    </row>
    <row r="3" spans="1:8" s="1731" customFormat="1">
      <c r="A3" s="1788"/>
      <c r="B3" s="1788"/>
      <c r="C3" s="473"/>
      <c r="D3" s="473"/>
      <c r="E3" s="1279"/>
      <c r="F3" s="1788"/>
      <c r="G3" s="1788"/>
      <c r="H3" s="1789"/>
    </row>
    <row r="4" spans="1:8" s="1731" customFormat="1">
      <c r="A4" s="1762" t="s">
        <v>48</v>
      </c>
      <c r="B4" s="1743">
        <v>0</v>
      </c>
      <c r="C4" s="473"/>
      <c r="D4" s="473"/>
      <c r="E4" s="1279"/>
      <c r="F4" s="1788"/>
      <c r="G4" s="1788"/>
      <c r="H4" s="1789"/>
    </row>
    <row r="5" spans="1:8">
      <c r="A5" s="635"/>
      <c r="B5" s="356"/>
      <c r="C5" s="356"/>
      <c r="D5" s="356"/>
      <c r="E5" s="2882"/>
      <c r="F5" s="636"/>
    </row>
    <row r="6" spans="1:8" ht="43">
      <c r="A6" s="5995" t="s">
        <v>75</v>
      </c>
      <c r="B6" s="5995" t="s">
        <v>76</v>
      </c>
      <c r="C6" s="7129" t="s">
        <v>77</v>
      </c>
      <c r="D6" s="7130"/>
      <c r="E6" s="6214" t="s">
        <v>57</v>
      </c>
      <c r="F6" s="5997" t="s">
        <v>3234</v>
      </c>
      <c r="G6" s="5997" t="s">
        <v>58</v>
      </c>
      <c r="H6" s="5997" t="s">
        <v>59</v>
      </c>
    </row>
    <row r="7" spans="1:8">
      <c r="A7" s="7131" t="s">
        <v>7807</v>
      </c>
      <c r="B7" s="7132"/>
      <c r="C7" s="7132"/>
      <c r="D7" s="7132"/>
      <c r="E7" s="7132"/>
      <c r="F7" s="7132"/>
      <c r="G7" s="7132"/>
      <c r="H7" s="7133"/>
    </row>
    <row r="8" spans="1:8">
      <c r="A8" s="6171" t="s">
        <v>6766</v>
      </c>
      <c r="B8" s="6217" t="s">
        <v>801</v>
      </c>
      <c r="C8" s="7100">
        <v>100</v>
      </c>
      <c r="D8" s="7101"/>
      <c r="E8" s="6202">
        <v>1.52</v>
      </c>
      <c r="F8" s="6203">
        <f>E8-E8*$B$4/100</f>
        <v>1.52</v>
      </c>
      <c r="G8" s="6204">
        <f>E8*Оглавление!$B$14</f>
        <v>144.4</v>
      </c>
      <c r="H8" s="6062">
        <f>G8-G8*$B$4/100</f>
        <v>144.4</v>
      </c>
    </row>
    <row r="9" spans="1:8">
      <c r="A9" s="6171" t="s">
        <v>3523</v>
      </c>
      <c r="B9" s="6217" t="s">
        <v>801</v>
      </c>
      <c r="C9" s="7100">
        <v>200</v>
      </c>
      <c r="D9" s="7101"/>
      <c r="E9" s="6202">
        <v>1.52</v>
      </c>
      <c r="F9" s="6203">
        <f t="shared" ref="F9:F15" si="0">E9-E9*$B$4/100</f>
        <v>1.52</v>
      </c>
      <c r="G9" s="6204">
        <f>E9*Оглавление!$B$14</f>
        <v>144.4</v>
      </c>
      <c r="H9" s="6062">
        <f t="shared" ref="H9:H15" si="1">G9-G9*$B$4/100</f>
        <v>144.4</v>
      </c>
    </row>
    <row r="10" spans="1:8">
      <c r="A10" s="6171" t="s">
        <v>12745</v>
      </c>
      <c r="B10" s="6217" t="s">
        <v>801</v>
      </c>
      <c r="C10" s="7100">
        <v>300</v>
      </c>
      <c r="D10" s="7101"/>
      <c r="E10" s="6202">
        <v>1.52</v>
      </c>
      <c r="F10" s="6203">
        <f>E10-E10*$B$4/100</f>
        <v>1.52</v>
      </c>
      <c r="G10" s="6204">
        <f>E10*Оглавление!$B$14</f>
        <v>144.4</v>
      </c>
      <c r="H10" s="6062">
        <f t="shared" si="1"/>
        <v>144.4</v>
      </c>
    </row>
    <row r="11" spans="1:8">
      <c r="A11" s="6171" t="s">
        <v>14098</v>
      </c>
      <c r="B11" s="6217" t="s">
        <v>801</v>
      </c>
      <c r="C11" s="7100">
        <v>400</v>
      </c>
      <c r="D11" s="7101"/>
      <c r="E11" s="6202">
        <v>1.52</v>
      </c>
      <c r="F11" s="6203">
        <f t="shared" ref="F11" si="2">E11-E11*$B$4/100</f>
        <v>1.52</v>
      </c>
      <c r="G11" s="6204">
        <f>E11*Оглавление!$B$14</f>
        <v>144.4</v>
      </c>
      <c r="H11" s="6062">
        <f t="shared" si="1"/>
        <v>144.4</v>
      </c>
    </row>
    <row r="12" spans="1:8">
      <c r="A12" s="6171" t="s">
        <v>5266</v>
      </c>
      <c r="B12" s="6217" t="s">
        <v>801</v>
      </c>
      <c r="C12" s="7100">
        <v>500</v>
      </c>
      <c r="D12" s="7101"/>
      <c r="E12" s="6202">
        <v>1.52</v>
      </c>
      <c r="F12" s="6203">
        <f t="shared" si="0"/>
        <v>1.52</v>
      </c>
      <c r="G12" s="6204">
        <f>E12*Оглавление!$B$14</f>
        <v>144.4</v>
      </c>
      <c r="H12" s="6062">
        <f t="shared" si="1"/>
        <v>144.4</v>
      </c>
    </row>
    <row r="13" spans="1:8">
      <c r="A13" s="6171" t="s">
        <v>3761</v>
      </c>
      <c r="B13" s="6217" t="s">
        <v>111</v>
      </c>
      <c r="C13" s="7100">
        <v>100</v>
      </c>
      <c r="D13" s="7101"/>
      <c r="E13" s="6202">
        <v>1.95</v>
      </c>
      <c r="F13" s="6203">
        <f t="shared" si="0"/>
        <v>1.95</v>
      </c>
      <c r="G13" s="6204">
        <f>E13*Оглавление!$B$14</f>
        <v>185.25</v>
      </c>
      <c r="H13" s="6062">
        <f t="shared" si="1"/>
        <v>185.25</v>
      </c>
    </row>
    <row r="14" spans="1:8">
      <c r="A14" s="6166" t="s">
        <v>7426</v>
      </c>
      <c r="B14" s="6217" t="s">
        <v>111</v>
      </c>
      <c r="C14" s="7100">
        <v>240</v>
      </c>
      <c r="D14" s="7101"/>
      <c r="E14" s="6202">
        <v>1.95</v>
      </c>
      <c r="F14" s="6203">
        <f t="shared" si="0"/>
        <v>1.95</v>
      </c>
      <c r="G14" s="6204">
        <f>E14*Оглавление!$B$14</f>
        <v>185.25</v>
      </c>
      <c r="H14" s="6062">
        <f t="shared" si="1"/>
        <v>185.25</v>
      </c>
    </row>
    <row r="15" spans="1:8">
      <c r="A15" s="6166" t="s">
        <v>13352</v>
      </c>
      <c r="B15" s="6217" t="s">
        <v>111</v>
      </c>
      <c r="C15" s="7100">
        <v>500</v>
      </c>
      <c r="D15" s="7101"/>
      <c r="E15" s="6202">
        <v>1.95</v>
      </c>
      <c r="F15" s="6203">
        <f t="shared" si="0"/>
        <v>1.95</v>
      </c>
      <c r="G15" s="6204">
        <f>E15*Оглавление!$B$14</f>
        <v>185.25</v>
      </c>
      <c r="H15" s="6062">
        <f t="shared" si="1"/>
        <v>185.25</v>
      </c>
    </row>
    <row r="16" spans="1:8">
      <c r="A16" s="7131" t="s">
        <v>7806</v>
      </c>
      <c r="B16" s="7132"/>
      <c r="C16" s="7132"/>
      <c r="D16" s="7132"/>
      <c r="E16" s="7132"/>
      <c r="F16" s="7132"/>
      <c r="G16" s="7132"/>
      <c r="H16" s="7133"/>
    </row>
    <row r="17" spans="1:8">
      <c r="A17" s="6171" t="s">
        <v>3524</v>
      </c>
      <c r="B17" s="6217" t="s">
        <v>797</v>
      </c>
      <c r="C17" s="7100">
        <v>100</v>
      </c>
      <c r="D17" s="7101"/>
      <c r="E17" s="6202">
        <v>1.76</v>
      </c>
      <c r="F17" s="6203">
        <f t="shared" ref="F17:F25" si="3">E17-E17*$B$4/100</f>
        <v>1.76</v>
      </c>
      <c r="G17" s="6204">
        <f>E17*Оглавление!$B$14</f>
        <v>167.2</v>
      </c>
      <c r="H17" s="6062">
        <f t="shared" ref="H17:H25" si="4">G17-G17*$B$4/100</f>
        <v>167.2</v>
      </c>
    </row>
    <row r="18" spans="1:8">
      <c r="A18" s="6171" t="s">
        <v>5267</v>
      </c>
      <c r="B18" s="6217" t="s">
        <v>797</v>
      </c>
      <c r="C18" s="7100">
        <v>240</v>
      </c>
      <c r="D18" s="7101"/>
      <c r="E18" s="6202">
        <v>1.76</v>
      </c>
      <c r="F18" s="6203">
        <f t="shared" si="3"/>
        <v>1.76</v>
      </c>
      <c r="G18" s="6204">
        <f>E18*Оглавление!$B$14</f>
        <v>167.2</v>
      </c>
      <c r="H18" s="6062">
        <f t="shared" si="4"/>
        <v>167.2</v>
      </c>
    </row>
    <row r="19" spans="1:8">
      <c r="A19" s="6171" t="s">
        <v>14099</v>
      </c>
      <c r="B19" s="6217" t="s">
        <v>797</v>
      </c>
      <c r="C19" s="7100">
        <v>300</v>
      </c>
      <c r="D19" s="7101"/>
      <c r="E19" s="6202">
        <v>1.76</v>
      </c>
      <c r="F19" s="6203">
        <f t="shared" si="3"/>
        <v>1.76</v>
      </c>
      <c r="G19" s="6204">
        <f>E19*Оглавление!$B$14</f>
        <v>167.2</v>
      </c>
      <c r="H19" s="6062">
        <f>G19-G19*$B$4/100</f>
        <v>167.2</v>
      </c>
    </row>
    <row r="20" spans="1:8">
      <c r="A20" s="6171" t="s">
        <v>14100</v>
      </c>
      <c r="B20" s="6217" t="s">
        <v>797</v>
      </c>
      <c r="C20" s="7100">
        <v>400</v>
      </c>
      <c r="D20" s="7101"/>
      <c r="E20" s="6202">
        <v>1.76</v>
      </c>
      <c r="F20" s="6203">
        <f t="shared" si="3"/>
        <v>1.76</v>
      </c>
      <c r="G20" s="6204">
        <f>E20*Оглавление!$B$14</f>
        <v>167.2</v>
      </c>
      <c r="H20" s="6062">
        <f t="shared" si="4"/>
        <v>167.2</v>
      </c>
    </row>
    <row r="21" spans="1:8">
      <c r="A21" s="6171" t="s">
        <v>6315</v>
      </c>
      <c r="B21" s="6217" t="s">
        <v>797</v>
      </c>
      <c r="C21" s="7100">
        <v>500</v>
      </c>
      <c r="D21" s="7101"/>
      <c r="E21" s="6202">
        <v>1.76</v>
      </c>
      <c r="F21" s="6203">
        <f t="shared" si="3"/>
        <v>1.76</v>
      </c>
      <c r="G21" s="6204">
        <f>E21*Оглавление!$B$14</f>
        <v>167.2</v>
      </c>
      <c r="H21" s="6062">
        <f t="shared" si="4"/>
        <v>167.2</v>
      </c>
    </row>
    <row r="22" spans="1:8">
      <c r="A22" s="6171" t="s">
        <v>3525</v>
      </c>
      <c r="B22" s="6217" t="s">
        <v>3526</v>
      </c>
      <c r="C22" s="7100">
        <v>100</v>
      </c>
      <c r="D22" s="7101"/>
      <c r="E22" s="6202">
        <v>2.63</v>
      </c>
      <c r="F22" s="6203">
        <f t="shared" si="3"/>
        <v>2.63</v>
      </c>
      <c r="G22" s="6204">
        <f>E22*Оглавление!$B$14</f>
        <v>249.85</v>
      </c>
      <c r="H22" s="6062">
        <f t="shared" si="4"/>
        <v>249.85</v>
      </c>
    </row>
    <row r="23" spans="1:8">
      <c r="A23" s="6171" t="s">
        <v>13354</v>
      </c>
      <c r="B23" s="6217" t="s">
        <v>3528</v>
      </c>
      <c r="C23" s="7100">
        <v>30</v>
      </c>
      <c r="D23" s="7101"/>
      <c r="E23" s="6202">
        <v>4.08</v>
      </c>
      <c r="F23" s="6203">
        <f t="shared" si="3"/>
        <v>4.08</v>
      </c>
      <c r="G23" s="6204">
        <f>E23*Оглавление!$B$14</f>
        <v>387.6</v>
      </c>
      <c r="H23" s="6062">
        <f t="shared" si="4"/>
        <v>387.6</v>
      </c>
    </row>
    <row r="24" spans="1:8">
      <c r="A24" s="6171" t="s">
        <v>3527</v>
      </c>
      <c r="B24" s="6217" t="s">
        <v>3528</v>
      </c>
      <c r="C24" s="7100">
        <v>50</v>
      </c>
      <c r="D24" s="7101"/>
      <c r="E24" s="6202">
        <v>4.08</v>
      </c>
      <c r="F24" s="6203">
        <f t="shared" si="3"/>
        <v>4.08</v>
      </c>
      <c r="G24" s="6204">
        <f>E24*Оглавление!$B$14</f>
        <v>387.6</v>
      </c>
      <c r="H24" s="6062">
        <f t="shared" si="4"/>
        <v>387.6</v>
      </c>
    </row>
    <row r="25" spans="1:8">
      <c r="A25" s="6171" t="s">
        <v>3529</v>
      </c>
      <c r="B25" s="6217" t="s">
        <v>3530</v>
      </c>
      <c r="C25" s="7100">
        <v>50</v>
      </c>
      <c r="D25" s="7101"/>
      <c r="E25" s="6202">
        <v>6.63</v>
      </c>
      <c r="F25" s="6203">
        <f t="shared" si="3"/>
        <v>6.63</v>
      </c>
      <c r="G25" s="6204">
        <f>E25*Оглавление!$B$14</f>
        <v>629.85</v>
      </c>
      <c r="H25" s="6062">
        <f t="shared" si="4"/>
        <v>629.85</v>
      </c>
    </row>
    <row r="26" spans="1:8">
      <c r="A26" s="7131" t="s">
        <v>9528</v>
      </c>
      <c r="B26" s="7132"/>
      <c r="C26" s="7132"/>
      <c r="D26" s="7132"/>
      <c r="E26" s="7132"/>
      <c r="F26" s="7132"/>
      <c r="G26" s="7132"/>
      <c r="H26" s="7133"/>
    </row>
    <row r="27" spans="1:8">
      <c r="A27" s="5684" t="s">
        <v>9529</v>
      </c>
      <c r="B27" s="6217" t="s">
        <v>9531</v>
      </c>
      <c r="C27" s="7100">
        <v>100</v>
      </c>
      <c r="D27" s="7101"/>
      <c r="E27" s="5780">
        <v>2.95</v>
      </c>
      <c r="F27" s="6203">
        <f>E27-E27*$B$4/100</f>
        <v>2.95</v>
      </c>
      <c r="G27" s="6204">
        <f>E27*Оглавление!$B$14</f>
        <v>280.25</v>
      </c>
      <c r="H27" s="6062">
        <f>G27-G27*$B$4/100</f>
        <v>280.25</v>
      </c>
    </row>
    <row r="28" spans="1:8">
      <c r="A28" s="5684" t="s">
        <v>9530</v>
      </c>
      <c r="B28" s="6217" t="s">
        <v>9532</v>
      </c>
      <c r="C28" s="7100">
        <v>100</v>
      </c>
      <c r="D28" s="7101"/>
      <c r="E28" s="5780">
        <v>4.24</v>
      </c>
      <c r="F28" s="6203">
        <f>E28-E28*$B$4/100</f>
        <v>4.24</v>
      </c>
      <c r="G28" s="6204">
        <f>E28*Оглавление!$B$14</f>
        <v>402.8</v>
      </c>
      <c r="H28" s="6062">
        <f>G28-G28*$B$4/100</f>
        <v>402.8</v>
      </c>
    </row>
    <row r="29" spans="1:8">
      <c r="A29" s="7134" t="s">
        <v>3532</v>
      </c>
      <c r="B29" s="7135"/>
      <c r="C29" s="7135"/>
      <c r="D29" s="7135"/>
      <c r="E29" s="7135"/>
      <c r="F29" s="7135"/>
      <c r="G29" s="7135"/>
      <c r="H29" s="7136"/>
    </row>
    <row r="30" spans="1:8">
      <c r="A30" s="6171" t="s">
        <v>3531</v>
      </c>
      <c r="B30" s="6217" t="s">
        <v>17165</v>
      </c>
      <c r="C30" s="7100" t="s">
        <v>928</v>
      </c>
      <c r="D30" s="7101"/>
      <c r="E30" s="5780">
        <v>0.98</v>
      </c>
      <c r="F30" s="6203">
        <f>E30-E30*$B$4/100</f>
        <v>0.98</v>
      </c>
      <c r="G30" s="6204">
        <f>E30*Оглавление!$B$14</f>
        <v>93.1</v>
      </c>
      <c r="H30" s="6062">
        <f>G30-G30*$B$4/100</f>
        <v>93.1</v>
      </c>
    </row>
    <row r="31" spans="1:8">
      <c r="A31" s="6224" t="s">
        <v>17166</v>
      </c>
      <c r="B31" s="6217" t="s">
        <v>17167</v>
      </c>
      <c r="C31" s="7100" t="s">
        <v>3534</v>
      </c>
      <c r="D31" s="7101"/>
      <c r="E31" s="5780">
        <v>1.1399999999999999</v>
      </c>
      <c r="F31" s="6203">
        <f>E31-E31*$B$4/100</f>
        <v>1.1399999999999999</v>
      </c>
      <c r="G31" s="6204">
        <f>E31*Оглавление!$B$14</f>
        <v>108.3</v>
      </c>
      <c r="H31" s="6062">
        <f>G31-G31*$B$4/100</f>
        <v>108.3</v>
      </c>
    </row>
    <row r="32" spans="1:8">
      <c r="A32" s="6171" t="s">
        <v>3533</v>
      </c>
      <c r="B32" s="6217" t="s">
        <v>17168</v>
      </c>
      <c r="C32" s="7100" t="s">
        <v>3534</v>
      </c>
      <c r="D32" s="7101"/>
      <c r="E32" s="5780">
        <v>1.01</v>
      </c>
      <c r="F32" s="6203">
        <f>E32-E32*$B$4/100</f>
        <v>1.01</v>
      </c>
      <c r="G32" s="6204">
        <f>E32*Оглавление!$B$14</f>
        <v>95.95</v>
      </c>
      <c r="H32" s="6062">
        <f>G32-G32*$B$4/100</f>
        <v>95.95</v>
      </c>
    </row>
    <row r="33" spans="1:8">
      <c r="A33" s="6171" t="s">
        <v>3535</v>
      </c>
      <c r="B33" s="6217" t="s">
        <v>17169</v>
      </c>
      <c r="C33" s="7100" t="s">
        <v>1839</v>
      </c>
      <c r="D33" s="7101"/>
      <c r="E33" s="5780">
        <v>1.58</v>
      </c>
      <c r="F33" s="6203">
        <f>E33-E33*$B$4/100</f>
        <v>1.58</v>
      </c>
      <c r="G33" s="6204">
        <f>E33*Оглавление!$B$14</f>
        <v>150.1</v>
      </c>
      <c r="H33" s="6062">
        <f>G33-G33*$B$4/100</f>
        <v>150.1</v>
      </c>
    </row>
    <row r="34" spans="1:8">
      <c r="A34" s="6171" t="s">
        <v>3536</v>
      </c>
      <c r="B34" s="6217" t="s">
        <v>3530</v>
      </c>
      <c r="C34" s="7100" t="s">
        <v>3537</v>
      </c>
      <c r="D34" s="7101"/>
      <c r="E34" s="5780">
        <v>3.27</v>
      </c>
      <c r="F34" s="6203">
        <f>E34-E34*$B$4/100</f>
        <v>3.27</v>
      </c>
      <c r="G34" s="6204">
        <f>E34*Оглавление!$B$14</f>
        <v>310.64999999999998</v>
      </c>
      <c r="H34" s="6062">
        <f>G34-G34*$B$4/100</f>
        <v>310.64999999999998</v>
      </c>
    </row>
    <row r="35" spans="1:8">
      <c r="A35" s="6225" t="s">
        <v>3539</v>
      </c>
      <c r="B35" s="6193"/>
      <c r="C35" s="6193"/>
      <c r="D35" s="6193"/>
      <c r="E35" s="6226"/>
      <c r="F35" s="6193"/>
      <c r="G35" s="6193"/>
      <c r="H35" s="6227"/>
    </row>
    <row r="36" spans="1:8">
      <c r="A36" s="6171" t="s">
        <v>3538</v>
      </c>
      <c r="B36" s="6217">
        <v>16</v>
      </c>
      <c r="C36" s="7100" t="s">
        <v>283</v>
      </c>
      <c r="D36" s="7101"/>
      <c r="E36" s="5780">
        <v>2.16</v>
      </c>
      <c r="F36" s="6203">
        <f>E36-E36*$B$4/100</f>
        <v>2.16</v>
      </c>
      <c r="G36" s="6204">
        <f>E36*Оглавление!$B$14</f>
        <v>205.20000000000002</v>
      </c>
      <c r="H36" s="6062">
        <f>G36-G36*$B$4/100</f>
        <v>205.20000000000002</v>
      </c>
    </row>
    <row r="37" spans="1:8">
      <c r="A37" s="6171" t="s">
        <v>3540</v>
      </c>
      <c r="B37" s="6217">
        <v>20</v>
      </c>
      <c r="C37" s="7100" t="s">
        <v>290</v>
      </c>
      <c r="D37" s="7101"/>
      <c r="E37" s="5780">
        <v>3.2</v>
      </c>
      <c r="F37" s="6203">
        <f>E37-E37*$B$4/100</f>
        <v>3.2</v>
      </c>
      <c r="G37" s="6204">
        <f>E37*Оглавление!$B$14</f>
        <v>304</v>
      </c>
      <c r="H37" s="6062">
        <f>G37-G37*$B$4/100</f>
        <v>304</v>
      </c>
    </row>
    <row r="38" spans="1:8">
      <c r="A38" s="6224" t="s">
        <v>17170</v>
      </c>
      <c r="B38" s="6217" t="s">
        <v>17167</v>
      </c>
      <c r="C38" s="7100" t="s">
        <v>290</v>
      </c>
      <c r="D38" s="7101"/>
      <c r="E38" s="5780">
        <v>3.38</v>
      </c>
      <c r="F38" s="6203">
        <f>E38-E38*$B$4/100</f>
        <v>3.38</v>
      </c>
      <c r="G38" s="6204">
        <f>E38*Оглавление!$B$14</f>
        <v>321.09999999999997</v>
      </c>
      <c r="H38" s="6062">
        <f>G38-G38*$B$4/100</f>
        <v>321.09999999999997</v>
      </c>
    </row>
    <row r="39" spans="1:8">
      <c r="A39" s="6171" t="s">
        <v>3541</v>
      </c>
      <c r="B39" s="6217">
        <v>25</v>
      </c>
      <c r="C39" s="7100" t="s">
        <v>304</v>
      </c>
      <c r="D39" s="7101"/>
      <c r="E39" s="5780">
        <v>5.0999999999999996</v>
      </c>
      <c r="F39" s="6203">
        <f>E39-E39*$B$4/100</f>
        <v>5.0999999999999996</v>
      </c>
      <c r="G39" s="6204">
        <f>E39*Оглавление!$B$14</f>
        <v>484.49999999999994</v>
      </c>
      <c r="H39" s="6062">
        <f>G39-G39*$B$4/100</f>
        <v>484.49999999999994</v>
      </c>
    </row>
    <row r="40" spans="1:8">
      <c r="A40" s="6171" t="s">
        <v>3542</v>
      </c>
      <c r="B40" s="6217">
        <v>32</v>
      </c>
      <c r="C40" s="7098" t="s">
        <v>295</v>
      </c>
      <c r="D40" s="7099"/>
      <c r="E40" s="5780">
        <v>9.44</v>
      </c>
      <c r="F40" s="6203">
        <f>E40-E40*$B$4/100</f>
        <v>9.44</v>
      </c>
      <c r="G40" s="6204">
        <f>E40*Оглавление!$B$14</f>
        <v>896.8</v>
      </c>
      <c r="H40" s="6062">
        <f>G40-G40*$B$4/100</f>
        <v>896.8</v>
      </c>
    </row>
    <row r="41" spans="1:8">
      <c r="A41" s="6225" t="s">
        <v>3545</v>
      </c>
      <c r="B41" s="6193"/>
      <c r="C41" s="6193"/>
      <c r="D41" s="6193"/>
      <c r="E41" s="6226"/>
      <c r="F41" s="6193"/>
      <c r="G41" s="6193"/>
      <c r="H41" s="6227"/>
    </row>
    <row r="42" spans="1:8">
      <c r="A42" s="6171" t="s">
        <v>3544</v>
      </c>
      <c r="B42" s="6217" t="s">
        <v>635</v>
      </c>
      <c r="C42" s="7100" t="s">
        <v>283</v>
      </c>
      <c r="D42" s="7101"/>
      <c r="E42" s="5780">
        <v>2.71</v>
      </c>
      <c r="F42" s="6203">
        <f>E42-E42*$B$4/100</f>
        <v>2.71</v>
      </c>
      <c r="G42" s="6204">
        <f>E42*Оглавление!$B$14</f>
        <v>257.45</v>
      </c>
      <c r="H42" s="6062">
        <f>G42-G42*$B$4/100</f>
        <v>257.45</v>
      </c>
    </row>
    <row r="43" spans="1:8">
      <c r="A43" s="6171" t="s">
        <v>3546</v>
      </c>
      <c r="B43" s="6217" t="s">
        <v>3547</v>
      </c>
      <c r="C43" s="7100" t="s">
        <v>444</v>
      </c>
      <c r="D43" s="7101"/>
      <c r="E43" s="5780">
        <v>4.08</v>
      </c>
      <c r="F43" s="6203">
        <f>E43-E43*$B$4/100</f>
        <v>4.08</v>
      </c>
      <c r="G43" s="6204">
        <f>E43*Оглавление!$B$14</f>
        <v>387.6</v>
      </c>
      <c r="H43" s="6062">
        <f>G43-G43*$B$4/100</f>
        <v>387.6</v>
      </c>
    </row>
    <row r="44" spans="1:8">
      <c r="A44" s="6171" t="s">
        <v>3548</v>
      </c>
      <c r="B44" s="6217" t="s">
        <v>3549</v>
      </c>
      <c r="C44" s="7100" t="s">
        <v>444</v>
      </c>
      <c r="D44" s="7101"/>
      <c r="E44" s="5780">
        <v>4.32</v>
      </c>
      <c r="F44" s="6203">
        <f>E44-E44*$B$4/100</f>
        <v>4.32</v>
      </c>
      <c r="G44" s="6204">
        <f>E44*Оглавление!$B$14</f>
        <v>410.40000000000003</v>
      </c>
      <c r="H44" s="6062">
        <f>G44-G44*$B$4/100</f>
        <v>410.40000000000003</v>
      </c>
    </row>
    <row r="45" spans="1:8">
      <c r="A45" s="6171" t="s">
        <v>3550</v>
      </c>
      <c r="B45" s="6217" t="s">
        <v>3551</v>
      </c>
      <c r="C45" s="7100" t="s">
        <v>316</v>
      </c>
      <c r="D45" s="7101"/>
      <c r="E45" s="5780">
        <v>8.23</v>
      </c>
      <c r="F45" s="6203">
        <f>E45-E45*$B$4/100</f>
        <v>8.23</v>
      </c>
      <c r="G45" s="6204">
        <f>E45*Оглавление!$B$14</f>
        <v>781.85</v>
      </c>
      <c r="H45" s="6062">
        <f>G45-G45*$B$4/100</f>
        <v>781.85</v>
      </c>
    </row>
    <row r="46" spans="1:8">
      <c r="A46" s="6225" t="s">
        <v>1706</v>
      </c>
      <c r="B46" s="6193"/>
      <c r="C46" s="6193"/>
      <c r="D46" s="6193"/>
      <c r="E46" s="6226"/>
      <c r="F46" s="6193"/>
      <c r="G46" s="6193"/>
      <c r="H46" s="6227"/>
    </row>
    <row r="47" spans="1:8">
      <c r="A47" s="6171" t="s">
        <v>3552</v>
      </c>
      <c r="B47" s="6217" t="s">
        <v>3553</v>
      </c>
      <c r="C47" s="7100" t="s">
        <v>277</v>
      </c>
      <c r="D47" s="7101"/>
      <c r="E47" s="5780">
        <v>2.61</v>
      </c>
      <c r="F47" s="6203">
        <f t="shared" ref="F47:F56" si="5">E47-E47*$B$4/100</f>
        <v>2.61</v>
      </c>
      <c r="G47" s="6204">
        <f>E47*Оглавление!$B$14</f>
        <v>247.95</v>
      </c>
      <c r="H47" s="6062">
        <f t="shared" ref="H47:H56" si="6">G47-G47*$B$4/100</f>
        <v>247.95</v>
      </c>
    </row>
    <row r="48" spans="1:8">
      <c r="A48" s="6171" t="s">
        <v>3554</v>
      </c>
      <c r="B48" s="6217" t="s">
        <v>3555</v>
      </c>
      <c r="C48" s="7100" t="s">
        <v>290</v>
      </c>
      <c r="D48" s="7101"/>
      <c r="E48" s="5780">
        <v>3.15</v>
      </c>
      <c r="F48" s="6203">
        <f t="shared" si="5"/>
        <v>3.15</v>
      </c>
      <c r="G48" s="6204">
        <f>E48*Оглавление!$B$14</f>
        <v>299.25</v>
      </c>
      <c r="H48" s="6062">
        <f t="shared" si="6"/>
        <v>299.25</v>
      </c>
    </row>
    <row r="49" spans="1:8">
      <c r="A49" s="6224" t="s">
        <v>17171</v>
      </c>
      <c r="B49" s="6217" t="s">
        <v>17172</v>
      </c>
      <c r="C49" s="7100" t="s">
        <v>290</v>
      </c>
      <c r="D49" s="7101"/>
      <c r="E49" s="5780">
        <v>3.5</v>
      </c>
      <c r="F49" s="6203">
        <f t="shared" si="5"/>
        <v>3.5</v>
      </c>
      <c r="G49" s="6204">
        <f>E49*Оглавление!$B$14</f>
        <v>332.5</v>
      </c>
      <c r="H49" s="6062">
        <f t="shared" si="6"/>
        <v>332.5</v>
      </c>
    </row>
    <row r="50" spans="1:8">
      <c r="A50" s="6171" t="s">
        <v>3556</v>
      </c>
      <c r="B50" s="6217" t="s">
        <v>3557</v>
      </c>
      <c r="C50" s="7100" t="s">
        <v>290</v>
      </c>
      <c r="D50" s="7101"/>
      <c r="E50" s="5780">
        <v>3.64</v>
      </c>
      <c r="F50" s="6203">
        <f t="shared" si="5"/>
        <v>3.64</v>
      </c>
      <c r="G50" s="6204">
        <f>E50*Оглавление!$B$14</f>
        <v>345.8</v>
      </c>
      <c r="H50" s="6062">
        <f t="shared" si="6"/>
        <v>345.8</v>
      </c>
    </row>
    <row r="51" spans="1:8">
      <c r="A51" s="6171" t="s">
        <v>3558</v>
      </c>
      <c r="B51" s="6217" t="s">
        <v>3559</v>
      </c>
      <c r="C51" s="7100" t="s">
        <v>278</v>
      </c>
      <c r="D51" s="7101"/>
      <c r="E51" s="5780">
        <v>4.7</v>
      </c>
      <c r="F51" s="6203">
        <f t="shared" si="5"/>
        <v>4.7</v>
      </c>
      <c r="G51" s="6204">
        <f>E51*Оглавление!$B$14</f>
        <v>446.5</v>
      </c>
      <c r="H51" s="6062">
        <f t="shared" si="6"/>
        <v>446.5</v>
      </c>
    </row>
    <row r="52" spans="1:8">
      <c r="A52" s="6171" t="s">
        <v>5515</v>
      </c>
      <c r="B52" s="6217" t="s">
        <v>5516</v>
      </c>
      <c r="C52" s="7107" t="s">
        <v>7955</v>
      </c>
      <c r="D52" s="7101"/>
      <c r="E52" s="5780">
        <v>4.88</v>
      </c>
      <c r="F52" s="6203">
        <f t="shared" si="5"/>
        <v>4.88</v>
      </c>
      <c r="G52" s="6204">
        <f>E52*Оглавление!$B$14</f>
        <v>463.59999999999997</v>
      </c>
      <c r="H52" s="6062">
        <f t="shared" si="6"/>
        <v>463.59999999999997</v>
      </c>
    </row>
    <row r="53" spans="1:8">
      <c r="A53" s="6171" t="s">
        <v>3560</v>
      </c>
      <c r="B53" s="6217" t="s">
        <v>5260</v>
      </c>
      <c r="C53" s="7100" t="s">
        <v>306</v>
      </c>
      <c r="D53" s="7101"/>
      <c r="E53" s="5780">
        <v>5.21</v>
      </c>
      <c r="F53" s="6203">
        <f t="shared" si="5"/>
        <v>5.21</v>
      </c>
      <c r="G53" s="6204">
        <f>E53*Оглавление!$B$14</f>
        <v>494.95</v>
      </c>
      <c r="H53" s="6062">
        <f t="shared" si="6"/>
        <v>494.95</v>
      </c>
    </row>
    <row r="54" spans="1:8">
      <c r="A54" s="6171" t="s">
        <v>3561</v>
      </c>
      <c r="B54" s="6217" t="s">
        <v>5519</v>
      </c>
      <c r="C54" s="7100" t="s">
        <v>316</v>
      </c>
      <c r="D54" s="7101"/>
      <c r="E54" s="5780">
        <v>7.95</v>
      </c>
      <c r="F54" s="6203">
        <f t="shared" si="5"/>
        <v>7.95</v>
      </c>
      <c r="G54" s="6204">
        <f>E54*Оглавление!$B$14</f>
        <v>755.25</v>
      </c>
      <c r="H54" s="6062">
        <f t="shared" si="6"/>
        <v>755.25</v>
      </c>
    </row>
    <row r="55" spans="1:8">
      <c r="A55" s="6171" t="s">
        <v>5517</v>
      </c>
      <c r="B55" s="6217" t="s">
        <v>5518</v>
      </c>
      <c r="C55" s="7107" t="s">
        <v>7961</v>
      </c>
      <c r="D55" s="7101"/>
      <c r="E55" s="5780">
        <v>9.11</v>
      </c>
      <c r="F55" s="6203">
        <f t="shared" si="5"/>
        <v>9.11</v>
      </c>
      <c r="G55" s="6204">
        <f>E55*Оглавление!$B$14</f>
        <v>865.44999999999993</v>
      </c>
      <c r="H55" s="6062">
        <f t="shared" si="6"/>
        <v>865.44999999999993</v>
      </c>
    </row>
    <row r="56" spans="1:8">
      <c r="A56" s="6171" t="s">
        <v>3562</v>
      </c>
      <c r="B56" s="6217" t="s">
        <v>3563</v>
      </c>
      <c r="C56" s="7107" t="s">
        <v>7961</v>
      </c>
      <c r="D56" s="7101"/>
      <c r="E56" s="5780">
        <v>9.1999999999999993</v>
      </c>
      <c r="F56" s="6203">
        <f t="shared" si="5"/>
        <v>9.1999999999999993</v>
      </c>
      <c r="G56" s="6204">
        <f>E56*Оглавление!$B$14</f>
        <v>873.99999999999989</v>
      </c>
      <c r="H56" s="6062">
        <f t="shared" si="6"/>
        <v>873.99999999999989</v>
      </c>
    </row>
    <row r="57" spans="1:8">
      <c r="A57" s="6225" t="s">
        <v>1709</v>
      </c>
      <c r="B57" s="6193"/>
      <c r="C57" s="6193"/>
      <c r="D57" s="6193"/>
      <c r="E57" s="6226"/>
      <c r="F57" s="6193"/>
      <c r="G57" s="6193"/>
      <c r="H57" s="6227"/>
    </row>
    <row r="58" spans="1:8">
      <c r="A58" s="6171" t="s">
        <v>3564</v>
      </c>
      <c r="B58" s="6217" t="s">
        <v>3610</v>
      </c>
      <c r="C58" s="7100" t="s">
        <v>290</v>
      </c>
      <c r="D58" s="7101"/>
      <c r="E58" s="5780">
        <v>3.18</v>
      </c>
      <c r="F58" s="6203">
        <f t="shared" ref="F58:F63" si="7">E58-E58*$B$4/100</f>
        <v>3.18</v>
      </c>
      <c r="G58" s="6204">
        <f>E58*Оглавление!$B$14</f>
        <v>302.10000000000002</v>
      </c>
      <c r="H58" s="6062">
        <f t="shared" ref="H58:H63" si="8">G58-G58*$B$4/100</f>
        <v>302.10000000000002</v>
      </c>
    </row>
    <row r="59" spans="1:8">
      <c r="A59" s="6171" t="s">
        <v>5520</v>
      </c>
      <c r="B59" s="6217" t="s">
        <v>5735</v>
      </c>
      <c r="C59" s="7107" t="s">
        <v>7955</v>
      </c>
      <c r="D59" s="7101"/>
      <c r="E59" s="5780">
        <v>4.82</v>
      </c>
      <c r="F59" s="6203">
        <f t="shared" si="7"/>
        <v>4.82</v>
      </c>
      <c r="G59" s="6204">
        <f>E59*Оглавление!$B$14</f>
        <v>457.90000000000003</v>
      </c>
      <c r="H59" s="6062">
        <f t="shared" si="8"/>
        <v>457.90000000000003</v>
      </c>
    </row>
    <row r="60" spans="1:8">
      <c r="A60" s="6171" t="s">
        <v>3565</v>
      </c>
      <c r="B60" s="6217" t="s">
        <v>3612</v>
      </c>
      <c r="C60" s="7100" t="s">
        <v>290</v>
      </c>
      <c r="D60" s="7101"/>
      <c r="E60" s="5780">
        <v>3.46</v>
      </c>
      <c r="F60" s="6203">
        <f t="shared" si="7"/>
        <v>3.46</v>
      </c>
      <c r="G60" s="6204">
        <f>E60*Оглавление!$B$14</f>
        <v>328.7</v>
      </c>
      <c r="H60" s="6062">
        <f t="shared" si="8"/>
        <v>328.7</v>
      </c>
    </row>
    <row r="61" spans="1:8">
      <c r="A61" s="6171" t="s">
        <v>3567</v>
      </c>
      <c r="B61" s="6217" t="s">
        <v>5263</v>
      </c>
      <c r="C61" s="7100" t="s">
        <v>278</v>
      </c>
      <c r="D61" s="7101"/>
      <c r="E61" s="5780">
        <v>5.21</v>
      </c>
      <c r="F61" s="6203">
        <f t="shared" si="7"/>
        <v>5.21</v>
      </c>
      <c r="G61" s="6204">
        <f>E61*Оглавление!$B$14</f>
        <v>494.95</v>
      </c>
      <c r="H61" s="6062">
        <f t="shared" si="8"/>
        <v>494.95</v>
      </c>
    </row>
    <row r="62" spans="1:8">
      <c r="A62" s="6171" t="s">
        <v>3569</v>
      </c>
      <c r="B62" s="6217" t="s">
        <v>5522</v>
      </c>
      <c r="C62" s="7100" t="s">
        <v>304</v>
      </c>
      <c r="D62" s="7101"/>
      <c r="E62" s="5780">
        <v>5.89</v>
      </c>
      <c r="F62" s="6203">
        <f t="shared" si="7"/>
        <v>5.89</v>
      </c>
      <c r="G62" s="6204">
        <f>E62*Оглавление!$B$14</f>
        <v>559.54999999999995</v>
      </c>
      <c r="H62" s="6062">
        <f t="shared" si="8"/>
        <v>559.54999999999995</v>
      </c>
    </row>
    <row r="63" spans="1:8">
      <c r="A63" s="6171" t="s">
        <v>5252</v>
      </c>
      <c r="B63" s="6217" t="s">
        <v>5736</v>
      </c>
      <c r="C63" s="7098" t="s">
        <v>295</v>
      </c>
      <c r="D63" s="7099"/>
      <c r="E63" s="5780">
        <v>10.119999999999999</v>
      </c>
      <c r="F63" s="6203">
        <f t="shared" si="7"/>
        <v>10.119999999999999</v>
      </c>
      <c r="G63" s="6204">
        <f>E63*Оглавление!$B$14</f>
        <v>961.4</v>
      </c>
      <c r="H63" s="6062">
        <f t="shared" si="8"/>
        <v>961.4</v>
      </c>
    </row>
    <row r="64" spans="1:8">
      <c r="A64" s="6225" t="s">
        <v>3572</v>
      </c>
      <c r="B64" s="6193"/>
      <c r="C64" s="6193"/>
      <c r="D64" s="6193"/>
      <c r="E64" s="6226"/>
      <c r="F64" s="6193"/>
      <c r="G64" s="6193"/>
      <c r="H64" s="6227"/>
    </row>
    <row r="65" spans="1:8">
      <c r="A65" s="6171" t="s">
        <v>3571</v>
      </c>
      <c r="B65" s="6217">
        <v>16</v>
      </c>
      <c r="C65" s="7100" t="s">
        <v>306</v>
      </c>
      <c r="D65" s="7101"/>
      <c r="E65" s="5780">
        <v>4.88</v>
      </c>
      <c r="F65" s="6203">
        <f>E65-E65*$B$4/100</f>
        <v>4.88</v>
      </c>
      <c r="G65" s="6204">
        <f>E65*Оглавление!$B$14</f>
        <v>463.59999999999997</v>
      </c>
      <c r="H65" s="6062">
        <f>G65-G65*$B$4/100</f>
        <v>463.59999999999997</v>
      </c>
    </row>
    <row r="66" spans="1:8">
      <c r="A66" s="6171" t="s">
        <v>3573</v>
      </c>
      <c r="B66" s="6217">
        <v>20</v>
      </c>
      <c r="C66" s="7100" t="s">
        <v>284</v>
      </c>
      <c r="D66" s="7101"/>
      <c r="E66" s="5780">
        <v>6.47</v>
      </c>
      <c r="F66" s="6203">
        <f>E66-E66*$B$4/100</f>
        <v>6.47</v>
      </c>
      <c r="G66" s="6204">
        <f>E66*Оглавление!$B$14</f>
        <v>614.65</v>
      </c>
      <c r="H66" s="6062">
        <f>G66-G66*$B$4/100</f>
        <v>614.65</v>
      </c>
    </row>
    <row r="67" spans="1:8">
      <c r="A67" s="6171" t="s">
        <v>3574</v>
      </c>
      <c r="B67" s="6217">
        <v>25</v>
      </c>
      <c r="C67" s="7100" t="s">
        <v>295</v>
      </c>
      <c r="D67" s="7101"/>
      <c r="E67" s="5780">
        <v>10.27</v>
      </c>
      <c r="F67" s="6203">
        <f>E67-E67*$B$4/100</f>
        <v>10.27</v>
      </c>
      <c r="G67" s="6204">
        <f>E67*Оглавление!$B$14</f>
        <v>975.65</v>
      </c>
      <c r="H67" s="6062">
        <f>G67-G67*$B$4/100</f>
        <v>975.65</v>
      </c>
    </row>
    <row r="68" spans="1:8">
      <c r="A68" s="6171" t="s">
        <v>3575</v>
      </c>
      <c r="B68" s="6217">
        <v>32</v>
      </c>
      <c r="C68" s="7100" t="s">
        <v>621</v>
      </c>
      <c r="D68" s="7101"/>
      <c r="E68" s="5780">
        <v>18.440000000000001</v>
      </c>
      <c r="F68" s="6203">
        <f>E68-E68*$B$4/100</f>
        <v>18.440000000000001</v>
      </c>
      <c r="G68" s="6204">
        <f>E68*Оглавление!$B$14</f>
        <v>1751.8000000000002</v>
      </c>
      <c r="H68" s="6062">
        <f>G68-G68*$B$4/100</f>
        <v>1751.8000000000002</v>
      </c>
    </row>
    <row r="69" spans="1:8">
      <c r="A69" s="6225" t="s">
        <v>155</v>
      </c>
      <c r="B69" s="6193"/>
      <c r="C69" s="6193"/>
      <c r="D69" s="6193"/>
      <c r="E69" s="6226"/>
      <c r="F69" s="6193"/>
      <c r="G69" s="6193"/>
      <c r="H69" s="6227"/>
    </row>
    <row r="70" spans="1:8">
      <c r="A70" s="6171" t="s">
        <v>3576</v>
      </c>
      <c r="B70" s="6217" t="s">
        <v>652</v>
      </c>
      <c r="C70" s="7107" t="s">
        <v>7975</v>
      </c>
      <c r="D70" s="7101"/>
      <c r="E70" s="5780">
        <v>5.42</v>
      </c>
      <c r="F70" s="6203">
        <f t="shared" ref="F70:F88" si="9">E70-E70*$B$4/100</f>
        <v>5.42</v>
      </c>
      <c r="G70" s="6204">
        <f>E70*Оглавление!$B$14</f>
        <v>514.9</v>
      </c>
      <c r="H70" s="6062">
        <f t="shared" ref="H70:H88" si="10">G70-G70*$B$4/100</f>
        <v>514.9</v>
      </c>
    </row>
    <row r="71" spans="1:8">
      <c r="A71" s="6171" t="s">
        <v>3577</v>
      </c>
      <c r="B71" s="6217" t="s">
        <v>653</v>
      </c>
      <c r="C71" s="7100" t="s">
        <v>304</v>
      </c>
      <c r="D71" s="7101"/>
      <c r="E71" s="5780">
        <v>5.94</v>
      </c>
      <c r="F71" s="6203">
        <f t="shared" si="9"/>
        <v>5.94</v>
      </c>
      <c r="G71" s="6204">
        <f>E71*Оглавление!$B$14</f>
        <v>564.30000000000007</v>
      </c>
      <c r="H71" s="6062">
        <f t="shared" si="10"/>
        <v>564.30000000000007</v>
      </c>
    </row>
    <row r="72" spans="1:8">
      <c r="A72" s="6171" t="s">
        <v>3578</v>
      </c>
      <c r="B72" s="6217" t="s">
        <v>654</v>
      </c>
      <c r="C72" s="7100" t="s">
        <v>304</v>
      </c>
      <c r="D72" s="7101"/>
      <c r="E72" s="5780">
        <v>5.8</v>
      </c>
      <c r="F72" s="6203">
        <f t="shared" si="9"/>
        <v>5.8</v>
      </c>
      <c r="G72" s="6204">
        <f>E72*Оглавление!$B$14</f>
        <v>551</v>
      </c>
      <c r="H72" s="6062">
        <f t="shared" si="10"/>
        <v>551</v>
      </c>
    </row>
    <row r="73" spans="1:8">
      <c r="A73" s="6171" t="s">
        <v>3579</v>
      </c>
      <c r="B73" s="6217" t="s">
        <v>655</v>
      </c>
      <c r="C73" s="7100" t="s">
        <v>304</v>
      </c>
      <c r="D73" s="7101"/>
      <c r="E73" s="5780">
        <v>6.72</v>
      </c>
      <c r="F73" s="6203">
        <f t="shared" si="9"/>
        <v>6.72</v>
      </c>
      <c r="G73" s="6204">
        <f>E73*Оглавление!$B$14</f>
        <v>638.4</v>
      </c>
      <c r="H73" s="6062">
        <f t="shared" si="10"/>
        <v>638.4</v>
      </c>
    </row>
    <row r="74" spans="1:8">
      <c r="A74" s="6171" t="s">
        <v>3580</v>
      </c>
      <c r="B74" s="6217" t="s">
        <v>3581</v>
      </c>
      <c r="C74" s="7100" t="s">
        <v>325</v>
      </c>
      <c r="D74" s="7101"/>
      <c r="E74" s="5780">
        <v>8.09</v>
      </c>
      <c r="F74" s="6203">
        <f t="shared" si="9"/>
        <v>8.09</v>
      </c>
      <c r="G74" s="6204">
        <f>E74*Оглавление!$B$14</f>
        <v>768.55</v>
      </c>
      <c r="H74" s="6062">
        <f t="shared" si="10"/>
        <v>768.55</v>
      </c>
    </row>
    <row r="75" spans="1:8">
      <c r="A75" s="6171" t="s">
        <v>3582</v>
      </c>
      <c r="B75" s="6217" t="s">
        <v>3583</v>
      </c>
      <c r="C75" s="7100" t="s">
        <v>316</v>
      </c>
      <c r="D75" s="7101"/>
      <c r="E75" s="5780">
        <v>7.44</v>
      </c>
      <c r="F75" s="6203">
        <f t="shared" si="9"/>
        <v>7.44</v>
      </c>
      <c r="G75" s="6204">
        <f>E75*Оглавление!$B$14</f>
        <v>706.80000000000007</v>
      </c>
      <c r="H75" s="6062">
        <f t="shared" si="10"/>
        <v>706.80000000000007</v>
      </c>
    </row>
    <row r="76" spans="1:8">
      <c r="A76" s="6171" t="s">
        <v>3584</v>
      </c>
      <c r="B76" s="6217" t="s">
        <v>3585</v>
      </c>
      <c r="C76" s="7100" t="s">
        <v>316</v>
      </c>
      <c r="D76" s="7101"/>
      <c r="E76" s="5780">
        <v>7.5</v>
      </c>
      <c r="F76" s="6203">
        <f t="shared" si="9"/>
        <v>7.5</v>
      </c>
      <c r="G76" s="6204">
        <f>E76*Оглавление!$B$14</f>
        <v>712.5</v>
      </c>
      <c r="H76" s="6062">
        <f t="shared" si="10"/>
        <v>712.5</v>
      </c>
    </row>
    <row r="77" spans="1:8">
      <c r="A77" s="6171" t="s">
        <v>3586</v>
      </c>
      <c r="B77" s="6217" t="s">
        <v>3587</v>
      </c>
      <c r="C77" s="7100" t="s">
        <v>326</v>
      </c>
      <c r="D77" s="7101"/>
      <c r="E77" s="5780">
        <v>10.25</v>
      </c>
      <c r="F77" s="6203">
        <f t="shared" si="9"/>
        <v>10.25</v>
      </c>
      <c r="G77" s="6204">
        <f>E77*Оглавление!$B$14</f>
        <v>973.75</v>
      </c>
      <c r="H77" s="6062">
        <f t="shared" si="10"/>
        <v>973.75</v>
      </c>
    </row>
    <row r="78" spans="1:8">
      <c r="A78" s="6171" t="s">
        <v>5531</v>
      </c>
      <c r="B78" s="6217" t="s">
        <v>5532</v>
      </c>
      <c r="C78" s="7107" t="s">
        <v>7961</v>
      </c>
      <c r="D78" s="7101"/>
      <c r="E78" s="5780">
        <v>10.72</v>
      </c>
      <c r="F78" s="6203">
        <f t="shared" si="9"/>
        <v>10.72</v>
      </c>
      <c r="G78" s="6204">
        <f>E78*Оглавление!$B$14</f>
        <v>1018.4000000000001</v>
      </c>
      <c r="H78" s="6062">
        <f t="shared" si="10"/>
        <v>1018.4000000000001</v>
      </c>
    </row>
    <row r="79" spans="1:8">
      <c r="A79" s="6171" t="s">
        <v>3588</v>
      </c>
      <c r="B79" s="6217" t="s">
        <v>3589</v>
      </c>
      <c r="C79" s="7100" t="s">
        <v>326</v>
      </c>
      <c r="D79" s="7101"/>
      <c r="E79" s="5780">
        <v>8.23</v>
      </c>
      <c r="F79" s="6203">
        <f t="shared" si="9"/>
        <v>8.23</v>
      </c>
      <c r="G79" s="6204">
        <f>E79*Оглавление!$B$14</f>
        <v>781.85</v>
      </c>
      <c r="H79" s="6062">
        <f t="shared" si="10"/>
        <v>781.85</v>
      </c>
    </row>
    <row r="80" spans="1:8">
      <c r="A80" s="6171" t="s">
        <v>3590</v>
      </c>
      <c r="B80" s="6217" t="s">
        <v>3591</v>
      </c>
      <c r="C80" s="7100" t="s">
        <v>295</v>
      </c>
      <c r="D80" s="7101"/>
      <c r="E80" s="5780">
        <v>9.44</v>
      </c>
      <c r="F80" s="6203">
        <f t="shared" si="9"/>
        <v>9.44</v>
      </c>
      <c r="G80" s="6204">
        <f>E80*Оглавление!$B$14</f>
        <v>896.8</v>
      </c>
      <c r="H80" s="6062">
        <f t="shared" si="10"/>
        <v>896.8</v>
      </c>
    </row>
    <row r="81" spans="1:22">
      <c r="A81" s="6171" t="s">
        <v>5533</v>
      </c>
      <c r="B81" s="6217" t="s">
        <v>5534</v>
      </c>
      <c r="C81" s="7100" t="s">
        <v>295</v>
      </c>
      <c r="D81" s="7101"/>
      <c r="E81" s="5780">
        <v>10.92</v>
      </c>
      <c r="F81" s="6203">
        <f t="shared" si="9"/>
        <v>10.92</v>
      </c>
      <c r="G81" s="6204">
        <f>E81*Оглавление!$B$14</f>
        <v>1037.4000000000001</v>
      </c>
      <c r="H81" s="6062">
        <f t="shared" si="10"/>
        <v>1037.4000000000001</v>
      </c>
    </row>
    <row r="82" spans="1:22">
      <c r="A82" s="6171" t="s">
        <v>3592</v>
      </c>
      <c r="B82" s="6217" t="s">
        <v>3593</v>
      </c>
      <c r="C82" s="7100" t="s">
        <v>295</v>
      </c>
      <c r="D82" s="7101"/>
      <c r="E82" s="5780">
        <v>9.81</v>
      </c>
      <c r="F82" s="6203">
        <f t="shared" si="9"/>
        <v>9.81</v>
      </c>
      <c r="G82" s="6204">
        <f>E82*Оглавление!$B$14</f>
        <v>931.95</v>
      </c>
      <c r="H82" s="6062">
        <f t="shared" si="10"/>
        <v>931.95</v>
      </c>
    </row>
    <row r="83" spans="1:22" s="3745" customFormat="1">
      <c r="A83" s="6171" t="s">
        <v>22028</v>
      </c>
      <c r="B83" s="6217" t="s">
        <v>22029</v>
      </c>
      <c r="C83" s="7127" t="s">
        <v>298</v>
      </c>
      <c r="D83" s="7104"/>
      <c r="E83" s="6264">
        <v>14.84</v>
      </c>
      <c r="F83" s="6203">
        <f t="shared" ref="F83" si="11">E83-E83*$B$4/100</f>
        <v>14.84</v>
      </c>
      <c r="G83" s="6062">
        <f>E83*Оглавление!$B$14</f>
        <v>1409.8</v>
      </c>
      <c r="H83" s="6062">
        <f t="shared" ref="H83" si="12">G83-G83*$B$4/100</f>
        <v>1409.8</v>
      </c>
    </row>
    <row r="84" spans="1:22">
      <c r="A84" s="6171" t="s">
        <v>5734</v>
      </c>
      <c r="B84" s="6217" t="s">
        <v>5535</v>
      </c>
      <c r="C84" s="7107" t="s">
        <v>8667</v>
      </c>
      <c r="D84" s="7101"/>
      <c r="E84" s="5780">
        <v>15.51</v>
      </c>
      <c r="F84" s="6203">
        <f t="shared" si="9"/>
        <v>15.51</v>
      </c>
      <c r="G84" s="6204">
        <f>E84*Оглавление!$B$14</f>
        <v>1473.45</v>
      </c>
      <c r="H84" s="6062">
        <f t="shared" si="10"/>
        <v>1473.45</v>
      </c>
    </row>
    <row r="85" spans="1:22">
      <c r="A85" s="6171" t="s">
        <v>5536</v>
      </c>
      <c r="B85" s="6217" t="s">
        <v>667</v>
      </c>
      <c r="C85" s="7100" t="s">
        <v>298</v>
      </c>
      <c r="D85" s="7101"/>
      <c r="E85" s="5780">
        <v>14.85</v>
      </c>
      <c r="F85" s="6203">
        <f t="shared" si="9"/>
        <v>14.85</v>
      </c>
      <c r="G85" s="6204">
        <f>E85*Оглавление!$B$14</f>
        <v>1410.75</v>
      </c>
      <c r="H85" s="6062">
        <f t="shared" si="10"/>
        <v>1410.75</v>
      </c>
    </row>
    <row r="86" spans="1:22">
      <c r="A86" s="6171" t="s">
        <v>3594</v>
      </c>
      <c r="B86" s="6217" t="s">
        <v>670</v>
      </c>
      <c r="C86" s="7100" t="s">
        <v>298</v>
      </c>
      <c r="D86" s="7101"/>
      <c r="E86" s="5780">
        <v>14.94</v>
      </c>
      <c r="F86" s="6203">
        <f t="shared" si="9"/>
        <v>14.94</v>
      </c>
      <c r="G86" s="6204">
        <f>E86*Оглавление!$B$14</f>
        <v>1419.3</v>
      </c>
      <c r="H86" s="6062">
        <f t="shared" si="10"/>
        <v>1419.3</v>
      </c>
    </row>
    <row r="87" spans="1:22">
      <c r="A87" s="6171" t="s">
        <v>5537</v>
      </c>
      <c r="B87" s="6217" t="s">
        <v>5539</v>
      </c>
      <c r="C87" s="7107" t="s">
        <v>8667</v>
      </c>
      <c r="D87" s="7101"/>
      <c r="E87" s="5780">
        <v>16.190000000000001</v>
      </c>
      <c r="F87" s="6203">
        <f t="shared" si="9"/>
        <v>16.190000000000001</v>
      </c>
      <c r="G87" s="6204">
        <f>E87*Оглавление!$B$14</f>
        <v>1538.0500000000002</v>
      </c>
      <c r="H87" s="6062">
        <f t="shared" si="10"/>
        <v>1538.0500000000002</v>
      </c>
    </row>
    <row r="88" spans="1:22">
      <c r="A88" s="6171" t="s">
        <v>5538</v>
      </c>
      <c r="B88" s="6217" t="s">
        <v>5540</v>
      </c>
      <c r="C88" s="7107" t="s">
        <v>8667</v>
      </c>
      <c r="D88" s="7101"/>
      <c r="E88" s="5780">
        <v>16.399999999999999</v>
      </c>
      <c r="F88" s="6203">
        <f t="shared" si="9"/>
        <v>16.399999999999999</v>
      </c>
      <c r="G88" s="6204">
        <f>E88*Оглавление!$B$14</f>
        <v>1557.9999999999998</v>
      </c>
      <c r="H88" s="6062">
        <f t="shared" si="10"/>
        <v>1557.9999999999998</v>
      </c>
    </row>
    <row r="89" spans="1:22">
      <c r="A89" s="6225" t="s">
        <v>5254</v>
      </c>
      <c r="B89" s="6193"/>
      <c r="C89" s="6193"/>
      <c r="D89" s="6193"/>
      <c r="E89" s="6226"/>
      <c r="F89" s="6193"/>
      <c r="G89" s="6193"/>
      <c r="H89" s="6227"/>
    </row>
    <row r="90" spans="1:22">
      <c r="A90" s="6228" t="s">
        <v>5255</v>
      </c>
      <c r="B90" s="6217" t="s">
        <v>3610</v>
      </c>
      <c r="C90" s="7179" t="s">
        <v>8199</v>
      </c>
      <c r="D90" s="7101"/>
      <c r="E90" s="5780">
        <v>5.73</v>
      </c>
      <c r="F90" s="6203">
        <f>E90-E90*$B$4/100</f>
        <v>5.73</v>
      </c>
      <c r="G90" s="6204">
        <f>E90*Оглавление!$B$14</f>
        <v>544.35</v>
      </c>
      <c r="H90" s="6062">
        <f>G90-G90*$B$4/100</f>
        <v>544.35</v>
      </c>
    </row>
    <row r="91" spans="1:22">
      <c r="A91" s="6228" t="s">
        <v>5256</v>
      </c>
      <c r="B91" s="6217" t="s">
        <v>3612</v>
      </c>
      <c r="C91" s="7107" t="s">
        <v>8198</v>
      </c>
      <c r="D91" s="7101"/>
      <c r="E91" s="5780">
        <v>7.25</v>
      </c>
      <c r="F91" s="6203">
        <f>E91-E91*$B$4/100</f>
        <v>7.25</v>
      </c>
      <c r="G91" s="6204">
        <f>E91*Оглавление!$B$14</f>
        <v>688.75</v>
      </c>
      <c r="H91" s="6062">
        <f>G91-G91*$B$4/100</f>
        <v>688.75</v>
      </c>
    </row>
    <row r="92" spans="1:22">
      <c r="A92" s="6228" t="s">
        <v>5257</v>
      </c>
      <c r="B92" s="6217" t="s">
        <v>5263</v>
      </c>
      <c r="C92" s="7107" t="s">
        <v>8198</v>
      </c>
      <c r="D92" s="7101"/>
      <c r="E92" s="5780">
        <v>8.52</v>
      </c>
      <c r="F92" s="6203">
        <f>E92-E92*$B$4/100</f>
        <v>8.52</v>
      </c>
      <c r="G92" s="6204">
        <f>E92*Оглавление!$B$14</f>
        <v>809.4</v>
      </c>
      <c r="H92" s="6062">
        <f>G92-G92*$B$4/100</f>
        <v>809.4</v>
      </c>
    </row>
    <row r="93" spans="1:22">
      <c r="A93" s="6228" t="s">
        <v>5258</v>
      </c>
      <c r="B93" s="6217" t="s">
        <v>5522</v>
      </c>
      <c r="C93" s="7110" t="s">
        <v>8668</v>
      </c>
      <c r="D93" s="7099"/>
      <c r="E93" s="5780">
        <v>10.16</v>
      </c>
      <c r="F93" s="6203">
        <f>E93-E93*$B$4/100</f>
        <v>10.16</v>
      </c>
      <c r="G93" s="6204">
        <f>E93*Оглавление!$B$14</f>
        <v>965.2</v>
      </c>
      <c r="H93" s="6062">
        <f>G93-G93*$B$4/100</f>
        <v>965.2</v>
      </c>
    </row>
    <row r="94" spans="1:22">
      <c r="A94" s="6228" t="s">
        <v>5259</v>
      </c>
      <c r="B94" s="6217" t="s">
        <v>5736</v>
      </c>
      <c r="C94" s="7110" t="s">
        <v>8669</v>
      </c>
      <c r="D94" s="7099"/>
      <c r="E94" s="5780">
        <v>17.579999999999998</v>
      </c>
      <c r="F94" s="6203">
        <f>E94-E94*$B$4/100</f>
        <v>17.579999999999998</v>
      </c>
      <c r="G94" s="6204">
        <f>E94*Оглавление!$B$14</f>
        <v>1670.1</v>
      </c>
      <c r="H94" s="6062">
        <f>G94-G94*$B$4/100</f>
        <v>1670.1</v>
      </c>
    </row>
    <row r="95" spans="1:22">
      <c r="A95" s="6225" t="s">
        <v>3596</v>
      </c>
      <c r="B95" s="6193"/>
      <c r="C95" s="6193"/>
      <c r="D95" s="6193"/>
      <c r="E95" s="6226"/>
      <c r="F95" s="6193"/>
      <c r="G95" s="6193"/>
      <c r="H95" s="6227"/>
      <c r="I95" s="5227"/>
      <c r="J95" s="5227"/>
      <c r="K95" s="5227"/>
      <c r="L95" s="5227"/>
      <c r="M95" s="5227"/>
      <c r="N95" s="5227"/>
      <c r="O95" s="5227"/>
      <c r="P95" s="5227"/>
      <c r="Q95" s="5227"/>
      <c r="R95" s="5227"/>
      <c r="S95" s="5227"/>
      <c r="T95" s="5227"/>
      <c r="U95" s="5227"/>
      <c r="V95" s="5227"/>
    </row>
    <row r="96" spans="1:22">
      <c r="A96" s="6171" t="s">
        <v>3595</v>
      </c>
      <c r="B96" s="6217">
        <v>16</v>
      </c>
      <c r="C96" s="7100" t="s">
        <v>290</v>
      </c>
      <c r="D96" s="7101"/>
      <c r="E96" s="5780">
        <v>3.88</v>
      </c>
      <c r="F96" s="6203">
        <f>E96-E96*$B$4/100</f>
        <v>3.88</v>
      </c>
      <c r="G96" s="6204">
        <f>E96*Оглавление!$B$14</f>
        <v>368.59999999999997</v>
      </c>
      <c r="H96" s="6062">
        <f>G96-G96*$B$4/100</f>
        <v>368.59999999999997</v>
      </c>
      <c r="I96" s="5227"/>
      <c r="J96" s="5227"/>
      <c r="K96" s="5227"/>
      <c r="L96" s="5227"/>
      <c r="M96" s="5227"/>
      <c r="N96" s="5227"/>
      <c r="O96" s="5227"/>
      <c r="P96" s="5227"/>
      <c r="Q96" s="5227"/>
      <c r="R96" s="5227"/>
      <c r="S96" s="5227"/>
      <c r="T96" s="5227"/>
      <c r="U96" s="5227"/>
      <c r="V96" s="5227"/>
    </row>
    <row r="97" spans="1:22" s="5227" customFormat="1">
      <c r="A97" s="6171" t="s">
        <v>3597</v>
      </c>
      <c r="B97" s="6217">
        <v>20</v>
      </c>
      <c r="C97" s="7100" t="s">
        <v>306</v>
      </c>
      <c r="D97" s="7101"/>
      <c r="E97" s="5780">
        <v>5.26</v>
      </c>
      <c r="F97" s="6203">
        <f>E97-E97*$B$4/100</f>
        <v>5.26</v>
      </c>
      <c r="G97" s="6204">
        <f>E97*Оглавление!$B$14</f>
        <v>499.7</v>
      </c>
      <c r="H97" s="6062">
        <f>G97-G97*$B$4/100</f>
        <v>499.7</v>
      </c>
    </row>
    <row r="98" spans="1:22">
      <c r="A98" s="6171" t="s">
        <v>3598</v>
      </c>
      <c r="B98" s="6217">
        <v>25</v>
      </c>
      <c r="C98" s="7107" t="s">
        <v>7969</v>
      </c>
      <c r="D98" s="7101"/>
      <c r="E98" s="5780">
        <v>8.94</v>
      </c>
      <c r="F98" s="6203">
        <f>E98-E98*$B$4/100</f>
        <v>8.94</v>
      </c>
      <c r="G98" s="6204">
        <f>E98*Оглавление!$B$14</f>
        <v>849.3</v>
      </c>
      <c r="H98" s="6062">
        <f>G98-G98*$B$4/100</f>
        <v>849.3</v>
      </c>
      <c r="I98" s="5227"/>
      <c r="J98" s="5227"/>
      <c r="K98" s="5227"/>
      <c r="L98" s="5227"/>
      <c r="M98" s="5227"/>
      <c r="N98" s="5227"/>
      <c r="O98" s="5227"/>
      <c r="P98" s="5227"/>
      <c r="Q98" s="5227"/>
      <c r="R98" s="5227"/>
      <c r="S98" s="5227"/>
      <c r="T98" s="5227"/>
      <c r="U98" s="5227"/>
      <c r="V98" s="5227"/>
    </row>
    <row r="99" spans="1:22">
      <c r="A99" s="6171" t="s">
        <v>3599</v>
      </c>
      <c r="B99" s="6217">
        <v>32</v>
      </c>
      <c r="C99" s="7100" t="s">
        <v>298</v>
      </c>
      <c r="D99" s="7101"/>
      <c r="E99" s="5780">
        <v>17.11</v>
      </c>
      <c r="F99" s="6203">
        <f>E99-E99*$B$4/100</f>
        <v>17.11</v>
      </c>
      <c r="G99" s="6204">
        <f>E99*Оглавление!$B$14</f>
        <v>1625.45</v>
      </c>
      <c r="H99" s="6062">
        <f>G99-G99*$B$4/100</f>
        <v>1625.45</v>
      </c>
      <c r="I99" s="5227"/>
      <c r="J99" s="5227"/>
      <c r="K99" s="5227"/>
      <c r="L99" s="5227"/>
      <c r="M99" s="5227"/>
      <c r="N99" s="5227"/>
      <c r="O99" s="5227"/>
      <c r="P99" s="5227"/>
      <c r="Q99" s="5227"/>
      <c r="R99" s="5227"/>
      <c r="S99" s="5227"/>
      <c r="T99" s="5227"/>
      <c r="U99" s="5227"/>
      <c r="V99" s="5227"/>
    </row>
    <row r="100" spans="1:22">
      <c r="A100" s="6225" t="s">
        <v>7406</v>
      </c>
      <c r="B100" s="6193"/>
      <c r="C100" s="6193"/>
      <c r="D100" s="6193"/>
      <c r="E100" s="6226"/>
      <c r="F100" s="6193"/>
      <c r="G100" s="6193"/>
      <c r="H100" s="6227"/>
    </row>
    <row r="101" spans="1:22">
      <c r="A101" s="6171" t="s">
        <v>7407</v>
      </c>
      <c r="B101" s="6217">
        <v>32</v>
      </c>
      <c r="C101" s="7100" t="s">
        <v>298</v>
      </c>
      <c r="D101" s="7101"/>
      <c r="E101" s="5780">
        <v>20.58</v>
      </c>
      <c r="F101" s="6203">
        <f>E101-E101*$B$4/100</f>
        <v>20.58</v>
      </c>
      <c r="G101" s="6204">
        <f>E101*Оглавление!$B$14</f>
        <v>1955.1</v>
      </c>
      <c r="H101" s="6062">
        <f>G101-G101*$B$4/100</f>
        <v>1955.1</v>
      </c>
    </row>
    <row r="102" spans="1:22">
      <c r="A102" s="6225" t="s">
        <v>3601</v>
      </c>
      <c r="B102" s="6193"/>
      <c r="C102" s="6193"/>
      <c r="D102" s="6193"/>
      <c r="E102" s="6226"/>
      <c r="F102" s="6193"/>
      <c r="G102" s="6193"/>
      <c r="H102" s="6227"/>
    </row>
    <row r="103" spans="1:22">
      <c r="A103" s="6171" t="s">
        <v>3600</v>
      </c>
      <c r="B103" s="6217" t="s">
        <v>3553</v>
      </c>
      <c r="C103" s="7100" t="s">
        <v>290</v>
      </c>
      <c r="D103" s="7101"/>
      <c r="E103" s="5780">
        <v>4.37</v>
      </c>
      <c r="F103" s="6203">
        <f>E103-E103*$B$4/100</f>
        <v>4.37</v>
      </c>
      <c r="G103" s="6204">
        <f>E103*Оглавление!$B$14</f>
        <v>415.15000000000003</v>
      </c>
      <c r="H103" s="6062">
        <f>G103-G103*$B$4/100</f>
        <v>415.15000000000003</v>
      </c>
    </row>
    <row r="104" spans="1:22">
      <c r="A104" s="6171" t="s">
        <v>3602</v>
      </c>
      <c r="B104" s="6217" t="s">
        <v>3555</v>
      </c>
      <c r="C104" s="7100" t="s">
        <v>278</v>
      </c>
      <c r="D104" s="7101"/>
      <c r="E104" s="5780">
        <v>5.44</v>
      </c>
      <c r="F104" s="6203">
        <f>E104-E104*$B$4/100</f>
        <v>5.44</v>
      </c>
      <c r="G104" s="6204">
        <f>E104*Оглавление!$B$14</f>
        <v>516.80000000000007</v>
      </c>
      <c r="H104" s="6062">
        <f>G104-G104*$B$4/100</f>
        <v>516.80000000000007</v>
      </c>
    </row>
    <row r="105" spans="1:22">
      <c r="A105" s="6171" t="s">
        <v>3603</v>
      </c>
      <c r="B105" s="6217" t="s">
        <v>3559</v>
      </c>
      <c r="C105" s="7100" t="s">
        <v>304</v>
      </c>
      <c r="D105" s="7101"/>
      <c r="E105" s="5780">
        <v>6.9</v>
      </c>
      <c r="F105" s="6203">
        <f>E105-E105*$B$4/100</f>
        <v>6.9</v>
      </c>
      <c r="G105" s="6204">
        <f>E105*Оглавление!$B$14</f>
        <v>655.5</v>
      </c>
      <c r="H105" s="6062">
        <f>G105-G105*$B$4/100</f>
        <v>655.5</v>
      </c>
    </row>
    <row r="106" spans="1:22">
      <c r="A106" s="6171" t="s">
        <v>4224</v>
      </c>
      <c r="B106" s="6217" t="s">
        <v>5260</v>
      </c>
      <c r="C106" s="7107" t="s">
        <v>7969</v>
      </c>
      <c r="D106" s="7101"/>
      <c r="E106" s="5780">
        <v>9.58</v>
      </c>
      <c r="F106" s="6203">
        <f>E106-E106*$B$4/100</f>
        <v>9.58</v>
      </c>
      <c r="G106" s="6204">
        <f>E106*Оглавление!$B$14</f>
        <v>910.1</v>
      </c>
      <c r="H106" s="6062">
        <f>G106-G106*$B$4/100</f>
        <v>910.1</v>
      </c>
    </row>
    <row r="107" spans="1:22">
      <c r="A107" s="6171" t="s">
        <v>4225</v>
      </c>
      <c r="B107" s="6217" t="s">
        <v>3563</v>
      </c>
      <c r="C107" s="7100" t="s">
        <v>298</v>
      </c>
      <c r="D107" s="7101"/>
      <c r="E107" s="5780">
        <v>14.78</v>
      </c>
      <c r="F107" s="6203">
        <f>E107-E107*$B$4/100</f>
        <v>14.78</v>
      </c>
      <c r="G107" s="6204">
        <f>E107*Оглавление!$B$14</f>
        <v>1404.1</v>
      </c>
      <c r="H107" s="6062">
        <f>G107-G107*$B$4/100</f>
        <v>1404.1</v>
      </c>
    </row>
    <row r="108" spans="1:22">
      <c r="A108" s="6225" t="s">
        <v>3605</v>
      </c>
      <c r="B108" s="6193"/>
      <c r="C108" s="6193"/>
      <c r="D108" s="6193"/>
      <c r="E108" s="6226"/>
      <c r="F108" s="6193"/>
      <c r="G108" s="6193"/>
      <c r="H108" s="6227"/>
    </row>
    <row r="109" spans="1:22">
      <c r="A109" s="6171" t="s">
        <v>3604</v>
      </c>
      <c r="B109" s="6217" t="s">
        <v>3610</v>
      </c>
      <c r="C109" s="7100" t="s">
        <v>290</v>
      </c>
      <c r="D109" s="7101"/>
      <c r="E109" s="5780">
        <v>4.43</v>
      </c>
      <c r="F109" s="6203">
        <f t="shared" ref="F109:F115" si="13">E109-E109*$B$4/100</f>
        <v>4.43</v>
      </c>
      <c r="G109" s="6204">
        <f>E109*Оглавление!$B$14</f>
        <v>420.84999999999997</v>
      </c>
      <c r="H109" s="6062">
        <f t="shared" ref="H109:H115" si="14">G109-G109*$B$4/100</f>
        <v>420.84999999999997</v>
      </c>
    </row>
    <row r="110" spans="1:22">
      <c r="A110" s="6171" t="s">
        <v>5530</v>
      </c>
      <c r="B110" s="6217" t="s">
        <v>5735</v>
      </c>
      <c r="C110" s="7179" t="s">
        <v>8199</v>
      </c>
      <c r="D110" s="7101"/>
      <c r="E110" s="5780">
        <v>8.09</v>
      </c>
      <c r="F110" s="6203">
        <f t="shared" si="13"/>
        <v>8.09</v>
      </c>
      <c r="G110" s="6204">
        <f>E110*Оглавление!$B$14</f>
        <v>768.55</v>
      </c>
      <c r="H110" s="6062">
        <f t="shared" si="14"/>
        <v>768.55</v>
      </c>
    </row>
    <row r="111" spans="1:22">
      <c r="A111" s="6171" t="s">
        <v>3607</v>
      </c>
      <c r="B111" s="6217" t="s">
        <v>3612</v>
      </c>
      <c r="C111" s="7100" t="s">
        <v>278</v>
      </c>
      <c r="D111" s="7101"/>
      <c r="E111" s="5780">
        <v>5.58</v>
      </c>
      <c r="F111" s="6203">
        <f t="shared" si="13"/>
        <v>5.58</v>
      </c>
      <c r="G111" s="6204">
        <f>E111*Оглавление!$B$14</f>
        <v>530.1</v>
      </c>
      <c r="H111" s="6062">
        <f t="shared" si="14"/>
        <v>530.1</v>
      </c>
    </row>
    <row r="112" spans="1:22">
      <c r="A112" s="6171" t="s">
        <v>4226</v>
      </c>
      <c r="B112" s="6217" t="s">
        <v>5263</v>
      </c>
      <c r="C112" s="7100" t="s">
        <v>304</v>
      </c>
      <c r="D112" s="7101"/>
      <c r="E112" s="5780">
        <v>8.27</v>
      </c>
      <c r="F112" s="6203">
        <f t="shared" si="13"/>
        <v>8.27</v>
      </c>
      <c r="G112" s="6204">
        <f>E112*Оглавление!$B$14</f>
        <v>785.65</v>
      </c>
      <c r="H112" s="6062">
        <f t="shared" si="14"/>
        <v>785.65</v>
      </c>
    </row>
    <row r="113" spans="1:8">
      <c r="A113" s="6171" t="s">
        <v>4227</v>
      </c>
      <c r="B113" s="6217" t="s">
        <v>5522</v>
      </c>
      <c r="C113" s="7107" t="s">
        <v>7969</v>
      </c>
      <c r="D113" s="7101"/>
      <c r="E113" s="5780">
        <v>9.5</v>
      </c>
      <c r="F113" s="6203">
        <f t="shared" si="13"/>
        <v>9.5</v>
      </c>
      <c r="G113" s="6204">
        <f>E113*Оглавление!$B$14</f>
        <v>902.5</v>
      </c>
      <c r="H113" s="6062">
        <f t="shared" si="14"/>
        <v>902.5</v>
      </c>
    </row>
    <row r="114" spans="1:8">
      <c r="A114" s="6171" t="s">
        <v>4228</v>
      </c>
      <c r="B114" s="6217" t="s">
        <v>5737</v>
      </c>
      <c r="C114" s="7107" t="s">
        <v>7969</v>
      </c>
      <c r="D114" s="7101"/>
      <c r="E114" s="5780">
        <v>11.79</v>
      </c>
      <c r="F114" s="6203">
        <f t="shared" si="13"/>
        <v>11.79</v>
      </c>
      <c r="G114" s="6204">
        <f>E114*Оглавление!$B$14</f>
        <v>1120.05</v>
      </c>
      <c r="H114" s="6062">
        <f t="shared" si="14"/>
        <v>1120.05</v>
      </c>
    </row>
    <row r="115" spans="1:8">
      <c r="A115" s="6171" t="s">
        <v>5261</v>
      </c>
      <c r="B115" s="6217" t="s">
        <v>5736</v>
      </c>
      <c r="C115" s="7100" t="s">
        <v>298</v>
      </c>
      <c r="D115" s="7101"/>
      <c r="E115" s="5780">
        <v>13.02</v>
      </c>
      <c r="F115" s="6203">
        <f t="shared" si="13"/>
        <v>13.02</v>
      </c>
      <c r="G115" s="6204">
        <f>E115*Оглавление!$B$14</f>
        <v>1236.8999999999999</v>
      </c>
      <c r="H115" s="6062">
        <f t="shared" si="14"/>
        <v>1236.8999999999999</v>
      </c>
    </row>
    <row r="116" spans="1:8">
      <c r="A116" s="6225" t="s">
        <v>3609</v>
      </c>
      <c r="B116" s="6193"/>
      <c r="C116" s="6193"/>
      <c r="D116" s="6193"/>
      <c r="E116" s="6226"/>
      <c r="F116" s="6193"/>
      <c r="G116" s="6193"/>
      <c r="H116" s="6227"/>
    </row>
    <row r="117" spans="1:8">
      <c r="A117" s="6171" t="s">
        <v>3608</v>
      </c>
      <c r="B117" s="6217" t="s">
        <v>3610</v>
      </c>
      <c r="C117" s="7100" t="s">
        <v>304</v>
      </c>
      <c r="D117" s="7101"/>
      <c r="E117" s="5780">
        <v>5.63</v>
      </c>
      <c r="F117" s="6203">
        <f>E117-E117*$B$4/100</f>
        <v>5.63</v>
      </c>
      <c r="G117" s="6204">
        <f>E117*Оглавление!$B$14</f>
        <v>534.85</v>
      </c>
      <c r="H117" s="6062">
        <f>G117-G117*$B$4/100</f>
        <v>534.85</v>
      </c>
    </row>
    <row r="118" spans="1:8">
      <c r="A118" s="6171" t="s">
        <v>3611</v>
      </c>
      <c r="B118" s="6217" t="s">
        <v>3612</v>
      </c>
      <c r="C118" s="7100" t="s">
        <v>284</v>
      </c>
      <c r="D118" s="7101"/>
      <c r="E118" s="5780">
        <v>6.61</v>
      </c>
      <c r="F118" s="6203">
        <f>E118-E118*$B$4/100</f>
        <v>6.61</v>
      </c>
      <c r="G118" s="6204">
        <f>E118*Оглавление!$B$14</f>
        <v>627.95000000000005</v>
      </c>
      <c r="H118" s="6062">
        <f>G118-G118*$B$4/100</f>
        <v>627.95000000000005</v>
      </c>
    </row>
    <row r="119" spans="1:8">
      <c r="A119" s="6171" t="s">
        <v>5262</v>
      </c>
      <c r="B119" s="6217" t="s">
        <v>5263</v>
      </c>
      <c r="C119" s="7098" t="s">
        <v>295</v>
      </c>
      <c r="D119" s="7099"/>
      <c r="E119" s="5780">
        <v>7.44</v>
      </c>
      <c r="F119" s="6203">
        <f>E119-E119*$B$4/100</f>
        <v>7.44</v>
      </c>
      <c r="G119" s="6204">
        <f>E119*Оглавление!$B$14</f>
        <v>706.80000000000007</v>
      </c>
      <c r="H119" s="6062">
        <f>G119-G119*$B$4/100</f>
        <v>706.80000000000007</v>
      </c>
    </row>
    <row r="120" spans="1:8">
      <c r="A120" s="6171" t="s">
        <v>5521</v>
      </c>
      <c r="B120" s="6217" t="s">
        <v>5522</v>
      </c>
      <c r="C120" s="7098" t="s">
        <v>295</v>
      </c>
      <c r="D120" s="7099"/>
      <c r="E120" s="5780">
        <v>9.01</v>
      </c>
      <c r="F120" s="6203">
        <f>E120-E120*$B$4/100</f>
        <v>9.01</v>
      </c>
      <c r="G120" s="6204">
        <f>E120*Оглавление!$B$14</f>
        <v>855.94999999999993</v>
      </c>
      <c r="H120" s="6062">
        <f>G120-G120*$B$4/100</f>
        <v>855.94999999999993</v>
      </c>
    </row>
    <row r="121" spans="1:8">
      <c r="A121" s="6225" t="s">
        <v>6377</v>
      </c>
      <c r="B121" s="6193"/>
      <c r="C121" s="6193"/>
      <c r="D121" s="6193"/>
      <c r="E121" s="6226"/>
      <c r="F121" s="6193"/>
      <c r="G121" s="6193"/>
      <c r="H121" s="6227"/>
    </row>
    <row r="122" spans="1:8">
      <c r="A122" s="5684" t="s">
        <v>6378</v>
      </c>
      <c r="B122" s="6217" t="s">
        <v>3610</v>
      </c>
      <c r="C122" s="7110" t="s">
        <v>8198</v>
      </c>
      <c r="D122" s="7099"/>
      <c r="E122" s="5780">
        <v>7.8</v>
      </c>
      <c r="F122" s="6203">
        <f>E122-E122*$B$4/100</f>
        <v>7.8</v>
      </c>
      <c r="G122" s="6204">
        <f>E122*Оглавление!$B$14</f>
        <v>741</v>
      </c>
      <c r="H122" s="6062">
        <f>G122-G122*$B$4/100</f>
        <v>741</v>
      </c>
    </row>
    <row r="123" spans="1:8">
      <c r="A123" s="5684" t="s">
        <v>6379</v>
      </c>
      <c r="B123" s="6217" t="s">
        <v>3612</v>
      </c>
      <c r="C123" s="7098" t="s">
        <v>295</v>
      </c>
      <c r="D123" s="7099"/>
      <c r="E123" s="5780">
        <v>8.66</v>
      </c>
      <c r="F123" s="6203">
        <f>E123-E123*$B$4/100</f>
        <v>8.66</v>
      </c>
      <c r="G123" s="6204">
        <f>E123*Оглавление!$B$14</f>
        <v>822.7</v>
      </c>
      <c r="H123" s="6062">
        <f>G123-G123*$B$4/100</f>
        <v>822.7</v>
      </c>
    </row>
    <row r="124" spans="1:8">
      <c r="A124" s="6225" t="s">
        <v>17173</v>
      </c>
      <c r="B124" s="6193"/>
      <c r="C124" s="6193"/>
      <c r="D124" s="6193"/>
      <c r="E124" s="6226"/>
      <c r="F124" s="6193"/>
      <c r="G124" s="6193"/>
      <c r="H124" s="6227"/>
    </row>
    <row r="125" spans="1:8">
      <c r="A125" s="5684" t="s">
        <v>17174</v>
      </c>
      <c r="B125" s="6217" t="s">
        <v>6078</v>
      </c>
      <c r="C125" s="7098" t="s">
        <v>621</v>
      </c>
      <c r="D125" s="7099"/>
      <c r="E125" s="5780">
        <v>23.26</v>
      </c>
      <c r="F125" s="6203">
        <f t="shared" ref="F125:F126" si="15">E125-E125*$B$4/100</f>
        <v>23.26</v>
      </c>
      <c r="G125" s="6204">
        <f>E125*Оглавление!$B$14</f>
        <v>2209.7000000000003</v>
      </c>
      <c r="H125" s="6062">
        <f t="shared" ref="H125:H126" si="16">G125-G125*$B$4/100</f>
        <v>2209.7000000000003</v>
      </c>
    </row>
    <row r="126" spans="1:8">
      <c r="A126" s="5684" t="s">
        <v>17175</v>
      </c>
      <c r="B126" s="6217" t="s">
        <v>387</v>
      </c>
      <c r="C126" s="7098" t="s">
        <v>621</v>
      </c>
      <c r="D126" s="7099"/>
      <c r="E126" s="5780">
        <v>24.34</v>
      </c>
      <c r="F126" s="6203">
        <f t="shared" si="15"/>
        <v>24.34</v>
      </c>
      <c r="G126" s="6204">
        <f>E126*Оглавление!$B$14</f>
        <v>2312.3000000000002</v>
      </c>
      <c r="H126" s="6062">
        <f t="shared" si="16"/>
        <v>2312.3000000000002</v>
      </c>
    </row>
    <row r="127" spans="1:8" s="6069" customFormat="1">
      <c r="A127" s="6234" t="s">
        <v>22035</v>
      </c>
      <c r="B127" s="6235"/>
      <c r="C127" s="6235"/>
      <c r="D127" s="6235"/>
      <c r="E127" s="6235"/>
      <c r="F127" s="6193"/>
      <c r="G127" s="6193"/>
      <c r="H127" s="6227"/>
    </row>
    <row r="128" spans="1:8" s="3745" customFormat="1">
      <c r="A128" s="6171" t="s">
        <v>22030</v>
      </c>
      <c r="B128" s="6217" t="s">
        <v>6078</v>
      </c>
      <c r="C128" s="7127" t="s">
        <v>621</v>
      </c>
      <c r="D128" s="7104"/>
      <c r="E128" s="6264">
        <v>25.6</v>
      </c>
      <c r="F128" s="6203">
        <f t="shared" ref="F128:F129" si="17">E128-E128*$B$4/100</f>
        <v>25.6</v>
      </c>
      <c r="G128" s="6062">
        <f>E128*Оглавление!$B$14</f>
        <v>2432</v>
      </c>
      <c r="H128" s="6062">
        <f t="shared" ref="H128:H129" si="18">G128-G128*$B$4/100</f>
        <v>2432</v>
      </c>
    </row>
    <row r="129" spans="1:8" s="3745" customFormat="1">
      <c r="A129" s="6171" t="s">
        <v>22031</v>
      </c>
      <c r="B129" s="6217" t="s">
        <v>387</v>
      </c>
      <c r="C129" s="7127" t="s">
        <v>621</v>
      </c>
      <c r="D129" s="7104"/>
      <c r="E129" s="6264">
        <v>28</v>
      </c>
      <c r="F129" s="6203">
        <f t="shared" si="17"/>
        <v>28</v>
      </c>
      <c r="G129" s="6062">
        <f>E129*Оглавление!$B$14</f>
        <v>2660</v>
      </c>
      <c r="H129" s="6062">
        <f t="shared" si="18"/>
        <v>2660</v>
      </c>
    </row>
    <row r="130" spans="1:8">
      <c r="A130" s="6225" t="s">
        <v>171</v>
      </c>
      <c r="B130" s="6193"/>
      <c r="C130" s="6193"/>
      <c r="D130" s="6193"/>
      <c r="E130" s="6226"/>
      <c r="F130" s="6193"/>
      <c r="G130" s="6193"/>
      <c r="H130" s="6227"/>
    </row>
    <row r="131" spans="1:8">
      <c r="A131" s="6171" t="s">
        <v>3613</v>
      </c>
      <c r="B131" s="6217" t="s">
        <v>3606</v>
      </c>
      <c r="C131" s="7100" t="s">
        <v>441</v>
      </c>
      <c r="D131" s="7101"/>
      <c r="E131" s="5780">
        <v>3.73</v>
      </c>
      <c r="F131" s="6203">
        <f t="shared" ref="F131:F137" si="19">E131-E131*$B$4/100</f>
        <v>3.73</v>
      </c>
      <c r="G131" s="6204">
        <f>E131*Оглавление!$B$14</f>
        <v>354.35</v>
      </c>
      <c r="H131" s="6062">
        <f t="shared" ref="H131:H137" si="20">G131-G131*$B$4/100</f>
        <v>354.35</v>
      </c>
    </row>
    <row r="132" spans="1:8">
      <c r="A132" s="6171" t="s">
        <v>3614</v>
      </c>
      <c r="B132" s="6217" t="s">
        <v>3566</v>
      </c>
      <c r="C132" s="7100" t="s">
        <v>277</v>
      </c>
      <c r="D132" s="7101"/>
      <c r="E132" s="5780">
        <v>4.62</v>
      </c>
      <c r="F132" s="6203">
        <f t="shared" si="19"/>
        <v>4.62</v>
      </c>
      <c r="G132" s="6204">
        <f>E132*Оглавление!$B$14</f>
        <v>438.90000000000003</v>
      </c>
      <c r="H132" s="6062">
        <f t="shared" si="20"/>
        <v>438.90000000000003</v>
      </c>
    </row>
    <row r="133" spans="1:8">
      <c r="A133" s="6171" t="s">
        <v>3615</v>
      </c>
      <c r="B133" s="6217" t="s">
        <v>3616</v>
      </c>
      <c r="C133" s="7100" t="s">
        <v>277</v>
      </c>
      <c r="D133" s="7101"/>
      <c r="E133" s="5780">
        <v>4.63</v>
      </c>
      <c r="F133" s="6203">
        <f t="shared" si="19"/>
        <v>4.63</v>
      </c>
      <c r="G133" s="6204">
        <f>E133*Оглавление!$B$14</f>
        <v>439.84999999999997</v>
      </c>
      <c r="H133" s="6062">
        <f t="shared" si="20"/>
        <v>439.84999999999997</v>
      </c>
    </row>
    <row r="134" spans="1:8">
      <c r="A134" s="6171" t="s">
        <v>3617</v>
      </c>
      <c r="B134" s="6217" t="s">
        <v>3568</v>
      </c>
      <c r="C134" s="7100" t="s">
        <v>290</v>
      </c>
      <c r="D134" s="7101"/>
      <c r="E134" s="5780">
        <v>4.88</v>
      </c>
      <c r="F134" s="6203">
        <f t="shared" si="19"/>
        <v>4.88</v>
      </c>
      <c r="G134" s="6204">
        <f>E134*Оглавление!$B$14</f>
        <v>463.59999999999997</v>
      </c>
      <c r="H134" s="6062">
        <f t="shared" si="20"/>
        <v>463.59999999999997</v>
      </c>
    </row>
    <row r="135" spans="1:8">
      <c r="A135" s="6171" t="s">
        <v>5523</v>
      </c>
      <c r="B135" s="6217" t="s">
        <v>4229</v>
      </c>
      <c r="C135" s="7107" t="s">
        <v>7958</v>
      </c>
      <c r="D135" s="7101"/>
      <c r="E135" s="5780">
        <v>8.08</v>
      </c>
      <c r="F135" s="6203">
        <f t="shared" si="19"/>
        <v>8.08</v>
      </c>
      <c r="G135" s="6204">
        <f>E135*Оглавление!$B$14</f>
        <v>767.6</v>
      </c>
      <c r="H135" s="6062">
        <f t="shared" si="20"/>
        <v>767.6</v>
      </c>
    </row>
    <row r="136" spans="1:8">
      <c r="A136" s="6171" t="s">
        <v>3618</v>
      </c>
      <c r="B136" s="6217" t="s">
        <v>3570</v>
      </c>
      <c r="C136" s="7100" t="s">
        <v>290</v>
      </c>
      <c r="D136" s="7101"/>
      <c r="E136" s="5780">
        <v>6.02</v>
      </c>
      <c r="F136" s="6203">
        <f t="shared" si="19"/>
        <v>6.02</v>
      </c>
      <c r="G136" s="6204">
        <f>E136*Оглавление!$B$14</f>
        <v>571.9</v>
      </c>
      <c r="H136" s="6062">
        <f t="shared" si="20"/>
        <v>571.9</v>
      </c>
    </row>
    <row r="137" spans="1:8">
      <c r="A137" s="6171" t="s">
        <v>5524</v>
      </c>
      <c r="B137" s="6217" t="s">
        <v>5253</v>
      </c>
      <c r="C137" s="7107" t="s">
        <v>7969</v>
      </c>
      <c r="D137" s="7101"/>
      <c r="E137" s="5780">
        <v>10.81</v>
      </c>
      <c r="F137" s="6203">
        <f t="shared" si="19"/>
        <v>10.81</v>
      </c>
      <c r="G137" s="6204">
        <f>E137*Оглавление!$B$14</f>
        <v>1026.95</v>
      </c>
      <c r="H137" s="6062">
        <f t="shared" si="20"/>
        <v>1026.95</v>
      </c>
    </row>
    <row r="138" spans="1:8">
      <c r="A138" s="6225" t="s">
        <v>6318</v>
      </c>
      <c r="B138" s="6193"/>
      <c r="C138" s="6193"/>
      <c r="D138" s="6193"/>
      <c r="E138" s="6226"/>
      <c r="F138" s="6193"/>
      <c r="G138" s="6193"/>
      <c r="H138" s="6227"/>
    </row>
    <row r="139" spans="1:8">
      <c r="A139" s="6166" t="s">
        <v>6316</v>
      </c>
      <c r="B139" s="6217" t="s">
        <v>3616</v>
      </c>
      <c r="C139" s="7107" t="s">
        <v>290</v>
      </c>
      <c r="D139" s="7101"/>
      <c r="E139" s="5780">
        <v>4.74</v>
      </c>
      <c r="F139" s="6203">
        <f>E139-E139*$B$4/100</f>
        <v>4.74</v>
      </c>
      <c r="G139" s="6204">
        <f>E139*Оглавление!$B$14</f>
        <v>450.3</v>
      </c>
      <c r="H139" s="6062">
        <f>G139-G139*$B$4/100</f>
        <v>450.3</v>
      </c>
    </row>
    <row r="140" spans="1:8">
      <c r="A140" s="6166" t="s">
        <v>6317</v>
      </c>
      <c r="B140" s="6217" t="s">
        <v>3568</v>
      </c>
      <c r="C140" s="7100" t="s">
        <v>290</v>
      </c>
      <c r="D140" s="7101"/>
      <c r="E140" s="5780">
        <v>5.97</v>
      </c>
      <c r="F140" s="6203">
        <f>E140-E140*$B$4/100</f>
        <v>5.97</v>
      </c>
      <c r="G140" s="6204">
        <f>E140*Оглавление!$B$14</f>
        <v>567.15</v>
      </c>
      <c r="H140" s="6062">
        <f>G140-G140*$B$4/100</f>
        <v>567.15</v>
      </c>
    </row>
    <row r="141" spans="1:8">
      <c r="A141" s="6225" t="s">
        <v>3620</v>
      </c>
      <c r="B141" s="6193"/>
      <c r="C141" s="6193"/>
      <c r="D141" s="6193"/>
      <c r="E141" s="6226"/>
      <c r="F141" s="6193"/>
      <c r="G141" s="6193"/>
      <c r="H141" s="6227"/>
    </row>
    <row r="142" spans="1:8">
      <c r="A142" s="6171" t="s">
        <v>3619</v>
      </c>
      <c r="B142" s="6217" t="s">
        <v>1737</v>
      </c>
      <c r="C142" s="7107" t="s">
        <v>7999</v>
      </c>
      <c r="D142" s="7101"/>
      <c r="E142" s="5780">
        <v>13.77</v>
      </c>
      <c r="F142" s="6203">
        <f>E142-E142*$B$4/100</f>
        <v>13.77</v>
      </c>
      <c r="G142" s="6204">
        <f>E142*Оглавление!$B$14</f>
        <v>1308.1499999999999</v>
      </c>
      <c r="H142" s="6062">
        <f>G142-G142*$B$4/100</f>
        <v>1308.1499999999999</v>
      </c>
    </row>
    <row r="143" spans="1:8">
      <c r="A143" s="6171" t="s">
        <v>5541</v>
      </c>
      <c r="B143" s="6217" t="s">
        <v>1738</v>
      </c>
      <c r="C143" s="7107" t="s">
        <v>8094</v>
      </c>
      <c r="D143" s="7101"/>
      <c r="E143" s="5780">
        <v>25.83</v>
      </c>
      <c r="F143" s="6203">
        <f>E143-E143*$B$4/100</f>
        <v>25.83</v>
      </c>
      <c r="G143" s="6204">
        <f>E143*Оглавление!$B$14</f>
        <v>2453.85</v>
      </c>
      <c r="H143" s="6062">
        <f>G143-G143*$B$4/100</f>
        <v>2453.85</v>
      </c>
    </row>
    <row r="144" spans="1:8">
      <c r="A144" s="6171" t="s">
        <v>5542</v>
      </c>
      <c r="B144" s="6217" t="s">
        <v>5543</v>
      </c>
      <c r="C144" s="7107" t="s">
        <v>8189</v>
      </c>
      <c r="D144" s="7101"/>
      <c r="E144" s="5780">
        <v>36.36</v>
      </c>
      <c r="F144" s="6203">
        <f>E144-E144*$B$4/100</f>
        <v>36.36</v>
      </c>
      <c r="G144" s="6204">
        <f>E144*Оглавление!$B$14</f>
        <v>3454.2</v>
      </c>
      <c r="H144" s="6062">
        <f>G144-G144*$B$4/100</f>
        <v>3454.2</v>
      </c>
    </row>
    <row r="145" spans="1:8">
      <c r="A145" s="6171" t="s">
        <v>3621</v>
      </c>
      <c r="B145" s="6217" t="s">
        <v>3622</v>
      </c>
      <c r="C145" s="7107" t="s">
        <v>8669</v>
      </c>
      <c r="D145" s="7101"/>
      <c r="E145" s="5780">
        <v>14.34</v>
      </c>
      <c r="F145" s="6203">
        <f>E145-E145*$B$4/100</f>
        <v>14.34</v>
      </c>
      <c r="G145" s="6204">
        <f>E145*Оглавление!$B$14</f>
        <v>1362.3</v>
      </c>
      <c r="H145" s="6062">
        <f>G145-G145*$B$4/100</f>
        <v>1362.3</v>
      </c>
    </row>
    <row r="146" spans="1:8">
      <c r="A146" s="6225" t="s">
        <v>3624</v>
      </c>
      <c r="B146" s="6193"/>
      <c r="C146" s="6193"/>
      <c r="D146" s="6193"/>
      <c r="E146" s="6226"/>
      <c r="F146" s="6193"/>
      <c r="G146" s="6193"/>
      <c r="H146" s="6227"/>
    </row>
    <row r="147" spans="1:8">
      <c r="A147" s="6171" t="s">
        <v>3623</v>
      </c>
      <c r="B147" s="6217" t="s">
        <v>3625</v>
      </c>
      <c r="C147" s="7098" t="s">
        <v>280</v>
      </c>
      <c r="D147" s="7099"/>
      <c r="E147" s="5780">
        <v>14.52</v>
      </c>
      <c r="F147" s="6203">
        <f t="shared" ref="F147:F159" si="21">E147-E147*$B$4/100</f>
        <v>14.52</v>
      </c>
      <c r="G147" s="6204">
        <f>E147*Оглавление!$B$14</f>
        <v>1379.3999999999999</v>
      </c>
      <c r="H147" s="6062">
        <f t="shared" ref="H147:H159" si="22">G147-G147*$B$4/100</f>
        <v>1379.3999999999999</v>
      </c>
    </row>
    <row r="148" spans="1:8">
      <c r="A148" s="6171" t="s">
        <v>3626</v>
      </c>
      <c r="B148" s="6217" t="s">
        <v>3627</v>
      </c>
      <c r="C148" s="7110" t="s">
        <v>8669</v>
      </c>
      <c r="D148" s="7099"/>
      <c r="E148" s="5780">
        <v>16.05</v>
      </c>
      <c r="F148" s="6203">
        <f t="shared" si="21"/>
        <v>16.05</v>
      </c>
      <c r="G148" s="6204">
        <f>E148*Оглавление!$B$14</f>
        <v>1524.75</v>
      </c>
      <c r="H148" s="6062">
        <f t="shared" si="22"/>
        <v>1524.75</v>
      </c>
    </row>
    <row r="149" spans="1:8">
      <c r="A149" s="6171" t="s">
        <v>4230</v>
      </c>
      <c r="B149" s="6229" t="s">
        <v>5545</v>
      </c>
      <c r="C149" s="7098" t="s">
        <v>280</v>
      </c>
      <c r="D149" s="7099"/>
      <c r="E149" s="5780">
        <v>17.04</v>
      </c>
      <c r="F149" s="6203">
        <f t="shared" si="21"/>
        <v>17.04</v>
      </c>
      <c r="G149" s="6204">
        <f>E149*Оглавление!$B$14</f>
        <v>1618.8</v>
      </c>
      <c r="H149" s="6062">
        <f t="shared" si="22"/>
        <v>1618.8</v>
      </c>
    </row>
    <row r="150" spans="1:8">
      <c r="A150" s="6171" t="s">
        <v>4231</v>
      </c>
      <c r="B150" s="6229" t="s">
        <v>5546</v>
      </c>
      <c r="C150" s="7098" t="s">
        <v>280</v>
      </c>
      <c r="D150" s="7099"/>
      <c r="E150" s="5780">
        <v>17.04</v>
      </c>
      <c r="F150" s="6203">
        <f t="shared" si="21"/>
        <v>17.04</v>
      </c>
      <c r="G150" s="6204">
        <f>E150*Оглавление!$B$14</f>
        <v>1618.8</v>
      </c>
      <c r="H150" s="6062">
        <f t="shared" si="22"/>
        <v>1618.8</v>
      </c>
    </row>
    <row r="151" spans="1:8">
      <c r="A151" s="6171" t="s">
        <v>4232</v>
      </c>
      <c r="B151" s="6229" t="s">
        <v>5547</v>
      </c>
      <c r="C151" s="7098" t="s">
        <v>286</v>
      </c>
      <c r="D151" s="7099"/>
      <c r="E151" s="5780">
        <v>19.53</v>
      </c>
      <c r="F151" s="6203">
        <f t="shared" si="21"/>
        <v>19.53</v>
      </c>
      <c r="G151" s="6204">
        <f>E151*Оглавление!$B$14</f>
        <v>1855.3500000000001</v>
      </c>
      <c r="H151" s="6062">
        <f t="shared" si="22"/>
        <v>1855.3500000000001</v>
      </c>
    </row>
    <row r="152" spans="1:8">
      <c r="A152" s="6171" t="s">
        <v>4233</v>
      </c>
      <c r="B152" s="6229" t="s">
        <v>5548</v>
      </c>
      <c r="C152" s="7098" t="s">
        <v>286</v>
      </c>
      <c r="D152" s="7099"/>
      <c r="E152" s="5780">
        <v>19.53</v>
      </c>
      <c r="F152" s="6203">
        <f t="shared" si="21"/>
        <v>19.53</v>
      </c>
      <c r="G152" s="6204">
        <f>E152*Оглавление!$B$14</f>
        <v>1855.3500000000001</v>
      </c>
      <c r="H152" s="6062">
        <f t="shared" si="22"/>
        <v>1855.3500000000001</v>
      </c>
    </row>
    <row r="153" spans="1:8">
      <c r="A153" s="6230" t="s">
        <v>4234</v>
      </c>
      <c r="B153" s="4383" t="s">
        <v>5549</v>
      </c>
      <c r="C153" s="7105" t="s">
        <v>286</v>
      </c>
      <c r="D153" s="7106"/>
      <c r="E153" s="5780">
        <v>20.51</v>
      </c>
      <c r="F153" s="6231">
        <f t="shared" si="21"/>
        <v>20.51</v>
      </c>
      <c r="G153" s="6204">
        <f>E153*Оглавление!$B$14</f>
        <v>1948.45</v>
      </c>
      <c r="H153" s="6232">
        <f t="shared" si="22"/>
        <v>1948.45</v>
      </c>
    </row>
    <row r="154" spans="1:8">
      <c r="A154" s="6230" t="s">
        <v>17176</v>
      </c>
      <c r="B154" s="6217" t="s">
        <v>17177</v>
      </c>
      <c r="C154" s="7126">
        <v>2</v>
      </c>
      <c r="D154" s="7106"/>
      <c r="E154" s="5780">
        <v>31.66</v>
      </c>
      <c r="F154" s="6203">
        <f t="shared" si="21"/>
        <v>31.66</v>
      </c>
      <c r="G154" s="6204">
        <f>E154*Оглавление!$B$14</f>
        <v>3007.7</v>
      </c>
      <c r="H154" s="6062">
        <f t="shared" si="22"/>
        <v>3007.7</v>
      </c>
    </row>
    <row r="155" spans="1:8">
      <c r="A155" s="6233" t="s">
        <v>17178</v>
      </c>
      <c r="B155" s="6217" t="s">
        <v>17179</v>
      </c>
      <c r="C155" s="7126">
        <v>2</v>
      </c>
      <c r="D155" s="7106"/>
      <c r="E155" s="5780">
        <v>49.62</v>
      </c>
      <c r="F155" s="6203">
        <f t="shared" si="21"/>
        <v>49.62</v>
      </c>
      <c r="G155" s="6204">
        <f>E155*Оглавление!$B$14</f>
        <v>4713.8999999999996</v>
      </c>
      <c r="H155" s="6062">
        <f t="shared" si="22"/>
        <v>4713.8999999999996</v>
      </c>
    </row>
    <row r="156" spans="1:8">
      <c r="A156" s="6233" t="s">
        <v>17180</v>
      </c>
      <c r="B156" s="6217" t="s">
        <v>17181</v>
      </c>
      <c r="C156" s="7126">
        <v>2</v>
      </c>
      <c r="D156" s="7106"/>
      <c r="E156" s="5780">
        <v>33.36</v>
      </c>
      <c r="F156" s="6203">
        <f t="shared" si="21"/>
        <v>33.36</v>
      </c>
      <c r="G156" s="6204">
        <f>E156*Оглавление!$B$14</f>
        <v>3169.2</v>
      </c>
      <c r="H156" s="6062">
        <f t="shared" si="22"/>
        <v>3169.2</v>
      </c>
    </row>
    <row r="157" spans="1:8">
      <c r="A157" s="6233" t="s">
        <v>17182</v>
      </c>
      <c r="B157" s="6217" t="s">
        <v>17183</v>
      </c>
      <c r="C157" s="7126">
        <v>2</v>
      </c>
      <c r="D157" s="7106"/>
      <c r="E157" s="5780">
        <v>51.36</v>
      </c>
      <c r="F157" s="6203">
        <f t="shared" si="21"/>
        <v>51.36</v>
      </c>
      <c r="G157" s="6204">
        <f>E157*Оглавление!$B$14</f>
        <v>4879.2</v>
      </c>
      <c r="H157" s="6062">
        <f t="shared" si="22"/>
        <v>4879.2</v>
      </c>
    </row>
    <row r="158" spans="1:8">
      <c r="A158" s="6233" t="s">
        <v>17184</v>
      </c>
      <c r="B158" s="6217" t="s">
        <v>17185</v>
      </c>
      <c r="C158" s="7126">
        <v>2</v>
      </c>
      <c r="D158" s="7106"/>
      <c r="E158" s="5780">
        <v>35.950000000000003</v>
      </c>
      <c r="F158" s="6203">
        <f t="shared" si="21"/>
        <v>35.950000000000003</v>
      </c>
      <c r="G158" s="6204">
        <f>E158*Оглавление!$B$14</f>
        <v>3415.2500000000005</v>
      </c>
      <c r="H158" s="6062">
        <f t="shared" si="22"/>
        <v>3415.2500000000005</v>
      </c>
    </row>
    <row r="159" spans="1:8">
      <c r="A159" s="6233" t="s">
        <v>17186</v>
      </c>
      <c r="B159" s="6217" t="s">
        <v>17187</v>
      </c>
      <c r="C159" s="7126">
        <v>2</v>
      </c>
      <c r="D159" s="7106"/>
      <c r="E159" s="5780">
        <v>53.91</v>
      </c>
      <c r="F159" s="6203">
        <f t="shared" si="21"/>
        <v>53.91</v>
      </c>
      <c r="G159" s="6204">
        <f>E159*Оглавление!$B$14</f>
        <v>5121.45</v>
      </c>
      <c r="H159" s="6062">
        <f t="shared" si="22"/>
        <v>5121.45</v>
      </c>
    </row>
    <row r="160" spans="1:8">
      <c r="A160" s="6234" t="s">
        <v>13370</v>
      </c>
      <c r="B160" s="6235"/>
      <c r="C160" s="6235"/>
      <c r="D160" s="6235"/>
      <c r="E160" s="6236"/>
      <c r="F160" s="6235"/>
      <c r="G160" s="6235"/>
      <c r="H160" s="6237"/>
    </row>
    <row r="161" spans="1:8">
      <c r="A161" s="6238" t="s">
        <v>13369</v>
      </c>
      <c r="B161" s="6239"/>
      <c r="C161" s="7144" t="s">
        <v>330</v>
      </c>
      <c r="D161" s="7144"/>
      <c r="E161" s="5780">
        <v>4.05</v>
      </c>
      <c r="F161" s="6240">
        <f t="shared" ref="F161" si="23">E161-E161*$B$4/100</f>
        <v>4.05</v>
      </c>
      <c r="G161" s="6204">
        <f>E161*Оглавление!$B$14</f>
        <v>384.75</v>
      </c>
      <c r="H161" s="6241">
        <f t="shared" ref="H161" si="24">G161-G161*$B$4/100</f>
        <v>384.75</v>
      </c>
    </row>
    <row r="162" spans="1:8">
      <c r="A162" s="6234" t="s">
        <v>1720</v>
      </c>
      <c r="B162" s="6235"/>
      <c r="C162" s="6235"/>
      <c r="D162" s="6235"/>
      <c r="E162" s="6236"/>
      <c r="F162" s="6235"/>
      <c r="G162" s="6235"/>
      <c r="H162" s="6237"/>
    </row>
    <row r="163" spans="1:8">
      <c r="A163" s="6171" t="s">
        <v>4243</v>
      </c>
      <c r="B163" s="6217" t="s">
        <v>4235</v>
      </c>
      <c r="C163" s="7127" t="s">
        <v>281</v>
      </c>
      <c r="D163" s="7104"/>
      <c r="E163" s="5780">
        <v>8.08</v>
      </c>
      <c r="F163" s="6203">
        <f>E163-E163*$B$4/100</f>
        <v>8.08</v>
      </c>
      <c r="G163" s="6204">
        <f>E163*Оглавление!$B$14</f>
        <v>767.6</v>
      </c>
      <c r="H163" s="6062">
        <f>G163-G163*$B$4/100</f>
        <v>767.6</v>
      </c>
    </row>
    <row r="164" spans="1:8" s="6069" customFormat="1">
      <c r="A164" s="6234" t="s">
        <v>22032</v>
      </c>
      <c r="B164" s="6235"/>
      <c r="C164" s="6235"/>
      <c r="D164" s="6235"/>
      <c r="E164" s="6235"/>
      <c r="F164" s="6235"/>
      <c r="G164" s="6235"/>
      <c r="H164" s="6237"/>
    </row>
    <row r="165" spans="1:8" s="3745" customFormat="1">
      <c r="A165" s="6273" t="s">
        <v>22033</v>
      </c>
      <c r="B165" s="6217" t="s">
        <v>4235</v>
      </c>
      <c r="C165" s="7127" t="s">
        <v>281</v>
      </c>
      <c r="D165" s="7104"/>
      <c r="E165" s="6274">
        <v>10.7</v>
      </c>
      <c r="F165" s="6203">
        <f>E165-E165*$B$4/100</f>
        <v>10.7</v>
      </c>
      <c r="G165" s="6062">
        <f>E165*Оглавление!$B$14</f>
        <v>1016.4999999999999</v>
      </c>
      <c r="H165" s="6062">
        <f>G165-G165*$B$4/100</f>
        <v>1016.4999999999999</v>
      </c>
    </row>
    <row r="166" spans="1:8">
      <c r="A166" s="6242" t="s">
        <v>321</v>
      </c>
      <c r="B166" s="6243"/>
      <c r="C166" s="6243"/>
      <c r="D166" s="6243"/>
      <c r="E166" s="6244"/>
      <c r="F166" s="6243"/>
      <c r="G166" s="6243"/>
      <c r="H166" s="6245"/>
    </row>
    <row r="167" spans="1:8">
      <c r="A167" s="6171" t="s">
        <v>5526</v>
      </c>
      <c r="B167" s="6217">
        <v>16</v>
      </c>
      <c r="C167" s="7102" t="s">
        <v>8670</v>
      </c>
      <c r="D167" s="7104"/>
      <c r="E167" s="5780">
        <v>1.54</v>
      </c>
      <c r="F167" s="6203">
        <f>E167-E167*$B$4/100</f>
        <v>1.54</v>
      </c>
      <c r="G167" s="6204">
        <f>E167*Оглавление!$B$14</f>
        <v>146.30000000000001</v>
      </c>
      <c r="H167" s="6062">
        <f>G167-G167*$B$4/100</f>
        <v>146.30000000000001</v>
      </c>
    </row>
    <row r="168" spans="1:8">
      <c r="A168" s="6171" t="s">
        <v>17188</v>
      </c>
      <c r="B168" s="6217">
        <v>20</v>
      </c>
      <c r="C168" s="7108" t="s">
        <v>276</v>
      </c>
      <c r="D168" s="7109"/>
      <c r="E168" s="5780">
        <v>2.02</v>
      </c>
      <c r="F168" s="6203">
        <f t="shared" ref="F168:F169" si="25">E168-E168*$B$4/100</f>
        <v>2.02</v>
      </c>
      <c r="G168" s="6204">
        <f>E168*Оглавление!$B$14</f>
        <v>191.9</v>
      </c>
      <c r="H168" s="6062">
        <f t="shared" ref="H168:H169" si="26">G168-G168*$B$4/100</f>
        <v>191.9</v>
      </c>
    </row>
    <row r="169" spans="1:8">
      <c r="A169" s="6171" t="s">
        <v>17189</v>
      </c>
      <c r="B169" s="6217">
        <v>25</v>
      </c>
      <c r="C169" s="7108" t="s">
        <v>431</v>
      </c>
      <c r="D169" s="7109"/>
      <c r="E169" s="5780">
        <v>3.12</v>
      </c>
      <c r="F169" s="6203">
        <f t="shared" si="25"/>
        <v>3.12</v>
      </c>
      <c r="G169" s="6204">
        <f>E169*Оглавление!$B$14</f>
        <v>296.40000000000003</v>
      </c>
      <c r="H169" s="6062">
        <f t="shared" si="26"/>
        <v>296.40000000000003</v>
      </c>
    </row>
    <row r="170" spans="1:8">
      <c r="A170" s="6242" t="s">
        <v>5525</v>
      </c>
      <c r="B170" s="6243"/>
      <c r="C170" s="6243"/>
      <c r="D170" s="6243"/>
      <c r="E170" s="6244"/>
      <c r="F170" s="6243"/>
      <c r="G170" s="6243"/>
      <c r="H170" s="6245"/>
    </row>
    <row r="171" spans="1:8">
      <c r="A171" s="6171" t="s">
        <v>5527</v>
      </c>
      <c r="B171" s="6217">
        <v>16</v>
      </c>
      <c r="C171" s="7102" t="s">
        <v>8671</v>
      </c>
      <c r="D171" s="7104"/>
      <c r="E171" s="5780">
        <v>1.1399999999999999</v>
      </c>
      <c r="F171" s="6203">
        <f>E171-E171*$B$4/100</f>
        <v>1.1399999999999999</v>
      </c>
      <c r="G171" s="6204">
        <f>E171*Оглавление!$B$14</f>
        <v>108.3</v>
      </c>
      <c r="H171" s="6062">
        <f>G171-G171*$B$4/100</f>
        <v>108.3</v>
      </c>
    </row>
    <row r="172" spans="1:8">
      <c r="A172" s="6171" t="s">
        <v>5528</v>
      </c>
      <c r="B172" s="6217">
        <v>20</v>
      </c>
      <c r="C172" s="7102" t="s">
        <v>330</v>
      </c>
      <c r="D172" s="7104"/>
      <c r="E172" s="5780">
        <v>2.59</v>
      </c>
      <c r="F172" s="6203">
        <f>E172-E172*$B$4/100</f>
        <v>2.59</v>
      </c>
      <c r="G172" s="6204">
        <f>E172*Оглавление!$B$14</f>
        <v>246.04999999999998</v>
      </c>
      <c r="H172" s="6062">
        <f>G172-G172*$B$4/100</f>
        <v>246.04999999999998</v>
      </c>
    </row>
    <row r="173" spans="1:8">
      <c r="A173" s="6171" t="s">
        <v>5529</v>
      </c>
      <c r="B173" s="6217">
        <v>25</v>
      </c>
      <c r="C173" s="7102" t="s">
        <v>8190</v>
      </c>
      <c r="D173" s="7104"/>
      <c r="E173" s="5780">
        <v>4.05</v>
      </c>
      <c r="F173" s="6203">
        <f>E173-E173*$B$4/100</f>
        <v>4.05</v>
      </c>
      <c r="G173" s="6204">
        <f>E173*Оглавление!$B$14</f>
        <v>384.75</v>
      </c>
      <c r="H173" s="6062">
        <f>G173-G173*$B$4/100</f>
        <v>384.75</v>
      </c>
    </row>
    <row r="174" spans="1:8">
      <c r="A174" s="6242" t="s">
        <v>11932</v>
      </c>
      <c r="B174" s="6243"/>
      <c r="C174" s="6243"/>
      <c r="D174" s="6243"/>
      <c r="E174" s="6244"/>
      <c r="F174" s="6243"/>
      <c r="G174" s="6243"/>
      <c r="H174" s="6245"/>
    </row>
    <row r="175" spans="1:8">
      <c r="A175" s="6171" t="s">
        <v>11933</v>
      </c>
      <c r="B175" s="6217">
        <v>16</v>
      </c>
      <c r="C175" s="7102"/>
      <c r="D175" s="7103"/>
      <c r="E175" s="5780">
        <v>1.0900000000000001</v>
      </c>
      <c r="F175" s="6203">
        <f>E175-E175*$B$4/100</f>
        <v>1.0900000000000001</v>
      </c>
      <c r="G175" s="6204">
        <f>E175*Оглавление!$B$14</f>
        <v>103.55000000000001</v>
      </c>
      <c r="H175" s="6062">
        <f>G175-G175*$B$4/100</f>
        <v>103.55000000000001</v>
      </c>
    </row>
    <row r="176" spans="1:8">
      <c r="A176" s="6171" t="s">
        <v>11934</v>
      </c>
      <c r="B176" s="6217">
        <v>20</v>
      </c>
      <c r="C176" s="7102"/>
      <c r="D176" s="7103"/>
      <c r="E176" s="5780">
        <v>2.19</v>
      </c>
      <c r="F176" s="6203">
        <f>E176-E176*$B$4/100</f>
        <v>2.19</v>
      </c>
      <c r="G176" s="6204">
        <f>E176*Оглавление!$B$14</f>
        <v>208.04999999999998</v>
      </c>
      <c r="H176" s="6062">
        <f>G176-G176*$B$4/100</f>
        <v>208.04999999999998</v>
      </c>
    </row>
    <row r="177" spans="1:8">
      <c r="A177" s="6171" t="s">
        <v>11935</v>
      </c>
      <c r="B177" s="6217">
        <v>25</v>
      </c>
      <c r="C177" s="7102"/>
      <c r="D177" s="7103"/>
      <c r="E177" s="5780">
        <v>3.57</v>
      </c>
      <c r="F177" s="6203">
        <f>E177-E177*$B$4/100</f>
        <v>3.57</v>
      </c>
      <c r="G177" s="6204">
        <f>E177*Оглавление!$B$14</f>
        <v>339.15</v>
      </c>
      <c r="H177" s="6062">
        <f>G177-G177*$B$4/100</f>
        <v>339.15</v>
      </c>
    </row>
    <row r="178" spans="1:8" ht="43">
      <c r="A178" s="5995" t="s">
        <v>75</v>
      </c>
      <c r="B178" s="5995" t="s">
        <v>76</v>
      </c>
      <c r="C178" s="7137" t="s">
        <v>77</v>
      </c>
      <c r="D178" s="7138"/>
      <c r="E178" s="6214"/>
      <c r="F178" s="5997"/>
      <c r="G178" s="5997" t="s">
        <v>58</v>
      </c>
      <c r="H178" s="5997" t="s">
        <v>59</v>
      </c>
    </row>
    <row r="179" spans="1:8">
      <c r="A179" s="7122" t="s">
        <v>6178</v>
      </c>
      <c r="B179" s="7123"/>
      <c r="C179" s="7123"/>
      <c r="D179" s="7123"/>
      <c r="E179" s="7123"/>
      <c r="F179" s="7123"/>
      <c r="G179" s="7123"/>
      <c r="H179" s="7124"/>
    </row>
    <row r="180" spans="1:8">
      <c r="A180" s="6171" t="s">
        <v>6179</v>
      </c>
      <c r="B180" s="6217" t="s">
        <v>6180</v>
      </c>
      <c r="C180" s="7127" t="s">
        <v>816</v>
      </c>
      <c r="D180" s="7104"/>
      <c r="E180" s="6218"/>
      <c r="F180" s="6203"/>
      <c r="G180" s="6246">
        <v>71.98</v>
      </c>
      <c r="H180" s="6062">
        <f>G180-G180*$B$4/100</f>
        <v>71.98</v>
      </c>
    </row>
    <row r="181" spans="1:8">
      <c r="A181" s="6171" t="s">
        <v>6767</v>
      </c>
      <c r="B181" s="6217">
        <v>20</v>
      </c>
      <c r="C181" s="7102" t="s">
        <v>1140</v>
      </c>
      <c r="D181" s="7104"/>
      <c r="E181" s="6218"/>
      <c r="F181" s="6203"/>
      <c r="G181" s="6246">
        <v>116.4</v>
      </c>
      <c r="H181" s="6062">
        <f>G181-G181*$B$4/100</f>
        <v>116.4</v>
      </c>
    </row>
    <row r="182" spans="1:8">
      <c r="A182" s="7122" t="s">
        <v>6894</v>
      </c>
      <c r="B182" s="7123"/>
      <c r="C182" s="7123"/>
      <c r="D182" s="7123"/>
      <c r="E182" s="7123"/>
      <c r="F182" s="7123"/>
      <c r="G182" s="7123"/>
      <c r="H182" s="7124"/>
    </row>
    <row r="183" spans="1:8">
      <c r="A183" s="6171" t="s">
        <v>6181</v>
      </c>
      <c r="B183" s="6217" t="s">
        <v>6895</v>
      </c>
      <c r="C183" s="7102" t="s">
        <v>928</v>
      </c>
      <c r="D183" s="7104"/>
      <c r="E183" s="6218"/>
      <c r="F183" s="6203"/>
      <c r="G183" s="6062">
        <v>54</v>
      </c>
      <c r="H183" s="6062">
        <f>G183-G183*$B$4/100</f>
        <v>54</v>
      </c>
    </row>
    <row r="184" spans="1:8">
      <c r="A184" s="7122" t="s">
        <v>6647</v>
      </c>
      <c r="B184" s="7123"/>
      <c r="C184" s="7123"/>
      <c r="D184" s="7123"/>
      <c r="E184" s="7123"/>
      <c r="F184" s="7123"/>
      <c r="G184" s="7123"/>
      <c r="H184" s="7124"/>
    </row>
    <row r="185" spans="1:8">
      <c r="A185" s="6171" t="s">
        <v>6646</v>
      </c>
      <c r="B185" s="6217">
        <v>16</v>
      </c>
      <c r="C185" s="7127" t="s">
        <v>625</v>
      </c>
      <c r="D185" s="7104"/>
      <c r="E185" s="6218"/>
      <c r="F185" s="6203"/>
      <c r="G185" s="6062">
        <v>399.33</v>
      </c>
      <c r="H185" s="6062">
        <f>G185-G185*$B$4/100</f>
        <v>399.33</v>
      </c>
    </row>
    <row r="186" spans="1:8">
      <c r="A186" s="7122" t="s">
        <v>6654</v>
      </c>
      <c r="B186" s="7123"/>
      <c r="C186" s="7123"/>
      <c r="D186" s="7123"/>
      <c r="E186" s="7123"/>
      <c r="F186" s="7123"/>
      <c r="G186" s="7123"/>
      <c r="H186" s="7124"/>
    </row>
    <row r="187" spans="1:8">
      <c r="A187" s="6171" t="s">
        <v>6648</v>
      </c>
      <c r="B187" s="6217" t="s">
        <v>6652</v>
      </c>
      <c r="C187" s="7102" t="s">
        <v>1059</v>
      </c>
      <c r="D187" s="7104"/>
      <c r="E187" s="6218"/>
      <c r="F187" s="6203"/>
      <c r="G187" s="6247">
        <v>2162.91</v>
      </c>
      <c r="H187" s="6062">
        <f>G187-G187*$B$4/100</f>
        <v>2162.91</v>
      </c>
    </row>
    <row r="188" spans="1:8">
      <c r="A188" s="6171" t="s">
        <v>6649</v>
      </c>
      <c r="B188" s="6217" t="s">
        <v>6653</v>
      </c>
      <c r="C188" s="7102" t="s">
        <v>1059</v>
      </c>
      <c r="D188" s="7104"/>
      <c r="E188" s="6218"/>
      <c r="F188" s="6203"/>
      <c r="G188" s="6247">
        <v>1449.86</v>
      </c>
      <c r="H188" s="6062">
        <f>G188-G188*$B$4/100</f>
        <v>1449.86</v>
      </c>
    </row>
    <row r="189" spans="1:8">
      <c r="A189" s="7122" t="s">
        <v>6650</v>
      </c>
      <c r="B189" s="7123"/>
      <c r="C189" s="7123"/>
      <c r="D189" s="7123"/>
      <c r="E189" s="7123"/>
      <c r="F189" s="7123"/>
      <c r="G189" s="7123"/>
      <c r="H189" s="7124"/>
    </row>
    <row r="190" spans="1:8">
      <c r="A190" s="6171" t="s">
        <v>6651</v>
      </c>
      <c r="B190" s="6217" t="s">
        <v>6182</v>
      </c>
      <c r="C190" s="7102" t="s">
        <v>8672</v>
      </c>
      <c r="D190" s="7104"/>
      <c r="E190" s="6218"/>
      <c r="F190" s="6203"/>
      <c r="G190" s="6246">
        <v>2.64</v>
      </c>
      <c r="H190" s="6062">
        <f>G190-G190*$B$4/100</f>
        <v>2.64</v>
      </c>
    </row>
    <row r="191" spans="1:8">
      <c r="A191" s="7139" t="s">
        <v>11034</v>
      </c>
      <c r="B191" s="7140"/>
      <c r="C191" s="7140"/>
      <c r="D191" s="7140"/>
      <c r="E191" s="7140"/>
      <c r="F191" s="7140"/>
      <c r="G191" s="7140"/>
      <c r="H191" s="7141"/>
    </row>
    <row r="192" spans="1:8">
      <c r="A192" s="5684" t="s">
        <v>11033</v>
      </c>
      <c r="B192" s="6217" t="s">
        <v>6182</v>
      </c>
      <c r="C192" s="7102" t="s">
        <v>1580</v>
      </c>
      <c r="D192" s="7104"/>
      <c r="E192" s="6218"/>
      <c r="F192" s="6203"/>
      <c r="G192" s="6246">
        <v>2.64</v>
      </c>
      <c r="H192" s="6062">
        <f>G192-G192*$B$4/100</f>
        <v>2.64</v>
      </c>
    </row>
    <row r="193" spans="1:8">
      <c r="A193" s="7145" t="s">
        <v>14077</v>
      </c>
      <c r="B193" s="7145"/>
      <c r="C193" s="7145"/>
      <c r="D193" s="7145"/>
      <c r="E193" s="7145"/>
      <c r="F193" s="7145"/>
      <c r="G193" s="7145"/>
      <c r="H193" s="7145"/>
    </row>
    <row r="194" spans="1:8">
      <c r="A194" s="5684" t="s">
        <v>14072</v>
      </c>
      <c r="B194" s="6217" t="s">
        <v>6182</v>
      </c>
      <c r="C194" s="7125" t="s">
        <v>14073</v>
      </c>
      <c r="D194" s="7125"/>
      <c r="E194" s="6218"/>
      <c r="F194" s="6203"/>
      <c r="G194" s="6246">
        <v>2.79</v>
      </c>
      <c r="H194" s="6062">
        <f>G194-G194*$B$4/100</f>
        <v>2.79</v>
      </c>
    </row>
    <row r="195" spans="1:8">
      <c r="A195" s="7122" t="s">
        <v>8799</v>
      </c>
      <c r="B195" s="7123"/>
      <c r="C195" s="7123"/>
      <c r="D195" s="7123"/>
      <c r="E195" s="7123"/>
      <c r="F195" s="7123"/>
      <c r="G195" s="7123"/>
      <c r="H195" s="7124"/>
    </row>
    <row r="196" spans="1:8">
      <c r="A196" s="5684" t="s">
        <v>8800</v>
      </c>
      <c r="B196" s="6217" t="s">
        <v>6182</v>
      </c>
      <c r="C196" s="7102" t="s">
        <v>3493</v>
      </c>
      <c r="D196" s="7103"/>
      <c r="E196" s="6218"/>
      <c r="F196" s="6203"/>
      <c r="G196" s="6246">
        <v>84.85</v>
      </c>
      <c r="H196" s="6062">
        <f>G196-G196*$B$4/100</f>
        <v>84.85</v>
      </c>
    </row>
    <row r="197" spans="1:8">
      <c r="A197" s="7139" t="s">
        <v>11035</v>
      </c>
      <c r="B197" s="7140"/>
      <c r="C197" s="7140"/>
      <c r="D197" s="7140"/>
      <c r="E197" s="7140"/>
      <c r="F197" s="7140"/>
      <c r="G197" s="7140"/>
      <c r="H197" s="7141"/>
    </row>
    <row r="198" spans="1:8">
      <c r="A198" s="5684" t="s">
        <v>11036</v>
      </c>
      <c r="B198" s="6217" t="s">
        <v>6182</v>
      </c>
      <c r="C198" s="7102" t="s">
        <v>3493</v>
      </c>
      <c r="D198" s="7103"/>
      <c r="E198" s="6218"/>
      <c r="F198" s="6203"/>
      <c r="G198" s="6246">
        <v>84.85</v>
      </c>
      <c r="H198" s="6062">
        <f>G198-G198*$B$4/100</f>
        <v>84.85</v>
      </c>
    </row>
    <row r="199" spans="1:8">
      <c r="A199" s="7139" t="s">
        <v>14076</v>
      </c>
      <c r="B199" s="7140"/>
      <c r="C199" s="7140"/>
      <c r="D199" s="7140"/>
      <c r="E199" s="7140"/>
      <c r="F199" s="7140"/>
      <c r="G199" s="7140"/>
      <c r="H199" s="7141"/>
    </row>
    <row r="200" spans="1:8">
      <c r="A200" s="5684" t="s">
        <v>14074</v>
      </c>
      <c r="B200" s="6217" t="s">
        <v>6182</v>
      </c>
      <c r="C200" s="7125" t="s">
        <v>14075</v>
      </c>
      <c r="D200" s="7125"/>
      <c r="E200" s="6218"/>
      <c r="F200" s="6203"/>
      <c r="G200" s="6246">
        <v>93.47</v>
      </c>
      <c r="H200" s="6062">
        <f>G200-G200*$B$4/100</f>
        <v>93.47</v>
      </c>
    </row>
    <row r="201" spans="1:8" s="5457" customFormat="1">
      <c r="A201" s="7139" t="s">
        <v>20550</v>
      </c>
      <c r="B201" s="7140"/>
      <c r="C201" s="7140"/>
      <c r="D201" s="7140"/>
      <c r="E201" s="7140"/>
      <c r="F201" s="7140"/>
      <c r="G201" s="7140"/>
      <c r="H201" s="7141"/>
    </row>
    <row r="202" spans="1:8" s="5457" customFormat="1">
      <c r="A202" s="5684" t="s">
        <v>20549</v>
      </c>
      <c r="B202" s="6217" t="s">
        <v>6182</v>
      </c>
      <c r="C202" s="7125" t="s">
        <v>501</v>
      </c>
      <c r="D202" s="7125"/>
      <c r="E202" s="6218"/>
      <c r="F202" s="6203"/>
      <c r="G202" s="6062">
        <v>5290.91</v>
      </c>
      <c r="H202" s="6062">
        <f>G202-G202*$B$4/100</f>
        <v>5290.91</v>
      </c>
    </row>
    <row r="203" spans="1:8">
      <c r="A203" s="7122" t="s">
        <v>6655</v>
      </c>
      <c r="B203" s="7123"/>
      <c r="C203" s="7123"/>
      <c r="D203" s="7123"/>
      <c r="E203" s="7123"/>
      <c r="F203" s="7123"/>
      <c r="G203" s="7123"/>
      <c r="H203" s="7124"/>
    </row>
    <row r="204" spans="1:8">
      <c r="A204" s="6171" t="s">
        <v>6656</v>
      </c>
      <c r="B204" s="6217">
        <v>32</v>
      </c>
      <c r="C204" s="7102" t="s">
        <v>8673</v>
      </c>
      <c r="D204" s="7104"/>
      <c r="E204" s="6218"/>
      <c r="F204" s="6203"/>
      <c r="G204" s="6062">
        <v>6.2</v>
      </c>
      <c r="H204" s="6062">
        <f>G204-G204*$B$4/100</f>
        <v>6.2</v>
      </c>
    </row>
    <row r="205" spans="1:8">
      <c r="A205" s="6242" t="s">
        <v>6657</v>
      </c>
      <c r="B205" s="6243"/>
      <c r="C205" s="6243"/>
      <c r="D205" s="6243"/>
      <c r="E205" s="6244"/>
      <c r="F205" s="6243"/>
      <c r="G205" s="6243"/>
      <c r="H205" s="6245"/>
    </row>
    <row r="206" spans="1:8">
      <c r="A206" s="6171" t="s">
        <v>6658</v>
      </c>
      <c r="B206" s="6217">
        <v>32</v>
      </c>
      <c r="C206" s="7127" t="s">
        <v>816</v>
      </c>
      <c r="D206" s="7104"/>
      <c r="E206" s="6218"/>
      <c r="F206" s="6203"/>
      <c r="G206" s="6062">
        <v>7.09</v>
      </c>
      <c r="H206" s="6062">
        <f>G206-G206*$B$4/100</f>
        <v>7.09</v>
      </c>
    </row>
    <row r="207" spans="1:8">
      <c r="A207" s="7139" t="s">
        <v>14389</v>
      </c>
      <c r="B207" s="7140"/>
      <c r="C207" s="7140"/>
      <c r="D207" s="7140"/>
      <c r="E207" s="7140"/>
      <c r="F207" s="7140"/>
      <c r="G207" s="7140"/>
      <c r="H207" s="7141"/>
    </row>
    <row r="208" spans="1:8">
      <c r="A208" s="5684" t="s">
        <v>14228</v>
      </c>
      <c r="B208" s="6217">
        <v>32</v>
      </c>
      <c r="C208" s="7102" t="s">
        <v>1140</v>
      </c>
      <c r="D208" s="7104"/>
      <c r="E208" s="6218"/>
      <c r="F208" s="6203"/>
      <c r="G208" s="6062">
        <v>7</v>
      </c>
      <c r="H208" s="6062">
        <f>G208-G208*$B$4/100</f>
        <v>7</v>
      </c>
    </row>
    <row r="209" spans="1:8">
      <c r="A209" s="6234" t="s">
        <v>14390</v>
      </c>
      <c r="B209" s="6235"/>
      <c r="C209" s="6235"/>
      <c r="D209" s="6235"/>
      <c r="E209" s="6236"/>
      <c r="F209" s="6235"/>
      <c r="G209" s="6235"/>
      <c r="H209" s="6237"/>
    </row>
    <row r="210" spans="1:8">
      <c r="A210" s="6171" t="s">
        <v>14229</v>
      </c>
      <c r="B210" s="6217">
        <v>32</v>
      </c>
      <c r="C210" s="7102" t="s">
        <v>1140</v>
      </c>
      <c r="D210" s="7104"/>
      <c r="E210" s="6218"/>
      <c r="F210" s="6203"/>
      <c r="G210" s="6062">
        <v>8.1</v>
      </c>
      <c r="H210" s="6062">
        <f>G210-G210*$B$4/100</f>
        <v>8.1</v>
      </c>
    </row>
    <row r="211" spans="1:8">
      <c r="A211" s="7122" t="s">
        <v>13596</v>
      </c>
      <c r="B211" s="7123"/>
      <c r="C211" s="7123"/>
      <c r="D211" s="7123"/>
      <c r="E211" s="7123"/>
      <c r="F211" s="7123"/>
      <c r="G211" s="7123"/>
      <c r="H211" s="7124"/>
    </row>
    <row r="212" spans="1:8">
      <c r="A212" s="5684" t="s">
        <v>11117</v>
      </c>
      <c r="B212" s="6248" t="s">
        <v>11240</v>
      </c>
      <c r="C212" s="7102" t="s">
        <v>290</v>
      </c>
      <c r="D212" s="7104"/>
      <c r="E212" s="6218"/>
      <c r="F212" s="6203"/>
      <c r="G212" s="6062">
        <v>25.05</v>
      </c>
      <c r="H212" s="6062">
        <f>G212-G212*$B$4/100</f>
        <v>25.05</v>
      </c>
    </row>
    <row r="213" spans="1:8">
      <c r="A213" s="6242" t="s">
        <v>13597</v>
      </c>
      <c r="B213" s="6243"/>
      <c r="C213" s="6243"/>
      <c r="D213" s="6243"/>
      <c r="E213" s="6244"/>
      <c r="F213" s="6243"/>
      <c r="G213" s="6243"/>
      <c r="H213" s="6245"/>
    </row>
    <row r="214" spans="1:8">
      <c r="A214" s="5684" t="s">
        <v>11118</v>
      </c>
      <c r="B214" s="5857" t="s">
        <v>11240</v>
      </c>
      <c r="C214" s="7102" t="s">
        <v>290</v>
      </c>
      <c r="D214" s="7104"/>
      <c r="E214" s="6218"/>
      <c r="F214" s="6203"/>
      <c r="G214" s="6062">
        <v>25.05</v>
      </c>
      <c r="H214" s="6062">
        <f>G214-G214*$B$4/100</f>
        <v>25.05</v>
      </c>
    </row>
    <row r="215" spans="1:8">
      <c r="A215" s="6249" t="s">
        <v>14066</v>
      </c>
      <c r="B215" s="6250"/>
      <c r="C215" s="6250"/>
      <c r="D215" s="6250"/>
      <c r="E215" s="6251"/>
      <c r="F215" s="6250"/>
      <c r="G215" s="6250"/>
      <c r="H215" s="6252"/>
    </row>
    <row r="216" spans="1:8">
      <c r="A216" s="6169" t="s">
        <v>14062</v>
      </c>
      <c r="B216" s="6185">
        <v>16</v>
      </c>
      <c r="C216" s="7146" t="s">
        <v>444</v>
      </c>
      <c r="D216" s="7146"/>
      <c r="E216" s="6215"/>
      <c r="F216" s="6216"/>
      <c r="G216" s="6253">
        <v>45.5</v>
      </c>
      <c r="H216" s="6253">
        <f t="shared" ref="H216:H226" si="27">G216-G216*$B$4/100</f>
        <v>45.5</v>
      </c>
    </row>
    <row r="217" spans="1:8">
      <c r="A217" s="6169" t="s">
        <v>14063</v>
      </c>
      <c r="B217" s="6185">
        <v>20</v>
      </c>
      <c r="C217" s="7146" t="s">
        <v>444</v>
      </c>
      <c r="D217" s="7146"/>
      <c r="E217" s="6215"/>
      <c r="F217" s="6216"/>
      <c r="G217" s="6253">
        <v>53.4</v>
      </c>
      <c r="H217" s="6253">
        <f>G217-G217*$B$4/100</f>
        <v>53.4</v>
      </c>
    </row>
    <row r="218" spans="1:8">
      <c r="A218" s="6249" t="s">
        <v>14067</v>
      </c>
      <c r="B218" s="6250"/>
      <c r="C218" s="6250"/>
      <c r="D218" s="6250"/>
      <c r="E218" s="6251"/>
      <c r="F218" s="6250"/>
      <c r="G218" s="6250"/>
      <c r="H218" s="6252"/>
    </row>
    <row r="219" spans="1:8">
      <c r="A219" s="6169" t="s">
        <v>14064</v>
      </c>
      <c r="B219" s="6185">
        <v>16</v>
      </c>
      <c r="C219" s="7146" t="s">
        <v>444</v>
      </c>
      <c r="D219" s="7146"/>
      <c r="E219" s="6215"/>
      <c r="F219" s="6216"/>
      <c r="G219" s="6253">
        <v>45.5</v>
      </c>
      <c r="H219" s="6253">
        <f>G219-G219*$B$4/100</f>
        <v>45.5</v>
      </c>
    </row>
    <row r="220" spans="1:8">
      <c r="A220" s="6169" t="s">
        <v>14065</v>
      </c>
      <c r="B220" s="6185">
        <v>20</v>
      </c>
      <c r="C220" s="7146" t="s">
        <v>444</v>
      </c>
      <c r="D220" s="7146"/>
      <c r="E220" s="6215"/>
      <c r="F220" s="6216"/>
      <c r="G220" s="6253">
        <v>53.4</v>
      </c>
      <c r="H220" s="6253">
        <f t="shared" si="27"/>
        <v>53.4</v>
      </c>
    </row>
    <row r="221" spans="1:8" s="5337" customFormat="1">
      <c r="A221" s="6254" t="s">
        <v>20464</v>
      </c>
      <c r="B221" s="6255"/>
      <c r="C221" s="6255"/>
      <c r="D221" s="6255"/>
      <c r="E221" s="6256"/>
      <c r="F221" s="6255"/>
      <c r="G221" s="6255"/>
      <c r="H221" s="6257"/>
    </row>
    <row r="222" spans="1:8" s="5337" customFormat="1">
      <c r="A222" s="6169" t="s">
        <v>20467</v>
      </c>
      <c r="B222" s="6185" t="s">
        <v>20470</v>
      </c>
      <c r="C222" s="7146" t="s">
        <v>324</v>
      </c>
      <c r="D222" s="7146"/>
      <c r="E222" s="6215"/>
      <c r="F222" s="6216"/>
      <c r="G222" s="6253">
        <v>681.82</v>
      </c>
      <c r="H222" s="6253">
        <f t="shared" si="27"/>
        <v>681.82</v>
      </c>
    </row>
    <row r="223" spans="1:8" s="5337" customFormat="1">
      <c r="A223" s="6254" t="s">
        <v>20465</v>
      </c>
      <c r="B223" s="6255"/>
      <c r="C223" s="6255"/>
      <c r="D223" s="6255"/>
      <c r="E223" s="6256"/>
      <c r="F223" s="6255"/>
      <c r="G223" s="6255"/>
      <c r="H223" s="6257"/>
    </row>
    <row r="224" spans="1:8" s="5337" customFormat="1">
      <c r="A224" s="6169" t="s">
        <v>20468</v>
      </c>
      <c r="B224" s="6185" t="s">
        <v>20470</v>
      </c>
      <c r="C224" s="7146" t="s">
        <v>324</v>
      </c>
      <c r="D224" s="7146"/>
      <c r="E224" s="6215"/>
      <c r="F224" s="6216"/>
      <c r="G224" s="6253">
        <v>681.82</v>
      </c>
      <c r="H224" s="6253">
        <f t="shared" si="27"/>
        <v>681.82</v>
      </c>
    </row>
    <row r="225" spans="1:8" s="5337" customFormat="1">
      <c r="A225" s="6254" t="s">
        <v>20466</v>
      </c>
      <c r="B225" s="6255"/>
      <c r="C225" s="6255"/>
      <c r="D225" s="6255"/>
      <c r="E225" s="6256"/>
      <c r="F225" s="6255"/>
      <c r="G225" s="6255"/>
      <c r="H225" s="6257"/>
    </row>
    <row r="226" spans="1:8" s="5337" customFormat="1">
      <c r="A226" s="6169" t="s">
        <v>20469</v>
      </c>
      <c r="B226" s="6185" t="s">
        <v>20470</v>
      </c>
      <c r="C226" s="7146" t="s">
        <v>324</v>
      </c>
      <c r="D226" s="7146"/>
      <c r="E226" s="6215"/>
      <c r="F226" s="6216"/>
      <c r="G226" s="6253">
        <v>681.82</v>
      </c>
      <c r="H226" s="6253">
        <f t="shared" si="27"/>
        <v>681.82</v>
      </c>
    </row>
    <row r="227" spans="1:8" s="5337" customFormat="1">
      <c r="A227" s="805"/>
      <c r="B227" s="5340"/>
      <c r="C227" s="2322"/>
      <c r="D227" s="2322"/>
      <c r="E227" s="3693"/>
      <c r="F227" s="5341"/>
      <c r="G227" s="5342"/>
      <c r="H227" s="5342"/>
    </row>
    <row r="228" spans="1:8">
      <c r="A228" s="806"/>
      <c r="B228" s="807"/>
      <c r="C228" s="4352"/>
      <c r="D228" s="4352"/>
      <c r="E228" s="808"/>
      <c r="F228" s="908"/>
      <c r="G228" s="809"/>
      <c r="H228" s="809"/>
    </row>
    <row r="229" spans="1:8" ht="43">
      <c r="A229" s="5995" t="s">
        <v>75</v>
      </c>
      <c r="B229" s="5995" t="s">
        <v>337</v>
      </c>
      <c r="C229" s="7149" t="s">
        <v>6788</v>
      </c>
      <c r="D229" s="7150"/>
      <c r="E229" s="6214"/>
      <c r="F229" s="5997"/>
      <c r="G229" s="5997" t="s">
        <v>58</v>
      </c>
      <c r="H229" s="5997" t="s">
        <v>59</v>
      </c>
    </row>
    <row r="230" spans="1:8">
      <c r="A230" s="7115" t="s">
        <v>6789</v>
      </c>
      <c r="B230" s="7147"/>
      <c r="C230" s="7147"/>
      <c r="D230" s="7147"/>
      <c r="E230" s="7147"/>
      <c r="F230" s="7147"/>
      <c r="G230" s="7147"/>
      <c r="H230" s="7148"/>
    </row>
    <row r="231" spans="1:8" s="5337" customFormat="1">
      <c r="A231" s="6169" t="s">
        <v>20473</v>
      </c>
      <c r="B231" s="6185" t="s">
        <v>20472</v>
      </c>
      <c r="C231" s="7146" t="s">
        <v>1140</v>
      </c>
      <c r="D231" s="7146"/>
      <c r="E231" s="6215"/>
      <c r="F231" s="6216"/>
      <c r="G231" s="6062">
        <v>21.25</v>
      </c>
      <c r="H231" s="6062">
        <f t="shared" ref="H231:H234" si="28">G231-G231*$B$4/100</f>
        <v>21.25</v>
      </c>
    </row>
    <row r="232" spans="1:8" s="5337" customFormat="1">
      <c r="A232" s="6169" t="s">
        <v>20474</v>
      </c>
      <c r="B232" s="6217" t="s">
        <v>20475</v>
      </c>
      <c r="C232" s="7146" t="s">
        <v>1140</v>
      </c>
      <c r="D232" s="7146"/>
      <c r="E232" s="6215"/>
      <c r="F232" s="6216"/>
      <c r="G232" s="6062">
        <v>27.5</v>
      </c>
      <c r="H232" s="6062">
        <f t="shared" si="28"/>
        <v>27.5</v>
      </c>
    </row>
    <row r="233" spans="1:8">
      <c r="A233" s="6171" t="s">
        <v>21306</v>
      </c>
      <c r="B233" s="6217" t="s">
        <v>21307</v>
      </c>
      <c r="C233" s="7098" t="s">
        <v>1140</v>
      </c>
      <c r="D233" s="7099"/>
      <c r="E233" s="6218"/>
      <c r="F233" s="6203"/>
      <c r="G233" s="6062">
        <v>39.03</v>
      </c>
      <c r="H233" s="6062">
        <f t="shared" si="28"/>
        <v>39.03</v>
      </c>
    </row>
    <row r="234" spans="1:8">
      <c r="A234" s="5684" t="s">
        <v>10238</v>
      </c>
      <c r="B234" s="5857" t="s">
        <v>12751</v>
      </c>
      <c r="C234" s="7110" t="s">
        <v>3163</v>
      </c>
      <c r="D234" s="7099"/>
      <c r="E234" s="6218"/>
      <c r="F234" s="6203"/>
      <c r="G234" s="6062">
        <v>56.3</v>
      </c>
      <c r="H234" s="6062">
        <f t="shared" si="28"/>
        <v>56.3</v>
      </c>
    </row>
    <row r="235" spans="1:8">
      <c r="A235" s="6219" t="s">
        <v>6790</v>
      </c>
      <c r="B235" s="6194"/>
      <c r="C235" s="6194"/>
      <c r="D235" s="6194"/>
      <c r="E235" s="6220"/>
      <c r="F235" s="6194"/>
      <c r="G235" s="6062"/>
      <c r="H235" s="6221"/>
    </row>
    <row r="236" spans="1:8" s="3745" customFormat="1">
      <c r="A236" s="6169" t="s">
        <v>20471</v>
      </c>
      <c r="B236" s="6185" t="s">
        <v>20472</v>
      </c>
      <c r="C236" s="7146" t="s">
        <v>1140</v>
      </c>
      <c r="D236" s="7146"/>
      <c r="E236" s="6215"/>
      <c r="F236" s="6216"/>
      <c r="G236" s="6062">
        <v>21.25</v>
      </c>
      <c r="H236" s="6062">
        <f t="shared" ref="H236:H239" si="29">G236-G236*$B$4/100</f>
        <v>21.25</v>
      </c>
    </row>
    <row r="237" spans="1:8" s="3745" customFormat="1">
      <c r="A237" s="6169" t="s">
        <v>20476</v>
      </c>
      <c r="B237" s="6217" t="s">
        <v>20475</v>
      </c>
      <c r="C237" s="7146" t="s">
        <v>1140</v>
      </c>
      <c r="D237" s="7146"/>
      <c r="E237" s="6215"/>
      <c r="F237" s="6216"/>
      <c r="G237" s="6062">
        <v>27.5</v>
      </c>
      <c r="H237" s="6062">
        <f t="shared" si="29"/>
        <v>27.5</v>
      </c>
    </row>
    <row r="238" spans="1:8" ht="14.7" thickBot="1">
      <c r="A238" s="6222" t="s">
        <v>21305</v>
      </c>
      <c r="B238" s="6217" t="s">
        <v>21307</v>
      </c>
      <c r="C238" s="7098" t="s">
        <v>1140</v>
      </c>
      <c r="D238" s="7099" t="s">
        <v>1140</v>
      </c>
      <c r="E238" s="6223"/>
      <c r="F238" s="6171"/>
      <c r="G238" s="6062">
        <v>39.03</v>
      </c>
      <c r="H238" s="6062">
        <f t="shared" si="29"/>
        <v>39.03</v>
      </c>
    </row>
    <row r="239" spans="1:8">
      <c r="A239" s="5684" t="s">
        <v>10237</v>
      </c>
      <c r="B239" s="5857" t="s">
        <v>12751</v>
      </c>
      <c r="C239" s="7110" t="s">
        <v>3163</v>
      </c>
      <c r="D239" s="7099"/>
      <c r="E239" s="6223"/>
      <c r="F239" s="6171"/>
      <c r="G239" s="6062">
        <v>56.3</v>
      </c>
      <c r="H239" s="6062">
        <f t="shared" si="29"/>
        <v>56.3</v>
      </c>
    </row>
    <row r="240" spans="1:8">
      <c r="A240" s="4381"/>
      <c r="B240" s="4382"/>
      <c r="C240" s="4385"/>
      <c r="D240" s="4385"/>
      <c r="E240" s="6197"/>
      <c r="F240" s="4379"/>
      <c r="G240" s="4374"/>
      <c r="H240" s="6195"/>
    </row>
    <row r="241" spans="1:8">
      <c r="A241" s="7176" t="s">
        <v>5514</v>
      </c>
      <c r="B241" s="7177"/>
      <c r="C241" s="7177"/>
      <c r="D241" s="7177"/>
      <c r="E241" s="7177"/>
      <c r="F241" s="7177"/>
      <c r="G241" s="7177"/>
      <c r="H241" s="7178"/>
    </row>
    <row r="242" spans="1:8" ht="43">
      <c r="A242" s="6198" t="s">
        <v>75</v>
      </c>
      <c r="B242" s="6198" t="s">
        <v>76</v>
      </c>
      <c r="C242" s="7113" t="s">
        <v>4826</v>
      </c>
      <c r="D242" s="7175"/>
      <c r="E242" s="6199" t="s">
        <v>57</v>
      </c>
      <c r="F242" s="5997" t="s">
        <v>3234</v>
      </c>
      <c r="G242" s="6200" t="s">
        <v>58</v>
      </c>
      <c r="H242" s="6200" t="s">
        <v>420</v>
      </c>
    </row>
    <row r="243" spans="1:8">
      <c r="A243" s="6171" t="s">
        <v>4537</v>
      </c>
      <c r="B243" s="6210" t="s">
        <v>164</v>
      </c>
      <c r="C243" s="7098" t="s">
        <v>1554</v>
      </c>
      <c r="D243" s="7099"/>
      <c r="E243" s="6211">
        <v>1.29</v>
      </c>
      <c r="F243" s="6212">
        <f>E243-E243*$B$4/100</f>
        <v>1.29</v>
      </c>
      <c r="G243" s="6204">
        <f>E243*Оглавление!$B$14</f>
        <v>122.55</v>
      </c>
      <c r="H243" s="6062">
        <f>G243-G243*$B$4/100</f>
        <v>122.55</v>
      </c>
    </row>
    <row r="244" spans="1:8">
      <c r="A244" s="6171" t="s">
        <v>4538</v>
      </c>
      <c r="B244" s="6210" t="s">
        <v>164</v>
      </c>
      <c r="C244" s="7098" t="s">
        <v>816</v>
      </c>
      <c r="D244" s="7099"/>
      <c r="E244" s="6211">
        <v>1.29</v>
      </c>
      <c r="F244" s="6212">
        <f>E244-E244*$B$4/100</f>
        <v>1.29</v>
      </c>
      <c r="G244" s="6204">
        <f>E244*Оглавление!$B$14</f>
        <v>122.55</v>
      </c>
      <c r="H244" s="6062">
        <f>G244-G244*$B$4/100</f>
        <v>122.55</v>
      </c>
    </row>
    <row r="245" spans="1:8">
      <c r="A245" s="6171" t="s">
        <v>4539</v>
      </c>
      <c r="B245" s="6210" t="s">
        <v>2854</v>
      </c>
      <c r="C245" s="7098" t="s">
        <v>816</v>
      </c>
      <c r="D245" s="7099"/>
      <c r="E245" s="6211">
        <v>2.2000000000000002</v>
      </c>
      <c r="F245" s="6212">
        <f>E245-E245*$B$4/100</f>
        <v>2.2000000000000002</v>
      </c>
      <c r="G245" s="6204">
        <f>E245*Оглавление!$B$14</f>
        <v>209.00000000000003</v>
      </c>
      <c r="H245" s="6062">
        <f>G245-G245*$B$4/100</f>
        <v>209.00000000000003</v>
      </c>
    </row>
    <row r="246" spans="1:8">
      <c r="A246" s="6171" t="s">
        <v>4540</v>
      </c>
      <c r="B246" s="6210" t="s">
        <v>2855</v>
      </c>
      <c r="C246" s="7098" t="s">
        <v>1140</v>
      </c>
      <c r="D246" s="7099"/>
      <c r="E246" s="6211">
        <v>3.99</v>
      </c>
      <c r="F246" s="6212">
        <f>E246-E246*$B$4/100</f>
        <v>3.99</v>
      </c>
      <c r="G246" s="6204">
        <f>E246*Оглавление!$B$14</f>
        <v>379.05</v>
      </c>
      <c r="H246" s="6062">
        <f>G246-G246*$B$4/100</f>
        <v>379.05</v>
      </c>
    </row>
    <row r="247" spans="1:8">
      <c r="A247" s="6171" t="s">
        <v>4541</v>
      </c>
      <c r="B247" s="6210" t="s">
        <v>2856</v>
      </c>
      <c r="C247" s="7098" t="s">
        <v>1140</v>
      </c>
      <c r="D247" s="7099"/>
      <c r="E247" s="6211">
        <v>5.86</v>
      </c>
      <c r="F247" s="6212">
        <f>E247-E247*$B$4/100</f>
        <v>5.86</v>
      </c>
      <c r="G247" s="6204">
        <f>E247*Оглавление!$B$14</f>
        <v>556.70000000000005</v>
      </c>
      <c r="H247" s="6062">
        <f>G247-G247*$B$4/100</f>
        <v>556.70000000000005</v>
      </c>
    </row>
    <row r="248" spans="1:8">
      <c r="A248" s="7115" t="s">
        <v>6138</v>
      </c>
      <c r="B248" s="7116"/>
      <c r="C248" s="7116"/>
      <c r="D248" s="7116"/>
      <c r="E248" s="7117"/>
      <c r="F248" s="7116"/>
      <c r="G248" s="7116"/>
      <c r="H248" s="7118"/>
    </row>
    <row r="249" spans="1:8">
      <c r="A249" s="6213" t="s">
        <v>13356</v>
      </c>
      <c r="B249" s="6210" t="s">
        <v>252</v>
      </c>
      <c r="C249" s="7110" t="s">
        <v>10015</v>
      </c>
      <c r="D249" s="7099"/>
      <c r="E249" s="6211">
        <v>24.49</v>
      </c>
      <c r="F249" s="6212">
        <f t="shared" ref="F249:F261" si="30">E249-E249*$B$4/100</f>
        <v>24.49</v>
      </c>
      <c r="G249" s="6204">
        <f>E249*Оглавление!$B$14</f>
        <v>2326.5499999999997</v>
      </c>
      <c r="H249" s="6062">
        <f t="shared" ref="H249:H261" si="31">G249-G249*$B$4/100</f>
        <v>2326.5499999999997</v>
      </c>
    </row>
    <row r="250" spans="1:8">
      <c r="A250" s="6213" t="s">
        <v>13357</v>
      </c>
      <c r="B250" s="6210" t="s">
        <v>252</v>
      </c>
      <c r="C250" s="7110" t="s">
        <v>10016</v>
      </c>
      <c r="D250" s="7099"/>
      <c r="E250" s="6211">
        <v>48.98</v>
      </c>
      <c r="F250" s="6212">
        <f t="shared" si="30"/>
        <v>48.98</v>
      </c>
      <c r="G250" s="6204">
        <f>E250*Оглавление!$B$14</f>
        <v>4653.0999999999995</v>
      </c>
      <c r="H250" s="6062">
        <f t="shared" si="31"/>
        <v>4653.0999999999995</v>
      </c>
    </row>
    <row r="251" spans="1:8">
      <c r="A251" s="6213" t="s">
        <v>13358</v>
      </c>
      <c r="B251" s="6210" t="s">
        <v>252</v>
      </c>
      <c r="C251" s="7110" t="s">
        <v>10017</v>
      </c>
      <c r="D251" s="7099"/>
      <c r="E251" s="6211">
        <v>73.47</v>
      </c>
      <c r="F251" s="6212">
        <f t="shared" si="30"/>
        <v>73.47</v>
      </c>
      <c r="G251" s="6204">
        <f>E251*Оглавление!$B$14</f>
        <v>6979.65</v>
      </c>
      <c r="H251" s="6062">
        <f t="shared" si="31"/>
        <v>6979.65</v>
      </c>
    </row>
    <row r="252" spans="1:8">
      <c r="A252" s="6213" t="s">
        <v>13359</v>
      </c>
      <c r="B252" s="6210" t="s">
        <v>252</v>
      </c>
      <c r="C252" s="7110" t="s">
        <v>10018</v>
      </c>
      <c r="D252" s="7099"/>
      <c r="E252" s="6211">
        <v>97.96</v>
      </c>
      <c r="F252" s="6212">
        <f t="shared" si="30"/>
        <v>97.96</v>
      </c>
      <c r="G252" s="6204">
        <f>E252*Оглавление!$B$14</f>
        <v>9306.1999999999989</v>
      </c>
      <c r="H252" s="6062">
        <f t="shared" si="31"/>
        <v>9306.1999999999989</v>
      </c>
    </row>
    <row r="253" spans="1:8">
      <c r="A253" s="6213" t="s">
        <v>13360</v>
      </c>
      <c r="B253" s="6210" t="s">
        <v>252</v>
      </c>
      <c r="C253" s="7110" t="s">
        <v>10019</v>
      </c>
      <c r="D253" s="7099"/>
      <c r="E253" s="6211">
        <v>122.45</v>
      </c>
      <c r="F253" s="6212">
        <f t="shared" si="30"/>
        <v>122.45</v>
      </c>
      <c r="G253" s="6204">
        <f>E253*Оглавление!$B$14</f>
        <v>11632.75</v>
      </c>
      <c r="H253" s="6062">
        <f t="shared" si="31"/>
        <v>11632.75</v>
      </c>
    </row>
    <row r="254" spans="1:8">
      <c r="A254" s="6213" t="s">
        <v>13361</v>
      </c>
      <c r="B254" s="6210" t="s">
        <v>2854</v>
      </c>
      <c r="C254" s="7110" t="s">
        <v>10015</v>
      </c>
      <c r="D254" s="7099"/>
      <c r="E254" s="6211">
        <v>41.83</v>
      </c>
      <c r="F254" s="6212">
        <f t="shared" si="30"/>
        <v>41.83</v>
      </c>
      <c r="G254" s="6204">
        <f>E254*Оглавление!$B$14</f>
        <v>3973.85</v>
      </c>
      <c r="H254" s="6062">
        <f t="shared" si="31"/>
        <v>3973.85</v>
      </c>
    </row>
    <row r="255" spans="1:8">
      <c r="A255" s="6213" t="s">
        <v>13362</v>
      </c>
      <c r="B255" s="6210" t="s">
        <v>2854</v>
      </c>
      <c r="C255" s="7110" t="s">
        <v>10016</v>
      </c>
      <c r="D255" s="7099"/>
      <c r="E255" s="6211">
        <v>83.66</v>
      </c>
      <c r="F255" s="6212">
        <f t="shared" si="30"/>
        <v>83.66</v>
      </c>
      <c r="G255" s="6204">
        <f>E255*Оглавление!$B$14</f>
        <v>7947.7</v>
      </c>
      <c r="H255" s="6062">
        <f t="shared" si="31"/>
        <v>7947.7</v>
      </c>
    </row>
    <row r="256" spans="1:8">
      <c r="A256" s="6213" t="s">
        <v>13363</v>
      </c>
      <c r="B256" s="6210" t="s">
        <v>2854</v>
      </c>
      <c r="C256" s="7110" t="s">
        <v>10017</v>
      </c>
      <c r="D256" s="7099"/>
      <c r="E256" s="6211">
        <v>125.5</v>
      </c>
      <c r="F256" s="6212">
        <f t="shared" si="30"/>
        <v>125.5</v>
      </c>
      <c r="G256" s="6204">
        <f>E256*Оглавление!$B$14</f>
        <v>11922.5</v>
      </c>
      <c r="H256" s="6062">
        <f t="shared" si="31"/>
        <v>11922.5</v>
      </c>
    </row>
    <row r="257" spans="1:8">
      <c r="A257" s="6213" t="s">
        <v>13364</v>
      </c>
      <c r="B257" s="6210" t="s">
        <v>2854</v>
      </c>
      <c r="C257" s="7110" t="s">
        <v>10018</v>
      </c>
      <c r="D257" s="7099"/>
      <c r="E257" s="6211">
        <v>167.33</v>
      </c>
      <c r="F257" s="6212">
        <f t="shared" si="30"/>
        <v>167.33</v>
      </c>
      <c r="G257" s="6204">
        <f>E257*Оглавление!$B$14</f>
        <v>15896.35</v>
      </c>
      <c r="H257" s="6062">
        <f t="shared" si="31"/>
        <v>15896.35</v>
      </c>
    </row>
    <row r="258" spans="1:8">
      <c r="A258" s="6213" t="s">
        <v>13365</v>
      </c>
      <c r="B258" s="6210" t="s">
        <v>2855</v>
      </c>
      <c r="C258" s="7110" t="s">
        <v>10015</v>
      </c>
      <c r="D258" s="7099"/>
      <c r="E258" s="6211">
        <v>75.900000000000006</v>
      </c>
      <c r="F258" s="6212">
        <f t="shared" si="30"/>
        <v>75.900000000000006</v>
      </c>
      <c r="G258" s="6204">
        <f>E258*Оглавление!$B$14</f>
        <v>7210.5000000000009</v>
      </c>
      <c r="H258" s="6062">
        <f t="shared" si="31"/>
        <v>7210.5000000000009</v>
      </c>
    </row>
    <row r="259" spans="1:8">
      <c r="A259" s="6213" t="s">
        <v>13366</v>
      </c>
      <c r="B259" s="6210" t="s">
        <v>2855</v>
      </c>
      <c r="C259" s="7110" t="s">
        <v>10016</v>
      </c>
      <c r="D259" s="7099"/>
      <c r="E259" s="6211">
        <v>151.79</v>
      </c>
      <c r="F259" s="6212">
        <f t="shared" si="30"/>
        <v>151.79</v>
      </c>
      <c r="G259" s="6204">
        <f>E259*Оглавление!$B$14</f>
        <v>14420.05</v>
      </c>
      <c r="H259" s="6062">
        <f t="shared" si="31"/>
        <v>14420.05</v>
      </c>
    </row>
    <row r="260" spans="1:8">
      <c r="A260" s="6213" t="s">
        <v>13367</v>
      </c>
      <c r="B260" s="6210" t="s">
        <v>2856</v>
      </c>
      <c r="C260" s="7110" t="s">
        <v>10015</v>
      </c>
      <c r="D260" s="7099"/>
      <c r="E260" s="6211">
        <v>111.29</v>
      </c>
      <c r="F260" s="6212">
        <f t="shared" si="30"/>
        <v>111.29</v>
      </c>
      <c r="G260" s="6204">
        <f>E260*Оглавление!$B$14</f>
        <v>10572.550000000001</v>
      </c>
      <c r="H260" s="6062">
        <f t="shared" si="31"/>
        <v>10572.550000000001</v>
      </c>
    </row>
    <row r="261" spans="1:8">
      <c r="A261" s="6213" t="s">
        <v>13368</v>
      </c>
      <c r="B261" s="6210" t="s">
        <v>2856</v>
      </c>
      <c r="C261" s="7110" t="s">
        <v>10016</v>
      </c>
      <c r="D261" s="7099"/>
      <c r="E261" s="6211">
        <v>222.57</v>
      </c>
      <c r="F261" s="6212">
        <f t="shared" si="30"/>
        <v>222.57</v>
      </c>
      <c r="G261" s="6204">
        <f>E261*Оглавление!$B$14</f>
        <v>21144.149999999998</v>
      </c>
      <c r="H261" s="6062">
        <f t="shared" si="31"/>
        <v>21144.149999999998</v>
      </c>
    </row>
    <row r="262" spans="1:8">
      <c r="A262" s="4387"/>
      <c r="B262" s="4388"/>
      <c r="C262" s="4389"/>
      <c r="D262" s="4389"/>
      <c r="E262" s="808"/>
      <c r="F262" s="4390"/>
      <c r="G262" s="4391"/>
      <c r="H262" s="6196"/>
    </row>
    <row r="263" spans="1:8">
      <c r="A263" s="7119" t="s">
        <v>5782</v>
      </c>
      <c r="B263" s="7120"/>
      <c r="C263" s="7120"/>
      <c r="D263" s="7120"/>
      <c r="E263" s="7120"/>
      <c r="F263" s="7120"/>
      <c r="G263" s="7120"/>
      <c r="H263" s="7121"/>
    </row>
    <row r="264" spans="1:8" ht="43">
      <c r="A264" s="6198" t="s">
        <v>75</v>
      </c>
      <c r="B264" s="6198" t="s">
        <v>76</v>
      </c>
      <c r="C264" s="7113" t="s">
        <v>4826</v>
      </c>
      <c r="D264" s="7114"/>
      <c r="E264" s="6199" t="s">
        <v>57</v>
      </c>
      <c r="F264" s="5997" t="s">
        <v>3234</v>
      </c>
      <c r="G264" s="6200" t="s">
        <v>58</v>
      </c>
      <c r="H264" s="6200" t="s">
        <v>420</v>
      </c>
    </row>
    <row r="265" spans="1:8">
      <c r="A265" s="7172" t="s">
        <v>4825</v>
      </c>
      <c r="B265" s="7173"/>
      <c r="C265" s="7173"/>
      <c r="D265" s="7173"/>
      <c r="E265" s="7173"/>
      <c r="F265" s="7173"/>
      <c r="G265" s="7173"/>
      <c r="H265" s="7174"/>
    </row>
    <row r="266" spans="1:8">
      <c r="A266" s="6144" t="s">
        <v>6380</v>
      </c>
      <c r="B266" s="6201" t="s">
        <v>4824</v>
      </c>
      <c r="C266" s="7111" t="s">
        <v>283</v>
      </c>
      <c r="D266" s="7112"/>
      <c r="E266" s="6202">
        <v>2.65</v>
      </c>
      <c r="F266" s="6203">
        <f t="shared" ref="F266:F271" si="32">E266-E266*$B$4/100</f>
        <v>2.65</v>
      </c>
      <c r="G266" s="6204">
        <f>E266*Оглавление!$B$14</f>
        <v>251.75</v>
      </c>
      <c r="H266" s="6062">
        <f t="shared" ref="H266:H271" si="33">G266-G266*$B$4/100</f>
        <v>251.75</v>
      </c>
    </row>
    <row r="267" spans="1:8">
      <c r="A267" s="6144" t="s">
        <v>6381</v>
      </c>
      <c r="B267" s="6201" t="s">
        <v>6382</v>
      </c>
      <c r="C267" s="7111" t="s">
        <v>283</v>
      </c>
      <c r="D267" s="7112"/>
      <c r="E267" s="6202">
        <v>2.7</v>
      </c>
      <c r="F267" s="6203">
        <f t="shared" si="32"/>
        <v>2.7</v>
      </c>
      <c r="G267" s="6204">
        <f>E267*Оглавление!$B$14</f>
        <v>256.5</v>
      </c>
      <c r="H267" s="6062">
        <f t="shared" si="33"/>
        <v>256.5</v>
      </c>
    </row>
    <row r="268" spans="1:8">
      <c r="A268" s="6205" t="s">
        <v>4236</v>
      </c>
      <c r="B268" s="6201" t="s">
        <v>4821</v>
      </c>
      <c r="C268" s="7111" t="s">
        <v>290</v>
      </c>
      <c r="D268" s="7112"/>
      <c r="E268" s="6202">
        <v>3.56</v>
      </c>
      <c r="F268" s="6203">
        <f t="shared" si="32"/>
        <v>3.56</v>
      </c>
      <c r="G268" s="6204">
        <f>E268*Оглавление!$B$14</f>
        <v>338.2</v>
      </c>
      <c r="H268" s="6062">
        <f t="shared" si="33"/>
        <v>338.2</v>
      </c>
    </row>
    <row r="269" spans="1:8">
      <c r="A269" s="6205" t="s">
        <v>4237</v>
      </c>
      <c r="B269" s="6201" t="s">
        <v>4822</v>
      </c>
      <c r="C269" s="7111" t="s">
        <v>290</v>
      </c>
      <c r="D269" s="7112"/>
      <c r="E269" s="6202">
        <v>3.61</v>
      </c>
      <c r="F269" s="6203">
        <f t="shared" si="32"/>
        <v>3.61</v>
      </c>
      <c r="G269" s="6204">
        <f>E269*Оглавление!$B$14</f>
        <v>342.95</v>
      </c>
      <c r="H269" s="6062">
        <f t="shared" si="33"/>
        <v>342.95</v>
      </c>
    </row>
    <row r="270" spans="1:8">
      <c r="A270" s="6007" t="s">
        <v>4238</v>
      </c>
      <c r="B270" s="6201" t="s">
        <v>97</v>
      </c>
      <c r="C270" s="7111" t="s">
        <v>290</v>
      </c>
      <c r="D270" s="7112"/>
      <c r="E270" s="6202">
        <v>3.51</v>
      </c>
      <c r="F270" s="6203">
        <f t="shared" si="32"/>
        <v>3.51</v>
      </c>
      <c r="G270" s="6204">
        <f>E270*Оглавление!$B$14</f>
        <v>333.45</v>
      </c>
      <c r="H270" s="6062">
        <f t="shared" si="33"/>
        <v>333.45</v>
      </c>
    </row>
    <row r="271" spans="1:8">
      <c r="A271" s="6205" t="s">
        <v>4239</v>
      </c>
      <c r="B271" s="6201" t="s">
        <v>4823</v>
      </c>
      <c r="C271" s="7111" t="s">
        <v>290</v>
      </c>
      <c r="D271" s="7112"/>
      <c r="E271" s="6202">
        <v>3.69</v>
      </c>
      <c r="F271" s="6203">
        <f t="shared" si="32"/>
        <v>3.69</v>
      </c>
      <c r="G271" s="6204">
        <f>E271*Оглавление!$B$14</f>
        <v>350.55</v>
      </c>
      <c r="H271" s="6062">
        <f t="shared" si="33"/>
        <v>350.55</v>
      </c>
    </row>
    <row r="272" spans="1:8">
      <c r="A272" s="7172" t="s">
        <v>10673</v>
      </c>
      <c r="B272" s="7173"/>
      <c r="C272" s="7173"/>
      <c r="D272" s="7173"/>
      <c r="E272" s="7173"/>
      <c r="F272" s="7173"/>
      <c r="G272" s="7173"/>
      <c r="H272" s="7174"/>
    </row>
    <row r="273" spans="1:8">
      <c r="A273" s="6206" t="s">
        <v>10675</v>
      </c>
      <c r="B273" s="6207" t="s">
        <v>10676</v>
      </c>
      <c r="C273" s="7151" t="s">
        <v>283</v>
      </c>
      <c r="D273" s="7152"/>
      <c r="E273" s="6202">
        <v>3.46</v>
      </c>
      <c r="F273" s="6208">
        <f>E273-E273*$B$4/100</f>
        <v>3.46</v>
      </c>
      <c r="G273" s="6204">
        <f>E273*Оглавление!$B$14</f>
        <v>328.7</v>
      </c>
      <c r="H273" s="6204">
        <f>G273-G273*$B$4/100</f>
        <v>328.7</v>
      </c>
    </row>
    <row r="274" spans="1:8">
      <c r="A274" s="6206" t="s">
        <v>10677</v>
      </c>
      <c r="B274" s="6207" t="s">
        <v>10678</v>
      </c>
      <c r="C274" s="7151" t="s">
        <v>290</v>
      </c>
      <c r="D274" s="7152"/>
      <c r="E274" s="6202">
        <v>4.46</v>
      </c>
      <c r="F274" s="6208">
        <f>E274-E274*$B$4/100</f>
        <v>4.46</v>
      </c>
      <c r="G274" s="6204">
        <f>E274*Оглавление!$B$14</f>
        <v>423.7</v>
      </c>
      <c r="H274" s="6204">
        <f>G274-G274*$B$4/100</f>
        <v>423.7</v>
      </c>
    </row>
    <row r="275" spans="1:8">
      <c r="A275" s="6206" t="s">
        <v>10679</v>
      </c>
      <c r="B275" s="6207" t="s">
        <v>10680</v>
      </c>
      <c r="C275" s="7151" t="s">
        <v>290</v>
      </c>
      <c r="D275" s="7152"/>
      <c r="E275" s="6202">
        <v>4.88</v>
      </c>
      <c r="F275" s="6208">
        <f>E275-E275*$B$4/100</f>
        <v>4.88</v>
      </c>
      <c r="G275" s="6204">
        <f>E275*Оглавление!$B$14</f>
        <v>463.59999999999997</v>
      </c>
      <c r="H275" s="6204">
        <f>G275-G275*$B$4/100</f>
        <v>463.59999999999997</v>
      </c>
    </row>
    <row r="276" spans="1:8">
      <c r="A276" s="7153" t="s">
        <v>10674</v>
      </c>
      <c r="B276" s="7154"/>
      <c r="C276" s="7154"/>
      <c r="D276" s="7154"/>
      <c r="E276" s="7154"/>
      <c r="F276" s="7154"/>
      <c r="G276" s="7154"/>
      <c r="H276" s="7155"/>
    </row>
    <row r="277" spans="1:8">
      <c r="A277" s="6206" t="s">
        <v>4240</v>
      </c>
      <c r="B277" s="6207" t="s">
        <v>4821</v>
      </c>
      <c r="C277" s="7151" t="s">
        <v>290</v>
      </c>
      <c r="D277" s="7152"/>
      <c r="E277" s="6202">
        <v>3.67</v>
      </c>
      <c r="F277" s="6208">
        <f>E277-E277*$B$4/100</f>
        <v>3.67</v>
      </c>
      <c r="G277" s="6204">
        <f>E277*Оглавление!$B$14</f>
        <v>348.65</v>
      </c>
      <c r="H277" s="6204">
        <f>G277-G277*$B$4/100</f>
        <v>348.65</v>
      </c>
    </row>
    <row r="278" spans="1:8">
      <c r="A278" s="6206" t="s">
        <v>4241</v>
      </c>
      <c r="B278" s="6207" t="s">
        <v>97</v>
      </c>
      <c r="C278" s="7151" t="s">
        <v>290</v>
      </c>
      <c r="D278" s="7152"/>
      <c r="E278" s="6202">
        <v>3.75</v>
      </c>
      <c r="F278" s="6208">
        <f>E278-E278*$B$4/100</f>
        <v>3.75</v>
      </c>
      <c r="G278" s="6204">
        <f>E278*Оглавление!$B$14</f>
        <v>356.25</v>
      </c>
      <c r="H278" s="6204">
        <f>G278-G278*$B$4/100</f>
        <v>356.25</v>
      </c>
    </row>
    <row r="279" spans="1:8">
      <c r="A279" s="6206" t="s">
        <v>4242</v>
      </c>
      <c r="B279" s="6207" t="s">
        <v>4824</v>
      </c>
      <c r="C279" s="7151" t="s">
        <v>283</v>
      </c>
      <c r="D279" s="7152"/>
      <c r="E279" s="6202">
        <v>2.67</v>
      </c>
      <c r="F279" s="6208">
        <f>E279-E279*$B$4/100</f>
        <v>2.67</v>
      </c>
      <c r="G279" s="6204">
        <f>E279*Оглавление!$B$14</f>
        <v>253.65</v>
      </c>
      <c r="H279" s="6204">
        <f>G279-G279*$B$4/100</f>
        <v>253.65</v>
      </c>
    </row>
    <row r="280" spans="1:8">
      <c r="A280" s="7153" t="s">
        <v>5733</v>
      </c>
      <c r="B280" s="7154"/>
      <c r="C280" s="7154"/>
      <c r="D280" s="7154"/>
      <c r="E280" s="7154"/>
      <c r="F280" s="7154"/>
      <c r="G280" s="7154"/>
      <c r="H280" s="7155"/>
    </row>
    <row r="281" spans="1:8">
      <c r="A281" s="6209" t="s">
        <v>13471</v>
      </c>
      <c r="B281" s="6207" t="s">
        <v>1002</v>
      </c>
      <c r="C281" s="7151" t="s">
        <v>277</v>
      </c>
      <c r="D281" s="7152"/>
      <c r="E281" s="6202">
        <v>5.36</v>
      </c>
      <c r="F281" s="6208">
        <f>E281-E281*$B$4/100</f>
        <v>5.36</v>
      </c>
      <c r="G281" s="6204">
        <f>E281*Оглавление!$B$14</f>
        <v>509.20000000000005</v>
      </c>
      <c r="H281" s="6204">
        <f>G281-G281*$B$4/100</f>
        <v>509.20000000000005</v>
      </c>
    </row>
    <row r="282" spans="1:8" ht="15.7">
      <c r="A282" s="4395"/>
      <c r="B282" s="4396"/>
      <c r="C282" s="4396"/>
      <c r="D282" s="4396"/>
      <c r="E282" s="4397"/>
      <c r="F282" s="4397"/>
      <c r="G282" s="4398"/>
      <c r="H282" s="4398"/>
    </row>
    <row r="283" spans="1:8">
      <c r="A283" s="7156" t="s">
        <v>5329</v>
      </c>
      <c r="B283" s="7157"/>
      <c r="C283" s="7157"/>
      <c r="D283" s="7157"/>
      <c r="E283" s="7157"/>
      <c r="F283" s="7157"/>
      <c r="G283" s="7157"/>
      <c r="H283" s="7158"/>
    </row>
    <row r="284" spans="1:8" ht="43">
      <c r="A284" s="6198" t="s">
        <v>75</v>
      </c>
      <c r="B284" s="6198" t="s">
        <v>76</v>
      </c>
      <c r="C284" s="7162" t="s">
        <v>4826</v>
      </c>
      <c r="D284" s="7163"/>
      <c r="E284" s="6199"/>
      <c r="F284" s="5997"/>
      <c r="G284" s="6200" t="s">
        <v>58</v>
      </c>
      <c r="H284" s="6200" t="s">
        <v>420</v>
      </c>
    </row>
    <row r="285" spans="1:8">
      <c r="A285" s="6205" t="s">
        <v>5330</v>
      </c>
      <c r="B285" s="6201" t="s">
        <v>5331</v>
      </c>
      <c r="C285" s="7142" t="s">
        <v>3476</v>
      </c>
      <c r="D285" s="7159"/>
      <c r="E285" s="6258"/>
      <c r="F285" s="6203"/>
      <c r="G285" s="6259">
        <v>1080</v>
      </c>
      <c r="H285" s="6260">
        <f>G285-G285*$B$4/100</f>
        <v>1080</v>
      </c>
    </row>
    <row r="286" spans="1:8">
      <c r="A286" s="6205" t="s">
        <v>8922</v>
      </c>
      <c r="B286" s="6201" t="s">
        <v>8923</v>
      </c>
      <c r="C286" s="7142" t="s">
        <v>329</v>
      </c>
      <c r="D286" s="7161"/>
      <c r="E286" s="6258"/>
      <c r="F286" s="6203"/>
      <c r="G286" s="6259">
        <v>940</v>
      </c>
      <c r="H286" s="6062">
        <f>G286-G286*$B$4/100</f>
        <v>940</v>
      </c>
    </row>
    <row r="287" spans="1:8">
      <c r="A287" s="4353"/>
      <c r="F287" s="4353"/>
      <c r="G287" s="4353"/>
      <c r="H287" s="4353"/>
    </row>
    <row r="288" spans="1:8">
      <c r="A288" s="7156" t="s">
        <v>6375</v>
      </c>
      <c r="B288" s="7157"/>
      <c r="C288" s="7157"/>
      <c r="D288" s="7157"/>
      <c r="E288" s="7157"/>
      <c r="F288" s="7157"/>
      <c r="G288" s="7157"/>
      <c r="H288" s="7158"/>
    </row>
    <row r="289" spans="1:8" ht="43">
      <c r="A289" s="6198" t="s">
        <v>75</v>
      </c>
      <c r="B289" s="6198" t="s">
        <v>76</v>
      </c>
      <c r="C289" s="7162" t="s">
        <v>4826</v>
      </c>
      <c r="D289" s="7163"/>
      <c r="E289" s="6214" t="s">
        <v>57</v>
      </c>
      <c r="F289" s="5997" t="s">
        <v>3234</v>
      </c>
      <c r="G289" s="6200" t="s">
        <v>58</v>
      </c>
      <c r="H289" s="6200" t="s">
        <v>420</v>
      </c>
    </row>
    <row r="290" spans="1:8">
      <c r="A290" s="7164" t="s">
        <v>12262</v>
      </c>
      <c r="B290" s="7165"/>
      <c r="C290" s="7165"/>
      <c r="D290" s="7165"/>
      <c r="E290" s="7165"/>
      <c r="F290" s="7165"/>
      <c r="G290" s="7165"/>
      <c r="H290" s="7166"/>
    </row>
    <row r="291" spans="1:8">
      <c r="A291" s="5684" t="s">
        <v>12261</v>
      </c>
      <c r="B291" s="5857" t="s">
        <v>12263</v>
      </c>
      <c r="C291" s="7142" t="s">
        <v>501</v>
      </c>
      <c r="D291" s="7143"/>
      <c r="E291" s="5780">
        <v>445</v>
      </c>
      <c r="F291" s="6203">
        <f>E291-E291*$B$4/100</f>
        <v>445</v>
      </c>
      <c r="G291" s="6204">
        <f>E291*Оглавление!$B$14</f>
        <v>42275</v>
      </c>
      <c r="H291" s="6062">
        <f>G291-G291*$B$4/100</f>
        <v>42275</v>
      </c>
    </row>
    <row r="292" spans="1:8">
      <c r="A292" s="7167" t="s">
        <v>12668</v>
      </c>
      <c r="B292" s="7168"/>
      <c r="C292" s="7168"/>
      <c r="D292" s="7168"/>
      <c r="E292" s="7168"/>
      <c r="F292" s="7168"/>
      <c r="G292" s="7168"/>
      <c r="H292" s="7169"/>
    </row>
    <row r="293" spans="1:8">
      <c r="A293" s="6261" t="s">
        <v>10671</v>
      </c>
      <c r="B293" s="5857" t="s">
        <v>9531</v>
      </c>
      <c r="C293" s="7142" t="s">
        <v>501</v>
      </c>
      <c r="D293" s="7159"/>
      <c r="E293" s="5780">
        <v>37.229999999999997</v>
      </c>
      <c r="F293" s="6203">
        <f t="shared" ref="F293:F301" si="34">E293-E293*$B$4/100</f>
        <v>37.229999999999997</v>
      </c>
      <c r="G293" s="6204">
        <f>E293*Оглавление!$B$14</f>
        <v>3536.85</v>
      </c>
      <c r="H293" s="6062">
        <f t="shared" ref="H293:H301" si="35">G293-G293*$B$4/100</f>
        <v>3536.85</v>
      </c>
    </row>
    <row r="294" spans="1:8">
      <c r="A294" s="6261" t="s">
        <v>17190</v>
      </c>
      <c r="B294" s="5857" t="s">
        <v>111</v>
      </c>
      <c r="C294" s="7142" t="s">
        <v>501</v>
      </c>
      <c r="D294" s="7159"/>
      <c r="E294" s="5780">
        <v>37.229999999999997</v>
      </c>
      <c r="F294" s="6203">
        <f t="shared" si="34"/>
        <v>37.229999999999997</v>
      </c>
      <c r="G294" s="6204">
        <f>E294*Оглавление!$B$14</f>
        <v>3536.85</v>
      </c>
      <c r="H294" s="6062">
        <f t="shared" si="35"/>
        <v>3536.85</v>
      </c>
    </row>
    <row r="295" spans="1:8">
      <c r="A295" s="6261" t="s">
        <v>10672</v>
      </c>
      <c r="B295" s="5857" t="s">
        <v>9532</v>
      </c>
      <c r="C295" s="7142" t="s">
        <v>501</v>
      </c>
      <c r="D295" s="7160"/>
      <c r="E295" s="5780">
        <v>37.229999999999997</v>
      </c>
      <c r="F295" s="6203">
        <f t="shared" si="34"/>
        <v>37.229999999999997</v>
      </c>
      <c r="G295" s="6204">
        <f>E295*Оглавление!$B$14</f>
        <v>3536.85</v>
      </c>
      <c r="H295" s="6062">
        <f t="shared" si="35"/>
        <v>3536.85</v>
      </c>
    </row>
    <row r="296" spans="1:8">
      <c r="A296" s="6262" t="s">
        <v>12667</v>
      </c>
      <c r="B296" s="5857" t="s">
        <v>12670</v>
      </c>
      <c r="C296" s="7142" t="s">
        <v>501</v>
      </c>
      <c r="D296" s="7143"/>
      <c r="E296" s="5780">
        <v>37.229999999999997</v>
      </c>
      <c r="F296" s="6203">
        <f t="shared" si="34"/>
        <v>37.229999999999997</v>
      </c>
      <c r="G296" s="6204">
        <f>E296*Оглавление!$B$14</f>
        <v>3536.85</v>
      </c>
      <c r="H296" s="6062">
        <f t="shared" si="35"/>
        <v>3536.85</v>
      </c>
    </row>
    <row r="297" spans="1:8">
      <c r="A297" s="6262" t="s">
        <v>12669</v>
      </c>
      <c r="B297" s="5857" t="s">
        <v>12671</v>
      </c>
      <c r="C297" s="7142" t="s">
        <v>501</v>
      </c>
      <c r="D297" s="7143"/>
      <c r="E297" s="5780">
        <v>37.229999999999997</v>
      </c>
      <c r="F297" s="6203">
        <f t="shared" si="34"/>
        <v>37.229999999999997</v>
      </c>
      <c r="G297" s="6204">
        <f>E297*Оглавление!$B$14</f>
        <v>3536.85</v>
      </c>
      <c r="H297" s="6062">
        <f t="shared" si="35"/>
        <v>3536.85</v>
      </c>
    </row>
    <row r="298" spans="1:8">
      <c r="A298" s="6261" t="s">
        <v>12672</v>
      </c>
      <c r="B298" s="5857" t="s">
        <v>797</v>
      </c>
      <c r="C298" s="7142" t="s">
        <v>501</v>
      </c>
      <c r="D298" s="7159"/>
      <c r="E298" s="5780">
        <v>37.229999999999997</v>
      </c>
      <c r="F298" s="6203">
        <f t="shared" si="34"/>
        <v>37.229999999999997</v>
      </c>
      <c r="G298" s="6204">
        <f>E298*Оглавление!$B$14</f>
        <v>3536.85</v>
      </c>
      <c r="H298" s="6062">
        <f t="shared" si="35"/>
        <v>3536.85</v>
      </c>
    </row>
    <row r="299" spans="1:8">
      <c r="A299" s="6261" t="s">
        <v>12673</v>
      </c>
      <c r="B299" s="5857" t="s">
        <v>3526</v>
      </c>
      <c r="C299" s="7142" t="s">
        <v>501</v>
      </c>
      <c r="D299" s="7161"/>
      <c r="E299" s="5780">
        <v>37.229999999999997</v>
      </c>
      <c r="F299" s="6203">
        <f t="shared" si="34"/>
        <v>37.229999999999997</v>
      </c>
      <c r="G299" s="6204">
        <f>E299*Оглавление!$B$14</f>
        <v>3536.85</v>
      </c>
      <c r="H299" s="6062">
        <f t="shared" si="35"/>
        <v>3536.85</v>
      </c>
    </row>
    <row r="300" spans="1:8">
      <c r="A300" s="6261" t="s">
        <v>12674</v>
      </c>
      <c r="B300" s="5857" t="s">
        <v>3528</v>
      </c>
      <c r="C300" s="7142" t="s">
        <v>501</v>
      </c>
      <c r="D300" s="7161"/>
      <c r="E300" s="5780">
        <v>37.229999999999997</v>
      </c>
      <c r="F300" s="6203">
        <f t="shared" si="34"/>
        <v>37.229999999999997</v>
      </c>
      <c r="G300" s="6204">
        <f>E300*Оглавление!$B$14</f>
        <v>3536.85</v>
      </c>
      <c r="H300" s="6062">
        <f t="shared" si="35"/>
        <v>3536.85</v>
      </c>
    </row>
    <row r="301" spans="1:8">
      <c r="A301" s="6261" t="s">
        <v>12675</v>
      </c>
      <c r="B301" s="5857" t="s">
        <v>3530</v>
      </c>
      <c r="C301" s="7142" t="s">
        <v>501</v>
      </c>
      <c r="D301" s="7161"/>
      <c r="E301" s="5780">
        <v>37.229999999999997</v>
      </c>
      <c r="F301" s="6203">
        <f t="shared" si="34"/>
        <v>37.229999999999997</v>
      </c>
      <c r="G301" s="6204">
        <f>E301*Оглавление!$B$14</f>
        <v>3536.85</v>
      </c>
      <c r="H301" s="6062">
        <f t="shared" si="35"/>
        <v>3536.85</v>
      </c>
    </row>
    <row r="302" spans="1:8">
      <c r="A302" s="7167" t="s">
        <v>12676</v>
      </c>
      <c r="B302" s="7170"/>
      <c r="C302" s="7170"/>
      <c r="D302" s="7170"/>
      <c r="E302" s="7170"/>
      <c r="F302" s="7170"/>
      <c r="G302" s="7170"/>
      <c r="H302" s="7171"/>
    </row>
    <row r="303" spans="1:8">
      <c r="A303" s="6261" t="s">
        <v>10938</v>
      </c>
      <c r="B303" s="5857" t="s">
        <v>10939</v>
      </c>
      <c r="C303" s="7142" t="s">
        <v>501</v>
      </c>
      <c r="D303" s="7143"/>
      <c r="E303" s="5780">
        <v>57</v>
      </c>
      <c r="F303" s="6203">
        <f t="shared" ref="F303:F304" si="36">E303-E303*$B$4/100</f>
        <v>57</v>
      </c>
      <c r="G303" s="6204">
        <f>E303*Оглавление!$B$14</f>
        <v>5415</v>
      </c>
      <c r="H303" s="6062">
        <f t="shared" ref="H303:H304" si="37">G303-G303*$B$4/100</f>
        <v>5415</v>
      </c>
    </row>
    <row r="304" spans="1:8">
      <c r="A304" s="6261" t="s">
        <v>10997</v>
      </c>
      <c r="B304" s="5857" t="s">
        <v>10998</v>
      </c>
      <c r="C304" s="7142" t="s">
        <v>501</v>
      </c>
      <c r="D304" s="7143"/>
      <c r="E304" s="5780">
        <v>63</v>
      </c>
      <c r="F304" s="6203">
        <f t="shared" si="36"/>
        <v>63</v>
      </c>
      <c r="G304" s="6204">
        <f>E304*Оглавление!$B$14</f>
        <v>5985</v>
      </c>
      <c r="H304" s="6062">
        <f t="shared" si="37"/>
        <v>5985</v>
      </c>
    </row>
    <row r="305" spans="1:8">
      <c r="A305" s="7167" t="s">
        <v>12677</v>
      </c>
      <c r="B305" s="7170"/>
      <c r="C305" s="7170"/>
      <c r="D305" s="7170"/>
      <c r="E305" s="7170"/>
      <c r="F305" s="7170"/>
      <c r="G305" s="7170"/>
      <c r="H305" s="7171"/>
    </row>
    <row r="306" spans="1:8">
      <c r="A306" s="6261" t="s">
        <v>12678</v>
      </c>
      <c r="B306" s="5857" t="s">
        <v>6376</v>
      </c>
      <c r="C306" s="7142" t="s">
        <v>501</v>
      </c>
      <c r="D306" s="7143"/>
      <c r="E306" s="5780">
        <v>125</v>
      </c>
      <c r="F306" s="6203">
        <f t="shared" ref="F306" si="38">E306-E306*$B$4/100</f>
        <v>125</v>
      </c>
      <c r="G306" s="6204">
        <f>E306*Оглавление!$B$14</f>
        <v>11875</v>
      </c>
      <c r="H306" s="6062">
        <f t="shared" ref="H306" si="39">G306-G306*$B$4/100</f>
        <v>11875</v>
      </c>
    </row>
    <row r="307" spans="1:8">
      <c r="A307" s="7167" t="s">
        <v>12679</v>
      </c>
      <c r="B307" s="7170"/>
      <c r="C307" s="7170"/>
      <c r="D307" s="7170"/>
      <c r="E307" s="7170"/>
      <c r="F307" s="7170"/>
      <c r="G307" s="7170"/>
      <c r="H307" s="7171"/>
    </row>
    <row r="308" spans="1:8">
      <c r="A308" s="6261" t="s">
        <v>12680</v>
      </c>
      <c r="B308" s="5857" t="s">
        <v>6376</v>
      </c>
      <c r="C308" s="7142" t="s">
        <v>501</v>
      </c>
      <c r="D308" s="7143"/>
      <c r="E308" s="5780">
        <v>210</v>
      </c>
      <c r="F308" s="6203">
        <f t="shared" ref="F308" si="40">E308-E308*$B$4/100</f>
        <v>210</v>
      </c>
      <c r="G308" s="6204">
        <f>E308*Оглавление!$B$14</f>
        <v>19950</v>
      </c>
      <c r="H308" s="6062">
        <f t="shared" ref="H308" si="41">G308-G308*$B$4/100</f>
        <v>19950</v>
      </c>
    </row>
    <row r="309" spans="1:8">
      <c r="A309" s="4353"/>
      <c r="B309" s="4353"/>
      <c r="C309" s="4353"/>
      <c r="D309" s="4353"/>
      <c r="F309" s="4353"/>
      <c r="G309" s="4353"/>
      <c r="H309" s="4353"/>
    </row>
    <row r="310" spans="1:8">
      <c r="A310" s="3745" t="s">
        <v>14227</v>
      </c>
      <c r="E310" s="658"/>
      <c r="F310" s="4353"/>
      <c r="G310" s="4353"/>
      <c r="H310" s="4353"/>
    </row>
    <row r="311" spans="1:8">
      <c r="A311" s="4353"/>
      <c r="E311" s="658"/>
      <c r="F311" s="4353"/>
      <c r="G311" s="4353"/>
      <c r="H311" s="4353"/>
    </row>
    <row r="312" spans="1:8">
      <c r="A312" s="4353"/>
      <c r="E312" s="658"/>
      <c r="F312" s="4353"/>
      <c r="G312" s="4353"/>
      <c r="H312" s="4353"/>
    </row>
    <row r="313" spans="1:8">
      <c r="A313" s="4353"/>
      <c r="E313" s="658"/>
      <c r="F313" s="4353"/>
      <c r="G313" s="4353"/>
      <c r="H313" s="4353"/>
    </row>
    <row r="314" spans="1:8">
      <c r="A314" s="4353"/>
      <c r="E314" s="658"/>
      <c r="F314" s="4353"/>
      <c r="G314" s="4353"/>
      <c r="H314" s="4353"/>
    </row>
    <row r="315" spans="1:8">
      <c r="A315" s="4353"/>
      <c r="E315" s="658"/>
      <c r="F315" s="4353"/>
      <c r="G315" s="4353"/>
      <c r="H315" s="4353"/>
    </row>
    <row r="316" spans="1:8">
      <c r="A316" s="4353"/>
      <c r="E316" s="658"/>
      <c r="F316" s="4353"/>
      <c r="G316" s="4353"/>
      <c r="H316" s="4353"/>
    </row>
    <row r="317" spans="1:8">
      <c r="A317" s="4353"/>
      <c r="E317" s="658"/>
      <c r="F317" s="4353"/>
      <c r="G317" s="4353"/>
      <c r="H317" s="4353"/>
    </row>
    <row r="318" spans="1:8">
      <c r="A318" s="3745"/>
      <c r="E318" s="658"/>
      <c r="F318" s="4353"/>
      <c r="G318" s="4353"/>
      <c r="H318" s="4353"/>
    </row>
    <row r="319" spans="1:8">
      <c r="A319" s="4353"/>
      <c r="F319" s="4353"/>
      <c r="G319" s="4353"/>
      <c r="H319" s="4353"/>
    </row>
    <row r="320" spans="1:8">
      <c r="A320" s="4353"/>
      <c r="B320" s="4353"/>
      <c r="C320" s="4353"/>
      <c r="D320" s="4353"/>
      <c r="F320" s="4353"/>
      <c r="G320" s="4353"/>
      <c r="H320" s="4353"/>
    </row>
    <row r="321" spans="1:8">
      <c r="A321" s="4353"/>
      <c r="F321" s="4353"/>
      <c r="G321" s="4353"/>
      <c r="H321" s="4353"/>
    </row>
    <row r="322" spans="1:8">
      <c r="A322" s="4353"/>
      <c r="F322" s="4353"/>
      <c r="G322" s="4353"/>
      <c r="H322" s="4353"/>
    </row>
    <row r="323" spans="1:8">
      <c r="A323" s="4353"/>
      <c r="B323" s="4353"/>
      <c r="C323" s="4353"/>
      <c r="D323" s="4353"/>
      <c r="F323" s="4353"/>
      <c r="G323" s="4353"/>
      <c r="H323" s="4353"/>
    </row>
    <row r="324" spans="1:8">
      <c r="A324" s="4353"/>
      <c r="F324" s="4353"/>
      <c r="G324" s="4353"/>
      <c r="H324" s="4353"/>
    </row>
    <row r="325" spans="1:8">
      <c r="A325" s="4353"/>
      <c r="F325" s="4353"/>
      <c r="G325" s="4353"/>
      <c r="H325" s="4353"/>
    </row>
    <row r="326" spans="1:8">
      <c r="A326" s="4353"/>
      <c r="B326" s="4353"/>
      <c r="C326" s="4353"/>
      <c r="D326" s="4353"/>
      <c r="F326" s="4353"/>
      <c r="G326" s="4353"/>
      <c r="H326" s="4353"/>
    </row>
    <row r="327" spans="1:8">
      <c r="A327" s="4353"/>
      <c r="F327" s="4353"/>
      <c r="G327" s="4353"/>
      <c r="H327" s="4353"/>
    </row>
    <row r="328" spans="1:8">
      <c r="A328" s="4353"/>
      <c r="F328" s="4353"/>
      <c r="G328" s="4353"/>
      <c r="H328" s="4353"/>
    </row>
    <row r="329" spans="1:8">
      <c r="A329" s="4353"/>
      <c r="F329" s="4353"/>
      <c r="G329" s="4353"/>
      <c r="H329" s="4353"/>
    </row>
    <row r="330" spans="1:8">
      <c r="A330" s="4353"/>
      <c r="F330" s="4353"/>
      <c r="G330" s="4353"/>
      <c r="H330" s="4353"/>
    </row>
    <row r="331" spans="1:8">
      <c r="A331" s="4353"/>
      <c r="F331" s="4353"/>
      <c r="G331" s="4353"/>
      <c r="H331" s="4353"/>
    </row>
    <row r="332" spans="1:8">
      <c r="A332" s="4353"/>
      <c r="F332" s="4353"/>
      <c r="G332" s="4353"/>
      <c r="H332" s="4353"/>
    </row>
    <row r="333" spans="1:8">
      <c r="A333" s="4353"/>
      <c r="F333" s="4353"/>
      <c r="G333" s="4353"/>
      <c r="H333" s="4353"/>
    </row>
    <row r="334" spans="1:8">
      <c r="A334" s="4353"/>
      <c r="F334" s="4353"/>
      <c r="G334" s="4353"/>
      <c r="H334" s="4353"/>
    </row>
    <row r="335" spans="1:8">
      <c r="A335" s="4353"/>
      <c r="F335" s="4353"/>
      <c r="G335" s="4353"/>
      <c r="H335" s="4353"/>
    </row>
    <row r="336" spans="1:8">
      <c r="A336" s="4353"/>
      <c r="F336" s="4353"/>
      <c r="G336" s="4353"/>
      <c r="H336" s="4353"/>
    </row>
    <row r="337" spans="1:8">
      <c r="A337" s="4353"/>
      <c r="F337" s="4353"/>
      <c r="G337" s="4353"/>
      <c r="H337" s="4353"/>
    </row>
    <row r="338" spans="1:8">
      <c r="A338" s="4353"/>
      <c r="F338" s="4353"/>
      <c r="G338" s="4353"/>
      <c r="H338" s="4353"/>
    </row>
    <row r="339" spans="1:8">
      <c r="A339" s="4353"/>
      <c r="F339" s="4353"/>
      <c r="G339" s="4353"/>
      <c r="H339" s="4353"/>
    </row>
    <row r="340" spans="1:8">
      <c r="A340" s="4353"/>
      <c r="F340" s="4353"/>
      <c r="G340" s="4353"/>
      <c r="H340" s="4353"/>
    </row>
    <row r="341" spans="1:8">
      <c r="A341" s="4353"/>
      <c r="F341" s="4353"/>
      <c r="G341" s="4353"/>
      <c r="H341" s="4353"/>
    </row>
    <row r="342" spans="1:8">
      <c r="A342" s="4353"/>
      <c r="F342" s="4353"/>
      <c r="G342" s="4353"/>
      <c r="H342" s="4353"/>
    </row>
    <row r="343" spans="1:8">
      <c r="A343" s="4353"/>
      <c r="F343" s="4353"/>
      <c r="G343" s="4353"/>
      <c r="H343" s="4353"/>
    </row>
    <row r="344" spans="1:8">
      <c r="A344" s="4353"/>
      <c r="F344" s="4353"/>
      <c r="G344" s="4353"/>
      <c r="H344" s="4353"/>
    </row>
    <row r="345" spans="1:8">
      <c r="A345" s="4353"/>
      <c r="F345" s="4353"/>
      <c r="G345" s="4353"/>
      <c r="H345" s="4353"/>
    </row>
    <row r="346" spans="1:8">
      <c r="A346" s="4353"/>
      <c r="F346" s="4353"/>
      <c r="G346" s="4353"/>
      <c r="H346" s="4353"/>
    </row>
    <row r="347" spans="1:8">
      <c r="A347" s="4353"/>
      <c r="F347" s="4353"/>
      <c r="G347" s="4353"/>
      <c r="H347" s="4353"/>
    </row>
    <row r="348" spans="1:8">
      <c r="A348" s="4353"/>
      <c r="F348" s="4353"/>
      <c r="G348" s="4353"/>
      <c r="H348" s="4353"/>
    </row>
    <row r="349" spans="1:8">
      <c r="A349" s="4353"/>
      <c r="F349" s="4353"/>
      <c r="G349" s="4353"/>
      <c r="H349" s="4353"/>
    </row>
    <row r="350" spans="1:8">
      <c r="A350" s="4353"/>
      <c r="F350" s="4353"/>
      <c r="G350" s="4353"/>
      <c r="H350" s="4353"/>
    </row>
    <row r="351" spans="1:8">
      <c r="A351" s="4353"/>
      <c r="F351" s="4353"/>
      <c r="G351" s="4353"/>
      <c r="H351" s="4353"/>
    </row>
    <row r="352" spans="1:8">
      <c r="A352" s="4353"/>
      <c r="F352" s="4353"/>
      <c r="G352" s="4353"/>
      <c r="H352" s="4353"/>
    </row>
    <row r="353" spans="1:8">
      <c r="A353" s="4353"/>
      <c r="F353" s="4353"/>
      <c r="G353" s="4353"/>
      <c r="H353" s="4353"/>
    </row>
    <row r="354" spans="1:8">
      <c r="A354" s="4353"/>
      <c r="F354" s="4353"/>
      <c r="G354" s="4353"/>
      <c r="H354" s="4353"/>
    </row>
    <row r="355" spans="1:8">
      <c r="A355" s="4353"/>
      <c r="F355" s="4353"/>
      <c r="G355" s="4353"/>
      <c r="H355" s="4353"/>
    </row>
    <row r="356" spans="1:8">
      <c r="A356" s="4353"/>
      <c r="F356" s="4353"/>
      <c r="G356" s="4353"/>
      <c r="H356" s="4353"/>
    </row>
    <row r="357" spans="1:8">
      <c r="A357" s="4353"/>
      <c r="F357" s="4353"/>
      <c r="G357" s="4353"/>
      <c r="H357" s="4353"/>
    </row>
    <row r="358" spans="1:8">
      <c r="A358" s="4353"/>
      <c r="F358" s="4353"/>
      <c r="G358" s="4353"/>
      <c r="H358" s="4353"/>
    </row>
    <row r="359" spans="1:8">
      <c r="A359" s="4353"/>
      <c r="F359" s="4353"/>
      <c r="G359" s="4353"/>
      <c r="H359" s="4353"/>
    </row>
    <row r="360" spans="1:8">
      <c r="A360" s="4353"/>
      <c r="F360" s="4353"/>
      <c r="G360" s="4353"/>
      <c r="H360" s="4353"/>
    </row>
    <row r="361" spans="1:8">
      <c r="A361" s="4353"/>
      <c r="F361" s="4353"/>
      <c r="G361" s="4353"/>
      <c r="H361" s="4353"/>
    </row>
    <row r="362" spans="1:8">
      <c r="A362" s="4353"/>
      <c r="F362" s="4353"/>
      <c r="G362" s="4353"/>
      <c r="H362" s="4353"/>
    </row>
    <row r="363" spans="1:8">
      <c r="A363" s="4353"/>
      <c r="F363" s="4353"/>
      <c r="G363" s="4353"/>
      <c r="H363" s="4353"/>
    </row>
    <row r="364" spans="1:8">
      <c r="A364" s="4353"/>
      <c r="F364" s="4353"/>
      <c r="G364" s="4353"/>
      <c r="H364" s="4353"/>
    </row>
    <row r="365" spans="1:8">
      <c r="A365" s="4353"/>
      <c r="F365" s="4353"/>
      <c r="G365" s="4353"/>
      <c r="H365" s="4353"/>
    </row>
    <row r="366" spans="1:8">
      <c r="A366" s="4353"/>
      <c r="F366" s="4353"/>
      <c r="G366" s="4353"/>
      <c r="H366" s="4353"/>
    </row>
    <row r="367" spans="1:8">
      <c r="A367" s="4353"/>
      <c r="F367" s="4353"/>
      <c r="G367" s="4353"/>
      <c r="H367" s="4353"/>
    </row>
    <row r="368" spans="1:8">
      <c r="A368" s="4353"/>
      <c r="F368" s="4353"/>
      <c r="G368" s="4353"/>
      <c r="H368" s="4353"/>
    </row>
    <row r="369" spans="1:8">
      <c r="A369" s="4353"/>
      <c r="F369" s="4353"/>
      <c r="G369" s="4353"/>
      <c r="H369" s="4353"/>
    </row>
    <row r="370" spans="1:8">
      <c r="A370" s="4353"/>
      <c r="F370" s="4353"/>
      <c r="G370" s="4353"/>
      <c r="H370" s="4353"/>
    </row>
    <row r="371" spans="1:8">
      <c r="A371" s="4353"/>
      <c r="F371" s="4353"/>
      <c r="G371" s="4353"/>
      <c r="H371" s="4353"/>
    </row>
    <row r="372" spans="1:8">
      <c r="A372" s="4353"/>
      <c r="F372" s="4353"/>
      <c r="G372" s="4353"/>
      <c r="H372" s="4353"/>
    </row>
  </sheetData>
  <mergeCells count="264">
    <mergeCell ref="C83:D83"/>
    <mergeCell ref="C128:D128"/>
    <mergeCell ref="C129:D129"/>
    <mergeCell ref="C165:D165"/>
    <mergeCell ref="A201:H201"/>
    <mergeCell ref="C202:D202"/>
    <mergeCell ref="C234:D234"/>
    <mergeCell ref="A241:H241"/>
    <mergeCell ref="C217:D217"/>
    <mergeCell ref="C238:D238"/>
    <mergeCell ref="C106:D106"/>
    <mergeCell ref="C112:D112"/>
    <mergeCell ref="C111:D111"/>
    <mergeCell ref="C122:D122"/>
    <mergeCell ref="C123:D123"/>
    <mergeCell ref="C98:D98"/>
    <mergeCell ref="C88:D88"/>
    <mergeCell ref="C90:D90"/>
    <mergeCell ref="C91:D91"/>
    <mergeCell ref="C114:D114"/>
    <mergeCell ref="C115:D115"/>
    <mergeCell ref="C109:D109"/>
    <mergeCell ref="C110:D110"/>
    <mergeCell ref="C94:D94"/>
    <mergeCell ref="C245:D245"/>
    <mergeCell ref="C212:D212"/>
    <mergeCell ref="C216:D216"/>
    <mergeCell ref="C222:D222"/>
    <mergeCell ref="C224:D224"/>
    <mergeCell ref="C226:D226"/>
    <mergeCell ref="C231:D231"/>
    <mergeCell ref="C232:D232"/>
    <mergeCell ref="C236:D236"/>
    <mergeCell ref="C237:D237"/>
    <mergeCell ref="C233:D233"/>
    <mergeCell ref="C239:D239"/>
    <mergeCell ref="C242:D242"/>
    <mergeCell ref="C243:D243"/>
    <mergeCell ref="C300:D300"/>
    <mergeCell ref="C277:D277"/>
    <mergeCell ref="C270:D270"/>
    <mergeCell ref="C246:D246"/>
    <mergeCell ref="C253:D253"/>
    <mergeCell ref="C247:D247"/>
    <mergeCell ref="C301:D301"/>
    <mergeCell ref="C274:D274"/>
    <mergeCell ref="A276:H276"/>
    <mergeCell ref="A265:H265"/>
    <mergeCell ref="A272:H272"/>
    <mergeCell ref="C273:D273"/>
    <mergeCell ref="C271:D271"/>
    <mergeCell ref="C255:D255"/>
    <mergeCell ref="C250:D250"/>
    <mergeCell ref="C254:D254"/>
    <mergeCell ref="C279:D279"/>
    <mergeCell ref="C267:D267"/>
    <mergeCell ref="C275:D275"/>
    <mergeCell ref="C252:D252"/>
    <mergeCell ref="C308:D308"/>
    <mergeCell ref="A280:H280"/>
    <mergeCell ref="A283:H283"/>
    <mergeCell ref="A288:H288"/>
    <mergeCell ref="C294:D294"/>
    <mergeCell ref="C295:D295"/>
    <mergeCell ref="C296:D296"/>
    <mergeCell ref="C297:D297"/>
    <mergeCell ref="C298:D298"/>
    <mergeCell ref="C299:D299"/>
    <mergeCell ref="C291:D291"/>
    <mergeCell ref="C293:D293"/>
    <mergeCell ref="C289:D289"/>
    <mergeCell ref="C286:D286"/>
    <mergeCell ref="C284:D284"/>
    <mergeCell ref="C285:D285"/>
    <mergeCell ref="C281:D281"/>
    <mergeCell ref="A290:H290"/>
    <mergeCell ref="A292:H292"/>
    <mergeCell ref="A302:H302"/>
    <mergeCell ref="A305:H305"/>
    <mergeCell ref="C306:D306"/>
    <mergeCell ref="A307:H307"/>
    <mergeCell ref="C303:D303"/>
    <mergeCell ref="C304:D304"/>
    <mergeCell ref="C155:D155"/>
    <mergeCell ref="C161:D161"/>
    <mergeCell ref="C159:D159"/>
    <mergeCell ref="A207:H207"/>
    <mergeCell ref="A211:H211"/>
    <mergeCell ref="A197:H197"/>
    <mergeCell ref="A193:H193"/>
    <mergeCell ref="A195:H195"/>
    <mergeCell ref="A199:H199"/>
    <mergeCell ref="C208:D208"/>
    <mergeCell ref="C210:D210"/>
    <mergeCell ref="C266:D266"/>
    <mergeCell ref="C268:D268"/>
    <mergeCell ref="C244:D244"/>
    <mergeCell ref="C259:D259"/>
    <mergeCell ref="C260:D260"/>
    <mergeCell ref="C261:D261"/>
    <mergeCell ref="C214:D214"/>
    <mergeCell ref="C219:D219"/>
    <mergeCell ref="C220:D220"/>
    <mergeCell ref="A230:H230"/>
    <mergeCell ref="C229:D229"/>
    <mergeCell ref="C278:D278"/>
    <mergeCell ref="C96:D96"/>
    <mergeCell ref="C107:D107"/>
    <mergeCell ref="C101:D101"/>
    <mergeCell ref="C103:D103"/>
    <mergeCell ref="C104:D104"/>
    <mergeCell ref="C93:D93"/>
    <mergeCell ref="C119:D119"/>
    <mergeCell ref="C120:D120"/>
    <mergeCell ref="C117:D117"/>
    <mergeCell ref="C44:D44"/>
    <mergeCell ref="C54:D54"/>
    <mergeCell ref="C47:D47"/>
    <mergeCell ref="C86:D86"/>
    <mergeCell ref="C92:D92"/>
    <mergeCell ref="C97:D97"/>
    <mergeCell ref="C99:D99"/>
    <mergeCell ref="C105:D105"/>
    <mergeCell ref="C113:D113"/>
    <mergeCell ref="C87:D87"/>
    <mergeCell ref="C72:D72"/>
    <mergeCell ref="C73:D73"/>
    <mergeCell ref="C74:D74"/>
    <mergeCell ref="C78:D78"/>
    <mergeCell ref="C84:D84"/>
    <mergeCell ref="C85:D85"/>
    <mergeCell ref="C80:D80"/>
    <mergeCell ref="C81:D81"/>
    <mergeCell ref="C79:D79"/>
    <mergeCell ref="C76:D76"/>
    <mergeCell ref="C82:D82"/>
    <mergeCell ref="C75:D75"/>
    <mergeCell ref="C77:D77"/>
    <mergeCell ref="C65:D65"/>
    <mergeCell ref="C18:D18"/>
    <mergeCell ref="C19:D19"/>
    <mergeCell ref="C21:D21"/>
    <mergeCell ref="C22:D22"/>
    <mergeCell ref="C23:D23"/>
    <mergeCell ref="C24:D24"/>
    <mergeCell ref="C25:D25"/>
    <mergeCell ref="A26:H26"/>
    <mergeCell ref="C27:D27"/>
    <mergeCell ref="C20:D20"/>
    <mergeCell ref="C9:D9"/>
    <mergeCell ref="C10:D10"/>
    <mergeCell ref="C11:D11"/>
    <mergeCell ref="C12:D12"/>
    <mergeCell ref="C13:D13"/>
    <mergeCell ref="C14:D14"/>
    <mergeCell ref="C15:D15"/>
    <mergeCell ref="A16:H16"/>
    <mergeCell ref="C17:D17"/>
    <mergeCell ref="C28:D28"/>
    <mergeCell ref="A29:H29"/>
    <mergeCell ref="C34:D34"/>
    <mergeCell ref="C39:D39"/>
    <mergeCell ref="C206:D206"/>
    <mergeCell ref="C175:D175"/>
    <mergeCell ref="C177:D177"/>
    <mergeCell ref="C181:D181"/>
    <mergeCell ref="A182:H182"/>
    <mergeCell ref="C183:D183"/>
    <mergeCell ref="A184:H184"/>
    <mergeCell ref="C185:D185"/>
    <mergeCell ref="A186:H186"/>
    <mergeCell ref="C196:D196"/>
    <mergeCell ref="C178:D178"/>
    <mergeCell ref="C194:D194"/>
    <mergeCell ref="C180:D180"/>
    <mergeCell ref="A179:H179"/>
    <mergeCell ref="C187:D187"/>
    <mergeCell ref="A189:H189"/>
    <mergeCell ref="A191:H191"/>
    <mergeCell ref="C192:D192"/>
    <mergeCell ref="C136:D136"/>
    <mergeCell ref="C134:D134"/>
    <mergeCell ref="C67:D67"/>
    <mergeCell ref="C68:D68"/>
    <mergeCell ref="C70:D70"/>
    <mergeCell ref="C60:D60"/>
    <mergeCell ref="C59:D59"/>
    <mergeCell ref="C71:D71"/>
    <mergeCell ref="C62:D62"/>
    <mergeCell ref="C63:D63"/>
    <mergeCell ref="C61:D61"/>
    <mergeCell ref="C66:D66"/>
    <mergeCell ref="A1:H1"/>
    <mergeCell ref="C30:D30"/>
    <mergeCell ref="C31:D31"/>
    <mergeCell ref="C32:D32"/>
    <mergeCell ref="C33:D33"/>
    <mergeCell ref="C49:D49"/>
    <mergeCell ref="C52:D52"/>
    <mergeCell ref="C56:D56"/>
    <mergeCell ref="C58:D58"/>
    <mergeCell ref="C55:D55"/>
    <mergeCell ref="C37:D37"/>
    <mergeCell ref="C38:D38"/>
    <mergeCell ref="C36:D36"/>
    <mergeCell ref="C40:D40"/>
    <mergeCell ref="C48:D48"/>
    <mergeCell ref="C50:D50"/>
    <mergeCell ref="C51:D51"/>
    <mergeCell ref="C53:D53"/>
    <mergeCell ref="C42:D42"/>
    <mergeCell ref="C43:D43"/>
    <mergeCell ref="C45:D45"/>
    <mergeCell ref="C6:D6"/>
    <mergeCell ref="A7:H7"/>
    <mergeCell ref="C8:D8"/>
    <mergeCell ref="C131:D131"/>
    <mergeCell ref="C269:D269"/>
    <mergeCell ref="C256:D256"/>
    <mergeCell ref="C257:D257"/>
    <mergeCell ref="C264:D264"/>
    <mergeCell ref="A248:H248"/>
    <mergeCell ref="C249:D249"/>
    <mergeCell ref="C251:D251"/>
    <mergeCell ref="C258:D258"/>
    <mergeCell ref="A263:H263"/>
    <mergeCell ref="C139:D139"/>
    <mergeCell ref="C142:D142"/>
    <mergeCell ref="C137:D137"/>
    <mergeCell ref="C204:D204"/>
    <mergeCell ref="C190:D190"/>
    <mergeCell ref="A203:H203"/>
    <mergeCell ref="C198:D198"/>
    <mergeCell ref="C200:D200"/>
    <mergeCell ref="C152:D152"/>
    <mergeCell ref="C154:D154"/>
    <mergeCell ref="C158:D158"/>
    <mergeCell ref="C163:D163"/>
    <mergeCell ref="C157:D157"/>
    <mergeCell ref="C156:D156"/>
    <mergeCell ref="C125:D125"/>
    <mergeCell ref="C118:D118"/>
    <mergeCell ref="C132:D132"/>
    <mergeCell ref="C176:D176"/>
    <mergeCell ref="C188:D188"/>
    <mergeCell ref="C153:D153"/>
    <mergeCell ref="C171:D171"/>
    <mergeCell ref="C173:D173"/>
    <mergeCell ref="C135:D135"/>
    <mergeCell ref="C168:D168"/>
    <mergeCell ref="C172:D172"/>
    <mergeCell ref="C167:D167"/>
    <mergeCell ref="C169:D169"/>
    <mergeCell ref="C133:D133"/>
    <mergeCell ref="C140:D140"/>
    <mergeCell ref="C148:D148"/>
    <mergeCell ref="C150:D150"/>
    <mergeCell ref="C126:D126"/>
    <mergeCell ref="C151:D151"/>
    <mergeCell ref="C143:D143"/>
    <mergeCell ref="C144:D144"/>
    <mergeCell ref="C145:D145"/>
    <mergeCell ref="C147:D147"/>
    <mergeCell ref="C149:D149"/>
  </mergeCells>
  <conditionalFormatting sqref="A128:A129">
    <cfRule type="duplicateValues" dxfId="450" priority="1" stopIfTrue="1"/>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Лист57"/>
  <dimension ref="A1:J87"/>
  <sheetViews>
    <sheetView zoomScale="85" zoomScaleNormal="85" workbookViewId="0">
      <selection activeCell="F8" sqref="F8"/>
    </sheetView>
  </sheetViews>
  <sheetFormatPr defaultRowHeight="14.35"/>
  <cols>
    <col min="1" max="1" width="31.5859375" customWidth="1"/>
    <col min="2" max="2" width="17.5859375" style="584" customWidth="1"/>
    <col min="3" max="3" width="12" style="584" customWidth="1"/>
    <col min="4" max="4" width="15.703125" customWidth="1"/>
    <col min="5" max="5" width="15.703125" style="1368" customWidth="1"/>
    <col min="6" max="7" width="15.703125" customWidth="1"/>
    <col min="8" max="9" width="10.29296875" bestFit="1" customWidth="1"/>
  </cols>
  <sheetData>
    <row r="1" spans="1:10" ht="15.35">
      <c r="A1" s="7180" t="s">
        <v>6589</v>
      </c>
      <c r="B1" s="7180"/>
      <c r="C1" s="7180"/>
      <c r="D1" s="7180"/>
      <c r="E1" s="7180"/>
      <c r="F1" s="7180"/>
      <c r="G1" s="7180"/>
    </row>
    <row r="2" spans="1:10">
      <c r="A2" s="1123"/>
      <c r="C2" s="473"/>
      <c r="D2" s="1123"/>
      <c r="F2" s="1123"/>
      <c r="G2" s="1124"/>
    </row>
    <row r="3" spans="1:10">
      <c r="A3" s="1123"/>
      <c r="C3" s="473"/>
      <c r="D3" s="1123"/>
      <c r="F3" s="1123"/>
      <c r="G3" s="1124"/>
    </row>
    <row r="4" spans="1:10">
      <c r="A4" s="18" t="s">
        <v>48</v>
      </c>
      <c r="B4" s="19"/>
      <c r="C4" s="473"/>
      <c r="D4" s="1123"/>
      <c r="F4" s="1123"/>
      <c r="G4" s="1124"/>
    </row>
    <row r="5" spans="1:10">
      <c r="A5" s="635"/>
      <c r="B5" s="356"/>
      <c r="C5" s="356"/>
      <c r="D5" s="636"/>
      <c r="E5" s="636"/>
      <c r="F5" s="1123"/>
      <c r="G5" s="1123"/>
    </row>
    <row r="6" spans="1:10" ht="43">
      <c r="A6" s="648" t="s">
        <v>75</v>
      </c>
      <c r="B6" s="648" t="s">
        <v>76</v>
      </c>
      <c r="C6" s="648" t="s">
        <v>77</v>
      </c>
      <c r="D6" s="649" t="s">
        <v>57</v>
      </c>
      <c r="E6" s="649" t="s">
        <v>3234</v>
      </c>
      <c r="F6" s="649" t="s">
        <v>58</v>
      </c>
      <c r="G6" s="649" t="s">
        <v>59</v>
      </c>
    </row>
    <row r="7" spans="1:10">
      <c r="A7" s="1127" t="s">
        <v>1706</v>
      </c>
      <c r="B7" s="1128"/>
      <c r="C7" s="1128"/>
      <c r="D7" s="1128"/>
      <c r="E7" s="1128"/>
      <c r="F7" s="1128"/>
      <c r="G7" s="1129"/>
    </row>
    <row r="8" spans="1:10">
      <c r="A8" s="1136" t="s">
        <v>6401</v>
      </c>
      <c r="B8" s="1137" t="s">
        <v>6552</v>
      </c>
      <c r="C8" s="3086" t="s">
        <v>427</v>
      </c>
      <c r="D8" s="2682">
        <v>3.63</v>
      </c>
      <c r="E8" s="1106">
        <f t="shared" ref="E8:E15" si="0">D8-D8*$B$4/100</f>
        <v>3.63</v>
      </c>
      <c r="F8" s="767">
        <f>D8*Оглавление!$B$14</f>
        <v>344.84999999999997</v>
      </c>
      <c r="G8" s="767">
        <f>F8-F8*$B$4/100</f>
        <v>344.84999999999997</v>
      </c>
      <c r="H8" s="529"/>
      <c r="I8" s="1356"/>
      <c r="J8" s="529"/>
    </row>
    <row r="9" spans="1:10">
      <c r="A9" s="1136" t="s">
        <v>6402</v>
      </c>
      <c r="B9" s="1137" t="s">
        <v>6553</v>
      </c>
      <c r="C9" s="3086" t="s">
        <v>283</v>
      </c>
      <c r="D9" s="2682">
        <v>5</v>
      </c>
      <c r="E9" s="1106">
        <f t="shared" si="0"/>
        <v>5</v>
      </c>
      <c r="F9" s="767">
        <f>D9*Оглавление!$B$14</f>
        <v>475</v>
      </c>
      <c r="G9" s="767">
        <f>F9-F9*$B$4/100</f>
        <v>475</v>
      </c>
      <c r="H9" s="529"/>
      <c r="I9" s="1356"/>
      <c r="J9" s="529"/>
    </row>
    <row r="10" spans="1:10">
      <c r="A10" s="1136" t="s">
        <v>6403</v>
      </c>
      <c r="B10" s="1137" t="s">
        <v>6554</v>
      </c>
      <c r="C10" s="3086" t="s">
        <v>276</v>
      </c>
      <c r="D10" s="2682">
        <v>4.8499999999999996</v>
      </c>
      <c r="E10" s="1106">
        <f t="shared" si="0"/>
        <v>4.8499999999999996</v>
      </c>
      <c r="F10" s="767">
        <f>D10*Оглавление!$B$14</f>
        <v>460.74999999999994</v>
      </c>
      <c r="G10" s="767">
        <f t="shared" ref="G10:G73" si="1">F10-F10*$B$4/100</f>
        <v>460.74999999999994</v>
      </c>
      <c r="H10" s="529"/>
      <c r="I10" s="1356"/>
      <c r="J10" s="529"/>
    </row>
    <row r="11" spans="1:10">
      <c r="A11" s="1136" t="s">
        <v>6404</v>
      </c>
      <c r="B11" s="1137" t="s">
        <v>6555</v>
      </c>
      <c r="C11" s="3086" t="s">
        <v>283</v>
      </c>
      <c r="D11" s="2682">
        <v>5.18</v>
      </c>
      <c r="E11" s="1106">
        <f t="shared" si="0"/>
        <v>5.18</v>
      </c>
      <c r="F11" s="767">
        <f>D11*Оглавление!$B$14</f>
        <v>492.09999999999997</v>
      </c>
      <c r="G11" s="767">
        <f t="shared" si="1"/>
        <v>492.09999999999997</v>
      </c>
      <c r="H11" s="529"/>
      <c r="I11" s="1356"/>
      <c r="J11" s="529"/>
    </row>
    <row r="12" spans="1:10">
      <c r="A12" s="1136" t="s">
        <v>6405</v>
      </c>
      <c r="B12" s="1137" t="s">
        <v>6556</v>
      </c>
      <c r="C12" s="3086" t="s">
        <v>444</v>
      </c>
      <c r="D12" s="2682">
        <v>9</v>
      </c>
      <c r="E12" s="1106">
        <f t="shared" si="0"/>
        <v>9</v>
      </c>
      <c r="F12" s="767">
        <f>D12*Оглавление!$B$14</f>
        <v>855</v>
      </c>
      <c r="G12" s="767">
        <f t="shared" si="1"/>
        <v>855</v>
      </c>
      <c r="H12" s="529"/>
      <c r="I12" s="1356"/>
      <c r="J12" s="529"/>
    </row>
    <row r="13" spans="1:10">
      <c r="A13" s="1136" t="s">
        <v>6406</v>
      </c>
      <c r="B13" s="1137" t="s">
        <v>6557</v>
      </c>
      <c r="C13" s="3086" t="s">
        <v>444</v>
      </c>
      <c r="D13" s="2682">
        <v>9.6</v>
      </c>
      <c r="E13" s="1106">
        <f t="shared" si="0"/>
        <v>9.6</v>
      </c>
      <c r="F13" s="767">
        <f>D13*Оглавление!$B$14</f>
        <v>912</v>
      </c>
      <c r="G13" s="767">
        <f t="shared" si="1"/>
        <v>912</v>
      </c>
      <c r="H13" s="529"/>
      <c r="I13" s="1356"/>
      <c r="J13" s="529"/>
    </row>
    <row r="14" spans="1:10">
      <c r="A14" s="1136" t="s">
        <v>6407</v>
      </c>
      <c r="B14" s="1137" t="s">
        <v>6558</v>
      </c>
      <c r="C14" s="3086" t="s">
        <v>434</v>
      </c>
      <c r="D14" s="2682">
        <v>13.41</v>
      </c>
      <c r="E14" s="1106">
        <f t="shared" si="0"/>
        <v>13.41</v>
      </c>
      <c r="F14" s="767">
        <f>D14*Оглавление!$B$14</f>
        <v>1273.95</v>
      </c>
      <c r="G14" s="767">
        <f t="shared" si="1"/>
        <v>1273.95</v>
      </c>
      <c r="H14" s="529"/>
      <c r="I14" s="1356"/>
      <c r="J14" s="529"/>
    </row>
    <row r="15" spans="1:10">
      <c r="A15" s="1136" t="s">
        <v>6408</v>
      </c>
      <c r="B15" s="1137" t="s">
        <v>6559</v>
      </c>
      <c r="C15" s="3086" t="s">
        <v>436</v>
      </c>
      <c r="D15" s="2682">
        <v>15.43</v>
      </c>
      <c r="E15" s="1106">
        <f t="shared" si="0"/>
        <v>15.43</v>
      </c>
      <c r="F15" s="767">
        <f>D15*Оглавление!$B$14</f>
        <v>1465.85</v>
      </c>
      <c r="G15" s="767">
        <f t="shared" si="1"/>
        <v>1465.85</v>
      </c>
      <c r="H15" s="529"/>
      <c r="I15" s="1356"/>
      <c r="J15" s="529"/>
    </row>
    <row r="16" spans="1:10">
      <c r="A16" s="1140" t="s">
        <v>1709</v>
      </c>
      <c r="B16" s="1141"/>
      <c r="C16" s="1141"/>
      <c r="D16" s="1141"/>
      <c r="E16" s="1369"/>
      <c r="F16" s="1141"/>
      <c r="G16" s="1142"/>
      <c r="H16" s="529"/>
      <c r="I16" s="1356"/>
      <c r="J16" s="529"/>
    </row>
    <row r="17" spans="1:10">
      <c r="A17" s="1136" t="s">
        <v>6409</v>
      </c>
      <c r="B17" s="1137" t="s">
        <v>6552</v>
      </c>
      <c r="C17" s="3086" t="s">
        <v>427</v>
      </c>
      <c r="D17" s="2682">
        <v>3.78</v>
      </c>
      <c r="E17" s="1106">
        <f t="shared" ref="E17:E23" si="2">D17-D17*$B$4/100</f>
        <v>3.78</v>
      </c>
      <c r="F17" s="767">
        <f>D17*Оглавление!$B$14</f>
        <v>359.09999999999997</v>
      </c>
      <c r="G17" s="767">
        <f t="shared" si="1"/>
        <v>359.09999999999997</v>
      </c>
      <c r="H17" s="529"/>
      <c r="I17" s="1356"/>
      <c r="J17" s="529"/>
    </row>
    <row r="18" spans="1:10">
      <c r="A18" s="1136" t="s">
        <v>6410</v>
      </c>
      <c r="B18" s="1137" t="s">
        <v>6553</v>
      </c>
      <c r="C18" s="3086" t="s">
        <v>283</v>
      </c>
      <c r="D18" s="2682">
        <v>5.45</v>
      </c>
      <c r="E18" s="1106">
        <f t="shared" si="2"/>
        <v>5.45</v>
      </c>
      <c r="F18" s="767">
        <f>D18*Оглавление!$B$14</f>
        <v>517.75</v>
      </c>
      <c r="G18" s="767">
        <f t="shared" si="1"/>
        <v>517.75</v>
      </c>
      <c r="H18" s="529"/>
      <c r="I18" s="1356"/>
      <c r="J18" s="529"/>
    </row>
    <row r="19" spans="1:10">
      <c r="A19" s="1136" t="s">
        <v>6411</v>
      </c>
      <c r="B19" s="1137" t="s">
        <v>6554</v>
      </c>
      <c r="C19" s="3086" t="s">
        <v>276</v>
      </c>
      <c r="D19" s="2682">
        <v>4.6900000000000004</v>
      </c>
      <c r="E19" s="1106">
        <f t="shared" si="2"/>
        <v>4.6900000000000004</v>
      </c>
      <c r="F19" s="767">
        <f>D19*Оглавление!$B$14</f>
        <v>445.55</v>
      </c>
      <c r="G19" s="767">
        <f t="shared" si="1"/>
        <v>445.55</v>
      </c>
      <c r="H19" s="529"/>
      <c r="I19" s="1356"/>
      <c r="J19" s="529"/>
    </row>
    <row r="20" spans="1:10">
      <c r="A20" s="1136" t="s">
        <v>6412</v>
      </c>
      <c r="B20" s="1137" t="s">
        <v>6555</v>
      </c>
      <c r="C20" s="3086" t="s">
        <v>283</v>
      </c>
      <c r="D20" s="2682">
        <v>5.41</v>
      </c>
      <c r="E20" s="1106">
        <f t="shared" si="2"/>
        <v>5.41</v>
      </c>
      <c r="F20" s="767">
        <f>D20*Оглавление!$B$14</f>
        <v>513.95000000000005</v>
      </c>
      <c r="G20" s="767">
        <f t="shared" si="1"/>
        <v>513.95000000000005</v>
      </c>
      <c r="H20" s="529"/>
      <c r="I20" s="1356"/>
      <c r="J20" s="529"/>
    </row>
    <row r="21" spans="1:10">
      <c r="A21" s="1136" t="s">
        <v>6413</v>
      </c>
      <c r="B21" s="1137" t="s">
        <v>6556</v>
      </c>
      <c r="C21" s="3086" t="s">
        <v>444</v>
      </c>
      <c r="D21" s="2682">
        <v>9</v>
      </c>
      <c r="E21" s="1106">
        <f t="shared" si="2"/>
        <v>9</v>
      </c>
      <c r="F21" s="767">
        <f>D21*Оглавление!$B$14</f>
        <v>855</v>
      </c>
      <c r="G21" s="767">
        <f t="shared" si="1"/>
        <v>855</v>
      </c>
      <c r="H21" s="529"/>
      <c r="I21" s="1356"/>
      <c r="J21" s="529"/>
    </row>
    <row r="22" spans="1:10">
      <c r="A22" s="1136" t="s">
        <v>6414</v>
      </c>
      <c r="B22" s="1137" t="s">
        <v>6557</v>
      </c>
      <c r="C22" s="3086" t="s">
        <v>444</v>
      </c>
      <c r="D22" s="2682">
        <v>10</v>
      </c>
      <c r="E22" s="1106">
        <f t="shared" si="2"/>
        <v>10</v>
      </c>
      <c r="F22" s="767">
        <f>D22*Оглавление!$B$14</f>
        <v>950</v>
      </c>
      <c r="G22" s="767">
        <f t="shared" si="1"/>
        <v>950</v>
      </c>
      <c r="H22" s="529"/>
      <c r="I22" s="1356"/>
      <c r="J22" s="529"/>
    </row>
    <row r="23" spans="1:10">
      <c r="A23" s="1136" t="s">
        <v>6415</v>
      </c>
      <c r="B23" s="1137" t="s">
        <v>6558</v>
      </c>
      <c r="C23" s="3086" t="s">
        <v>434</v>
      </c>
      <c r="D23" s="2682">
        <v>13.84</v>
      </c>
      <c r="E23" s="1106">
        <f t="shared" si="2"/>
        <v>13.84</v>
      </c>
      <c r="F23" s="767">
        <f>D23*Оглавление!$B$14</f>
        <v>1314.8</v>
      </c>
      <c r="G23" s="767">
        <f t="shared" si="1"/>
        <v>1314.8</v>
      </c>
      <c r="H23" s="529"/>
      <c r="I23" s="1356"/>
      <c r="J23" s="529"/>
    </row>
    <row r="24" spans="1:10">
      <c r="A24" s="1140" t="s">
        <v>3596</v>
      </c>
      <c r="B24" s="1141"/>
      <c r="C24" s="1141"/>
      <c r="D24" s="1141"/>
      <c r="E24" s="1369"/>
      <c r="F24" s="1141"/>
      <c r="G24" s="1142"/>
      <c r="H24" s="529"/>
      <c r="I24" s="1356"/>
      <c r="J24" s="529"/>
    </row>
    <row r="25" spans="1:10">
      <c r="A25" s="1136" t="s">
        <v>6416</v>
      </c>
      <c r="B25" s="1137" t="s">
        <v>6560</v>
      </c>
      <c r="C25" s="3086" t="s">
        <v>283</v>
      </c>
      <c r="D25" s="2682">
        <v>7.37</v>
      </c>
      <c r="E25" s="1106">
        <f>D25-D25*$B$4/100</f>
        <v>7.37</v>
      </c>
      <c r="F25" s="767">
        <f>D25*Оглавление!$B$14</f>
        <v>700.15</v>
      </c>
      <c r="G25" s="767">
        <f t="shared" si="1"/>
        <v>700.15</v>
      </c>
      <c r="H25" s="529"/>
      <c r="I25" s="1356"/>
      <c r="J25" s="529"/>
    </row>
    <row r="26" spans="1:10">
      <c r="A26" s="1136" t="s">
        <v>6417</v>
      </c>
      <c r="B26" s="1137" t="s">
        <v>332</v>
      </c>
      <c r="C26" s="3086" t="s">
        <v>290</v>
      </c>
      <c r="D26" s="2682">
        <v>9.42</v>
      </c>
      <c r="E26" s="1106">
        <f>D26-D26*$B$4/100</f>
        <v>9.42</v>
      </c>
      <c r="F26" s="767">
        <f>D26*Оглавление!$B$14</f>
        <v>894.9</v>
      </c>
      <c r="G26" s="767">
        <f t="shared" si="1"/>
        <v>894.9</v>
      </c>
      <c r="H26" s="529"/>
      <c r="I26" s="1356"/>
      <c r="J26" s="529"/>
    </row>
    <row r="27" spans="1:10">
      <c r="A27" s="1136" t="s">
        <v>6418</v>
      </c>
      <c r="B27" s="1137" t="s">
        <v>6561</v>
      </c>
      <c r="C27" s="3086" t="s">
        <v>316</v>
      </c>
      <c r="D27" s="2682">
        <v>17.36</v>
      </c>
      <c r="E27" s="1106">
        <f>D27-D27*$B$4/100</f>
        <v>17.36</v>
      </c>
      <c r="F27" s="767">
        <f>D27*Оглавление!$B$14</f>
        <v>1649.2</v>
      </c>
      <c r="G27" s="767">
        <f t="shared" si="1"/>
        <v>1649.2</v>
      </c>
      <c r="H27" s="529"/>
      <c r="I27" s="1356"/>
      <c r="J27" s="529"/>
    </row>
    <row r="28" spans="1:10">
      <c r="A28" s="1136" t="s">
        <v>6419</v>
      </c>
      <c r="B28" s="1137" t="s">
        <v>643</v>
      </c>
      <c r="C28" s="3086" t="s">
        <v>293</v>
      </c>
      <c r="D28" s="2682">
        <v>28.36</v>
      </c>
      <c r="E28" s="1106">
        <f>D28-D28*$B$4/100</f>
        <v>28.36</v>
      </c>
      <c r="F28" s="767">
        <f>D28*Оглавление!$B$14</f>
        <v>2694.2</v>
      </c>
      <c r="G28" s="767">
        <f t="shared" si="1"/>
        <v>2694.2</v>
      </c>
      <c r="H28" s="529"/>
      <c r="I28" s="1356"/>
      <c r="J28" s="529"/>
    </row>
    <row r="29" spans="1:10">
      <c r="A29" s="1140" t="s">
        <v>1912</v>
      </c>
      <c r="B29" s="1141"/>
      <c r="C29" s="1141"/>
      <c r="D29" s="1141"/>
      <c r="E29" s="1369"/>
      <c r="F29" s="1141"/>
      <c r="G29" s="1142"/>
      <c r="H29" s="529"/>
      <c r="I29" s="1356"/>
      <c r="J29" s="529"/>
    </row>
    <row r="30" spans="1:10">
      <c r="A30" s="1136" t="s">
        <v>6420</v>
      </c>
      <c r="B30" s="1137" t="s">
        <v>635</v>
      </c>
      <c r="C30" s="3086" t="s">
        <v>283</v>
      </c>
      <c r="D30" s="2682">
        <v>8.1300000000000008</v>
      </c>
      <c r="E30" s="1106">
        <f>D30-D30*$B$4/100</f>
        <v>8.1300000000000008</v>
      </c>
      <c r="F30" s="767">
        <f>D30*Оглавление!$B$14</f>
        <v>772.35</v>
      </c>
      <c r="G30" s="767">
        <f t="shared" si="1"/>
        <v>772.35</v>
      </c>
      <c r="H30" s="529"/>
      <c r="I30" s="1356"/>
      <c r="J30" s="529"/>
    </row>
    <row r="31" spans="1:10">
      <c r="A31" s="1136" t="s">
        <v>6421</v>
      </c>
      <c r="B31" s="1137" t="s">
        <v>638</v>
      </c>
      <c r="C31" s="3086" t="s">
        <v>606</v>
      </c>
      <c r="D31" s="2682">
        <v>15.11</v>
      </c>
      <c r="E31" s="1106">
        <f>D31-D31*$B$4/100</f>
        <v>15.11</v>
      </c>
      <c r="F31" s="767">
        <f>D31*Оглавление!$B$14</f>
        <v>1435.45</v>
      </c>
      <c r="G31" s="767">
        <f t="shared" si="1"/>
        <v>1435.45</v>
      </c>
      <c r="H31" s="529"/>
      <c r="I31" s="1356"/>
      <c r="J31" s="529"/>
    </row>
    <row r="32" spans="1:10">
      <c r="A32" s="1136" t="s">
        <v>6422</v>
      </c>
      <c r="B32" s="1137" t="s">
        <v>642</v>
      </c>
      <c r="C32" s="3086" t="s">
        <v>313</v>
      </c>
      <c r="D32" s="2682">
        <v>22.61</v>
      </c>
      <c r="E32" s="1106">
        <f>D32-D32*$B$4/100</f>
        <v>22.61</v>
      </c>
      <c r="F32" s="767">
        <f>D32*Оглавление!$B$14</f>
        <v>2147.9499999999998</v>
      </c>
      <c r="G32" s="767">
        <f t="shared" si="1"/>
        <v>2147.9499999999998</v>
      </c>
      <c r="H32" s="529"/>
      <c r="I32" s="1356"/>
      <c r="J32" s="529"/>
    </row>
    <row r="33" spans="1:10">
      <c r="A33" s="1140" t="s">
        <v>339</v>
      </c>
      <c r="B33" s="1141"/>
      <c r="C33" s="1141"/>
      <c r="D33" s="1141"/>
      <c r="E33" s="1369"/>
      <c r="F33" s="1141"/>
      <c r="G33" s="1142"/>
      <c r="H33" s="529"/>
      <c r="I33" s="1356"/>
      <c r="J33" s="529"/>
    </row>
    <row r="34" spans="1:10">
      <c r="A34" s="1136" t="s">
        <v>6423</v>
      </c>
      <c r="B34" s="1137" t="s">
        <v>6560</v>
      </c>
      <c r="C34" s="3086" t="s">
        <v>276</v>
      </c>
      <c r="D34" s="2682">
        <v>6.13</v>
      </c>
      <c r="E34" s="1106">
        <f>D34-D34*$B$4/100</f>
        <v>6.13</v>
      </c>
      <c r="F34" s="767">
        <f>D34*Оглавление!$B$14</f>
        <v>582.35</v>
      </c>
      <c r="G34" s="767">
        <f t="shared" si="1"/>
        <v>582.35</v>
      </c>
      <c r="H34" s="529"/>
      <c r="I34" s="1356"/>
      <c r="J34" s="529"/>
    </row>
    <row r="35" spans="1:10">
      <c r="A35" s="1136" t="s">
        <v>6424</v>
      </c>
      <c r="B35" s="1137" t="s">
        <v>332</v>
      </c>
      <c r="C35" s="3086" t="s">
        <v>283</v>
      </c>
      <c r="D35" s="2682">
        <v>7.99</v>
      </c>
      <c r="E35" s="1106">
        <f>D35-D35*$B$4/100</f>
        <v>7.99</v>
      </c>
      <c r="F35" s="767">
        <f>D35*Оглавление!$B$14</f>
        <v>759.05000000000007</v>
      </c>
      <c r="G35" s="767">
        <f t="shared" si="1"/>
        <v>759.05000000000007</v>
      </c>
      <c r="H35" s="529"/>
      <c r="I35" s="1356"/>
      <c r="J35" s="529"/>
    </row>
    <row r="36" spans="1:10">
      <c r="A36" s="1136" t="s">
        <v>6425</v>
      </c>
      <c r="B36" s="1137" t="s">
        <v>6561</v>
      </c>
      <c r="C36" s="3086" t="s">
        <v>606</v>
      </c>
      <c r="D36" s="2682">
        <v>15.11</v>
      </c>
      <c r="E36" s="1106">
        <f>D36-D36*$B$4/100</f>
        <v>15.11</v>
      </c>
      <c r="F36" s="767">
        <f>D36*Оглавление!$B$14</f>
        <v>1435.45</v>
      </c>
      <c r="G36" s="767">
        <f t="shared" si="1"/>
        <v>1435.45</v>
      </c>
      <c r="H36" s="529"/>
      <c r="I36" s="1356"/>
      <c r="J36" s="529"/>
    </row>
    <row r="37" spans="1:10">
      <c r="A37" s="1136" t="s">
        <v>6426</v>
      </c>
      <c r="B37" s="1137" t="s">
        <v>643</v>
      </c>
      <c r="C37" s="3086" t="s">
        <v>316</v>
      </c>
      <c r="D37" s="2682">
        <v>22.61</v>
      </c>
      <c r="E37" s="1106">
        <f>D37-D37*$B$4/100</f>
        <v>22.61</v>
      </c>
      <c r="F37" s="767">
        <f>D37*Оглавление!$B$14</f>
        <v>2147.9499999999998</v>
      </c>
      <c r="G37" s="767">
        <f t="shared" si="1"/>
        <v>2147.9499999999998</v>
      </c>
      <c r="H37" s="529"/>
      <c r="I37" s="1356"/>
      <c r="J37" s="529"/>
    </row>
    <row r="38" spans="1:10">
      <c r="A38" s="1140" t="s">
        <v>3601</v>
      </c>
      <c r="B38" s="1141"/>
      <c r="C38" s="1141"/>
      <c r="D38" s="1141"/>
      <c r="E38" s="1369"/>
      <c r="F38" s="1141"/>
      <c r="G38" s="1142"/>
      <c r="H38" s="529"/>
      <c r="I38" s="1356"/>
      <c r="J38" s="529"/>
    </row>
    <row r="39" spans="1:10">
      <c r="A39" s="1136" t="s">
        <v>6427</v>
      </c>
      <c r="B39" s="1137" t="s">
        <v>6552</v>
      </c>
      <c r="C39" s="3086" t="s">
        <v>276</v>
      </c>
      <c r="D39" s="2682">
        <v>4.97</v>
      </c>
      <c r="E39" s="1106">
        <f t="shared" ref="E39:E45" si="3">D39-D39*$B$4/100</f>
        <v>4.97</v>
      </c>
      <c r="F39" s="767">
        <f>D39*Оглавление!$B$14</f>
        <v>472.15</v>
      </c>
      <c r="G39" s="767">
        <f t="shared" si="1"/>
        <v>472.15</v>
      </c>
      <c r="H39" s="529"/>
      <c r="I39" s="1356"/>
      <c r="J39" s="529"/>
    </row>
    <row r="40" spans="1:10">
      <c r="A40" s="1136" t="s">
        <v>6428</v>
      </c>
      <c r="B40" s="1137" t="s">
        <v>6554</v>
      </c>
      <c r="C40" s="3086" t="s">
        <v>283</v>
      </c>
      <c r="D40" s="2682">
        <v>6.36</v>
      </c>
      <c r="E40" s="1106">
        <f t="shared" si="3"/>
        <v>6.36</v>
      </c>
      <c r="F40" s="767">
        <f>D40*Оглавление!$B$14</f>
        <v>604.20000000000005</v>
      </c>
      <c r="G40" s="767">
        <f t="shared" si="1"/>
        <v>604.20000000000005</v>
      </c>
      <c r="H40" s="529"/>
      <c r="I40" s="1356"/>
      <c r="J40" s="529"/>
    </row>
    <row r="41" spans="1:10">
      <c r="A41" s="1136" t="s">
        <v>6429</v>
      </c>
      <c r="B41" s="1137" t="s">
        <v>6555</v>
      </c>
      <c r="C41" s="3086" t="s">
        <v>277</v>
      </c>
      <c r="D41" s="2682">
        <v>6.7</v>
      </c>
      <c r="E41" s="1106">
        <f t="shared" si="3"/>
        <v>6.7</v>
      </c>
      <c r="F41" s="767">
        <f>D41*Оглавление!$B$14</f>
        <v>636.5</v>
      </c>
      <c r="G41" s="767">
        <f t="shared" si="1"/>
        <v>636.5</v>
      </c>
      <c r="H41" s="529"/>
      <c r="I41" s="1356"/>
      <c r="J41" s="529"/>
    </row>
    <row r="42" spans="1:10">
      <c r="A42" s="1136" t="s">
        <v>6430</v>
      </c>
      <c r="B42" s="1137" t="s">
        <v>6556</v>
      </c>
      <c r="C42" s="3086" t="s">
        <v>434</v>
      </c>
      <c r="D42" s="2682">
        <v>11.43</v>
      </c>
      <c r="E42" s="1106">
        <f t="shared" si="3"/>
        <v>11.43</v>
      </c>
      <c r="F42" s="767">
        <f>D42*Оглавление!$B$14</f>
        <v>1085.8499999999999</v>
      </c>
      <c r="G42" s="767">
        <f t="shared" si="1"/>
        <v>1085.8499999999999</v>
      </c>
      <c r="H42" s="529"/>
      <c r="I42" s="1356"/>
      <c r="J42" s="529"/>
    </row>
    <row r="43" spans="1:10">
      <c r="A43" s="1136" t="s">
        <v>6431</v>
      </c>
      <c r="B43" s="1137" t="s">
        <v>6562</v>
      </c>
      <c r="C43" s="3086" t="s">
        <v>313</v>
      </c>
      <c r="D43" s="2682">
        <v>12.27</v>
      </c>
      <c r="E43" s="1106">
        <f t="shared" si="3"/>
        <v>12.27</v>
      </c>
      <c r="F43" s="767">
        <f>D43*Оглавление!$B$14</f>
        <v>1165.6499999999999</v>
      </c>
      <c r="G43" s="767">
        <f t="shared" si="1"/>
        <v>1165.6499999999999</v>
      </c>
      <c r="H43" s="529"/>
      <c r="I43" s="1356"/>
      <c r="J43" s="529"/>
    </row>
    <row r="44" spans="1:10">
      <c r="A44" s="1136" t="s">
        <v>6432</v>
      </c>
      <c r="B44" s="1137" t="s">
        <v>6563</v>
      </c>
      <c r="C44" s="3086" t="s">
        <v>279</v>
      </c>
      <c r="D44" s="2682">
        <v>18.920000000000002</v>
      </c>
      <c r="E44" s="1106">
        <f t="shared" si="3"/>
        <v>18.920000000000002</v>
      </c>
      <c r="F44" s="767">
        <f>D44*Оглавление!$B$14</f>
        <v>1797.4</v>
      </c>
      <c r="G44" s="767">
        <f t="shared" si="1"/>
        <v>1797.4</v>
      </c>
      <c r="H44" s="529"/>
      <c r="I44" s="1356"/>
      <c r="J44" s="529"/>
    </row>
    <row r="45" spans="1:10">
      <c r="A45" s="1136" t="s">
        <v>6433</v>
      </c>
      <c r="B45" s="1137" t="s">
        <v>6564</v>
      </c>
      <c r="C45" s="3086" t="s">
        <v>326</v>
      </c>
      <c r="D45" s="2682">
        <v>19.62</v>
      </c>
      <c r="E45" s="1106">
        <f t="shared" si="3"/>
        <v>19.62</v>
      </c>
      <c r="F45" s="767">
        <f>D45*Оглавление!$B$14</f>
        <v>1863.9</v>
      </c>
      <c r="G45" s="767">
        <f t="shared" si="1"/>
        <v>1863.9</v>
      </c>
      <c r="H45" s="529"/>
      <c r="I45" s="1356"/>
      <c r="J45" s="529"/>
    </row>
    <row r="46" spans="1:10">
      <c r="A46" s="1140" t="s">
        <v>3605</v>
      </c>
      <c r="B46" s="1141"/>
      <c r="C46" s="1141"/>
      <c r="D46" s="1141"/>
      <c r="E46" s="1369"/>
      <c r="F46" s="1141"/>
      <c r="G46" s="1142"/>
      <c r="H46" s="529"/>
      <c r="I46" s="1356"/>
      <c r="J46" s="529"/>
    </row>
    <row r="47" spans="1:10">
      <c r="A47" s="1136" t="s">
        <v>6434</v>
      </c>
      <c r="B47" s="1137" t="s">
        <v>6552</v>
      </c>
      <c r="C47" s="3086" t="s">
        <v>283</v>
      </c>
      <c r="D47" s="2682">
        <v>5.25</v>
      </c>
      <c r="E47" s="1106">
        <f t="shared" ref="E47:E52" si="4">D47-D47*$B$4/100</f>
        <v>5.25</v>
      </c>
      <c r="F47" s="767">
        <f>D47*Оглавление!$B$14</f>
        <v>498.75</v>
      </c>
      <c r="G47" s="767">
        <f t="shared" si="1"/>
        <v>498.75</v>
      </c>
      <c r="H47" s="529"/>
      <c r="I47" s="1356"/>
      <c r="J47" s="529"/>
    </row>
    <row r="48" spans="1:10">
      <c r="A48" s="1136" t="s">
        <v>6435</v>
      </c>
      <c r="B48" s="1137" t="s">
        <v>6554</v>
      </c>
      <c r="C48" s="3086" t="s">
        <v>1064</v>
      </c>
      <c r="D48" s="2682">
        <v>6.54</v>
      </c>
      <c r="E48" s="1106">
        <f t="shared" si="4"/>
        <v>6.54</v>
      </c>
      <c r="F48" s="767">
        <f>D48*Оглавление!$B$14</f>
        <v>621.29999999999995</v>
      </c>
      <c r="G48" s="767">
        <f t="shared" si="1"/>
        <v>621.29999999999995</v>
      </c>
      <c r="H48" s="529"/>
      <c r="I48" s="1356"/>
      <c r="J48" s="529"/>
    </row>
    <row r="49" spans="1:10">
      <c r="A49" s="1136" t="s">
        <v>6436</v>
      </c>
      <c r="B49" s="1137" t="s">
        <v>6555</v>
      </c>
      <c r="C49" s="3086" t="s">
        <v>277</v>
      </c>
      <c r="D49" s="2682">
        <v>7.22</v>
      </c>
      <c r="E49" s="1106">
        <f t="shared" si="4"/>
        <v>7.22</v>
      </c>
      <c r="F49" s="767">
        <f>D49*Оглавление!$B$14</f>
        <v>685.9</v>
      </c>
      <c r="G49" s="767">
        <f t="shared" si="1"/>
        <v>685.9</v>
      </c>
      <c r="H49" s="529"/>
      <c r="I49" s="1356"/>
      <c r="J49" s="529"/>
    </row>
    <row r="50" spans="1:10">
      <c r="A50" s="1136" t="s">
        <v>6437</v>
      </c>
      <c r="B50" s="1137" t="s">
        <v>6556</v>
      </c>
      <c r="C50" s="3086" t="s">
        <v>606</v>
      </c>
      <c r="D50" s="2682">
        <v>11.5</v>
      </c>
      <c r="E50" s="1106">
        <f t="shared" si="4"/>
        <v>11.5</v>
      </c>
      <c r="F50" s="767">
        <f>D50*Оглавление!$B$14</f>
        <v>1092.5</v>
      </c>
      <c r="G50" s="767">
        <f t="shared" si="1"/>
        <v>1092.5</v>
      </c>
      <c r="H50" s="529"/>
      <c r="I50" s="1356"/>
      <c r="J50" s="529"/>
    </row>
    <row r="51" spans="1:10">
      <c r="A51" s="1136" t="s">
        <v>6438</v>
      </c>
      <c r="B51" s="1137" t="s">
        <v>6562</v>
      </c>
      <c r="C51" s="3086" t="s">
        <v>313</v>
      </c>
      <c r="D51" s="2682">
        <v>12.29</v>
      </c>
      <c r="E51" s="1106">
        <f t="shared" si="4"/>
        <v>12.29</v>
      </c>
      <c r="F51" s="767">
        <f>D51*Оглавление!$B$14</f>
        <v>1167.55</v>
      </c>
      <c r="G51" s="767">
        <f t="shared" si="1"/>
        <v>1167.55</v>
      </c>
      <c r="H51" s="529"/>
      <c r="I51" s="1356"/>
      <c r="J51" s="529"/>
    </row>
    <row r="52" spans="1:10">
      <c r="A52" s="1136" t="s">
        <v>6439</v>
      </c>
      <c r="B52" s="1137" t="s">
        <v>6563</v>
      </c>
      <c r="C52" s="3086" t="s">
        <v>279</v>
      </c>
      <c r="D52" s="2682">
        <v>19.96</v>
      </c>
      <c r="E52" s="1106">
        <f t="shared" si="4"/>
        <v>19.96</v>
      </c>
      <c r="F52" s="767">
        <f>D52*Оглавление!$B$14</f>
        <v>1896.2</v>
      </c>
      <c r="G52" s="767">
        <f t="shared" si="1"/>
        <v>1896.2</v>
      </c>
      <c r="H52" s="529"/>
      <c r="I52" s="1356"/>
      <c r="J52" s="529"/>
    </row>
    <row r="53" spans="1:10">
      <c r="A53" s="1140" t="s">
        <v>3609</v>
      </c>
      <c r="B53" s="1141"/>
      <c r="C53" s="1141"/>
      <c r="D53" s="1141"/>
      <c r="E53" s="1369"/>
      <c r="F53" s="1141"/>
      <c r="G53" s="1142"/>
      <c r="H53" s="529"/>
      <c r="I53" s="1356"/>
      <c r="J53" s="529"/>
    </row>
    <row r="54" spans="1:10">
      <c r="A54" s="1136" t="s">
        <v>6440</v>
      </c>
      <c r="B54" s="1137" t="s">
        <v>6552</v>
      </c>
      <c r="C54" s="3086" t="s">
        <v>290</v>
      </c>
      <c r="D54" s="2682">
        <v>6.02</v>
      </c>
      <c r="E54" s="1106">
        <f>D54-D54*$B$4/100</f>
        <v>6.02</v>
      </c>
      <c r="F54" s="767">
        <f>D54*Оглавление!$B$14</f>
        <v>571.9</v>
      </c>
      <c r="G54" s="767">
        <f t="shared" si="1"/>
        <v>571.9</v>
      </c>
      <c r="H54" s="529"/>
      <c r="I54" s="1356"/>
      <c r="J54" s="529"/>
    </row>
    <row r="55" spans="1:10">
      <c r="A55" s="1136" t="s">
        <v>6441</v>
      </c>
      <c r="B55" s="1137" t="s">
        <v>6554</v>
      </c>
      <c r="C55" s="3086" t="s">
        <v>278</v>
      </c>
      <c r="D55" s="2682">
        <v>6.99</v>
      </c>
      <c r="E55" s="1106">
        <f>D55-D55*$B$4/100</f>
        <v>6.99</v>
      </c>
      <c r="F55" s="767">
        <f>D55*Оглавление!$B$14</f>
        <v>664.05000000000007</v>
      </c>
      <c r="G55" s="767">
        <f t="shared" si="1"/>
        <v>664.05000000000007</v>
      </c>
      <c r="H55" s="529"/>
      <c r="I55" s="1356"/>
      <c r="J55" s="529"/>
    </row>
    <row r="56" spans="1:10">
      <c r="A56" s="1140" t="s">
        <v>3572</v>
      </c>
      <c r="B56" s="1141"/>
      <c r="C56" s="1141"/>
      <c r="D56" s="1141"/>
      <c r="E56" s="1369"/>
      <c r="F56" s="1141"/>
      <c r="G56" s="1142"/>
      <c r="H56" s="529"/>
      <c r="I56" s="1356"/>
      <c r="J56" s="529"/>
    </row>
    <row r="57" spans="1:10">
      <c r="A57" s="1136" t="s">
        <v>6442</v>
      </c>
      <c r="B57" s="1137" t="s">
        <v>6565</v>
      </c>
      <c r="C57" s="3086" t="s">
        <v>290</v>
      </c>
      <c r="D57" s="2682">
        <v>10.53</v>
      </c>
      <c r="E57" s="1106">
        <f>D57-D57*$B$4/100</f>
        <v>10.53</v>
      </c>
      <c r="F57" s="767">
        <f>D57*Оглавление!$B$14</f>
        <v>1000.3499999999999</v>
      </c>
      <c r="G57" s="767">
        <f t="shared" si="1"/>
        <v>1000.3499999999999</v>
      </c>
      <c r="H57" s="529"/>
      <c r="I57" s="1356"/>
      <c r="J57" s="529"/>
    </row>
    <row r="58" spans="1:10">
      <c r="A58" s="1136" t="s">
        <v>6443</v>
      </c>
      <c r="B58" s="1137" t="s">
        <v>6566</v>
      </c>
      <c r="C58" s="3086" t="s">
        <v>306</v>
      </c>
      <c r="D58" s="2682">
        <v>13.65</v>
      </c>
      <c r="E58" s="1106">
        <f>D58-D58*$B$4/100</f>
        <v>13.65</v>
      </c>
      <c r="F58" s="767">
        <f>D58*Оглавление!$B$14</f>
        <v>1296.75</v>
      </c>
      <c r="G58" s="767">
        <f t="shared" si="1"/>
        <v>1296.75</v>
      </c>
      <c r="H58" s="529"/>
      <c r="I58" s="1356"/>
      <c r="J58" s="529"/>
    </row>
    <row r="59" spans="1:10">
      <c r="A59" s="1136" t="s">
        <v>6444</v>
      </c>
      <c r="B59" s="1137" t="s">
        <v>6567</v>
      </c>
      <c r="C59" s="3086" t="s">
        <v>293</v>
      </c>
      <c r="D59" s="2682">
        <v>25.06</v>
      </c>
      <c r="E59" s="1106">
        <f>D59-D59*$B$4/100</f>
        <v>25.06</v>
      </c>
      <c r="F59" s="767">
        <f>D59*Оглавление!$B$14</f>
        <v>2380.6999999999998</v>
      </c>
      <c r="G59" s="767">
        <f t="shared" si="1"/>
        <v>2380.6999999999998</v>
      </c>
      <c r="H59" s="529"/>
      <c r="I59" s="1356"/>
      <c r="J59" s="529"/>
    </row>
    <row r="60" spans="1:10">
      <c r="A60" s="1136" t="s">
        <v>6445</v>
      </c>
      <c r="B60" s="1137" t="s">
        <v>675</v>
      </c>
      <c r="C60" s="3086" t="s">
        <v>298</v>
      </c>
      <c r="D60" s="2682">
        <v>41.32</v>
      </c>
      <c r="E60" s="1106">
        <f>D60-D60*$B$4/100</f>
        <v>41.32</v>
      </c>
      <c r="F60" s="767">
        <f>D60*Оглавление!$B$14</f>
        <v>3925.4</v>
      </c>
      <c r="G60" s="767">
        <f t="shared" si="1"/>
        <v>3925.4</v>
      </c>
      <c r="H60" s="529"/>
      <c r="I60" s="1356"/>
      <c r="J60" s="529"/>
    </row>
    <row r="61" spans="1:10">
      <c r="A61" s="1140" t="s">
        <v>155</v>
      </c>
      <c r="B61" s="1141"/>
      <c r="C61" s="1141"/>
      <c r="D61" s="1141"/>
      <c r="E61" s="1369"/>
      <c r="F61" s="1141"/>
      <c r="G61" s="1142"/>
      <c r="H61" s="529"/>
      <c r="I61" s="1356"/>
      <c r="J61" s="529"/>
    </row>
    <row r="62" spans="1:10">
      <c r="A62" s="1136" t="s">
        <v>6446</v>
      </c>
      <c r="B62" s="1137" t="s">
        <v>652</v>
      </c>
      <c r="C62" s="3086" t="s">
        <v>306</v>
      </c>
      <c r="D62" s="2682">
        <v>13.51</v>
      </c>
      <c r="E62" s="1106">
        <f t="shared" ref="E62:E69" si="5">D62-D62*$B$4/100</f>
        <v>13.51</v>
      </c>
      <c r="F62" s="767">
        <f>D62*Оглавление!$B$14</f>
        <v>1283.45</v>
      </c>
      <c r="G62" s="767">
        <f t="shared" si="1"/>
        <v>1283.45</v>
      </c>
      <c r="H62" s="529"/>
      <c r="I62" s="1356"/>
      <c r="J62" s="529"/>
    </row>
    <row r="63" spans="1:10">
      <c r="A63" s="1136" t="s">
        <v>6447</v>
      </c>
      <c r="B63" s="1137" t="s">
        <v>340</v>
      </c>
      <c r="C63" s="3086" t="s">
        <v>306</v>
      </c>
      <c r="D63" s="2682">
        <v>13.51</v>
      </c>
      <c r="E63" s="1106">
        <f t="shared" si="5"/>
        <v>13.51</v>
      </c>
      <c r="F63" s="767">
        <f>D63*Оглавление!$B$14</f>
        <v>1283.45</v>
      </c>
      <c r="G63" s="767">
        <f t="shared" si="1"/>
        <v>1283.45</v>
      </c>
      <c r="H63" s="529"/>
      <c r="I63" s="1356"/>
      <c r="J63" s="529"/>
    </row>
    <row r="64" spans="1:10">
      <c r="A64" s="1136" t="s">
        <v>6448</v>
      </c>
      <c r="B64" s="1137" t="s">
        <v>341</v>
      </c>
      <c r="C64" s="3086" t="s">
        <v>306</v>
      </c>
      <c r="D64" s="2682">
        <v>13.56</v>
      </c>
      <c r="E64" s="1106">
        <f t="shared" si="5"/>
        <v>13.56</v>
      </c>
      <c r="F64" s="767">
        <f>D64*Оглавление!$B$14</f>
        <v>1288.2</v>
      </c>
      <c r="G64" s="767">
        <f t="shared" si="1"/>
        <v>1288.2</v>
      </c>
      <c r="H64" s="529"/>
      <c r="I64" s="1356"/>
      <c r="J64" s="529"/>
    </row>
    <row r="65" spans="1:10">
      <c r="A65" s="1136" t="s">
        <v>6449</v>
      </c>
      <c r="B65" s="1137" t="s">
        <v>655</v>
      </c>
      <c r="C65" s="3086" t="s">
        <v>306</v>
      </c>
      <c r="D65" s="2682">
        <v>13.56</v>
      </c>
      <c r="E65" s="1106">
        <f t="shared" si="5"/>
        <v>13.56</v>
      </c>
      <c r="F65" s="767">
        <f>D65*Оглавление!$B$14</f>
        <v>1288.2</v>
      </c>
      <c r="G65" s="767">
        <f t="shared" si="1"/>
        <v>1288.2</v>
      </c>
      <c r="H65" s="529"/>
      <c r="I65" s="1356"/>
      <c r="J65" s="529"/>
    </row>
    <row r="66" spans="1:10">
      <c r="A66" s="1136" t="s">
        <v>6450</v>
      </c>
      <c r="B66" s="1137" t="s">
        <v>344</v>
      </c>
      <c r="C66" s="3086" t="s">
        <v>326</v>
      </c>
      <c r="D66" s="2682">
        <v>21.07</v>
      </c>
      <c r="E66" s="1106">
        <f t="shared" si="5"/>
        <v>21.07</v>
      </c>
      <c r="F66" s="767">
        <f>D66*Оглавление!$B$14</f>
        <v>2001.65</v>
      </c>
      <c r="G66" s="767">
        <f t="shared" si="1"/>
        <v>2001.65</v>
      </c>
      <c r="H66" s="529"/>
      <c r="I66" s="1356"/>
      <c r="J66" s="529"/>
    </row>
    <row r="67" spans="1:10">
      <c r="A67" s="1136" t="s">
        <v>6451</v>
      </c>
      <c r="B67" s="1137" t="s">
        <v>345</v>
      </c>
      <c r="C67" s="3086" t="s">
        <v>326</v>
      </c>
      <c r="D67" s="2682">
        <v>23.78</v>
      </c>
      <c r="E67" s="1106">
        <f t="shared" si="5"/>
        <v>23.78</v>
      </c>
      <c r="F67" s="767">
        <f>D67*Оглавление!$B$14</f>
        <v>2259.1</v>
      </c>
      <c r="G67" s="767">
        <f t="shared" si="1"/>
        <v>2259.1</v>
      </c>
      <c r="H67" s="529"/>
      <c r="I67" s="1356"/>
      <c r="J67" s="529"/>
    </row>
    <row r="68" spans="1:10">
      <c r="A68" s="1136" t="s">
        <v>6452</v>
      </c>
      <c r="B68" s="1137" t="s">
        <v>6085</v>
      </c>
      <c r="C68" s="3086" t="s">
        <v>326</v>
      </c>
      <c r="D68" s="2682">
        <v>23.78</v>
      </c>
      <c r="E68" s="1106">
        <f t="shared" si="5"/>
        <v>23.78</v>
      </c>
      <c r="F68" s="767">
        <f>D68*Оглавление!$B$14</f>
        <v>2259.1</v>
      </c>
      <c r="G68" s="767">
        <f t="shared" si="1"/>
        <v>2259.1</v>
      </c>
      <c r="H68" s="529"/>
      <c r="I68" s="1356"/>
      <c r="J68" s="529"/>
    </row>
    <row r="69" spans="1:10">
      <c r="A69" s="1136" t="s">
        <v>6453</v>
      </c>
      <c r="B69" s="1137" t="s">
        <v>672</v>
      </c>
      <c r="C69" s="3086" t="s">
        <v>298</v>
      </c>
      <c r="D69" s="2682">
        <v>39.56</v>
      </c>
      <c r="E69" s="1106">
        <f t="shared" si="5"/>
        <v>39.56</v>
      </c>
      <c r="F69" s="767">
        <f>D69*Оглавление!$B$14</f>
        <v>3758.2000000000003</v>
      </c>
      <c r="G69" s="767">
        <f t="shared" si="1"/>
        <v>3758.2000000000003</v>
      </c>
      <c r="H69" s="529"/>
      <c r="I69" s="1356"/>
      <c r="J69" s="529"/>
    </row>
    <row r="70" spans="1:10">
      <c r="A70" s="1140" t="s">
        <v>6455</v>
      </c>
      <c r="B70" s="1141"/>
      <c r="C70" s="1141"/>
      <c r="D70" s="1141"/>
      <c r="E70" s="1369"/>
      <c r="F70" s="1141"/>
      <c r="G70" s="1142"/>
      <c r="H70" s="529"/>
      <c r="I70" s="1356"/>
      <c r="J70" s="529"/>
    </row>
    <row r="71" spans="1:10">
      <c r="A71" s="1136" t="s">
        <v>6454</v>
      </c>
      <c r="B71" s="1137" t="s">
        <v>6552</v>
      </c>
      <c r="C71" s="3086" t="s">
        <v>290</v>
      </c>
      <c r="D71" s="2682">
        <v>8.07</v>
      </c>
      <c r="E71" s="1106">
        <f>D71-D71*$B$4/100</f>
        <v>8.07</v>
      </c>
      <c r="F71" s="767">
        <f>D71*Оглавление!$B$14</f>
        <v>766.65</v>
      </c>
      <c r="G71" s="767">
        <f t="shared" si="1"/>
        <v>766.65</v>
      </c>
      <c r="H71" s="529"/>
      <c r="I71" s="1356"/>
      <c r="J71" s="529"/>
    </row>
    <row r="72" spans="1:10">
      <c r="A72" s="1136" t="s">
        <v>6456</v>
      </c>
      <c r="B72" s="1137" t="s">
        <v>6554</v>
      </c>
      <c r="C72" s="3086" t="s">
        <v>278</v>
      </c>
      <c r="D72" s="2682">
        <v>10.55</v>
      </c>
      <c r="E72" s="1106">
        <f>D72-D72*$B$4/100</f>
        <v>10.55</v>
      </c>
      <c r="F72" s="767">
        <f>D72*Оглавление!$B$14</f>
        <v>1002.2500000000001</v>
      </c>
      <c r="G72" s="767">
        <f t="shared" si="1"/>
        <v>1002.2500000000001</v>
      </c>
      <c r="H72" s="529"/>
      <c r="I72" s="1356"/>
      <c r="J72" s="529"/>
    </row>
    <row r="73" spans="1:10">
      <c r="A73" s="1136" t="s">
        <v>6457</v>
      </c>
      <c r="B73" s="1137" t="s">
        <v>6555</v>
      </c>
      <c r="C73" s="3086" t="s">
        <v>306</v>
      </c>
      <c r="D73" s="2682">
        <v>11.42</v>
      </c>
      <c r="E73" s="1106">
        <f>D73-D73*$B$4/100</f>
        <v>11.42</v>
      </c>
      <c r="F73" s="767">
        <f>D73*Оглавление!$B$14</f>
        <v>1084.9000000000001</v>
      </c>
      <c r="G73" s="767">
        <f t="shared" si="1"/>
        <v>1084.9000000000001</v>
      </c>
      <c r="H73" s="529"/>
      <c r="I73" s="1356"/>
      <c r="J73" s="529"/>
    </row>
    <row r="74" spans="1:10">
      <c r="A74" s="1136" t="s">
        <v>6458</v>
      </c>
      <c r="B74" s="1137" t="s">
        <v>6556</v>
      </c>
      <c r="C74" s="3086" t="s">
        <v>326</v>
      </c>
      <c r="D74" s="2682">
        <v>19.11</v>
      </c>
      <c r="E74" s="1106">
        <f>D74-D74*$B$4/100</f>
        <v>19.11</v>
      </c>
      <c r="F74" s="767">
        <f>D74*Оглавление!$B$14</f>
        <v>1815.45</v>
      </c>
      <c r="G74" s="767">
        <f t="shared" ref="G74:G84" si="6">F74-F74*$B$4/100</f>
        <v>1815.45</v>
      </c>
      <c r="H74" s="529"/>
      <c r="I74" s="1356"/>
      <c r="J74" s="529"/>
    </row>
    <row r="75" spans="1:10">
      <c r="A75" s="1136" t="s">
        <v>6459</v>
      </c>
      <c r="B75" s="1137" t="s">
        <v>6563</v>
      </c>
      <c r="C75" s="3086" t="s">
        <v>285</v>
      </c>
      <c r="D75" s="2682">
        <v>31.52</v>
      </c>
      <c r="E75" s="1106">
        <f>D75-D75*$B$4/100</f>
        <v>31.52</v>
      </c>
      <c r="F75" s="767">
        <f>D75*Оглавление!$B$14</f>
        <v>2994.4</v>
      </c>
      <c r="G75" s="767">
        <f t="shared" si="6"/>
        <v>2994.4</v>
      </c>
      <c r="H75" s="529"/>
      <c r="I75" s="1356"/>
      <c r="J75" s="529"/>
    </row>
    <row r="76" spans="1:10">
      <c r="A76" s="1140" t="s">
        <v>5254</v>
      </c>
      <c r="B76" s="1141"/>
      <c r="C76" s="1141"/>
      <c r="D76" s="1141"/>
      <c r="E76" s="1369"/>
      <c r="F76" s="1141"/>
      <c r="G76" s="1142"/>
      <c r="H76" s="529"/>
      <c r="I76" s="1356"/>
      <c r="J76" s="529"/>
    </row>
    <row r="77" spans="1:10">
      <c r="A77" s="1136" t="s">
        <v>6460</v>
      </c>
      <c r="B77" s="1137" t="s">
        <v>6552</v>
      </c>
      <c r="C77" s="3086" t="s">
        <v>290</v>
      </c>
      <c r="D77" s="2682">
        <v>8.2899999999999991</v>
      </c>
      <c r="E77" s="1106">
        <f>D77-D77*$B$4/100</f>
        <v>8.2899999999999991</v>
      </c>
      <c r="F77" s="767">
        <f>D77*Оглавление!$B$14</f>
        <v>787.55</v>
      </c>
      <c r="G77" s="767">
        <f t="shared" si="6"/>
        <v>787.55</v>
      </c>
      <c r="H77" s="529"/>
      <c r="I77" s="1356"/>
      <c r="J77" s="529"/>
    </row>
    <row r="78" spans="1:10">
      <c r="A78" s="1136" t="s">
        <v>6461</v>
      </c>
      <c r="B78" s="1137" t="s">
        <v>6554</v>
      </c>
      <c r="C78" s="3086" t="s">
        <v>278</v>
      </c>
      <c r="D78" s="2682">
        <v>10.64</v>
      </c>
      <c r="E78" s="1106">
        <f>D78-D78*$B$4/100</f>
        <v>10.64</v>
      </c>
      <c r="F78" s="767">
        <f>D78*Оглавление!$B$14</f>
        <v>1010.8000000000001</v>
      </c>
      <c r="G78" s="767">
        <f t="shared" si="6"/>
        <v>1010.8000000000001</v>
      </c>
      <c r="H78" s="529"/>
      <c r="I78" s="1356"/>
      <c r="J78" s="529"/>
    </row>
    <row r="79" spans="1:10">
      <c r="A79" s="1136" t="s">
        <v>6462</v>
      </c>
      <c r="B79" s="1137" t="s">
        <v>6555</v>
      </c>
      <c r="C79" s="3086" t="s">
        <v>306</v>
      </c>
      <c r="D79" s="2682">
        <v>11.51</v>
      </c>
      <c r="E79" s="1106">
        <f>D79-D79*$B$4/100</f>
        <v>11.51</v>
      </c>
      <c r="F79" s="767">
        <f>D79*Оглавление!$B$14</f>
        <v>1093.45</v>
      </c>
      <c r="G79" s="767">
        <f t="shared" si="6"/>
        <v>1093.45</v>
      </c>
      <c r="H79" s="529"/>
      <c r="I79" s="1356"/>
      <c r="J79" s="529"/>
    </row>
    <row r="80" spans="1:10">
      <c r="A80" s="1136" t="s">
        <v>6463</v>
      </c>
      <c r="B80" s="1137" t="s">
        <v>6556</v>
      </c>
      <c r="C80" s="3086" t="s">
        <v>326</v>
      </c>
      <c r="D80" s="2682">
        <v>19.14</v>
      </c>
      <c r="E80" s="1106">
        <f>D80-D80*$B$4/100</f>
        <v>19.14</v>
      </c>
      <c r="F80" s="767">
        <f>D80*Оглавление!$B$14</f>
        <v>1818.3</v>
      </c>
      <c r="G80" s="767">
        <f t="shared" si="6"/>
        <v>1818.3</v>
      </c>
      <c r="H80" s="529"/>
      <c r="I80" s="1356"/>
      <c r="J80" s="529"/>
    </row>
    <row r="81" spans="1:10">
      <c r="A81" s="1136" t="s">
        <v>6464</v>
      </c>
      <c r="B81" s="1137" t="s">
        <v>6563</v>
      </c>
      <c r="C81" s="3086" t="s">
        <v>285</v>
      </c>
      <c r="D81" s="2682">
        <v>30.58</v>
      </c>
      <c r="E81" s="1106">
        <f>D81-D81*$B$4/100</f>
        <v>30.58</v>
      </c>
      <c r="F81" s="767">
        <f>D81*Оглавление!$B$14</f>
        <v>2905.1</v>
      </c>
      <c r="G81" s="767">
        <f t="shared" si="6"/>
        <v>2905.1</v>
      </c>
      <c r="H81" s="529"/>
      <c r="I81" s="1356"/>
      <c r="J81" s="529"/>
    </row>
    <row r="82" spans="1:10">
      <c r="A82" s="1140" t="s">
        <v>6466</v>
      </c>
      <c r="B82" s="1141"/>
      <c r="C82" s="1141"/>
      <c r="D82" s="1141"/>
      <c r="E82" s="1369"/>
      <c r="F82" s="1141"/>
      <c r="G82" s="1142"/>
      <c r="H82" s="529"/>
      <c r="I82" s="1356"/>
      <c r="J82" s="529"/>
    </row>
    <row r="83" spans="1:10">
      <c r="A83" s="1136" t="s">
        <v>6465</v>
      </c>
      <c r="B83" s="1143" t="s">
        <v>6468</v>
      </c>
      <c r="C83" s="3086" t="s">
        <v>313</v>
      </c>
      <c r="D83" s="2682">
        <v>16.13</v>
      </c>
      <c r="E83" s="1106">
        <f>D83-D83*$B$4/100</f>
        <v>16.13</v>
      </c>
      <c r="F83" s="767">
        <f>D83*Оглавление!$B$14</f>
        <v>1532.35</v>
      </c>
      <c r="G83" s="767">
        <f t="shared" si="6"/>
        <v>1532.35</v>
      </c>
      <c r="H83" s="529"/>
      <c r="I83" s="1356"/>
      <c r="J83" s="529"/>
    </row>
    <row r="84" spans="1:10">
      <c r="A84" s="1136" t="s">
        <v>6467</v>
      </c>
      <c r="B84" s="1139" t="s">
        <v>6469</v>
      </c>
      <c r="C84" s="3086" t="s">
        <v>316</v>
      </c>
      <c r="D84" s="2682">
        <v>18.559999999999999</v>
      </c>
      <c r="E84" s="1106">
        <f>D84-D84*$B$4/100</f>
        <v>18.559999999999999</v>
      </c>
      <c r="F84" s="767">
        <f>D84*Оглавление!$B$14</f>
        <v>1763.1999999999998</v>
      </c>
      <c r="G84" s="767">
        <f t="shared" si="6"/>
        <v>1763.1999999999998</v>
      </c>
      <c r="H84" s="529"/>
      <c r="I84" s="1356"/>
      <c r="J84" s="529"/>
    </row>
    <row r="85" spans="1:10">
      <c r="D85" s="1532"/>
    </row>
    <row r="86" spans="1:10">
      <c r="D86" s="1532"/>
    </row>
    <row r="87" spans="1:10">
      <c r="D87" s="1532"/>
    </row>
  </sheetData>
  <autoFilter ref="A6:G84" xr:uid="{00000000-0009-0000-0000-000004000000}"/>
  <customSheetViews>
    <customSheetView guid="{76FA2CE7-179E-4731-B7AE-63C5E5E79002}" scale="85" showAutoFilter="1" topLeftCell="A52">
      <selection activeCell="F101" sqref="F101"/>
      <pageMargins left="0.7" right="0.7" top="0.75" bottom="0.75" header="0.3" footer="0.3"/>
      <autoFilter ref="A6:G84" xr:uid="{00000000-0000-0000-0000-000000000000}"/>
    </customSheetView>
    <customSheetView guid="{24F900A2-7147-4318-9E77-2B71404314A7}" scale="85" showAutoFilter="1" topLeftCell="A52">
      <selection activeCell="F101" sqref="F101"/>
      <pageMargins left="0.7" right="0.7" top="0.75" bottom="0.75" header="0.3" footer="0.3"/>
      <autoFilter ref="A6:G84" xr:uid="{00000000-0000-0000-0000-000000000000}"/>
    </customSheetView>
    <customSheetView guid="{A02336A9-D2FB-4D03-950A-00B6EBD6A28C}" scale="85" showAutoFilter="1" topLeftCell="A52">
      <selection activeCell="F101" sqref="F101"/>
      <pageMargins left="0.7" right="0.7" top="0.75" bottom="0.75" header="0.3" footer="0.3"/>
      <autoFilter ref="A6:G84" xr:uid="{00000000-0000-0000-0000-000000000000}"/>
    </customSheetView>
    <customSheetView guid="{3E3E5346-F5D1-49F5-AB0E-78170B65853C}" scale="85" showAutoFilter="1" topLeftCell="A52">
      <selection activeCell="F101" sqref="F101"/>
      <pageMargins left="0.7" right="0.7" top="0.75" bottom="0.75" header="0.3" footer="0.3"/>
      <autoFilter ref="A6:G84" xr:uid="{00000000-0000-0000-0000-000000000000}"/>
    </customSheetView>
    <customSheetView guid="{D7CF3121-CFC0-4E70-8DCD-811E30042E24}" scale="85" showAutoFilter="1" topLeftCell="A52">
      <selection activeCell="F101" sqref="F101"/>
      <pageMargins left="0.7" right="0.7" top="0.75" bottom="0.75" header="0.3" footer="0.3"/>
      <autoFilter ref="A6:G84" xr:uid="{00000000-0000-0000-0000-000000000000}"/>
    </customSheetView>
    <customSheetView guid="{A76FD505-AF56-4CD8-967A-59C705AF567C}" scale="85" showAutoFilter="1" topLeftCell="A52">
      <selection activeCell="F101" sqref="F101"/>
      <pageMargins left="0.7" right="0.7" top="0.75" bottom="0.75" header="0.3" footer="0.3"/>
      <autoFilter ref="A6:G84" xr:uid="{00000000-0000-0000-0000-000000000000}"/>
    </customSheetView>
    <customSheetView guid="{C23E91BF-4A86-4D00-A577-1A263DDCB8BC}" scale="85" showAutoFilter="1" topLeftCell="A52">
      <selection activeCell="F101" sqref="F101"/>
      <pageMargins left="0.7" right="0.7" top="0.75" bottom="0.75" header="0.3" footer="0.3"/>
      <autoFilter ref="A6:G84" xr:uid="{00000000-0000-0000-0000-000000000000}"/>
    </customSheetView>
    <customSheetView guid="{94E74550-0B2B-4B3C-8E97-CCCC46023914}" scale="85" showAutoFilter="1" topLeftCell="A52">
      <selection activeCell="F101" sqref="F101"/>
      <pageMargins left="0.7" right="0.7" top="0.75" bottom="0.75" header="0.3" footer="0.3"/>
      <autoFilter ref="A6:G84" xr:uid="{00000000-0000-0000-0000-000000000000}"/>
    </customSheetView>
  </customSheetViews>
  <mergeCells count="1">
    <mergeCell ref="A1:G1"/>
  </mergeCells>
  <conditionalFormatting sqref="A8:A9">
    <cfRule type="duplicateValues" dxfId="449" priority="1"/>
  </conditionalFormatting>
  <pageMargins left="0.7" right="0.7" top="0.75" bottom="0.75" header="0.3" footer="0.3"/>
  <pageSetup paperSize="9" orientation="portrait" horizontalDpi="90" verticalDpi="9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Лист89"/>
  <dimension ref="A1:I110"/>
  <sheetViews>
    <sheetView zoomScale="85" zoomScaleNormal="85" workbookViewId="0">
      <selection activeCell="M19" sqref="M19"/>
    </sheetView>
  </sheetViews>
  <sheetFormatPr defaultRowHeight="14.35"/>
  <cols>
    <col min="1" max="1" width="28.41015625" customWidth="1"/>
    <col min="2" max="2" width="35" customWidth="1"/>
    <col min="3" max="3" width="15.41015625" customWidth="1"/>
    <col min="4" max="4" width="11.703125" customWidth="1"/>
    <col min="5" max="5" width="14.29296875" style="1368" customWidth="1"/>
    <col min="6" max="6" width="12" customWidth="1"/>
    <col min="7" max="7" width="16" customWidth="1"/>
  </cols>
  <sheetData>
    <row r="1" spans="1:9" ht="15.35">
      <c r="A1" s="7180" t="s">
        <v>6590</v>
      </c>
      <c r="B1" s="7180"/>
      <c r="C1" s="7180"/>
      <c r="D1" s="7180"/>
      <c r="E1" s="7180"/>
      <c r="F1" s="7180"/>
      <c r="G1" s="7180"/>
    </row>
    <row r="2" spans="1:9">
      <c r="A2" s="1123"/>
      <c r="B2" s="584"/>
      <c r="C2" s="473"/>
      <c r="D2" s="1123"/>
      <c r="F2" s="1123"/>
      <c r="G2" s="1124"/>
    </row>
    <row r="3" spans="1:9">
      <c r="A3" s="1123"/>
      <c r="B3" s="584"/>
      <c r="C3" s="473"/>
      <c r="D3" s="1123"/>
      <c r="F3" s="1123"/>
      <c r="G3" s="1124"/>
    </row>
    <row r="4" spans="1:9">
      <c r="A4" s="18" t="s">
        <v>48</v>
      </c>
      <c r="B4" s="19"/>
      <c r="C4" s="473"/>
      <c r="D4" s="1123"/>
      <c r="F4" s="1123"/>
      <c r="G4" s="1124"/>
    </row>
    <row r="5" spans="1:9">
      <c r="A5" s="635"/>
      <c r="B5" s="356"/>
      <c r="C5" s="356"/>
      <c r="D5" s="636"/>
      <c r="E5" s="636"/>
      <c r="F5" s="1123"/>
      <c r="G5" s="1123"/>
    </row>
    <row r="6" spans="1:9" ht="43">
      <c r="A6" s="648" t="s">
        <v>75</v>
      </c>
      <c r="B6" s="648" t="s">
        <v>76</v>
      </c>
      <c r="C6" s="648" t="s">
        <v>77</v>
      </c>
      <c r="D6" s="649" t="s">
        <v>57</v>
      </c>
      <c r="E6" s="649" t="s">
        <v>3234</v>
      </c>
      <c r="F6" s="649" t="s">
        <v>58</v>
      </c>
      <c r="G6" s="649" t="s">
        <v>59</v>
      </c>
    </row>
    <row r="7" spans="1:9">
      <c r="A7" s="1518" t="s">
        <v>1706</v>
      </c>
      <c r="B7" s="1519"/>
      <c r="C7" s="1519"/>
      <c r="D7" s="1519"/>
      <c r="E7" s="1519"/>
      <c r="F7" s="1519"/>
      <c r="G7" s="1520"/>
    </row>
    <row r="8" spans="1:9">
      <c r="A8" s="1126" t="s">
        <v>6470</v>
      </c>
      <c r="B8" s="1132" t="s">
        <v>6552</v>
      </c>
      <c r="C8" s="1125" t="s">
        <v>427</v>
      </c>
      <c r="D8" s="1106">
        <v>3.2</v>
      </c>
      <c r="E8" s="1106">
        <f>D8-D8*$B$4/100</f>
        <v>3.2</v>
      </c>
      <c r="F8" s="767">
        <f>D8*Оглавление!$B$14</f>
        <v>304</v>
      </c>
      <c r="G8" s="767">
        <f>F8-F8*$B$4/100</f>
        <v>304</v>
      </c>
      <c r="I8" s="1356"/>
    </row>
    <row r="9" spans="1:9">
      <c r="A9" s="1126" t="s">
        <v>6471</v>
      </c>
      <c r="B9" s="1132" t="s">
        <v>6569</v>
      </c>
      <c r="C9" s="1125" t="s">
        <v>283</v>
      </c>
      <c r="D9" s="1106">
        <v>6.38</v>
      </c>
      <c r="E9" s="1106">
        <f t="shared" ref="E9:E71" si="0">D9-D9*$B$4/100</f>
        <v>6.38</v>
      </c>
      <c r="F9" s="767">
        <f>D9*Оглавление!$B$14</f>
        <v>606.1</v>
      </c>
      <c r="G9" s="767">
        <f t="shared" ref="G9:G71" si="1">F9-F9*$B$4/100</f>
        <v>606.1</v>
      </c>
      <c r="I9" s="1356"/>
    </row>
    <row r="10" spans="1:9">
      <c r="A10" s="1126" t="s">
        <v>6472</v>
      </c>
      <c r="B10" s="1132" t="s">
        <v>6554</v>
      </c>
      <c r="C10" s="1125" t="s">
        <v>276</v>
      </c>
      <c r="D10" s="1106">
        <v>4.2699999999999996</v>
      </c>
      <c r="E10" s="1106">
        <f t="shared" si="0"/>
        <v>4.2699999999999996</v>
      </c>
      <c r="F10" s="767">
        <f>D10*Оглавление!$B$14</f>
        <v>405.65</v>
      </c>
      <c r="G10" s="767">
        <f t="shared" si="1"/>
        <v>405.65</v>
      </c>
      <c r="I10" s="1356"/>
    </row>
    <row r="11" spans="1:9">
      <c r="A11" s="1126" t="s">
        <v>6473</v>
      </c>
      <c r="B11" s="1132" t="s">
        <v>6555</v>
      </c>
      <c r="C11" s="1125" t="s">
        <v>283</v>
      </c>
      <c r="D11" s="1106">
        <v>5.73</v>
      </c>
      <c r="E11" s="1106">
        <f t="shared" si="0"/>
        <v>5.73</v>
      </c>
      <c r="F11" s="767">
        <f>D11*Оглавление!$B$14</f>
        <v>544.35</v>
      </c>
      <c r="G11" s="767">
        <f t="shared" si="1"/>
        <v>544.35</v>
      </c>
      <c r="I11" s="1356"/>
    </row>
    <row r="12" spans="1:9">
      <c r="A12" s="1126" t="s">
        <v>6474</v>
      </c>
      <c r="B12" s="1132" t="s">
        <v>6556</v>
      </c>
      <c r="C12" s="1125" t="s">
        <v>444</v>
      </c>
      <c r="D12" s="1106">
        <v>7.22</v>
      </c>
      <c r="E12" s="1106">
        <f t="shared" si="0"/>
        <v>7.22</v>
      </c>
      <c r="F12" s="767">
        <f>D12*Оглавление!$B$14</f>
        <v>685.9</v>
      </c>
      <c r="G12" s="767">
        <f t="shared" si="1"/>
        <v>685.9</v>
      </c>
      <c r="I12" s="1356"/>
    </row>
    <row r="13" spans="1:9">
      <c r="A13" s="1126" t="s">
        <v>6475</v>
      </c>
      <c r="B13" s="1132" t="s">
        <v>6557</v>
      </c>
      <c r="C13" s="1125" t="s">
        <v>434</v>
      </c>
      <c r="D13" s="1106">
        <v>8.09</v>
      </c>
      <c r="E13" s="1106">
        <f t="shared" si="0"/>
        <v>8.09</v>
      </c>
      <c r="F13" s="767">
        <f>D13*Оглавление!$B$14</f>
        <v>768.55</v>
      </c>
      <c r="G13" s="767">
        <f t="shared" si="1"/>
        <v>768.55</v>
      </c>
      <c r="I13" s="1356"/>
    </row>
    <row r="14" spans="1:9">
      <c r="A14" s="1126" t="s">
        <v>6476</v>
      </c>
      <c r="B14" s="1132" t="s">
        <v>6558</v>
      </c>
      <c r="C14" s="1125" t="s">
        <v>313</v>
      </c>
      <c r="D14" s="1106">
        <v>11.73</v>
      </c>
      <c r="E14" s="1106">
        <f t="shared" si="0"/>
        <v>11.73</v>
      </c>
      <c r="F14" s="767">
        <f>D14*Оглавление!$B$14</f>
        <v>1114.3500000000001</v>
      </c>
      <c r="G14" s="767">
        <f t="shared" si="1"/>
        <v>1114.3500000000001</v>
      </c>
      <c r="I14" s="1356"/>
    </row>
    <row r="15" spans="1:9">
      <c r="A15" s="1130" t="s">
        <v>1709</v>
      </c>
      <c r="B15" s="1132"/>
      <c r="C15" s="1125"/>
      <c r="D15" s="1106"/>
      <c r="E15" s="1106"/>
      <c r="F15" s="767"/>
      <c r="G15" s="767"/>
      <c r="I15" s="1356"/>
    </row>
    <row r="16" spans="1:9">
      <c r="A16" s="1126" t="s">
        <v>6477</v>
      </c>
      <c r="B16" s="1132" t="s">
        <v>6552</v>
      </c>
      <c r="C16" s="1125" t="s">
        <v>276</v>
      </c>
      <c r="D16" s="1106">
        <v>4.87</v>
      </c>
      <c r="E16" s="1106">
        <f t="shared" si="0"/>
        <v>4.87</v>
      </c>
      <c r="F16" s="767">
        <f>D16*Оглавление!$B$14</f>
        <v>462.65000000000003</v>
      </c>
      <c r="G16" s="767">
        <f t="shared" si="1"/>
        <v>462.65000000000003</v>
      </c>
      <c r="I16" s="1356"/>
    </row>
    <row r="17" spans="1:9">
      <c r="A17" s="1126" t="s">
        <v>6478</v>
      </c>
      <c r="B17" s="1132" t="s">
        <v>6554</v>
      </c>
      <c r="C17" s="1125" t="s">
        <v>283</v>
      </c>
      <c r="D17" s="1106">
        <v>5.71</v>
      </c>
      <c r="E17" s="1106">
        <f t="shared" si="0"/>
        <v>5.71</v>
      </c>
      <c r="F17" s="767">
        <f>D17*Оглавление!$B$14</f>
        <v>542.45000000000005</v>
      </c>
      <c r="G17" s="767">
        <f t="shared" si="1"/>
        <v>542.45000000000005</v>
      </c>
      <c r="I17" s="1356"/>
    </row>
    <row r="18" spans="1:9">
      <c r="A18" s="1126" t="s">
        <v>6479</v>
      </c>
      <c r="B18" s="1132" t="s">
        <v>6555</v>
      </c>
      <c r="C18" s="1125" t="s">
        <v>277</v>
      </c>
      <c r="D18" s="1106">
        <v>6.81</v>
      </c>
      <c r="E18" s="1106">
        <f t="shared" si="0"/>
        <v>6.81</v>
      </c>
      <c r="F18" s="767">
        <f>D18*Оглавление!$B$14</f>
        <v>646.94999999999993</v>
      </c>
      <c r="G18" s="767">
        <f t="shared" si="1"/>
        <v>646.94999999999993</v>
      </c>
      <c r="I18" s="1356"/>
    </row>
    <row r="19" spans="1:9">
      <c r="A19" s="1126" t="s">
        <v>6480</v>
      </c>
      <c r="B19" s="1132" t="s">
        <v>6556</v>
      </c>
      <c r="C19" s="1125" t="s">
        <v>444</v>
      </c>
      <c r="D19" s="1106">
        <v>7.61</v>
      </c>
      <c r="E19" s="1106">
        <f t="shared" si="0"/>
        <v>7.61</v>
      </c>
      <c r="F19" s="767">
        <f>D19*Оглавление!$B$14</f>
        <v>722.95</v>
      </c>
      <c r="G19" s="767">
        <f t="shared" si="1"/>
        <v>722.95</v>
      </c>
      <c r="I19" s="1356"/>
    </row>
    <row r="20" spans="1:9">
      <c r="A20" s="1126" t="s">
        <v>6481</v>
      </c>
      <c r="B20" s="1132" t="s">
        <v>6557</v>
      </c>
      <c r="C20" s="1125" t="s">
        <v>434</v>
      </c>
      <c r="D20" s="1106">
        <v>8.7899999999999991</v>
      </c>
      <c r="E20" s="1106">
        <f t="shared" si="0"/>
        <v>8.7899999999999991</v>
      </c>
      <c r="F20" s="767">
        <f>D20*Оглавление!$B$14</f>
        <v>835.05</v>
      </c>
      <c r="G20" s="767">
        <f t="shared" si="1"/>
        <v>835.05</v>
      </c>
      <c r="I20" s="1356"/>
    </row>
    <row r="21" spans="1:9">
      <c r="A21" s="1126" t="s">
        <v>6482</v>
      </c>
      <c r="B21" s="1132" t="s">
        <v>6558</v>
      </c>
      <c r="C21" s="1125" t="s">
        <v>313</v>
      </c>
      <c r="D21" s="1106">
        <v>12.63</v>
      </c>
      <c r="E21" s="1106">
        <f t="shared" si="0"/>
        <v>12.63</v>
      </c>
      <c r="F21" s="767">
        <f>D21*Оглавление!$B$14</f>
        <v>1199.8500000000001</v>
      </c>
      <c r="G21" s="767">
        <f t="shared" si="1"/>
        <v>1199.8500000000001</v>
      </c>
      <c r="I21" s="1356"/>
    </row>
    <row r="22" spans="1:9">
      <c r="A22" s="1130" t="s">
        <v>1906</v>
      </c>
      <c r="B22" s="1132"/>
      <c r="C22" s="1125"/>
      <c r="D22" s="1106"/>
      <c r="E22" s="1106"/>
      <c r="F22" s="767"/>
      <c r="G22" s="767"/>
      <c r="I22" s="1356"/>
    </row>
    <row r="23" spans="1:9">
      <c r="A23" s="1126" t="s">
        <v>6483</v>
      </c>
      <c r="B23" s="1132" t="s">
        <v>6560</v>
      </c>
      <c r="C23" s="1125" t="s">
        <v>276</v>
      </c>
      <c r="D23" s="1106">
        <v>5.78</v>
      </c>
      <c r="E23" s="1106">
        <f t="shared" si="0"/>
        <v>5.78</v>
      </c>
      <c r="F23" s="767">
        <f>D23*Оглавление!$B$14</f>
        <v>549.1</v>
      </c>
      <c r="G23" s="767">
        <f t="shared" si="1"/>
        <v>549.1</v>
      </c>
      <c r="I23" s="1356"/>
    </row>
    <row r="24" spans="1:9">
      <c r="A24" s="1126" t="s">
        <v>6484</v>
      </c>
      <c r="B24" s="1132" t="s">
        <v>332</v>
      </c>
      <c r="C24" s="1125" t="s">
        <v>277</v>
      </c>
      <c r="D24" s="1106">
        <v>6.73</v>
      </c>
      <c r="E24" s="1106">
        <f t="shared" si="0"/>
        <v>6.73</v>
      </c>
      <c r="F24" s="767">
        <f>D24*Оглавление!$B$14</f>
        <v>639.35</v>
      </c>
      <c r="G24" s="767">
        <f t="shared" si="1"/>
        <v>639.35</v>
      </c>
      <c r="I24" s="1356"/>
    </row>
    <row r="25" spans="1:9">
      <c r="A25" s="1126" t="s">
        <v>6485</v>
      </c>
      <c r="B25" s="1132" t="s">
        <v>6561</v>
      </c>
      <c r="C25" s="1125" t="s">
        <v>444</v>
      </c>
      <c r="D25" s="1106">
        <v>11.51</v>
      </c>
      <c r="E25" s="1106">
        <f t="shared" si="0"/>
        <v>11.51</v>
      </c>
      <c r="F25" s="767">
        <f>D25*Оглавление!$B$14</f>
        <v>1093.45</v>
      </c>
      <c r="G25" s="767">
        <f t="shared" si="1"/>
        <v>1093.45</v>
      </c>
      <c r="I25" s="1356"/>
    </row>
    <row r="26" spans="1:9">
      <c r="A26" s="1126" t="s">
        <v>6486</v>
      </c>
      <c r="B26" s="1132" t="s">
        <v>6570</v>
      </c>
      <c r="C26" s="1125" t="s">
        <v>313</v>
      </c>
      <c r="D26" s="1106">
        <v>16.97</v>
      </c>
      <c r="E26" s="1106">
        <f t="shared" si="0"/>
        <v>16.97</v>
      </c>
      <c r="F26" s="767">
        <f>D26*Оглавление!$B$14</f>
        <v>1612.1499999999999</v>
      </c>
      <c r="G26" s="767">
        <f t="shared" si="1"/>
        <v>1612.1499999999999</v>
      </c>
      <c r="I26" s="1356"/>
    </row>
    <row r="27" spans="1:9">
      <c r="A27" s="1130" t="s">
        <v>1912</v>
      </c>
      <c r="B27" s="1132"/>
      <c r="C27" s="1125"/>
      <c r="D27" s="1106"/>
      <c r="E27" s="1106"/>
      <c r="F27" s="767"/>
      <c r="G27" s="767"/>
      <c r="I27" s="1356"/>
    </row>
    <row r="28" spans="1:9">
      <c r="A28" s="1126" t="s">
        <v>6487</v>
      </c>
      <c r="B28" s="1132" t="s">
        <v>6088</v>
      </c>
      <c r="C28" s="1125" t="s">
        <v>283</v>
      </c>
      <c r="D28" s="1106">
        <v>8.3699999999999992</v>
      </c>
      <c r="E28" s="1106">
        <f t="shared" si="0"/>
        <v>8.3699999999999992</v>
      </c>
      <c r="F28" s="767">
        <f>D28*Оглавление!$B$14</f>
        <v>795.15</v>
      </c>
      <c r="G28" s="767">
        <f t="shared" si="1"/>
        <v>795.15</v>
      </c>
      <c r="I28" s="1356"/>
    </row>
    <row r="29" spans="1:9">
      <c r="A29" s="1126" t="s">
        <v>6488</v>
      </c>
      <c r="B29" s="1132" t="s">
        <v>6081</v>
      </c>
      <c r="C29" s="1125" t="s">
        <v>444</v>
      </c>
      <c r="D29" s="1106">
        <v>11.16</v>
      </c>
      <c r="E29" s="1106">
        <f t="shared" si="0"/>
        <v>11.16</v>
      </c>
      <c r="F29" s="767">
        <f>D29*Оглавление!$B$14</f>
        <v>1060.2</v>
      </c>
      <c r="G29" s="767">
        <f t="shared" si="1"/>
        <v>1060.2</v>
      </c>
      <c r="I29" s="1356"/>
    </row>
    <row r="30" spans="1:9">
      <c r="A30" s="1126" t="s">
        <v>6489</v>
      </c>
      <c r="B30" s="1132" t="s">
        <v>6082</v>
      </c>
      <c r="C30" s="1125" t="s">
        <v>313</v>
      </c>
      <c r="D30" s="1106">
        <v>15.51</v>
      </c>
      <c r="E30" s="1106">
        <f t="shared" si="0"/>
        <v>15.51</v>
      </c>
      <c r="F30" s="767">
        <f>D30*Оглавление!$B$14</f>
        <v>1473.45</v>
      </c>
      <c r="G30" s="767">
        <f t="shared" si="1"/>
        <v>1473.45</v>
      </c>
      <c r="I30" s="1356"/>
    </row>
    <row r="31" spans="1:9">
      <c r="A31" s="1130" t="s">
        <v>155</v>
      </c>
      <c r="B31" s="1132"/>
      <c r="C31" s="1125"/>
      <c r="D31" s="1106"/>
      <c r="E31" s="1106"/>
      <c r="F31" s="767"/>
      <c r="G31" s="767"/>
      <c r="I31" s="1356"/>
    </row>
    <row r="32" spans="1:9">
      <c r="A32" s="1126" t="s">
        <v>6490</v>
      </c>
      <c r="B32" s="1132" t="s">
        <v>652</v>
      </c>
      <c r="C32" s="1125" t="s">
        <v>311</v>
      </c>
      <c r="D32" s="1106">
        <v>11.97</v>
      </c>
      <c r="E32" s="1106">
        <f t="shared" si="0"/>
        <v>11.97</v>
      </c>
      <c r="F32" s="767">
        <f>D32*Оглавление!$B$14</f>
        <v>1137.1500000000001</v>
      </c>
      <c r="G32" s="767">
        <f t="shared" si="1"/>
        <v>1137.1500000000001</v>
      </c>
      <c r="I32" s="1356"/>
    </row>
    <row r="33" spans="1:9">
      <c r="A33" s="1126" t="s">
        <v>6491</v>
      </c>
      <c r="B33" s="1132" t="s">
        <v>340</v>
      </c>
      <c r="C33" s="1125" t="s">
        <v>278</v>
      </c>
      <c r="D33" s="1106">
        <v>11.1</v>
      </c>
      <c r="E33" s="1106">
        <f t="shared" si="0"/>
        <v>11.1</v>
      </c>
      <c r="F33" s="767">
        <f>D33*Оглавление!$B$14</f>
        <v>1054.5</v>
      </c>
      <c r="G33" s="767">
        <f t="shared" si="1"/>
        <v>1054.5</v>
      </c>
      <c r="I33" s="1356"/>
    </row>
    <row r="34" spans="1:9">
      <c r="A34" s="1126" t="s">
        <v>6492</v>
      </c>
      <c r="B34" s="1132" t="s">
        <v>341</v>
      </c>
      <c r="C34" s="1125" t="s">
        <v>278</v>
      </c>
      <c r="D34" s="1106">
        <v>11.52</v>
      </c>
      <c r="E34" s="1106">
        <f t="shared" si="0"/>
        <v>11.52</v>
      </c>
      <c r="F34" s="767">
        <f>D34*Оглавление!$B$14</f>
        <v>1094.3999999999999</v>
      </c>
      <c r="G34" s="767">
        <f t="shared" si="1"/>
        <v>1094.3999999999999</v>
      </c>
      <c r="I34" s="1356"/>
    </row>
    <row r="35" spans="1:9">
      <c r="A35" s="1126" t="s">
        <v>6493</v>
      </c>
      <c r="B35" s="1132" t="s">
        <v>342</v>
      </c>
      <c r="C35" s="1125" t="s">
        <v>278</v>
      </c>
      <c r="D35" s="1106">
        <v>11.58</v>
      </c>
      <c r="E35" s="1106">
        <f t="shared" si="0"/>
        <v>11.58</v>
      </c>
      <c r="F35" s="767">
        <f>D35*Оглавление!$B$14</f>
        <v>1100.0999999999999</v>
      </c>
      <c r="G35" s="767">
        <f t="shared" si="1"/>
        <v>1100.0999999999999</v>
      </c>
      <c r="I35" s="1356"/>
    </row>
    <row r="36" spans="1:9">
      <c r="A36" s="1126" t="s">
        <v>6494</v>
      </c>
      <c r="B36" s="1132" t="s">
        <v>6571</v>
      </c>
      <c r="C36" s="1125" t="s">
        <v>316</v>
      </c>
      <c r="D36" s="1106">
        <v>16.39</v>
      </c>
      <c r="E36" s="1106">
        <f t="shared" si="0"/>
        <v>16.39</v>
      </c>
      <c r="F36" s="767">
        <f>D36*Оглавление!$B$14</f>
        <v>1557.05</v>
      </c>
      <c r="G36" s="767">
        <f t="shared" si="1"/>
        <v>1557.05</v>
      </c>
      <c r="I36" s="1356"/>
    </row>
    <row r="37" spans="1:9">
      <c r="A37" s="1126" t="s">
        <v>6495</v>
      </c>
      <c r="B37" s="1132" t="s">
        <v>6092</v>
      </c>
      <c r="C37" s="1125" t="s">
        <v>316</v>
      </c>
      <c r="D37" s="1106">
        <v>16.12</v>
      </c>
      <c r="E37" s="1106">
        <f t="shared" si="0"/>
        <v>16.12</v>
      </c>
      <c r="F37" s="767">
        <f>D37*Оглавление!$B$14</f>
        <v>1531.4</v>
      </c>
      <c r="G37" s="767">
        <f t="shared" si="1"/>
        <v>1531.4</v>
      </c>
      <c r="I37" s="1356"/>
    </row>
    <row r="38" spans="1:9">
      <c r="A38" s="1126" t="s">
        <v>6496</v>
      </c>
      <c r="B38" s="1132" t="s">
        <v>343</v>
      </c>
      <c r="C38" s="1125" t="s">
        <v>316</v>
      </c>
      <c r="D38" s="1106">
        <v>16.12</v>
      </c>
      <c r="E38" s="1106">
        <f t="shared" si="0"/>
        <v>16.12</v>
      </c>
      <c r="F38" s="767">
        <f>D38*Оглавление!$B$14</f>
        <v>1531.4</v>
      </c>
      <c r="G38" s="767">
        <f t="shared" si="1"/>
        <v>1531.4</v>
      </c>
      <c r="I38" s="1356"/>
    </row>
    <row r="39" spans="1:9">
      <c r="A39" s="1126" t="s">
        <v>6497</v>
      </c>
      <c r="B39" s="1132" t="s">
        <v>6572</v>
      </c>
      <c r="C39" s="1125" t="s">
        <v>316</v>
      </c>
      <c r="D39" s="1106">
        <v>16.27</v>
      </c>
      <c r="E39" s="1106">
        <f t="shared" si="0"/>
        <v>16.27</v>
      </c>
      <c r="F39" s="767">
        <f>D39*Оглавление!$B$14</f>
        <v>1545.6499999999999</v>
      </c>
      <c r="G39" s="767">
        <f t="shared" si="1"/>
        <v>1545.6499999999999</v>
      </c>
      <c r="I39" s="1356"/>
    </row>
    <row r="40" spans="1:9">
      <c r="A40" s="1126" t="s">
        <v>6498</v>
      </c>
      <c r="B40" s="1132" t="s">
        <v>344</v>
      </c>
      <c r="C40" s="1125" t="s">
        <v>316</v>
      </c>
      <c r="D40" s="1106">
        <v>16.27</v>
      </c>
      <c r="E40" s="1106">
        <f t="shared" si="0"/>
        <v>16.27</v>
      </c>
      <c r="F40" s="767">
        <f>D40*Оглавление!$B$14</f>
        <v>1545.6499999999999</v>
      </c>
      <c r="G40" s="767">
        <f t="shared" si="1"/>
        <v>1545.6499999999999</v>
      </c>
      <c r="I40" s="1356"/>
    </row>
    <row r="41" spans="1:9">
      <c r="A41" s="1126" t="s">
        <v>6499</v>
      </c>
      <c r="B41" s="1132" t="s">
        <v>345</v>
      </c>
      <c r="C41" s="1125" t="s">
        <v>316</v>
      </c>
      <c r="D41" s="1106">
        <v>16.12</v>
      </c>
      <c r="E41" s="1106">
        <f t="shared" si="0"/>
        <v>16.12</v>
      </c>
      <c r="F41" s="767">
        <f>D41*Оглавление!$B$14</f>
        <v>1531.4</v>
      </c>
      <c r="G41" s="767">
        <f t="shared" si="1"/>
        <v>1531.4</v>
      </c>
      <c r="I41" s="1356"/>
    </row>
    <row r="42" spans="1:9">
      <c r="A42" s="1126" t="s">
        <v>6500</v>
      </c>
      <c r="B42" s="1132" t="s">
        <v>6090</v>
      </c>
      <c r="C42" s="1125" t="s">
        <v>316</v>
      </c>
      <c r="D42" s="1106">
        <v>16.39</v>
      </c>
      <c r="E42" s="1106">
        <f t="shared" si="0"/>
        <v>16.39</v>
      </c>
      <c r="F42" s="767">
        <f>D42*Оглавление!$B$14</f>
        <v>1557.05</v>
      </c>
      <c r="G42" s="767">
        <f t="shared" si="1"/>
        <v>1557.05</v>
      </c>
      <c r="I42" s="1356"/>
    </row>
    <row r="43" spans="1:9">
      <c r="A43" s="1126" t="s">
        <v>6501</v>
      </c>
      <c r="B43" s="1132" t="s">
        <v>6085</v>
      </c>
      <c r="C43" s="1125" t="s">
        <v>316</v>
      </c>
      <c r="D43" s="1106">
        <v>16.239999999999998</v>
      </c>
      <c r="E43" s="1106">
        <f t="shared" si="0"/>
        <v>16.239999999999998</v>
      </c>
      <c r="F43" s="767">
        <f>D43*Оглавление!$B$14</f>
        <v>1542.8</v>
      </c>
      <c r="G43" s="767">
        <f t="shared" si="1"/>
        <v>1542.8</v>
      </c>
      <c r="I43" s="1356"/>
    </row>
    <row r="44" spans="1:9">
      <c r="A44" s="1126" t="s">
        <v>6502</v>
      </c>
      <c r="B44" s="1132" t="s">
        <v>6573</v>
      </c>
      <c r="C44" s="1125" t="s">
        <v>295</v>
      </c>
      <c r="D44" s="1106">
        <v>26.66</v>
      </c>
      <c r="E44" s="1106">
        <f t="shared" si="0"/>
        <v>26.66</v>
      </c>
      <c r="F44" s="767">
        <f>D44*Оглавление!$B$14</f>
        <v>2532.6999999999998</v>
      </c>
      <c r="G44" s="767">
        <f t="shared" si="1"/>
        <v>2532.6999999999998</v>
      </c>
      <c r="I44" s="1356"/>
    </row>
    <row r="45" spans="1:9">
      <c r="A45" s="1126" t="s">
        <v>6503</v>
      </c>
      <c r="B45" s="1132" t="s">
        <v>6574</v>
      </c>
      <c r="C45" s="1125" t="s">
        <v>295</v>
      </c>
      <c r="D45" s="1106">
        <v>26.9</v>
      </c>
      <c r="E45" s="1106">
        <f t="shared" si="0"/>
        <v>26.9</v>
      </c>
      <c r="F45" s="767">
        <f>D45*Оглавление!$B$14</f>
        <v>2555.5</v>
      </c>
      <c r="G45" s="767">
        <f t="shared" si="1"/>
        <v>2555.5</v>
      </c>
      <c r="I45" s="1356"/>
    </row>
    <row r="46" spans="1:9">
      <c r="A46" s="1126" t="s">
        <v>6504</v>
      </c>
      <c r="B46" s="1132" t="s">
        <v>292</v>
      </c>
      <c r="C46" s="1125" t="s">
        <v>295</v>
      </c>
      <c r="D46" s="1106">
        <v>28.16</v>
      </c>
      <c r="E46" s="1106">
        <f t="shared" si="0"/>
        <v>28.16</v>
      </c>
      <c r="F46" s="767">
        <f>D46*Оглавление!$B$14</f>
        <v>2675.2</v>
      </c>
      <c r="G46" s="767">
        <f t="shared" si="1"/>
        <v>2675.2</v>
      </c>
      <c r="I46" s="1356"/>
    </row>
    <row r="47" spans="1:9">
      <c r="A47" s="1126" t="s">
        <v>6505</v>
      </c>
      <c r="B47" s="1132" t="s">
        <v>346</v>
      </c>
      <c r="C47" s="1125" t="s">
        <v>295</v>
      </c>
      <c r="D47" s="1106">
        <v>28.16</v>
      </c>
      <c r="E47" s="1106">
        <f t="shared" si="0"/>
        <v>28.16</v>
      </c>
      <c r="F47" s="767">
        <f>D47*Оглавление!$B$14</f>
        <v>2675.2</v>
      </c>
      <c r="G47" s="767">
        <f t="shared" si="1"/>
        <v>2675.2</v>
      </c>
      <c r="I47" s="1356"/>
    </row>
    <row r="48" spans="1:9">
      <c r="A48" s="1126" t="s">
        <v>6506</v>
      </c>
      <c r="B48" s="1132" t="s">
        <v>347</v>
      </c>
      <c r="C48" s="1125" t="s">
        <v>295</v>
      </c>
      <c r="D48" s="1106">
        <v>28.16</v>
      </c>
      <c r="E48" s="1106">
        <f t="shared" si="0"/>
        <v>28.16</v>
      </c>
      <c r="F48" s="767">
        <f>D48*Оглавление!$B$14</f>
        <v>2675.2</v>
      </c>
      <c r="G48" s="767">
        <f t="shared" si="1"/>
        <v>2675.2</v>
      </c>
      <c r="I48" s="1356"/>
    </row>
    <row r="49" spans="1:9">
      <c r="A49" s="1126" t="s">
        <v>6507</v>
      </c>
      <c r="B49" s="1132" t="s">
        <v>674</v>
      </c>
      <c r="C49" s="1125" t="s">
        <v>295</v>
      </c>
      <c r="D49" s="1106">
        <v>28.16</v>
      </c>
      <c r="E49" s="1106">
        <f t="shared" si="0"/>
        <v>28.16</v>
      </c>
      <c r="F49" s="767">
        <f>D49*Оглавление!$B$14</f>
        <v>2675.2</v>
      </c>
      <c r="G49" s="767">
        <f t="shared" si="1"/>
        <v>2675.2</v>
      </c>
      <c r="I49" s="1356"/>
    </row>
    <row r="50" spans="1:9">
      <c r="A50" s="1130" t="s">
        <v>3572</v>
      </c>
      <c r="B50" s="1132"/>
      <c r="C50" s="1125"/>
      <c r="D50" s="1106"/>
      <c r="E50" s="1106"/>
      <c r="F50" s="767"/>
      <c r="G50" s="767"/>
      <c r="I50" s="1356"/>
    </row>
    <row r="51" spans="1:9">
      <c r="A51" s="1126" t="s">
        <v>6508</v>
      </c>
      <c r="B51" s="1132" t="s">
        <v>6565</v>
      </c>
      <c r="C51" s="1125" t="s">
        <v>290</v>
      </c>
      <c r="D51" s="1106">
        <v>7.94</v>
      </c>
      <c r="E51" s="1106">
        <f t="shared" si="0"/>
        <v>7.94</v>
      </c>
      <c r="F51" s="767">
        <f>D51*Оглавление!$B$14</f>
        <v>754.30000000000007</v>
      </c>
      <c r="G51" s="767">
        <f t="shared" si="1"/>
        <v>754.30000000000007</v>
      </c>
      <c r="I51" s="1356"/>
    </row>
    <row r="52" spans="1:9">
      <c r="A52" s="1126" t="s">
        <v>6509</v>
      </c>
      <c r="B52" s="1132" t="s">
        <v>6566</v>
      </c>
      <c r="C52" s="1125" t="s">
        <v>278</v>
      </c>
      <c r="D52" s="1106">
        <v>11.59</v>
      </c>
      <c r="E52" s="1106">
        <f t="shared" si="0"/>
        <v>11.59</v>
      </c>
      <c r="F52" s="767">
        <f>D52*Оглавление!$B$14</f>
        <v>1101.05</v>
      </c>
      <c r="G52" s="767">
        <f t="shared" si="1"/>
        <v>1101.05</v>
      </c>
      <c r="I52" s="1356"/>
    </row>
    <row r="53" spans="1:9">
      <c r="A53" s="1126" t="s">
        <v>6568</v>
      </c>
      <c r="B53" s="1132" t="s">
        <v>6567</v>
      </c>
      <c r="C53" s="1408" t="s">
        <v>8180</v>
      </c>
      <c r="D53" s="1106">
        <v>16.8</v>
      </c>
      <c r="E53" s="1106">
        <f t="shared" si="0"/>
        <v>16.8</v>
      </c>
      <c r="F53" s="767">
        <f>D53*Оглавление!$B$14</f>
        <v>1596</v>
      </c>
      <c r="G53" s="767">
        <f t="shared" si="1"/>
        <v>1596</v>
      </c>
      <c r="I53" s="1356"/>
    </row>
    <row r="54" spans="1:9">
      <c r="A54" s="1126" t="s">
        <v>6510</v>
      </c>
      <c r="B54" s="1132" t="s">
        <v>6575</v>
      </c>
      <c r="C54" s="1125" t="s">
        <v>295</v>
      </c>
      <c r="D54" s="1106">
        <v>28.65</v>
      </c>
      <c r="E54" s="1106">
        <f t="shared" si="0"/>
        <v>28.65</v>
      </c>
      <c r="F54" s="767">
        <f>D54*Оглавление!$B$14</f>
        <v>2721.75</v>
      </c>
      <c r="G54" s="767">
        <f t="shared" si="1"/>
        <v>2721.75</v>
      </c>
      <c r="I54" s="1356"/>
    </row>
    <row r="55" spans="1:9">
      <c r="A55" s="1130" t="s">
        <v>5254</v>
      </c>
      <c r="B55" s="1132"/>
      <c r="C55" s="1125"/>
      <c r="D55" s="1106"/>
      <c r="E55" s="1106"/>
      <c r="F55" s="767"/>
      <c r="G55" s="767"/>
      <c r="I55" s="1356"/>
    </row>
    <row r="56" spans="1:9">
      <c r="A56" s="1126" t="s">
        <v>6511</v>
      </c>
      <c r="B56" s="1132" t="s">
        <v>6576</v>
      </c>
      <c r="C56" s="1125" t="s">
        <v>290</v>
      </c>
      <c r="D56" s="1106">
        <v>10.07</v>
      </c>
      <c r="E56" s="1106">
        <f t="shared" si="0"/>
        <v>10.07</v>
      </c>
      <c r="F56" s="767">
        <f>D56*Оглавление!$B$14</f>
        <v>956.65</v>
      </c>
      <c r="G56" s="767">
        <f t="shared" si="1"/>
        <v>956.65</v>
      </c>
      <c r="I56" s="1356"/>
    </row>
    <row r="57" spans="1:9">
      <c r="A57" s="1126" t="s">
        <v>6512</v>
      </c>
      <c r="B57" s="1132" t="s">
        <v>6577</v>
      </c>
      <c r="C57" s="1125" t="s">
        <v>278</v>
      </c>
      <c r="D57" s="1106">
        <v>11.88</v>
      </c>
      <c r="E57" s="1106">
        <f t="shared" si="0"/>
        <v>11.88</v>
      </c>
      <c r="F57" s="767">
        <f>D57*Оглавление!$B$14</f>
        <v>1128.6000000000001</v>
      </c>
      <c r="G57" s="767">
        <f t="shared" si="1"/>
        <v>1128.6000000000001</v>
      </c>
      <c r="I57" s="1356"/>
    </row>
    <row r="58" spans="1:9">
      <c r="A58" s="1126" t="s">
        <v>6513</v>
      </c>
      <c r="B58" s="1132" t="s">
        <v>6578</v>
      </c>
      <c r="C58" s="1125" t="s">
        <v>284</v>
      </c>
      <c r="D58" s="1106">
        <v>13.66</v>
      </c>
      <c r="E58" s="1106">
        <f t="shared" si="0"/>
        <v>13.66</v>
      </c>
      <c r="F58" s="767">
        <f>D58*Оглавление!$B$14</f>
        <v>1297.7</v>
      </c>
      <c r="G58" s="767">
        <f t="shared" si="1"/>
        <v>1297.7</v>
      </c>
      <c r="I58" s="1356"/>
    </row>
    <row r="59" spans="1:9">
      <c r="A59" s="1126" t="s">
        <v>6514</v>
      </c>
      <c r="B59" s="1132" t="s">
        <v>6579</v>
      </c>
      <c r="C59" s="1125" t="s">
        <v>316</v>
      </c>
      <c r="D59" s="1106">
        <v>16.760000000000002</v>
      </c>
      <c r="E59" s="1106">
        <f t="shared" si="0"/>
        <v>16.760000000000002</v>
      </c>
      <c r="F59" s="767">
        <f>D59*Оглавление!$B$14</f>
        <v>1592.2</v>
      </c>
      <c r="G59" s="767">
        <f t="shared" si="1"/>
        <v>1592.2</v>
      </c>
      <c r="I59" s="1356"/>
    </row>
    <row r="60" spans="1:9">
      <c r="A60" s="1126" t="s">
        <v>6515</v>
      </c>
      <c r="B60" s="1132" t="s">
        <v>6580</v>
      </c>
      <c r="C60" s="1125" t="s">
        <v>295</v>
      </c>
      <c r="D60" s="1106">
        <v>27.32</v>
      </c>
      <c r="E60" s="1106">
        <f t="shared" si="0"/>
        <v>27.32</v>
      </c>
      <c r="F60" s="767">
        <f>D60*Оглавление!$B$14</f>
        <v>2595.4</v>
      </c>
      <c r="G60" s="767">
        <f t="shared" si="1"/>
        <v>2595.4</v>
      </c>
      <c r="I60" s="1356"/>
    </row>
    <row r="61" spans="1:9">
      <c r="A61" s="1130" t="s">
        <v>6455</v>
      </c>
      <c r="B61" s="1132"/>
      <c r="C61" s="1125"/>
      <c r="D61" s="1106"/>
      <c r="E61" s="1106"/>
      <c r="F61" s="767"/>
      <c r="G61" s="767"/>
      <c r="I61" s="1356"/>
    </row>
    <row r="62" spans="1:9">
      <c r="A62" s="1126" t="s">
        <v>6516</v>
      </c>
      <c r="B62" s="1132" t="s">
        <v>6576</v>
      </c>
      <c r="C62" s="1125" t="s">
        <v>290</v>
      </c>
      <c r="D62" s="1106">
        <v>10.07</v>
      </c>
      <c r="E62" s="1106">
        <f t="shared" si="0"/>
        <v>10.07</v>
      </c>
      <c r="F62" s="767">
        <f>D62*Оглавление!$B$14</f>
        <v>956.65</v>
      </c>
      <c r="G62" s="767">
        <f t="shared" si="1"/>
        <v>956.65</v>
      </c>
      <c r="I62" s="1356"/>
    </row>
    <row r="63" spans="1:9">
      <c r="A63" s="1126" t="s">
        <v>6517</v>
      </c>
      <c r="B63" s="1132" t="s">
        <v>6577</v>
      </c>
      <c r="C63" s="1125" t="s">
        <v>290</v>
      </c>
      <c r="D63" s="1106">
        <v>11.88</v>
      </c>
      <c r="E63" s="1106">
        <f t="shared" si="0"/>
        <v>11.88</v>
      </c>
      <c r="F63" s="767">
        <f>D63*Оглавление!$B$14</f>
        <v>1128.6000000000001</v>
      </c>
      <c r="G63" s="767">
        <f t="shared" si="1"/>
        <v>1128.6000000000001</v>
      </c>
      <c r="I63" s="1356"/>
    </row>
    <row r="64" spans="1:9">
      <c r="A64" s="1126" t="s">
        <v>6518</v>
      </c>
      <c r="B64" s="1132" t="s">
        <v>6578</v>
      </c>
      <c r="C64" s="1125" t="s">
        <v>304</v>
      </c>
      <c r="D64" s="1106">
        <v>13.66</v>
      </c>
      <c r="E64" s="1106">
        <f t="shared" si="0"/>
        <v>13.66</v>
      </c>
      <c r="F64" s="767">
        <f>D64*Оглавление!$B$14</f>
        <v>1297.7</v>
      </c>
      <c r="G64" s="767">
        <f t="shared" si="1"/>
        <v>1297.7</v>
      </c>
      <c r="I64" s="1356"/>
    </row>
    <row r="65" spans="1:9">
      <c r="A65" s="1126" t="s">
        <v>6519</v>
      </c>
      <c r="B65" s="1132" t="s">
        <v>6579</v>
      </c>
      <c r="C65" s="1125" t="s">
        <v>316</v>
      </c>
      <c r="D65" s="1106">
        <v>16.760000000000002</v>
      </c>
      <c r="E65" s="1106">
        <f t="shared" si="0"/>
        <v>16.760000000000002</v>
      </c>
      <c r="F65" s="767">
        <f>D65*Оглавление!$B$14</f>
        <v>1592.2</v>
      </c>
      <c r="G65" s="767">
        <f t="shared" si="1"/>
        <v>1592.2</v>
      </c>
      <c r="I65" s="1356"/>
    </row>
    <row r="66" spans="1:9">
      <c r="A66" s="1126" t="s">
        <v>6520</v>
      </c>
      <c r="B66" s="1132" t="s">
        <v>6580</v>
      </c>
      <c r="C66" s="1125" t="s">
        <v>293</v>
      </c>
      <c r="D66" s="1106">
        <v>27.53</v>
      </c>
      <c r="E66" s="1106">
        <f t="shared" si="0"/>
        <v>27.53</v>
      </c>
      <c r="F66" s="767">
        <f>D66*Оглавление!$B$14</f>
        <v>2615.35</v>
      </c>
      <c r="G66" s="767">
        <f t="shared" si="1"/>
        <v>2615.35</v>
      </c>
      <c r="I66" s="1356"/>
    </row>
    <row r="67" spans="1:9">
      <c r="A67" s="1130" t="s">
        <v>3596</v>
      </c>
      <c r="B67" s="1132"/>
      <c r="C67" s="1125"/>
      <c r="D67" s="1106"/>
      <c r="E67" s="1106"/>
      <c r="F67" s="767"/>
      <c r="G67" s="767"/>
      <c r="I67" s="1356"/>
    </row>
    <row r="68" spans="1:9">
      <c r="A68" s="1126" t="s">
        <v>6521</v>
      </c>
      <c r="B68" s="1132" t="s">
        <v>6560</v>
      </c>
      <c r="C68" s="1125" t="s">
        <v>283</v>
      </c>
      <c r="D68" s="1106">
        <v>6.61</v>
      </c>
      <c r="E68" s="1106">
        <f t="shared" si="0"/>
        <v>6.61</v>
      </c>
      <c r="F68" s="767">
        <f>D68*Оглавление!$B$14</f>
        <v>627.95000000000005</v>
      </c>
      <c r="G68" s="767">
        <f t="shared" si="1"/>
        <v>627.95000000000005</v>
      </c>
      <c r="I68" s="1356"/>
    </row>
    <row r="69" spans="1:9">
      <c r="A69" s="1126" t="s">
        <v>6522</v>
      </c>
      <c r="B69" s="1132" t="s">
        <v>332</v>
      </c>
      <c r="C69" s="1125" t="s">
        <v>290</v>
      </c>
      <c r="D69" s="1106">
        <v>8.31</v>
      </c>
      <c r="E69" s="1106">
        <f t="shared" si="0"/>
        <v>8.31</v>
      </c>
      <c r="F69" s="767">
        <f>D69*Оглавление!$B$14</f>
        <v>789.45</v>
      </c>
      <c r="G69" s="767">
        <f t="shared" si="1"/>
        <v>789.45</v>
      </c>
      <c r="I69" s="1356"/>
    </row>
    <row r="70" spans="1:9">
      <c r="A70" s="1126" t="s">
        <v>6523</v>
      </c>
      <c r="B70" s="1132" t="s">
        <v>6561</v>
      </c>
      <c r="C70" s="1125" t="s">
        <v>436</v>
      </c>
      <c r="D70" s="1106">
        <v>12.54</v>
      </c>
      <c r="E70" s="1106">
        <f t="shared" si="0"/>
        <v>12.54</v>
      </c>
      <c r="F70" s="767">
        <f>D70*Оглавление!$B$14</f>
        <v>1191.3</v>
      </c>
      <c r="G70" s="767">
        <f t="shared" si="1"/>
        <v>1191.3</v>
      </c>
      <c r="I70" s="1356"/>
    </row>
    <row r="71" spans="1:9">
      <c r="A71" s="1126" t="s">
        <v>6524</v>
      </c>
      <c r="B71" s="1132" t="s">
        <v>6570</v>
      </c>
      <c r="C71" s="1125" t="s">
        <v>316</v>
      </c>
      <c r="D71" s="1106">
        <v>19.940000000000001</v>
      </c>
      <c r="E71" s="1106">
        <f t="shared" si="0"/>
        <v>19.940000000000001</v>
      </c>
      <c r="F71" s="767">
        <f>D71*Оглавление!$B$14</f>
        <v>1894.3000000000002</v>
      </c>
      <c r="G71" s="767">
        <f t="shared" si="1"/>
        <v>1894.3000000000002</v>
      </c>
      <c r="I71" s="1356"/>
    </row>
    <row r="72" spans="1:9">
      <c r="A72" s="1130" t="s">
        <v>3605</v>
      </c>
      <c r="B72" s="1132"/>
      <c r="C72" s="1125"/>
      <c r="D72" s="1106"/>
      <c r="E72" s="1106"/>
      <c r="F72" s="767"/>
      <c r="G72" s="767"/>
      <c r="I72" s="1356"/>
    </row>
    <row r="73" spans="1:9">
      <c r="A73" s="1126" t="s">
        <v>6525</v>
      </c>
      <c r="B73" s="1132" t="s">
        <v>6552</v>
      </c>
      <c r="C73" s="1125" t="s">
        <v>283</v>
      </c>
      <c r="D73" s="1106">
        <v>4.4800000000000004</v>
      </c>
      <c r="E73" s="1106">
        <f t="shared" ref="E73:E105" si="2">D73-D73*$B$4/100</f>
        <v>4.4800000000000004</v>
      </c>
      <c r="F73" s="767">
        <f>D73*Оглавление!$B$14</f>
        <v>425.6</v>
      </c>
      <c r="G73" s="767">
        <f t="shared" ref="G73:G105" si="3">F73-F73*$B$4/100</f>
        <v>425.6</v>
      </c>
      <c r="I73" s="1356"/>
    </row>
    <row r="74" spans="1:9">
      <c r="A74" s="1126" t="s">
        <v>6526</v>
      </c>
      <c r="B74" s="1132" t="s">
        <v>6554</v>
      </c>
      <c r="C74" s="1125" t="s">
        <v>277</v>
      </c>
      <c r="D74" s="1106">
        <v>6.85</v>
      </c>
      <c r="E74" s="1106">
        <f t="shared" si="2"/>
        <v>6.85</v>
      </c>
      <c r="F74" s="767">
        <f>D74*Оглавление!$B$14</f>
        <v>650.75</v>
      </c>
      <c r="G74" s="767">
        <f t="shared" si="3"/>
        <v>650.75</v>
      </c>
      <c r="I74" s="1356"/>
    </row>
    <row r="75" spans="1:9">
      <c r="A75" s="1126" t="s">
        <v>6527</v>
      </c>
      <c r="B75" s="1132" t="s">
        <v>6555</v>
      </c>
      <c r="C75" s="1125" t="s">
        <v>290</v>
      </c>
      <c r="D75" s="1106">
        <v>10.79</v>
      </c>
      <c r="E75" s="1106">
        <f t="shared" si="2"/>
        <v>10.79</v>
      </c>
      <c r="F75" s="767">
        <f>D75*Оглавление!$B$14</f>
        <v>1025.05</v>
      </c>
      <c r="G75" s="767">
        <f t="shared" si="3"/>
        <v>1025.05</v>
      </c>
      <c r="I75" s="1356"/>
    </row>
    <row r="76" spans="1:9">
      <c r="A76" s="1126" t="s">
        <v>6528</v>
      </c>
      <c r="B76" s="1132" t="s">
        <v>6556</v>
      </c>
      <c r="C76" s="1125" t="s">
        <v>434</v>
      </c>
      <c r="D76" s="1106">
        <v>11.72</v>
      </c>
      <c r="E76" s="1106">
        <f t="shared" si="2"/>
        <v>11.72</v>
      </c>
      <c r="F76" s="767">
        <f>D76*Оглавление!$B$14</f>
        <v>1113.4000000000001</v>
      </c>
      <c r="G76" s="767">
        <f t="shared" si="3"/>
        <v>1113.4000000000001</v>
      </c>
      <c r="I76" s="1356"/>
    </row>
    <row r="77" spans="1:9" s="1714" customFormat="1">
      <c r="A77" s="1721" t="s">
        <v>10231</v>
      </c>
      <c r="B77" s="1373" t="s">
        <v>6557</v>
      </c>
      <c r="C77" s="1125" t="s">
        <v>434</v>
      </c>
      <c r="D77" s="1612">
        <v>15.13</v>
      </c>
      <c r="E77" s="1612">
        <f t="shared" si="2"/>
        <v>15.13</v>
      </c>
      <c r="F77" s="767">
        <f>D77*Оглавление!$B$14</f>
        <v>1437.3500000000001</v>
      </c>
      <c r="G77" s="767">
        <f t="shared" ref="G77" si="4">F77-F77*$B$4/100</f>
        <v>1437.3500000000001</v>
      </c>
      <c r="I77" s="1356"/>
    </row>
    <row r="78" spans="1:9">
      <c r="A78" s="1126" t="s">
        <v>6529</v>
      </c>
      <c r="B78" s="1132" t="s">
        <v>6558</v>
      </c>
      <c r="C78" s="1125" t="s">
        <v>316</v>
      </c>
      <c r="D78" s="1106">
        <v>17.7</v>
      </c>
      <c r="E78" s="1106">
        <f t="shared" si="2"/>
        <v>17.7</v>
      </c>
      <c r="F78" s="767">
        <f>D78*Оглавление!$B$14</f>
        <v>1681.5</v>
      </c>
      <c r="G78" s="767">
        <f t="shared" si="3"/>
        <v>1681.5</v>
      </c>
      <c r="I78" s="1356"/>
    </row>
    <row r="79" spans="1:9">
      <c r="A79" s="1130" t="s">
        <v>3601</v>
      </c>
      <c r="B79" s="1132"/>
      <c r="C79" s="1125"/>
      <c r="D79" s="1106"/>
      <c r="E79" s="1106"/>
      <c r="F79" s="767"/>
      <c r="G79" s="767"/>
      <c r="I79" s="1356"/>
    </row>
    <row r="80" spans="1:9">
      <c r="A80" s="1126" t="s">
        <v>6530</v>
      </c>
      <c r="B80" s="1132" t="s">
        <v>6552</v>
      </c>
      <c r="C80" s="1125" t="s">
        <v>276</v>
      </c>
      <c r="D80" s="1106">
        <v>4.74</v>
      </c>
      <c r="E80" s="1106">
        <f t="shared" si="2"/>
        <v>4.74</v>
      </c>
      <c r="F80" s="767">
        <f>D80*Оглавление!$B$14</f>
        <v>450.3</v>
      </c>
      <c r="G80" s="767">
        <f t="shared" si="3"/>
        <v>450.3</v>
      </c>
      <c r="I80" s="1356"/>
    </row>
    <row r="81" spans="1:9">
      <c r="A81" s="1126" t="s">
        <v>6531</v>
      </c>
      <c r="B81" s="1132" t="s">
        <v>6554</v>
      </c>
      <c r="C81" s="1125" t="s">
        <v>283</v>
      </c>
      <c r="D81" s="1106">
        <v>6.9</v>
      </c>
      <c r="E81" s="1106">
        <f t="shared" si="2"/>
        <v>6.9</v>
      </c>
      <c r="F81" s="767">
        <f>D81*Оглавление!$B$14</f>
        <v>655.5</v>
      </c>
      <c r="G81" s="767">
        <f t="shared" si="3"/>
        <v>655.5</v>
      </c>
      <c r="I81" s="1356"/>
    </row>
    <row r="82" spans="1:9">
      <c r="A82" s="1126" t="s">
        <v>6532</v>
      </c>
      <c r="B82" s="1132" t="s">
        <v>6555</v>
      </c>
      <c r="C82" s="1125" t="s">
        <v>290</v>
      </c>
      <c r="D82" s="1106">
        <v>10.8</v>
      </c>
      <c r="E82" s="1106">
        <f t="shared" si="2"/>
        <v>10.8</v>
      </c>
      <c r="F82" s="767">
        <f>D82*Оглавление!$B$14</f>
        <v>1026</v>
      </c>
      <c r="G82" s="767">
        <f t="shared" si="3"/>
        <v>1026</v>
      </c>
      <c r="I82" s="1356"/>
    </row>
    <row r="83" spans="1:9">
      <c r="A83" s="1126" t="s">
        <v>6533</v>
      </c>
      <c r="B83" s="1132" t="s">
        <v>6556</v>
      </c>
      <c r="C83" s="1125" t="s">
        <v>444</v>
      </c>
      <c r="D83" s="1106">
        <v>11.32</v>
      </c>
      <c r="E83" s="1106">
        <f t="shared" si="2"/>
        <v>11.32</v>
      </c>
      <c r="F83" s="767">
        <f>D83*Оглавление!$B$14</f>
        <v>1075.4000000000001</v>
      </c>
      <c r="G83" s="767">
        <f t="shared" si="3"/>
        <v>1075.4000000000001</v>
      </c>
      <c r="I83" s="1356"/>
    </row>
    <row r="84" spans="1:9" s="1714" customFormat="1">
      <c r="A84" s="1721" t="s">
        <v>10232</v>
      </c>
      <c r="B84" s="1373" t="s">
        <v>6557</v>
      </c>
      <c r="C84" s="1722" t="s">
        <v>313</v>
      </c>
      <c r="D84" s="1612">
        <v>15.13</v>
      </c>
      <c r="E84" s="1612">
        <f t="shared" ref="E84" si="5">D84-D84*$B$4/100</f>
        <v>15.13</v>
      </c>
      <c r="F84" s="767">
        <f>D84*Оглавление!$B$14</f>
        <v>1437.3500000000001</v>
      </c>
      <c r="G84" s="767">
        <f t="shared" ref="G84" si="6">F84-F84*$B$4/100</f>
        <v>1437.3500000000001</v>
      </c>
      <c r="I84" s="1356"/>
    </row>
    <row r="85" spans="1:9">
      <c r="A85" s="1126" t="s">
        <v>6534</v>
      </c>
      <c r="B85" s="1132" t="s">
        <v>6558</v>
      </c>
      <c r="C85" s="1125" t="s">
        <v>313</v>
      </c>
      <c r="D85" s="1106">
        <v>17.7</v>
      </c>
      <c r="E85" s="1106">
        <f t="shared" si="2"/>
        <v>17.7</v>
      </c>
      <c r="F85" s="767">
        <f>D85*Оглавление!$B$14</f>
        <v>1681.5</v>
      </c>
      <c r="G85" s="767">
        <f t="shared" si="3"/>
        <v>1681.5</v>
      </c>
      <c r="I85" s="1356"/>
    </row>
    <row r="86" spans="1:9">
      <c r="A86" s="1144" t="s">
        <v>6584</v>
      </c>
      <c r="B86" s="1132"/>
      <c r="C86" s="1125"/>
      <c r="D86" s="1106"/>
      <c r="E86" s="1106"/>
      <c r="F86" s="767"/>
      <c r="G86" s="767"/>
      <c r="I86" s="1356"/>
    </row>
    <row r="87" spans="1:9">
      <c r="A87" s="1126" t="s">
        <v>6535</v>
      </c>
      <c r="B87" s="1132" t="s">
        <v>6552</v>
      </c>
      <c r="C87" s="1125" t="s">
        <v>434</v>
      </c>
      <c r="D87" s="1106">
        <v>8.4499999999999993</v>
      </c>
      <c r="E87" s="1106">
        <f t="shared" si="2"/>
        <v>8.4499999999999993</v>
      </c>
      <c r="F87" s="767">
        <f>D87*Оглавление!$B$14</f>
        <v>802.74999999999989</v>
      </c>
      <c r="G87" s="767">
        <f t="shared" si="3"/>
        <v>802.74999999999989</v>
      </c>
      <c r="I87" s="1356"/>
    </row>
    <row r="88" spans="1:9">
      <c r="A88" s="1126" t="s">
        <v>6536</v>
      </c>
      <c r="B88" s="1132" t="s">
        <v>6554</v>
      </c>
      <c r="C88" s="1125" t="s">
        <v>313</v>
      </c>
      <c r="D88" s="1106">
        <v>10.26</v>
      </c>
      <c r="E88" s="1106">
        <f t="shared" si="2"/>
        <v>10.26</v>
      </c>
      <c r="F88" s="767">
        <f>D88*Оглавление!$B$14</f>
        <v>974.69999999999993</v>
      </c>
      <c r="G88" s="767">
        <f t="shared" si="3"/>
        <v>974.69999999999993</v>
      </c>
      <c r="I88" s="1356"/>
    </row>
    <row r="89" spans="1:9">
      <c r="A89" s="1130" t="s">
        <v>6538</v>
      </c>
      <c r="B89" s="1132"/>
      <c r="C89" s="1125"/>
      <c r="D89" s="1106"/>
      <c r="E89" s="1106"/>
      <c r="F89" s="767"/>
      <c r="G89" s="767"/>
      <c r="I89" s="1356"/>
    </row>
    <row r="90" spans="1:9">
      <c r="A90" s="1131" t="s">
        <v>6537</v>
      </c>
      <c r="B90" s="1132" t="s">
        <v>6552</v>
      </c>
      <c r="C90" s="1125" t="s">
        <v>434</v>
      </c>
      <c r="D90" s="1106">
        <v>6.86</v>
      </c>
      <c r="E90" s="1106">
        <f t="shared" si="2"/>
        <v>6.86</v>
      </c>
      <c r="F90" s="767">
        <f>D90*Оглавление!$B$14</f>
        <v>651.70000000000005</v>
      </c>
      <c r="G90" s="767">
        <f t="shared" si="3"/>
        <v>651.70000000000005</v>
      </c>
      <c r="I90" s="1356"/>
    </row>
    <row r="91" spans="1:9">
      <c r="A91" s="1131" t="s">
        <v>6539</v>
      </c>
      <c r="B91" s="1132" t="s">
        <v>6554</v>
      </c>
      <c r="C91" s="1125" t="s">
        <v>434</v>
      </c>
      <c r="D91" s="1106">
        <v>8.5299999999999994</v>
      </c>
      <c r="E91" s="1106">
        <f t="shared" si="2"/>
        <v>8.5299999999999994</v>
      </c>
      <c r="F91" s="767">
        <f>D91*Оглавление!$B$14</f>
        <v>810.34999999999991</v>
      </c>
      <c r="G91" s="767">
        <f t="shared" si="3"/>
        <v>810.34999999999991</v>
      </c>
      <c r="I91" s="1356"/>
    </row>
    <row r="92" spans="1:9">
      <c r="A92" s="1130" t="s">
        <v>6541</v>
      </c>
      <c r="B92" s="1132"/>
      <c r="C92" s="1125"/>
      <c r="D92" s="1106"/>
      <c r="E92" s="1106"/>
      <c r="F92" s="767"/>
      <c r="G92" s="767"/>
      <c r="I92" s="1356"/>
    </row>
    <row r="93" spans="1:9">
      <c r="A93" s="1126" t="s">
        <v>6540</v>
      </c>
      <c r="B93" s="1132" t="s">
        <v>6552</v>
      </c>
      <c r="C93" s="1125" t="s">
        <v>316</v>
      </c>
      <c r="D93" s="1106">
        <v>14.79</v>
      </c>
      <c r="E93" s="1106">
        <f t="shared" si="2"/>
        <v>14.79</v>
      </c>
      <c r="F93" s="767">
        <f>D93*Оглавление!$B$14</f>
        <v>1405.05</v>
      </c>
      <c r="G93" s="767">
        <f t="shared" si="3"/>
        <v>1405.05</v>
      </c>
      <c r="I93" s="1356"/>
    </row>
    <row r="94" spans="1:9">
      <c r="A94" s="1126" t="s">
        <v>6542</v>
      </c>
      <c r="B94" s="1132" t="s">
        <v>6554</v>
      </c>
      <c r="C94" s="1125" t="s">
        <v>316</v>
      </c>
      <c r="D94" s="1106">
        <v>15.9</v>
      </c>
      <c r="E94" s="1106">
        <f t="shared" si="2"/>
        <v>15.9</v>
      </c>
      <c r="F94" s="767">
        <f>D94*Оглавление!$B$14</f>
        <v>1510.5</v>
      </c>
      <c r="G94" s="767">
        <f t="shared" si="3"/>
        <v>1510.5</v>
      </c>
      <c r="I94" s="1356"/>
    </row>
    <row r="95" spans="1:9">
      <c r="A95" s="1130" t="s">
        <v>2294</v>
      </c>
      <c r="B95" s="1132"/>
      <c r="C95" s="1125"/>
      <c r="D95" s="1106"/>
      <c r="E95" s="1106"/>
      <c r="F95" s="767"/>
      <c r="G95" s="767"/>
      <c r="I95" s="1356"/>
    </row>
    <row r="96" spans="1:9">
      <c r="A96" s="1126" t="s">
        <v>6543</v>
      </c>
      <c r="B96" s="1132" t="s">
        <v>6581</v>
      </c>
      <c r="C96" s="1125" t="s">
        <v>280</v>
      </c>
      <c r="D96" s="1106">
        <v>17.02</v>
      </c>
      <c r="E96" s="1106">
        <f t="shared" si="2"/>
        <v>17.02</v>
      </c>
      <c r="F96" s="767">
        <f>D96*Оглавление!$B$14</f>
        <v>1616.8999999999999</v>
      </c>
      <c r="G96" s="767">
        <f t="shared" si="3"/>
        <v>1616.8999999999999</v>
      </c>
      <c r="I96" s="1356"/>
    </row>
    <row r="97" spans="1:9">
      <c r="A97" s="1126" t="s">
        <v>6544</v>
      </c>
      <c r="B97" s="1132" t="s">
        <v>6582</v>
      </c>
      <c r="C97" s="1125" t="s">
        <v>280</v>
      </c>
      <c r="D97" s="1106">
        <v>17.91</v>
      </c>
      <c r="E97" s="1106">
        <f t="shared" si="2"/>
        <v>17.91</v>
      </c>
      <c r="F97" s="767">
        <f>D97*Оглавление!$B$14</f>
        <v>1701.45</v>
      </c>
      <c r="G97" s="767">
        <f t="shared" si="3"/>
        <v>1701.45</v>
      </c>
      <c r="I97" s="1356"/>
    </row>
    <row r="98" spans="1:9">
      <c r="A98" s="1130" t="s">
        <v>6546</v>
      </c>
      <c r="B98" s="1132"/>
      <c r="C98" s="1125"/>
      <c r="D98" s="1106"/>
      <c r="E98" s="1106"/>
      <c r="F98" s="767"/>
      <c r="G98" s="767"/>
      <c r="I98" s="1356"/>
    </row>
    <row r="99" spans="1:9">
      <c r="A99" s="1126" t="s">
        <v>6545</v>
      </c>
      <c r="B99" s="1132" t="s">
        <v>6560</v>
      </c>
      <c r="C99" s="1125" t="s">
        <v>1045</v>
      </c>
      <c r="D99" s="1106">
        <v>37.5</v>
      </c>
      <c r="E99" s="1106">
        <f t="shared" si="2"/>
        <v>37.5</v>
      </c>
      <c r="F99" s="767">
        <f>D99*Оглавление!$B$14</f>
        <v>3562.5</v>
      </c>
      <c r="G99" s="767">
        <f t="shared" si="3"/>
        <v>3562.5</v>
      </c>
      <c r="I99" s="1356"/>
    </row>
    <row r="100" spans="1:9">
      <c r="A100" s="1126" t="s">
        <v>6547</v>
      </c>
      <c r="B100" s="1132" t="s">
        <v>332</v>
      </c>
      <c r="C100" s="1125" t="s">
        <v>1045</v>
      </c>
      <c r="D100" s="1106">
        <v>38.19</v>
      </c>
      <c r="E100" s="1106">
        <f t="shared" si="2"/>
        <v>38.19</v>
      </c>
      <c r="F100" s="767">
        <f>D100*Оглавление!$B$14</f>
        <v>3628.0499999999997</v>
      </c>
      <c r="G100" s="767">
        <f t="shared" si="3"/>
        <v>3628.0499999999997</v>
      </c>
      <c r="I100" s="1356"/>
    </row>
    <row r="101" spans="1:9">
      <c r="A101" s="1130" t="s">
        <v>171</v>
      </c>
      <c r="B101" s="1132"/>
      <c r="C101" s="1125"/>
      <c r="D101" s="1106"/>
      <c r="E101" s="1106"/>
      <c r="F101" s="767"/>
      <c r="G101" s="767"/>
      <c r="I101" s="1356"/>
    </row>
    <row r="102" spans="1:9">
      <c r="A102" s="1126" t="s">
        <v>6548</v>
      </c>
      <c r="B102" s="1133" t="s">
        <v>6581</v>
      </c>
      <c r="C102" s="1125" t="s">
        <v>276</v>
      </c>
      <c r="D102" s="1106">
        <v>4.58</v>
      </c>
      <c r="E102" s="1106">
        <f t="shared" si="2"/>
        <v>4.58</v>
      </c>
      <c r="F102" s="767">
        <f>D102*Оглавление!$B$14</f>
        <v>435.1</v>
      </c>
      <c r="G102" s="767">
        <f t="shared" si="3"/>
        <v>435.1</v>
      </c>
      <c r="I102" s="1356"/>
    </row>
    <row r="103" spans="1:9">
      <c r="A103" s="1126" t="s">
        <v>6549</v>
      </c>
      <c r="B103" s="1133" t="s">
        <v>6582</v>
      </c>
      <c r="C103" s="1125" t="s">
        <v>566</v>
      </c>
      <c r="D103" s="1106">
        <v>5.44</v>
      </c>
      <c r="E103" s="1106">
        <f t="shared" si="2"/>
        <v>5.44</v>
      </c>
      <c r="F103" s="767">
        <f>D103*Оглавление!$B$14</f>
        <v>516.80000000000007</v>
      </c>
      <c r="G103" s="767">
        <f t="shared" si="3"/>
        <v>516.80000000000007</v>
      </c>
      <c r="I103" s="1356"/>
    </row>
    <row r="104" spans="1:9">
      <c r="A104" s="1126" t="s">
        <v>6550</v>
      </c>
      <c r="B104" s="1133" t="s">
        <v>6569</v>
      </c>
      <c r="C104" s="1125" t="s">
        <v>283</v>
      </c>
      <c r="D104" s="1106">
        <v>8.2899999999999991</v>
      </c>
      <c r="E104" s="1106">
        <f t="shared" si="2"/>
        <v>8.2899999999999991</v>
      </c>
      <c r="F104" s="767">
        <f>D104*Оглавление!$B$14</f>
        <v>787.55</v>
      </c>
      <c r="G104" s="767">
        <f t="shared" si="3"/>
        <v>787.55</v>
      </c>
      <c r="I104" s="1356"/>
    </row>
    <row r="105" spans="1:9">
      <c r="A105" s="1126" t="s">
        <v>6551</v>
      </c>
      <c r="B105" s="1133" t="s">
        <v>6583</v>
      </c>
      <c r="C105" s="1125" t="s">
        <v>4783</v>
      </c>
      <c r="D105" s="1106">
        <v>8.5500000000000007</v>
      </c>
      <c r="E105" s="1106">
        <f t="shared" si="2"/>
        <v>8.5500000000000007</v>
      </c>
      <c r="F105" s="767">
        <f>D105*Оглавление!$B$14</f>
        <v>812.25000000000011</v>
      </c>
      <c r="G105" s="767">
        <f t="shared" si="3"/>
        <v>812.25000000000011</v>
      </c>
      <c r="I105" s="1356"/>
    </row>
    <row r="106" spans="1:9">
      <c r="A106" s="1723" t="s">
        <v>11844</v>
      </c>
      <c r="B106" s="1716"/>
      <c r="C106" s="1716"/>
      <c r="D106" s="1716"/>
      <c r="E106" s="1716"/>
      <c r="F106" s="1716"/>
      <c r="G106" s="1716"/>
      <c r="I106" s="1356"/>
    </row>
    <row r="107" spans="1:9">
      <c r="A107" s="1721" t="s">
        <v>10233</v>
      </c>
      <c r="B107" s="1724">
        <v>16</v>
      </c>
      <c r="C107" s="1725" t="s">
        <v>526</v>
      </c>
      <c r="D107" s="5005">
        <v>1.17</v>
      </c>
      <c r="E107" s="1718">
        <f t="shared" ref="E107:E110" si="7">D107-D107*$B$4/100</f>
        <v>1.17</v>
      </c>
      <c r="F107" s="1719">
        <f>D107*Оглавление!$B$14</f>
        <v>111.14999999999999</v>
      </c>
      <c r="G107" s="1719">
        <f t="shared" ref="G107:G110" si="8">F107-F107*$B$4/100</f>
        <v>111.14999999999999</v>
      </c>
      <c r="I107" s="1356"/>
    </row>
    <row r="108" spans="1:9">
      <c r="A108" s="1721" t="s">
        <v>10234</v>
      </c>
      <c r="B108" s="1724">
        <v>20</v>
      </c>
      <c r="C108" s="1725" t="s">
        <v>514</v>
      </c>
      <c r="D108" s="5005">
        <v>1.58</v>
      </c>
      <c r="E108" s="1718">
        <f t="shared" si="7"/>
        <v>1.58</v>
      </c>
      <c r="F108" s="1719">
        <f>D108*Оглавление!$B$14</f>
        <v>150.1</v>
      </c>
      <c r="G108" s="1719">
        <f t="shared" si="8"/>
        <v>150.1</v>
      </c>
      <c r="I108" s="1356"/>
    </row>
    <row r="109" spans="1:9">
      <c r="A109" s="1721" t="s">
        <v>10235</v>
      </c>
      <c r="B109" s="1724">
        <v>26</v>
      </c>
      <c r="C109" s="1725" t="s">
        <v>283</v>
      </c>
      <c r="D109" s="5005">
        <v>1.96</v>
      </c>
      <c r="E109" s="1718">
        <f t="shared" si="7"/>
        <v>1.96</v>
      </c>
      <c r="F109" s="1719">
        <f>D109*Оглавление!$B$14</f>
        <v>186.2</v>
      </c>
      <c r="G109" s="1719">
        <f t="shared" si="8"/>
        <v>186.2</v>
      </c>
      <c r="I109" s="1356"/>
    </row>
    <row r="110" spans="1:9">
      <c r="A110" s="1721" t="s">
        <v>10236</v>
      </c>
      <c r="B110" s="1724">
        <v>32</v>
      </c>
      <c r="C110" s="1725" t="s">
        <v>283</v>
      </c>
      <c r="D110" s="5005">
        <v>3.81</v>
      </c>
      <c r="E110" s="1718">
        <f t="shared" si="7"/>
        <v>3.81</v>
      </c>
      <c r="F110" s="1719">
        <f>D110*Оглавление!$B$14</f>
        <v>361.95</v>
      </c>
      <c r="G110" s="1719">
        <f t="shared" si="8"/>
        <v>361.95</v>
      </c>
      <c r="I110" s="1356"/>
    </row>
  </sheetData>
  <customSheetViews>
    <customSheetView guid="{76FA2CE7-179E-4731-B7AE-63C5E5E79002}" scale="85">
      <selection activeCell="B6" sqref="B6"/>
      <pageMargins left="0.7" right="0.7" top="0.75" bottom="0.75" header="0.3" footer="0.3"/>
    </customSheetView>
    <customSheetView guid="{24F900A2-7147-4318-9E77-2B71404314A7}" scale="85">
      <selection activeCell="B6" sqref="B6"/>
      <pageMargins left="0.7" right="0.7" top="0.75" bottom="0.75" header="0.3" footer="0.3"/>
    </customSheetView>
    <customSheetView guid="{A02336A9-D2FB-4D03-950A-00B6EBD6A28C}" scale="85">
      <selection activeCell="B6" sqref="B6"/>
      <pageMargins left="0.7" right="0.7" top="0.75" bottom="0.75" header="0.3" footer="0.3"/>
    </customSheetView>
    <customSheetView guid="{3E3E5346-F5D1-49F5-AB0E-78170B65853C}" scale="85">
      <selection activeCell="B6" sqref="B6"/>
      <pageMargins left="0.7" right="0.7" top="0.75" bottom="0.75" header="0.3" footer="0.3"/>
    </customSheetView>
    <customSheetView guid="{D7CF3121-CFC0-4E70-8DCD-811E30042E24}" scale="85">
      <selection activeCell="B6" sqref="B6"/>
      <pageMargins left="0.7" right="0.7" top="0.75" bottom="0.75" header="0.3" footer="0.3"/>
    </customSheetView>
    <customSheetView guid="{A76FD505-AF56-4CD8-967A-59C705AF567C}" scale="85">
      <selection activeCell="B6" sqref="B6"/>
      <pageMargins left="0.7" right="0.7" top="0.75" bottom="0.75" header="0.3" footer="0.3"/>
    </customSheetView>
    <customSheetView guid="{C23E91BF-4A86-4D00-A577-1A263DDCB8BC}" scale="85" topLeftCell="A61">
      <selection activeCell="B6" sqref="B6"/>
      <pageMargins left="0.7" right="0.7" top="0.75" bottom="0.75" header="0.3" footer="0.3"/>
    </customSheetView>
    <customSheetView guid="{94E74550-0B2B-4B3C-8E97-CCCC46023914}" scale="85">
      <selection activeCell="B6" sqref="B6"/>
      <pageMargins left="0.7" right="0.7" top="0.75" bottom="0.75" header="0.3" footer="0.3"/>
    </customSheetView>
  </customSheetViews>
  <mergeCells count="1">
    <mergeCell ref="A1:G1"/>
  </mergeCells>
  <conditionalFormatting sqref="B102:B105">
    <cfRule type="containsText" dxfId="448" priority="1" operator="containsText" text="18">
      <formula>NOT(ISERROR(SEARCH("18",B102)))</formula>
    </cfRule>
  </conditionalFormatting>
  <pageMargins left="0.7" right="0.7" top="0.75" bottom="0.75" header="0.3" footer="0.3"/>
  <pageSetup paperSize="9" orientation="portrait" horizontalDpi="90" verticalDpi="9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Лист3"/>
  <dimension ref="A1:O901"/>
  <sheetViews>
    <sheetView zoomScaleNormal="100" workbookViewId="0">
      <selection activeCell="I7" sqref="I7"/>
    </sheetView>
  </sheetViews>
  <sheetFormatPr defaultRowHeight="14.35"/>
  <cols>
    <col min="1" max="1" width="19.5859375" style="1703" customWidth="1"/>
    <col min="2" max="2" width="21.703125" style="584" customWidth="1"/>
    <col min="3" max="3" width="12.41015625" style="584" customWidth="1"/>
    <col min="4" max="5" width="18.29296875" style="820" customWidth="1"/>
    <col min="6" max="6" width="15.5859375" style="820" customWidth="1"/>
    <col min="7" max="7" width="17.41015625" style="820" customWidth="1"/>
    <col min="8" max="236" width="9.29296875" style="820"/>
    <col min="237" max="237" width="22.703125" style="820" customWidth="1"/>
    <col min="238" max="238" width="18.703125" style="820" customWidth="1"/>
    <col min="239" max="239" width="61.703125" style="820" customWidth="1"/>
    <col min="240" max="240" width="16" style="820" customWidth="1"/>
    <col min="241" max="241" width="17.5859375" style="820" customWidth="1"/>
    <col min="242" max="242" width="11.5859375" style="820" customWidth="1"/>
    <col min="243" max="245" width="20" style="820" customWidth="1"/>
    <col min="246" max="492" width="9.29296875" style="820"/>
    <col min="493" max="493" width="22.703125" style="820" customWidth="1"/>
    <col min="494" max="494" width="18.703125" style="820" customWidth="1"/>
    <col min="495" max="495" width="61.703125" style="820" customWidth="1"/>
    <col min="496" max="496" width="16" style="820" customWidth="1"/>
    <col min="497" max="497" width="17.5859375" style="820" customWidth="1"/>
    <col min="498" max="498" width="11.5859375" style="820" customWidth="1"/>
    <col min="499" max="501" width="20" style="820" customWidth="1"/>
    <col min="502" max="748" width="9.29296875" style="820"/>
    <col min="749" max="749" width="22.703125" style="820" customWidth="1"/>
    <col min="750" max="750" width="18.703125" style="820" customWidth="1"/>
    <col min="751" max="751" width="61.703125" style="820" customWidth="1"/>
    <col min="752" max="752" width="16" style="820" customWidth="1"/>
    <col min="753" max="753" width="17.5859375" style="820" customWidth="1"/>
    <col min="754" max="754" width="11.5859375" style="820" customWidth="1"/>
    <col min="755" max="757" width="20" style="820" customWidth="1"/>
    <col min="758" max="1004" width="9.29296875" style="820"/>
    <col min="1005" max="1005" width="22.703125" style="820" customWidth="1"/>
    <col min="1006" max="1006" width="18.703125" style="820" customWidth="1"/>
    <col min="1007" max="1007" width="61.703125" style="820" customWidth="1"/>
    <col min="1008" max="1008" width="16" style="820" customWidth="1"/>
    <col min="1009" max="1009" width="17.5859375" style="820" customWidth="1"/>
    <col min="1010" max="1010" width="11.5859375" style="820" customWidth="1"/>
    <col min="1011" max="1013" width="20" style="820" customWidth="1"/>
    <col min="1014" max="1260" width="9.29296875" style="820"/>
    <col min="1261" max="1261" width="22.703125" style="820" customWidth="1"/>
    <col min="1262" max="1262" width="18.703125" style="820" customWidth="1"/>
    <col min="1263" max="1263" width="61.703125" style="820" customWidth="1"/>
    <col min="1264" max="1264" width="16" style="820" customWidth="1"/>
    <col min="1265" max="1265" width="17.5859375" style="820" customWidth="1"/>
    <col min="1266" max="1266" width="11.5859375" style="820" customWidth="1"/>
    <col min="1267" max="1269" width="20" style="820" customWidth="1"/>
    <col min="1270" max="1516" width="9.29296875" style="820"/>
    <col min="1517" max="1517" width="22.703125" style="820" customWidth="1"/>
    <col min="1518" max="1518" width="18.703125" style="820" customWidth="1"/>
    <col min="1519" max="1519" width="61.703125" style="820" customWidth="1"/>
    <col min="1520" max="1520" width="16" style="820" customWidth="1"/>
    <col min="1521" max="1521" width="17.5859375" style="820" customWidth="1"/>
    <col min="1522" max="1522" width="11.5859375" style="820" customWidth="1"/>
    <col min="1523" max="1525" width="20" style="820" customWidth="1"/>
    <col min="1526" max="1772" width="9.29296875" style="820"/>
    <col min="1773" max="1773" width="22.703125" style="820" customWidth="1"/>
    <col min="1774" max="1774" width="18.703125" style="820" customWidth="1"/>
    <col min="1775" max="1775" width="61.703125" style="820" customWidth="1"/>
    <col min="1776" max="1776" width="16" style="820" customWidth="1"/>
    <col min="1777" max="1777" width="17.5859375" style="820" customWidth="1"/>
    <col min="1778" max="1778" width="11.5859375" style="820" customWidth="1"/>
    <col min="1779" max="1781" width="20" style="820" customWidth="1"/>
    <col min="1782" max="2028" width="9.29296875" style="820"/>
    <col min="2029" max="2029" width="22.703125" style="820" customWidth="1"/>
    <col min="2030" max="2030" width="18.703125" style="820" customWidth="1"/>
    <col min="2031" max="2031" width="61.703125" style="820" customWidth="1"/>
    <col min="2032" max="2032" width="16" style="820" customWidth="1"/>
    <col min="2033" max="2033" width="17.5859375" style="820" customWidth="1"/>
    <col min="2034" max="2034" width="11.5859375" style="820" customWidth="1"/>
    <col min="2035" max="2037" width="20" style="820" customWidth="1"/>
    <col min="2038" max="2284" width="9.29296875" style="820"/>
    <col min="2285" max="2285" width="22.703125" style="820" customWidth="1"/>
    <col min="2286" max="2286" width="18.703125" style="820" customWidth="1"/>
    <col min="2287" max="2287" width="61.703125" style="820" customWidth="1"/>
    <col min="2288" max="2288" width="16" style="820" customWidth="1"/>
    <col min="2289" max="2289" width="17.5859375" style="820" customWidth="1"/>
    <col min="2290" max="2290" width="11.5859375" style="820" customWidth="1"/>
    <col min="2291" max="2293" width="20" style="820" customWidth="1"/>
    <col min="2294" max="2540" width="9.29296875" style="820"/>
    <col min="2541" max="2541" width="22.703125" style="820" customWidth="1"/>
    <col min="2542" max="2542" width="18.703125" style="820" customWidth="1"/>
    <col min="2543" max="2543" width="61.703125" style="820" customWidth="1"/>
    <col min="2544" max="2544" width="16" style="820" customWidth="1"/>
    <col min="2545" max="2545" width="17.5859375" style="820" customWidth="1"/>
    <col min="2546" max="2546" width="11.5859375" style="820" customWidth="1"/>
    <col min="2547" max="2549" width="20" style="820" customWidth="1"/>
    <col min="2550" max="2796" width="9.29296875" style="820"/>
    <col min="2797" max="2797" width="22.703125" style="820" customWidth="1"/>
    <col min="2798" max="2798" width="18.703125" style="820" customWidth="1"/>
    <col min="2799" max="2799" width="61.703125" style="820" customWidth="1"/>
    <col min="2800" max="2800" width="16" style="820" customWidth="1"/>
    <col min="2801" max="2801" width="17.5859375" style="820" customWidth="1"/>
    <col min="2802" max="2802" width="11.5859375" style="820" customWidth="1"/>
    <col min="2803" max="2805" width="20" style="820" customWidth="1"/>
    <col min="2806" max="3052" width="9.29296875" style="820"/>
    <col min="3053" max="3053" width="22.703125" style="820" customWidth="1"/>
    <col min="3054" max="3054" width="18.703125" style="820" customWidth="1"/>
    <col min="3055" max="3055" width="61.703125" style="820" customWidth="1"/>
    <col min="3056" max="3056" width="16" style="820" customWidth="1"/>
    <col min="3057" max="3057" width="17.5859375" style="820" customWidth="1"/>
    <col min="3058" max="3058" width="11.5859375" style="820" customWidth="1"/>
    <col min="3059" max="3061" width="20" style="820" customWidth="1"/>
    <col min="3062" max="3308" width="9.29296875" style="820"/>
    <col min="3309" max="3309" width="22.703125" style="820" customWidth="1"/>
    <col min="3310" max="3310" width="18.703125" style="820" customWidth="1"/>
    <col min="3311" max="3311" width="61.703125" style="820" customWidth="1"/>
    <col min="3312" max="3312" width="16" style="820" customWidth="1"/>
    <col min="3313" max="3313" width="17.5859375" style="820" customWidth="1"/>
    <col min="3314" max="3314" width="11.5859375" style="820" customWidth="1"/>
    <col min="3315" max="3317" width="20" style="820" customWidth="1"/>
    <col min="3318" max="3564" width="9.29296875" style="820"/>
    <col min="3565" max="3565" width="22.703125" style="820" customWidth="1"/>
    <col min="3566" max="3566" width="18.703125" style="820" customWidth="1"/>
    <col min="3567" max="3567" width="61.703125" style="820" customWidth="1"/>
    <col min="3568" max="3568" width="16" style="820" customWidth="1"/>
    <col min="3569" max="3569" width="17.5859375" style="820" customWidth="1"/>
    <col min="3570" max="3570" width="11.5859375" style="820" customWidth="1"/>
    <col min="3571" max="3573" width="20" style="820" customWidth="1"/>
    <col min="3574" max="3820" width="9.29296875" style="820"/>
    <col min="3821" max="3821" width="22.703125" style="820" customWidth="1"/>
    <col min="3822" max="3822" width="18.703125" style="820" customWidth="1"/>
    <col min="3823" max="3823" width="61.703125" style="820" customWidth="1"/>
    <col min="3824" max="3824" width="16" style="820" customWidth="1"/>
    <col min="3825" max="3825" width="17.5859375" style="820" customWidth="1"/>
    <col min="3826" max="3826" width="11.5859375" style="820" customWidth="1"/>
    <col min="3827" max="3829" width="20" style="820" customWidth="1"/>
    <col min="3830" max="4076" width="9.29296875" style="820"/>
    <col min="4077" max="4077" width="22.703125" style="820" customWidth="1"/>
    <col min="4078" max="4078" width="18.703125" style="820" customWidth="1"/>
    <col min="4079" max="4079" width="61.703125" style="820" customWidth="1"/>
    <col min="4080" max="4080" width="16" style="820" customWidth="1"/>
    <col min="4081" max="4081" width="17.5859375" style="820" customWidth="1"/>
    <col min="4082" max="4082" width="11.5859375" style="820" customWidth="1"/>
    <col min="4083" max="4085" width="20" style="820" customWidth="1"/>
    <col min="4086" max="4332" width="9.29296875" style="820"/>
    <col min="4333" max="4333" width="22.703125" style="820" customWidth="1"/>
    <col min="4334" max="4334" width="18.703125" style="820" customWidth="1"/>
    <col min="4335" max="4335" width="61.703125" style="820" customWidth="1"/>
    <col min="4336" max="4336" width="16" style="820" customWidth="1"/>
    <col min="4337" max="4337" width="17.5859375" style="820" customWidth="1"/>
    <col min="4338" max="4338" width="11.5859375" style="820" customWidth="1"/>
    <col min="4339" max="4341" width="20" style="820" customWidth="1"/>
    <col min="4342" max="4588" width="9.29296875" style="820"/>
    <col min="4589" max="4589" width="22.703125" style="820" customWidth="1"/>
    <col min="4590" max="4590" width="18.703125" style="820" customWidth="1"/>
    <col min="4591" max="4591" width="61.703125" style="820" customWidth="1"/>
    <col min="4592" max="4592" width="16" style="820" customWidth="1"/>
    <col min="4593" max="4593" width="17.5859375" style="820" customWidth="1"/>
    <col min="4594" max="4594" width="11.5859375" style="820" customWidth="1"/>
    <col min="4595" max="4597" width="20" style="820" customWidth="1"/>
    <col min="4598" max="4844" width="9.29296875" style="820"/>
    <col min="4845" max="4845" width="22.703125" style="820" customWidth="1"/>
    <col min="4846" max="4846" width="18.703125" style="820" customWidth="1"/>
    <col min="4847" max="4847" width="61.703125" style="820" customWidth="1"/>
    <col min="4848" max="4848" width="16" style="820" customWidth="1"/>
    <col min="4849" max="4849" width="17.5859375" style="820" customWidth="1"/>
    <col min="4850" max="4850" width="11.5859375" style="820" customWidth="1"/>
    <col min="4851" max="4853" width="20" style="820" customWidth="1"/>
    <col min="4854" max="5100" width="9.29296875" style="820"/>
    <col min="5101" max="5101" width="22.703125" style="820" customWidth="1"/>
    <col min="5102" max="5102" width="18.703125" style="820" customWidth="1"/>
    <col min="5103" max="5103" width="61.703125" style="820" customWidth="1"/>
    <col min="5104" max="5104" width="16" style="820" customWidth="1"/>
    <col min="5105" max="5105" width="17.5859375" style="820" customWidth="1"/>
    <col min="5106" max="5106" width="11.5859375" style="820" customWidth="1"/>
    <col min="5107" max="5109" width="20" style="820" customWidth="1"/>
    <col min="5110" max="5356" width="9.29296875" style="820"/>
    <col min="5357" max="5357" width="22.703125" style="820" customWidth="1"/>
    <col min="5358" max="5358" width="18.703125" style="820" customWidth="1"/>
    <col min="5359" max="5359" width="61.703125" style="820" customWidth="1"/>
    <col min="5360" max="5360" width="16" style="820" customWidth="1"/>
    <col min="5361" max="5361" width="17.5859375" style="820" customWidth="1"/>
    <col min="5362" max="5362" width="11.5859375" style="820" customWidth="1"/>
    <col min="5363" max="5365" width="20" style="820" customWidth="1"/>
    <col min="5366" max="5612" width="9.29296875" style="820"/>
    <col min="5613" max="5613" width="22.703125" style="820" customWidth="1"/>
    <col min="5614" max="5614" width="18.703125" style="820" customWidth="1"/>
    <col min="5615" max="5615" width="61.703125" style="820" customWidth="1"/>
    <col min="5616" max="5616" width="16" style="820" customWidth="1"/>
    <col min="5617" max="5617" width="17.5859375" style="820" customWidth="1"/>
    <col min="5618" max="5618" width="11.5859375" style="820" customWidth="1"/>
    <col min="5619" max="5621" width="20" style="820" customWidth="1"/>
    <col min="5622" max="5868" width="9.29296875" style="820"/>
    <col min="5869" max="5869" width="22.703125" style="820" customWidth="1"/>
    <col min="5870" max="5870" width="18.703125" style="820" customWidth="1"/>
    <col min="5871" max="5871" width="61.703125" style="820" customWidth="1"/>
    <col min="5872" max="5872" width="16" style="820" customWidth="1"/>
    <col min="5873" max="5873" width="17.5859375" style="820" customWidth="1"/>
    <col min="5874" max="5874" width="11.5859375" style="820" customWidth="1"/>
    <col min="5875" max="5877" width="20" style="820" customWidth="1"/>
    <col min="5878" max="6124" width="9.29296875" style="820"/>
    <col min="6125" max="6125" width="22.703125" style="820" customWidth="1"/>
    <col min="6126" max="6126" width="18.703125" style="820" customWidth="1"/>
    <col min="6127" max="6127" width="61.703125" style="820" customWidth="1"/>
    <col min="6128" max="6128" width="16" style="820" customWidth="1"/>
    <col min="6129" max="6129" width="17.5859375" style="820" customWidth="1"/>
    <col min="6130" max="6130" width="11.5859375" style="820" customWidth="1"/>
    <col min="6131" max="6133" width="20" style="820" customWidth="1"/>
    <col min="6134" max="6380" width="9.29296875" style="820"/>
    <col min="6381" max="6381" width="22.703125" style="820" customWidth="1"/>
    <col min="6382" max="6382" width="18.703125" style="820" customWidth="1"/>
    <col min="6383" max="6383" width="61.703125" style="820" customWidth="1"/>
    <col min="6384" max="6384" width="16" style="820" customWidth="1"/>
    <col min="6385" max="6385" width="17.5859375" style="820" customWidth="1"/>
    <col min="6386" max="6386" width="11.5859375" style="820" customWidth="1"/>
    <col min="6387" max="6389" width="20" style="820" customWidth="1"/>
    <col min="6390" max="6636" width="9.29296875" style="820"/>
    <col min="6637" max="6637" width="22.703125" style="820" customWidth="1"/>
    <col min="6638" max="6638" width="18.703125" style="820" customWidth="1"/>
    <col min="6639" max="6639" width="61.703125" style="820" customWidth="1"/>
    <col min="6640" max="6640" width="16" style="820" customWidth="1"/>
    <col min="6641" max="6641" width="17.5859375" style="820" customWidth="1"/>
    <col min="6642" max="6642" width="11.5859375" style="820" customWidth="1"/>
    <col min="6643" max="6645" width="20" style="820" customWidth="1"/>
    <col min="6646" max="6892" width="9.29296875" style="820"/>
    <col min="6893" max="6893" width="22.703125" style="820" customWidth="1"/>
    <col min="6894" max="6894" width="18.703125" style="820" customWidth="1"/>
    <col min="6895" max="6895" width="61.703125" style="820" customWidth="1"/>
    <col min="6896" max="6896" width="16" style="820" customWidth="1"/>
    <col min="6897" max="6897" width="17.5859375" style="820" customWidth="1"/>
    <col min="6898" max="6898" width="11.5859375" style="820" customWidth="1"/>
    <col min="6899" max="6901" width="20" style="820" customWidth="1"/>
    <col min="6902" max="7148" width="9.29296875" style="820"/>
    <col min="7149" max="7149" width="22.703125" style="820" customWidth="1"/>
    <col min="7150" max="7150" width="18.703125" style="820" customWidth="1"/>
    <col min="7151" max="7151" width="61.703125" style="820" customWidth="1"/>
    <col min="7152" max="7152" width="16" style="820" customWidth="1"/>
    <col min="7153" max="7153" width="17.5859375" style="820" customWidth="1"/>
    <col min="7154" max="7154" width="11.5859375" style="820" customWidth="1"/>
    <col min="7155" max="7157" width="20" style="820" customWidth="1"/>
    <col min="7158" max="7404" width="9.29296875" style="820"/>
    <col min="7405" max="7405" width="22.703125" style="820" customWidth="1"/>
    <col min="7406" max="7406" width="18.703125" style="820" customWidth="1"/>
    <col min="7407" max="7407" width="61.703125" style="820" customWidth="1"/>
    <col min="7408" max="7408" width="16" style="820" customWidth="1"/>
    <col min="7409" max="7409" width="17.5859375" style="820" customWidth="1"/>
    <col min="7410" max="7410" width="11.5859375" style="820" customWidth="1"/>
    <col min="7411" max="7413" width="20" style="820" customWidth="1"/>
    <col min="7414" max="7660" width="9.29296875" style="820"/>
    <col min="7661" max="7661" width="22.703125" style="820" customWidth="1"/>
    <col min="7662" max="7662" width="18.703125" style="820" customWidth="1"/>
    <col min="7663" max="7663" width="61.703125" style="820" customWidth="1"/>
    <col min="7664" max="7664" width="16" style="820" customWidth="1"/>
    <col min="7665" max="7665" width="17.5859375" style="820" customWidth="1"/>
    <col min="7666" max="7666" width="11.5859375" style="820" customWidth="1"/>
    <col min="7667" max="7669" width="20" style="820" customWidth="1"/>
    <col min="7670" max="7916" width="9.29296875" style="820"/>
    <col min="7917" max="7917" width="22.703125" style="820" customWidth="1"/>
    <col min="7918" max="7918" width="18.703125" style="820" customWidth="1"/>
    <col min="7919" max="7919" width="61.703125" style="820" customWidth="1"/>
    <col min="7920" max="7920" width="16" style="820" customWidth="1"/>
    <col min="7921" max="7921" width="17.5859375" style="820" customWidth="1"/>
    <col min="7922" max="7922" width="11.5859375" style="820" customWidth="1"/>
    <col min="7923" max="7925" width="20" style="820" customWidth="1"/>
    <col min="7926" max="8172" width="9.29296875" style="820"/>
    <col min="8173" max="8173" width="22.703125" style="820" customWidth="1"/>
    <col min="8174" max="8174" width="18.703125" style="820" customWidth="1"/>
    <col min="8175" max="8175" width="61.703125" style="820" customWidth="1"/>
    <col min="8176" max="8176" width="16" style="820" customWidth="1"/>
    <col min="8177" max="8177" width="17.5859375" style="820" customWidth="1"/>
    <col min="8178" max="8178" width="11.5859375" style="820" customWidth="1"/>
    <col min="8179" max="8181" width="20" style="820" customWidth="1"/>
    <col min="8182" max="8428" width="9.29296875" style="820"/>
    <col min="8429" max="8429" width="22.703125" style="820" customWidth="1"/>
    <col min="8430" max="8430" width="18.703125" style="820" customWidth="1"/>
    <col min="8431" max="8431" width="61.703125" style="820" customWidth="1"/>
    <col min="8432" max="8432" width="16" style="820" customWidth="1"/>
    <col min="8433" max="8433" width="17.5859375" style="820" customWidth="1"/>
    <col min="8434" max="8434" width="11.5859375" style="820" customWidth="1"/>
    <col min="8435" max="8437" width="20" style="820" customWidth="1"/>
    <col min="8438" max="8684" width="9.29296875" style="820"/>
    <col min="8685" max="8685" width="22.703125" style="820" customWidth="1"/>
    <col min="8686" max="8686" width="18.703125" style="820" customWidth="1"/>
    <col min="8687" max="8687" width="61.703125" style="820" customWidth="1"/>
    <col min="8688" max="8688" width="16" style="820" customWidth="1"/>
    <col min="8689" max="8689" width="17.5859375" style="820" customWidth="1"/>
    <col min="8690" max="8690" width="11.5859375" style="820" customWidth="1"/>
    <col min="8691" max="8693" width="20" style="820" customWidth="1"/>
    <col min="8694" max="8940" width="9.29296875" style="820"/>
    <col min="8941" max="8941" width="22.703125" style="820" customWidth="1"/>
    <col min="8942" max="8942" width="18.703125" style="820" customWidth="1"/>
    <col min="8943" max="8943" width="61.703125" style="820" customWidth="1"/>
    <col min="8944" max="8944" width="16" style="820" customWidth="1"/>
    <col min="8945" max="8945" width="17.5859375" style="820" customWidth="1"/>
    <col min="8946" max="8946" width="11.5859375" style="820" customWidth="1"/>
    <col min="8947" max="8949" width="20" style="820" customWidth="1"/>
    <col min="8950" max="9196" width="9.29296875" style="820"/>
    <col min="9197" max="9197" width="22.703125" style="820" customWidth="1"/>
    <col min="9198" max="9198" width="18.703125" style="820" customWidth="1"/>
    <col min="9199" max="9199" width="61.703125" style="820" customWidth="1"/>
    <col min="9200" max="9200" width="16" style="820" customWidth="1"/>
    <col min="9201" max="9201" width="17.5859375" style="820" customWidth="1"/>
    <col min="9202" max="9202" width="11.5859375" style="820" customWidth="1"/>
    <col min="9203" max="9205" width="20" style="820" customWidth="1"/>
    <col min="9206" max="9452" width="9.29296875" style="820"/>
    <col min="9453" max="9453" width="22.703125" style="820" customWidth="1"/>
    <col min="9454" max="9454" width="18.703125" style="820" customWidth="1"/>
    <col min="9455" max="9455" width="61.703125" style="820" customWidth="1"/>
    <col min="9456" max="9456" width="16" style="820" customWidth="1"/>
    <col min="9457" max="9457" width="17.5859375" style="820" customWidth="1"/>
    <col min="9458" max="9458" width="11.5859375" style="820" customWidth="1"/>
    <col min="9459" max="9461" width="20" style="820" customWidth="1"/>
    <col min="9462" max="9708" width="9.29296875" style="820"/>
    <col min="9709" max="9709" width="22.703125" style="820" customWidth="1"/>
    <col min="9710" max="9710" width="18.703125" style="820" customWidth="1"/>
    <col min="9711" max="9711" width="61.703125" style="820" customWidth="1"/>
    <col min="9712" max="9712" width="16" style="820" customWidth="1"/>
    <col min="9713" max="9713" width="17.5859375" style="820" customWidth="1"/>
    <col min="9714" max="9714" width="11.5859375" style="820" customWidth="1"/>
    <col min="9715" max="9717" width="20" style="820" customWidth="1"/>
    <col min="9718" max="9964" width="9.29296875" style="820"/>
    <col min="9965" max="9965" width="22.703125" style="820" customWidth="1"/>
    <col min="9966" max="9966" width="18.703125" style="820" customWidth="1"/>
    <col min="9967" max="9967" width="61.703125" style="820" customWidth="1"/>
    <col min="9968" max="9968" width="16" style="820" customWidth="1"/>
    <col min="9969" max="9969" width="17.5859375" style="820" customWidth="1"/>
    <col min="9970" max="9970" width="11.5859375" style="820" customWidth="1"/>
    <col min="9971" max="9973" width="20" style="820" customWidth="1"/>
    <col min="9974" max="10220" width="9.29296875" style="820"/>
    <col min="10221" max="10221" width="22.703125" style="820" customWidth="1"/>
    <col min="10222" max="10222" width="18.703125" style="820" customWidth="1"/>
    <col min="10223" max="10223" width="61.703125" style="820" customWidth="1"/>
    <col min="10224" max="10224" width="16" style="820" customWidth="1"/>
    <col min="10225" max="10225" width="17.5859375" style="820" customWidth="1"/>
    <col min="10226" max="10226" width="11.5859375" style="820" customWidth="1"/>
    <col min="10227" max="10229" width="20" style="820" customWidth="1"/>
    <col min="10230" max="10476" width="9.29296875" style="820"/>
    <col min="10477" max="10477" width="22.703125" style="820" customWidth="1"/>
    <col min="10478" max="10478" width="18.703125" style="820" customWidth="1"/>
    <col min="10479" max="10479" width="61.703125" style="820" customWidth="1"/>
    <col min="10480" max="10480" width="16" style="820" customWidth="1"/>
    <col min="10481" max="10481" width="17.5859375" style="820" customWidth="1"/>
    <col min="10482" max="10482" width="11.5859375" style="820" customWidth="1"/>
    <col min="10483" max="10485" width="20" style="820" customWidth="1"/>
    <col min="10486" max="10732" width="9.29296875" style="820"/>
    <col min="10733" max="10733" width="22.703125" style="820" customWidth="1"/>
    <col min="10734" max="10734" width="18.703125" style="820" customWidth="1"/>
    <col min="10735" max="10735" width="61.703125" style="820" customWidth="1"/>
    <col min="10736" max="10736" width="16" style="820" customWidth="1"/>
    <col min="10737" max="10737" width="17.5859375" style="820" customWidth="1"/>
    <col min="10738" max="10738" width="11.5859375" style="820" customWidth="1"/>
    <col min="10739" max="10741" width="20" style="820" customWidth="1"/>
    <col min="10742" max="10988" width="9.29296875" style="820"/>
    <col min="10989" max="10989" width="22.703125" style="820" customWidth="1"/>
    <col min="10990" max="10990" width="18.703125" style="820" customWidth="1"/>
    <col min="10991" max="10991" width="61.703125" style="820" customWidth="1"/>
    <col min="10992" max="10992" width="16" style="820" customWidth="1"/>
    <col min="10993" max="10993" width="17.5859375" style="820" customWidth="1"/>
    <col min="10994" max="10994" width="11.5859375" style="820" customWidth="1"/>
    <col min="10995" max="10997" width="20" style="820" customWidth="1"/>
    <col min="10998" max="11244" width="9.29296875" style="820"/>
    <col min="11245" max="11245" width="22.703125" style="820" customWidth="1"/>
    <col min="11246" max="11246" width="18.703125" style="820" customWidth="1"/>
    <col min="11247" max="11247" width="61.703125" style="820" customWidth="1"/>
    <col min="11248" max="11248" width="16" style="820" customWidth="1"/>
    <col min="11249" max="11249" width="17.5859375" style="820" customWidth="1"/>
    <col min="11250" max="11250" width="11.5859375" style="820" customWidth="1"/>
    <col min="11251" max="11253" width="20" style="820" customWidth="1"/>
    <col min="11254" max="11500" width="9.29296875" style="820"/>
    <col min="11501" max="11501" width="22.703125" style="820" customWidth="1"/>
    <col min="11502" max="11502" width="18.703125" style="820" customWidth="1"/>
    <col min="11503" max="11503" width="61.703125" style="820" customWidth="1"/>
    <col min="11504" max="11504" width="16" style="820" customWidth="1"/>
    <col min="11505" max="11505" width="17.5859375" style="820" customWidth="1"/>
    <col min="11506" max="11506" width="11.5859375" style="820" customWidth="1"/>
    <col min="11507" max="11509" width="20" style="820" customWidth="1"/>
    <col min="11510" max="11756" width="9.29296875" style="820"/>
    <col min="11757" max="11757" width="22.703125" style="820" customWidth="1"/>
    <col min="11758" max="11758" width="18.703125" style="820" customWidth="1"/>
    <col min="11759" max="11759" width="61.703125" style="820" customWidth="1"/>
    <col min="11760" max="11760" width="16" style="820" customWidth="1"/>
    <col min="11761" max="11761" width="17.5859375" style="820" customWidth="1"/>
    <col min="11762" max="11762" width="11.5859375" style="820" customWidth="1"/>
    <col min="11763" max="11765" width="20" style="820" customWidth="1"/>
    <col min="11766" max="12012" width="9.29296875" style="820"/>
    <col min="12013" max="12013" width="22.703125" style="820" customWidth="1"/>
    <col min="12014" max="12014" width="18.703125" style="820" customWidth="1"/>
    <col min="12015" max="12015" width="61.703125" style="820" customWidth="1"/>
    <col min="12016" max="12016" width="16" style="820" customWidth="1"/>
    <col min="12017" max="12017" width="17.5859375" style="820" customWidth="1"/>
    <col min="12018" max="12018" width="11.5859375" style="820" customWidth="1"/>
    <col min="12019" max="12021" width="20" style="820" customWidth="1"/>
    <col min="12022" max="12268" width="9.29296875" style="820"/>
    <col min="12269" max="12269" width="22.703125" style="820" customWidth="1"/>
    <col min="12270" max="12270" width="18.703125" style="820" customWidth="1"/>
    <col min="12271" max="12271" width="61.703125" style="820" customWidth="1"/>
    <col min="12272" max="12272" width="16" style="820" customWidth="1"/>
    <col min="12273" max="12273" width="17.5859375" style="820" customWidth="1"/>
    <col min="12274" max="12274" width="11.5859375" style="820" customWidth="1"/>
    <col min="12275" max="12277" width="20" style="820" customWidth="1"/>
    <col min="12278" max="12524" width="9.29296875" style="820"/>
    <col min="12525" max="12525" width="22.703125" style="820" customWidth="1"/>
    <col min="12526" max="12526" width="18.703125" style="820" customWidth="1"/>
    <col min="12527" max="12527" width="61.703125" style="820" customWidth="1"/>
    <col min="12528" max="12528" width="16" style="820" customWidth="1"/>
    <col min="12529" max="12529" width="17.5859375" style="820" customWidth="1"/>
    <col min="12530" max="12530" width="11.5859375" style="820" customWidth="1"/>
    <col min="12531" max="12533" width="20" style="820" customWidth="1"/>
    <col min="12534" max="12780" width="9.29296875" style="820"/>
    <col min="12781" max="12781" width="22.703125" style="820" customWidth="1"/>
    <col min="12782" max="12782" width="18.703125" style="820" customWidth="1"/>
    <col min="12783" max="12783" width="61.703125" style="820" customWidth="1"/>
    <col min="12784" max="12784" width="16" style="820" customWidth="1"/>
    <col min="12785" max="12785" width="17.5859375" style="820" customWidth="1"/>
    <col min="12786" max="12786" width="11.5859375" style="820" customWidth="1"/>
    <col min="12787" max="12789" width="20" style="820" customWidth="1"/>
    <col min="12790" max="13036" width="9.29296875" style="820"/>
    <col min="13037" max="13037" width="22.703125" style="820" customWidth="1"/>
    <col min="13038" max="13038" width="18.703125" style="820" customWidth="1"/>
    <col min="13039" max="13039" width="61.703125" style="820" customWidth="1"/>
    <col min="13040" max="13040" width="16" style="820" customWidth="1"/>
    <col min="13041" max="13041" width="17.5859375" style="820" customWidth="1"/>
    <col min="13042" max="13042" width="11.5859375" style="820" customWidth="1"/>
    <col min="13043" max="13045" width="20" style="820" customWidth="1"/>
    <col min="13046" max="13292" width="9.29296875" style="820"/>
    <col min="13293" max="13293" width="22.703125" style="820" customWidth="1"/>
    <col min="13294" max="13294" width="18.703125" style="820" customWidth="1"/>
    <col min="13295" max="13295" width="61.703125" style="820" customWidth="1"/>
    <col min="13296" max="13296" width="16" style="820" customWidth="1"/>
    <col min="13297" max="13297" width="17.5859375" style="820" customWidth="1"/>
    <col min="13298" max="13298" width="11.5859375" style="820" customWidth="1"/>
    <col min="13299" max="13301" width="20" style="820" customWidth="1"/>
    <col min="13302" max="13548" width="9.29296875" style="820"/>
    <col min="13549" max="13549" width="22.703125" style="820" customWidth="1"/>
    <col min="13550" max="13550" width="18.703125" style="820" customWidth="1"/>
    <col min="13551" max="13551" width="61.703125" style="820" customWidth="1"/>
    <col min="13552" max="13552" width="16" style="820" customWidth="1"/>
    <col min="13553" max="13553" width="17.5859375" style="820" customWidth="1"/>
    <col min="13554" max="13554" width="11.5859375" style="820" customWidth="1"/>
    <col min="13555" max="13557" width="20" style="820" customWidth="1"/>
    <col min="13558" max="13804" width="9.29296875" style="820"/>
    <col min="13805" max="13805" width="22.703125" style="820" customWidth="1"/>
    <col min="13806" max="13806" width="18.703125" style="820" customWidth="1"/>
    <col min="13807" max="13807" width="61.703125" style="820" customWidth="1"/>
    <col min="13808" max="13808" width="16" style="820" customWidth="1"/>
    <col min="13809" max="13809" width="17.5859375" style="820" customWidth="1"/>
    <col min="13810" max="13810" width="11.5859375" style="820" customWidth="1"/>
    <col min="13811" max="13813" width="20" style="820" customWidth="1"/>
    <col min="13814" max="14060" width="9.29296875" style="820"/>
    <col min="14061" max="14061" width="22.703125" style="820" customWidth="1"/>
    <col min="14062" max="14062" width="18.703125" style="820" customWidth="1"/>
    <col min="14063" max="14063" width="61.703125" style="820" customWidth="1"/>
    <col min="14064" max="14064" width="16" style="820" customWidth="1"/>
    <col min="14065" max="14065" width="17.5859375" style="820" customWidth="1"/>
    <col min="14066" max="14066" width="11.5859375" style="820" customWidth="1"/>
    <col min="14067" max="14069" width="20" style="820" customWidth="1"/>
    <col min="14070" max="14316" width="9.29296875" style="820"/>
    <col min="14317" max="14317" width="22.703125" style="820" customWidth="1"/>
    <col min="14318" max="14318" width="18.703125" style="820" customWidth="1"/>
    <col min="14319" max="14319" width="61.703125" style="820" customWidth="1"/>
    <col min="14320" max="14320" width="16" style="820" customWidth="1"/>
    <col min="14321" max="14321" width="17.5859375" style="820" customWidth="1"/>
    <col min="14322" max="14322" width="11.5859375" style="820" customWidth="1"/>
    <col min="14323" max="14325" width="20" style="820" customWidth="1"/>
    <col min="14326" max="14572" width="9.29296875" style="820"/>
    <col min="14573" max="14573" width="22.703125" style="820" customWidth="1"/>
    <col min="14574" max="14574" width="18.703125" style="820" customWidth="1"/>
    <col min="14575" max="14575" width="61.703125" style="820" customWidth="1"/>
    <col min="14576" max="14576" width="16" style="820" customWidth="1"/>
    <col min="14577" max="14577" width="17.5859375" style="820" customWidth="1"/>
    <col min="14578" max="14578" width="11.5859375" style="820" customWidth="1"/>
    <col min="14579" max="14581" width="20" style="820" customWidth="1"/>
    <col min="14582" max="14828" width="9.29296875" style="820"/>
    <col min="14829" max="14829" width="22.703125" style="820" customWidth="1"/>
    <col min="14830" max="14830" width="18.703125" style="820" customWidth="1"/>
    <col min="14831" max="14831" width="61.703125" style="820" customWidth="1"/>
    <col min="14832" max="14832" width="16" style="820" customWidth="1"/>
    <col min="14833" max="14833" width="17.5859375" style="820" customWidth="1"/>
    <col min="14834" max="14834" width="11.5859375" style="820" customWidth="1"/>
    <col min="14835" max="14837" width="20" style="820" customWidth="1"/>
    <col min="14838" max="15084" width="9.29296875" style="820"/>
    <col min="15085" max="15085" width="22.703125" style="820" customWidth="1"/>
    <col min="15086" max="15086" width="18.703125" style="820" customWidth="1"/>
    <col min="15087" max="15087" width="61.703125" style="820" customWidth="1"/>
    <col min="15088" max="15088" width="16" style="820" customWidth="1"/>
    <col min="15089" max="15089" width="17.5859375" style="820" customWidth="1"/>
    <col min="15090" max="15090" width="11.5859375" style="820" customWidth="1"/>
    <col min="15091" max="15093" width="20" style="820" customWidth="1"/>
    <col min="15094" max="15340" width="9.29296875" style="820"/>
    <col min="15341" max="15341" width="22.703125" style="820" customWidth="1"/>
    <col min="15342" max="15342" width="18.703125" style="820" customWidth="1"/>
    <col min="15343" max="15343" width="61.703125" style="820" customWidth="1"/>
    <col min="15344" max="15344" width="16" style="820" customWidth="1"/>
    <col min="15345" max="15345" width="17.5859375" style="820" customWidth="1"/>
    <col min="15346" max="15346" width="11.5859375" style="820" customWidth="1"/>
    <col min="15347" max="15349" width="20" style="820" customWidth="1"/>
    <col min="15350" max="15596" width="9.29296875" style="820"/>
    <col min="15597" max="15597" width="22.703125" style="820" customWidth="1"/>
    <col min="15598" max="15598" width="18.703125" style="820" customWidth="1"/>
    <col min="15599" max="15599" width="61.703125" style="820" customWidth="1"/>
    <col min="15600" max="15600" width="16" style="820" customWidth="1"/>
    <col min="15601" max="15601" width="17.5859375" style="820" customWidth="1"/>
    <col min="15602" max="15602" width="11.5859375" style="820" customWidth="1"/>
    <col min="15603" max="15605" width="20" style="820" customWidth="1"/>
    <col min="15606" max="15852" width="9.29296875" style="820"/>
    <col min="15853" max="15853" width="22.703125" style="820" customWidth="1"/>
    <col min="15854" max="15854" width="18.703125" style="820" customWidth="1"/>
    <col min="15855" max="15855" width="61.703125" style="820" customWidth="1"/>
    <col min="15856" max="15856" width="16" style="820" customWidth="1"/>
    <col min="15857" max="15857" width="17.5859375" style="820" customWidth="1"/>
    <col min="15858" max="15858" width="11.5859375" style="820" customWidth="1"/>
    <col min="15859" max="15861" width="20" style="820" customWidth="1"/>
    <col min="15862" max="16108" width="9.29296875" style="820"/>
    <col min="16109" max="16109" width="22.703125" style="820" customWidth="1"/>
    <col min="16110" max="16110" width="18.703125" style="820" customWidth="1"/>
    <col min="16111" max="16111" width="61.703125" style="820" customWidth="1"/>
    <col min="16112" max="16112" width="16" style="820" customWidth="1"/>
    <col min="16113" max="16113" width="17.5859375" style="820" customWidth="1"/>
    <col min="16114" max="16114" width="11.5859375" style="820" customWidth="1"/>
    <col min="16115" max="16117" width="20" style="820" customWidth="1"/>
    <col min="16118" max="16379" width="9.29296875" style="820"/>
    <col min="16380" max="16384" width="9.29296875" style="820" customWidth="1"/>
  </cols>
  <sheetData>
    <row r="1" spans="1:7" ht="15.35">
      <c r="A1" s="7128" t="s">
        <v>4857</v>
      </c>
      <c r="B1" s="7128"/>
      <c r="C1" s="7128"/>
      <c r="D1" s="7128"/>
      <c r="E1" s="7128"/>
      <c r="F1" s="7128"/>
      <c r="G1" s="7128"/>
    </row>
    <row r="2" spans="1:7" s="821" customFormat="1">
      <c r="A2" s="1703"/>
      <c r="B2" s="820"/>
      <c r="C2" s="473"/>
      <c r="D2" s="820"/>
      <c r="E2" s="820"/>
      <c r="F2" s="820"/>
    </row>
    <row r="3" spans="1:7" s="821" customFormat="1">
      <c r="A3" s="1703"/>
      <c r="B3" s="820"/>
      <c r="C3" s="473"/>
      <c r="D3" s="820"/>
      <c r="E3" s="820"/>
      <c r="F3" s="820"/>
    </row>
    <row r="4" spans="1:7" s="821" customFormat="1">
      <c r="A4" s="301" t="s">
        <v>48</v>
      </c>
      <c r="B4" s="19">
        <v>0</v>
      </c>
      <c r="C4" s="473"/>
      <c r="D4" s="820"/>
      <c r="E4" s="820"/>
      <c r="F4" s="820"/>
    </row>
    <row r="5" spans="1:7">
      <c r="A5" s="635"/>
      <c r="B5" s="356"/>
      <c r="C5" s="356"/>
      <c r="D5" s="636"/>
      <c r="E5" s="636"/>
    </row>
    <row r="6" spans="1:7" ht="43">
      <c r="A6" s="4355" t="s">
        <v>75</v>
      </c>
      <c r="B6" s="4355" t="s">
        <v>76</v>
      </c>
      <c r="C6" s="4355" t="s">
        <v>77</v>
      </c>
      <c r="D6" s="4356" t="s">
        <v>57</v>
      </c>
      <c r="E6" s="4356" t="s">
        <v>3234</v>
      </c>
      <c r="F6" s="4356" t="s">
        <v>58</v>
      </c>
      <c r="G6" s="4356" t="s">
        <v>59</v>
      </c>
    </row>
    <row r="7" spans="1:7">
      <c r="A7" s="4357" t="s">
        <v>5738</v>
      </c>
      <c r="B7" s="4358"/>
      <c r="C7" s="4359"/>
      <c r="D7" s="4358"/>
      <c r="E7" s="4358"/>
      <c r="F7" s="4358"/>
      <c r="G7" s="4360"/>
    </row>
    <row r="8" spans="1:7">
      <c r="A8" s="4361" t="s">
        <v>4858</v>
      </c>
      <c r="B8" s="4361" t="s">
        <v>5434</v>
      </c>
      <c r="C8" s="4362" t="s">
        <v>8670</v>
      </c>
      <c r="D8" s="4311">
        <v>1.42</v>
      </c>
      <c r="E8" s="4363">
        <f>D8-D8*$B$4/100</f>
        <v>1.42</v>
      </c>
      <c r="F8" s="5228">
        <f>D8*Оглавление!$B$14</f>
        <v>134.9</v>
      </c>
      <c r="G8" s="4364">
        <f>F8-F8*$B$4/100</f>
        <v>134.9</v>
      </c>
    </row>
    <row r="9" spans="1:7">
      <c r="A9" s="4361" t="s">
        <v>4859</v>
      </c>
      <c r="B9" s="4361" t="s">
        <v>5435</v>
      </c>
      <c r="C9" s="4362" t="s">
        <v>8670</v>
      </c>
      <c r="D9" s="4311">
        <v>1.9</v>
      </c>
      <c r="E9" s="4363">
        <f t="shared" ref="E9:E31" si="0">D9-D9*$B$4/100</f>
        <v>1.9</v>
      </c>
      <c r="F9" s="5228">
        <f>D9*Оглавление!$B$14</f>
        <v>180.5</v>
      </c>
      <c r="G9" s="4364">
        <f t="shared" ref="G9:G31" si="1">F9-F9*$B$4/100</f>
        <v>180.5</v>
      </c>
    </row>
    <row r="10" spans="1:7">
      <c r="A10" s="4361" t="s">
        <v>4860</v>
      </c>
      <c r="B10" s="4361" t="s">
        <v>5436</v>
      </c>
      <c r="C10" s="4362" t="s">
        <v>8674</v>
      </c>
      <c r="D10" s="4311">
        <v>2.08</v>
      </c>
      <c r="E10" s="4363">
        <f t="shared" si="0"/>
        <v>2.08</v>
      </c>
      <c r="F10" s="5228">
        <f>D10*Оглавление!$B$14</f>
        <v>197.6</v>
      </c>
      <c r="G10" s="4364">
        <f>F10-F10*$B$4/100</f>
        <v>197.6</v>
      </c>
    </row>
    <row r="11" spans="1:7">
      <c r="A11" s="4361" t="s">
        <v>4861</v>
      </c>
      <c r="B11" s="4361" t="s">
        <v>5437</v>
      </c>
      <c r="C11" s="4362" t="s">
        <v>8674</v>
      </c>
      <c r="D11" s="4311">
        <v>2.46</v>
      </c>
      <c r="E11" s="4363">
        <f t="shared" si="0"/>
        <v>2.46</v>
      </c>
      <c r="F11" s="5228">
        <f>D11*Оглавление!$B$14</f>
        <v>233.7</v>
      </c>
      <c r="G11" s="4364">
        <f t="shared" si="1"/>
        <v>233.7</v>
      </c>
    </row>
    <row r="12" spans="1:7">
      <c r="A12" s="4361" t="s">
        <v>4862</v>
      </c>
      <c r="B12" s="4361" t="s">
        <v>5438</v>
      </c>
      <c r="C12" s="4362" t="s">
        <v>7972</v>
      </c>
      <c r="D12" s="4311">
        <v>2.88</v>
      </c>
      <c r="E12" s="4363">
        <f t="shared" si="0"/>
        <v>2.88</v>
      </c>
      <c r="F12" s="5228">
        <f>D12*Оглавление!$B$14</f>
        <v>273.59999999999997</v>
      </c>
      <c r="G12" s="4364">
        <f t="shared" si="1"/>
        <v>273.59999999999997</v>
      </c>
    </row>
    <row r="13" spans="1:7">
      <c r="A13" s="4361" t="s">
        <v>4863</v>
      </c>
      <c r="B13" s="4361" t="s">
        <v>5439</v>
      </c>
      <c r="C13" s="4362" t="s">
        <v>7972</v>
      </c>
      <c r="D13" s="4311">
        <v>3.58</v>
      </c>
      <c r="E13" s="4363">
        <f t="shared" si="0"/>
        <v>3.58</v>
      </c>
      <c r="F13" s="5228">
        <f>D13*Оглавление!$B$14</f>
        <v>340.1</v>
      </c>
      <c r="G13" s="4364">
        <f t="shared" si="1"/>
        <v>340.1</v>
      </c>
    </row>
    <row r="14" spans="1:7">
      <c r="A14" s="4361" t="s">
        <v>4864</v>
      </c>
      <c r="B14" s="4361" t="s">
        <v>5440</v>
      </c>
      <c r="C14" s="4362" t="s">
        <v>7955</v>
      </c>
      <c r="D14" s="4311">
        <v>4.28</v>
      </c>
      <c r="E14" s="4363">
        <f t="shared" si="0"/>
        <v>4.28</v>
      </c>
      <c r="F14" s="5228">
        <f>D14*Оглавление!$B$14</f>
        <v>406.6</v>
      </c>
      <c r="G14" s="4364">
        <f t="shared" si="1"/>
        <v>406.6</v>
      </c>
    </row>
    <row r="15" spans="1:7">
      <c r="A15" s="4361" t="s">
        <v>4865</v>
      </c>
      <c r="B15" s="4361" t="s">
        <v>5441</v>
      </c>
      <c r="C15" s="4362" t="s">
        <v>7975</v>
      </c>
      <c r="D15" s="4311">
        <v>4.67</v>
      </c>
      <c r="E15" s="4363">
        <f t="shared" si="0"/>
        <v>4.67</v>
      </c>
      <c r="F15" s="5228">
        <f>D15*Оглавление!$B$14</f>
        <v>443.65</v>
      </c>
      <c r="G15" s="4364">
        <f t="shared" si="1"/>
        <v>443.65</v>
      </c>
    </row>
    <row r="16" spans="1:7">
      <c r="A16" s="4361" t="s">
        <v>4866</v>
      </c>
      <c r="B16" s="4361" t="s">
        <v>5442</v>
      </c>
      <c r="C16" s="4362" t="s">
        <v>7975</v>
      </c>
      <c r="D16" s="4311">
        <v>5.15</v>
      </c>
      <c r="E16" s="4363">
        <f t="shared" si="0"/>
        <v>5.15</v>
      </c>
      <c r="F16" s="5228">
        <f>D16*Оглавление!$B$14</f>
        <v>489.25000000000006</v>
      </c>
      <c r="G16" s="4364">
        <f t="shared" si="1"/>
        <v>489.25000000000006</v>
      </c>
    </row>
    <row r="17" spans="1:7">
      <c r="A17" s="4361" t="s">
        <v>4867</v>
      </c>
      <c r="B17" s="4361" t="s">
        <v>5443</v>
      </c>
      <c r="C17" s="4362" t="s">
        <v>8198</v>
      </c>
      <c r="D17" s="4311">
        <v>5.41</v>
      </c>
      <c r="E17" s="4363">
        <f t="shared" si="0"/>
        <v>5.41</v>
      </c>
      <c r="F17" s="5228">
        <f>D17*Оглавление!$B$14</f>
        <v>513.95000000000005</v>
      </c>
      <c r="G17" s="4364">
        <f t="shared" si="1"/>
        <v>513.95000000000005</v>
      </c>
    </row>
    <row r="18" spans="1:7">
      <c r="A18" s="4361" t="s">
        <v>4868</v>
      </c>
      <c r="B18" s="4361" t="s">
        <v>5444</v>
      </c>
      <c r="C18" s="4362" t="s">
        <v>7969</v>
      </c>
      <c r="D18" s="4311">
        <v>5.89</v>
      </c>
      <c r="E18" s="4363">
        <f t="shared" si="0"/>
        <v>5.89</v>
      </c>
      <c r="F18" s="5228">
        <f>D18*Оглавление!$B$14</f>
        <v>559.54999999999995</v>
      </c>
      <c r="G18" s="4364">
        <f t="shared" si="1"/>
        <v>559.54999999999995</v>
      </c>
    </row>
    <row r="19" spans="1:7">
      <c r="A19" s="4361" t="s">
        <v>4869</v>
      </c>
      <c r="B19" s="4361" t="s">
        <v>5445</v>
      </c>
      <c r="C19" s="4362" t="s">
        <v>7969</v>
      </c>
      <c r="D19" s="4311">
        <v>6.89</v>
      </c>
      <c r="E19" s="4363">
        <f t="shared" si="0"/>
        <v>6.89</v>
      </c>
      <c r="F19" s="5228">
        <f>D19*Оглавление!$B$14</f>
        <v>654.54999999999995</v>
      </c>
      <c r="G19" s="4364">
        <f t="shared" si="1"/>
        <v>654.54999999999995</v>
      </c>
    </row>
    <row r="20" spans="1:7">
      <c r="A20" s="4361" t="s">
        <v>4870</v>
      </c>
      <c r="B20" s="4361" t="s">
        <v>5446</v>
      </c>
      <c r="C20" s="4362">
        <v>40</v>
      </c>
      <c r="D20" s="4311">
        <v>8.16</v>
      </c>
      <c r="E20" s="4363">
        <f t="shared" si="0"/>
        <v>8.16</v>
      </c>
      <c r="F20" s="5228">
        <f>D20*Оглавление!$B$14</f>
        <v>775.2</v>
      </c>
      <c r="G20" s="4364">
        <f t="shared" si="1"/>
        <v>775.2</v>
      </c>
    </row>
    <row r="21" spans="1:7">
      <c r="A21" s="4361" t="s">
        <v>4871</v>
      </c>
      <c r="B21" s="4361" t="s">
        <v>5447</v>
      </c>
      <c r="C21" s="4362" t="s">
        <v>8674</v>
      </c>
      <c r="D21" s="4311">
        <v>2.27</v>
      </c>
      <c r="E21" s="4363">
        <f t="shared" si="0"/>
        <v>2.27</v>
      </c>
      <c r="F21" s="5228">
        <f>D21*Оглавление!$B$14</f>
        <v>215.65</v>
      </c>
      <c r="G21" s="4364">
        <f t="shared" si="1"/>
        <v>215.65</v>
      </c>
    </row>
    <row r="22" spans="1:7">
      <c r="A22" s="4361" t="s">
        <v>4872</v>
      </c>
      <c r="B22" s="4361" t="s">
        <v>5448</v>
      </c>
      <c r="C22" s="4362" t="s">
        <v>8674</v>
      </c>
      <c r="D22" s="4311">
        <v>2.72</v>
      </c>
      <c r="E22" s="4363">
        <f t="shared" si="0"/>
        <v>2.72</v>
      </c>
      <c r="F22" s="5228">
        <f>D22*Оглавление!$B$14</f>
        <v>258.40000000000003</v>
      </c>
      <c r="G22" s="4364">
        <f t="shared" si="1"/>
        <v>258.40000000000003</v>
      </c>
    </row>
    <row r="23" spans="1:7">
      <c r="A23" s="4361" t="s">
        <v>4873</v>
      </c>
      <c r="B23" s="4361" t="s">
        <v>5449</v>
      </c>
      <c r="C23" s="4362" t="s">
        <v>7972</v>
      </c>
      <c r="D23" s="4311">
        <v>3.16</v>
      </c>
      <c r="E23" s="4363">
        <f t="shared" si="0"/>
        <v>3.16</v>
      </c>
      <c r="F23" s="5228">
        <f>D23*Оглавление!$B$14</f>
        <v>300.2</v>
      </c>
      <c r="G23" s="4364">
        <f t="shared" si="1"/>
        <v>300.2</v>
      </c>
    </row>
    <row r="24" spans="1:7">
      <c r="A24" s="4361" t="s">
        <v>4874</v>
      </c>
      <c r="B24" s="4361" t="s">
        <v>5450</v>
      </c>
      <c r="C24" s="4362" t="s">
        <v>7955</v>
      </c>
      <c r="D24" s="4311">
        <v>3.52</v>
      </c>
      <c r="E24" s="4363">
        <f t="shared" si="0"/>
        <v>3.52</v>
      </c>
      <c r="F24" s="5228">
        <f>D24*Оглавление!$B$14</f>
        <v>334.4</v>
      </c>
      <c r="G24" s="4364">
        <f t="shared" si="1"/>
        <v>334.4</v>
      </c>
    </row>
    <row r="25" spans="1:7">
      <c r="A25" s="4361" t="s">
        <v>4875</v>
      </c>
      <c r="B25" s="4361" t="s">
        <v>5451</v>
      </c>
      <c r="C25" s="4362" t="s">
        <v>7955</v>
      </c>
      <c r="D25" s="4311">
        <v>4.0599999999999996</v>
      </c>
      <c r="E25" s="4363">
        <f t="shared" si="0"/>
        <v>4.0599999999999996</v>
      </c>
      <c r="F25" s="5228">
        <f>D25*Оглавление!$B$14</f>
        <v>385.7</v>
      </c>
      <c r="G25" s="4364">
        <f t="shared" si="1"/>
        <v>385.7</v>
      </c>
    </row>
    <row r="26" spans="1:7">
      <c r="A26" s="4361" t="s">
        <v>4876</v>
      </c>
      <c r="B26" s="4361" t="s">
        <v>5452</v>
      </c>
      <c r="C26" s="4362" t="s">
        <v>7975</v>
      </c>
      <c r="D26" s="4311">
        <v>4.96</v>
      </c>
      <c r="E26" s="4363">
        <f t="shared" si="0"/>
        <v>4.96</v>
      </c>
      <c r="F26" s="5228">
        <f>D26*Оглавление!$B$14</f>
        <v>471.2</v>
      </c>
      <c r="G26" s="4364">
        <f t="shared" si="1"/>
        <v>471.2</v>
      </c>
    </row>
    <row r="27" spans="1:7">
      <c r="A27" s="4361" t="s">
        <v>4877</v>
      </c>
      <c r="B27" s="4361" t="s">
        <v>5453</v>
      </c>
      <c r="C27" s="4362" t="s">
        <v>8199</v>
      </c>
      <c r="D27" s="4311">
        <v>5.82</v>
      </c>
      <c r="E27" s="4363">
        <f t="shared" si="0"/>
        <v>5.82</v>
      </c>
      <c r="F27" s="5228">
        <f>D27*Оглавление!$B$14</f>
        <v>552.9</v>
      </c>
      <c r="G27" s="4364">
        <f t="shared" si="1"/>
        <v>552.9</v>
      </c>
    </row>
    <row r="28" spans="1:7">
      <c r="A28" s="4361" t="s">
        <v>4878</v>
      </c>
      <c r="B28" s="4361" t="s">
        <v>5454</v>
      </c>
      <c r="C28" s="4362" t="s">
        <v>8198</v>
      </c>
      <c r="D28" s="4311">
        <v>6.27</v>
      </c>
      <c r="E28" s="4363">
        <f t="shared" si="0"/>
        <v>6.27</v>
      </c>
      <c r="F28" s="5228">
        <f>D28*Оглавление!$B$14</f>
        <v>595.65</v>
      </c>
      <c r="G28" s="4364">
        <f t="shared" si="1"/>
        <v>595.65</v>
      </c>
    </row>
    <row r="29" spans="1:7">
      <c r="A29" s="4361" t="s">
        <v>4879</v>
      </c>
      <c r="B29" s="4361" t="s">
        <v>5455</v>
      </c>
      <c r="C29" s="4362" t="s">
        <v>7969</v>
      </c>
      <c r="D29" s="4311">
        <v>7.07</v>
      </c>
      <c r="E29" s="4363">
        <f t="shared" si="0"/>
        <v>7.07</v>
      </c>
      <c r="F29" s="5228">
        <f>D29*Оглавление!$B$14</f>
        <v>671.65</v>
      </c>
      <c r="G29" s="4364">
        <f t="shared" si="1"/>
        <v>671.65</v>
      </c>
    </row>
    <row r="30" spans="1:7">
      <c r="A30" s="4361" t="s">
        <v>4880</v>
      </c>
      <c r="B30" s="4361" t="s">
        <v>5456</v>
      </c>
      <c r="C30" s="4362" t="s">
        <v>8675</v>
      </c>
      <c r="D30" s="4311">
        <v>9.48</v>
      </c>
      <c r="E30" s="4363">
        <f t="shared" si="0"/>
        <v>9.48</v>
      </c>
      <c r="F30" s="5228">
        <f>D30*Оглавление!$B$14</f>
        <v>900.6</v>
      </c>
      <c r="G30" s="4364">
        <f t="shared" si="1"/>
        <v>900.6</v>
      </c>
    </row>
    <row r="31" spans="1:7">
      <c r="A31" s="4361" t="s">
        <v>4881</v>
      </c>
      <c r="B31" s="4361" t="s">
        <v>5457</v>
      </c>
      <c r="C31" s="4362">
        <v>20</v>
      </c>
      <c r="D31" s="4311">
        <v>11.07</v>
      </c>
      <c r="E31" s="4363">
        <f t="shared" si="0"/>
        <v>11.07</v>
      </c>
      <c r="F31" s="5228">
        <f>D31*Оглавление!$B$14</f>
        <v>1051.6500000000001</v>
      </c>
      <c r="G31" s="4364">
        <f t="shared" si="1"/>
        <v>1051.6500000000001</v>
      </c>
    </row>
    <row r="32" spans="1:7">
      <c r="A32" s="4357" t="s">
        <v>5739</v>
      </c>
      <c r="B32" s="4358"/>
      <c r="C32" s="4359"/>
      <c r="D32" s="4358"/>
      <c r="E32" s="4358"/>
      <c r="F32" s="5228"/>
      <c r="G32" s="4360"/>
    </row>
    <row r="33" spans="1:7">
      <c r="A33" s="4361" t="s">
        <v>4882</v>
      </c>
      <c r="B33" s="4361" t="s">
        <v>5434</v>
      </c>
      <c r="C33" s="4362" t="s">
        <v>8670</v>
      </c>
      <c r="D33" s="4311">
        <v>1.84</v>
      </c>
      <c r="E33" s="4363">
        <f t="shared" ref="E33:E55" si="2">D33-D33*$B$4/100</f>
        <v>1.84</v>
      </c>
      <c r="F33" s="5228">
        <f>D33*Оглавление!$B$14</f>
        <v>174.8</v>
      </c>
      <c r="G33" s="4364">
        <f>F33-F33*$B$4/100</f>
        <v>174.8</v>
      </c>
    </row>
    <row r="34" spans="1:7">
      <c r="A34" s="4361" t="s">
        <v>4883</v>
      </c>
      <c r="B34" s="4361" t="s">
        <v>5435</v>
      </c>
      <c r="C34" s="4362" t="s">
        <v>8670</v>
      </c>
      <c r="D34" s="4311">
        <v>2.31</v>
      </c>
      <c r="E34" s="4363">
        <f t="shared" si="2"/>
        <v>2.31</v>
      </c>
      <c r="F34" s="5228">
        <f>D34*Оглавление!$B$14</f>
        <v>219.45000000000002</v>
      </c>
      <c r="G34" s="4364">
        <f t="shared" ref="G34:G56" si="3">F34-F34*$B$4/100</f>
        <v>219.45000000000002</v>
      </c>
    </row>
    <row r="35" spans="1:7">
      <c r="A35" s="4361" t="s">
        <v>4884</v>
      </c>
      <c r="B35" s="4361" t="s">
        <v>5436</v>
      </c>
      <c r="C35" s="4362" t="s">
        <v>8674</v>
      </c>
      <c r="D35" s="4311">
        <v>2.59</v>
      </c>
      <c r="E35" s="4363">
        <f t="shared" si="2"/>
        <v>2.59</v>
      </c>
      <c r="F35" s="5228">
        <f>D35*Оглавление!$B$14</f>
        <v>246.04999999999998</v>
      </c>
      <c r="G35" s="4364">
        <f t="shared" si="3"/>
        <v>246.04999999999998</v>
      </c>
    </row>
    <row r="36" spans="1:7">
      <c r="A36" s="4361" t="s">
        <v>4885</v>
      </c>
      <c r="B36" s="4361" t="s">
        <v>5437</v>
      </c>
      <c r="C36" s="4362" t="s">
        <v>8674</v>
      </c>
      <c r="D36" s="4311">
        <v>3.06</v>
      </c>
      <c r="E36" s="4363">
        <f t="shared" si="2"/>
        <v>3.06</v>
      </c>
      <c r="F36" s="5228">
        <f>D36*Оглавление!$B$14</f>
        <v>290.7</v>
      </c>
      <c r="G36" s="4364">
        <f t="shared" si="3"/>
        <v>290.7</v>
      </c>
    </row>
    <row r="37" spans="1:7">
      <c r="A37" s="4361" t="s">
        <v>4886</v>
      </c>
      <c r="B37" s="4361" t="s">
        <v>5438</v>
      </c>
      <c r="C37" s="4362" t="s">
        <v>7972</v>
      </c>
      <c r="D37" s="4311">
        <v>3.65</v>
      </c>
      <c r="E37" s="4363">
        <f t="shared" si="2"/>
        <v>3.65</v>
      </c>
      <c r="F37" s="5228">
        <f>D37*Оглавление!$B$14</f>
        <v>346.75</v>
      </c>
      <c r="G37" s="4364">
        <f t="shared" si="3"/>
        <v>346.75</v>
      </c>
    </row>
    <row r="38" spans="1:7">
      <c r="A38" s="4361" t="s">
        <v>4887</v>
      </c>
      <c r="B38" s="4361" t="s">
        <v>5439</v>
      </c>
      <c r="C38" s="4362" t="s">
        <v>7972</v>
      </c>
      <c r="D38" s="4311">
        <v>4.6100000000000003</v>
      </c>
      <c r="E38" s="4363">
        <f t="shared" si="2"/>
        <v>4.6100000000000003</v>
      </c>
      <c r="F38" s="5228">
        <f>D38*Оглавление!$B$14</f>
        <v>437.95000000000005</v>
      </c>
      <c r="G38" s="4364">
        <f t="shared" si="3"/>
        <v>437.95000000000005</v>
      </c>
    </row>
    <row r="39" spans="1:7">
      <c r="A39" s="4361" t="s">
        <v>4888</v>
      </c>
      <c r="B39" s="4361" t="s">
        <v>5440</v>
      </c>
      <c r="C39" s="4362" t="s">
        <v>7955</v>
      </c>
      <c r="D39" s="4311">
        <v>5.55</v>
      </c>
      <c r="E39" s="4363">
        <f t="shared" si="2"/>
        <v>5.55</v>
      </c>
      <c r="F39" s="5228">
        <f>D39*Оглавление!$B$14</f>
        <v>527.25</v>
      </c>
      <c r="G39" s="4364">
        <f t="shared" si="3"/>
        <v>527.25</v>
      </c>
    </row>
    <row r="40" spans="1:7">
      <c r="A40" s="4361" t="s">
        <v>4889</v>
      </c>
      <c r="B40" s="4361" t="s">
        <v>5441</v>
      </c>
      <c r="C40" s="4362" t="s">
        <v>7975</v>
      </c>
      <c r="D40" s="4311">
        <v>5.83</v>
      </c>
      <c r="E40" s="4363">
        <f t="shared" si="2"/>
        <v>5.83</v>
      </c>
      <c r="F40" s="5228">
        <f>D40*Оглавление!$B$14</f>
        <v>553.85</v>
      </c>
      <c r="G40" s="4364">
        <f t="shared" si="3"/>
        <v>553.85</v>
      </c>
    </row>
    <row r="41" spans="1:7">
      <c r="A41" s="4361" t="s">
        <v>4890</v>
      </c>
      <c r="B41" s="4361" t="s">
        <v>5442</v>
      </c>
      <c r="C41" s="4362" t="s">
        <v>7975</v>
      </c>
      <c r="D41" s="4311">
        <v>6.21</v>
      </c>
      <c r="E41" s="4363">
        <f t="shared" si="2"/>
        <v>6.21</v>
      </c>
      <c r="F41" s="5228">
        <f>D41*Оглавление!$B$14</f>
        <v>589.95000000000005</v>
      </c>
      <c r="G41" s="4364">
        <f t="shared" si="3"/>
        <v>589.95000000000005</v>
      </c>
    </row>
    <row r="42" spans="1:7">
      <c r="A42" s="4361" t="s">
        <v>4891</v>
      </c>
      <c r="B42" s="4361" t="s">
        <v>5443</v>
      </c>
      <c r="C42" s="4362" t="s">
        <v>8198</v>
      </c>
      <c r="D42" s="4311">
        <v>6.49</v>
      </c>
      <c r="E42" s="4363">
        <f t="shared" si="2"/>
        <v>6.49</v>
      </c>
      <c r="F42" s="5228">
        <f>D42*Оглавление!$B$14</f>
        <v>616.55000000000007</v>
      </c>
      <c r="G42" s="4364">
        <f t="shared" si="3"/>
        <v>616.55000000000007</v>
      </c>
    </row>
    <row r="43" spans="1:7">
      <c r="A43" s="4361" t="s">
        <v>4892</v>
      </c>
      <c r="B43" s="4361" t="s">
        <v>5444</v>
      </c>
      <c r="C43" s="4362" t="s">
        <v>7969</v>
      </c>
      <c r="D43" s="4311">
        <v>6.88</v>
      </c>
      <c r="E43" s="4363">
        <f t="shared" si="2"/>
        <v>6.88</v>
      </c>
      <c r="F43" s="5228">
        <f>D43*Оглавление!$B$14</f>
        <v>653.6</v>
      </c>
      <c r="G43" s="4364">
        <f t="shared" si="3"/>
        <v>653.6</v>
      </c>
    </row>
    <row r="44" spans="1:7">
      <c r="A44" s="4361" t="s">
        <v>4893</v>
      </c>
      <c r="B44" s="4361" t="s">
        <v>5445</v>
      </c>
      <c r="C44" s="4362" t="s">
        <v>7969</v>
      </c>
      <c r="D44" s="4311">
        <v>7.79</v>
      </c>
      <c r="E44" s="4363">
        <f t="shared" si="2"/>
        <v>7.79</v>
      </c>
      <c r="F44" s="5228">
        <f>D44*Оглавление!$B$14</f>
        <v>740.05</v>
      </c>
      <c r="G44" s="4364">
        <f t="shared" si="3"/>
        <v>740.05</v>
      </c>
    </row>
    <row r="45" spans="1:7">
      <c r="A45" s="4361" t="s">
        <v>4894</v>
      </c>
      <c r="B45" s="4361" t="s">
        <v>5446</v>
      </c>
      <c r="C45" s="4362">
        <v>40</v>
      </c>
      <c r="D45" s="4311">
        <v>10.4</v>
      </c>
      <c r="E45" s="4363">
        <f t="shared" si="2"/>
        <v>10.4</v>
      </c>
      <c r="F45" s="5228">
        <f>D45*Оглавление!$B$14</f>
        <v>988</v>
      </c>
      <c r="G45" s="4364">
        <f t="shared" si="3"/>
        <v>988</v>
      </c>
    </row>
    <row r="46" spans="1:7">
      <c r="A46" s="4361" t="s">
        <v>4895</v>
      </c>
      <c r="B46" s="4361" t="s">
        <v>5447</v>
      </c>
      <c r="C46" s="4362" t="s">
        <v>8674</v>
      </c>
      <c r="D46" s="4311">
        <v>3.04</v>
      </c>
      <c r="E46" s="4363">
        <f t="shared" si="2"/>
        <v>3.04</v>
      </c>
      <c r="F46" s="5228">
        <f>D46*Оглавление!$B$14</f>
        <v>288.8</v>
      </c>
      <c r="G46" s="4364">
        <f t="shared" si="3"/>
        <v>288.8</v>
      </c>
    </row>
    <row r="47" spans="1:7">
      <c r="A47" s="4361" t="s">
        <v>4896</v>
      </c>
      <c r="B47" s="4361" t="s">
        <v>5448</v>
      </c>
      <c r="C47" s="4362" t="s">
        <v>8674</v>
      </c>
      <c r="D47" s="4311">
        <v>3.58</v>
      </c>
      <c r="E47" s="4363">
        <f t="shared" si="2"/>
        <v>3.58</v>
      </c>
      <c r="F47" s="5228">
        <f>D47*Оглавление!$B$14</f>
        <v>340.1</v>
      </c>
      <c r="G47" s="4364">
        <f t="shared" si="3"/>
        <v>340.1</v>
      </c>
    </row>
    <row r="48" spans="1:7">
      <c r="A48" s="4361" t="s">
        <v>4897</v>
      </c>
      <c r="B48" s="4361" t="s">
        <v>5449</v>
      </c>
      <c r="C48" s="4362" t="s">
        <v>7972</v>
      </c>
      <c r="D48" s="4311">
        <v>4.0599999999999996</v>
      </c>
      <c r="E48" s="4363">
        <f t="shared" si="2"/>
        <v>4.0599999999999996</v>
      </c>
      <c r="F48" s="5228">
        <f>D48*Оглавление!$B$14</f>
        <v>385.7</v>
      </c>
      <c r="G48" s="4364">
        <f t="shared" si="3"/>
        <v>385.7</v>
      </c>
    </row>
    <row r="49" spans="1:7">
      <c r="A49" s="4361" t="s">
        <v>4898</v>
      </c>
      <c r="B49" s="4361" t="s">
        <v>5450</v>
      </c>
      <c r="C49" s="4362" t="s">
        <v>7955</v>
      </c>
      <c r="D49" s="4311">
        <v>4.34</v>
      </c>
      <c r="E49" s="4363">
        <f t="shared" si="2"/>
        <v>4.34</v>
      </c>
      <c r="F49" s="5228">
        <f>D49*Оглавление!$B$14</f>
        <v>412.3</v>
      </c>
      <c r="G49" s="4364">
        <f t="shared" si="3"/>
        <v>412.3</v>
      </c>
    </row>
    <row r="50" spans="1:7">
      <c r="A50" s="4361" t="s">
        <v>4899</v>
      </c>
      <c r="B50" s="4361" t="s">
        <v>5451</v>
      </c>
      <c r="C50" s="4362" t="s">
        <v>7955</v>
      </c>
      <c r="D50" s="4311">
        <v>5.09</v>
      </c>
      <c r="E50" s="4363">
        <f t="shared" si="2"/>
        <v>5.09</v>
      </c>
      <c r="F50" s="5228">
        <f>D50*Оглавление!$B$14</f>
        <v>483.55</v>
      </c>
      <c r="G50" s="4364">
        <f t="shared" si="3"/>
        <v>483.55</v>
      </c>
    </row>
    <row r="51" spans="1:7">
      <c r="A51" s="4361" t="s">
        <v>4900</v>
      </c>
      <c r="B51" s="4361" t="s">
        <v>5452</v>
      </c>
      <c r="C51" s="4362" t="s">
        <v>7975</v>
      </c>
      <c r="D51" s="4311">
        <v>5.95</v>
      </c>
      <c r="E51" s="4363">
        <f t="shared" si="2"/>
        <v>5.95</v>
      </c>
      <c r="F51" s="5228">
        <f>D51*Оглавление!$B$14</f>
        <v>565.25</v>
      </c>
      <c r="G51" s="4364">
        <f t="shared" si="3"/>
        <v>565.25</v>
      </c>
    </row>
    <row r="52" spans="1:7">
      <c r="A52" s="4361" t="s">
        <v>4901</v>
      </c>
      <c r="B52" s="4361" t="s">
        <v>5453</v>
      </c>
      <c r="C52" s="4362" t="s">
        <v>8199</v>
      </c>
      <c r="D52" s="4311">
        <v>6.56</v>
      </c>
      <c r="E52" s="4363">
        <f t="shared" si="2"/>
        <v>6.56</v>
      </c>
      <c r="F52" s="5228">
        <f>D52*Оглавление!$B$14</f>
        <v>623.19999999999993</v>
      </c>
      <c r="G52" s="4364">
        <f t="shared" si="3"/>
        <v>623.19999999999993</v>
      </c>
    </row>
    <row r="53" spans="1:7">
      <c r="A53" s="4361" t="s">
        <v>4902</v>
      </c>
      <c r="B53" s="4361" t="s">
        <v>5454</v>
      </c>
      <c r="C53" s="4362" t="s">
        <v>7969</v>
      </c>
      <c r="D53" s="4311">
        <v>7.86</v>
      </c>
      <c r="E53" s="4363">
        <f t="shared" si="2"/>
        <v>7.86</v>
      </c>
      <c r="F53" s="5228">
        <f>D53*Оглавление!$B$14</f>
        <v>746.7</v>
      </c>
      <c r="G53" s="4364">
        <f t="shared" si="3"/>
        <v>746.7</v>
      </c>
    </row>
    <row r="54" spans="1:7">
      <c r="A54" s="4361" t="s">
        <v>4903</v>
      </c>
      <c r="B54" s="4361" t="s">
        <v>5455</v>
      </c>
      <c r="C54" s="4362" t="s">
        <v>7969</v>
      </c>
      <c r="D54" s="4311">
        <v>8.65</v>
      </c>
      <c r="E54" s="4363">
        <f t="shared" si="2"/>
        <v>8.65</v>
      </c>
      <c r="F54" s="5228">
        <f>D54*Оглавление!$B$14</f>
        <v>821.75</v>
      </c>
      <c r="G54" s="4364">
        <f t="shared" si="3"/>
        <v>821.75</v>
      </c>
    </row>
    <row r="55" spans="1:7">
      <c r="A55" s="4361" t="s">
        <v>4904</v>
      </c>
      <c r="B55" s="4361" t="s">
        <v>5456</v>
      </c>
      <c r="C55" s="4362">
        <v>20</v>
      </c>
      <c r="D55" s="4311">
        <v>10.57</v>
      </c>
      <c r="E55" s="4363">
        <f t="shared" si="2"/>
        <v>10.57</v>
      </c>
      <c r="F55" s="5228">
        <f>D55*Оглавление!$B$14</f>
        <v>1004.15</v>
      </c>
      <c r="G55" s="4364">
        <f t="shared" si="3"/>
        <v>1004.15</v>
      </c>
    </row>
    <row r="56" spans="1:7">
      <c r="A56" s="4361" t="s">
        <v>4905</v>
      </c>
      <c r="B56" s="4361" t="s">
        <v>5457</v>
      </c>
      <c r="C56" s="4362">
        <v>20</v>
      </c>
      <c r="D56" s="4311">
        <v>13.29</v>
      </c>
      <c r="E56" s="4363">
        <f>D56-D56*$B$4/100</f>
        <v>13.29</v>
      </c>
      <c r="F56" s="5228">
        <f>D56*Оглавление!$B$14</f>
        <v>1262.55</v>
      </c>
      <c r="G56" s="4364">
        <f t="shared" si="3"/>
        <v>1262.55</v>
      </c>
    </row>
    <row r="57" spans="1:7" s="3745" customFormat="1">
      <c r="A57" s="4496" t="s">
        <v>19753</v>
      </c>
      <c r="B57" s="4361" t="s">
        <v>19754</v>
      </c>
      <c r="C57" s="4362" t="s">
        <v>277</v>
      </c>
      <c r="D57" s="4311">
        <v>4.13</v>
      </c>
      <c r="E57" s="4363">
        <f t="shared" ref="E57:E63" si="4">D57-D57*$B$4/100</f>
        <v>4.13</v>
      </c>
      <c r="F57" s="5228">
        <f>D57*Оглавление!$B$14</f>
        <v>392.34999999999997</v>
      </c>
      <c r="G57" s="4364">
        <f t="shared" ref="G57:G63" si="5">F57-F57*$B$4/100</f>
        <v>392.34999999999997</v>
      </c>
    </row>
    <row r="58" spans="1:7" s="3745" customFormat="1">
      <c r="A58" s="4496" t="s">
        <v>19755</v>
      </c>
      <c r="B58" s="4361" t="s">
        <v>19756</v>
      </c>
      <c r="C58" s="4362" t="s">
        <v>290</v>
      </c>
      <c r="D58" s="4311">
        <v>5.04</v>
      </c>
      <c r="E58" s="4363">
        <f t="shared" si="4"/>
        <v>5.04</v>
      </c>
      <c r="F58" s="5228">
        <f>D58*Оглавление!$B$14</f>
        <v>478.8</v>
      </c>
      <c r="G58" s="4364">
        <f t="shared" si="5"/>
        <v>478.8</v>
      </c>
    </row>
    <row r="59" spans="1:7" s="3745" customFormat="1">
      <c r="A59" s="4496" t="s">
        <v>19757</v>
      </c>
      <c r="B59" s="4361" t="s">
        <v>19758</v>
      </c>
      <c r="C59" s="4362" t="s">
        <v>306</v>
      </c>
      <c r="D59" s="4311">
        <v>6.04</v>
      </c>
      <c r="E59" s="4363">
        <f t="shared" si="4"/>
        <v>6.04</v>
      </c>
      <c r="F59" s="5228">
        <f>D59*Оглавление!$B$14</f>
        <v>573.79999999999995</v>
      </c>
      <c r="G59" s="4364">
        <f t="shared" si="5"/>
        <v>573.79999999999995</v>
      </c>
    </row>
    <row r="60" spans="1:7" s="3745" customFormat="1">
      <c r="A60" s="4496" t="s">
        <v>19759</v>
      </c>
      <c r="B60" s="4361" t="s">
        <v>5226</v>
      </c>
      <c r="C60" s="4362" t="s">
        <v>284</v>
      </c>
      <c r="D60" s="4311">
        <v>7.03</v>
      </c>
      <c r="E60" s="4363">
        <f t="shared" si="4"/>
        <v>7.03</v>
      </c>
      <c r="F60" s="5228">
        <f>D60*Оглавление!$B$14</f>
        <v>667.85</v>
      </c>
      <c r="G60" s="4364">
        <f t="shared" si="5"/>
        <v>667.85</v>
      </c>
    </row>
    <row r="61" spans="1:7" s="3745" customFormat="1">
      <c r="A61" s="4496" t="s">
        <v>19760</v>
      </c>
      <c r="B61" s="4361" t="s">
        <v>5228</v>
      </c>
      <c r="C61" s="4362" t="s">
        <v>316</v>
      </c>
      <c r="D61" s="4311">
        <v>7.79</v>
      </c>
      <c r="E61" s="4363">
        <f t="shared" si="4"/>
        <v>7.79</v>
      </c>
      <c r="F61" s="5228">
        <f>D61*Оглавление!$B$14</f>
        <v>740.05</v>
      </c>
      <c r="G61" s="4364">
        <f t="shared" si="5"/>
        <v>740.05</v>
      </c>
    </row>
    <row r="62" spans="1:7" s="3745" customFormat="1">
      <c r="A62" s="4496" t="s">
        <v>19761</v>
      </c>
      <c r="B62" s="4361" t="s">
        <v>19762</v>
      </c>
      <c r="C62" s="4362" t="s">
        <v>326</v>
      </c>
      <c r="D62" s="4311">
        <v>9.6199999999999992</v>
      </c>
      <c r="E62" s="4363">
        <f t="shared" si="4"/>
        <v>9.6199999999999992</v>
      </c>
      <c r="F62" s="5228">
        <f>D62*Оглавление!$B$14</f>
        <v>913.9</v>
      </c>
      <c r="G62" s="4364">
        <f t="shared" si="5"/>
        <v>913.9</v>
      </c>
    </row>
    <row r="63" spans="1:7" s="3745" customFormat="1">
      <c r="A63" s="4496" t="s">
        <v>19763</v>
      </c>
      <c r="B63" s="4361" t="s">
        <v>19764</v>
      </c>
      <c r="C63" s="4362" t="s">
        <v>326</v>
      </c>
      <c r="D63" s="4311">
        <v>11.55</v>
      </c>
      <c r="E63" s="4363">
        <f t="shared" si="4"/>
        <v>11.55</v>
      </c>
      <c r="F63" s="5228">
        <f>D63*Оглавление!$B$14</f>
        <v>1097.25</v>
      </c>
      <c r="G63" s="4364">
        <f t="shared" si="5"/>
        <v>1097.25</v>
      </c>
    </row>
    <row r="64" spans="1:7">
      <c r="A64" s="4357" t="s">
        <v>7551</v>
      </c>
      <c r="B64" s="4358"/>
      <c r="C64" s="4359"/>
      <c r="D64" s="4358"/>
      <c r="E64" s="4358"/>
      <c r="F64" s="5228"/>
      <c r="G64" s="4360"/>
    </row>
    <row r="65" spans="1:7">
      <c r="A65" s="4361" t="s">
        <v>7546</v>
      </c>
      <c r="B65" s="4361" t="s">
        <v>7550</v>
      </c>
      <c r="C65" s="4362">
        <v>10</v>
      </c>
      <c r="D65" s="4311">
        <v>2.72</v>
      </c>
      <c r="E65" s="4363">
        <f t="shared" ref="E65:E66" si="6">D65-D65*$B$4/100</f>
        <v>2.72</v>
      </c>
      <c r="F65" s="5228">
        <f>D65*Оглавление!$B$14</f>
        <v>258.40000000000003</v>
      </c>
      <c r="G65" s="4364">
        <f t="shared" ref="G65:G69" si="7">F65-F65*$B$4/100</f>
        <v>258.40000000000003</v>
      </c>
    </row>
    <row r="66" spans="1:7">
      <c r="A66" s="4361" t="s">
        <v>7547</v>
      </c>
      <c r="B66" s="4365" t="s">
        <v>11005</v>
      </c>
      <c r="C66" s="4362" t="s">
        <v>278</v>
      </c>
      <c r="D66" s="4311">
        <v>2.83</v>
      </c>
      <c r="E66" s="4363">
        <f t="shared" si="6"/>
        <v>2.83</v>
      </c>
      <c r="F66" s="5228">
        <f>D66*Оглавление!$B$14</f>
        <v>268.85000000000002</v>
      </c>
      <c r="G66" s="4364">
        <f t="shared" si="7"/>
        <v>268.85000000000002</v>
      </c>
    </row>
    <row r="67" spans="1:7">
      <c r="A67" s="4357" t="s">
        <v>7552</v>
      </c>
      <c r="B67" s="4358"/>
      <c r="C67" s="4359"/>
      <c r="D67" s="4358"/>
      <c r="E67" s="4358"/>
      <c r="F67" s="5228"/>
      <c r="G67" s="4360"/>
    </row>
    <row r="68" spans="1:7">
      <c r="A68" s="4361" t="s">
        <v>7548</v>
      </c>
      <c r="B68" s="4361" t="s">
        <v>7550</v>
      </c>
      <c r="C68" s="4362" t="s">
        <v>290</v>
      </c>
      <c r="D68" s="4311">
        <v>2.79</v>
      </c>
      <c r="E68" s="4363">
        <f t="shared" ref="E68:E69" si="8">D68-D68*$B$4/100</f>
        <v>2.79</v>
      </c>
      <c r="F68" s="5228">
        <f>D68*Оглавление!$B$14</f>
        <v>265.05</v>
      </c>
      <c r="G68" s="4364">
        <f t="shared" si="7"/>
        <v>265.05</v>
      </c>
    </row>
    <row r="69" spans="1:7">
      <c r="A69" s="4361" t="s">
        <v>7549</v>
      </c>
      <c r="B69" s="4365" t="s">
        <v>11005</v>
      </c>
      <c r="C69" s="4362" t="s">
        <v>278</v>
      </c>
      <c r="D69" s="4311">
        <v>2.93</v>
      </c>
      <c r="E69" s="4363">
        <f t="shared" si="8"/>
        <v>2.93</v>
      </c>
      <c r="F69" s="5228">
        <f>D69*Оглавление!$B$14</f>
        <v>278.35000000000002</v>
      </c>
      <c r="G69" s="4364">
        <f t="shared" si="7"/>
        <v>278.35000000000002</v>
      </c>
    </row>
    <row r="70" spans="1:7">
      <c r="A70" s="4357" t="s">
        <v>7454</v>
      </c>
      <c r="B70" s="4358"/>
      <c r="C70" s="4359"/>
      <c r="D70" s="4358"/>
      <c r="E70" s="4358"/>
      <c r="F70" s="5228"/>
      <c r="G70" s="4360"/>
    </row>
    <row r="71" spans="1:7">
      <c r="A71" s="4361" t="s">
        <v>7679</v>
      </c>
      <c r="B71" s="4361" t="s">
        <v>7455</v>
      </c>
      <c r="C71" s="4362" t="s">
        <v>283</v>
      </c>
      <c r="D71" s="4311">
        <v>1.96</v>
      </c>
      <c r="E71" s="4363">
        <f t="shared" ref="E71:E134" si="9">D71-D71*$B$4/100</f>
        <v>1.96</v>
      </c>
      <c r="F71" s="5228">
        <f>D71*Оглавление!$B$14</f>
        <v>186.2</v>
      </c>
      <c r="G71" s="4364">
        <f t="shared" ref="G71:G134" si="10">F71-F71*$B$4/100</f>
        <v>186.2</v>
      </c>
    </row>
    <row r="72" spans="1:7">
      <c r="A72" s="4361" t="s">
        <v>7431</v>
      </c>
      <c r="B72" s="4361" t="s">
        <v>7456</v>
      </c>
      <c r="C72" s="4362" t="s">
        <v>277</v>
      </c>
      <c r="D72" s="4311">
        <v>2.39</v>
      </c>
      <c r="E72" s="4363">
        <f t="shared" si="9"/>
        <v>2.39</v>
      </c>
      <c r="F72" s="5228">
        <f>D72*Оглавление!$B$14</f>
        <v>227.05</v>
      </c>
      <c r="G72" s="4364">
        <f t="shared" si="10"/>
        <v>227.05</v>
      </c>
    </row>
    <row r="73" spans="1:7">
      <c r="A73" s="4361" t="s">
        <v>7680</v>
      </c>
      <c r="B73" s="4361" t="s">
        <v>7457</v>
      </c>
      <c r="C73" s="4362" t="s">
        <v>290</v>
      </c>
      <c r="D73" s="4311">
        <v>2.46</v>
      </c>
      <c r="E73" s="4363">
        <f t="shared" si="9"/>
        <v>2.46</v>
      </c>
      <c r="F73" s="5228">
        <f>D73*Оглавление!$B$14</f>
        <v>233.7</v>
      </c>
      <c r="G73" s="4364">
        <f t="shared" si="10"/>
        <v>233.7</v>
      </c>
    </row>
    <row r="74" spans="1:7">
      <c r="A74" s="4361" t="s">
        <v>7432</v>
      </c>
      <c r="B74" s="4361" t="s">
        <v>7458</v>
      </c>
      <c r="C74" s="4362" t="s">
        <v>290</v>
      </c>
      <c r="D74" s="4311">
        <v>2.64</v>
      </c>
      <c r="E74" s="4363">
        <f t="shared" si="9"/>
        <v>2.64</v>
      </c>
      <c r="F74" s="5228">
        <f>D74*Оглавление!$B$14</f>
        <v>250.8</v>
      </c>
      <c r="G74" s="4364">
        <f t="shared" si="10"/>
        <v>250.8</v>
      </c>
    </row>
    <row r="75" spans="1:7">
      <c r="A75" s="4361" t="s">
        <v>7433</v>
      </c>
      <c r="B75" s="4361" t="s">
        <v>7459</v>
      </c>
      <c r="C75" s="4362" t="s">
        <v>290</v>
      </c>
      <c r="D75" s="4311">
        <v>2.79</v>
      </c>
      <c r="E75" s="4363">
        <f t="shared" si="9"/>
        <v>2.79</v>
      </c>
      <c r="F75" s="5228">
        <f>D75*Оглавление!$B$14</f>
        <v>265.05</v>
      </c>
      <c r="G75" s="4364">
        <f t="shared" si="10"/>
        <v>265.05</v>
      </c>
    </row>
    <row r="76" spans="1:7">
      <c r="A76" s="4361" t="s">
        <v>7681</v>
      </c>
      <c r="B76" s="4361" t="s">
        <v>5489</v>
      </c>
      <c r="C76" s="4362" t="s">
        <v>290</v>
      </c>
      <c r="D76" s="4311">
        <v>3.43</v>
      </c>
      <c r="E76" s="4363">
        <f t="shared" si="9"/>
        <v>3.43</v>
      </c>
      <c r="F76" s="5228">
        <f>D76*Оглавление!$B$14</f>
        <v>325.85000000000002</v>
      </c>
      <c r="G76" s="4364">
        <f t="shared" si="10"/>
        <v>325.85000000000002</v>
      </c>
    </row>
    <row r="77" spans="1:7">
      <c r="A77" s="4361" t="s">
        <v>7434</v>
      </c>
      <c r="B77" s="4361" t="s">
        <v>7460</v>
      </c>
      <c r="C77" s="4362">
        <v>80</v>
      </c>
      <c r="D77" s="4311">
        <v>3.64</v>
      </c>
      <c r="E77" s="4363">
        <f t="shared" si="9"/>
        <v>3.64</v>
      </c>
      <c r="F77" s="5228">
        <f>D77*Оглавление!$B$14</f>
        <v>345.8</v>
      </c>
      <c r="G77" s="4364">
        <f t="shared" si="10"/>
        <v>345.8</v>
      </c>
    </row>
    <row r="78" spans="1:7">
      <c r="A78" s="4361" t="s">
        <v>7435</v>
      </c>
      <c r="B78" s="4361" t="s">
        <v>5490</v>
      </c>
      <c r="C78" s="4362" t="s">
        <v>7541</v>
      </c>
      <c r="D78" s="4311">
        <v>4.5599999999999996</v>
      </c>
      <c r="E78" s="4363">
        <f t="shared" si="9"/>
        <v>4.5599999999999996</v>
      </c>
      <c r="F78" s="5228">
        <f>D78*Оглавление!$B$14</f>
        <v>433.2</v>
      </c>
      <c r="G78" s="4364">
        <f t="shared" si="10"/>
        <v>433.2</v>
      </c>
    </row>
    <row r="79" spans="1:7">
      <c r="A79" s="4361" t="s">
        <v>7682</v>
      </c>
      <c r="B79" s="4361" t="s">
        <v>7461</v>
      </c>
      <c r="C79" s="4362" t="s">
        <v>7541</v>
      </c>
      <c r="D79" s="4311">
        <v>5.51</v>
      </c>
      <c r="E79" s="4363">
        <f t="shared" si="9"/>
        <v>5.51</v>
      </c>
      <c r="F79" s="5228">
        <f>D79*Оглавление!$B$14</f>
        <v>523.44999999999993</v>
      </c>
      <c r="G79" s="4364">
        <f t="shared" si="10"/>
        <v>523.44999999999993</v>
      </c>
    </row>
    <row r="80" spans="1:7">
      <c r="A80" s="4361" t="s">
        <v>7683</v>
      </c>
      <c r="B80" s="4361" t="s">
        <v>7462</v>
      </c>
      <c r="C80" s="4362" t="s">
        <v>7542</v>
      </c>
      <c r="D80" s="4311">
        <v>5.54</v>
      </c>
      <c r="E80" s="4363">
        <f t="shared" si="9"/>
        <v>5.54</v>
      </c>
      <c r="F80" s="5228">
        <f>D80*Оглавление!$B$14</f>
        <v>526.29999999999995</v>
      </c>
      <c r="G80" s="4364">
        <f t="shared" si="10"/>
        <v>526.29999999999995</v>
      </c>
    </row>
    <row r="81" spans="1:7">
      <c r="A81" s="4361" t="s">
        <v>7436</v>
      </c>
      <c r="B81" s="4361" t="s">
        <v>5491</v>
      </c>
      <c r="C81" s="4362" t="s">
        <v>1140</v>
      </c>
      <c r="D81" s="4311">
        <v>6.53</v>
      </c>
      <c r="E81" s="4363">
        <f t="shared" si="9"/>
        <v>6.53</v>
      </c>
      <c r="F81" s="5228">
        <f>D81*Оглавление!$B$14</f>
        <v>620.35</v>
      </c>
      <c r="G81" s="4364">
        <f t="shared" si="10"/>
        <v>620.35</v>
      </c>
    </row>
    <row r="82" spans="1:7">
      <c r="A82" s="4361" t="s">
        <v>7684</v>
      </c>
      <c r="B82" s="4361" t="s">
        <v>7463</v>
      </c>
      <c r="C82" s="4362" t="s">
        <v>625</v>
      </c>
      <c r="D82" s="4311">
        <v>7.52</v>
      </c>
      <c r="E82" s="4363">
        <f t="shared" si="9"/>
        <v>7.52</v>
      </c>
      <c r="F82" s="5228">
        <f>D82*Оглавление!$B$14</f>
        <v>714.4</v>
      </c>
      <c r="G82" s="4364">
        <f t="shared" si="10"/>
        <v>714.4</v>
      </c>
    </row>
    <row r="83" spans="1:7">
      <c r="A83" s="4361" t="s">
        <v>7437</v>
      </c>
      <c r="B83" s="4361" t="s">
        <v>5492</v>
      </c>
      <c r="C83" s="4362" t="s">
        <v>3163</v>
      </c>
      <c r="D83" s="4311">
        <v>8.51</v>
      </c>
      <c r="E83" s="4363">
        <f t="shared" si="9"/>
        <v>8.51</v>
      </c>
      <c r="F83" s="5228">
        <f>D83*Оглавление!$B$14</f>
        <v>808.44999999999993</v>
      </c>
      <c r="G83" s="4364">
        <f t="shared" si="10"/>
        <v>808.44999999999993</v>
      </c>
    </row>
    <row r="84" spans="1:7">
      <c r="A84" s="4361" t="s">
        <v>7685</v>
      </c>
      <c r="B84" s="4361" t="s">
        <v>7464</v>
      </c>
      <c r="C84" s="4362" t="s">
        <v>3163</v>
      </c>
      <c r="D84" s="4311">
        <v>9.4700000000000006</v>
      </c>
      <c r="E84" s="4363">
        <f t="shared" si="9"/>
        <v>9.4700000000000006</v>
      </c>
      <c r="F84" s="5228">
        <f>D84*Оглавление!$B$14</f>
        <v>899.65000000000009</v>
      </c>
      <c r="G84" s="4364">
        <f t="shared" si="10"/>
        <v>899.65000000000009</v>
      </c>
    </row>
    <row r="85" spans="1:7">
      <c r="A85" s="4361" t="s">
        <v>7686</v>
      </c>
      <c r="B85" s="4361" t="s">
        <v>7465</v>
      </c>
      <c r="C85" s="4362" t="s">
        <v>3163</v>
      </c>
      <c r="D85" s="4311">
        <v>11.3</v>
      </c>
      <c r="E85" s="4363">
        <f t="shared" si="9"/>
        <v>11.3</v>
      </c>
      <c r="F85" s="5228">
        <f>D85*Оглавление!$B$14</f>
        <v>1073.5</v>
      </c>
      <c r="G85" s="4364">
        <f t="shared" si="10"/>
        <v>1073.5</v>
      </c>
    </row>
    <row r="86" spans="1:7">
      <c r="A86" s="4361" t="s">
        <v>7687</v>
      </c>
      <c r="B86" s="4361" t="s">
        <v>7466</v>
      </c>
      <c r="C86" s="4362" t="s">
        <v>7543</v>
      </c>
      <c r="D86" s="4311">
        <v>15.31</v>
      </c>
      <c r="E86" s="4363">
        <f t="shared" si="9"/>
        <v>15.31</v>
      </c>
      <c r="F86" s="5228">
        <f>D86*Оглавление!$B$14</f>
        <v>1454.45</v>
      </c>
      <c r="G86" s="4364">
        <f t="shared" si="10"/>
        <v>1454.45</v>
      </c>
    </row>
    <row r="87" spans="1:7">
      <c r="A87" s="4361" t="s">
        <v>7688</v>
      </c>
      <c r="B87" s="4361" t="s">
        <v>7467</v>
      </c>
      <c r="C87" s="4362" t="s">
        <v>3163</v>
      </c>
      <c r="D87" s="4311">
        <v>19.43</v>
      </c>
      <c r="E87" s="4363">
        <f t="shared" si="9"/>
        <v>19.43</v>
      </c>
      <c r="F87" s="5228">
        <f>D87*Оглавление!$B$14</f>
        <v>1845.85</v>
      </c>
      <c r="G87" s="4364">
        <f t="shared" si="10"/>
        <v>1845.85</v>
      </c>
    </row>
    <row r="88" spans="1:7">
      <c r="A88" s="4361" t="s">
        <v>7689</v>
      </c>
      <c r="B88" s="4361" t="s">
        <v>7468</v>
      </c>
      <c r="C88" s="4362" t="s">
        <v>501</v>
      </c>
      <c r="D88" s="4311">
        <v>24.3</v>
      </c>
      <c r="E88" s="4363">
        <f t="shared" si="9"/>
        <v>24.3</v>
      </c>
      <c r="F88" s="5228">
        <f>D88*Оглавление!$B$14</f>
        <v>2308.5</v>
      </c>
      <c r="G88" s="4364">
        <f t="shared" si="10"/>
        <v>2308.5</v>
      </c>
    </row>
    <row r="89" spans="1:7">
      <c r="A89" s="4361" t="s">
        <v>7438</v>
      </c>
      <c r="B89" s="4361" t="s">
        <v>7469</v>
      </c>
      <c r="C89" s="4362" t="s">
        <v>284</v>
      </c>
      <c r="D89" s="4311">
        <v>3.78</v>
      </c>
      <c r="E89" s="4363">
        <f t="shared" si="9"/>
        <v>3.78</v>
      </c>
      <c r="F89" s="5228">
        <f>D89*Оглавление!$B$14</f>
        <v>359.09999999999997</v>
      </c>
      <c r="G89" s="4364">
        <f t="shared" si="10"/>
        <v>359.09999999999997</v>
      </c>
    </row>
    <row r="90" spans="1:7">
      <c r="A90" s="4361" t="s">
        <v>7439</v>
      </c>
      <c r="B90" s="4361" t="s">
        <v>7470</v>
      </c>
      <c r="C90" s="4362" t="s">
        <v>316</v>
      </c>
      <c r="D90" s="4311">
        <v>4.49</v>
      </c>
      <c r="E90" s="4363">
        <f t="shared" si="9"/>
        <v>4.49</v>
      </c>
      <c r="F90" s="5228">
        <f>D90*Оглавление!$B$14</f>
        <v>426.55</v>
      </c>
      <c r="G90" s="4364">
        <f t="shared" si="10"/>
        <v>426.55</v>
      </c>
    </row>
    <row r="91" spans="1:7">
      <c r="A91" s="4361" t="s">
        <v>7690</v>
      </c>
      <c r="B91" s="4361" t="s">
        <v>7471</v>
      </c>
      <c r="C91" s="4362" t="s">
        <v>316</v>
      </c>
      <c r="D91" s="4311">
        <v>4.87</v>
      </c>
      <c r="E91" s="4363">
        <f t="shared" si="9"/>
        <v>4.87</v>
      </c>
      <c r="F91" s="5228">
        <f>D91*Оглавление!$B$14</f>
        <v>462.65000000000003</v>
      </c>
      <c r="G91" s="4364">
        <f t="shared" si="10"/>
        <v>462.65000000000003</v>
      </c>
    </row>
    <row r="92" spans="1:7">
      <c r="A92" s="4361" t="s">
        <v>7440</v>
      </c>
      <c r="B92" s="4361" t="s">
        <v>7472</v>
      </c>
      <c r="C92" s="4362" t="s">
        <v>316</v>
      </c>
      <c r="D92" s="4311">
        <v>5.23</v>
      </c>
      <c r="E92" s="4363">
        <f t="shared" si="9"/>
        <v>5.23</v>
      </c>
      <c r="F92" s="5228">
        <f>D92*Оглавление!$B$14</f>
        <v>496.85</v>
      </c>
      <c r="G92" s="4364">
        <f t="shared" si="10"/>
        <v>496.85</v>
      </c>
    </row>
    <row r="93" spans="1:7">
      <c r="A93" s="4361" t="s">
        <v>7691</v>
      </c>
      <c r="B93" s="4361" t="s">
        <v>7473</v>
      </c>
      <c r="C93" s="4362" t="s">
        <v>316</v>
      </c>
      <c r="D93" s="4311">
        <v>5.54</v>
      </c>
      <c r="E93" s="4363">
        <f t="shared" si="9"/>
        <v>5.54</v>
      </c>
      <c r="F93" s="5228">
        <f>D93*Оглавление!$B$14</f>
        <v>526.29999999999995</v>
      </c>
      <c r="G93" s="4364">
        <f t="shared" si="10"/>
        <v>526.29999999999995</v>
      </c>
    </row>
    <row r="94" spans="1:7">
      <c r="A94" s="4361" t="s">
        <v>7441</v>
      </c>
      <c r="B94" s="4361" t="s">
        <v>7474</v>
      </c>
      <c r="C94" s="4362">
        <v>40</v>
      </c>
      <c r="D94" s="4311">
        <v>5.93</v>
      </c>
      <c r="E94" s="4363">
        <f t="shared" si="9"/>
        <v>5.93</v>
      </c>
      <c r="F94" s="5228">
        <f>D94*Оглавление!$B$14</f>
        <v>563.35</v>
      </c>
      <c r="G94" s="4364">
        <f t="shared" si="10"/>
        <v>563.35</v>
      </c>
    </row>
    <row r="95" spans="1:7">
      <c r="A95" s="4361" t="s">
        <v>7442</v>
      </c>
      <c r="B95" s="4361" t="s">
        <v>5493</v>
      </c>
      <c r="C95" s="4362" t="s">
        <v>625</v>
      </c>
      <c r="D95" s="4311">
        <v>6.85</v>
      </c>
      <c r="E95" s="4363">
        <f t="shared" si="9"/>
        <v>6.85</v>
      </c>
      <c r="F95" s="5228">
        <f>D95*Оглавление!$B$14</f>
        <v>650.75</v>
      </c>
      <c r="G95" s="4364">
        <f t="shared" si="10"/>
        <v>650.75</v>
      </c>
    </row>
    <row r="96" spans="1:7">
      <c r="A96" s="4361" t="s">
        <v>7692</v>
      </c>
      <c r="B96" s="4361" t="s">
        <v>7475</v>
      </c>
      <c r="C96" s="4362" t="s">
        <v>3163</v>
      </c>
      <c r="D96" s="4311">
        <v>8.49</v>
      </c>
      <c r="E96" s="4363">
        <f t="shared" si="9"/>
        <v>8.49</v>
      </c>
      <c r="F96" s="5228">
        <f>D96*Оглавление!$B$14</f>
        <v>806.55000000000007</v>
      </c>
      <c r="G96" s="4364">
        <f t="shared" si="10"/>
        <v>806.55000000000007</v>
      </c>
    </row>
    <row r="97" spans="1:7">
      <c r="A97" s="4361" t="s">
        <v>7693</v>
      </c>
      <c r="B97" s="4361" t="s">
        <v>7476</v>
      </c>
      <c r="C97" s="4362" t="s">
        <v>3163</v>
      </c>
      <c r="D97" s="4311">
        <v>9.3000000000000007</v>
      </c>
      <c r="E97" s="4363">
        <f t="shared" si="9"/>
        <v>9.3000000000000007</v>
      </c>
      <c r="F97" s="5228">
        <f>D97*Оглавление!$B$14</f>
        <v>883.50000000000011</v>
      </c>
      <c r="G97" s="4364">
        <f t="shared" si="10"/>
        <v>883.50000000000011</v>
      </c>
    </row>
    <row r="98" spans="1:7">
      <c r="A98" s="4361" t="s">
        <v>7443</v>
      </c>
      <c r="B98" s="4361" t="s">
        <v>5494</v>
      </c>
      <c r="C98" s="4362" t="s">
        <v>330</v>
      </c>
      <c r="D98" s="4311">
        <v>10.63</v>
      </c>
      <c r="E98" s="4363">
        <f t="shared" si="9"/>
        <v>10.63</v>
      </c>
      <c r="F98" s="5228">
        <f>D98*Оглавление!$B$14</f>
        <v>1009.85</v>
      </c>
      <c r="G98" s="4364">
        <f t="shared" si="10"/>
        <v>1009.85</v>
      </c>
    </row>
    <row r="99" spans="1:7">
      <c r="A99" s="4361" t="s">
        <v>7694</v>
      </c>
      <c r="B99" s="4361" t="s">
        <v>7477</v>
      </c>
      <c r="C99" s="4362" t="s">
        <v>330</v>
      </c>
      <c r="D99" s="4311">
        <v>12.77</v>
      </c>
      <c r="E99" s="4363">
        <f t="shared" si="9"/>
        <v>12.77</v>
      </c>
      <c r="F99" s="5228">
        <f>D99*Оглавление!$B$14</f>
        <v>1213.1499999999999</v>
      </c>
      <c r="G99" s="4364">
        <f t="shared" si="10"/>
        <v>1213.1499999999999</v>
      </c>
    </row>
    <row r="100" spans="1:7">
      <c r="A100" s="4361" t="s">
        <v>7444</v>
      </c>
      <c r="B100" s="4361" t="s">
        <v>5495</v>
      </c>
      <c r="C100" s="4362" t="s">
        <v>330</v>
      </c>
      <c r="D100" s="4311">
        <v>14.09</v>
      </c>
      <c r="E100" s="4363">
        <f t="shared" si="9"/>
        <v>14.09</v>
      </c>
      <c r="F100" s="5228">
        <f>D100*Оглавление!$B$14</f>
        <v>1338.55</v>
      </c>
      <c r="G100" s="4364">
        <f t="shared" si="10"/>
        <v>1338.55</v>
      </c>
    </row>
    <row r="101" spans="1:7">
      <c r="A101" s="4361" t="s">
        <v>7445</v>
      </c>
      <c r="B101" s="4361" t="s">
        <v>7478</v>
      </c>
      <c r="C101" s="4362" t="s">
        <v>329</v>
      </c>
      <c r="D101" s="4311">
        <v>16.21</v>
      </c>
      <c r="E101" s="4363">
        <f t="shared" si="9"/>
        <v>16.21</v>
      </c>
      <c r="F101" s="5228">
        <f>D101*Оглавление!$B$14</f>
        <v>1539.95</v>
      </c>
      <c r="G101" s="4364">
        <f t="shared" si="10"/>
        <v>1539.95</v>
      </c>
    </row>
    <row r="102" spans="1:7">
      <c r="A102" s="4361" t="s">
        <v>7695</v>
      </c>
      <c r="B102" s="4361" t="s">
        <v>7479</v>
      </c>
      <c r="C102" s="4362" t="s">
        <v>329</v>
      </c>
      <c r="D102" s="4311">
        <v>17.93</v>
      </c>
      <c r="E102" s="4363">
        <f t="shared" si="9"/>
        <v>17.93</v>
      </c>
      <c r="F102" s="5228">
        <f>D102*Оглавление!$B$14</f>
        <v>1703.35</v>
      </c>
      <c r="G102" s="4364">
        <f t="shared" si="10"/>
        <v>1703.35</v>
      </c>
    </row>
    <row r="103" spans="1:7">
      <c r="A103" s="4361" t="s">
        <v>7696</v>
      </c>
      <c r="B103" s="4361" t="s">
        <v>7480</v>
      </c>
      <c r="C103" s="4362" t="s">
        <v>3476</v>
      </c>
      <c r="D103" s="4311">
        <v>21.38</v>
      </c>
      <c r="E103" s="4363">
        <f t="shared" si="9"/>
        <v>21.38</v>
      </c>
      <c r="F103" s="5228">
        <f>D103*Оглавление!$B$14</f>
        <v>2031.1</v>
      </c>
      <c r="G103" s="4364">
        <f t="shared" si="10"/>
        <v>2031.1</v>
      </c>
    </row>
    <row r="104" spans="1:7">
      <c r="A104" s="4361" t="s">
        <v>7697</v>
      </c>
      <c r="B104" s="4361" t="s">
        <v>7481</v>
      </c>
      <c r="C104" s="4362" t="s">
        <v>1138</v>
      </c>
      <c r="D104" s="4311">
        <v>25.48</v>
      </c>
      <c r="E104" s="4363">
        <f t="shared" si="9"/>
        <v>25.48</v>
      </c>
      <c r="F104" s="5228">
        <f>D104*Оглавление!$B$14</f>
        <v>2420.6</v>
      </c>
      <c r="G104" s="4364">
        <f t="shared" si="10"/>
        <v>2420.6</v>
      </c>
    </row>
    <row r="105" spans="1:7">
      <c r="A105" s="4361" t="s">
        <v>7698</v>
      </c>
      <c r="B105" s="4361" t="s">
        <v>7482</v>
      </c>
      <c r="C105" s="4362" t="s">
        <v>501</v>
      </c>
      <c r="D105" s="4311">
        <v>27.55</v>
      </c>
      <c r="E105" s="4363">
        <f t="shared" si="9"/>
        <v>27.55</v>
      </c>
      <c r="F105" s="5228">
        <f>D105*Оглавление!$B$14</f>
        <v>2617.25</v>
      </c>
      <c r="G105" s="4364">
        <f t="shared" si="10"/>
        <v>2617.25</v>
      </c>
    </row>
    <row r="106" spans="1:7">
      <c r="A106" s="4361" t="s">
        <v>7699</v>
      </c>
      <c r="B106" s="4361" t="s">
        <v>7483</v>
      </c>
      <c r="C106" s="4362" t="s">
        <v>501</v>
      </c>
      <c r="D106" s="4311">
        <v>33.85</v>
      </c>
      <c r="E106" s="4363">
        <f t="shared" si="9"/>
        <v>33.85</v>
      </c>
      <c r="F106" s="5228">
        <f>D106*Оглавление!$B$14</f>
        <v>3215.75</v>
      </c>
      <c r="G106" s="4364">
        <f t="shared" si="10"/>
        <v>3215.75</v>
      </c>
    </row>
    <row r="107" spans="1:7">
      <c r="A107" s="4361" t="s">
        <v>7700</v>
      </c>
      <c r="B107" s="4361" t="s">
        <v>7484</v>
      </c>
      <c r="C107" s="4362" t="s">
        <v>501</v>
      </c>
      <c r="D107" s="4311">
        <v>36.78</v>
      </c>
      <c r="E107" s="4363">
        <f t="shared" si="9"/>
        <v>36.78</v>
      </c>
      <c r="F107" s="5228">
        <f>D107*Оглавление!$B$14</f>
        <v>3494.1</v>
      </c>
      <c r="G107" s="4364">
        <f t="shared" si="10"/>
        <v>3494.1</v>
      </c>
    </row>
    <row r="108" spans="1:7">
      <c r="A108" s="4361" t="s">
        <v>7701</v>
      </c>
      <c r="B108" s="4361" t="s">
        <v>7485</v>
      </c>
      <c r="C108" s="4362" t="s">
        <v>501</v>
      </c>
      <c r="D108" s="4311">
        <v>39.72</v>
      </c>
      <c r="E108" s="4363">
        <f t="shared" si="9"/>
        <v>39.72</v>
      </c>
      <c r="F108" s="5228">
        <f>D108*Оглавление!$B$14</f>
        <v>3773.4</v>
      </c>
      <c r="G108" s="4364">
        <f t="shared" si="10"/>
        <v>3773.4</v>
      </c>
    </row>
    <row r="109" spans="1:7">
      <c r="A109" s="4361" t="s">
        <v>7446</v>
      </c>
      <c r="B109" s="4361" t="s">
        <v>7486</v>
      </c>
      <c r="C109" s="4362" t="s">
        <v>316</v>
      </c>
      <c r="D109" s="4311">
        <v>4.7</v>
      </c>
      <c r="E109" s="4363">
        <f t="shared" si="9"/>
        <v>4.7</v>
      </c>
      <c r="F109" s="5228">
        <f>D109*Оглавление!$B$14</f>
        <v>446.5</v>
      </c>
      <c r="G109" s="4364">
        <f t="shared" si="10"/>
        <v>446.5</v>
      </c>
    </row>
    <row r="110" spans="1:7">
      <c r="A110" s="4361" t="s">
        <v>7447</v>
      </c>
      <c r="B110" s="4361" t="s">
        <v>7487</v>
      </c>
      <c r="C110" s="4362" t="s">
        <v>326</v>
      </c>
      <c r="D110" s="4311">
        <v>6.04</v>
      </c>
      <c r="E110" s="4363">
        <f t="shared" si="9"/>
        <v>6.04</v>
      </c>
      <c r="F110" s="5228">
        <f>D110*Оглавление!$B$14</f>
        <v>573.79999999999995</v>
      </c>
      <c r="G110" s="4364">
        <f t="shared" si="10"/>
        <v>573.79999999999995</v>
      </c>
    </row>
    <row r="111" spans="1:7">
      <c r="A111" s="4361" t="s">
        <v>7448</v>
      </c>
      <c r="B111" s="4361" t="s">
        <v>7488</v>
      </c>
      <c r="C111" s="4362">
        <v>40</v>
      </c>
      <c r="D111" s="4311">
        <v>6.92</v>
      </c>
      <c r="E111" s="4363">
        <f t="shared" si="9"/>
        <v>6.92</v>
      </c>
      <c r="F111" s="5228">
        <f>D111*Оглавление!$B$14</f>
        <v>657.4</v>
      </c>
      <c r="G111" s="4364">
        <f t="shared" si="10"/>
        <v>657.4</v>
      </c>
    </row>
    <row r="112" spans="1:7">
      <c r="A112" s="4361" t="s">
        <v>7702</v>
      </c>
      <c r="B112" s="4361" t="s">
        <v>7489</v>
      </c>
      <c r="C112" s="4362">
        <v>40</v>
      </c>
      <c r="D112" s="4311">
        <v>7.1</v>
      </c>
      <c r="E112" s="4363">
        <f t="shared" si="9"/>
        <v>7.1</v>
      </c>
      <c r="F112" s="5228">
        <f>D112*Оглавление!$B$14</f>
        <v>674.5</v>
      </c>
      <c r="G112" s="4364">
        <f t="shared" si="10"/>
        <v>674.5</v>
      </c>
    </row>
    <row r="113" spans="1:7">
      <c r="A113" s="4361" t="s">
        <v>7449</v>
      </c>
      <c r="B113" s="4361" t="s">
        <v>7490</v>
      </c>
      <c r="C113" s="4362" t="s">
        <v>625</v>
      </c>
      <c r="D113" s="4311">
        <v>7.56</v>
      </c>
      <c r="E113" s="4363">
        <f t="shared" si="9"/>
        <v>7.56</v>
      </c>
      <c r="F113" s="5228">
        <f>D113*Оглавление!$B$14</f>
        <v>718.19999999999993</v>
      </c>
      <c r="G113" s="4364">
        <f t="shared" si="10"/>
        <v>718.19999999999993</v>
      </c>
    </row>
    <row r="114" spans="1:7">
      <c r="A114" s="4361" t="s">
        <v>7450</v>
      </c>
      <c r="B114" s="4361" t="s">
        <v>5200</v>
      </c>
      <c r="C114" s="4362" t="s">
        <v>3163</v>
      </c>
      <c r="D114" s="4311">
        <v>9.0399999999999991</v>
      </c>
      <c r="E114" s="4363">
        <f t="shared" si="9"/>
        <v>9.0399999999999991</v>
      </c>
      <c r="F114" s="5228">
        <f>D114*Оглавление!$B$14</f>
        <v>858.8</v>
      </c>
      <c r="G114" s="4364">
        <f t="shared" si="10"/>
        <v>858.8</v>
      </c>
    </row>
    <row r="115" spans="1:7">
      <c r="A115" s="4361" t="s">
        <v>7703</v>
      </c>
      <c r="B115" s="4361" t="s">
        <v>7491</v>
      </c>
      <c r="C115" s="4362" t="s">
        <v>3163</v>
      </c>
      <c r="D115" s="4311">
        <v>10.87</v>
      </c>
      <c r="E115" s="4363">
        <f t="shared" si="9"/>
        <v>10.87</v>
      </c>
      <c r="F115" s="5228">
        <f>D115*Оглавление!$B$14</f>
        <v>1032.6499999999999</v>
      </c>
      <c r="G115" s="4364">
        <f t="shared" si="10"/>
        <v>1032.6499999999999</v>
      </c>
    </row>
    <row r="116" spans="1:7">
      <c r="A116" s="4361" t="s">
        <v>7704</v>
      </c>
      <c r="B116" s="4361" t="s">
        <v>7492</v>
      </c>
      <c r="C116" s="4362" t="s">
        <v>330</v>
      </c>
      <c r="D116" s="4311">
        <v>11.57</v>
      </c>
      <c r="E116" s="4363">
        <f t="shared" si="9"/>
        <v>11.57</v>
      </c>
      <c r="F116" s="5228">
        <f>D116*Оглавление!$B$14</f>
        <v>1099.1500000000001</v>
      </c>
      <c r="G116" s="4364">
        <f t="shared" si="10"/>
        <v>1099.1500000000001</v>
      </c>
    </row>
    <row r="117" spans="1:7">
      <c r="A117" s="4361" t="s">
        <v>7451</v>
      </c>
      <c r="B117" s="4361" t="s">
        <v>5202</v>
      </c>
      <c r="C117" s="4362" t="s">
        <v>329</v>
      </c>
      <c r="D117" s="4311">
        <v>13.84</v>
      </c>
      <c r="E117" s="4363">
        <f t="shared" si="9"/>
        <v>13.84</v>
      </c>
      <c r="F117" s="5228">
        <f>D117*Оглавление!$B$14</f>
        <v>1314.8</v>
      </c>
      <c r="G117" s="4364">
        <f t="shared" si="10"/>
        <v>1314.8</v>
      </c>
    </row>
    <row r="118" spans="1:7">
      <c r="A118" s="4361" t="s">
        <v>7705</v>
      </c>
      <c r="B118" s="4361" t="s">
        <v>7493</v>
      </c>
      <c r="C118" s="4362" t="s">
        <v>329</v>
      </c>
      <c r="D118" s="4311">
        <v>16.010000000000002</v>
      </c>
      <c r="E118" s="4363">
        <f t="shared" si="9"/>
        <v>16.010000000000002</v>
      </c>
      <c r="F118" s="5228">
        <f>D118*Оглавление!$B$14</f>
        <v>1520.95</v>
      </c>
      <c r="G118" s="4364">
        <f t="shared" si="10"/>
        <v>1520.95</v>
      </c>
    </row>
    <row r="119" spans="1:7">
      <c r="A119" s="4361" t="s">
        <v>7452</v>
      </c>
      <c r="B119" s="4361" t="s">
        <v>5204</v>
      </c>
      <c r="C119" s="4362" t="s">
        <v>7543</v>
      </c>
      <c r="D119" s="4311">
        <v>18.47</v>
      </c>
      <c r="E119" s="4363">
        <f t="shared" si="9"/>
        <v>18.47</v>
      </c>
      <c r="F119" s="5228">
        <f>D119*Оглавление!$B$14</f>
        <v>1754.6499999999999</v>
      </c>
      <c r="G119" s="4364">
        <f t="shared" si="10"/>
        <v>1754.6499999999999</v>
      </c>
    </row>
    <row r="120" spans="1:7">
      <c r="A120" s="4361" t="s">
        <v>7706</v>
      </c>
      <c r="B120" s="4361" t="s">
        <v>7494</v>
      </c>
      <c r="C120" s="4362" t="s">
        <v>7543</v>
      </c>
      <c r="D120" s="4311">
        <v>21.02</v>
      </c>
      <c r="E120" s="4363">
        <f t="shared" si="9"/>
        <v>21.02</v>
      </c>
      <c r="F120" s="5228">
        <f>D120*Оглавление!$B$14</f>
        <v>1996.8999999999999</v>
      </c>
      <c r="G120" s="4364">
        <f t="shared" si="10"/>
        <v>1996.8999999999999</v>
      </c>
    </row>
    <row r="121" spans="1:7">
      <c r="A121" s="4361" t="s">
        <v>7453</v>
      </c>
      <c r="B121" s="4361" t="s">
        <v>7495</v>
      </c>
      <c r="C121" s="4362" t="s">
        <v>7543</v>
      </c>
      <c r="D121" s="4311">
        <v>22.85</v>
      </c>
      <c r="E121" s="4363">
        <f t="shared" si="9"/>
        <v>22.85</v>
      </c>
      <c r="F121" s="5228">
        <f>D121*Оглавление!$B$14</f>
        <v>2170.75</v>
      </c>
      <c r="G121" s="4364">
        <f t="shared" si="10"/>
        <v>2170.75</v>
      </c>
    </row>
    <row r="122" spans="1:7">
      <c r="A122" s="4361" t="s">
        <v>7707</v>
      </c>
      <c r="B122" s="4361" t="s">
        <v>7496</v>
      </c>
      <c r="C122" s="4362" t="s">
        <v>7419</v>
      </c>
      <c r="D122" s="4311">
        <v>26.93</v>
      </c>
      <c r="E122" s="4363">
        <f t="shared" si="9"/>
        <v>26.93</v>
      </c>
      <c r="F122" s="5228">
        <f>D122*Оглавление!$B$14</f>
        <v>2558.35</v>
      </c>
      <c r="G122" s="4364">
        <f t="shared" si="10"/>
        <v>2558.35</v>
      </c>
    </row>
    <row r="123" spans="1:7">
      <c r="A123" s="4361" t="s">
        <v>7708</v>
      </c>
      <c r="B123" s="4361" t="s">
        <v>7497</v>
      </c>
      <c r="C123" s="4362" t="s">
        <v>501</v>
      </c>
      <c r="D123" s="4311">
        <v>35.5</v>
      </c>
      <c r="E123" s="4363">
        <f t="shared" si="9"/>
        <v>35.5</v>
      </c>
      <c r="F123" s="5228">
        <f>D123*Оглавление!$B$14</f>
        <v>3372.5</v>
      </c>
      <c r="G123" s="4364">
        <f t="shared" si="10"/>
        <v>3372.5</v>
      </c>
    </row>
    <row r="124" spans="1:7">
      <c r="A124" s="4361" t="s">
        <v>7709</v>
      </c>
      <c r="B124" s="4361" t="s">
        <v>7498</v>
      </c>
      <c r="C124" s="4362" t="s">
        <v>501</v>
      </c>
      <c r="D124" s="4311">
        <v>44.05</v>
      </c>
      <c r="E124" s="4363">
        <f t="shared" si="9"/>
        <v>44.05</v>
      </c>
      <c r="F124" s="5228">
        <f>D124*Оглавление!$B$14</f>
        <v>4184.75</v>
      </c>
      <c r="G124" s="4364">
        <f t="shared" si="10"/>
        <v>4184.75</v>
      </c>
    </row>
    <row r="125" spans="1:7">
      <c r="A125" s="4361" t="s">
        <v>7710</v>
      </c>
      <c r="B125" s="4361" t="s">
        <v>7499</v>
      </c>
      <c r="C125" s="4362" t="s">
        <v>501</v>
      </c>
      <c r="D125" s="4311">
        <v>46.28</v>
      </c>
      <c r="E125" s="4363">
        <f t="shared" si="9"/>
        <v>46.28</v>
      </c>
      <c r="F125" s="5228">
        <f>D125*Оглавление!$B$14</f>
        <v>4396.6000000000004</v>
      </c>
      <c r="G125" s="4364">
        <f t="shared" si="10"/>
        <v>4396.6000000000004</v>
      </c>
    </row>
    <row r="126" spans="1:7">
      <c r="A126" s="4361" t="s">
        <v>7711</v>
      </c>
      <c r="B126" s="4361" t="s">
        <v>7500</v>
      </c>
      <c r="C126" s="4362" t="s">
        <v>295</v>
      </c>
      <c r="D126" s="4311">
        <v>6.09</v>
      </c>
      <c r="E126" s="4363">
        <f t="shared" si="9"/>
        <v>6.09</v>
      </c>
      <c r="F126" s="5228">
        <f>D126*Оглавление!$B$14</f>
        <v>578.54999999999995</v>
      </c>
      <c r="G126" s="4364">
        <f t="shared" si="10"/>
        <v>578.54999999999995</v>
      </c>
    </row>
    <row r="127" spans="1:7">
      <c r="A127" s="4361" t="s">
        <v>7712</v>
      </c>
      <c r="B127" s="4361" t="s">
        <v>7501</v>
      </c>
      <c r="C127" s="4362" t="s">
        <v>295</v>
      </c>
      <c r="D127" s="4311">
        <v>7.39</v>
      </c>
      <c r="E127" s="4363">
        <f t="shared" si="9"/>
        <v>7.39</v>
      </c>
      <c r="F127" s="5228">
        <f>D127*Оглавление!$B$14</f>
        <v>702.05</v>
      </c>
      <c r="G127" s="4364">
        <f t="shared" si="10"/>
        <v>702.05</v>
      </c>
    </row>
    <row r="128" spans="1:7">
      <c r="A128" s="4361" t="s">
        <v>7713</v>
      </c>
      <c r="B128" s="4361" t="s">
        <v>7502</v>
      </c>
      <c r="C128" s="4362" t="s">
        <v>295</v>
      </c>
      <c r="D128" s="4311">
        <v>9.64</v>
      </c>
      <c r="E128" s="4363">
        <f t="shared" si="9"/>
        <v>9.64</v>
      </c>
      <c r="F128" s="5228">
        <f>D128*Оглавление!$B$14</f>
        <v>915.80000000000007</v>
      </c>
      <c r="G128" s="4364">
        <f t="shared" si="10"/>
        <v>915.80000000000007</v>
      </c>
    </row>
    <row r="129" spans="1:7">
      <c r="A129" s="4361" t="s">
        <v>7714</v>
      </c>
      <c r="B129" s="4361" t="s">
        <v>7503</v>
      </c>
      <c r="C129" s="4362" t="s">
        <v>330</v>
      </c>
      <c r="D129" s="4311">
        <v>10.89</v>
      </c>
      <c r="E129" s="4363">
        <f t="shared" si="9"/>
        <v>10.89</v>
      </c>
      <c r="F129" s="5228">
        <f>D129*Оглавление!$B$14</f>
        <v>1034.55</v>
      </c>
      <c r="G129" s="4364">
        <f t="shared" si="10"/>
        <v>1034.55</v>
      </c>
    </row>
    <row r="130" spans="1:7">
      <c r="A130" s="4361" t="s">
        <v>7715</v>
      </c>
      <c r="B130" s="4361" t="s">
        <v>7504</v>
      </c>
      <c r="C130" s="4362" t="s">
        <v>329</v>
      </c>
      <c r="D130" s="4311">
        <v>12.36</v>
      </c>
      <c r="E130" s="4363">
        <f t="shared" si="9"/>
        <v>12.36</v>
      </c>
      <c r="F130" s="5228">
        <f>D130*Оглавление!$B$14</f>
        <v>1174.2</v>
      </c>
      <c r="G130" s="4364">
        <f t="shared" si="10"/>
        <v>1174.2</v>
      </c>
    </row>
    <row r="131" spans="1:7">
      <c r="A131" s="4361" t="s">
        <v>7716</v>
      </c>
      <c r="B131" s="4361" t="s">
        <v>7505</v>
      </c>
      <c r="C131" s="4362" t="s">
        <v>7543</v>
      </c>
      <c r="D131" s="4311">
        <v>13.73</v>
      </c>
      <c r="E131" s="4363">
        <f t="shared" si="9"/>
        <v>13.73</v>
      </c>
      <c r="F131" s="5228">
        <f>D131*Оглавление!$B$14</f>
        <v>1304.3500000000001</v>
      </c>
      <c r="G131" s="4364">
        <f t="shared" si="10"/>
        <v>1304.3500000000001</v>
      </c>
    </row>
    <row r="132" spans="1:7">
      <c r="A132" s="4361" t="s">
        <v>7717</v>
      </c>
      <c r="B132" s="4361" t="s">
        <v>7506</v>
      </c>
      <c r="C132" s="4362" t="s">
        <v>7543</v>
      </c>
      <c r="D132" s="4311">
        <v>15.8</v>
      </c>
      <c r="E132" s="4363">
        <f t="shared" si="9"/>
        <v>15.8</v>
      </c>
      <c r="F132" s="5228">
        <f>D132*Оглавление!$B$14</f>
        <v>1501</v>
      </c>
      <c r="G132" s="4364">
        <f t="shared" si="10"/>
        <v>1501</v>
      </c>
    </row>
    <row r="133" spans="1:7">
      <c r="A133" s="4361" t="s">
        <v>7718</v>
      </c>
      <c r="B133" s="4361" t="s">
        <v>7507</v>
      </c>
      <c r="C133" s="4362" t="s">
        <v>7543</v>
      </c>
      <c r="D133" s="4311">
        <v>16.899999999999999</v>
      </c>
      <c r="E133" s="4363">
        <f t="shared" si="9"/>
        <v>16.899999999999999</v>
      </c>
      <c r="F133" s="5228">
        <f>D133*Оглавление!$B$14</f>
        <v>1605.4999999999998</v>
      </c>
      <c r="G133" s="4364">
        <f t="shared" si="10"/>
        <v>1605.4999999999998</v>
      </c>
    </row>
    <row r="134" spans="1:7">
      <c r="A134" s="4361" t="s">
        <v>7719</v>
      </c>
      <c r="B134" s="4361" t="s">
        <v>7508</v>
      </c>
      <c r="C134" s="4362" t="s">
        <v>7543</v>
      </c>
      <c r="D134" s="4311">
        <v>18.71</v>
      </c>
      <c r="E134" s="4363">
        <f t="shared" si="9"/>
        <v>18.71</v>
      </c>
      <c r="F134" s="5228">
        <f>D134*Оглавление!$B$14</f>
        <v>1777.45</v>
      </c>
      <c r="G134" s="4364">
        <f t="shared" si="10"/>
        <v>1777.45</v>
      </c>
    </row>
    <row r="135" spans="1:7">
      <c r="A135" s="4361" t="s">
        <v>7720</v>
      </c>
      <c r="B135" s="4361" t="s">
        <v>7509</v>
      </c>
      <c r="C135" s="4362" t="s">
        <v>3476</v>
      </c>
      <c r="D135" s="4311">
        <v>23.28</v>
      </c>
      <c r="E135" s="4363">
        <f t="shared" ref="E135:E166" si="11">D135-D135*$B$4/100</f>
        <v>23.28</v>
      </c>
      <c r="F135" s="5228">
        <f>D135*Оглавление!$B$14</f>
        <v>2211.6</v>
      </c>
      <c r="G135" s="4364">
        <f t="shared" ref="G135:G166" si="12">F135-F135*$B$4/100</f>
        <v>2211.6</v>
      </c>
    </row>
    <row r="136" spans="1:7">
      <c r="A136" s="4361" t="s">
        <v>7721</v>
      </c>
      <c r="B136" s="4361" t="s">
        <v>7510</v>
      </c>
      <c r="C136" s="4362" t="s">
        <v>3476</v>
      </c>
      <c r="D136" s="4311">
        <v>24.93</v>
      </c>
      <c r="E136" s="4363">
        <f t="shared" si="11"/>
        <v>24.93</v>
      </c>
      <c r="F136" s="5228">
        <f>D136*Оглавление!$B$14</f>
        <v>2368.35</v>
      </c>
      <c r="G136" s="4364">
        <f t="shared" si="12"/>
        <v>2368.35</v>
      </c>
    </row>
    <row r="137" spans="1:7">
      <c r="A137" s="4361" t="s">
        <v>7722</v>
      </c>
      <c r="B137" s="4361" t="s">
        <v>7511</v>
      </c>
      <c r="C137" s="4362" t="s">
        <v>7419</v>
      </c>
      <c r="D137" s="4311">
        <v>30.01</v>
      </c>
      <c r="E137" s="4363">
        <f t="shared" si="11"/>
        <v>30.01</v>
      </c>
      <c r="F137" s="5228">
        <f>D137*Оглавление!$B$14</f>
        <v>2850.9500000000003</v>
      </c>
      <c r="G137" s="4364">
        <f t="shared" si="12"/>
        <v>2850.9500000000003</v>
      </c>
    </row>
    <row r="138" spans="1:7">
      <c r="A138" s="4361" t="s">
        <v>7723</v>
      </c>
      <c r="B138" s="4361" t="s">
        <v>7512</v>
      </c>
      <c r="C138" s="4362" t="s">
        <v>7419</v>
      </c>
      <c r="D138" s="4311">
        <v>31.25</v>
      </c>
      <c r="E138" s="4363">
        <f t="shared" si="11"/>
        <v>31.25</v>
      </c>
      <c r="F138" s="5228">
        <f>D138*Оглавление!$B$14</f>
        <v>2968.75</v>
      </c>
      <c r="G138" s="4364">
        <f t="shared" si="12"/>
        <v>2968.75</v>
      </c>
    </row>
    <row r="139" spans="1:7">
      <c r="A139" s="4361" t="s">
        <v>7724</v>
      </c>
      <c r="B139" s="4361" t="s">
        <v>7513</v>
      </c>
      <c r="C139" s="4362" t="s">
        <v>1007</v>
      </c>
      <c r="D139" s="4311">
        <v>38.17</v>
      </c>
      <c r="E139" s="4363">
        <f t="shared" si="11"/>
        <v>38.17</v>
      </c>
      <c r="F139" s="5228">
        <f>D139*Оглавление!$B$14</f>
        <v>3626.15</v>
      </c>
      <c r="G139" s="4364">
        <f t="shared" si="12"/>
        <v>3626.15</v>
      </c>
    </row>
    <row r="140" spans="1:7">
      <c r="A140" s="4361" t="s">
        <v>7725</v>
      </c>
      <c r="B140" s="4361" t="s">
        <v>7514</v>
      </c>
      <c r="C140" s="4362" t="s">
        <v>501</v>
      </c>
      <c r="D140" s="4311">
        <v>41.87</v>
      </c>
      <c r="E140" s="4363">
        <f t="shared" si="11"/>
        <v>41.87</v>
      </c>
      <c r="F140" s="5228">
        <f>D140*Оглавление!$B$14</f>
        <v>3977.6499999999996</v>
      </c>
      <c r="G140" s="4364">
        <f t="shared" si="12"/>
        <v>3977.6499999999996</v>
      </c>
    </row>
    <row r="141" spans="1:7">
      <c r="A141" s="4361" t="s">
        <v>7726</v>
      </c>
      <c r="B141" s="4361" t="s">
        <v>7515</v>
      </c>
      <c r="C141" s="4362" t="s">
        <v>501</v>
      </c>
      <c r="D141" s="4311">
        <v>54.35</v>
      </c>
      <c r="E141" s="4363">
        <f t="shared" si="11"/>
        <v>54.35</v>
      </c>
      <c r="F141" s="5228">
        <f>D141*Оглавление!$B$14</f>
        <v>5163.25</v>
      </c>
      <c r="G141" s="4364">
        <f t="shared" si="12"/>
        <v>5163.25</v>
      </c>
    </row>
    <row r="142" spans="1:7">
      <c r="A142" s="4361" t="s">
        <v>7727</v>
      </c>
      <c r="B142" s="4361" t="s">
        <v>7516</v>
      </c>
      <c r="C142" s="4362" t="s">
        <v>501</v>
      </c>
      <c r="D142" s="4311">
        <v>67.34</v>
      </c>
      <c r="E142" s="4363">
        <f t="shared" si="11"/>
        <v>67.34</v>
      </c>
      <c r="F142" s="5228">
        <f>D142*Оглавление!$B$14</f>
        <v>6397.3</v>
      </c>
      <c r="G142" s="4364">
        <f t="shared" si="12"/>
        <v>6397.3</v>
      </c>
    </row>
    <row r="143" spans="1:7">
      <c r="A143" s="4361" t="s">
        <v>7728</v>
      </c>
      <c r="B143" s="4361" t="s">
        <v>7517</v>
      </c>
      <c r="C143" s="4362" t="s">
        <v>625</v>
      </c>
      <c r="D143" s="4311">
        <v>12.13</v>
      </c>
      <c r="E143" s="4363">
        <f t="shared" si="11"/>
        <v>12.13</v>
      </c>
      <c r="F143" s="5228">
        <f>D143*Оглавление!$B$14</f>
        <v>1152.3500000000001</v>
      </c>
      <c r="G143" s="4364">
        <f t="shared" si="12"/>
        <v>1152.3500000000001</v>
      </c>
    </row>
    <row r="144" spans="1:7">
      <c r="A144" s="4361" t="s">
        <v>7729</v>
      </c>
      <c r="B144" s="4361" t="s">
        <v>7518</v>
      </c>
      <c r="C144" s="4362" t="s">
        <v>3163</v>
      </c>
      <c r="D144" s="4311">
        <v>13.14</v>
      </c>
      <c r="E144" s="4363">
        <f t="shared" si="11"/>
        <v>13.14</v>
      </c>
      <c r="F144" s="5228">
        <f>D144*Оглавление!$B$14</f>
        <v>1248.3</v>
      </c>
      <c r="G144" s="4364">
        <f t="shared" si="12"/>
        <v>1248.3</v>
      </c>
    </row>
    <row r="145" spans="1:7">
      <c r="A145" s="4361" t="s">
        <v>7730</v>
      </c>
      <c r="B145" s="4361" t="s">
        <v>7519</v>
      </c>
      <c r="C145" s="4362" t="s">
        <v>329</v>
      </c>
      <c r="D145" s="4311">
        <v>15.13</v>
      </c>
      <c r="E145" s="4363">
        <f t="shared" si="11"/>
        <v>15.13</v>
      </c>
      <c r="F145" s="5228">
        <f>D145*Оглавление!$B$14</f>
        <v>1437.3500000000001</v>
      </c>
      <c r="G145" s="4364">
        <f t="shared" si="12"/>
        <v>1437.3500000000001</v>
      </c>
    </row>
    <row r="146" spans="1:7">
      <c r="A146" s="4361" t="s">
        <v>7731</v>
      </c>
      <c r="B146" s="4361" t="s">
        <v>7520</v>
      </c>
      <c r="C146" s="4362" t="s">
        <v>7543</v>
      </c>
      <c r="D146" s="4311">
        <v>15.43</v>
      </c>
      <c r="E146" s="4363">
        <f t="shared" si="11"/>
        <v>15.43</v>
      </c>
      <c r="F146" s="5228">
        <f>D146*Оглавление!$B$14</f>
        <v>1465.85</v>
      </c>
      <c r="G146" s="4364">
        <f t="shared" si="12"/>
        <v>1465.85</v>
      </c>
    </row>
    <row r="147" spans="1:7">
      <c r="A147" s="4361" t="s">
        <v>7732</v>
      </c>
      <c r="B147" s="4361" t="s">
        <v>7521</v>
      </c>
      <c r="C147" s="4362" t="s">
        <v>7543</v>
      </c>
      <c r="D147" s="4311">
        <v>17.11</v>
      </c>
      <c r="E147" s="4363">
        <f t="shared" si="11"/>
        <v>17.11</v>
      </c>
      <c r="F147" s="5228">
        <f>D147*Оглавление!$B$14</f>
        <v>1625.45</v>
      </c>
      <c r="G147" s="4364">
        <f t="shared" si="12"/>
        <v>1625.45</v>
      </c>
    </row>
    <row r="148" spans="1:7">
      <c r="A148" s="4361" t="s">
        <v>7733</v>
      </c>
      <c r="B148" s="4361" t="s">
        <v>7522</v>
      </c>
      <c r="C148" s="4362" t="s">
        <v>7543</v>
      </c>
      <c r="D148" s="4311">
        <v>19.059999999999999</v>
      </c>
      <c r="E148" s="4363">
        <f t="shared" si="11"/>
        <v>19.059999999999999</v>
      </c>
      <c r="F148" s="5228">
        <f>D148*Оглавление!$B$14</f>
        <v>1810.6999999999998</v>
      </c>
      <c r="G148" s="4364">
        <f t="shared" si="12"/>
        <v>1810.6999999999998</v>
      </c>
    </row>
    <row r="149" spans="1:7">
      <c r="A149" s="4361" t="s">
        <v>7734</v>
      </c>
      <c r="B149" s="4361" t="s">
        <v>7523</v>
      </c>
      <c r="C149" s="4362" t="s">
        <v>7543</v>
      </c>
      <c r="D149" s="4311">
        <v>19.96</v>
      </c>
      <c r="E149" s="4363">
        <f t="shared" si="11"/>
        <v>19.96</v>
      </c>
      <c r="F149" s="5228">
        <f>D149*Оглавление!$B$14</f>
        <v>1896.2</v>
      </c>
      <c r="G149" s="4364">
        <f t="shared" si="12"/>
        <v>1896.2</v>
      </c>
    </row>
    <row r="150" spans="1:7">
      <c r="A150" s="4361" t="s">
        <v>7735</v>
      </c>
      <c r="B150" s="4361" t="s">
        <v>7524</v>
      </c>
      <c r="C150" s="4362" t="s">
        <v>3476</v>
      </c>
      <c r="D150" s="4311">
        <v>22.61</v>
      </c>
      <c r="E150" s="4363">
        <f t="shared" si="11"/>
        <v>22.61</v>
      </c>
      <c r="F150" s="5228">
        <f>D150*Оглавление!$B$14</f>
        <v>2147.9499999999998</v>
      </c>
      <c r="G150" s="4364">
        <f t="shared" si="12"/>
        <v>2147.9499999999998</v>
      </c>
    </row>
    <row r="151" spans="1:7">
      <c r="A151" s="4361" t="s">
        <v>7736</v>
      </c>
      <c r="B151" s="4361" t="s">
        <v>7525</v>
      </c>
      <c r="C151" s="4362" t="s">
        <v>3476</v>
      </c>
      <c r="D151" s="4311">
        <v>26.9</v>
      </c>
      <c r="E151" s="4363">
        <f t="shared" si="11"/>
        <v>26.9</v>
      </c>
      <c r="F151" s="5228">
        <f>D151*Оглавление!$B$14</f>
        <v>2555.5</v>
      </c>
      <c r="G151" s="4364">
        <f t="shared" si="12"/>
        <v>2555.5</v>
      </c>
    </row>
    <row r="152" spans="1:7">
      <c r="A152" s="4361" t="s">
        <v>7737</v>
      </c>
      <c r="B152" s="4361" t="s">
        <v>7526</v>
      </c>
      <c r="C152" s="4362" t="s">
        <v>7419</v>
      </c>
      <c r="D152" s="4311">
        <v>29.77</v>
      </c>
      <c r="E152" s="4363">
        <f t="shared" si="11"/>
        <v>29.77</v>
      </c>
      <c r="F152" s="5228">
        <f>D152*Оглавление!$B$14</f>
        <v>2828.15</v>
      </c>
      <c r="G152" s="4364">
        <f t="shared" si="12"/>
        <v>2828.15</v>
      </c>
    </row>
    <row r="153" spans="1:7">
      <c r="A153" s="4361" t="s">
        <v>7738</v>
      </c>
      <c r="B153" s="4361" t="s">
        <v>7527</v>
      </c>
      <c r="C153" s="4362" t="s">
        <v>7419</v>
      </c>
      <c r="D153" s="4311">
        <v>34.17</v>
      </c>
      <c r="E153" s="4363">
        <f t="shared" si="11"/>
        <v>34.17</v>
      </c>
      <c r="F153" s="5228">
        <f>D153*Оглавление!$B$14</f>
        <v>3246.15</v>
      </c>
      <c r="G153" s="4364">
        <f t="shared" si="12"/>
        <v>3246.15</v>
      </c>
    </row>
    <row r="154" spans="1:7">
      <c r="A154" s="4361" t="s">
        <v>7739</v>
      </c>
      <c r="B154" s="4361" t="s">
        <v>7528</v>
      </c>
      <c r="C154" s="4362" t="s">
        <v>1007</v>
      </c>
      <c r="D154" s="4311">
        <v>44.2</v>
      </c>
      <c r="E154" s="4363">
        <f t="shared" si="11"/>
        <v>44.2</v>
      </c>
      <c r="F154" s="5228">
        <f>D154*Оглавление!$B$14</f>
        <v>4199</v>
      </c>
      <c r="G154" s="4364">
        <f t="shared" si="12"/>
        <v>4199</v>
      </c>
    </row>
    <row r="155" spans="1:7">
      <c r="A155" s="4361" t="s">
        <v>7740</v>
      </c>
      <c r="B155" s="4361" t="s">
        <v>7529</v>
      </c>
      <c r="C155" s="4362" t="s">
        <v>329</v>
      </c>
      <c r="D155" s="4311">
        <v>17.43</v>
      </c>
      <c r="E155" s="4363">
        <f t="shared" si="11"/>
        <v>17.43</v>
      </c>
      <c r="F155" s="5228">
        <f>D155*Оглавление!$B$14</f>
        <v>1655.85</v>
      </c>
      <c r="G155" s="4364">
        <f t="shared" si="12"/>
        <v>1655.85</v>
      </c>
    </row>
    <row r="156" spans="1:7">
      <c r="A156" s="4361" t="s">
        <v>7741</v>
      </c>
      <c r="B156" s="4361" t="s">
        <v>7530</v>
      </c>
      <c r="C156" s="4362" t="s">
        <v>7543</v>
      </c>
      <c r="D156" s="4311">
        <v>18.05</v>
      </c>
      <c r="E156" s="4363">
        <f t="shared" si="11"/>
        <v>18.05</v>
      </c>
      <c r="F156" s="5228">
        <f>D156*Оглавление!$B$14</f>
        <v>1714.75</v>
      </c>
      <c r="G156" s="4364">
        <f t="shared" si="12"/>
        <v>1714.75</v>
      </c>
    </row>
    <row r="157" spans="1:7">
      <c r="A157" s="4361" t="s">
        <v>7742</v>
      </c>
      <c r="B157" s="4361" t="s">
        <v>7531</v>
      </c>
      <c r="C157" s="4362" t="s">
        <v>7543</v>
      </c>
      <c r="D157" s="4311">
        <v>20.07</v>
      </c>
      <c r="E157" s="4363">
        <f t="shared" si="11"/>
        <v>20.07</v>
      </c>
      <c r="F157" s="5228">
        <f>D157*Оглавление!$B$14</f>
        <v>1906.65</v>
      </c>
      <c r="G157" s="4364">
        <f t="shared" si="12"/>
        <v>1906.65</v>
      </c>
    </row>
    <row r="158" spans="1:7">
      <c r="A158" s="4361" t="s">
        <v>7743</v>
      </c>
      <c r="B158" s="4361" t="s">
        <v>7532</v>
      </c>
      <c r="C158" s="4362" t="s">
        <v>3476</v>
      </c>
      <c r="D158" s="4311">
        <v>22.03</v>
      </c>
      <c r="E158" s="4363">
        <f t="shared" si="11"/>
        <v>22.03</v>
      </c>
      <c r="F158" s="5228">
        <f>D158*Оглавление!$B$14</f>
        <v>2092.85</v>
      </c>
      <c r="G158" s="4364">
        <f t="shared" si="12"/>
        <v>2092.85</v>
      </c>
    </row>
    <row r="159" spans="1:7">
      <c r="A159" s="4361" t="s">
        <v>7744</v>
      </c>
      <c r="B159" s="4361" t="s">
        <v>7533</v>
      </c>
      <c r="C159" s="4362" t="s">
        <v>3476</v>
      </c>
      <c r="D159" s="4311">
        <v>26.13</v>
      </c>
      <c r="E159" s="4363">
        <f t="shared" si="11"/>
        <v>26.13</v>
      </c>
      <c r="F159" s="5228">
        <f>D159*Оглавление!$B$14</f>
        <v>2482.35</v>
      </c>
      <c r="G159" s="4364">
        <f t="shared" si="12"/>
        <v>2482.35</v>
      </c>
    </row>
    <row r="160" spans="1:7">
      <c r="A160" s="4361" t="s">
        <v>7745</v>
      </c>
      <c r="B160" s="4361" t="s">
        <v>7534</v>
      </c>
      <c r="C160" s="4362" t="s">
        <v>7419</v>
      </c>
      <c r="D160" s="4311">
        <v>30.2</v>
      </c>
      <c r="E160" s="4363">
        <f t="shared" si="11"/>
        <v>30.2</v>
      </c>
      <c r="F160" s="5228">
        <f>D160*Оглавление!$B$14</f>
        <v>2869</v>
      </c>
      <c r="G160" s="4364">
        <f t="shared" si="12"/>
        <v>2869</v>
      </c>
    </row>
    <row r="161" spans="1:7">
      <c r="A161" s="4361" t="s">
        <v>7746</v>
      </c>
      <c r="B161" s="4361" t="s">
        <v>7535</v>
      </c>
      <c r="C161" s="4362" t="s">
        <v>7419</v>
      </c>
      <c r="D161" s="4311">
        <v>32.369999999999997</v>
      </c>
      <c r="E161" s="4363">
        <f t="shared" si="11"/>
        <v>32.369999999999997</v>
      </c>
      <c r="F161" s="5228">
        <f>D161*Оглавление!$B$14</f>
        <v>3075.1499999999996</v>
      </c>
      <c r="G161" s="4364">
        <f t="shared" si="12"/>
        <v>3075.1499999999996</v>
      </c>
    </row>
    <row r="162" spans="1:7">
      <c r="A162" s="4361" t="s">
        <v>7747</v>
      </c>
      <c r="B162" s="4361" t="s">
        <v>7536</v>
      </c>
      <c r="C162" s="4362" t="s">
        <v>1008</v>
      </c>
      <c r="D162" s="4311">
        <v>34.81</v>
      </c>
      <c r="E162" s="4363">
        <f t="shared" si="11"/>
        <v>34.81</v>
      </c>
      <c r="F162" s="5228">
        <f>D162*Оглавление!$B$14</f>
        <v>3306.9500000000003</v>
      </c>
      <c r="G162" s="4364">
        <f t="shared" si="12"/>
        <v>3306.9500000000003</v>
      </c>
    </row>
    <row r="163" spans="1:7">
      <c r="A163" s="4361" t="s">
        <v>7748</v>
      </c>
      <c r="B163" s="4361" t="s">
        <v>7537</v>
      </c>
      <c r="C163" s="4362" t="s">
        <v>1008</v>
      </c>
      <c r="D163" s="4311">
        <v>42.28</v>
      </c>
      <c r="E163" s="4363">
        <f t="shared" si="11"/>
        <v>42.28</v>
      </c>
      <c r="F163" s="5228">
        <f>D163*Оглавление!$B$14</f>
        <v>4016.6</v>
      </c>
      <c r="G163" s="4364">
        <f t="shared" si="12"/>
        <v>4016.6</v>
      </c>
    </row>
    <row r="164" spans="1:7">
      <c r="A164" s="4361" t="s">
        <v>7749</v>
      </c>
      <c r="B164" s="4361" t="s">
        <v>7538</v>
      </c>
      <c r="C164" s="4362" t="s">
        <v>1008</v>
      </c>
      <c r="D164" s="4311">
        <v>50.34</v>
      </c>
      <c r="E164" s="4363">
        <f t="shared" si="11"/>
        <v>50.34</v>
      </c>
      <c r="F164" s="5228">
        <f>D164*Оглавление!$B$14</f>
        <v>4782.3</v>
      </c>
      <c r="G164" s="4364">
        <f t="shared" si="12"/>
        <v>4782.3</v>
      </c>
    </row>
    <row r="165" spans="1:7">
      <c r="A165" s="4361" t="s">
        <v>7750</v>
      </c>
      <c r="B165" s="4361" t="s">
        <v>7539</v>
      </c>
      <c r="C165" s="4362" t="s">
        <v>1138</v>
      </c>
      <c r="D165" s="4311">
        <v>52.39</v>
      </c>
      <c r="E165" s="4363">
        <f t="shared" si="11"/>
        <v>52.39</v>
      </c>
      <c r="F165" s="5228">
        <f>D165*Оглавление!$B$14</f>
        <v>4977.05</v>
      </c>
      <c r="G165" s="4364">
        <f t="shared" si="12"/>
        <v>4977.05</v>
      </c>
    </row>
    <row r="166" spans="1:7">
      <c r="A166" s="4361" t="s">
        <v>7751</v>
      </c>
      <c r="B166" s="4361" t="s">
        <v>7540</v>
      </c>
      <c r="C166" s="4362" t="s">
        <v>333</v>
      </c>
      <c r="D166" s="4311">
        <v>62.09</v>
      </c>
      <c r="E166" s="4363">
        <f t="shared" si="11"/>
        <v>62.09</v>
      </c>
      <c r="F166" s="5228">
        <f>D166*Оглавление!$B$14</f>
        <v>5898.55</v>
      </c>
      <c r="G166" s="4364">
        <f t="shared" si="12"/>
        <v>5898.55</v>
      </c>
    </row>
    <row r="167" spans="1:7">
      <c r="A167" s="4357" t="s">
        <v>7544</v>
      </c>
      <c r="B167" s="4358"/>
      <c r="C167" s="4359"/>
      <c r="D167" s="4358"/>
      <c r="E167" s="4358"/>
      <c r="F167" s="5228"/>
      <c r="G167" s="4360"/>
    </row>
    <row r="168" spans="1:7">
      <c r="A168" s="4361" t="s">
        <v>7752</v>
      </c>
      <c r="B168" s="4361" t="s">
        <v>7455</v>
      </c>
      <c r="C168" s="4362" t="s">
        <v>1223</v>
      </c>
      <c r="D168" s="4311">
        <v>2.31</v>
      </c>
      <c r="E168" s="4363">
        <f t="shared" ref="E168:E199" si="13">D168-D168*$B$4/100</f>
        <v>2.31</v>
      </c>
      <c r="F168" s="5228">
        <f>D168*Оглавление!$B$14</f>
        <v>219.45000000000002</v>
      </c>
      <c r="G168" s="4364">
        <f t="shared" ref="G168:G199" si="14">F168-F168*$B$4/100</f>
        <v>219.45000000000002</v>
      </c>
    </row>
    <row r="169" spans="1:7">
      <c r="A169" s="4361" t="s">
        <v>7753</v>
      </c>
      <c r="B169" s="4361" t="s">
        <v>7456</v>
      </c>
      <c r="C169" s="4362" t="s">
        <v>7677</v>
      </c>
      <c r="D169" s="4311">
        <v>2.81</v>
      </c>
      <c r="E169" s="4363">
        <f t="shared" si="13"/>
        <v>2.81</v>
      </c>
      <c r="F169" s="5228">
        <f>D169*Оглавление!$B$14</f>
        <v>266.95</v>
      </c>
      <c r="G169" s="4364">
        <f t="shared" si="14"/>
        <v>266.95</v>
      </c>
    </row>
    <row r="170" spans="1:7">
      <c r="A170" s="4361" t="s">
        <v>7754</v>
      </c>
      <c r="B170" s="4361" t="s">
        <v>7457</v>
      </c>
      <c r="C170" s="4362">
        <v>100</v>
      </c>
      <c r="D170" s="4311">
        <v>2.82</v>
      </c>
      <c r="E170" s="4363">
        <f t="shared" si="13"/>
        <v>2.82</v>
      </c>
      <c r="F170" s="5228">
        <f>D170*Оглавление!$B$14</f>
        <v>267.89999999999998</v>
      </c>
      <c r="G170" s="4364">
        <f t="shared" si="14"/>
        <v>267.89999999999998</v>
      </c>
    </row>
    <row r="171" spans="1:7">
      <c r="A171" s="4361" t="s">
        <v>7755</v>
      </c>
      <c r="B171" s="4361" t="s">
        <v>7458</v>
      </c>
      <c r="C171" s="4362" t="s">
        <v>816</v>
      </c>
      <c r="D171" s="4311">
        <v>2.97</v>
      </c>
      <c r="E171" s="4363">
        <f t="shared" si="13"/>
        <v>2.97</v>
      </c>
      <c r="F171" s="5228">
        <f>D171*Оглавление!$B$14</f>
        <v>282.15000000000003</v>
      </c>
      <c r="G171" s="4364">
        <f t="shared" si="14"/>
        <v>282.15000000000003</v>
      </c>
    </row>
    <row r="172" spans="1:7">
      <c r="A172" s="4361" t="s">
        <v>7756</v>
      </c>
      <c r="B172" s="4361" t="s">
        <v>7459</v>
      </c>
      <c r="C172" s="4362" t="s">
        <v>816</v>
      </c>
      <c r="D172" s="4311">
        <v>3.07</v>
      </c>
      <c r="E172" s="4363">
        <f t="shared" si="13"/>
        <v>3.07</v>
      </c>
      <c r="F172" s="5228">
        <f>D172*Оглавление!$B$14</f>
        <v>291.64999999999998</v>
      </c>
      <c r="G172" s="4364">
        <f t="shared" si="14"/>
        <v>291.64999999999998</v>
      </c>
    </row>
    <row r="173" spans="1:7">
      <c r="A173" s="4361" t="s">
        <v>23685</v>
      </c>
      <c r="B173" s="4361" t="s">
        <v>5489</v>
      </c>
      <c r="C173" s="4362" t="s">
        <v>816</v>
      </c>
      <c r="D173" s="4311">
        <v>3.92</v>
      </c>
      <c r="E173" s="4363">
        <f t="shared" si="13"/>
        <v>3.92</v>
      </c>
      <c r="F173" s="5228">
        <f>D173*Оглавление!$B$14</f>
        <v>372.4</v>
      </c>
      <c r="G173" s="4364">
        <f t="shared" si="14"/>
        <v>372.4</v>
      </c>
    </row>
    <row r="174" spans="1:7">
      <c r="A174" s="4361" t="s">
        <v>7757</v>
      </c>
      <c r="B174" s="4361" t="s">
        <v>7460</v>
      </c>
      <c r="C174" s="4362" t="s">
        <v>5809</v>
      </c>
      <c r="D174" s="4311">
        <v>4.03</v>
      </c>
      <c r="E174" s="4363">
        <f t="shared" si="13"/>
        <v>4.03</v>
      </c>
      <c r="F174" s="5228">
        <f>D174*Оглавление!$B$14</f>
        <v>382.85</v>
      </c>
      <c r="G174" s="4364">
        <f t="shared" si="14"/>
        <v>382.85</v>
      </c>
    </row>
    <row r="175" spans="1:7">
      <c r="A175" s="4361" t="s">
        <v>7758</v>
      </c>
      <c r="B175" s="4361" t="s">
        <v>5490</v>
      </c>
      <c r="C175" s="4362" t="s">
        <v>7541</v>
      </c>
      <c r="D175" s="4311">
        <v>5.13</v>
      </c>
      <c r="E175" s="4363">
        <f t="shared" si="13"/>
        <v>5.13</v>
      </c>
      <c r="F175" s="5228">
        <f>D175*Оглавление!$B$14</f>
        <v>487.34999999999997</v>
      </c>
      <c r="G175" s="4364">
        <f t="shared" si="14"/>
        <v>487.34999999999997</v>
      </c>
    </row>
    <row r="176" spans="1:7">
      <c r="A176" s="4361" t="s">
        <v>7759</v>
      </c>
      <c r="B176" s="4361" t="s">
        <v>7462</v>
      </c>
      <c r="C176" s="4362" t="s">
        <v>7542</v>
      </c>
      <c r="D176" s="4311">
        <v>6.39</v>
      </c>
      <c r="E176" s="4363">
        <f t="shared" si="13"/>
        <v>6.39</v>
      </c>
      <c r="F176" s="5228">
        <f>D176*Оглавление!$B$14</f>
        <v>607.04999999999995</v>
      </c>
      <c r="G176" s="4364">
        <f t="shared" si="14"/>
        <v>607.04999999999995</v>
      </c>
    </row>
    <row r="177" spans="1:9">
      <c r="A177" s="4361" t="s">
        <v>7760</v>
      </c>
      <c r="B177" s="4361" t="s">
        <v>5491</v>
      </c>
      <c r="C177" s="4362" t="s">
        <v>1140</v>
      </c>
      <c r="D177" s="4311">
        <v>7.35</v>
      </c>
      <c r="E177" s="4363">
        <f t="shared" si="13"/>
        <v>7.35</v>
      </c>
      <c r="F177" s="5228">
        <f>D177*Оглавление!$B$14</f>
        <v>698.25</v>
      </c>
      <c r="G177" s="4364">
        <f t="shared" si="14"/>
        <v>698.25</v>
      </c>
    </row>
    <row r="178" spans="1:9">
      <c r="A178" s="4361" t="s">
        <v>7761</v>
      </c>
      <c r="B178" s="4361" t="s">
        <v>7463</v>
      </c>
      <c r="C178" s="4362" t="s">
        <v>625</v>
      </c>
      <c r="D178" s="4311">
        <v>8.65</v>
      </c>
      <c r="E178" s="4363">
        <f t="shared" si="13"/>
        <v>8.65</v>
      </c>
      <c r="F178" s="5228">
        <f>D178*Оглавление!$B$14</f>
        <v>821.75</v>
      </c>
      <c r="G178" s="4364">
        <f t="shared" si="14"/>
        <v>821.75</v>
      </c>
    </row>
    <row r="179" spans="1:9">
      <c r="A179" s="4361" t="s">
        <v>7762</v>
      </c>
      <c r="B179" s="4361" t="s">
        <v>5492</v>
      </c>
      <c r="C179" s="4362" t="s">
        <v>3163</v>
      </c>
      <c r="D179" s="4311">
        <v>9.5</v>
      </c>
      <c r="E179" s="4363">
        <f t="shared" si="13"/>
        <v>9.5</v>
      </c>
      <c r="F179" s="5228">
        <f>D179*Оглавление!$B$14</f>
        <v>902.5</v>
      </c>
      <c r="G179" s="4364">
        <f t="shared" si="14"/>
        <v>902.5</v>
      </c>
    </row>
    <row r="180" spans="1:9">
      <c r="A180" s="4361" t="s">
        <v>7763</v>
      </c>
      <c r="B180" s="4361" t="s">
        <v>7465</v>
      </c>
      <c r="C180" s="4362" t="s">
        <v>3163</v>
      </c>
      <c r="D180" s="4311">
        <v>11.67</v>
      </c>
      <c r="E180" s="4363">
        <f t="shared" si="13"/>
        <v>11.67</v>
      </c>
      <c r="F180" s="5228">
        <f>D180*Оглавление!$B$14</f>
        <v>1108.6500000000001</v>
      </c>
      <c r="G180" s="4364">
        <f t="shared" si="14"/>
        <v>1108.6500000000001</v>
      </c>
    </row>
    <row r="181" spans="1:9">
      <c r="A181" s="4361" t="s">
        <v>7764</v>
      </c>
      <c r="B181" s="4361" t="s">
        <v>7469</v>
      </c>
      <c r="C181" s="4362" t="s">
        <v>1140</v>
      </c>
      <c r="D181" s="4311">
        <v>4.3600000000000003</v>
      </c>
      <c r="E181" s="4363">
        <f t="shared" si="13"/>
        <v>4.3600000000000003</v>
      </c>
      <c r="F181" s="5228">
        <f>D181*Оглавление!$B$14</f>
        <v>414.20000000000005</v>
      </c>
      <c r="G181" s="4364">
        <f t="shared" si="14"/>
        <v>414.20000000000005</v>
      </c>
    </row>
    <row r="182" spans="1:9">
      <c r="A182" s="4361" t="s">
        <v>7765</v>
      </c>
      <c r="B182" s="4361" t="s">
        <v>7470</v>
      </c>
      <c r="C182" s="4362" t="s">
        <v>1140</v>
      </c>
      <c r="D182" s="4311">
        <v>5.16</v>
      </c>
      <c r="E182" s="4363">
        <f t="shared" si="13"/>
        <v>5.16</v>
      </c>
      <c r="F182" s="5228">
        <f>D182*Оглавление!$B$14</f>
        <v>490.2</v>
      </c>
      <c r="G182" s="4364">
        <f t="shared" si="14"/>
        <v>490.2</v>
      </c>
    </row>
    <row r="183" spans="1:9">
      <c r="A183" s="4361" t="s">
        <v>7766</v>
      </c>
      <c r="B183" s="4361" t="s">
        <v>7472</v>
      </c>
      <c r="C183" s="4362" t="s">
        <v>1140</v>
      </c>
      <c r="D183" s="4311">
        <v>6.02</v>
      </c>
      <c r="E183" s="4363">
        <f t="shared" si="13"/>
        <v>6.02</v>
      </c>
      <c r="F183" s="5228">
        <f>D183*Оглавление!$B$14</f>
        <v>571.9</v>
      </c>
      <c r="G183" s="4364">
        <f t="shared" si="14"/>
        <v>571.9</v>
      </c>
    </row>
    <row r="184" spans="1:9">
      <c r="A184" s="4361" t="s">
        <v>7767</v>
      </c>
      <c r="B184" s="4361" t="s">
        <v>7474</v>
      </c>
      <c r="C184" s="4362" t="s">
        <v>625</v>
      </c>
      <c r="D184" s="4311">
        <v>6.63</v>
      </c>
      <c r="E184" s="4363">
        <f t="shared" si="13"/>
        <v>6.63</v>
      </c>
      <c r="F184" s="5228">
        <f>D184*Оглавление!$B$14</f>
        <v>629.85</v>
      </c>
      <c r="G184" s="4364">
        <f t="shared" si="14"/>
        <v>629.85</v>
      </c>
    </row>
    <row r="185" spans="1:9">
      <c r="A185" s="4361" t="s">
        <v>7768</v>
      </c>
      <c r="B185" s="4361" t="s">
        <v>5493</v>
      </c>
      <c r="C185" s="4362" t="s">
        <v>625</v>
      </c>
      <c r="D185" s="4311">
        <v>7.85</v>
      </c>
      <c r="E185" s="4363">
        <f t="shared" si="13"/>
        <v>7.85</v>
      </c>
      <c r="F185" s="5228">
        <f>D185*Оглавление!$B$14</f>
        <v>745.75</v>
      </c>
      <c r="G185" s="4364">
        <f t="shared" si="14"/>
        <v>745.75</v>
      </c>
    </row>
    <row r="186" spans="1:9">
      <c r="A186" s="4361" t="s">
        <v>7769</v>
      </c>
      <c r="B186" s="4361" t="s">
        <v>7475</v>
      </c>
      <c r="C186" s="4362" t="s">
        <v>3163</v>
      </c>
      <c r="D186" s="4311">
        <v>9.4499999999999993</v>
      </c>
      <c r="E186" s="4363">
        <f t="shared" si="13"/>
        <v>9.4499999999999993</v>
      </c>
      <c r="F186" s="5228">
        <f>D186*Оглавление!$B$14</f>
        <v>897.74999999999989</v>
      </c>
      <c r="G186" s="4364">
        <f t="shared" si="14"/>
        <v>897.74999999999989</v>
      </c>
    </row>
    <row r="187" spans="1:9">
      <c r="A187" s="4361" t="s">
        <v>7770</v>
      </c>
      <c r="B187" s="4361" t="s">
        <v>7476</v>
      </c>
      <c r="C187" s="4362" t="s">
        <v>3163</v>
      </c>
      <c r="D187" s="4311">
        <v>10.71</v>
      </c>
      <c r="E187" s="4363">
        <f t="shared" si="13"/>
        <v>10.71</v>
      </c>
      <c r="F187" s="5228">
        <f>D187*Оглавление!$B$14</f>
        <v>1017.45</v>
      </c>
      <c r="G187" s="4364">
        <f t="shared" si="14"/>
        <v>1017.45</v>
      </c>
    </row>
    <row r="188" spans="1:9">
      <c r="A188" s="4361" t="s">
        <v>7771</v>
      </c>
      <c r="B188" s="4361" t="s">
        <v>5494</v>
      </c>
      <c r="C188" s="4362" t="s">
        <v>330</v>
      </c>
      <c r="D188" s="4311">
        <v>12.23</v>
      </c>
      <c r="E188" s="4363">
        <f t="shared" si="13"/>
        <v>12.23</v>
      </c>
      <c r="F188" s="5228">
        <f>D188*Оглавление!$B$14</f>
        <v>1161.8500000000001</v>
      </c>
      <c r="G188" s="4364">
        <f t="shared" si="14"/>
        <v>1161.8500000000001</v>
      </c>
    </row>
    <row r="189" spans="1:9">
      <c r="A189" s="4361" t="s">
        <v>7772</v>
      </c>
      <c r="B189" s="4361" t="s">
        <v>7477</v>
      </c>
      <c r="C189" s="4362" t="s">
        <v>330</v>
      </c>
      <c r="D189" s="4311">
        <v>14.68</v>
      </c>
      <c r="E189" s="4363">
        <f t="shared" si="13"/>
        <v>14.68</v>
      </c>
      <c r="F189" s="5228">
        <f>D189*Оглавление!$B$14</f>
        <v>1394.6</v>
      </c>
      <c r="G189" s="4364">
        <f t="shared" si="14"/>
        <v>1394.6</v>
      </c>
    </row>
    <row r="190" spans="1:9">
      <c r="A190" s="4361" t="s">
        <v>7773</v>
      </c>
      <c r="B190" s="4361" t="s">
        <v>5495</v>
      </c>
      <c r="C190" s="4362" t="s">
        <v>330</v>
      </c>
      <c r="D190" s="4311">
        <v>15.77</v>
      </c>
      <c r="E190" s="4363">
        <f t="shared" si="13"/>
        <v>15.77</v>
      </c>
      <c r="F190" s="5228">
        <f>D190*Оглавление!$B$14</f>
        <v>1498.1499999999999</v>
      </c>
      <c r="G190" s="4364">
        <f t="shared" si="14"/>
        <v>1498.1499999999999</v>
      </c>
    </row>
    <row r="191" spans="1:9">
      <c r="A191" s="4361" t="s">
        <v>7774</v>
      </c>
      <c r="B191" s="4361" t="s">
        <v>7486</v>
      </c>
      <c r="C191" s="4362" t="s">
        <v>1140</v>
      </c>
      <c r="D191" s="4311">
        <v>5.3</v>
      </c>
      <c r="E191" s="4363">
        <f t="shared" si="13"/>
        <v>5.3</v>
      </c>
      <c r="F191" s="5228">
        <f>D191*Оглавление!$B$14</f>
        <v>503.5</v>
      </c>
      <c r="G191" s="4364">
        <f t="shared" si="14"/>
        <v>503.5</v>
      </c>
      <c r="I191" s="4973"/>
    </row>
    <row r="192" spans="1:9">
      <c r="A192" s="4361" t="s">
        <v>7775</v>
      </c>
      <c r="B192" s="4361" t="s">
        <v>7487</v>
      </c>
      <c r="C192" s="4362">
        <v>60</v>
      </c>
      <c r="D192" s="4311">
        <v>6.95</v>
      </c>
      <c r="E192" s="4363">
        <f t="shared" si="13"/>
        <v>6.95</v>
      </c>
      <c r="F192" s="5228">
        <f>D192*Оглавление!$B$14</f>
        <v>660.25</v>
      </c>
      <c r="G192" s="4364">
        <f t="shared" si="14"/>
        <v>660.25</v>
      </c>
      <c r="I192" s="4973"/>
    </row>
    <row r="193" spans="1:9">
      <c r="A193" s="4361" t="s">
        <v>7776</v>
      </c>
      <c r="B193" s="4361" t="s">
        <v>7488</v>
      </c>
      <c r="C193" s="4362" t="s">
        <v>625</v>
      </c>
      <c r="D193" s="4311">
        <v>8</v>
      </c>
      <c r="E193" s="4363">
        <f t="shared" si="13"/>
        <v>8</v>
      </c>
      <c r="F193" s="5228">
        <f>D193*Оглавление!$B$14</f>
        <v>760</v>
      </c>
      <c r="G193" s="4364">
        <f t="shared" si="14"/>
        <v>760</v>
      </c>
      <c r="I193" s="4973"/>
    </row>
    <row r="194" spans="1:9">
      <c r="A194" s="4361" t="s">
        <v>7777</v>
      </c>
      <c r="B194" s="4361" t="s">
        <v>7490</v>
      </c>
      <c r="C194" s="4362" t="s">
        <v>625</v>
      </c>
      <c r="D194" s="4311">
        <v>8.6300000000000008</v>
      </c>
      <c r="E194" s="4363">
        <f t="shared" si="13"/>
        <v>8.6300000000000008</v>
      </c>
      <c r="F194" s="5228">
        <f>D194*Оглавление!$B$14</f>
        <v>819.85</v>
      </c>
      <c r="G194" s="4364">
        <f t="shared" si="14"/>
        <v>819.85</v>
      </c>
      <c r="I194" s="4973"/>
    </row>
    <row r="195" spans="1:9">
      <c r="A195" s="4361" t="s">
        <v>11151</v>
      </c>
      <c r="B195" s="4361" t="s">
        <v>5200</v>
      </c>
      <c r="C195" s="4362" t="s">
        <v>3163</v>
      </c>
      <c r="D195" s="4311">
        <v>10.42</v>
      </c>
      <c r="E195" s="4363">
        <f t="shared" si="13"/>
        <v>10.42</v>
      </c>
      <c r="F195" s="5228">
        <f>D195*Оглавление!$B$14</f>
        <v>989.9</v>
      </c>
      <c r="G195" s="4364">
        <f t="shared" si="14"/>
        <v>989.9</v>
      </c>
      <c r="I195" s="4973"/>
    </row>
    <row r="196" spans="1:9">
      <c r="A196" s="4361" t="s">
        <v>7778</v>
      </c>
      <c r="B196" s="4361" t="s">
        <v>7492</v>
      </c>
      <c r="C196" s="4362" t="s">
        <v>330</v>
      </c>
      <c r="D196" s="4311">
        <v>13.3</v>
      </c>
      <c r="E196" s="4363">
        <f t="shared" si="13"/>
        <v>13.3</v>
      </c>
      <c r="F196" s="5228">
        <f>D196*Оглавление!$B$14</f>
        <v>1263.5</v>
      </c>
      <c r="G196" s="4364">
        <f t="shared" si="14"/>
        <v>1263.5</v>
      </c>
    </row>
    <row r="197" spans="1:9">
      <c r="A197" s="4361" t="s">
        <v>7779</v>
      </c>
      <c r="B197" s="4361" t="s">
        <v>5202</v>
      </c>
      <c r="C197" s="4362" t="s">
        <v>329</v>
      </c>
      <c r="D197" s="4311">
        <v>15.89</v>
      </c>
      <c r="E197" s="4363">
        <f t="shared" si="13"/>
        <v>15.89</v>
      </c>
      <c r="F197" s="5228">
        <f>D197*Оглавление!$B$14</f>
        <v>1509.55</v>
      </c>
      <c r="G197" s="4364">
        <f t="shared" si="14"/>
        <v>1509.55</v>
      </c>
    </row>
    <row r="198" spans="1:9">
      <c r="A198" s="4361" t="s">
        <v>7780</v>
      </c>
      <c r="B198" s="4361" t="s">
        <v>7493</v>
      </c>
      <c r="C198" s="4362" t="s">
        <v>3163</v>
      </c>
      <c r="D198" s="4311">
        <v>18.39</v>
      </c>
      <c r="E198" s="4363">
        <f t="shared" si="13"/>
        <v>18.39</v>
      </c>
      <c r="F198" s="5228">
        <f>D198*Оглавление!$B$14</f>
        <v>1747.05</v>
      </c>
      <c r="G198" s="4364">
        <f t="shared" si="14"/>
        <v>1747.05</v>
      </c>
    </row>
    <row r="199" spans="1:9">
      <c r="A199" s="4361" t="s">
        <v>7781</v>
      </c>
      <c r="B199" s="4361" t="s">
        <v>5204</v>
      </c>
      <c r="C199" s="4362" t="s">
        <v>7543</v>
      </c>
      <c r="D199" s="4311">
        <v>21.26</v>
      </c>
      <c r="E199" s="4363">
        <f t="shared" si="13"/>
        <v>21.26</v>
      </c>
      <c r="F199" s="5228">
        <f>D199*Оглавление!$B$14</f>
        <v>2019.7</v>
      </c>
      <c r="G199" s="4364">
        <f t="shared" si="14"/>
        <v>2019.7</v>
      </c>
    </row>
    <row r="200" spans="1:9">
      <c r="A200" s="4357" t="s">
        <v>7545</v>
      </c>
      <c r="B200" s="4358"/>
      <c r="C200" s="4359"/>
      <c r="D200" s="4358"/>
      <c r="E200" s="4358"/>
      <c r="F200" s="5228"/>
      <c r="G200" s="4360"/>
    </row>
    <row r="201" spans="1:9">
      <c r="A201" s="4361" t="s">
        <v>7782</v>
      </c>
      <c r="B201" s="5004" t="s">
        <v>7456</v>
      </c>
      <c r="C201" s="4362" t="s">
        <v>7677</v>
      </c>
      <c r="D201" s="4311">
        <v>2.58</v>
      </c>
      <c r="E201" s="4363">
        <f t="shared" ref="E201:E204" si="15">D201-D201*$B$4/100</f>
        <v>2.58</v>
      </c>
      <c r="F201" s="5228">
        <f>D201*Оглавление!$B$14</f>
        <v>245.1</v>
      </c>
      <c r="G201" s="4364">
        <f t="shared" ref="G201:G204" si="16">F201-F201*$B$4/100</f>
        <v>245.1</v>
      </c>
    </row>
    <row r="202" spans="1:9">
      <c r="A202" s="4361" t="s">
        <v>7783</v>
      </c>
      <c r="B202" s="5004" t="s">
        <v>7458</v>
      </c>
      <c r="C202" s="4362" t="s">
        <v>816</v>
      </c>
      <c r="D202" s="4311">
        <v>2.82</v>
      </c>
      <c r="E202" s="4363">
        <f t="shared" si="15"/>
        <v>2.82</v>
      </c>
      <c r="F202" s="5228">
        <f>D202*Оглавление!$B$14</f>
        <v>267.89999999999998</v>
      </c>
      <c r="G202" s="4364">
        <f t="shared" si="16"/>
        <v>267.89999999999998</v>
      </c>
    </row>
    <row r="203" spans="1:9">
      <c r="A203" s="4361" t="s">
        <v>7784</v>
      </c>
      <c r="B203" s="5004" t="s">
        <v>7460</v>
      </c>
      <c r="C203" s="4362" t="s">
        <v>5809</v>
      </c>
      <c r="D203" s="4311">
        <v>4.03</v>
      </c>
      <c r="E203" s="4363">
        <f t="shared" si="15"/>
        <v>4.03</v>
      </c>
      <c r="F203" s="5228">
        <f>D203*Оглавление!$B$14</f>
        <v>382.85</v>
      </c>
      <c r="G203" s="4364">
        <f t="shared" si="16"/>
        <v>382.85</v>
      </c>
    </row>
    <row r="204" spans="1:9">
      <c r="A204" s="4361" t="s">
        <v>7785</v>
      </c>
      <c r="B204" s="5004" t="s">
        <v>5490</v>
      </c>
      <c r="C204" s="4362" t="s">
        <v>7541</v>
      </c>
      <c r="D204" s="4311">
        <v>4.9400000000000004</v>
      </c>
      <c r="E204" s="4363">
        <f t="shared" si="15"/>
        <v>4.9400000000000004</v>
      </c>
      <c r="F204" s="5228">
        <f>D204*Оглавление!$B$14</f>
        <v>469.3</v>
      </c>
      <c r="G204" s="4364">
        <f t="shared" si="16"/>
        <v>469.3</v>
      </c>
    </row>
    <row r="205" spans="1:9">
      <c r="A205" s="4357" t="s">
        <v>5740</v>
      </c>
      <c r="B205" s="4358"/>
      <c r="C205" s="4359"/>
      <c r="D205" s="4358"/>
      <c r="E205" s="4358"/>
      <c r="F205" s="5228"/>
      <c r="G205" s="4360"/>
    </row>
    <row r="206" spans="1:9">
      <c r="A206" s="4361" t="s">
        <v>4906</v>
      </c>
      <c r="B206" s="4361" t="s">
        <v>5458</v>
      </c>
      <c r="C206" s="4362" t="s">
        <v>8676</v>
      </c>
      <c r="D206" s="4311">
        <v>0.54</v>
      </c>
      <c r="E206" s="4363">
        <f t="shared" ref="E206:E217" si="17">D206-D206*$B$4/100</f>
        <v>0.54</v>
      </c>
      <c r="F206" s="5228">
        <f>D206*Оглавление!$B$14</f>
        <v>51.300000000000004</v>
      </c>
      <c r="G206" s="4364">
        <f>F206-F206*$B$4/100</f>
        <v>51.300000000000004</v>
      </c>
    </row>
    <row r="207" spans="1:9">
      <c r="A207" s="4361" t="s">
        <v>4907</v>
      </c>
      <c r="B207" s="4361" t="s">
        <v>3379</v>
      </c>
      <c r="C207" s="4362" t="s">
        <v>8677</v>
      </c>
      <c r="D207" s="4311">
        <v>0.74</v>
      </c>
      <c r="E207" s="4363">
        <f t="shared" si="17"/>
        <v>0.74</v>
      </c>
      <c r="F207" s="5228">
        <f>D207*Оглавление!$B$14</f>
        <v>70.3</v>
      </c>
      <c r="G207" s="4364">
        <f t="shared" ref="G207:G217" si="18">F207-F207*$B$4/100</f>
        <v>70.3</v>
      </c>
    </row>
    <row r="208" spans="1:9">
      <c r="A208" s="4361" t="s">
        <v>4908</v>
      </c>
      <c r="B208" s="4361" t="s">
        <v>5421</v>
      </c>
      <c r="C208" s="4362" t="s">
        <v>8678</v>
      </c>
      <c r="D208" s="4311">
        <v>0.89</v>
      </c>
      <c r="E208" s="4363">
        <f t="shared" si="17"/>
        <v>0.89</v>
      </c>
      <c r="F208" s="5228">
        <f>D208*Оглавление!$B$14</f>
        <v>84.55</v>
      </c>
      <c r="G208" s="4364">
        <f t="shared" si="18"/>
        <v>84.55</v>
      </c>
    </row>
    <row r="209" spans="1:7">
      <c r="A209" s="4361" t="s">
        <v>4909</v>
      </c>
      <c r="B209" s="4361" t="s">
        <v>1182</v>
      </c>
      <c r="C209" s="4362" t="s">
        <v>8670</v>
      </c>
      <c r="D209" s="4311">
        <v>1.03</v>
      </c>
      <c r="E209" s="4363">
        <f t="shared" si="17"/>
        <v>1.03</v>
      </c>
      <c r="F209" s="5228">
        <f>D209*Оглавление!$B$14</f>
        <v>97.850000000000009</v>
      </c>
      <c r="G209" s="4364">
        <f t="shared" si="18"/>
        <v>97.850000000000009</v>
      </c>
    </row>
    <row r="210" spans="1:7">
      <c r="A210" s="4361" t="s">
        <v>4910</v>
      </c>
      <c r="B210" s="4361" t="s">
        <v>1175</v>
      </c>
      <c r="C210" s="4362" t="s">
        <v>8679</v>
      </c>
      <c r="D210" s="4311">
        <v>2.0299999999999998</v>
      </c>
      <c r="E210" s="4363">
        <f t="shared" si="17"/>
        <v>2.0299999999999998</v>
      </c>
      <c r="F210" s="5228">
        <f>D210*Оглавление!$B$14</f>
        <v>192.85</v>
      </c>
      <c r="G210" s="4364">
        <f t="shared" si="18"/>
        <v>192.85</v>
      </c>
    </row>
    <row r="211" spans="1:7">
      <c r="A211" s="4361" t="s">
        <v>4911</v>
      </c>
      <c r="B211" s="4361" t="s">
        <v>944</v>
      </c>
      <c r="C211" s="4362" t="s">
        <v>7965</v>
      </c>
      <c r="D211" s="4311">
        <v>3.48</v>
      </c>
      <c r="E211" s="4363">
        <f t="shared" si="17"/>
        <v>3.48</v>
      </c>
      <c r="F211" s="5228">
        <f>D211*Оглавление!$B$14</f>
        <v>330.6</v>
      </c>
      <c r="G211" s="4364">
        <f t="shared" si="18"/>
        <v>330.6</v>
      </c>
    </row>
    <row r="212" spans="1:7">
      <c r="A212" s="4361" t="s">
        <v>4912</v>
      </c>
      <c r="B212" s="4361" t="s">
        <v>1180</v>
      </c>
      <c r="C212" s="4362">
        <v>50</v>
      </c>
      <c r="D212" s="4311">
        <v>5.05</v>
      </c>
      <c r="E212" s="4363">
        <f t="shared" si="17"/>
        <v>5.05</v>
      </c>
      <c r="F212" s="5228">
        <f>D212*Оглавление!$B$14</f>
        <v>479.75</v>
      </c>
      <c r="G212" s="4364">
        <f t="shared" si="18"/>
        <v>479.75</v>
      </c>
    </row>
    <row r="213" spans="1:7">
      <c r="A213" s="4361" t="s">
        <v>4913</v>
      </c>
      <c r="B213" s="4361" t="s">
        <v>1171</v>
      </c>
      <c r="C213" s="4362">
        <v>30</v>
      </c>
      <c r="D213" s="4311">
        <v>7.17</v>
      </c>
      <c r="E213" s="4363">
        <f t="shared" si="17"/>
        <v>7.17</v>
      </c>
      <c r="F213" s="5228">
        <f>D213*Оглавление!$B$14</f>
        <v>681.15</v>
      </c>
      <c r="G213" s="4364">
        <f t="shared" si="18"/>
        <v>681.15</v>
      </c>
    </row>
    <row r="214" spans="1:7">
      <c r="A214" s="4361" t="s">
        <v>4914</v>
      </c>
      <c r="B214" s="4361" t="s">
        <v>4915</v>
      </c>
      <c r="C214" s="4362">
        <v>20</v>
      </c>
      <c r="D214" s="4311">
        <v>11.9</v>
      </c>
      <c r="E214" s="4363">
        <f t="shared" si="17"/>
        <v>11.9</v>
      </c>
      <c r="F214" s="5228">
        <f>D214*Оглавление!$B$14</f>
        <v>1130.5</v>
      </c>
      <c r="G214" s="4364">
        <f t="shared" si="18"/>
        <v>1130.5</v>
      </c>
    </row>
    <row r="215" spans="1:7">
      <c r="A215" s="4361" t="s">
        <v>10080</v>
      </c>
      <c r="B215" s="4361" t="s">
        <v>5459</v>
      </c>
      <c r="C215" s="4362">
        <v>10</v>
      </c>
      <c r="D215" s="4311">
        <v>23.41</v>
      </c>
      <c r="E215" s="4363">
        <f t="shared" si="17"/>
        <v>23.41</v>
      </c>
      <c r="F215" s="5228">
        <f>D215*Оглавление!$B$14</f>
        <v>2223.9499999999998</v>
      </c>
      <c r="G215" s="4364">
        <f t="shared" si="18"/>
        <v>2223.9499999999998</v>
      </c>
    </row>
    <row r="216" spans="1:7">
      <c r="A216" s="4361" t="s">
        <v>10081</v>
      </c>
      <c r="B216" s="4361" t="s">
        <v>4916</v>
      </c>
      <c r="C216" s="4362">
        <v>10</v>
      </c>
      <c r="D216" s="4311">
        <v>34.869999999999997</v>
      </c>
      <c r="E216" s="4363">
        <f t="shared" si="17"/>
        <v>34.869999999999997</v>
      </c>
      <c r="F216" s="5228">
        <f>D216*Оглавление!$B$14</f>
        <v>3312.6499999999996</v>
      </c>
      <c r="G216" s="4364">
        <f t="shared" si="18"/>
        <v>3312.6499999999996</v>
      </c>
    </row>
    <row r="217" spans="1:7">
      <c r="A217" s="4361" t="s">
        <v>5784</v>
      </c>
      <c r="B217" s="4361" t="s">
        <v>4917</v>
      </c>
      <c r="C217" s="4362">
        <v>5</v>
      </c>
      <c r="D217" s="4311">
        <v>89.59</v>
      </c>
      <c r="E217" s="4363">
        <f t="shared" si="17"/>
        <v>89.59</v>
      </c>
      <c r="F217" s="5228">
        <f>D217*Оглавление!$B$14</f>
        <v>8511.0500000000011</v>
      </c>
      <c r="G217" s="4364">
        <f t="shared" si="18"/>
        <v>8511.0500000000011</v>
      </c>
    </row>
    <row r="218" spans="1:7">
      <c r="A218" s="4357" t="s">
        <v>5741</v>
      </c>
      <c r="B218" s="4358"/>
      <c r="C218" s="4359"/>
      <c r="D218" s="4358"/>
      <c r="E218" s="4358"/>
      <c r="F218" s="5228"/>
      <c r="G218" s="4360"/>
    </row>
    <row r="219" spans="1:7">
      <c r="A219" s="4361" t="s">
        <v>4918</v>
      </c>
      <c r="B219" s="4361" t="s">
        <v>5460</v>
      </c>
      <c r="C219" s="4362" t="s">
        <v>8677</v>
      </c>
      <c r="D219" s="4311">
        <v>0.77</v>
      </c>
      <c r="E219" s="4363">
        <f t="shared" ref="E219:E240" si="19">D219-D219*$B$4/100</f>
        <v>0.77</v>
      </c>
      <c r="F219" s="5228">
        <f>D219*Оглавление!$B$14</f>
        <v>73.150000000000006</v>
      </c>
      <c r="G219" s="4364">
        <f>F219-F219*$B$4/100</f>
        <v>73.150000000000006</v>
      </c>
    </row>
    <row r="220" spans="1:7">
      <c r="A220" s="4361" t="s">
        <v>4919</v>
      </c>
      <c r="B220" s="4361" t="s">
        <v>5461</v>
      </c>
      <c r="C220" s="4362" t="s">
        <v>8680</v>
      </c>
      <c r="D220" s="4311">
        <v>0.93</v>
      </c>
      <c r="E220" s="4363">
        <f t="shared" si="19"/>
        <v>0.93</v>
      </c>
      <c r="F220" s="5228">
        <f>D220*Оглавление!$B$14</f>
        <v>88.350000000000009</v>
      </c>
      <c r="G220" s="4364">
        <f t="shared" ref="G220:G240" si="20">F220-F220*$B$4/100</f>
        <v>88.350000000000009</v>
      </c>
    </row>
    <row r="221" spans="1:7">
      <c r="A221" s="4361" t="s">
        <v>4920</v>
      </c>
      <c r="B221" s="4361" t="s">
        <v>5462</v>
      </c>
      <c r="C221" s="4362" t="s">
        <v>8670</v>
      </c>
      <c r="D221" s="4311">
        <v>1.28</v>
      </c>
      <c r="E221" s="4363">
        <f t="shared" si="19"/>
        <v>1.28</v>
      </c>
      <c r="F221" s="5228">
        <f>D221*Оглавление!$B$14</f>
        <v>121.60000000000001</v>
      </c>
      <c r="G221" s="4364">
        <f t="shared" si="20"/>
        <v>121.60000000000001</v>
      </c>
    </row>
    <row r="222" spans="1:7">
      <c r="A222" s="4361" t="s">
        <v>4921</v>
      </c>
      <c r="B222" s="4361" t="s">
        <v>5463</v>
      </c>
      <c r="C222" s="4362" t="s">
        <v>8681</v>
      </c>
      <c r="D222" s="4311">
        <v>1.19</v>
      </c>
      <c r="E222" s="4363">
        <f t="shared" si="19"/>
        <v>1.19</v>
      </c>
      <c r="F222" s="5228">
        <f>D222*Оглавление!$B$14</f>
        <v>113.05</v>
      </c>
      <c r="G222" s="4364">
        <f t="shared" si="20"/>
        <v>113.05</v>
      </c>
    </row>
    <row r="223" spans="1:7">
      <c r="A223" s="4361" t="s">
        <v>4922</v>
      </c>
      <c r="B223" s="4361" t="s">
        <v>5464</v>
      </c>
      <c r="C223" s="4362" t="s">
        <v>8674</v>
      </c>
      <c r="D223" s="4311">
        <v>2.2200000000000002</v>
      </c>
      <c r="E223" s="4363">
        <f t="shared" si="19"/>
        <v>2.2200000000000002</v>
      </c>
      <c r="F223" s="5228">
        <f>D223*Оглавление!$B$14</f>
        <v>210.9</v>
      </c>
      <c r="G223" s="4364">
        <f t="shared" si="20"/>
        <v>210.9</v>
      </c>
    </row>
    <row r="224" spans="1:7">
      <c r="A224" s="4361" t="s">
        <v>4923</v>
      </c>
      <c r="B224" s="4361" t="s">
        <v>5465</v>
      </c>
      <c r="C224" s="4362" t="s">
        <v>8674</v>
      </c>
      <c r="D224" s="4311">
        <v>1.82</v>
      </c>
      <c r="E224" s="4363">
        <f t="shared" si="19"/>
        <v>1.82</v>
      </c>
      <c r="F224" s="5228">
        <f>D224*Оглавление!$B$14</f>
        <v>172.9</v>
      </c>
      <c r="G224" s="4364">
        <f t="shared" si="20"/>
        <v>172.9</v>
      </c>
    </row>
    <row r="225" spans="1:7">
      <c r="A225" s="4361" t="s">
        <v>4924</v>
      </c>
      <c r="B225" s="4361" t="s">
        <v>5166</v>
      </c>
      <c r="C225" s="4362" t="s">
        <v>8193</v>
      </c>
      <c r="D225" s="4311">
        <v>3.18</v>
      </c>
      <c r="E225" s="4363">
        <f t="shared" si="19"/>
        <v>3.18</v>
      </c>
      <c r="F225" s="5228">
        <f>D225*Оглавление!$B$14</f>
        <v>302.10000000000002</v>
      </c>
      <c r="G225" s="4364">
        <f t="shared" si="20"/>
        <v>302.10000000000002</v>
      </c>
    </row>
    <row r="226" spans="1:7">
      <c r="A226" s="4361" t="s">
        <v>4925</v>
      </c>
      <c r="B226" s="4361" t="s">
        <v>5168</v>
      </c>
      <c r="C226" s="4362" t="s">
        <v>8193</v>
      </c>
      <c r="D226" s="4311">
        <v>3.17</v>
      </c>
      <c r="E226" s="4363">
        <f t="shared" si="19"/>
        <v>3.17</v>
      </c>
      <c r="F226" s="5228">
        <f>D226*Оглавление!$B$14</f>
        <v>301.14999999999998</v>
      </c>
      <c r="G226" s="4364">
        <f t="shared" si="20"/>
        <v>301.14999999999998</v>
      </c>
    </row>
    <row r="227" spans="1:7">
      <c r="A227" s="4361" t="s">
        <v>4926</v>
      </c>
      <c r="B227" s="4361" t="s">
        <v>5466</v>
      </c>
      <c r="C227" s="4362" t="s">
        <v>7975</v>
      </c>
      <c r="D227" s="4311">
        <v>5.4</v>
      </c>
      <c r="E227" s="4363">
        <f t="shared" si="19"/>
        <v>5.4</v>
      </c>
      <c r="F227" s="5228">
        <f>D227*Оглавление!$B$14</f>
        <v>513</v>
      </c>
      <c r="G227" s="4364">
        <f t="shared" si="20"/>
        <v>513</v>
      </c>
    </row>
    <row r="228" spans="1:7">
      <c r="A228" s="4361" t="s">
        <v>4927</v>
      </c>
      <c r="B228" s="4361" t="s">
        <v>5467</v>
      </c>
      <c r="C228" s="4362" t="s">
        <v>7975</v>
      </c>
      <c r="D228" s="4311">
        <v>5.08</v>
      </c>
      <c r="E228" s="4363">
        <f t="shared" si="19"/>
        <v>5.08</v>
      </c>
      <c r="F228" s="5228">
        <f>D228*Оглавление!$B$14</f>
        <v>482.6</v>
      </c>
      <c r="G228" s="4364">
        <f t="shared" si="20"/>
        <v>482.6</v>
      </c>
    </row>
    <row r="229" spans="1:7">
      <c r="A229" s="4361" t="s">
        <v>4928</v>
      </c>
      <c r="B229" s="4361" t="s">
        <v>5468</v>
      </c>
      <c r="C229" s="4362" t="s">
        <v>7975</v>
      </c>
      <c r="D229" s="4311">
        <v>5.14</v>
      </c>
      <c r="E229" s="4363">
        <f t="shared" si="19"/>
        <v>5.14</v>
      </c>
      <c r="F229" s="5228">
        <f>D229*Оглавление!$B$14</f>
        <v>488.29999999999995</v>
      </c>
      <c r="G229" s="4364">
        <f t="shared" si="20"/>
        <v>488.29999999999995</v>
      </c>
    </row>
    <row r="230" spans="1:7">
      <c r="A230" s="4361" t="s">
        <v>4929</v>
      </c>
      <c r="B230" s="4361" t="s">
        <v>5469</v>
      </c>
      <c r="C230" s="4362" t="s">
        <v>7969</v>
      </c>
      <c r="D230" s="4311">
        <v>7.68</v>
      </c>
      <c r="E230" s="4363">
        <f t="shared" si="19"/>
        <v>7.68</v>
      </c>
      <c r="F230" s="5228">
        <f>D230*Оглавление!$B$14</f>
        <v>729.6</v>
      </c>
      <c r="G230" s="4364">
        <f t="shared" si="20"/>
        <v>729.6</v>
      </c>
    </row>
    <row r="231" spans="1:7">
      <c r="A231" s="4361" t="s">
        <v>4930</v>
      </c>
      <c r="B231" s="4361" t="s">
        <v>5470</v>
      </c>
      <c r="C231" s="4362" t="s">
        <v>7969</v>
      </c>
      <c r="D231" s="4311">
        <v>7.33</v>
      </c>
      <c r="E231" s="4363">
        <f t="shared" si="19"/>
        <v>7.33</v>
      </c>
      <c r="F231" s="5228">
        <f>D231*Оглавление!$B$14</f>
        <v>696.35</v>
      </c>
      <c r="G231" s="4364">
        <f t="shared" si="20"/>
        <v>696.35</v>
      </c>
    </row>
    <row r="232" spans="1:7">
      <c r="A232" s="4361" t="s">
        <v>4931</v>
      </c>
      <c r="B232" s="4361" t="s">
        <v>5471</v>
      </c>
      <c r="C232" s="4362">
        <v>40</v>
      </c>
      <c r="D232" s="4311">
        <v>7.33</v>
      </c>
      <c r="E232" s="4363">
        <f t="shared" si="19"/>
        <v>7.33</v>
      </c>
      <c r="F232" s="5228">
        <f>D232*Оглавление!$B$14</f>
        <v>696.35</v>
      </c>
      <c r="G232" s="4364">
        <f t="shared" si="20"/>
        <v>696.35</v>
      </c>
    </row>
    <row r="233" spans="1:7">
      <c r="A233" s="4361" t="s">
        <v>4932</v>
      </c>
      <c r="B233" s="4361" t="s">
        <v>5017</v>
      </c>
      <c r="C233" s="4362">
        <v>30</v>
      </c>
      <c r="D233" s="4311">
        <v>13.26</v>
      </c>
      <c r="E233" s="4363">
        <f t="shared" si="19"/>
        <v>13.26</v>
      </c>
      <c r="F233" s="5228">
        <f>D233*Оглавление!$B$14</f>
        <v>1259.7</v>
      </c>
      <c r="G233" s="4364">
        <f t="shared" si="20"/>
        <v>1259.7</v>
      </c>
    </row>
    <row r="234" spans="1:7">
      <c r="A234" s="4361" t="s">
        <v>4933</v>
      </c>
      <c r="B234" s="4361" t="s">
        <v>5472</v>
      </c>
      <c r="C234" s="4362">
        <v>30</v>
      </c>
      <c r="D234" s="4311">
        <v>13.61</v>
      </c>
      <c r="E234" s="4363">
        <f t="shared" si="19"/>
        <v>13.61</v>
      </c>
      <c r="F234" s="5228">
        <f>D234*Оглавление!$B$14</f>
        <v>1292.95</v>
      </c>
      <c r="G234" s="4364">
        <f t="shared" si="20"/>
        <v>1292.95</v>
      </c>
    </row>
    <row r="235" spans="1:7">
      <c r="A235" s="4361" t="s">
        <v>4934</v>
      </c>
      <c r="B235" s="4361" t="s">
        <v>5473</v>
      </c>
      <c r="C235" s="4362">
        <v>30</v>
      </c>
      <c r="D235" s="4311">
        <v>13.67</v>
      </c>
      <c r="E235" s="4363">
        <f t="shared" si="19"/>
        <v>13.67</v>
      </c>
      <c r="F235" s="5228">
        <f>D235*Оглавление!$B$14</f>
        <v>1298.6500000000001</v>
      </c>
      <c r="G235" s="4364">
        <f t="shared" si="20"/>
        <v>1298.6500000000001</v>
      </c>
    </row>
    <row r="236" spans="1:7">
      <c r="A236" s="4361" t="s">
        <v>10082</v>
      </c>
      <c r="B236" s="4361" t="s">
        <v>5474</v>
      </c>
      <c r="C236" s="4362">
        <v>10</v>
      </c>
      <c r="D236" s="4311">
        <v>30.47</v>
      </c>
      <c r="E236" s="4363">
        <f t="shared" si="19"/>
        <v>30.47</v>
      </c>
      <c r="F236" s="5228">
        <f>D236*Оглавление!$B$14</f>
        <v>2894.65</v>
      </c>
      <c r="G236" s="4364">
        <f t="shared" si="20"/>
        <v>2894.65</v>
      </c>
    </row>
    <row r="237" spans="1:7">
      <c r="A237" s="4361" t="s">
        <v>10083</v>
      </c>
      <c r="B237" s="4361" t="s">
        <v>4935</v>
      </c>
      <c r="C237" s="4362">
        <v>15</v>
      </c>
      <c r="D237" s="4311">
        <v>35.770000000000003</v>
      </c>
      <c r="E237" s="4363">
        <f t="shared" si="19"/>
        <v>35.770000000000003</v>
      </c>
      <c r="F237" s="5228">
        <f>D237*Оглавление!$B$14</f>
        <v>3398.15</v>
      </c>
      <c r="G237" s="4364">
        <f t="shared" si="20"/>
        <v>3398.15</v>
      </c>
    </row>
    <row r="238" spans="1:7">
      <c r="A238" s="4361" t="s">
        <v>10084</v>
      </c>
      <c r="B238" s="4361" t="s">
        <v>5475</v>
      </c>
      <c r="C238" s="4362">
        <v>10</v>
      </c>
      <c r="D238" s="4311">
        <v>35.799999999999997</v>
      </c>
      <c r="E238" s="4363">
        <f t="shared" si="19"/>
        <v>35.799999999999997</v>
      </c>
      <c r="F238" s="5228">
        <f>D238*Оглавление!$B$14</f>
        <v>3400.9999999999995</v>
      </c>
      <c r="G238" s="4364">
        <f t="shared" si="20"/>
        <v>3400.9999999999995</v>
      </c>
    </row>
    <row r="239" spans="1:7">
      <c r="A239" s="4361" t="s">
        <v>5785</v>
      </c>
      <c r="B239" s="4361" t="s">
        <v>5476</v>
      </c>
      <c r="C239" s="4362">
        <v>7</v>
      </c>
      <c r="D239" s="4311">
        <v>91.12</v>
      </c>
      <c r="E239" s="4363">
        <f t="shared" si="19"/>
        <v>91.12</v>
      </c>
      <c r="F239" s="5228">
        <f>D239*Оглавление!$B$14</f>
        <v>8656.4</v>
      </c>
      <c r="G239" s="4364">
        <f t="shared" si="20"/>
        <v>8656.4</v>
      </c>
    </row>
    <row r="240" spans="1:7">
      <c r="A240" s="4361" t="s">
        <v>5786</v>
      </c>
      <c r="B240" s="4361" t="s">
        <v>4936</v>
      </c>
      <c r="C240" s="4362">
        <v>4</v>
      </c>
      <c r="D240" s="4311">
        <v>91.16</v>
      </c>
      <c r="E240" s="4363">
        <f t="shared" si="19"/>
        <v>91.16</v>
      </c>
      <c r="F240" s="5228">
        <f>D240*Оглавление!$B$14</f>
        <v>8660.1999999999989</v>
      </c>
      <c r="G240" s="4364">
        <f t="shared" si="20"/>
        <v>8660.1999999999989</v>
      </c>
    </row>
    <row r="241" spans="1:7">
      <c r="A241" s="4357" t="s">
        <v>5742</v>
      </c>
      <c r="B241" s="4358"/>
      <c r="C241" s="4359"/>
      <c r="D241" s="4358"/>
      <c r="E241" s="4358"/>
      <c r="F241" s="5228"/>
      <c r="G241" s="4360"/>
    </row>
    <row r="242" spans="1:7">
      <c r="A242" s="4361" t="s">
        <v>5787</v>
      </c>
      <c r="B242" s="4361" t="s">
        <v>5458</v>
      </c>
      <c r="C242" s="4362" t="s">
        <v>8682</v>
      </c>
      <c r="D242" s="4311">
        <v>0.68</v>
      </c>
      <c r="E242" s="4363">
        <f t="shared" ref="E242:E253" si="21">D242-D242*$B$4/100</f>
        <v>0.68</v>
      </c>
      <c r="F242" s="5228">
        <f>D242*Оглавление!$B$14</f>
        <v>64.600000000000009</v>
      </c>
      <c r="G242" s="4364">
        <f>F242-F242*$B$4/100</f>
        <v>64.600000000000009</v>
      </c>
    </row>
    <row r="243" spans="1:7">
      <c r="A243" s="4361" t="s">
        <v>10085</v>
      </c>
      <c r="B243" s="4361" t="s">
        <v>3379</v>
      </c>
      <c r="C243" s="4362" t="s">
        <v>8677</v>
      </c>
      <c r="D243" s="4311">
        <v>0.81</v>
      </c>
      <c r="E243" s="4363">
        <f t="shared" si="21"/>
        <v>0.81</v>
      </c>
      <c r="F243" s="5228">
        <f>D243*Оглавление!$B$14</f>
        <v>76.95</v>
      </c>
      <c r="G243" s="4364">
        <f t="shared" ref="G243:G253" si="22">F243-F243*$B$4/100</f>
        <v>76.95</v>
      </c>
    </row>
    <row r="244" spans="1:7">
      <c r="A244" s="4361" t="s">
        <v>4937</v>
      </c>
      <c r="B244" s="4361" t="s">
        <v>5421</v>
      </c>
      <c r="C244" s="4362" t="s">
        <v>8678</v>
      </c>
      <c r="D244" s="4311">
        <v>0.97</v>
      </c>
      <c r="E244" s="4363">
        <f t="shared" si="21"/>
        <v>0.97</v>
      </c>
      <c r="F244" s="5228">
        <f>D244*Оглавление!$B$14</f>
        <v>92.149999999999991</v>
      </c>
      <c r="G244" s="4364">
        <f t="shared" si="22"/>
        <v>92.149999999999991</v>
      </c>
    </row>
    <row r="245" spans="1:7">
      <c r="A245" s="4361" t="s">
        <v>4938</v>
      </c>
      <c r="B245" s="4361" t="s">
        <v>1182</v>
      </c>
      <c r="C245" s="4362" t="s">
        <v>8670</v>
      </c>
      <c r="D245" s="4311">
        <v>1.03</v>
      </c>
      <c r="E245" s="4363">
        <f t="shared" si="21"/>
        <v>1.03</v>
      </c>
      <c r="F245" s="5228">
        <f>D245*Оглавление!$B$14</f>
        <v>97.850000000000009</v>
      </c>
      <c r="G245" s="4364">
        <f t="shared" si="22"/>
        <v>97.850000000000009</v>
      </c>
    </row>
    <row r="246" spans="1:7">
      <c r="A246" s="4361" t="s">
        <v>4939</v>
      </c>
      <c r="B246" s="4361" t="s">
        <v>1175</v>
      </c>
      <c r="C246" s="4362" t="s">
        <v>8679</v>
      </c>
      <c r="D246" s="4311">
        <v>2.1</v>
      </c>
      <c r="E246" s="4363">
        <f t="shared" si="21"/>
        <v>2.1</v>
      </c>
      <c r="F246" s="5228">
        <f>D246*Оглавление!$B$14</f>
        <v>199.5</v>
      </c>
      <c r="G246" s="4364">
        <f t="shared" si="22"/>
        <v>199.5</v>
      </c>
    </row>
    <row r="247" spans="1:7">
      <c r="A247" s="4361" t="s">
        <v>4940</v>
      </c>
      <c r="B247" s="4361" t="s">
        <v>944</v>
      </c>
      <c r="C247" s="4362" t="s">
        <v>7965</v>
      </c>
      <c r="D247" s="4311">
        <v>3.85</v>
      </c>
      <c r="E247" s="4363">
        <f t="shared" si="21"/>
        <v>3.85</v>
      </c>
      <c r="F247" s="5228">
        <f>D247*Оглавление!$B$14</f>
        <v>365.75</v>
      </c>
      <c r="G247" s="4364">
        <f t="shared" si="22"/>
        <v>365.75</v>
      </c>
    </row>
    <row r="248" spans="1:7">
      <c r="A248" s="4361" t="s">
        <v>4941</v>
      </c>
      <c r="B248" s="4361" t="s">
        <v>1180</v>
      </c>
      <c r="C248" s="4362">
        <v>50</v>
      </c>
      <c r="D248" s="4311">
        <v>5.28</v>
      </c>
      <c r="E248" s="4363">
        <f t="shared" si="21"/>
        <v>5.28</v>
      </c>
      <c r="F248" s="5228">
        <f>D248*Оглавление!$B$14</f>
        <v>501.6</v>
      </c>
      <c r="G248" s="4364">
        <f t="shared" si="22"/>
        <v>501.6</v>
      </c>
    </row>
    <row r="249" spans="1:7">
      <c r="A249" s="4361" t="s">
        <v>4942</v>
      </c>
      <c r="B249" s="4361" t="s">
        <v>1171</v>
      </c>
      <c r="C249" s="4362">
        <v>30</v>
      </c>
      <c r="D249" s="4311">
        <v>7.61</v>
      </c>
      <c r="E249" s="4363">
        <f t="shared" si="21"/>
        <v>7.61</v>
      </c>
      <c r="F249" s="5228">
        <f>D249*Оглавление!$B$14</f>
        <v>722.95</v>
      </c>
      <c r="G249" s="4364">
        <f t="shared" si="22"/>
        <v>722.95</v>
      </c>
    </row>
    <row r="250" spans="1:7">
      <c r="A250" s="4361" t="s">
        <v>4943</v>
      </c>
      <c r="B250" s="4361" t="s">
        <v>4915</v>
      </c>
      <c r="C250" s="4362">
        <v>20</v>
      </c>
      <c r="D250" s="4311">
        <v>12.5</v>
      </c>
      <c r="E250" s="4363">
        <f t="shared" si="21"/>
        <v>12.5</v>
      </c>
      <c r="F250" s="5228">
        <f>D250*Оглавление!$B$14</f>
        <v>1187.5</v>
      </c>
      <c r="G250" s="4364">
        <f t="shared" si="22"/>
        <v>1187.5</v>
      </c>
    </row>
    <row r="251" spans="1:7">
      <c r="A251" s="4361" t="s">
        <v>11144</v>
      </c>
      <c r="B251" s="4361" t="s">
        <v>5459</v>
      </c>
      <c r="C251" s="4362">
        <v>10</v>
      </c>
      <c r="D251" s="4311">
        <v>25.47</v>
      </c>
      <c r="E251" s="4363">
        <f t="shared" si="21"/>
        <v>25.47</v>
      </c>
      <c r="F251" s="5228">
        <f>D251*Оглавление!$B$14</f>
        <v>2419.65</v>
      </c>
      <c r="G251" s="4364">
        <f t="shared" si="22"/>
        <v>2419.65</v>
      </c>
    </row>
    <row r="252" spans="1:7">
      <c r="A252" s="4361" t="s">
        <v>10086</v>
      </c>
      <c r="B252" s="4361" t="s">
        <v>4916</v>
      </c>
      <c r="C252" s="4362">
        <v>10</v>
      </c>
      <c r="D252" s="4311">
        <v>37.619999999999997</v>
      </c>
      <c r="E252" s="4363">
        <f t="shared" si="21"/>
        <v>37.619999999999997</v>
      </c>
      <c r="F252" s="5228">
        <f>D252*Оглавление!$B$14</f>
        <v>3573.8999999999996</v>
      </c>
      <c r="G252" s="4364">
        <f t="shared" si="22"/>
        <v>3573.8999999999996</v>
      </c>
    </row>
    <row r="253" spans="1:7">
      <c r="A253" s="4361" t="s">
        <v>5788</v>
      </c>
      <c r="B253" s="4361" t="s">
        <v>4917</v>
      </c>
      <c r="C253" s="4362">
        <v>5</v>
      </c>
      <c r="D253" s="4311">
        <v>95.69</v>
      </c>
      <c r="E253" s="4363">
        <f t="shared" si="21"/>
        <v>95.69</v>
      </c>
      <c r="F253" s="5228">
        <f>D253*Оглавление!$B$14</f>
        <v>9090.5499999999993</v>
      </c>
      <c r="G253" s="4364">
        <f t="shared" si="22"/>
        <v>9090.5499999999993</v>
      </c>
    </row>
    <row r="254" spans="1:7">
      <c r="A254" s="4357" t="s">
        <v>5743</v>
      </c>
      <c r="B254" s="4358"/>
      <c r="C254" s="4359"/>
      <c r="D254" s="4358"/>
      <c r="E254" s="4358"/>
      <c r="F254" s="5228"/>
      <c r="G254" s="4360"/>
    </row>
    <row r="255" spans="1:7">
      <c r="A255" s="4361" t="s">
        <v>5789</v>
      </c>
      <c r="B255" s="4361" t="s">
        <v>5460</v>
      </c>
      <c r="C255" s="4362" t="s">
        <v>8677</v>
      </c>
      <c r="D255" s="4311">
        <v>0.81</v>
      </c>
      <c r="E255" s="4363">
        <f t="shared" ref="E255:E276" si="23">D255-D255*$B$4/100</f>
        <v>0.81</v>
      </c>
      <c r="F255" s="5228">
        <f>D255*Оглавление!$B$14</f>
        <v>76.95</v>
      </c>
      <c r="G255" s="4364">
        <f>F255-F255*$B$4/100</f>
        <v>76.95</v>
      </c>
    </row>
    <row r="256" spans="1:7">
      <c r="A256" s="4361" t="s">
        <v>10087</v>
      </c>
      <c r="B256" s="4361" t="s">
        <v>5461</v>
      </c>
      <c r="C256" s="4362" t="s">
        <v>8680</v>
      </c>
      <c r="D256" s="4311">
        <v>1.08</v>
      </c>
      <c r="E256" s="4363">
        <f t="shared" si="23"/>
        <v>1.08</v>
      </c>
      <c r="F256" s="5228">
        <f>D256*Оглавление!$B$14</f>
        <v>102.60000000000001</v>
      </c>
      <c r="G256" s="4364">
        <f t="shared" ref="G256:G276" si="24">F256-F256*$B$4/100</f>
        <v>102.60000000000001</v>
      </c>
    </row>
    <row r="257" spans="1:7">
      <c r="A257" s="4361" t="s">
        <v>4944</v>
      </c>
      <c r="B257" s="4361" t="s">
        <v>5462</v>
      </c>
      <c r="C257" s="4362" t="s">
        <v>8670</v>
      </c>
      <c r="D257" s="4311">
        <v>1.43</v>
      </c>
      <c r="E257" s="4363">
        <f t="shared" si="23"/>
        <v>1.43</v>
      </c>
      <c r="F257" s="5228">
        <f>D257*Оглавление!$B$14</f>
        <v>135.85</v>
      </c>
      <c r="G257" s="4364">
        <f t="shared" si="24"/>
        <v>135.85</v>
      </c>
    </row>
    <row r="258" spans="1:7">
      <c r="A258" s="4361" t="s">
        <v>4945</v>
      </c>
      <c r="B258" s="4361" t="s">
        <v>5463</v>
      </c>
      <c r="C258" s="4362" t="s">
        <v>8681</v>
      </c>
      <c r="D258" s="4311">
        <v>1.5</v>
      </c>
      <c r="E258" s="4363">
        <f t="shared" si="23"/>
        <v>1.5</v>
      </c>
      <c r="F258" s="5228">
        <f>D258*Оглавление!$B$14</f>
        <v>142.5</v>
      </c>
      <c r="G258" s="4364">
        <f t="shared" si="24"/>
        <v>142.5</v>
      </c>
    </row>
    <row r="259" spans="1:7">
      <c r="A259" s="4361" t="s">
        <v>4946</v>
      </c>
      <c r="B259" s="4361" t="s">
        <v>5464</v>
      </c>
      <c r="C259" s="4362" t="s">
        <v>8674</v>
      </c>
      <c r="D259" s="4311">
        <v>2.2400000000000002</v>
      </c>
      <c r="E259" s="4363">
        <f t="shared" si="23"/>
        <v>2.2400000000000002</v>
      </c>
      <c r="F259" s="5228">
        <f>D259*Оглавление!$B$14</f>
        <v>212.8</v>
      </c>
      <c r="G259" s="4364">
        <f t="shared" si="24"/>
        <v>212.8</v>
      </c>
    </row>
    <row r="260" spans="1:7">
      <c r="A260" s="4361" t="s">
        <v>4947</v>
      </c>
      <c r="B260" s="4361" t="s">
        <v>5465</v>
      </c>
      <c r="C260" s="4362" t="s">
        <v>8674</v>
      </c>
      <c r="D260" s="4311">
        <v>1.9</v>
      </c>
      <c r="E260" s="4363">
        <f t="shared" si="23"/>
        <v>1.9</v>
      </c>
      <c r="F260" s="5228">
        <f>D260*Оглавление!$B$14</f>
        <v>180.5</v>
      </c>
      <c r="G260" s="4364">
        <f t="shared" si="24"/>
        <v>180.5</v>
      </c>
    </row>
    <row r="261" spans="1:7">
      <c r="A261" s="4361" t="s">
        <v>4948</v>
      </c>
      <c r="B261" s="4361" t="s">
        <v>5166</v>
      </c>
      <c r="C261" s="4362" t="s">
        <v>8193</v>
      </c>
      <c r="D261" s="4311">
        <v>3.75</v>
      </c>
      <c r="E261" s="4363">
        <f t="shared" si="23"/>
        <v>3.75</v>
      </c>
      <c r="F261" s="5228">
        <f>D261*Оглавление!$B$14</f>
        <v>356.25</v>
      </c>
      <c r="G261" s="4364">
        <f t="shared" si="24"/>
        <v>356.25</v>
      </c>
    </row>
    <row r="262" spans="1:7">
      <c r="A262" s="4361" t="s">
        <v>4949</v>
      </c>
      <c r="B262" s="4361" t="s">
        <v>5168</v>
      </c>
      <c r="C262" s="4362" t="s">
        <v>8193</v>
      </c>
      <c r="D262" s="4311">
        <v>3.55</v>
      </c>
      <c r="E262" s="4363">
        <f t="shared" si="23"/>
        <v>3.55</v>
      </c>
      <c r="F262" s="5228">
        <f>D262*Оглавление!$B$14</f>
        <v>337.25</v>
      </c>
      <c r="G262" s="4364">
        <f t="shared" si="24"/>
        <v>337.25</v>
      </c>
    </row>
    <row r="263" spans="1:7">
      <c r="A263" s="4361" t="s">
        <v>4950</v>
      </c>
      <c r="B263" s="4361" t="s">
        <v>5466</v>
      </c>
      <c r="C263" s="4362" t="s">
        <v>7975</v>
      </c>
      <c r="D263" s="4311">
        <v>5.69</v>
      </c>
      <c r="E263" s="4363">
        <f t="shared" si="23"/>
        <v>5.69</v>
      </c>
      <c r="F263" s="5228">
        <f>D263*Оглавление!$B$14</f>
        <v>540.55000000000007</v>
      </c>
      <c r="G263" s="4364">
        <f t="shared" si="24"/>
        <v>540.55000000000007</v>
      </c>
    </row>
    <row r="264" spans="1:7">
      <c r="A264" s="4361" t="s">
        <v>4951</v>
      </c>
      <c r="B264" s="4361" t="s">
        <v>5467</v>
      </c>
      <c r="C264" s="4362" t="s">
        <v>7975</v>
      </c>
      <c r="D264" s="4311">
        <v>5.79</v>
      </c>
      <c r="E264" s="4363">
        <f t="shared" si="23"/>
        <v>5.79</v>
      </c>
      <c r="F264" s="5228">
        <f>D264*Оглавление!$B$14</f>
        <v>550.04999999999995</v>
      </c>
      <c r="G264" s="4364">
        <f t="shared" si="24"/>
        <v>550.04999999999995</v>
      </c>
    </row>
    <row r="265" spans="1:7">
      <c r="A265" s="4361" t="s">
        <v>4952</v>
      </c>
      <c r="B265" s="4361" t="s">
        <v>5468</v>
      </c>
      <c r="C265" s="4362" t="s">
        <v>7975</v>
      </c>
      <c r="D265" s="4311">
        <v>5.86</v>
      </c>
      <c r="E265" s="4363">
        <f t="shared" si="23"/>
        <v>5.86</v>
      </c>
      <c r="F265" s="5228">
        <f>D265*Оглавление!$B$14</f>
        <v>556.70000000000005</v>
      </c>
      <c r="G265" s="4364">
        <f t="shared" si="24"/>
        <v>556.70000000000005</v>
      </c>
    </row>
    <row r="266" spans="1:7">
      <c r="A266" s="4361" t="s">
        <v>4953</v>
      </c>
      <c r="B266" s="4361" t="s">
        <v>5469</v>
      </c>
      <c r="C266" s="4362" t="s">
        <v>8198</v>
      </c>
      <c r="D266" s="4311">
        <v>7.94</v>
      </c>
      <c r="E266" s="4363">
        <f t="shared" si="23"/>
        <v>7.94</v>
      </c>
      <c r="F266" s="5228">
        <f>D266*Оглавление!$B$14</f>
        <v>754.30000000000007</v>
      </c>
      <c r="G266" s="4364">
        <f t="shared" si="24"/>
        <v>754.30000000000007</v>
      </c>
    </row>
    <row r="267" spans="1:7">
      <c r="A267" s="4361" t="s">
        <v>4954</v>
      </c>
      <c r="B267" s="4361" t="s">
        <v>5470</v>
      </c>
      <c r="C267" s="4362" t="s">
        <v>8198</v>
      </c>
      <c r="D267" s="4311">
        <v>7.84</v>
      </c>
      <c r="E267" s="4363">
        <f t="shared" si="23"/>
        <v>7.84</v>
      </c>
      <c r="F267" s="5228">
        <f>D267*Оглавление!$B$14</f>
        <v>744.8</v>
      </c>
      <c r="G267" s="4364">
        <f t="shared" si="24"/>
        <v>744.8</v>
      </c>
    </row>
    <row r="268" spans="1:7">
      <c r="A268" s="4361" t="s">
        <v>4955</v>
      </c>
      <c r="B268" s="4361" t="s">
        <v>5471</v>
      </c>
      <c r="C268" s="4362">
        <v>40</v>
      </c>
      <c r="D268" s="4311">
        <v>7.93</v>
      </c>
      <c r="E268" s="4363">
        <f t="shared" si="23"/>
        <v>7.93</v>
      </c>
      <c r="F268" s="5228">
        <f>D268*Оглавление!$B$14</f>
        <v>753.35</v>
      </c>
      <c r="G268" s="4364">
        <f t="shared" si="24"/>
        <v>753.35</v>
      </c>
    </row>
    <row r="269" spans="1:7">
      <c r="A269" s="4361" t="s">
        <v>4956</v>
      </c>
      <c r="B269" s="4361" t="s">
        <v>5017</v>
      </c>
      <c r="C269" s="4362">
        <v>30</v>
      </c>
      <c r="D269" s="4311">
        <v>17.09</v>
      </c>
      <c r="E269" s="4363">
        <f t="shared" si="23"/>
        <v>17.09</v>
      </c>
      <c r="F269" s="5228">
        <f>D269*Оглавление!$B$14</f>
        <v>1623.55</v>
      </c>
      <c r="G269" s="4364">
        <f t="shared" si="24"/>
        <v>1623.55</v>
      </c>
    </row>
    <row r="270" spans="1:7">
      <c r="A270" s="4361" t="s">
        <v>4957</v>
      </c>
      <c r="B270" s="4361" t="s">
        <v>5472</v>
      </c>
      <c r="C270" s="4362">
        <v>30</v>
      </c>
      <c r="D270" s="4311">
        <v>14.72</v>
      </c>
      <c r="E270" s="4363">
        <f t="shared" si="23"/>
        <v>14.72</v>
      </c>
      <c r="F270" s="5228">
        <f>D270*Оглавление!$B$14</f>
        <v>1398.4</v>
      </c>
      <c r="G270" s="4364">
        <f t="shared" si="24"/>
        <v>1398.4</v>
      </c>
    </row>
    <row r="271" spans="1:7">
      <c r="A271" s="4361" t="s">
        <v>4958</v>
      </c>
      <c r="B271" s="4361" t="s">
        <v>5473</v>
      </c>
      <c r="C271" s="4362">
        <v>30</v>
      </c>
      <c r="D271" s="4311">
        <v>15.23</v>
      </c>
      <c r="E271" s="4363">
        <f t="shared" si="23"/>
        <v>15.23</v>
      </c>
      <c r="F271" s="5228">
        <f>D271*Оглавление!$B$14</f>
        <v>1446.8500000000001</v>
      </c>
      <c r="G271" s="4364">
        <f t="shared" si="24"/>
        <v>1446.8500000000001</v>
      </c>
    </row>
    <row r="272" spans="1:7">
      <c r="A272" s="4361" t="s">
        <v>10088</v>
      </c>
      <c r="B272" s="4361" t="s">
        <v>5474</v>
      </c>
      <c r="C272" s="4362">
        <v>10</v>
      </c>
      <c r="D272" s="4311">
        <v>31.24</v>
      </c>
      <c r="E272" s="4363">
        <f t="shared" si="23"/>
        <v>31.24</v>
      </c>
      <c r="F272" s="5228">
        <f>D272*Оглавление!$B$14</f>
        <v>2967.7999999999997</v>
      </c>
      <c r="G272" s="4364">
        <f t="shared" si="24"/>
        <v>2967.7999999999997</v>
      </c>
    </row>
    <row r="273" spans="1:7">
      <c r="A273" s="4361" t="s">
        <v>10089</v>
      </c>
      <c r="B273" s="4361" t="s">
        <v>4935</v>
      </c>
      <c r="C273" s="4362">
        <v>15</v>
      </c>
      <c r="D273" s="4311">
        <v>37.549999999999997</v>
      </c>
      <c r="E273" s="4363">
        <f t="shared" si="23"/>
        <v>37.549999999999997</v>
      </c>
      <c r="F273" s="5228">
        <f>D273*Оглавление!$B$14</f>
        <v>3567.2499999999995</v>
      </c>
      <c r="G273" s="4364">
        <f t="shared" si="24"/>
        <v>3567.2499999999995</v>
      </c>
    </row>
    <row r="274" spans="1:7">
      <c r="A274" s="4361" t="s">
        <v>10090</v>
      </c>
      <c r="B274" s="4361" t="s">
        <v>5475</v>
      </c>
      <c r="C274" s="4362">
        <v>10</v>
      </c>
      <c r="D274" s="4311">
        <v>38.36</v>
      </c>
      <c r="E274" s="4363">
        <f t="shared" si="23"/>
        <v>38.36</v>
      </c>
      <c r="F274" s="5228">
        <f>D274*Оглавление!$B$14</f>
        <v>3644.2</v>
      </c>
      <c r="G274" s="4364">
        <f t="shared" si="24"/>
        <v>3644.2</v>
      </c>
    </row>
    <row r="275" spans="1:7">
      <c r="A275" s="4361" t="s">
        <v>5790</v>
      </c>
      <c r="B275" s="4361" t="s">
        <v>5476</v>
      </c>
      <c r="C275" s="4362">
        <v>7</v>
      </c>
      <c r="D275" s="4311">
        <v>97.9</v>
      </c>
      <c r="E275" s="4363">
        <f t="shared" si="23"/>
        <v>97.9</v>
      </c>
      <c r="F275" s="5228">
        <f>D275*Оглавление!$B$14</f>
        <v>9300.5</v>
      </c>
      <c r="G275" s="4364">
        <f t="shared" si="24"/>
        <v>9300.5</v>
      </c>
    </row>
    <row r="276" spans="1:7">
      <c r="A276" s="4361" t="s">
        <v>5791</v>
      </c>
      <c r="B276" s="4361" t="s">
        <v>4936</v>
      </c>
      <c r="C276" s="4362">
        <v>4</v>
      </c>
      <c r="D276" s="4311">
        <v>103.11</v>
      </c>
      <c r="E276" s="4363">
        <f t="shared" si="23"/>
        <v>103.11</v>
      </c>
      <c r="F276" s="5228">
        <f>D276*Оглавление!$B$14</f>
        <v>9795.4500000000007</v>
      </c>
      <c r="G276" s="4364">
        <f t="shared" si="24"/>
        <v>9795.4500000000007</v>
      </c>
    </row>
    <row r="277" spans="1:7">
      <c r="A277" s="4357" t="s">
        <v>5744</v>
      </c>
      <c r="B277" s="4358"/>
      <c r="C277" s="4359"/>
      <c r="D277" s="4358"/>
      <c r="E277" s="4358"/>
      <c r="F277" s="5228"/>
      <c r="G277" s="4360"/>
    </row>
    <row r="278" spans="1:7">
      <c r="A278" s="4361" t="s">
        <v>10091</v>
      </c>
      <c r="B278" s="4361" t="s">
        <v>5458</v>
      </c>
      <c r="C278" s="4362" t="s">
        <v>8683</v>
      </c>
      <c r="D278" s="4311">
        <v>0.59</v>
      </c>
      <c r="E278" s="4363">
        <f t="shared" ref="E278:E288" si="25">D278-D278*$B$4/100</f>
        <v>0.59</v>
      </c>
      <c r="F278" s="5228">
        <f>D278*Оглавление!$B$14</f>
        <v>56.05</v>
      </c>
      <c r="G278" s="4364">
        <f>F278-F278*$B$4/100</f>
        <v>56.05</v>
      </c>
    </row>
    <row r="279" spans="1:7">
      <c r="A279" s="4361" t="s">
        <v>10092</v>
      </c>
      <c r="B279" s="4361" t="s">
        <v>3379</v>
      </c>
      <c r="C279" s="4362" t="s">
        <v>8678</v>
      </c>
      <c r="D279" s="4311">
        <v>0.73</v>
      </c>
      <c r="E279" s="4363">
        <f t="shared" si="25"/>
        <v>0.73</v>
      </c>
      <c r="F279" s="5228">
        <f>D279*Оглавление!$B$14</f>
        <v>69.349999999999994</v>
      </c>
      <c r="G279" s="4364">
        <f t="shared" ref="G279:G288" si="26">F279-F279*$B$4/100</f>
        <v>69.349999999999994</v>
      </c>
    </row>
    <row r="280" spans="1:7">
      <c r="A280" s="4361" t="s">
        <v>4959</v>
      </c>
      <c r="B280" s="4361" t="s">
        <v>5421</v>
      </c>
      <c r="C280" s="4362" t="s">
        <v>8670</v>
      </c>
      <c r="D280" s="4311">
        <v>1.34</v>
      </c>
      <c r="E280" s="4363">
        <f t="shared" si="25"/>
        <v>1.34</v>
      </c>
      <c r="F280" s="5228">
        <f>D280*Оглавление!$B$14</f>
        <v>127.30000000000001</v>
      </c>
      <c r="G280" s="4364">
        <f t="shared" si="26"/>
        <v>127.30000000000001</v>
      </c>
    </row>
    <row r="281" spans="1:7">
      <c r="A281" s="4361" t="s">
        <v>4960</v>
      </c>
      <c r="B281" s="4361" t="s">
        <v>1182</v>
      </c>
      <c r="C281" s="4362" t="s">
        <v>8674</v>
      </c>
      <c r="D281" s="4311">
        <v>1.76</v>
      </c>
      <c r="E281" s="4363">
        <f t="shared" si="25"/>
        <v>1.76</v>
      </c>
      <c r="F281" s="5228">
        <f>D281*Оглавление!$B$14</f>
        <v>167.2</v>
      </c>
      <c r="G281" s="4364">
        <f t="shared" si="26"/>
        <v>167.2</v>
      </c>
    </row>
    <row r="282" spans="1:7">
      <c r="A282" s="4361" t="s">
        <v>4961</v>
      </c>
      <c r="B282" s="4361" t="s">
        <v>1175</v>
      </c>
      <c r="C282" s="4362" t="s">
        <v>8193</v>
      </c>
      <c r="D282" s="4311">
        <v>2.87</v>
      </c>
      <c r="E282" s="4363">
        <f t="shared" si="25"/>
        <v>2.87</v>
      </c>
      <c r="F282" s="5228">
        <f>D282*Оглавление!$B$14</f>
        <v>272.65000000000003</v>
      </c>
      <c r="G282" s="4364">
        <f t="shared" si="26"/>
        <v>272.65000000000003</v>
      </c>
    </row>
    <row r="283" spans="1:7">
      <c r="A283" s="4361" t="s">
        <v>4962</v>
      </c>
      <c r="B283" s="4361" t="s">
        <v>944</v>
      </c>
      <c r="C283" s="4362" t="s">
        <v>7975</v>
      </c>
      <c r="D283" s="4311">
        <v>4.84</v>
      </c>
      <c r="E283" s="4363">
        <f t="shared" si="25"/>
        <v>4.84</v>
      </c>
      <c r="F283" s="5228">
        <f>D283*Оглавление!$B$14</f>
        <v>459.8</v>
      </c>
      <c r="G283" s="4364">
        <f t="shared" si="26"/>
        <v>459.8</v>
      </c>
    </row>
    <row r="284" spans="1:7">
      <c r="A284" s="4361" t="s">
        <v>4963</v>
      </c>
      <c r="B284" s="4361" t="s">
        <v>1180</v>
      </c>
      <c r="C284" s="4362">
        <v>30</v>
      </c>
      <c r="D284" s="4311">
        <v>6.97</v>
      </c>
      <c r="E284" s="4363">
        <f t="shared" si="25"/>
        <v>6.97</v>
      </c>
      <c r="F284" s="5228">
        <f>D284*Оглавление!$B$14</f>
        <v>662.15</v>
      </c>
      <c r="G284" s="4364">
        <f t="shared" si="26"/>
        <v>662.15</v>
      </c>
    </row>
    <row r="285" spans="1:7">
      <c r="A285" s="4361" t="s">
        <v>4964</v>
      </c>
      <c r="B285" s="4361" t="s">
        <v>1171</v>
      </c>
      <c r="C285" s="4362">
        <v>30</v>
      </c>
      <c r="D285" s="4311">
        <v>8.69</v>
      </c>
      <c r="E285" s="4363">
        <f t="shared" si="25"/>
        <v>8.69</v>
      </c>
      <c r="F285" s="5228">
        <f>D285*Оглавление!$B$14</f>
        <v>825.55</v>
      </c>
      <c r="G285" s="4364">
        <f t="shared" si="26"/>
        <v>825.55</v>
      </c>
    </row>
    <row r="286" spans="1:7">
      <c r="A286" s="4361" t="s">
        <v>4965</v>
      </c>
      <c r="B286" s="4361" t="s">
        <v>4915</v>
      </c>
      <c r="C286" s="4362">
        <v>15</v>
      </c>
      <c r="D286" s="4311">
        <v>14.24</v>
      </c>
      <c r="E286" s="4363">
        <f t="shared" si="25"/>
        <v>14.24</v>
      </c>
      <c r="F286" s="5228">
        <f>D286*Оглавление!$B$14</f>
        <v>1352.8</v>
      </c>
      <c r="G286" s="4364">
        <f t="shared" si="26"/>
        <v>1352.8</v>
      </c>
    </row>
    <row r="287" spans="1:7">
      <c r="A287" s="4361" t="s">
        <v>10093</v>
      </c>
      <c r="B287" s="4361" t="s">
        <v>5459</v>
      </c>
      <c r="C287" s="4362">
        <v>6</v>
      </c>
      <c r="D287" s="4311">
        <v>34.06</v>
      </c>
      <c r="E287" s="4363">
        <f t="shared" si="25"/>
        <v>34.06</v>
      </c>
      <c r="F287" s="5228">
        <f>D287*Оглавление!$B$14</f>
        <v>3235.7000000000003</v>
      </c>
      <c r="G287" s="4364">
        <f t="shared" si="26"/>
        <v>3235.7000000000003</v>
      </c>
    </row>
    <row r="288" spans="1:7">
      <c r="A288" s="4361" t="s">
        <v>10094</v>
      </c>
      <c r="B288" s="4361" t="s">
        <v>4916</v>
      </c>
      <c r="C288" s="4362">
        <v>5</v>
      </c>
      <c r="D288" s="4311">
        <v>48.36</v>
      </c>
      <c r="E288" s="4363">
        <f t="shared" si="25"/>
        <v>48.36</v>
      </c>
      <c r="F288" s="5228">
        <f>D288*Оглавление!$B$14</f>
        <v>4594.2</v>
      </c>
      <c r="G288" s="4364">
        <f t="shared" si="26"/>
        <v>4594.2</v>
      </c>
    </row>
    <row r="289" spans="1:7">
      <c r="A289" s="4357" t="s">
        <v>5745</v>
      </c>
      <c r="B289" s="4358"/>
      <c r="C289" s="4359"/>
      <c r="D289" s="4358"/>
      <c r="E289" s="4358"/>
      <c r="F289" s="5228"/>
      <c r="G289" s="4360"/>
    </row>
    <row r="290" spans="1:7">
      <c r="A290" s="4361" t="s">
        <v>5792</v>
      </c>
      <c r="B290" s="4361" t="s">
        <v>5460</v>
      </c>
      <c r="C290" s="4362" t="s">
        <v>8684</v>
      </c>
      <c r="D290" s="4311">
        <v>1.22</v>
      </c>
      <c r="E290" s="4363">
        <f t="shared" ref="E290:E307" si="27">D290-D290*$B$4/100</f>
        <v>1.22</v>
      </c>
      <c r="F290" s="5228">
        <f>D290*Оглавление!$B$14</f>
        <v>115.89999999999999</v>
      </c>
      <c r="G290" s="4364">
        <f>F290-F290*$B$4/100</f>
        <v>115.89999999999999</v>
      </c>
    </row>
    <row r="291" spans="1:7">
      <c r="A291" s="4361" t="s">
        <v>4966</v>
      </c>
      <c r="B291" s="4361" t="s">
        <v>5461</v>
      </c>
      <c r="C291" s="4362" t="s">
        <v>8681</v>
      </c>
      <c r="D291" s="4311">
        <v>1.49</v>
      </c>
      <c r="E291" s="4363">
        <f t="shared" si="27"/>
        <v>1.49</v>
      </c>
      <c r="F291" s="5228">
        <f>D291*Оглавление!$B$14</f>
        <v>141.55000000000001</v>
      </c>
      <c r="G291" s="4364">
        <f t="shared" ref="G291:G307" si="28">F291-F291*$B$4/100</f>
        <v>141.55000000000001</v>
      </c>
    </row>
    <row r="292" spans="1:7">
      <c r="A292" s="4361" t="s">
        <v>4967</v>
      </c>
      <c r="B292" s="4361" t="s">
        <v>5463</v>
      </c>
      <c r="C292" s="4362" t="s">
        <v>8670</v>
      </c>
      <c r="D292" s="4311">
        <v>1.69</v>
      </c>
      <c r="E292" s="4363">
        <f t="shared" si="27"/>
        <v>1.69</v>
      </c>
      <c r="F292" s="5228">
        <f>D292*Оглавление!$B$14</f>
        <v>160.54999999999998</v>
      </c>
      <c r="G292" s="4364">
        <f t="shared" si="28"/>
        <v>160.54999999999998</v>
      </c>
    </row>
    <row r="293" spans="1:7">
      <c r="A293" s="4361" t="s">
        <v>4968</v>
      </c>
      <c r="B293" s="4361" t="s">
        <v>5465</v>
      </c>
      <c r="C293" s="4362" t="s">
        <v>7972</v>
      </c>
      <c r="D293" s="4311">
        <v>2.5299999999999998</v>
      </c>
      <c r="E293" s="4363">
        <f t="shared" si="27"/>
        <v>2.5299999999999998</v>
      </c>
      <c r="F293" s="5228">
        <f>D293*Оглавление!$B$14</f>
        <v>240.35</v>
      </c>
      <c r="G293" s="4364">
        <f t="shared" si="28"/>
        <v>240.35</v>
      </c>
    </row>
    <row r="294" spans="1:7">
      <c r="A294" s="4361" t="s">
        <v>5793</v>
      </c>
      <c r="B294" s="4361" t="s">
        <v>5477</v>
      </c>
      <c r="C294" s="4362" t="s">
        <v>7965</v>
      </c>
      <c r="D294" s="4311">
        <v>4.4400000000000004</v>
      </c>
      <c r="E294" s="4363">
        <f t="shared" si="27"/>
        <v>4.4400000000000004</v>
      </c>
      <c r="F294" s="5228">
        <f>D294*Оглавление!$B$14</f>
        <v>421.8</v>
      </c>
      <c r="G294" s="4364">
        <f t="shared" si="28"/>
        <v>421.8</v>
      </c>
    </row>
    <row r="295" spans="1:7">
      <c r="A295" s="4361" t="s">
        <v>4969</v>
      </c>
      <c r="B295" s="4361" t="s">
        <v>5166</v>
      </c>
      <c r="C295" s="4362" t="s">
        <v>7965</v>
      </c>
      <c r="D295" s="4311">
        <v>4.21</v>
      </c>
      <c r="E295" s="4363">
        <f t="shared" si="27"/>
        <v>4.21</v>
      </c>
      <c r="F295" s="5228">
        <f>D295*Оглавление!$B$14</f>
        <v>399.95</v>
      </c>
      <c r="G295" s="4364">
        <f t="shared" si="28"/>
        <v>399.95</v>
      </c>
    </row>
    <row r="296" spans="1:7">
      <c r="A296" s="4361" t="s">
        <v>4970</v>
      </c>
      <c r="B296" s="4361" t="s">
        <v>5168</v>
      </c>
      <c r="C296" s="4362" t="s">
        <v>8199</v>
      </c>
      <c r="D296" s="4311">
        <v>4.29</v>
      </c>
      <c r="E296" s="4363">
        <f t="shared" si="27"/>
        <v>4.29</v>
      </c>
      <c r="F296" s="5228">
        <f>D296*Оглавление!$B$14</f>
        <v>407.55</v>
      </c>
      <c r="G296" s="4364">
        <f t="shared" si="28"/>
        <v>407.55</v>
      </c>
    </row>
    <row r="297" spans="1:7">
      <c r="A297" s="4361" t="s">
        <v>4971</v>
      </c>
      <c r="B297" s="4361" t="s">
        <v>5466</v>
      </c>
      <c r="C297" s="4362" t="s">
        <v>7961</v>
      </c>
      <c r="D297" s="4311">
        <v>8.34</v>
      </c>
      <c r="E297" s="4363">
        <f t="shared" si="27"/>
        <v>8.34</v>
      </c>
      <c r="F297" s="5228">
        <f>D297*Оглавление!$B$14</f>
        <v>792.3</v>
      </c>
      <c r="G297" s="4364">
        <f t="shared" si="28"/>
        <v>792.3</v>
      </c>
    </row>
    <row r="298" spans="1:7">
      <c r="A298" s="4361" t="s">
        <v>4972</v>
      </c>
      <c r="B298" s="4361" t="s">
        <v>5467</v>
      </c>
      <c r="C298" s="4362" t="s">
        <v>7961</v>
      </c>
      <c r="D298" s="4311">
        <v>7.93</v>
      </c>
      <c r="E298" s="4363">
        <f t="shared" si="27"/>
        <v>7.93</v>
      </c>
      <c r="F298" s="5228">
        <f>D298*Оглавление!$B$14</f>
        <v>753.35</v>
      </c>
      <c r="G298" s="4364">
        <f t="shared" si="28"/>
        <v>753.35</v>
      </c>
    </row>
    <row r="299" spans="1:7">
      <c r="A299" s="4361" t="s">
        <v>4973</v>
      </c>
      <c r="B299" s="4361" t="s">
        <v>5468</v>
      </c>
      <c r="C299" s="4362" t="s">
        <v>7961</v>
      </c>
      <c r="D299" s="4311">
        <v>7.81</v>
      </c>
      <c r="E299" s="4363">
        <f t="shared" si="27"/>
        <v>7.81</v>
      </c>
      <c r="F299" s="5228">
        <f>D299*Оглавление!$B$14</f>
        <v>741.94999999999993</v>
      </c>
      <c r="G299" s="4364">
        <f t="shared" si="28"/>
        <v>741.94999999999993</v>
      </c>
    </row>
    <row r="300" spans="1:7">
      <c r="A300" s="4361" t="s">
        <v>5794</v>
      </c>
      <c r="B300" s="4361" t="s">
        <v>5478</v>
      </c>
      <c r="C300" s="4362">
        <v>30</v>
      </c>
      <c r="D300" s="4311">
        <v>8.64</v>
      </c>
      <c r="E300" s="4363">
        <f t="shared" si="27"/>
        <v>8.64</v>
      </c>
      <c r="F300" s="5228">
        <f>D300*Оглавление!$B$14</f>
        <v>820.80000000000007</v>
      </c>
      <c r="G300" s="4364">
        <f t="shared" si="28"/>
        <v>820.80000000000007</v>
      </c>
    </row>
    <row r="301" spans="1:7">
      <c r="A301" s="4361" t="s">
        <v>4974</v>
      </c>
      <c r="B301" s="4361" t="s">
        <v>5469</v>
      </c>
      <c r="C301" s="4362">
        <v>30</v>
      </c>
      <c r="D301" s="4311">
        <v>8.9</v>
      </c>
      <c r="E301" s="4363">
        <f t="shared" si="27"/>
        <v>8.9</v>
      </c>
      <c r="F301" s="5228">
        <f>D301*Оглавление!$B$14</f>
        <v>845.5</v>
      </c>
      <c r="G301" s="4364">
        <f t="shared" si="28"/>
        <v>845.5</v>
      </c>
    </row>
    <row r="302" spans="1:7">
      <c r="A302" s="4361" t="s">
        <v>4975</v>
      </c>
      <c r="B302" s="4361" t="s">
        <v>5470</v>
      </c>
      <c r="C302" s="4362">
        <v>25</v>
      </c>
      <c r="D302" s="4311">
        <v>10.53</v>
      </c>
      <c r="E302" s="4363">
        <f t="shared" si="27"/>
        <v>10.53</v>
      </c>
      <c r="F302" s="5228">
        <f>D302*Оглавление!$B$14</f>
        <v>1000.3499999999999</v>
      </c>
      <c r="G302" s="4364">
        <f t="shared" si="28"/>
        <v>1000.3499999999999</v>
      </c>
    </row>
    <row r="303" spans="1:7">
      <c r="A303" s="4361" t="s">
        <v>4976</v>
      </c>
      <c r="B303" s="4361" t="s">
        <v>5471</v>
      </c>
      <c r="C303" s="4362">
        <v>30</v>
      </c>
      <c r="D303" s="4311">
        <v>10.69</v>
      </c>
      <c r="E303" s="4363">
        <f t="shared" si="27"/>
        <v>10.69</v>
      </c>
      <c r="F303" s="5228">
        <f>D303*Оглавление!$B$14</f>
        <v>1015.55</v>
      </c>
      <c r="G303" s="4364">
        <f t="shared" si="28"/>
        <v>1015.55</v>
      </c>
    </row>
    <row r="304" spans="1:7">
      <c r="A304" s="4361" t="s">
        <v>4977</v>
      </c>
      <c r="B304" s="4361" t="s">
        <v>4978</v>
      </c>
      <c r="C304" s="4362">
        <v>20</v>
      </c>
      <c r="D304" s="4311">
        <v>11.04</v>
      </c>
      <c r="E304" s="4363">
        <f t="shared" si="27"/>
        <v>11.04</v>
      </c>
      <c r="F304" s="5228">
        <f>D304*Оглавление!$B$14</f>
        <v>1048.8</v>
      </c>
      <c r="G304" s="4364">
        <f t="shared" si="28"/>
        <v>1048.8</v>
      </c>
    </row>
    <row r="305" spans="1:7">
      <c r="A305" s="4361" t="s">
        <v>6261</v>
      </c>
      <c r="B305" s="4361" t="s">
        <v>4979</v>
      </c>
      <c r="C305" s="4362">
        <v>20</v>
      </c>
      <c r="D305" s="4311">
        <v>17.47</v>
      </c>
      <c r="E305" s="4363">
        <f t="shared" si="27"/>
        <v>17.47</v>
      </c>
      <c r="F305" s="5228">
        <f>D305*Оглавление!$B$14</f>
        <v>1659.6499999999999</v>
      </c>
      <c r="G305" s="4364">
        <f t="shared" si="28"/>
        <v>1659.6499999999999</v>
      </c>
    </row>
    <row r="306" spans="1:7">
      <c r="A306" s="4361" t="s">
        <v>6262</v>
      </c>
      <c r="B306" s="4361" t="s">
        <v>5479</v>
      </c>
      <c r="C306" s="4362">
        <v>20</v>
      </c>
      <c r="D306" s="4311">
        <v>17.77</v>
      </c>
      <c r="E306" s="4363">
        <f t="shared" si="27"/>
        <v>17.77</v>
      </c>
      <c r="F306" s="5228">
        <f>D306*Оглавление!$B$14</f>
        <v>1688.1499999999999</v>
      </c>
      <c r="G306" s="4364">
        <f t="shared" si="28"/>
        <v>1688.1499999999999</v>
      </c>
    </row>
    <row r="307" spans="1:7">
      <c r="A307" s="4361" t="s">
        <v>6263</v>
      </c>
      <c r="B307" s="4361" t="s">
        <v>5473</v>
      </c>
      <c r="C307" s="4362">
        <v>20</v>
      </c>
      <c r="D307" s="4311">
        <v>17.47</v>
      </c>
      <c r="E307" s="4363">
        <f t="shared" si="27"/>
        <v>17.47</v>
      </c>
      <c r="F307" s="5228">
        <f>D307*Оглавление!$B$14</f>
        <v>1659.6499999999999</v>
      </c>
      <c r="G307" s="4364">
        <f t="shared" si="28"/>
        <v>1659.6499999999999</v>
      </c>
    </row>
    <row r="308" spans="1:7">
      <c r="A308" s="4357" t="s">
        <v>5746</v>
      </c>
      <c r="B308" s="4358"/>
      <c r="C308" s="4359"/>
      <c r="D308" s="4358"/>
      <c r="E308" s="4358"/>
      <c r="F308" s="5228"/>
      <c r="G308" s="4360"/>
    </row>
    <row r="309" spans="1:7">
      <c r="A309" s="4361" t="s">
        <v>5795</v>
      </c>
      <c r="B309" s="4361" t="s">
        <v>5458</v>
      </c>
      <c r="C309" s="4362" t="s">
        <v>8683</v>
      </c>
      <c r="D309" s="4311">
        <v>0.79</v>
      </c>
      <c r="E309" s="4363">
        <f t="shared" ref="E309:E317" si="29">D309-D309*$B$4/100</f>
        <v>0.79</v>
      </c>
      <c r="F309" s="5228">
        <f>D309*Оглавление!$B$14</f>
        <v>75.05</v>
      </c>
      <c r="G309" s="4364">
        <f>F309-F309*$B$4/100</f>
        <v>75.05</v>
      </c>
    </row>
    <row r="310" spans="1:7">
      <c r="A310" s="4361" t="s">
        <v>10095</v>
      </c>
      <c r="B310" s="4361" t="s">
        <v>3379</v>
      </c>
      <c r="C310" s="4362" t="s">
        <v>8678</v>
      </c>
      <c r="D310" s="4311">
        <v>0.86</v>
      </c>
      <c r="E310" s="4363">
        <f t="shared" si="29"/>
        <v>0.86</v>
      </c>
      <c r="F310" s="5228">
        <f>D310*Оглавление!$B$14</f>
        <v>81.7</v>
      </c>
      <c r="G310" s="4364">
        <f t="shared" ref="G310:G317" si="30">F310-F310*$B$4/100</f>
        <v>81.7</v>
      </c>
    </row>
    <row r="311" spans="1:7">
      <c r="A311" s="4361" t="s">
        <v>4980</v>
      </c>
      <c r="B311" s="4361" t="s">
        <v>5421</v>
      </c>
      <c r="C311" s="4362" t="s">
        <v>8670</v>
      </c>
      <c r="D311" s="4311">
        <v>1.44</v>
      </c>
      <c r="E311" s="4363">
        <f t="shared" si="29"/>
        <v>1.44</v>
      </c>
      <c r="F311" s="5228">
        <f>D311*Оглавление!$B$14</f>
        <v>136.79999999999998</v>
      </c>
      <c r="G311" s="4364">
        <f t="shared" si="30"/>
        <v>136.79999999999998</v>
      </c>
    </row>
    <row r="312" spans="1:7">
      <c r="A312" s="4361" t="s">
        <v>4981</v>
      </c>
      <c r="B312" s="4361" t="s">
        <v>1182</v>
      </c>
      <c r="C312" s="4362" t="s">
        <v>8674</v>
      </c>
      <c r="D312" s="4311">
        <v>1.92</v>
      </c>
      <c r="E312" s="4363">
        <f t="shared" si="29"/>
        <v>1.92</v>
      </c>
      <c r="F312" s="5228">
        <f>D312*Оглавление!$B$14</f>
        <v>182.4</v>
      </c>
      <c r="G312" s="4364">
        <f t="shared" si="30"/>
        <v>182.4</v>
      </c>
    </row>
    <row r="313" spans="1:7">
      <c r="A313" s="4361" t="s">
        <v>4982</v>
      </c>
      <c r="B313" s="4361" t="s">
        <v>1175</v>
      </c>
      <c r="C313" s="4362" t="s">
        <v>8193</v>
      </c>
      <c r="D313" s="4311">
        <v>2.99</v>
      </c>
      <c r="E313" s="4363">
        <f t="shared" si="29"/>
        <v>2.99</v>
      </c>
      <c r="F313" s="5228">
        <f>D313*Оглавление!$B$14</f>
        <v>284.05</v>
      </c>
      <c r="G313" s="4364">
        <f t="shared" si="30"/>
        <v>284.05</v>
      </c>
    </row>
    <row r="314" spans="1:7">
      <c r="A314" s="4361" t="s">
        <v>4983</v>
      </c>
      <c r="B314" s="4361" t="s">
        <v>944</v>
      </c>
      <c r="C314" s="4362" t="s">
        <v>7975</v>
      </c>
      <c r="D314" s="4311">
        <v>5.01</v>
      </c>
      <c r="E314" s="4363">
        <f t="shared" si="29"/>
        <v>5.01</v>
      </c>
      <c r="F314" s="5228">
        <f>D314*Оглавление!$B$14</f>
        <v>475.95</v>
      </c>
      <c r="G314" s="4364">
        <f t="shared" si="30"/>
        <v>475.95</v>
      </c>
    </row>
    <row r="315" spans="1:7">
      <c r="A315" s="4361" t="s">
        <v>4984</v>
      </c>
      <c r="B315" s="4361" t="s">
        <v>1180</v>
      </c>
      <c r="C315" s="4362">
        <v>30</v>
      </c>
      <c r="D315" s="4311">
        <v>7.84</v>
      </c>
      <c r="E315" s="4363">
        <f t="shared" si="29"/>
        <v>7.84</v>
      </c>
      <c r="F315" s="5228">
        <f>D315*Оглавление!$B$14</f>
        <v>744.8</v>
      </c>
      <c r="G315" s="4364">
        <f t="shared" si="30"/>
        <v>744.8</v>
      </c>
    </row>
    <row r="316" spans="1:7">
      <c r="A316" s="4361" t="s">
        <v>4985</v>
      </c>
      <c r="B316" s="4361" t="s">
        <v>1171</v>
      </c>
      <c r="C316" s="4362">
        <v>30</v>
      </c>
      <c r="D316" s="4311">
        <v>10.029999999999999</v>
      </c>
      <c r="E316" s="4363">
        <f t="shared" si="29"/>
        <v>10.029999999999999</v>
      </c>
      <c r="F316" s="5228">
        <f>D316*Оглавление!$B$14</f>
        <v>952.84999999999991</v>
      </c>
      <c r="G316" s="4364">
        <f t="shared" si="30"/>
        <v>952.84999999999991</v>
      </c>
    </row>
    <row r="317" spans="1:7">
      <c r="A317" s="4361" t="s">
        <v>4986</v>
      </c>
      <c r="B317" s="4361" t="s">
        <v>4915</v>
      </c>
      <c r="C317" s="4362">
        <v>15</v>
      </c>
      <c r="D317" s="4311">
        <v>15.51</v>
      </c>
      <c r="E317" s="4363">
        <f t="shared" si="29"/>
        <v>15.51</v>
      </c>
      <c r="F317" s="5228">
        <f>D317*Оглавление!$B$14</f>
        <v>1473.45</v>
      </c>
      <c r="G317" s="4364">
        <f t="shared" si="30"/>
        <v>1473.45</v>
      </c>
    </row>
    <row r="318" spans="1:7">
      <c r="A318" s="4357" t="s">
        <v>5747</v>
      </c>
      <c r="B318" s="4358"/>
      <c r="C318" s="4359"/>
      <c r="D318" s="4358"/>
      <c r="E318" s="4358"/>
      <c r="F318" s="5228"/>
      <c r="G318" s="4360"/>
    </row>
    <row r="319" spans="1:7">
      <c r="A319" s="4361" t="s">
        <v>5796</v>
      </c>
      <c r="B319" s="4361" t="s">
        <v>5460</v>
      </c>
      <c r="C319" s="4362" t="s">
        <v>8684</v>
      </c>
      <c r="D319" s="4311">
        <v>1.31</v>
      </c>
      <c r="E319" s="4363">
        <f t="shared" ref="E319:E333" si="31">D319-D319*$B$4/100</f>
        <v>1.31</v>
      </c>
      <c r="F319" s="5228">
        <f>D319*Оглавление!$B$14</f>
        <v>124.45</v>
      </c>
      <c r="G319" s="4364">
        <f>F319-F319*$B$4/100</f>
        <v>124.45</v>
      </c>
    </row>
    <row r="320" spans="1:7">
      <c r="A320" s="4361" t="s">
        <v>10096</v>
      </c>
      <c r="B320" s="4361" t="s">
        <v>5461</v>
      </c>
      <c r="C320" s="4362" t="s">
        <v>8681</v>
      </c>
      <c r="D320" s="4311">
        <v>1.62</v>
      </c>
      <c r="E320" s="4363">
        <f t="shared" si="31"/>
        <v>1.62</v>
      </c>
      <c r="F320" s="5228">
        <f>D320*Оглавление!$B$14</f>
        <v>153.9</v>
      </c>
      <c r="G320" s="4364">
        <f t="shared" ref="G320:G333" si="32">F320-F320*$B$4/100</f>
        <v>153.9</v>
      </c>
    </row>
    <row r="321" spans="1:15">
      <c r="A321" s="4361" t="s">
        <v>4987</v>
      </c>
      <c r="B321" s="4361" t="s">
        <v>5463</v>
      </c>
      <c r="C321" s="4362" t="s">
        <v>8670</v>
      </c>
      <c r="D321" s="4311">
        <v>1.76</v>
      </c>
      <c r="E321" s="4363">
        <f t="shared" si="31"/>
        <v>1.76</v>
      </c>
      <c r="F321" s="5228">
        <f>D321*Оглавление!$B$14</f>
        <v>167.2</v>
      </c>
      <c r="G321" s="4364">
        <f t="shared" si="32"/>
        <v>167.2</v>
      </c>
    </row>
    <row r="322" spans="1:15">
      <c r="A322" s="4361" t="s">
        <v>4988</v>
      </c>
      <c r="B322" s="4361" t="s">
        <v>5465</v>
      </c>
      <c r="C322" s="4362" t="s">
        <v>7972</v>
      </c>
      <c r="D322" s="4311">
        <v>2.69</v>
      </c>
      <c r="E322" s="4363">
        <f t="shared" si="31"/>
        <v>2.69</v>
      </c>
      <c r="F322" s="5228">
        <f>D322*Оглавление!$B$14</f>
        <v>255.54999999999998</v>
      </c>
      <c r="G322" s="4364">
        <f t="shared" si="32"/>
        <v>255.54999999999998</v>
      </c>
    </row>
    <row r="323" spans="1:15">
      <c r="A323" s="4361" t="s">
        <v>4989</v>
      </c>
      <c r="B323" s="4361" t="s">
        <v>5477</v>
      </c>
      <c r="C323" s="4362" t="s">
        <v>7965</v>
      </c>
      <c r="D323" s="4311">
        <v>5.09</v>
      </c>
      <c r="E323" s="4363">
        <f t="shared" si="31"/>
        <v>5.09</v>
      </c>
      <c r="F323" s="5228">
        <f>D323*Оглавление!$B$14</f>
        <v>483.55</v>
      </c>
      <c r="G323" s="4364">
        <f t="shared" si="32"/>
        <v>483.55</v>
      </c>
    </row>
    <row r="324" spans="1:15">
      <c r="A324" s="4361" t="s">
        <v>4990</v>
      </c>
      <c r="B324" s="4361" t="s">
        <v>5166</v>
      </c>
      <c r="C324" s="4362" t="s">
        <v>7965</v>
      </c>
      <c r="D324" s="4311">
        <v>4.6900000000000004</v>
      </c>
      <c r="E324" s="4363">
        <f t="shared" si="31"/>
        <v>4.6900000000000004</v>
      </c>
      <c r="F324" s="5228">
        <f>D324*Оглавление!$B$14</f>
        <v>445.55</v>
      </c>
      <c r="G324" s="4364">
        <f t="shared" si="32"/>
        <v>445.55</v>
      </c>
    </row>
    <row r="325" spans="1:15">
      <c r="A325" s="4361" t="s">
        <v>4991</v>
      </c>
      <c r="B325" s="4361" t="s">
        <v>5168</v>
      </c>
      <c r="C325" s="4362" t="s">
        <v>8199</v>
      </c>
      <c r="D325" s="4311">
        <v>4.9800000000000004</v>
      </c>
      <c r="E325" s="4363">
        <f t="shared" si="31"/>
        <v>4.9800000000000004</v>
      </c>
      <c r="F325" s="5228">
        <f>D325*Оглавление!$B$14</f>
        <v>473.1</v>
      </c>
      <c r="G325" s="4364">
        <f t="shared" si="32"/>
        <v>473.1</v>
      </c>
    </row>
    <row r="326" spans="1:15">
      <c r="A326" s="4361" t="s">
        <v>4992</v>
      </c>
      <c r="B326" s="4361" t="s">
        <v>5466</v>
      </c>
      <c r="C326" s="4362" t="s">
        <v>7961</v>
      </c>
      <c r="D326" s="4311">
        <v>8.01</v>
      </c>
      <c r="E326" s="4363">
        <f t="shared" si="31"/>
        <v>8.01</v>
      </c>
      <c r="F326" s="5228">
        <f>D326*Оглавление!$B$14</f>
        <v>760.94999999999993</v>
      </c>
      <c r="G326" s="4364">
        <f t="shared" si="32"/>
        <v>760.94999999999993</v>
      </c>
    </row>
    <row r="327" spans="1:15">
      <c r="A327" s="4361" t="s">
        <v>4993</v>
      </c>
      <c r="B327" s="4361" t="s">
        <v>5467</v>
      </c>
      <c r="C327" s="4362" t="s">
        <v>7961</v>
      </c>
      <c r="D327" s="4311">
        <v>7.64</v>
      </c>
      <c r="E327" s="4363">
        <f t="shared" si="31"/>
        <v>7.64</v>
      </c>
      <c r="F327" s="5228">
        <f>D327*Оглавление!$B$14</f>
        <v>725.8</v>
      </c>
      <c r="G327" s="4364">
        <f t="shared" si="32"/>
        <v>725.8</v>
      </c>
    </row>
    <row r="328" spans="1:15">
      <c r="A328" s="4361" t="s">
        <v>4994</v>
      </c>
      <c r="B328" s="4361" t="s">
        <v>5468</v>
      </c>
      <c r="C328" s="4362" t="s">
        <v>7961</v>
      </c>
      <c r="D328" s="4311">
        <v>7.55</v>
      </c>
      <c r="E328" s="4363">
        <f t="shared" si="31"/>
        <v>7.55</v>
      </c>
      <c r="F328" s="5228">
        <f>D328*Оглавление!$B$14</f>
        <v>717.25</v>
      </c>
      <c r="G328" s="4364">
        <f t="shared" si="32"/>
        <v>717.25</v>
      </c>
    </row>
    <row r="329" spans="1:15">
      <c r="A329" s="4361" t="s">
        <v>4995</v>
      </c>
      <c r="B329" s="4361" t="s">
        <v>5478</v>
      </c>
      <c r="C329" s="4362">
        <v>30</v>
      </c>
      <c r="D329" s="4311">
        <v>9.64</v>
      </c>
      <c r="E329" s="4363">
        <f t="shared" si="31"/>
        <v>9.64</v>
      </c>
      <c r="F329" s="5228">
        <f>D329*Оглавление!$B$14</f>
        <v>915.80000000000007</v>
      </c>
      <c r="G329" s="4364">
        <f t="shared" si="32"/>
        <v>915.80000000000007</v>
      </c>
    </row>
    <row r="330" spans="1:15">
      <c r="A330" s="4361" t="s">
        <v>4996</v>
      </c>
      <c r="B330" s="4361" t="s">
        <v>5469</v>
      </c>
      <c r="C330" s="4362">
        <v>30</v>
      </c>
      <c r="D330" s="4311">
        <v>9.7899999999999991</v>
      </c>
      <c r="E330" s="4363">
        <f t="shared" si="31"/>
        <v>9.7899999999999991</v>
      </c>
      <c r="F330" s="5228">
        <f>D330*Оглавление!$B$14</f>
        <v>930.05</v>
      </c>
      <c r="G330" s="4364">
        <f t="shared" si="32"/>
        <v>930.05</v>
      </c>
    </row>
    <row r="331" spans="1:15">
      <c r="A331" s="4361" t="s">
        <v>4997</v>
      </c>
      <c r="B331" s="4361" t="s">
        <v>5470</v>
      </c>
      <c r="C331" s="4362">
        <v>25</v>
      </c>
      <c r="D331" s="4311">
        <v>11.54</v>
      </c>
      <c r="E331" s="4363">
        <f t="shared" si="31"/>
        <v>11.54</v>
      </c>
      <c r="F331" s="5228">
        <f>D331*Оглавление!$B$14</f>
        <v>1096.3</v>
      </c>
      <c r="G331" s="4364">
        <f t="shared" si="32"/>
        <v>1096.3</v>
      </c>
    </row>
    <row r="332" spans="1:15">
      <c r="A332" s="4361" t="s">
        <v>4998</v>
      </c>
      <c r="B332" s="4361" t="s">
        <v>5471</v>
      </c>
      <c r="C332" s="4362">
        <v>30</v>
      </c>
      <c r="D332" s="4311">
        <v>11.38</v>
      </c>
      <c r="E332" s="4363">
        <f t="shared" si="31"/>
        <v>11.38</v>
      </c>
      <c r="F332" s="5228">
        <f>D332*Оглавление!$B$14</f>
        <v>1081.1000000000001</v>
      </c>
      <c r="G332" s="4364">
        <f t="shared" si="32"/>
        <v>1081.1000000000001</v>
      </c>
    </row>
    <row r="333" spans="1:15">
      <c r="A333" s="4361" t="s">
        <v>4999</v>
      </c>
      <c r="B333" s="4361" t="s">
        <v>4978</v>
      </c>
      <c r="C333" s="4362">
        <v>20</v>
      </c>
      <c r="D333" s="4311">
        <v>12.93</v>
      </c>
      <c r="E333" s="4363">
        <f t="shared" si="31"/>
        <v>12.93</v>
      </c>
      <c r="F333" s="5228">
        <f>D333*Оглавление!$B$14</f>
        <v>1228.3499999999999</v>
      </c>
      <c r="G333" s="4364">
        <f t="shared" si="32"/>
        <v>1228.3499999999999</v>
      </c>
    </row>
    <row r="334" spans="1:15">
      <c r="A334" s="4357" t="s">
        <v>17146</v>
      </c>
      <c r="B334" s="4371"/>
      <c r="C334" s="4376"/>
      <c r="D334" s="4373"/>
      <c r="E334" s="4373"/>
      <c r="F334" s="5228"/>
      <c r="G334" s="4375"/>
    </row>
    <row r="335" spans="1:15">
      <c r="A335" s="4496" t="s">
        <v>17147</v>
      </c>
      <c r="B335" s="4257" t="s">
        <v>17148</v>
      </c>
      <c r="C335" s="4362" t="s">
        <v>276</v>
      </c>
      <c r="D335" s="4982">
        <v>2.27</v>
      </c>
      <c r="E335" s="4363">
        <f t="shared" ref="E335:E342" si="33">D335-D335*$B$4/100</f>
        <v>2.27</v>
      </c>
      <c r="F335" s="5228">
        <f>D335*Оглавление!$B$14</f>
        <v>215.65</v>
      </c>
      <c r="G335" s="4364">
        <f t="shared" ref="G335:G342" si="34">F335-F335*$B$4/100</f>
        <v>215.65</v>
      </c>
    </row>
    <row r="336" spans="1:15">
      <c r="A336" s="4496" t="s">
        <v>17149</v>
      </c>
      <c r="B336" s="4257" t="s">
        <v>2989</v>
      </c>
      <c r="C336" s="4362" t="s">
        <v>276</v>
      </c>
      <c r="D336" s="4982">
        <v>1.99</v>
      </c>
      <c r="E336" s="4363">
        <f t="shared" si="33"/>
        <v>1.99</v>
      </c>
      <c r="F336" s="5228">
        <f>D336*Оглавление!$B$14</f>
        <v>189.05</v>
      </c>
      <c r="G336" s="4364">
        <f t="shared" si="34"/>
        <v>189.05</v>
      </c>
      <c r="O336" s="4964"/>
    </row>
    <row r="337" spans="1:7">
      <c r="A337" s="4496" t="s">
        <v>17150</v>
      </c>
      <c r="B337" s="4257" t="s">
        <v>5697</v>
      </c>
      <c r="C337" s="4362">
        <v>10</v>
      </c>
      <c r="D337" s="4982">
        <v>2.87</v>
      </c>
      <c r="E337" s="4363">
        <f t="shared" si="33"/>
        <v>2.87</v>
      </c>
      <c r="F337" s="5228">
        <f>D337*Оглавление!$B$14</f>
        <v>272.65000000000003</v>
      </c>
      <c r="G337" s="4364">
        <f t="shared" si="34"/>
        <v>272.65000000000003</v>
      </c>
    </row>
    <row r="338" spans="1:7">
      <c r="A338" s="4496" t="s">
        <v>17151</v>
      </c>
      <c r="B338" s="4257" t="s">
        <v>5693</v>
      </c>
      <c r="C338" s="4362">
        <v>10</v>
      </c>
      <c r="D338" s="4982">
        <v>4.53</v>
      </c>
      <c r="E338" s="4363">
        <f t="shared" si="33"/>
        <v>4.53</v>
      </c>
      <c r="F338" s="5228">
        <f>D338*Оглавление!$B$14</f>
        <v>430.35</v>
      </c>
      <c r="G338" s="4364">
        <f t="shared" si="34"/>
        <v>430.35</v>
      </c>
    </row>
    <row r="339" spans="1:7">
      <c r="A339" s="4496" t="s">
        <v>17152</v>
      </c>
      <c r="B339" s="4257" t="s">
        <v>2990</v>
      </c>
      <c r="C339" s="4362">
        <v>10</v>
      </c>
      <c r="D339" s="4982">
        <v>3.9</v>
      </c>
      <c r="E339" s="4363">
        <f t="shared" si="33"/>
        <v>3.9</v>
      </c>
      <c r="F339" s="5228">
        <f>D339*Оглавление!$B$14</f>
        <v>370.5</v>
      </c>
      <c r="G339" s="4364">
        <f t="shared" si="34"/>
        <v>370.5</v>
      </c>
    </row>
    <row r="340" spans="1:7">
      <c r="A340" s="4496" t="s">
        <v>17153</v>
      </c>
      <c r="B340" s="4257" t="s">
        <v>9167</v>
      </c>
      <c r="C340" s="4362" t="s">
        <v>277</v>
      </c>
      <c r="D340" s="4982">
        <v>2.99</v>
      </c>
      <c r="E340" s="4363">
        <f t="shared" si="33"/>
        <v>2.99</v>
      </c>
      <c r="F340" s="5228">
        <f>D340*Оглавление!$B$14</f>
        <v>284.05</v>
      </c>
      <c r="G340" s="4364">
        <f t="shared" si="34"/>
        <v>284.05</v>
      </c>
    </row>
    <row r="341" spans="1:7">
      <c r="A341" s="4496" t="s">
        <v>17154</v>
      </c>
      <c r="B341" s="4257" t="s">
        <v>17155</v>
      </c>
      <c r="C341" s="4362" t="s">
        <v>7955</v>
      </c>
      <c r="D341" s="4982">
        <v>4.6500000000000004</v>
      </c>
      <c r="E341" s="4363">
        <f t="shared" si="33"/>
        <v>4.6500000000000004</v>
      </c>
      <c r="F341" s="5228">
        <f>D341*Оглавление!$B$14</f>
        <v>441.75000000000006</v>
      </c>
      <c r="G341" s="4364">
        <f t="shared" si="34"/>
        <v>441.75000000000006</v>
      </c>
    </row>
    <row r="342" spans="1:7">
      <c r="A342" s="4496" t="s">
        <v>17156</v>
      </c>
      <c r="B342" s="4257" t="s">
        <v>5008</v>
      </c>
      <c r="C342" s="4362">
        <v>10</v>
      </c>
      <c r="D342" s="4982">
        <v>4.71</v>
      </c>
      <c r="E342" s="4363">
        <f t="shared" si="33"/>
        <v>4.71</v>
      </c>
      <c r="F342" s="5228">
        <f>D342*Оглавление!$B$14</f>
        <v>447.45</v>
      </c>
      <c r="G342" s="4364">
        <f t="shared" si="34"/>
        <v>447.45</v>
      </c>
    </row>
    <row r="343" spans="1:7" s="3745" customFormat="1">
      <c r="A343" s="4357" t="s">
        <v>19739</v>
      </c>
      <c r="B343" s="4371"/>
      <c r="C343" s="4376"/>
      <c r="D343" s="4373"/>
      <c r="E343" s="4373"/>
      <c r="F343" s="5228"/>
      <c r="G343" s="4375"/>
    </row>
    <row r="344" spans="1:7">
      <c r="A344" s="4496" t="s">
        <v>17157</v>
      </c>
      <c r="B344" s="4257" t="s">
        <v>17148</v>
      </c>
      <c r="C344" s="4362" t="s">
        <v>276</v>
      </c>
      <c r="D344" s="4982">
        <v>2.33</v>
      </c>
      <c r="E344" s="4363">
        <f t="shared" ref="E344:E351" si="35">D344-D344*$B$4/100</f>
        <v>2.33</v>
      </c>
      <c r="F344" s="5228">
        <f>D344*Оглавление!$B$14</f>
        <v>221.35</v>
      </c>
      <c r="G344" s="4364">
        <f t="shared" ref="G344:G351" si="36">F344-F344*$B$4/100</f>
        <v>221.35</v>
      </c>
    </row>
    <row r="345" spans="1:7">
      <c r="A345" s="4496" t="s">
        <v>17158</v>
      </c>
      <c r="B345" s="4257" t="s">
        <v>2989</v>
      </c>
      <c r="C345" s="4362" t="s">
        <v>276</v>
      </c>
      <c r="D345" s="4982">
        <v>2.0499999999999998</v>
      </c>
      <c r="E345" s="4363">
        <f t="shared" si="35"/>
        <v>2.0499999999999998</v>
      </c>
      <c r="F345" s="5228">
        <f>D345*Оглавление!$B$14</f>
        <v>194.74999999999997</v>
      </c>
      <c r="G345" s="4364">
        <f t="shared" si="36"/>
        <v>194.74999999999997</v>
      </c>
    </row>
    <row r="346" spans="1:7">
      <c r="A346" s="4496" t="s">
        <v>17159</v>
      </c>
      <c r="B346" s="4257" t="s">
        <v>5697</v>
      </c>
      <c r="C346" s="4362">
        <v>10</v>
      </c>
      <c r="D346" s="4982">
        <v>2.96</v>
      </c>
      <c r="E346" s="4363">
        <f t="shared" si="35"/>
        <v>2.96</v>
      </c>
      <c r="F346" s="5228">
        <f>D346*Оглавление!$B$14</f>
        <v>281.2</v>
      </c>
      <c r="G346" s="4364">
        <f t="shared" si="36"/>
        <v>281.2</v>
      </c>
    </row>
    <row r="347" spans="1:7">
      <c r="A347" s="4496" t="s">
        <v>17160</v>
      </c>
      <c r="B347" s="4257" t="s">
        <v>5693</v>
      </c>
      <c r="C347" s="4362">
        <v>10</v>
      </c>
      <c r="D347" s="4982">
        <v>4.6500000000000004</v>
      </c>
      <c r="E347" s="4363">
        <f t="shared" si="35"/>
        <v>4.6500000000000004</v>
      </c>
      <c r="F347" s="5228">
        <f>D347*Оглавление!$B$14</f>
        <v>441.75000000000006</v>
      </c>
      <c r="G347" s="4364">
        <f t="shared" si="36"/>
        <v>441.75000000000006</v>
      </c>
    </row>
    <row r="348" spans="1:7">
      <c r="A348" s="4496" t="s">
        <v>17161</v>
      </c>
      <c r="B348" s="4257" t="s">
        <v>2990</v>
      </c>
      <c r="C348" s="4362">
        <v>10</v>
      </c>
      <c r="D348" s="4982">
        <v>3.99</v>
      </c>
      <c r="E348" s="4363">
        <f t="shared" si="35"/>
        <v>3.99</v>
      </c>
      <c r="F348" s="5228">
        <f>D348*Оглавление!$B$14</f>
        <v>379.05</v>
      </c>
      <c r="G348" s="4364">
        <f t="shared" si="36"/>
        <v>379.05</v>
      </c>
    </row>
    <row r="349" spans="1:7">
      <c r="A349" s="4496" t="s">
        <v>17162</v>
      </c>
      <c r="B349" s="4257" t="s">
        <v>9167</v>
      </c>
      <c r="C349" s="4362" t="s">
        <v>277</v>
      </c>
      <c r="D349" s="4982">
        <v>3.05</v>
      </c>
      <c r="E349" s="4363">
        <f t="shared" si="35"/>
        <v>3.05</v>
      </c>
      <c r="F349" s="5228">
        <f>D349*Оглавление!$B$14</f>
        <v>289.75</v>
      </c>
      <c r="G349" s="4364">
        <f t="shared" si="36"/>
        <v>289.75</v>
      </c>
    </row>
    <row r="350" spans="1:7">
      <c r="A350" s="4496" t="s">
        <v>17163</v>
      </c>
      <c r="B350" s="4257" t="s">
        <v>17155</v>
      </c>
      <c r="C350" s="4362" t="s">
        <v>7955</v>
      </c>
      <c r="D350" s="4982">
        <v>4.7699999999999996</v>
      </c>
      <c r="E350" s="4363">
        <f t="shared" si="35"/>
        <v>4.7699999999999996</v>
      </c>
      <c r="F350" s="5228">
        <f>D350*Оглавление!$B$14</f>
        <v>453.15</v>
      </c>
      <c r="G350" s="4364">
        <f t="shared" si="36"/>
        <v>453.15</v>
      </c>
    </row>
    <row r="351" spans="1:7">
      <c r="A351" s="4496" t="s">
        <v>17164</v>
      </c>
      <c r="B351" s="4257" t="s">
        <v>5008</v>
      </c>
      <c r="C351" s="4362">
        <v>10</v>
      </c>
      <c r="D351" s="4982">
        <v>4.8600000000000003</v>
      </c>
      <c r="E351" s="4363">
        <f t="shared" si="35"/>
        <v>4.8600000000000003</v>
      </c>
      <c r="F351" s="5228">
        <f>D351*Оглавление!$B$14</f>
        <v>461.70000000000005</v>
      </c>
      <c r="G351" s="4364">
        <f t="shared" si="36"/>
        <v>461.70000000000005</v>
      </c>
    </row>
    <row r="352" spans="1:7">
      <c r="A352" s="4357" t="s">
        <v>5748</v>
      </c>
      <c r="B352" s="4358"/>
      <c r="C352" s="4359"/>
      <c r="D352" s="4358"/>
      <c r="E352" s="4358"/>
      <c r="F352" s="5228"/>
      <c r="G352" s="4360"/>
    </row>
    <row r="353" spans="1:7">
      <c r="A353" s="4361" t="s">
        <v>5000</v>
      </c>
      <c r="B353" s="4361" t="s">
        <v>5460</v>
      </c>
      <c r="C353" s="4362" t="s">
        <v>8680</v>
      </c>
      <c r="D353" s="4311">
        <v>0.74</v>
      </c>
      <c r="E353" s="4363">
        <f t="shared" ref="E353:E370" si="37">D353-D353*$B$4/100</f>
        <v>0.74</v>
      </c>
      <c r="F353" s="5228">
        <f>D353*Оглавление!$B$14</f>
        <v>70.3</v>
      </c>
      <c r="G353" s="4364">
        <f>F353-F353*$B$4/100</f>
        <v>70.3</v>
      </c>
    </row>
    <row r="354" spans="1:7">
      <c r="A354" s="4361" t="s">
        <v>5001</v>
      </c>
      <c r="B354" s="4361" t="s">
        <v>5461</v>
      </c>
      <c r="C354" s="4362" t="s">
        <v>8680</v>
      </c>
      <c r="D354" s="4311">
        <v>1.01</v>
      </c>
      <c r="E354" s="4363">
        <f t="shared" si="37"/>
        <v>1.01</v>
      </c>
      <c r="F354" s="5228">
        <f>D354*Оглавление!$B$14</f>
        <v>95.95</v>
      </c>
      <c r="G354" s="4364">
        <f t="shared" ref="G354:G370" si="38">F354-F354*$B$4/100</f>
        <v>95.95</v>
      </c>
    </row>
    <row r="355" spans="1:7">
      <c r="A355" s="4361" t="s">
        <v>5002</v>
      </c>
      <c r="B355" s="4361" t="s">
        <v>5462</v>
      </c>
      <c r="C355" s="4362" t="s">
        <v>8681</v>
      </c>
      <c r="D355" s="4311">
        <v>1.1200000000000001</v>
      </c>
      <c r="E355" s="4363">
        <f t="shared" si="37"/>
        <v>1.1200000000000001</v>
      </c>
      <c r="F355" s="5228">
        <f>D355*Оглавление!$B$14</f>
        <v>106.4</v>
      </c>
      <c r="G355" s="4364">
        <f t="shared" si="38"/>
        <v>106.4</v>
      </c>
    </row>
    <row r="356" spans="1:7">
      <c r="A356" s="4361" t="s">
        <v>5003</v>
      </c>
      <c r="B356" s="4361" t="s">
        <v>5463</v>
      </c>
      <c r="C356" s="4362" t="s">
        <v>8681</v>
      </c>
      <c r="D356" s="4311">
        <v>1.17</v>
      </c>
      <c r="E356" s="4363">
        <f t="shared" si="37"/>
        <v>1.17</v>
      </c>
      <c r="F356" s="5228">
        <f>D356*Оглавление!$B$14</f>
        <v>111.14999999999999</v>
      </c>
      <c r="G356" s="4364">
        <f t="shared" si="38"/>
        <v>111.14999999999999</v>
      </c>
    </row>
    <row r="357" spans="1:7">
      <c r="A357" s="4361" t="s">
        <v>5004</v>
      </c>
      <c r="B357" s="4361" t="s">
        <v>5464</v>
      </c>
      <c r="C357" s="4362" t="s">
        <v>8674</v>
      </c>
      <c r="D357" s="4311">
        <v>1.73</v>
      </c>
      <c r="E357" s="4363">
        <f t="shared" si="37"/>
        <v>1.73</v>
      </c>
      <c r="F357" s="5228">
        <f>D357*Оглавление!$B$14</f>
        <v>164.35</v>
      </c>
      <c r="G357" s="4364">
        <f t="shared" si="38"/>
        <v>164.35</v>
      </c>
    </row>
    <row r="358" spans="1:7">
      <c r="A358" s="4361" t="s">
        <v>5005</v>
      </c>
      <c r="B358" s="4361" t="s">
        <v>5465</v>
      </c>
      <c r="C358" s="4362" t="s">
        <v>8674</v>
      </c>
      <c r="D358" s="4311">
        <v>2</v>
      </c>
      <c r="E358" s="4363">
        <f t="shared" si="37"/>
        <v>2</v>
      </c>
      <c r="F358" s="5228">
        <f>D358*Оглавление!$B$14</f>
        <v>190</v>
      </c>
      <c r="G358" s="4364">
        <f t="shared" si="38"/>
        <v>190</v>
      </c>
    </row>
    <row r="359" spans="1:7">
      <c r="A359" s="4361" t="s">
        <v>5006</v>
      </c>
      <c r="B359" s="4361" t="s">
        <v>5166</v>
      </c>
      <c r="C359" s="4362" t="s">
        <v>7972</v>
      </c>
      <c r="D359" s="4311">
        <v>2.78</v>
      </c>
      <c r="E359" s="4363">
        <f t="shared" si="37"/>
        <v>2.78</v>
      </c>
      <c r="F359" s="5228">
        <f>D359*Оглавление!$B$14</f>
        <v>264.09999999999997</v>
      </c>
      <c r="G359" s="4364">
        <f t="shared" si="38"/>
        <v>264.09999999999997</v>
      </c>
    </row>
    <row r="360" spans="1:7">
      <c r="A360" s="4361" t="s">
        <v>5007</v>
      </c>
      <c r="B360" s="4361" t="s">
        <v>5008</v>
      </c>
      <c r="C360" s="4362" t="s">
        <v>7972</v>
      </c>
      <c r="D360" s="4311">
        <v>2.91</v>
      </c>
      <c r="E360" s="4363">
        <f t="shared" si="37"/>
        <v>2.91</v>
      </c>
      <c r="F360" s="5228">
        <f>D360*Оглавление!$B$14</f>
        <v>276.45</v>
      </c>
      <c r="G360" s="4364">
        <f t="shared" si="38"/>
        <v>276.45</v>
      </c>
    </row>
    <row r="361" spans="1:7">
      <c r="A361" s="4361" t="s">
        <v>5009</v>
      </c>
      <c r="B361" s="4361" t="s">
        <v>5480</v>
      </c>
      <c r="C361" s="4362" t="s">
        <v>7965</v>
      </c>
      <c r="D361" s="4311">
        <v>5.91</v>
      </c>
      <c r="E361" s="4363">
        <f t="shared" si="37"/>
        <v>5.91</v>
      </c>
      <c r="F361" s="5228">
        <f>D361*Оглавление!$B$14</f>
        <v>561.45000000000005</v>
      </c>
      <c r="G361" s="4364">
        <f t="shared" si="38"/>
        <v>561.45000000000005</v>
      </c>
    </row>
    <row r="362" spans="1:7">
      <c r="A362" s="4361" t="s">
        <v>5010</v>
      </c>
      <c r="B362" s="4361" t="s">
        <v>5481</v>
      </c>
      <c r="C362" s="4362" t="s">
        <v>7965</v>
      </c>
      <c r="D362" s="4311">
        <v>6.07</v>
      </c>
      <c r="E362" s="4363">
        <f t="shared" si="37"/>
        <v>6.07</v>
      </c>
      <c r="F362" s="5228">
        <f>D362*Оглавление!$B$14</f>
        <v>576.65</v>
      </c>
      <c r="G362" s="4364">
        <f t="shared" si="38"/>
        <v>576.65</v>
      </c>
    </row>
    <row r="363" spans="1:7">
      <c r="A363" s="4361" t="s">
        <v>5011</v>
      </c>
      <c r="B363" s="4361" t="s">
        <v>5468</v>
      </c>
      <c r="C363" s="4362" t="s">
        <v>7955</v>
      </c>
      <c r="D363" s="4311">
        <v>6.07</v>
      </c>
      <c r="E363" s="4363">
        <f t="shared" si="37"/>
        <v>6.07</v>
      </c>
      <c r="F363" s="5228">
        <f>D363*Оглавление!$B$14</f>
        <v>576.65</v>
      </c>
      <c r="G363" s="4364">
        <f t="shared" si="38"/>
        <v>576.65</v>
      </c>
    </row>
    <row r="364" spans="1:7">
      <c r="A364" s="4361" t="s">
        <v>5012</v>
      </c>
      <c r="B364" s="4361" t="s">
        <v>5478</v>
      </c>
      <c r="C364" s="4362">
        <v>40</v>
      </c>
      <c r="D364" s="4311">
        <v>7.65</v>
      </c>
      <c r="E364" s="4363">
        <f t="shared" si="37"/>
        <v>7.65</v>
      </c>
      <c r="F364" s="5228">
        <f>D364*Оглавление!$B$14</f>
        <v>726.75</v>
      </c>
      <c r="G364" s="4364">
        <f t="shared" si="38"/>
        <v>726.75</v>
      </c>
    </row>
    <row r="365" spans="1:7">
      <c r="A365" s="4361" t="s">
        <v>5013</v>
      </c>
      <c r="B365" s="4361" t="s">
        <v>5469</v>
      </c>
      <c r="C365" s="4362">
        <v>40</v>
      </c>
      <c r="D365" s="4311">
        <v>7.65</v>
      </c>
      <c r="E365" s="4363">
        <f t="shared" si="37"/>
        <v>7.65</v>
      </c>
      <c r="F365" s="5228">
        <f>D365*Оглавление!$B$14</f>
        <v>726.75</v>
      </c>
      <c r="G365" s="4364">
        <f t="shared" si="38"/>
        <v>726.75</v>
      </c>
    </row>
    <row r="366" spans="1:7">
      <c r="A366" s="4361" t="s">
        <v>5014</v>
      </c>
      <c r="B366" s="4361" t="s">
        <v>5470</v>
      </c>
      <c r="C366" s="4362">
        <v>40</v>
      </c>
      <c r="D366" s="4311">
        <v>8.5299999999999994</v>
      </c>
      <c r="E366" s="4363">
        <f t="shared" si="37"/>
        <v>8.5299999999999994</v>
      </c>
      <c r="F366" s="5228">
        <f>D366*Оглавление!$B$14</f>
        <v>810.34999999999991</v>
      </c>
      <c r="G366" s="4364">
        <f t="shared" si="38"/>
        <v>810.34999999999991</v>
      </c>
    </row>
    <row r="367" spans="1:7">
      <c r="A367" s="4361" t="s">
        <v>5015</v>
      </c>
      <c r="B367" s="4361" t="s">
        <v>5471</v>
      </c>
      <c r="C367" s="4362">
        <v>40</v>
      </c>
      <c r="D367" s="4311">
        <v>8.59</v>
      </c>
      <c r="E367" s="4363">
        <f t="shared" si="37"/>
        <v>8.59</v>
      </c>
      <c r="F367" s="5228">
        <f>D367*Оглавление!$B$14</f>
        <v>816.05</v>
      </c>
      <c r="G367" s="4364">
        <f t="shared" si="38"/>
        <v>816.05</v>
      </c>
    </row>
    <row r="368" spans="1:7">
      <c r="A368" s="4361" t="s">
        <v>5016</v>
      </c>
      <c r="B368" s="4361" t="s">
        <v>5017</v>
      </c>
      <c r="C368" s="4362">
        <v>25</v>
      </c>
      <c r="D368" s="4311">
        <v>10.039999999999999</v>
      </c>
      <c r="E368" s="4363">
        <f t="shared" si="37"/>
        <v>10.039999999999999</v>
      </c>
      <c r="F368" s="5228">
        <f>D368*Оглавление!$B$14</f>
        <v>953.8</v>
      </c>
      <c r="G368" s="4364">
        <f t="shared" si="38"/>
        <v>953.8</v>
      </c>
    </row>
    <row r="369" spans="1:7">
      <c r="A369" s="4361" t="s">
        <v>5018</v>
      </c>
      <c r="B369" s="4361" t="s">
        <v>5472</v>
      </c>
      <c r="C369" s="4362">
        <v>25</v>
      </c>
      <c r="D369" s="4311">
        <v>11.04</v>
      </c>
      <c r="E369" s="4363">
        <f t="shared" si="37"/>
        <v>11.04</v>
      </c>
      <c r="F369" s="5228">
        <f>D369*Оглавление!$B$14</f>
        <v>1048.8</v>
      </c>
      <c r="G369" s="4364">
        <f t="shared" si="38"/>
        <v>1048.8</v>
      </c>
    </row>
    <row r="370" spans="1:7">
      <c r="A370" s="4361" t="s">
        <v>5019</v>
      </c>
      <c r="B370" s="4361" t="s">
        <v>5473</v>
      </c>
      <c r="C370" s="4362">
        <v>25</v>
      </c>
      <c r="D370" s="4311">
        <v>11.43</v>
      </c>
      <c r="E370" s="4363">
        <f t="shared" si="37"/>
        <v>11.43</v>
      </c>
      <c r="F370" s="5228">
        <f>D370*Оглавление!$B$14</f>
        <v>1085.8499999999999</v>
      </c>
      <c r="G370" s="4364">
        <f t="shared" si="38"/>
        <v>1085.8499999999999</v>
      </c>
    </row>
    <row r="371" spans="1:7">
      <c r="A371" s="4357" t="s">
        <v>5749</v>
      </c>
      <c r="B371" s="4358"/>
      <c r="C371" s="4359"/>
      <c r="D371" s="4358"/>
      <c r="E371" s="4358"/>
      <c r="F371" s="5228"/>
      <c r="G371" s="4360"/>
    </row>
    <row r="372" spans="1:7">
      <c r="A372" s="4361" t="s">
        <v>5020</v>
      </c>
      <c r="B372" s="4361" t="s">
        <v>5460</v>
      </c>
      <c r="C372" s="4362" t="s">
        <v>8680</v>
      </c>
      <c r="D372" s="4311">
        <v>0.86</v>
      </c>
      <c r="E372" s="4363">
        <f t="shared" ref="E372:E389" si="39">D372-D372*$B$4/100</f>
        <v>0.86</v>
      </c>
      <c r="F372" s="5228">
        <f>D372*Оглавление!$B$14</f>
        <v>81.7</v>
      </c>
      <c r="G372" s="4364">
        <f>F372-F372*$B$4/100</f>
        <v>81.7</v>
      </c>
    </row>
    <row r="373" spans="1:7">
      <c r="A373" s="4361" t="s">
        <v>5021</v>
      </c>
      <c r="B373" s="4361" t="s">
        <v>5461</v>
      </c>
      <c r="C373" s="4362" t="s">
        <v>8680</v>
      </c>
      <c r="D373" s="4311">
        <v>1.1000000000000001</v>
      </c>
      <c r="E373" s="4363">
        <f t="shared" si="39"/>
        <v>1.1000000000000001</v>
      </c>
      <c r="F373" s="5228">
        <f>D373*Оглавление!$B$14</f>
        <v>104.50000000000001</v>
      </c>
      <c r="G373" s="4364">
        <f t="shared" ref="G373:G389" si="40">F373-F373*$B$4/100</f>
        <v>104.50000000000001</v>
      </c>
    </row>
    <row r="374" spans="1:7">
      <c r="A374" s="4361" t="s">
        <v>5022</v>
      </c>
      <c r="B374" s="4361" t="s">
        <v>5462</v>
      </c>
      <c r="C374" s="4362" t="s">
        <v>8681</v>
      </c>
      <c r="D374" s="4311">
        <v>1.2</v>
      </c>
      <c r="E374" s="4363">
        <f t="shared" si="39"/>
        <v>1.2</v>
      </c>
      <c r="F374" s="5228">
        <f>D374*Оглавление!$B$14</f>
        <v>114</v>
      </c>
      <c r="G374" s="4364">
        <f t="shared" si="40"/>
        <v>114</v>
      </c>
    </row>
    <row r="375" spans="1:7">
      <c r="A375" s="4361" t="s">
        <v>6260</v>
      </c>
      <c r="B375" s="4361" t="s">
        <v>5463</v>
      </c>
      <c r="C375" s="4362" t="s">
        <v>8681</v>
      </c>
      <c r="D375" s="4311">
        <v>1.29</v>
      </c>
      <c r="E375" s="4363">
        <f t="shared" si="39"/>
        <v>1.29</v>
      </c>
      <c r="F375" s="5228">
        <f>D375*Оглавление!$B$14</f>
        <v>122.55</v>
      </c>
      <c r="G375" s="4364">
        <f t="shared" si="40"/>
        <v>122.55</v>
      </c>
    </row>
    <row r="376" spans="1:7">
      <c r="A376" s="4361" t="s">
        <v>5023</v>
      </c>
      <c r="B376" s="4361" t="s">
        <v>5464</v>
      </c>
      <c r="C376" s="4362" t="s">
        <v>8674</v>
      </c>
      <c r="D376" s="4311">
        <v>1.94</v>
      </c>
      <c r="E376" s="4363">
        <f t="shared" si="39"/>
        <v>1.94</v>
      </c>
      <c r="F376" s="5228">
        <f>D376*Оглавление!$B$14</f>
        <v>184.29999999999998</v>
      </c>
      <c r="G376" s="4364">
        <f t="shared" si="40"/>
        <v>184.29999999999998</v>
      </c>
    </row>
    <row r="377" spans="1:7">
      <c r="A377" s="4361" t="s">
        <v>5024</v>
      </c>
      <c r="B377" s="4361" t="s">
        <v>5465</v>
      </c>
      <c r="C377" s="4362" t="s">
        <v>8674</v>
      </c>
      <c r="D377" s="4311">
        <v>2.1800000000000002</v>
      </c>
      <c r="E377" s="4363">
        <f t="shared" si="39"/>
        <v>2.1800000000000002</v>
      </c>
      <c r="F377" s="5228">
        <f>D377*Оглавление!$B$14</f>
        <v>207.10000000000002</v>
      </c>
      <c r="G377" s="4364">
        <f t="shared" si="40"/>
        <v>207.10000000000002</v>
      </c>
    </row>
    <row r="378" spans="1:7">
      <c r="A378" s="4361" t="s">
        <v>5025</v>
      </c>
      <c r="B378" s="4361" t="s">
        <v>5166</v>
      </c>
      <c r="C378" s="4362" t="s">
        <v>7972</v>
      </c>
      <c r="D378" s="4311">
        <v>2.94</v>
      </c>
      <c r="E378" s="4363">
        <f t="shared" si="39"/>
        <v>2.94</v>
      </c>
      <c r="F378" s="5228">
        <f>D378*Оглавление!$B$14</f>
        <v>279.3</v>
      </c>
      <c r="G378" s="4364">
        <f t="shared" si="40"/>
        <v>279.3</v>
      </c>
    </row>
    <row r="379" spans="1:7">
      <c r="A379" s="4361" t="s">
        <v>5026</v>
      </c>
      <c r="B379" s="4361" t="s">
        <v>5168</v>
      </c>
      <c r="C379" s="4362" t="s">
        <v>7972</v>
      </c>
      <c r="D379" s="4311">
        <v>3.17</v>
      </c>
      <c r="E379" s="4363">
        <f t="shared" si="39"/>
        <v>3.17</v>
      </c>
      <c r="F379" s="5228">
        <f>D379*Оглавление!$B$14</f>
        <v>301.14999999999998</v>
      </c>
      <c r="G379" s="4364">
        <f t="shared" si="40"/>
        <v>301.14999999999998</v>
      </c>
    </row>
    <row r="380" spans="1:7">
      <c r="A380" s="4361" t="s">
        <v>5027</v>
      </c>
      <c r="B380" s="4361" t="s">
        <v>5466</v>
      </c>
      <c r="C380" s="4362" t="s">
        <v>7965</v>
      </c>
      <c r="D380" s="4311">
        <v>6.08</v>
      </c>
      <c r="E380" s="4363">
        <f t="shared" si="39"/>
        <v>6.08</v>
      </c>
      <c r="F380" s="5228">
        <f>D380*Оглавление!$B$14</f>
        <v>577.6</v>
      </c>
      <c r="G380" s="4364">
        <f t="shared" si="40"/>
        <v>577.6</v>
      </c>
    </row>
    <row r="381" spans="1:7">
      <c r="A381" s="4361" t="s">
        <v>5028</v>
      </c>
      <c r="B381" s="4361" t="s">
        <v>5467</v>
      </c>
      <c r="C381" s="4362" t="s">
        <v>7965</v>
      </c>
      <c r="D381" s="4311">
        <v>6.33</v>
      </c>
      <c r="E381" s="4363">
        <f t="shared" si="39"/>
        <v>6.33</v>
      </c>
      <c r="F381" s="5228">
        <f>D381*Оглавление!$B$14</f>
        <v>601.35</v>
      </c>
      <c r="G381" s="4364">
        <f t="shared" si="40"/>
        <v>601.35</v>
      </c>
    </row>
    <row r="382" spans="1:7">
      <c r="A382" s="4361" t="s">
        <v>5029</v>
      </c>
      <c r="B382" s="4361" t="s">
        <v>5468</v>
      </c>
      <c r="C382" s="4362" t="s">
        <v>7955</v>
      </c>
      <c r="D382" s="4311">
        <v>6.36</v>
      </c>
      <c r="E382" s="4363">
        <f t="shared" si="39"/>
        <v>6.36</v>
      </c>
      <c r="F382" s="5228">
        <f>D382*Оглавление!$B$14</f>
        <v>604.20000000000005</v>
      </c>
      <c r="G382" s="4364">
        <f t="shared" si="40"/>
        <v>604.20000000000005</v>
      </c>
    </row>
    <row r="383" spans="1:7">
      <c r="A383" s="4361" t="s">
        <v>5030</v>
      </c>
      <c r="B383" s="4361" t="s">
        <v>5482</v>
      </c>
      <c r="C383" s="4362">
        <v>40</v>
      </c>
      <c r="D383" s="4311">
        <v>8.1999999999999993</v>
      </c>
      <c r="E383" s="4363">
        <f t="shared" si="39"/>
        <v>8.1999999999999993</v>
      </c>
      <c r="F383" s="5228">
        <f>D383*Оглавление!$B$14</f>
        <v>778.99999999999989</v>
      </c>
      <c r="G383" s="4364">
        <f t="shared" si="40"/>
        <v>778.99999999999989</v>
      </c>
    </row>
    <row r="384" spans="1:7">
      <c r="A384" s="4361" t="s">
        <v>5031</v>
      </c>
      <c r="B384" s="4361" t="s">
        <v>5483</v>
      </c>
      <c r="C384" s="4362">
        <v>40</v>
      </c>
      <c r="D384" s="4311">
        <v>8.1999999999999993</v>
      </c>
      <c r="E384" s="4363">
        <f t="shared" si="39"/>
        <v>8.1999999999999993</v>
      </c>
      <c r="F384" s="5228">
        <f>D384*Оглавление!$B$14</f>
        <v>778.99999999999989</v>
      </c>
      <c r="G384" s="4364">
        <f t="shared" si="40"/>
        <v>778.99999999999989</v>
      </c>
    </row>
    <row r="385" spans="1:7">
      <c r="A385" s="4361" t="s">
        <v>5032</v>
      </c>
      <c r="B385" s="4361" t="s">
        <v>5484</v>
      </c>
      <c r="C385" s="4362">
        <v>40</v>
      </c>
      <c r="D385" s="4311">
        <v>9.43</v>
      </c>
      <c r="E385" s="4363">
        <f t="shared" si="39"/>
        <v>9.43</v>
      </c>
      <c r="F385" s="5228">
        <f>D385*Оглавление!$B$14</f>
        <v>895.85</v>
      </c>
      <c r="G385" s="4364">
        <f t="shared" si="40"/>
        <v>895.85</v>
      </c>
    </row>
    <row r="386" spans="1:7">
      <c r="A386" s="4361" t="s">
        <v>5033</v>
      </c>
      <c r="B386" s="4361" t="s">
        <v>5485</v>
      </c>
      <c r="C386" s="4362">
        <v>40</v>
      </c>
      <c r="D386" s="4311">
        <v>9.4600000000000009</v>
      </c>
      <c r="E386" s="4363">
        <f t="shared" si="39"/>
        <v>9.4600000000000009</v>
      </c>
      <c r="F386" s="5228">
        <f>D386*Оглавление!$B$14</f>
        <v>898.7</v>
      </c>
      <c r="G386" s="4364">
        <f t="shared" si="40"/>
        <v>898.7</v>
      </c>
    </row>
    <row r="387" spans="1:7">
      <c r="A387" s="4361" t="s">
        <v>5034</v>
      </c>
      <c r="B387" s="4361" t="s">
        <v>5017</v>
      </c>
      <c r="C387" s="4362">
        <v>25</v>
      </c>
      <c r="D387" s="4311">
        <v>11.01</v>
      </c>
      <c r="E387" s="4363">
        <f t="shared" si="39"/>
        <v>11.01</v>
      </c>
      <c r="F387" s="5228">
        <f>D387*Оглавление!$B$14</f>
        <v>1045.95</v>
      </c>
      <c r="G387" s="4364">
        <f t="shared" si="40"/>
        <v>1045.95</v>
      </c>
    </row>
    <row r="388" spans="1:7">
      <c r="A388" s="4361" t="s">
        <v>5035</v>
      </c>
      <c r="B388" s="4361" t="s">
        <v>5472</v>
      </c>
      <c r="C388" s="4362">
        <v>25</v>
      </c>
      <c r="D388" s="4311">
        <v>11.98</v>
      </c>
      <c r="E388" s="4363">
        <f t="shared" si="39"/>
        <v>11.98</v>
      </c>
      <c r="F388" s="5228">
        <f>D388*Оглавление!$B$14</f>
        <v>1138.1000000000001</v>
      </c>
      <c r="G388" s="4364">
        <f t="shared" si="40"/>
        <v>1138.1000000000001</v>
      </c>
    </row>
    <row r="389" spans="1:7">
      <c r="A389" s="4361" t="s">
        <v>5036</v>
      </c>
      <c r="B389" s="4361" t="s">
        <v>5473</v>
      </c>
      <c r="C389" s="4362">
        <v>25</v>
      </c>
      <c r="D389" s="4311">
        <v>12.23</v>
      </c>
      <c r="E389" s="4363">
        <f t="shared" si="39"/>
        <v>12.23</v>
      </c>
      <c r="F389" s="5228">
        <f>D389*Оглавление!$B$14</f>
        <v>1161.8500000000001</v>
      </c>
      <c r="G389" s="4364">
        <f t="shared" si="40"/>
        <v>1161.8500000000001</v>
      </c>
    </row>
    <row r="390" spans="1:7">
      <c r="A390" s="4357" t="s">
        <v>5750</v>
      </c>
      <c r="B390" s="4358"/>
      <c r="C390" s="4359"/>
      <c r="D390" s="4358"/>
      <c r="E390" s="4358"/>
      <c r="F390" s="5228"/>
      <c r="G390" s="4360"/>
    </row>
    <row r="391" spans="1:7">
      <c r="A391" s="4361" t="s">
        <v>5037</v>
      </c>
      <c r="B391" s="4361" t="s">
        <v>1182</v>
      </c>
      <c r="C391" s="4362" t="s">
        <v>8679</v>
      </c>
      <c r="D391" s="4311">
        <v>2.02</v>
      </c>
      <c r="E391" s="4363">
        <f t="shared" ref="E391:E393" si="41">D391-D391*$B$4/100</f>
        <v>2.02</v>
      </c>
      <c r="F391" s="5228">
        <f>D391*Оглавление!$B$14</f>
        <v>191.9</v>
      </c>
      <c r="G391" s="4364">
        <f>F391-F391*$B$4/100</f>
        <v>191.9</v>
      </c>
    </row>
    <row r="392" spans="1:7">
      <c r="A392" s="4361" t="s">
        <v>5038</v>
      </c>
      <c r="B392" s="4361" t="s">
        <v>1175</v>
      </c>
      <c r="C392" s="4362" t="s">
        <v>7955</v>
      </c>
      <c r="D392" s="4311">
        <v>3.37</v>
      </c>
      <c r="E392" s="4363">
        <f t="shared" si="41"/>
        <v>3.37</v>
      </c>
      <c r="F392" s="5228">
        <f>D392*Оглавление!$B$14</f>
        <v>320.15000000000003</v>
      </c>
      <c r="G392" s="4364">
        <f>F392-F392*$B$4/100</f>
        <v>320.15000000000003</v>
      </c>
    </row>
    <row r="393" spans="1:7">
      <c r="A393" s="4361" t="s">
        <v>5039</v>
      </c>
      <c r="B393" s="4361" t="s">
        <v>944</v>
      </c>
      <c r="C393" s="4362" t="s">
        <v>7958</v>
      </c>
      <c r="D393" s="4311">
        <v>9.1300000000000008</v>
      </c>
      <c r="E393" s="4363">
        <f t="shared" si="41"/>
        <v>9.1300000000000008</v>
      </c>
      <c r="F393" s="5228">
        <f>D393*Оглавление!$B$14</f>
        <v>867.35</v>
      </c>
      <c r="G393" s="4364">
        <f>F393-F393*$B$4/100</f>
        <v>867.35</v>
      </c>
    </row>
    <row r="394" spans="1:7">
      <c r="A394" s="4357" t="s">
        <v>5751</v>
      </c>
      <c r="B394" s="4358"/>
      <c r="C394" s="4359"/>
      <c r="D394" s="4358"/>
      <c r="E394" s="4358"/>
      <c r="F394" s="5228"/>
      <c r="G394" s="4360"/>
    </row>
    <row r="395" spans="1:7">
      <c r="A395" s="4361" t="s">
        <v>5040</v>
      </c>
      <c r="B395" s="4361" t="s">
        <v>1182</v>
      </c>
      <c r="C395" s="4362" t="s">
        <v>8679</v>
      </c>
      <c r="D395" s="4311">
        <v>2.16</v>
      </c>
      <c r="E395" s="4363">
        <f t="shared" ref="E395:E397" si="42">D395-D395*$B$4/100</f>
        <v>2.16</v>
      </c>
      <c r="F395" s="5228">
        <f>D395*Оглавление!$B$14</f>
        <v>205.20000000000002</v>
      </c>
      <c r="G395" s="4364">
        <f>F395-F395*$B$4/100</f>
        <v>205.20000000000002</v>
      </c>
    </row>
    <row r="396" spans="1:7">
      <c r="A396" s="4361" t="s">
        <v>5041</v>
      </c>
      <c r="B396" s="4361" t="s">
        <v>1175</v>
      </c>
      <c r="C396" s="4362" t="s">
        <v>7955</v>
      </c>
      <c r="D396" s="4311">
        <v>3.51</v>
      </c>
      <c r="E396" s="4363">
        <f t="shared" si="42"/>
        <v>3.51</v>
      </c>
      <c r="F396" s="5228">
        <f>D396*Оглавление!$B$14</f>
        <v>333.45</v>
      </c>
      <c r="G396" s="4364">
        <f>F396-F396*$B$4/100</f>
        <v>333.45</v>
      </c>
    </row>
    <row r="397" spans="1:7">
      <c r="A397" s="4361" t="s">
        <v>5042</v>
      </c>
      <c r="B397" s="4361" t="s">
        <v>944</v>
      </c>
      <c r="C397" s="4362" t="s">
        <v>7958</v>
      </c>
      <c r="D397" s="4311">
        <v>9.86</v>
      </c>
      <c r="E397" s="4363">
        <f t="shared" si="42"/>
        <v>9.86</v>
      </c>
      <c r="F397" s="5228">
        <f>D397*Оглавление!$B$14</f>
        <v>936.69999999999993</v>
      </c>
      <c r="G397" s="4364">
        <f>F397-F397*$B$4/100</f>
        <v>936.69999999999993</v>
      </c>
    </row>
    <row r="398" spans="1:7">
      <c r="A398" s="4357" t="s">
        <v>5752</v>
      </c>
      <c r="B398" s="4358"/>
      <c r="C398" s="4359"/>
      <c r="D398" s="4358"/>
      <c r="E398" s="4358"/>
      <c r="F398" s="5228"/>
      <c r="G398" s="4360"/>
    </row>
    <row r="399" spans="1:7">
      <c r="A399" s="4361" t="s">
        <v>5043</v>
      </c>
      <c r="B399" s="4361" t="s">
        <v>5421</v>
      </c>
      <c r="C399" s="4362" t="s">
        <v>8679</v>
      </c>
      <c r="D399" s="4311">
        <v>2.67</v>
      </c>
      <c r="E399" s="4363">
        <f t="shared" ref="E399:E405" si="43">D399-D399*$B$4/100</f>
        <v>2.67</v>
      </c>
      <c r="F399" s="5228">
        <f>D399*Оглавление!$B$14</f>
        <v>253.65</v>
      </c>
      <c r="G399" s="4364">
        <f>F399-F399*$B$4/100</f>
        <v>253.65</v>
      </c>
    </row>
    <row r="400" spans="1:7">
      <c r="A400" s="4361" t="s">
        <v>5044</v>
      </c>
      <c r="B400" s="4361" t="s">
        <v>1182</v>
      </c>
      <c r="C400" s="4362" t="s">
        <v>7972</v>
      </c>
      <c r="D400" s="4311">
        <v>2.68</v>
      </c>
      <c r="E400" s="4363">
        <f t="shared" si="43"/>
        <v>2.68</v>
      </c>
      <c r="F400" s="5228">
        <f>D400*Оглавление!$B$14</f>
        <v>254.60000000000002</v>
      </c>
      <c r="G400" s="4364">
        <f t="shared" ref="G400:G405" si="44">F400-F400*$B$4/100</f>
        <v>254.60000000000002</v>
      </c>
    </row>
    <row r="401" spans="1:7">
      <c r="A401" s="4361" t="s">
        <v>5045</v>
      </c>
      <c r="B401" s="4361" t="s">
        <v>1175</v>
      </c>
      <c r="C401" s="4362" t="s">
        <v>8199</v>
      </c>
      <c r="D401" s="4311">
        <v>4.8</v>
      </c>
      <c r="E401" s="4363">
        <f t="shared" si="43"/>
        <v>4.8</v>
      </c>
      <c r="F401" s="5228">
        <f>D401*Оглавление!$B$14</f>
        <v>456</v>
      </c>
      <c r="G401" s="4364">
        <f t="shared" si="44"/>
        <v>456</v>
      </c>
    </row>
    <row r="402" spans="1:7">
      <c r="A402" s="4361" t="s">
        <v>5046</v>
      </c>
      <c r="B402" s="4361" t="s">
        <v>944</v>
      </c>
      <c r="C402" s="4362" t="s">
        <v>8685</v>
      </c>
      <c r="D402" s="4311">
        <v>6.91</v>
      </c>
      <c r="E402" s="4363">
        <f t="shared" si="43"/>
        <v>6.91</v>
      </c>
      <c r="F402" s="5228">
        <f>D402*Оглавление!$B$14</f>
        <v>656.45</v>
      </c>
      <c r="G402" s="4364">
        <f t="shared" si="44"/>
        <v>656.45</v>
      </c>
    </row>
    <row r="403" spans="1:7">
      <c r="A403" s="4361" t="s">
        <v>5047</v>
      </c>
      <c r="B403" s="4361" t="s">
        <v>1180</v>
      </c>
      <c r="C403" s="4362">
        <v>20</v>
      </c>
      <c r="D403" s="4311">
        <v>13.49</v>
      </c>
      <c r="E403" s="4363">
        <f t="shared" si="43"/>
        <v>13.49</v>
      </c>
      <c r="F403" s="5228">
        <f>D403*Оглавление!$B$14</f>
        <v>1281.55</v>
      </c>
      <c r="G403" s="4364">
        <f t="shared" si="44"/>
        <v>1281.55</v>
      </c>
    </row>
    <row r="404" spans="1:7">
      <c r="A404" s="4361" t="s">
        <v>5048</v>
      </c>
      <c r="B404" s="4361" t="s">
        <v>1171</v>
      </c>
      <c r="C404" s="4362">
        <v>15</v>
      </c>
      <c r="D404" s="4311">
        <v>15.2</v>
      </c>
      <c r="E404" s="4363">
        <f t="shared" si="43"/>
        <v>15.2</v>
      </c>
      <c r="F404" s="5228">
        <f>D404*Оглавление!$B$14</f>
        <v>1444</v>
      </c>
      <c r="G404" s="4364">
        <f t="shared" si="44"/>
        <v>1444</v>
      </c>
    </row>
    <row r="405" spans="1:7">
      <c r="A405" s="4361" t="s">
        <v>5049</v>
      </c>
      <c r="B405" s="4361" t="s">
        <v>4915</v>
      </c>
      <c r="C405" s="4362">
        <v>6</v>
      </c>
      <c r="D405" s="4311">
        <v>27.06</v>
      </c>
      <c r="E405" s="4363">
        <f t="shared" si="43"/>
        <v>27.06</v>
      </c>
      <c r="F405" s="5228">
        <f>D405*Оглавление!$B$14</f>
        <v>2570.6999999999998</v>
      </c>
      <c r="G405" s="4364">
        <f t="shared" si="44"/>
        <v>2570.6999999999998</v>
      </c>
    </row>
    <row r="406" spans="1:7">
      <c r="A406" s="4357" t="s">
        <v>5753</v>
      </c>
      <c r="B406" s="4358"/>
      <c r="C406" s="4359"/>
      <c r="D406" s="4358"/>
      <c r="E406" s="4358"/>
      <c r="F406" s="5228"/>
      <c r="G406" s="4360"/>
    </row>
    <row r="407" spans="1:7">
      <c r="A407" s="4361" t="s">
        <v>5050</v>
      </c>
      <c r="B407" s="4361" t="s">
        <v>5421</v>
      </c>
      <c r="C407" s="4362" t="s">
        <v>8679</v>
      </c>
      <c r="D407" s="4311">
        <v>2.86</v>
      </c>
      <c r="E407" s="4363">
        <f t="shared" ref="E407:E411" si="45">D407-D407*$B$4/100</f>
        <v>2.86</v>
      </c>
      <c r="F407" s="5228">
        <f>D407*Оглавление!$B$14</f>
        <v>271.7</v>
      </c>
      <c r="G407" s="4364">
        <f>F407-F407*$B$4/100</f>
        <v>271.7</v>
      </c>
    </row>
    <row r="408" spans="1:7">
      <c r="A408" s="4361" t="s">
        <v>5051</v>
      </c>
      <c r="B408" s="4361" t="s">
        <v>1182</v>
      </c>
      <c r="C408" s="4362" t="s">
        <v>7972</v>
      </c>
      <c r="D408" s="4311">
        <v>2.78</v>
      </c>
      <c r="E408" s="4363">
        <f t="shared" si="45"/>
        <v>2.78</v>
      </c>
      <c r="F408" s="5228">
        <f>D408*Оглавление!$B$14</f>
        <v>264.09999999999997</v>
      </c>
      <c r="G408" s="4364">
        <f>F408-F408*$B$4/100</f>
        <v>264.09999999999997</v>
      </c>
    </row>
    <row r="409" spans="1:7">
      <c r="A409" s="4361" t="s">
        <v>5052</v>
      </c>
      <c r="B409" s="4361" t="s">
        <v>1175</v>
      </c>
      <c r="C409" s="4362" t="s">
        <v>8199</v>
      </c>
      <c r="D409" s="4311">
        <v>4.88</v>
      </c>
      <c r="E409" s="4363">
        <f t="shared" si="45"/>
        <v>4.88</v>
      </c>
      <c r="F409" s="5228">
        <f>D409*Оглавление!$B$14</f>
        <v>463.59999999999997</v>
      </c>
      <c r="G409" s="4364">
        <f>F409-F409*$B$4/100</f>
        <v>463.59999999999997</v>
      </c>
    </row>
    <row r="410" spans="1:7">
      <c r="A410" s="4361" t="s">
        <v>5053</v>
      </c>
      <c r="B410" s="4361" t="s">
        <v>944</v>
      </c>
      <c r="C410" s="4362" t="s">
        <v>8685</v>
      </c>
      <c r="D410" s="4311">
        <v>7.08</v>
      </c>
      <c r="E410" s="4363">
        <f t="shared" si="45"/>
        <v>7.08</v>
      </c>
      <c r="F410" s="5228">
        <f>D410*Оглавление!$B$14</f>
        <v>672.6</v>
      </c>
      <c r="G410" s="4364">
        <f>F410-F410*$B$4/100</f>
        <v>672.6</v>
      </c>
    </row>
    <row r="411" spans="1:7">
      <c r="A411" s="4361" t="s">
        <v>5054</v>
      </c>
      <c r="B411" s="4361" t="s">
        <v>1180</v>
      </c>
      <c r="C411" s="4362">
        <v>20</v>
      </c>
      <c r="D411" s="4311">
        <v>15.13</v>
      </c>
      <c r="E411" s="4363">
        <f t="shared" si="45"/>
        <v>15.13</v>
      </c>
      <c r="F411" s="5228">
        <f>D411*Оглавление!$B$14</f>
        <v>1437.3500000000001</v>
      </c>
      <c r="G411" s="4364">
        <f>F411-F411*$B$4/100</f>
        <v>1437.3500000000001</v>
      </c>
    </row>
    <row r="412" spans="1:7">
      <c r="A412" s="4357" t="s">
        <v>5754</v>
      </c>
      <c r="B412" s="4358"/>
      <c r="C412" s="4359"/>
      <c r="D412" s="4358"/>
      <c r="E412" s="4358"/>
      <c r="F412" s="5228"/>
      <c r="G412" s="4360"/>
    </row>
    <row r="413" spans="1:7">
      <c r="A413" s="4361" t="s">
        <v>5055</v>
      </c>
      <c r="B413" s="4361" t="s">
        <v>5421</v>
      </c>
      <c r="C413" s="4362" t="s">
        <v>8674</v>
      </c>
      <c r="D413" s="4311">
        <v>2.75</v>
      </c>
      <c r="E413" s="4363">
        <f t="shared" ref="E413:E423" si="46">D413-D413*$B$4/100</f>
        <v>2.75</v>
      </c>
      <c r="F413" s="5228">
        <f>D413*Оглавление!$B$14</f>
        <v>261.25</v>
      </c>
      <c r="G413" s="4364">
        <f>F413-F413*$B$4/100</f>
        <v>261.25</v>
      </c>
    </row>
    <row r="414" spans="1:7">
      <c r="A414" s="4361" t="s">
        <v>5056</v>
      </c>
      <c r="B414" s="4361" t="s">
        <v>1182</v>
      </c>
      <c r="C414" s="4362" t="s">
        <v>8193</v>
      </c>
      <c r="D414" s="4311">
        <v>2.59</v>
      </c>
      <c r="E414" s="4363">
        <f t="shared" si="46"/>
        <v>2.59</v>
      </c>
      <c r="F414" s="5228">
        <f>D414*Оглавление!$B$14</f>
        <v>246.04999999999998</v>
      </c>
      <c r="G414" s="4364">
        <f t="shared" ref="G414:G423" si="47">F414-F414*$B$4/100</f>
        <v>246.04999999999998</v>
      </c>
    </row>
    <row r="415" spans="1:7">
      <c r="A415" s="4361" t="s">
        <v>5057</v>
      </c>
      <c r="B415" s="4361" t="s">
        <v>1175</v>
      </c>
      <c r="C415" s="4362" t="s">
        <v>7975</v>
      </c>
      <c r="D415" s="4311">
        <v>4.22</v>
      </c>
      <c r="E415" s="4363">
        <f t="shared" si="46"/>
        <v>4.22</v>
      </c>
      <c r="F415" s="5228">
        <f>D415*Оглавление!$B$14</f>
        <v>400.9</v>
      </c>
      <c r="G415" s="4364">
        <f t="shared" si="47"/>
        <v>400.9</v>
      </c>
    </row>
    <row r="416" spans="1:7">
      <c r="A416" s="4361" t="s">
        <v>5058</v>
      </c>
      <c r="B416" s="4361" t="s">
        <v>944</v>
      </c>
      <c r="C416" s="4362" t="s">
        <v>7961</v>
      </c>
      <c r="D416" s="4311">
        <v>7.2</v>
      </c>
      <c r="E416" s="4363">
        <f t="shared" si="46"/>
        <v>7.2</v>
      </c>
      <c r="F416" s="5228">
        <f>D416*Оглавление!$B$14</f>
        <v>684</v>
      </c>
      <c r="G416" s="4364">
        <f t="shared" si="47"/>
        <v>684</v>
      </c>
    </row>
    <row r="417" spans="1:7">
      <c r="A417" s="4361" t="s">
        <v>5059</v>
      </c>
      <c r="B417" s="4361" t="s">
        <v>1180</v>
      </c>
      <c r="C417" s="4362">
        <v>20</v>
      </c>
      <c r="D417" s="4311">
        <v>12.98</v>
      </c>
      <c r="E417" s="4363">
        <f t="shared" si="46"/>
        <v>12.98</v>
      </c>
      <c r="F417" s="5228">
        <f>D417*Оглавление!$B$14</f>
        <v>1233.1000000000001</v>
      </c>
      <c r="G417" s="4364">
        <f t="shared" si="47"/>
        <v>1233.1000000000001</v>
      </c>
    </row>
    <row r="418" spans="1:7">
      <c r="A418" s="4361" t="s">
        <v>5060</v>
      </c>
      <c r="B418" s="4361" t="s">
        <v>1171</v>
      </c>
      <c r="C418" s="4362">
        <v>15</v>
      </c>
      <c r="D418" s="4311">
        <v>18.12</v>
      </c>
      <c r="E418" s="4363">
        <f t="shared" si="46"/>
        <v>18.12</v>
      </c>
      <c r="F418" s="5228">
        <f>D418*Оглавление!$B$14</f>
        <v>1721.4</v>
      </c>
      <c r="G418" s="4364">
        <f t="shared" si="47"/>
        <v>1721.4</v>
      </c>
    </row>
    <row r="419" spans="1:7">
      <c r="A419" s="4361" t="s">
        <v>5061</v>
      </c>
      <c r="B419" s="4361" t="s">
        <v>4915</v>
      </c>
      <c r="C419" s="4362">
        <v>5</v>
      </c>
      <c r="D419" s="4311">
        <v>27.29</v>
      </c>
      <c r="E419" s="4363">
        <f t="shared" si="46"/>
        <v>27.29</v>
      </c>
      <c r="F419" s="5228">
        <f>D419*Оглавление!$B$14</f>
        <v>2592.5499999999997</v>
      </c>
      <c r="G419" s="4364">
        <f t="shared" si="47"/>
        <v>2592.5499999999997</v>
      </c>
    </row>
    <row r="420" spans="1:7">
      <c r="A420" s="4361" t="s">
        <v>10097</v>
      </c>
      <c r="B420" s="4361" t="s">
        <v>5459</v>
      </c>
      <c r="C420" s="4362">
        <v>4</v>
      </c>
      <c r="D420" s="4311">
        <v>69.849999999999994</v>
      </c>
      <c r="E420" s="4363">
        <f t="shared" si="46"/>
        <v>69.849999999999994</v>
      </c>
      <c r="F420" s="5228">
        <f>D420*Оглавление!$B$14</f>
        <v>6635.7499999999991</v>
      </c>
      <c r="G420" s="4364">
        <f t="shared" si="47"/>
        <v>6635.7499999999991</v>
      </c>
    </row>
    <row r="421" spans="1:7">
      <c r="A421" s="4361" t="s">
        <v>23700</v>
      </c>
      <c r="B421" s="4361" t="s">
        <v>4916</v>
      </c>
      <c r="C421" s="4362">
        <v>2</v>
      </c>
      <c r="D421" s="4311">
        <v>98.37</v>
      </c>
      <c r="E421" s="4363">
        <f t="shared" si="46"/>
        <v>98.37</v>
      </c>
      <c r="F421" s="5228">
        <f>D421*Оглавление!$B$14</f>
        <v>9345.15</v>
      </c>
      <c r="G421" s="4364">
        <f t="shared" si="47"/>
        <v>9345.15</v>
      </c>
    </row>
    <row r="422" spans="1:7">
      <c r="A422" s="4361" t="s">
        <v>5062</v>
      </c>
      <c r="B422" s="4361" t="s">
        <v>5465</v>
      </c>
      <c r="C422" s="4362" t="s">
        <v>7975</v>
      </c>
      <c r="D422" s="4311">
        <v>4.29</v>
      </c>
      <c r="E422" s="4363">
        <f t="shared" si="46"/>
        <v>4.29</v>
      </c>
      <c r="F422" s="5228">
        <f>D422*Оглавление!$B$14</f>
        <v>407.55</v>
      </c>
      <c r="G422" s="4364">
        <f t="shared" si="47"/>
        <v>407.55</v>
      </c>
    </row>
    <row r="423" spans="1:7">
      <c r="A423" s="4361" t="s">
        <v>5063</v>
      </c>
      <c r="B423" s="4361" t="s">
        <v>5168</v>
      </c>
      <c r="C423" s="4362" t="s">
        <v>7969</v>
      </c>
      <c r="D423" s="4311">
        <v>7.03</v>
      </c>
      <c r="E423" s="4363">
        <f t="shared" si="46"/>
        <v>7.03</v>
      </c>
      <c r="F423" s="5228">
        <f>D423*Оглавление!$B$14</f>
        <v>667.85</v>
      </c>
      <c r="G423" s="4364">
        <f t="shared" si="47"/>
        <v>667.85</v>
      </c>
    </row>
    <row r="424" spans="1:7">
      <c r="A424" s="4357" t="s">
        <v>5755</v>
      </c>
      <c r="B424" s="4358"/>
      <c r="C424" s="4359"/>
      <c r="D424" s="4358"/>
      <c r="E424" s="4358"/>
      <c r="F424" s="5228"/>
      <c r="G424" s="4360"/>
    </row>
    <row r="425" spans="1:7">
      <c r="A425" s="4361" t="s">
        <v>5064</v>
      </c>
      <c r="B425" s="4361" t="s">
        <v>3379</v>
      </c>
      <c r="C425" s="4362" t="s">
        <v>8686</v>
      </c>
      <c r="D425" s="4311">
        <v>2.1800000000000002</v>
      </c>
      <c r="E425" s="4363">
        <f t="shared" ref="E425:E436" si="48">D425-D425*$B$4/100</f>
        <v>2.1800000000000002</v>
      </c>
      <c r="F425" s="5228">
        <f>D425*Оглавление!$B$14</f>
        <v>207.10000000000002</v>
      </c>
      <c r="G425" s="4364">
        <f>F425-F425*$B$4/100</f>
        <v>207.10000000000002</v>
      </c>
    </row>
    <row r="426" spans="1:7">
      <c r="A426" s="4361" t="s">
        <v>5065</v>
      </c>
      <c r="B426" s="4361" t="s">
        <v>5421</v>
      </c>
      <c r="C426" s="4362" t="s">
        <v>8674</v>
      </c>
      <c r="D426" s="4311">
        <v>2.8</v>
      </c>
      <c r="E426" s="4363">
        <f t="shared" si="48"/>
        <v>2.8</v>
      </c>
      <c r="F426" s="5228">
        <f>D426*Оглавление!$B$14</f>
        <v>266</v>
      </c>
      <c r="G426" s="4364">
        <f t="shared" ref="G426:G436" si="49">F426-F426*$B$4/100</f>
        <v>266</v>
      </c>
    </row>
    <row r="427" spans="1:7">
      <c r="A427" s="4361" t="s">
        <v>5066</v>
      </c>
      <c r="B427" s="4361" t="s">
        <v>1182</v>
      </c>
      <c r="C427" s="4362" t="s">
        <v>8193</v>
      </c>
      <c r="D427" s="4311">
        <v>2.88</v>
      </c>
      <c r="E427" s="4363">
        <f t="shared" si="48"/>
        <v>2.88</v>
      </c>
      <c r="F427" s="5228">
        <f>D427*Оглавление!$B$14</f>
        <v>273.59999999999997</v>
      </c>
      <c r="G427" s="4364">
        <f t="shared" si="49"/>
        <v>273.59999999999997</v>
      </c>
    </row>
    <row r="428" spans="1:7">
      <c r="A428" s="4361" t="s">
        <v>5067</v>
      </c>
      <c r="B428" s="4361" t="s">
        <v>1175</v>
      </c>
      <c r="C428" s="4362" t="s">
        <v>7975</v>
      </c>
      <c r="D428" s="4311">
        <v>4.68</v>
      </c>
      <c r="E428" s="4363">
        <f t="shared" si="48"/>
        <v>4.68</v>
      </c>
      <c r="F428" s="5228">
        <f>D428*Оглавление!$B$14</f>
        <v>444.59999999999997</v>
      </c>
      <c r="G428" s="4364">
        <f t="shared" si="49"/>
        <v>444.59999999999997</v>
      </c>
    </row>
    <row r="429" spans="1:7">
      <c r="A429" s="4361" t="s">
        <v>5068</v>
      </c>
      <c r="B429" s="4361" t="s">
        <v>944</v>
      </c>
      <c r="C429" s="4362" t="s">
        <v>7961</v>
      </c>
      <c r="D429" s="4311">
        <v>7.98</v>
      </c>
      <c r="E429" s="4363">
        <f t="shared" si="48"/>
        <v>7.98</v>
      </c>
      <c r="F429" s="5228">
        <f>D429*Оглавление!$B$14</f>
        <v>758.1</v>
      </c>
      <c r="G429" s="4364">
        <f t="shared" si="49"/>
        <v>758.1</v>
      </c>
    </row>
    <row r="430" spans="1:7">
      <c r="A430" s="4361" t="s">
        <v>5069</v>
      </c>
      <c r="B430" s="4361" t="s">
        <v>1180</v>
      </c>
      <c r="C430" s="4362">
        <v>20</v>
      </c>
      <c r="D430" s="4311">
        <v>13.97</v>
      </c>
      <c r="E430" s="4363">
        <f t="shared" si="48"/>
        <v>13.97</v>
      </c>
      <c r="F430" s="5228">
        <f>D430*Оглавление!$B$14</f>
        <v>1327.15</v>
      </c>
      <c r="G430" s="4364">
        <f t="shared" si="49"/>
        <v>1327.15</v>
      </c>
    </row>
    <row r="431" spans="1:7">
      <c r="A431" s="4361" t="s">
        <v>5070</v>
      </c>
      <c r="B431" s="4361" t="s">
        <v>1171</v>
      </c>
      <c r="C431" s="4362">
        <v>15</v>
      </c>
      <c r="D431" s="4311">
        <v>19.489999999999998</v>
      </c>
      <c r="E431" s="4363">
        <f t="shared" si="48"/>
        <v>19.489999999999998</v>
      </c>
      <c r="F431" s="5228">
        <f>D431*Оглавление!$B$14</f>
        <v>1851.55</v>
      </c>
      <c r="G431" s="4364">
        <f t="shared" si="49"/>
        <v>1851.55</v>
      </c>
    </row>
    <row r="432" spans="1:7">
      <c r="A432" s="4361" t="s">
        <v>5071</v>
      </c>
      <c r="B432" s="4361" t="s">
        <v>4915</v>
      </c>
      <c r="C432" s="4362">
        <v>5</v>
      </c>
      <c r="D432" s="4311">
        <v>28.03</v>
      </c>
      <c r="E432" s="4363">
        <f t="shared" si="48"/>
        <v>28.03</v>
      </c>
      <c r="F432" s="5228">
        <f>D432*Оглавление!$B$14</f>
        <v>2662.85</v>
      </c>
      <c r="G432" s="4364">
        <f t="shared" si="49"/>
        <v>2662.85</v>
      </c>
    </row>
    <row r="433" spans="1:7">
      <c r="A433" s="4361" t="s">
        <v>23701</v>
      </c>
      <c r="B433" s="4361" t="s">
        <v>5459</v>
      </c>
      <c r="C433" s="4362">
        <v>4</v>
      </c>
      <c r="D433" s="4311">
        <v>90.97</v>
      </c>
      <c r="E433" s="4363">
        <f t="shared" si="48"/>
        <v>90.97</v>
      </c>
      <c r="F433" s="5228">
        <f>D433*Оглавление!$B$14</f>
        <v>8642.15</v>
      </c>
      <c r="G433" s="4364">
        <f t="shared" si="49"/>
        <v>8642.15</v>
      </c>
    </row>
    <row r="434" spans="1:7">
      <c r="A434" s="4361" t="s">
        <v>23702</v>
      </c>
      <c r="B434" s="4361" t="s">
        <v>4916</v>
      </c>
      <c r="C434" s="4362">
        <v>2</v>
      </c>
      <c r="D434" s="4311">
        <v>134.32</v>
      </c>
      <c r="E434" s="4363">
        <f t="shared" si="48"/>
        <v>134.32</v>
      </c>
      <c r="F434" s="5228">
        <f>D434*Оглавление!$B$14</f>
        <v>12760.4</v>
      </c>
      <c r="G434" s="4364">
        <f t="shared" si="49"/>
        <v>12760.4</v>
      </c>
    </row>
    <row r="435" spans="1:7">
      <c r="A435" s="4361" t="s">
        <v>5072</v>
      </c>
      <c r="B435" s="4361" t="s">
        <v>5465</v>
      </c>
      <c r="C435" s="4362" t="s">
        <v>7975</v>
      </c>
      <c r="D435" s="4311">
        <v>4.41</v>
      </c>
      <c r="E435" s="4363">
        <f t="shared" si="48"/>
        <v>4.41</v>
      </c>
      <c r="F435" s="5228">
        <f>D435*Оглавление!$B$14</f>
        <v>418.95</v>
      </c>
      <c r="G435" s="4364">
        <f t="shared" si="49"/>
        <v>418.95</v>
      </c>
    </row>
    <row r="436" spans="1:7">
      <c r="A436" s="4361" t="s">
        <v>5073</v>
      </c>
      <c r="B436" s="4361" t="s">
        <v>5168</v>
      </c>
      <c r="C436" s="4362" t="s">
        <v>7969</v>
      </c>
      <c r="D436" s="4311">
        <v>7.53</v>
      </c>
      <c r="E436" s="4363">
        <f t="shared" si="48"/>
        <v>7.53</v>
      </c>
      <c r="F436" s="5228">
        <f>D436*Оглавление!$B$14</f>
        <v>715.35</v>
      </c>
      <c r="G436" s="4364">
        <f t="shared" si="49"/>
        <v>715.35</v>
      </c>
    </row>
    <row r="437" spans="1:7">
      <c r="A437" s="4357" t="s">
        <v>5756</v>
      </c>
      <c r="B437" s="4358"/>
      <c r="C437" s="4359"/>
      <c r="D437" s="4358"/>
      <c r="E437" s="4358"/>
      <c r="F437" s="5228"/>
      <c r="G437" s="4360"/>
    </row>
    <row r="438" spans="1:7">
      <c r="A438" s="4361" t="s">
        <v>5074</v>
      </c>
      <c r="B438" s="4361" t="s">
        <v>3379</v>
      </c>
      <c r="C438" s="4362" t="s">
        <v>8674</v>
      </c>
      <c r="D438" s="4311">
        <v>2.14</v>
      </c>
      <c r="E438" s="4363">
        <f t="shared" ref="E438:E447" si="50">D438-D438*$B$4/100</f>
        <v>2.14</v>
      </c>
      <c r="F438" s="5228">
        <f>D438*Оглавление!$B$14</f>
        <v>203.3</v>
      </c>
      <c r="G438" s="4364">
        <f>F438-F438*$B$4/100</f>
        <v>203.3</v>
      </c>
    </row>
    <row r="439" spans="1:7">
      <c r="A439" s="4361" t="s">
        <v>5075</v>
      </c>
      <c r="B439" s="4361" t="s">
        <v>5421</v>
      </c>
      <c r="C439" s="4362" t="s">
        <v>8679</v>
      </c>
      <c r="D439" s="4311">
        <v>2.61</v>
      </c>
      <c r="E439" s="4363">
        <f t="shared" si="50"/>
        <v>2.61</v>
      </c>
      <c r="F439" s="5228">
        <f>D439*Оглавление!$B$14</f>
        <v>247.95</v>
      </c>
      <c r="G439" s="4364">
        <f t="shared" ref="G439:G447" si="51">F439-F439*$B$4/100</f>
        <v>247.95</v>
      </c>
    </row>
    <row r="440" spans="1:7">
      <c r="A440" s="4361" t="s">
        <v>5076</v>
      </c>
      <c r="B440" s="4361" t="s">
        <v>1182</v>
      </c>
      <c r="C440" s="4362" t="s">
        <v>7955</v>
      </c>
      <c r="D440" s="4311">
        <v>3.09</v>
      </c>
      <c r="E440" s="4363">
        <f t="shared" si="50"/>
        <v>3.09</v>
      </c>
      <c r="F440" s="5228">
        <f>D440*Оглавление!$B$14</f>
        <v>293.55</v>
      </c>
      <c r="G440" s="4364">
        <f t="shared" si="51"/>
        <v>293.55</v>
      </c>
    </row>
    <row r="441" spans="1:7">
      <c r="A441" s="4361" t="s">
        <v>5077</v>
      </c>
      <c r="B441" s="4361" t="s">
        <v>1175</v>
      </c>
      <c r="C441" s="4362" t="s">
        <v>8198</v>
      </c>
      <c r="D441" s="4311">
        <v>4.93</v>
      </c>
      <c r="E441" s="4363">
        <f t="shared" si="50"/>
        <v>4.93</v>
      </c>
      <c r="F441" s="5228">
        <f>D441*Оглавление!$B$14</f>
        <v>468.34999999999997</v>
      </c>
      <c r="G441" s="4364">
        <f t="shared" si="51"/>
        <v>468.34999999999997</v>
      </c>
    </row>
    <row r="442" spans="1:7">
      <c r="A442" s="4361" t="s">
        <v>5078</v>
      </c>
      <c r="B442" s="4361" t="s">
        <v>944</v>
      </c>
      <c r="C442" s="4362" t="s">
        <v>7961</v>
      </c>
      <c r="D442" s="4311">
        <v>8</v>
      </c>
      <c r="E442" s="4363">
        <f t="shared" si="50"/>
        <v>8</v>
      </c>
      <c r="F442" s="5228">
        <f>D442*Оглавление!$B$14</f>
        <v>760</v>
      </c>
      <c r="G442" s="4364">
        <f t="shared" si="51"/>
        <v>760</v>
      </c>
    </row>
    <row r="443" spans="1:7">
      <c r="A443" s="4361" t="s">
        <v>5079</v>
      </c>
      <c r="B443" s="4361" t="s">
        <v>1180</v>
      </c>
      <c r="C443" s="4362">
        <v>15</v>
      </c>
      <c r="D443" s="4311">
        <v>17.18</v>
      </c>
      <c r="E443" s="4363">
        <f t="shared" si="50"/>
        <v>17.18</v>
      </c>
      <c r="F443" s="5228">
        <f>D443*Оглавление!$B$14</f>
        <v>1632.1</v>
      </c>
      <c r="G443" s="4364">
        <f t="shared" si="51"/>
        <v>1632.1</v>
      </c>
    </row>
    <row r="444" spans="1:7">
      <c r="A444" s="4361" t="s">
        <v>5080</v>
      </c>
      <c r="B444" s="4361" t="s">
        <v>1171</v>
      </c>
      <c r="C444" s="4362">
        <v>10</v>
      </c>
      <c r="D444" s="4311">
        <v>19.57</v>
      </c>
      <c r="E444" s="4363">
        <f t="shared" si="50"/>
        <v>19.57</v>
      </c>
      <c r="F444" s="5228">
        <f>D444*Оглавление!$B$14</f>
        <v>1859.15</v>
      </c>
      <c r="G444" s="4364">
        <f t="shared" si="51"/>
        <v>1859.15</v>
      </c>
    </row>
    <row r="445" spans="1:7">
      <c r="A445" s="4361" t="s">
        <v>5081</v>
      </c>
      <c r="B445" s="4361" t="s">
        <v>4915</v>
      </c>
      <c r="C445" s="4362">
        <v>5</v>
      </c>
      <c r="D445" s="4311">
        <v>33.119999999999997</v>
      </c>
      <c r="E445" s="4363">
        <f t="shared" si="50"/>
        <v>33.119999999999997</v>
      </c>
      <c r="F445" s="5228">
        <f>D445*Оглавление!$B$14</f>
        <v>3146.3999999999996</v>
      </c>
      <c r="G445" s="4364">
        <f t="shared" si="51"/>
        <v>3146.3999999999996</v>
      </c>
    </row>
    <row r="446" spans="1:7">
      <c r="A446" s="4361" t="s">
        <v>23703</v>
      </c>
      <c r="B446" s="4361" t="s">
        <v>5459</v>
      </c>
      <c r="C446" s="4362">
        <v>3</v>
      </c>
      <c r="D446" s="4311">
        <v>73.61</v>
      </c>
      <c r="E446" s="4363">
        <f t="shared" si="50"/>
        <v>73.61</v>
      </c>
      <c r="F446" s="5228">
        <f>D446*Оглавление!$B$14</f>
        <v>6992.95</v>
      </c>
      <c r="G446" s="4364">
        <f t="shared" si="51"/>
        <v>6992.95</v>
      </c>
    </row>
    <row r="447" spans="1:7">
      <c r="A447" s="4361" t="s">
        <v>10098</v>
      </c>
      <c r="B447" s="4361" t="s">
        <v>4916</v>
      </c>
      <c r="C447" s="4362">
        <v>2</v>
      </c>
      <c r="D447" s="4311">
        <v>100.38</v>
      </c>
      <c r="E447" s="4363">
        <f t="shared" si="50"/>
        <v>100.38</v>
      </c>
      <c r="F447" s="5228">
        <f>D447*Оглавление!$B$14</f>
        <v>9536.1</v>
      </c>
      <c r="G447" s="4364">
        <f t="shared" si="51"/>
        <v>9536.1</v>
      </c>
    </row>
    <row r="448" spans="1:7">
      <c r="A448" s="4357" t="s">
        <v>5757</v>
      </c>
      <c r="B448" s="4358"/>
      <c r="C448" s="4359"/>
      <c r="D448" s="4358"/>
      <c r="E448" s="4358"/>
      <c r="F448" s="5228"/>
      <c r="G448" s="4360"/>
    </row>
    <row r="449" spans="1:7">
      <c r="A449" s="4361" t="s">
        <v>5797</v>
      </c>
      <c r="B449" s="4361" t="s">
        <v>3379</v>
      </c>
      <c r="C449" s="4362" t="s">
        <v>8674</v>
      </c>
      <c r="D449" s="4311">
        <v>2.34</v>
      </c>
      <c r="E449" s="4363">
        <f t="shared" ref="E449:E456" si="52">D449-D449*$B$4/100</f>
        <v>2.34</v>
      </c>
      <c r="F449" s="5228">
        <f>D449*Оглавление!$B$14</f>
        <v>222.29999999999998</v>
      </c>
      <c r="G449" s="4364">
        <f>F449-F449*$B$4/100</f>
        <v>222.29999999999998</v>
      </c>
    </row>
    <row r="450" spans="1:7">
      <c r="A450" s="4361" t="s">
        <v>5082</v>
      </c>
      <c r="B450" s="4361" t="s">
        <v>5421</v>
      </c>
      <c r="C450" s="4362" t="s">
        <v>8679</v>
      </c>
      <c r="D450" s="4311">
        <v>2.78</v>
      </c>
      <c r="E450" s="4363">
        <f t="shared" si="52"/>
        <v>2.78</v>
      </c>
      <c r="F450" s="5228">
        <f>D450*Оглавление!$B$14</f>
        <v>264.09999999999997</v>
      </c>
      <c r="G450" s="4364">
        <f t="shared" ref="G450:G456" si="53">F450-F450*$B$4/100</f>
        <v>264.09999999999997</v>
      </c>
    </row>
    <row r="451" spans="1:7">
      <c r="A451" s="4361" t="s">
        <v>5083</v>
      </c>
      <c r="B451" s="4361" t="s">
        <v>1182</v>
      </c>
      <c r="C451" s="4362" t="s">
        <v>7955</v>
      </c>
      <c r="D451" s="4311">
        <v>3.23</v>
      </c>
      <c r="E451" s="4363">
        <f t="shared" si="52"/>
        <v>3.23</v>
      </c>
      <c r="F451" s="5228">
        <f>D451*Оглавление!$B$14</f>
        <v>306.85000000000002</v>
      </c>
      <c r="G451" s="4364">
        <f t="shared" si="53"/>
        <v>306.85000000000002</v>
      </c>
    </row>
    <row r="452" spans="1:7">
      <c r="A452" s="4361" t="s">
        <v>5084</v>
      </c>
      <c r="B452" s="4361" t="s">
        <v>1175</v>
      </c>
      <c r="C452" s="4362" t="s">
        <v>8198</v>
      </c>
      <c r="D452" s="4311">
        <v>5.12</v>
      </c>
      <c r="E452" s="4363">
        <f t="shared" si="52"/>
        <v>5.12</v>
      </c>
      <c r="F452" s="5228">
        <f>D452*Оглавление!$B$14</f>
        <v>486.40000000000003</v>
      </c>
      <c r="G452" s="4364">
        <f t="shared" si="53"/>
        <v>486.40000000000003</v>
      </c>
    </row>
    <row r="453" spans="1:7">
      <c r="A453" s="4361" t="s">
        <v>5085</v>
      </c>
      <c r="B453" s="4361" t="s">
        <v>944</v>
      </c>
      <c r="C453" s="4362" t="s">
        <v>7961</v>
      </c>
      <c r="D453" s="4311">
        <v>8.19</v>
      </c>
      <c r="E453" s="4363">
        <f t="shared" si="52"/>
        <v>8.19</v>
      </c>
      <c r="F453" s="5228">
        <f>D453*Оглавление!$B$14</f>
        <v>778.05</v>
      </c>
      <c r="G453" s="4364">
        <f t="shared" si="53"/>
        <v>778.05</v>
      </c>
    </row>
    <row r="454" spans="1:7">
      <c r="A454" s="4361" t="s">
        <v>5086</v>
      </c>
      <c r="B454" s="4361" t="s">
        <v>1180</v>
      </c>
      <c r="C454" s="4362">
        <v>15</v>
      </c>
      <c r="D454" s="4311">
        <v>17.28</v>
      </c>
      <c r="E454" s="4363">
        <f t="shared" si="52"/>
        <v>17.28</v>
      </c>
      <c r="F454" s="5228">
        <f>D454*Оглавление!$B$14</f>
        <v>1641.6000000000001</v>
      </c>
      <c r="G454" s="4364">
        <f t="shared" si="53"/>
        <v>1641.6000000000001</v>
      </c>
    </row>
    <row r="455" spans="1:7">
      <c r="A455" s="4361" t="s">
        <v>5087</v>
      </c>
      <c r="B455" s="4361" t="s">
        <v>1171</v>
      </c>
      <c r="C455" s="4362">
        <v>10</v>
      </c>
      <c r="D455" s="4311">
        <v>21.77</v>
      </c>
      <c r="E455" s="4363">
        <f t="shared" si="52"/>
        <v>21.77</v>
      </c>
      <c r="F455" s="5228">
        <f>D455*Оглавление!$B$14</f>
        <v>2068.15</v>
      </c>
      <c r="G455" s="4364">
        <f t="shared" si="53"/>
        <v>2068.15</v>
      </c>
    </row>
    <row r="456" spans="1:7">
      <c r="A456" s="4361" t="s">
        <v>5088</v>
      </c>
      <c r="B456" s="4361" t="s">
        <v>4915</v>
      </c>
      <c r="C456" s="4362">
        <v>5</v>
      </c>
      <c r="D456" s="4311">
        <v>34.729999999999997</v>
      </c>
      <c r="E456" s="4363">
        <f t="shared" si="52"/>
        <v>34.729999999999997</v>
      </c>
      <c r="F456" s="5228">
        <f>D456*Оглавление!$B$14</f>
        <v>3299.35</v>
      </c>
      <c r="G456" s="4364">
        <f t="shared" si="53"/>
        <v>3299.35</v>
      </c>
    </row>
    <row r="457" spans="1:7">
      <c r="A457" s="4357" t="s">
        <v>5758</v>
      </c>
      <c r="B457" s="4358"/>
      <c r="C457" s="4359"/>
      <c r="D457" s="4358"/>
      <c r="E457" s="4358"/>
      <c r="F457" s="5228"/>
      <c r="G457" s="4360"/>
    </row>
    <row r="458" spans="1:7">
      <c r="A458" s="4361" t="s">
        <v>5089</v>
      </c>
      <c r="B458" s="4366" t="s">
        <v>1182</v>
      </c>
      <c r="C458" s="4362" t="s">
        <v>8193</v>
      </c>
      <c r="D458" s="4311">
        <v>2.68</v>
      </c>
      <c r="E458" s="4363">
        <f t="shared" ref="E458:E460" si="54">D458-D458*$B$4/100</f>
        <v>2.68</v>
      </c>
      <c r="F458" s="5228">
        <f>D458*Оглавление!$B$14</f>
        <v>254.60000000000002</v>
      </c>
      <c r="G458" s="4364">
        <f>F458-F458*$B$4/100</f>
        <v>254.60000000000002</v>
      </c>
    </row>
    <row r="459" spans="1:7">
      <c r="A459" s="4361" t="s">
        <v>5090</v>
      </c>
      <c r="B459" s="4366" t="s">
        <v>1175</v>
      </c>
      <c r="C459" s="4362" t="s">
        <v>8199</v>
      </c>
      <c r="D459" s="4311">
        <v>5.07</v>
      </c>
      <c r="E459" s="4363">
        <f t="shared" si="54"/>
        <v>5.07</v>
      </c>
      <c r="F459" s="5228">
        <f>D459*Оглавление!$B$14</f>
        <v>481.65000000000003</v>
      </c>
      <c r="G459" s="4364">
        <f>F459-F459*$B$4/100</f>
        <v>481.65000000000003</v>
      </c>
    </row>
    <row r="460" spans="1:7">
      <c r="A460" s="4361" t="s">
        <v>5091</v>
      </c>
      <c r="B460" s="4366" t="s">
        <v>944</v>
      </c>
      <c r="C460" s="4362" t="s">
        <v>7961</v>
      </c>
      <c r="D460" s="4311">
        <v>8.83</v>
      </c>
      <c r="E460" s="4363">
        <f t="shared" si="54"/>
        <v>8.83</v>
      </c>
      <c r="F460" s="5228">
        <f>D460*Оглавление!$B$14</f>
        <v>838.85</v>
      </c>
      <c r="G460" s="4364">
        <f>F460-F460*$B$4/100</f>
        <v>838.85</v>
      </c>
    </row>
    <row r="461" spans="1:7">
      <c r="A461" s="4357" t="s">
        <v>5759</v>
      </c>
      <c r="B461" s="4358"/>
      <c r="C461" s="4359"/>
      <c r="D461" s="4358"/>
      <c r="E461" s="4358"/>
      <c r="F461" s="5228"/>
      <c r="G461" s="4360"/>
    </row>
    <row r="462" spans="1:7">
      <c r="A462" s="4361" t="s">
        <v>5092</v>
      </c>
      <c r="B462" s="4366" t="s">
        <v>1182</v>
      </c>
      <c r="C462" s="4362" t="s">
        <v>8193</v>
      </c>
      <c r="D462" s="4311">
        <v>3.42</v>
      </c>
      <c r="E462" s="4363">
        <f t="shared" ref="E462:E464" si="55">D462-D462*$B$4/100</f>
        <v>3.42</v>
      </c>
      <c r="F462" s="5228">
        <f>D462*Оглавление!$B$14</f>
        <v>324.89999999999998</v>
      </c>
      <c r="G462" s="4364">
        <f>F462-F462*$B$4/100</f>
        <v>324.89999999999998</v>
      </c>
    </row>
    <row r="463" spans="1:7">
      <c r="A463" s="4361" t="s">
        <v>5093</v>
      </c>
      <c r="B463" s="4366" t="s">
        <v>1175</v>
      </c>
      <c r="C463" s="4362" t="s">
        <v>8199</v>
      </c>
      <c r="D463" s="4311">
        <v>6.2</v>
      </c>
      <c r="E463" s="4363">
        <f t="shared" si="55"/>
        <v>6.2</v>
      </c>
      <c r="F463" s="5228">
        <f>D463*Оглавление!$B$14</f>
        <v>589</v>
      </c>
      <c r="G463" s="4364">
        <f>F463-F463*$B$4/100</f>
        <v>589</v>
      </c>
    </row>
    <row r="464" spans="1:7">
      <c r="A464" s="4361" t="s">
        <v>5094</v>
      </c>
      <c r="B464" s="4366" t="s">
        <v>944</v>
      </c>
      <c r="C464" s="4362" t="s">
        <v>7961</v>
      </c>
      <c r="D464" s="4311">
        <v>9.5299999999999994</v>
      </c>
      <c r="E464" s="4363">
        <f t="shared" si="55"/>
        <v>9.5299999999999994</v>
      </c>
      <c r="F464" s="5228">
        <f>D464*Оглавление!$B$14</f>
        <v>905.34999999999991</v>
      </c>
      <c r="G464" s="4364">
        <f>F464-F464*$B$4/100</f>
        <v>905.34999999999991</v>
      </c>
    </row>
    <row r="465" spans="1:7">
      <c r="A465" s="4357" t="s">
        <v>5760</v>
      </c>
      <c r="B465" s="4358"/>
      <c r="C465" s="4359"/>
      <c r="D465" s="4358"/>
      <c r="E465" s="4358"/>
      <c r="F465" s="5228"/>
      <c r="G465" s="4360"/>
    </row>
    <row r="466" spans="1:7">
      <c r="A466" s="4361" t="s">
        <v>5095</v>
      </c>
      <c r="B466" s="4361" t="s">
        <v>3379</v>
      </c>
      <c r="C466" s="4362" t="s">
        <v>8674</v>
      </c>
      <c r="D466" s="4311">
        <v>2.57</v>
      </c>
      <c r="E466" s="4363">
        <f t="shared" ref="E466:E476" si="56">D466-D466*$B$4/100</f>
        <v>2.57</v>
      </c>
      <c r="F466" s="5228">
        <f>D466*Оглавление!$B$14</f>
        <v>244.14999999999998</v>
      </c>
      <c r="G466" s="4364">
        <f>F466-F466*$B$4/100</f>
        <v>244.14999999999998</v>
      </c>
    </row>
    <row r="467" spans="1:7">
      <c r="A467" s="4361" t="s">
        <v>5096</v>
      </c>
      <c r="B467" s="4361" t="s">
        <v>5421</v>
      </c>
      <c r="C467" s="4362" t="s">
        <v>7955</v>
      </c>
      <c r="D467" s="4311">
        <v>3.3</v>
      </c>
      <c r="E467" s="4363">
        <f t="shared" si="56"/>
        <v>3.3</v>
      </c>
      <c r="F467" s="5228">
        <f>D467*Оглавление!$B$14</f>
        <v>313.5</v>
      </c>
      <c r="G467" s="4364">
        <f t="shared" ref="G467:G476" si="57">F467-F467*$B$4/100</f>
        <v>313.5</v>
      </c>
    </row>
    <row r="468" spans="1:7">
      <c r="A468" s="4361" t="s">
        <v>5097</v>
      </c>
      <c r="B468" s="4361" t="s">
        <v>1182</v>
      </c>
      <c r="C468" s="4362" t="s">
        <v>7975</v>
      </c>
      <c r="D468" s="4311">
        <v>3.13</v>
      </c>
      <c r="E468" s="4363">
        <f t="shared" si="56"/>
        <v>3.13</v>
      </c>
      <c r="F468" s="5228">
        <f>D468*Оглавление!$B$14</f>
        <v>297.34999999999997</v>
      </c>
      <c r="G468" s="4364">
        <f t="shared" si="57"/>
        <v>297.34999999999997</v>
      </c>
    </row>
    <row r="469" spans="1:7">
      <c r="A469" s="4361" t="s">
        <v>5098</v>
      </c>
      <c r="B469" s="4361" t="s">
        <v>1175</v>
      </c>
      <c r="C469" s="4362" t="s">
        <v>8198</v>
      </c>
      <c r="D469" s="4311">
        <v>5.05</v>
      </c>
      <c r="E469" s="4363">
        <f t="shared" si="56"/>
        <v>5.05</v>
      </c>
      <c r="F469" s="5228">
        <f>D469*Оглавление!$B$14</f>
        <v>479.75</v>
      </c>
      <c r="G469" s="4364">
        <f t="shared" si="57"/>
        <v>479.75</v>
      </c>
    </row>
    <row r="470" spans="1:7">
      <c r="A470" s="4361" t="s">
        <v>5099</v>
      </c>
      <c r="B470" s="4361" t="s">
        <v>944</v>
      </c>
      <c r="C470" s="4362" t="s">
        <v>8668</v>
      </c>
      <c r="D470" s="4311">
        <v>8.64</v>
      </c>
      <c r="E470" s="4363">
        <f t="shared" si="56"/>
        <v>8.64</v>
      </c>
      <c r="F470" s="5228">
        <f>D470*Оглавление!$B$14</f>
        <v>820.80000000000007</v>
      </c>
      <c r="G470" s="4364">
        <f t="shared" si="57"/>
        <v>820.80000000000007</v>
      </c>
    </row>
    <row r="471" spans="1:7">
      <c r="A471" s="4361" t="s">
        <v>5100</v>
      </c>
      <c r="B471" s="4361" t="s">
        <v>1180</v>
      </c>
      <c r="C471" s="4362">
        <v>15</v>
      </c>
      <c r="D471" s="4311">
        <v>15.69</v>
      </c>
      <c r="E471" s="4363">
        <f t="shared" si="56"/>
        <v>15.69</v>
      </c>
      <c r="F471" s="5228">
        <f>D471*Оглавление!$B$14</f>
        <v>1490.55</v>
      </c>
      <c r="G471" s="4364">
        <f t="shared" si="57"/>
        <v>1490.55</v>
      </c>
    </row>
    <row r="472" spans="1:7">
      <c r="A472" s="4361" t="s">
        <v>5101</v>
      </c>
      <c r="B472" s="4361" t="s">
        <v>1171</v>
      </c>
      <c r="C472" s="4362">
        <v>12</v>
      </c>
      <c r="D472" s="4311">
        <v>19.8</v>
      </c>
      <c r="E472" s="4363">
        <f t="shared" si="56"/>
        <v>19.8</v>
      </c>
      <c r="F472" s="5228">
        <f>D472*Оглавление!$B$14</f>
        <v>1881</v>
      </c>
      <c r="G472" s="4364">
        <f t="shared" si="57"/>
        <v>1881</v>
      </c>
    </row>
    <row r="473" spans="1:7">
      <c r="A473" s="4361" t="s">
        <v>5102</v>
      </c>
      <c r="B473" s="4361" t="s">
        <v>4915</v>
      </c>
      <c r="C473" s="4362">
        <v>5</v>
      </c>
      <c r="D473" s="4311">
        <v>29.4</v>
      </c>
      <c r="E473" s="4363">
        <f t="shared" si="56"/>
        <v>29.4</v>
      </c>
      <c r="F473" s="5228">
        <f>D473*Оглавление!$B$14</f>
        <v>2793</v>
      </c>
      <c r="G473" s="4364">
        <f t="shared" si="57"/>
        <v>2793</v>
      </c>
    </row>
    <row r="474" spans="1:7">
      <c r="A474" s="4361" t="s">
        <v>10099</v>
      </c>
      <c r="B474" s="4361" t="s">
        <v>5459</v>
      </c>
      <c r="C474" s="4362">
        <v>3</v>
      </c>
      <c r="D474" s="4311">
        <v>67.36</v>
      </c>
      <c r="E474" s="4363">
        <f t="shared" si="56"/>
        <v>67.36</v>
      </c>
      <c r="F474" s="5228">
        <f>D474*Оглавление!$B$14</f>
        <v>6399.2</v>
      </c>
      <c r="G474" s="4364">
        <f t="shared" si="57"/>
        <v>6399.2</v>
      </c>
    </row>
    <row r="475" spans="1:7">
      <c r="A475" s="4361" t="s">
        <v>10100</v>
      </c>
      <c r="B475" s="4361" t="s">
        <v>4916</v>
      </c>
      <c r="C475" s="4362">
        <v>2</v>
      </c>
      <c r="D475" s="4311">
        <v>89.96</v>
      </c>
      <c r="E475" s="4363">
        <f t="shared" si="56"/>
        <v>89.96</v>
      </c>
      <c r="F475" s="5228">
        <f>D475*Оглавление!$B$14</f>
        <v>8546.1999999999989</v>
      </c>
      <c r="G475" s="4364">
        <f t="shared" si="57"/>
        <v>8546.1999999999989</v>
      </c>
    </row>
    <row r="476" spans="1:7">
      <c r="A476" s="4361" t="s">
        <v>5798</v>
      </c>
      <c r="B476" s="4361" t="s">
        <v>4917</v>
      </c>
      <c r="C476" s="4362">
        <v>1</v>
      </c>
      <c r="D476" s="4311">
        <v>155.74</v>
      </c>
      <c r="E476" s="4363">
        <f t="shared" si="56"/>
        <v>155.74</v>
      </c>
      <c r="F476" s="5228">
        <f>D476*Оглавление!$B$14</f>
        <v>14795.300000000001</v>
      </c>
      <c r="G476" s="4364">
        <f t="shared" si="57"/>
        <v>14795.300000000001</v>
      </c>
    </row>
    <row r="477" spans="1:7">
      <c r="A477" s="4357" t="s">
        <v>5761</v>
      </c>
      <c r="B477" s="4358"/>
      <c r="C477" s="4359"/>
      <c r="D477" s="4358"/>
      <c r="E477" s="4358"/>
      <c r="F477" s="5228"/>
      <c r="G477" s="4360"/>
    </row>
    <row r="478" spans="1:7">
      <c r="A478" s="4361" t="s">
        <v>5799</v>
      </c>
      <c r="B478" s="4361" t="s">
        <v>3379</v>
      </c>
      <c r="C478" s="4362" t="s">
        <v>8674</v>
      </c>
      <c r="D478" s="4311">
        <v>2.65</v>
      </c>
      <c r="E478" s="4363">
        <f t="shared" ref="E478:E485" si="58">D478-D478*$B$4/100</f>
        <v>2.65</v>
      </c>
      <c r="F478" s="5228">
        <f>D478*Оглавление!$B$14</f>
        <v>251.75</v>
      </c>
      <c r="G478" s="4364">
        <f>F478-F478*$B$4/100</f>
        <v>251.75</v>
      </c>
    </row>
    <row r="479" spans="1:7">
      <c r="A479" s="4361" t="s">
        <v>5103</v>
      </c>
      <c r="B479" s="4361" t="s">
        <v>5421</v>
      </c>
      <c r="C479" s="4362" t="s">
        <v>7955</v>
      </c>
      <c r="D479" s="4311">
        <v>3.31</v>
      </c>
      <c r="E479" s="4363">
        <f t="shared" si="58"/>
        <v>3.31</v>
      </c>
      <c r="F479" s="5228">
        <f>D479*Оглавление!$B$14</f>
        <v>314.45</v>
      </c>
      <c r="G479" s="4364">
        <f t="shared" ref="G479:G485" si="59">F479-F479*$B$4/100</f>
        <v>314.45</v>
      </c>
    </row>
    <row r="480" spans="1:7">
      <c r="A480" s="4361" t="s">
        <v>5104</v>
      </c>
      <c r="B480" s="4361" t="s">
        <v>1182</v>
      </c>
      <c r="C480" s="4362" t="s">
        <v>7975</v>
      </c>
      <c r="D480" s="4311">
        <v>3.45</v>
      </c>
      <c r="E480" s="4363">
        <f t="shared" si="58"/>
        <v>3.45</v>
      </c>
      <c r="F480" s="5228">
        <f>D480*Оглавление!$B$14</f>
        <v>327.75</v>
      </c>
      <c r="G480" s="4364">
        <f t="shared" si="59"/>
        <v>327.75</v>
      </c>
    </row>
    <row r="481" spans="1:7">
      <c r="A481" s="4361" t="s">
        <v>5105</v>
      </c>
      <c r="B481" s="4361" t="s">
        <v>1175</v>
      </c>
      <c r="C481" s="4362" t="s">
        <v>8198</v>
      </c>
      <c r="D481" s="4311">
        <v>5.1100000000000003</v>
      </c>
      <c r="E481" s="4363">
        <f t="shared" si="58"/>
        <v>5.1100000000000003</v>
      </c>
      <c r="F481" s="5228">
        <f>D481*Оглавление!$B$14</f>
        <v>485.45000000000005</v>
      </c>
      <c r="G481" s="4364">
        <f t="shared" si="59"/>
        <v>485.45000000000005</v>
      </c>
    </row>
    <row r="482" spans="1:7">
      <c r="A482" s="4361" t="s">
        <v>5106</v>
      </c>
      <c r="B482" s="4361" t="s">
        <v>944</v>
      </c>
      <c r="C482" s="4362" t="s">
        <v>8668</v>
      </c>
      <c r="D482" s="4311">
        <v>9.33</v>
      </c>
      <c r="E482" s="4363">
        <f t="shared" si="58"/>
        <v>9.33</v>
      </c>
      <c r="F482" s="5228">
        <f>D482*Оглавление!$B$14</f>
        <v>886.35</v>
      </c>
      <c r="G482" s="4364">
        <f t="shared" si="59"/>
        <v>886.35</v>
      </c>
    </row>
    <row r="483" spans="1:7">
      <c r="A483" s="4361" t="s">
        <v>5107</v>
      </c>
      <c r="B483" s="4361" t="s">
        <v>1180</v>
      </c>
      <c r="C483" s="4362">
        <v>15</v>
      </c>
      <c r="D483" s="4311">
        <v>16.32</v>
      </c>
      <c r="E483" s="4363">
        <f t="shared" si="58"/>
        <v>16.32</v>
      </c>
      <c r="F483" s="5228">
        <f>D483*Оглавление!$B$14</f>
        <v>1550.4</v>
      </c>
      <c r="G483" s="4364">
        <f t="shared" si="59"/>
        <v>1550.4</v>
      </c>
    </row>
    <row r="484" spans="1:7">
      <c r="A484" s="4361" t="s">
        <v>5108</v>
      </c>
      <c r="B484" s="4361" t="s">
        <v>1171</v>
      </c>
      <c r="C484" s="4362">
        <v>12</v>
      </c>
      <c r="D484" s="4311">
        <v>21.38</v>
      </c>
      <c r="E484" s="4363">
        <f t="shared" si="58"/>
        <v>21.38</v>
      </c>
      <c r="F484" s="5228">
        <f>D484*Оглавление!$B$14</f>
        <v>2031.1</v>
      </c>
      <c r="G484" s="4364">
        <f t="shared" si="59"/>
        <v>2031.1</v>
      </c>
    </row>
    <row r="485" spans="1:7">
      <c r="A485" s="4361" t="s">
        <v>5109</v>
      </c>
      <c r="B485" s="4361" t="s">
        <v>4915</v>
      </c>
      <c r="C485" s="4362">
        <v>5</v>
      </c>
      <c r="D485" s="4311">
        <v>31.36</v>
      </c>
      <c r="E485" s="4363">
        <f t="shared" si="58"/>
        <v>31.36</v>
      </c>
      <c r="F485" s="5228">
        <f>D485*Оглавление!$B$14</f>
        <v>2979.2</v>
      </c>
      <c r="G485" s="4364">
        <f t="shared" si="59"/>
        <v>2979.2</v>
      </c>
    </row>
    <row r="486" spans="1:7">
      <c r="A486" s="4357" t="s">
        <v>5762</v>
      </c>
      <c r="B486" s="4358"/>
      <c r="C486" s="4359"/>
      <c r="D486" s="4358"/>
      <c r="E486" s="4358"/>
      <c r="F486" s="5228"/>
      <c r="G486" s="4360"/>
    </row>
    <row r="487" spans="1:7">
      <c r="A487" s="4361" t="s">
        <v>5110</v>
      </c>
      <c r="B487" s="4361" t="s">
        <v>5486</v>
      </c>
      <c r="C487" s="4362" t="s">
        <v>8199</v>
      </c>
      <c r="D487" s="4311">
        <v>4.22</v>
      </c>
      <c r="E487" s="4363">
        <f t="shared" ref="E487:E489" si="60">D487-D487*$B$4/100</f>
        <v>4.22</v>
      </c>
      <c r="F487" s="5228">
        <f>D487*Оглавление!$B$14</f>
        <v>400.9</v>
      </c>
      <c r="G487" s="4364">
        <f>F487-F487*$B$4/100</f>
        <v>400.9</v>
      </c>
    </row>
    <row r="488" spans="1:7">
      <c r="A488" s="4361" t="s">
        <v>5111</v>
      </c>
      <c r="B488" s="4361" t="s">
        <v>5487</v>
      </c>
      <c r="C488" s="4362" t="s">
        <v>8675</v>
      </c>
      <c r="D488" s="4311">
        <v>7.91</v>
      </c>
      <c r="E488" s="4363">
        <f t="shared" si="60"/>
        <v>7.91</v>
      </c>
      <c r="F488" s="5228">
        <f>D488*Оглавление!$B$14</f>
        <v>751.45</v>
      </c>
      <c r="G488" s="4364">
        <f>F488-F488*$B$4/100</f>
        <v>751.45</v>
      </c>
    </row>
    <row r="489" spans="1:7">
      <c r="A489" s="4361" t="s">
        <v>5112</v>
      </c>
      <c r="B489" s="4361" t="s">
        <v>5488</v>
      </c>
      <c r="C489" s="4362" t="s">
        <v>8675</v>
      </c>
      <c r="D489" s="4311">
        <v>7.86</v>
      </c>
      <c r="E489" s="4363">
        <f t="shared" si="60"/>
        <v>7.86</v>
      </c>
      <c r="F489" s="5228">
        <f>D489*Оглавление!$B$14</f>
        <v>746.7</v>
      </c>
      <c r="G489" s="4364">
        <f>F489-F489*$B$4/100</f>
        <v>746.7</v>
      </c>
    </row>
    <row r="490" spans="1:7">
      <c r="A490" s="4357" t="s">
        <v>5763</v>
      </c>
      <c r="B490" s="4358"/>
      <c r="C490" s="4359"/>
      <c r="D490" s="4358"/>
      <c r="E490" s="4358"/>
      <c r="F490" s="5228"/>
      <c r="G490" s="4360"/>
    </row>
    <row r="491" spans="1:7">
      <c r="A491" s="4361" t="s">
        <v>5113</v>
      </c>
      <c r="B491" s="4361" t="s">
        <v>5486</v>
      </c>
      <c r="C491" s="4362" t="s">
        <v>8199</v>
      </c>
      <c r="D491" s="4311">
        <v>4.99</v>
      </c>
      <c r="E491" s="4363">
        <f t="shared" ref="E491:E493" si="61">D491-D491*$B$4/100</f>
        <v>4.99</v>
      </c>
      <c r="F491" s="5228">
        <f>D491*Оглавление!$B$14</f>
        <v>474.05</v>
      </c>
      <c r="G491" s="4364">
        <f>F491-F491*$B$4/100</f>
        <v>474.05</v>
      </c>
    </row>
    <row r="492" spans="1:7">
      <c r="A492" s="4361" t="s">
        <v>5114</v>
      </c>
      <c r="B492" s="4361" t="s">
        <v>5487</v>
      </c>
      <c r="C492" s="4362" t="s">
        <v>8675</v>
      </c>
      <c r="D492" s="4311">
        <v>8.67</v>
      </c>
      <c r="E492" s="4363">
        <f t="shared" si="61"/>
        <v>8.67</v>
      </c>
      <c r="F492" s="5228">
        <f>D492*Оглавление!$B$14</f>
        <v>823.65</v>
      </c>
      <c r="G492" s="4364">
        <f>F492-F492*$B$4/100</f>
        <v>823.65</v>
      </c>
    </row>
    <row r="493" spans="1:7">
      <c r="A493" s="4361" t="s">
        <v>5115</v>
      </c>
      <c r="B493" s="4361" t="s">
        <v>5488</v>
      </c>
      <c r="C493" s="4362" t="s">
        <v>8675</v>
      </c>
      <c r="D493" s="4311">
        <v>9.0399999999999991</v>
      </c>
      <c r="E493" s="4363">
        <f t="shared" si="61"/>
        <v>9.0399999999999991</v>
      </c>
      <c r="F493" s="5228">
        <f>D493*Оглавление!$B$14</f>
        <v>858.8</v>
      </c>
      <c r="G493" s="4364">
        <f>F493-F493*$B$4/100</f>
        <v>858.8</v>
      </c>
    </row>
    <row r="494" spans="1:7">
      <c r="A494" s="4357" t="s">
        <v>7604</v>
      </c>
      <c r="B494" s="4358"/>
      <c r="C494" s="4359"/>
      <c r="D494" s="4358"/>
      <c r="E494" s="4358"/>
      <c r="F494" s="5228"/>
      <c r="G494" s="4360"/>
    </row>
    <row r="495" spans="1:7">
      <c r="A495" s="4361" t="s">
        <v>7595</v>
      </c>
      <c r="B495" s="4361" t="s">
        <v>7601</v>
      </c>
      <c r="C495" s="4362" t="s">
        <v>304</v>
      </c>
      <c r="D495" s="4311">
        <v>5.16</v>
      </c>
      <c r="E495" s="4363">
        <f t="shared" ref="E495:E497" si="62">D495-D495*$B$4/100</f>
        <v>5.16</v>
      </c>
      <c r="F495" s="5228">
        <f>D495*Оглавление!$B$14</f>
        <v>490.2</v>
      </c>
      <c r="G495" s="4364">
        <f t="shared" ref="G495:G501" si="63">F495-F495*$B$4/100</f>
        <v>490.2</v>
      </c>
    </row>
    <row r="496" spans="1:7">
      <c r="A496" s="4361" t="s">
        <v>7596</v>
      </c>
      <c r="B496" s="4361" t="s">
        <v>7602</v>
      </c>
      <c r="C496" s="4362" t="s">
        <v>295</v>
      </c>
      <c r="D496" s="4311">
        <v>7.98</v>
      </c>
      <c r="E496" s="4363">
        <f t="shared" si="62"/>
        <v>7.98</v>
      </c>
      <c r="F496" s="5228">
        <f>D496*Оглавление!$B$14</f>
        <v>758.1</v>
      </c>
      <c r="G496" s="4364">
        <f t="shared" si="63"/>
        <v>758.1</v>
      </c>
    </row>
    <row r="497" spans="1:7">
      <c r="A497" s="4361" t="s">
        <v>7597</v>
      </c>
      <c r="B497" s="4361" t="s">
        <v>7603</v>
      </c>
      <c r="C497" s="4362" t="s">
        <v>621</v>
      </c>
      <c r="D497" s="4311">
        <v>14.09</v>
      </c>
      <c r="E497" s="4363">
        <f t="shared" si="62"/>
        <v>14.09</v>
      </c>
      <c r="F497" s="5228">
        <f>D497*Оглавление!$B$14</f>
        <v>1338.55</v>
      </c>
      <c r="G497" s="4364">
        <f t="shared" si="63"/>
        <v>1338.55</v>
      </c>
    </row>
    <row r="498" spans="1:7">
      <c r="A498" s="4357" t="s">
        <v>7605</v>
      </c>
      <c r="B498" s="4358"/>
      <c r="C498" s="4359"/>
      <c r="D498" s="4358"/>
      <c r="E498" s="4358"/>
      <c r="F498" s="5228"/>
      <c r="G498" s="4360"/>
    </row>
    <row r="499" spans="1:7">
      <c r="A499" s="4361" t="s">
        <v>7598</v>
      </c>
      <c r="B499" s="4361" t="s">
        <v>7601</v>
      </c>
      <c r="C499" s="4362" t="s">
        <v>304</v>
      </c>
      <c r="D499" s="4311">
        <v>5.26</v>
      </c>
      <c r="E499" s="4363">
        <f t="shared" ref="E499:E501" si="64">D499-D499*$B$4/100</f>
        <v>5.26</v>
      </c>
      <c r="F499" s="5228">
        <f>D499*Оглавление!$B$14</f>
        <v>499.7</v>
      </c>
      <c r="G499" s="4364">
        <f t="shared" si="63"/>
        <v>499.7</v>
      </c>
    </row>
    <row r="500" spans="1:7">
      <c r="A500" s="4361" t="s">
        <v>7599</v>
      </c>
      <c r="B500" s="4361" t="s">
        <v>7602</v>
      </c>
      <c r="C500" s="4362" t="s">
        <v>295</v>
      </c>
      <c r="D500" s="4311">
        <v>8.16</v>
      </c>
      <c r="E500" s="4363">
        <f t="shared" si="64"/>
        <v>8.16</v>
      </c>
      <c r="F500" s="5228">
        <f>D500*Оглавление!$B$14</f>
        <v>775.2</v>
      </c>
      <c r="G500" s="4364">
        <f t="shared" si="63"/>
        <v>775.2</v>
      </c>
    </row>
    <row r="501" spans="1:7">
      <c r="A501" s="4361" t="s">
        <v>7600</v>
      </c>
      <c r="B501" s="4361" t="s">
        <v>7603</v>
      </c>
      <c r="C501" s="4362" t="s">
        <v>621</v>
      </c>
      <c r="D501" s="4311">
        <v>15.22</v>
      </c>
      <c r="E501" s="4363">
        <f t="shared" si="64"/>
        <v>15.22</v>
      </c>
      <c r="F501" s="5228">
        <f>D501*Оглавление!$B$14</f>
        <v>1445.9</v>
      </c>
      <c r="G501" s="4364">
        <f t="shared" si="63"/>
        <v>1445.9</v>
      </c>
    </row>
    <row r="502" spans="1:7">
      <c r="A502" s="4357" t="s">
        <v>5116</v>
      </c>
      <c r="B502" s="4358"/>
      <c r="C502" s="4359"/>
      <c r="D502" s="4358"/>
      <c r="E502" s="4358"/>
      <c r="F502" s="5228"/>
      <c r="G502" s="4360"/>
    </row>
    <row r="503" spans="1:7">
      <c r="A503" s="4361" t="s">
        <v>5117</v>
      </c>
      <c r="B503" s="4361" t="s">
        <v>1182</v>
      </c>
      <c r="C503" s="4362" t="s">
        <v>8681</v>
      </c>
      <c r="D503" s="4311">
        <v>1.27</v>
      </c>
      <c r="E503" s="4363">
        <f t="shared" ref="E503:E508" si="65">D503-D503*$B$4/100</f>
        <v>1.27</v>
      </c>
      <c r="F503" s="5228">
        <f>D503*Оглавление!$B$14</f>
        <v>120.65</v>
      </c>
      <c r="G503" s="4364">
        <f t="shared" ref="G503:G508" si="66">F503-F503*$B$4/100</f>
        <v>120.65</v>
      </c>
    </row>
    <row r="504" spans="1:7">
      <c r="A504" s="4361" t="s">
        <v>5118</v>
      </c>
      <c r="B504" s="4361" t="s">
        <v>1175</v>
      </c>
      <c r="C504" s="4362" t="s">
        <v>8670</v>
      </c>
      <c r="D504" s="4311">
        <v>1.6</v>
      </c>
      <c r="E504" s="4363">
        <f t="shared" si="65"/>
        <v>1.6</v>
      </c>
      <c r="F504" s="5228">
        <f>D504*Оглавление!$B$14</f>
        <v>152</v>
      </c>
      <c r="G504" s="4364">
        <f t="shared" si="66"/>
        <v>152</v>
      </c>
    </row>
    <row r="505" spans="1:7">
      <c r="A505" s="4361" t="s">
        <v>5119</v>
      </c>
      <c r="B505" s="4361" t="s">
        <v>944</v>
      </c>
      <c r="C505" s="4362" t="s">
        <v>8674</v>
      </c>
      <c r="D505" s="4311">
        <v>2.0499999999999998</v>
      </c>
      <c r="E505" s="4363">
        <f t="shared" si="65"/>
        <v>2.0499999999999998</v>
      </c>
      <c r="F505" s="5228">
        <f>D505*Оглавление!$B$14</f>
        <v>194.74999999999997</v>
      </c>
      <c r="G505" s="4364">
        <f t="shared" si="66"/>
        <v>194.74999999999997</v>
      </c>
    </row>
    <row r="506" spans="1:7">
      <c r="A506" s="4361" t="s">
        <v>5120</v>
      </c>
      <c r="B506" s="4361" t="s">
        <v>1180</v>
      </c>
      <c r="C506" s="4362" t="s">
        <v>7972</v>
      </c>
      <c r="D506" s="4311">
        <v>2.87</v>
      </c>
      <c r="E506" s="4363">
        <f t="shared" si="65"/>
        <v>2.87</v>
      </c>
      <c r="F506" s="5228">
        <f>D506*Оглавление!$B$14</f>
        <v>272.65000000000003</v>
      </c>
      <c r="G506" s="4364">
        <f t="shared" si="66"/>
        <v>272.65000000000003</v>
      </c>
    </row>
    <row r="507" spans="1:7">
      <c r="A507" s="4361" t="s">
        <v>5121</v>
      </c>
      <c r="B507" s="4361" t="s">
        <v>1171</v>
      </c>
      <c r="C507" s="4362" t="s">
        <v>7955</v>
      </c>
      <c r="D507" s="4311">
        <v>3.49</v>
      </c>
      <c r="E507" s="4363">
        <f t="shared" si="65"/>
        <v>3.49</v>
      </c>
      <c r="F507" s="5228">
        <f>D507*Оглавление!$B$14</f>
        <v>331.55</v>
      </c>
      <c r="G507" s="4364">
        <f t="shared" si="66"/>
        <v>331.55</v>
      </c>
    </row>
    <row r="508" spans="1:7">
      <c r="A508" s="4361" t="s">
        <v>5122</v>
      </c>
      <c r="B508" s="4361" t="s">
        <v>4915</v>
      </c>
      <c r="C508" s="4362" t="s">
        <v>8199</v>
      </c>
      <c r="D508" s="4311">
        <v>4.59</v>
      </c>
      <c r="E508" s="4363">
        <f t="shared" si="65"/>
        <v>4.59</v>
      </c>
      <c r="F508" s="5228">
        <f>D508*Оглавление!$B$14</f>
        <v>436.05</v>
      </c>
      <c r="G508" s="4364">
        <f t="shared" si="66"/>
        <v>436.05</v>
      </c>
    </row>
    <row r="509" spans="1:7">
      <c r="A509" s="4357" t="s">
        <v>7553</v>
      </c>
      <c r="B509" s="4358"/>
      <c r="C509" s="4359"/>
      <c r="D509" s="4358"/>
      <c r="E509" s="4358"/>
      <c r="F509" s="5228"/>
      <c r="G509" s="4360"/>
    </row>
    <row r="510" spans="1:7">
      <c r="A510" s="4361" t="s">
        <v>7786</v>
      </c>
      <c r="B510" s="4361" t="s">
        <v>3379</v>
      </c>
      <c r="C510" s="4362" t="s">
        <v>8100</v>
      </c>
      <c r="D510" s="4311">
        <v>0.5</v>
      </c>
      <c r="E510" s="4363">
        <f t="shared" ref="E510:E515" si="67">D510-D510*$B$4/100</f>
        <v>0.5</v>
      </c>
      <c r="F510" s="5228">
        <f>D510*Оглавление!$B$14</f>
        <v>47.5</v>
      </c>
      <c r="G510" s="4364">
        <f t="shared" ref="G510:G515" si="68">F510-F510*$B$4/100</f>
        <v>47.5</v>
      </c>
    </row>
    <row r="511" spans="1:7">
      <c r="A511" s="4361" t="s">
        <v>7554</v>
      </c>
      <c r="B511" s="4361" t="s">
        <v>5421</v>
      </c>
      <c r="C511" s="4362" t="s">
        <v>7678</v>
      </c>
      <c r="D511" s="4311">
        <v>0.54</v>
      </c>
      <c r="E511" s="4363">
        <f t="shared" si="67"/>
        <v>0.54</v>
      </c>
      <c r="F511" s="5228">
        <f>D511*Оглавление!$B$14</f>
        <v>51.300000000000004</v>
      </c>
      <c r="G511" s="4364">
        <f t="shared" si="68"/>
        <v>51.300000000000004</v>
      </c>
    </row>
    <row r="512" spans="1:7">
      <c r="A512" s="4361" t="s">
        <v>7555</v>
      </c>
      <c r="B512" s="4361" t="s">
        <v>1182</v>
      </c>
      <c r="C512" s="4362" t="s">
        <v>7678</v>
      </c>
      <c r="D512" s="4311">
        <v>0.6</v>
      </c>
      <c r="E512" s="4363">
        <f t="shared" si="67"/>
        <v>0.6</v>
      </c>
      <c r="F512" s="5228">
        <f>D512*Оглавление!$B$14</f>
        <v>57</v>
      </c>
      <c r="G512" s="4364">
        <f t="shared" si="68"/>
        <v>57</v>
      </c>
    </row>
    <row r="513" spans="1:7">
      <c r="A513" s="4361" t="s">
        <v>7556</v>
      </c>
      <c r="B513" s="4361" t="s">
        <v>1175</v>
      </c>
      <c r="C513" s="4362" t="s">
        <v>691</v>
      </c>
      <c r="D513" s="4311">
        <v>1.21</v>
      </c>
      <c r="E513" s="4363">
        <f t="shared" si="67"/>
        <v>1.21</v>
      </c>
      <c r="F513" s="5228">
        <f>D513*Оглавление!$B$14</f>
        <v>114.95</v>
      </c>
      <c r="G513" s="4364">
        <f t="shared" si="68"/>
        <v>114.95</v>
      </c>
    </row>
    <row r="514" spans="1:7">
      <c r="A514" s="4361" t="s">
        <v>7557</v>
      </c>
      <c r="B514" s="4361" t="s">
        <v>944</v>
      </c>
      <c r="C514" s="4362" t="s">
        <v>276</v>
      </c>
      <c r="D514" s="4311">
        <v>1.73</v>
      </c>
      <c r="E514" s="4363">
        <f t="shared" si="67"/>
        <v>1.73</v>
      </c>
      <c r="F514" s="5228">
        <f>D514*Оглавление!$B$14</f>
        <v>164.35</v>
      </c>
      <c r="G514" s="4364">
        <f t="shared" si="68"/>
        <v>164.35</v>
      </c>
    </row>
    <row r="515" spans="1:7">
      <c r="A515" s="4361" t="s">
        <v>23704</v>
      </c>
      <c r="B515" s="4361" t="s">
        <v>7558</v>
      </c>
      <c r="C515" s="4362" t="s">
        <v>283</v>
      </c>
      <c r="D515" s="4311">
        <v>3.78</v>
      </c>
      <c r="E515" s="4363">
        <f t="shared" si="67"/>
        <v>3.78</v>
      </c>
      <c r="F515" s="5228">
        <f>D515*Оглавление!$B$14</f>
        <v>359.09999999999997</v>
      </c>
      <c r="G515" s="4364">
        <f t="shared" si="68"/>
        <v>359.09999999999997</v>
      </c>
    </row>
    <row r="516" spans="1:7">
      <c r="A516" s="4357" t="s">
        <v>5764</v>
      </c>
      <c r="B516" s="4358"/>
      <c r="C516" s="4359"/>
      <c r="D516" s="4358"/>
      <c r="E516" s="4358"/>
      <c r="F516" s="5228"/>
      <c r="G516" s="4360"/>
    </row>
    <row r="517" spans="1:7">
      <c r="A517" s="4361" t="s">
        <v>10101</v>
      </c>
      <c r="B517" s="4361" t="s">
        <v>5458</v>
      </c>
      <c r="C517" s="4362" t="s">
        <v>8676</v>
      </c>
      <c r="D517" s="4311">
        <v>0.52</v>
      </c>
      <c r="E517" s="4363">
        <f t="shared" ref="E517:E525" si="69">D517-D517*$B$4/100</f>
        <v>0.52</v>
      </c>
      <c r="F517" s="5228">
        <f>D517*Оглавление!$B$14</f>
        <v>49.4</v>
      </c>
      <c r="G517" s="4364">
        <f t="shared" ref="G517:G525" si="70">F517-F517*$B$4/100</f>
        <v>49.4</v>
      </c>
    </row>
    <row r="518" spans="1:7">
      <c r="A518" s="4361" t="s">
        <v>5123</v>
      </c>
      <c r="B518" s="4361" t="s">
        <v>3379</v>
      </c>
      <c r="C518" s="4362" t="s">
        <v>8683</v>
      </c>
      <c r="D518" s="4311">
        <v>0.57999999999999996</v>
      </c>
      <c r="E518" s="4363">
        <f t="shared" si="69"/>
        <v>0.57999999999999996</v>
      </c>
      <c r="F518" s="5228">
        <f>D518*Оглавление!$B$14</f>
        <v>55.099999999999994</v>
      </c>
      <c r="G518" s="4364">
        <f t="shared" si="70"/>
        <v>55.099999999999994</v>
      </c>
    </row>
    <row r="519" spans="1:7">
      <c r="A519" s="4361" t="s">
        <v>5124</v>
      </c>
      <c r="B519" s="4361" t="s">
        <v>5421</v>
      </c>
      <c r="C519" s="4362" t="s">
        <v>8680</v>
      </c>
      <c r="D519" s="4311">
        <v>0.74</v>
      </c>
      <c r="E519" s="4363">
        <f t="shared" si="69"/>
        <v>0.74</v>
      </c>
      <c r="F519" s="5228">
        <f>D519*Оглавление!$B$14</f>
        <v>70.3</v>
      </c>
      <c r="G519" s="4364">
        <f t="shared" si="70"/>
        <v>70.3</v>
      </c>
    </row>
    <row r="520" spans="1:7">
      <c r="A520" s="4361" t="s">
        <v>5125</v>
      </c>
      <c r="B520" s="4361" t="s">
        <v>1182</v>
      </c>
      <c r="C520" s="4362" t="s">
        <v>8684</v>
      </c>
      <c r="D520" s="4311">
        <v>0.87</v>
      </c>
      <c r="E520" s="4363">
        <f t="shared" si="69"/>
        <v>0.87</v>
      </c>
      <c r="F520" s="5228">
        <f>D520*Оглавление!$B$14</f>
        <v>82.65</v>
      </c>
      <c r="G520" s="4364">
        <f t="shared" si="70"/>
        <v>82.65</v>
      </c>
    </row>
    <row r="521" spans="1:7">
      <c r="A521" s="4361" t="s">
        <v>5126</v>
      </c>
      <c r="B521" s="4361" t="s">
        <v>1175</v>
      </c>
      <c r="C521" s="4362" t="s">
        <v>8670</v>
      </c>
      <c r="D521" s="4311">
        <v>1.6</v>
      </c>
      <c r="E521" s="4363">
        <f t="shared" si="69"/>
        <v>1.6</v>
      </c>
      <c r="F521" s="5228">
        <f>D521*Оглавление!$B$14</f>
        <v>152</v>
      </c>
      <c r="G521" s="4364">
        <f t="shared" si="70"/>
        <v>152</v>
      </c>
    </row>
    <row r="522" spans="1:7">
      <c r="A522" s="4361" t="s">
        <v>5127</v>
      </c>
      <c r="B522" s="4361" t="s">
        <v>944</v>
      </c>
      <c r="C522" s="4362" t="s">
        <v>7972</v>
      </c>
      <c r="D522" s="4311">
        <v>2.75</v>
      </c>
      <c r="E522" s="4363">
        <f t="shared" si="69"/>
        <v>2.75</v>
      </c>
      <c r="F522" s="5228">
        <f>D522*Оглавление!$B$14</f>
        <v>261.25</v>
      </c>
      <c r="G522" s="4364">
        <f t="shared" si="70"/>
        <v>261.25</v>
      </c>
    </row>
    <row r="523" spans="1:7">
      <c r="A523" s="4361" t="s">
        <v>23707</v>
      </c>
      <c r="B523" s="4361" t="s">
        <v>7558</v>
      </c>
      <c r="C523" s="4362">
        <v>60</v>
      </c>
      <c r="D523" s="4311">
        <v>5.04</v>
      </c>
      <c r="E523" s="4311">
        <f t="shared" si="69"/>
        <v>5.04</v>
      </c>
      <c r="F523" s="5228">
        <f>D523*Оглавление!$B$14</f>
        <v>478.8</v>
      </c>
      <c r="G523" s="4364">
        <f t="shared" si="70"/>
        <v>478.8</v>
      </c>
    </row>
    <row r="524" spans="1:7">
      <c r="A524" s="4361" t="s">
        <v>23708</v>
      </c>
      <c r="B524" s="4361" t="s">
        <v>7607</v>
      </c>
      <c r="C524" s="4362">
        <v>40</v>
      </c>
      <c r="D524" s="4311">
        <v>6.33</v>
      </c>
      <c r="E524" s="4311">
        <f t="shared" si="69"/>
        <v>6.33</v>
      </c>
      <c r="F524" s="5228">
        <f>D524*Оглавление!$B$14</f>
        <v>601.35</v>
      </c>
      <c r="G524" s="4364">
        <f t="shared" si="70"/>
        <v>601.35</v>
      </c>
    </row>
    <row r="525" spans="1:7">
      <c r="A525" s="4361" t="s">
        <v>23705</v>
      </c>
      <c r="B525" s="4361" t="s">
        <v>4915</v>
      </c>
      <c r="C525" s="4362">
        <v>40</v>
      </c>
      <c r="D525" s="4311">
        <v>9.39</v>
      </c>
      <c r="E525" s="4311">
        <f t="shared" si="69"/>
        <v>9.39</v>
      </c>
      <c r="F525" s="5228">
        <f>D525*Оглавление!$B$14</f>
        <v>892.05000000000007</v>
      </c>
      <c r="G525" s="4364">
        <f t="shared" si="70"/>
        <v>892.05000000000007</v>
      </c>
    </row>
    <row r="526" spans="1:7">
      <c r="A526" s="4357" t="s">
        <v>5765</v>
      </c>
      <c r="B526" s="4358"/>
      <c r="C526" s="4359"/>
      <c r="D526" s="4358"/>
      <c r="E526" s="4358"/>
      <c r="F526" s="5228"/>
      <c r="G526" s="4360"/>
    </row>
    <row r="527" spans="1:7">
      <c r="A527" s="4361" t="s">
        <v>5800</v>
      </c>
      <c r="B527" s="4361" t="s">
        <v>5458</v>
      </c>
      <c r="C527" s="4362" t="s">
        <v>8676</v>
      </c>
      <c r="D527" s="4311">
        <v>0.65</v>
      </c>
      <c r="E527" s="4363">
        <f t="shared" ref="E527:E532" si="71">D527-D527*$B$4/100</f>
        <v>0.65</v>
      </c>
      <c r="F527" s="5228">
        <f>D527*Оглавление!$B$14</f>
        <v>61.75</v>
      </c>
      <c r="G527" s="4364">
        <f t="shared" ref="G527:G532" si="72">F527-F527*$B$4/100</f>
        <v>61.75</v>
      </c>
    </row>
    <row r="528" spans="1:7">
      <c r="A528" s="4361" t="s">
        <v>10102</v>
      </c>
      <c r="B528" s="4361" t="s">
        <v>3379</v>
      </c>
      <c r="C528" s="4362" t="s">
        <v>8683</v>
      </c>
      <c r="D528" s="4311">
        <v>0.71</v>
      </c>
      <c r="E528" s="4363">
        <f t="shared" si="71"/>
        <v>0.71</v>
      </c>
      <c r="F528" s="5228">
        <f>D528*Оглавление!$B$14</f>
        <v>67.45</v>
      </c>
      <c r="G528" s="4364">
        <f t="shared" si="72"/>
        <v>67.45</v>
      </c>
    </row>
    <row r="529" spans="1:7">
      <c r="A529" s="4361" t="s">
        <v>5128</v>
      </c>
      <c r="B529" s="4361" t="s">
        <v>5421</v>
      </c>
      <c r="C529" s="4362" t="s">
        <v>8680</v>
      </c>
      <c r="D529" s="4311">
        <v>0.88</v>
      </c>
      <c r="E529" s="4363">
        <f t="shared" si="71"/>
        <v>0.88</v>
      </c>
      <c r="F529" s="5228">
        <f>D529*Оглавление!$B$14</f>
        <v>83.6</v>
      </c>
      <c r="G529" s="4364">
        <f t="shared" si="72"/>
        <v>83.6</v>
      </c>
    </row>
    <row r="530" spans="1:7">
      <c r="A530" s="4361" t="s">
        <v>5129</v>
      </c>
      <c r="B530" s="4361" t="s">
        <v>1182</v>
      </c>
      <c r="C530" s="4362" t="s">
        <v>8684</v>
      </c>
      <c r="D530" s="4311">
        <v>1.03</v>
      </c>
      <c r="E530" s="4363">
        <f t="shared" si="71"/>
        <v>1.03</v>
      </c>
      <c r="F530" s="5228">
        <f>D530*Оглавление!$B$14</f>
        <v>97.850000000000009</v>
      </c>
      <c r="G530" s="4364">
        <f t="shared" si="72"/>
        <v>97.850000000000009</v>
      </c>
    </row>
    <row r="531" spans="1:7">
      <c r="A531" s="4361" t="s">
        <v>5130</v>
      </c>
      <c r="B531" s="4361" t="s">
        <v>1175</v>
      </c>
      <c r="C531" s="4362" t="s">
        <v>8670</v>
      </c>
      <c r="D531" s="4311">
        <v>1.79</v>
      </c>
      <c r="E531" s="4363">
        <f t="shared" si="71"/>
        <v>1.79</v>
      </c>
      <c r="F531" s="5228">
        <f>D531*Оглавление!$B$14</f>
        <v>170.05</v>
      </c>
      <c r="G531" s="4364">
        <f t="shared" si="72"/>
        <v>170.05</v>
      </c>
    </row>
    <row r="532" spans="1:7">
      <c r="A532" s="4361" t="s">
        <v>5131</v>
      </c>
      <c r="B532" s="4361" t="s">
        <v>944</v>
      </c>
      <c r="C532" s="4362" t="s">
        <v>7972</v>
      </c>
      <c r="D532" s="4311">
        <v>2.94</v>
      </c>
      <c r="E532" s="4363">
        <f t="shared" si="71"/>
        <v>2.94</v>
      </c>
      <c r="F532" s="5228">
        <f>D532*Оглавление!$B$14</f>
        <v>279.3</v>
      </c>
      <c r="G532" s="4364">
        <f t="shared" si="72"/>
        <v>279.3</v>
      </c>
    </row>
    <row r="533" spans="1:7">
      <c r="A533" s="4357" t="s">
        <v>5766</v>
      </c>
      <c r="B533" s="4358"/>
      <c r="C533" s="4359"/>
      <c r="D533" s="4358"/>
      <c r="E533" s="4358"/>
      <c r="F533" s="5228"/>
      <c r="G533" s="4360"/>
    </row>
    <row r="534" spans="1:7">
      <c r="A534" s="4361" t="s">
        <v>23686</v>
      </c>
      <c r="B534" s="4361" t="s">
        <v>5458</v>
      </c>
      <c r="C534" s="4362" t="s">
        <v>8676</v>
      </c>
      <c r="D534" s="4311">
        <v>0.52</v>
      </c>
      <c r="E534" s="4363">
        <f t="shared" ref="E534:E543" si="73">D534-D534*$B$4/100</f>
        <v>0.52</v>
      </c>
      <c r="F534" s="5228">
        <f>D534*Оглавление!$B$14</f>
        <v>49.4</v>
      </c>
      <c r="G534" s="4364">
        <f>F534-F534*$B$4/100</f>
        <v>49.4</v>
      </c>
    </row>
    <row r="535" spans="1:7">
      <c r="A535" s="4361" t="s">
        <v>10103</v>
      </c>
      <c r="B535" s="4361" t="s">
        <v>3379</v>
      </c>
      <c r="C535" s="4362" t="s">
        <v>8677</v>
      </c>
      <c r="D535" s="4311">
        <v>0.67</v>
      </c>
      <c r="E535" s="4363">
        <f t="shared" si="73"/>
        <v>0.67</v>
      </c>
      <c r="F535" s="5228">
        <f>D535*Оглавление!$B$14</f>
        <v>63.650000000000006</v>
      </c>
      <c r="G535" s="4364">
        <f t="shared" ref="G535:G543" si="74">F535-F535*$B$4/100</f>
        <v>63.650000000000006</v>
      </c>
    </row>
    <row r="536" spans="1:7">
      <c r="A536" s="4361" t="s">
        <v>5132</v>
      </c>
      <c r="B536" s="4361" t="s">
        <v>5421</v>
      </c>
      <c r="C536" s="4362" t="s">
        <v>8680</v>
      </c>
      <c r="D536" s="4311">
        <v>0.73</v>
      </c>
      <c r="E536" s="4363">
        <f t="shared" si="73"/>
        <v>0.73</v>
      </c>
      <c r="F536" s="5228">
        <f>D536*Оглавление!$B$14</f>
        <v>69.349999999999994</v>
      </c>
      <c r="G536" s="4364">
        <f t="shared" si="74"/>
        <v>69.349999999999994</v>
      </c>
    </row>
    <row r="537" spans="1:7">
      <c r="A537" s="4361" t="s">
        <v>5133</v>
      </c>
      <c r="B537" s="4361" t="s">
        <v>1182</v>
      </c>
      <c r="C537" s="4362" t="s">
        <v>8678</v>
      </c>
      <c r="D537" s="4311">
        <v>0.67</v>
      </c>
      <c r="E537" s="4363">
        <f t="shared" si="73"/>
        <v>0.67</v>
      </c>
      <c r="F537" s="5228">
        <f>D537*Оглавление!$B$14</f>
        <v>63.650000000000006</v>
      </c>
      <c r="G537" s="4364">
        <f t="shared" si="74"/>
        <v>63.650000000000006</v>
      </c>
    </row>
    <row r="538" spans="1:7">
      <c r="A538" s="4361" t="s">
        <v>5134</v>
      </c>
      <c r="B538" s="4361" t="s">
        <v>1175</v>
      </c>
      <c r="C538" s="4362" t="s">
        <v>8670</v>
      </c>
      <c r="D538" s="4311">
        <v>1.41</v>
      </c>
      <c r="E538" s="4363">
        <f t="shared" si="73"/>
        <v>1.41</v>
      </c>
      <c r="F538" s="5228">
        <f>D538*Оглавление!$B$14</f>
        <v>133.94999999999999</v>
      </c>
      <c r="G538" s="4364">
        <f t="shared" si="74"/>
        <v>133.94999999999999</v>
      </c>
    </row>
    <row r="539" spans="1:7">
      <c r="A539" s="4361" t="s">
        <v>5135</v>
      </c>
      <c r="B539" s="4361" t="s">
        <v>944</v>
      </c>
      <c r="C539" s="4362" t="s">
        <v>7972</v>
      </c>
      <c r="D539" s="4311">
        <v>2.06</v>
      </c>
      <c r="E539" s="4363">
        <f t="shared" si="73"/>
        <v>2.06</v>
      </c>
      <c r="F539" s="5228">
        <f>D539*Оглавление!$B$14</f>
        <v>195.70000000000002</v>
      </c>
      <c r="G539" s="4364">
        <f t="shared" si="74"/>
        <v>195.70000000000002</v>
      </c>
    </row>
    <row r="540" spans="1:7">
      <c r="A540" s="4361" t="s">
        <v>5136</v>
      </c>
      <c r="B540" s="4361" t="s">
        <v>1180</v>
      </c>
      <c r="C540" s="4362" t="s">
        <v>7955</v>
      </c>
      <c r="D540" s="4311">
        <v>3.32</v>
      </c>
      <c r="E540" s="4363">
        <f t="shared" si="73"/>
        <v>3.32</v>
      </c>
      <c r="F540" s="5228">
        <f>D540*Оглавление!$B$14</f>
        <v>315.39999999999998</v>
      </c>
      <c r="G540" s="4364">
        <f t="shared" si="74"/>
        <v>315.39999999999998</v>
      </c>
    </row>
    <row r="541" spans="1:7">
      <c r="A541" s="4361" t="s">
        <v>5137</v>
      </c>
      <c r="B541" s="4361" t="s">
        <v>1171</v>
      </c>
      <c r="C541" s="4362">
        <v>70</v>
      </c>
      <c r="D541" s="4311">
        <v>4.47</v>
      </c>
      <c r="E541" s="4363">
        <f t="shared" si="73"/>
        <v>4.47</v>
      </c>
      <c r="F541" s="5228">
        <f>D541*Оглавление!$B$14</f>
        <v>424.65</v>
      </c>
      <c r="G541" s="4364">
        <f t="shared" si="74"/>
        <v>424.65</v>
      </c>
    </row>
    <row r="542" spans="1:7">
      <c r="A542" s="4361" t="s">
        <v>5138</v>
      </c>
      <c r="B542" s="4361" t="s">
        <v>4915</v>
      </c>
      <c r="C542" s="4362">
        <v>30</v>
      </c>
      <c r="D542" s="4311">
        <v>7.53</v>
      </c>
      <c r="E542" s="4363">
        <f t="shared" si="73"/>
        <v>7.53</v>
      </c>
      <c r="F542" s="5228">
        <f>D542*Оглавление!$B$14</f>
        <v>715.35</v>
      </c>
      <c r="G542" s="4364">
        <f t="shared" si="74"/>
        <v>715.35</v>
      </c>
    </row>
    <row r="543" spans="1:7">
      <c r="A543" s="4361" t="s">
        <v>10104</v>
      </c>
      <c r="B543" s="4361" t="s">
        <v>5459</v>
      </c>
      <c r="C543" s="4362">
        <v>20</v>
      </c>
      <c r="D543" s="4311">
        <v>10.89</v>
      </c>
      <c r="E543" s="4363">
        <f t="shared" si="73"/>
        <v>10.89</v>
      </c>
      <c r="F543" s="5228">
        <f>D543*Оглавление!$B$14</f>
        <v>1034.55</v>
      </c>
      <c r="G543" s="4364">
        <f t="shared" si="74"/>
        <v>1034.55</v>
      </c>
    </row>
    <row r="544" spans="1:7">
      <c r="A544" s="4357" t="s">
        <v>5767</v>
      </c>
      <c r="B544" s="4358"/>
      <c r="C544" s="4359"/>
      <c r="D544" s="4358"/>
      <c r="E544" s="4358"/>
      <c r="F544" s="5228"/>
      <c r="G544" s="4360"/>
    </row>
    <row r="545" spans="1:7">
      <c r="A545" s="4361" t="s">
        <v>5801</v>
      </c>
      <c r="B545" s="4361" t="s">
        <v>5458</v>
      </c>
      <c r="C545" s="4362" t="s">
        <v>8676</v>
      </c>
      <c r="D545" s="4311">
        <v>0.64</v>
      </c>
      <c r="E545" s="4363">
        <f t="shared" ref="E545:E553" si="75">D545-D545*$B$4/100</f>
        <v>0.64</v>
      </c>
      <c r="F545" s="5228">
        <f>D545*Оглавление!$B$14</f>
        <v>60.800000000000004</v>
      </c>
      <c r="G545" s="4364">
        <f>F545-F545*$B$4/100</f>
        <v>60.800000000000004</v>
      </c>
    </row>
    <row r="546" spans="1:7">
      <c r="A546" s="4361" t="s">
        <v>10105</v>
      </c>
      <c r="B546" s="4361" t="s">
        <v>3379</v>
      </c>
      <c r="C546" s="4362" t="s">
        <v>8677</v>
      </c>
      <c r="D546" s="4311">
        <v>0.74</v>
      </c>
      <c r="E546" s="4363">
        <f t="shared" si="75"/>
        <v>0.74</v>
      </c>
      <c r="F546" s="5228">
        <f>D546*Оглавление!$B$14</f>
        <v>70.3</v>
      </c>
      <c r="G546" s="4364">
        <f t="shared" ref="G546:G553" si="76">F546-F546*$B$4/100</f>
        <v>70.3</v>
      </c>
    </row>
    <row r="547" spans="1:7">
      <c r="A547" s="4361" t="s">
        <v>5139</v>
      </c>
      <c r="B547" s="4361" t="s">
        <v>5421</v>
      </c>
      <c r="C547" s="4362" t="s">
        <v>8680</v>
      </c>
      <c r="D547" s="4311">
        <v>0.81</v>
      </c>
      <c r="E547" s="4363">
        <f t="shared" si="75"/>
        <v>0.81</v>
      </c>
      <c r="F547" s="5228">
        <f>D547*Оглавление!$B$14</f>
        <v>76.95</v>
      </c>
      <c r="G547" s="4364">
        <f t="shared" si="76"/>
        <v>76.95</v>
      </c>
    </row>
    <row r="548" spans="1:7">
      <c r="A548" s="4361" t="s">
        <v>5140</v>
      </c>
      <c r="B548" s="4361" t="s">
        <v>1182</v>
      </c>
      <c r="C548" s="4362" t="s">
        <v>8678</v>
      </c>
      <c r="D548" s="4311">
        <v>0.77</v>
      </c>
      <c r="E548" s="4363">
        <f t="shared" si="75"/>
        <v>0.77</v>
      </c>
      <c r="F548" s="5228">
        <f>D548*Оглавление!$B$14</f>
        <v>73.150000000000006</v>
      </c>
      <c r="G548" s="4364">
        <f t="shared" si="76"/>
        <v>73.150000000000006</v>
      </c>
    </row>
    <row r="549" spans="1:7">
      <c r="A549" s="4361" t="s">
        <v>5141</v>
      </c>
      <c r="B549" s="4361" t="s">
        <v>1175</v>
      </c>
      <c r="C549" s="4362" t="s">
        <v>8670</v>
      </c>
      <c r="D549" s="4311">
        <v>1.46</v>
      </c>
      <c r="E549" s="4363">
        <f t="shared" si="75"/>
        <v>1.46</v>
      </c>
      <c r="F549" s="5228">
        <f>D549*Оглавление!$B$14</f>
        <v>138.69999999999999</v>
      </c>
      <c r="G549" s="4364">
        <f t="shared" si="76"/>
        <v>138.69999999999999</v>
      </c>
    </row>
    <row r="550" spans="1:7">
      <c r="A550" s="4361" t="s">
        <v>5142</v>
      </c>
      <c r="B550" s="4361" t="s">
        <v>944</v>
      </c>
      <c r="C550" s="4362" t="s">
        <v>7972</v>
      </c>
      <c r="D550" s="4311">
        <v>2.19</v>
      </c>
      <c r="E550" s="4363">
        <f t="shared" si="75"/>
        <v>2.19</v>
      </c>
      <c r="F550" s="5228">
        <f>D550*Оглавление!$B$14</f>
        <v>208.04999999999998</v>
      </c>
      <c r="G550" s="4364">
        <f t="shared" si="76"/>
        <v>208.04999999999998</v>
      </c>
    </row>
    <row r="551" spans="1:7">
      <c r="A551" s="4361" t="s">
        <v>5143</v>
      </c>
      <c r="B551" s="4361" t="s">
        <v>1180</v>
      </c>
      <c r="C551" s="4362" t="s">
        <v>7955</v>
      </c>
      <c r="D551" s="4311">
        <v>3.54</v>
      </c>
      <c r="E551" s="4363">
        <f t="shared" si="75"/>
        <v>3.54</v>
      </c>
      <c r="F551" s="5228">
        <f>D551*Оглавление!$B$14</f>
        <v>336.3</v>
      </c>
      <c r="G551" s="4364">
        <f t="shared" si="76"/>
        <v>336.3</v>
      </c>
    </row>
    <row r="552" spans="1:7">
      <c r="A552" s="4361" t="s">
        <v>5144</v>
      </c>
      <c r="B552" s="4361" t="s">
        <v>1171</v>
      </c>
      <c r="C552" s="4362">
        <v>70</v>
      </c>
      <c r="D552" s="4311">
        <v>4.66</v>
      </c>
      <c r="E552" s="4363">
        <f t="shared" si="75"/>
        <v>4.66</v>
      </c>
      <c r="F552" s="5228">
        <f>D552*Оглавление!$B$14</f>
        <v>442.7</v>
      </c>
      <c r="G552" s="4364">
        <f t="shared" si="76"/>
        <v>442.7</v>
      </c>
    </row>
    <row r="553" spans="1:7">
      <c r="A553" s="4361" t="s">
        <v>5145</v>
      </c>
      <c r="B553" s="4361" t="s">
        <v>4915</v>
      </c>
      <c r="C553" s="4362">
        <v>30</v>
      </c>
      <c r="D553" s="4311">
        <v>7.83</v>
      </c>
      <c r="E553" s="4363">
        <f t="shared" si="75"/>
        <v>7.83</v>
      </c>
      <c r="F553" s="5228">
        <f>D553*Оглавление!$B$14</f>
        <v>743.85</v>
      </c>
      <c r="G553" s="4364">
        <f t="shared" si="76"/>
        <v>743.85</v>
      </c>
    </row>
    <row r="554" spans="1:7">
      <c r="A554" s="4357" t="s">
        <v>5768</v>
      </c>
      <c r="B554" s="4358"/>
      <c r="C554" s="4359"/>
      <c r="D554" s="4358"/>
      <c r="E554" s="4358"/>
      <c r="F554" s="5228"/>
      <c r="G554" s="4360"/>
    </row>
    <row r="555" spans="1:7">
      <c r="A555" s="4361" t="s">
        <v>5146</v>
      </c>
      <c r="B555" s="4361" t="s">
        <v>11006</v>
      </c>
      <c r="C555" s="4362" t="s">
        <v>8683</v>
      </c>
      <c r="D555" s="4311">
        <v>0.53</v>
      </c>
      <c r="E555" s="4363">
        <f t="shared" ref="E555:E579" si="77">D555-D555*$B$4/100</f>
        <v>0.53</v>
      </c>
      <c r="F555" s="5228">
        <f>D555*Оглавление!$B$14</f>
        <v>50.35</v>
      </c>
      <c r="G555" s="4364">
        <f>F555-F555*$B$4/100</f>
        <v>50.35</v>
      </c>
    </row>
    <row r="556" spans="1:7">
      <c r="A556" s="4361" t="s">
        <v>10106</v>
      </c>
      <c r="B556" s="4361" t="s">
        <v>11007</v>
      </c>
      <c r="C556" s="4362" t="s">
        <v>8680</v>
      </c>
      <c r="D556" s="4311">
        <v>0.83</v>
      </c>
      <c r="E556" s="4363">
        <f t="shared" si="77"/>
        <v>0.83</v>
      </c>
      <c r="F556" s="5228">
        <f>D556*Оглавление!$B$14</f>
        <v>78.849999999999994</v>
      </c>
      <c r="G556" s="4364">
        <f t="shared" ref="G556:G579" si="78">F556-F556*$B$4/100</f>
        <v>78.849999999999994</v>
      </c>
    </row>
    <row r="557" spans="1:7">
      <c r="A557" s="4361" t="s">
        <v>5147</v>
      </c>
      <c r="B557" s="4361" t="s">
        <v>11008</v>
      </c>
      <c r="C557" s="4362" t="s">
        <v>8680</v>
      </c>
      <c r="D557" s="4311">
        <v>0.73</v>
      </c>
      <c r="E557" s="4363">
        <f t="shared" si="77"/>
        <v>0.73</v>
      </c>
      <c r="F557" s="5228">
        <f>D557*Оглавление!$B$14</f>
        <v>69.349999999999994</v>
      </c>
      <c r="G557" s="4364">
        <f t="shared" si="78"/>
        <v>69.349999999999994</v>
      </c>
    </row>
    <row r="558" spans="1:7">
      <c r="A558" s="4361" t="s">
        <v>5148</v>
      </c>
      <c r="B558" s="4361" t="s">
        <v>11009</v>
      </c>
      <c r="C558" s="4362" t="s">
        <v>8684</v>
      </c>
      <c r="D558" s="4311">
        <v>0.9</v>
      </c>
      <c r="E558" s="4363">
        <f t="shared" si="77"/>
        <v>0.9</v>
      </c>
      <c r="F558" s="5228">
        <f>D558*Оглавление!$B$14</f>
        <v>85.5</v>
      </c>
      <c r="G558" s="4364">
        <f t="shared" si="78"/>
        <v>85.5</v>
      </c>
    </row>
    <row r="559" spans="1:7">
      <c r="A559" s="4361" t="s">
        <v>5149</v>
      </c>
      <c r="B559" s="4367" t="s">
        <v>11010</v>
      </c>
      <c r="C559" s="4362" t="s">
        <v>8684</v>
      </c>
      <c r="D559" s="4311">
        <v>0.84</v>
      </c>
      <c r="E559" s="4363">
        <f t="shared" si="77"/>
        <v>0.84</v>
      </c>
      <c r="F559" s="5228">
        <f>D559*Оглавление!$B$14</f>
        <v>79.8</v>
      </c>
      <c r="G559" s="4364">
        <f t="shared" si="78"/>
        <v>79.8</v>
      </c>
    </row>
    <row r="560" spans="1:7">
      <c r="A560" s="4361" t="s">
        <v>10107</v>
      </c>
      <c r="B560" s="4361" t="s">
        <v>11011</v>
      </c>
      <c r="C560" s="4362" t="s">
        <v>8670</v>
      </c>
      <c r="D560" s="4311">
        <v>2.62</v>
      </c>
      <c r="E560" s="4363">
        <f t="shared" si="77"/>
        <v>2.62</v>
      </c>
      <c r="F560" s="5228">
        <f>D560*Оглавление!$B$14</f>
        <v>248.9</v>
      </c>
      <c r="G560" s="4364">
        <f t="shared" si="78"/>
        <v>248.9</v>
      </c>
    </row>
    <row r="561" spans="1:7">
      <c r="A561" s="4361" t="s">
        <v>5150</v>
      </c>
      <c r="B561" s="4361" t="s">
        <v>11012</v>
      </c>
      <c r="C561" s="4362" t="s">
        <v>8670</v>
      </c>
      <c r="D561" s="4311">
        <v>1.94</v>
      </c>
      <c r="E561" s="4363">
        <f t="shared" si="77"/>
        <v>1.94</v>
      </c>
      <c r="F561" s="5228">
        <f>D561*Оглавление!$B$14</f>
        <v>184.29999999999998</v>
      </c>
      <c r="G561" s="4364">
        <f t="shared" si="78"/>
        <v>184.29999999999998</v>
      </c>
    </row>
    <row r="562" spans="1:7">
      <c r="A562" s="4361" t="s">
        <v>5151</v>
      </c>
      <c r="B562" s="4361" t="s">
        <v>4831</v>
      </c>
      <c r="C562" s="4362" t="s">
        <v>8670</v>
      </c>
      <c r="D562" s="4311">
        <v>1.34</v>
      </c>
      <c r="E562" s="4363">
        <f t="shared" si="77"/>
        <v>1.34</v>
      </c>
      <c r="F562" s="5228">
        <f>D562*Оглавление!$B$14</f>
        <v>127.30000000000001</v>
      </c>
      <c r="G562" s="4364">
        <f t="shared" si="78"/>
        <v>127.30000000000001</v>
      </c>
    </row>
    <row r="563" spans="1:7">
      <c r="A563" s="4361" t="s">
        <v>10108</v>
      </c>
      <c r="B563" s="4361" t="s">
        <v>11013</v>
      </c>
      <c r="C563" s="4362" t="s">
        <v>7972</v>
      </c>
      <c r="D563" s="4311">
        <v>3.95</v>
      </c>
      <c r="E563" s="4363">
        <f t="shared" si="77"/>
        <v>3.95</v>
      </c>
      <c r="F563" s="5228">
        <f>D563*Оглавление!$B$14</f>
        <v>375.25</v>
      </c>
      <c r="G563" s="4364">
        <f t="shared" si="78"/>
        <v>375.25</v>
      </c>
    </row>
    <row r="564" spans="1:7">
      <c r="A564" s="4361" t="s">
        <v>5152</v>
      </c>
      <c r="B564" s="4361" t="s">
        <v>11014</v>
      </c>
      <c r="C564" s="4362" t="s">
        <v>7972</v>
      </c>
      <c r="D564" s="4311">
        <v>2.82</v>
      </c>
      <c r="E564" s="4363">
        <f t="shared" si="77"/>
        <v>2.82</v>
      </c>
      <c r="F564" s="5228">
        <f>D564*Оглавление!$B$14</f>
        <v>267.89999999999998</v>
      </c>
      <c r="G564" s="4364">
        <f t="shared" si="78"/>
        <v>267.89999999999998</v>
      </c>
    </row>
    <row r="565" spans="1:7">
      <c r="A565" s="4361" t="s">
        <v>5153</v>
      </c>
      <c r="B565" s="4361" t="s">
        <v>11015</v>
      </c>
      <c r="C565" s="4362" t="s">
        <v>7972</v>
      </c>
      <c r="D565" s="4311">
        <v>2.34</v>
      </c>
      <c r="E565" s="4363">
        <f t="shared" si="77"/>
        <v>2.34</v>
      </c>
      <c r="F565" s="5228">
        <f>D565*Оглавление!$B$14</f>
        <v>222.29999999999998</v>
      </c>
      <c r="G565" s="4364">
        <f t="shared" si="78"/>
        <v>222.29999999999998</v>
      </c>
    </row>
    <row r="566" spans="1:7">
      <c r="A566" s="4361" t="s">
        <v>5154</v>
      </c>
      <c r="B566" s="4361" t="s">
        <v>11016</v>
      </c>
      <c r="C566" s="4362" t="s">
        <v>7965</v>
      </c>
      <c r="D566" s="4311">
        <v>5.68</v>
      </c>
      <c r="E566" s="4363">
        <f t="shared" si="77"/>
        <v>5.68</v>
      </c>
      <c r="F566" s="5228">
        <f>D566*Оглавление!$B$14</f>
        <v>539.6</v>
      </c>
      <c r="G566" s="4364">
        <f t="shared" si="78"/>
        <v>539.6</v>
      </c>
    </row>
    <row r="567" spans="1:7">
      <c r="A567" s="4361" t="s">
        <v>5155</v>
      </c>
      <c r="B567" s="4361" t="s">
        <v>11017</v>
      </c>
      <c r="C567" s="4362" t="s">
        <v>7965</v>
      </c>
      <c r="D567" s="4311">
        <v>5.23</v>
      </c>
      <c r="E567" s="4363">
        <f t="shared" si="77"/>
        <v>5.23</v>
      </c>
      <c r="F567" s="5228">
        <f>D567*Оглавление!$B$14</f>
        <v>496.85</v>
      </c>
      <c r="G567" s="4364">
        <f t="shared" si="78"/>
        <v>496.85</v>
      </c>
    </row>
    <row r="568" spans="1:7">
      <c r="A568" s="4361" t="s">
        <v>5156</v>
      </c>
      <c r="B568" s="4361" t="s">
        <v>11018</v>
      </c>
      <c r="C568" s="4362" t="s">
        <v>7965</v>
      </c>
      <c r="D568" s="4311">
        <v>4.04</v>
      </c>
      <c r="E568" s="4363">
        <f t="shared" si="77"/>
        <v>4.04</v>
      </c>
      <c r="F568" s="5228">
        <f>D568*Оглавление!$B$14</f>
        <v>383.8</v>
      </c>
      <c r="G568" s="4364">
        <f t="shared" si="78"/>
        <v>383.8</v>
      </c>
    </row>
    <row r="569" spans="1:7">
      <c r="A569" s="4361" t="s">
        <v>10109</v>
      </c>
      <c r="B569" s="4361" t="s">
        <v>11019</v>
      </c>
      <c r="C569" s="4362">
        <v>50</v>
      </c>
      <c r="D569" s="4311">
        <v>8.5299999999999994</v>
      </c>
      <c r="E569" s="4363">
        <f t="shared" si="77"/>
        <v>8.5299999999999994</v>
      </c>
      <c r="F569" s="5228">
        <f>D569*Оглавление!$B$14</f>
        <v>810.34999999999991</v>
      </c>
      <c r="G569" s="4364">
        <f t="shared" si="78"/>
        <v>810.34999999999991</v>
      </c>
    </row>
    <row r="570" spans="1:7">
      <c r="A570" s="4361" t="s">
        <v>5157</v>
      </c>
      <c r="B570" s="4361" t="s">
        <v>11020</v>
      </c>
      <c r="C570" s="4362">
        <v>50</v>
      </c>
      <c r="D570" s="4311">
        <v>8.07</v>
      </c>
      <c r="E570" s="4363">
        <f t="shared" si="77"/>
        <v>8.07</v>
      </c>
      <c r="F570" s="5228">
        <f>D570*Оглавление!$B$14</f>
        <v>766.65</v>
      </c>
      <c r="G570" s="4364">
        <f t="shared" si="78"/>
        <v>766.65</v>
      </c>
    </row>
    <row r="571" spans="1:7">
      <c r="A571" s="4361" t="s">
        <v>5158</v>
      </c>
      <c r="B571" s="4361" t="s">
        <v>11021</v>
      </c>
      <c r="C571" s="4362">
        <v>50</v>
      </c>
      <c r="D571" s="4311">
        <v>6.72</v>
      </c>
      <c r="E571" s="4363">
        <f t="shared" si="77"/>
        <v>6.72</v>
      </c>
      <c r="F571" s="5228">
        <f>D571*Оглавление!$B$14</f>
        <v>638.4</v>
      </c>
      <c r="G571" s="4364">
        <f t="shared" si="78"/>
        <v>638.4</v>
      </c>
    </row>
    <row r="572" spans="1:7">
      <c r="A572" s="4361" t="s">
        <v>5159</v>
      </c>
      <c r="B572" s="4361" t="s">
        <v>11022</v>
      </c>
      <c r="C572" s="4362">
        <v>50</v>
      </c>
      <c r="D572" s="4311">
        <v>5.01</v>
      </c>
      <c r="E572" s="4363">
        <f t="shared" si="77"/>
        <v>5.01</v>
      </c>
      <c r="F572" s="5228">
        <f>D572*Оглавление!$B$14</f>
        <v>475.95</v>
      </c>
      <c r="G572" s="4364">
        <f t="shared" si="78"/>
        <v>475.95</v>
      </c>
    </row>
    <row r="573" spans="1:7">
      <c r="A573" s="4361" t="s">
        <v>5160</v>
      </c>
      <c r="B573" s="4361" t="s">
        <v>11023</v>
      </c>
      <c r="C573" s="4362">
        <v>30</v>
      </c>
      <c r="D573" s="4311">
        <v>9.61</v>
      </c>
      <c r="E573" s="4363">
        <f t="shared" si="77"/>
        <v>9.61</v>
      </c>
      <c r="F573" s="5228">
        <f>D573*Оглавление!$B$14</f>
        <v>912.94999999999993</v>
      </c>
      <c r="G573" s="4364">
        <f t="shared" si="78"/>
        <v>912.94999999999993</v>
      </c>
    </row>
    <row r="574" spans="1:7">
      <c r="A574" s="4361" t="s">
        <v>5161</v>
      </c>
      <c r="B574" s="4361" t="s">
        <v>11024</v>
      </c>
      <c r="C574" s="4362">
        <v>30</v>
      </c>
      <c r="D574" s="4311">
        <v>8.15</v>
      </c>
      <c r="E574" s="4363">
        <f t="shared" si="77"/>
        <v>8.15</v>
      </c>
      <c r="F574" s="5228">
        <f>D574*Оглавление!$B$14</f>
        <v>774.25</v>
      </c>
      <c r="G574" s="4364">
        <f t="shared" si="78"/>
        <v>774.25</v>
      </c>
    </row>
    <row r="575" spans="1:7">
      <c r="A575" s="4361" t="s">
        <v>10110</v>
      </c>
      <c r="B575" s="4361" t="s">
        <v>11025</v>
      </c>
      <c r="C575" s="4362">
        <v>20</v>
      </c>
      <c r="D575" s="4311">
        <v>24.87</v>
      </c>
      <c r="E575" s="4363">
        <f t="shared" si="77"/>
        <v>24.87</v>
      </c>
      <c r="F575" s="5228">
        <f>D575*Оглавление!$B$14</f>
        <v>2362.65</v>
      </c>
      <c r="G575" s="4364">
        <f t="shared" si="78"/>
        <v>2362.65</v>
      </c>
    </row>
    <row r="576" spans="1:7">
      <c r="A576" s="4361" t="s">
        <v>10111</v>
      </c>
      <c r="B576" s="4361" t="s">
        <v>11026</v>
      </c>
      <c r="C576" s="4362">
        <v>18</v>
      </c>
      <c r="D576" s="4311">
        <v>43.44</v>
      </c>
      <c r="E576" s="4363">
        <f t="shared" si="77"/>
        <v>43.44</v>
      </c>
      <c r="F576" s="5228">
        <f>D576*Оглавление!$B$14</f>
        <v>4126.8</v>
      </c>
      <c r="G576" s="4364">
        <f t="shared" si="78"/>
        <v>4126.8</v>
      </c>
    </row>
    <row r="577" spans="1:7">
      <c r="A577" s="4361" t="s">
        <v>10112</v>
      </c>
      <c r="B577" s="4361" t="s">
        <v>11027</v>
      </c>
      <c r="C577" s="4362">
        <v>18</v>
      </c>
      <c r="D577" s="4311">
        <v>42.27</v>
      </c>
      <c r="E577" s="4363">
        <f t="shared" si="77"/>
        <v>42.27</v>
      </c>
      <c r="F577" s="5228">
        <f>D577*Оглавление!$B$14</f>
        <v>4015.65</v>
      </c>
      <c r="G577" s="4364">
        <f t="shared" si="78"/>
        <v>4015.65</v>
      </c>
    </row>
    <row r="578" spans="1:7">
      <c r="A578" s="4361" t="s">
        <v>10113</v>
      </c>
      <c r="B578" s="4361" t="s">
        <v>11028</v>
      </c>
      <c r="C578" s="4362">
        <v>18</v>
      </c>
      <c r="D578" s="4311">
        <v>36.47</v>
      </c>
      <c r="E578" s="4363">
        <f t="shared" si="77"/>
        <v>36.47</v>
      </c>
      <c r="F578" s="5228">
        <f>D578*Оглавление!$B$14</f>
        <v>3464.65</v>
      </c>
      <c r="G578" s="4364">
        <f t="shared" si="78"/>
        <v>3464.65</v>
      </c>
    </row>
    <row r="579" spans="1:7">
      <c r="A579" s="4361" t="s">
        <v>10114</v>
      </c>
      <c r="B579" s="4361" t="s">
        <v>11029</v>
      </c>
      <c r="C579" s="4362">
        <v>15</v>
      </c>
      <c r="D579" s="4311">
        <v>33.15</v>
      </c>
      <c r="E579" s="4363">
        <f t="shared" si="77"/>
        <v>33.15</v>
      </c>
      <c r="F579" s="5228">
        <f>D579*Оглавление!$B$14</f>
        <v>3149.25</v>
      </c>
      <c r="G579" s="4364">
        <f t="shared" si="78"/>
        <v>3149.25</v>
      </c>
    </row>
    <row r="580" spans="1:7">
      <c r="A580" s="4357" t="s">
        <v>5769</v>
      </c>
      <c r="B580" s="4358"/>
      <c r="C580" s="4359"/>
      <c r="D580" s="4358"/>
      <c r="E580" s="4358"/>
      <c r="F580" s="5228"/>
      <c r="G580" s="4360"/>
    </row>
    <row r="581" spans="1:7">
      <c r="A581" s="4361" t="s">
        <v>5802</v>
      </c>
      <c r="B581" s="4361" t="s">
        <v>11006</v>
      </c>
      <c r="C581" s="4362" t="s">
        <v>8683</v>
      </c>
      <c r="D581" s="4311">
        <v>0.62</v>
      </c>
      <c r="E581" s="4363">
        <f t="shared" ref="E581:E603" si="79">D581-D581*$B$4/100</f>
        <v>0.62</v>
      </c>
      <c r="F581" s="5228">
        <f>D581*Оглавление!$B$14</f>
        <v>58.9</v>
      </c>
      <c r="G581" s="4364">
        <f>F581-F581*$B$4/100</f>
        <v>58.9</v>
      </c>
    </row>
    <row r="582" spans="1:7">
      <c r="A582" s="4361" t="s">
        <v>5803</v>
      </c>
      <c r="B582" s="4361" t="s">
        <v>11007</v>
      </c>
      <c r="C582" s="4362" t="s">
        <v>8680</v>
      </c>
      <c r="D582" s="4311">
        <v>0.86</v>
      </c>
      <c r="E582" s="4363">
        <f t="shared" si="79"/>
        <v>0.86</v>
      </c>
      <c r="F582" s="5228">
        <f>D582*Оглавление!$B$14</f>
        <v>81.7</v>
      </c>
      <c r="G582" s="4364">
        <f t="shared" ref="G582:G603" si="80">F582-F582*$B$4/100</f>
        <v>81.7</v>
      </c>
    </row>
    <row r="583" spans="1:7">
      <c r="A583" s="4361" t="s">
        <v>11145</v>
      </c>
      <c r="B583" s="4361" t="s">
        <v>11008</v>
      </c>
      <c r="C583" s="4362" t="s">
        <v>8680</v>
      </c>
      <c r="D583" s="4311">
        <v>0.81</v>
      </c>
      <c r="E583" s="4363">
        <f t="shared" si="79"/>
        <v>0.81</v>
      </c>
      <c r="F583" s="5228">
        <f>D583*Оглавление!$B$14</f>
        <v>76.95</v>
      </c>
      <c r="G583" s="4364">
        <f t="shared" si="80"/>
        <v>76.95</v>
      </c>
    </row>
    <row r="584" spans="1:7">
      <c r="A584" s="4361" t="s">
        <v>5162</v>
      </c>
      <c r="B584" s="4361" t="s">
        <v>11009</v>
      </c>
      <c r="C584" s="4362" t="s">
        <v>8684</v>
      </c>
      <c r="D584" s="4311">
        <v>1.1000000000000001</v>
      </c>
      <c r="E584" s="4363">
        <f t="shared" si="79"/>
        <v>1.1000000000000001</v>
      </c>
      <c r="F584" s="5228">
        <f>D584*Оглавление!$B$14</f>
        <v>104.50000000000001</v>
      </c>
      <c r="G584" s="4364">
        <f t="shared" si="80"/>
        <v>104.50000000000001</v>
      </c>
    </row>
    <row r="585" spans="1:7">
      <c r="A585" s="4361" t="s">
        <v>5163</v>
      </c>
      <c r="B585" s="4367" t="s">
        <v>11010</v>
      </c>
      <c r="C585" s="4362" t="s">
        <v>8684</v>
      </c>
      <c r="D585" s="4311">
        <v>0.98</v>
      </c>
      <c r="E585" s="4363">
        <f t="shared" si="79"/>
        <v>0.98</v>
      </c>
      <c r="F585" s="5228">
        <f>D585*Оглавление!$B$14</f>
        <v>93.1</v>
      </c>
      <c r="G585" s="4364">
        <f t="shared" si="80"/>
        <v>93.1</v>
      </c>
    </row>
    <row r="586" spans="1:7">
      <c r="A586" s="4361" t="s">
        <v>5804</v>
      </c>
      <c r="B586" s="4361" t="s">
        <v>11011</v>
      </c>
      <c r="C586" s="4362" t="s">
        <v>8670</v>
      </c>
      <c r="D586" s="4311">
        <v>2.78</v>
      </c>
      <c r="E586" s="4363">
        <f t="shared" si="79"/>
        <v>2.78</v>
      </c>
      <c r="F586" s="5228">
        <f>D586*Оглавление!$B$14</f>
        <v>264.09999999999997</v>
      </c>
      <c r="G586" s="4364">
        <f t="shared" si="80"/>
        <v>264.09999999999997</v>
      </c>
    </row>
    <row r="587" spans="1:7">
      <c r="A587" s="4361" t="s">
        <v>5805</v>
      </c>
      <c r="B587" s="4361" t="s">
        <v>11012</v>
      </c>
      <c r="C587" s="4362" t="s">
        <v>8670</v>
      </c>
      <c r="D587" s="4311">
        <v>2.0299999999999998</v>
      </c>
      <c r="E587" s="4363">
        <f t="shared" si="79"/>
        <v>2.0299999999999998</v>
      </c>
      <c r="F587" s="5228">
        <f>D587*Оглавление!$B$14</f>
        <v>192.85</v>
      </c>
      <c r="G587" s="4364">
        <f t="shared" si="80"/>
        <v>192.85</v>
      </c>
    </row>
    <row r="588" spans="1:7">
      <c r="A588" s="4361" t="s">
        <v>5164</v>
      </c>
      <c r="B588" s="4361" t="s">
        <v>4831</v>
      </c>
      <c r="C588" s="4362" t="s">
        <v>8670</v>
      </c>
      <c r="D588" s="4311">
        <v>1.58</v>
      </c>
      <c r="E588" s="4363">
        <f t="shared" si="79"/>
        <v>1.58</v>
      </c>
      <c r="F588" s="5228">
        <f>D588*Оглавление!$B$14</f>
        <v>150.1</v>
      </c>
      <c r="G588" s="4364">
        <f t="shared" si="80"/>
        <v>150.1</v>
      </c>
    </row>
    <row r="589" spans="1:7">
      <c r="A589" s="4361" t="s">
        <v>5806</v>
      </c>
      <c r="B589" s="4361" t="s">
        <v>11013</v>
      </c>
      <c r="C589" s="4362" t="s">
        <v>7972</v>
      </c>
      <c r="D589" s="4311">
        <v>3.9</v>
      </c>
      <c r="E589" s="4363">
        <f t="shared" si="79"/>
        <v>3.9</v>
      </c>
      <c r="F589" s="5228">
        <f>D589*Оглавление!$B$14</f>
        <v>370.5</v>
      </c>
      <c r="G589" s="4364">
        <f t="shared" si="80"/>
        <v>370.5</v>
      </c>
    </row>
    <row r="590" spans="1:7">
      <c r="A590" s="4361" t="s">
        <v>5165</v>
      </c>
      <c r="B590" s="4361" t="s">
        <v>11014</v>
      </c>
      <c r="C590" s="4362" t="s">
        <v>7972</v>
      </c>
      <c r="D590" s="4311">
        <v>3.14</v>
      </c>
      <c r="E590" s="4363">
        <f t="shared" si="79"/>
        <v>3.14</v>
      </c>
      <c r="F590" s="5228">
        <f>D590*Оглавление!$B$14</f>
        <v>298.3</v>
      </c>
      <c r="G590" s="4364">
        <f t="shared" si="80"/>
        <v>298.3</v>
      </c>
    </row>
    <row r="591" spans="1:7">
      <c r="A591" s="4361" t="s">
        <v>5167</v>
      </c>
      <c r="B591" s="4361" t="s">
        <v>11015</v>
      </c>
      <c r="C591" s="4362" t="s">
        <v>7972</v>
      </c>
      <c r="D591" s="4311">
        <v>2.39</v>
      </c>
      <c r="E591" s="4363">
        <f t="shared" si="79"/>
        <v>2.39</v>
      </c>
      <c r="F591" s="5228">
        <f>D591*Оглавление!$B$14</f>
        <v>227.05</v>
      </c>
      <c r="G591" s="4364">
        <f t="shared" si="80"/>
        <v>227.05</v>
      </c>
    </row>
    <row r="592" spans="1:7">
      <c r="A592" s="4361" t="s">
        <v>5169</v>
      </c>
      <c r="B592" s="4361" t="s">
        <v>11016</v>
      </c>
      <c r="C592" s="4362" t="s">
        <v>7965</v>
      </c>
      <c r="D592" s="4311">
        <v>5.83</v>
      </c>
      <c r="E592" s="4363">
        <f t="shared" si="79"/>
        <v>5.83</v>
      </c>
      <c r="F592" s="5228">
        <f>D592*Оглавление!$B$14</f>
        <v>553.85</v>
      </c>
      <c r="G592" s="4364">
        <f t="shared" si="80"/>
        <v>553.85</v>
      </c>
    </row>
    <row r="593" spans="1:7">
      <c r="A593" s="4361" t="s">
        <v>5170</v>
      </c>
      <c r="B593" s="4361" t="s">
        <v>11017</v>
      </c>
      <c r="C593" s="4362" t="s">
        <v>7965</v>
      </c>
      <c r="D593" s="4311">
        <v>4.78</v>
      </c>
      <c r="E593" s="4363">
        <f t="shared" si="79"/>
        <v>4.78</v>
      </c>
      <c r="F593" s="5228">
        <f>D593*Оглавление!$B$14</f>
        <v>454.1</v>
      </c>
      <c r="G593" s="4364">
        <f t="shared" si="80"/>
        <v>454.1</v>
      </c>
    </row>
    <row r="594" spans="1:7">
      <c r="A594" s="4361" t="s">
        <v>5171</v>
      </c>
      <c r="B594" s="4361" t="s">
        <v>11018</v>
      </c>
      <c r="C594" s="4362" t="s">
        <v>7965</v>
      </c>
      <c r="D594" s="4311">
        <v>4.13</v>
      </c>
      <c r="E594" s="4363">
        <f t="shared" si="79"/>
        <v>4.13</v>
      </c>
      <c r="F594" s="5228">
        <f>D594*Оглавление!$B$14</f>
        <v>392.34999999999997</v>
      </c>
      <c r="G594" s="4364">
        <f t="shared" si="80"/>
        <v>392.34999999999997</v>
      </c>
    </row>
    <row r="595" spans="1:7">
      <c r="A595" s="4361" t="s">
        <v>5172</v>
      </c>
      <c r="B595" s="4361" t="s">
        <v>11019</v>
      </c>
      <c r="C595" s="4362">
        <v>50</v>
      </c>
      <c r="D595" s="4311">
        <v>9.11</v>
      </c>
      <c r="E595" s="4363">
        <f t="shared" si="79"/>
        <v>9.11</v>
      </c>
      <c r="F595" s="5228">
        <f>D595*Оглавление!$B$14</f>
        <v>865.44999999999993</v>
      </c>
      <c r="G595" s="4364">
        <f t="shared" si="80"/>
        <v>865.44999999999993</v>
      </c>
    </row>
    <row r="596" spans="1:7">
      <c r="A596" s="4361" t="s">
        <v>5173</v>
      </c>
      <c r="B596" s="4361" t="s">
        <v>11020</v>
      </c>
      <c r="C596" s="4362">
        <v>50</v>
      </c>
      <c r="D596" s="4311">
        <v>8.59</v>
      </c>
      <c r="E596" s="4363">
        <f t="shared" si="79"/>
        <v>8.59</v>
      </c>
      <c r="F596" s="5228">
        <f>D596*Оглавление!$B$14</f>
        <v>816.05</v>
      </c>
      <c r="G596" s="4364">
        <f t="shared" si="80"/>
        <v>816.05</v>
      </c>
    </row>
    <row r="597" spans="1:7">
      <c r="A597" s="4361" t="s">
        <v>5174</v>
      </c>
      <c r="B597" s="4361" t="s">
        <v>11021</v>
      </c>
      <c r="C597" s="4362">
        <v>50</v>
      </c>
      <c r="D597" s="4311">
        <v>7.27</v>
      </c>
      <c r="E597" s="4363">
        <f t="shared" si="79"/>
        <v>7.27</v>
      </c>
      <c r="F597" s="5228">
        <f>D597*Оглавление!$B$14</f>
        <v>690.65</v>
      </c>
      <c r="G597" s="4364">
        <f t="shared" si="80"/>
        <v>690.65</v>
      </c>
    </row>
    <row r="598" spans="1:7">
      <c r="A598" s="4361" t="s">
        <v>5175</v>
      </c>
      <c r="B598" s="4361" t="s">
        <v>11022</v>
      </c>
      <c r="C598" s="4362">
        <v>50</v>
      </c>
      <c r="D598" s="4311">
        <v>5.3</v>
      </c>
      <c r="E598" s="4363">
        <f t="shared" si="79"/>
        <v>5.3</v>
      </c>
      <c r="F598" s="5228">
        <f>D598*Оглавление!$B$14</f>
        <v>503.5</v>
      </c>
      <c r="G598" s="4364">
        <f t="shared" si="80"/>
        <v>503.5</v>
      </c>
    </row>
    <row r="599" spans="1:7">
      <c r="A599" s="4361" t="s">
        <v>5176</v>
      </c>
      <c r="B599" s="4361" t="s">
        <v>11030</v>
      </c>
      <c r="C599" s="4362">
        <v>20</v>
      </c>
      <c r="D599" s="4311">
        <v>13</v>
      </c>
      <c r="E599" s="4363">
        <f t="shared" si="79"/>
        <v>13</v>
      </c>
      <c r="F599" s="5228">
        <f>D599*Оглавление!$B$14</f>
        <v>1235</v>
      </c>
      <c r="G599" s="4364">
        <f t="shared" si="80"/>
        <v>1235</v>
      </c>
    </row>
    <row r="600" spans="1:7">
      <c r="A600" s="4361" t="s">
        <v>5177</v>
      </c>
      <c r="B600" s="4361" t="s">
        <v>11031</v>
      </c>
      <c r="C600" s="4362">
        <v>20</v>
      </c>
      <c r="D600" s="4311">
        <v>12.03</v>
      </c>
      <c r="E600" s="4363">
        <f t="shared" si="79"/>
        <v>12.03</v>
      </c>
      <c r="F600" s="5228">
        <f>D600*Оглавление!$B$14</f>
        <v>1142.8499999999999</v>
      </c>
      <c r="G600" s="4364">
        <f t="shared" si="80"/>
        <v>1142.8499999999999</v>
      </c>
    </row>
    <row r="601" spans="1:7">
      <c r="A601" s="4361" t="s">
        <v>5178</v>
      </c>
      <c r="B601" s="4361" t="s">
        <v>11032</v>
      </c>
      <c r="C601" s="4362">
        <v>30</v>
      </c>
      <c r="D601" s="4311">
        <v>11.34</v>
      </c>
      <c r="E601" s="4363">
        <f t="shared" si="79"/>
        <v>11.34</v>
      </c>
      <c r="F601" s="5228">
        <f>D601*Оглавление!$B$14</f>
        <v>1077.3</v>
      </c>
      <c r="G601" s="4364">
        <f t="shared" si="80"/>
        <v>1077.3</v>
      </c>
    </row>
    <row r="602" spans="1:7">
      <c r="A602" s="4361" t="s">
        <v>5179</v>
      </c>
      <c r="B602" s="4361" t="s">
        <v>11023</v>
      </c>
      <c r="C602" s="4362">
        <v>30</v>
      </c>
      <c r="D602" s="4311">
        <v>9.7799999999999994</v>
      </c>
      <c r="E602" s="4363">
        <f t="shared" si="79"/>
        <v>9.7799999999999994</v>
      </c>
      <c r="F602" s="5228">
        <f>D602*Оглавление!$B$14</f>
        <v>929.09999999999991</v>
      </c>
      <c r="G602" s="4364">
        <f t="shared" si="80"/>
        <v>929.09999999999991</v>
      </c>
    </row>
    <row r="603" spans="1:7">
      <c r="A603" s="4361" t="s">
        <v>5180</v>
      </c>
      <c r="B603" s="4361" t="s">
        <v>11024</v>
      </c>
      <c r="C603" s="4362">
        <v>30</v>
      </c>
      <c r="D603" s="4311">
        <v>8.64</v>
      </c>
      <c r="E603" s="4363">
        <f t="shared" si="79"/>
        <v>8.64</v>
      </c>
      <c r="F603" s="5228">
        <f>D603*Оглавление!$B$14</f>
        <v>820.80000000000007</v>
      </c>
      <c r="G603" s="4364">
        <f t="shared" si="80"/>
        <v>820.80000000000007</v>
      </c>
    </row>
    <row r="604" spans="1:7">
      <c r="A604" s="4357" t="s">
        <v>5770</v>
      </c>
      <c r="B604" s="4358"/>
      <c r="C604" s="4359"/>
      <c r="D604" s="4358"/>
      <c r="E604" s="4358"/>
      <c r="F604" s="5228"/>
      <c r="G604" s="4360"/>
    </row>
    <row r="605" spans="1:7">
      <c r="A605" s="4361" t="s">
        <v>5181</v>
      </c>
      <c r="B605" s="4361" t="s">
        <v>1182</v>
      </c>
      <c r="C605" s="4362" t="s">
        <v>8199</v>
      </c>
      <c r="D605" s="4311">
        <v>6.88</v>
      </c>
      <c r="E605" s="4363">
        <f t="shared" ref="E605:E610" si="81">D605-D605*$B$4/100</f>
        <v>6.88</v>
      </c>
      <c r="F605" s="5228">
        <f>D605*Оглавление!$B$14</f>
        <v>653.6</v>
      </c>
      <c r="G605" s="4364">
        <f t="shared" ref="G605:G610" si="82">F605-F605*$B$4/100</f>
        <v>653.6</v>
      </c>
    </row>
    <row r="606" spans="1:7">
      <c r="A606" s="4361" t="s">
        <v>5182</v>
      </c>
      <c r="B606" s="4361" t="s">
        <v>1175</v>
      </c>
      <c r="C606" s="4362" t="s">
        <v>8685</v>
      </c>
      <c r="D606" s="4311">
        <v>10.72</v>
      </c>
      <c r="E606" s="4363">
        <f t="shared" si="81"/>
        <v>10.72</v>
      </c>
      <c r="F606" s="5228">
        <f>D606*Оглавление!$B$14</f>
        <v>1018.4000000000001</v>
      </c>
      <c r="G606" s="4364">
        <f t="shared" si="82"/>
        <v>1018.4000000000001</v>
      </c>
    </row>
    <row r="607" spans="1:7">
      <c r="A607" s="4361" t="s">
        <v>5183</v>
      </c>
      <c r="B607" s="4361" t="s">
        <v>944</v>
      </c>
      <c r="C607" s="4362" t="s">
        <v>8675</v>
      </c>
      <c r="D607" s="4311">
        <v>16.989999999999998</v>
      </c>
      <c r="E607" s="4363">
        <f t="shared" si="81"/>
        <v>16.989999999999998</v>
      </c>
      <c r="F607" s="5228">
        <f>D607*Оглавление!$B$14</f>
        <v>1614.05</v>
      </c>
      <c r="G607" s="4364">
        <f t="shared" si="82"/>
        <v>1614.05</v>
      </c>
    </row>
    <row r="608" spans="1:7">
      <c r="A608" s="4361" t="s">
        <v>5184</v>
      </c>
      <c r="B608" s="4361" t="s">
        <v>1180</v>
      </c>
      <c r="C608" s="4362">
        <v>10</v>
      </c>
      <c r="D608" s="4311">
        <v>27.71</v>
      </c>
      <c r="E608" s="4363">
        <f t="shared" si="81"/>
        <v>27.71</v>
      </c>
      <c r="F608" s="5228">
        <f>D608*Оглавление!$B$14</f>
        <v>2632.4500000000003</v>
      </c>
      <c r="G608" s="4364">
        <f t="shared" si="82"/>
        <v>2632.4500000000003</v>
      </c>
    </row>
    <row r="609" spans="1:7">
      <c r="A609" s="4361" t="s">
        <v>5185</v>
      </c>
      <c r="B609" s="4361" t="s">
        <v>1171</v>
      </c>
      <c r="C609" s="4362">
        <v>8</v>
      </c>
      <c r="D609" s="4311">
        <v>37.75</v>
      </c>
      <c r="E609" s="4363">
        <f t="shared" si="81"/>
        <v>37.75</v>
      </c>
      <c r="F609" s="5228">
        <f>D609*Оглавление!$B$14</f>
        <v>3586.25</v>
      </c>
      <c r="G609" s="4364">
        <f t="shared" si="82"/>
        <v>3586.25</v>
      </c>
    </row>
    <row r="610" spans="1:7">
      <c r="A610" s="4361" t="s">
        <v>23706</v>
      </c>
      <c r="B610" s="4361" t="s">
        <v>4915</v>
      </c>
      <c r="C610" s="4362">
        <v>6</v>
      </c>
      <c r="D610" s="4311">
        <v>55.09</v>
      </c>
      <c r="E610" s="4363">
        <f t="shared" si="81"/>
        <v>55.09</v>
      </c>
      <c r="F610" s="5228">
        <f>D610*Оглавление!$B$14</f>
        <v>5233.55</v>
      </c>
      <c r="G610" s="4364">
        <f t="shared" si="82"/>
        <v>5233.55</v>
      </c>
    </row>
    <row r="611" spans="1:7">
      <c r="A611" s="4357" t="s">
        <v>5771</v>
      </c>
      <c r="B611" s="4358"/>
      <c r="C611" s="4359"/>
      <c r="D611" s="4358"/>
      <c r="E611" s="4358"/>
      <c r="F611" s="5228"/>
      <c r="G611" s="4360"/>
    </row>
    <row r="612" spans="1:7">
      <c r="A612" s="4361" t="s">
        <v>5186</v>
      </c>
      <c r="B612" s="4361" t="s">
        <v>1182</v>
      </c>
      <c r="C612" s="4362" t="s">
        <v>8199</v>
      </c>
      <c r="D612" s="4311">
        <v>7.36</v>
      </c>
      <c r="E612" s="4363">
        <f t="shared" ref="E612:E617" si="83">D612-D612*$B$4/100</f>
        <v>7.36</v>
      </c>
      <c r="F612" s="5228">
        <f>D612*Оглавление!$B$14</f>
        <v>699.2</v>
      </c>
      <c r="G612" s="4364">
        <f t="shared" ref="G612:G617" si="84">F612-F612*$B$4/100</f>
        <v>699.2</v>
      </c>
    </row>
    <row r="613" spans="1:7">
      <c r="A613" s="4361" t="s">
        <v>5187</v>
      </c>
      <c r="B613" s="4361" t="s">
        <v>1175</v>
      </c>
      <c r="C613" s="4362" t="s">
        <v>8685</v>
      </c>
      <c r="D613" s="4311">
        <v>11.69</v>
      </c>
      <c r="E613" s="4363">
        <f t="shared" si="83"/>
        <v>11.69</v>
      </c>
      <c r="F613" s="5228">
        <f>D613*Оглавление!$B$14</f>
        <v>1110.55</v>
      </c>
      <c r="G613" s="4364">
        <f t="shared" si="84"/>
        <v>1110.55</v>
      </c>
    </row>
    <row r="614" spans="1:7">
      <c r="A614" s="4361" t="s">
        <v>5188</v>
      </c>
      <c r="B614" s="4361" t="s">
        <v>944</v>
      </c>
      <c r="C614" s="4362" t="s">
        <v>8675</v>
      </c>
      <c r="D614" s="4311">
        <v>18.54</v>
      </c>
      <c r="E614" s="4363">
        <f t="shared" si="83"/>
        <v>18.54</v>
      </c>
      <c r="F614" s="5228">
        <f>D614*Оглавление!$B$14</f>
        <v>1761.3</v>
      </c>
      <c r="G614" s="4364">
        <f t="shared" si="84"/>
        <v>1761.3</v>
      </c>
    </row>
    <row r="615" spans="1:7">
      <c r="A615" s="4361" t="s">
        <v>5189</v>
      </c>
      <c r="B615" s="4361" t="s">
        <v>1180</v>
      </c>
      <c r="C615" s="4362">
        <v>10</v>
      </c>
      <c r="D615" s="4311">
        <v>30.19</v>
      </c>
      <c r="E615" s="4363">
        <f t="shared" si="83"/>
        <v>30.19</v>
      </c>
      <c r="F615" s="5228">
        <f>D615*Оглавление!$B$14</f>
        <v>2868.05</v>
      </c>
      <c r="G615" s="4364">
        <f t="shared" si="84"/>
        <v>2868.05</v>
      </c>
    </row>
    <row r="616" spans="1:7">
      <c r="A616" s="4361" t="s">
        <v>5190</v>
      </c>
      <c r="B616" s="4361" t="s">
        <v>1171</v>
      </c>
      <c r="C616" s="4362">
        <v>8</v>
      </c>
      <c r="D616" s="4311">
        <v>41.06</v>
      </c>
      <c r="E616" s="4363">
        <f t="shared" si="83"/>
        <v>41.06</v>
      </c>
      <c r="F616" s="5228">
        <f>D616*Оглавление!$B$14</f>
        <v>3900.7000000000003</v>
      </c>
      <c r="G616" s="4364">
        <f t="shared" si="84"/>
        <v>3900.7000000000003</v>
      </c>
    </row>
    <row r="617" spans="1:7">
      <c r="A617" s="4361" t="s">
        <v>5191</v>
      </c>
      <c r="B617" s="4361" t="s">
        <v>4915</v>
      </c>
      <c r="C617" s="4362">
        <v>6</v>
      </c>
      <c r="D617" s="4311">
        <v>59.88</v>
      </c>
      <c r="E617" s="4363">
        <f t="shared" si="83"/>
        <v>59.88</v>
      </c>
      <c r="F617" s="5228">
        <f>D617*Оглавление!$B$14</f>
        <v>5688.6</v>
      </c>
      <c r="G617" s="4364">
        <f t="shared" si="84"/>
        <v>5688.6</v>
      </c>
    </row>
    <row r="618" spans="1:7">
      <c r="A618" s="4357" t="s">
        <v>5192</v>
      </c>
      <c r="B618" s="4358"/>
      <c r="C618" s="4359"/>
      <c r="D618" s="4358"/>
      <c r="E618" s="4358"/>
      <c r="F618" s="5228"/>
      <c r="G618" s="4360"/>
    </row>
    <row r="619" spans="1:7">
      <c r="A619" s="4361" t="s">
        <v>8213</v>
      </c>
      <c r="B619" s="4361" t="s">
        <v>5489</v>
      </c>
      <c r="C619" s="4362" t="s">
        <v>7972</v>
      </c>
      <c r="D619" s="4311">
        <v>5.09</v>
      </c>
      <c r="E619" s="4363">
        <f t="shared" ref="E619:E628" si="85">D619-D619*$B$4/100</f>
        <v>5.09</v>
      </c>
      <c r="F619" s="5228">
        <f>D619*Оглавление!$B$14</f>
        <v>483.55</v>
      </c>
      <c r="G619" s="4364">
        <f>F619-F619*$B$4/100</f>
        <v>483.55</v>
      </c>
    </row>
    <row r="620" spans="1:7">
      <c r="A620" s="4361" t="s">
        <v>5193</v>
      </c>
      <c r="B620" s="4361" t="s">
        <v>5490</v>
      </c>
      <c r="C620" s="4362">
        <v>70</v>
      </c>
      <c r="D620" s="4311">
        <v>5.92</v>
      </c>
      <c r="E620" s="4363">
        <f t="shared" si="85"/>
        <v>5.92</v>
      </c>
      <c r="F620" s="5228">
        <f>D620*Оглавление!$B$14</f>
        <v>562.4</v>
      </c>
      <c r="G620" s="4364">
        <f t="shared" ref="G620:G628" si="86">F620-F620*$B$4/100</f>
        <v>562.4</v>
      </c>
    </row>
    <row r="621" spans="1:7">
      <c r="A621" s="4361" t="s">
        <v>5194</v>
      </c>
      <c r="B621" s="4361" t="s">
        <v>5491</v>
      </c>
      <c r="C621" s="4362">
        <v>50</v>
      </c>
      <c r="D621" s="4311">
        <v>6.43</v>
      </c>
      <c r="E621" s="4363">
        <f t="shared" si="85"/>
        <v>6.43</v>
      </c>
      <c r="F621" s="5228">
        <f>D621*Оглавление!$B$14</f>
        <v>610.85</v>
      </c>
      <c r="G621" s="4364">
        <f t="shared" si="86"/>
        <v>610.85</v>
      </c>
    </row>
    <row r="622" spans="1:7">
      <c r="A622" s="4361" t="s">
        <v>5195</v>
      </c>
      <c r="B622" s="4361" t="s">
        <v>5492</v>
      </c>
      <c r="C622" s="4362">
        <v>50</v>
      </c>
      <c r="D622" s="4311">
        <v>8.74</v>
      </c>
      <c r="E622" s="4363">
        <f t="shared" si="85"/>
        <v>8.74</v>
      </c>
      <c r="F622" s="5228">
        <f>D622*Оглавление!$B$14</f>
        <v>830.30000000000007</v>
      </c>
      <c r="G622" s="4364">
        <f t="shared" si="86"/>
        <v>830.30000000000007</v>
      </c>
    </row>
    <row r="623" spans="1:7">
      <c r="A623" s="4361" t="s">
        <v>5196</v>
      </c>
      <c r="B623" s="4361" t="s">
        <v>5493</v>
      </c>
      <c r="C623" s="4362">
        <v>50</v>
      </c>
      <c r="D623" s="4311">
        <v>7.04</v>
      </c>
      <c r="E623" s="4363">
        <f t="shared" si="85"/>
        <v>7.04</v>
      </c>
      <c r="F623" s="5228">
        <f>D623*Оглавление!$B$14</f>
        <v>668.8</v>
      </c>
      <c r="G623" s="4364">
        <f t="shared" si="86"/>
        <v>668.8</v>
      </c>
    </row>
    <row r="624" spans="1:7">
      <c r="A624" s="4361" t="s">
        <v>5197</v>
      </c>
      <c r="B624" s="4361" t="s">
        <v>5494</v>
      </c>
      <c r="C624" s="4362">
        <v>30</v>
      </c>
      <c r="D624" s="4311">
        <v>10.97</v>
      </c>
      <c r="E624" s="4363">
        <f t="shared" si="85"/>
        <v>10.97</v>
      </c>
      <c r="F624" s="5228">
        <f>D624*Оглавление!$B$14</f>
        <v>1042.1500000000001</v>
      </c>
      <c r="G624" s="4364">
        <f t="shared" si="86"/>
        <v>1042.1500000000001</v>
      </c>
    </row>
    <row r="625" spans="1:7">
      <c r="A625" s="4361" t="s">
        <v>5198</v>
      </c>
      <c r="B625" s="4361" t="s">
        <v>5495</v>
      </c>
      <c r="C625" s="4362">
        <v>20</v>
      </c>
      <c r="D625" s="4311">
        <v>15.61</v>
      </c>
      <c r="E625" s="4363">
        <f t="shared" si="85"/>
        <v>15.61</v>
      </c>
      <c r="F625" s="5228">
        <f>D625*Оглавление!$B$14</f>
        <v>1482.95</v>
      </c>
      <c r="G625" s="4364">
        <f t="shared" si="86"/>
        <v>1482.95</v>
      </c>
    </row>
    <row r="626" spans="1:7">
      <c r="A626" s="4361" t="s">
        <v>5199</v>
      </c>
      <c r="B626" s="4361" t="s">
        <v>5200</v>
      </c>
      <c r="C626" s="4362">
        <v>25</v>
      </c>
      <c r="D626" s="4311">
        <v>8.4700000000000006</v>
      </c>
      <c r="E626" s="4363">
        <f t="shared" si="85"/>
        <v>8.4700000000000006</v>
      </c>
      <c r="F626" s="5228">
        <f>D626*Оглавление!$B$14</f>
        <v>804.65000000000009</v>
      </c>
      <c r="G626" s="4364">
        <f t="shared" si="86"/>
        <v>804.65000000000009</v>
      </c>
    </row>
    <row r="627" spans="1:7">
      <c r="A627" s="4361" t="s">
        <v>5201</v>
      </c>
      <c r="B627" s="4361" t="s">
        <v>5202</v>
      </c>
      <c r="C627" s="4362">
        <v>25</v>
      </c>
      <c r="D627" s="4311">
        <v>15.69</v>
      </c>
      <c r="E627" s="4363">
        <f t="shared" si="85"/>
        <v>15.69</v>
      </c>
      <c r="F627" s="5228">
        <f>D627*Оглавление!$B$14</f>
        <v>1490.55</v>
      </c>
      <c r="G627" s="4364">
        <f t="shared" si="86"/>
        <v>1490.55</v>
      </c>
    </row>
    <row r="628" spans="1:7">
      <c r="A628" s="4361" t="s">
        <v>5203</v>
      </c>
      <c r="B628" s="4361" t="s">
        <v>5204</v>
      </c>
      <c r="C628" s="4362">
        <v>15</v>
      </c>
      <c r="D628" s="4311">
        <v>21.31</v>
      </c>
      <c r="E628" s="4363">
        <f t="shared" si="85"/>
        <v>21.31</v>
      </c>
      <c r="F628" s="5228">
        <f>D628*Оглавление!$B$14</f>
        <v>2024.4499999999998</v>
      </c>
      <c r="G628" s="4364">
        <f t="shared" si="86"/>
        <v>2024.4499999999998</v>
      </c>
    </row>
    <row r="629" spans="1:7">
      <c r="A629" s="4357" t="s">
        <v>5772</v>
      </c>
      <c r="B629" s="4358"/>
      <c r="C629" s="4359"/>
      <c r="D629" s="4358"/>
      <c r="E629" s="4358"/>
      <c r="F629" s="5228"/>
      <c r="G629" s="4360"/>
    </row>
    <row r="630" spans="1:7">
      <c r="A630" s="4361" t="s">
        <v>5205</v>
      </c>
      <c r="B630" s="4361" t="s">
        <v>1182</v>
      </c>
      <c r="C630" s="4362" t="s">
        <v>7975</v>
      </c>
      <c r="D630" s="4311">
        <v>6.46</v>
      </c>
      <c r="E630" s="4363">
        <f t="shared" ref="E630:E635" si="87">D630-D630*$B$4/100</f>
        <v>6.46</v>
      </c>
      <c r="F630" s="5228">
        <f>D630*Оглавление!$B$14</f>
        <v>613.70000000000005</v>
      </c>
      <c r="G630" s="4364">
        <f t="shared" ref="G630:G635" si="88">F630-F630*$B$4/100</f>
        <v>613.70000000000005</v>
      </c>
    </row>
    <row r="631" spans="1:7">
      <c r="A631" s="4361" t="s">
        <v>5206</v>
      </c>
      <c r="B631" s="4361" t="s">
        <v>1175</v>
      </c>
      <c r="C631" s="4362" t="s">
        <v>8198</v>
      </c>
      <c r="D631" s="4311">
        <v>8.91</v>
      </c>
      <c r="E631" s="4363">
        <f t="shared" si="87"/>
        <v>8.91</v>
      </c>
      <c r="F631" s="5228">
        <f>D631*Оглавление!$B$14</f>
        <v>846.45</v>
      </c>
      <c r="G631" s="4364">
        <f t="shared" si="88"/>
        <v>846.45</v>
      </c>
    </row>
    <row r="632" spans="1:7">
      <c r="A632" s="4361" t="s">
        <v>5207</v>
      </c>
      <c r="B632" s="4361" t="s">
        <v>944</v>
      </c>
      <c r="C632" s="4362" t="s">
        <v>8675</v>
      </c>
      <c r="D632" s="4311">
        <v>13.53</v>
      </c>
      <c r="E632" s="4363">
        <f t="shared" si="87"/>
        <v>13.53</v>
      </c>
      <c r="F632" s="5228">
        <f>D632*Оглавление!$B$14</f>
        <v>1285.3499999999999</v>
      </c>
      <c r="G632" s="4364">
        <f t="shared" si="88"/>
        <v>1285.3499999999999</v>
      </c>
    </row>
    <row r="633" spans="1:7">
      <c r="A633" s="4361" t="s">
        <v>5208</v>
      </c>
      <c r="B633" s="4361" t="s">
        <v>1180</v>
      </c>
      <c r="C633" s="4362">
        <v>20</v>
      </c>
      <c r="D633" s="4311">
        <v>20.43</v>
      </c>
      <c r="E633" s="4363">
        <f t="shared" si="87"/>
        <v>20.43</v>
      </c>
      <c r="F633" s="5228">
        <f>D633*Оглавление!$B$14</f>
        <v>1940.85</v>
      </c>
      <c r="G633" s="4364">
        <f t="shared" si="88"/>
        <v>1940.85</v>
      </c>
    </row>
    <row r="634" spans="1:7">
      <c r="A634" s="4361" t="s">
        <v>5209</v>
      </c>
      <c r="B634" s="4361" t="s">
        <v>1171</v>
      </c>
      <c r="C634" s="4362">
        <v>15</v>
      </c>
      <c r="D634" s="4311">
        <v>33.79</v>
      </c>
      <c r="E634" s="4363">
        <f t="shared" si="87"/>
        <v>33.79</v>
      </c>
      <c r="F634" s="5228">
        <f>D634*Оглавление!$B$14</f>
        <v>3210.0499999999997</v>
      </c>
      <c r="G634" s="4364">
        <f t="shared" si="88"/>
        <v>3210.0499999999997</v>
      </c>
    </row>
    <row r="635" spans="1:7">
      <c r="A635" s="4361" t="s">
        <v>5210</v>
      </c>
      <c r="B635" s="4361" t="s">
        <v>4915</v>
      </c>
      <c r="C635" s="4362">
        <v>8</v>
      </c>
      <c r="D635" s="4311">
        <v>44.84</v>
      </c>
      <c r="E635" s="4363">
        <f t="shared" si="87"/>
        <v>44.84</v>
      </c>
      <c r="F635" s="5228">
        <f>D635*Оглавление!$B$14</f>
        <v>4259.8</v>
      </c>
      <c r="G635" s="4364">
        <f t="shared" si="88"/>
        <v>4259.8</v>
      </c>
    </row>
    <row r="636" spans="1:7">
      <c r="A636" s="4357" t="s">
        <v>5773</v>
      </c>
      <c r="B636" s="4358"/>
      <c r="C636" s="4359"/>
      <c r="D636" s="4358"/>
      <c r="E636" s="4358"/>
      <c r="F636" s="5228"/>
      <c r="G636" s="4360"/>
    </row>
    <row r="637" spans="1:7">
      <c r="A637" s="4361" t="s">
        <v>5211</v>
      </c>
      <c r="B637" s="4361" t="s">
        <v>1182</v>
      </c>
      <c r="C637" s="4362" t="s">
        <v>7975</v>
      </c>
      <c r="D637" s="4311">
        <v>6.98</v>
      </c>
      <c r="E637" s="4363">
        <f t="shared" ref="E637:E642" si="89">D637-D637*$B$4/100</f>
        <v>6.98</v>
      </c>
      <c r="F637" s="5228">
        <f>D637*Оглавление!$B$14</f>
        <v>663.1</v>
      </c>
      <c r="G637" s="4364">
        <f t="shared" ref="G637:G642" si="90">F637-F637*$B$4/100</f>
        <v>663.1</v>
      </c>
    </row>
    <row r="638" spans="1:7">
      <c r="A638" s="4361" t="s">
        <v>5212</v>
      </c>
      <c r="B638" s="4361" t="s">
        <v>1175</v>
      </c>
      <c r="C638" s="4362" t="s">
        <v>8198</v>
      </c>
      <c r="D638" s="4311">
        <v>9.6199999999999992</v>
      </c>
      <c r="E638" s="4363">
        <f t="shared" si="89"/>
        <v>9.6199999999999992</v>
      </c>
      <c r="F638" s="5228">
        <f>D638*Оглавление!$B$14</f>
        <v>913.9</v>
      </c>
      <c r="G638" s="4364">
        <f t="shared" si="90"/>
        <v>913.9</v>
      </c>
    </row>
    <row r="639" spans="1:7">
      <c r="A639" s="4361" t="s">
        <v>5213</v>
      </c>
      <c r="B639" s="4361" t="s">
        <v>944</v>
      </c>
      <c r="C639" s="4362" t="s">
        <v>8675</v>
      </c>
      <c r="D639" s="4311">
        <v>14.63</v>
      </c>
      <c r="E639" s="4363">
        <f t="shared" si="89"/>
        <v>14.63</v>
      </c>
      <c r="F639" s="5228">
        <f>D639*Оглавление!$B$14</f>
        <v>1389.8500000000001</v>
      </c>
      <c r="G639" s="4364">
        <f t="shared" si="90"/>
        <v>1389.8500000000001</v>
      </c>
    </row>
    <row r="640" spans="1:7">
      <c r="A640" s="4361" t="s">
        <v>5214</v>
      </c>
      <c r="B640" s="4361" t="s">
        <v>1180</v>
      </c>
      <c r="C640" s="4362">
        <v>20</v>
      </c>
      <c r="D640" s="4311">
        <v>22.06</v>
      </c>
      <c r="E640" s="4363">
        <f t="shared" si="89"/>
        <v>22.06</v>
      </c>
      <c r="F640" s="5228">
        <f>D640*Оглавление!$B$14</f>
        <v>2095.6999999999998</v>
      </c>
      <c r="G640" s="4364">
        <f t="shared" si="90"/>
        <v>2095.6999999999998</v>
      </c>
    </row>
    <row r="641" spans="1:7">
      <c r="A641" s="4361" t="s">
        <v>5215</v>
      </c>
      <c r="B641" s="4361" t="s">
        <v>1171</v>
      </c>
      <c r="C641" s="4362">
        <v>15</v>
      </c>
      <c r="D641" s="4311">
        <v>37.15</v>
      </c>
      <c r="E641" s="4363">
        <f t="shared" si="89"/>
        <v>37.15</v>
      </c>
      <c r="F641" s="5228">
        <f>D641*Оглавление!$B$14</f>
        <v>3529.25</v>
      </c>
      <c r="G641" s="4364">
        <f t="shared" si="90"/>
        <v>3529.25</v>
      </c>
    </row>
    <row r="642" spans="1:7">
      <c r="A642" s="4361" t="s">
        <v>5216</v>
      </c>
      <c r="B642" s="4361" t="s">
        <v>4915</v>
      </c>
      <c r="C642" s="4362">
        <v>8</v>
      </c>
      <c r="D642" s="4311">
        <v>48.43</v>
      </c>
      <c r="E642" s="4363">
        <f t="shared" si="89"/>
        <v>48.43</v>
      </c>
      <c r="F642" s="5228">
        <f>D642*Оглавление!$B$14</f>
        <v>4600.8500000000004</v>
      </c>
      <c r="G642" s="4364">
        <f t="shared" si="90"/>
        <v>4600.8500000000004</v>
      </c>
    </row>
    <row r="643" spans="1:7">
      <c r="A643" s="4357" t="s">
        <v>5774</v>
      </c>
      <c r="B643" s="4358"/>
      <c r="C643" s="4359"/>
      <c r="D643" s="4358"/>
      <c r="E643" s="4358"/>
      <c r="F643" s="5228"/>
      <c r="G643" s="4360"/>
    </row>
    <row r="644" spans="1:7">
      <c r="A644" s="4361" t="s">
        <v>23687</v>
      </c>
      <c r="B644" s="4361" t="s">
        <v>5496</v>
      </c>
      <c r="C644" s="4362" t="s">
        <v>8680</v>
      </c>
      <c r="D644" s="4311">
        <v>0.79</v>
      </c>
      <c r="E644" s="4363">
        <f t="shared" ref="E644:E669" si="91">D644-D644*$B$4/100</f>
        <v>0.79</v>
      </c>
      <c r="F644" s="5228">
        <f>D644*Оглавление!$B$14</f>
        <v>75.05</v>
      </c>
      <c r="G644" s="4364">
        <f t="shared" ref="G644:G669" si="92">F644-F644*$B$4/100</f>
        <v>75.05</v>
      </c>
    </row>
    <row r="645" spans="1:7">
      <c r="A645" s="4361" t="s">
        <v>23688</v>
      </c>
      <c r="B645" s="4361" t="s">
        <v>5497</v>
      </c>
      <c r="C645" s="4362" t="s">
        <v>8678</v>
      </c>
      <c r="D645" s="4311">
        <v>0.85</v>
      </c>
      <c r="E645" s="4363">
        <f t="shared" si="91"/>
        <v>0.85</v>
      </c>
      <c r="F645" s="5228">
        <f>D645*Оглавление!$B$14</f>
        <v>80.75</v>
      </c>
      <c r="G645" s="4364">
        <f t="shared" si="92"/>
        <v>80.75</v>
      </c>
    </row>
    <row r="646" spans="1:7">
      <c r="A646" s="4361" t="s">
        <v>23689</v>
      </c>
      <c r="B646" s="4361" t="s">
        <v>5498</v>
      </c>
      <c r="C646" s="4362" t="s">
        <v>8680</v>
      </c>
      <c r="D646" s="4311">
        <v>0.88</v>
      </c>
      <c r="E646" s="4363">
        <f t="shared" si="91"/>
        <v>0.88</v>
      </c>
      <c r="F646" s="5228">
        <f>D646*Оглавление!$B$14</f>
        <v>83.6</v>
      </c>
      <c r="G646" s="4364">
        <f t="shared" si="92"/>
        <v>83.6</v>
      </c>
    </row>
    <row r="647" spans="1:7">
      <c r="A647" s="4361" t="s">
        <v>11146</v>
      </c>
      <c r="B647" s="4361" t="s">
        <v>5499</v>
      </c>
      <c r="C647" s="4362" t="s">
        <v>8678</v>
      </c>
      <c r="D647" s="4311">
        <v>0.92</v>
      </c>
      <c r="E647" s="4363">
        <f t="shared" si="91"/>
        <v>0.92</v>
      </c>
      <c r="F647" s="5228">
        <f>D647*Оглавление!$B$14</f>
        <v>87.4</v>
      </c>
      <c r="G647" s="4364">
        <f t="shared" si="92"/>
        <v>87.4</v>
      </c>
    </row>
    <row r="648" spans="1:7">
      <c r="A648" s="4361" t="s">
        <v>23690</v>
      </c>
      <c r="B648" s="4361" t="s">
        <v>5500</v>
      </c>
      <c r="C648" s="4362" t="s">
        <v>8684</v>
      </c>
      <c r="D648" s="4311">
        <v>1.18</v>
      </c>
      <c r="E648" s="4363">
        <f t="shared" si="91"/>
        <v>1.18</v>
      </c>
      <c r="F648" s="5228">
        <f>D648*Оглавление!$B$14</f>
        <v>112.1</v>
      </c>
      <c r="G648" s="4364">
        <f t="shared" si="92"/>
        <v>112.1</v>
      </c>
    </row>
    <row r="649" spans="1:7">
      <c r="A649" s="4361" t="s">
        <v>23691</v>
      </c>
      <c r="B649" s="4361" t="s">
        <v>5501</v>
      </c>
      <c r="C649" s="4362" t="s">
        <v>8684</v>
      </c>
      <c r="D649" s="4311">
        <v>1.18</v>
      </c>
      <c r="E649" s="4363">
        <f t="shared" si="91"/>
        <v>1.18</v>
      </c>
      <c r="F649" s="5228">
        <f>D649*Оглавление!$B$14</f>
        <v>112.1</v>
      </c>
      <c r="G649" s="4364">
        <f t="shared" si="92"/>
        <v>112.1</v>
      </c>
    </row>
    <row r="650" spans="1:7">
      <c r="A650" s="4361" t="s">
        <v>23692</v>
      </c>
      <c r="B650" s="4361" t="s">
        <v>5502</v>
      </c>
      <c r="C650" s="4362" t="s">
        <v>8678</v>
      </c>
      <c r="D650" s="4311">
        <v>1.18</v>
      </c>
      <c r="E650" s="4363">
        <f t="shared" si="91"/>
        <v>1.18</v>
      </c>
      <c r="F650" s="5228">
        <f>D650*Оглавление!$B$14</f>
        <v>112.1</v>
      </c>
      <c r="G650" s="4364">
        <f t="shared" si="92"/>
        <v>112.1</v>
      </c>
    </row>
    <row r="651" spans="1:7">
      <c r="A651" s="4361" t="s">
        <v>10115</v>
      </c>
      <c r="B651" s="4361" t="s">
        <v>5434</v>
      </c>
      <c r="C651" s="4362" t="s">
        <v>8681</v>
      </c>
      <c r="D651" s="4311">
        <v>1.56</v>
      </c>
      <c r="E651" s="4363">
        <f t="shared" si="91"/>
        <v>1.56</v>
      </c>
      <c r="F651" s="5228">
        <f>D651*Оглавление!$B$14</f>
        <v>148.20000000000002</v>
      </c>
      <c r="G651" s="4364">
        <f t="shared" si="92"/>
        <v>148.20000000000002</v>
      </c>
    </row>
    <row r="652" spans="1:7">
      <c r="A652" s="4361" t="s">
        <v>10116</v>
      </c>
      <c r="B652" s="4361" t="s">
        <v>5503</v>
      </c>
      <c r="C652" s="4362" t="s">
        <v>8681</v>
      </c>
      <c r="D652" s="4311">
        <v>1.55</v>
      </c>
      <c r="E652" s="4363">
        <f t="shared" si="91"/>
        <v>1.55</v>
      </c>
      <c r="F652" s="5228">
        <f>D652*Оглавление!$B$14</f>
        <v>147.25</v>
      </c>
      <c r="G652" s="4364">
        <f t="shared" si="92"/>
        <v>147.25</v>
      </c>
    </row>
    <row r="653" spans="1:7">
      <c r="A653" s="4361" t="s">
        <v>10117</v>
      </c>
      <c r="B653" s="4361" t="s">
        <v>5504</v>
      </c>
      <c r="C653" s="4362" t="s">
        <v>8670</v>
      </c>
      <c r="D653" s="4311">
        <v>1.66</v>
      </c>
      <c r="E653" s="4363">
        <f t="shared" si="91"/>
        <v>1.66</v>
      </c>
      <c r="F653" s="5228">
        <f>D653*Оглавление!$B$14</f>
        <v>157.69999999999999</v>
      </c>
      <c r="G653" s="4364">
        <f t="shared" si="92"/>
        <v>157.69999999999999</v>
      </c>
    </row>
    <row r="654" spans="1:7">
      <c r="A654" s="4361" t="s">
        <v>10118</v>
      </c>
      <c r="B654" s="4361" t="s">
        <v>5505</v>
      </c>
      <c r="C654" s="4362" t="s">
        <v>8670</v>
      </c>
      <c r="D654" s="4311">
        <v>1.66</v>
      </c>
      <c r="E654" s="4363">
        <f t="shared" si="91"/>
        <v>1.66</v>
      </c>
      <c r="F654" s="5228">
        <f>D654*Оглавление!$B$14</f>
        <v>157.69999999999999</v>
      </c>
      <c r="G654" s="4364">
        <f t="shared" si="92"/>
        <v>157.69999999999999</v>
      </c>
    </row>
    <row r="655" spans="1:7">
      <c r="A655" s="4361" t="s">
        <v>10119</v>
      </c>
      <c r="B655" s="4361" t="s">
        <v>5506</v>
      </c>
      <c r="C655" s="4362" t="s">
        <v>8670</v>
      </c>
      <c r="D655" s="4311">
        <v>1.72</v>
      </c>
      <c r="E655" s="4363">
        <f t="shared" si="91"/>
        <v>1.72</v>
      </c>
      <c r="F655" s="5228">
        <f>D655*Оглавление!$B$14</f>
        <v>163.4</v>
      </c>
      <c r="G655" s="4364">
        <f t="shared" si="92"/>
        <v>163.4</v>
      </c>
    </row>
    <row r="656" spans="1:7">
      <c r="A656" s="4361" t="s">
        <v>5221</v>
      </c>
      <c r="B656" s="4361" t="s">
        <v>5436</v>
      </c>
      <c r="C656" s="4362" t="s">
        <v>8674</v>
      </c>
      <c r="D656" s="4311">
        <v>1.92</v>
      </c>
      <c r="E656" s="4363">
        <f t="shared" si="91"/>
        <v>1.92</v>
      </c>
      <c r="F656" s="5228">
        <f>D656*Оглавление!$B$14</f>
        <v>182.4</v>
      </c>
      <c r="G656" s="4364">
        <f t="shared" si="92"/>
        <v>182.4</v>
      </c>
    </row>
    <row r="657" spans="1:7">
      <c r="A657" s="4361" t="s">
        <v>5222</v>
      </c>
      <c r="B657" s="4361" t="s">
        <v>5437</v>
      </c>
      <c r="C657" s="4362" t="s">
        <v>7972</v>
      </c>
      <c r="D657" s="4311">
        <v>2.9</v>
      </c>
      <c r="E657" s="4363">
        <f t="shared" si="91"/>
        <v>2.9</v>
      </c>
      <c r="F657" s="5228">
        <f>D657*Оглавление!$B$14</f>
        <v>275.5</v>
      </c>
      <c r="G657" s="4364">
        <f t="shared" si="92"/>
        <v>275.5</v>
      </c>
    </row>
    <row r="658" spans="1:7">
      <c r="A658" s="4361" t="s">
        <v>5223</v>
      </c>
      <c r="B658" s="4361" t="s">
        <v>5449</v>
      </c>
      <c r="C658" s="4362" t="s">
        <v>7972</v>
      </c>
      <c r="D658" s="4311">
        <v>3.16</v>
      </c>
      <c r="E658" s="4363">
        <f t="shared" si="91"/>
        <v>3.16</v>
      </c>
      <c r="F658" s="5228">
        <f>D658*Оглавление!$B$14</f>
        <v>300.2</v>
      </c>
      <c r="G658" s="4364">
        <f t="shared" si="92"/>
        <v>300.2</v>
      </c>
    </row>
    <row r="659" spans="1:7">
      <c r="A659" s="4361" t="s">
        <v>5224</v>
      </c>
      <c r="B659" s="4361" t="s">
        <v>5450</v>
      </c>
      <c r="C659" s="4362" t="s">
        <v>7972</v>
      </c>
      <c r="D659" s="4311">
        <v>3.19</v>
      </c>
      <c r="E659" s="4363">
        <f t="shared" si="91"/>
        <v>3.19</v>
      </c>
      <c r="F659" s="5228">
        <f>D659*Оглавление!$B$14</f>
        <v>303.05</v>
      </c>
      <c r="G659" s="4364">
        <f t="shared" si="92"/>
        <v>303.05</v>
      </c>
    </row>
    <row r="660" spans="1:7">
      <c r="A660" s="4361" t="s">
        <v>5225</v>
      </c>
      <c r="B660" s="4361" t="s">
        <v>5226</v>
      </c>
      <c r="C660" s="4362" t="s">
        <v>7975</v>
      </c>
      <c r="D660" s="4311">
        <v>4.76</v>
      </c>
      <c r="E660" s="4363">
        <f t="shared" si="91"/>
        <v>4.76</v>
      </c>
      <c r="F660" s="5228">
        <f>D660*Оглавление!$B$14</f>
        <v>452.2</v>
      </c>
      <c r="G660" s="4364">
        <f t="shared" si="92"/>
        <v>452.2</v>
      </c>
    </row>
    <row r="661" spans="1:7">
      <c r="A661" s="4361" t="s">
        <v>5227</v>
      </c>
      <c r="B661" s="4361" t="s">
        <v>5228</v>
      </c>
      <c r="C661" s="4362" t="s">
        <v>8199</v>
      </c>
      <c r="D661" s="4311">
        <v>4.5</v>
      </c>
      <c r="E661" s="4363">
        <f t="shared" si="91"/>
        <v>4.5</v>
      </c>
      <c r="F661" s="5228">
        <f>D661*Оглавление!$B$14</f>
        <v>427.5</v>
      </c>
      <c r="G661" s="4364">
        <f t="shared" si="92"/>
        <v>427.5</v>
      </c>
    </row>
    <row r="662" spans="1:7">
      <c r="A662" s="4361" t="s">
        <v>8214</v>
      </c>
      <c r="B662" s="4361" t="s">
        <v>5507</v>
      </c>
      <c r="C662" s="4362">
        <v>30</v>
      </c>
      <c r="D662" s="4311">
        <v>10.53</v>
      </c>
      <c r="E662" s="4363">
        <f t="shared" si="91"/>
        <v>10.53</v>
      </c>
      <c r="F662" s="5228">
        <f>D662*Оглавление!$B$14</f>
        <v>1000.3499999999999</v>
      </c>
      <c r="G662" s="4364">
        <f t="shared" si="92"/>
        <v>1000.3499999999999</v>
      </c>
    </row>
    <row r="663" spans="1:7">
      <c r="A663" s="4361" t="s">
        <v>5229</v>
      </c>
      <c r="B663" s="4361" t="s">
        <v>5508</v>
      </c>
      <c r="C663" s="4362">
        <v>20</v>
      </c>
      <c r="D663" s="4311">
        <v>12.03</v>
      </c>
      <c r="E663" s="4363">
        <f t="shared" si="91"/>
        <v>12.03</v>
      </c>
      <c r="F663" s="5228">
        <f>D663*Оглавление!$B$14</f>
        <v>1142.8499999999999</v>
      </c>
      <c r="G663" s="4364">
        <f t="shared" si="92"/>
        <v>1142.8499999999999</v>
      </c>
    </row>
    <row r="664" spans="1:7">
      <c r="A664" s="4361" t="s">
        <v>5230</v>
      </c>
      <c r="B664" s="4361" t="s">
        <v>5509</v>
      </c>
      <c r="C664" s="4362">
        <v>20</v>
      </c>
      <c r="D664" s="4311">
        <v>14.5</v>
      </c>
      <c r="E664" s="4363">
        <f t="shared" si="91"/>
        <v>14.5</v>
      </c>
      <c r="F664" s="5228">
        <f>D664*Оглавление!$B$14</f>
        <v>1377.5</v>
      </c>
      <c r="G664" s="4364">
        <f t="shared" si="92"/>
        <v>1377.5</v>
      </c>
    </row>
    <row r="665" spans="1:7">
      <c r="A665" s="4361" t="s">
        <v>5231</v>
      </c>
      <c r="B665" s="4361" t="s">
        <v>5510</v>
      </c>
      <c r="C665" s="4362">
        <v>20</v>
      </c>
      <c r="D665" s="4311">
        <v>17.27</v>
      </c>
      <c r="E665" s="4363">
        <f t="shared" si="91"/>
        <v>17.27</v>
      </c>
      <c r="F665" s="5228">
        <f>D665*Оглавление!$B$14</f>
        <v>1640.6499999999999</v>
      </c>
      <c r="G665" s="4364">
        <f t="shared" si="92"/>
        <v>1640.6499999999999</v>
      </c>
    </row>
    <row r="666" spans="1:7">
      <c r="A666" s="4361" t="s">
        <v>5232</v>
      </c>
      <c r="B666" s="4361" t="s">
        <v>5233</v>
      </c>
      <c r="C666" s="4362">
        <v>10</v>
      </c>
      <c r="D666" s="4311">
        <v>22.78</v>
      </c>
      <c r="E666" s="4363">
        <f t="shared" si="91"/>
        <v>22.78</v>
      </c>
      <c r="F666" s="5228">
        <f>D666*Оглавление!$B$14</f>
        <v>2164.1</v>
      </c>
      <c r="G666" s="4364">
        <f t="shared" si="92"/>
        <v>2164.1</v>
      </c>
    </row>
    <row r="667" spans="1:7">
      <c r="A667" s="4361" t="s">
        <v>8215</v>
      </c>
      <c r="B667" s="4361" t="s">
        <v>5511</v>
      </c>
      <c r="C667" s="4362">
        <v>8</v>
      </c>
      <c r="D667" s="4311">
        <v>52.21</v>
      </c>
      <c r="E667" s="4363">
        <f t="shared" si="91"/>
        <v>52.21</v>
      </c>
      <c r="F667" s="5228">
        <f>D667*Оглавление!$B$14</f>
        <v>4959.95</v>
      </c>
      <c r="G667" s="4364">
        <f t="shared" si="92"/>
        <v>4959.95</v>
      </c>
    </row>
    <row r="668" spans="1:7">
      <c r="A668" s="4361" t="s">
        <v>8216</v>
      </c>
      <c r="B668" s="4361" t="s">
        <v>5234</v>
      </c>
      <c r="C668" s="4362">
        <v>6</v>
      </c>
      <c r="D668" s="4311">
        <v>87.87</v>
      </c>
      <c r="E668" s="4363">
        <f t="shared" si="91"/>
        <v>87.87</v>
      </c>
      <c r="F668" s="5228">
        <f>D668*Оглавление!$B$14</f>
        <v>8347.65</v>
      </c>
      <c r="G668" s="4364">
        <f t="shared" si="92"/>
        <v>8347.65</v>
      </c>
    </row>
    <row r="669" spans="1:7">
      <c r="A669" s="4361" t="s">
        <v>8217</v>
      </c>
      <c r="B669" s="4361" t="s">
        <v>5235</v>
      </c>
      <c r="C669" s="4362">
        <v>2</v>
      </c>
      <c r="D669" s="4311">
        <v>140.54</v>
      </c>
      <c r="E669" s="4363">
        <f t="shared" si="91"/>
        <v>140.54</v>
      </c>
      <c r="F669" s="5228">
        <f>D669*Оглавление!$B$14</f>
        <v>13351.3</v>
      </c>
      <c r="G669" s="4364">
        <f t="shared" si="92"/>
        <v>13351.3</v>
      </c>
    </row>
    <row r="670" spans="1:7">
      <c r="A670" s="4368" t="s">
        <v>7589</v>
      </c>
      <c r="B670" s="4358"/>
      <c r="C670" s="4359"/>
      <c r="D670" s="4358"/>
      <c r="E670" s="4358"/>
      <c r="F670" s="5228"/>
      <c r="G670" s="4360"/>
    </row>
    <row r="671" spans="1:7">
      <c r="A671" s="4361" t="s">
        <v>8218</v>
      </c>
      <c r="B671" s="4361" t="s">
        <v>7590</v>
      </c>
      <c r="C671" s="4369" t="s">
        <v>691</v>
      </c>
      <c r="D671" s="4311">
        <v>0.88</v>
      </c>
      <c r="E671" s="4363">
        <f t="shared" ref="E671:E694" si="93">D671-D671*$B$4/100</f>
        <v>0.88</v>
      </c>
      <c r="F671" s="5228">
        <f>D671*Оглавление!$B$14</f>
        <v>83.6</v>
      </c>
      <c r="G671" s="4364">
        <f t="shared" ref="G671:G694" si="94">F671-F671*$B$4/100</f>
        <v>83.6</v>
      </c>
    </row>
    <row r="672" spans="1:7">
      <c r="A672" s="4361" t="s">
        <v>8219</v>
      </c>
      <c r="B672" s="4361" t="s">
        <v>7567</v>
      </c>
      <c r="C672" s="4369" t="s">
        <v>691</v>
      </c>
      <c r="D672" s="4311">
        <v>1.02</v>
      </c>
      <c r="E672" s="4363">
        <f t="shared" si="93"/>
        <v>1.02</v>
      </c>
      <c r="F672" s="5228">
        <f>D672*Оглавление!$B$14</f>
        <v>96.9</v>
      </c>
      <c r="G672" s="4364">
        <f t="shared" si="94"/>
        <v>96.9</v>
      </c>
    </row>
    <row r="673" spans="1:7">
      <c r="A673" s="4361" t="s">
        <v>8220</v>
      </c>
      <c r="B673" s="4361" t="s">
        <v>7568</v>
      </c>
      <c r="C673" s="4369" t="s">
        <v>424</v>
      </c>
      <c r="D673" s="4311">
        <v>1.02</v>
      </c>
      <c r="E673" s="4363">
        <f t="shared" si="93"/>
        <v>1.02</v>
      </c>
      <c r="F673" s="5228">
        <f>D673*Оглавление!$B$14</f>
        <v>96.9</v>
      </c>
      <c r="G673" s="4364">
        <f t="shared" si="94"/>
        <v>96.9</v>
      </c>
    </row>
    <row r="674" spans="1:7">
      <c r="A674" s="4361" t="s">
        <v>8221</v>
      </c>
      <c r="B674" s="4361" t="s">
        <v>7569</v>
      </c>
      <c r="C674" s="4369" t="s">
        <v>322</v>
      </c>
      <c r="D674" s="4311">
        <v>1.31</v>
      </c>
      <c r="E674" s="4363">
        <f t="shared" si="93"/>
        <v>1.31</v>
      </c>
      <c r="F674" s="5228">
        <f>D674*Оглавление!$B$14</f>
        <v>124.45</v>
      </c>
      <c r="G674" s="4364">
        <f t="shared" si="94"/>
        <v>124.45</v>
      </c>
    </row>
    <row r="675" spans="1:7">
      <c r="A675" s="4361" t="s">
        <v>8222</v>
      </c>
      <c r="B675" s="4361" t="s">
        <v>7570</v>
      </c>
      <c r="C675" s="4369" t="s">
        <v>322</v>
      </c>
      <c r="D675" s="4311">
        <v>1.31</v>
      </c>
      <c r="E675" s="4363">
        <f t="shared" si="93"/>
        <v>1.31</v>
      </c>
      <c r="F675" s="5228">
        <f>D675*Оглавление!$B$14</f>
        <v>124.45</v>
      </c>
      <c r="G675" s="4364">
        <f t="shared" si="94"/>
        <v>124.45</v>
      </c>
    </row>
    <row r="676" spans="1:7">
      <c r="A676" s="4361" t="s">
        <v>8223</v>
      </c>
      <c r="B676" s="4361" t="s">
        <v>7571</v>
      </c>
      <c r="C676" s="4369" t="s">
        <v>322</v>
      </c>
      <c r="D676" s="4311">
        <v>1.31</v>
      </c>
      <c r="E676" s="4363">
        <f t="shared" si="93"/>
        <v>1.31</v>
      </c>
      <c r="F676" s="5228">
        <f>D676*Оглавление!$B$14</f>
        <v>124.45</v>
      </c>
      <c r="G676" s="4364">
        <f t="shared" si="94"/>
        <v>124.45</v>
      </c>
    </row>
    <row r="677" spans="1:7">
      <c r="A677" s="4361" t="s">
        <v>7582</v>
      </c>
      <c r="B677" s="4361" t="s">
        <v>7572</v>
      </c>
      <c r="C677" s="4369" t="s">
        <v>427</v>
      </c>
      <c r="D677" s="4311">
        <v>1.73</v>
      </c>
      <c r="E677" s="4363">
        <f t="shared" si="93"/>
        <v>1.73</v>
      </c>
      <c r="F677" s="5228">
        <f>D677*Оглавление!$B$14</f>
        <v>164.35</v>
      </c>
      <c r="G677" s="4364">
        <f t="shared" si="94"/>
        <v>164.35</v>
      </c>
    </row>
    <row r="678" spans="1:7">
      <c r="A678" s="4361" t="s">
        <v>10120</v>
      </c>
      <c r="B678" s="4361" t="s">
        <v>7573</v>
      </c>
      <c r="C678" s="4369" t="s">
        <v>427</v>
      </c>
      <c r="D678" s="4311">
        <v>1.73</v>
      </c>
      <c r="E678" s="4363">
        <f t="shared" si="93"/>
        <v>1.73</v>
      </c>
      <c r="F678" s="5228">
        <f>D678*Оглавление!$B$14</f>
        <v>164.35</v>
      </c>
      <c r="G678" s="4364">
        <f t="shared" si="94"/>
        <v>164.35</v>
      </c>
    </row>
    <row r="679" spans="1:7">
      <c r="A679" s="4361" t="s">
        <v>11123</v>
      </c>
      <c r="B679" s="4361" t="s">
        <v>7574</v>
      </c>
      <c r="C679" s="4369" t="s">
        <v>276</v>
      </c>
      <c r="D679" s="4311">
        <v>1.73</v>
      </c>
      <c r="E679" s="4363">
        <f t="shared" si="93"/>
        <v>1.73</v>
      </c>
      <c r="F679" s="5228">
        <f>D679*Оглавление!$B$14</f>
        <v>164.35</v>
      </c>
      <c r="G679" s="4364">
        <f t="shared" si="94"/>
        <v>164.35</v>
      </c>
    </row>
    <row r="680" spans="1:7">
      <c r="A680" s="4361" t="s">
        <v>10121</v>
      </c>
      <c r="B680" s="4361" t="s">
        <v>6581</v>
      </c>
      <c r="C680" s="4369" t="s">
        <v>276</v>
      </c>
      <c r="D680" s="4311">
        <v>1.73</v>
      </c>
      <c r="E680" s="4363">
        <f t="shared" si="93"/>
        <v>1.73</v>
      </c>
      <c r="F680" s="5228">
        <f>D680*Оглавление!$B$14</f>
        <v>164.35</v>
      </c>
      <c r="G680" s="4364">
        <f t="shared" si="94"/>
        <v>164.35</v>
      </c>
    </row>
    <row r="681" spans="1:7">
      <c r="A681" s="4361" t="s">
        <v>11124</v>
      </c>
      <c r="B681" s="4361" t="s">
        <v>7575</v>
      </c>
      <c r="C681" s="4369" t="s">
        <v>276</v>
      </c>
      <c r="D681" s="4311">
        <v>1.92</v>
      </c>
      <c r="E681" s="4363">
        <f t="shared" si="93"/>
        <v>1.92</v>
      </c>
      <c r="F681" s="5228">
        <f>D681*Оглавление!$B$14</f>
        <v>182.4</v>
      </c>
      <c r="G681" s="4364">
        <f t="shared" si="94"/>
        <v>182.4</v>
      </c>
    </row>
    <row r="682" spans="1:7">
      <c r="A682" s="4361" t="s">
        <v>7583</v>
      </c>
      <c r="B682" s="4361" t="s">
        <v>6582</v>
      </c>
      <c r="C682" s="4369" t="s">
        <v>283</v>
      </c>
      <c r="D682" s="4311">
        <v>2.2200000000000002</v>
      </c>
      <c r="E682" s="4363">
        <f t="shared" si="93"/>
        <v>2.2200000000000002</v>
      </c>
      <c r="F682" s="5228">
        <f>D682*Оглавление!$B$14</f>
        <v>210.9</v>
      </c>
      <c r="G682" s="4364">
        <f t="shared" si="94"/>
        <v>210.9</v>
      </c>
    </row>
    <row r="683" spans="1:7">
      <c r="A683" s="4361" t="s">
        <v>7584</v>
      </c>
      <c r="B683" s="4361" t="s">
        <v>7591</v>
      </c>
      <c r="C683" s="4369" t="s">
        <v>290</v>
      </c>
      <c r="D683" s="4311">
        <v>3.43</v>
      </c>
      <c r="E683" s="4363">
        <f t="shared" si="93"/>
        <v>3.43</v>
      </c>
      <c r="F683" s="5228">
        <f>D683*Оглавление!$B$14</f>
        <v>325.85000000000002</v>
      </c>
      <c r="G683" s="4364">
        <f t="shared" si="94"/>
        <v>325.85000000000002</v>
      </c>
    </row>
    <row r="684" spans="1:7">
      <c r="A684" s="4361" t="s">
        <v>7585</v>
      </c>
      <c r="B684" s="4361" t="s">
        <v>6583</v>
      </c>
      <c r="C684" s="4369" t="s">
        <v>290</v>
      </c>
      <c r="D684" s="4311">
        <v>3.43</v>
      </c>
      <c r="E684" s="4363">
        <f t="shared" si="93"/>
        <v>3.43</v>
      </c>
      <c r="F684" s="5228">
        <f>D684*Оглавление!$B$14</f>
        <v>325.85000000000002</v>
      </c>
      <c r="G684" s="4364">
        <f t="shared" si="94"/>
        <v>325.85000000000002</v>
      </c>
    </row>
    <row r="685" spans="1:7">
      <c r="A685" s="4361" t="s">
        <v>7586</v>
      </c>
      <c r="B685" s="4361" t="s">
        <v>7576</v>
      </c>
      <c r="C685" s="4369" t="s">
        <v>290</v>
      </c>
      <c r="D685" s="4311">
        <v>3.43</v>
      </c>
      <c r="E685" s="4363">
        <f t="shared" si="93"/>
        <v>3.43</v>
      </c>
      <c r="F685" s="5228">
        <f>D685*Оглавление!$B$14</f>
        <v>325.85000000000002</v>
      </c>
      <c r="G685" s="4364">
        <f t="shared" si="94"/>
        <v>325.85000000000002</v>
      </c>
    </row>
    <row r="686" spans="1:7">
      <c r="A686" s="4361" t="s">
        <v>7587</v>
      </c>
      <c r="B686" s="4361" t="s">
        <v>7577</v>
      </c>
      <c r="C686" s="4369" t="s">
        <v>304</v>
      </c>
      <c r="D686" s="4311">
        <v>5.16</v>
      </c>
      <c r="E686" s="4363">
        <f t="shared" si="93"/>
        <v>5.16</v>
      </c>
      <c r="F686" s="5228">
        <f>D686*Оглавление!$B$14</f>
        <v>490.2</v>
      </c>
      <c r="G686" s="4364">
        <f t="shared" si="94"/>
        <v>490.2</v>
      </c>
    </row>
    <row r="687" spans="1:7">
      <c r="A687" s="4361" t="s">
        <v>7588</v>
      </c>
      <c r="B687" s="4361" t="s">
        <v>7578</v>
      </c>
      <c r="C687" s="4369" t="s">
        <v>284</v>
      </c>
      <c r="D687" s="4311">
        <v>5.16</v>
      </c>
      <c r="E687" s="4363">
        <f t="shared" si="93"/>
        <v>5.16</v>
      </c>
      <c r="F687" s="5228">
        <f>D687*Оглавление!$B$14</f>
        <v>490.2</v>
      </c>
      <c r="G687" s="4364">
        <f t="shared" si="94"/>
        <v>490.2</v>
      </c>
    </row>
    <row r="688" spans="1:7">
      <c r="A688" s="4361" t="s">
        <v>8224</v>
      </c>
      <c r="B688" s="4361" t="s">
        <v>7579</v>
      </c>
      <c r="C688" s="4362" t="s">
        <v>3163</v>
      </c>
      <c r="D688" s="4311">
        <v>12.26</v>
      </c>
      <c r="E688" s="4363">
        <f t="shared" si="93"/>
        <v>12.26</v>
      </c>
      <c r="F688" s="5228">
        <f>D688*Оглавление!$B$14</f>
        <v>1164.7</v>
      </c>
      <c r="G688" s="4364">
        <f t="shared" si="94"/>
        <v>1164.7</v>
      </c>
    </row>
    <row r="689" spans="1:7">
      <c r="A689" s="4361" t="s">
        <v>8225</v>
      </c>
      <c r="B689" s="4361" t="s">
        <v>7580</v>
      </c>
      <c r="C689" s="4362" t="s">
        <v>329</v>
      </c>
      <c r="D689" s="4311">
        <v>13.55</v>
      </c>
      <c r="E689" s="4363">
        <f t="shared" si="93"/>
        <v>13.55</v>
      </c>
      <c r="F689" s="5228">
        <f>D689*Оглавление!$B$14</f>
        <v>1287.25</v>
      </c>
      <c r="G689" s="4364">
        <f t="shared" si="94"/>
        <v>1287.25</v>
      </c>
    </row>
    <row r="690" spans="1:7">
      <c r="A690" s="4361" t="s">
        <v>8226</v>
      </c>
      <c r="B690" s="4361" t="s">
        <v>7592</v>
      </c>
      <c r="C690" s="4362" t="s">
        <v>329</v>
      </c>
      <c r="D690" s="4311">
        <v>16.899999999999999</v>
      </c>
      <c r="E690" s="4363">
        <f t="shared" si="93"/>
        <v>16.899999999999999</v>
      </c>
      <c r="F690" s="5228">
        <f>D690*Оглавление!$B$14</f>
        <v>1605.4999999999998</v>
      </c>
      <c r="G690" s="4364">
        <f t="shared" si="94"/>
        <v>1605.4999999999998</v>
      </c>
    </row>
    <row r="691" spans="1:7">
      <c r="A691" s="4361" t="s">
        <v>11125</v>
      </c>
      <c r="B691" s="4361" t="s">
        <v>7581</v>
      </c>
      <c r="C691" s="4362" t="s">
        <v>329</v>
      </c>
      <c r="D691" s="4311">
        <v>18.47</v>
      </c>
      <c r="E691" s="4363">
        <f t="shared" si="93"/>
        <v>18.47</v>
      </c>
      <c r="F691" s="5228">
        <f>D691*Оглавление!$B$14</f>
        <v>1754.6499999999999</v>
      </c>
      <c r="G691" s="4364">
        <f t="shared" si="94"/>
        <v>1754.6499999999999</v>
      </c>
    </row>
    <row r="692" spans="1:7">
      <c r="A692" s="4361" t="s">
        <v>8227</v>
      </c>
      <c r="B692" s="4361" t="s">
        <v>7593</v>
      </c>
      <c r="C692" s="4362" t="s">
        <v>329</v>
      </c>
      <c r="D692" s="4311">
        <v>19.52</v>
      </c>
      <c r="E692" s="4363">
        <f t="shared" si="93"/>
        <v>19.52</v>
      </c>
      <c r="F692" s="5228">
        <f>D692*Оглавление!$B$14</f>
        <v>1854.3999999999999</v>
      </c>
      <c r="G692" s="4364">
        <f t="shared" si="94"/>
        <v>1854.3999999999999</v>
      </c>
    </row>
    <row r="693" spans="1:7">
      <c r="A693" s="4361" t="s">
        <v>11122</v>
      </c>
      <c r="B693" s="4361" t="s">
        <v>7529</v>
      </c>
      <c r="C693" s="4362" t="s">
        <v>3476</v>
      </c>
      <c r="D693" s="4311">
        <v>25.85</v>
      </c>
      <c r="E693" s="4363">
        <f t="shared" si="93"/>
        <v>25.85</v>
      </c>
      <c r="F693" s="5228">
        <f>D693*Оглавление!$B$14</f>
        <v>2455.75</v>
      </c>
      <c r="G693" s="4364">
        <f t="shared" si="94"/>
        <v>2455.75</v>
      </c>
    </row>
    <row r="694" spans="1:7">
      <c r="A694" s="4361" t="s">
        <v>8228</v>
      </c>
      <c r="B694" s="4361" t="s">
        <v>7594</v>
      </c>
      <c r="C694" s="4362" t="s">
        <v>7419</v>
      </c>
      <c r="D694" s="4311">
        <v>59.39</v>
      </c>
      <c r="E694" s="4363">
        <f t="shared" si="93"/>
        <v>59.39</v>
      </c>
      <c r="F694" s="5228">
        <f>D694*Оглавление!$B$14</f>
        <v>5642.05</v>
      </c>
      <c r="G694" s="4364">
        <f t="shared" si="94"/>
        <v>5642.05</v>
      </c>
    </row>
    <row r="695" spans="1:7">
      <c r="A695" s="4368" t="s">
        <v>5775</v>
      </c>
      <c r="B695" s="4358"/>
      <c r="C695" s="4359"/>
      <c r="D695" s="4358"/>
      <c r="E695" s="4358"/>
      <c r="F695" s="5228"/>
      <c r="G695" s="4360"/>
    </row>
    <row r="696" spans="1:7">
      <c r="A696" s="4361" t="s">
        <v>23693</v>
      </c>
      <c r="B696" s="4361" t="s">
        <v>5496</v>
      </c>
      <c r="C696" s="4362" t="s">
        <v>8678</v>
      </c>
      <c r="D696" s="4311">
        <v>0.96</v>
      </c>
      <c r="E696" s="4363">
        <f t="shared" ref="E696:E716" si="95">D696-D696*$B$4/100</f>
        <v>0.96</v>
      </c>
      <c r="F696" s="5228">
        <f>D696*Оглавление!$B$14</f>
        <v>91.2</v>
      </c>
      <c r="G696" s="4364">
        <f t="shared" ref="G696:G716" si="96">F696-F696*$B$4/100</f>
        <v>91.2</v>
      </c>
    </row>
    <row r="697" spans="1:7">
      <c r="A697" s="4361" t="s">
        <v>23694</v>
      </c>
      <c r="B697" s="4361" t="s">
        <v>5497</v>
      </c>
      <c r="C697" s="4362" t="s">
        <v>8684</v>
      </c>
      <c r="D697" s="4311">
        <v>1.1000000000000001</v>
      </c>
      <c r="E697" s="4363">
        <f t="shared" si="95"/>
        <v>1.1000000000000001</v>
      </c>
      <c r="F697" s="5228">
        <f>D697*Оглавление!$B$14</f>
        <v>104.50000000000001</v>
      </c>
      <c r="G697" s="4364">
        <f t="shared" si="96"/>
        <v>104.50000000000001</v>
      </c>
    </row>
    <row r="698" spans="1:7">
      <c r="A698" s="4361" t="s">
        <v>5236</v>
      </c>
      <c r="B698" s="4361" t="s">
        <v>5498</v>
      </c>
      <c r="C698" s="4362" t="s">
        <v>8684</v>
      </c>
      <c r="D698" s="4311">
        <v>1.1100000000000001</v>
      </c>
      <c r="E698" s="4363">
        <f t="shared" si="95"/>
        <v>1.1100000000000001</v>
      </c>
      <c r="F698" s="5228">
        <f>D698*Оглавление!$B$14</f>
        <v>105.45</v>
      </c>
      <c r="G698" s="4364">
        <f t="shared" si="96"/>
        <v>105.45</v>
      </c>
    </row>
    <row r="699" spans="1:7">
      <c r="A699" s="4361" t="s">
        <v>23695</v>
      </c>
      <c r="B699" s="4361" t="s">
        <v>5499</v>
      </c>
      <c r="C699" s="4362" t="s">
        <v>8684</v>
      </c>
      <c r="D699" s="4311">
        <v>1.1499999999999999</v>
      </c>
      <c r="E699" s="4363">
        <f t="shared" si="95"/>
        <v>1.1499999999999999</v>
      </c>
      <c r="F699" s="5228">
        <f>D699*Оглавление!$B$14</f>
        <v>109.24999999999999</v>
      </c>
      <c r="G699" s="4364">
        <f t="shared" si="96"/>
        <v>109.24999999999999</v>
      </c>
    </row>
    <row r="700" spans="1:7">
      <c r="A700" s="4361" t="s">
        <v>5237</v>
      </c>
      <c r="B700" s="4361" t="s">
        <v>5500</v>
      </c>
      <c r="C700" s="4362" t="s">
        <v>8681</v>
      </c>
      <c r="D700" s="4311">
        <v>1.34</v>
      </c>
      <c r="E700" s="4363">
        <f t="shared" si="95"/>
        <v>1.34</v>
      </c>
      <c r="F700" s="5228">
        <f>D700*Оглавление!$B$14</f>
        <v>127.30000000000001</v>
      </c>
      <c r="G700" s="4364">
        <f t="shared" si="96"/>
        <v>127.30000000000001</v>
      </c>
    </row>
    <row r="701" spans="1:7">
      <c r="A701" s="4361" t="s">
        <v>23696</v>
      </c>
      <c r="B701" s="4361" t="s">
        <v>5501</v>
      </c>
      <c r="C701" s="4362" t="s">
        <v>8681</v>
      </c>
      <c r="D701" s="4311">
        <v>1.32</v>
      </c>
      <c r="E701" s="4363">
        <f t="shared" si="95"/>
        <v>1.32</v>
      </c>
      <c r="F701" s="5228">
        <f>D701*Оглавление!$B$14</f>
        <v>125.4</v>
      </c>
      <c r="G701" s="4364">
        <f t="shared" si="96"/>
        <v>125.4</v>
      </c>
    </row>
    <row r="702" spans="1:7">
      <c r="A702" s="4361" t="s">
        <v>8229</v>
      </c>
      <c r="B702" s="4361" t="s">
        <v>5502</v>
      </c>
      <c r="C702" s="4362" t="s">
        <v>8670</v>
      </c>
      <c r="D702" s="4311">
        <v>1.32</v>
      </c>
      <c r="E702" s="4363">
        <f t="shared" si="95"/>
        <v>1.32</v>
      </c>
      <c r="F702" s="5228">
        <f>D702*Оглавление!$B$14</f>
        <v>125.4</v>
      </c>
      <c r="G702" s="4364">
        <f t="shared" si="96"/>
        <v>125.4</v>
      </c>
    </row>
    <row r="703" spans="1:7">
      <c r="A703" s="4361" t="s">
        <v>5238</v>
      </c>
      <c r="B703" s="4361" t="s">
        <v>5434</v>
      </c>
      <c r="C703" s="4362" t="s">
        <v>8670</v>
      </c>
      <c r="D703" s="4311">
        <v>2.14</v>
      </c>
      <c r="E703" s="4363">
        <f t="shared" si="95"/>
        <v>2.14</v>
      </c>
      <c r="F703" s="5228">
        <f>D703*Оглавление!$B$14</f>
        <v>203.3</v>
      </c>
      <c r="G703" s="4364">
        <f t="shared" si="96"/>
        <v>203.3</v>
      </c>
    </row>
    <row r="704" spans="1:7">
      <c r="A704" s="4361" t="s">
        <v>10122</v>
      </c>
      <c r="B704" s="4361" t="s">
        <v>5503</v>
      </c>
      <c r="C704" s="4362" t="s">
        <v>8674</v>
      </c>
      <c r="D704" s="4311">
        <v>2.0099999999999998</v>
      </c>
      <c r="E704" s="4363">
        <f t="shared" si="95"/>
        <v>2.0099999999999998</v>
      </c>
      <c r="F704" s="5228">
        <f>D704*Оглавление!$B$14</f>
        <v>190.95</v>
      </c>
      <c r="G704" s="4364">
        <f t="shared" si="96"/>
        <v>190.95</v>
      </c>
    </row>
    <row r="705" spans="1:7">
      <c r="A705" s="4361" t="s">
        <v>10123</v>
      </c>
      <c r="B705" s="4361" t="s">
        <v>5504</v>
      </c>
      <c r="C705" s="4362" t="s">
        <v>8674</v>
      </c>
      <c r="D705" s="4311">
        <v>2.09</v>
      </c>
      <c r="E705" s="4363">
        <f t="shared" si="95"/>
        <v>2.09</v>
      </c>
      <c r="F705" s="5228">
        <f>D705*Оглавление!$B$14</f>
        <v>198.54999999999998</v>
      </c>
      <c r="G705" s="4364">
        <f t="shared" si="96"/>
        <v>198.54999999999998</v>
      </c>
    </row>
    <row r="706" spans="1:7">
      <c r="A706" s="4361" t="s">
        <v>10124</v>
      </c>
      <c r="B706" s="4361" t="s">
        <v>5505</v>
      </c>
      <c r="C706" s="4362" t="s">
        <v>8674</v>
      </c>
      <c r="D706" s="4311">
        <v>2.15</v>
      </c>
      <c r="E706" s="4363">
        <f t="shared" si="95"/>
        <v>2.15</v>
      </c>
      <c r="F706" s="5228">
        <f>D706*Оглавление!$B$14</f>
        <v>204.25</v>
      </c>
      <c r="G706" s="4364">
        <f t="shared" si="96"/>
        <v>204.25</v>
      </c>
    </row>
    <row r="707" spans="1:7">
      <c r="A707" s="4361" t="s">
        <v>5239</v>
      </c>
      <c r="B707" s="4361" t="s">
        <v>5506</v>
      </c>
      <c r="C707" s="4362" t="s">
        <v>8674</v>
      </c>
      <c r="D707" s="4311">
        <v>2.66</v>
      </c>
      <c r="E707" s="4363">
        <f t="shared" si="95"/>
        <v>2.66</v>
      </c>
      <c r="F707" s="5228">
        <f>D707*Оглавление!$B$14</f>
        <v>252.70000000000002</v>
      </c>
      <c r="G707" s="4364">
        <f t="shared" si="96"/>
        <v>252.70000000000002</v>
      </c>
    </row>
    <row r="708" spans="1:7">
      <c r="A708" s="4361" t="s">
        <v>10125</v>
      </c>
      <c r="B708" s="4361" t="s">
        <v>5436</v>
      </c>
      <c r="C708" s="4362" t="s">
        <v>8674</v>
      </c>
      <c r="D708" s="4311">
        <v>2.8</v>
      </c>
      <c r="E708" s="4363">
        <f t="shared" si="95"/>
        <v>2.8</v>
      </c>
      <c r="F708" s="5228">
        <f>D708*Оглавление!$B$14</f>
        <v>266</v>
      </c>
      <c r="G708" s="4364">
        <f t="shared" si="96"/>
        <v>266</v>
      </c>
    </row>
    <row r="709" spans="1:7">
      <c r="A709" s="4361" t="s">
        <v>5240</v>
      </c>
      <c r="B709" s="4361" t="s">
        <v>5449</v>
      </c>
      <c r="C709" s="4362" t="s">
        <v>7972</v>
      </c>
      <c r="D709" s="4311">
        <v>3.75</v>
      </c>
      <c r="E709" s="4363">
        <f t="shared" si="95"/>
        <v>3.75</v>
      </c>
      <c r="F709" s="5228">
        <f>D709*Оглавление!$B$14</f>
        <v>356.25</v>
      </c>
      <c r="G709" s="4364">
        <f t="shared" si="96"/>
        <v>356.25</v>
      </c>
    </row>
    <row r="710" spans="1:7">
      <c r="A710" s="4361" t="s">
        <v>11147</v>
      </c>
      <c r="B710" s="4361" t="s">
        <v>5450</v>
      </c>
      <c r="C710" s="4362" t="s">
        <v>7972</v>
      </c>
      <c r="D710" s="4311">
        <v>3.55</v>
      </c>
      <c r="E710" s="4363">
        <f t="shared" si="95"/>
        <v>3.55</v>
      </c>
      <c r="F710" s="5228">
        <f>D710*Оглавление!$B$14</f>
        <v>337.25</v>
      </c>
      <c r="G710" s="4364">
        <f t="shared" si="96"/>
        <v>337.25</v>
      </c>
    </row>
    <row r="711" spans="1:7">
      <c r="A711" s="4361" t="s">
        <v>5241</v>
      </c>
      <c r="B711" s="4361" t="s">
        <v>5226</v>
      </c>
      <c r="C711" s="4362" t="s">
        <v>7975</v>
      </c>
      <c r="D711" s="4311">
        <v>5.21</v>
      </c>
      <c r="E711" s="4363">
        <f t="shared" si="95"/>
        <v>5.21</v>
      </c>
      <c r="F711" s="5228">
        <f>D711*Оглавление!$B$14</f>
        <v>494.95</v>
      </c>
      <c r="G711" s="4364">
        <f t="shared" si="96"/>
        <v>494.95</v>
      </c>
    </row>
    <row r="712" spans="1:7">
      <c r="A712" s="4361" t="s">
        <v>5242</v>
      </c>
      <c r="B712" s="4361" t="s">
        <v>5228</v>
      </c>
      <c r="C712" s="4362" t="s">
        <v>8199</v>
      </c>
      <c r="D712" s="4311">
        <v>5.21</v>
      </c>
      <c r="E712" s="4363">
        <f t="shared" si="95"/>
        <v>5.21</v>
      </c>
      <c r="F712" s="5228">
        <f>D712*Оглавление!$B$14</f>
        <v>494.95</v>
      </c>
      <c r="G712" s="4364">
        <f t="shared" si="96"/>
        <v>494.95</v>
      </c>
    </row>
    <row r="713" spans="1:7">
      <c r="A713" s="4361" t="s">
        <v>5243</v>
      </c>
      <c r="B713" s="4361" t="s">
        <v>5512</v>
      </c>
      <c r="C713" s="4362" t="s">
        <v>7969</v>
      </c>
      <c r="D713" s="4311">
        <v>20.86</v>
      </c>
      <c r="E713" s="4363">
        <f t="shared" si="95"/>
        <v>20.86</v>
      </c>
      <c r="F713" s="5228">
        <f>D713*Оглавление!$B$14</f>
        <v>1981.7</v>
      </c>
      <c r="G713" s="4364">
        <f t="shared" si="96"/>
        <v>1981.7</v>
      </c>
    </row>
    <row r="714" spans="1:7">
      <c r="A714" s="4361" t="s">
        <v>5244</v>
      </c>
      <c r="B714" s="4361" t="s">
        <v>5508</v>
      </c>
      <c r="C714" s="4362">
        <v>25</v>
      </c>
      <c r="D714" s="4311">
        <v>20.86</v>
      </c>
      <c r="E714" s="4363">
        <f t="shared" si="95"/>
        <v>20.86</v>
      </c>
      <c r="F714" s="5228">
        <f>D714*Оглавление!$B$14</f>
        <v>1981.7</v>
      </c>
      <c r="G714" s="4364">
        <f t="shared" si="96"/>
        <v>1981.7</v>
      </c>
    </row>
    <row r="715" spans="1:7">
      <c r="A715" s="4361" t="s">
        <v>23697</v>
      </c>
      <c r="B715" s="4361" t="s">
        <v>5513</v>
      </c>
      <c r="C715" s="4362">
        <v>25</v>
      </c>
      <c r="D715" s="4311">
        <v>30.18</v>
      </c>
      <c r="E715" s="4363">
        <f t="shared" si="95"/>
        <v>30.18</v>
      </c>
      <c r="F715" s="5228">
        <f>D715*Оглавление!$B$14</f>
        <v>2867.1</v>
      </c>
      <c r="G715" s="4364">
        <f t="shared" si="96"/>
        <v>2867.1</v>
      </c>
    </row>
    <row r="716" spans="1:7">
      <c r="A716" s="4361" t="s">
        <v>8230</v>
      </c>
      <c r="B716" s="4361" t="s">
        <v>5233</v>
      </c>
      <c r="C716" s="4362">
        <v>10</v>
      </c>
      <c r="D716" s="4311">
        <v>41.95</v>
      </c>
      <c r="E716" s="4363">
        <f t="shared" si="95"/>
        <v>41.95</v>
      </c>
      <c r="F716" s="5228">
        <f>D716*Оглавление!$B$14</f>
        <v>3985.2500000000005</v>
      </c>
      <c r="G716" s="4364">
        <f t="shared" si="96"/>
        <v>3985.2500000000005</v>
      </c>
    </row>
    <row r="717" spans="1:7">
      <c r="A717" s="4368" t="s">
        <v>7559</v>
      </c>
      <c r="B717" s="4358"/>
      <c r="C717" s="4972"/>
      <c r="D717" s="4358"/>
      <c r="E717" s="4358"/>
      <c r="F717" s="5228"/>
      <c r="G717" s="4360"/>
    </row>
    <row r="718" spans="1:7">
      <c r="A718" s="4361" t="s">
        <v>7560</v>
      </c>
      <c r="B718" s="4971" t="s">
        <v>7567</v>
      </c>
      <c r="C718" s="4369" t="s">
        <v>322</v>
      </c>
      <c r="D718" s="4311">
        <v>1.21</v>
      </c>
      <c r="E718" s="4363">
        <f t="shared" ref="E718:E736" si="97">D718-D718*$B$4/100</f>
        <v>1.21</v>
      </c>
      <c r="F718" s="5228">
        <f>D718*Оглавление!$B$14</f>
        <v>114.95</v>
      </c>
      <c r="G718" s="4364">
        <f t="shared" ref="G718:G736" si="98">F718-F718*$B$4/100</f>
        <v>114.95</v>
      </c>
    </row>
    <row r="719" spans="1:7">
      <c r="A719" s="4361" t="s">
        <v>8231</v>
      </c>
      <c r="B719" s="4971" t="s">
        <v>7568</v>
      </c>
      <c r="C719" s="4369" t="s">
        <v>322</v>
      </c>
      <c r="D719" s="4311">
        <v>1.27</v>
      </c>
      <c r="E719" s="4363">
        <f t="shared" si="97"/>
        <v>1.27</v>
      </c>
      <c r="F719" s="5228">
        <f>D719*Оглавление!$B$14</f>
        <v>120.65</v>
      </c>
      <c r="G719" s="4364">
        <f t="shared" si="98"/>
        <v>120.65</v>
      </c>
    </row>
    <row r="720" spans="1:7">
      <c r="A720" s="4361" t="s">
        <v>7561</v>
      </c>
      <c r="B720" s="4971" t="s">
        <v>7569</v>
      </c>
      <c r="C720" s="4369" t="s">
        <v>427</v>
      </c>
      <c r="D720" s="4311">
        <v>1.46</v>
      </c>
      <c r="E720" s="4363">
        <f t="shared" si="97"/>
        <v>1.46</v>
      </c>
      <c r="F720" s="5228">
        <f>D720*Оглавление!$B$14</f>
        <v>138.69999999999999</v>
      </c>
      <c r="G720" s="4364">
        <f t="shared" si="98"/>
        <v>138.69999999999999</v>
      </c>
    </row>
    <row r="721" spans="1:7">
      <c r="A721" s="4361" t="s">
        <v>8232</v>
      </c>
      <c r="B721" s="4971" t="s">
        <v>7570</v>
      </c>
      <c r="C721" s="4369" t="s">
        <v>427</v>
      </c>
      <c r="D721" s="4311">
        <v>1.28</v>
      </c>
      <c r="E721" s="4363">
        <f t="shared" si="97"/>
        <v>1.28</v>
      </c>
      <c r="F721" s="5228">
        <f>D721*Оглавление!$B$14</f>
        <v>121.60000000000001</v>
      </c>
      <c r="G721" s="4364">
        <f t="shared" si="98"/>
        <v>121.60000000000001</v>
      </c>
    </row>
    <row r="722" spans="1:7">
      <c r="A722" s="4361" t="s">
        <v>8233</v>
      </c>
      <c r="B722" s="4971" t="s">
        <v>7571</v>
      </c>
      <c r="C722" s="4369" t="s">
        <v>276</v>
      </c>
      <c r="D722" s="4311">
        <v>1.46</v>
      </c>
      <c r="E722" s="4363">
        <f t="shared" si="97"/>
        <v>1.46</v>
      </c>
      <c r="F722" s="5228">
        <f>D722*Оглавление!$B$14</f>
        <v>138.69999999999999</v>
      </c>
      <c r="G722" s="4364">
        <f t="shared" si="98"/>
        <v>138.69999999999999</v>
      </c>
    </row>
    <row r="723" spans="1:7">
      <c r="A723" s="4361" t="s">
        <v>7562</v>
      </c>
      <c r="B723" s="4971" t="s">
        <v>7572</v>
      </c>
      <c r="C723" s="4369" t="s">
        <v>276</v>
      </c>
      <c r="D723" s="4311">
        <v>2.2599999999999998</v>
      </c>
      <c r="E723" s="4363">
        <f t="shared" si="97"/>
        <v>2.2599999999999998</v>
      </c>
      <c r="F723" s="5228">
        <f>D723*Оглавление!$B$14</f>
        <v>214.7</v>
      </c>
      <c r="G723" s="4364">
        <f t="shared" si="98"/>
        <v>214.7</v>
      </c>
    </row>
    <row r="724" spans="1:7">
      <c r="A724" s="4361" t="s">
        <v>10126</v>
      </c>
      <c r="B724" s="4971" t="s">
        <v>7573</v>
      </c>
      <c r="C724" s="4369" t="s">
        <v>283</v>
      </c>
      <c r="D724" s="4311">
        <v>2.2599999999999998</v>
      </c>
      <c r="E724" s="4363">
        <f t="shared" si="97"/>
        <v>2.2599999999999998</v>
      </c>
      <c r="F724" s="5228">
        <f>D724*Оглавление!$B$14</f>
        <v>214.7</v>
      </c>
      <c r="G724" s="4364">
        <f t="shared" si="98"/>
        <v>214.7</v>
      </c>
    </row>
    <row r="725" spans="1:7">
      <c r="A725" s="4361" t="s">
        <v>8234</v>
      </c>
      <c r="B725" s="4971" t="s">
        <v>7574</v>
      </c>
      <c r="C725" s="4369" t="s">
        <v>283</v>
      </c>
      <c r="D725" s="4311">
        <v>2.2599999999999998</v>
      </c>
      <c r="E725" s="4363">
        <f t="shared" si="97"/>
        <v>2.2599999999999998</v>
      </c>
      <c r="F725" s="5228">
        <f>D725*Оглавление!$B$14</f>
        <v>214.7</v>
      </c>
      <c r="G725" s="4364">
        <f t="shared" si="98"/>
        <v>214.7</v>
      </c>
    </row>
    <row r="726" spans="1:7">
      <c r="A726" s="4361" t="s">
        <v>11149</v>
      </c>
      <c r="B726" s="4971" t="s">
        <v>6581</v>
      </c>
      <c r="C726" s="4369" t="s">
        <v>283</v>
      </c>
      <c r="D726" s="4311">
        <v>2.2999999999999998</v>
      </c>
      <c r="E726" s="4363">
        <f t="shared" si="97"/>
        <v>2.2999999999999998</v>
      </c>
      <c r="F726" s="5228">
        <f>D726*Оглавление!$B$14</f>
        <v>218.49999999999997</v>
      </c>
      <c r="G726" s="4364">
        <f t="shared" si="98"/>
        <v>218.49999999999997</v>
      </c>
    </row>
    <row r="727" spans="1:7">
      <c r="A727" s="4361" t="s">
        <v>7563</v>
      </c>
      <c r="B727" s="4971" t="s">
        <v>7575</v>
      </c>
      <c r="C727" s="4369" t="s">
        <v>283</v>
      </c>
      <c r="D727" s="4311">
        <v>2.97</v>
      </c>
      <c r="E727" s="4363">
        <f t="shared" si="97"/>
        <v>2.97</v>
      </c>
      <c r="F727" s="5228">
        <f>D727*Оглавление!$B$14</f>
        <v>282.15000000000003</v>
      </c>
      <c r="G727" s="4364">
        <f t="shared" si="98"/>
        <v>282.15000000000003</v>
      </c>
    </row>
    <row r="728" spans="1:7">
      <c r="A728" s="4361" t="s">
        <v>11120</v>
      </c>
      <c r="B728" s="4971" t="s">
        <v>6582</v>
      </c>
      <c r="C728" s="4369" t="s">
        <v>283</v>
      </c>
      <c r="D728" s="4311">
        <v>3.07</v>
      </c>
      <c r="E728" s="4363">
        <f t="shared" si="97"/>
        <v>3.07</v>
      </c>
      <c r="F728" s="5228">
        <f>D728*Оглавление!$B$14</f>
        <v>291.64999999999998</v>
      </c>
      <c r="G728" s="4364">
        <f t="shared" si="98"/>
        <v>291.64999999999998</v>
      </c>
    </row>
    <row r="729" spans="1:7">
      <c r="A729" s="4361" t="s">
        <v>7564</v>
      </c>
      <c r="B729" s="4971" t="s">
        <v>6583</v>
      </c>
      <c r="C729" s="4369" t="s">
        <v>290</v>
      </c>
      <c r="D729" s="4311">
        <v>4.03</v>
      </c>
      <c r="E729" s="4363">
        <f t="shared" si="97"/>
        <v>4.03</v>
      </c>
      <c r="F729" s="5228">
        <f>D729*Оглавление!$B$14</f>
        <v>382.85</v>
      </c>
      <c r="G729" s="4364">
        <f t="shared" si="98"/>
        <v>382.85</v>
      </c>
    </row>
    <row r="730" spans="1:7">
      <c r="A730" s="4361" t="s">
        <v>11121</v>
      </c>
      <c r="B730" s="4971" t="s">
        <v>7576</v>
      </c>
      <c r="C730" s="4369" t="s">
        <v>290</v>
      </c>
      <c r="D730" s="4311">
        <v>4.03</v>
      </c>
      <c r="E730" s="4363">
        <f t="shared" si="97"/>
        <v>4.03</v>
      </c>
      <c r="F730" s="5228">
        <f>D730*Оглавление!$B$14</f>
        <v>382.85</v>
      </c>
      <c r="G730" s="4364">
        <f t="shared" si="98"/>
        <v>382.85</v>
      </c>
    </row>
    <row r="731" spans="1:7">
      <c r="A731" s="4361" t="s">
        <v>7565</v>
      </c>
      <c r="B731" s="4971" t="s">
        <v>7577</v>
      </c>
      <c r="C731" s="4369" t="s">
        <v>304</v>
      </c>
      <c r="D731" s="4311">
        <v>6</v>
      </c>
      <c r="E731" s="4363">
        <f t="shared" si="97"/>
        <v>6</v>
      </c>
      <c r="F731" s="5228">
        <f>D731*Оглавление!$B$14</f>
        <v>570</v>
      </c>
      <c r="G731" s="4364">
        <f t="shared" si="98"/>
        <v>570</v>
      </c>
    </row>
    <row r="732" spans="1:7">
      <c r="A732" s="4361" t="s">
        <v>7566</v>
      </c>
      <c r="B732" s="4971" t="s">
        <v>7578</v>
      </c>
      <c r="C732" s="4369" t="s">
        <v>284</v>
      </c>
      <c r="D732" s="4311">
        <v>6</v>
      </c>
      <c r="E732" s="4363">
        <f t="shared" si="97"/>
        <v>6</v>
      </c>
      <c r="F732" s="5228">
        <f>D732*Оглавление!$B$14</f>
        <v>570</v>
      </c>
      <c r="G732" s="4364">
        <f t="shared" si="98"/>
        <v>570</v>
      </c>
    </row>
    <row r="733" spans="1:7">
      <c r="A733" s="4361" t="s">
        <v>8235</v>
      </c>
      <c r="B733" s="4361" t="s">
        <v>7579</v>
      </c>
      <c r="C733" s="4362" t="s">
        <v>625</v>
      </c>
      <c r="D733" s="4311">
        <v>25.1</v>
      </c>
      <c r="E733" s="4363">
        <f t="shared" si="97"/>
        <v>25.1</v>
      </c>
      <c r="F733" s="5228">
        <f>D733*Оглавление!$B$14</f>
        <v>2384.5</v>
      </c>
      <c r="G733" s="4364">
        <f t="shared" si="98"/>
        <v>2384.5</v>
      </c>
    </row>
    <row r="734" spans="1:7">
      <c r="A734" s="4361" t="s">
        <v>8236</v>
      </c>
      <c r="B734" s="4361" t="s">
        <v>7580</v>
      </c>
      <c r="C734" s="4362" t="s">
        <v>330</v>
      </c>
      <c r="D734" s="4311">
        <v>25.1</v>
      </c>
      <c r="E734" s="4363">
        <f t="shared" si="97"/>
        <v>25.1</v>
      </c>
      <c r="F734" s="5228">
        <f>D734*Оглавление!$B$14</f>
        <v>2384.5</v>
      </c>
      <c r="G734" s="4364">
        <f t="shared" si="98"/>
        <v>2384.5</v>
      </c>
    </row>
    <row r="735" spans="1:7">
      <c r="A735" s="4361" t="s">
        <v>8237</v>
      </c>
      <c r="B735" s="4361" t="s">
        <v>7581</v>
      </c>
      <c r="C735" s="4362" t="s">
        <v>330</v>
      </c>
      <c r="D735" s="4311">
        <v>34.340000000000003</v>
      </c>
      <c r="E735" s="4363">
        <f t="shared" si="97"/>
        <v>34.340000000000003</v>
      </c>
      <c r="F735" s="5228">
        <f>D735*Оглавление!$B$14</f>
        <v>3262.3</v>
      </c>
      <c r="G735" s="4364">
        <f t="shared" si="98"/>
        <v>3262.3</v>
      </c>
    </row>
    <row r="736" spans="1:7">
      <c r="A736" s="4361" t="s">
        <v>8238</v>
      </c>
      <c r="B736" s="4361" t="s">
        <v>7529</v>
      </c>
      <c r="C736" s="4362" t="s">
        <v>3476</v>
      </c>
      <c r="D736" s="4311">
        <v>47.49</v>
      </c>
      <c r="E736" s="4363">
        <f t="shared" si="97"/>
        <v>47.49</v>
      </c>
      <c r="F736" s="5228">
        <f>D736*Оглавление!$B$14</f>
        <v>4511.55</v>
      </c>
      <c r="G736" s="4364">
        <f t="shared" si="98"/>
        <v>4511.55</v>
      </c>
    </row>
    <row r="737" spans="1:7">
      <c r="A737" s="4368" t="s">
        <v>4787</v>
      </c>
      <c r="B737" s="4358"/>
      <c r="C737" s="4359"/>
      <c r="D737" s="4358"/>
      <c r="E737" s="4358"/>
      <c r="F737" s="5228"/>
      <c r="G737" s="4360"/>
    </row>
    <row r="738" spans="1:7">
      <c r="A738" s="4361" t="s">
        <v>23698</v>
      </c>
      <c r="B738" s="4361" t="s">
        <v>5458</v>
      </c>
      <c r="C738" s="4362" t="s">
        <v>8687</v>
      </c>
      <c r="D738" s="4311">
        <v>0.41</v>
      </c>
      <c r="E738" s="4363">
        <f t="shared" ref="E738:E744" si="99">D738-D738*$B$4/100</f>
        <v>0.41</v>
      </c>
      <c r="F738" s="5228">
        <f>D738*Оглавление!$B$14</f>
        <v>38.949999999999996</v>
      </c>
      <c r="G738" s="4364">
        <f t="shared" ref="G738:G744" si="100">F738-F738*$B$4/100</f>
        <v>38.949999999999996</v>
      </c>
    </row>
    <row r="739" spans="1:7">
      <c r="A739" s="4361" t="s">
        <v>23699</v>
      </c>
      <c r="B739" s="4361" t="s">
        <v>3379</v>
      </c>
      <c r="C739" s="4362" t="s">
        <v>8688</v>
      </c>
      <c r="D739" s="4311">
        <v>0.46</v>
      </c>
      <c r="E739" s="4363">
        <f t="shared" si="99"/>
        <v>0.46</v>
      </c>
      <c r="F739" s="5228">
        <f>D739*Оглавление!$B$14</f>
        <v>43.7</v>
      </c>
      <c r="G739" s="4364">
        <f t="shared" si="100"/>
        <v>43.7</v>
      </c>
    </row>
    <row r="740" spans="1:7">
      <c r="A740" s="4361" t="s">
        <v>5245</v>
      </c>
      <c r="B740" s="4361" t="s">
        <v>5421</v>
      </c>
      <c r="C740" s="4362" t="s">
        <v>8676</v>
      </c>
      <c r="D740" s="4311">
        <v>0.51</v>
      </c>
      <c r="E740" s="4363">
        <f t="shared" si="99"/>
        <v>0.51</v>
      </c>
      <c r="F740" s="5228">
        <f>D740*Оглавление!$B$14</f>
        <v>48.45</v>
      </c>
      <c r="G740" s="4364">
        <f t="shared" si="100"/>
        <v>48.45</v>
      </c>
    </row>
    <row r="741" spans="1:7">
      <c r="A741" s="4361" t="s">
        <v>5246</v>
      </c>
      <c r="B741" s="4361" t="s">
        <v>1182</v>
      </c>
      <c r="C741" s="4362" t="s">
        <v>8676</v>
      </c>
      <c r="D741" s="4311">
        <v>0.72</v>
      </c>
      <c r="E741" s="4363">
        <f t="shared" si="99"/>
        <v>0.72</v>
      </c>
      <c r="F741" s="5228">
        <f>D741*Оглавление!$B$14</f>
        <v>68.399999999999991</v>
      </c>
      <c r="G741" s="4364">
        <f t="shared" si="100"/>
        <v>68.399999999999991</v>
      </c>
    </row>
    <row r="742" spans="1:7">
      <c r="A742" s="4361" t="s">
        <v>5247</v>
      </c>
      <c r="B742" s="4361" t="s">
        <v>1175</v>
      </c>
      <c r="C742" s="4362" t="s">
        <v>8680</v>
      </c>
      <c r="D742" s="4311">
        <v>0.98</v>
      </c>
      <c r="E742" s="4363">
        <f t="shared" si="99"/>
        <v>0.98</v>
      </c>
      <c r="F742" s="5228">
        <f>D742*Оглавление!$B$14</f>
        <v>93.1</v>
      </c>
      <c r="G742" s="4364">
        <f t="shared" si="100"/>
        <v>93.1</v>
      </c>
    </row>
    <row r="743" spans="1:7">
      <c r="A743" s="4361" t="s">
        <v>5248</v>
      </c>
      <c r="B743" s="4361" t="s">
        <v>944</v>
      </c>
      <c r="C743" s="4362" t="s">
        <v>8670</v>
      </c>
      <c r="D743" s="4311">
        <v>1.66</v>
      </c>
      <c r="E743" s="4363">
        <f t="shared" si="99"/>
        <v>1.66</v>
      </c>
      <c r="F743" s="5228">
        <f>D743*Оглавление!$B$14</f>
        <v>157.69999999999999</v>
      </c>
      <c r="G743" s="4364">
        <f t="shared" si="100"/>
        <v>157.69999999999999</v>
      </c>
    </row>
    <row r="744" spans="1:7">
      <c r="A744" s="4361" t="s">
        <v>5249</v>
      </c>
      <c r="B744" s="4361" t="s">
        <v>1180</v>
      </c>
      <c r="C744" s="4362" t="s">
        <v>8674</v>
      </c>
      <c r="D744" s="4311">
        <v>3.32</v>
      </c>
      <c r="E744" s="4363">
        <f t="shared" si="99"/>
        <v>3.32</v>
      </c>
      <c r="F744" s="5228">
        <f>D744*Оглавление!$B$14</f>
        <v>315.39999999999998</v>
      </c>
      <c r="G744" s="4364">
        <f t="shared" si="100"/>
        <v>315.39999999999998</v>
      </c>
    </row>
    <row r="745" spans="1:7">
      <c r="A745" s="4368" t="s">
        <v>5776</v>
      </c>
      <c r="B745" s="4358"/>
      <c r="C745" s="4359"/>
      <c r="D745" s="4358"/>
      <c r="E745" s="4358"/>
      <c r="F745" s="5228"/>
      <c r="G745" s="4360"/>
    </row>
    <row r="746" spans="1:7">
      <c r="A746" s="4361" t="s">
        <v>5250</v>
      </c>
      <c r="B746" s="4361" t="s">
        <v>1182</v>
      </c>
      <c r="C746" s="4362" t="s">
        <v>7975</v>
      </c>
      <c r="D746" s="4311">
        <v>3.71</v>
      </c>
      <c r="E746" s="4363">
        <f>D746-D746*$B$4/100</f>
        <v>3.71</v>
      </c>
      <c r="F746" s="5228">
        <f>D746*Оглавление!$B$14</f>
        <v>352.45</v>
      </c>
      <c r="G746" s="4364">
        <f>F746-F746*$B$4/100</f>
        <v>352.45</v>
      </c>
    </row>
    <row r="747" spans="1:7">
      <c r="A747" s="4368" t="s">
        <v>5777</v>
      </c>
      <c r="B747" s="4358"/>
      <c r="C747" s="4359"/>
      <c r="D747" s="4358"/>
      <c r="E747" s="4358"/>
      <c r="F747" s="5228"/>
      <c r="G747" s="4360"/>
    </row>
    <row r="748" spans="1:7">
      <c r="A748" s="4361" t="s">
        <v>5251</v>
      </c>
      <c r="B748" s="4361" t="s">
        <v>1182</v>
      </c>
      <c r="C748" s="4362" t="s">
        <v>7975</v>
      </c>
      <c r="D748" s="4311">
        <v>3.78</v>
      </c>
      <c r="E748" s="4363">
        <f>D748-D748*$B$4/100</f>
        <v>3.78</v>
      </c>
      <c r="F748" s="5228">
        <f>D748*Оглавление!$B$14</f>
        <v>359.09999999999997</v>
      </c>
      <c r="G748" s="4364">
        <f>F748-F748*$B$4/100</f>
        <v>359.09999999999997</v>
      </c>
    </row>
    <row r="749" spans="1:7">
      <c r="A749" s="4368" t="s">
        <v>5778</v>
      </c>
      <c r="B749" s="4358"/>
      <c r="C749" s="4359"/>
      <c r="D749" s="4358"/>
      <c r="E749" s="4358"/>
      <c r="F749" s="5228"/>
      <c r="G749" s="4360"/>
    </row>
    <row r="750" spans="1:7">
      <c r="A750" s="4361" t="s">
        <v>11148</v>
      </c>
      <c r="B750" s="4361" t="s">
        <v>5421</v>
      </c>
      <c r="C750" s="4362" t="s">
        <v>8679</v>
      </c>
      <c r="D750" s="4311">
        <v>3.4</v>
      </c>
      <c r="E750" s="4363">
        <f t="shared" ref="E750:E756" si="101">D750-D750*$B$4/100</f>
        <v>3.4</v>
      </c>
      <c r="F750" s="5228">
        <f>D750*Оглавление!$B$14</f>
        <v>323</v>
      </c>
      <c r="G750" s="4364">
        <f t="shared" ref="G750:G756" si="102">F750-F750*$B$4/100</f>
        <v>323</v>
      </c>
    </row>
    <row r="751" spans="1:7">
      <c r="A751" s="4361" t="s">
        <v>10127</v>
      </c>
      <c r="B751" s="4361" t="s">
        <v>1182</v>
      </c>
      <c r="C751" s="4362" t="s">
        <v>7972</v>
      </c>
      <c r="D751" s="4311">
        <v>3.37</v>
      </c>
      <c r="E751" s="4363">
        <f t="shared" si="101"/>
        <v>3.37</v>
      </c>
      <c r="F751" s="5228">
        <f>D751*Оглавление!$B$14</f>
        <v>320.15000000000003</v>
      </c>
      <c r="G751" s="4364">
        <f t="shared" si="102"/>
        <v>320.15000000000003</v>
      </c>
    </row>
    <row r="752" spans="1:7">
      <c r="A752" s="4361" t="s">
        <v>10128</v>
      </c>
      <c r="B752" s="4361" t="s">
        <v>1175</v>
      </c>
      <c r="C752" s="4362" t="s">
        <v>8199</v>
      </c>
      <c r="D752" s="4311">
        <v>5.76</v>
      </c>
      <c r="E752" s="4363">
        <f t="shared" si="101"/>
        <v>5.76</v>
      </c>
      <c r="F752" s="5228">
        <f>D752*Оглавление!$B$14</f>
        <v>547.19999999999993</v>
      </c>
      <c r="G752" s="4364">
        <f t="shared" si="102"/>
        <v>547.19999999999993</v>
      </c>
    </row>
    <row r="753" spans="1:7">
      <c r="A753" s="4361" t="s">
        <v>10129</v>
      </c>
      <c r="B753" s="4361" t="s">
        <v>944</v>
      </c>
      <c r="C753" s="4362" t="s">
        <v>7961</v>
      </c>
      <c r="D753" s="4311">
        <v>9.69</v>
      </c>
      <c r="E753" s="4363">
        <f t="shared" si="101"/>
        <v>9.69</v>
      </c>
      <c r="F753" s="5228">
        <f>D753*Оглавление!$B$14</f>
        <v>920.55</v>
      </c>
      <c r="G753" s="4364">
        <f t="shared" si="102"/>
        <v>920.55</v>
      </c>
    </row>
    <row r="754" spans="1:7">
      <c r="A754" s="4361" t="s">
        <v>10130</v>
      </c>
      <c r="B754" s="4361" t="s">
        <v>1180</v>
      </c>
      <c r="C754" s="4370">
        <v>20</v>
      </c>
      <c r="D754" s="4311">
        <v>14.67</v>
      </c>
      <c r="E754" s="4363">
        <f t="shared" si="101"/>
        <v>14.67</v>
      </c>
      <c r="F754" s="5228">
        <f>D754*Оглавление!$B$14</f>
        <v>1393.65</v>
      </c>
      <c r="G754" s="4364">
        <f t="shared" si="102"/>
        <v>1393.65</v>
      </c>
    </row>
    <row r="755" spans="1:7">
      <c r="A755" s="4361" t="s">
        <v>10131</v>
      </c>
      <c r="B755" s="4361" t="s">
        <v>1171</v>
      </c>
      <c r="C755" s="4370">
        <v>10</v>
      </c>
      <c r="D755" s="4311">
        <v>26.27</v>
      </c>
      <c r="E755" s="4363">
        <f t="shared" si="101"/>
        <v>26.27</v>
      </c>
      <c r="F755" s="5228">
        <f>D755*Оглавление!$B$14</f>
        <v>2495.65</v>
      </c>
      <c r="G755" s="4364">
        <f t="shared" si="102"/>
        <v>2495.65</v>
      </c>
    </row>
    <row r="756" spans="1:7">
      <c r="A756" s="4361" t="s">
        <v>10132</v>
      </c>
      <c r="B756" s="4361" t="s">
        <v>4915</v>
      </c>
      <c r="C756" s="4370">
        <v>7</v>
      </c>
      <c r="D756" s="4311">
        <v>40.39</v>
      </c>
      <c r="E756" s="4363">
        <f t="shared" si="101"/>
        <v>40.39</v>
      </c>
      <c r="F756" s="5228">
        <f>D756*Оглавление!$B$14</f>
        <v>3837.05</v>
      </c>
      <c r="G756" s="4364">
        <f t="shared" si="102"/>
        <v>3837.05</v>
      </c>
    </row>
    <row r="757" spans="1:7">
      <c r="A757" s="4368" t="s">
        <v>5779</v>
      </c>
      <c r="B757" s="4358"/>
      <c r="C757" s="4359"/>
      <c r="D757" s="4358"/>
      <c r="E757" s="4358"/>
      <c r="F757" s="5228"/>
      <c r="G757" s="4360"/>
    </row>
    <row r="758" spans="1:7">
      <c r="A758" s="4361" t="s">
        <v>8239</v>
      </c>
      <c r="B758" s="4361" t="s">
        <v>5421</v>
      </c>
      <c r="C758" s="4362" t="s">
        <v>8679</v>
      </c>
      <c r="D758" s="4311">
        <v>3.56</v>
      </c>
      <c r="E758" s="4363">
        <f t="shared" ref="E758:E764" si="103">D758-D758*$B$4/100</f>
        <v>3.56</v>
      </c>
      <c r="F758" s="5228">
        <f>D758*Оглавление!$B$14</f>
        <v>338.2</v>
      </c>
      <c r="G758" s="4364">
        <f t="shared" ref="G758:G764" si="104">F758-F758*$B$4/100</f>
        <v>338.2</v>
      </c>
    </row>
    <row r="759" spans="1:7">
      <c r="A759" s="4361" t="s">
        <v>5422</v>
      </c>
      <c r="B759" s="4361" t="s">
        <v>1182</v>
      </c>
      <c r="C759" s="4362" t="s">
        <v>7972</v>
      </c>
      <c r="D759" s="4311">
        <v>3.72</v>
      </c>
      <c r="E759" s="4363">
        <f t="shared" si="103"/>
        <v>3.72</v>
      </c>
      <c r="F759" s="5228">
        <f>D759*Оглавление!$B$14</f>
        <v>353.40000000000003</v>
      </c>
      <c r="G759" s="4364">
        <f t="shared" si="104"/>
        <v>353.40000000000003</v>
      </c>
    </row>
    <row r="760" spans="1:7">
      <c r="A760" s="4361" t="s">
        <v>5423</v>
      </c>
      <c r="B760" s="4361" t="s">
        <v>1175</v>
      </c>
      <c r="C760" s="4362" t="s">
        <v>8199</v>
      </c>
      <c r="D760" s="4311">
        <v>6.05</v>
      </c>
      <c r="E760" s="4363">
        <f t="shared" si="103"/>
        <v>6.05</v>
      </c>
      <c r="F760" s="5228">
        <f>D760*Оглавление!$B$14</f>
        <v>574.75</v>
      </c>
      <c r="G760" s="4364">
        <f t="shared" si="104"/>
        <v>574.75</v>
      </c>
    </row>
    <row r="761" spans="1:7">
      <c r="A761" s="4361" t="s">
        <v>5424</v>
      </c>
      <c r="B761" s="4361" t="s">
        <v>944</v>
      </c>
      <c r="C761" s="4362" t="s">
        <v>7961</v>
      </c>
      <c r="D761" s="4311">
        <v>10.32</v>
      </c>
      <c r="E761" s="4363">
        <f t="shared" si="103"/>
        <v>10.32</v>
      </c>
      <c r="F761" s="5228">
        <f>D761*Оглавление!$B$14</f>
        <v>980.4</v>
      </c>
      <c r="G761" s="4364">
        <f t="shared" si="104"/>
        <v>980.4</v>
      </c>
    </row>
    <row r="762" spans="1:7">
      <c r="A762" s="4361" t="s">
        <v>5425</v>
      </c>
      <c r="B762" s="4361" t="s">
        <v>1180</v>
      </c>
      <c r="C762" s="4370">
        <v>20</v>
      </c>
      <c r="D762" s="4311">
        <v>14.99</v>
      </c>
      <c r="E762" s="4363">
        <f t="shared" si="103"/>
        <v>14.99</v>
      </c>
      <c r="F762" s="5228">
        <f>D762*Оглавление!$B$14</f>
        <v>1424.05</v>
      </c>
      <c r="G762" s="4364">
        <f t="shared" si="104"/>
        <v>1424.05</v>
      </c>
    </row>
    <row r="763" spans="1:7">
      <c r="A763" s="4361" t="s">
        <v>5426</v>
      </c>
      <c r="B763" s="4361" t="s">
        <v>1171</v>
      </c>
      <c r="C763" s="4370">
        <v>10</v>
      </c>
      <c r="D763" s="4311">
        <v>27.28</v>
      </c>
      <c r="E763" s="4363">
        <f t="shared" si="103"/>
        <v>27.28</v>
      </c>
      <c r="F763" s="5228">
        <f>D763*Оглавление!$B$14</f>
        <v>2591.6</v>
      </c>
      <c r="G763" s="4364">
        <f t="shared" si="104"/>
        <v>2591.6</v>
      </c>
    </row>
    <row r="764" spans="1:7">
      <c r="A764" s="4361" t="s">
        <v>5427</v>
      </c>
      <c r="B764" s="4361" t="s">
        <v>4915</v>
      </c>
      <c r="C764" s="4370">
        <v>7</v>
      </c>
      <c r="D764" s="4311">
        <v>42.94</v>
      </c>
      <c r="E764" s="4363">
        <f t="shared" si="103"/>
        <v>42.94</v>
      </c>
      <c r="F764" s="5228">
        <f>D764*Оглавление!$B$14</f>
        <v>4079.2999999999997</v>
      </c>
      <c r="G764" s="4364">
        <f t="shared" si="104"/>
        <v>4079.2999999999997</v>
      </c>
    </row>
    <row r="765" spans="1:7">
      <c r="A765" s="4368" t="s">
        <v>5780</v>
      </c>
      <c r="B765" s="4358"/>
      <c r="C765" s="4359"/>
      <c r="D765" s="4358"/>
      <c r="E765" s="4358"/>
      <c r="F765" s="5228"/>
      <c r="G765" s="4360"/>
    </row>
    <row r="766" spans="1:7">
      <c r="A766" s="4367" t="s">
        <v>5428</v>
      </c>
      <c r="B766" s="4361" t="s">
        <v>1182</v>
      </c>
      <c r="C766" s="4362" t="s">
        <v>7972</v>
      </c>
      <c r="D766" s="4311">
        <v>3.37</v>
      </c>
      <c r="E766" s="4363">
        <f t="shared" ref="E766:E771" si="105">D766-D766*$B$4/100</f>
        <v>3.37</v>
      </c>
      <c r="F766" s="5228">
        <f>D766*Оглавление!$B$14</f>
        <v>320.15000000000003</v>
      </c>
      <c r="G766" s="4364">
        <f t="shared" ref="G766:G771" si="106">F766-F766*$B$4/100</f>
        <v>320.15000000000003</v>
      </c>
    </row>
    <row r="767" spans="1:7">
      <c r="A767" s="4367" t="s">
        <v>5429</v>
      </c>
      <c r="B767" s="4361" t="s">
        <v>1175</v>
      </c>
      <c r="C767" s="4362" t="s">
        <v>8199</v>
      </c>
      <c r="D767" s="4311">
        <v>5.77</v>
      </c>
      <c r="E767" s="4363">
        <f t="shared" si="105"/>
        <v>5.77</v>
      </c>
      <c r="F767" s="5228">
        <f>D767*Оглавление!$B$14</f>
        <v>548.15</v>
      </c>
      <c r="G767" s="4364">
        <f t="shared" si="106"/>
        <v>548.15</v>
      </c>
    </row>
    <row r="768" spans="1:7">
      <c r="A768" s="4367" t="s">
        <v>5430</v>
      </c>
      <c r="B768" s="4361" t="s">
        <v>944</v>
      </c>
      <c r="C768" s="4362" t="s">
        <v>7961</v>
      </c>
      <c r="D768" s="4311">
        <v>9.43</v>
      </c>
      <c r="E768" s="4363">
        <f t="shared" si="105"/>
        <v>9.43</v>
      </c>
      <c r="F768" s="5228">
        <f>D768*Оглавление!$B$14</f>
        <v>895.85</v>
      </c>
      <c r="G768" s="4364">
        <f t="shared" si="106"/>
        <v>895.85</v>
      </c>
    </row>
    <row r="769" spans="1:7">
      <c r="A769" s="4367" t="s">
        <v>5431</v>
      </c>
      <c r="B769" s="4361" t="s">
        <v>1180</v>
      </c>
      <c r="C769" s="4370">
        <v>20</v>
      </c>
      <c r="D769" s="4311">
        <v>14.14</v>
      </c>
      <c r="E769" s="4363">
        <f t="shared" si="105"/>
        <v>14.14</v>
      </c>
      <c r="F769" s="5228">
        <f>D769*Оглавление!$B$14</f>
        <v>1343.3</v>
      </c>
      <c r="G769" s="4364">
        <f t="shared" si="106"/>
        <v>1343.3</v>
      </c>
    </row>
    <row r="770" spans="1:7">
      <c r="A770" s="4367" t="s">
        <v>5432</v>
      </c>
      <c r="B770" s="4361" t="s">
        <v>1171</v>
      </c>
      <c r="C770" s="4370">
        <v>10</v>
      </c>
      <c r="D770" s="4311">
        <v>26.27</v>
      </c>
      <c r="E770" s="4363">
        <f t="shared" si="105"/>
        <v>26.27</v>
      </c>
      <c r="F770" s="5228">
        <f>D770*Оглавление!$B$14</f>
        <v>2495.65</v>
      </c>
      <c r="G770" s="4364">
        <f t="shared" si="106"/>
        <v>2495.65</v>
      </c>
    </row>
    <row r="771" spans="1:7">
      <c r="A771" s="4367" t="s">
        <v>5433</v>
      </c>
      <c r="B771" s="4361" t="s">
        <v>4915</v>
      </c>
      <c r="C771" s="4370">
        <v>7</v>
      </c>
      <c r="D771" s="4311">
        <v>40.39</v>
      </c>
      <c r="E771" s="4363">
        <f t="shared" si="105"/>
        <v>40.39</v>
      </c>
      <c r="F771" s="5228">
        <f>D771*Оглавление!$B$14</f>
        <v>3837.05</v>
      </c>
      <c r="G771" s="4364">
        <f t="shared" si="106"/>
        <v>3837.05</v>
      </c>
    </row>
    <row r="772" spans="1:7">
      <c r="A772" s="4368" t="s">
        <v>5781</v>
      </c>
      <c r="B772" s="4358"/>
      <c r="C772" s="4359"/>
      <c r="D772" s="4358"/>
      <c r="E772" s="4358"/>
      <c r="F772" s="5228"/>
      <c r="G772" s="4360"/>
    </row>
    <row r="773" spans="1:7">
      <c r="A773" s="4367" t="s">
        <v>10133</v>
      </c>
      <c r="B773" s="4361" t="s">
        <v>1182</v>
      </c>
      <c r="C773" s="4362" t="s">
        <v>7972</v>
      </c>
      <c r="D773" s="4311">
        <v>3.62</v>
      </c>
      <c r="E773" s="4363">
        <f t="shared" ref="E773:E778" si="107">D773-D773*$B$4/100</f>
        <v>3.62</v>
      </c>
      <c r="F773" s="5228">
        <f>D773*Оглавление!$B$14</f>
        <v>343.90000000000003</v>
      </c>
      <c r="G773" s="4364">
        <f t="shared" ref="G773:G778" si="108">F773-F773*$B$4/100</f>
        <v>343.90000000000003</v>
      </c>
    </row>
    <row r="774" spans="1:7">
      <c r="A774" s="4367" t="s">
        <v>10134</v>
      </c>
      <c r="B774" s="4361" t="s">
        <v>1175</v>
      </c>
      <c r="C774" s="4362" t="s">
        <v>8199</v>
      </c>
      <c r="D774" s="4311">
        <v>5.92</v>
      </c>
      <c r="E774" s="4363">
        <f t="shared" si="107"/>
        <v>5.92</v>
      </c>
      <c r="F774" s="5228">
        <f>D774*Оглавление!$B$14</f>
        <v>562.4</v>
      </c>
      <c r="G774" s="4364">
        <f t="shared" si="108"/>
        <v>562.4</v>
      </c>
    </row>
    <row r="775" spans="1:7">
      <c r="A775" s="4367" t="s">
        <v>10153</v>
      </c>
      <c r="B775" s="4361" t="s">
        <v>944</v>
      </c>
      <c r="C775" s="4362" t="s">
        <v>7961</v>
      </c>
      <c r="D775" s="4311">
        <v>10.32</v>
      </c>
      <c r="E775" s="4363">
        <f t="shared" si="107"/>
        <v>10.32</v>
      </c>
      <c r="F775" s="5228">
        <f>D775*Оглавление!$B$14</f>
        <v>980.4</v>
      </c>
      <c r="G775" s="4364">
        <f t="shared" si="108"/>
        <v>980.4</v>
      </c>
    </row>
    <row r="776" spans="1:7">
      <c r="A776" s="4367" t="s">
        <v>10135</v>
      </c>
      <c r="B776" s="4361" t="s">
        <v>1180</v>
      </c>
      <c r="C776" s="4370">
        <v>20</v>
      </c>
      <c r="D776" s="4311">
        <v>15.26</v>
      </c>
      <c r="E776" s="4363">
        <f t="shared" si="107"/>
        <v>15.26</v>
      </c>
      <c r="F776" s="5228">
        <f>D776*Оглавление!$B$14</f>
        <v>1449.7</v>
      </c>
      <c r="G776" s="4364">
        <f t="shared" si="108"/>
        <v>1449.7</v>
      </c>
    </row>
    <row r="777" spans="1:7">
      <c r="A777" s="4367" t="s">
        <v>10136</v>
      </c>
      <c r="B777" s="4361" t="s">
        <v>1171</v>
      </c>
      <c r="C777" s="4370">
        <v>10</v>
      </c>
      <c r="D777" s="4311">
        <v>27.28</v>
      </c>
      <c r="E777" s="4363">
        <f t="shared" si="107"/>
        <v>27.28</v>
      </c>
      <c r="F777" s="5228">
        <f>D777*Оглавление!$B$14</f>
        <v>2591.6</v>
      </c>
      <c r="G777" s="4364">
        <f t="shared" si="108"/>
        <v>2591.6</v>
      </c>
    </row>
    <row r="778" spans="1:7">
      <c r="A778" s="4367" t="s">
        <v>10137</v>
      </c>
      <c r="B778" s="4361" t="s">
        <v>4915</v>
      </c>
      <c r="C778" s="4370">
        <v>7</v>
      </c>
      <c r="D778" s="4311">
        <v>42.94</v>
      </c>
      <c r="E778" s="4363">
        <f t="shared" si="107"/>
        <v>42.94</v>
      </c>
      <c r="F778" s="5228">
        <f>D778*Оглавление!$B$14</f>
        <v>4079.2999999999997</v>
      </c>
      <c r="G778" s="4364">
        <f t="shared" si="108"/>
        <v>4079.2999999999997</v>
      </c>
    </row>
    <row r="779" spans="1:7">
      <c r="A779" s="4368" t="s">
        <v>11917</v>
      </c>
      <c r="B779" s="4371"/>
      <c r="C779" s="4372"/>
      <c r="D779" s="4373"/>
      <c r="E779" s="4373"/>
      <c r="F779" s="5228"/>
      <c r="G779" s="4375"/>
    </row>
    <row r="780" spans="1:7">
      <c r="A780" s="4367" t="s">
        <v>11919</v>
      </c>
      <c r="B780" s="4361" t="s">
        <v>1182</v>
      </c>
      <c r="C780" s="4362" t="s">
        <v>8193</v>
      </c>
      <c r="D780" s="4311">
        <v>5.2</v>
      </c>
      <c r="E780" s="4363">
        <f t="shared" ref="E780:E782" si="109">D780-D780*$B$4/100</f>
        <v>5.2</v>
      </c>
      <c r="F780" s="5228">
        <f>D780*Оглавление!$B$14</f>
        <v>494</v>
      </c>
      <c r="G780" s="4364">
        <f t="shared" ref="G780:G782" si="110">F780-F780*$B$4/100</f>
        <v>494</v>
      </c>
    </row>
    <row r="781" spans="1:7">
      <c r="A781" s="4367" t="s">
        <v>11119</v>
      </c>
      <c r="B781" s="4361" t="s">
        <v>1175</v>
      </c>
      <c r="C781" s="4362" t="s">
        <v>8198</v>
      </c>
      <c r="D781" s="4311">
        <v>7.97</v>
      </c>
      <c r="E781" s="4363">
        <f t="shared" si="109"/>
        <v>7.97</v>
      </c>
      <c r="F781" s="5228">
        <f>D781*Оглавление!$B$14</f>
        <v>757.15</v>
      </c>
      <c r="G781" s="4364">
        <f t="shared" si="110"/>
        <v>757.15</v>
      </c>
    </row>
    <row r="782" spans="1:7">
      <c r="A782" s="4367" t="s">
        <v>11920</v>
      </c>
      <c r="B782" s="4361" t="s">
        <v>944</v>
      </c>
      <c r="C782" s="4362" t="s">
        <v>8675</v>
      </c>
      <c r="D782" s="4311">
        <v>13.32</v>
      </c>
      <c r="E782" s="4363">
        <f t="shared" si="109"/>
        <v>13.32</v>
      </c>
      <c r="F782" s="5228">
        <f>D782*Оглавление!$B$14</f>
        <v>1265.4000000000001</v>
      </c>
      <c r="G782" s="4364">
        <f t="shared" si="110"/>
        <v>1265.4000000000001</v>
      </c>
    </row>
    <row r="783" spans="1:7">
      <c r="A783" s="4368" t="s">
        <v>11918</v>
      </c>
      <c r="B783" s="4371"/>
      <c r="C783" s="4372"/>
      <c r="D783" s="3745"/>
      <c r="E783" s="4373"/>
      <c r="F783" s="5228"/>
      <c r="G783" s="4375"/>
    </row>
    <row r="784" spans="1:7">
      <c r="A784" s="4367" t="s">
        <v>11921</v>
      </c>
      <c r="B784" s="4361" t="s">
        <v>1182</v>
      </c>
      <c r="C784" s="4362" t="s">
        <v>8193</v>
      </c>
      <c r="D784" s="4311">
        <v>5.64</v>
      </c>
      <c r="E784" s="4363">
        <f t="shared" ref="E784:E786" si="111">D784-D784*$B$4/100</f>
        <v>5.64</v>
      </c>
      <c r="F784" s="5228">
        <f>D784*Оглавление!$B$14</f>
        <v>535.79999999999995</v>
      </c>
      <c r="G784" s="4364">
        <f t="shared" ref="G784:G786" si="112">F784-F784*$B$4/100</f>
        <v>535.79999999999995</v>
      </c>
    </row>
    <row r="785" spans="1:7">
      <c r="A785" s="4367" t="s">
        <v>11922</v>
      </c>
      <c r="B785" s="4361" t="s">
        <v>1175</v>
      </c>
      <c r="C785" s="4362" t="s">
        <v>8198</v>
      </c>
      <c r="D785" s="4311">
        <v>8.19</v>
      </c>
      <c r="E785" s="4363">
        <f t="shared" si="111"/>
        <v>8.19</v>
      </c>
      <c r="F785" s="5228">
        <f>D785*Оглавление!$B$14</f>
        <v>778.05</v>
      </c>
      <c r="G785" s="4364">
        <f t="shared" si="112"/>
        <v>778.05</v>
      </c>
    </row>
    <row r="786" spans="1:7">
      <c r="A786" s="4367" t="s">
        <v>11923</v>
      </c>
      <c r="B786" s="4361" t="s">
        <v>944</v>
      </c>
      <c r="C786" s="4362" t="s">
        <v>8675</v>
      </c>
      <c r="D786" s="4311">
        <v>14.36</v>
      </c>
      <c r="E786" s="4363">
        <f t="shared" si="111"/>
        <v>14.36</v>
      </c>
      <c r="F786" s="5228">
        <f>D786*Оглавление!$B$14</f>
        <v>1364.2</v>
      </c>
      <c r="G786" s="4364">
        <f t="shared" si="112"/>
        <v>1364.2</v>
      </c>
    </row>
    <row r="787" spans="1:7">
      <c r="A787" s="4368" t="s">
        <v>11924</v>
      </c>
      <c r="B787" s="4371"/>
      <c r="C787" s="4376"/>
      <c r="D787" s="4373"/>
      <c r="E787" s="4373"/>
      <c r="F787" s="5228"/>
      <c r="G787" s="4375"/>
    </row>
    <row r="788" spans="1:7">
      <c r="A788" s="4367" t="s">
        <v>11926</v>
      </c>
      <c r="B788" s="4361" t="s">
        <v>1182</v>
      </c>
      <c r="C788" s="4362" t="s">
        <v>8193</v>
      </c>
      <c r="D788" s="4311">
        <v>5.16</v>
      </c>
      <c r="E788" s="4363">
        <f t="shared" ref="E788:E790" si="113">D788-D788*$B$4/100</f>
        <v>5.16</v>
      </c>
      <c r="F788" s="5228">
        <f>D788*Оглавление!$B$14</f>
        <v>490.2</v>
      </c>
      <c r="G788" s="4364">
        <f t="shared" ref="G788:G790" si="114">F788-F788*$B$4/100</f>
        <v>490.2</v>
      </c>
    </row>
    <row r="789" spans="1:7">
      <c r="A789" s="4367" t="s">
        <v>11927</v>
      </c>
      <c r="B789" s="4361" t="s">
        <v>1175</v>
      </c>
      <c r="C789" s="4362" t="s">
        <v>8198</v>
      </c>
      <c r="D789" s="4311">
        <v>7.88</v>
      </c>
      <c r="E789" s="4363">
        <f t="shared" si="113"/>
        <v>7.88</v>
      </c>
      <c r="F789" s="5228">
        <f>D789*Оглавление!$B$14</f>
        <v>748.6</v>
      </c>
      <c r="G789" s="4364">
        <f t="shared" si="114"/>
        <v>748.6</v>
      </c>
    </row>
    <row r="790" spans="1:7">
      <c r="A790" s="4367" t="s">
        <v>11928</v>
      </c>
      <c r="B790" s="4361" t="s">
        <v>944</v>
      </c>
      <c r="C790" s="4362" t="s">
        <v>8675</v>
      </c>
      <c r="D790" s="4311">
        <v>13.35</v>
      </c>
      <c r="E790" s="4363">
        <f t="shared" si="113"/>
        <v>13.35</v>
      </c>
      <c r="F790" s="5228">
        <f>D790*Оглавление!$B$14</f>
        <v>1268.25</v>
      </c>
      <c r="G790" s="4364">
        <f t="shared" si="114"/>
        <v>1268.25</v>
      </c>
    </row>
    <row r="791" spans="1:7">
      <c r="A791" s="4368" t="s">
        <v>11925</v>
      </c>
      <c r="B791" s="4371"/>
      <c r="C791" s="4376"/>
      <c r="D791" s="3745"/>
      <c r="E791" s="4373"/>
      <c r="F791" s="5228"/>
      <c r="G791" s="4375"/>
    </row>
    <row r="792" spans="1:7">
      <c r="A792" s="4367" t="s">
        <v>11929</v>
      </c>
      <c r="B792" s="4361" t="s">
        <v>1182</v>
      </c>
      <c r="C792" s="4362" t="s">
        <v>8193</v>
      </c>
      <c r="D792" s="4311">
        <v>5.56</v>
      </c>
      <c r="E792" s="4363">
        <f t="shared" ref="E792:E794" si="115">D792-D792*$B$4/100</f>
        <v>5.56</v>
      </c>
      <c r="F792" s="5228">
        <f>D792*Оглавление!$B$14</f>
        <v>528.19999999999993</v>
      </c>
      <c r="G792" s="4364">
        <f t="shared" ref="G792:G794" si="116">F792-F792*$B$4/100</f>
        <v>528.19999999999993</v>
      </c>
    </row>
    <row r="793" spans="1:7">
      <c r="A793" s="4367" t="s">
        <v>11930</v>
      </c>
      <c r="B793" s="4361" t="s">
        <v>1175</v>
      </c>
      <c r="C793" s="4362" t="s">
        <v>8198</v>
      </c>
      <c r="D793" s="4311">
        <v>8.06</v>
      </c>
      <c r="E793" s="4363">
        <f t="shared" si="115"/>
        <v>8.06</v>
      </c>
      <c r="F793" s="5228">
        <f>D793*Оглавление!$B$14</f>
        <v>765.7</v>
      </c>
      <c r="G793" s="4364">
        <f t="shared" si="116"/>
        <v>765.7</v>
      </c>
    </row>
    <row r="794" spans="1:7">
      <c r="A794" s="4367" t="s">
        <v>11931</v>
      </c>
      <c r="B794" s="4361" t="s">
        <v>944</v>
      </c>
      <c r="C794" s="4362" t="s">
        <v>8675</v>
      </c>
      <c r="D794" s="4311">
        <v>14.43</v>
      </c>
      <c r="E794" s="4363">
        <f t="shared" si="115"/>
        <v>14.43</v>
      </c>
      <c r="F794" s="5228">
        <f>D794*Оглавление!$B$14</f>
        <v>1370.85</v>
      </c>
      <c r="G794" s="4364">
        <f t="shared" si="116"/>
        <v>1370.85</v>
      </c>
    </row>
    <row r="795" spans="1:7">
      <c r="A795" s="4368" t="s">
        <v>7606</v>
      </c>
      <c r="B795" s="4358"/>
      <c r="C795" s="4359"/>
      <c r="D795" s="4358"/>
      <c r="E795" s="4358"/>
      <c r="F795" s="5228"/>
      <c r="G795" s="4360"/>
    </row>
    <row r="796" spans="1:7">
      <c r="A796" s="4361" t="s">
        <v>10138</v>
      </c>
      <c r="B796" s="4361" t="s">
        <v>1182</v>
      </c>
      <c r="C796" s="4362" t="s">
        <v>304</v>
      </c>
      <c r="D796" s="4311">
        <v>5.12</v>
      </c>
      <c r="E796" s="4363">
        <f t="shared" ref="E796:E801" si="117">D796-D796*$B$4/100</f>
        <v>5.12</v>
      </c>
      <c r="F796" s="5228">
        <f>D796*Оглавление!$B$14</f>
        <v>486.40000000000003</v>
      </c>
      <c r="G796" s="4364">
        <f t="shared" ref="G796:G801" si="118">F796-F796*$B$4/100</f>
        <v>486.40000000000003</v>
      </c>
    </row>
    <row r="797" spans="1:7">
      <c r="A797" s="4361" t="s">
        <v>10139</v>
      </c>
      <c r="B797" s="4361" t="s">
        <v>1175</v>
      </c>
      <c r="C797" s="4362" t="s">
        <v>3543</v>
      </c>
      <c r="D797" s="4311">
        <v>7.06</v>
      </c>
      <c r="E797" s="4363">
        <f t="shared" si="117"/>
        <v>7.06</v>
      </c>
      <c r="F797" s="5228">
        <f>D797*Оглавление!$B$14</f>
        <v>670.69999999999993</v>
      </c>
      <c r="G797" s="4364">
        <f t="shared" si="118"/>
        <v>670.69999999999993</v>
      </c>
    </row>
    <row r="798" spans="1:7">
      <c r="A798" s="4361" t="s">
        <v>10140</v>
      </c>
      <c r="B798" s="4361" t="s">
        <v>944</v>
      </c>
      <c r="C798" s="4362" t="s">
        <v>298</v>
      </c>
      <c r="D798" s="4311">
        <v>13.17</v>
      </c>
      <c r="E798" s="4363">
        <f t="shared" si="117"/>
        <v>13.17</v>
      </c>
      <c r="F798" s="5228">
        <f>D798*Оглавление!$B$14</f>
        <v>1251.1500000000001</v>
      </c>
      <c r="G798" s="4364">
        <f t="shared" si="118"/>
        <v>1251.1500000000001</v>
      </c>
    </row>
    <row r="799" spans="1:7">
      <c r="A799" s="4361" t="s">
        <v>10141</v>
      </c>
      <c r="B799" s="4361" t="s">
        <v>7558</v>
      </c>
      <c r="C799" s="4362" t="s">
        <v>7543</v>
      </c>
      <c r="D799" s="4311">
        <v>18.86</v>
      </c>
      <c r="E799" s="4363">
        <f t="shared" si="117"/>
        <v>18.86</v>
      </c>
      <c r="F799" s="5228">
        <f>D799*Оглавление!$B$14</f>
        <v>1791.7</v>
      </c>
      <c r="G799" s="4364">
        <f t="shared" si="118"/>
        <v>1791.7</v>
      </c>
    </row>
    <row r="800" spans="1:7">
      <c r="A800" s="4361" t="s">
        <v>10142</v>
      </c>
      <c r="B800" s="4361" t="s">
        <v>7607</v>
      </c>
      <c r="C800" s="4362" t="s">
        <v>3476</v>
      </c>
      <c r="D800" s="4311">
        <v>29.42</v>
      </c>
      <c r="E800" s="4363">
        <f t="shared" si="117"/>
        <v>29.42</v>
      </c>
      <c r="F800" s="5228">
        <f>D800*Оглавление!$B$14</f>
        <v>2794.9</v>
      </c>
      <c r="G800" s="4364">
        <f t="shared" si="118"/>
        <v>2794.9</v>
      </c>
    </row>
    <row r="801" spans="1:7">
      <c r="A801" s="4361" t="s">
        <v>10143</v>
      </c>
      <c r="B801" s="4361" t="s">
        <v>4915</v>
      </c>
      <c r="C801" s="4362" t="s">
        <v>1059</v>
      </c>
      <c r="D801" s="4311">
        <v>55.05</v>
      </c>
      <c r="E801" s="4363">
        <f t="shared" si="117"/>
        <v>55.05</v>
      </c>
      <c r="F801" s="5228">
        <f>D801*Оглавление!$B$14</f>
        <v>5229.75</v>
      </c>
      <c r="G801" s="4364">
        <f t="shared" si="118"/>
        <v>5229.75</v>
      </c>
    </row>
    <row r="802" spans="1:7">
      <c r="A802" s="4368" t="s">
        <v>7608</v>
      </c>
      <c r="B802" s="4358"/>
      <c r="C802" s="4359"/>
      <c r="D802" s="4358"/>
      <c r="E802" s="4358"/>
      <c r="F802" s="5228"/>
      <c r="G802" s="4360"/>
    </row>
    <row r="803" spans="1:7">
      <c r="A803" s="4361" t="s">
        <v>10144</v>
      </c>
      <c r="B803" s="4361" t="s">
        <v>745</v>
      </c>
      <c r="C803" s="4362" t="s">
        <v>304</v>
      </c>
      <c r="D803" s="4311">
        <v>5.54</v>
      </c>
      <c r="E803" s="4363">
        <f t="shared" ref="E803:E808" si="119">D803-D803*$B$4/100</f>
        <v>5.54</v>
      </c>
      <c r="F803" s="5228">
        <f>D803*Оглавление!$B$14</f>
        <v>526.29999999999995</v>
      </c>
      <c r="G803" s="4364">
        <f t="shared" ref="G803:G808" si="120">F803-F803*$B$4/100</f>
        <v>526.29999999999995</v>
      </c>
    </row>
    <row r="804" spans="1:7">
      <c r="A804" s="4361" t="s">
        <v>10145</v>
      </c>
      <c r="B804" s="4361" t="s">
        <v>746</v>
      </c>
      <c r="C804" s="4362" t="s">
        <v>3543</v>
      </c>
      <c r="D804" s="4311">
        <v>7.24</v>
      </c>
      <c r="E804" s="4363">
        <f t="shared" si="119"/>
        <v>7.24</v>
      </c>
      <c r="F804" s="5228">
        <f>D804*Оглавление!$B$14</f>
        <v>687.80000000000007</v>
      </c>
      <c r="G804" s="4364">
        <f t="shared" si="120"/>
        <v>687.80000000000007</v>
      </c>
    </row>
    <row r="805" spans="1:7">
      <c r="A805" s="4361" t="s">
        <v>10146</v>
      </c>
      <c r="B805" s="4361" t="s">
        <v>944</v>
      </c>
      <c r="C805" s="4362" t="s">
        <v>298</v>
      </c>
      <c r="D805" s="4311">
        <v>14.23</v>
      </c>
      <c r="E805" s="4363">
        <f t="shared" si="119"/>
        <v>14.23</v>
      </c>
      <c r="F805" s="5228">
        <f>D805*Оглавление!$B$14</f>
        <v>1351.8500000000001</v>
      </c>
      <c r="G805" s="4364">
        <f t="shared" si="120"/>
        <v>1351.8500000000001</v>
      </c>
    </row>
    <row r="806" spans="1:7">
      <c r="A806" s="4361" t="s">
        <v>10147</v>
      </c>
      <c r="B806" s="4361" t="s">
        <v>7558</v>
      </c>
      <c r="C806" s="4362" t="s">
        <v>7543</v>
      </c>
      <c r="D806" s="4311">
        <v>19.95</v>
      </c>
      <c r="E806" s="4363">
        <f t="shared" si="119"/>
        <v>19.95</v>
      </c>
      <c r="F806" s="5228">
        <f>D806*Оглавление!$B$14</f>
        <v>1895.25</v>
      </c>
      <c r="G806" s="4364">
        <f t="shared" si="120"/>
        <v>1895.25</v>
      </c>
    </row>
    <row r="807" spans="1:7">
      <c r="A807" s="4361" t="s">
        <v>10148</v>
      </c>
      <c r="B807" s="4361" t="s">
        <v>7607</v>
      </c>
      <c r="C807" s="4362" t="s">
        <v>3476</v>
      </c>
      <c r="D807" s="4311">
        <v>31.76</v>
      </c>
      <c r="E807" s="4363">
        <f t="shared" si="119"/>
        <v>31.76</v>
      </c>
      <c r="F807" s="5228">
        <f>D807*Оглавление!$B$14</f>
        <v>3017.2000000000003</v>
      </c>
      <c r="G807" s="4364">
        <f t="shared" si="120"/>
        <v>3017.2000000000003</v>
      </c>
    </row>
    <row r="808" spans="1:7">
      <c r="A808" s="4361" t="s">
        <v>10149</v>
      </c>
      <c r="B808" s="4361" t="s">
        <v>4915</v>
      </c>
      <c r="C808" s="4362" t="s">
        <v>1059</v>
      </c>
      <c r="D808" s="4311">
        <v>59.42</v>
      </c>
      <c r="E808" s="4363">
        <f t="shared" si="119"/>
        <v>59.42</v>
      </c>
      <c r="F808" s="5228">
        <f>D808*Оглавление!$B$14</f>
        <v>5644.9000000000005</v>
      </c>
      <c r="G808" s="4364">
        <f t="shared" si="120"/>
        <v>5644.9000000000005</v>
      </c>
    </row>
    <row r="809" spans="1:7">
      <c r="A809" s="4368" t="s">
        <v>7609</v>
      </c>
      <c r="B809" s="4358"/>
      <c r="C809" s="4359"/>
      <c r="D809" s="4358"/>
      <c r="E809" s="4358"/>
      <c r="F809" s="5228"/>
      <c r="G809" s="4360"/>
    </row>
    <row r="810" spans="1:7">
      <c r="A810" s="4361" t="s">
        <v>11142</v>
      </c>
      <c r="B810" s="4361" t="s">
        <v>1182</v>
      </c>
      <c r="C810" s="4362" t="s">
        <v>304</v>
      </c>
      <c r="D810" s="4311">
        <v>5.0999999999999996</v>
      </c>
      <c r="E810" s="4363">
        <f t="shared" ref="E810:E812" si="121">D810-D810*$B$4/100</f>
        <v>5.0999999999999996</v>
      </c>
      <c r="F810" s="5228">
        <f>D810*Оглавление!$B$14</f>
        <v>484.49999999999994</v>
      </c>
      <c r="G810" s="4364">
        <f t="shared" ref="G810:G812" si="122">F810-F810*$B$4/100</f>
        <v>484.49999999999994</v>
      </c>
    </row>
    <row r="811" spans="1:7">
      <c r="A811" s="4361" t="s">
        <v>11143</v>
      </c>
      <c r="B811" s="4361" t="s">
        <v>1175</v>
      </c>
      <c r="C811" s="4362" t="s">
        <v>3543</v>
      </c>
      <c r="D811" s="4311">
        <v>6.98</v>
      </c>
      <c r="E811" s="4363">
        <f t="shared" si="121"/>
        <v>6.98</v>
      </c>
      <c r="F811" s="5228">
        <f>D811*Оглавление!$B$14</f>
        <v>663.1</v>
      </c>
      <c r="G811" s="4364">
        <f t="shared" si="122"/>
        <v>663.1</v>
      </c>
    </row>
    <row r="812" spans="1:7">
      <c r="A812" s="4361" t="s">
        <v>11150</v>
      </c>
      <c r="B812" s="4361" t="s">
        <v>944</v>
      </c>
      <c r="C812" s="4362" t="s">
        <v>298</v>
      </c>
      <c r="D812" s="4311">
        <v>13.07</v>
      </c>
      <c r="E812" s="4363">
        <f t="shared" si="121"/>
        <v>13.07</v>
      </c>
      <c r="F812" s="5228">
        <f>D812*Оглавление!$B$14</f>
        <v>1241.6500000000001</v>
      </c>
      <c r="G812" s="4364">
        <f t="shared" si="122"/>
        <v>1241.6500000000001</v>
      </c>
    </row>
    <row r="813" spans="1:7">
      <c r="A813" s="4368" t="s">
        <v>7610</v>
      </c>
      <c r="B813" s="4358"/>
      <c r="C813" s="4359"/>
      <c r="D813" s="4358"/>
      <c r="E813" s="4358"/>
      <c r="F813" s="5228"/>
      <c r="G813" s="4360"/>
    </row>
    <row r="814" spans="1:7">
      <c r="A814" s="4361" t="s">
        <v>10150</v>
      </c>
      <c r="B814" s="4361" t="s">
        <v>1182</v>
      </c>
      <c r="C814" s="4362" t="s">
        <v>304</v>
      </c>
      <c r="D814" s="4311">
        <v>5.47</v>
      </c>
      <c r="E814" s="4363">
        <f t="shared" ref="E814:E816" si="123">D814-D814*$B$4/100</f>
        <v>5.47</v>
      </c>
      <c r="F814" s="5228">
        <f>D814*Оглавление!$B$14</f>
        <v>519.65</v>
      </c>
      <c r="G814" s="4364">
        <f t="shared" ref="G814:G816" si="124">F814-F814*$B$4/100</f>
        <v>519.65</v>
      </c>
    </row>
    <row r="815" spans="1:7">
      <c r="A815" s="4361" t="s">
        <v>10151</v>
      </c>
      <c r="B815" s="4361" t="s">
        <v>1175</v>
      </c>
      <c r="C815" s="4362" t="s">
        <v>3543</v>
      </c>
      <c r="D815" s="4311">
        <v>7.17</v>
      </c>
      <c r="E815" s="4363">
        <f t="shared" si="123"/>
        <v>7.17</v>
      </c>
      <c r="F815" s="5228">
        <f>D815*Оглавление!$B$14</f>
        <v>681.15</v>
      </c>
      <c r="G815" s="4364">
        <f t="shared" si="124"/>
        <v>681.15</v>
      </c>
    </row>
    <row r="816" spans="1:7">
      <c r="A816" s="4361" t="s">
        <v>10152</v>
      </c>
      <c r="B816" s="4361" t="s">
        <v>944</v>
      </c>
      <c r="C816" s="4362" t="s">
        <v>298</v>
      </c>
      <c r="D816" s="4311">
        <v>14.1</v>
      </c>
      <c r="E816" s="4363">
        <f t="shared" si="123"/>
        <v>14.1</v>
      </c>
      <c r="F816" s="5228">
        <f>D816*Оглавление!$B$14</f>
        <v>1339.5</v>
      </c>
      <c r="G816" s="4364">
        <f t="shared" si="124"/>
        <v>1339.5</v>
      </c>
    </row>
    <row r="817" spans="1:7">
      <c r="A817" s="4377" t="s">
        <v>5807</v>
      </c>
      <c r="B817" s="4104"/>
      <c r="D817" s="3745"/>
      <c r="E817" s="4353"/>
      <c r="F817" s="4353"/>
      <c r="G817" s="4353"/>
    </row>
    <row r="818" spans="1:7">
      <c r="A818" s="3745"/>
      <c r="D818" s="4353"/>
      <c r="E818" s="4353"/>
      <c r="F818" s="4353"/>
      <c r="G818" s="4353"/>
    </row>
    <row r="819" spans="1:7">
      <c r="A819" s="3745"/>
      <c r="D819" s="4353"/>
      <c r="E819" s="4353"/>
      <c r="F819" s="4353"/>
      <c r="G819" s="4353"/>
    </row>
    <row r="820" spans="1:7">
      <c r="A820" s="3745"/>
      <c r="D820" s="4353"/>
      <c r="E820" s="4353"/>
      <c r="F820" s="4353"/>
      <c r="G820" s="4353"/>
    </row>
    <row r="821" spans="1:7">
      <c r="A821" s="3745"/>
      <c r="D821" s="4353"/>
      <c r="E821" s="4353"/>
      <c r="F821" s="4353"/>
      <c r="G821" s="4353"/>
    </row>
    <row r="822" spans="1:7">
      <c r="A822" s="3745"/>
      <c r="D822" s="4353"/>
      <c r="E822" s="4353"/>
      <c r="F822" s="4353"/>
      <c r="G822" s="4353"/>
    </row>
    <row r="823" spans="1:7">
      <c r="A823" s="3745"/>
      <c r="D823" s="4353"/>
      <c r="E823" s="4353"/>
      <c r="F823" s="4353"/>
      <c r="G823" s="4353"/>
    </row>
    <row r="824" spans="1:7">
      <c r="A824" s="3745"/>
      <c r="D824" s="4353"/>
      <c r="E824" s="4353"/>
      <c r="F824" s="4353"/>
      <c r="G824" s="4353"/>
    </row>
    <row r="825" spans="1:7">
      <c r="A825" s="3745"/>
      <c r="D825" s="4353"/>
      <c r="E825" s="4353"/>
      <c r="F825" s="4353"/>
      <c r="G825" s="4353"/>
    </row>
    <row r="826" spans="1:7">
      <c r="A826" s="3745"/>
      <c r="D826" s="4353"/>
      <c r="E826" s="4353"/>
      <c r="F826" s="4353"/>
      <c r="G826" s="4353"/>
    </row>
    <row r="827" spans="1:7">
      <c r="A827" s="3745"/>
      <c r="D827" s="4353"/>
      <c r="E827" s="4353"/>
      <c r="F827" s="4353"/>
      <c r="G827" s="4353"/>
    </row>
    <row r="828" spans="1:7">
      <c r="A828" s="3745"/>
      <c r="D828" s="4353"/>
      <c r="E828" s="4353"/>
      <c r="F828" s="4353"/>
      <c r="G828" s="4353"/>
    </row>
    <row r="829" spans="1:7">
      <c r="A829" s="3745"/>
      <c r="D829" s="4353"/>
      <c r="E829" s="4353"/>
      <c r="F829" s="4353"/>
      <c r="G829" s="4353"/>
    </row>
    <row r="830" spans="1:7">
      <c r="A830" s="3745"/>
      <c r="D830" s="4353"/>
      <c r="E830" s="4353"/>
      <c r="F830" s="4353"/>
      <c r="G830" s="4353"/>
    </row>
    <row r="831" spans="1:7">
      <c r="A831" s="3745"/>
      <c r="D831" s="4353"/>
      <c r="E831" s="4353"/>
      <c r="F831" s="4353"/>
      <c r="G831" s="4353"/>
    </row>
    <row r="832" spans="1:7">
      <c r="A832" s="3745"/>
      <c r="D832" s="4353"/>
      <c r="E832" s="4353"/>
      <c r="F832" s="4353"/>
      <c r="G832" s="4353"/>
    </row>
    <row r="833" spans="1:7">
      <c r="A833" s="3745"/>
      <c r="D833" s="4353"/>
      <c r="E833" s="4353"/>
      <c r="F833" s="4353"/>
      <c r="G833" s="4353"/>
    </row>
    <row r="834" spans="1:7">
      <c r="A834" s="3745"/>
      <c r="D834" s="4353"/>
      <c r="E834" s="4353"/>
      <c r="F834" s="4353"/>
      <c r="G834" s="4353"/>
    </row>
    <row r="835" spans="1:7">
      <c r="A835" s="3745"/>
      <c r="D835" s="4353"/>
      <c r="E835" s="4353"/>
      <c r="F835" s="4353"/>
      <c r="G835" s="4353"/>
    </row>
    <row r="836" spans="1:7">
      <c r="A836" s="3745"/>
      <c r="D836" s="4353"/>
      <c r="E836" s="4353"/>
      <c r="F836" s="4353"/>
      <c r="G836" s="4353"/>
    </row>
    <row r="837" spans="1:7">
      <c r="A837" s="3745"/>
      <c r="D837" s="4353"/>
      <c r="E837" s="4353"/>
      <c r="F837" s="4353"/>
      <c r="G837" s="4353"/>
    </row>
    <row r="838" spans="1:7">
      <c r="A838" s="3745"/>
      <c r="D838" s="4353"/>
      <c r="E838" s="4353"/>
      <c r="F838" s="4353"/>
      <c r="G838" s="4353"/>
    </row>
    <row r="839" spans="1:7">
      <c r="A839" s="3745"/>
      <c r="D839" s="4353"/>
      <c r="E839" s="4353"/>
      <c r="F839" s="4353"/>
      <c r="G839" s="4353"/>
    </row>
    <row r="840" spans="1:7">
      <c r="A840" s="3745"/>
      <c r="D840" s="4353"/>
      <c r="E840" s="4353"/>
      <c r="F840" s="4353"/>
      <c r="G840" s="4353"/>
    </row>
    <row r="841" spans="1:7">
      <c r="A841" s="3745"/>
      <c r="D841" s="4353"/>
      <c r="E841" s="4353"/>
      <c r="F841" s="4353"/>
      <c r="G841" s="4353"/>
    </row>
    <row r="842" spans="1:7">
      <c r="A842" s="3745"/>
      <c r="D842" s="4353"/>
      <c r="E842" s="4353"/>
      <c r="F842" s="4353"/>
      <c r="G842" s="4353"/>
    </row>
    <row r="843" spans="1:7">
      <c r="A843" s="3745"/>
      <c r="D843" s="4353"/>
      <c r="E843" s="4353"/>
      <c r="F843" s="4353"/>
      <c r="G843" s="4353"/>
    </row>
    <row r="844" spans="1:7">
      <c r="A844" s="3745"/>
      <c r="D844" s="4353"/>
      <c r="E844" s="4353"/>
      <c r="F844" s="4353"/>
      <c r="G844" s="4353"/>
    </row>
    <row r="845" spans="1:7">
      <c r="A845" s="3745"/>
      <c r="D845" s="4353"/>
      <c r="E845" s="4353"/>
      <c r="F845" s="4353"/>
      <c r="G845" s="4353"/>
    </row>
    <row r="846" spans="1:7">
      <c r="A846" s="3745"/>
      <c r="D846" s="4353"/>
      <c r="E846" s="4353"/>
      <c r="F846" s="4353"/>
      <c r="G846" s="4353"/>
    </row>
    <row r="847" spans="1:7">
      <c r="A847" s="3745"/>
      <c r="D847" s="4353"/>
      <c r="E847" s="4353"/>
      <c r="F847" s="4353"/>
      <c r="G847" s="4353"/>
    </row>
    <row r="848" spans="1:7">
      <c r="A848" s="3745"/>
      <c r="D848" s="4353"/>
      <c r="E848" s="4353"/>
      <c r="F848" s="4353"/>
      <c r="G848" s="4353"/>
    </row>
    <row r="849" spans="1:7">
      <c r="A849" s="3745"/>
      <c r="D849" s="4353"/>
      <c r="E849" s="4353"/>
      <c r="F849" s="4353"/>
      <c r="G849" s="4353"/>
    </row>
    <row r="850" spans="1:7">
      <c r="A850" s="3745"/>
      <c r="D850" s="4353"/>
      <c r="E850" s="4353"/>
      <c r="F850" s="4353"/>
      <c r="G850" s="4353"/>
    </row>
    <row r="851" spans="1:7">
      <c r="A851" s="3745"/>
      <c r="D851" s="4353"/>
      <c r="E851" s="4353"/>
      <c r="F851" s="4353"/>
      <c r="G851" s="4353"/>
    </row>
    <row r="852" spans="1:7">
      <c r="A852" s="3745"/>
      <c r="D852" s="4353"/>
      <c r="E852" s="4353"/>
      <c r="F852" s="4353"/>
      <c r="G852" s="4353"/>
    </row>
    <row r="853" spans="1:7">
      <c r="A853" s="3745"/>
      <c r="D853" s="4353"/>
      <c r="E853" s="4353"/>
      <c r="F853" s="4353"/>
      <c r="G853" s="4353"/>
    </row>
    <row r="854" spans="1:7">
      <c r="A854" s="3745"/>
      <c r="D854" s="4353"/>
      <c r="E854" s="4353"/>
      <c r="F854" s="4353"/>
      <c r="G854" s="4353"/>
    </row>
    <row r="855" spans="1:7">
      <c r="A855" s="3745"/>
      <c r="D855" s="4353"/>
      <c r="E855" s="4353"/>
      <c r="F855" s="4353"/>
      <c r="G855" s="4353"/>
    </row>
    <row r="856" spans="1:7">
      <c r="A856" s="3745"/>
      <c r="D856" s="4353"/>
      <c r="E856" s="4353"/>
      <c r="F856" s="4353"/>
      <c r="G856" s="4353"/>
    </row>
    <row r="857" spans="1:7">
      <c r="A857" s="3745"/>
      <c r="D857" s="4353"/>
      <c r="E857" s="4353"/>
      <c r="F857" s="4353"/>
      <c r="G857" s="4353"/>
    </row>
    <row r="858" spans="1:7">
      <c r="A858" s="3745"/>
      <c r="D858" s="4353"/>
      <c r="E858" s="4353"/>
      <c r="F858" s="4353"/>
      <c r="G858" s="4353"/>
    </row>
    <row r="859" spans="1:7">
      <c r="A859" s="3745"/>
      <c r="D859" s="4353"/>
      <c r="E859" s="4353"/>
      <c r="F859" s="4353"/>
      <c r="G859" s="4353"/>
    </row>
    <row r="860" spans="1:7">
      <c r="A860" s="3745"/>
      <c r="D860" s="4353"/>
      <c r="E860" s="4353"/>
      <c r="F860" s="4353"/>
      <c r="G860" s="4353"/>
    </row>
    <row r="861" spans="1:7">
      <c r="A861" s="3745"/>
      <c r="D861" s="4353"/>
      <c r="E861" s="4353"/>
      <c r="F861" s="4353"/>
      <c r="G861" s="4353"/>
    </row>
    <row r="862" spans="1:7">
      <c r="A862" s="3745"/>
      <c r="D862" s="4353"/>
      <c r="E862" s="4353"/>
      <c r="F862" s="4353"/>
      <c r="G862" s="4353"/>
    </row>
    <row r="863" spans="1:7">
      <c r="A863" s="3745"/>
      <c r="D863" s="4353"/>
      <c r="E863" s="4353"/>
      <c r="F863" s="4353"/>
      <c r="G863" s="4353"/>
    </row>
    <row r="864" spans="1:7">
      <c r="A864" s="3745"/>
      <c r="D864" s="4353"/>
      <c r="E864" s="4353"/>
      <c r="F864" s="4353"/>
      <c r="G864" s="4353"/>
    </row>
    <row r="865" spans="1:7">
      <c r="A865" s="3745"/>
      <c r="D865" s="4353"/>
      <c r="E865" s="4353"/>
      <c r="F865" s="4353"/>
      <c r="G865" s="4353"/>
    </row>
    <row r="866" spans="1:7">
      <c r="A866" s="3745"/>
      <c r="D866" s="4353"/>
      <c r="E866" s="4353"/>
      <c r="F866" s="4353"/>
      <c r="G866" s="4353"/>
    </row>
    <row r="867" spans="1:7">
      <c r="A867" s="3745"/>
      <c r="D867" s="4353"/>
      <c r="E867" s="4353"/>
      <c r="F867" s="4353"/>
      <c r="G867" s="4353"/>
    </row>
    <row r="868" spans="1:7">
      <c r="A868" s="3745"/>
      <c r="D868" s="4353"/>
      <c r="E868" s="4353"/>
      <c r="F868" s="4353"/>
      <c r="G868" s="4353"/>
    </row>
    <row r="869" spans="1:7">
      <c r="A869" s="3745"/>
      <c r="D869" s="4353"/>
      <c r="E869" s="4353"/>
      <c r="F869" s="4353"/>
      <c r="G869" s="4353"/>
    </row>
    <row r="870" spans="1:7">
      <c r="A870" s="3745"/>
      <c r="D870" s="4353"/>
      <c r="E870" s="4353"/>
      <c r="F870" s="4353"/>
      <c r="G870" s="4353"/>
    </row>
    <row r="871" spans="1:7">
      <c r="A871" s="3745"/>
      <c r="D871" s="4353"/>
      <c r="E871" s="4353"/>
      <c r="F871" s="4353"/>
      <c r="G871" s="4353"/>
    </row>
    <row r="872" spans="1:7">
      <c r="A872" s="3745"/>
      <c r="D872" s="4353"/>
      <c r="E872" s="4353"/>
      <c r="F872" s="4353"/>
      <c r="G872" s="4353"/>
    </row>
    <row r="873" spans="1:7">
      <c r="A873" s="3745"/>
      <c r="D873" s="4353"/>
      <c r="E873" s="4353"/>
      <c r="F873" s="4353"/>
      <c r="G873" s="4353"/>
    </row>
    <row r="874" spans="1:7">
      <c r="A874" s="3745"/>
      <c r="D874" s="4353"/>
      <c r="E874" s="4353"/>
      <c r="F874" s="4353"/>
      <c r="G874" s="4353"/>
    </row>
    <row r="875" spans="1:7">
      <c r="A875" s="3745"/>
      <c r="D875" s="4353"/>
      <c r="E875" s="4353"/>
      <c r="F875" s="4353"/>
      <c r="G875" s="4353"/>
    </row>
    <row r="876" spans="1:7">
      <c r="A876" s="3745"/>
      <c r="D876" s="4353"/>
      <c r="E876" s="4353"/>
      <c r="F876" s="4353"/>
      <c r="G876" s="4353"/>
    </row>
    <row r="877" spans="1:7">
      <c r="A877" s="3745"/>
      <c r="D877" s="4353"/>
      <c r="E877" s="4353"/>
      <c r="F877" s="4353"/>
      <c r="G877" s="4353"/>
    </row>
    <row r="878" spans="1:7">
      <c r="A878" s="3745"/>
      <c r="D878" s="4353"/>
      <c r="E878" s="4353"/>
      <c r="F878" s="4353"/>
      <c r="G878" s="4353"/>
    </row>
    <row r="879" spans="1:7">
      <c r="A879" s="3745"/>
      <c r="D879" s="4353"/>
      <c r="E879" s="4353"/>
      <c r="F879" s="4353"/>
      <c r="G879" s="4353"/>
    </row>
    <row r="880" spans="1:7">
      <c r="A880" s="3745"/>
      <c r="D880" s="4353"/>
      <c r="E880" s="4353"/>
      <c r="F880" s="4353"/>
      <c r="G880" s="4353"/>
    </row>
    <row r="881" spans="1:7">
      <c r="A881" s="3745"/>
      <c r="D881" s="4353"/>
      <c r="E881" s="4353"/>
      <c r="F881" s="4353"/>
      <c r="G881" s="4353"/>
    </row>
    <row r="882" spans="1:7">
      <c r="A882" s="3745"/>
      <c r="D882" s="4353"/>
      <c r="E882" s="4353"/>
      <c r="F882" s="4353"/>
      <c r="G882" s="4353"/>
    </row>
    <row r="883" spans="1:7">
      <c r="A883" s="3745"/>
      <c r="D883" s="4353"/>
      <c r="E883" s="4353"/>
      <c r="F883" s="4353"/>
      <c r="G883" s="4353"/>
    </row>
    <row r="884" spans="1:7">
      <c r="A884" s="3745"/>
      <c r="D884" s="4353"/>
      <c r="E884" s="4353"/>
      <c r="F884" s="4353"/>
      <c r="G884" s="4353"/>
    </row>
    <row r="885" spans="1:7">
      <c r="A885" s="3745"/>
      <c r="D885" s="4353"/>
      <c r="E885" s="4353"/>
      <c r="F885" s="4353"/>
      <c r="G885" s="4353"/>
    </row>
    <row r="886" spans="1:7">
      <c r="A886" s="3745"/>
      <c r="D886" s="4353"/>
      <c r="E886" s="4353"/>
      <c r="F886" s="4353"/>
      <c r="G886" s="4353"/>
    </row>
    <row r="887" spans="1:7">
      <c r="A887" s="3745"/>
      <c r="D887" s="4353"/>
      <c r="E887" s="4353"/>
      <c r="F887" s="4353"/>
      <c r="G887" s="4353"/>
    </row>
    <row r="888" spans="1:7">
      <c r="A888" s="3745"/>
      <c r="D888" s="4353"/>
      <c r="E888" s="4353"/>
      <c r="F888" s="4353"/>
      <c r="G888" s="4353"/>
    </row>
    <row r="889" spans="1:7">
      <c r="A889" s="3745"/>
      <c r="D889" s="4353"/>
      <c r="E889" s="4353"/>
      <c r="F889" s="4353"/>
      <c r="G889" s="4353"/>
    </row>
    <row r="890" spans="1:7">
      <c r="A890" s="3745"/>
      <c r="D890" s="4353"/>
      <c r="E890" s="4353"/>
      <c r="F890" s="4353"/>
      <c r="G890" s="4353"/>
    </row>
    <row r="891" spans="1:7">
      <c r="A891" s="3745"/>
      <c r="D891" s="4353"/>
      <c r="E891" s="4353"/>
      <c r="F891" s="4353"/>
      <c r="G891" s="4353"/>
    </row>
    <row r="892" spans="1:7">
      <c r="A892" s="3745"/>
      <c r="D892" s="4353"/>
      <c r="E892" s="4353"/>
      <c r="F892" s="4353"/>
      <c r="G892" s="4353"/>
    </row>
    <row r="893" spans="1:7">
      <c r="A893" s="3745"/>
      <c r="D893" s="4353"/>
      <c r="E893" s="4353"/>
      <c r="F893" s="4353"/>
      <c r="G893" s="4353"/>
    </row>
    <row r="894" spans="1:7">
      <c r="A894" s="3745"/>
      <c r="D894" s="4353"/>
      <c r="E894" s="4353"/>
      <c r="F894" s="4353"/>
      <c r="G894" s="4353"/>
    </row>
    <row r="895" spans="1:7">
      <c r="A895" s="3745"/>
      <c r="D895" s="4353"/>
      <c r="E895" s="4353"/>
      <c r="F895" s="4353"/>
      <c r="G895" s="4353"/>
    </row>
    <row r="896" spans="1:7">
      <c r="A896" s="3745"/>
      <c r="D896" s="4353"/>
      <c r="E896" s="4353"/>
      <c r="F896" s="4353"/>
      <c r="G896" s="4353"/>
    </row>
    <row r="897" spans="1:7">
      <c r="A897" s="3745"/>
      <c r="D897" s="4353"/>
      <c r="E897" s="4353"/>
      <c r="F897" s="4353"/>
      <c r="G897" s="4353"/>
    </row>
    <row r="898" spans="1:7">
      <c r="A898" s="3745"/>
      <c r="D898" s="4353"/>
      <c r="E898" s="4353"/>
      <c r="F898" s="4353"/>
      <c r="G898" s="4353"/>
    </row>
    <row r="899" spans="1:7">
      <c r="A899" s="3745"/>
      <c r="D899" s="4353"/>
      <c r="E899" s="4353"/>
      <c r="F899" s="4353"/>
      <c r="G899" s="4353"/>
    </row>
    <row r="900" spans="1:7">
      <c r="A900" s="3745"/>
      <c r="D900" s="4353"/>
      <c r="E900" s="4353"/>
      <c r="F900" s="4353"/>
      <c r="G900" s="4353"/>
    </row>
    <row r="901" spans="1:7">
      <c r="A901" s="3745"/>
      <c r="D901" s="4353"/>
      <c r="E901" s="4353"/>
      <c r="F901" s="4353"/>
      <c r="G901" s="4353"/>
    </row>
  </sheetData>
  <customSheetViews>
    <customSheetView guid="{76FA2CE7-179E-4731-B7AE-63C5E5E79002}" scale="85" showAutoFilter="1">
      <selection activeCell="F17" sqref="F17"/>
      <pageMargins left="0.7" right="0.7" top="0.75" bottom="0.75" header="0.3" footer="0.3"/>
      <pageSetup paperSize="9" orientation="portrait" r:id="rId1"/>
      <autoFilter ref="A6:G780" xr:uid="{00000000-0000-0000-0000-000000000000}"/>
    </customSheetView>
    <customSheetView guid="{24F900A2-7147-4318-9E77-2B71404314A7}" scale="85" showAutoFilter="1">
      <selection activeCell="F17" sqref="F17"/>
      <pageMargins left="0.7" right="0.7" top="0.75" bottom="0.75" header="0.3" footer="0.3"/>
      <pageSetup paperSize="9" orientation="portrait" r:id="rId2"/>
      <autoFilter ref="A6:G780" xr:uid="{00000000-0000-0000-0000-000000000000}"/>
    </customSheetView>
    <customSheetView guid="{A02336A9-D2FB-4D03-950A-00B6EBD6A28C}" scale="85" showAutoFilter="1">
      <selection activeCell="F17" sqref="F17"/>
      <pageMargins left="0.7" right="0.7" top="0.75" bottom="0.75" header="0.3" footer="0.3"/>
      <pageSetup paperSize="9" orientation="portrait" r:id="rId3"/>
      <autoFilter ref="A6:G780" xr:uid="{00000000-0000-0000-0000-000000000000}"/>
    </customSheetView>
    <customSheetView guid="{3E3E5346-F5D1-49F5-AB0E-78170B65853C}" scale="85" showAutoFilter="1" topLeftCell="A505">
      <selection activeCell="R536" sqref="R536"/>
      <pageMargins left="0.7" right="0.7" top="0.75" bottom="0.75" header="0.3" footer="0.3"/>
      <pageSetup paperSize="9" orientation="portrait" r:id="rId4"/>
      <autoFilter ref="A6:G780" xr:uid="{00000000-0000-0000-0000-000000000000}"/>
    </customSheetView>
    <customSheetView guid="{D7CF3121-CFC0-4E70-8DCD-811E30042E24}" scale="85" showAutoFilter="1">
      <selection activeCell="F17" sqref="F17"/>
      <pageMargins left="0.7" right="0.7" top="0.75" bottom="0.75" header="0.3" footer="0.3"/>
      <pageSetup paperSize="9" orientation="portrait" r:id="rId5"/>
      <autoFilter ref="A6:G780" xr:uid="{00000000-0000-0000-0000-000000000000}"/>
    </customSheetView>
    <customSheetView guid="{A76FD505-AF56-4CD8-967A-59C705AF567C}" scale="85" showAutoFilter="1">
      <selection activeCell="F17" sqref="F17"/>
      <pageMargins left="0.7" right="0.7" top="0.75" bottom="0.75" header="0.3" footer="0.3"/>
      <pageSetup paperSize="9" orientation="portrait" r:id="rId6"/>
      <autoFilter ref="A6:G780" xr:uid="{00000000-0000-0000-0000-000000000000}"/>
    </customSheetView>
    <customSheetView guid="{B3358888-E690-452C-98EC-431498422E6E}" scale="85" showAutoFilter="1" topLeftCell="A505">
      <selection activeCell="R536" sqref="R536"/>
      <pageMargins left="0.7" right="0.7" top="0.75" bottom="0.75" header="0.3" footer="0.3"/>
      <pageSetup paperSize="9" orientation="portrait" r:id="rId7"/>
      <autoFilter ref="A6:G550" xr:uid="{00000000-0000-0000-0000-000000000000}"/>
    </customSheetView>
    <customSheetView guid="{6108970F-8E7A-462E-A499-E2FD79FB3A77}" scale="85" showAutoFilter="1" topLeftCell="A505">
      <selection activeCell="R536" sqref="R536"/>
      <pageMargins left="0.7" right="0.7" top="0.75" bottom="0.75" header="0.3" footer="0.3"/>
      <pageSetup paperSize="9" orientation="portrait" r:id="rId8"/>
      <autoFilter ref="A6:G550" xr:uid="{00000000-0000-0000-0000-000000000000}"/>
    </customSheetView>
    <customSheetView guid="{45761FB6-8710-4C75-A8B6-5A7FCAACACDF}" scale="85" showAutoFilter="1">
      <selection activeCell="R536" sqref="R536"/>
      <pageMargins left="0.7" right="0.7" top="0.75" bottom="0.75" header="0.3" footer="0.3"/>
      <pageSetup paperSize="9" orientation="portrait" r:id="rId9"/>
      <autoFilter ref="A6:G550" xr:uid="{00000000-0000-0000-0000-000000000000}"/>
    </customSheetView>
    <customSheetView guid="{C23E91BF-4A86-4D00-A577-1A263DDCB8BC}" scale="85" showAutoFilter="1" topLeftCell="A738">
      <selection activeCell="A780" sqref="A780"/>
      <pageMargins left="0.7" right="0.7" top="0.75" bottom="0.75" header="0.3" footer="0.3"/>
      <pageSetup paperSize="9" orientation="portrait" r:id="rId10"/>
      <autoFilter ref="A6:G780" xr:uid="{00000000-0000-0000-0000-000000000000}"/>
    </customSheetView>
    <customSheetView guid="{94E74550-0B2B-4B3C-8E97-CCCC46023914}" scale="85" showAutoFilter="1">
      <selection activeCell="F17" sqref="F17"/>
      <pageMargins left="0.7" right="0.7" top="0.75" bottom="0.75" header="0.3" footer="0.3"/>
      <pageSetup paperSize="9" orientation="portrait" r:id="rId11"/>
      <autoFilter ref="A6:G780" xr:uid="{00000000-0000-0000-0000-000000000000}"/>
    </customSheetView>
  </customSheetViews>
  <mergeCells count="1">
    <mergeCell ref="A1:G1"/>
  </mergeCells>
  <conditionalFormatting sqref="A8:A31">
    <cfRule type="duplicateValues" dxfId="447" priority="11"/>
  </conditionalFormatting>
  <conditionalFormatting sqref="A637:A643 A255:A276 A219:A240 A319:A333 A206:A217 A242:A253 A278:A288 A290:A307 A309:A317 A353:A370 A372:A389 A391:A393 A395:A397 A399:A405 A407:A411 A413:A423 A425:A436 A438:A447 A449:A456 A458:A460 A462:A464 A466:A476 A478:A485 A487:A489 A503:A508 A68:A69 A517:A525 A527:A532 A534:A543 A545:A553 A555:A579 A581:A603 A605:A610 A612:A617 A491:A493 A630:A635 A201:A204 A71:A166 A33:A56 A65:A66 A510:A515 A620:A628 A168:A199">
    <cfRule type="duplicateValues" dxfId="446" priority="10"/>
  </conditionalFormatting>
  <conditionalFormatting sqref="A71:A166">
    <cfRule type="duplicateValues" dxfId="445" priority="9"/>
  </conditionalFormatting>
  <conditionalFormatting sqref="A65:A66 A68:A69">
    <cfRule type="duplicateValues" dxfId="444" priority="6"/>
  </conditionalFormatting>
  <conditionalFormatting sqref="A510:A515">
    <cfRule type="duplicateValues" dxfId="443" priority="5"/>
  </conditionalFormatting>
  <conditionalFormatting sqref="A495:A501">
    <cfRule type="duplicateValues" dxfId="442" priority="4"/>
  </conditionalFormatting>
  <conditionalFormatting sqref="A494:A501">
    <cfRule type="duplicateValues" dxfId="441" priority="12"/>
  </conditionalFormatting>
  <conditionalFormatting sqref="A817">
    <cfRule type="duplicateValues" dxfId="440" priority="13"/>
  </conditionalFormatting>
  <conditionalFormatting sqref="A780:A782 A784:A786">
    <cfRule type="duplicateValues" dxfId="439" priority="3"/>
  </conditionalFormatting>
  <conditionalFormatting sqref="A788:A790">
    <cfRule type="duplicateValues" dxfId="438" priority="2"/>
  </conditionalFormatting>
  <conditionalFormatting sqref="A792:A794">
    <cfRule type="duplicateValues" dxfId="437" priority="1"/>
  </conditionalFormatting>
  <conditionalFormatting sqref="A168:A199">
    <cfRule type="duplicateValues" dxfId="436" priority="930"/>
  </conditionalFormatting>
  <conditionalFormatting sqref="A201:A204">
    <cfRule type="duplicateValues" dxfId="435" priority="983"/>
  </conditionalFormatting>
  <pageMargins left="0.7" right="0.7" top="0.75" bottom="0.75" header="0.3" footer="0.3"/>
  <pageSetup paperSize="9" orientation="portrait" r:id="rId12"/>
  <drawing r:id="rId1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G182"/>
  <sheetViews>
    <sheetView zoomScale="75" zoomScaleNormal="75" workbookViewId="0">
      <selection activeCell="J11" sqref="J11"/>
    </sheetView>
  </sheetViews>
  <sheetFormatPr defaultColWidth="9.29296875" defaultRowHeight="14.35"/>
  <cols>
    <col min="1" max="1" width="17.5859375" style="1803" customWidth="1"/>
    <col min="2" max="2" width="18.703125" style="1884" customWidth="1"/>
    <col min="3" max="3" width="93.29296875" style="1886" bestFit="1" customWidth="1"/>
    <col min="4" max="5" width="15.29296875" style="1882" customWidth="1"/>
    <col min="6" max="6" width="11.29296875" style="598" customWidth="1"/>
    <col min="7" max="7" width="13.703125" style="598" customWidth="1"/>
    <col min="8" max="16384" width="9.29296875" style="598"/>
  </cols>
  <sheetData>
    <row r="1" spans="1:7">
      <c r="A1" s="7183" t="s">
        <v>11587</v>
      </c>
      <c r="B1" s="7183"/>
      <c r="C1" s="7183"/>
      <c r="D1" s="7183"/>
      <c r="E1" s="1973"/>
    </row>
    <row r="2" spans="1:7" s="1976" customFormat="1">
      <c r="B2" s="1975"/>
      <c r="C2" s="473"/>
      <c r="D2" s="2751"/>
      <c r="E2" s="1975"/>
      <c r="F2" s="1975"/>
      <c r="G2" s="1975"/>
    </row>
    <row r="3" spans="1:7" s="1976" customFormat="1">
      <c r="B3" s="1975"/>
      <c r="C3" s="473"/>
      <c r="D3" s="2751"/>
      <c r="E3" s="1975"/>
      <c r="F3" s="1975"/>
      <c r="G3" s="1975"/>
    </row>
    <row r="4" spans="1:7" s="1976" customFormat="1">
      <c r="A4" s="301" t="s">
        <v>48</v>
      </c>
      <c r="B4" s="19"/>
      <c r="C4" s="473"/>
      <c r="D4" s="2751"/>
      <c r="E4" s="1975"/>
      <c r="F4" s="1975"/>
      <c r="G4" s="1975"/>
    </row>
    <row r="5" spans="1:7" s="1975" customFormat="1">
      <c r="A5" s="635"/>
      <c r="B5" s="356"/>
      <c r="C5" s="356"/>
      <c r="D5" s="1534"/>
      <c r="E5" s="636"/>
      <c r="F5" s="636"/>
    </row>
    <row r="6" spans="1:7" s="1874" customFormat="1" ht="43">
      <c r="A6" s="1872" t="s">
        <v>70</v>
      </c>
      <c r="B6" s="1873" t="s">
        <v>10578</v>
      </c>
      <c r="C6" s="1873" t="s">
        <v>42</v>
      </c>
      <c r="D6" s="1977" t="s">
        <v>1593</v>
      </c>
      <c r="E6" s="1980" t="s">
        <v>3234</v>
      </c>
      <c r="F6" s="1741" t="s">
        <v>58</v>
      </c>
      <c r="G6" s="1741" t="s">
        <v>59</v>
      </c>
    </row>
    <row r="7" spans="1:7">
      <c r="A7" s="1875"/>
      <c r="B7" s="1876"/>
      <c r="C7" s="1877"/>
      <c r="D7" s="1978"/>
      <c r="E7" s="1978"/>
      <c r="F7" s="1979"/>
      <c r="G7" s="1979"/>
    </row>
    <row r="8" spans="1:7">
      <c r="A8" s="7186"/>
      <c r="B8" s="7193"/>
      <c r="C8" s="7193"/>
      <c r="D8" s="7193"/>
      <c r="E8" s="1974"/>
      <c r="F8" s="1979"/>
      <c r="G8" s="1979"/>
    </row>
    <row r="9" spans="1:7" ht="58.2" customHeight="1">
      <c r="A9" s="1878"/>
      <c r="B9" s="1876" t="s">
        <v>11465</v>
      </c>
      <c r="C9" s="1877" t="s">
        <v>11466</v>
      </c>
      <c r="D9" s="1978">
        <v>459.2</v>
      </c>
      <c r="E9" s="1978">
        <f t="shared" ref="E9:E59" si="0">D9-D9*$B$4/100</f>
        <v>459.2</v>
      </c>
      <c r="F9" s="1979">
        <f>D9*Оглавление!$B$14</f>
        <v>43624</v>
      </c>
      <c r="G9" s="1979">
        <f t="shared" ref="G9:G59" si="1">F9-F9*$B$4/100</f>
        <v>43624</v>
      </c>
    </row>
    <row r="10" spans="1:7" ht="58.2" customHeight="1">
      <c r="A10" s="1878"/>
      <c r="B10" s="1876" t="s">
        <v>11467</v>
      </c>
      <c r="C10" s="1877" t="s">
        <v>11468</v>
      </c>
      <c r="D10" s="1978">
        <v>320.60000000000002</v>
      </c>
      <c r="E10" s="1978">
        <f t="shared" si="0"/>
        <v>320.60000000000002</v>
      </c>
      <c r="F10" s="1979">
        <f>D10*Оглавление!$B$14</f>
        <v>30457.000000000004</v>
      </c>
      <c r="G10" s="1979">
        <f t="shared" si="1"/>
        <v>30457.000000000004</v>
      </c>
    </row>
    <row r="11" spans="1:7" ht="58.2" customHeight="1">
      <c r="A11" s="1875"/>
      <c r="B11" s="1876" t="s">
        <v>11469</v>
      </c>
      <c r="C11" s="1877" t="s">
        <v>11470</v>
      </c>
      <c r="D11" s="1978">
        <v>1000</v>
      </c>
      <c r="E11" s="1978">
        <f t="shared" si="0"/>
        <v>1000</v>
      </c>
      <c r="F11" s="1979">
        <f>D11*Оглавление!$B$14</f>
        <v>95000</v>
      </c>
      <c r="G11" s="1979">
        <f t="shared" si="1"/>
        <v>95000</v>
      </c>
    </row>
    <row r="12" spans="1:7" ht="15.75" customHeight="1">
      <c r="A12" s="7186" t="s">
        <v>11471</v>
      </c>
      <c r="B12" s="7194"/>
      <c r="C12" s="7194"/>
      <c r="D12" s="7194"/>
      <c r="E12" s="1978">
        <f t="shared" si="0"/>
        <v>0</v>
      </c>
      <c r="F12" s="1979">
        <f>D12*Оглавление!$B$14</f>
        <v>0</v>
      </c>
      <c r="G12" s="1979">
        <f t="shared" si="1"/>
        <v>0</v>
      </c>
    </row>
    <row r="13" spans="1:7" ht="29.1" customHeight="1">
      <c r="A13" s="7181"/>
      <c r="B13" s="1876" t="s">
        <v>11472</v>
      </c>
      <c r="C13" s="1879" t="s">
        <v>11473</v>
      </c>
      <c r="D13" s="1978">
        <v>86.8</v>
      </c>
      <c r="E13" s="1978">
        <f t="shared" si="0"/>
        <v>86.8</v>
      </c>
      <c r="F13" s="1979">
        <f>D13*Оглавление!$B$14</f>
        <v>8246</v>
      </c>
      <c r="G13" s="1979">
        <f t="shared" si="1"/>
        <v>8246</v>
      </c>
    </row>
    <row r="14" spans="1:7" ht="29.1" customHeight="1">
      <c r="A14" s="7182"/>
      <c r="B14" s="1876" t="s">
        <v>11474</v>
      </c>
      <c r="C14" s="1879" t="s">
        <v>11475</v>
      </c>
      <c r="D14" s="1978">
        <v>86.8</v>
      </c>
      <c r="E14" s="1978">
        <f t="shared" si="0"/>
        <v>86.8</v>
      </c>
      <c r="F14" s="1979">
        <f>D14*Оглавление!$B$14</f>
        <v>8246</v>
      </c>
      <c r="G14" s="1979">
        <f t="shared" si="1"/>
        <v>8246</v>
      </c>
    </row>
    <row r="15" spans="1:7" ht="58.2" customHeight="1">
      <c r="A15" s="598"/>
      <c r="B15" s="1876" t="s">
        <v>11476</v>
      </c>
      <c r="C15" s="1879" t="s">
        <v>11477</v>
      </c>
      <c r="D15" s="1978">
        <v>133</v>
      </c>
      <c r="E15" s="1978">
        <f t="shared" si="0"/>
        <v>133</v>
      </c>
      <c r="F15" s="1979">
        <f>D15*Оглавление!$B$14</f>
        <v>12635</v>
      </c>
      <c r="G15" s="1979">
        <f t="shared" si="1"/>
        <v>12635</v>
      </c>
    </row>
    <row r="16" spans="1:7" ht="29.1" customHeight="1">
      <c r="A16" s="7181"/>
      <c r="B16" s="1876" t="s">
        <v>11478</v>
      </c>
      <c r="C16" s="1879" t="s">
        <v>11479</v>
      </c>
      <c r="D16" s="1978">
        <v>190.4</v>
      </c>
      <c r="E16" s="1978">
        <f t="shared" si="0"/>
        <v>190.4</v>
      </c>
      <c r="F16" s="1979">
        <f>D16*Оглавление!$B$14</f>
        <v>18088</v>
      </c>
      <c r="G16" s="1979">
        <f t="shared" si="1"/>
        <v>18088</v>
      </c>
    </row>
    <row r="17" spans="1:7" ht="29.1" customHeight="1">
      <c r="A17" s="7182"/>
      <c r="B17" s="1876" t="s">
        <v>11480</v>
      </c>
      <c r="C17" s="1879" t="s">
        <v>11481</v>
      </c>
      <c r="D17" s="1978">
        <v>190.4</v>
      </c>
      <c r="E17" s="1978">
        <f t="shared" si="0"/>
        <v>190.4</v>
      </c>
      <c r="F17" s="1979">
        <f>D17*Оглавление!$B$14</f>
        <v>18088</v>
      </c>
      <c r="G17" s="1979">
        <f t="shared" si="1"/>
        <v>18088</v>
      </c>
    </row>
    <row r="18" spans="1:7" ht="15.75" customHeight="1">
      <c r="A18" s="7189" t="s">
        <v>11482</v>
      </c>
      <c r="B18" s="7194"/>
      <c r="C18" s="7194"/>
      <c r="D18" s="7194"/>
      <c r="E18" s="1978">
        <f t="shared" si="0"/>
        <v>0</v>
      </c>
      <c r="F18" s="1979">
        <f>D18*Оглавление!$B$14</f>
        <v>0</v>
      </c>
      <c r="G18" s="1979">
        <f t="shared" si="1"/>
        <v>0</v>
      </c>
    </row>
    <row r="19" spans="1:7" ht="29.1" customHeight="1">
      <c r="A19" s="7184"/>
      <c r="B19" s="1876" t="s">
        <v>11483</v>
      </c>
      <c r="C19" s="1877" t="s">
        <v>11484</v>
      </c>
      <c r="D19" s="1978">
        <v>44.8</v>
      </c>
      <c r="E19" s="1978">
        <f t="shared" si="0"/>
        <v>44.8</v>
      </c>
      <c r="F19" s="1979">
        <f>D19*Оглавление!$B$14</f>
        <v>4256</v>
      </c>
      <c r="G19" s="1979">
        <f t="shared" si="1"/>
        <v>4256</v>
      </c>
    </row>
    <row r="20" spans="1:7" ht="29.1" customHeight="1">
      <c r="A20" s="7184"/>
      <c r="B20" s="1876" t="s">
        <v>11485</v>
      </c>
      <c r="C20" s="1877" t="s">
        <v>11486</v>
      </c>
      <c r="D20" s="1978">
        <v>44.8</v>
      </c>
      <c r="E20" s="1978">
        <f t="shared" si="0"/>
        <v>44.8</v>
      </c>
      <c r="F20" s="1979">
        <f>D20*Оглавление!$B$14</f>
        <v>4256</v>
      </c>
      <c r="G20" s="1979">
        <f t="shared" si="1"/>
        <v>4256</v>
      </c>
    </row>
    <row r="21" spans="1:7" ht="58.2" customHeight="1">
      <c r="A21" s="1878"/>
      <c r="B21" s="1876" t="s">
        <v>11487</v>
      </c>
      <c r="C21" s="1877" t="s">
        <v>11488</v>
      </c>
      <c r="D21" s="1978">
        <v>534.28</v>
      </c>
      <c r="E21" s="1978">
        <f t="shared" si="0"/>
        <v>534.28</v>
      </c>
      <c r="F21" s="1979">
        <f>D21*Оглавление!$B$14</f>
        <v>50756.6</v>
      </c>
      <c r="G21" s="1979">
        <f t="shared" si="1"/>
        <v>50756.6</v>
      </c>
    </row>
    <row r="22" spans="1:7" ht="58.2" customHeight="1">
      <c r="A22" s="1878"/>
      <c r="B22" s="1876" t="s">
        <v>11489</v>
      </c>
      <c r="C22" s="1879" t="s">
        <v>11490</v>
      </c>
      <c r="D22" s="1978">
        <v>501.2</v>
      </c>
      <c r="E22" s="1978">
        <f t="shared" si="0"/>
        <v>501.2</v>
      </c>
      <c r="F22" s="1979">
        <f>D22*Оглавление!$B$14</f>
        <v>47614</v>
      </c>
      <c r="G22" s="1979">
        <f t="shared" si="1"/>
        <v>47614</v>
      </c>
    </row>
    <row r="23" spans="1:7" ht="15.75" customHeight="1">
      <c r="A23" s="7185" t="s">
        <v>11491</v>
      </c>
      <c r="B23" s="7185"/>
      <c r="C23" s="7185"/>
      <c r="D23" s="7186"/>
      <c r="E23" s="1978">
        <f t="shared" si="0"/>
        <v>0</v>
      </c>
      <c r="F23" s="1979">
        <f>D23*Оглавление!$B$14</f>
        <v>0</v>
      </c>
      <c r="G23" s="1979">
        <f t="shared" si="1"/>
        <v>0</v>
      </c>
    </row>
    <row r="24" spans="1:7" ht="58.2" customHeight="1">
      <c r="A24" s="1875"/>
      <c r="B24" s="1876" t="s">
        <v>11492</v>
      </c>
      <c r="C24" s="1877" t="s">
        <v>11493</v>
      </c>
      <c r="D24" s="1978">
        <v>564.20000000000005</v>
      </c>
      <c r="E24" s="1978">
        <f t="shared" si="0"/>
        <v>564.20000000000005</v>
      </c>
      <c r="F24" s="1979">
        <f>D24*Оглавление!$B$14</f>
        <v>53599.000000000007</v>
      </c>
      <c r="G24" s="1979">
        <f t="shared" si="1"/>
        <v>53599.000000000007</v>
      </c>
    </row>
    <row r="25" spans="1:7" ht="29.1" customHeight="1">
      <c r="A25" s="7184"/>
      <c r="B25" s="1876" t="s">
        <v>11494</v>
      </c>
      <c r="C25" s="1877" t="s">
        <v>11495</v>
      </c>
      <c r="D25" s="1978">
        <v>96.6</v>
      </c>
      <c r="E25" s="1978">
        <f t="shared" si="0"/>
        <v>96.6</v>
      </c>
      <c r="F25" s="1979">
        <f>D25*Оглавление!$B$14</f>
        <v>9177</v>
      </c>
      <c r="G25" s="1979">
        <f t="shared" si="1"/>
        <v>9177</v>
      </c>
    </row>
    <row r="26" spans="1:7" ht="29.1" customHeight="1">
      <c r="A26" s="7184"/>
      <c r="B26" s="1876" t="s">
        <v>11496</v>
      </c>
      <c r="C26" s="1877" t="s">
        <v>11497</v>
      </c>
      <c r="D26" s="1978">
        <v>96.6</v>
      </c>
      <c r="E26" s="1978">
        <f t="shared" si="0"/>
        <v>96.6</v>
      </c>
      <c r="F26" s="1979">
        <f>D26*Оглавление!$B$14</f>
        <v>9177</v>
      </c>
      <c r="G26" s="1979">
        <f t="shared" si="1"/>
        <v>9177</v>
      </c>
    </row>
    <row r="27" spans="1:7" ht="29.1" customHeight="1">
      <c r="A27" s="7184"/>
      <c r="B27" s="1876" t="s">
        <v>11498</v>
      </c>
      <c r="C27" s="1877" t="s">
        <v>11499</v>
      </c>
      <c r="D27" s="1978">
        <v>126</v>
      </c>
      <c r="E27" s="1978">
        <f t="shared" si="0"/>
        <v>126</v>
      </c>
      <c r="F27" s="1979">
        <f>D27*Оглавление!$B$14</f>
        <v>11970</v>
      </c>
      <c r="G27" s="1979">
        <f t="shared" si="1"/>
        <v>11970</v>
      </c>
    </row>
    <row r="28" spans="1:7" ht="29.1" customHeight="1">
      <c r="A28" s="7184"/>
      <c r="B28" s="1876" t="s">
        <v>11500</v>
      </c>
      <c r="C28" s="1877" t="s">
        <v>11501</v>
      </c>
      <c r="D28" s="1978">
        <v>126</v>
      </c>
      <c r="E28" s="1978">
        <f t="shared" si="0"/>
        <v>126</v>
      </c>
      <c r="F28" s="1979">
        <f>D28*Оглавление!$B$14</f>
        <v>11970</v>
      </c>
      <c r="G28" s="1979">
        <f t="shared" si="1"/>
        <v>11970</v>
      </c>
    </row>
    <row r="29" spans="1:7" ht="29.1" customHeight="1">
      <c r="A29" s="7181"/>
      <c r="B29" s="1876" t="s">
        <v>11502</v>
      </c>
      <c r="C29" s="1878" t="s">
        <v>11503</v>
      </c>
      <c r="D29" s="1978">
        <v>65.8</v>
      </c>
      <c r="E29" s="1978">
        <f t="shared" si="0"/>
        <v>65.8</v>
      </c>
      <c r="F29" s="1979">
        <f>D29*Оглавление!$B$14</f>
        <v>6251</v>
      </c>
      <c r="G29" s="1979">
        <f t="shared" si="1"/>
        <v>6251</v>
      </c>
    </row>
    <row r="30" spans="1:7" ht="29.1" customHeight="1">
      <c r="A30" s="7182"/>
      <c r="B30" s="1876" t="s">
        <v>11504</v>
      </c>
      <c r="C30" s="1878" t="s">
        <v>11505</v>
      </c>
      <c r="D30" s="1978">
        <v>65.8</v>
      </c>
      <c r="E30" s="1978">
        <f t="shared" si="0"/>
        <v>65.8</v>
      </c>
      <c r="F30" s="1979">
        <f>D30*Оглавление!$B$14</f>
        <v>6251</v>
      </c>
      <c r="G30" s="1979">
        <f t="shared" si="1"/>
        <v>6251</v>
      </c>
    </row>
    <row r="31" spans="1:7" ht="58.2" customHeight="1">
      <c r="A31" s="598"/>
      <c r="B31" s="1876" t="s">
        <v>11487</v>
      </c>
      <c r="C31" s="1877" t="s">
        <v>11488</v>
      </c>
      <c r="D31" s="1978">
        <v>534.28</v>
      </c>
      <c r="E31" s="1978">
        <f t="shared" si="0"/>
        <v>534.28</v>
      </c>
      <c r="F31" s="1979">
        <f>D31*Оглавление!$B$14</f>
        <v>50756.6</v>
      </c>
      <c r="G31" s="1979">
        <f t="shared" si="1"/>
        <v>50756.6</v>
      </c>
    </row>
    <row r="32" spans="1:7" ht="58.2" customHeight="1">
      <c r="A32" s="598"/>
      <c r="B32" s="1876" t="s">
        <v>11489</v>
      </c>
      <c r="C32" s="1879" t="s">
        <v>11490</v>
      </c>
      <c r="D32" s="1978">
        <v>501.2</v>
      </c>
      <c r="E32" s="1978">
        <f t="shared" si="0"/>
        <v>501.2</v>
      </c>
      <c r="F32" s="1979">
        <f>D32*Оглавление!$B$14</f>
        <v>47614</v>
      </c>
      <c r="G32" s="1979">
        <f t="shared" si="1"/>
        <v>47614</v>
      </c>
    </row>
    <row r="33" spans="1:7" ht="58.2" customHeight="1">
      <c r="A33" s="598"/>
      <c r="B33" s="5206" t="s">
        <v>11506</v>
      </c>
      <c r="C33" s="5207" t="s">
        <v>11507</v>
      </c>
      <c r="D33" s="1978">
        <v>221.2</v>
      </c>
      <c r="E33" s="4324">
        <f t="shared" si="0"/>
        <v>221.2</v>
      </c>
      <c r="F33" s="1979">
        <f>D33*Оглавление!$B$14</f>
        <v>21014</v>
      </c>
      <c r="G33" s="1979">
        <f t="shared" si="1"/>
        <v>21014</v>
      </c>
    </row>
    <row r="34" spans="1:7" ht="58.2" customHeight="1">
      <c r="A34" s="1878"/>
      <c r="B34" s="5206" t="s">
        <v>11508</v>
      </c>
      <c r="C34" s="5208" t="s">
        <v>11509</v>
      </c>
      <c r="D34" s="1978">
        <v>86.8</v>
      </c>
      <c r="E34" s="4324">
        <f t="shared" si="0"/>
        <v>86.8</v>
      </c>
      <c r="F34" s="1979">
        <f>D34*Оглавление!$B$14</f>
        <v>8246</v>
      </c>
      <c r="G34" s="1979">
        <f t="shared" si="1"/>
        <v>8246</v>
      </c>
    </row>
    <row r="35" spans="1:7" ht="58.2" customHeight="1">
      <c r="A35" s="598"/>
      <c r="B35" s="5206" t="s">
        <v>11510</v>
      </c>
      <c r="C35" s="5208" t="s">
        <v>11511</v>
      </c>
      <c r="D35" s="1978">
        <v>208.6</v>
      </c>
      <c r="E35" s="4324">
        <f t="shared" si="0"/>
        <v>208.6</v>
      </c>
      <c r="F35" s="1979">
        <f>D35*Оглавление!$B$14</f>
        <v>19817</v>
      </c>
      <c r="G35" s="1979">
        <f t="shared" si="1"/>
        <v>19817</v>
      </c>
    </row>
    <row r="36" spans="1:7" ht="58.2" customHeight="1">
      <c r="A36" s="598"/>
      <c r="B36" s="5206" t="s">
        <v>11512</v>
      </c>
      <c r="C36" s="5207" t="s">
        <v>11513</v>
      </c>
      <c r="D36" s="1978">
        <v>208.6</v>
      </c>
      <c r="E36" s="4324">
        <f t="shared" si="0"/>
        <v>208.6</v>
      </c>
      <c r="F36" s="1979">
        <f>D36*Оглавление!$B$14</f>
        <v>19817</v>
      </c>
      <c r="G36" s="1979">
        <f t="shared" si="1"/>
        <v>19817</v>
      </c>
    </row>
    <row r="37" spans="1:7" ht="29.1" customHeight="1">
      <c r="A37" s="7181"/>
      <c r="B37" s="5206" t="s">
        <v>11514</v>
      </c>
      <c r="C37" s="5207" t="s">
        <v>11515</v>
      </c>
      <c r="D37" s="1978">
        <v>78.400000000000006</v>
      </c>
      <c r="E37" s="4324">
        <f t="shared" si="0"/>
        <v>78.400000000000006</v>
      </c>
      <c r="F37" s="1979">
        <f>D37*Оглавление!$B$14</f>
        <v>7448.0000000000009</v>
      </c>
      <c r="G37" s="1979">
        <f t="shared" si="1"/>
        <v>7448.0000000000009</v>
      </c>
    </row>
    <row r="38" spans="1:7" ht="29.1" customHeight="1">
      <c r="A38" s="7182"/>
      <c r="B38" s="5206" t="s">
        <v>11516</v>
      </c>
      <c r="C38" s="5207" t="s">
        <v>11517</v>
      </c>
      <c r="D38" s="1978">
        <v>78.400000000000006</v>
      </c>
      <c r="E38" s="4324">
        <f t="shared" si="0"/>
        <v>78.400000000000006</v>
      </c>
      <c r="F38" s="1979">
        <f>D38*Оглавление!$B$14</f>
        <v>7448.0000000000009</v>
      </c>
      <c r="G38" s="1979">
        <f t="shared" si="1"/>
        <v>7448.0000000000009</v>
      </c>
    </row>
    <row r="39" spans="1:7" ht="58.2" customHeight="1">
      <c r="A39" s="598"/>
      <c r="B39" s="5206" t="s">
        <v>11518</v>
      </c>
      <c r="C39" s="5207" t="s">
        <v>11519</v>
      </c>
      <c r="D39" s="1978">
        <v>79.8</v>
      </c>
      <c r="E39" s="4324">
        <f t="shared" si="0"/>
        <v>79.8</v>
      </c>
      <c r="F39" s="1979">
        <f>D39*Оглавление!$B$14</f>
        <v>7581</v>
      </c>
      <c r="G39" s="1979">
        <f t="shared" si="1"/>
        <v>7581</v>
      </c>
    </row>
    <row r="40" spans="1:7" ht="58.2" customHeight="1">
      <c r="A40" s="1880"/>
      <c r="B40" s="5206" t="s">
        <v>11520</v>
      </c>
      <c r="C40" s="5207" t="s">
        <v>11521</v>
      </c>
      <c r="D40" s="1978">
        <v>78.400000000000006</v>
      </c>
      <c r="E40" s="4324">
        <f t="shared" si="0"/>
        <v>78.400000000000006</v>
      </c>
      <c r="F40" s="1979">
        <f>D40*Оглавление!$B$14</f>
        <v>7448.0000000000009</v>
      </c>
      <c r="G40" s="1979">
        <f t="shared" si="1"/>
        <v>7448.0000000000009</v>
      </c>
    </row>
    <row r="41" spans="1:7" ht="15.75" customHeight="1">
      <c r="A41" s="7189" t="s">
        <v>11522</v>
      </c>
      <c r="B41" s="7190"/>
      <c r="C41" s="7190"/>
      <c r="D41" s="7190"/>
      <c r="E41" s="5209">
        <f t="shared" si="0"/>
        <v>0</v>
      </c>
      <c r="F41" s="1979">
        <f>D41*Оглавление!$B$14</f>
        <v>0</v>
      </c>
      <c r="G41" s="1979">
        <f t="shared" si="1"/>
        <v>0</v>
      </c>
    </row>
    <row r="42" spans="1:7" ht="58.2" customHeight="1">
      <c r="A42" s="1878"/>
      <c r="B42" s="5206" t="s">
        <v>11523</v>
      </c>
      <c r="C42" s="5208" t="s">
        <v>11524</v>
      </c>
      <c r="D42" s="1978">
        <v>817.6</v>
      </c>
      <c r="E42" s="4324">
        <f t="shared" si="0"/>
        <v>817.6</v>
      </c>
      <c r="F42" s="1979">
        <f>D42*Оглавление!$B$14</f>
        <v>77672</v>
      </c>
      <c r="G42" s="1979">
        <f t="shared" si="1"/>
        <v>77672</v>
      </c>
    </row>
    <row r="43" spans="1:7" ht="29.1" customHeight="1">
      <c r="A43" s="7181"/>
      <c r="B43" s="5206" t="s">
        <v>11525</v>
      </c>
      <c r="C43" s="5207" t="s">
        <v>11526</v>
      </c>
      <c r="D43" s="1978">
        <v>120.4</v>
      </c>
      <c r="E43" s="4324">
        <f t="shared" si="0"/>
        <v>120.4</v>
      </c>
      <c r="F43" s="1979">
        <f>D43*Оглавление!$B$14</f>
        <v>11438</v>
      </c>
      <c r="G43" s="1979">
        <f t="shared" si="1"/>
        <v>11438</v>
      </c>
    </row>
    <row r="44" spans="1:7" ht="29.1" customHeight="1">
      <c r="A44" s="7182"/>
      <c r="B44" s="5206" t="s">
        <v>11527</v>
      </c>
      <c r="C44" s="5207" t="s">
        <v>11528</v>
      </c>
      <c r="D44" s="1978">
        <v>120.4</v>
      </c>
      <c r="E44" s="4324">
        <f t="shared" si="0"/>
        <v>120.4</v>
      </c>
      <c r="F44" s="1979">
        <f>D44*Оглавление!$B$14</f>
        <v>11438</v>
      </c>
      <c r="G44" s="1979">
        <f t="shared" si="1"/>
        <v>11438</v>
      </c>
    </row>
    <row r="45" spans="1:7" ht="29.1" customHeight="1">
      <c r="A45" s="7181"/>
      <c r="B45" s="5206" t="s">
        <v>11529</v>
      </c>
      <c r="C45" s="5207" t="s">
        <v>11530</v>
      </c>
      <c r="D45" s="1978">
        <v>96.6</v>
      </c>
      <c r="E45" s="4324">
        <f t="shared" si="0"/>
        <v>96.6</v>
      </c>
      <c r="F45" s="1979">
        <f>D45*Оглавление!$B$14</f>
        <v>9177</v>
      </c>
      <c r="G45" s="1979">
        <f t="shared" si="1"/>
        <v>9177</v>
      </c>
    </row>
    <row r="46" spans="1:7" ht="29.1" customHeight="1">
      <c r="A46" s="7182"/>
      <c r="B46" s="5206" t="s">
        <v>11531</v>
      </c>
      <c r="C46" s="5207" t="s">
        <v>11532</v>
      </c>
      <c r="D46" s="1978">
        <v>96.6</v>
      </c>
      <c r="E46" s="4324">
        <f t="shared" si="0"/>
        <v>96.6</v>
      </c>
      <c r="F46" s="1979">
        <f>D46*Оглавление!$B$14</f>
        <v>9177</v>
      </c>
      <c r="G46" s="1979">
        <f t="shared" si="1"/>
        <v>9177</v>
      </c>
    </row>
    <row r="47" spans="1:7" ht="58.2" customHeight="1">
      <c r="A47" s="598"/>
      <c r="B47" s="5206" t="s">
        <v>11533</v>
      </c>
      <c r="C47" s="5207" t="s">
        <v>11534</v>
      </c>
      <c r="D47" s="1978">
        <v>135.80000000000001</v>
      </c>
      <c r="E47" s="4324">
        <f t="shared" si="0"/>
        <v>135.80000000000001</v>
      </c>
      <c r="F47" s="1979">
        <f>D47*Оглавление!$B$14</f>
        <v>12901.000000000002</v>
      </c>
      <c r="G47" s="1979">
        <f t="shared" si="1"/>
        <v>12901.000000000002</v>
      </c>
    </row>
    <row r="48" spans="1:7" ht="29.1" customHeight="1">
      <c r="A48" s="7184"/>
      <c r="B48" s="5206" t="s">
        <v>11483</v>
      </c>
      <c r="C48" s="5207" t="s">
        <v>11484</v>
      </c>
      <c r="D48" s="1978">
        <v>44.8</v>
      </c>
      <c r="E48" s="4324">
        <f t="shared" si="0"/>
        <v>44.8</v>
      </c>
      <c r="F48" s="1979">
        <f>D48*Оглавление!$B$14</f>
        <v>4256</v>
      </c>
      <c r="G48" s="1979">
        <f t="shared" si="1"/>
        <v>4256</v>
      </c>
    </row>
    <row r="49" spans="1:7" ht="29.1" customHeight="1">
      <c r="A49" s="7184"/>
      <c r="B49" s="5206" t="s">
        <v>11485</v>
      </c>
      <c r="C49" s="5207" t="s">
        <v>11486</v>
      </c>
      <c r="D49" s="1978">
        <v>44.8</v>
      </c>
      <c r="E49" s="4324">
        <f t="shared" si="0"/>
        <v>44.8</v>
      </c>
      <c r="F49" s="1979">
        <f>D49*Оглавление!$B$14</f>
        <v>4256</v>
      </c>
      <c r="G49" s="1979">
        <f t="shared" si="1"/>
        <v>4256</v>
      </c>
    </row>
    <row r="50" spans="1:7" ht="58.2" customHeight="1">
      <c r="A50" s="598"/>
      <c r="B50" s="5206" t="s">
        <v>11535</v>
      </c>
      <c r="C50" s="5208" t="s">
        <v>11536</v>
      </c>
      <c r="D50" s="1978">
        <v>914.2</v>
      </c>
      <c r="E50" s="4324">
        <f t="shared" si="0"/>
        <v>914.2</v>
      </c>
      <c r="F50" s="1979">
        <f>D50*Оглавление!$B$14</f>
        <v>86849</v>
      </c>
      <c r="G50" s="1979">
        <f t="shared" si="1"/>
        <v>86849</v>
      </c>
    </row>
    <row r="51" spans="1:7" ht="15.75" customHeight="1">
      <c r="A51" s="7186" t="s">
        <v>11537</v>
      </c>
      <c r="B51" s="7190"/>
      <c r="C51" s="7190"/>
      <c r="D51" s="7190"/>
      <c r="E51" s="5209">
        <f t="shared" si="0"/>
        <v>0</v>
      </c>
      <c r="F51" s="5210">
        <f>D51*Оглавление!$B$14</f>
        <v>0</v>
      </c>
      <c r="G51" s="1979">
        <f t="shared" si="1"/>
        <v>0</v>
      </c>
    </row>
    <row r="52" spans="1:7" ht="58.2" customHeight="1">
      <c r="A52" s="1878"/>
      <c r="B52" s="5206" t="s">
        <v>11538</v>
      </c>
      <c r="C52" s="5208" t="s">
        <v>11539</v>
      </c>
      <c r="D52" s="1978">
        <v>344.4</v>
      </c>
      <c r="E52" s="4324">
        <f t="shared" si="0"/>
        <v>344.4</v>
      </c>
      <c r="F52" s="4384">
        <f>D52*Оглавление!$B$14</f>
        <v>32717.999999999996</v>
      </c>
      <c r="G52" s="1979">
        <f t="shared" si="1"/>
        <v>32717.999999999996</v>
      </c>
    </row>
    <row r="53" spans="1:7" ht="29.1" customHeight="1">
      <c r="A53" s="7191"/>
      <c r="B53" s="5206" t="s">
        <v>11540</v>
      </c>
      <c r="C53" s="5208" t="s">
        <v>11541</v>
      </c>
      <c r="D53" s="1978">
        <v>96.6</v>
      </c>
      <c r="E53" s="4324">
        <f t="shared" si="0"/>
        <v>96.6</v>
      </c>
      <c r="F53" s="4384">
        <f>D53*Оглавление!$B$14</f>
        <v>9177</v>
      </c>
      <c r="G53" s="1979">
        <f t="shared" si="1"/>
        <v>9177</v>
      </c>
    </row>
    <row r="54" spans="1:7" ht="29.1" customHeight="1">
      <c r="A54" s="7192"/>
      <c r="B54" s="5206" t="s">
        <v>11542</v>
      </c>
      <c r="C54" s="5208" t="s">
        <v>11543</v>
      </c>
      <c r="D54" s="1978">
        <v>96.6</v>
      </c>
      <c r="E54" s="4324">
        <f t="shared" si="0"/>
        <v>96.6</v>
      </c>
      <c r="F54" s="4384">
        <f>D54*Оглавление!$B$14</f>
        <v>9177</v>
      </c>
      <c r="G54" s="1979">
        <f t="shared" si="1"/>
        <v>9177</v>
      </c>
    </row>
    <row r="55" spans="1:7" ht="29.1" customHeight="1">
      <c r="A55" s="7181"/>
      <c r="B55" s="5206" t="s">
        <v>11544</v>
      </c>
      <c r="C55" s="5208" t="s">
        <v>11545</v>
      </c>
      <c r="D55" s="1978">
        <v>105</v>
      </c>
      <c r="E55" s="4324">
        <f t="shared" si="0"/>
        <v>105</v>
      </c>
      <c r="F55" s="4384">
        <f>D55*Оглавление!$B$14</f>
        <v>9975</v>
      </c>
      <c r="G55" s="1979">
        <f t="shared" si="1"/>
        <v>9975</v>
      </c>
    </row>
    <row r="56" spans="1:7" ht="29.1" customHeight="1">
      <c r="A56" s="7182"/>
      <c r="B56" s="5206" t="s">
        <v>11546</v>
      </c>
      <c r="C56" s="5208" t="s">
        <v>11545</v>
      </c>
      <c r="D56" s="1978">
        <v>105</v>
      </c>
      <c r="E56" s="4324">
        <f t="shared" si="0"/>
        <v>105</v>
      </c>
      <c r="F56" s="4384">
        <f>D56*Оглавление!$B$14</f>
        <v>9975</v>
      </c>
      <c r="G56" s="1979">
        <f t="shared" si="1"/>
        <v>9975</v>
      </c>
    </row>
    <row r="57" spans="1:7" ht="58.2" customHeight="1">
      <c r="A57" s="598"/>
      <c r="B57" s="5206" t="s">
        <v>11547</v>
      </c>
      <c r="C57" s="5208" t="s">
        <v>11548</v>
      </c>
      <c r="D57" s="1978">
        <v>135.80000000000001</v>
      </c>
      <c r="E57" s="4324">
        <f t="shared" si="0"/>
        <v>135.80000000000001</v>
      </c>
      <c r="F57" s="4384">
        <f>D57*Оглавление!$B$14</f>
        <v>12901.000000000002</v>
      </c>
      <c r="G57" s="1979">
        <f t="shared" si="1"/>
        <v>12901.000000000002</v>
      </c>
    </row>
    <row r="58" spans="1:7" ht="58.2" customHeight="1">
      <c r="A58" s="598"/>
      <c r="B58" s="5206" t="s">
        <v>11476</v>
      </c>
      <c r="C58" s="5208" t="s">
        <v>11477</v>
      </c>
      <c r="D58" s="1978">
        <v>133</v>
      </c>
      <c r="E58" s="4324">
        <f t="shared" si="0"/>
        <v>133</v>
      </c>
      <c r="F58" s="4384">
        <f>D58*Оглавление!$B$14</f>
        <v>12635</v>
      </c>
      <c r="G58" s="1979">
        <f t="shared" si="1"/>
        <v>12635</v>
      </c>
    </row>
    <row r="59" spans="1:7" ht="29.1" customHeight="1">
      <c r="A59" s="7181"/>
      <c r="B59" s="1876" t="s">
        <v>11472</v>
      </c>
      <c r="C59" s="1879" t="s">
        <v>11473</v>
      </c>
      <c r="D59" s="1978">
        <v>86.8</v>
      </c>
      <c r="E59" s="1978">
        <f t="shared" si="0"/>
        <v>86.8</v>
      </c>
      <c r="F59" s="1979">
        <f>D59*Оглавление!$B$14</f>
        <v>8246</v>
      </c>
      <c r="G59" s="1979">
        <f t="shared" si="1"/>
        <v>8246</v>
      </c>
    </row>
    <row r="60" spans="1:7" ht="29.1" customHeight="1">
      <c r="A60" s="7182"/>
      <c r="B60" s="1876" t="s">
        <v>11474</v>
      </c>
      <c r="C60" s="1879" t="s">
        <v>11475</v>
      </c>
      <c r="D60" s="1978">
        <v>86.8</v>
      </c>
      <c r="E60" s="1978">
        <f t="shared" ref="E60:E90" si="2">D60-D60*$B$4/100</f>
        <v>86.8</v>
      </c>
      <c r="F60" s="1979">
        <f>D60*Оглавление!$B$14</f>
        <v>8246</v>
      </c>
      <c r="G60" s="1979">
        <f t="shared" ref="G60:G90" si="3">F60-F60*$B$4/100</f>
        <v>8246</v>
      </c>
    </row>
    <row r="61" spans="1:7" ht="29.1" customHeight="1">
      <c r="A61" s="7181"/>
      <c r="B61" s="1876" t="s">
        <v>11478</v>
      </c>
      <c r="C61" s="1879" t="s">
        <v>11479</v>
      </c>
      <c r="D61" s="1978">
        <v>190.4</v>
      </c>
      <c r="E61" s="1978">
        <f t="shared" si="2"/>
        <v>190.4</v>
      </c>
      <c r="F61" s="1979">
        <f>D61*Оглавление!$B$14</f>
        <v>18088</v>
      </c>
      <c r="G61" s="1979">
        <f t="shared" si="3"/>
        <v>18088</v>
      </c>
    </row>
    <row r="62" spans="1:7" ht="29.1" customHeight="1">
      <c r="A62" s="7182"/>
      <c r="B62" s="1876" t="s">
        <v>11480</v>
      </c>
      <c r="C62" s="1879" t="s">
        <v>11481</v>
      </c>
      <c r="D62" s="1978">
        <v>190.4</v>
      </c>
      <c r="E62" s="1978">
        <f t="shared" si="2"/>
        <v>190.4</v>
      </c>
      <c r="F62" s="1979">
        <f>D62*Оглавление!$B$14</f>
        <v>18088</v>
      </c>
      <c r="G62" s="1979">
        <f t="shared" si="3"/>
        <v>18088</v>
      </c>
    </row>
    <row r="63" spans="1:7" ht="15.75" customHeight="1">
      <c r="A63" s="7187" t="s">
        <v>11549</v>
      </c>
      <c r="B63" s="7188"/>
      <c r="C63" s="7188"/>
      <c r="D63" s="7188"/>
      <c r="E63" s="1978">
        <f t="shared" si="2"/>
        <v>0</v>
      </c>
      <c r="F63" s="1979">
        <f>D63*Оглавление!$B$14</f>
        <v>0</v>
      </c>
      <c r="G63" s="1979">
        <f t="shared" si="3"/>
        <v>0</v>
      </c>
    </row>
    <row r="64" spans="1:7" ht="58.2" customHeight="1">
      <c r="A64" s="598"/>
      <c r="B64" s="1876" t="s">
        <v>11550</v>
      </c>
      <c r="C64" s="1879" t="s">
        <v>11551</v>
      </c>
      <c r="D64" s="1978">
        <v>522.20000000000005</v>
      </c>
      <c r="E64" s="1978">
        <f t="shared" si="2"/>
        <v>522.20000000000005</v>
      </c>
      <c r="F64" s="1979">
        <f>D64*Оглавление!$B$14</f>
        <v>49609.000000000007</v>
      </c>
      <c r="G64" s="1979">
        <f t="shared" si="3"/>
        <v>49609.000000000007</v>
      </c>
    </row>
    <row r="65" spans="1:7" ht="29.1" customHeight="1">
      <c r="A65" s="7181"/>
      <c r="B65" s="1876" t="s">
        <v>11552</v>
      </c>
      <c r="C65" s="1879" t="s">
        <v>11553</v>
      </c>
      <c r="D65" s="1978">
        <v>214.2</v>
      </c>
      <c r="E65" s="1978">
        <f t="shared" si="2"/>
        <v>214.2</v>
      </c>
      <c r="F65" s="1979">
        <f>D65*Оглавление!$B$14</f>
        <v>20349</v>
      </c>
      <c r="G65" s="1979">
        <f t="shared" si="3"/>
        <v>20349</v>
      </c>
    </row>
    <row r="66" spans="1:7" ht="29.1" customHeight="1">
      <c r="A66" s="7182"/>
      <c r="B66" s="1876" t="s">
        <v>11554</v>
      </c>
      <c r="C66" s="1879" t="s">
        <v>11555</v>
      </c>
      <c r="D66" s="1978">
        <v>214.2</v>
      </c>
      <c r="E66" s="1978">
        <f t="shared" si="2"/>
        <v>214.2</v>
      </c>
      <c r="F66" s="1979">
        <f>D66*Оглавление!$B$14</f>
        <v>20349</v>
      </c>
      <c r="G66" s="1979">
        <f t="shared" si="3"/>
        <v>20349</v>
      </c>
    </row>
    <row r="67" spans="1:7" ht="29.1" customHeight="1">
      <c r="A67" s="7181"/>
      <c r="B67" s="1876" t="s">
        <v>11472</v>
      </c>
      <c r="C67" s="1879" t="s">
        <v>11473</v>
      </c>
      <c r="D67" s="1978">
        <v>86.8</v>
      </c>
      <c r="E67" s="1978">
        <f t="shared" si="2"/>
        <v>86.8</v>
      </c>
      <c r="F67" s="1979">
        <f>D67*Оглавление!$B$14</f>
        <v>8246</v>
      </c>
      <c r="G67" s="1979">
        <f t="shared" si="3"/>
        <v>8246</v>
      </c>
    </row>
    <row r="68" spans="1:7" ht="29.1" customHeight="1">
      <c r="A68" s="7182"/>
      <c r="B68" s="1876" t="s">
        <v>11474</v>
      </c>
      <c r="C68" s="1879" t="s">
        <v>11475</v>
      </c>
      <c r="D68" s="1978">
        <v>86.8</v>
      </c>
      <c r="E68" s="1978">
        <f t="shared" si="2"/>
        <v>86.8</v>
      </c>
      <c r="F68" s="1979">
        <f>D68*Оглавление!$B$14</f>
        <v>8246</v>
      </c>
      <c r="G68" s="1979">
        <f t="shared" si="3"/>
        <v>8246</v>
      </c>
    </row>
    <row r="69" spans="1:7" ht="29.1" customHeight="1">
      <c r="A69" s="7181"/>
      <c r="B69" s="1876" t="s">
        <v>11478</v>
      </c>
      <c r="C69" s="1879" t="s">
        <v>11479</v>
      </c>
      <c r="D69" s="1978">
        <v>190.4</v>
      </c>
      <c r="E69" s="1978">
        <f t="shared" si="2"/>
        <v>190.4</v>
      </c>
      <c r="F69" s="1979">
        <f>D69*Оглавление!$B$14</f>
        <v>18088</v>
      </c>
      <c r="G69" s="1979">
        <f t="shared" si="3"/>
        <v>18088</v>
      </c>
    </row>
    <row r="70" spans="1:7" ht="29.1" customHeight="1">
      <c r="A70" s="7182"/>
      <c r="B70" s="1876" t="s">
        <v>11480</v>
      </c>
      <c r="C70" s="1879" t="s">
        <v>11481</v>
      </c>
      <c r="D70" s="1978">
        <v>190.4</v>
      </c>
      <c r="E70" s="1978">
        <f t="shared" si="2"/>
        <v>190.4</v>
      </c>
      <c r="F70" s="1979">
        <f>D70*Оглавление!$B$14</f>
        <v>18088</v>
      </c>
      <c r="G70" s="1979">
        <f t="shared" si="3"/>
        <v>18088</v>
      </c>
    </row>
    <row r="71" spans="1:7" ht="58.2" customHeight="1">
      <c r="A71" s="598"/>
      <c r="B71" s="1876" t="s">
        <v>11476</v>
      </c>
      <c r="C71" s="1879" t="s">
        <v>11477</v>
      </c>
      <c r="D71" s="1978">
        <v>133</v>
      </c>
      <c r="E71" s="1978">
        <f t="shared" si="2"/>
        <v>133</v>
      </c>
      <c r="F71" s="1979">
        <f>D71*Оглавление!$B$14</f>
        <v>12635</v>
      </c>
      <c r="G71" s="1979">
        <f t="shared" si="3"/>
        <v>12635</v>
      </c>
    </row>
    <row r="72" spans="1:7" ht="29.1" customHeight="1">
      <c r="A72" s="7184"/>
      <c r="B72" s="1876" t="s">
        <v>11556</v>
      </c>
      <c r="C72" s="1879" t="s">
        <v>11557</v>
      </c>
      <c r="D72" s="1978">
        <v>158.19999999999999</v>
      </c>
      <c r="E72" s="1978">
        <f t="shared" si="2"/>
        <v>158.19999999999999</v>
      </c>
      <c r="F72" s="1979">
        <f>D72*Оглавление!$B$14</f>
        <v>15028.999999999998</v>
      </c>
      <c r="G72" s="1979">
        <f t="shared" si="3"/>
        <v>15028.999999999998</v>
      </c>
    </row>
    <row r="73" spans="1:7" ht="29.1" customHeight="1">
      <c r="A73" s="7184"/>
      <c r="B73" s="1876" t="s">
        <v>11558</v>
      </c>
      <c r="C73" s="1879" t="s">
        <v>11559</v>
      </c>
      <c r="D73" s="1978">
        <v>158.19999999999999</v>
      </c>
      <c r="E73" s="1978">
        <f t="shared" si="2"/>
        <v>158.19999999999999</v>
      </c>
      <c r="F73" s="1979">
        <f>D73*Оглавление!$B$14</f>
        <v>15028.999999999998</v>
      </c>
      <c r="G73" s="1979">
        <f t="shared" si="3"/>
        <v>15028.999999999998</v>
      </c>
    </row>
    <row r="74" spans="1:7" ht="29.1" customHeight="1">
      <c r="A74" s="7181"/>
      <c r="B74" s="1876" t="s">
        <v>11560</v>
      </c>
      <c r="C74" s="1879" t="s">
        <v>11561</v>
      </c>
      <c r="D74" s="1978">
        <v>294</v>
      </c>
      <c r="E74" s="1978">
        <f t="shared" si="2"/>
        <v>294</v>
      </c>
      <c r="F74" s="1979">
        <f>D74*Оглавление!$B$14</f>
        <v>27930</v>
      </c>
      <c r="G74" s="1979">
        <f t="shared" si="3"/>
        <v>27930</v>
      </c>
    </row>
    <row r="75" spans="1:7" ht="29.1" customHeight="1">
      <c r="A75" s="7182"/>
      <c r="B75" s="1876" t="s">
        <v>11562</v>
      </c>
      <c r="C75" s="1879" t="s">
        <v>11563</v>
      </c>
      <c r="D75" s="1978">
        <v>294</v>
      </c>
      <c r="E75" s="1978">
        <f t="shared" si="2"/>
        <v>294</v>
      </c>
      <c r="F75" s="1979">
        <f>D75*Оглавление!$B$14</f>
        <v>27930</v>
      </c>
      <c r="G75" s="1979">
        <f t="shared" si="3"/>
        <v>27930</v>
      </c>
    </row>
    <row r="76" spans="1:7" ht="29.1" customHeight="1">
      <c r="A76" s="7181"/>
      <c r="B76" s="1876" t="s">
        <v>11564</v>
      </c>
      <c r="C76" s="1879" t="s">
        <v>11565</v>
      </c>
      <c r="D76" s="1978">
        <v>457.8</v>
      </c>
      <c r="E76" s="1978">
        <f t="shared" si="2"/>
        <v>457.8</v>
      </c>
      <c r="F76" s="1979">
        <f>D76*Оглавление!$B$14</f>
        <v>43491</v>
      </c>
      <c r="G76" s="1979">
        <f t="shared" si="3"/>
        <v>43491</v>
      </c>
    </row>
    <row r="77" spans="1:7" ht="29.1" customHeight="1">
      <c r="A77" s="7182"/>
      <c r="B77" s="1876" t="s">
        <v>11566</v>
      </c>
      <c r="C77" s="1879" t="s">
        <v>11567</v>
      </c>
      <c r="D77" s="1978">
        <v>457.8</v>
      </c>
      <c r="E77" s="1978">
        <f t="shared" si="2"/>
        <v>457.8</v>
      </c>
      <c r="F77" s="1979">
        <f>D77*Оглавление!$B$14</f>
        <v>43491</v>
      </c>
      <c r="G77" s="1979">
        <f t="shared" si="3"/>
        <v>43491</v>
      </c>
    </row>
    <row r="78" spans="1:7" ht="58.2" customHeight="1">
      <c r="A78" s="598"/>
      <c r="B78" s="1881" t="s">
        <v>11568</v>
      </c>
      <c r="C78" s="1883" t="s">
        <v>11569</v>
      </c>
      <c r="D78" s="1978">
        <v>240.8</v>
      </c>
      <c r="E78" s="1978">
        <f t="shared" si="2"/>
        <v>240.8</v>
      </c>
      <c r="F78" s="1979">
        <f>D78*Оглавление!$B$14</f>
        <v>22876</v>
      </c>
      <c r="G78" s="1979">
        <f t="shared" si="3"/>
        <v>22876</v>
      </c>
    </row>
    <row r="79" spans="1:7" s="1874" customFormat="1" ht="17.7" customHeight="1">
      <c r="A79" s="7185" t="s">
        <v>11570</v>
      </c>
      <c r="B79" s="7185"/>
      <c r="C79" s="7185"/>
      <c r="D79" s="7186"/>
      <c r="E79" s="1978">
        <f t="shared" si="2"/>
        <v>0</v>
      </c>
      <c r="F79" s="1979">
        <f>D79*Оглавление!$B$14</f>
        <v>0</v>
      </c>
      <c r="G79" s="1979">
        <f t="shared" si="3"/>
        <v>0</v>
      </c>
    </row>
    <row r="80" spans="1:7" ht="29.1" customHeight="1">
      <c r="A80" s="7181"/>
      <c r="B80" s="1876" t="s">
        <v>11571</v>
      </c>
      <c r="C80" s="1879" t="s">
        <v>11572</v>
      </c>
      <c r="D80" s="1978">
        <v>889.3</v>
      </c>
      <c r="E80" s="1978">
        <f t="shared" si="2"/>
        <v>889.3</v>
      </c>
      <c r="F80" s="1979">
        <f>D80*Оглавление!$B$14</f>
        <v>84483.5</v>
      </c>
      <c r="G80" s="1979">
        <f t="shared" si="3"/>
        <v>84483.5</v>
      </c>
    </row>
    <row r="81" spans="1:7" ht="29.1" customHeight="1">
      <c r="A81" s="7182"/>
      <c r="B81" s="1876" t="s">
        <v>11573</v>
      </c>
      <c r="C81" s="1879" t="s">
        <v>11574</v>
      </c>
      <c r="D81" s="1978">
        <v>889.3</v>
      </c>
      <c r="E81" s="1978">
        <f t="shared" si="2"/>
        <v>889.3</v>
      </c>
      <c r="F81" s="1979">
        <f>D81*Оглавление!$B$14</f>
        <v>84483.5</v>
      </c>
      <c r="G81" s="1979">
        <f t="shared" si="3"/>
        <v>84483.5</v>
      </c>
    </row>
    <row r="82" spans="1:7" ht="29.1" customHeight="1">
      <c r="A82" s="7181"/>
      <c r="B82" s="1876" t="s">
        <v>11575</v>
      </c>
      <c r="C82" s="1879" t="s">
        <v>11576</v>
      </c>
      <c r="D82" s="1978">
        <v>911.4</v>
      </c>
      <c r="E82" s="1978">
        <f t="shared" si="2"/>
        <v>911.4</v>
      </c>
      <c r="F82" s="1979">
        <f>D82*Оглавление!$B$14</f>
        <v>86583</v>
      </c>
      <c r="G82" s="1979">
        <f t="shared" si="3"/>
        <v>86583</v>
      </c>
    </row>
    <row r="83" spans="1:7" ht="29.1" customHeight="1">
      <c r="A83" s="7182"/>
      <c r="B83" s="1876" t="s">
        <v>11577</v>
      </c>
      <c r="C83" s="1879" t="s">
        <v>11578</v>
      </c>
      <c r="D83" s="1978">
        <v>911.4</v>
      </c>
      <c r="E83" s="1978">
        <f t="shared" si="2"/>
        <v>911.4</v>
      </c>
      <c r="F83" s="1979">
        <f>D83*Оглавление!$B$14</f>
        <v>86583</v>
      </c>
      <c r="G83" s="1979">
        <f t="shared" si="3"/>
        <v>86583</v>
      </c>
    </row>
    <row r="84" spans="1:7" ht="58.2" customHeight="1">
      <c r="A84" s="598"/>
      <c r="B84" s="1876" t="s">
        <v>11579</v>
      </c>
      <c r="C84" s="1879" t="s">
        <v>11580</v>
      </c>
      <c r="D84" s="1978">
        <v>501.2</v>
      </c>
      <c r="E84" s="1978">
        <f t="shared" si="2"/>
        <v>501.2</v>
      </c>
      <c r="F84" s="1979">
        <f>D84*Оглавление!$B$14</f>
        <v>47614</v>
      </c>
      <c r="G84" s="1979">
        <f t="shared" si="3"/>
        <v>47614</v>
      </c>
    </row>
    <row r="85" spans="1:7" ht="58.2" customHeight="1">
      <c r="A85" s="1878"/>
      <c r="B85" s="1876" t="s">
        <v>11581</v>
      </c>
      <c r="C85" s="1879" t="s">
        <v>11582</v>
      </c>
      <c r="D85" s="1978">
        <v>553</v>
      </c>
      <c r="E85" s="1978">
        <f t="shared" si="2"/>
        <v>553</v>
      </c>
      <c r="F85" s="1979">
        <f>D85*Оглавление!$B$14</f>
        <v>52535</v>
      </c>
      <c r="G85" s="1979">
        <f t="shared" si="3"/>
        <v>52535</v>
      </c>
    </row>
    <row r="86" spans="1:7" ht="58.2" customHeight="1">
      <c r="A86" s="1878"/>
      <c r="B86" s="1876" t="s">
        <v>11506</v>
      </c>
      <c r="C86" s="1877" t="s">
        <v>11507</v>
      </c>
      <c r="D86" s="1978">
        <v>221.2</v>
      </c>
      <c r="E86" s="1978">
        <f t="shared" si="2"/>
        <v>221.2</v>
      </c>
      <c r="F86" s="1979">
        <f>D86*Оглавление!$B$14</f>
        <v>21014</v>
      </c>
      <c r="G86" s="1979">
        <f t="shared" si="3"/>
        <v>21014</v>
      </c>
    </row>
    <row r="87" spans="1:7" ht="58.2" customHeight="1">
      <c r="A87" s="1878"/>
      <c r="B87" s="1876" t="s">
        <v>11583</v>
      </c>
      <c r="C87" s="1879" t="s">
        <v>11584</v>
      </c>
      <c r="D87" s="1978">
        <v>208.6</v>
      </c>
      <c r="E87" s="1978">
        <f t="shared" si="2"/>
        <v>208.6</v>
      </c>
      <c r="F87" s="1979">
        <f>D87*Оглавление!$B$14</f>
        <v>19817</v>
      </c>
      <c r="G87" s="1979">
        <f t="shared" si="3"/>
        <v>19817</v>
      </c>
    </row>
    <row r="88" spans="1:7" ht="58.2" customHeight="1">
      <c r="A88" s="1875"/>
      <c r="B88" s="1876" t="s">
        <v>11512</v>
      </c>
      <c r="C88" s="1879" t="s">
        <v>11513</v>
      </c>
      <c r="D88" s="1978">
        <v>208.6</v>
      </c>
      <c r="E88" s="1978">
        <f t="shared" si="2"/>
        <v>208.6</v>
      </c>
      <c r="F88" s="1979">
        <f>D88*Оглавление!$B$14</f>
        <v>19817</v>
      </c>
      <c r="G88" s="1979">
        <f t="shared" si="3"/>
        <v>19817</v>
      </c>
    </row>
    <row r="89" spans="1:7" ht="58.2" customHeight="1">
      <c r="A89" s="1878"/>
      <c r="B89" s="1876" t="s">
        <v>11510</v>
      </c>
      <c r="C89" s="1879" t="s">
        <v>11511</v>
      </c>
      <c r="D89" s="1978">
        <v>208.6</v>
      </c>
      <c r="E89" s="1978">
        <f t="shared" si="2"/>
        <v>208.6</v>
      </c>
      <c r="F89" s="1979">
        <f>D89*Оглавление!$B$14</f>
        <v>19817</v>
      </c>
      <c r="G89" s="1979">
        <f t="shared" si="3"/>
        <v>19817</v>
      </c>
    </row>
    <row r="90" spans="1:7" ht="58.2" customHeight="1">
      <c r="A90" s="1875"/>
      <c r="B90" s="1876" t="s">
        <v>11585</v>
      </c>
      <c r="C90" s="1879" t="s">
        <v>11586</v>
      </c>
      <c r="D90" s="1978">
        <v>44.8</v>
      </c>
      <c r="E90" s="1978">
        <f t="shared" si="2"/>
        <v>44.8</v>
      </c>
      <c r="F90" s="1979">
        <f>D90*Оглавление!$B$14</f>
        <v>4256</v>
      </c>
      <c r="G90" s="1979">
        <f t="shared" si="3"/>
        <v>4256</v>
      </c>
    </row>
    <row r="91" spans="1:7" ht="58.2" customHeight="1">
      <c r="C91" s="1885"/>
    </row>
    <row r="92" spans="1:7" ht="58.2" customHeight="1">
      <c r="C92" s="1885"/>
    </row>
    <row r="93" spans="1:7" ht="58.2" customHeight="1">
      <c r="C93" s="1885"/>
    </row>
    <row r="94" spans="1:7" ht="58.2" customHeight="1">
      <c r="C94" s="1885"/>
    </row>
    <row r="95" spans="1:7" ht="58.2" customHeight="1">
      <c r="C95" s="1885"/>
    </row>
    <row r="96" spans="1:7" ht="58.2" customHeight="1">
      <c r="C96" s="1885"/>
    </row>
    <row r="97" spans="3:3" ht="58.2" customHeight="1">
      <c r="C97" s="1885"/>
    </row>
    <row r="98" spans="3:3" ht="58.2" customHeight="1">
      <c r="C98" s="1885"/>
    </row>
    <row r="99" spans="3:3" ht="58.2" customHeight="1">
      <c r="C99" s="1885"/>
    </row>
    <row r="100" spans="3:3" ht="58.2" customHeight="1">
      <c r="C100" s="1885"/>
    </row>
    <row r="101" spans="3:3" ht="58.2" customHeight="1">
      <c r="C101" s="1885"/>
    </row>
    <row r="102" spans="3:3" ht="58.2" customHeight="1">
      <c r="C102" s="1885"/>
    </row>
    <row r="103" spans="3:3" ht="58.2" customHeight="1">
      <c r="C103" s="1885"/>
    </row>
    <row r="104" spans="3:3" ht="58.2" customHeight="1">
      <c r="C104" s="1885"/>
    </row>
    <row r="105" spans="3:3" ht="58.2" customHeight="1">
      <c r="C105" s="1885"/>
    </row>
    <row r="106" spans="3:3" ht="58.2" customHeight="1">
      <c r="C106" s="1885"/>
    </row>
    <row r="107" spans="3:3" ht="58.2" customHeight="1">
      <c r="C107" s="1885"/>
    </row>
    <row r="108" spans="3:3" ht="58.2" customHeight="1">
      <c r="C108" s="1885"/>
    </row>
    <row r="109" spans="3:3" ht="58.2" customHeight="1">
      <c r="C109" s="1885"/>
    </row>
    <row r="110" spans="3:3" ht="58.2" customHeight="1">
      <c r="C110" s="1885"/>
    </row>
    <row r="111" spans="3:3" ht="58.2" customHeight="1">
      <c r="C111" s="1885"/>
    </row>
    <row r="112" spans="3:3" ht="58.2" customHeight="1">
      <c r="C112" s="1885"/>
    </row>
    <row r="113" spans="3:3" ht="58.2" customHeight="1">
      <c r="C113" s="1885"/>
    </row>
    <row r="114" spans="3:3" ht="58.2" customHeight="1">
      <c r="C114" s="1885"/>
    </row>
    <row r="115" spans="3:3" ht="58.2" customHeight="1">
      <c r="C115" s="1885"/>
    </row>
    <row r="116" spans="3:3" ht="58.2" customHeight="1">
      <c r="C116" s="1885"/>
    </row>
    <row r="117" spans="3:3" ht="58.2" customHeight="1">
      <c r="C117" s="1885"/>
    </row>
    <row r="118" spans="3:3" ht="58.2" customHeight="1">
      <c r="C118" s="1885"/>
    </row>
    <row r="119" spans="3:3" ht="58.2" customHeight="1">
      <c r="C119" s="1885"/>
    </row>
    <row r="120" spans="3:3" ht="58.2" customHeight="1">
      <c r="C120" s="1885"/>
    </row>
    <row r="121" spans="3:3" ht="58.2" customHeight="1">
      <c r="C121" s="1885"/>
    </row>
    <row r="122" spans="3:3" ht="58.2" customHeight="1">
      <c r="C122" s="1885"/>
    </row>
    <row r="123" spans="3:3" ht="58.2" customHeight="1">
      <c r="C123" s="1885"/>
    </row>
    <row r="124" spans="3:3" ht="58.2" customHeight="1">
      <c r="C124" s="1885"/>
    </row>
    <row r="125" spans="3:3" ht="58.2" customHeight="1">
      <c r="C125" s="1885"/>
    </row>
    <row r="126" spans="3:3" ht="58.2" customHeight="1">
      <c r="C126" s="1885"/>
    </row>
    <row r="127" spans="3:3" ht="58.2" customHeight="1">
      <c r="C127" s="1885"/>
    </row>
    <row r="128" spans="3:3" ht="58.2" customHeight="1">
      <c r="C128" s="1885"/>
    </row>
    <row r="129" spans="3:3" ht="58.2" customHeight="1">
      <c r="C129" s="1885"/>
    </row>
    <row r="130" spans="3:3" ht="58.2" customHeight="1">
      <c r="C130" s="1885"/>
    </row>
    <row r="131" spans="3:3" ht="58.2" customHeight="1">
      <c r="C131" s="1885"/>
    </row>
    <row r="132" spans="3:3" ht="58.2" customHeight="1">
      <c r="C132" s="1885"/>
    </row>
    <row r="133" spans="3:3" ht="58.2" customHeight="1">
      <c r="C133" s="1885"/>
    </row>
    <row r="134" spans="3:3" ht="58.2" customHeight="1">
      <c r="C134" s="1885"/>
    </row>
    <row r="135" spans="3:3" ht="58.2" customHeight="1">
      <c r="C135" s="1885"/>
    </row>
    <row r="136" spans="3:3" ht="58.2" customHeight="1">
      <c r="C136" s="1885"/>
    </row>
    <row r="137" spans="3:3" ht="58.2" customHeight="1">
      <c r="C137" s="1885"/>
    </row>
    <row r="138" spans="3:3" ht="58.2" customHeight="1">
      <c r="C138" s="1885"/>
    </row>
    <row r="139" spans="3:3" ht="58.2" customHeight="1">
      <c r="C139" s="1885"/>
    </row>
    <row r="140" spans="3:3" ht="58.2" customHeight="1">
      <c r="C140" s="1885"/>
    </row>
    <row r="141" spans="3:3" ht="58.2" customHeight="1"/>
    <row r="142" spans="3:3" ht="58.2" customHeight="1"/>
    <row r="143" spans="3:3" ht="58.2" customHeight="1"/>
    <row r="144" spans="3:3" ht="58.2" customHeight="1"/>
    <row r="145" ht="58.2" customHeight="1"/>
    <row r="146" ht="58.2" customHeight="1"/>
    <row r="147" ht="58.2" customHeight="1"/>
    <row r="148" ht="58.2" customHeight="1"/>
    <row r="149" ht="58.2" customHeight="1"/>
    <row r="150" ht="58.2" customHeight="1"/>
    <row r="151" ht="58.2" customHeight="1"/>
    <row r="152" ht="58.2" customHeight="1"/>
    <row r="153" ht="58.2" customHeight="1"/>
    <row r="154" ht="58.2" customHeight="1"/>
    <row r="155" ht="58.2" customHeight="1"/>
    <row r="156" ht="58.2" customHeight="1"/>
    <row r="157" ht="58.2" customHeight="1"/>
    <row r="158" ht="58.2" customHeight="1"/>
    <row r="159" ht="58.2" customHeight="1"/>
    <row r="160" ht="58.2" customHeight="1"/>
    <row r="161" ht="58.2" customHeight="1"/>
    <row r="162" ht="58.2" customHeight="1"/>
    <row r="163" ht="58.2" customHeight="1"/>
    <row r="164" ht="58.2" customHeight="1"/>
    <row r="165" ht="58.2" customHeight="1"/>
    <row r="166" ht="58.2" customHeight="1"/>
    <row r="167" ht="58.2" customHeight="1"/>
    <row r="168" ht="58.2" customHeight="1"/>
    <row r="169" ht="58.2" customHeight="1"/>
    <row r="170" ht="58.2" customHeight="1"/>
    <row r="171" ht="58.2" customHeight="1"/>
    <row r="172" ht="58.2" customHeight="1"/>
    <row r="173" ht="58.2" customHeight="1"/>
    <row r="174" ht="58.2" customHeight="1"/>
    <row r="175" ht="58.2" customHeight="1"/>
    <row r="176" ht="58.2" customHeight="1"/>
    <row r="177" ht="58.2" customHeight="1"/>
    <row r="178" ht="58.2" customHeight="1"/>
    <row r="179" ht="58.2" customHeight="1"/>
    <row r="180" ht="58.2" customHeight="1"/>
    <row r="181" ht="58.2" customHeight="1"/>
    <row r="182" ht="58.2" customHeight="1"/>
  </sheetData>
  <mergeCells count="31">
    <mergeCell ref="A19:A20"/>
    <mergeCell ref="A8:D8"/>
    <mergeCell ref="A12:D12"/>
    <mergeCell ref="A13:A14"/>
    <mergeCell ref="A16:A17"/>
    <mergeCell ref="A18:D18"/>
    <mergeCell ref="A45:A46"/>
    <mergeCell ref="A48:A49"/>
    <mergeCell ref="A51:D51"/>
    <mergeCell ref="A53:A54"/>
    <mergeCell ref="A23:D23"/>
    <mergeCell ref="A25:A26"/>
    <mergeCell ref="A27:A28"/>
    <mergeCell ref="A29:A30"/>
    <mergeCell ref="A37:A38"/>
    <mergeCell ref="A82:A83"/>
    <mergeCell ref="A1:D1"/>
    <mergeCell ref="A69:A70"/>
    <mergeCell ref="A72:A73"/>
    <mergeCell ref="A74:A75"/>
    <mergeCell ref="A76:A77"/>
    <mergeCell ref="A79:D79"/>
    <mergeCell ref="A80:A81"/>
    <mergeCell ref="A55:A56"/>
    <mergeCell ref="A59:A60"/>
    <mergeCell ref="A61:A62"/>
    <mergeCell ref="A63:D63"/>
    <mergeCell ref="A65:A66"/>
    <mergeCell ref="A67:A68"/>
    <mergeCell ref="A41:D41"/>
    <mergeCell ref="A43:A44"/>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Лист4">
    <pageSetUpPr fitToPage="1"/>
  </sheetPr>
  <dimension ref="A1:K122"/>
  <sheetViews>
    <sheetView zoomScale="85" zoomScaleNormal="85" workbookViewId="0">
      <selection sqref="A1:F1"/>
    </sheetView>
  </sheetViews>
  <sheetFormatPr defaultRowHeight="14.35"/>
  <cols>
    <col min="1" max="1" width="22.5859375" customWidth="1"/>
    <col min="2" max="2" width="16.29296875" bestFit="1" customWidth="1"/>
    <col min="3" max="3" width="12.41015625" customWidth="1"/>
    <col min="4" max="4" width="8.5859375" style="2593" bestFit="1" customWidth="1"/>
    <col min="5" max="5" width="9.703125" customWidth="1"/>
    <col min="6" max="6" width="14.703125" customWidth="1"/>
  </cols>
  <sheetData>
    <row r="1" spans="1:11" s="776" customFormat="1" ht="15.35">
      <c r="A1" s="7128" t="s">
        <v>4544</v>
      </c>
      <c r="B1" s="7128"/>
      <c r="C1" s="7128"/>
      <c r="D1" s="7128"/>
      <c r="E1" s="7128"/>
      <c r="F1" s="7128"/>
    </row>
    <row r="2" spans="1:11" s="776" customFormat="1">
      <c r="C2" s="473"/>
      <c r="D2" s="488"/>
    </row>
    <row r="3" spans="1:11" s="776" customFormat="1">
      <c r="C3" s="473"/>
      <c r="D3" s="488"/>
    </row>
    <row r="4" spans="1:11" s="776" customFormat="1">
      <c r="A4" s="18" t="s">
        <v>48</v>
      </c>
      <c r="B4" s="19"/>
      <c r="C4" s="473"/>
      <c r="D4" s="488"/>
    </row>
    <row r="5" spans="1:11">
      <c r="A5" s="635"/>
      <c r="B5" s="356"/>
      <c r="C5" s="356"/>
      <c r="D5" s="483"/>
    </row>
    <row r="6" spans="1:11" s="1357" customFormat="1">
      <c r="A6" s="7198" t="s">
        <v>8205</v>
      </c>
      <c r="B6" s="7199"/>
      <c r="C6" s="7199"/>
      <c r="D6" s="7199"/>
      <c r="E6" s="7199"/>
      <c r="F6" s="7200"/>
    </row>
    <row r="7" spans="1:11" s="1357" customFormat="1" ht="38">
      <c r="A7" s="1358" t="s">
        <v>75</v>
      </c>
      <c r="B7" s="88" t="s">
        <v>76</v>
      </c>
      <c r="C7" s="88" t="s">
        <v>6183</v>
      </c>
      <c r="D7" s="1359" t="s">
        <v>1038</v>
      </c>
      <c r="E7" s="5211" t="s">
        <v>58</v>
      </c>
      <c r="F7" s="5212" t="s">
        <v>59</v>
      </c>
    </row>
    <row r="8" spans="1:11" s="1357" customFormat="1" ht="15" customHeight="1">
      <c r="A8" s="7201" t="s">
        <v>14347</v>
      </c>
      <c r="B8" s="7201"/>
      <c r="C8" s="7201"/>
      <c r="D8" s="7201"/>
      <c r="E8" s="7201"/>
      <c r="F8" s="7202"/>
    </row>
    <row r="9" spans="1:11" s="1357" customFormat="1">
      <c r="A9" s="7203" t="s">
        <v>7816</v>
      </c>
      <c r="B9" s="7203"/>
      <c r="C9" s="7203"/>
      <c r="D9" s="7203"/>
      <c r="E9" s="7203"/>
      <c r="F9" s="7203"/>
    </row>
    <row r="10" spans="1:11" s="1357" customFormat="1">
      <c r="A10" s="3625" t="s">
        <v>7814</v>
      </c>
      <c r="B10" s="3619" t="s">
        <v>1182</v>
      </c>
      <c r="C10" s="3619">
        <v>1</v>
      </c>
      <c r="D10" s="4581">
        <v>12.70188226</v>
      </c>
      <c r="E10" s="767">
        <f>D10*Оглавление!$B$14</f>
        <v>1206.6788147</v>
      </c>
      <c r="F10" s="4574">
        <f>E10-E10*$B$4/100</f>
        <v>1206.6788147</v>
      </c>
    </row>
    <row r="11" spans="1:11" s="1357" customFormat="1">
      <c r="A11" s="3625" t="s">
        <v>7813</v>
      </c>
      <c r="B11" s="3619" t="s">
        <v>1175</v>
      </c>
      <c r="C11" s="3619">
        <v>1</v>
      </c>
      <c r="D11" s="4581">
        <v>14.46945810847895</v>
      </c>
      <c r="E11" s="767">
        <f>D11*Оглавление!$B$14</f>
        <v>1374.5985203055002</v>
      </c>
      <c r="F11" s="4574">
        <f>E11-E11*$B$4/100</f>
        <v>1374.5985203055002</v>
      </c>
      <c r="G11" s="5681"/>
      <c r="H11" s="5681"/>
      <c r="J11" s="4573"/>
      <c r="K11" s="4573"/>
    </row>
    <row r="12" spans="1:11" s="3088" customFormat="1">
      <c r="A12" s="3575" t="s">
        <v>14078</v>
      </c>
      <c r="B12" s="2854" t="s">
        <v>5693</v>
      </c>
      <c r="C12" s="3576">
        <v>1</v>
      </c>
      <c r="D12" s="4581">
        <v>18.292354711003295</v>
      </c>
      <c r="E12" s="3031">
        <f>D12*Оглавление!$B$14</f>
        <v>1737.7736975453131</v>
      </c>
      <c r="F12" s="4574">
        <f t="shared" ref="F12:F17" si="0">E12-E12*$B$4/100</f>
        <v>1737.7736975453131</v>
      </c>
      <c r="G12" s="5681"/>
      <c r="H12" s="5681"/>
      <c r="J12" s="4573"/>
      <c r="K12" s="4573"/>
    </row>
    <row r="13" spans="1:11" s="3088" customFormat="1">
      <c r="A13" s="3575" t="s">
        <v>14079</v>
      </c>
      <c r="B13" s="3577" t="s">
        <v>944</v>
      </c>
      <c r="C13" s="3576">
        <v>1</v>
      </c>
      <c r="D13" s="4581">
        <v>24.08835923741098</v>
      </c>
      <c r="E13" s="3031">
        <f>D13*Оглавление!$B$14</f>
        <v>2288.3941275540433</v>
      </c>
      <c r="F13" s="4574">
        <f t="shared" si="0"/>
        <v>2288.3941275540433</v>
      </c>
      <c r="G13" s="5681"/>
      <c r="H13" s="5681"/>
      <c r="J13" s="4573"/>
      <c r="K13" s="4573"/>
    </row>
    <row r="14" spans="1:11" s="3088" customFormat="1">
      <c r="A14" s="7215" t="s">
        <v>14080</v>
      </c>
      <c r="B14" s="7215"/>
      <c r="C14" s="7215"/>
      <c r="D14" s="7215"/>
      <c r="E14" s="7215"/>
      <c r="F14" s="7216"/>
      <c r="G14" s="5681"/>
      <c r="H14" s="5681"/>
      <c r="J14" s="4573"/>
      <c r="K14" s="4573"/>
    </row>
    <row r="15" spans="1:11" s="3088" customFormat="1">
      <c r="A15" s="3575" t="s">
        <v>14081</v>
      </c>
      <c r="B15" s="2854" t="s">
        <v>1182</v>
      </c>
      <c r="C15" s="3576">
        <v>1</v>
      </c>
      <c r="D15" s="4581">
        <v>13.770649052103602</v>
      </c>
      <c r="E15" s="3031">
        <f>D15*Оглавление!$B$14</f>
        <v>1308.2116599498422</v>
      </c>
      <c r="F15" s="4574">
        <f t="shared" si="0"/>
        <v>1308.2116599498422</v>
      </c>
      <c r="G15" s="5681"/>
      <c r="H15" s="5681"/>
      <c r="J15" s="4573"/>
      <c r="K15" s="4573"/>
    </row>
    <row r="16" spans="1:11" s="3088" customFormat="1">
      <c r="A16" s="3575" t="s">
        <v>14082</v>
      </c>
      <c r="B16" s="3577" t="s">
        <v>5697</v>
      </c>
      <c r="C16" s="3576">
        <v>1</v>
      </c>
      <c r="D16" s="4581">
        <v>14.645660276210506</v>
      </c>
      <c r="E16" s="3031">
        <f>D16*Оглавление!$B$14</f>
        <v>1391.3377262399981</v>
      </c>
      <c r="F16" s="4574">
        <f t="shared" si="0"/>
        <v>1391.3377262399981</v>
      </c>
      <c r="G16" s="5681"/>
      <c r="H16" s="5681"/>
      <c r="J16" s="4573"/>
      <c r="K16" s="4573"/>
    </row>
    <row r="17" spans="1:11" s="3088" customFormat="1">
      <c r="A17" s="3575" t="s">
        <v>14083</v>
      </c>
      <c r="B17" s="2854" t="s">
        <v>1175</v>
      </c>
      <c r="C17" s="3576">
        <v>1</v>
      </c>
      <c r="D17" s="4581">
        <v>15.908182636310675</v>
      </c>
      <c r="E17" s="3031">
        <f>D17*Оглавление!$B$14</f>
        <v>1511.2773504495142</v>
      </c>
      <c r="F17" s="4574">
        <f t="shared" si="0"/>
        <v>1511.2773504495142</v>
      </c>
      <c r="G17" s="5681"/>
      <c r="H17" s="5681"/>
      <c r="J17" s="4573"/>
      <c r="K17" s="4573"/>
    </row>
    <row r="18" spans="1:11" s="1357" customFormat="1">
      <c r="A18" s="7203" t="s">
        <v>7815</v>
      </c>
      <c r="B18" s="7203"/>
      <c r="C18" s="7203"/>
      <c r="D18" s="7203"/>
      <c r="E18" s="7203"/>
      <c r="F18" s="7204"/>
      <c r="G18" s="5681"/>
      <c r="H18" s="5681"/>
      <c r="J18" s="4573"/>
      <c r="K18" s="4573"/>
    </row>
    <row r="19" spans="1:11" s="1357" customFormat="1">
      <c r="A19" s="3625" t="s">
        <v>7812</v>
      </c>
      <c r="B19" s="3619" t="s">
        <v>1182</v>
      </c>
      <c r="C19" s="3619">
        <v>1</v>
      </c>
      <c r="D19" s="4581">
        <v>12.7429886750809</v>
      </c>
      <c r="E19" s="767">
        <f>D19*Оглавление!$B$14</f>
        <v>1210.5839241326855</v>
      </c>
      <c r="F19" s="4574">
        <f>E19-E19*$B$4/100</f>
        <v>1210.5839241326855</v>
      </c>
      <c r="G19" s="5681"/>
      <c r="H19" s="5681"/>
      <c r="J19" s="4573"/>
      <c r="K19" s="4573"/>
    </row>
    <row r="20" spans="1:11" s="1357" customFormat="1">
      <c r="A20" s="3625" t="s">
        <v>7811</v>
      </c>
      <c r="B20" s="3619" t="s">
        <v>1175</v>
      </c>
      <c r="C20" s="3618">
        <v>1</v>
      </c>
      <c r="D20" s="4581">
        <v>15.633008160000001</v>
      </c>
      <c r="E20" s="767">
        <f>D20*Оглавление!$B$14</f>
        <v>1485.1357752000001</v>
      </c>
      <c r="F20" s="4574">
        <f>E20-E20*$B$4/100</f>
        <v>1485.1357752000001</v>
      </c>
      <c r="G20" s="5681"/>
      <c r="H20" s="5681"/>
      <c r="J20" s="4573"/>
      <c r="K20" s="4573"/>
    </row>
    <row r="21" spans="1:11" s="3088" customFormat="1">
      <c r="A21" s="2654" t="s">
        <v>14084</v>
      </c>
      <c r="B21" s="2854" t="s">
        <v>5697</v>
      </c>
      <c r="C21" s="2654">
        <v>1</v>
      </c>
      <c r="D21" s="4581">
        <v>14.346138863236241</v>
      </c>
      <c r="E21" s="3031">
        <f>D21*Оглавление!$B$14</f>
        <v>1362.8831920074429</v>
      </c>
      <c r="F21" s="4574">
        <f>E21-E21*$B$4/100</f>
        <v>1362.8831920074429</v>
      </c>
      <c r="G21" s="5681"/>
      <c r="H21" s="5681"/>
      <c r="J21" s="4573"/>
      <c r="K21" s="4573"/>
    </row>
    <row r="22" spans="1:11" s="3088" customFormat="1">
      <c r="A22" s="7215" t="s">
        <v>14085</v>
      </c>
      <c r="B22" s="7215"/>
      <c r="C22" s="7215"/>
      <c r="D22" s="7215"/>
      <c r="E22" s="7215"/>
      <c r="F22" s="7216"/>
      <c r="G22" s="5681"/>
      <c r="H22" s="5681"/>
      <c r="J22" s="4573"/>
      <c r="K22" s="4573"/>
    </row>
    <row r="23" spans="1:11" s="3088" customFormat="1">
      <c r="A23" s="2654" t="s">
        <v>14086</v>
      </c>
      <c r="B23" s="2654" t="s">
        <v>1182</v>
      </c>
      <c r="C23" s="2654">
        <v>1</v>
      </c>
      <c r="D23" s="4581">
        <v>14.058393957669921</v>
      </c>
      <c r="E23" s="3031">
        <f>D23*Оглавление!$B$14</f>
        <v>1335.5474259786424</v>
      </c>
      <c r="F23" s="4574">
        <f t="shared" ref="F23:F25" si="1">E23-E23*$B$4/100</f>
        <v>1335.5474259786424</v>
      </c>
      <c r="G23" s="5681"/>
      <c r="H23" s="5681"/>
      <c r="J23" s="4573"/>
      <c r="K23" s="4573"/>
    </row>
    <row r="24" spans="1:11" s="3088" customFormat="1">
      <c r="A24" s="2654" t="s">
        <v>14087</v>
      </c>
      <c r="B24" s="2654" t="s">
        <v>5697</v>
      </c>
      <c r="C24" s="2654">
        <v>1</v>
      </c>
      <c r="D24" s="4581">
        <v>14.59277735372166</v>
      </c>
      <c r="E24" s="3031">
        <f>D24*Оглавление!$B$14</f>
        <v>1386.3138486035577</v>
      </c>
      <c r="F24" s="4574">
        <f t="shared" si="1"/>
        <v>1386.3138486035577</v>
      </c>
      <c r="G24" s="5681"/>
      <c r="H24" s="5681"/>
      <c r="J24" s="4573"/>
      <c r="K24" s="4573"/>
    </row>
    <row r="25" spans="1:11" s="3088" customFormat="1">
      <c r="A25" s="2654" t="s">
        <v>14088</v>
      </c>
      <c r="B25" s="2654" t="s">
        <v>1175</v>
      </c>
      <c r="C25" s="2654">
        <v>1</v>
      </c>
      <c r="D25" s="4581">
        <v>15.962124121263162</v>
      </c>
      <c r="E25" s="3031">
        <f>D25*Оглавление!$B$14</f>
        <v>1516.4017915200004</v>
      </c>
      <c r="F25" s="4574">
        <f t="shared" si="1"/>
        <v>1516.4017915200004</v>
      </c>
      <c r="G25" s="5681"/>
      <c r="H25" s="5681"/>
      <c r="J25" s="4573"/>
      <c r="K25" s="4573"/>
    </row>
    <row r="26" spans="1:11">
      <c r="A26" s="7205" t="s">
        <v>6195</v>
      </c>
      <c r="B26" s="7206"/>
      <c r="C26" s="7206"/>
      <c r="D26" s="7206"/>
      <c r="E26" s="7206"/>
      <c r="F26" s="7207"/>
      <c r="G26" s="5681"/>
      <c r="H26" s="5681"/>
      <c r="J26" s="4573"/>
      <c r="K26" s="4573"/>
    </row>
    <row r="27" spans="1:11" ht="38">
      <c r="A27" s="890" t="s">
        <v>75</v>
      </c>
      <c r="B27" s="891" t="s">
        <v>76</v>
      </c>
      <c r="C27" s="891" t="s">
        <v>6183</v>
      </c>
      <c r="D27" s="1359" t="s">
        <v>1038</v>
      </c>
      <c r="E27" s="892" t="s">
        <v>58</v>
      </c>
      <c r="F27" s="4575" t="s">
        <v>59</v>
      </c>
      <c r="G27" s="5681"/>
      <c r="H27" s="5681"/>
      <c r="J27" s="4573"/>
      <c r="K27" s="4573"/>
    </row>
    <row r="28" spans="1:11" s="1025" customFormat="1" ht="15" customHeight="1">
      <c r="A28" s="7210" t="s">
        <v>6352</v>
      </c>
      <c r="B28" s="7210"/>
      <c r="C28" s="7210"/>
      <c r="D28" s="7210"/>
      <c r="E28" s="7210"/>
      <c r="F28" s="7211"/>
      <c r="G28" s="5681"/>
      <c r="H28" s="5681"/>
      <c r="J28" s="4573"/>
      <c r="K28" s="4573"/>
    </row>
    <row r="29" spans="1:11" s="1025" customFormat="1" ht="15" customHeight="1">
      <c r="A29" s="7212" t="s">
        <v>6192</v>
      </c>
      <c r="B29" s="7213"/>
      <c r="C29" s="7213"/>
      <c r="D29" s="7213"/>
      <c r="E29" s="7213"/>
      <c r="F29" s="7214"/>
      <c r="G29" s="5681"/>
      <c r="H29" s="5681"/>
      <c r="J29" s="4573"/>
      <c r="K29" s="4573"/>
    </row>
    <row r="30" spans="1:11">
      <c r="A30" s="893" t="s">
        <v>6277</v>
      </c>
      <c r="B30" s="833" t="s">
        <v>1182</v>
      </c>
      <c r="C30" s="833" t="s">
        <v>3635</v>
      </c>
      <c r="D30" s="4581">
        <v>20.035189320000001</v>
      </c>
      <c r="E30" s="825">
        <f>D30*Оглавление!$B$14</f>
        <v>1903.3429854000001</v>
      </c>
      <c r="F30" s="4576">
        <f>E30-E30*$B$4/100</f>
        <v>1903.3429854000001</v>
      </c>
      <c r="G30" s="5681"/>
      <c r="H30" s="5681"/>
      <c r="J30" s="4573"/>
      <c r="K30" s="4573"/>
    </row>
    <row r="31" spans="1:11">
      <c r="A31" s="893" t="s">
        <v>3633</v>
      </c>
      <c r="B31" s="833" t="s">
        <v>1175</v>
      </c>
      <c r="C31" s="833" t="s">
        <v>3497</v>
      </c>
      <c r="D31" s="4581">
        <v>27.376198240000001</v>
      </c>
      <c r="E31" s="825">
        <f>D31*Оглавление!$B$14</f>
        <v>2600.7388328000002</v>
      </c>
      <c r="F31" s="4576">
        <f>E31-E31*$B$4/100</f>
        <v>2600.7388328000002</v>
      </c>
      <c r="G31" s="5681"/>
      <c r="H31" s="5681"/>
      <c r="J31" s="4573"/>
      <c r="K31" s="4573"/>
    </row>
    <row r="32" spans="1:11">
      <c r="A32" s="893" t="s">
        <v>3634</v>
      </c>
      <c r="B32" s="816" t="s">
        <v>944</v>
      </c>
      <c r="C32" s="833" t="s">
        <v>3636</v>
      </c>
      <c r="D32" s="4581">
        <v>37.222836860000001</v>
      </c>
      <c r="E32" s="825">
        <f>D32*Оглавление!$B$14</f>
        <v>3536.1695017000002</v>
      </c>
      <c r="F32" s="4576">
        <f>E32-E32*$B$4/100</f>
        <v>3536.1695017000002</v>
      </c>
      <c r="G32" s="5681"/>
      <c r="H32" s="5681"/>
      <c r="J32" s="4573"/>
      <c r="K32" s="4573"/>
    </row>
    <row r="33" spans="1:11" s="980" customFormat="1">
      <c r="A33" s="893" t="s">
        <v>6066</v>
      </c>
      <c r="B33" s="816" t="s">
        <v>1180</v>
      </c>
      <c r="C33" s="833" t="s">
        <v>989</v>
      </c>
      <c r="D33" s="4581">
        <v>68.077119319999994</v>
      </c>
      <c r="E33" s="825">
        <f>D33*Оглавление!$B$14</f>
        <v>6467.3263353999992</v>
      </c>
      <c r="F33" s="4576">
        <f>E33-E33*$B$4/100</f>
        <v>6467.3263353999992</v>
      </c>
      <c r="G33" s="5681"/>
      <c r="H33" s="5681"/>
      <c r="J33" s="4573"/>
      <c r="K33" s="4573"/>
    </row>
    <row r="34" spans="1:11" s="981" customFormat="1" ht="15" customHeight="1">
      <c r="A34" s="7212" t="s">
        <v>6193</v>
      </c>
      <c r="B34" s="7213"/>
      <c r="C34" s="7213"/>
      <c r="D34" s="7213"/>
      <c r="E34" s="7213"/>
      <c r="F34" s="7214"/>
      <c r="G34" s="5681"/>
      <c r="H34" s="5681"/>
      <c r="J34" s="4573"/>
      <c r="K34" s="4573"/>
    </row>
    <row r="35" spans="1:11" s="980" customFormat="1">
      <c r="A35" s="982" t="s">
        <v>6056</v>
      </c>
      <c r="B35" s="37" t="s">
        <v>1182</v>
      </c>
      <c r="C35" s="37" t="s">
        <v>3635</v>
      </c>
      <c r="D35" s="4581">
        <v>20.035189320000001</v>
      </c>
      <c r="E35" s="767">
        <f>D35*Оглавление!$B$14</f>
        <v>1903.3429854000001</v>
      </c>
      <c r="F35" s="4574">
        <f>E35-E35*$B$4/100</f>
        <v>1903.3429854000001</v>
      </c>
      <c r="G35" s="5681"/>
      <c r="H35" s="5681"/>
      <c r="J35" s="4573"/>
      <c r="K35" s="4573"/>
    </row>
    <row r="36" spans="1:11" s="980" customFormat="1">
      <c r="A36" s="982" t="s">
        <v>6057</v>
      </c>
      <c r="B36" s="37" t="s">
        <v>1175</v>
      </c>
      <c r="C36" s="37" t="s">
        <v>3497</v>
      </c>
      <c r="D36" s="4581">
        <v>27.376198240000001</v>
      </c>
      <c r="E36" s="767">
        <f>D36*Оглавление!$B$14</f>
        <v>2600.7388328000002</v>
      </c>
      <c r="F36" s="4574">
        <f>E36-E36*$B$4/100</f>
        <v>2600.7388328000002</v>
      </c>
      <c r="G36" s="5681"/>
      <c r="H36" s="5681"/>
      <c r="J36" s="4573"/>
      <c r="K36" s="4573"/>
    </row>
    <row r="37" spans="1:11">
      <c r="A37" s="982" t="s">
        <v>6058</v>
      </c>
      <c r="B37" s="109" t="s">
        <v>944</v>
      </c>
      <c r="C37" s="37" t="s">
        <v>3636</v>
      </c>
      <c r="D37" s="4581">
        <v>37.222836860000001</v>
      </c>
      <c r="E37" s="767">
        <f>D37*Оглавление!$B$14</f>
        <v>3536.1695017000002</v>
      </c>
      <c r="F37" s="4574">
        <f>E37-E37*$B$4/100</f>
        <v>3536.1695017000002</v>
      </c>
      <c r="G37" s="5681"/>
      <c r="H37" s="5681"/>
      <c r="J37" s="4573"/>
      <c r="K37" s="4573"/>
    </row>
    <row r="38" spans="1:11">
      <c r="A38" s="7208" t="s">
        <v>6194</v>
      </c>
      <c r="B38" s="7209"/>
      <c r="C38" s="7209"/>
      <c r="D38" s="7209"/>
      <c r="E38" s="7209"/>
      <c r="F38" s="7209"/>
      <c r="G38" s="5681"/>
      <c r="H38" s="5681"/>
      <c r="J38" s="4573"/>
      <c r="K38" s="4573"/>
    </row>
    <row r="39" spans="1:11" ht="38">
      <c r="A39" s="890" t="s">
        <v>75</v>
      </c>
      <c r="B39" s="890" t="s">
        <v>76</v>
      </c>
      <c r="C39" s="890" t="s">
        <v>6183</v>
      </c>
      <c r="D39" s="1378" t="s">
        <v>1038</v>
      </c>
      <c r="E39" s="890" t="s">
        <v>58</v>
      </c>
      <c r="F39" s="4577" t="s">
        <v>59</v>
      </c>
      <c r="G39" s="5681"/>
      <c r="H39" s="5681"/>
      <c r="J39" s="4573"/>
      <c r="K39" s="4573"/>
    </row>
    <row r="40" spans="1:11" s="1025" customFormat="1" ht="15" customHeight="1">
      <c r="A40" s="7195" t="s">
        <v>6196</v>
      </c>
      <c r="B40" s="7196"/>
      <c r="C40" s="7196"/>
      <c r="D40" s="7196"/>
      <c r="E40" s="7196"/>
      <c r="F40" s="7197"/>
      <c r="G40" s="5681"/>
      <c r="H40" s="5681"/>
      <c r="J40" s="4573"/>
      <c r="K40" s="4573"/>
    </row>
    <row r="41" spans="1:11" s="776" customFormat="1">
      <c r="A41" s="2668" t="s">
        <v>6197</v>
      </c>
      <c r="B41" s="2888"/>
      <c r="C41" s="2888"/>
      <c r="D41" s="2888"/>
      <c r="E41" s="2888"/>
      <c r="F41" s="4380"/>
      <c r="G41" s="5681"/>
      <c r="H41" s="5681"/>
      <c r="J41" s="4573"/>
      <c r="K41" s="4573"/>
    </row>
    <row r="42" spans="1:11">
      <c r="A42" s="651" t="s">
        <v>4545</v>
      </c>
      <c r="B42" s="833" t="s">
        <v>1182</v>
      </c>
      <c r="C42" s="2887" t="s">
        <v>4578</v>
      </c>
      <c r="D42" s="5684">
        <v>6.83</v>
      </c>
      <c r="E42" s="767">
        <f>D42*Оглавление!$B$14</f>
        <v>648.85</v>
      </c>
      <c r="F42" s="4574">
        <f t="shared" ref="F42:F88" si="2">E42-E42*$B$4/100</f>
        <v>648.85</v>
      </c>
      <c r="G42" s="5681"/>
      <c r="H42" s="1279"/>
      <c r="J42" s="4573"/>
      <c r="K42" s="4573"/>
    </row>
    <row r="43" spans="1:11">
      <c r="A43" s="651" t="s">
        <v>4546</v>
      </c>
      <c r="B43" s="833" t="s">
        <v>1175</v>
      </c>
      <c r="C43" s="2887" t="s">
        <v>1811</v>
      </c>
      <c r="D43" s="5684">
        <v>10.039999999999999</v>
      </c>
      <c r="E43" s="767">
        <f>D43*Оглавление!$B$14</f>
        <v>953.8</v>
      </c>
      <c r="F43" s="4574">
        <f t="shared" si="2"/>
        <v>953.8</v>
      </c>
      <c r="G43" s="5681"/>
      <c r="H43" s="1279"/>
      <c r="J43" s="4573"/>
      <c r="K43" s="4573"/>
    </row>
    <row r="44" spans="1:11">
      <c r="A44" s="651" t="s">
        <v>4547</v>
      </c>
      <c r="B44" s="833" t="s">
        <v>944</v>
      </c>
      <c r="C44" s="2887" t="s">
        <v>325</v>
      </c>
      <c r="D44" s="5684">
        <v>15.72</v>
      </c>
      <c r="E44" s="767">
        <f>D44*Оглавление!$B$14</f>
        <v>1493.4</v>
      </c>
      <c r="F44" s="4574">
        <f t="shared" si="2"/>
        <v>1493.4</v>
      </c>
      <c r="G44" s="5681"/>
      <c r="H44" s="1279"/>
      <c r="J44" s="4573"/>
      <c r="K44" s="4573"/>
    </row>
    <row r="45" spans="1:11">
      <c r="A45" s="651" t="s">
        <v>4548</v>
      </c>
      <c r="B45" s="833" t="s">
        <v>1180</v>
      </c>
      <c r="C45" s="2887" t="s">
        <v>1093</v>
      </c>
      <c r="D45" s="5684">
        <v>25.06</v>
      </c>
      <c r="E45" s="767">
        <f>D45*Оглавление!$B$14</f>
        <v>2380.6999999999998</v>
      </c>
      <c r="F45" s="4574">
        <f t="shared" si="2"/>
        <v>2380.6999999999998</v>
      </c>
      <c r="G45" s="5681"/>
      <c r="H45" s="1279"/>
      <c r="J45" s="4573"/>
      <c r="K45" s="4573"/>
    </row>
    <row r="46" spans="1:11">
      <c r="A46" s="651" t="s">
        <v>4549</v>
      </c>
      <c r="B46" s="833" t="s">
        <v>1171</v>
      </c>
      <c r="C46" s="2887" t="s">
        <v>989</v>
      </c>
      <c r="D46" s="5684">
        <v>37.229999999999997</v>
      </c>
      <c r="E46" s="767">
        <f>D46*Оглавление!$B$14</f>
        <v>3536.85</v>
      </c>
      <c r="F46" s="4574">
        <f t="shared" si="2"/>
        <v>3536.85</v>
      </c>
      <c r="G46" s="5681"/>
      <c r="H46" s="1279"/>
      <c r="J46" s="4573"/>
      <c r="K46" s="4573"/>
    </row>
    <row r="47" spans="1:11">
      <c r="A47" s="651" t="s">
        <v>4550</v>
      </c>
      <c r="B47" s="833" t="s">
        <v>4915</v>
      </c>
      <c r="C47" s="2887" t="s">
        <v>623</v>
      </c>
      <c r="D47" s="5684">
        <v>58.72</v>
      </c>
      <c r="E47" s="767">
        <f>D47*Оглавление!$B$14</f>
        <v>5578.4</v>
      </c>
      <c r="F47" s="4574">
        <f t="shared" si="2"/>
        <v>5578.4</v>
      </c>
      <c r="G47" s="5681"/>
      <c r="H47" s="1279"/>
      <c r="J47" s="4573"/>
      <c r="K47" s="4573"/>
    </row>
    <row r="48" spans="1:11" s="776" customFormat="1">
      <c r="A48" s="2668" t="s">
        <v>6198</v>
      </c>
      <c r="B48" s="2888"/>
      <c r="C48" s="2888"/>
      <c r="D48" s="2888"/>
      <c r="E48" s="2888"/>
      <c r="F48" s="4380"/>
      <c r="G48" s="5681"/>
      <c r="H48" s="1279"/>
      <c r="J48" s="4573"/>
      <c r="K48" s="4573"/>
    </row>
    <row r="49" spans="1:11">
      <c r="A49" s="651" t="s">
        <v>4551</v>
      </c>
      <c r="B49" s="833" t="s">
        <v>1182</v>
      </c>
      <c r="C49" s="2887" t="s">
        <v>519</v>
      </c>
      <c r="D49" s="5684">
        <v>7.45</v>
      </c>
      <c r="E49" s="767">
        <f>D49*Оглавление!$B$14</f>
        <v>707.75</v>
      </c>
      <c r="F49" s="4574">
        <f t="shared" si="2"/>
        <v>707.75</v>
      </c>
      <c r="G49" s="5681"/>
      <c r="H49" s="1279"/>
      <c r="J49" s="4573"/>
      <c r="K49" s="4573"/>
    </row>
    <row r="50" spans="1:11">
      <c r="A50" s="651" t="s">
        <v>4552</v>
      </c>
      <c r="B50" s="833" t="s">
        <v>1175</v>
      </c>
      <c r="C50" s="2887" t="s">
        <v>1811</v>
      </c>
      <c r="D50" s="5684">
        <v>11.1</v>
      </c>
      <c r="E50" s="767">
        <f>D50*Оглавление!$B$14</f>
        <v>1054.5</v>
      </c>
      <c r="F50" s="4574">
        <f t="shared" si="2"/>
        <v>1054.5</v>
      </c>
      <c r="G50" s="5681"/>
      <c r="H50" s="1279"/>
      <c r="J50" s="4573"/>
      <c r="K50" s="4573"/>
    </row>
    <row r="51" spans="1:11">
      <c r="A51" s="651" t="s">
        <v>4553</v>
      </c>
      <c r="B51" s="833" t="s">
        <v>944</v>
      </c>
      <c r="C51" s="2887" t="s">
        <v>325</v>
      </c>
      <c r="D51" s="5684">
        <v>16.920000000000002</v>
      </c>
      <c r="E51" s="767">
        <f>D51*Оглавление!$B$14</f>
        <v>1607.4</v>
      </c>
      <c r="F51" s="4574">
        <f t="shared" si="2"/>
        <v>1607.4</v>
      </c>
      <c r="G51" s="5681"/>
      <c r="H51" s="1279"/>
      <c r="J51" s="4573"/>
      <c r="K51" s="4573"/>
    </row>
    <row r="52" spans="1:11">
      <c r="A52" s="651" t="s">
        <v>4554</v>
      </c>
      <c r="B52" s="833" t="s">
        <v>1180</v>
      </c>
      <c r="C52" s="2887" t="s">
        <v>1093</v>
      </c>
      <c r="D52" s="5684">
        <v>28.52</v>
      </c>
      <c r="E52" s="767">
        <f>D52*Оглавление!$B$14</f>
        <v>2709.4</v>
      </c>
      <c r="F52" s="4574">
        <f t="shared" si="2"/>
        <v>2709.4</v>
      </c>
      <c r="G52" s="5681"/>
      <c r="H52" s="1279"/>
      <c r="J52" s="4573"/>
      <c r="K52" s="4573"/>
    </row>
    <row r="53" spans="1:11">
      <c r="A53" s="651" t="s">
        <v>4555</v>
      </c>
      <c r="B53" s="833" t="s">
        <v>1171</v>
      </c>
      <c r="C53" s="2887" t="s">
        <v>989</v>
      </c>
      <c r="D53" s="5684">
        <v>41.74</v>
      </c>
      <c r="E53" s="767">
        <f>D53*Оглавление!$B$14</f>
        <v>3965.3</v>
      </c>
      <c r="F53" s="4574">
        <f t="shared" si="2"/>
        <v>3965.3</v>
      </c>
      <c r="G53" s="5681"/>
      <c r="H53" s="1279"/>
      <c r="J53" s="4573"/>
      <c r="K53" s="4573"/>
    </row>
    <row r="54" spans="1:11">
      <c r="A54" s="651" t="s">
        <v>4556</v>
      </c>
      <c r="B54" s="833" t="s">
        <v>4915</v>
      </c>
      <c r="C54" s="2887" t="s">
        <v>623</v>
      </c>
      <c r="D54" s="5684">
        <v>65.19</v>
      </c>
      <c r="E54" s="767">
        <f>D54*Оглавление!$B$14</f>
        <v>6193.05</v>
      </c>
      <c r="F54" s="4574">
        <f t="shared" si="2"/>
        <v>6193.05</v>
      </c>
      <c r="G54" s="5681"/>
      <c r="H54" s="1279"/>
      <c r="J54" s="4573"/>
      <c r="K54" s="4573"/>
    </row>
    <row r="55" spans="1:11" s="776" customFormat="1">
      <c r="A55" s="2668" t="s">
        <v>6199</v>
      </c>
      <c r="B55" s="2888"/>
      <c r="C55" s="2888"/>
      <c r="D55" s="2888"/>
      <c r="E55" s="2888"/>
      <c r="F55" s="4380"/>
      <c r="G55" s="5681"/>
      <c r="H55" s="1279"/>
      <c r="J55" s="4573"/>
      <c r="K55" s="4573"/>
    </row>
    <row r="56" spans="1:11">
      <c r="A56" s="651" t="s">
        <v>4557</v>
      </c>
      <c r="B56" s="833" t="s">
        <v>1182</v>
      </c>
      <c r="C56" s="2887" t="s">
        <v>4578</v>
      </c>
      <c r="D56" s="5684">
        <v>6.79</v>
      </c>
      <c r="E56" s="767">
        <f>D56*Оглавление!$B$14</f>
        <v>645.04999999999995</v>
      </c>
      <c r="F56" s="4574">
        <f t="shared" si="2"/>
        <v>645.04999999999995</v>
      </c>
      <c r="G56" s="5681"/>
      <c r="H56" s="1279"/>
      <c r="J56" s="4573"/>
      <c r="K56" s="4573"/>
    </row>
    <row r="57" spans="1:11">
      <c r="A57" s="651" t="s">
        <v>4558</v>
      </c>
      <c r="B57" s="833" t="s">
        <v>1175</v>
      </c>
      <c r="C57" s="2887" t="s">
        <v>1811</v>
      </c>
      <c r="D57" s="5684">
        <v>9.86</v>
      </c>
      <c r="E57" s="767">
        <f>D57*Оглавление!$B$14</f>
        <v>936.69999999999993</v>
      </c>
      <c r="F57" s="4574">
        <f t="shared" si="2"/>
        <v>936.69999999999993</v>
      </c>
      <c r="G57" s="5681"/>
      <c r="H57" s="1279"/>
      <c r="J57" s="4573"/>
      <c r="K57" s="4573"/>
    </row>
    <row r="58" spans="1:11">
      <c r="A58" s="651" t="s">
        <v>4559</v>
      </c>
      <c r="B58" s="833" t="s">
        <v>944</v>
      </c>
      <c r="C58" s="2887" t="s">
        <v>325</v>
      </c>
      <c r="D58" s="5684">
        <v>15.53</v>
      </c>
      <c r="E58" s="767">
        <f>D58*Оглавление!$B$14</f>
        <v>1475.35</v>
      </c>
      <c r="F58" s="4574">
        <f t="shared" si="2"/>
        <v>1475.35</v>
      </c>
      <c r="G58" s="5681"/>
      <c r="H58" s="1279"/>
      <c r="J58" s="4573"/>
      <c r="K58" s="4573"/>
    </row>
    <row r="59" spans="1:11">
      <c r="A59" s="651" t="s">
        <v>4560</v>
      </c>
      <c r="B59" s="833" t="s">
        <v>1180</v>
      </c>
      <c r="C59" s="2887" t="s">
        <v>1093</v>
      </c>
      <c r="D59" s="5684">
        <v>26.39</v>
      </c>
      <c r="E59" s="767">
        <f>D59*Оглавление!$B$14</f>
        <v>2507.0500000000002</v>
      </c>
      <c r="F59" s="4574">
        <f t="shared" si="2"/>
        <v>2507.0500000000002</v>
      </c>
      <c r="G59" s="5681"/>
      <c r="H59" s="1279"/>
      <c r="J59" s="4573"/>
      <c r="K59" s="4573"/>
    </row>
    <row r="60" spans="1:11" s="776" customFormat="1">
      <c r="A60" s="2668" t="s">
        <v>6200</v>
      </c>
      <c r="B60" s="2888"/>
      <c r="C60" s="2888"/>
      <c r="D60" s="2888"/>
      <c r="E60" s="2888"/>
      <c r="F60" s="4380"/>
      <c r="G60" s="5681"/>
      <c r="H60" s="1279"/>
      <c r="J60" s="4573"/>
      <c r="K60" s="4573"/>
    </row>
    <row r="61" spans="1:11">
      <c r="A61" s="2884" t="s">
        <v>4561</v>
      </c>
      <c r="B61" s="833" t="s">
        <v>1182</v>
      </c>
      <c r="C61" s="2887" t="s">
        <v>519</v>
      </c>
      <c r="D61" s="5684">
        <v>7.39</v>
      </c>
      <c r="E61" s="767">
        <f>D61*Оглавление!$B$14</f>
        <v>702.05</v>
      </c>
      <c r="F61" s="4574">
        <f t="shared" si="2"/>
        <v>702.05</v>
      </c>
      <c r="G61" s="5681"/>
      <c r="H61" s="1279"/>
      <c r="J61" s="4573"/>
      <c r="K61" s="4573"/>
    </row>
    <row r="62" spans="1:11">
      <c r="A62" s="2884" t="s">
        <v>4562</v>
      </c>
      <c r="B62" s="833" t="s">
        <v>1175</v>
      </c>
      <c r="C62" s="2887" t="s">
        <v>1811</v>
      </c>
      <c r="D62" s="5684">
        <v>10.93</v>
      </c>
      <c r="E62" s="767">
        <f>D62*Оглавление!$B$14</f>
        <v>1038.3499999999999</v>
      </c>
      <c r="F62" s="4574">
        <f t="shared" si="2"/>
        <v>1038.3499999999999</v>
      </c>
      <c r="G62" s="5681"/>
      <c r="H62" s="1279"/>
      <c r="J62" s="4573"/>
      <c r="K62" s="4573"/>
    </row>
    <row r="63" spans="1:11">
      <c r="A63" s="2884" t="s">
        <v>4791</v>
      </c>
      <c r="B63" s="833" t="s">
        <v>944</v>
      </c>
      <c r="C63" s="2887" t="s">
        <v>325</v>
      </c>
      <c r="D63" s="5684">
        <v>16.72</v>
      </c>
      <c r="E63" s="767">
        <f>D63*Оглавление!$B$14</f>
        <v>1588.3999999999999</v>
      </c>
      <c r="F63" s="4574">
        <f t="shared" si="2"/>
        <v>1588.3999999999999</v>
      </c>
      <c r="G63" s="5681"/>
      <c r="H63" s="1279"/>
      <c r="J63" s="4573"/>
      <c r="K63" s="4573"/>
    </row>
    <row r="64" spans="1:11">
      <c r="A64" s="2884" t="s">
        <v>4563</v>
      </c>
      <c r="B64" s="833" t="s">
        <v>1049</v>
      </c>
      <c r="C64" s="2887" t="s">
        <v>1093</v>
      </c>
      <c r="D64" s="5684">
        <v>29.19</v>
      </c>
      <c r="E64" s="767">
        <f>D64*Оглавление!$B$14</f>
        <v>2773.05</v>
      </c>
      <c r="F64" s="4574">
        <f t="shared" si="2"/>
        <v>2773.05</v>
      </c>
      <c r="G64" s="5681"/>
      <c r="H64" s="1279"/>
      <c r="J64" s="4573"/>
      <c r="K64" s="4573"/>
    </row>
    <row r="65" spans="1:11" s="776" customFormat="1">
      <c r="A65" s="2668" t="s">
        <v>6201</v>
      </c>
      <c r="B65" s="2888"/>
      <c r="C65" s="2888"/>
      <c r="D65" s="2888"/>
      <c r="E65" s="2888"/>
      <c r="F65" s="4380"/>
      <c r="G65" s="5681"/>
      <c r="H65" s="1279"/>
      <c r="J65" s="4573"/>
      <c r="K65" s="4573"/>
    </row>
    <row r="66" spans="1:11">
      <c r="A66" s="651" t="s">
        <v>4564</v>
      </c>
      <c r="B66" s="833" t="s">
        <v>1182</v>
      </c>
      <c r="C66" s="2887" t="s">
        <v>1811</v>
      </c>
      <c r="D66" s="5684">
        <v>9.64</v>
      </c>
      <c r="E66" s="767">
        <f>D66*Оглавление!$B$14</f>
        <v>915.80000000000007</v>
      </c>
      <c r="F66" s="4574">
        <f t="shared" si="2"/>
        <v>915.80000000000007</v>
      </c>
      <c r="G66" s="5681"/>
      <c r="H66" s="1279"/>
      <c r="J66" s="4573"/>
      <c r="K66" s="4573"/>
    </row>
    <row r="67" spans="1:11">
      <c r="A67" s="651" t="s">
        <v>4565</v>
      </c>
      <c r="B67" s="833" t="s">
        <v>1175</v>
      </c>
      <c r="C67" s="2887" t="s">
        <v>4579</v>
      </c>
      <c r="D67" s="5684">
        <v>14.59</v>
      </c>
      <c r="E67" s="767">
        <f>D67*Оглавление!$B$14</f>
        <v>1386.05</v>
      </c>
      <c r="F67" s="4574">
        <f t="shared" si="2"/>
        <v>1386.05</v>
      </c>
      <c r="G67" s="5681"/>
      <c r="H67" s="1279"/>
      <c r="J67" s="4573"/>
      <c r="K67" s="4573"/>
    </row>
    <row r="68" spans="1:11">
      <c r="A68" s="651" t="s">
        <v>4566</v>
      </c>
      <c r="B68" s="833" t="s">
        <v>944</v>
      </c>
      <c r="C68" s="2887" t="s">
        <v>4580</v>
      </c>
      <c r="D68" s="5684">
        <v>22.71</v>
      </c>
      <c r="E68" s="767">
        <f>D68*Оглавление!$B$14</f>
        <v>2157.4500000000003</v>
      </c>
      <c r="F68" s="4574">
        <f t="shared" si="2"/>
        <v>2157.4500000000003</v>
      </c>
      <c r="G68" s="5681"/>
      <c r="H68" s="1279"/>
      <c r="J68" s="4573"/>
      <c r="K68" s="4573"/>
    </row>
    <row r="69" spans="1:11">
      <c r="A69" s="651" t="s">
        <v>4567</v>
      </c>
      <c r="B69" s="833" t="s">
        <v>1180</v>
      </c>
      <c r="C69" s="2887" t="s">
        <v>989</v>
      </c>
      <c r="D69" s="5684">
        <v>35.15</v>
      </c>
      <c r="E69" s="767">
        <f>D69*Оглавление!$B$14</f>
        <v>3339.25</v>
      </c>
      <c r="F69" s="4574">
        <f t="shared" si="2"/>
        <v>3339.25</v>
      </c>
      <c r="G69" s="5681"/>
      <c r="H69" s="1279"/>
      <c r="J69" s="4573"/>
      <c r="K69" s="4573"/>
    </row>
    <row r="70" spans="1:11" s="1321" customFormat="1">
      <c r="A70" s="2668" t="s">
        <v>7408</v>
      </c>
      <c r="B70" s="2888"/>
      <c r="C70" s="2888"/>
      <c r="D70" s="2888"/>
      <c r="E70" s="2888"/>
      <c r="F70" s="4380"/>
      <c r="G70" s="5681"/>
      <c r="H70" s="1279"/>
      <c r="J70" s="4573"/>
      <c r="K70" s="4573"/>
    </row>
    <row r="71" spans="1:11" s="1321" customFormat="1">
      <c r="A71" s="651" t="s">
        <v>7409</v>
      </c>
      <c r="B71" s="833" t="s">
        <v>1182</v>
      </c>
      <c r="C71" s="2887" t="s">
        <v>1811</v>
      </c>
      <c r="D71" s="5684">
        <v>9.64</v>
      </c>
      <c r="E71" s="767">
        <f>D71*Оглавление!$B$14</f>
        <v>915.80000000000007</v>
      </c>
      <c r="F71" s="4574">
        <f t="shared" ref="F71:F74" si="3">E71-E71*$B$4/100</f>
        <v>915.80000000000007</v>
      </c>
      <c r="G71" s="5681"/>
      <c r="H71" s="1279"/>
      <c r="J71" s="4573"/>
      <c r="K71" s="4573"/>
    </row>
    <row r="72" spans="1:11" s="1321" customFormat="1">
      <c r="A72" s="651" t="s">
        <v>7410</v>
      </c>
      <c r="B72" s="833" t="s">
        <v>1175</v>
      </c>
      <c r="C72" s="2887" t="s">
        <v>4579</v>
      </c>
      <c r="D72" s="5684">
        <v>14.59</v>
      </c>
      <c r="E72" s="767">
        <f>D72*Оглавление!$B$14</f>
        <v>1386.05</v>
      </c>
      <c r="F72" s="4574">
        <f t="shared" si="3"/>
        <v>1386.05</v>
      </c>
      <c r="G72" s="5681"/>
      <c r="H72" s="1279"/>
      <c r="J72" s="4573"/>
      <c r="K72" s="4573"/>
    </row>
    <row r="73" spans="1:11" s="1321" customFormat="1">
      <c r="A73" s="651" t="s">
        <v>7411</v>
      </c>
      <c r="B73" s="833" t="s">
        <v>944</v>
      </c>
      <c r="C73" s="2887" t="s">
        <v>4580</v>
      </c>
      <c r="D73" s="5684">
        <v>22.71</v>
      </c>
      <c r="E73" s="767">
        <f>D73*Оглавление!$B$14</f>
        <v>2157.4500000000003</v>
      </c>
      <c r="F73" s="4574">
        <f t="shared" si="3"/>
        <v>2157.4500000000003</v>
      </c>
      <c r="G73" s="5681"/>
      <c r="H73" s="1279"/>
      <c r="J73" s="4573"/>
      <c r="K73" s="4573"/>
    </row>
    <row r="74" spans="1:11" s="1321" customFormat="1">
      <c r="A74" s="651" t="s">
        <v>7412</v>
      </c>
      <c r="B74" s="833" t="s">
        <v>1180</v>
      </c>
      <c r="C74" s="2887" t="s">
        <v>989</v>
      </c>
      <c r="D74" s="5684">
        <v>35.15</v>
      </c>
      <c r="E74" s="767">
        <f>D74*Оглавление!$B$14</f>
        <v>3339.25</v>
      </c>
      <c r="F74" s="4574">
        <f t="shared" si="3"/>
        <v>3339.25</v>
      </c>
      <c r="G74" s="5681"/>
      <c r="H74" s="1279"/>
      <c r="J74" s="4573"/>
      <c r="K74" s="4573"/>
    </row>
    <row r="75" spans="1:11" s="776" customFormat="1">
      <c r="A75" s="2668" t="s">
        <v>6202</v>
      </c>
      <c r="B75" s="2888"/>
      <c r="C75" s="2888"/>
      <c r="D75" s="2888"/>
      <c r="E75" s="2888"/>
      <c r="F75" s="4380"/>
      <c r="G75" s="5681"/>
      <c r="H75" s="1279"/>
      <c r="J75" s="4573"/>
      <c r="K75" s="4573"/>
    </row>
    <row r="76" spans="1:11">
      <c r="A76" s="2884" t="s">
        <v>4568</v>
      </c>
      <c r="B76" s="833" t="s">
        <v>1182</v>
      </c>
      <c r="C76" s="2887" t="s">
        <v>1811</v>
      </c>
      <c r="D76" s="5684">
        <v>12.34</v>
      </c>
      <c r="E76" s="767">
        <f>D76*Оглавление!$B$14</f>
        <v>1172.3</v>
      </c>
      <c r="F76" s="4574">
        <f t="shared" si="2"/>
        <v>1172.3</v>
      </c>
      <c r="G76" s="5681"/>
      <c r="H76" s="1279"/>
      <c r="J76" s="4573"/>
      <c r="K76" s="4573"/>
    </row>
    <row r="77" spans="1:11">
      <c r="A77" s="2884" t="s">
        <v>4569</v>
      </c>
      <c r="B77" s="833" t="s">
        <v>1175</v>
      </c>
      <c r="C77" s="2887" t="s">
        <v>4581</v>
      </c>
      <c r="D77" s="5684">
        <v>18.940000000000001</v>
      </c>
      <c r="E77" s="767">
        <f>D77*Оглавление!$B$14</f>
        <v>1799.3000000000002</v>
      </c>
      <c r="F77" s="4574">
        <f t="shared" si="2"/>
        <v>1799.3000000000002</v>
      </c>
      <c r="G77" s="5681"/>
      <c r="H77" s="1279"/>
      <c r="J77" s="4573"/>
      <c r="K77" s="4573"/>
    </row>
    <row r="78" spans="1:11">
      <c r="A78" s="2884" t="s">
        <v>4792</v>
      </c>
      <c r="B78" s="833" t="s">
        <v>944</v>
      </c>
      <c r="C78" s="2887" t="s">
        <v>4580</v>
      </c>
      <c r="D78" s="5684">
        <v>29.61</v>
      </c>
      <c r="E78" s="767">
        <f>D78*Оглавление!$B$14</f>
        <v>2812.95</v>
      </c>
      <c r="F78" s="4574">
        <f t="shared" si="2"/>
        <v>2812.95</v>
      </c>
      <c r="G78" s="5681"/>
      <c r="H78" s="1279"/>
      <c r="J78" s="4573"/>
      <c r="K78" s="4573"/>
    </row>
    <row r="79" spans="1:11" s="776" customFormat="1">
      <c r="A79" s="2668" t="s">
        <v>6203</v>
      </c>
      <c r="B79" s="2888"/>
      <c r="C79" s="2888"/>
      <c r="D79" s="2888"/>
      <c r="E79" s="2888"/>
      <c r="F79" s="4380"/>
      <c r="G79" s="5681"/>
      <c r="H79" s="1279"/>
      <c r="J79" s="4573"/>
      <c r="K79" s="4573"/>
    </row>
    <row r="80" spans="1:11">
      <c r="A80" s="651" t="s">
        <v>4570</v>
      </c>
      <c r="B80" s="833" t="s">
        <v>1182</v>
      </c>
      <c r="C80" s="2887" t="s">
        <v>519</v>
      </c>
      <c r="D80" s="5684">
        <v>8.27</v>
      </c>
      <c r="E80" s="767">
        <f>D80*Оглавление!$B$14</f>
        <v>785.65</v>
      </c>
      <c r="F80" s="4574">
        <f t="shared" si="2"/>
        <v>785.65</v>
      </c>
      <c r="G80" s="5681"/>
      <c r="H80" s="1279"/>
      <c r="J80" s="4573"/>
      <c r="K80" s="4573"/>
    </row>
    <row r="81" spans="1:11">
      <c r="A81" s="651" t="s">
        <v>4571</v>
      </c>
      <c r="B81" s="833" t="s">
        <v>1175</v>
      </c>
      <c r="C81" s="2887" t="s">
        <v>1811</v>
      </c>
      <c r="D81" s="5684">
        <v>11.78</v>
      </c>
      <c r="E81" s="767">
        <f>D81*Оглавление!$B$14</f>
        <v>1119.0999999999999</v>
      </c>
      <c r="F81" s="4574">
        <f t="shared" si="2"/>
        <v>1119.0999999999999</v>
      </c>
      <c r="G81" s="5681"/>
      <c r="H81" s="1279"/>
      <c r="J81" s="4573"/>
      <c r="K81" s="4573"/>
    </row>
    <row r="82" spans="1:11">
      <c r="A82" s="651" t="s">
        <v>4572</v>
      </c>
      <c r="B82" s="833" t="s">
        <v>944</v>
      </c>
      <c r="C82" s="2887" t="s">
        <v>325</v>
      </c>
      <c r="D82" s="5684">
        <v>17.149999999999999</v>
      </c>
      <c r="E82" s="767">
        <f>D82*Оглавление!$B$14</f>
        <v>1629.2499999999998</v>
      </c>
      <c r="F82" s="4574">
        <f t="shared" si="2"/>
        <v>1629.2499999999998</v>
      </c>
      <c r="G82" s="5681"/>
      <c r="H82" s="1279"/>
      <c r="J82" s="4573"/>
      <c r="K82" s="4573"/>
    </row>
    <row r="83" spans="1:11">
      <c r="A83" s="651" t="s">
        <v>4573</v>
      </c>
      <c r="B83" s="833" t="s">
        <v>1180</v>
      </c>
      <c r="C83" s="2887" t="s">
        <v>1093</v>
      </c>
      <c r="D83" s="5684">
        <v>27.52</v>
      </c>
      <c r="E83" s="767">
        <f>D83*Оглавление!$B$14</f>
        <v>2614.4</v>
      </c>
      <c r="F83" s="4574">
        <f t="shared" si="2"/>
        <v>2614.4</v>
      </c>
      <c r="G83" s="5681"/>
      <c r="H83" s="1279"/>
      <c r="J83" s="4573"/>
      <c r="K83" s="4573"/>
    </row>
    <row r="84" spans="1:11" s="776" customFormat="1">
      <c r="A84" s="2668" t="s">
        <v>6204</v>
      </c>
      <c r="B84" s="2888"/>
      <c r="C84" s="2888"/>
      <c r="D84" s="2888"/>
      <c r="E84" s="2888"/>
      <c r="F84" s="4380"/>
      <c r="G84" s="5681"/>
      <c r="H84" s="1279"/>
      <c r="I84" s="4599"/>
      <c r="J84" s="4573"/>
      <c r="K84" s="4573"/>
    </row>
    <row r="85" spans="1:11">
      <c r="A85" s="651" t="s">
        <v>4574</v>
      </c>
      <c r="B85" s="833" t="s">
        <v>1182</v>
      </c>
      <c r="C85" s="2887" t="s">
        <v>519</v>
      </c>
      <c r="D85" s="5684">
        <v>8.4600000000000009</v>
      </c>
      <c r="E85" s="767">
        <f>D85*Оглавление!$B$14</f>
        <v>803.7</v>
      </c>
      <c r="F85" s="4574">
        <f t="shared" si="2"/>
        <v>803.7</v>
      </c>
      <c r="G85" s="5681"/>
      <c r="H85" s="1279"/>
      <c r="J85" s="4573"/>
      <c r="K85" s="4573"/>
    </row>
    <row r="86" spans="1:11">
      <c r="A86" s="651" t="s">
        <v>4575</v>
      </c>
      <c r="B86" s="833" t="s">
        <v>1175</v>
      </c>
      <c r="C86" s="2887" t="s">
        <v>1811</v>
      </c>
      <c r="D86" s="5684">
        <v>11.78</v>
      </c>
      <c r="E86" s="767">
        <f>D86*Оглавление!$B$14</f>
        <v>1119.0999999999999</v>
      </c>
      <c r="F86" s="4574">
        <f t="shared" si="2"/>
        <v>1119.0999999999999</v>
      </c>
      <c r="G86" s="5681"/>
      <c r="H86" s="1279"/>
      <c r="J86" s="4573"/>
      <c r="K86" s="4573"/>
    </row>
    <row r="87" spans="1:11">
      <c r="A87" s="651" t="s">
        <v>4576</v>
      </c>
      <c r="B87" s="833" t="s">
        <v>944</v>
      </c>
      <c r="C87" s="2887" t="s">
        <v>325</v>
      </c>
      <c r="D87" s="5684">
        <v>15.26</v>
      </c>
      <c r="E87" s="767">
        <f>D87*Оглавление!$B$14</f>
        <v>1449.7</v>
      </c>
      <c r="F87" s="4574">
        <f t="shared" si="2"/>
        <v>1449.7</v>
      </c>
      <c r="G87" s="5681"/>
      <c r="H87" s="1279"/>
      <c r="J87" s="4573"/>
      <c r="K87" s="4573"/>
    </row>
    <row r="88" spans="1:11">
      <c r="A88" s="651" t="s">
        <v>4577</v>
      </c>
      <c r="B88" s="833" t="s">
        <v>1180</v>
      </c>
      <c r="C88" s="2887" t="s">
        <v>1093</v>
      </c>
      <c r="D88" s="5684">
        <v>26.48</v>
      </c>
      <c r="E88" s="767">
        <f>D88*Оглавление!$B$14</f>
        <v>2515.6</v>
      </c>
      <c r="F88" s="4574">
        <f t="shared" si="2"/>
        <v>2515.6</v>
      </c>
      <c r="G88" s="5681"/>
      <c r="H88" s="1279"/>
      <c r="J88" s="4573"/>
      <c r="K88" s="4573"/>
    </row>
    <row r="89" spans="1:11" s="1394" customFormat="1">
      <c r="A89" s="2668" t="s">
        <v>8206</v>
      </c>
      <c r="B89" s="2888"/>
      <c r="C89" s="2888"/>
      <c r="D89" s="2888"/>
      <c r="E89" s="2888"/>
      <c r="F89" s="4380"/>
      <c r="G89" s="5681"/>
      <c r="H89" s="1279"/>
      <c r="J89" s="4573"/>
      <c r="K89" s="4573"/>
    </row>
    <row r="90" spans="1:11">
      <c r="A90" s="2885" t="s">
        <v>6205</v>
      </c>
      <c r="B90" s="37" t="s">
        <v>6207</v>
      </c>
      <c r="C90" s="2885">
        <v>1</v>
      </c>
      <c r="D90" s="4581">
        <v>0.77648249999999996</v>
      </c>
      <c r="E90" s="767">
        <f>D90*Оглавление!$B$14</f>
        <v>73.765837500000004</v>
      </c>
      <c r="F90" s="4574">
        <f t="shared" ref="F90:F91" si="4">E90-E90*$B$4/100</f>
        <v>73.765837500000004</v>
      </c>
      <c r="G90" s="5681"/>
      <c r="H90" s="1279"/>
      <c r="J90" s="4573"/>
      <c r="K90" s="4573"/>
    </row>
    <row r="91" spans="1:11">
      <c r="A91" s="2885" t="s">
        <v>6206</v>
      </c>
      <c r="B91" s="37" t="s">
        <v>944</v>
      </c>
      <c r="C91" s="2885">
        <v>1</v>
      </c>
      <c r="D91" s="4581">
        <v>0.84360000000000002</v>
      </c>
      <c r="E91" s="767">
        <f>D91*Оглавление!$B$14</f>
        <v>80.141999999999996</v>
      </c>
      <c r="F91" s="4574">
        <f t="shared" si="4"/>
        <v>80.141999999999996</v>
      </c>
      <c r="G91" s="5681"/>
      <c r="H91" s="1279"/>
      <c r="J91" s="4573"/>
      <c r="K91" s="4573"/>
    </row>
    <row r="92" spans="1:11" s="1394" customFormat="1">
      <c r="A92" s="2668" t="s">
        <v>8209</v>
      </c>
      <c r="B92" s="2888"/>
      <c r="C92" s="2888"/>
      <c r="D92" s="2888"/>
      <c r="E92" s="2888"/>
      <c r="F92" s="4380"/>
      <c r="G92" s="5681"/>
      <c r="H92" s="1279"/>
      <c r="J92" s="4573"/>
      <c r="K92" s="4573"/>
    </row>
    <row r="93" spans="1:11" s="1388" customFormat="1">
      <c r="A93" s="2885" t="s">
        <v>8207</v>
      </c>
      <c r="B93" s="37" t="s">
        <v>6207</v>
      </c>
      <c r="C93" s="2885">
        <v>1</v>
      </c>
      <c r="D93" s="4581">
        <v>0.77648249999999996</v>
      </c>
      <c r="E93" s="767">
        <f>D93*Оглавление!$B$14</f>
        <v>73.765837500000004</v>
      </c>
      <c r="F93" s="4574">
        <f t="shared" ref="F93:F94" si="5">E93-E93*$B$4/100</f>
        <v>73.765837500000004</v>
      </c>
      <c r="G93" s="5681"/>
      <c r="H93" s="1279"/>
      <c r="J93" s="4573"/>
      <c r="K93" s="4573"/>
    </row>
    <row r="94" spans="1:11" s="1388" customFormat="1" ht="15.75" customHeight="1">
      <c r="A94" s="2885" t="s">
        <v>8208</v>
      </c>
      <c r="B94" s="37" t="s">
        <v>944</v>
      </c>
      <c r="C94" s="2885">
        <v>1</v>
      </c>
      <c r="D94" s="4581">
        <v>1.0528565000000001</v>
      </c>
      <c r="E94" s="767">
        <f>D94*Оглавление!$B$14</f>
        <v>100.02136750000001</v>
      </c>
      <c r="F94" s="4574">
        <f t="shared" si="5"/>
        <v>100.02136750000001</v>
      </c>
      <c r="G94" s="5681"/>
      <c r="H94" s="1279"/>
      <c r="J94" s="4573"/>
      <c r="K94" s="4573"/>
    </row>
    <row r="95" spans="1:11" s="1394" customFormat="1">
      <c r="A95" s="2668" t="s">
        <v>8212</v>
      </c>
      <c r="B95" s="2888"/>
      <c r="C95" s="2888"/>
      <c r="D95" s="2888"/>
      <c r="E95" s="2888"/>
      <c r="F95" s="4380"/>
      <c r="G95" s="5681"/>
      <c r="H95" s="1279"/>
      <c r="J95" s="4573"/>
      <c r="K95" s="4573"/>
    </row>
    <row r="96" spans="1:11" s="1389" customFormat="1">
      <c r="A96" s="2885" t="s">
        <v>8210</v>
      </c>
      <c r="B96" s="37" t="s">
        <v>6207</v>
      </c>
      <c r="C96" s="2885">
        <v>1</v>
      </c>
      <c r="D96" s="4581">
        <v>0.77648249999999996</v>
      </c>
      <c r="E96" s="767">
        <f>D96*Оглавление!$B$14</f>
        <v>73.765837500000004</v>
      </c>
      <c r="F96" s="4574">
        <f t="shared" ref="F96:F97" si="6">E96-E96*$B$4/100</f>
        <v>73.765837500000004</v>
      </c>
      <c r="G96" s="5681"/>
      <c r="H96" s="1279"/>
      <c r="J96" s="4573"/>
      <c r="K96" s="4573"/>
    </row>
    <row r="97" spans="1:11" s="1389" customFormat="1" ht="15.75" customHeight="1">
      <c r="A97" s="2885" t="s">
        <v>8211</v>
      </c>
      <c r="B97" s="37" t="s">
        <v>944</v>
      </c>
      <c r="C97" s="2885">
        <v>1</v>
      </c>
      <c r="D97" s="4581">
        <v>1.0528565000000001</v>
      </c>
      <c r="E97" s="767">
        <f>D97*Оглавление!$B$14</f>
        <v>100.02136750000001</v>
      </c>
      <c r="F97" s="4574">
        <f t="shared" si="6"/>
        <v>100.02136750000001</v>
      </c>
      <c r="G97" s="5681"/>
      <c r="H97" s="1279"/>
      <c r="J97" s="4573"/>
      <c r="K97" s="4573"/>
    </row>
    <row r="98" spans="1:11">
      <c r="A98" s="7208" t="s">
        <v>6264</v>
      </c>
      <c r="B98" s="7209"/>
      <c r="C98" s="7209"/>
      <c r="D98" s="7209"/>
      <c r="E98" s="7209"/>
      <c r="F98" s="7209"/>
      <c r="G98" s="5681"/>
      <c r="H98" s="1279"/>
      <c r="J98" s="4573"/>
      <c r="K98" s="4573"/>
    </row>
    <row r="99" spans="1:11" s="1038" customFormat="1">
      <c r="A99" s="7210" t="s">
        <v>6278</v>
      </c>
      <c r="B99" s="7210"/>
      <c r="C99" s="7210"/>
      <c r="D99" s="7210"/>
      <c r="E99" s="7210"/>
      <c r="F99" s="7211"/>
      <c r="G99" s="5681"/>
      <c r="H99" s="1279"/>
      <c r="J99" s="4573"/>
      <c r="K99" s="4573"/>
    </row>
    <row r="100" spans="1:11">
      <c r="A100" s="2668" t="s">
        <v>6197</v>
      </c>
      <c r="B100" s="2888"/>
      <c r="C100" s="2888"/>
      <c r="D100" s="2888"/>
      <c r="E100" s="2888"/>
      <c r="F100" s="4380"/>
      <c r="G100" s="5681"/>
      <c r="H100" s="1279"/>
      <c r="J100" s="4573"/>
      <c r="K100" s="4573"/>
    </row>
    <row r="101" spans="1:11">
      <c r="A101" s="1039" t="s">
        <v>6265</v>
      </c>
      <c r="B101" s="833" t="s">
        <v>1182</v>
      </c>
      <c r="C101" s="37" t="s">
        <v>1080</v>
      </c>
      <c r="D101" s="5684">
        <v>5.96</v>
      </c>
      <c r="E101" s="767">
        <f>D101*Оглавление!$B$14</f>
        <v>566.20000000000005</v>
      </c>
      <c r="F101" s="4574">
        <f t="shared" ref="F101:F103" si="7">E101-E101*$B$4/100</f>
        <v>566.20000000000005</v>
      </c>
      <c r="G101" s="5681"/>
      <c r="H101" s="1279"/>
      <c r="J101" s="4573"/>
      <c r="K101" s="4573"/>
    </row>
    <row r="102" spans="1:11">
      <c r="A102" s="2886" t="s">
        <v>6266</v>
      </c>
      <c r="B102" s="833" t="s">
        <v>1175</v>
      </c>
      <c r="C102" s="37" t="s">
        <v>1081</v>
      </c>
      <c r="D102" s="5684">
        <v>8.8699999999999992</v>
      </c>
      <c r="E102" s="767">
        <f>D102*Оглавление!$B$14</f>
        <v>842.65</v>
      </c>
      <c r="F102" s="4574">
        <f t="shared" si="7"/>
        <v>842.65</v>
      </c>
      <c r="G102" s="5681"/>
      <c r="H102" s="1279"/>
      <c r="J102" s="4573"/>
      <c r="K102" s="4573"/>
    </row>
    <row r="103" spans="1:11">
      <c r="A103" s="2886" t="s">
        <v>6267</v>
      </c>
      <c r="B103" s="833" t="s">
        <v>944</v>
      </c>
      <c r="C103" s="37" t="s">
        <v>1082</v>
      </c>
      <c r="D103" s="5684">
        <v>13.97</v>
      </c>
      <c r="E103" s="767">
        <f>D103*Оглавление!$B$14</f>
        <v>1327.15</v>
      </c>
      <c r="F103" s="4574">
        <f t="shared" si="7"/>
        <v>1327.15</v>
      </c>
      <c r="G103" s="5681"/>
      <c r="H103" s="1279"/>
      <c r="J103" s="4573"/>
      <c r="K103" s="4573"/>
    </row>
    <row r="104" spans="1:11" s="1037" customFormat="1">
      <c r="A104" s="2668" t="s">
        <v>6198</v>
      </c>
      <c r="B104" s="2888"/>
      <c r="C104" s="2888"/>
      <c r="D104" s="2888"/>
      <c r="E104" s="2888"/>
      <c r="F104" s="4380"/>
      <c r="G104" s="5681"/>
      <c r="H104" s="1279"/>
      <c r="J104" s="4573"/>
      <c r="K104" s="4573"/>
    </row>
    <row r="105" spans="1:11">
      <c r="A105" s="2886" t="s">
        <v>6268</v>
      </c>
      <c r="B105" s="833" t="s">
        <v>1182</v>
      </c>
      <c r="C105" s="37" t="s">
        <v>1083</v>
      </c>
      <c r="D105" s="5684">
        <v>6.54</v>
      </c>
      <c r="E105" s="767">
        <f>D105*Оглавление!$B$14</f>
        <v>621.29999999999995</v>
      </c>
      <c r="F105" s="4574">
        <f t="shared" ref="F105:F107" si="8">E105-E105*$B$4/100</f>
        <v>621.29999999999995</v>
      </c>
      <c r="G105" s="5681"/>
      <c r="H105" s="1279"/>
      <c r="J105" s="4573"/>
      <c r="K105" s="4573"/>
    </row>
    <row r="106" spans="1:11">
      <c r="A106" s="2886" t="s">
        <v>6269</v>
      </c>
      <c r="B106" s="833" t="s">
        <v>1175</v>
      </c>
      <c r="C106" s="37" t="s">
        <v>1081</v>
      </c>
      <c r="D106" s="5684">
        <v>9.83</v>
      </c>
      <c r="E106" s="767">
        <f>D106*Оглавление!$B$14</f>
        <v>933.85</v>
      </c>
      <c r="F106" s="4574">
        <f t="shared" si="8"/>
        <v>933.85</v>
      </c>
      <c r="G106" s="5681"/>
      <c r="H106" s="1279"/>
      <c r="J106" s="4573"/>
      <c r="K106" s="4573"/>
    </row>
    <row r="107" spans="1:11">
      <c r="A107" s="2886" t="s">
        <v>6270</v>
      </c>
      <c r="B107" s="833" t="s">
        <v>944</v>
      </c>
      <c r="C107" s="37" t="s">
        <v>823</v>
      </c>
      <c r="D107" s="5684">
        <v>15.04</v>
      </c>
      <c r="E107" s="767">
        <f>D107*Оглавление!$B$14</f>
        <v>1428.8</v>
      </c>
      <c r="F107" s="4574">
        <f t="shared" si="8"/>
        <v>1428.8</v>
      </c>
      <c r="G107" s="5681"/>
      <c r="H107" s="1279"/>
      <c r="J107" s="4573"/>
      <c r="K107" s="4573"/>
    </row>
    <row r="108" spans="1:11">
      <c r="A108" s="2668" t="s">
        <v>6199</v>
      </c>
      <c r="B108" s="2888"/>
      <c r="C108" s="2888"/>
      <c r="D108" s="2888"/>
      <c r="E108" s="2888"/>
      <c r="F108" s="4380"/>
      <c r="G108" s="5681"/>
      <c r="H108" s="1279"/>
      <c r="J108" s="4573"/>
      <c r="K108" s="4573"/>
    </row>
    <row r="109" spans="1:11">
      <c r="A109" s="2886" t="s">
        <v>6271</v>
      </c>
      <c r="B109" s="833" t="s">
        <v>1182</v>
      </c>
      <c r="C109" s="37" t="s">
        <v>1080</v>
      </c>
      <c r="D109" s="5684">
        <v>5.9</v>
      </c>
      <c r="E109" s="767">
        <f>D109*Оглавление!$B$14</f>
        <v>560.5</v>
      </c>
      <c r="F109" s="4574">
        <f t="shared" ref="F109:F111" si="9">E109-E109*$B$4/100</f>
        <v>560.5</v>
      </c>
      <c r="G109" s="5681"/>
      <c r="H109" s="1279"/>
      <c r="J109" s="4573"/>
      <c r="K109" s="4573"/>
    </row>
    <row r="110" spans="1:11">
      <c r="A110" s="2886" t="s">
        <v>6272</v>
      </c>
      <c r="B110" s="833" t="s">
        <v>1175</v>
      </c>
      <c r="C110" s="37" t="s">
        <v>1085</v>
      </c>
      <c r="D110" s="5684">
        <v>8.68</v>
      </c>
      <c r="E110" s="767">
        <f>D110*Оглавление!$B$14</f>
        <v>824.6</v>
      </c>
      <c r="F110" s="4574">
        <f t="shared" si="9"/>
        <v>824.6</v>
      </c>
      <c r="G110" s="5681"/>
      <c r="H110" s="1279"/>
      <c r="J110" s="4573"/>
      <c r="K110" s="4573"/>
    </row>
    <row r="111" spans="1:11">
      <c r="A111" s="2886" t="s">
        <v>6273</v>
      </c>
      <c r="B111" s="833" t="s">
        <v>944</v>
      </c>
      <c r="C111" s="37" t="s">
        <v>1081</v>
      </c>
      <c r="D111" s="5684">
        <v>13.68</v>
      </c>
      <c r="E111" s="767">
        <f>D111*Оглавление!$B$14</f>
        <v>1299.5999999999999</v>
      </c>
      <c r="F111" s="4574">
        <f t="shared" si="9"/>
        <v>1299.5999999999999</v>
      </c>
      <c r="G111" s="5681"/>
      <c r="H111" s="1279"/>
      <c r="J111" s="4573"/>
      <c r="K111" s="4573"/>
    </row>
    <row r="112" spans="1:11">
      <c r="A112" s="2668" t="s">
        <v>6200</v>
      </c>
      <c r="B112" s="2888"/>
      <c r="C112" s="2888"/>
      <c r="D112" s="2888"/>
      <c r="E112" s="2888"/>
      <c r="F112" s="4380"/>
      <c r="G112" s="5681"/>
      <c r="H112" s="1279"/>
      <c r="J112" s="4573"/>
      <c r="K112" s="4573"/>
    </row>
    <row r="113" spans="1:11">
      <c r="A113" s="2885" t="s">
        <v>6274</v>
      </c>
      <c r="B113" s="833" t="s">
        <v>1182</v>
      </c>
      <c r="C113" s="37" t="s">
        <v>1080</v>
      </c>
      <c r="D113" s="5684">
        <v>6.46</v>
      </c>
      <c r="E113" s="767">
        <f>D113*Оглавление!$B$14</f>
        <v>613.70000000000005</v>
      </c>
      <c r="F113" s="4574">
        <f t="shared" ref="F113:F115" si="10">E113-E113*$B$4/100</f>
        <v>613.70000000000005</v>
      </c>
      <c r="G113" s="5681"/>
      <c r="H113" s="1279"/>
      <c r="J113" s="4573"/>
      <c r="K113" s="4573"/>
    </row>
    <row r="114" spans="1:11">
      <c r="A114" s="2885" t="s">
        <v>6275</v>
      </c>
      <c r="B114" s="833" t="s">
        <v>1175</v>
      </c>
      <c r="C114" s="37" t="s">
        <v>1085</v>
      </c>
      <c r="D114" s="5684">
        <v>9.6</v>
      </c>
      <c r="E114" s="767">
        <f>D114*Оглавление!$B$14</f>
        <v>912</v>
      </c>
      <c r="F114" s="4574">
        <f t="shared" si="10"/>
        <v>912</v>
      </c>
      <c r="G114" s="5681"/>
      <c r="H114" s="1279"/>
      <c r="J114" s="4573"/>
      <c r="K114" s="4573"/>
    </row>
    <row r="115" spans="1:11">
      <c r="A115" s="2885" t="s">
        <v>6276</v>
      </c>
      <c r="B115" s="833" t="s">
        <v>944</v>
      </c>
      <c r="C115" s="37" t="s">
        <v>823</v>
      </c>
      <c r="D115" s="5684">
        <v>14.8</v>
      </c>
      <c r="E115" s="767">
        <f>D115*Оглавление!$B$14</f>
        <v>1406</v>
      </c>
      <c r="F115" s="4574">
        <f t="shared" si="10"/>
        <v>1406</v>
      </c>
      <c r="G115" s="5681"/>
      <c r="H115" s="1279"/>
      <c r="J115" s="4573"/>
      <c r="K115" s="4573"/>
    </row>
    <row r="116" spans="1:11" s="1901" customFormat="1">
      <c r="A116" s="7217" t="s">
        <v>11310</v>
      </c>
      <c r="B116" s="7218"/>
      <c r="C116" s="7218"/>
      <c r="D116" s="7218"/>
      <c r="E116" s="7218"/>
      <c r="F116" s="7218"/>
      <c r="G116" s="5681"/>
      <c r="H116" s="1279"/>
      <c r="J116" s="4573"/>
      <c r="K116" s="4573"/>
    </row>
    <row r="117" spans="1:11" s="1901" customFormat="1">
      <c r="A117" s="7219" t="s">
        <v>11311</v>
      </c>
      <c r="B117" s="7219"/>
      <c r="C117" s="7219"/>
      <c r="D117" s="7219"/>
      <c r="E117" s="7219"/>
      <c r="F117" s="7211"/>
      <c r="G117" s="5681"/>
      <c r="H117" s="1279"/>
      <c r="J117" s="4573"/>
      <c r="K117" s="4573"/>
    </row>
    <row r="118" spans="1:11" s="1901" customFormat="1">
      <c r="A118" s="7220" t="s">
        <v>11312</v>
      </c>
      <c r="B118" s="7220"/>
      <c r="C118" s="7220"/>
      <c r="D118" s="7220"/>
      <c r="E118" s="7220"/>
      <c r="F118" s="7204"/>
      <c r="G118" s="5681"/>
      <c r="H118" s="1279"/>
      <c r="J118" s="4573"/>
      <c r="K118" s="4573"/>
    </row>
    <row r="119" spans="1:11" s="1901" customFormat="1">
      <c r="A119" s="1900" t="s">
        <v>13780</v>
      </c>
      <c r="B119" s="1900" t="s">
        <v>1182</v>
      </c>
      <c r="C119" s="1900">
        <v>1</v>
      </c>
      <c r="D119" s="4581">
        <v>7.418952</v>
      </c>
      <c r="E119" s="767">
        <f>D119*Оглавление!$B$14</f>
        <v>704.80043999999998</v>
      </c>
      <c r="F119" s="4574">
        <f t="shared" ref="F119:F120" si="11">E119-E119*$B$4/100</f>
        <v>704.80043999999998</v>
      </c>
      <c r="G119" s="5681"/>
      <c r="H119" s="1279"/>
      <c r="J119" s="4573"/>
      <c r="K119" s="4573"/>
    </row>
    <row r="120" spans="1:11" s="1901" customFormat="1">
      <c r="A120" s="1900" t="s">
        <v>11313</v>
      </c>
      <c r="B120" s="1900" t="s">
        <v>6190</v>
      </c>
      <c r="C120" s="1900">
        <v>1</v>
      </c>
      <c r="D120" s="4581">
        <v>7.418952</v>
      </c>
      <c r="E120" s="767">
        <f>D120*Оглавление!$B$14</f>
        <v>704.80043999999998</v>
      </c>
      <c r="F120" s="4574">
        <f t="shared" si="11"/>
        <v>704.80043999999998</v>
      </c>
      <c r="G120" s="5681"/>
      <c r="H120" s="1279"/>
      <c r="J120" s="4573"/>
      <c r="K120" s="4573"/>
    </row>
    <row r="121" spans="1:11" s="1901" customFormat="1">
      <c r="A121" s="7220" t="s">
        <v>11314</v>
      </c>
      <c r="B121" s="7220"/>
      <c r="C121" s="7220"/>
      <c r="D121" s="7220"/>
      <c r="E121" s="7220"/>
      <c r="F121" s="7204"/>
      <c r="G121" s="5681"/>
      <c r="H121" s="1279"/>
      <c r="J121" s="4573"/>
      <c r="K121" s="4573"/>
    </row>
    <row r="122" spans="1:11" s="1901" customFormat="1">
      <c r="A122" s="1900" t="s">
        <v>11316</v>
      </c>
      <c r="B122" s="1900" t="s">
        <v>11315</v>
      </c>
      <c r="C122" s="1900">
        <v>1</v>
      </c>
      <c r="D122" s="4581">
        <v>6.910488</v>
      </c>
      <c r="E122" s="767">
        <f>D122*Оглавление!$B$14</f>
        <v>656.49635999999998</v>
      </c>
      <c r="F122" s="4574">
        <f t="shared" ref="F122" si="12">E122-E122*$B$4/100</f>
        <v>656.49635999999998</v>
      </c>
      <c r="G122" s="5681"/>
      <c r="H122" s="1279"/>
      <c r="J122" s="4573"/>
      <c r="K122" s="4573"/>
    </row>
  </sheetData>
  <customSheetViews>
    <customSheetView guid="{76FA2CE7-179E-4731-B7AE-63C5E5E79002}" scale="85" fitToPage="1">
      <selection activeCell="E41" sqref="E41"/>
      <pageMargins left="0.25" right="0.25" top="0.75" bottom="0.75" header="0.3" footer="0.3"/>
      <pageSetup paperSize="9" scale="85" orientation="portrait" r:id="rId1"/>
    </customSheetView>
    <customSheetView guid="{24F900A2-7147-4318-9E77-2B71404314A7}" scale="85" fitToPage="1">
      <selection activeCell="E41" sqref="E41"/>
      <pageMargins left="0.25" right="0.25" top="0.75" bottom="0.75" header="0.3" footer="0.3"/>
      <pageSetup paperSize="9" scale="85" orientation="portrait" r:id="rId2"/>
    </customSheetView>
    <customSheetView guid="{A02336A9-D2FB-4D03-950A-00B6EBD6A28C}" scale="85" fitToPage="1">
      <selection activeCell="E41" sqref="E41"/>
      <pageMargins left="0.25" right="0.25" top="0.75" bottom="0.75" header="0.3" footer="0.3"/>
      <pageSetup paperSize="9" scale="85" orientation="portrait" r:id="rId3"/>
    </customSheetView>
    <customSheetView guid="{3E3E5346-F5D1-49F5-AB0E-78170B65853C}" scale="85" fitToPage="1">
      <selection activeCell="U7" sqref="U7"/>
      <pageMargins left="0.25" right="0.25" top="0.75" bottom="0.75" header="0.3" footer="0.3"/>
      <pageSetup paperSize="9" scale="85" orientation="portrait" r:id="rId4"/>
    </customSheetView>
    <customSheetView guid="{D7CF3121-CFC0-4E70-8DCD-811E30042E24}" scale="85" fitToPage="1">
      <selection activeCell="E41" sqref="E41"/>
      <pageMargins left="0.25" right="0.25" top="0.75" bottom="0.75" header="0.3" footer="0.3"/>
      <pageSetup paperSize="9" scale="85" orientation="portrait" r:id="rId5"/>
    </customSheetView>
    <customSheetView guid="{A76FD505-AF56-4CD8-967A-59C705AF567C}" scale="85" fitToPage="1">
      <selection activeCell="E41" sqref="E41"/>
      <pageMargins left="0.25" right="0.25" top="0.75" bottom="0.75" header="0.3" footer="0.3"/>
      <pageSetup paperSize="9" scale="85" orientation="portrait" r:id="rId6"/>
    </customSheetView>
    <customSheetView guid="{B3358888-E690-452C-98EC-431498422E6E}" scale="85" fitToPage="1">
      <selection activeCell="U7" sqref="U7"/>
      <pageMargins left="0.25" right="0.25" top="0.75" bottom="0.75" header="0.3" footer="0.3"/>
      <pageSetup paperSize="9" scale="85" orientation="portrait" r:id="rId7"/>
    </customSheetView>
    <customSheetView guid="{6108970F-8E7A-462E-A499-E2FD79FB3A77}" scale="85" fitToPage="1">
      <selection activeCell="U7" sqref="U7"/>
      <pageMargins left="0.25" right="0.25" top="0.75" bottom="0.75" header="0.3" footer="0.3"/>
      <pageSetup paperSize="9" scale="85" orientation="portrait" r:id="rId8"/>
    </customSheetView>
    <customSheetView guid="{45761FB6-8710-4C75-A8B6-5A7FCAACACDF}" scale="85" fitToPage="1">
      <selection activeCell="U7" sqref="U7"/>
      <pageMargins left="0.25" right="0.25" top="0.75" bottom="0.75" header="0.3" footer="0.3"/>
      <pageSetup paperSize="9" scale="85" orientation="portrait" r:id="rId9"/>
    </customSheetView>
    <customSheetView guid="{C23E91BF-4A86-4D00-A577-1A263DDCB8BC}" scale="85" fitToPage="1">
      <selection activeCell="E41" sqref="E41"/>
      <pageMargins left="0.25" right="0.25" top="0.75" bottom="0.75" header="0.3" footer="0.3"/>
      <pageSetup paperSize="9" scale="85" orientation="portrait" r:id="rId10"/>
    </customSheetView>
    <customSheetView guid="{94E74550-0B2B-4B3C-8E97-CCCC46023914}" scale="85" fitToPage="1">
      <selection activeCell="E41" sqref="E41"/>
      <pageMargins left="0.25" right="0.25" top="0.75" bottom="0.75" header="0.3" footer="0.3"/>
      <pageSetup paperSize="9" scale="85" orientation="portrait" r:id="rId11"/>
    </customSheetView>
  </customSheetViews>
  <mergeCells count="19">
    <mergeCell ref="A116:F116"/>
    <mergeCell ref="A117:F117"/>
    <mergeCell ref="A118:F118"/>
    <mergeCell ref="A121:F121"/>
    <mergeCell ref="A98:F98"/>
    <mergeCell ref="A99:F99"/>
    <mergeCell ref="A40:F40"/>
    <mergeCell ref="A1:F1"/>
    <mergeCell ref="A6:F6"/>
    <mergeCell ref="A8:F8"/>
    <mergeCell ref="A9:F9"/>
    <mergeCell ref="A18:F18"/>
    <mergeCell ref="A26:F26"/>
    <mergeCell ref="A38:F38"/>
    <mergeCell ref="A28:F28"/>
    <mergeCell ref="A29:F29"/>
    <mergeCell ref="A34:F34"/>
    <mergeCell ref="A14:F14"/>
    <mergeCell ref="A22:F22"/>
  </mergeCells>
  <pageMargins left="0.25" right="0.25" top="0.75" bottom="0.75" header="0.3" footer="0.3"/>
  <pageSetup paperSize="9" scale="40" orientation="portrait" r:id="rId12"/>
  <drawing r:id="rId1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Лист5"/>
  <dimension ref="A1:L70"/>
  <sheetViews>
    <sheetView zoomScale="85" zoomScaleNormal="85" workbookViewId="0">
      <selection sqref="A1:I1"/>
    </sheetView>
  </sheetViews>
  <sheetFormatPr defaultColWidth="9.1171875" defaultRowHeight="14.35"/>
  <cols>
    <col min="1" max="1" width="22.29296875" style="3803" customWidth="1"/>
    <col min="2" max="2" width="16.41015625" style="3803" bestFit="1" customWidth="1"/>
    <col min="3" max="3" width="12.1171875" style="3803" customWidth="1"/>
    <col min="4" max="4" width="9.1171875" style="309"/>
    <col min="5" max="5" width="12.29296875" style="3803" bestFit="1" customWidth="1"/>
    <col min="6" max="6" width="11.703125" style="3803" customWidth="1"/>
    <col min="7" max="7" width="14.29296875" style="3803" customWidth="1"/>
    <col min="8" max="8" width="15" style="3803" customWidth="1"/>
    <col min="9" max="9" width="20.703125" style="3803" customWidth="1"/>
    <col min="10" max="10" width="9.1171875" style="1279"/>
    <col min="11" max="16384" width="9.1171875" style="3803"/>
  </cols>
  <sheetData>
    <row r="1" spans="1:10" ht="15.35">
      <c r="A1" s="7128" t="s">
        <v>4816</v>
      </c>
      <c r="B1" s="7128"/>
      <c r="C1" s="7128"/>
      <c r="D1" s="7128"/>
      <c r="E1" s="7128"/>
      <c r="F1" s="7128"/>
      <c r="G1" s="7128"/>
      <c r="H1" s="7128"/>
      <c r="I1" s="7128"/>
      <c r="J1" s="3803"/>
    </row>
    <row r="2" spans="1:10">
      <c r="C2" s="473"/>
      <c r="D2" s="473"/>
      <c r="J2" s="3803"/>
    </row>
    <row r="3" spans="1:10">
      <c r="C3" s="473"/>
      <c r="D3" s="473"/>
      <c r="J3" s="3803"/>
    </row>
    <row r="4" spans="1:10">
      <c r="A4" s="3804" t="s">
        <v>48</v>
      </c>
      <c r="B4" s="3805"/>
      <c r="C4" s="473"/>
      <c r="D4" s="473"/>
      <c r="J4" s="3803"/>
    </row>
    <row r="5" spans="1:10">
      <c r="A5" s="635"/>
      <c r="B5" s="3557"/>
      <c r="C5" s="3557"/>
      <c r="D5" s="3558"/>
      <c r="J5" s="3803"/>
    </row>
    <row r="6" spans="1:10">
      <c r="A6" s="7221" t="s">
        <v>13209</v>
      </c>
      <c r="B6" s="7222"/>
      <c r="C6" s="7222"/>
      <c r="D6" s="7222"/>
      <c r="E6" s="7222"/>
      <c r="F6" s="7222"/>
      <c r="J6" s="3803"/>
    </row>
    <row r="7" spans="1:10" ht="38">
      <c r="A7" s="3806" t="s">
        <v>75</v>
      </c>
      <c r="B7" s="3807" t="s">
        <v>76</v>
      </c>
      <c r="C7" s="3807" t="s">
        <v>6183</v>
      </c>
      <c r="D7" s="3808" t="s">
        <v>1038</v>
      </c>
      <c r="E7" s="3809" t="s">
        <v>58</v>
      </c>
      <c r="F7" s="3809" t="s">
        <v>59</v>
      </c>
      <c r="J7" s="3803"/>
    </row>
    <row r="8" spans="1:10">
      <c r="A8" s="7223" t="s">
        <v>13210</v>
      </c>
      <c r="B8" s="7223"/>
      <c r="C8" s="7223"/>
      <c r="D8" s="7223"/>
      <c r="E8" s="7223"/>
      <c r="F8" s="7223"/>
      <c r="J8" s="3803"/>
    </row>
    <row r="9" spans="1:10">
      <c r="A9" s="7224" t="s">
        <v>13211</v>
      </c>
      <c r="B9" s="7224"/>
      <c r="C9" s="7224"/>
      <c r="D9" s="7224"/>
      <c r="E9" s="7224"/>
      <c r="F9" s="7224"/>
      <c r="J9" s="3803"/>
    </row>
    <row r="10" spans="1:10">
      <c r="A10" s="3810" t="s">
        <v>13212</v>
      </c>
      <c r="B10" s="3811" t="s">
        <v>1182</v>
      </c>
      <c r="C10" s="3812" t="s">
        <v>13213</v>
      </c>
      <c r="D10" s="3757">
        <v>6.71</v>
      </c>
      <c r="E10" s="3813">
        <f>D10*Оглавление!$B$14</f>
        <v>637.45000000000005</v>
      </c>
      <c r="F10" s="3813">
        <f>E10-E10*$B$4/100</f>
        <v>637.45000000000005</v>
      </c>
      <c r="J10" s="3803"/>
    </row>
    <row r="11" spans="1:10">
      <c r="A11" s="3810" t="s">
        <v>13214</v>
      </c>
      <c r="B11" s="3811" t="s">
        <v>1175</v>
      </c>
      <c r="C11" s="3812" t="s">
        <v>13213</v>
      </c>
      <c r="D11" s="3757">
        <v>9.7199999999999989</v>
      </c>
      <c r="E11" s="3813">
        <f>D11*Оглавление!$B$14</f>
        <v>923.39999999999986</v>
      </c>
      <c r="F11" s="3813">
        <f>E11-E11*$B$4/100</f>
        <v>923.39999999999986</v>
      </c>
      <c r="H11" s="4527"/>
      <c r="I11" s="4527"/>
      <c r="J11" s="3803"/>
    </row>
    <row r="12" spans="1:10">
      <c r="A12" s="3923" t="s">
        <v>13215</v>
      </c>
      <c r="B12" s="3924"/>
      <c r="C12" s="3924"/>
      <c r="D12" s="3924"/>
      <c r="E12" s="3924"/>
      <c r="F12" s="3925"/>
      <c r="H12" s="4527"/>
      <c r="I12" s="4527"/>
      <c r="J12" s="3803"/>
    </row>
    <row r="13" spans="1:10">
      <c r="A13" s="3810" t="s">
        <v>13216</v>
      </c>
      <c r="B13" s="3811" t="s">
        <v>1182</v>
      </c>
      <c r="C13" s="3812" t="s">
        <v>816</v>
      </c>
      <c r="D13" s="3757">
        <v>6.31</v>
      </c>
      <c r="E13" s="3813">
        <f>D13*Оглавление!$B$14</f>
        <v>599.44999999999993</v>
      </c>
      <c r="F13" s="3813">
        <f>E13-E13*$B$4/100</f>
        <v>599.44999999999993</v>
      </c>
      <c r="H13" s="4527"/>
      <c r="I13" s="4527"/>
      <c r="J13" s="3803"/>
    </row>
    <row r="14" spans="1:10">
      <c r="A14" s="3923" t="s">
        <v>13217</v>
      </c>
      <c r="B14" s="3924"/>
      <c r="C14" s="3924"/>
      <c r="D14" s="3924"/>
      <c r="E14" s="3924"/>
      <c r="F14" s="3925"/>
      <c r="H14" s="4527"/>
      <c r="I14" s="4527"/>
      <c r="J14" s="3803"/>
    </row>
    <row r="15" spans="1:10">
      <c r="A15" s="3810" t="s">
        <v>13218</v>
      </c>
      <c r="B15" s="3811" t="s">
        <v>1182</v>
      </c>
      <c r="C15" s="3812" t="s">
        <v>13219</v>
      </c>
      <c r="D15" s="3936">
        <v>7.54</v>
      </c>
      <c r="E15" s="3813">
        <f>D15*Оглавление!$B$14</f>
        <v>716.3</v>
      </c>
      <c r="F15" s="3813">
        <f>E15-E15*$B$4/100</f>
        <v>716.3</v>
      </c>
      <c r="G15" s="4114"/>
      <c r="H15" s="4527"/>
      <c r="I15" s="4527"/>
      <c r="J15" s="3803"/>
    </row>
    <row r="16" spans="1:10">
      <c r="A16" s="3923" t="s">
        <v>13220</v>
      </c>
      <c r="B16" s="3924"/>
      <c r="C16" s="3924"/>
      <c r="D16" s="3924"/>
      <c r="E16" s="3924"/>
      <c r="F16" s="3925"/>
      <c r="H16" s="4527"/>
      <c r="I16" s="4527"/>
      <c r="J16" s="3803"/>
    </row>
    <row r="17" spans="1:10">
      <c r="A17" s="3810" t="s">
        <v>13221</v>
      </c>
      <c r="B17" s="3811" t="s">
        <v>1182</v>
      </c>
      <c r="C17" s="3812" t="s">
        <v>1580</v>
      </c>
      <c r="D17" s="3757">
        <v>1.67</v>
      </c>
      <c r="E17" s="3813">
        <f>D17*Оглавление!$B$14</f>
        <v>158.65</v>
      </c>
      <c r="F17" s="3813">
        <f>E17-E17*$B$4/100</f>
        <v>158.65</v>
      </c>
      <c r="H17" s="4527"/>
      <c r="I17" s="4527"/>
      <c r="J17" s="3803"/>
    </row>
    <row r="18" spans="1:10">
      <c r="A18" s="7228" t="s">
        <v>13222</v>
      </c>
      <c r="B18" s="7228"/>
      <c r="C18" s="483"/>
      <c r="D18" s="344"/>
      <c r="E18" s="3745"/>
      <c r="F18" s="3745"/>
      <c r="H18" s="4527"/>
      <c r="I18" s="4527"/>
      <c r="J18" s="3803"/>
    </row>
    <row r="19" spans="1:10">
      <c r="A19" s="7221" t="s">
        <v>13223</v>
      </c>
      <c r="B19" s="7222"/>
      <c r="C19" s="7222"/>
      <c r="D19" s="7222"/>
      <c r="E19" s="7222"/>
      <c r="F19" s="7222"/>
      <c r="H19" s="4527"/>
      <c r="I19" s="4527"/>
      <c r="J19" s="3803"/>
    </row>
    <row r="20" spans="1:10" ht="38">
      <c r="A20" s="3814" t="s">
        <v>75</v>
      </c>
      <c r="B20" s="3815" t="s">
        <v>76</v>
      </c>
      <c r="C20" s="3815" t="s">
        <v>6183</v>
      </c>
      <c r="D20" s="3816" t="s">
        <v>1038</v>
      </c>
      <c r="E20" s="3817" t="s">
        <v>58</v>
      </c>
      <c r="F20" s="3817" t="s">
        <v>59</v>
      </c>
      <c r="H20" s="4527"/>
      <c r="I20" s="4527"/>
      <c r="J20" s="3803"/>
    </row>
    <row r="21" spans="1:10">
      <c r="A21" s="7231" t="s">
        <v>13224</v>
      </c>
      <c r="B21" s="7231"/>
      <c r="C21" s="7231"/>
      <c r="D21" s="7231"/>
      <c r="E21" s="7231"/>
      <c r="F21" s="7231"/>
      <c r="H21" s="4527"/>
      <c r="I21" s="4527"/>
      <c r="J21" s="3803"/>
    </row>
    <row r="22" spans="1:10">
      <c r="A22" s="7232" t="s">
        <v>13225</v>
      </c>
      <c r="B22" s="7232"/>
      <c r="C22" s="7232"/>
      <c r="D22" s="7232"/>
      <c r="E22" s="7232"/>
      <c r="F22" s="7232"/>
      <c r="H22" s="4527"/>
      <c r="I22" s="4527"/>
      <c r="J22" s="3803"/>
    </row>
    <row r="23" spans="1:10">
      <c r="A23" s="3818" t="s">
        <v>13226</v>
      </c>
      <c r="B23" s="3819" t="s">
        <v>1182</v>
      </c>
      <c r="C23" s="3819">
        <v>30</v>
      </c>
      <c r="D23" s="5276">
        <v>48.05</v>
      </c>
      <c r="E23" s="3813">
        <f>D23*Оглавление!$B$14</f>
        <v>4564.75</v>
      </c>
      <c r="F23" s="3820">
        <f>E23-E23*$B$4/100</f>
        <v>4564.75</v>
      </c>
      <c r="H23" s="4527"/>
      <c r="I23" s="4527"/>
      <c r="J23" s="3803"/>
    </row>
    <row r="24" spans="1:10">
      <c r="A24" s="3818" t="s">
        <v>13227</v>
      </c>
      <c r="B24" s="3819" t="s">
        <v>1175</v>
      </c>
      <c r="C24" s="3819">
        <v>15</v>
      </c>
      <c r="D24" s="5276">
        <v>56.18</v>
      </c>
      <c r="E24" s="3813">
        <f>D24*Оглавление!$B$14</f>
        <v>5337.1</v>
      </c>
      <c r="F24" s="3820">
        <f>E24-E24*$B$4/100</f>
        <v>5337.1</v>
      </c>
      <c r="H24" s="5273"/>
      <c r="I24" s="4527"/>
      <c r="J24" s="3803"/>
    </row>
    <row r="25" spans="1:10">
      <c r="A25" s="3818" t="s">
        <v>13228</v>
      </c>
      <c r="B25" s="3819" t="s">
        <v>944</v>
      </c>
      <c r="C25" s="3819">
        <v>12</v>
      </c>
      <c r="D25" s="5276">
        <v>75.63</v>
      </c>
      <c r="E25" s="3813">
        <f>D25*Оглавление!$B$14</f>
        <v>7184.8499999999995</v>
      </c>
      <c r="F25" s="3820">
        <f>E25-E25*$B$4/100</f>
        <v>7184.8499999999995</v>
      </c>
      <c r="H25" s="5273"/>
      <c r="I25" s="4527"/>
      <c r="J25" s="3803"/>
    </row>
    <row r="26" spans="1:10">
      <c r="A26" s="3923" t="s">
        <v>13229</v>
      </c>
      <c r="B26" s="3924"/>
      <c r="C26" s="3924"/>
      <c r="D26" s="5277"/>
      <c r="E26" s="3924"/>
      <c r="F26" s="3925"/>
      <c r="H26" s="5273"/>
      <c r="I26" s="4527"/>
      <c r="J26" s="3803"/>
    </row>
    <row r="27" spans="1:10">
      <c r="A27" s="3818" t="s">
        <v>13230</v>
      </c>
      <c r="B27" s="3819" t="s">
        <v>1182</v>
      </c>
      <c r="C27" s="3821" t="s">
        <v>1140</v>
      </c>
      <c r="D27" s="5276">
        <v>24.53</v>
      </c>
      <c r="E27" s="3813">
        <f>D27*Оглавление!$B$14</f>
        <v>2330.35</v>
      </c>
      <c r="F27" s="3820">
        <f>E27-E27*$B$4/100</f>
        <v>2330.35</v>
      </c>
      <c r="H27" s="5273"/>
      <c r="I27" s="4527"/>
      <c r="J27" s="3803"/>
    </row>
    <row r="28" spans="1:10">
      <c r="A28" s="3818" t="s">
        <v>13231</v>
      </c>
      <c r="B28" s="3819" t="s">
        <v>1175</v>
      </c>
      <c r="C28" s="3821" t="s">
        <v>1140</v>
      </c>
      <c r="D28" s="5276">
        <v>27.55</v>
      </c>
      <c r="E28" s="3813">
        <f>D28*Оглавление!$B$14</f>
        <v>2617.25</v>
      </c>
      <c r="F28" s="3820">
        <f>E28-E28*$B$4/100</f>
        <v>2617.25</v>
      </c>
      <c r="H28" s="5273"/>
      <c r="I28" s="4527"/>
      <c r="J28" s="3803"/>
    </row>
    <row r="29" spans="1:10">
      <c r="A29" s="3923" t="s">
        <v>13232</v>
      </c>
      <c r="B29" s="3924"/>
      <c r="C29" s="3924"/>
      <c r="D29" s="5277"/>
      <c r="E29" s="3924"/>
      <c r="F29" s="3925"/>
      <c r="H29" s="5273"/>
      <c r="I29" s="4527"/>
      <c r="J29" s="3803"/>
    </row>
    <row r="30" spans="1:10">
      <c r="A30" s="3818" t="s">
        <v>13233</v>
      </c>
      <c r="B30" s="3819" t="s">
        <v>1182</v>
      </c>
      <c r="C30" s="3819">
        <v>50</v>
      </c>
      <c r="D30" s="5276">
        <v>25.18</v>
      </c>
      <c r="E30" s="3813">
        <f>D30*Оглавление!$B$14</f>
        <v>2392.1</v>
      </c>
      <c r="F30" s="3820">
        <f>E30-E30*$B$4/100</f>
        <v>2392.1</v>
      </c>
      <c r="H30" s="5273"/>
      <c r="I30" s="4527"/>
      <c r="J30" s="3803"/>
    </row>
    <row r="31" spans="1:10">
      <c r="A31" s="3818" t="s">
        <v>13234</v>
      </c>
      <c r="B31" s="3819" t="s">
        <v>1175</v>
      </c>
      <c r="C31" s="3819">
        <v>50</v>
      </c>
      <c r="D31" s="5276">
        <v>28.02</v>
      </c>
      <c r="E31" s="3813">
        <f>D31*Оглавление!$B$14</f>
        <v>2661.9</v>
      </c>
      <c r="F31" s="3820">
        <f>E31-E31*$B$4/100</f>
        <v>2661.9</v>
      </c>
      <c r="H31" s="5273"/>
      <c r="I31" s="4527"/>
      <c r="J31" s="3803"/>
    </row>
    <row r="32" spans="1:10">
      <c r="A32" s="7229" t="s">
        <v>14089</v>
      </c>
      <c r="B32" s="7230"/>
      <c r="C32" s="7230"/>
      <c r="D32" s="7230"/>
      <c r="E32" s="7230"/>
      <c r="F32" s="7230"/>
      <c r="H32" s="5273"/>
      <c r="J32" s="3803"/>
    </row>
    <row r="33" spans="1:12" ht="38">
      <c r="A33" s="3814" t="s">
        <v>75</v>
      </c>
      <c r="B33" s="3815" t="s">
        <v>76</v>
      </c>
      <c r="C33" s="3815" t="s">
        <v>6183</v>
      </c>
      <c r="D33" s="3816" t="s">
        <v>1038</v>
      </c>
      <c r="E33" s="3817" t="s">
        <v>58</v>
      </c>
      <c r="F33" s="3817" t="s">
        <v>59</v>
      </c>
      <c r="H33" s="5273"/>
      <c r="J33" s="3803"/>
    </row>
    <row r="34" spans="1:12" ht="24" customHeight="1">
      <c r="A34" s="7231" t="s">
        <v>14090</v>
      </c>
      <c r="B34" s="7231"/>
      <c r="C34" s="7231"/>
      <c r="D34" s="7231"/>
      <c r="E34" s="7231"/>
      <c r="F34" s="7231"/>
      <c r="H34" s="5273"/>
      <c r="J34" s="3803"/>
    </row>
    <row r="35" spans="1:12" ht="15" customHeight="1">
      <c r="A35" s="7225" t="s">
        <v>14091</v>
      </c>
      <c r="B35" s="7226"/>
      <c r="C35" s="7226"/>
      <c r="D35" s="7226"/>
      <c r="E35" s="7226"/>
      <c r="F35" s="7227"/>
      <c r="H35" s="5273"/>
      <c r="J35" s="3803"/>
    </row>
    <row r="36" spans="1:12">
      <c r="A36" s="3818" t="s">
        <v>14092</v>
      </c>
      <c r="B36" s="3819" t="s">
        <v>1182</v>
      </c>
      <c r="C36" s="3819">
        <v>1</v>
      </c>
      <c r="D36" s="3926">
        <v>27.515999999999998</v>
      </c>
      <c r="E36" s="3813">
        <f>D36*Оглавление!$B$14</f>
        <v>2614.02</v>
      </c>
      <c r="F36" s="3820">
        <f>E36-E36*$B$4/100</f>
        <v>2614.02</v>
      </c>
      <c r="H36" s="5273"/>
      <c r="J36" s="3803"/>
    </row>
    <row r="37" spans="1:12">
      <c r="A37" s="635"/>
      <c r="B37" s="3557"/>
      <c r="C37" s="3557"/>
      <c r="D37" s="3558"/>
      <c r="J37" s="3803"/>
    </row>
    <row r="38" spans="1:12" ht="25.35">
      <c r="A38" s="3822" t="s">
        <v>42</v>
      </c>
      <c r="B38" s="3822" t="s">
        <v>75</v>
      </c>
      <c r="C38" s="3823" t="s">
        <v>1035</v>
      </c>
      <c r="D38" s="3824" t="s">
        <v>1036</v>
      </c>
      <c r="E38" s="3823" t="s">
        <v>1037</v>
      </c>
      <c r="F38" s="3823" t="s">
        <v>77</v>
      </c>
      <c r="G38" s="3825" t="s">
        <v>1038</v>
      </c>
      <c r="H38" s="3825" t="s">
        <v>1039</v>
      </c>
      <c r="I38" s="3826" t="s">
        <v>59</v>
      </c>
      <c r="J38" s="3803"/>
    </row>
    <row r="39" spans="1:12" ht="18.75" customHeight="1">
      <c r="A39" s="7241" t="s">
        <v>4800</v>
      </c>
      <c r="B39" s="3792" t="s">
        <v>10023</v>
      </c>
      <c r="C39" s="7238" t="s">
        <v>1040</v>
      </c>
      <c r="D39" s="3793">
        <v>25</v>
      </c>
      <c r="E39" s="3827" t="s">
        <v>1182</v>
      </c>
      <c r="F39" s="3794" t="s">
        <v>684</v>
      </c>
      <c r="G39" s="5149">
        <v>11.3445409</v>
      </c>
      <c r="H39" s="3820">
        <f>G39*Оглавление!$B$14</f>
        <v>1077.7313855</v>
      </c>
      <c r="I39" s="3820">
        <f>H39-H39*$B$4/100</f>
        <v>1077.7313855</v>
      </c>
      <c r="J39" s="3803"/>
    </row>
    <row r="40" spans="1:12" ht="21" customHeight="1">
      <c r="A40" s="7239"/>
      <c r="B40" s="3792" t="s">
        <v>10024</v>
      </c>
      <c r="C40" s="7242"/>
      <c r="D40" s="3828">
        <v>25</v>
      </c>
      <c r="E40" s="3827" t="s">
        <v>1175</v>
      </c>
      <c r="F40" s="3829" t="s">
        <v>1041</v>
      </c>
      <c r="G40" s="5149">
        <v>15.408209599999999</v>
      </c>
      <c r="H40" s="3820">
        <f>G40*Оглавление!$B$14</f>
        <v>1463.779912</v>
      </c>
      <c r="I40" s="3820">
        <f t="shared" ref="I40:I60" si="0">H40-H40*$B$4/100</f>
        <v>1463.779912</v>
      </c>
      <c r="J40" s="3803"/>
      <c r="K40" s="5145"/>
      <c r="L40" s="5339"/>
    </row>
    <row r="41" spans="1:12" ht="19.5" customHeight="1">
      <c r="A41" s="7239"/>
      <c r="B41" s="3830" t="s">
        <v>10025</v>
      </c>
      <c r="C41" s="7242"/>
      <c r="D41" s="3831">
        <v>25</v>
      </c>
      <c r="E41" s="3827" t="s">
        <v>944</v>
      </c>
      <c r="F41" s="3829" t="s">
        <v>1042</v>
      </c>
      <c r="G41" s="5149">
        <v>21.193377099999999</v>
      </c>
      <c r="H41" s="3820">
        <f>G41*Оглавление!$B$14</f>
        <v>2013.3708245</v>
      </c>
      <c r="I41" s="3820">
        <f t="shared" si="0"/>
        <v>2013.3708245</v>
      </c>
      <c r="J41" s="3803"/>
      <c r="K41" s="5145"/>
      <c r="L41" s="5339"/>
    </row>
    <row r="42" spans="1:12" ht="18.75" customHeight="1">
      <c r="A42" s="7239"/>
      <c r="B42" s="3830" t="s">
        <v>10026</v>
      </c>
      <c r="C42" s="7242"/>
      <c r="D42" s="3831">
        <v>18</v>
      </c>
      <c r="E42" s="3827" t="s">
        <v>1180</v>
      </c>
      <c r="F42" s="3829" t="s">
        <v>1043</v>
      </c>
      <c r="G42" s="5149">
        <v>35.0357378</v>
      </c>
      <c r="H42" s="3820">
        <f>G42*Оглавление!$B$14</f>
        <v>3328.3950909999999</v>
      </c>
      <c r="I42" s="3820">
        <f t="shared" si="0"/>
        <v>3328.3950909999999</v>
      </c>
      <c r="J42" s="3803"/>
      <c r="K42" s="5145"/>
      <c r="L42" s="5339"/>
    </row>
    <row r="43" spans="1:12" ht="18" customHeight="1">
      <c r="A43" s="7239"/>
      <c r="B43" s="3830" t="s">
        <v>4805</v>
      </c>
      <c r="C43" s="7242"/>
      <c r="D43" s="3831">
        <v>18</v>
      </c>
      <c r="E43" s="3827" t="s">
        <v>1171</v>
      </c>
      <c r="F43" s="3829" t="s">
        <v>1044</v>
      </c>
      <c r="G43" s="5149">
        <v>46.980853500000002</v>
      </c>
      <c r="H43" s="3820">
        <f>G43*Оглавление!$B$14</f>
        <v>4463.1810825000002</v>
      </c>
      <c r="I43" s="3820">
        <f t="shared" si="0"/>
        <v>4463.1810825000002</v>
      </c>
      <c r="J43" s="3803"/>
      <c r="K43" s="5145"/>
      <c r="L43" s="5339"/>
    </row>
    <row r="44" spans="1:12" ht="18" customHeight="1">
      <c r="A44" s="7239" t="s">
        <v>4801</v>
      </c>
      <c r="B44" s="3830" t="s">
        <v>10027</v>
      </c>
      <c r="C44" s="7242" t="s">
        <v>1040</v>
      </c>
      <c r="D44" s="3831">
        <v>12</v>
      </c>
      <c r="E44" s="3827" t="s">
        <v>1182</v>
      </c>
      <c r="F44" s="3829" t="s">
        <v>1054</v>
      </c>
      <c r="G44" s="5149">
        <v>8.0946061</v>
      </c>
      <c r="H44" s="3820">
        <f>G44*Оглавление!$B$14</f>
        <v>768.98757950000004</v>
      </c>
      <c r="I44" s="3820">
        <f t="shared" si="0"/>
        <v>768.98757950000004</v>
      </c>
      <c r="J44" s="3803"/>
      <c r="K44" s="5145"/>
      <c r="L44" s="5339"/>
    </row>
    <row r="45" spans="1:12" ht="18" customHeight="1">
      <c r="A45" s="7239"/>
      <c r="B45" s="3830" t="s">
        <v>10028</v>
      </c>
      <c r="C45" s="7242"/>
      <c r="D45" s="3831">
        <v>12</v>
      </c>
      <c r="E45" s="3827" t="s">
        <v>1175</v>
      </c>
      <c r="F45" s="3832" t="s">
        <v>1055</v>
      </c>
      <c r="G45" s="5149">
        <v>11.233339600000001</v>
      </c>
      <c r="H45" s="3820">
        <f>G45*Оглавление!$B$14</f>
        <v>1067.1672620000002</v>
      </c>
      <c r="I45" s="3820">
        <f t="shared" si="0"/>
        <v>1067.1672620000002</v>
      </c>
      <c r="J45" s="3803"/>
      <c r="K45" s="5145"/>
      <c r="L45" s="5339"/>
    </row>
    <row r="46" spans="1:12" ht="18" customHeight="1">
      <c r="A46" s="7239"/>
      <c r="B46" s="3830" t="s">
        <v>10029</v>
      </c>
      <c r="C46" s="7242"/>
      <c r="D46" s="3831">
        <v>12</v>
      </c>
      <c r="E46" s="3827" t="s">
        <v>944</v>
      </c>
      <c r="F46" s="3832" t="s">
        <v>1050</v>
      </c>
      <c r="G46" s="5149">
        <v>14.7208124</v>
      </c>
      <c r="H46" s="3820">
        <f>G46*Оглавление!$B$14</f>
        <v>1398.4771780000001</v>
      </c>
      <c r="I46" s="3820">
        <f t="shared" si="0"/>
        <v>1398.4771780000001</v>
      </c>
      <c r="J46" s="3803"/>
      <c r="K46" s="5145"/>
      <c r="L46" s="5339"/>
    </row>
    <row r="47" spans="1:12" ht="18" customHeight="1">
      <c r="A47" s="7239"/>
      <c r="B47" s="3833" t="s">
        <v>4806</v>
      </c>
      <c r="C47" s="7242"/>
      <c r="D47" s="3831">
        <v>10</v>
      </c>
      <c r="E47" s="3827" t="s">
        <v>1180</v>
      </c>
      <c r="F47" s="3832" t="s">
        <v>1042</v>
      </c>
      <c r="G47" s="5149">
        <v>22.503387199999999</v>
      </c>
      <c r="H47" s="3820">
        <f>G47*Оглавление!$B$14</f>
        <v>2137.8217839999998</v>
      </c>
      <c r="I47" s="3820">
        <f t="shared" si="0"/>
        <v>2137.8217839999998</v>
      </c>
      <c r="J47" s="3803"/>
      <c r="K47" s="5145"/>
      <c r="L47" s="5339"/>
    </row>
    <row r="48" spans="1:12" ht="18" customHeight="1">
      <c r="A48" s="7239"/>
      <c r="B48" s="3833" t="s">
        <v>4807</v>
      </c>
      <c r="C48" s="7242"/>
      <c r="D48" s="3831">
        <v>10</v>
      </c>
      <c r="E48" s="3827" t="s">
        <v>1171</v>
      </c>
      <c r="F48" s="3832" t="s">
        <v>1056</v>
      </c>
      <c r="G48" s="5149">
        <v>33.810142800000001</v>
      </c>
      <c r="H48" s="3820">
        <f>G48*Оглавление!$B$14</f>
        <v>3211.9635659999999</v>
      </c>
      <c r="I48" s="3820">
        <f t="shared" si="0"/>
        <v>3211.9635659999999</v>
      </c>
      <c r="J48" s="3803"/>
      <c r="K48" s="5145"/>
      <c r="L48" s="5339"/>
    </row>
    <row r="49" spans="1:12" ht="21" customHeight="1">
      <c r="A49" s="7239" t="s">
        <v>4802</v>
      </c>
      <c r="B49" s="3833" t="s">
        <v>4808</v>
      </c>
      <c r="C49" s="7240" t="s">
        <v>1068</v>
      </c>
      <c r="D49" s="3831">
        <v>15</v>
      </c>
      <c r="E49" s="3834" t="s">
        <v>5421</v>
      </c>
      <c r="F49" s="3829" t="s">
        <v>1097</v>
      </c>
      <c r="G49" s="5343">
        <v>5.3723376944999996</v>
      </c>
      <c r="H49" s="3820">
        <f>G49*Оглавление!$B$14</f>
        <v>510.37208097749999</v>
      </c>
      <c r="I49" s="3820">
        <f t="shared" si="0"/>
        <v>510.37208097749999</v>
      </c>
      <c r="J49" s="3803"/>
      <c r="K49" s="5145"/>
      <c r="L49" s="5339"/>
    </row>
    <row r="50" spans="1:12" ht="21" customHeight="1">
      <c r="A50" s="7239"/>
      <c r="B50" s="3833" t="s">
        <v>4809</v>
      </c>
      <c r="C50" s="7240"/>
      <c r="D50" s="3831">
        <v>15</v>
      </c>
      <c r="E50" s="3834" t="s">
        <v>1182</v>
      </c>
      <c r="F50" s="3829" t="s">
        <v>1071</v>
      </c>
      <c r="G50" s="5343">
        <v>6.7628913975000007</v>
      </c>
      <c r="H50" s="3820">
        <f>G50*Оглавление!$B$14</f>
        <v>642.47468276250004</v>
      </c>
      <c r="I50" s="3820">
        <f t="shared" si="0"/>
        <v>642.47468276250004</v>
      </c>
      <c r="J50" s="3803"/>
      <c r="K50" s="5145"/>
      <c r="L50" s="5339"/>
    </row>
    <row r="51" spans="1:12" ht="21" customHeight="1">
      <c r="A51" s="7239"/>
      <c r="B51" s="3833" t="s">
        <v>4810</v>
      </c>
      <c r="C51" s="7240"/>
      <c r="D51" s="3831">
        <v>15</v>
      </c>
      <c r="E51" s="3834" t="s">
        <v>1175</v>
      </c>
      <c r="F51" s="3829" t="s">
        <v>1083</v>
      </c>
      <c r="G51" s="5343">
        <v>10.2720425325</v>
      </c>
      <c r="H51" s="3820">
        <f>G51*Оглавление!$B$14</f>
        <v>975.84404058749999</v>
      </c>
      <c r="I51" s="3820">
        <f t="shared" si="0"/>
        <v>975.84404058749999</v>
      </c>
      <c r="J51" s="3803"/>
      <c r="K51" s="5145"/>
      <c r="L51" s="5339"/>
    </row>
    <row r="52" spans="1:12" ht="21" customHeight="1">
      <c r="A52" s="7239" t="s">
        <v>4803</v>
      </c>
      <c r="B52" s="3833" t="s">
        <v>4811</v>
      </c>
      <c r="C52" s="7240" t="s">
        <v>1068</v>
      </c>
      <c r="D52" s="3831">
        <v>15</v>
      </c>
      <c r="E52" s="3834" t="s">
        <v>5421</v>
      </c>
      <c r="F52" s="3829" t="s">
        <v>1098</v>
      </c>
      <c r="G52" s="5343">
        <v>5.0925704655000006</v>
      </c>
      <c r="H52" s="3820">
        <f>G52*Оглавление!$B$14</f>
        <v>483.79419422250004</v>
      </c>
      <c r="I52" s="3820">
        <f t="shared" si="0"/>
        <v>483.79419422250004</v>
      </c>
      <c r="J52" s="3803"/>
      <c r="K52" s="5145"/>
      <c r="L52" s="5339"/>
    </row>
    <row r="53" spans="1:12" ht="21" customHeight="1">
      <c r="A53" s="7239"/>
      <c r="B53" s="3833" t="s">
        <v>4812</v>
      </c>
      <c r="C53" s="7240"/>
      <c r="D53" s="3831">
        <v>15</v>
      </c>
      <c r="E53" s="3834" t="s">
        <v>1182</v>
      </c>
      <c r="F53" s="3829" t="s">
        <v>1063</v>
      </c>
      <c r="G53" s="5343">
        <v>5.9336225655000003</v>
      </c>
      <c r="H53" s="3820">
        <f>G53*Оглавление!$B$14</f>
        <v>563.69414372250003</v>
      </c>
      <c r="I53" s="3820">
        <f t="shared" si="0"/>
        <v>563.69414372250003</v>
      </c>
      <c r="J53" s="3803"/>
      <c r="K53" s="5145"/>
      <c r="L53" s="5339"/>
    </row>
    <row r="54" spans="1:12" ht="21" customHeight="1">
      <c r="A54" s="7239"/>
      <c r="B54" s="3833" t="s">
        <v>4813</v>
      </c>
      <c r="C54" s="7240"/>
      <c r="D54" s="3831">
        <v>15</v>
      </c>
      <c r="E54" s="3834" t="s">
        <v>1175</v>
      </c>
      <c r="F54" s="3829" t="s">
        <v>1099</v>
      </c>
      <c r="G54" s="5343">
        <v>10.300678862249999</v>
      </c>
      <c r="H54" s="3820">
        <f>G54*Оглавление!$B$14</f>
        <v>978.56449191374986</v>
      </c>
      <c r="I54" s="3820">
        <f t="shared" si="0"/>
        <v>978.56449191374986</v>
      </c>
      <c r="J54" s="3803"/>
      <c r="K54" s="5145"/>
      <c r="L54" s="5339"/>
    </row>
    <row r="55" spans="1:12" ht="19.5" customHeight="1">
      <c r="A55" s="7233" t="s">
        <v>4804</v>
      </c>
      <c r="B55" s="3830" t="s">
        <v>13785</v>
      </c>
      <c r="C55" s="7236" t="s">
        <v>1040</v>
      </c>
      <c r="D55" s="3831">
        <v>20</v>
      </c>
      <c r="E55" s="3834" t="s">
        <v>1182</v>
      </c>
      <c r="F55" s="3835" t="s">
        <v>1071</v>
      </c>
      <c r="G55" s="5343">
        <v>5.6084637000000006</v>
      </c>
      <c r="H55" s="3820">
        <f>G55*Оглавление!$B$14</f>
        <v>532.80405150000001</v>
      </c>
      <c r="I55" s="3820">
        <f t="shared" si="0"/>
        <v>532.80405150000001</v>
      </c>
      <c r="J55" s="3803"/>
      <c r="K55" s="5145"/>
      <c r="L55" s="5339"/>
    </row>
    <row r="56" spans="1:12" ht="19.5" customHeight="1">
      <c r="A56" s="7234"/>
      <c r="B56" s="3833" t="s">
        <v>4814</v>
      </c>
      <c r="C56" s="7237"/>
      <c r="D56" s="3831">
        <v>20</v>
      </c>
      <c r="E56" s="3834" t="s">
        <v>1175</v>
      </c>
      <c r="F56" s="3835" t="s">
        <v>477</v>
      </c>
      <c r="G56" s="5343">
        <v>9.7250165250000009</v>
      </c>
      <c r="H56" s="3820">
        <f>G56*Оглавление!$B$14</f>
        <v>923.87656987500009</v>
      </c>
      <c r="I56" s="3820">
        <f t="shared" si="0"/>
        <v>923.87656987500009</v>
      </c>
      <c r="J56" s="3803"/>
      <c r="K56" s="5145"/>
      <c r="L56" s="5339"/>
    </row>
    <row r="57" spans="1:12" ht="22.5" customHeight="1">
      <c r="A57" s="7234"/>
      <c r="B57" s="3833" t="s">
        <v>4815</v>
      </c>
      <c r="C57" s="7237"/>
      <c r="D57" s="3831">
        <v>20</v>
      </c>
      <c r="E57" s="3834" t="s">
        <v>944</v>
      </c>
      <c r="F57" s="3835" t="s">
        <v>823</v>
      </c>
      <c r="G57" s="5343">
        <v>15.2491416</v>
      </c>
      <c r="H57" s="3820">
        <f>G57*Оглавление!$B$14</f>
        <v>1448.6684519999999</v>
      </c>
      <c r="I57" s="3820">
        <f t="shared" si="0"/>
        <v>1448.6684519999999</v>
      </c>
      <c r="J57" s="3803"/>
      <c r="K57" s="5145"/>
      <c r="L57" s="5339"/>
    </row>
    <row r="58" spans="1:12" ht="22.5" customHeight="1">
      <c r="A58" s="7234"/>
      <c r="B58" s="3836" t="s">
        <v>10020</v>
      </c>
      <c r="C58" s="7237"/>
      <c r="D58" s="3831">
        <v>20</v>
      </c>
      <c r="E58" s="3827" t="s">
        <v>1180</v>
      </c>
      <c r="F58" s="3835" t="s">
        <v>313</v>
      </c>
      <c r="G58" s="5343">
        <v>21.782507250000002</v>
      </c>
      <c r="H58" s="3820">
        <f>G58*Оглавление!$B$14</f>
        <v>2069.33818875</v>
      </c>
      <c r="I58" s="3820">
        <f t="shared" si="0"/>
        <v>2069.33818875</v>
      </c>
      <c r="J58" s="3803"/>
      <c r="K58" s="5145"/>
      <c r="L58" s="5339"/>
    </row>
    <row r="59" spans="1:12" ht="22.5" customHeight="1">
      <c r="A59" s="7234"/>
      <c r="B59" s="3836" t="s">
        <v>10021</v>
      </c>
      <c r="C59" s="7237"/>
      <c r="D59" s="3831">
        <v>20</v>
      </c>
      <c r="E59" s="3827" t="s">
        <v>1171</v>
      </c>
      <c r="F59" s="3835" t="s">
        <v>1057</v>
      </c>
      <c r="G59" s="5343">
        <v>30.024749999999997</v>
      </c>
      <c r="H59" s="3820">
        <f>G59*Оглавление!$B$14</f>
        <v>2852.3512499999997</v>
      </c>
      <c r="I59" s="3820">
        <f t="shared" si="0"/>
        <v>2852.3512499999997</v>
      </c>
      <c r="J59" s="3803"/>
      <c r="K59" s="5145"/>
      <c r="L59" s="5339"/>
    </row>
    <row r="60" spans="1:12" ht="22.5" customHeight="1">
      <c r="A60" s="7235"/>
      <c r="B60" s="3836" t="s">
        <v>10022</v>
      </c>
      <c r="C60" s="7238"/>
      <c r="D60" s="3831">
        <v>20</v>
      </c>
      <c r="E60" s="3837" t="s">
        <v>4915</v>
      </c>
      <c r="F60" s="3835" t="s">
        <v>1072</v>
      </c>
      <c r="G60" s="5343">
        <v>52.598174999999998</v>
      </c>
      <c r="H60" s="3820">
        <f>G60*Оглавление!$B$14</f>
        <v>4996.8266249999997</v>
      </c>
      <c r="I60" s="3820">
        <f t="shared" si="0"/>
        <v>4996.8266249999997</v>
      </c>
      <c r="J60" s="3803"/>
      <c r="K60" s="5145"/>
      <c r="L60" s="5339"/>
    </row>
    <row r="61" spans="1:12">
      <c r="J61" s="3803"/>
    </row>
    <row r="62" spans="1:12">
      <c r="J62" s="3803"/>
    </row>
    <row r="63" spans="1:12">
      <c r="J63" s="3803"/>
    </row>
    <row r="64" spans="1:12">
      <c r="J64" s="3803"/>
    </row>
    <row r="65" s="3803" customFormat="1"/>
    <row r="66" s="3803" customFormat="1"/>
    <row r="67" s="3803" customFormat="1"/>
    <row r="68" s="3803" customFormat="1"/>
    <row r="69" s="3803" customFormat="1"/>
    <row r="70" s="3803" customFormat="1"/>
  </sheetData>
  <customSheetViews>
    <customSheetView guid="{76FA2CE7-179E-4731-B7AE-63C5E5E79002}" scale="85">
      <selection activeCell="A13" sqref="A13:A17"/>
      <pageMargins left="0.7" right="0.7" top="0.75" bottom="0.75" header="0.3" footer="0.3"/>
    </customSheetView>
    <customSheetView guid="{24F900A2-7147-4318-9E77-2B71404314A7}" scale="85">
      <selection activeCell="A13" sqref="A13:A17"/>
      <pageMargins left="0.7" right="0.7" top="0.75" bottom="0.75" header="0.3" footer="0.3"/>
    </customSheetView>
    <customSheetView guid="{A02336A9-D2FB-4D03-950A-00B6EBD6A28C}" scale="85">
      <selection activeCell="A13" sqref="A13:A17"/>
      <pageMargins left="0.7" right="0.7" top="0.75" bottom="0.75" header="0.3" footer="0.3"/>
    </customSheetView>
    <customSheetView guid="{3E3E5346-F5D1-49F5-AB0E-78170B65853C}">
      <selection activeCell="B9" sqref="B9"/>
      <pageMargins left="0.7" right="0.7" top="0.75" bottom="0.75" header="0.3" footer="0.3"/>
    </customSheetView>
    <customSheetView guid="{D7CF3121-CFC0-4E70-8DCD-811E30042E24}" scale="85">
      <selection activeCell="A13" sqref="A13:A17"/>
      <pageMargins left="0.7" right="0.7" top="0.75" bottom="0.75" header="0.3" footer="0.3"/>
    </customSheetView>
    <customSheetView guid="{A76FD505-AF56-4CD8-967A-59C705AF567C}" scale="85">
      <selection activeCell="A13" sqref="A13:A17"/>
      <pageMargins left="0.7" right="0.7" top="0.75" bottom="0.75" header="0.3" footer="0.3"/>
    </customSheetView>
    <customSheetView guid="{B3358888-E690-452C-98EC-431498422E6E}">
      <selection activeCell="B9" sqref="B9"/>
      <pageMargins left="0.7" right="0.7" top="0.75" bottom="0.75" header="0.3" footer="0.3"/>
    </customSheetView>
    <customSheetView guid="{6108970F-8E7A-462E-A499-E2FD79FB3A77}">
      <selection activeCell="B9" sqref="B9"/>
      <pageMargins left="0.7" right="0.7" top="0.75" bottom="0.75" header="0.3" footer="0.3"/>
    </customSheetView>
    <customSheetView guid="{45761FB6-8710-4C75-A8B6-5A7FCAACACDF}">
      <selection activeCell="B9" sqref="B9"/>
      <pageMargins left="0.7" right="0.7" top="0.75" bottom="0.75" header="0.3" footer="0.3"/>
    </customSheetView>
    <customSheetView guid="{C23E91BF-4A86-4D00-A577-1A263DDCB8BC}" scale="85">
      <selection activeCell="A13" sqref="A13:A17"/>
      <pageMargins left="0.7" right="0.7" top="0.75" bottom="0.75" header="0.3" footer="0.3"/>
    </customSheetView>
    <customSheetView guid="{94E74550-0B2B-4B3C-8E97-CCCC46023914}" scale="85">
      <selection activeCell="A13" sqref="A13:A17"/>
      <pageMargins left="0.7" right="0.7" top="0.75" bottom="0.75" header="0.3" footer="0.3"/>
    </customSheetView>
  </customSheetViews>
  <mergeCells count="21">
    <mergeCell ref="A55:A60"/>
    <mergeCell ref="C55:C60"/>
    <mergeCell ref="A52:A54"/>
    <mergeCell ref="C52:C54"/>
    <mergeCell ref="A39:A43"/>
    <mergeCell ref="C39:C43"/>
    <mergeCell ref="A44:A48"/>
    <mergeCell ref="C44:C48"/>
    <mergeCell ref="A49:A51"/>
    <mergeCell ref="C49:C51"/>
    <mergeCell ref="A1:I1"/>
    <mergeCell ref="A6:F6"/>
    <mergeCell ref="A8:F8"/>
    <mergeCell ref="A9:F9"/>
    <mergeCell ref="A35:F35"/>
    <mergeCell ref="A18:B18"/>
    <mergeCell ref="A32:F32"/>
    <mergeCell ref="A34:F34"/>
    <mergeCell ref="A19:F19"/>
    <mergeCell ref="A21:F21"/>
    <mergeCell ref="A22:F22"/>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Лист6">
    <pageSetUpPr fitToPage="1"/>
  </sheetPr>
  <dimension ref="A1:K52"/>
  <sheetViews>
    <sheetView topLeftCell="A10" zoomScale="75" zoomScaleNormal="75" workbookViewId="0">
      <selection activeCell="L35" sqref="L35"/>
    </sheetView>
  </sheetViews>
  <sheetFormatPr defaultRowHeight="14.35"/>
  <cols>
    <col min="1" max="1" width="20.5859375" customWidth="1"/>
    <col min="2" max="2" width="69" style="320" customWidth="1"/>
    <col min="3" max="3" width="12.703125" style="1395" bestFit="1" customWidth="1"/>
    <col min="4" max="4" width="16.29296875" bestFit="1" customWidth="1"/>
    <col min="5" max="5" width="21.29296875" customWidth="1"/>
    <col min="6" max="6" width="19.29296875" customWidth="1"/>
    <col min="7" max="7" width="10.703125" style="2593" customWidth="1"/>
    <col min="9" max="9" width="12.41015625" bestFit="1" customWidth="1"/>
    <col min="10" max="10" width="12.703125" style="909" customWidth="1"/>
    <col min="11" max="11" width="9.1171875" style="1279"/>
  </cols>
  <sheetData>
    <row r="1" spans="1:11" s="776" customFormat="1" ht="16.5" customHeight="1">
      <c r="A1" s="7128" t="s">
        <v>6191</v>
      </c>
      <c r="B1" s="7128"/>
      <c r="C1" s="7128"/>
      <c r="D1" s="7128"/>
      <c r="E1" s="7128"/>
      <c r="F1" s="7128"/>
      <c r="G1" s="7128"/>
      <c r="H1" s="7128"/>
      <c r="I1" s="7128"/>
      <c r="J1" s="909"/>
      <c r="K1" s="1279"/>
    </row>
    <row r="2" spans="1:11" s="776" customFormat="1" ht="16.5" customHeight="1">
      <c r="A2" s="1760"/>
      <c r="B2" s="320"/>
      <c r="C2" s="488"/>
      <c r="D2" s="473"/>
      <c r="E2" s="1760"/>
      <c r="F2" s="1760"/>
      <c r="G2" s="2593"/>
      <c r="H2" s="1760"/>
      <c r="I2" s="1760"/>
      <c r="J2" s="909"/>
      <c r="K2" s="1279"/>
    </row>
    <row r="3" spans="1:11" s="776" customFormat="1" ht="16.5" customHeight="1">
      <c r="A3" s="1760"/>
      <c r="B3" s="320"/>
      <c r="C3" s="488"/>
      <c r="D3" s="473"/>
      <c r="E3" s="1760"/>
      <c r="F3" s="1760"/>
      <c r="G3" s="2593"/>
      <c r="H3" s="1760"/>
      <c r="I3" s="1760"/>
      <c r="J3" s="909"/>
      <c r="K3" s="1279"/>
    </row>
    <row r="4" spans="1:11" s="776" customFormat="1" ht="16.5" customHeight="1">
      <c r="A4" s="1762" t="s">
        <v>48</v>
      </c>
      <c r="B4" s="1754"/>
      <c r="C4" s="1761"/>
      <c r="D4" s="1761"/>
      <c r="E4" s="1761"/>
      <c r="F4" s="1761"/>
      <c r="G4" s="2593"/>
      <c r="H4" s="1761"/>
      <c r="I4" s="1761"/>
      <c r="J4" s="909"/>
      <c r="K4" s="1279"/>
    </row>
    <row r="5" spans="1:11" ht="16.5" customHeight="1">
      <c r="A5" s="1760"/>
      <c r="C5" s="1753"/>
      <c r="D5" s="1760"/>
      <c r="E5" s="1760"/>
      <c r="F5" s="1760"/>
      <c r="H5" s="1760"/>
      <c r="I5" s="1760"/>
    </row>
    <row r="6" spans="1:11" ht="16.5" customHeight="1">
      <c r="A6" s="7259" t="s">
        <v>6191</v>
      </c>
      <c r="B6" s="7260"/>
      <c r="C6" s="7260"/>
      <c r="D6" s="7260"/>
      <c r="E6" s="7260"/>
      <c r="F6" s="7260"/>
      <c r="G6" s="7260"/>
      <c r="H6" s="7260"/>
      <c r="I6" s="7260"/>
    </row>
    <row r="7" spans="1:11" s="1025" customFormat="1" ht="42.75" customHeight="1">
      <c r="A7" s="1755" t="s">
        <v>75</v>
      </c>
      <c r="B7" s="1755" t="s">
        <v>71</v>
      </c>
      <c r="C7" s="1755" t="s">
        <v>76</v>
      </c>
      <c r="D7" s="1755" t="s">
        <v>10262</v>
      </c>
      <c r="E7" s="1755" t="s">
        <v>10263</v>
      </c>
      <c r="F7" s="1756" t="s">
        <v>6183</v>
      </c>
      <c r="G7" s="2594" t="s">
        <v>1038</v>
      </c>
      <c r="H7" s="1758" t="s">
        <v>58</v>
      </c>
      <c r="I7" s="1758" t="s">
        <v>59</v>
      </c>
      <c r="J7" s="909"/>
      <c r="K7" s="1279"/>
    </row>
    <row r="8" spans="1:11" s="1178" customFormat="1" ht="16.5" customHeight="1">
      <c r="A8" s="1760"/>
      <c r="B8" s="320"/>
      <c r="C8" s="1753"/>
      <c r="D8" s="1760"/>
      <c r="E8" s="1760"/>
      <c r="F8" s="1760"/>
      <c r="G8" s="2593"/>
      <c r="H8" s="1760"/>
      <c r="I8" s="1760"/>
      <c r="J8" s="909"/>
      <c r="K8" s="1279"/>
    </row>
    <row r="9" spans="1:11" s="1178" customFormat="1" ht="16.5" customHeight="1">
      <c r="A9" s="7243" t="s">
        <v>6660</v>
      </c>
      <c r="B9" s="7243"/>
      <c r="C9" s="7243"/>
      <c r="D9" s="7243"/>
      <c r="E9" s="7243"/>
      <c r="F9" s="7243"/>
      <c r="G9" s="7243"/>
      <c r="H9" s="7243"/>
      <c r="I9" s="7243"/>
      <c r="J9" s="909"/>
      <c r="K9" s="1279"/>
    </row>
    <row r="10" spans="1:11" s="1178" customFormat="1" ht="16.5" customHeight="1">
      <c r="A10" s="2186" t="s">
        <v>12712</v>
      </c>
      <c r="B10" s="1738" t="s">
        <v>10264</v>
      </c>
      <c r="C10" s="1765" t="s">
        <v>1182</v>
      </c>
      <c r="D10" s="7252" t="s">
        <v>10265</v>
      </c>
      <c r="E10" s="7252" t="s">
        <v>3327</v>
      </c>
      <c r="F10" s="7261" t="s">
        <v>318</v>
      </c>
      <c r="G10" s="1767">
        <v>8.3487717959999994</v>
      </c>
      <c r="H10" s="767">
        <f>G10*Оглавление!$B$14</f>
        <v>793.13332061999995</v>
      </c>
      <c r="I10" s="767">
        <f>H10-H10*$B$4/100</f>
        <v>793.13332061999995</v>
      </c>
      <c r="J10" s="909"/>
      <c r="K10" s="1279"/>
    </row>
    <row r="11" spans="1:11" s="1178" customFormat="1" ht="16.5" customHeight="1">
      <c r="A11" s="2186" t="s">
        <v>12713</v>
      </c>
      <c r="B11" s="1738" t="s">
        <v>10264</v>
      </c>
      <c r="C11" s="1765" t="s">
        <v>1175</v>
      </c>
      <c r="D11" s="7253"/>
      <c r="E11" s="7253"/>
      <c r="F11" s="7262"/>
      <c r="G11" s="1767">
        <v>12.015853849999999</v>
      </c>
      <c r="H11" s="767">
        <f>G11*Оглавление!$B$14</f>
        <v>1141.5061157499999</v>
      </c>
      <c r="I11" s="767">
        <f t="shared" ref="I11:I13" si="0">H11-H11*$B$4/100</f>
        <v>1141.5061157499999</v>
      </c>
      <c r="J11" s="909"/>
      <c r="K11" s="1279"/>
    </row>
    <row r="12" spans="1:11" s="1178" customFormat="1" ht="16.5" customHeight="1">
      <c r="A12" s="2186" t="s">
        <v>12714</v>
      </c>
      <c r="B12" s="1738" t="s">
        <v>10266</v>
      </c>
      <c r="C12" s="1765" t="s">
        <v>1182</v>
      </c>
      <c r="D12" s="7253"/>
      <c r="E12" s="7253"/>
      <c r="F12" s="7262"/>
      <c r="G12" s="1767">
        <v>7.7255127909999999</v>
      </c>
      <c r="H12" s="767">
        <f>G12*Оглавление!$B$14</f>
        <v>733.92371514499996</v>
      </c>
      <c r="I12" s="767">
        <f t="shared" si="0"/>
        <v>733.92371514499996</v>
      </c>
      <c r="J12" s="909"/>
      <c r="K12" s="1279"/>
    </row>
    <row r="13" spans="1:11" s="1178" customFormat="1" ht="16.5" customHeight="1">
      <c r="A13" s="2186" t="s">
        <v>12715</v>
      </c>
      <c r="B13" s="1738" t="s">
        <v>10266</v>
      </c>
      <c r="C13" s="1765" t="s">
        <v>1175</v>
      </c>
      <c r="D13" s="7254"/>
      <c r="E13" s="7254"/>
      <c r="F13" s="7263"/>
      <c r="G13" s="1767">
        <v>11.479561220000001</v>
      </c>
      <c r="H13" s="767">
        <f>G13*Оглавление!$B$14</f>
        <v>1090.5583159</v>
      </c>
      <c r="I13" s="767">
        <f t="shared" si="0"/>
        <v>1090.5583159</v>
      </c>
      <c r="J13" s="909"/>
      <c r="K13" s="1279"/>
    </row>
    <row r="14" spans="1:11" s="2384" customFormat="1" ht="16.5" customHeight="1">
      <c r="A14" s="7243" t="s">
        <v>13457</v>
      </c>
      <c r="B14" s="7243"/>
      <c r="C14" s="7243"/>
      <c r="D14" s="7243"/>
      <c r="E14" s="7243"/>
      <c r="F14" s="7243"/>
      <c r="G14" s="7243"/>
      <c r="H14" s="7243"/>
      <c r="I14" s="7243"/>
      <c r="J14" s="2603"/>
      <c r="K14" s="1279"/>
    </row>
    <row r="15" spans="1:11" s="2384" customFormat="1" ht="16.5" customHeight="1">
      <c r="A15" s="2383" t="s">
        <v>13781</v>
      </c>
      <c r="B15" s="1738" t="s">
        <v>10270</v>
      </c>
      <c r="C15" s="7250" t="s">
        <v>1182</v>
      </c>
      <c r="D15" s="7244" t="s">
        <v>10265</v>
      </c>
      <c r="E15" s="7244" t="s">
        <v>3327</v>
      </c>
      <c r="F15" s="7247" t="s">
        <v>318</v>
      </c>
      <c r="G15" s="1767">
        <v>7.1457369719999999</v>
      </c>
      <c r="H15" s="767">
        <f>G15*Оглавление!$B$14</f>
        <v>678.84501234000004</v>
      </c>
      <c r="I15" s="767">
        <f>H15-H15*$B$4/100</f>
        <v>678.84501234000004</v>
      </c>
      <c r="J15" s="2603"/>
      <c r="K15" s="1279"/>
    </row>
    <row r="16" spans="1:11" s="2384" customFormat="1" ht="16.5" customHeight="1">
      <c r="A16" s="2383" t="s">
        <v>13782</v>
      </c>
      <c r="B16" s="1738" t="s">
        <v>10271</v>
      </c>
      <c r="C16" s="7248"/>
      <c r="D16" s="7245"/>
      <c r="E16" s="7245"/>
      <c r="F16" s="7248"/>
      <c r="G16" s="1767">
        <v>7.7834903730000002</v>
      </c>
      <c r="H16" s="767">
        <f>G16*Оглавление!$B$14</f>
        <v>739.43158543499999</v>
      </c>
      <c r="I16" s="767">
        <f t="shared" ref="I16:I18" si="1">H16-H16*$B$4/100</f>
        <v>739.43158543499999</v>
      </c>
      <c r="J16" s="2603"/>
      <c r="K16" s="1279"/>
    </row>
    <row r="17" spans="1:11" s="2384" customFormat="1" ht="16.5" customHeight="1">
      <c r="A17" s="2383" t="s">
        <v>13783</v>
      </c>
      <c r="B17" s="1768" t="s">
        <v>10269</v>
      </c>
      <c r="C17" s="7248"/>
      <c r="D17" s="7245"/>
      <c r="E17" s="7245"/>
      <c r="F17" s="7248"/>
      <c r="G17" s="1767">
        <v>7.2471977399999998</v>
      </c>
      <c r="H17" s="767">
        <f>G17*Оглавление!$B$14</f>
        <v>688.48378530000002</v>
      </c>
      <c r="I17" s="767">
        <f t="shared" si="1"/>
        <v>688.48378530000002</v>
      </c>
      <c r="J17" s="2603"/>
      <c r="K17" s="1279"/>
    </row>
    <row r="18" spans="1:11" s="2384" customFormat="1" ht="16.5" customHeight="1">
      <c r="A18" s="2383" t="s">
        <v>13784</v>
      </c>
      <c r="B18" s="1768" t="s">
        <v>10267</v>
      </c>
      <c r="C18" s="7251"/>
      <c r="D18" s="7246"/>
      <c r="E18" s="7246"/>
      <c r="F18" s="7249"/>
      <c r="G18" s="1767">
        <v>8.6096709150000006</v>
      </c>
      <c r="H18" s="767">
        <f>G18*Оглавление!$B$14</f>
        <v>817.91873692500008</v>
      </c>
      <c r="I18" s="767">
        <f t="shared" si="1"/>
        <v>817.91873692500008</v>
      </c>
      <c r="J18" s="2603"/>
      <c r="K18" s="1279"/>
    </row>
    <row r="19" spans="1:11" s="1178" customFormat="1" ht="16.5" customHeight="1">
      <c r="A19" s="7243" t="s">
        <v>6659</v>
      </c>
      <c r="B19" s="7243"/>
      <c r="C19" s="7243"/>
      <c r="D19" s="7243"/>
      <c r="E19" s="7243"/>
      <c r="F19" s="7243"/>
      <c r="G19" s="7243"/>
      <c r="H19" s="7243"/>
      <c r="I19" s="7243"/>
      <c r="J19" s="909"/>
      <c r="K19" s="1279"/>
    </row>
    <row r="20" spans="1:11" s="1178" customFormat="1" ht="16.5" customHeight="1">
      <c r="A20" s="2186" t="s">
        <v>12716</v>
      </c>
      <c r="B20" s="1768" t="s">
        <v>10267</v>
      </c>
      <c r="C20" s="1765" t="s">
        <v>1182</v>
      </c>
      <c r="D20" s="7265" t="s">
        <v>10268</v>
      </c>
      <c r="E20" s="7252" t="s">
        <v>3327</v>
      </c>
      <c r="F20" s="7261" t="s">
        <v>318</v>
      </c>
      <c r="G20" s="1766">
        <v>7.4501192769999998</v>
      </c>
      <c r="H20" s="767">
        <f>G20*Оглавление!$B$14</f>
        <v>707.76133131500001</v>
      </c>
      <c r="I20" s="767">
        <f>H20-H20*$B$4/100</f>
        <v>707.76133131500001</v>
      </c>
      <c r="J20" s="909"/>
      <c r="K20" s="1279"/>
    </row>
    <row r="21" spans="1:11" s="1178" customFormat="1" ht="16.5" customHeight="1">
      <c r="A21" s="2186" t="s">
        <v>12717</v>
      </c>
      <c r="B21" s="1768" t="s">
        <v>10267</v>
      </c>
      <c r="C21" s="1765" t="s">
        <v>1175</v>
      </c>
      <c r="D21" s="7266"/>
      <c r="E21" s="7264"/>
      <c r="F21" s="7268"/>
      <c r="G21" s="1766">
        <v>10.711358260000001</v>
      </c>
      <c r="H21" s="767">
        <f>G21*Оглавление!$B$14</f>
        <v>1017.5790347000001</v>
      </c>
      <c r="I21" s="767">
        <f t="shared" ref="I21:I23" si="2">H21-H21*$B$4/100</f>
        <v>1017.5790347000001</v>
      </c>
      <c r="J21" s="909"/>
      <c r="K21" s="1279"/>
    </row>
    <row r="22" spans="1:11" s="1178" customFormat="1" ht="16.5" customHeight="1">
      <c r="A22" s="2186" t="s">
        <v>12718</v>
      </c>
      <c r="B22" s="1768" t="s">
        <v>10269</v>
      </c>
      <c r="C22" s="1765" t="s">
        <v>1182</v>
      </c>
      <c r="D22" s="7266"/>
      <c r="E22" s="7264"/>
      <c r="F22" s="7268"/>
      <c r="G22" s="1766">
        <v>6.8703434579999998</v>
      </c>
      <c r="H22" s="767">
        <f>G22*Оглавление!$B$14</f>
        <v>652.68262850999997</v>
      </c>
      <c r="I22" s="767">
        <f t="shared" si="2"/>
        <v>652.68262850999997</v>
      </c>
      <c r="J22" s="909"/>
      <c r="K22" s="1279"/>
    </row>
    <row r="23" spans="1:11" s="1178" customFormat="1" ht="16.5" customHeight="1">
      <c r="A23" s="2186" t="s">
        <v>12719</v>
      </c>
      <c r="B23" s="1768" t="s">
        <v>10269</v>
      </c>
      <c r="C23" s="1765" t="s">
        <v>1175</v>
      </c>
      <c r="D23" s="7266"/>
      <c r="E23" s="7264"/>
      <c r="F23" s="7268"/>
      <c r="G23" s="1766">
        <v>10.247537599999999</v>
      </c>
      <c r="H23" s="767">
        <f>G23*Оглавление!$B$14</f>
        <v>973.51607199999989</v>
      </c>
      <c r="I23" s="767">
        <f t="shared" si="2"/>
        <v>973.51607199999989</v>
      </c>
      <c r="J23" s="909"/>
      <c r="K23" s="1279"/>
    </row>
    <row r="24" spans="1:11" s="1178" customFormat="1" ht="16.5" customHeight="1">
      <c r="A24" s="2186" t="s">
        <v>12720</v>
      </c>
      <c r="B24" s="1768" t="s">
        <v>10270</v>
      </c>
      <c r="C24" s="1765" t="s">
        <v>1182</v>
      </c>
      <c r="D24" s="7266"/>
      <c r="E24" s="7264"/>
      <c r="F24" s="7268"/>
      <c r="G24" s="1766">
        <v>6.363039616</v>
      </c>
      <c r="H24" s="767">
        <f>G24*Оглавление!$B$14</f>
        <v>604.48876352000002</v>
      </c>
      <c r="I24" s="767">
        <f>H24-H24*$B$4/100</f>
        <v>604.48876352000002</v>
      </c>
      <c r="J24" s="909"/>
      <c r="K24" s="1279"/>
    </row>
    <row r="25" spans="1:11" s="1178" customFormat="1" ht="16.5" customHeight="1">
      <c r="A25" s="2186" t="s">
        <v>12721</v>
      </c>
      <c r="B25" s="1768" t="s">
        <v>10270</v>
      </c>
      <c r="C25" s="1765" t="s">
        <v>1175</v>
      </c>
      <c r="D25" s="7266"/>
      <c r="E25" s="7264"/>
      <c r="F25" s="7268"/>
      <c r="G25" s="1766">
        <v>10.059110459999999</v>
      </c>
      <c r="H25" s="767">
        <f>G25*Оглавление!$B$14</f>
        <v>955.61549369999989</v>
      </c>
      <c r="I25" s="767">
        <f t="shared" ref="I25:I27" si="3">H25-H25*$B$4/100</f>
        <v>955.61549369999989</v>
      </c>
      <c r="J25" s="909"/>
      <c r="K25" s="1279"/>
    </row>
    <row r="26" spans="1:11" s="1178" customFormat="1" ht="16.5" customHeight="1">
      <c r="A26" s="2186" t="s">
        <v>12722</v>
      </c>
      <c r="B26" s="1768" t="s">
        <v>10271</v>
      </c>
      <c r="C26" s="1765" t="s">
        <v>1182</v>
      </c>
      <c r="D26" s="7266"/>
      <c r="E26" s="7264"/>
      <c r="F26" s="7268"/>
      <c r="G26" s="1766">
        <v>6.9862986210000004</v>
      </c>
      <c r="H26" s="767">
        <f>G26*Оглавление!$B$14</f>
        <v>663.69836899500001</v>
      </c>
      <c r="I26" s="767">
        <f t="shared" si="3"/>
        <v>663.69836899500001</v>
      </c>
      <c r="J26" s="909"/>
      <c r="K26" s="1279"/>
    </row>
    <row r="27" spans="1:11" s="1178" customFormat="1" ht="16.5" customHeight="1">
      <c r="A27" s="2186" t="s">
        <v>12723</v>
      </c>
      <c r="B27" s="1768" t="s">
        <v>10271</v>
      </c>
      <c r="C27" s="1765" t="s">
        <v>1175</v>
      </c>
      <c r="D27" s="7266"/>
      <c r="E27" s="7264"/>
      <c r="F27" s="7268"/>
      <c r="G27" s="1766">
        <v>10.146076839999999</v>
      </c>
      <c r="H27" s="767">
        <f>G27*Оглавление!$B$14</f>
        <v>963.87729979999995</v>
      </c>
      <c r="I27" s="767">
        <f t="shared" si="3"/>
        <v>963.87729979999995</v>
      </c>
      <c r="J27" s="909"/>
      <c r="K27" s="1279"/>
    </row>
    <row r="28" spans="1:11" s="1901" customFormat="1" ht="16.5" customHeight="1">
      <c r="A28" s="2186" t="s">
        <v>12724</v>
      </c>
      <c r="B28" s="1768" t="s">
        <v>13458</v>
      </c>
      <c r="C28" s="1765" t="s">
        <v>11255</v>
      </c>
      <c r="D28" s="7266"/>
      <c r="E28" s="7264"/>
      <c r="F28" s="7268"/>
      <c r="G28" s="1766">
        <v>7.5950632320000002</v>
      </c>
      <c r="H28" s="767">
        <f>G28*Оглавление!$B$14</f>
        <v>721.53100704000008</v>
      </c>
      <c r="I28" s="767">
        <f t="shared" ref="I28:I29" si="4">H28-H28*$B$4/100</f>
        <v>721.53100704000008</v>
      </c>
      <c r="J28" s="2603"/>
      <c r="K28" s="1279"/>
    </row>
    <row r="29" spans="1:11" s="1901" customFormat="1" ht="16.5" customHeight="1">
      <c r="A29" s="2186" t="s">
        <v>12725</v>
      </c>
      <c r="B29" s="1768" t="s">
        <v>13459</v>
      </c>
      <c r="C29" s="1765" t="s">
        <v>11255</v>
      </c>
      <c r="D29" s="7267"/>
      <c r="E29" s="7254"/>
      <c r="F29" s="7263"/>
      <c r="G29" s="1766">
        <v>6.9862986210000004</v>
      </c>
      <c r="H29" s="767">
        <f>G29*Оглавление!$B$14</f>
        <v>663.69836899500001</v>
      </c>
      <c r="I29" s="767">
        <f t="shared" si="4"/>
        <v>663.69836899500001</v>
      </c>
      <c r="J29" s="2603"/>
      <c r="K29" s="1279"/>
    </row>
    <row r="30" spans="1:11" s="1178" customFormat="1" ht="16.5" customHeight="1">
      <c r="A30" s="7243" t="s">
        <v>6661</v>
      </c>
      <c r="B30" s="7243"/>
      <c r="C30" s="7243"/>
      <c r="D30" s="7243"/>
      <c r="E30" s="7243"/>
      <c r="F30" s="7243"/>
      <c r="G30" s="7243"/>
      <c r="H30" s="7243"/>
      <c r="I30" s="7243"/>
      <c r="J30" s="909"/>
      <c r="K30" s="1279"/>
    </row>
    <row r="31" spans="1:11" s="1178" customFormat="1" ht="16.5" customHeight="1">
      <c r="A31" s="2186" t="s">
        <v>12726</v>
      </c>
      <c r="B31" s="1768" t="s">
        <v>6185</v>
      </c>
      <c r="C31" s="1765" t="s">
        <v>1182</v>
      </c>
      <c r="D31" s="7265" t="s">
        <v>10272</v>
      </c>
      <c r="E31" s="7252" t="s">
        <v>3327</v>
      </c>
      <c r="F31" s="1764" t="s">
        <v>318</v>
      </c>
      <c r="G31" s="1776">
        <v>12.575495999999999</v>
      </c>
      <c r="H31" s="767">
        <f>G31*Оглавление!$B$14</f>
        <v>1194.6721199999999</v>
      </c>
      <c r="I31" s="767">
        <f>H31-H31*$B$4/100</f>
        <v>1194.6721199999999</v>
      </c>
      <c r="J31" s="2738"/>
      <c r="K31" s="1279"/>
    </row>
    <row r="32" spans="1:11" s="1178" customFormat="1" ht="16.5" customHeight="1">
      <c r="A32" s="2186" t="s">
        <v>12727</v>
      </c>
      <c r="B32" s="1768" t="s">
        <v>6185</v>
      </c>
      <c r="C32" s="1765" t="s">
        <v>1175</v>
      </c>
      <c r="D32" s="7266"/>
      <c r="E32" s="7264"/>
      <c r="F32" s="1764" t="s">
        <v>488</v>
      </c>
      <c r="G32" s="1776">
        <v>16.009768000000001</v>
      </c>
      <c r="H32" s="767">
        <f>G32*Оглавление!$B$14</f>
        <v>1520.9279600000002</v>
      </c>
      <c r="I32" s="767">
        <f t="shared" ref="I32:I34" si="5">H32-H32*$B$4/100</f>
        <v>1520.9279600000002</v>
      </c>
      <c r="J32" s="2738"/>
      <c r="K32" s="1279"/>
    </row>
    <row r="33" spans="1:11" s="1178" customFormat="1" ht="16.5" customHeight="1">
      <c r="A33" s="2186" t="s">
        <v>12728</v>
      </c>
      <c r="B33" s="1768" t="s">
        <v>6186</v>
      </c>
      <c r="C33" s="1765" t="s">
        <v>1182</v>
      </c>
      <c r="D33" s="7266"/>
      <c r="E33" s="7264"/>
      <c r="F33" s="1764" t="s">
        <v>911</v>
      </c>
      <c r="G33" s="1776">
        <v>11.729554</v>
      </c>
      <c r="H33" s="767">
        <f>G33*Оглавление!$B$14</f>
        <v>1114.30763</v>
      </c>
      <c r="I33" s="767">
        <f t="shared" si="5"/>
        <v>1114.30763</v>
      </c>
      <c r="J33" s="2738"/>
      <c r="K33" s="1279"/>
    </row>
    <row r="34" spans="1:11" s="1178" customFormat="1" ht="16.5" customHeight="1">
      <c r="A34" s="2186" t="s">
        <v>12729</v>
      </c>
      <c r="B34" s="1768" t="s">
        <v>6186</v>
      </c>
      <c r="C34" s="1765" t="s">
        <v>1175</v>
      </c>
      <c r="D34" s="7266"/>
      <c r="E34" s="7264"/>
      <c r="F34" s="1764" t="s">
        <v>488</v>
      </c>
      <c r="G34" s="1776">
        <v>15.239581999999999</v>
      </c>
      <c r="H34" s="767">
        <f>G34*Оглавление!$B$14</f>
        <v>1447.7602899999999</v>
      </c>
      <c r="I34" s="767">
        <f t="shared" si="5"/>
        <v>1447.7602899999999</v>
      </c>
      <c r="J34" s="2738"/>
      <c r="K34" s="1279"/>
    </row>
    <row r="35" spans="1:11" s="1178" customFormat="1" ht="16.5" customHeight="1">
      <c r="A35" s="2186" t="s">
        <v>12730</v>
      </c>
      <c r="B35" s="1768" t="s">
        <v>8002</v>
      </c>
      <c r="C35" s="1765" t="s">
        <v>1182</v>
      </c>
      <c r="D35" s="7266"/>
      <c r="E35" s="7264"/>
      <c r="F35" s="1764" t="s">
        <v>303</v>
      </c>
      <c r="G35" s="1797">
        <v>17.2</v>
      </c>
      <c r="H35" s="767">
        <f>G35*Оглавление!$B$14</f>
        <v>1634</v>
      </c>
      <c r="I35" s="767">
        <f>H35-H35*$B$4/100</f>
        <v>1634</v>
      </c>
      <c r="J35" s="2738"/>
      <c r="K35" s="1279"/>
    </row>
    <row r="36" spans="1:11" s="1901" customFormat="1" ht="16.5" customHeight="1">
      <c r="A36" s="2186" t="s">
        <v>12731</v>
      </c>
      <c r="B36" s="1768" t="s">
        <v>13460</v>
      </c>
      <c r="C36" s="1765" t="s">
        <v>11255</v>
      </c>
      <c r="D36" s="7266"/>
      <c r="E36" s="7264"/>
      <c r="F36" s="1769"/>
      <c r="G36" s="1797">
        <v>13.333056000000001</v>
      </c>
      <c r="H36" s="767">
        <f>G36*Оглавление!$B$14</f>
        <v>1266.64032</v>
      </c>
      <c r="I36" s="767">
        <f t="shared" ref="I36:I38" si="6">H36-H36*$B$4/100</f>
        <v>1266.64032</v>
      </c>
      <c r="J36" s="2738"/>
      <c r="K36" s="1279"/>
    </row>
    <row r="37" spans="1:11" s="1901" customFormat="1" ht="16.5" customHeight="1">
      <c r="A37" s="2186" t="s">
        <v>12732</v>
      </c>
      <c r="B37" s="1768" t="s">
        <v>13461</v>
      </c>
      <c r="C37" s="1765" t="s">
        <v>11255</v>
      </c>
      <c r="D37" s="7266"/>
      <c r="E37" s="7264"/>
      <c r="F37" s="1769"/>
      <c r="G37" s="1797">
        <v>12.802764</v>
      </c>
      <c r="H37" s="767">
        <f>G37*Оглавление!$B$14</f>
        <v>1216.2625800000001</v>
      </c>
      <c r="I37" s="767">
        <f t="shared" si="6"/>
        <v>1216.2625800000001</v>
      </c>
      <c r="J37" s="2738"/>
      <c r="K37" s="1279"/>
    </row>
    <row r="38" spans="1:11" s="1901" customFormat="1" ht="16.5" customHeight="1">
      <c r="A38" s="2186" t="s">
        <v>12733</v>
      </c>
      <c r="B38" s="1768" t="s">
        <v>13462</v>
      </c>
      <c r="C38" s="1765" t="s">
        <v>11255</v>
      </c>
      <c r="D38" s="7267"/>
      <c r="E38" s="7254"/>
      <c r="F38" s="1769"/>
      <c r="G38" s="1797">
        <v>17.196611999999998</v>
      </c>
      <c r="H38" s="767">
        <f>G38*Оглавление!$B$14</f>
        <v>1633.6781399999998</v>
      </c>
      <c r="I38" s="767">
        <f t="shared" si="6"/>
        <v>1633.6781399999998</v>
      </c>
      <c r="J38" s="2738"/>
      <c r="K38" s="1279"/>
    </row>
    <row r="39" spans="1:11" s="1178" customFormat="1" ht="16.5" customHeight="1">
      <c r="A39" s="7243" t="s">
        <v>10273</v>
      </c>
      <c r="B39" s="7243"/>
      <c r="C39" s="7243"/>
      <c r="D39" s="7243"/>
      <c r="E39" s="7243"/>
      <c r="F39" s="7243"/>
      <c r="G39" s="7243"/>
      <c r="H39" s="7243"/>
      <c r="I39" s="7243"/>
      <c r="J39" s="2603"/>
      <c r="K39" s="1279"/>
    </row>
    <row r="40" spans="1:11" s="1178" customFormat="1" ht="16.5" customHeight="1">
      <c r="A40" s="1765" t="s">
        <v>12734</v>
      </c>
      <c r="B40" s="1768" t="s">
        <v>6187</v>
      </c>
      <c r="C40" s="1765" t="s">
        <v>4582</v>
      </c>
      <c r="D40" s="7255"/>
      <c r="E40" s="7256"/>
      <c r="F40" s="1765" t="s">
        <v>516</v>
      </c>
      <c r="G40" s="1766">
        <v>13.35</v>
      </c>
      <c r="H40" s="767">
        <f>G40*Оглавление!$B$14</f>
        <v>1268.25</v>
      </c>
      <c r="I40" s="767">
        <f t="shared" ref="I40:I41" si="7">H40-H40*$B$4/100</f>
        <v>1268.25</v>
      </c>
      <c r="J40" s="3561"/>
      <c r="K40" s="1279"/>
    </row>
    <row r="41" spans="1:11" s="1178" customFormat="1" ht="16.5" customHeight="1">
      <c r="A41" s="1765" t="s">
        <v>12735</v>
      </c>
      <c r="B41" s="1768" t="s">
        <v>6188</v>
      </c>
      <c r="C41" s="1765" t="s">
        <v>4582</v>
      </c>
      <c r="D41" s="7257"/>
      <c r="E41" s="7258"/>
      <c r="F41" s="1765" t="s">
        <v>8203</v>
      </c>
      <c r="G41" s="1766">
        <v>13.545000000000002</v>
      </c>
      <c r="H41" s="767">
        <f>G41*Оглавление!$B$14</f>
        <v>1286.7750000000001</v>
      </c>
      <c r="I41" s="767">
        <f t="shared" si="7"/>
        <v>1286.7750000000001</v>
      </c>
      <c r="J41" s="3561"/>
      <c r="K41" s="1279"/>
    </row>
    <row r="42" spans="1:11" s="1178" customFormat="1" ht="16.5" customHeight="1">
      <c r="A42" s="7243" t="s">
        <v>10274</v>
      </c>
      <c r="B42" s="7243"/>
      <c r="C42" s="7243"/>
      <c r="D42" s="7243"/>
      <c r="E42" s="7243"/>
      <c r="F42" s="7243"/>
      <c r="G42" s="7243"/>
      <c r="H42" s="7243"/>
      <c r="I42" s="7243"/>
      <c r="J42" s="909"/>
      <c r="K42" s="1279"/>
    </row>
    <row r="43" spans="1:11" ht="16.5" customHeight="1">
      <c r="A43" s="1765" t="s">
        <v>12736</v>
      </c>
      <c r="B43" s="1768" t="s">
        <v>10275</v>
      </c>
      <c r="C43" s="1763" t="s">
        <v>1175</v>
      </c>
      <c r="D43" s="7252" t="s">
        <v>10276</v>
      </c>
      <c r="E43" s="7252" t="s">
        <v>3327</v>
      </c>
      <c r="F43" s="1765" t="s">
        <v>463</v>
      </c>
      <c r="G43" s="1766">
        <v>21.610800000000001</v>
      </c>
      <c r="H43" s="767">
        <f>G43*Оглавление!$B$14</f>
        <v>2053.0260000000003</v>
      </c>
      <c r="I43" s="767">
        <f t="shared" ref="I43:I50" si="8">H43-H43*$B$4/100</f>
        <v>2053.0260000000003</v>
      </c>
    </row>
    <row r="44" spans="1:11" ht="16.5" customHeight="1">
      <c r="A44" s="1765" t="s">
        <v>12737</v>
      </c>
      <c r="B44" s="1768" t="s">
        <v>10277</v>
      </c>
      <c r="C44" s="1763" t="s">
        <v>1175</v>
      </c>
      <c r="D44" s="7253"/>
      <c r="E44" s="7253"/>
      <c r="F44" s="1765" t="s">
        <v>463</v>
      </c>
      <c r="G44" s="1766">
        <v>20.206800000000001</v>
      </c>
      <c r="H44" s="767">
        <f>G44*Оглавление!$B$14</f>
        <v>1919.6460000000002</v>
      </c>
      <c r="I44" s="767">
        <f t="shared" si="8"/>
        <v>1919.6460000000002</v>
      </c>
    </row>
    <row r="45" spans="1:11" s="2386" customFormat="1" ht="16.5" customHeight="1">
      <c r="A45" s="1765" t="s">
        <v>12738</v>
      </c>
      <c r="B45" s="1768" t="s">
        <v>10278</v>
      </c>
      <c r="C45" s="2385" t="s">
        <v>1175</v>
      </c>
      <c r="D45" s="7253"/>
      <c r="E45" s="7253"/>
      <c r="F45" s="1765" t="s">
        <v>463</v>
      </c>
      <c r="G45" s="1766">
        <v>12.1608</v>
      </c>
      <c r="H45" s="767">
        <f>G45*Оглавление!$B$14</f>
        <v>1155.2760000000001</v>
      </c>
      <c r="I45" s="767">
        <f t="shared" si="8"/>
        <v>1155.2760000000001</v>
      </c>
      <c r="J45" s="909"/>
      <c r="K45" s="1279"/>
    </row>
    <row r="46" spans="1:11" s="2386" customFormat="1" ht="16.5" customHeight="1">
      <c r="A46" s="1765" t="s">
        <v>12739</v>
      </c>
      <c r="B46" s="1768" t="s">
        <v>10279</v>
      </c>
      <c r="C46" s="2385" t="s">
        <v>1175</v>
      </c>
      <c r="D46" s="7253"/>
      <c r="E46" s="7253"/>
      <c r="F46" s="1765" t="s">
        <v>463</v>
      </c>
      <c r="G46" s="1766">
        <v>12.376799999999999</v>
      </c>
      <c r="H46" s="767">
        <f>G46*Оглавление!$B$14</f>
        <v>1175.796</v>
      </c>
      <c r="I46" s="767">
        <f t="shared" si="8"/>
        <v>1175.796</v>
      </c>
      <c r="J46" s="909"/>
      <c r="K46" s="1279"/>
    </row>
    <row r="47" spans="1:11" s="896" customFormat="1" ht="16.5" customHeight="1">
      <c r="A47" s="1765" t="s">
        <v>12740</v>
      </c>
      <c r="B47" s="1768" t="s">
        <v>10280</v>
      </c>
      <c r="C47" s="1763" t="s">
        <v>1175</v>
      </c>
      <c r="D47" s="7253"/>
      <c r="E47" s="7253"/>
      <c r="F47" s="1764" t="s">
        <v>516</v>
      </c>
      <c r="G47" s="1766">
        <v>8.1755999999999993</v>
      </c>
      <c r="H47" s="767">
        <f>G47*Оглавление!$B$14</f>
        <v>776.6819999999999</v>
      </c>
      <c r="I47" s="767">
        <f t="shared" si="8"/>
        <v>776.6819999999999</v>
      </c>
      <c r="J47" s="909"/>
      <c r="K47" s="1279"/>
    </row>
    <row r="48" spans="1:11" ht="16.5" customHeight="1">
      <c r="A48" s="1765" t="s">
        <v>12741</v>
      </c>
      <c r="B48" s="1768" t="s">
        <v>10281</v>
      </c>
      <c r="C48" s="1763" t="s">
        <v>1175</v>
      </c>
      <c r="D48" s="7253"/>
      <c r="E48" s="7253"/>
      <c r="F48" s="1764" t="s">
        <v>516</v>
      </c>
      <c r="G48" s="1766">
        <v>7.9596</v>
      </c>
      <c r="H48" s="767">
        <f>G48*Оглавление!$B$14</f>
        <v>756.16200000000003</v>
      </c>
      <c r="I48" s="767">
        <f t="shared" si="8"/>
        <v>756.16200000000003</v>
      </c>
    </row>
    <row r="49" spans="1:11" ht="16.5" customHeight="1">
      <c r="A49" s="1765" t="s">
        <v>6189</v>
      </c>
      <c r="B49" s="1768" t="s">
        <v>10282</v>
      </c>
      <c r="C49" s="1763" t="s">
        <v>6190</v>
      </c>
      <c r="D49" s="7253"/>
      <c r="E49" s="7253"/>
      <c r="F49" s="1764" t="s">
        <v>8204</v>
      </c>
      <c r="G49" s="1766">
        <v>1.6739999999999999</v>
      </c>
      <c r="H49" s="767">
        <f>G49*Оглавление!$B$14</f>
        <v>159.03</v>
      </c>
      <c r="I49" s="767">
        <f t="shared" si="8"/>
        <v>159.03</v>
      </c>
    </row>
    <row r="50" spans="1:11" s="1375" customFormat="1" ht="16.5" customHeight="1">
      <c r="A50" s="1765" t="s">
        <v>6400</v>
      </c>
      <c r="B50" s="1768" t="s">
        <v>6399</v>
      </c>
      <c r="C50" s="1763"/>
      <c r="D50" s="7254"/>
      <c r="E50" s="7254"/>
      <c r="F50" s="1764" t="s">
        <v>516</v>
      </c>
      <c r="G50" s="1766">
        <v>1.2096</v>
      </c>
      <c r="H50" s="767">
        <f>G50*Оглавление!$B$14</f>
        <v>114.91200000000001</v>
      </c>
      <c r="I50" s="767">
        <f t="shared" si="8"/>
        <v>114.91200000000001</v>
      </c>
      <c r="J50" s="909"/>
      <c r="K50" s="1279"/>
    </row>
    <row r="51" spans="1:11">
      <c r="A51" s="1532"/>
      <c r="B51" s="1499"/>
      <c r="C51" s="1532"/>
      <c r="D51" s="1532"/>
      <c r="E51" s="1532"/>
      <c r="F51" s="1532"/>
    </row>
    <row r="52" spans="1:11">
      <c r="A52" s="1532"/>
      <c r="B52" s="1499"/>
      <c r="C52" s="1532"/>
      <c r="D52" s="1532"/>
      <c r="E52" s="1532"/>
      <c r="F52" s="1532"/>
    </row>
  </sheetData>
  <customSheetViews>
    <customSheetView guid="{76FA2CE7-179E-4731-B7AE-63C5E5E79002}" scale="85" fitToPage="1" topLeftCell="A22">
      <selection sqref="A1:F1"/>
      <pageMargins left="0.7" right="0.7" top="0.75" bottom="0.75" header="0.3" footer="0.3"/>
      <pageSetup paperSize="9" scale="98" orientation="portrait" r:id="rId1"/>
    </customSheetView>
    <customSheetView guid="{24F900A2-7147-4318-9E77-2B71404314A7}" scale="85" fitToPage="1" topLeftCell="A28">
      <selection activeCell="F67" sqref="F67"/>
      <pageMargins left="0.7" right="0.7" top="0.75" bottom="0.75" header="0.3" footer="0.3"/>
      <pageSetup paperSize="9" scale="98" orientation="portrait" r:id="rId2"/>
    </customSheetView>
    <customSheetView guid="{A02336A9-D2FB-4D03-950A-00B6EBD6A28C}" scale="85" fitToPage="1" topLeftCell="A22">
      <selection sqref="A1:F1"/>
      <pageMargins left="0.7" right="0.7" top="0.75" bottom="0.75" header="0.3" footer="0.3"/>
      <pageSetup paperSize="9" scale="98" orientation="portrait" r:id="rId3"/>
    </customSheetView>
    <customSheetView guid="{3E3E5346-F5D1-49F5-AB0E-78170B65853C}" scale="85" fitToPage="1">
      <selection activeCell="J19" sqref="J19"/>
      <pageMargins left="0.7" right="0.7" top="0.75" bottom="0.75" header="0.3" footer="0.3"/>
      <pageSetup paperSize="9" scale="98" orientation="portrait" r:id="rId4"/>
    </customSheetView>
    <customSheetView guid="{D7CF3121-CFC0-4E70-8DCD-811E30042E24}" scale="85" fitToPage="1" topLeftCell="A22">
      <selection sqref="A1:F1"/>
      <pageMargins left="0.7" right="0.7" top="0.75" bottom="0.75" header="0.3" footer="0.3"/>
      <pageSetup paperSize="9" scale="98" orientation="portrait" r:id="rId5"/>
    </customSheetView>
    <customSheetView guid="{A76FD505-AF56-4CD8-967A-59C705AF567C}" scale="85" fitToPage="1" topLeftCell="A22">
      <selection sqref="A1:F1"/>
      <pageMargins left="0.7" right="0.7" top="0.75" bottom="0.75" header="0.3" footer="0.3"/>
      <pageSetup paperSize="9" scale="98" orientation="portrait" r:id="rId6"/>
    </customSheetView>
    <customSheetView guid="{B3358888-E690-452C-98EC-431498422E6E}" scale="85" fitToPage="1">
      <selection activeCell="J19" sqref="J19"/>
      <pageMargins left="0.7" right="0.7" top="0.75" bottom="0.75" header="0.3" footer="0.3"/>
      <pageSetup paperSize="9" scale="98" orientation="portrait" r:id="rId7"/>
    </customSheetView>
    <customSheetView guid="{6108970F-8E7A-462E-A499-E2FD79FB3A77}" scale="85" fitToPage="1">
      <selection activeCell="J19" sqref="J19"/>
      <pageMargins left="0.7" right="0.7" top="0.75" bottom="0.75" header="0.3" footer="0.3"/>
      <pageSetup paperSize="9" scale="98" orientation="portrait" r:id="rId8"/>
    </customSheetView>
    <customSheetView guid="{45761FB6-8710-4C75-A8B6-5A7FCAACACDF}" scale="85" fitToPage="1">
      <selection activeCell="J19" sqref="J19"/>
      <pageMargins left="0.7" right="0.7" top="0.75" bottom="0.75" header="0.3" footer="0.3"/>
      <pageSetup paperSize="9" scale="98" orientation="portrait" r:id="rId9"/>
    </customSheetView>
    <customSheetView guid="{C23E91BF-4A86-4D00-A577-1A263DDCB8BC}" scale="85" fitToPage="1" topLeftCell="A22">
      <selection sqref="A1:F1"/>
      <pageMargins left="0.7" right="0.7" top="0.75" bottom="0.75" header="0.3" footer="0.3"/>
      <pageSetup paperSize="9" scale="98" orientation="portrait" r:id="rId10"/>
    </customSheetView>
    <customSheetView guid="{94E74550-0B2B-4B3C-8E97-CCCC46023914}" scale="85" fitToPage="1" topLeftCell="A22">
      <selection sqref="A1:F1"/>
      <pageMargins left="0.7" right="0.7" top="0.75" bottom="0.75" header="0.3" footer="0.3"/>
      <pageSetup paperSize="9" scale="98" orientation="portrait" r:id="rId11"/>
    </customSheetView>
  </customSheetViews>
  <mergeCells count="23">
    <mergeCell ref="A19:I19"/>
    <mergeCell ref="A30:I30"/>
    <mergeCell ref="E31:E38"/>
    <mergeCell ref="D31:D38"/>
    <mergeCell ref="E20:E29"/>
    <mergeCell ref="D20:D29"/>
    <mergeCell ref="F20:F29"/>
    <mergeCell ref="A6:I6"/>
    <mergeCell ref="A1:I1"/>
    <mergeCell ref="D10:D13"/>
    <mergeCell ref="E10:E13"/>
    <mergeCell ref="F10:F13"/>
    <mergeCell ref="A9:I9"/>
    <mergeCell ref="A42:I42"/>
    <mergeCell ref="E43:E50"/>
    <mergeCell ref="D43:D50"/>
    <mergeCell ref="D40:E41"/>
    <mergeCell ref="A39:I39"/>
    <mergeCell ref="A14:I14"/>
    <mergeCell ref="D15:D18"/>
    <mergeCell ref="E15:E18"/>
    <mergeCell ref="F15:F18"/>
    <mergeCell ref="C15:C18"/>
  </mergeCells>
  <pageMargins left="0.7" right="0.7" top="0.75" bottom="0.75" header="0.3" footer="0.3"/>
  <pageSetup paperSize="9" scale="49" orientation="portrait" r:id="rId12"/>
  <drawing r:id="rId1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H15"/>
  <sheetViews>
    <sheetView workbookViewId="0">
      <selection activeCell="H5" sqref="H5"/>
    </sheetView>
  </sheetViews>
  <sheetFormatPr defaultRowHeight="14.35"/>
  <cols>
    <col min="1" max="1" width="21.1171875" customWidth="1"/>
    <col min="2" max="2" width="16.41015625" bestFit="1" customWidth="1"/>
    <col min="3" max="3" width="25.87890625" bestFit="1" customWidth="1"/>
    <col min="4" max="4" width="12.41015625" customWidth="1"/>
    <col min="5" max="5" width="9.1171875" style="309"/>
    <col min="8" max="8" width="9.1171875" style="1279"/>
  </cols>
  <sheetData>
    <row r="1" spans="1:8">
      <c r="A1" s="7269" t="s">
        <v>13467</v>
      </c>
      <c r="B1" s="7270"/>
      <c r="C1" s="7270"/>
      <c r="D1" s="7270"/>
      <c r="E1" s="7270"/>
      <c r="F1" s="7270"/>
    </row>
    <row r="2" spans="1:8">
      <c r="A2" s="2394"/>
      <c r="B2" s="2394"/>
      <c r="C2" s="756"/>
      <c r="D2" s="2394"/>
      <c r="F2" s="2394"/>
    </row>
    <row r="3" spans="1:8" s="2394" customFormat="1">
      <c r="C3" s="756"/>
      <c r="E3" s="309"/>
      <c r="H3" s="1279"/>
    </row>
    <row r="4" spans="1:8" s="2394" customFormat="1">
      <c r="A4" s="1762" t="s">
        <v>48</v>
      </c>
      <c r="B4" s="1754">
        <v>20</v>
      </c>
      <c r="C4" s="756"/>
      <c r="E4" s="309"/>
      <c r="H4" s="1279"/>
    </row>
    <row r="5" spans="1:8">
      <c r="A5" s="2394"/>
      <c r="B5" s="2394"/>
      <c r="C5" s="756"/>
      <c r="D5" s="2394"/>
      <c r="F5" s="2394"/>
    </row>
    <row r="6" spans="1:8" ht="41.35">
      <c r="A6" s="2050" t="s">
        <v>70</v>
      </c>
      <c r="B6" s="2050" t="s">
        <v>75</v>
      </c>
      <c r="C6" s="2050" t="s">
        <v>71</v>
      </c>
      <c r="D6" s="2050" t="s">
        <v>76</v>
      </c>
      <c r="E6" s="2396" t="s">
        <v>1142</v>
      </c>
      <c r="F6" s="2050" t="s">
        <v>1267</v>
      </c>
    </row>
    <row r="7" spans="1:8" ht="57.75" customHeight="1">
      <c r="A7" s="2051"/>
      <c r="B7" s="2051" t="s">
        <v>13470</v>
      </c>
      <c r="C7" s="2057" t="s">
        <v>11972</v>
      </c>
      <c r="D7" s="2052" t="s">
        <v>11966</v>
      </c>
      <c r="E7" s="6163">
        <v>377.63636363636363</v>
      </c>
      <c r="F7" s="767">
        <f>E7-E7*$B$4/100</f>
        <v>302.10909090909092</v>
      </c>
    </row>
    <row r="8" spans="1:8" ht="57.75" customHeight="1">
      <c r="A8" s="2051"/>
      <c r="B8" s="2051" t="s">
        <v>13469</v>
      </c>
      <c r="C8" s="2057" t="s">
        <v>11973</v>
      </c>
      <c r="D8" s="2052" t="s">
        <v>11966</v>
      </c>
      <c r="E8" s="6163">
        <v>1679.6363636363635</v>
      </c>
      <c r="F8" s="767">
        <f t="shared" ref="F8:F9" si="0">E8-E8*$B$4/100</f>
        <v>1343.7090909090907</v>
      </c>
    </row>
    <row r="9" spans="1:8" ht="57.75" customHeight="1">
      <c r="A9" s="2051"/>
      <c r="B9" s="2051" t="s">
        <v>13468</v>
      </c>
      <c r="C9" s="2057" t="s">
        <v>11974</v>
      </c>
      <c r="D9" s="2054" t="s">
        <v>11967</v>
      </c>
      <c r="E9" s="6163">
        <v>1068.090909090909</v>
      </c>
      <c r="F9" s="767">
        <f t="shared" si="0"/>
        <v>854.47272727272718</v>
      </c>
    </row>
    <row r="13" spans="1:8" s="2394" customFormat="1" ht="16.5" customHeight="1">
      <c r="B13" s="320"/>
      <c r="C13" s="488"/>
      <c r="D13" s="473"/>
      <c r="E13" s="309"/>
      <c r="H13" s="1279"/>
    </row>
    <row r="14" spans="1:8" s="2394" customFormat="1" ht="16.5" customHeight="1">
      <c r="B14" s="320"/>
      <c r="C14" s="488"/>
      <c r="D14" s="473"/>
      <c r="E14" s="309"/>
      <c r="H14" s="1279"/>
    </row>
    <row r="15" spans="1:8" s="2394" customFormat="1" ht="16.5" customHeight="1">
      <c r="E15" s="309"/>
      <c r="H15" s="1279"/>
    </row>
  </sheetData>
  <mergeCells count="1">
    <mergeCell ref="A1:F1"/>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Лист7"/>
  <dimension ref="A1:L220"/>
  <sheetViews>
    <sheetView zoomScale="80" zoomScaleNormal="80" workbookViewId="0">
      <selection activeCell="B119" sqref="B119:B120"/>
    </sheetView>
  </sheetViews>
  <sheetFormatPr defaultRowHeight="14.35"/>
  <cols>
    <col min="1" max="1" width="21.703125" style="2751" customWidth="1"/>
    <col min="2" max="2" width="18.41015625" style="635" customWidth="1"/>
    <col min="3" max="3" width="48.29296875" style="635" customWidth="1"/>
    <col min="4" max="4" width="16.5859375" style="483" bestFit="1" customWidth="1"/>
    <col min="5" max="5" width="13.29296875" style="483" bestFit="1" customWidth="1"/>
    <col min="6" max="6" width="11.703125" style="344" customWidth="1"/>
    <col min="7" max="7" width="14.703125" style="1534" customWidth="1"/>
    <col min="8" max="9" width="14.29296875" style="1782" customWidth="1"/>
    <col min="10" max="10" width="13.5859375" style="2814" customWidth="1"/>
    <col min="11" max="11" width="10" style="2751" customWidth="1"/>
    <col min="12" max="12" width="9.29296875" style="3790"/>
    <col min="13" max="253" width="9.29296875" style="2751"/>
    <col min="254" max="254" width="27.703125" style="2751" customWidth="1"/>
    <col min="255" max="255" width="18.41015625" style="2751" customWidth="1"/>
    <col min="256" max="256" width="48.29296875" style="2751" customWidth="1"/>
    <col min="257" max="257" width="10.703125" style="2751" customWidth="1"/>
    <col min="258" max="258" width="10" style="2751" customWidth="1"/>
    <col min="259" max="259" width="11.703125" style="2751" customWidth="1"/>
    <col min="260" max="509" width="9.29296875" style="2751"/>
    <col min="510" max="510" width="27.703125" style="2751" customWidth="1"/>
    <col min="511" max="511" width="18.41015625" style="2751" customWidth="1"/>
    <col min="512" max="512" width="48.29296875" style="2751" customWidth="1"/>
    <col min="513" max="513" width="10.703125" style="2751" customWidth="1"/>
    <col min="514" max="514" width="10" style="2751" customWidth="1"/>
    <col min="515" max="515" width="11.703125" style="2751" customWidth="1"/>
    <col min="516" max="765" width="9.29296875" style="2751"/>
    <col min="766" max="766" width="27.703125" style="2751" customWidth="1"/>
    <col min="767" max="767" width="18.41015625" style="2751" customWidth="1"/>
    <col min="768" max="768" width="48.29296875" style="2751" customWidth="1"/>
    <col min="769" max="769" width="10.703125" style="2751" customWidth="1"/>
    <col min="770" max="770" width="10" style="2751" customWidth="1"/>
    <col min="771" max="771" width="11.703125" style="2751" customWidth="1"/>
    <col min="772" max="1021" width="9.29296875" style="2751"/>
    <col min="1022" max="1022" width="27.703125" style="2751" customWidth="1"/>
    <col min="1023" max="1023" width="18.41015625" style="2751" customWidth="1"/>
    <col min="1024" max="1024" width="48.29296875" style="2751" customWidth="1"/>
    <col min="1025" max="1025" width="10.703125" style="2751" customWidth="1"/>
    <col min="1026" max="1026" width="10" style="2751" customWidth="1"/>
    <col min="1027" max="1027" width="11.703125" style="2751" customWidth="1"/>
    <col min="1028" max="1277" width="9.29296875" style="2751"/>
    <col min="1278" max="1278" width="27.703125" style="2751" customWidth="1"/>
    <col min="1279" max="1279" width="18.41015625" style="2751" customWidth="1"/>
    <col min="1280" max="1280" width="48.29296875" style="2751" customWidth="1"/>
    <col min="1281" max="1281" width="10.703125" style="2751" customWidth="1"/>
    <col min="1282" max="1282" width="10" style="2751" customWidth="1"/>
    <col min="1283" max="1283" width="11.703125" style="2751" customWidth="1"/>
    <col min="1284" max="1533" width="9.29296875" style="2751"/>
    <col min="1534" max="1534" width="27.703125" style="2751" customWidth="1"/>
    <col min="1535" max="1535" width="18.41015625" style="2751" customWidth="1"/>
    <col min="1536" max="1536" width="48.29296875" style="2751" customWidth="1"/>
    <col min="1537" max="1537" width="10.703125" style="2751" customWidth="1"/>
    <col min="1538" max="1538" width="10" style="2751" customWidth="1"/>
    <col min="1539" max="1539" width="11.703125" style="2751" customWidth="1"/>
    <col min="1540" max="1789" width="9.29296875" style="2751"/>
    <col min="1790" max="1790" width="27.703125" style="2751" customWidth="1"/>
    <col min="1791" max="1791" width="18.41015625" style="2751" customWidth="1"/>
    <col min="1792" max="1792" width="48.29296875" style="2751" customWidth="1"/>
    <col min="1793" max="1793" width="10.703125" style="2751" customWidth="1"/>
    <col min="1794" max="1794" width="10" style="2751" customWidth="1"/>
    <col min="1795" max="1795" width="11.703125" style="2751" customWidth="1"/>
    <col min="1796" max="2045" width="9.29296875" style="2751"/>
    <col min="2046" max="2046" width="27.703125" style="2751" customWidth="1"/>
    <col min="2047" max="2047" width="18.41015625" style="2751" customWidth="1"/>
    <col min="2048" max="2048" width="48.29296875" style="2751" customWidth="1"/>
    <col min="2049" max="2049" width="10.703125" style="2751" customWidth="1"/>
    <col min="2050" max="2050" width="10" style="2751" customWidth="1"/>
    <col min="2051" max="2051" width="11.703125" style="2751" customWidth="1"/>
    <col min="2052" max="2301" width="9.29296875" style="2751"/>
    <col min="2302" max="2302" width="27.703125" style="2751" customWidth="1"/>
    <col min="2303" max="2303" width="18.41015625" style="2751" customWidth="1"/>
    <col min="2304" max="2304" width="48.29296875" style="2751" customWidth="1"/>
    <col min="2305" max="2305" width="10.703125" style="2751" customWidth="1"/>
    <col min="2306" max="2306" width="10" style="2751" customWidth="1"/>
    <col min="2307" max="2307" width="11.703125" style="2751" customWidth="1"/>
    <col min="2308" max="2557" width="9.29296875" style="2751"/>
    <col min="2558" max="2558" width="27.703125" style="2751" customWidth="1"/>
    <col min="2559" max="2559" width="18.41015625" style="2751" customWidth="1"/>
    <col min="2560" max="2560" width="48.29296875" style="2751" customWidth="1"/>
    <col min="2561" max="2561" width="10.703125" style="2751" customWidth="1"/>
    <col min="2562" max="2562" width="10" style="2751" customWidth="1"/>
    <col min="2563" max="2563" width="11.703125" style="2751" customWidth="1"/>
    <col min="2564" max="2813" width="9.29296875" style="2751"/>
    <col min="2814" max="2814" width="27.703125" style="2751" customWidth="1"/>
    <col min="2815" max="2815" width="18.41015625" style="2751" customWidth="1"/>
    <col min="2816" max="2816" width="48.29296875" style="2751" customWidth="1"/>
    <col min="2817" max="2817" width="10.703125" style="2751" customWidth="1"/>
    <col min="2818" max="2818" width="10" style="2751" customWidth="1"/>
    <col min="2819" max="2819" width="11.703125" style="2751" customWidth="1"/>
    <col min="2820" max="3069" width="9.29296875" style="2751"/>
    <col min="3070" max="3070" width="27.703125" style="2751" customWidth="1"/>
    <col min="3071" max="3071" width="18.41015625" style="2751" customWidth="1"/>
    <col min="3072" max="3072" width="48.29296875" style="2751" customWidth="1"/>
    <col min="3073" max="3073" width="10.703125" style="2751" customWidth="1"/>
    <col min="3074" max="3074" width="10" style="2751" customWidth="1"/>
    <col min="3075" max="3075" width="11.703125" style="2751" customWidth="1"/>
    <col min="3076" max="3325" width="9.29296875" style="2751"/>
    <col min="3326" max="3326" width="27.703125" style="2751" customWidth="1"/>
    <col min="3327" max="3327" width="18.41015625" style="2751" customWidth="1"/>
    <col min="3328" max="3328" width="48.29296875" style="2751" customWidth="1"/>
    <col min="3329" max="3329" width="10.703125" style="2751" customWidth="1"/>
    <col min="3330" max="3330" width="10" style="2751" customWidth="1"/>
    <col min="3331" max="3331" width="11.703125" style="2751" customWidth="1"/>
    <col min="3332" max="3581" width="9.29296875" style="2751"/>
    <col min="3582" max="3582" width="27.703125" style="2751" customWidth="1"/>
    <col min="3583" max="3583" width="18.41015625" style="2751" customWidth="1"/>
    <col min="3584" max="3584" width="48.29296875" style="2751" customWidth="1"/>
    <col min="3585" max="3585" width="10.703125" style="2751" customWidth="1"/>
    <col min="3586" max="3586" width="10" style="2751" customWidth="1"/>
    <col min="3587" max="3587" width="11.703125" style="2751" customWidth="1"/>
    <col min="3588" max="3837" width="9.29296875" style="2751"/>
    <col min="3838" max="3838" width="27.703125" style="2751" customWidth="1"/>
    <col min="3839" max="3839" width="18.41015625" style="2751" customWidth="1"/>
    <col min="3840" max="3840" width="48.29296875" style="2751" customWidth="1"/>
    <col min="3841" max="3841" width="10.703125" style="2751" customWidth="1"/>
    <col min="3842" max="3842" width="10" style="2751" customWidth="1"/>
    <col min="3843" max="3843" width="11.703125" style="2751" customWidth="1"/>
    <col min="3844" max="4093" width="9.29296875" style="2751"/>
    <col min="4094" max="4094" width="27.703125" style="2751" customWidth="1"/>
    <col min="4095" max="4095" width="18.41015625" style="2751" customWidth="1"/>
    <col min="4096" max="4096" width="48.29296875" style="2751" customWidth="1"/>
    <col min="4097" max="4097" width="10.703125" style="2751" customWidth="1"/>
    <col min="4098" max="4098" width="10" style="2751" customWidth="1"/>
    <col min="4099" max="4099" width="11.703125" style="2751" customWidth="1"/>
    <col min="4100" max="4349" width="9.29296875" style="2751"/>
    <col min="4350" max="4350" width="27.703125" style="2751" customWidth="1"/>
    <col min="4351" max="4351" width="18.41015625" style="2751" customWidth="1"/>
    <col min="4352" max="4352" width="48.29296875" style="2751" customWidth="1"/>
    <col min="4353" max="4353" width="10.703125" style="2751" customWidth="1"/>
    <col min="4354" max="4354" width="10" style="2751" customWidth="1"/>
    <col min="4355" max="4355" width="11.703125" style="2751" customWidth="1"/>
    <col min="4356" max="4605" width="9.29296875" style="2751"/>
    <col min="4606" max="4606" width="27.703125" style="2751" customWidth="1"/>
    <col min="4607" max="4607" width="18.41015625" style="2751" customWidth="1"/>
    <col min="4608" max="4608" width="48.29296875" style="2751" customWidth="1"/>
    <col min="4609" max="4609" width="10.703125" style="2751" customWidth="1"/>
    <col min="4610" max="4610" width="10" style="2751" customWidth="1"/>
    <col min="4611" max="4611" width="11.703125" style="2751" customWidth="1"/>
    <col min="4612" max="4861" width="9.29296875" style="2751"/>
    <col min="4862" max="4862" width="27.703125" style="2751" customWidth="1"/>
    <col min="4863" max="4863" width="18.41015625" style="2751" customWidth="1"/>
    <col min="4864" max="4864" width="48.29296875" style="2751" customWidth="1"/>
    <col min="4865" max="4865" width="10.703125" style="2751" customWidth="1"/>
    <col min="4866" max="4866" width="10" style="2751" customWidth="1"/>
    <col min="4867" max="4867" width="11.703125" style="2751" customWidth="1"/>
    <col min="4868" max="5117" width="9.29296875" style="2751"/>
    <col min="5118" max="5118" width="27.703125" style="2751" customWidth="1"/>
    <col min="5119" max="5119" width="18.41015625" style="2751" customWidth="1"/>
    <col min="5120" max="5120" width="48.29296875" style="2751" customWidth="1"/>
    <col min="5121" max="5121" width="10.703125" style="2751" customWidth="1"/>
    <col min="5122" max="5122" width="10" style="2751" customWidth="1"/>
    <col min="5123" max="5123" width="11.703125" style="2751" customWidth="1"/>
    <col min="5124" max="5373" width="9.29296875" style="2751"/>
    <col min="5374" max="5374" width="27.703125" style="2751" customWidth="1"/>
    <col min="5375" max="5375" width="18.41015625" style="2751" customWidth="1"/>
    <col min="5376" max="5376" width="48.29296875" style="2751" customWidth="1"/>
    <col min="5377" max="5377" width="10.703125" style="2751" customWidth="1"/>
    <col min="5378" max="5378" width="10" style="2751" customWidth="1"/>
    <col min="5379" max="5379" width="11.703125" style="2751" customWidth="1"/>
    <col min="5380" max="5629" width="9.29296875" style="2751"/>
    <col min="5630" max="5630" width="27.703125" style="2751" customWidth="1"/>
    <col min="5631" max="5631" width="18.41015625" style="2751" customWidth="1"/>
    <col min="5632" max="5632" width="48.29296875" style="2751" customWidth="1"/>
    <col min="5633" max="5633" width="10.703125" style="2751" customWidth="1"/>
    <col min="5634" max="5634" width="10" style="2751" customWidth="1"/>
    <col min="5635" max="5635" width="11.703125" style="2751" customWidth="1"/>
    <col min="5636" max="5885" width="9.29296875" style="2751"/>
    <col min="5886" max="5886" width="27.703125" style="2751" customWidth="1"/>
    <col min="5887" max="5887" width="18.41015625" style="2751" customWidth="1"/>
    <col min="5888" max="5888" width="48.29296875" style="2751" customWidth="1"/>
    <col min="5889" max="5889" width="10.703125" style="2751" customWidth="1"/>
    <col min="5890" max="5890" width="10" style="2751" customWidth="1"/>
    <col min="5891" max="5891" width="11.703125" style="2751" customWidth="1"/>
    <col min="5892" max="6141" width="9.29296875" style="2751"/>
    <col min="6142" max="6142" width="27.703125" style="2751" customWidth="1"/>
    <col min="6143" max="6143" width="18.41015625" style="2751" customWidth="1"/>
    <col min="6144" max="6144" width="48.29296875" style="2751" customWidth="1"/>
    <col min="6145" max="6145" width="10.703125" style="2751" customWidth="1"/>
    <col min="6146" max="6146" width="10" style="2751" customWidth="1"/>
    <col min="6147" max="6147" width="11.703125" style="2751" customWidth="1"/>
    <col min="6148" max="6397" width="9.29296875" style="2751"/>
    <col min="6398" max="6398" width="27.703125" style="2751" customWidth="1"/>
    <col min="6399" max="6399" width="18.41015625" style="2751" customWidth="1"/>
    <col min="6400" max="6400" width="48.29296875" style="2751" customWidth="1"/>
    <col min="6401" max="6401" width="10.703125" style="2751" customWidth="1"/>
    <col min="6402" max="6402" width="10" style="2751" customWidth="1"/>
    <col min="6403" max="6403" width="11.703125" style="2751" customWidth="1"/>
    <col min="6404" max="6653" width="9.29296875" style="2751"/>
    <col min="6654" max="6654" width="27.703125" style="2751" customWidth="1"/>
    <col min="6655" max="6655" width="18.41015625" style="2751" customWidth="1"/>
    <col min="6656" max="6656" width="48.29296875" style="2751" customWidth="1"/>
    <col min="6657" max="6657" width="10.703125" style="2751" customWidth="1"/>
    <col min="6658" max="6658" width="10" style="2751" customWidth="1"/>
    <col min="6659" max="6659" width="11.703125" style="2751" customWidth="1"/>
    <col min="6660" max="6909" width="9.29296875" style="2751"/>
    <col min="6910" max="6910" width="27.703125" style="2751" customWidth="1"/>
    <col min="6911" max="6911" width="18.41015625" style="2751" customWidth="1"/>
    <col min="6912" max="6912" width="48.29296875" style="2751" customWidth="1"/>
    <col min="6913" max="6913" width="10.703125" style="2751" customWidth="1"/>
    <col min="6914" max="6914" width="10" style="2751" customWidth="1"/>
    <col min="6915" max="6915" width="11.703125" style="2751" customWidth="1"/>
    <col min="6916" max="7165" width="9.29296875" style="2751"/>
    <col min="7166" max="7166" width="27.703125" style="2751" customWidth="1"/>
    <col min="7167" max="7167" width="18.41015625" style="2751" customWidth="1"/>
    <col min="7168" max="7168" width="48.29296875" style="2751" customWidth="1"/>
    <col min="7169" max="7169" width="10.703125" style="2751" customWidth="1"/>
    <col min="7170" max="7170" width="10" style="2751" customWidth="1"/>
    <col min="7171" max="7171" width="11.703125" style="2751" customWidth="1"/>
    <col min="7172" max="7421" width="9.29296875" style="2751"/>
    <col min="7422" max="7422" width="27.703125" style="2751" customWidth="1"/>
    <col min="7423" max="7423" width="18.41015625" style="2751" customWidth="1"/>
    <col min="7424" max="7424" width="48.29296875" style="2751" customWidth="1"/>
    <col min="7425" max="7425" width="10.703125" style="2751" customWidth="1"/>
    <col min="7426" max="7426" width="10" style="2751" customWidth="1"/>
    <col min="7427" max="7427" width="11.703125" style="2751" customWidth="1"/>
    <col min="7428" max="7677" width="9.29296875" style="2751"/>
    <col min="7678" max="7678" width="27.703125" style="2751" customWidth="1"/>
    <col min="7679" max="7679" width="18.41015625" style="2751" customWidth="1"/>
    <col min="7680" max="7680" width="48.29296875" style="2751" customWidth="1"/>
    <col min="7681" max="7681" width="10.703125" style="2751" customWidth="1"/>
    <col min="7682" max="7682" width="10" style="2751" customWidth="1"/>
    <col min="7683" max="7683" width="11.703125" style="2751" customWidth="1"/>
    <col min="7684" max="7933" width="9.29296875" style="2751"/>
    <col min="7934" max="7934" width="27.703125" style="2751" customWidth="1"/>
    <col min="7935" max="7935" width="18.41015625" style="2751" customWidth="1"/>
    <col min="7936" max="7936" width="48.29296875" style="2751" customWidth="1"/>
    <col min="7937" max="7937" width="10.703125" style="2751" customWidth="1"/>
    <col min="7938" max="7938" width="10" style="2751" customWidth="1"/>
    <col min="7939" max="7939" width="11.703125" style="2751" customWidth="1"/>
    <col min="7940" max="8189" width="9.29296875" style="2751"/>
    <col min="8190" max="8190" width="27.703125" style="2751" customWidth="1"/>
    <col min="8191" max="8191" width="18.41015625" style="2751" customWidth="1"/>
    <col min="8192" max="8192" width="48.29296875" style="2751" customWidth="1"/>
    <col min="8193" max="8193" width="10.703125" style="2751" customWidth="1"/>
    <col min="8194" max="8194" width="10" style="2751" customWidth="1"/>
    <col min="8195" max="8195" width="11.703125" style="2751" customWidth="1"/>
    <col min="8196" max="8445" width="9.29296875" style="2751"/>
    <col min="8446" max="8446" width="27.703125" style="2751" customWidth="1"/>
    <col min="8447" max="8447" width="18.41015625" style="2751" customWidth="1"/>
    <col min="8448" max="8448" width="48.29296875" style="2751" customWidth="1"/>
    <col min="8449" max="8449" width="10.703125" style="2751" customWidth="1"/>
    <col min="8450" max="8450" width="10" style="2751" customWidth="1"/>
    <col min="8451" max="8451" width="11.703125" style="2751" customWidth="1"/>
    <col min="8452" max="8701" width="9.29296875" style="2751"/>
    <col min="8702" max="8702" width="27.703125" style="2751" customWidth="1"/>
    <col min="8703" max="8703" width="18.41015625" style="2751" customWidth="1"/>
    <col min="8704" max="8704" width="48.29296875" style="2751" customWidth="1"/>
    <col min="8705" max="8705" width="10.703125" style="2751" customWidth="1"/>
    <col min="8706" max="8706" width="10" style="2751" customWidth="1"/>
    <col min="8707" max="8707" width="11.703125" style="2751" customWidth="1"/>
    <col min="8708" max="8957" width="9.29296875" style="2751"/>
    <col min="8958" max="8958" width="27.703125" style="2751" customWidth="1"/>
    <col min="8959" max="8959" width="18.41015625" style="2751" customWidth="1"/>
    <col min="8960" max="8960" width="48.29296875" style="2751" customWidth="1"/>
    <col min="8961" max="8961" width="10.703125" style="2751" customWidth="1"/>
    <col min="8962" max="8962" width="10" style="2751" customWidth="1"/>
    <col min="8963" max="8963" width="11.703125" style="2751" customWidth="1"/>
    <col min="8964" max="9213" width="9.29296875" style="2751"/>
    <col min="9214" max="9214" width="27.703125" style="2751" customWidth="1"/>
    <col min="9215" max="9215" width="18.41015625" style="2751" customWidth="1"/>
    <col min="9216" max="9216" width="48.29296875" style="2751" customWidth="1"/>
    <col min="9217" max="9217" width="10.703125" style="2751" customWidth="1"/>
    <col min="9218" max="9218" width="10" style="2751" customWidth="1"/>
    <col min="9219" max="9219" width="11.703125" style="2751" customWidth="1"/>
    <col min="9220" max="9469" width="9.29296875" style="2751"/>
    <col min="9470" max="9470" width="27.703125" style="2751" customWidth="1"/>
    <col min="9471" max="9471" width="18.41015625" style="2751" customWidth="1"/>
    <col min="9472" max="9472" width="48.29296875" style="2751" customWidth="1"/>
    <col min="9473" max="9473" width="10.703125" style="2751" customWidth="1"/>
    <col min="9474" max="9474" width="10" style="2751" customWidth="1"/>
    <col min="9475" max="9475" width="11.703125" style="2751" customWidth="1"/>
    <col min="9476" max="9725" width="9.29296875" style="2751"/>
    <col min="9726" max="9726" width="27.703125" style="2751" customWidth="1"/>
    <col min="9727" max="9727" width="18.41015625" style="2751" customWidth="1"/>
    <col min="9728" max="9728" width="48.29296875" style="2751" customWidth="1"/>
    <col min="9729" max="9729" width="10.703125" style="2751" customWidth="1"/>
    <col min="9730" max="9730" width="10" style="2751" customWidth="1"/>
    <col min="9731" max="9731" width="11.703125" style="2751" customWidth="1"/>
    <col min="9732" max="9981" width="9.29296875" style="2751"/>
    <col min="9982" max="9982" width="27.703125" style="2751" customWidth="1"/>
    <col min="9983" max="9983" width="18.41015625" style="2751" customWidth="1"/>
    <col min="9984" max="9984" width="48.29296875" style="2751" customWidth="1"/>
    <col min="9985" max="9985" width="10.703125" style="2751" customWidth="1"/>
    <col min="9986" max="9986" width="10" style="2751" customWidth="1"/>
    <col min="9987" max="9987" width="11.703125" style="2751" customWidth="1"/>
    <col min="9988" max="10237" width="9.29296875" style="2751"/>
    <col min="10238" max="10238" width="27.703125" style="2751" customWidth="1"/>
    <col min="10239" max="10239" width="18.41015625" style="2751" customWidth="1"/>
    <col min="10240" max="10240" width="48.29296875" style="2751" customWidth="1"/>
    <col min="10241" max="10241" width="10.703125" style="2751" customWidth="1"/>
    <col min="10242" max="10242" width="10" style="2751" customWidth="1"/>
    <col min="10243" max="10243" width="11.703125" style="2751" customWidth="1"/>
    <col min="10244" max="10493" width="9.29296875" style="2751"/>
    <col min="10494" max="10494" width="27.703125" style="2751" customWidth="1"/>
    <col min="10495" max="10495" width="18.41015625" style="2751" customWidth="1"/>
    <col min="10496" max="10496" width="48.29296875" style="2751" customWidth="1"/>
    <col min="10497" max="10497" width="10.703125" style="2751" customWidth="1"/>
    <col min="10498" max="10498" width="10" style="2751" customWidth="1"/>
    <col min="10499" max="10499" width="11.703125" style="2751" customWidth="1"/>
    <col min="10500" max="10749" width="9.29296875" style="2751"/>
    <col min="10750" max="10750" width="27.703125" style="2751" customWidth="1"/>
    <col min="10751" max="10751" width="18.41015625" style="2751" customWidth="1"/>
    <col min="10752" max="10752" width="48.29296875" style="2751" customWidth="1"/>
    <col min="10753" max="10753" width="10.703125" style="2751" customWidth="1"/>
    <col min="10754" max="10754" width="10" style="2751" customWidth="1"/>
    <col min="10755" max="10755" width="11.703125" style="2751" customWidth="1"/>
    <col min="10756" max="11005" width="9.29296875" style="2751"/>
    <col min="11006" max="11006" width="27.703125" style="2751" customWidth="1"/>
    <col min="11007" max="11007" width="18.41015625" style="2751" customWidth="1"/>
    <col min="11008" max="11008" width="48.29296875" style="2751" customWidth="1"/>
    <col min="11009" max="11009" width="10.703125" style="2751" customWidth="1"/>
    <col min="11010" max="11010" width="10" style="2751" customWidth="1"/>
    <col min="11011" max="11011" width="11.703125" style="2751" customWidth="1"/>
    <col min="11012" max="11261" width="9.29296875" style="2751"/>
    <col min="11262" max="11262" width="27.703125" style="2751" customWidth="1"/>
    <col min="11263" max="11263" width="18.41015625" style="2751" customWidth="1"/>
    <col min="11264" max="11264" width="48.29296875" style="2751" customWidth="1"/>
    <col min="11265" max="11265" width="10.703125" style="2751" customWidth="1"/>
    <col min="11266" max="11266" width="10" style="2751" customWidth="1"/>
    <col min="11267" max="11267" width="11.703125" style="2751" customWidth="1"/>
    <col min="11268" max="11517" width="9.29296875" style="2751"/>
    <col min="11518" max="11518" width="27.703125" style="2751" customWidth="1"/>
    <col min="11519" max="11519" width="18.41015625" style="2751" customWidth="1"/>
    <col min="11520" max="11520" width="48.29296875" style="2751" customWidth="1"/>
    <col min="11521" max="11521" width="10.703125" style="2751" customWidth="1"/>
    <col min="11522" max="11522" width="10" style="2751" customWidth="1"/>
    <col min="11523" max="11523" width="11.703125" style="2751" customWidth="1"/>
    <col min="11524" max="11773" width="9.29296875" style="2751"/>
    <col min="11774" max="11774" width="27.703125" style="2751" customWidth="1"/>
    <col min="11775" max="11775" width="18.41015625" style="2751" customWidth="1"/>
    <col min="11776" max="11776" width="48.29296875" style="2751" customWidth="1"/>
    <col min="11777" max="11777" width="10.703125" style="2751" customWidth="1"/>
    <col min="11778" max="11778" width="10" style="2751" customWidth="1"/>
    <col min="11779" max="11779" width="11.703125" style="2751" customWidth="1"/>
    <col min="11780" max="12029" width="9.29296875" style="2751"/>
    <col min="12030" max="12030" width="27.703125" style="2751" customWidth="1"/>
    <col min="12031" max="12031" width="18.41015625" style="2751" customWidth="1"/>
    <col min="12032" max="12032" width="48.29296875" style="2751" customWidth="1"/>
    <col min="12033" max="12033" width="10.703125" style="2751" customWidth="1"/>
    <col min="12034" max="12034" width="10" style="2751" customWidth="1"/>
    <col min="12035" max="12035" width="11.703125" style="2751" customWidth="1"/>
    <col min="12036" max="12285" width="9.29296875" style="2751"/>
    <col min="12286" max="12286" width="27.703125" style="2751" customWidth="1"/>
    <col min="12287" max="12287" width="18.41015625" style="2751" customWidth="1"/>
    <col min="12288" max="12288" width="48.29296875" style="2751" customWidth="1"/>
    <col min="12289" max="12289" width="10.703125" style="2751" customWidth="1"/>
    <col min="12290" max="12290" width="10" style="2751" customWidth="1"/>
    <col min="12291" max="12291" width="11.703125" style="2751" customWidth="1"/>
    <col min="12292" max="12541" width="9.29296875" style="2751"/>
    <col min="12542" max="12542" width="27.703125" style="2751" customWidth="1"/>
    <col min="12543" max="12543" width="18.41015625" style="2751" customWidth="1"/>
    <col min="12544" max="12544" width="48.29296875" style="2751" customWidth="1"/>
    <col min="12545" max="12545" width="10.703125" style="2751" customWidth="1"/>
    <col min="12546" max="12546" width="10" style="2751" customWidth="1"/>
    <col min="12547" max="12547" width="11.703125" style="2751" customWidth="1"/>
    <col min="12548" max="12797" width="9.29296875" style="2751"/>
    <col min="12798" max="12798" width="27.703125" style="2751" customWidth="1"/>
    <col min="12799" max="12799" width="18.41015625" style="2751" customWidth="1"/>
    <col min="12800" max="12800" width="48.29296875" style="2751" customWidth="1"/>
    <col min="12801" max="12801" width="10.703125" style="2751" customWidth="1"/>
    <col min="12802" max="12802" width="10" style="2751" customWidth="1"/>
    <col min="12803" max="12803" width="11.703125" style="2751" customWidth="1"/>
    <col min="12804" max="13053" width="9.29296875" style="2751"/>
    <col min="13054" max="13054" width="27.703125" style="2751" customWidth="1"/>
    <col min="13055" max="13055" width="18.41015625" style="2751" customWidth="1"/>
    <col min="13056" max="13056" width="48.29296875" style="2751" customWidth="1"/>
    <col min="13057" max="13057" width="10.703125" style="2751" customWidth="1"/>
    <col min="13058" max="13058" width="10" style="2751" customWidth="1"/>
    <col min="13059" max="13059" width="11.703125" style="2751" customWidth="1"/>
    <col min="13060" max="13309" width="9.29296875" style="2751"/>
    <col min="13310" max="13310" width="27.703125" style="2751" customWidth="1"/>
    <col min="13311" max="13311" width="18.41015625" style="2751" customWidth="1"/>
    <col min="13312" max="13312" width="48.29296875" style="2751" customWidth="1"/>
    <col min="13313" max="13313" width="10.703125" style="2751" customWidth="1"/>
    <col min="13314" max="13314" width="10" style="2751" customWidth="1"/>
    <col min="13315" max="13315" width="11.703125" style="2751" customWidth="1"/>
    <col min="13316" max="13565" width="9.29296875" style="2751"/>
    <col min="13566" max="13566" width="27.703125" style="2751" customWidth="1"/>
    <col min="13567" max="13567" width="18.41015625" style="2751" customWidth="1"/>
    <col min="13568" max="13568" width="48.29296875" style="2751" customWidth="1"/>
    <col min="13569" max="13569" width="10.703125" style="2751" customWidth="1"/>
    <col min="13570" max="13570" width="10" style="2751" customWidth="1"/>
    <col min="13571" max="13571" width="11.703125" style="2751" customWidth="1"/>
    <col min="13572" max="13821" width="9.29296875" style="2751"/>
    <col min="13822" max="13822" width="27.703125" style="2751" customWidth="1"/>
    <col min="13823" max="13823" width="18.41015625" style="2751" customWidth="1"/>
    <col min="13824" max="13824" width="48.29296875" style="2751" customWidth="1"/>
    <col min="13825" max="13825" width="10.703125" style="2751" customWidth="1"/>
    <col min="13826" max="13826" width="10" style="2751" customWidth="1"/>
    <col min="13827" max="13827" width="11.703125" style="2751" customWidth="1"/>
    <col min="13828" max="14077" width="9.29296875" style="2751"/>
    <col min="14078" max="14078" width="27.703125" style="2751" customWidth="1"/>
    <col min="14079" max="14079" width="18.41015625" style="2751" customWidth="1"/>
    <col min="14080" max="14080" width="48.29296875" style="2751" customWidth="1"/>
    <col min="14081" max="14081" width="10.703125" style="2751" customWidth="1"/>
    <col min="14082" max="14082" width="10" style="2751" customWidth="1"/>
    <col min="14083" max="14083" width="11.703125" style="2751" customWidth="1"/>
    <col min="14084" max="14333" width="9.29296875" style="2751"/>
    <col min="14334" max="14334" width="27.703125" style="2751" customWidth="1"/>
    <col min="14335" max="14335" width="18.41015625" style="2751" customWidth="1"/>
    <col min="14336" max="14336" width="48.29296875" style="2751" customWidth="1"/>
    <col min="14337" max="14337" width="10.703125" style="2751" customWidth="1"/>
    <col min="14338" max="14338" width="10" style="2751" customWidth="1"/>
    <col min="14339" max="14339" width="11.703125" style="2751" customWidth="1"/>
    <col min="14340" max="14589" width="9.29296875" style="2751"/>
    <col min="14590" max="14590" width="27.703125" style="2751" customWidth="1"/>
    <col min="14591" max="14591" width="18.41015625" style="2751" customWidth="1"/>
    <col min="14592" max="14592" width="48.29296875" style="2751" customWidth="1"/>
    <col min="14593" max="14593" width="10.703125" style="2751" customWidth="1"/>
    <col min="14594" max="14594" width="10" style="2751" customWidth="1"/>
    <col min="14595" max="14595" width="11.703125" style="2751" customWidth="1"/>
    <col min="14596" max="14845" width="9.29296875" style="2751"/>
    <col min="14846" max="14846" width="27.703125" style="2751" customWidth="1"/>
    <col min="14847" max="14847" width="18.41015625" style="2751" customWidth="1"/>
    <col min="14848" max="14848" width="48.29296875" style="2751" customWidth="1"/>
    <col min="14849" max="14849" width="10.703125" style="2751" customWidth="1"/>
    <col min="14850" max="14850" width="10" style="2751" customWidth="1"/>
    <col min="14851" max="14851" width="11.703125" style="2751" customWidth="1"/>
    <col min="14852" max="15101" width="9.29296875" style="2751"/>
    <col min="15102" max="15102" width="27.703125" style="2751" customWidth="1"/>
    <col min="15103" max="15103" width="18.41015625" style="2751" customWidth="1"/>
    <col min="15104" max="15104" width="48.29296875" style="2751" customWidth="1"/>
    <col min="15105" max="15105" width="10.703125" style="2751" customWidth="1"/>
    <col min="15106" max="15106" width="10" style="2751" customWidth="1"/>
    <col min="15107" max="15107" width="11.703125" style="2751" customWidth="1"/>
    <col min="15108" max="15357" width="9.29296875" style="2751"/>
    <col min="15358" max="15358" width="27.703125" style="2751" customWidth="1"/>
    <col min="15359" max="15359" width="18.41015625" style="2751" customWidth="1"/>
    <col min="15360" max="15360" width="48.29296875" style="2751" customWidth="1"/>
    <col min="15361" max="15361" width="10.703125" style="2751" customWidth="1"/>
    <col min="15362" max="15362" width="10" style="2751" customWidth="1"/>
    <col min="15363" max="15363" width="11.703125" style="2751" customWidth="1"/>
    <col min="15364" max="15613" width="9.29296875" style="2751"/>
    <col min="15614" max="15614" width="27.703125" style="2751" customWidth="1"/>
    <col min="15615" max="15615" width="18.41015625" style="2751" customWidth="1"/>
    <col min="15616" max="15616" width="48.29296875" style="2751" customWidth="1"/>
    <col min="15617" max="15617" width="10.703125" style="2751" customWidth="1"/>
    <col min="15618" max="15618" width="10" style="2751" customWidth="1"/>
    <col min="15619" max="15619" width="11.703125" style="2751" customWidth="1"/>
    <col min="15620" max="15869" width="9.29296875" style="2751"/>
    <col min="15870" max="15870" width="27.703125" style="2751" customWidth="1"/>
    <col min="15871" max="15871" width="18.41015625" style="2751" customWidth="1"/>
    <col min="15872" max="15872" width="48.29296875" style="2751" customWidth="1"/>
    <col min="15873" max="15873" width="10.703125" style="2751" customWidth="1"/>
    <col min="15874" max="15874" width="10" style="2751" customWidth="1"/>
    <col min="15875" max="15875" width="11.703125" style="2751" customWidth="1"/>
    <col min="15876" max="16125" width="9.29296875" style="2751"/>
    <col min="16126" max="16126" width="27.703125" style="2751" customWidth="1"/>
    <col min="16127" max="16127" width="18.41015625" style="2751" customWidth="1"/>
    <col min="16128" max="16128" width="48.29296875" style="2751" customWidth="1"/>
    <col min="16129" max="16129" width="10.703125" style="2751" customWidth="1"/>
    <col min="16130" max="16130" width="10" style="2751" customWidth="1"/>
    <col min="16131" max="16131" width="11.703125" style="2751" customWidth="1"/>
    <col min="16132" max="16380" width="9.29296875" style="2751"/>
    <col min="16381" max="16384" width="9.29296875" style="2751" customWidth="1"/>
  </cols>
  <sheetData>
    <row r="1" spans="2:12" ht="18" customHeight="1">
      <c r="B1" s="7291" t="s">
        <v>3735</v>
      </c>
      <c r="C1" s="7291"/>
      <c r="D1" s="7291"/>
      <c r="E1" s="7291"/>
      <c r="F1" s="7291"/>
      <c r="G1" s="7291"/>
      <c r="H1" s="7292"/>
      <c r="I1" s="7292"/>
    </row>
    <row r="2" spans="2:12" ht="21" customHeight="1">
      <c r="B2" s="2799"/>
      <c r="C2" s="2799"/>
      <c r="D2" s="1457"/>
      <c r="E2" s="488"/>
      <c r="F2" s="305"/>
      <c r="G2" s="2751"/>
    </row>
    <row r="3" spans="2:12" s="907" customFormat="1" ht="60.75" customHeight="1">
      <c r="B3" s="1742" t="s">
        <v>75</v>
      </c>
      <c r="C3" s="2815" t="s">
        <v>42</v>
      </c>
      <c r="D3" s="1742" t="s">
        <v>76</v>
      </c>
      <c r="E3" s="1742" t="s">
        <v>6183</v>
      </c>
      <c r="F3" s="1904" t="s">
        <v>3679</v>
      </c>
      <c r="G3" s="1741" t="s">
        <v>3234</v>
      </c>
      <c r="H3" s="2816" t="s">
        <v>58</v>
      </c>
      <c r="I3" s="2816" t="s">
        <v>59</v>
      </c>
      <c r="J3" s="2387"/>
      <c r="L3" s="3791"/>
    </row>
    <row r="4" spans="2:12" s="907" customFormat="1" ht="13.5" customHeight="1">
      <c r="B4" s="7293" t="s">
        <v>3736</v>
      </c>
      <c r="C4" s="7294"/>
      <c r="D4" s="7294"/>
      <c r="E4" s="7294"/>
      <c r="F4" s="7294"/>
      <c r="G4" s="7294"/>
      <c r="H4" s="7295"/>
      <c r="I4" s="7296"/>
      <c r="J4" s="2817" t="s">
        <v>48</v>
      </c>
      <c r="K4" s="2818">
        <v>20</v>
      </c>
      <c r="L4" s="3791"/>
    </row>
    <row r="5" spans="2:12" s="907" customFormat="1" ht="12" customHeight="1">
      <c r="B5" s="7297"/>
      <c r="C5" s="7298"/>
      <c r="D5" s="7298"/>
      <c r="E5" s="7298"/>
      <c r="F5" s="7298"/>
      <c r="G5" s="7298"/>
      <c r="H5" s="7298"/>
      <c r="I5" s="7299"/>
      <c r="J5" s="2387"/>
      <c r="L5" s="3791"/>
    </row>
    <row r="6" spans="2:12" s="907" customFormat="1" ht="15.7">
      <c r="B6" s="2803" t="s">
        <v>5332</v>
      </c>
      <c r="C6" s="7300" t="s">
        <v>6209</v>
      </c>
      <c r="D6" s="2802" t="s">
        <v>10283</v>
      </c>
      <c r="E6" s="2800">
        <v>1</v>
      </c>
      <c r="F6" s="3973">
        <v>236.7265036</v>
      </c>
      <c r="G6" s="1718">
        <f t="shared" ref="G6:G17" si="0">F6-F6*$K$4/100</f>
        <v>189.38120287999999</v>
      </c>
      <c r="H6" s="1775">
        <f>F6*Оглавление!$B$14</f>
        <v>22489.017842000001</v>
      </c>
      <c r="I6" s="1775">
        <f>H6-H6*$K$4/100</f>
        <v>17991.214273600002</v>
      </c>
      <c r="J6" s="2387"/>
      <c r="K6" s="1374"/>
      <c r="L6" s="3790"/>
    </row>
    <row r="7" spans="2:12" ht="15" customHeight="1">
      <c r="B7" s="2803" t="s">
        <v>3680</v>
      </c>
      <c r="C7" s="7301"/>
      <c r="D7" s="2802" t="s">
        <v>10284</v>
      </c>
      <c r="E7" s="2800">
        <v>1</v>
      </c>
      <c r="F7" s="3973">
        <v>266.76442600000001</v>
      </c>
      <c r="G7" s="1718">
        <f t="shared" si="0"/>
        <v>213.41154080000001</v>
      </c>
      <c r="H7" s="1775">
        <f>F7*Оглавление!$B$14</f>
        <v>25342.620470000002</v>
      </c>
      <c r="I7" s="1775">
        <f>H7-H7*$K$4/100</f>
        <v>20274.096376000001</v>
      </c>
      <c r="J7" s="2387"/>
      <c r="K7" s="1374"/>
    </row>
    <row r="8" spans="2:12" ht="15.7">
      <c r="B8" s="2803" t="s">
        <v>3681</v>
      </c>
      <c r="C8" s="7301"/>
      <c r="D8" s="2802" t="s">
        <v>10285</v>
      </c>
      <c r="E8" s="2800">
        <v>1</v>
      </c>
      <c r="F8" s="3973">
        <v>301.56716440000002</v>
      </c>
      <c r="G8" s="1718">
        <f t="shared" si="0"/>
        <v>241.25373152000003</v>
      </c>
      <c r="H8" s="1775">
        <f>F8*Оглавление!$B$14</f>
        <v>28648.880618000003</v>
      </c>
      <c r="I8" s="1775">
        <f t="shared" ref="I8:I92" si="1">H8-H8*$K$4/100</f>
        <v>22919.104494400002</v>
      </c>
      <c r="J8" s="2387"/>
      <c r="K8" s="1374"/>
    </row>
    <row r="9" spans="2:12" ht="15.7">
      <c r="B9" s="2803" t="s">
        <v>3682</v>
      </c>
      <c r="C9" s="7301"/>
      <c r="D9" s="2802" t="s">
        <v>10286</v>
      </c>
      <c r="E9" s="2800">
        <v>1</v>
      </c>
      <c r="F9" s="3973">
        <v>329.38585740000002</v>
      </c>
      <c r="G9" s="1718">
        <f t="shared" si="0"/>
        <v>263.50868592</v>
      </c>
      <c r="H9" s="1775">
        <f>F9*Оглавление!$B$14</f>
        <v>31291.656453000003</v>
      </c>
      <c r="I9" s="1775">
        <f t="shared" si="1"/>
        <v>25033.325162400004</v>
      </c>
      <c r="J9" s="2387"/>
      <c r="K9" s="1374"/>
    </row>
    <row r="10" spans="2:12" ht="15.7">
      <c r="B10" s="2803" t="s">
        <v>3683</v>
      </c>
      <c r="C10" s="7301"/>
      <c r="D10" s="2802" t="s">
        <v>10287</v>
      </c>
      <c r="E10" s="2800">
        <v>1</v>
      </c>
      <c r="F10" s="3973">
        <v>374.77562540000002</v>
      </c>
      <c r="G10" s="1718">
        <f t="shared" si="0"/>
        <v>299.82050032000001</v>
      </c>
      <c r="H10" s="1775">
        <f>F10*Оглавление!$B$14</f>
        <v>35603.684413000003</v>
      </c>
      <c r="I10" s="1775">
        <f t="shared" si="1"/>
        <v>28482.947530400001</v>
      </c>
      <c r="J10" s="2387"/>
      <c r="K10" s="1374"/>
    </row>
    <row r="11" spans="2:12" ht="15.7">
      <c r="B11" s="2803" t="s">
        <v>3684</v>
      </c>
      <c r="C11" s="7301"/>
      <c r="D11" s="2802" t="s">
        <v>10288</v>
      </c>
      <c r="E11" s="2800">
        <v>1</v>
      </c>
      <c r="F11" s="3973">
        <v>421.92772259999998</v>
      </c>
      <c r="G11" s="1718">
        <f t="shared" si="0"/>
        <v>337.54217807999999</v>
      </c>
      <c r="H11" s="1775">
        <f>F11*Оглавление!$B$14</f>
        <v>40083.133646999995</v>
      </c>
      <c r="I11" s="1775">
        <f>H11-H11*$K$4/100</f>
        <v>32066.506917599996</v>
      </c>
      <c r="J11" s="2387"/>
      <c r="K11" s="1374"/>
    </row>
    <row r="12" spans="2:12" ht="15.7">
      <c r="B12" s="2803" t="s">
        <v>3685</v>
      </c>
      <c r="C12" s="7301"/>
      <c r="D12" s="2802" t="s">
        <v>10289</v>
      </c>
      <c r="E12" s="2800">
        <v>1</v>
      </c>
      <c r="F12" s="3973">
        <v>478.13949739999998</v>
      </c>
      <c r="G12" s="1718">
        <f t="shared" si="0"/>
        <v>382.51159791999999</v>
      </c>
      <c r="H12" s="1775">
        <f>F12*Оглавление!$B$14</f>
        <v>45423.252252999999</v>
      </c>
      <c r="I12" s="1775">
        <f t="shared" si="1"/>
        <v>36338.6018024</v>
      </c>
      <c r="J12" s="2387"/>
      <c r="K12" s="1374"/>
    </row>
    <row r="13" spans="2:12" ht="15.7">
      <c r="B13" s="2803" t="s">
        <v>3686</v>
      </c>
      <c r="C13" s="7301"/>
      <c r="D13" s="2802" t="s">
        <v>10290</v>
      </c>
      <c r="E13" s="2800">
        <v>1</v>
      </c>
      <c r="F13" s="3973">
        <v>537.54957339999999</v>
      </c>
      <c r="G13" s="1718">
        <f t="shared" si="0"/>
        <v>430.03965871999998</v>
      </c>
      <c r="H13" s="1775">
        <f>F13*Оглавление!$B$14</f>
        <v>51067.209472999995</v>
      </c>
      <c r="I13" s="1775">
        <f t="shared" si="1"/>
        <v>40853.767578399995</v>
      </c>
      <c r="J13" s="2387"/>
      <c r="K13" s="1374"/>
    </row>
    <row r="14" spans="2:12" ht="15.7">
      <c r="B14" s="2803" t="s">
        <v>3687</v>
      </c>
      <c r="C14" s="7301"/>
      <c r="D14" s="2802" t="s">
        <v>10291</v>
      </c>
      <c r="E14" s="2800">
        <v>1</v>
      </c>
      <c r="F14" s="3973">
        <v>570.43333110000003</v>
      </c>
      <c r="G14" s="1718">
        <f t="shared" si="0"/>
        <v>456.34666488000005</v>
      </c>
      <c r="H14" s="1775">
        <f>F14*Оглавление!$B$14</f>
        <v>54191.166454500002</v>
      </c>
      <c r="I14" s="1775">
        <f t="shared" si="1"/>
        <v>43352.933163599999</v>
      </c>
      <c r="J14" s="2387"/>
      <c r="K14" s="1374"/>
    </row>
    <row r="15" spans="2:12" ht="15.7">
      <c r="B15" s="2803" t="s">
        <v>3688</v>
      </c>
      <c r="C15" s="7301"/>
      <c r="D15" s="2802" t="s">
        <v>10292</v>
      </c>
      <c r="E15" s="2800">
        <v>1</v>
      </c>
      <c r="F15" s="3973">
        <v>629.15152969999997</v>
      </c>
      <c r="G15" s="1718">
        <f t="shared" si="0"/>
        <v>503.32122375999995</v>
      </c>
      <c r="H15" s="1775">
        <f>F15*Оглавление!$B$14</f>
        <v>59769.3953215</v>
      </c>
      <c r="I15" s="1775">
        <f t="shared" si="1"/>
        <v>47815.516257199997</v>
      </c>
      <c r="J15" s="2387"/>
      <c r="K15" s="1374"/>
    </row>
    <row r="16" spans="2:12" ht="15.7">
      <c r="B16" s="2803" t="s">
        <v>3689</v>
      </c>
      <c r="C16" s="7301"/>
      <c r="D16" s="2802" t="s">
        <v>10293</v>
      </c>
      <c r="E16" s="2800">
        <v>1</v>
      </c>
      <c r="F16" s="3973">
        <v>676.68220129999997</v>
      </c>
      <c r="G16" s="1718">
        <f t="shared" si="0"/>
        <v>541.34576103999996</v>
      </c>
      <c r="H16" s="1775">
        <f>F16*Оглавление!$B$14</f>
        <v>64284.809123499996</v>
      </c>
      <c r="I16" s="1775">
        <f t="shared" si="1"/>
        <v>51427.847298799999</v>
      </c>
      <c r="J16" s="2387"/>
      <c r="K16" s="1374"/>
    </row>
    <row r="17" spans="2:12" ht="15.7">
      <c r="B17" s="2803" t="s">
        <v>3690</v>
      </c>
      <c r="C17" s="7302"/>
      <c r="D17" s="2802" t="s">
        <v>10294</v>
      </c>
      <c r="E17" s="2800">
        <v>1</v>
      </c>
      <c r="F17" s="3973">
        <v>689.60594890000004</v>
      </c>
      <c r="G17" s="1718">
        <f t="shared" si="0"/>
        <v>551.68475912000008</v>
      </c>
      <c r="H17" s="1775">
        <f>F17*Оглавление!$B$14</f>
        <v>65512.565145500004</v>
      </c>
      <c r="I17" s="1775">
        <f t="shared" si="1"/>
        <v>52410.052116400002</v>
      </c>
      <c r="J17" s="2387"/>
      <c r="K17" s="1374"/>
    </row>
    <row r="18" spans="2:12" s="642" customFormat="1" ht="15.7">
      <c r="B18" s="2803" t="s">
        <v>5333</v>
      </c>
      <c r="C18" s="2588"/>
      <c r="D18" s="2802" t="s">
        <v>10283</v>
      </c>
      <c r="E18" s="2800">
        <v>1</v>
      </c>
      <c r="F18" s="3973">
        <v>221.0483007</v>
      </c>
      <c r="G18" s="1718">
        <f t="shared" ref="G18:G29" si="2">F18-F18*$K$4/100</f>
        <v>176.83864055999999</v>
      </c>
      <c r="H18" s="1775">
        <f>F18*Оглавление!$B$14</f>
        <v>20999.588566499999</v>
      </c>
      <c r="I18" s="1775">
        <f t="shared" si="1"/>
        <v>16799.670853199998</v>
      </c>
      <c r="J18" s="2387"/>
      <c r="K18" s="1374"/>
      <c r="L18" s="3790"/>
    </row>
    <row r="19" spans="2:12" ht="15.7">
      <c r="B19" s="2803" t="s">
        <v>3691</v>
      </c>
      <c r="C19" s="7274" t="s">
        <v>6208</v>
      </c>
      <c r="D19" s="2802" t="s">
        <v>10284</v>
      </c>
      <c r="E19" s="2800">
        <v>1</v>
      </c>
      <c r="F19" s="3973">
        <v>235.3035859</v>
      </c>
      <c r="G19" s="1718">
        <f t="shared" si="2"/>
        <v>188.24286871999999</v>
      </c>
      <c r="H19" s="1775">
        <f>F19*Оглавление!$B$14</f>
        <v>22353.840660500002</v>
      </c>
      <c r="I19" s="1775">
        <f t="shared" si="1"/>
        <v>17883.0725284</v>
      </c>
      <c r="J19" s="2387"/>
      <c r="K19" s="1374"/>
    </row>
    <row r="20" spans="2:12" ht="15.7">
      <c r="B20" s="2803" t="s">
        <v>3692</v>
      </c>
      <c r="C20" s="7274"/>
      <c r="D20" s="2802" t="s">
        <v>10285</v>
      </c>
      <c r="E20" s="2800">
        <v>1</v>
      </c>
      <c r="F20" s="3973">
        <v>262.40429289999997</v>
      </c>
      <c r="G20" s="1718">
        <f t="shared" si="2"/>
        <v>209.92343431999998</v>
      </c>
      <c r="H20" s="1775">
        <f>F20*Оглавление!$B$14</f>
        <v>24928.407825499999</v>
      </c>
      <c r="I20" s="1775">
        <f t="shared" si="1"/>
        <v>19942.726260399999</v>
      </c>
      <c r="J20" s="2387"/>
      <c r="K20" s="1374"/>
    </row>
    <row r="21" spans="2:12" ht="15.7">
      <c r="B21" s="2803" t="s">
        <v>3693</v>
      </c>
      <c r="C21" s="7274"/>
      <c r="D21" s="2802" t="s">
        <v>10286</v>
      </c>
      <c r="E21" s="2800">
        <v>1</v>
      </c>
      <c r="F21" s="3973">
        <v>282.36430309999997</v>
      </c>
      <c r="G21" s="1718">
        <f t="shared" si="2"/>
        <v>225.89144247999997</v>
      </c>
      <c r="H21" s="1775">
        <f>F21*Оглавление!$B$14</f>
        <v>26824.608794499996</v>
      </c>
      <c r="I21" s="1775">
        <f t="shared" si="1"/>
        <v>21459.687035599996</v>
      </c>
      <c r="J21" s="2387"/>
      <c r="K21" s="1374"/>
    </row>
    <row r="22" spans="2:12" ht="15.7">
      <c r="B22" s="2803" t="s">
        <v>3694</v>
      </c>
      <c r="C22" s="7274"/>
      <c r="D22" s="2802" t="s">
        <v>10287</v>
      </c>
      <c r="E22" s="2800">
        <v>1</v>
      </c>
      <c r="F22" s="3973">
        <v>315.1566808</v>
      </c>
      <c r="G22" s="1718">
        <f t="shared" si="2"/>
        <v>252.12534464000001</v>
      </c>
      <c r="H22" s="1775">
        <f>F22*Оглавление!$B$14</f>
        <v>29939.884676000001</v>
      </c>
      <c r="I22" s="1775">
        <f t="shared" si="1"/>
        <v>23951.907740800001</v>
      </c>
      <c r="J22" s="2387"/>
      <c r="K22" s="1374"/>
    </row>
    <row r="23" spans="2:12" ht="15.7">
      <c r="B23" s="2803" t="s">
        <v>3695</v>
      </c>
      <c r="C23" s="7274"/>
      <c r="D23" s="2802" t="s">
        <v>10288</v>
      </c>
      <c r="E23" s="2800">
        <v>1</v>
      </c>
      <c r="F23" s="3973">
        <v>355.08975529999998</v>
      </c>
      <c r="G23" s="1718">
        <f t="shared" si="2"/>
        <v>284.07180424000001</v>
      </c>
      <c r="H23" s="1775">
        <f>F23*Оглавление!$B$14</f>
        <v>33733.526753499995</v>
      </c>
      <c r="I23" s="1775">
        <f t="shared" si="1"/>
        <v>26986.821402799997</v>
      </c>
      <c r="J23" s="2387"/>
      <c r="K23" s="1374"/>
    </row>
    <row r="24" spans="2:12" ht="15.7">
      <c r="B24" s="2803" t="s">
        <v>3696</v>
      </c>
      <c r="C24" s="7274"/>
      <c r="D24" s="2802" t="s">
        <v>10289</v>
      </c>
      <c r="E24" s="2800">
        <v>1</v>
      </c>
      <c r="F24" s="3973">
        <v>399.3046372</v>
      </c>
      <c r="G24" s="1718">
        <f t="shared" si="2"/>
        <v>319.44370975999999</v>
      </c>
      <c r="H24" s="1775">
        <f>F24*Оглавление!$B$14</f>
        <v>37933.940534000001</v>
      </c>
      <c r="I24" s="1775">
        <f t="shared" si="1"/>
        <v>30347.152427200002</v>
      </c>
      <c r="J24" s="2387"/>
      <c r="K24" s="1374"/>
    </row>
    <row r="25" spans="2:12" ht="15.7">
      <c r="B25" s="2803" t="s">
        <v>3697</v>
      </c>
      <c r="C25" s="7274"/>
      <c r="D25" s="2802" t="s">
        <v>10290</v>
      </c>
      <c r="E25" s="2800">
        <v>1</v>
      </c>
      <c r="F25" s="3973">
        <v>430.67409720000001</v>
      </c>
      <c r="G25" s="1718">
        <f t="shared" si="2"/>
        <v>344.53927776</v>
      </c>
      <c r="H25" s="1775">
        <f>F25*Оглавление!$B$14</f>
        <v>40914.039234000003</v>
      </c>
      <c r="I25" s="1775">
        <f t="shared" si="1"/>
        <v>32731.231387200001</v>
      </c>
      <c r="J25" s="2387"/>
      <c r="K25" s="1374"/>
    </row>
    <row r="26" spans="2:12" ht="15.7">
      <c r="B26" s="2803" t="s">
        <v>3698</v>
      </c>
      <c r="C26" s="7274"/>
      <c r="D26" s="2802" t="s">
        <v>10291</v>
      </c>
      <c r="E26" s="2800">
        <v>1</v>
      </c>
      <c r="F26" s="3973">
        <v>454.91591460000001</v>
      </c>
      <c r="G26" s="1718">
        <f t="shared" si="2"/>
        <v>363.93273168000002</v>
      </c>
      <c r="H26" s="1775">
        <f>F26*Оглавление!$B$14</f>
        <v>43217.011887000001</v>
      </c>
      <c r="I26" s="1775">
        <f t="shared" si="1"/>
        <v>34573.609509599999</v>
      </c>
      <c r="J26" s="2387"/>
      <c r="K26" s="1374"/>
    </row>
    <row r="27" spans="2:12" ht="15.7">
      <c r="B27" s="2803" t="s">
        <v>3699</v>
      </c>
      <c r="C27" s="7274"/>
      <c r="D27" s="2802" t="s">
        <v>10292</v>
      </c>
      <c r="E27" s="2800">
        <v>1</v>
      </c>
      <c r="F27" s="3973">
        <v>479.15773209999998</v>
      </c>
      <c r="G27" s="1718">
        <f t="shared" si="2"/>
        <v>383.32618567999998</v>
      </c>
      <c r="H27" s="1775">
        <f>F27*Оглавление!$B$14</f>
        <v>45519.984549499997</v>
      </c>
      <c r="I27" s="1775">
        <f t="shared" si="1"/>
        <v>36415.987639599996</v>
      </c>
      <c r="J27" s="2387"/>
      <c r="K27" s="1374"/>
    </row>
    <row r="28" spans="2:12" ht="15.7">
      <c r="B28" s="2803" t="s">
        <v>3700</v>
      </c>
      <c r="C28" s="7274"/>
      <c r="D28" s="2802" t="s">
        <v>10293</v>
      </c>
      <c r="E28" s="2800">
        <v>1</v>
      </c>
      <c r="F28" s="3973">
        <v>527.6544212</v>
      </c>
      <c r="G28" s="1718">
        <f t="shared" si="2"/>
        <v>422.12353696000002</v>
      </c>
      <c r="H28" s="1775">
        <f>F28*Оглавление!$B$14</f>
        <v>50127.170014000003</v>
      </c>
      <c r="I28" s="1775">
        <f t="shared" si="1"/>
        <v>40101.736011200002</v>
      </c>
      <c r="J28" s="2387"/>
      <c r="K28" s="1374"/>
    </row>
    <row r="29" spans="2:12" ht="15.7">
      <c r="B29" s="2803" t="s">
        <v>3701</v>
      </c>
      <c r="C29" s="7274"/>
      <c r="D29" s="2802" t="s">
        <v>10294</v>
      </c>
      <c r="E29" s="2800">
        <v>1</v>
      </c>
      <c r="F29" s="3973">
        <v>561.86971649999998</v>
      </c>
      <c r="G29" s="1718">
        <f t="shared" si="2"/>
        <v>449.49577319999997</v>
      </c>
      <c r="H29" s="1775">
        <f>F29*Оглавление!$B$14</f>
        <v>53377.623067499997</v>
      </c>
      <c r="I29" s="1775">
        <f t="shared" si="1"/>
        <v>42702.098453999999</v>
      </c>
      <c r="J29" s="2387"/>
      <c r="K29" s="1374"/>
    </row>
    <row r="30" spans="2:12" s="642" customFormat="1" ht="15.7">
      <c r="B30" s="2803" t="s">
        <v>5334</v>
      </c>
      <c r="C30" s="2588"/>
      <c r="D30" s="2802" t="s">
        <v>10283</v>
      </c>
      <c r="E30" s="2800">
        <v>1</v>
      </c>
      <c r="F30" s="3973">
        <v>101.249077</v>
      </c>
      <c r="G30" s="1718">
        <f t="shared" ref="G30:G41" si="3">F30-F30*$K$4/100</f>
        <v>80.999261599999997</v>
      </c>
      <c r="H30" s="1775">
        <f>F30*Оглавление!$B$14</f>
        <v>9618.6623149999996</v>
      </c>
      <c r="I30" s="1775">
        <f t="shared" si="1"/>
        <v>7694.9298519999993</v>
      </c>
      <c r="J30" s="2387"/>
      <c r="K30" s="1374"/>
      <c r="L30" s="3790"/>
    </row>
    <row r="31" spans="2:12" ht="15.7">
      <c r="B31" s="2803" t="s">
        <v>3702</v>
      </c>
      <c r="C31" s="7303" t="s">
        <v>9066</v>
      </c>
      <c r="D31" s="2802" t="s">
        <v>10284</v>
      </c>
      <c r="E31" s="2800">
        <v>1</v>
      </c>
      <c r="F31" s="3973">
        <v>127.9581553</v>
      </c>
      <c r="G31" s="1718">
        <f t="shared" si="3"/>
        <v>102.36652424</v>
      </c>
      <c r="H31" s="1775">
        <f>F31*Оглавление!$B$14</f>
        <v>12156.0247535</v>
      </c>
      <c r="I31" s="1775">
        <f t="shared" si="1"/>
        <v>9724.8198028000006</v>
      </c>
      <c r="J31" s="2387"/>
      <c r="K31" s="1374"/>
    </row>
    <row r="32" spans="2:12" ht="15.7">
      <c r="B32" s="2803" t="s">
        <v>3703</v>
      </c>
      <c r="C32" s="7274"/>
      <c r="D32" s="2802" t="s">
        <v>10285</v>
      </c>
      <c r="E32" s="2800">
        <v>1</v>
      </c>
      <c r="F32" s="3973">
        <v>154.90221080000001</v>
      </c>
      <c r="G32" s="1718">
        <f t="shared" si="3"/>
        <v>123.92176864000001</v>
      </c>
      <c r="H32" s="1775">
        <f>F32*Оглавление!$B$14</f>
        <v>14715.710026000001</v>
      </c>
      <c r="I32" s="1775">
        <f t="shared" si="1"/>
        <v>11772.568020800001</v>
      </c>
      <c r="J32" s="2387"/>
      <c r="K32" s="1374"/>
    </row>
    <row r="33" spans="2:12" ht="15.7">
      <c r="B33" s="2803" t="s">
        <v>3704</v>
      </c>
      <c r="C33" s="7274"/>
      <c r="D33" s="2802" t="s">
        <v>10286</v>
      </c>
      <c r="E33" s="2800">
        <v>1</v>
      </c>
      <c r="F33" s="3973">
        <v>185.4623048</v>
      </c>
      <c r="G33" s="1718">
        <f t="shared" si="3"/>
        <v>148.36984383999999</v>
      </c>
      <c r="H33" s="1775">
        <f>F33*Оглавление!$B$14</f>
        <v>17618.918956000001</v>
      </c>
      <c r="I33" s="1775">
        <f t="shared" si="1"/>
        <v>14095.135164800002</v>
      </c>
      <c r="J33" s="2387"/>
      <c r="K33" s="1374"/>
    </row>
    <row r="34" spans="2:12" ht="15.7">
      <c r="B34" s="2803" t="s">
        <v>3705</v>
      </c>
      <c r="C34" s="7274"/>
      <c r="D34" s="2802" t="s">
        <v>10287</v>
      </c>
      <c r="E34" s="2800">
        <v>1</v>
      </c>
      <c r="F34" s="3973">
        <v>212.4846861</v>
      </c>
      <c r="G34" s="1718">
        <f t="shared" si="3"/>
        <v>169.98774888</v>
      </c>
      <c r="H34" s="1775">
        <f>F34*Оглавление!$B$14</f>
        <v>20186.045179500001</v>
      </c>
      <c r="I34" s="1775">
        <f t="shared" si="1"/>
        <v>16148.836143600001</v>
      </c>
      <c r="J34" s="2387"/>
      <c r="K34" s="1374"/>
    </row>
    <row r="35" spans="2:12" ht="15.7">
      <c r="B35" s="2803" t="s">
        <v>3706</v>
      </c>
      <c r="C35" s="7274"/>
      <c r="D35" s="2802" t="s">
        <v>10288</v>
      </c>
      <c r="E35" s="2800">
        <v>1</v>
      </c>
      <c r="F35" s="3973">
        <v>248.71034220000001</v>
      </c>
      <c r="G35" s="1718">
        <f t="shared" si="3"/>
        <v>198.96827376000002</v>
      </c>
      <c r="H35" s="1775">
        <f>F35*Оглавление!$B$14</f>
        <v>23627.482509000001</v>
      </c>
      <c r="I35" s="1775">
        <f t="shared" si="1"/>
        <v>18901.986007200001</v>
      </c>
      <c r="J35" s="2387"/>
      <c r="K35" s="1374"/>
    </row>
    <row r="36" spans="2:12" ht="15.7">
      <c r="B36" s="2803" t="s">
        <v>3707</v>
      </c>
      <c r="C36" s="7274"/>
      <c r="D36" s="2802" t="s">
        <v>10289</v>
      </c>
      <c r="E36" s="2800">
        <v>1</v>
      </c>
      <c r="F36" s="3973">
        <v>280.31477949999999</v>
      </c>
      <c r="G36" s="1718">
        <f t="shared" si="3"/>
        <v>224.25182359999999</v>
      </c>
      <c r="H36" s="1775">
        <f>F36*Оглавление!$B$14</f>
        <v>26629.904052499998</v>
      </c>
      <c r="I36" s="1775">
        <f t="shared" si="1"/>
        <v>21303.923241999997</v>
      </c>
      <c r="J36" s="2387"/>
      <c r="K36" s="1374"/>
    </row>
    <row r="37" spans="2:12" ht="15.7">
      <c r="B37" s="2803" t="s">
        <v>3708</v>
      </c>
      <c r="C37" s="7274"/>
      <c r="D37" s="2802" t="s">
        <v>10290</v>
      </c>
      <c r="E37" s="2800">
        <v>1</v>
      </c>
      <c r="F37" s="3973">
        <v>308.91672990000001</v>
      </c>
      <c r="G37" s="1718">
        <f t="shared" si="3"/>
        <v>247.13338392</v>
      </c>
      <c r="H37" s="1775">
        <f>F37*Оглавление!$B$14</f>
        <v>29347.089340500002</v>
      </c>
      <c r="I37" s="1775">
        <f t="shared" si="1"/>
        <v>23477.671472400001</v>
      </c>
      <c r="J37" s="2387"/>
      <c r="K37" s="1374"/>
    </row>
    <row r="38" spans="2:12" ht="15.7">
      <c r="B38" s="2803" t="s">
        <v>3709</v>
      </c>
      <c r="C38" s="7274"/>
      <c r="D38" s="2802" t="s">
        <v>10291</v>
      </c>
      <c r="E38" s="2800">
        <v>1</v>
      </c>
      <c r="F38" s="3973">
        <v>340.05121270000001</v>
      </c>
      <c r="G38" s="1718">
        <f t="shared" si="3"/>
        <v>272.04097016000003</v>
      </c>
      <c r="H38" s="1775">
        <f>F38*Оглавление!$B$14</f>
        <v>32304.865206500002</v>
      </c>
      <c r="I38" s="1775">
        <f t="shared" si="1"/>
        <v>25843.892165200003</v>
      </c>
      <c r="J38" s="2387"/>
      <c r="K38" s="1374"/>
    </row>
    <row r="39" spans="2:12" ht="15.7">
      <c r="B39" s="2803" t="s">
        <v>3710</v>
      </c>
      <c r="C39" s="7274"/>
      <c r="D39" s="2802" t="s">
        <v>10292</v>
      </c>
      <c r="E39" s="2800">
        <v>1</v>
      </c>
      <c r="F39" s="3973">
        <v>368.52262030000003</v>
      </c>
      <c r="G39" s="1718">
        <f t="shared" si="3"/>
        <v>294.81809624000005</v>
      </c>
      <c r="H39" s="1775">
        <f>F39*Оглавление!$B$14</f>
        <v>35009.648928500006</v>
      </c>
      <c r="I39" s="1775">
        <f t="shared" si="1"/>
        <v>28007.719142800004</v>
      </c>
      <c r="J39" s="2387"/>
      <c r="K39" s="1374"/>
    </row>
    <row r="40" spans="2:12" ht="15.7">
      <c r="B40" s="2803" t="s">
        <v>3711</v>
      </c>
      <c r="C40" s="7274"/>
      <c r="D40" s="2802" t="s">
        <v>10293</v>
      </c>
      <c r="E40" s="2800">
        <v>1</v>
      </c>
      <c r="F40" s="3973">
        <v>396.5240733</v>
      </c>
      <c r="G40" s="1718">
        <f t="shared" si="3"/>
        <v>317.21925864000002</v>
      </c>
      <c r="H40" s="1775">
        <f>F40*Оглавление!$B$14</f>
        <v>37669.786963500002</v>
      </c>
      <c r="I40" s="1775">
        <f t="shared" si="1"/>
        <v>30135.829570800001</v>
      </c>
      <c r="J40" s="2387"/>
      <c r="K40" s="1374"/>
    </row>
    <row r="41" spans="2:12" ht="15.7">
      <c r="B41" s="2803" t="s">
        <v>3712</v>
      </c>
      <c r="C41" s="7274"/>
      <c r="D41" s="2802" t="s">
        <v>10294</v>
      </c>
      <c r="E41" s="2800">
        <v>1</v>
      </c>
      <c r="F41" s="3973">
        <v>441.69191840000002</v>
      </c>
      <c r="G41" s="1718">
        <f t="shared" si="3"/>
        <v>353.35353472000003</v>
      </c>
      <c r="H41" s="1775">
        <f>F41*Оглавление!$B$14</f>
        <v>41960.732248</v>
      </c>
      <c r="I41" s="1775">
        <f t="shared" si="1"/>
        <v>33568.585798400003</v>
      </c>
      <c r="J41" s="2387"/>
      <c r="K41" s="1374"/>
    </row>
    <row r="42" spans="2:12" s="642" customFormat="1" ht="15.7">
      <c r="B42" s="2803" t="s">
        <v>5335</v>
      </c>
      <c r="C42" s="2588"/>
      <c r="D42" s="2802" t="s">
        <v>10283</v>
      </c>
      <c r="E42" s="2800">
        <v>1</v>
      </c>
      <c r="F42" s="3973">
        <v>91.262544750000004</v>
      </c>
      <c r="G42" s="1718">
        <f t="shared" ref="G42:G53" si="4">F42-F42*$K$4/100</f>
        <v>73.010035799999997</v>
      </c>
      <c r="H42" s="1775">
        <f>F42*Оглавление!$B$14</f>
        <v>8669.9417512500004</v>
      </c>
      <c r="I42" s="1775">
        <f t="shared" si="1"/>
        <v>6935.9534010000007</v>
      </c>
      <c r="J42" s="2387"/>
      <c r="K42" s="1374"/>
      <c r="L42" s="3790"/>
    </row>
    <row r="43" spans="2:12" ht="15.7">
      <c r="B43" s="2803" t="s">
        <v>3713</v>
      </c>
      <c r="C43" s="7303" t="s">
        <v>9063</v>
      </c>
      <c r="D43" s="2802" t="s">
        <v>10284</v>
      </c>
      <c r="E43" s="2800">
        <v>1</v>
      </c>
      <c r="F43" s="3973">
        <v>113.1545899</v>
      </c>
      <c r="G43" s="1718">
        <f t="shared" si="4"/>
        <v>90.523671919999998</v>
      </c>
      <c r="H43" s="1775">
        <f>F43*Оглавление!$B$14</f>
        <v>10749.686040500001</v>
      </c>
      <c r="I43" s="1775">
        <f t="shared" si="1"/>
        <v>8599.7488324000005</v>
      </c>
      <c r="J43" s="2387"/>
      <c r="K43" s="1374"/>
    </row>
    <row r="44" spans="2:12" ht="15.7">
      <c r="B44" s="2803" t="s">
        <v>3714</v>
      </c>
      <c r="C44" s="7274"/>
      <c r="D44" s="2802" t="s">
        <v>10285</v>
      </c>
      <c r="E44" s="2800">
        <v>1</v>
      </c>
      <c r="F44" s="3973">
        <v>135.16412360000001</v>
      </c>
      <c r="G44" s="1718">
        <f t="shared" si="4"/>
        <v>108.13129888</v>
      </c>
      <c r="H44" s="1775">
        <f>F44*Оглавление!$B$14</f>
        <v>12840.591742000001</v>
      </c>
      <c r="I44" s="1775">
        <f>H44-H44*$K$4/100</f>
        <v>10272.473393600001</v>
      </c>
      <c r="J44" s="2387"/>
      <c r="K44" s="1374"/>
    </row>
    <row r="45" spans="2:12" ht="15.7">
      <c r="B45" s="2803" t="s">
        <v>3715</v>
      </c>
      <c r="C45" s="7274"/>
      <c r="D45" s="2802" t="s">
        <v>10286</v>
      </c>
      <c r="E45" s="2800">
        <v>1</v>
      </c>
      <c r="F45" s="3973">
        <v>160.21530709999999</v>
      </c>
      <c r="G45" s="1718">
        <f t="shared" si="4"/>
        <v>128.17224568</v>
      </c>
      <c r="H45" s="1775">
        <f>F45*Оглавление!$B$14</f>
        <v>15220.454174499999</v>
      </c>
      <c r="I45" s="1775">
        <f t="shared" si="1"/>
        <v>12176.363339599999</v>
      </c>
      <c r="J45" s="2387"/>
      <c r="K45" s="1374"/>
    </row>
    <row r="46" spans="2:12" ht="15.7">
      <c r="B46" s="2803" t="s">
        <v>3716</v>
      </c>
      <c r="C46" s="7274"/>
      <c r="D46" s="2802" t="s">
        <v>10287</v>
      </c>
      <c r="E46" s="2800">
        <v>1</v>
      </c>
      <c r="F46" s="3973">
        <v>183.56943269999999</v>
      </c>
      <c r="G46" s="1718">
        <f t="shared" si="4"/>
        <v>146.85554615999999</v>
      </c>
      <c r="H46" s="1775">
        <f>F46*Оглавление!$B$14</f>
        <v>17439.096106500001</v>
      </c>
      <c r="I46" s="1775">
        <f t="shared" si="1"/>
        <v>13951.276885200001</v>
      </c>
      <c r="J46" s="2387"/>
      <c r="K46" s="1374"/>
    </row>
    <row r="47" spans="2:12" ht="15.7">
      <c r="B47" s="2803" t="s">
        <v>3717</v>
      </c>
      <c r="C47" s="7274"/>
      <c r="D47" s="2802" t="s">
        <v>10288</v>
      </c>
      <c r="E47" s="2800">
        <v>1</v>
      </c>
      <c r="F47" s="3973">
        <v>212.432469</v>
      </c>
      <c r="G47" s="1718">
        <f t="shared" si="4"/>
        <v>169.94597519999999</v>
      </c>
      <c r="H47" s="1775">
        <f>F47*Оглавление!$B$14</f>
        <v>20181.084555000001</v>
      </c>
      <c r="I47" s="1775">
        <f t="shared" si="1"/>
        <v>16144.867644000002</v>
      </c>
      <c r="J47" s="2387"/>
      <c r="K47" s="1374"/>
    </row>
    <row r="48" spans="2:12" ht="15.7">
      <c r="B48" s="2803" t="s">
        <v>3718</v>
      </c>
      <c r="C48" s="7274"/>
      <c r="D48" s="2802" t="s">
        <v>10289</v>
      </c>
      <c r="E48" s="2800">
        <v>1</v>
      </c>
      <c r="F48" s="3973">
        <v>238.61937570000001</v>
      </c>
      <c r="G48" s="1718">
        <f t="shared" si="4"/>
        <v>190.89550056000002</v>
      </c>
      <c r="H48" s="1775">
        <f>F48*Оглавление!$B$14</f>
        <v>22668.840691500001</v>
      </c>
      <c r="I48" s="1775">
        <f t="shared" si="1"/>
        <v>18135.0725532</v>
      </c>
      <c r="J48" s="2387"/>
      <c r="K48" s="1374"/>
    </row>
    <row r="49" spans="2:11" ht="15.7">
      <c r="B49" s="2803" t="s">
        <v>3719</v>
      </c>
      <c r="C49" s="7274"/>
      <c r="D49" s="2802" t="s">
        <v>10290</v>
      </c>
      <c r="E49" s="2800">
        <v>1</v>
      </c>
      <c r="F49" s="3973">
        <v>261.51660120000003</v>
      </c>
      <c r="G49" s="1718">
        <f t="shared" si="4"/>
        <v>209.21328096000002</v>
      </c>
      <c r="H49" s="1775">
        <f>F49*Оглавление!$B$14</f>
        <v>24844.077114000003</v>
      </c>
      <c r="I49" s="1775">
        <f t="shared" si="1"/>
        <v>19875.261691200001</v>
      </c>
      <c r="J49" s="2387"/>
      <c r="K49" s="1374"/>
    </row>
    <row r="50" spans="2:11" ht="15.7">
      <c r="B50" s="2803" t="s">
        <v>3720</v>
      </c>
      <c r="C50" s="7274"/>
      <c r="D50" s="2802" t="s">
        <v>10291</v>
      </c>
      <c r="E50" s="2800">
        <v>1</v>
      </c>
      <c r="F50" s="3973">
        <v>287.31187920000002</v>
      </c>
      <c r="G50" s="1718">
        <f t="shared" si="4"/>
        <v>229.84950336000003</v>
      </c>
      <c r="H50" s="1775">
        <f>F50*Оглавление!$B$14</f>
        <v>27294.628524000003</v>
      </c>
      <c r="I50" s="1775">
        <f t="shared" si="1"/>
        <v>21835.702819200003</v>
      </c>
      <c r="J50" s="2387"/>
      <c r="K50" s="1374"/>
    </row>
    <row r="51" spans="2:11" ht="15.7">
      <c r="B51" s="2803" t="s">
        <v>3721</v>
      </c>
      <c r="C51" s="7274"/>
      <c r="D51" s="2802" t="s">
        <v>10292</v>
      </c>
      <c r="E51" s="2800">
        <v>1</v>
      </c>
      <c r="F51" s="3973">
        <v>309.97412739999999</v>
      </c>
      <c r="G51" s="1718">
        <f t="shared" si="4"/>
        <v>247.97930191999998</v>
      </c>
      <c r="H51" s="1775">
        <f>F51*Оглавление!$B$14</f>
        <v>29447.542103</v>
      </c>
      <c r="I51" s="1775">
        <f t="shared" si="1"/>
        <v>23558.033682400001</v>
      </c>
      <c r="J51" s="2387"/>
      <c r="K51" s="1374"/>
    </row>
    <row r="52" spans="2:11" ht="15.7">
      <c r="B52" s="2803" t="s">
        <v>3722</v>
      </c>
      <c r="C52" s="7274"/>
      <c r="D52" s="2802" t="s">
        <v>10293</v>
      </c>
      <c r="E52" s="2800">
        <v>1</v>
      </c>
      <c r="F52" s="3973">
        <v>332.29696419999999</v>
      </c>
      <c r="G52" s="1718">
        <f t="shared" si="4"/>
        <v>265.83757135999997</v>
      </c>
      <c r="H52" s="1775">
        <f>F52*Оглавление!$B$14</f>
        <v>31568.211598999998</v>
      </c>
      <c r="I52" s="1775">
        <f t="shared" si="1"/>
        <v>25254.569279199997</v>
      </c>
      <c r="J52" s="2387"/>
      <c r="K52" s="1374"/>
    </row>
    <row r="53" spans="2:11" ht="15.7">
      <c r="B53" s="1759" t="s">
        <v>3723</v>
      </c>
      <c r="C53" s="7274"/>
      <c r="D53" s="2802" t="s">
        <v>10294</v>
      </c>
      <c r="E53" s="2800">
        <v>1</v>
      </c>
      <c r="F53" s="3973">
        <v>372.67388460000001</v>
      </c>
      <c r="G53" s="1718">
        <f t="shared" si="4"/>
        <v>298.13910768</v>
      </c>
      <c r="H53" s="1775">
        <f>F53*Оглавление!$B$14</f>
        <v>35404.019036999998</v>
      </c>
      <c r="I53" s="1775">
        <f t="shared" si="1"/>
        <v>28323.215229599999</v>
      </c>
      <c r="J53" s="2387"/>
      <c r="K53" s="1374"/>
    </row>
    <row r="54" spans="2:11" ht="15" customHeight="1">
      <c r="B54" s="1759" t="s">
        <v>6003</v>
      </c>
      <c r="C54" s="7303" t="s">
        <v>9064</v>
      </c>
      <c r="D54" s="2802" t="s">
        <v>10283</v>
      </c>
      <c r="E54" s="2800">
        <v>1</v>
      </c>
      <c r="F54" s="3973">
        <v>136.9003443</v>
      </c>
      <c r="G54" s="1718">
        <f t="shared" ref="G54:G64" si="5">F54-F54*$K$4/100</f>
        <v>109.52027544000001</v>
      </c>
      <c r="H54" s="1775">
        <f>F54*Оглавление!$B$14</f>
        <v>13005.532708500001</v>
      </c>
      <c r="I54" s="1775">
        <f t="shared" si="1"/>
        <v>10404.4261668</v>
      </c>
      <c r="J54" s="2387"/>
      <c r="K54" s="1374"/>
    </row>
    <row r="55" spans="2:11" ht="15.7">
      <c r="B55" s="1759" t="s">
        <v>6004</v>
      </c>
      <c r="C55" s="7274"/>
      <c r="D55" s="2802" t="s">
        <v>10284</v>
      </c>
      <c r="E55" s="2800">
        <v>1</v>
      </c>
      <c r="F55" s="3973">
        <v>154.0145191</v>
      </c>
      <c r="G55" s="1718">
        <f t="shared" si="5"/>
        <v>123.21161528</v>
      </c>
      <c r="H55" s="1775">
        <f>F55*Оглавление!$B$14</f>
        <v>14631.3793145</v>
      </c>
      <c r="I55" s="1775">
        <f t="shared" si="1"/>
        <v>11705.1034516</v>
      </c>
      <c r="J55" s="2387"/>
      <c r="K55" s="1374"/>
    </row>
    <row r="56" spans="2:11" ht="15.7">
      <c r="B56" s="1759" t="s">
        <v>6005</v>
      </c>
      <c r="C56" s="7274"/>
      <c r="D56" s="2802" t="s">
        <v>10285</v>
      </c>
      <c r="E56" s="2800">
        <v>1</v>
      </c>
      <c r="F56" s="3973">
        <v>185.3839791</v>
      </c>
      <c r="G56" s="1718">
        <f t="shared" si="5"/>
        <v>148.30718328</v>
      </c>
      <c r="H56" s="1775">
        <f>F56*Оглавление!$B$14</f>
        <v>17611.4780145</v>
      </c>
      <c r="I56" s="1775">
        <f t="shared" si="1"/>
        <v>14089.182411600001</v>
      </c>
      <c r="J56" s="2387"/>
      <c r="K56" s="1374"/>
    </row>
    <row r="57" spans="2:11" ht="15.7">
      <c r="B57" s="1759" t="s">
        <v>6006</v>
      </c>
      <c r="C57" s="7274"/>
      <c r="D57" s="2802" t="s">
        <v>10286</v>
      </c>
      <c r="E57" s="2800">
        <v>1</v>
      </c>
      <c r="F57" s="3973">
        <v>222.4712184</v>
      </c>
      <c r="G57" s="1718">
        <f t="shared" si="5"/>
        <v>177.97697471999999</v>
      </c>
      <c r="H57" s="1775">
        <f>F57*Оглавление!$B$14</f>
        <v>21134.765747999998</v>
      </c>
      <c r="I57" s="1775">
        <f t="shared" si="1"/>
        <v>16907.8125984</v>
      </c>
      <c r="J57" s="2387"/>
      <c r="K57" s="1374"/>
    </row>
    <row r="58" spans="2:11" ht="15.7">
      <c r="B58" s="1759" t="s">
        <v>6007</v>
      </c>
      <c r="C58" s="7274"/>
      <c r="D58" s="2802" t="s">
        <v>10287</v>
      </c>
      <c r="E58" s="2800">
        <v>1</v>
      </c>
      <c r="F58" s="3973">
        <v>269.53193549999997</v>
      </c>
      <c r="G58" s="1718">
        <f t="shared" si="5"/>
        <v>215.62554839999999</v>
      </c>
      <c r="H58" s="1775">
        <f>F58*Оглавление!$B$14</f>
        <v>25605.533872499997</v>
      </c>
      <c r="I58" s="1775">
        <f t="shared" si="1"/>
        <v>20484.427097999996</v>
      </c>
      <c r="J58" s="2387"/>
      <c r="K58" s="1374"/>
    </row>
    <row r="59" spans="2:11" ht="15.7">
      <c r="B59" s="1759" t="s">
        <v>6008</v>
      </c>
      <c r="C59" s="7274"/>
      <c r="D59" s="2802" t="s">
        <v>10288</v>
      </c>
      <c r="E59" s="2800">
        <v>1</v>
      </c>
      <c r="F59" s="3973">
        <v>309.46501009999997</v>
      </c>
      <c r="G59" s="1718">
        <f t="shared" si="5"/>
        <v>247.57200807999999</v>
      </c>
      <c r="H59" s="1775">
        <f>F59*Оглавление!$B$14</f>
        <v>29399.175959499997</v>
      </c>
      <c r="I59" s="1775">
        <f t="shared" si="1"/>
        <v>23519.340767599999</v>
      </c>
      <c r="J59" s="2387"/>
      <c r="K59" s="1374"/>
    </row>
    <row r="60" spans="2:11" ht="15.7">
      <c r="B60" s="1759" t="s">
        <v>6009</v>
      </c>
      <c r="C60" s="7274"/>
      <c r="D60" s="2802" t="s">
        <v>10289</v>
      </c>
      <c r="E60" s="2800">
        <v>1</v>
      </c>
      <c r="F60" s="3973">
        <v>356.52572730000003</v>
      </c>
      <c r="G60" s="1718">
        <f t="shared" si="5"/>
        <v>285.22058184000002</v>
      </c>
      <c r="H60" s="1775">
        <f>F60*Оглавление!$B$14</f>
        <v>33869.944093500002</v>
      </c>
      <c r="I60" s="1775">
        <f t="shared" si="1"/>
        <v>27095.955274800002</v>
      </c>
      <c r="J60" s="2387"/>
      <c r="K60" s="1374"/>
    </row>
    <row r="61" spans="2:11" ht="15.7">
      <c r="B61" s="1759" t="s">
        <v>6010</v>
      </c>
      <c r="C61" s="7274"/>
      <c r="D61" s="2802" t="s">
        <v>10290</v>
      </c>
      <c r="E61" s="2800">
        <v>1</v>
      </c>
      <c r="F61" s="3973">
        <v>382.1904624</v>
      </c>
      <c r="G61" s="1718">
        <f t="shared" si="5"/>
        <v>305.75236991999998</v>
      </c>
      <c r="H61" s="1775">
        <f>F61*Оглавление!$B$14</f>
        <v>36308.093928000002</v>
      </c>
      <c r="I61" s="1775">
        <f t="shared" si="1"/>
        <v>29046.475142400002</v>
      </c>
      <c r="J61" s="2387"/>
      <c r="K61" s="1374"/>
    </row>
    <row r="62" spans="2:11" ht="15.7">
      <c r="B62" s="1759" t="s">
        <v>6011</v>
      </c>
      <c r="C62" s="7274"/>
      <c r="D62" s="2802" t="s">
        <v>10291</v>
      </c>
      <c r="E62" s="2800">
        <v>1</v>
      </c>
      <c r="F62" s="3973">
        <v>424.96937229999997</v>
      </c>
      <c r="G62" s="1718">
        <f t="shared" si="5"/>
        <v>339.97549784</v>
      </c>
      <c r="H62" s="1775">
        <f>F62*Оглавление!$B$14</f>
        <v>40372.090368500001</v>
      </c>
      <c r="I62" s="1775">
        <f t="shared" si="1"/>
        <v>32297.672294800002</v>
      </c>
      <c r="J62" s="2387"/>
      <c r="K62" s="1374"/>
    </row>
    <row r="63" spans="2:11" ht="15.7">
      <c r="B63" s="1759" t="s">
        <v>6012</v>
      </c>
      <c r="C63" s="7274"/>
      <c r="D63" s="2802" t="s">
        <v>10292</v>
      </c>
      <c r="E63" s="2800">
        <v>1</v>
      </c>
      <c r="F63" s="3973">
        <v>457.77480430000003</v>
      </c>
      <c r="G63" s="1718">
        <f t="shared" si="5"/>
        <v>366.21984344000003</v>
      </c>
      <c r="H63" s="1775">
        <f>F63*Оглавление!$B$14</f>
        <v>43488.606408500003</v>
      </c>
      <c r="I63" s="1775">
        <f t="shared" si="1"/>
        <v>34790.8851268</v>
      </c>
      <c r="J63" s="2387"/>
      <c r="K63" s="1374"/>
    </row>
    <row r="64" spans="2:11" ht="15.7">
      <c r="B64" s="1759" t="s">
        <v>6013</v>
      </c>
      <c r="C64" s="7274"/>
      <c r="D64" s="2802" t="s">
        <v>10293</v>
      </c>
      <c r="E64" s="2800">
        <v>1</v>
      </c>
      <c r="F64" s="3973">
        <v>501.97663180000001</v>
      </c>
      <c r="G64" s="1718">
        <f t="shared" si="5"/>
        <v>401.58130543999999</v>
      </c>
      <c r="H64" s="1775">
        <f>F64*Оглавление!$B$14</f>
        <v>47687.780020999999</v>
      </c>
      <c r="I64" s="1775">
        <f t="shared" si="1"/>
        <v>38150.224016799999</v>
      </c>
      <c r="J64" s="2387"/>
      <c r="K64" s="1374"/>
    </row>
    <row r="65" spans="2:11" ht="15" customHeight="1">
      <c r="B65" s="1759" t="s">
        <v>6014</v>
      </c>
      <c r="C65" s="7303" t="s">
        <v>9065</v>
      </c>
      <c r="D65" s="2802" t="s">
        <v>10283</v>
      </c>
      <c r="E65" s="2800">
        <v>1</v>
      </c>
      <c r="F65" s="3973">
        <v>114.0814445</v>
      </c>
      <c r="G65" s="1718">
        <f t="shared" ref="G65:G75" si="6">F65-F65*$K$4/100</f>
        <v>91.2651556</v>
      </c>
      <c r="H65" s="1775">
        <f>F65*Оглавление!$B$14</f>
        <v>10837.7372275</v>
      </c>
      <c r="I65" s="1775">
        <f t="shared" si="1"/>
        <v>8670.1897819999995</v>
      </c>
      <c r="J65" s="2387"/>
      <c r="K65" s="1374"/>
    </row>
    <row r="66" spans="2:11" ht="15.7">
      <c r="B66" s="1759" t="s">
        <v>6015</v>
      </c>
      <c r="C66" s="7274"/>
      <c r="D66" s="2802" t="s">
        <v>10284</v>
      </c>
      <c r="E66" s="2800">
        <v>1</v>
      </c>
      <c r="F66" s="3973">
        <v>132.6315913</v>
      </c>
      <c r="G66" s="1718">
        <f t="shared" si="6"/>
        <v>106.10527304</v>
      </c>
      <c r="H66" s="1775">
        <f>F66*Оглавление!$B$14</f>
        <v>12600.001173499999</v>
      </c>
      <c r="I66" s="1775">
        <f t="shared" si="1"/>
        <v>10080.0009388</v>
      </c>
      <c r="J66" s="2387"/>
      <c r="K66" s="1374"/>
    </row>
    <row r="67" spans="2:11" ht="15.7">
      <c r="B67" s="1759" t="s">
        <v>6016</v>
      </c>
      <c r="C67" s="7274"/>
      <c r="D67" s="2802" t="s">
        <v>10285</v>
      </c>
      <c r="E67" s="2800">
        <v>1</v>
      </c>
      <c r="F67" s="3973">
        <v>156.8734087</v>
      </c>
      <c r="G67" s="1718">
        <f t="shared" si="6"/>
        <v>125.49872696</v>
      </c>
      <c r="H67" s="1775">
        <f>F67*Оглавление!$B$14</f>
        <v>14902.9738265</v>
      </c>
      <c r="I67" s="1775">
        <f t="shared" si="1"/>
        <v>11922.379061199999</v>
      </c>
      <c r="J67" s="2387"/>
      <c r="K67" s="1374"/>
    </row>
    <row r="68" spans="2:11" ht="15.7">
      <c r="B68" s="1759" t="s">
        <v>6017</v>
      </c>
      <c r="C68" s="7274"/>
      <c r="D68" s="2802" t="s">
        <v>10286</v>
      </c>
      <c r="E68" s="2800">
        <v>1</v>
      </c>
      <c r="F68" s="3973">
        <v>182.5381438</v>
      </c>
      <c r="G68" s="1718">
        <f t="shared" si="6"/>
        <v>146.03051504000001</v>
      </c>
      <c r="H68" s="1775">
        <f>F68*Оглавление!$B$14</f>
        <v>17341.123661000001</v>
      </c>
      <c r="I68" s="1775">
        <f t="shared" si="1"/>
        <v>13872.898928800001</v>
      </c>
      <c r="J68" s="2387"/>
      <c r="K68" s="1374"/>
    </row>
    <row r="69" spans="2:11" ht="15.7">
      <c r="B69" s="1759" t="s">
        <v>6018</v>
      </c>
      <c r="C69" s="7274"/>
      <c r="D69" s="2802" t="s">
        <v>10287</v>
      </c>
      <c r="E69" s="2800">
        <v>1</v>
      </c>
      <c r="F69" s="3973">
        <v>219.61232870000001</v>
      </c>
      <c r="G69" s="1718">
        <f t="shared" si="6"/>
        <v>175.68986296</v>
      </c>
      <c r="H69" s="1775">
        <f>F69*Оглавление!$B$14</f>
        <v>20863.171226500002</v>
      </c>
      <c r="I69" s="1775">
        <f t="shared" si="1"/>
        <v>16690.536981200003</v>
      </c>
      <c r="J69" s="2387"/>
      <c r="K69" s="1374"/>
    </row>
    <row r="70" spans="2:11" ht="15.7">
      <c r="B70" s="1759" t="s">
        <v>6019</v>
      </c>
      <c r="C70" s="7274"/>
      <c r="D70" s="2802" t="s">
        <v>10288</v>
      </c>
      <c r="E70" s="2800">
        <v>1</v>
      </c>
      <c r="F70" s="3973">
        <v>248.13595340000001</v>
      </c>
      <c r="G70" s="1718">
        <f t="shared" si="6"/>
        <v>198.50876271999999</v>
      </c>
      <c r="H70" s="1775">
        <f>F70*Оглавление!$B$14</f>
        <v>23572.915573000002</v>
      </c>
      <c r="I70" s="1775">
        <f t="shared" si="1"/>
        <v>18858.3324584</v>
      </c>
      <c r="J70" s="2387"/>
      <c r="K70" s="1374"/>
    </row>
    <row r="71" spans="2:11" ht="15.7">
      <c r="B71" s="1759" t="s">
        <v>6020</v>
      </c>
      <c r="C71" s="7274"/>
      <c r="D71" s="2802" t="s">
        <v>10289</v>
      </c>
      <c r="E71" s="2800">
        <v>1</v>
      </c>
      <c r="F71" s="3973">
        <v>280.9413854</v>
      </c>
      <c r="G71" s="1718">
        <f t="shared" si="6"/>
        <v>224.75310832</v>
      </c>
      <c r="H71" s="1775">
        <f>F71*Оглавление!$B$14</f>
        <v>26689.431613000001</v>
      </c>
      <c r="I71" s="1775">
        <f t="shared" si="1"/>
        <v>21351.545290400001</v>
      </c>
      <c r="J71" s="2387"/>
      <c r="K71" s="1374"/>
    </row>
    <row r="72" spans="2:11" ht="15.7">
      <c r="B72" s="1759" t="s">
        <v>6021</v>
      </c>
      <c r="C72" s="7274"/>
      <c r="D72" s="2802" t="s">
        <v>10290</v>
      </c>
      <c r="E72" s="2800">
        <v>1</v>
      </c>
      <c r="F72" s="3973">
        <v>306.60612049999997</v>
      </c>
      <c r="G72" s="1718">
        <f t="shared" si="6"/>
        <v>245.28489639999998</v>
      </c>
      <c r="H72" s="1775">
        <f>F72*Оглавление!$B$14</f>
        <v>29127.581447499997</v>
      </c>
      <c r="I72" s="1775">
        <f t="shared" si="1"/>
        <v>23302.065157999998</v>
      </c>
      <c r="J72" s="2387"/>
      <c r="K72" s="1374"/>
    </row>
    <row r="73" spans="2:11" ht="15.7">
      <c r="B73" s="1759" t="s">
        <v>6022</v>
      </c>
      <c r="C73" s="7274"/>
      <c r="D73" s="2802" t="s">
        <v>10291</v>
      </c>
      <c r="E73" s="2800">
        <v>1</v>
      </c>
      <c r="F73" s="3973">
        <v>339.41155250000003</v>
      </c>
      <c r="G73" s="1718">
        <f t="shared" si="6"/>
        <v>271.52924200000001</v>
      </c>
      <c r="H73" s="1775">
        <f>F73*Оглавление!$B$14</f>
        <v>32244.097487500003</v>
      </c>
      <c r="I73" s="1775">
        <f t="shared" si="1"/>
        <v>25795.277990000002</v>
      </c>
      <c r="J73" s="2387"/>
      <c r="K73" s="1374"/>
    </row>
    <row r="74" spans="2:11" ht="15.7">
      <c r="B74" s="1759" t="s">
        <v>6023</v>
      </c>
      <c r="C74" s="7274"/>
      <c r="D74" s="2802" t="s">
        <v>10292</v>
      </c>
      <c r="E74" s="2800">
        <v>1</v>
      </c>
      <c r="F74" s="3973">
        <v>366.49920520000001</v>
      </c>
      <c r="G74" s="1718">
        <f t="shared" si="6"/>
        <v>293.19936416000002</v>
      </c>
      <c r="H74" s="1775">
        <f>F74*Оглавление!$B$14</f>
        <v>34817.424493999999</v>
      </c>
      <c r="I74" s="1775">
        <f t="shared" si="1"/>
        <v>27853.939595199998</v>
      </c>
      <c r="J74" s="2387"/>
      <c r="K74" s="1374"/>
    </row>
    <row r="75" spans="2:11" ht="15.7">
      <c r="B75" s="1759" t="s">
        <v>6024</v>
      </c>
      <c r="C75" s="7274"/>
      <c r="D75" s="2802" t="s">
        <v>10293</v>
      </c>
      <c r="E75" s="2800">
        <v>1</v>
      </c>
      <c r="F75" s="3973">
        <v>405.00936209999998</v>
      </c>
      <c r="G75" s="1718">
        <f t="shared" si="6"/>
        <v>324.00748967999999</v>
      </c>
      <c r="H75" s="1775">
        <f>F75*Оглавление!$B$14</f>
        <v>38475.889399499996</v>
      </c>
      <c r="I75" s="1775">
        <f t="shared" si="1"/>
        <v>30780.711519599998</v>
      </c>
      <c r="J75" s="2387"/>
      <c r="K75" s="1374"/>
    </row>
    <row r="76" spans="2:11" ht="15.7">
      <c r="B76" s="2803" t="s">
        <v>3724</v>
      </c>
      <c r="C76" s="7274" t="s">
        <v>9062</v>
      </c>
      <c r="D76" s="2802" t="s">
        <v>10283</v>
      </c>
      <c r="E76" s="2800">
        <v>1</v>
      </c>
      <c r="F76" s="3973">
        <v>81.001872430000006</v>
      </c>
      <c r="G76" s="1718">
        <f t="shared" ref="G76:G86" si="7">F76-F76*$K$4/100</f>
        <v>64.801497944000005</v>
      </c>
      <c r="H76" s="1775">
        <f>F76*Оглавление!$B$14</f>
        <v>7695.1778808500003</v>
      </c>
      <c r="I76" s="1775">
        <f t="shared" si="1"/>
        <v>6156.1423046800001</v>
      </c>
      <c r="J76" s="2387"/>
      <c r="K76" s="1374"/>
    </row>
    <row r="77" spans="2:11" ht="15.7">
      <c r="B77" s="2803" t="s">
        <v>3725</v>
      </c>
      <c r="C77" s="7274"/>
      <c r="D77" s="2802" t="s">
        <v>10284</v>
      </c>
      <c r="E77" s="2800">
        <v>1</v>
      </c>
      <c r="F77" s="3973">
        <v>87.77704919</v>
      </c>
      <c r="G77" s="1718">
        <f t="shared" si="7"/>
        <v>70.221639351999997</v>
      </c>
      <c r="H77" s="1775">
        <f>F77*Оглавление!$B$14</f>
        <v>8338.8196730500003</v>
      </c>
      <c r="I77" s="1775">
        <f t="shared" si="1"/>
        <v>6671.0557384399999</v>
      </c>
      <c r="J77" s="2387"/>
      <c r="K77" s="1374"/>
    </row>
    <row r="78" spans="2:11" ht="15.7">
      <c r="B78" s="2803" t="s">
        <v>3726</v>
      </c>
      <c r="C78" s="7274"/>
      <c r="D78" s="2802" t="s">
        <v>10285</v>
      </c>
      <c r="E78" s="2800">
        <v>1</v>
      </c>
      <c r="F78" s="3973">
        <v>99.682562110000006</v>
      </c>
      <c r="G78" s="1718">
        <f t="shared" si="7"/>
        <v>79.746049687999999</v>
      </c>
      <c r="H78" s="1775">
        <f>F78*Оглавление!$B$14</f>
        <v>9469.8434004500014</v>
      </c>
      <c r="I78" s="1775">
        <f t="shared" si="1"/>
        <v>7575.8747203600014</v>
      </c>
      <c r="J78" s="2387"/>
      <c r="K78" s="1374"/>
    </row>
    <row r="79" spans="2:11" ht="15.7">
      <c r="B79" s="2803" t="s">
        <v>3727</v>
      </c>
      <c r="C79" s="7274"/>
      <c r="D79" s="2802" t="s">
        <v>10286</v>
      </c>
      <c r="E79" s="2800">
        <v>1</v>
      </c>
      <c r="F79" s="3973">
        <v>120.5955355</v>
      </c>
      <c r="G79" s="1718">
        <f t="shared" si="7"/>
        <v>96.476428400000003</v>
      </c>
      <c r="H79" s="1775">
        <f>F79*Оглавление!$B$14</f>
        <v>11456.5758725</v>
      </c>
      <c r="I79" s="1775">
        <f>H79-H79*$K$4/100</f>
        <v>9165.260698</v>
      </c>
      <c r="J79" s="2387"/>
      <c r="K79" s="1374"/>
    </row>
    <row r="80" spans="2:11" ht="15.7">
      <c r="B80" s="2803" t="s">
        <v>3728</v>
      </c>
      <c r="C80" s="7274"/>
      <c r="D80" s="2802" t="s">
        <v>10287</v>
      </c>
      <c r="E80" s="2800">
        <v>1</v>
      </c>
      <c r="F80" s="3973">
        <v>139.83755959999999</v>
      </c>
      <c r="G80" s="1718">
        <f t="shared" si="7"/>
        <v>111.87004768</v>
      </c>
      <c r="H80" s="1775">
        <f>F80*Оглавление!$B$14</f>
        <v>13284.568162</v>
      </c>
      <c r="I80" s="1775">
        <f t="shared" si="1"/>
        <v>10627.6545296</v>
      </c>
      <c r="J80" s="2387"/>
      <c r="K80" s="1374"/>
    </row>
    <row r="81" spans="2:11" ht="15.7">
      <c r="B81" s="2803" t="s">
        <v>3729</v>
      </c>
      <c r="C81" s="7274"/>
      <c r="D81" s="2802" t="s">
        <v>10288</v>
      </c>
      <c r="E81" s="2800">
        <v>1</v>
      </c>
      <c r="F81" s="3973">
        <v>165.55451189999999</v>
      </c>
      <c r="G81" s="1718">
        <f t="shared" si="7"/>
        <v>132.44360952</v>
      </c>
      <c r="H81" s="1775">
        <f>F81*Оглавление!$B$14</f>
        <v>15727.678630499999</v>
      </c>
      <c r="I81" s="1775">
        <f t="shared" si="1"/>
        <v>12582.1429044</v>
      </c>
      <c r="J81" s="2387"/>
      <c r="K81" s="1374"/>
    </row>
    <row r="82" spans="2:11" ht="15.7">
      <c r="B82" s="2803" t="s">
        <v>3730</v>
      </c>
      <c r="C82" s="7274"/>
      <c r="D82" s="2802" t="s">
        <v>10289</v>
      </c>
      <c r="E82" s="2800">
        <v>1</v>
      </c>
      <c r="F82" s="3973">
        <v>186.5849738</v>
      </c>
      <c r="G82" s="1718">
        <f t="shared" si="7"/>
        <v>149.26797904</v>
      </c>
      <c r="H82" s="1775">
        <f>F82*Оглавление!$B$14</f>
        <v>17725.572510999998</v>
      </c>
      <c r="I82" s="1775">
        <f t="shared" si="1"/>
        <v>14180.458008799998</v>
      </c>
      <c r="J82" s="2387"/>
      <c r="K82" s="1374"/>
    </row>
    <row r="83" spans="2:11" ht="15.7">
      <c r="B83" s="2803" t="s">
        <v>3731</v>
      </c>
      <c r="C83" s="7274"/>
      <c r="D83" s="2802" t="s">
        <v>10290</v>
      </c>
      <c r="E83" s="2800">
        <v>1</v>
      </c>
      <c r="F83" s="3973">
        <v>202.5634254</v>
      </c>
      <c r="G83" s="1718">
        <f t="shared" si="7"/>
        <v>162.05074031999999</v>
      </c>
      <c r="H83" s="1775">
        <f>F83*Оглавление!$B$14</f>
        <v>19243.525412999999</v>
      </c>
      <c r="I83" s="1775">
        <f t="shared" si="1"/>
        <v>15394.8203304</v>
      </c>
      <c r="J83" s="2387"/>
      <c r="K83" s="1374"/>
    </row>
    <row r="84" spans="2:11" ht="15.7">
      <c r="B84" s="2803" t="s">
        <v>3732</v>
      </c>
      <c r="C84" s="7274"/>
      <c r="D84" s="2802" t="s">
        <v>10291</v>
      </c>
      <c r="E84" s="2800">
        <v>1</v>
      </c>
      <c r="F84" s="3973">
        <v>220.9960835</v>
      </c>
      <c r="G84" s="1718">
        <f t="shared" si="7"/>
        <v>176.7968668</v>
      </c>
      <c r="H84" s="1775">
        <f>F84*Оглавление!$B$14</f>
        <v>20994.6279325</v>
      </c>
      <c r="I84" s="1775">
        <f t="shared" si="1"/>
        <v>16795.702345999998</v>
      </c>
      <c r="J84" s="2387"/>
      <c r="K84" s="1374"/>
    </row>
    <row r="85" spans="2:11" ht="15.7">
      <c r="B85" s="2803" t="s">
        <v>3733</v>
      </c>
      <c r="C85" s="7274"/>
      <c r="D85" s="2802" t="s">
        <v>10292</v>
      </c>
      <c r="E85" s="2800">
        <v>1</v>
      </c>
      <c r="F85" s="3973">
        <v>235.3035859</v>
      </c>
      <c r="G85" s="1718">
        <f t="shared" si="7"/>
        <v>188.24286871999999</v>
      </c>
      <c r="H85" s="1775">
        <f>F85*Оглавление!$B$14</f>
        <v>22353.840660500002</v>
      </c>
      <c r="I85" s="1775">
        <f t="shared" si="1"/>
        <v>17883.0725284</v>
      </c>
      <c r="J85" s="2387"/>
      <c r="K85" s="1374"/>
    </row>
    <row r="86" spans="2:11" ht="15.7">
      <c r="B86" s="2803" t="s">
        <v>3734</v>
      </c>
      <c r="C86" s="7274"/>
      <c r="D86" s="2802" t="s">
        <v>10293</v>
      </c>
      <c r="E86" s="2800">
        <v>1</v>
      </c>
      <c r="F86" s="3973">
        <v>250.9948431</v>
      </c>
      <c r="G86" s="1718">
        <f t="shared" si="7"/>
        <v>200.79587448000001</v>
      </c>
      <c r="H86" s="1775">
        <f>F86*Оглавление!$B$14</f>
        <v>23844.510094500001</v>
      </c>
      <c r="I86" s="1775">
        <f t="shared" si="1"/>
        <v>19075.608075600001</v>
      </c>
      <c r="J86" s="2387"/>
      <c r="K86" s="1374"/>
    </row>
    <row r="87" spans="2:11" ht="15.7">
      <c r="B87" s="7277"/>
      <c r="C87" s="7278"/>
      <c r="D87" s="7278"/>
      <c r="E87" s="7278"/>
      <c r="F87" s="7278"/>
      <c r="G87" s="7278"/>
      <c r="H87" s="7278"/>
      <c r="I87" s="7279"/>
      <c r="J87" s="2387"/>
      <c r="K87" s="1374"/>
    </row>
    <row r="88" spans="2:11" ht="15.7">
      <c r="B88" s="7280" t="s">
        <v>3757</v>
      </c>
      <c r="C88" s="7281"/>
      <c r="D88" s="7281"/>
      <c r="E88" s="7281"/>
      <c r="F88" s="7281"/>
      <c r="G88" s="7281"/>
      <c r="H88" s="7282"/>
      <c r="I88" s="7283"/>
      <c r="J88" s="2387"/>
      <c r="K88" s="1374"/>
    </row>
    <row r="89" spans="2:11" ht="15.7">
      <c r="B89" s="7284"/>
      <c r="C89" s="7278"/>
      <c r="D89" s="7278"/>
      <c r="E89" s="7278"/>
      <c r="F89" s="7278"/>
      <c r="G89" s="7278"/>
      <c r="H89" s="7278"/>
      <c r="I89" s="7279"/>
      <c r="J89" s="2387"/>
      <c r="K89" s="1374"/>
    </row>
    <row r="90" spans="2:11" ht="15.7">
      <c r="B90" s="2389" t="s">
        <v>3737</v>
      </c>
      <c r="C90" s="7285" t="s">
        <v>9060</v>
      </c>
      <c r="D90" s="3569" t="s">
        <v>10284</v>
      </c>
      <c r="E90" s="2389">
        <v>1</v>
      </c>
      <c r="F90" s="3974">
        <v>244.96977799999999</v>
      </c>
      <c r="G90" s="1718">
        <f t="shared" ref="G90:G99" si="8">F90-F90*$K$4/100</f>
        <v>195.9758224</v>
      </c>
      <c r="H90" s="1775">
        <f>F90*Оглавление!$B$14</f>
        <v>23272.128909999999</v>
      </c>
      <c r="I90" s="1775">
        <f t="shared" si="1"/>
        <v>18617.703128000001</v>
      </c>
      <c r="J90" s="2387"/>
      <c r="K90" s="1374"/>
    </row>
    <row r="91" spans="2:11" ht="15.7">
      <c r="B91" s="2389" t="s">
        <v>3738</v>
      </c>
      <c r="C91" s="7285"/>
      <c r="D91" s="3569" t="s">
        <v>10285</v>
      </c>
      <c r="E91" s="2389">
        <v>1</v>
      </c>
      <c r="F91" s="3974">
        <v>289.01824590000001</v>
      </c>
      <c r="G91" s="1718">
        <f t="shared" si="8"/>
        <v>231.21459672</v>
      </c>
      <c r="H91" s="1775">
        <f>F91*Оглавление!$B$14</f>
        <v>27456.733360500002</v>
      </c>
      <c r="I91" s="1775">
        <f t="shared" si="1"/>
        <v>21965.386688400002</v>
      </c>
      <c r="J91" s="2387"/>
      <c r="K91" s="1374"/>
    </row>
    <row r="92" spans="2:11" ht="15.7">
      <c r="B92" s="2389" t="s">
        <v>3739</v>
      </c>
      <c r="C92" s="7285"/>
      <c r="D92" s="3569" t="s">
        <v>10286</v>
      </c>
      <c r="E92" s="2389">
        <v>1</v>
      </c>
      <c r="F92" s="3974">
        <v>327.55884350000002</v>
      </c>
      <c r="G92" s="1718">
        <f t="shared" si="8"/>
        <v>262.04707480000002</v>
      </c>
      <c r="H92" s="1775">
        <f>F92*Оглавление!$B$14</f>
        <v>31118.090132500001</v>
      </c>
      <c r="I92" s="1775">
        <f t="shared" si="1"/>
        <v>24894.472106000001</v>
      </c>
      <c r="J92" s="2387"/>
      <c r="K92" s="1374"/>
    </row>
    <row r="93" spans="2:11" ht="15.7">
      <c r="B93" s="2389" t="s">
        <v>3740</v>
      </c>
      <c r="C93" s="7285"/>
      <c r="D93" s="3569" t="s">
        <v>10287</v>
      </c>
      <c r="E93" s="2389">
        <v>1</v>
      </c>
      <c r="F93" s="3974">
        <v>363.33101149999999</v>
      </c>
      <c r="G93" s="1718">
        <f t="shared" si="8"/>
        <v>290.66480919999998</v>
      </c>
      <c r="H93" s="1775">
        <f>F93*Оглавление!$B$14</f>
        <v>34516.446092500002</v>
      </c>
      <c r="I93" s="1775">
        <f t="shared" ref="I93:I110" si="9">H93-H93*$K$4/100</f>
        <v>27613.156874</v>
      </c>
      <c r="J93" s="2387"/>
      <c r="K93" s="1374"/>
    </row>
    <row r="94" spans="2:11" ht="15.7">
      <c r="B94" s="2389" t="s">
        <v>3741</v>
      </c>
      <c r="C94" s="7285"/>
      <c r="D94" s="3569" t="s">
        <v>10288</v>
      </c>
      <c r="E94" s="2389">
        <v>1</v>
      </c>
      <c r="F94" s="3974">
        <v>406.00251179999998</v>
      </c>
      <c r="G94" s="1718">
        <f t="shared" si="8"/>
        <v>324.80200944000001</v>
      </c>
      <c r="H94" s="1775">
        <f>F94*Оглавление!$B$14</f>
        <v>38570.238620999997</v>
      </c>
      <c r="I94" s="1775">
        <f t="shared" si="9"/>
        <v>30856.190896799999</v>
      </c>
      <c r="J94" s="2387"/>
      <c r="K94" s="1374"/>
    </row>
    <row r="95" spans="2:11" ht="15.7">
      <c r="B95" s="2389" t="s">
        <v>3742</v>
      </c>
      <c r="C95" s="7285"/>
      <c r="D95" s="3569" t="s">
        <v>10289</v>
      </c>
      <c r="E95" s="2389">
        <v>1</v>
      </c>
      <c r="F95" s="3974">
        <v>440.41220670000001</v>
      </c>
      <c r="G95" s="1718">
        <f t="shared" si="8"/>
        <v>352.32976536000001</v>
      </c>
      <c r="H95" s="1775">
        <f>F95*Оглавление!$B$14</f>
        <v>41839.1596365</v>
      </c>
      <c r="I95" s="1775">
        <f t="shared" si="9"/>
        <v>33471.327709199999</v>
      </c>
      <c r="J95" s="2387"/>
      <c r="K95" s="1374"/>
    </row>
    <row r="96" spans="2:11" ht="15.7">
      <c r="B96" s="2389" t="s">
        <v>3743</v>
      </c>
      <c r="C96" s="7285"/>
      <c r="D96" s="3569" t="s">
        <v>10290</v>
      </c>
      <c r="E96" s="2389">
        <v>1</v>
      </c>
      <c r="F96" s="3974">
        <v>491.33101799999997</v>
      </c>
      <c r="G96" s="1718">
        <f t="shared" si="8"/>
        <v>393.06481439999999</v>
      </c>
      <c r="H96" s="1775">
        <f>F96*Оглавление!$B$14</f>
        <v>46676.446709999997</v>
      </c>
      <c r="I96" s="1775">
        <f t="shared" si="9"/>
        <v>37341.157368</v>
      </c>
      <c r="J96" s="2387"/>
      <c r="K96" s="1374"/>
    </row>
    <row r="97" spans="2:11" ht="15.7">
      <c r="B97" s="2389" t="s">
        <v>3744</v>
      </c>
      <c r="C97" s="7285"/>
      <c r="D97" s="3569" t="s">
        <v>10291</v>
      </c>
      <c r="E97" s="2389">
        <v>1</v>
      </c>
      <c r="F97" s="3974">
        <v>510.02878820000001</v>
      </c>
      <c r="G97" s="1718">
        <f t="shared" si="8"/>
        <v>408.02303056</v>
      </c>
      <c r="H97" s="1775">
        <f>F97*Оглавление!$B$14</f>
        <v>48452.734879000003</v>
      </c>
      <c r="I97" s="1775">
        <f t="shared" si="9"/>
        <v>38762.1879032</v>
      </c>
      <c r="J97" s="2387"/>
      <c r="K97" s="1374"/>
    </row>
    <row r="98" spans="2:11" ht="15.7">
      <c r="B98" s="2389" t="s">
        <v>3745</v>
      </c>
      <c r="C98" s="7285"/>
      <c r="D98" s="3569" t="s">
        <v>10292</v>
      </c>
      <c r="E98" s="2389">
        <v>1</v>
      </c>
      <c r="F98" s="3974">
        <v>562.88984849999997</v>
      </c>
      <c r="G98" s="1718">
        <f t="shared" si="8"/>
        <v>450.31187879999999</v>
      </c>
      <c r="H98" s="1775">
        <f>F98*Оглавление!$B$14</f>
        <v>53474.535607499995</v>
      </c>
      <c r="I98" s="1775">
        <f t="shared" si="9"/>
        <v>42779.628485999994</v>
      </c>
      <c r="J98" s="2387"/>
      <c r="K98" s="1374"/>
    </row>
    <row r="99" spans="2:11" ht="15.7">
      <c r="B99" s="2389" t="s">
        <v>3746</v>
      </c>
      <c r="C99" s="7285"/>
      <c r="D99" s="3569" t="s">
        <v>10293</v>
      </c>
      <c r="E99" s="2389">
        <v>1</v>
      </c>
      <c r="F99" s="3974">
        <v>605.56134880000002</v>
      </c>
      <c r="G99" s="1718">
        <f t="shared" si="8"/>
        <v>484.44907904000002</v>
      </c>
      <c r="H99" s="1775">
        <f>F99*Оглавление!$B$14</f>
        <v>57528.328136000004</v>
      </c>
      <c r="I99" s="1775">
        <f t="shared" si="9"/>
        <v>46022.6625088</v>
      </c>
      <c r="J99" s="2387"/>
      <c r="K99" s="1374"/>
    </row>
    <row r="100" spans="2:11" ht="15.7">
      <c r="B100" s="7307" t="s">
        <v>258</v>
      </c>
      <c r="C100" s="7278"/>
      <c r="D100" s="7278"/>
      <c r="E100" s="7278"/>
      <c r="F100" s="7278"/>
      <c r="G100" s="7278"/>
      <c r="H100" s="7278"/>
      <c r="I100" s="7279"/>
      <c r="J100" s="2387"/>
      <c r="K100" s="1374"/>
    </row>
    <row r="101" spans="2:11" ht="15" customHeight="1">
      <c r="B101" s="2389" t="s">
        <v>3747</v>
      </c>
      <c r="C101" s="7285" t="s">
        <v>9061</v>
      </c>
      <c r="D101" s="3569" t="s">
        <v>10284</v>
      </c>
      <c r="E101" s="2389">
        <v>1</v>
      </c>
      <c r="F101" s="3974">
        <v>229.83762909999999</v>
      </c>
      <c r="G101" s="1718">
        <f t="shared" ref="G101:G110" si="10">F101-F101*$K$4/100</f>
        <v>183.87010328</v>
      </c>
      <c r="H101" s="1775">
        <f>F101*Оглавление!$B$14</f>
        <v>21834.574764499997</v>
      </c>
      <c r="I101" s="1775">
        <f t="shared" si="9"/>
        <v>17467.659811599999</v>
      </c>
      <c r="J101" s="2387"/>
      <c r="K101" s="1374"/>
    </row>
    <row r="102" spans="2:11" ht="15.7">
      <c r="B102" s="2389" t="s">
        <v>3748</v>
      </c>
      <c r="C102" s="7285"/>
      <c r="D102" s="3569" t="s">
        <v>10285</v>
      </c>
      <c r="E102" s="2389">
        <v>1</v>
      </c>
      <c r="F102" s="3974">
        <v>276.6255377</v>
      </c>
      <c r="G102" s="1718">
        <f t="shared" si="10"/>
        <v>221.30043015999999</v>
      </c>
      <c r="H102" s="1775">
        <f>F102*Оглавление!$B$14</f>
        <v>26279.426081499998</v>
      </c>
      <c r="I102" s="1775">
        <f>H102-H102*$K$4/100</f>
        <v>21023.540865199997</v>
      </c>
      <c r="J102" s="2387"/>
      <c r="K102" s="1374"/>
    </row>
    <row r="103" spans="2:11" ht="15.7">
      <c r="B103" s="2389" t="s">
        <v>3749</v>
      </c>
      <c r="C103" s="7285"/>
      <c r="D103" s="3569" t="s">
        <v>10286</v>
      </c>
      <c r="E103" s="2389">
        <v>1</v>
      </c>
      <c r="F103" s="3974">
        <v>308.28129749999999</v>
      </c>
      <c r="G103" s="1718">
        <f t="shared" si="10"/>
        <v>246.62503799999999</v>
      </c>
      <c r="H103" s="1775">
        <f>F103*Оглавление!$B$14</f>
        <v>29286.7232625</v>
      </c>
      <c r="I103" s="1775">
        <f t="shared" si="9"/>
        <v>23429.37861</v>
      </c>
      <c r="J103" s="2387"/>
      <c r="K103" s="1374"/>
    </row>
    <row r="104" spans="2:11" ht="15.7">
      <c r="B104" s="2389" t="s">
        <v>3750</v>
      </c>
      <c r="C104" s="7285"/>
      <c r="D104" s="3569" t="s">
        <v>10287</v>
      </c>
      <c r="E104" s="2389">
        <v>1</v>
      </c>
      <c r="F104" s="3974">
        <v>341.31402480000003</v>
      </c>
      <c r="G104" s="1718">
        <f t="shared" si="10"/>
        <v>273.05121984000004</v>
      </c>
      <c r="H104" s="1775">
        <f>F104*Оглавление!$B$14</f>
        <v>32424.832356000003</v>
      </c>
      <c r="I104" s="1775">
        <f t="shared" si="9"/>
        <v>25939.865884800001</v>
      </c>
      <c r="J104" s="2387"/>
      <c r="K104" s="1374"/>
    </row>
    <row r="105" spans="2:11" ht="15.7">
      <c r="B105" s="2389" t="s">
        <v>3751</v>
      </c>
      <c r="C105" s="7285"/>
      <c r="D105" s="3569" t="s">
        <v>10288</v>
      </c>
      <c r="E105" s="2389">
        <v>1</v>
      </c>
      <c r="F105" s="3974">
        <v>381.23158990000002</v>
      </c>
      <c r="G105" s="1718">
        <f t="shared" si="10"/>
        <v>304.98527192</v>
      </c>
      <c r="H105" s="1775">
        <f>F105*Оглавление!$B$14</f>
        <v>36217.001040499999</v>
      </c>
      <c r="I105" s="1775">
        <f t="shared" si="9"/>
        <v>28973.600832399999</v>
      </c>
      <c r="J105" s="2387"/>
      <c r="K105" s="1374"/>
    </row>
    <row r="106" spans="2:11" ht="15.7">
      <c r="B106" s="2389" t="s">
        <v>3752</v>
      </c>
      <c r="C106" s="7285"/>
      <c r="D106" s="3569" t="s">
        <v>10289</v>
      </c>
      <c r="E106" s="2389">
        <v>1</v>
      </c>
      <c r="F106" s="3974">
        <v>412.88734959999999</v>
      </c>
      <c r="G106" s="1718">
        <f t="shared" si="10"/>
        <v>330.30987967999999</v>
      </c>
      <c r="H106" s="1775">
        <f>F106*Оглавление!$B$14</f>
        <v>39224.298212000002</v>
      </c>
      <c r="I106" s="1775">
        <f t="shared" si="9"/>
        <v>31379.438569600003</v>
      </c>
      <c r="J106" s="2387"/>
      <c r="K106" s="1374"/>
    </row>
    <row r="107" spans="2:11" ht="15.7">
      <c r="B107" s="2389" t="s">
        <v>3753</v>
      </c>
      <c r="C107" s="7285"/>
      <c r="D107" s="3569" t="s">
        <v>10290</v>
      </c>
      <c r="E107" s="2389">
        <v>1</v>
      </c>
      <c r="F107" s="3974">
        <v>451.41345280000002</v>
      </c>
      <c r="G107" s="1718">
        <f t="shared" si="10"/>
        <v>361.13076224000002</v>
      </c>
      <c r="H107" s="1775">
        <f>F107*Оглавление!$B$14</f>
        <v>42884.278016000004</v>
      </c>
      <c r="I107" s="1775">
        <f t="shared" si="9"/>
        <v>34307.422412800006</v>
      </c>
      <c r="J107" s="2387"/>
      <c r="K107" s="1374"/>
    </row>
    <row r="108" spans="2:11" ht="15.7">
      <c r="B108" s="2389" t="s">
        <v>3754</v>
      </c>
      <c r="C108" s="7285"/>
      <c r="D108" s="3569" t="s">
        <v>10291</v>
      </c>
      <c r="E108" s="2389">
        <v>1</v>
      </c>
      <c r="F108" s="3974">
        <v>477.56134229999998</v>
      </c>
      <c r="G108" s="1718">
        <f t="shared" si="10"/>
        <v>382.04907384000001</v>
      </c>
      <c r="H108" s="1775">
        <f>F108*Оглавление!$B$14</f>
        <v>45368.327518499995</v>
      </c>
      <c r="I108" s="1775">
        <f t="shared" si="9"/>
        <v>36294.662014799993</v>
      </c>
      <c r="J108" s="2387"/>
      <c r="K108" s="1374"/>
    </row>
    <row r="109" spans="2:11" ht="15.7">
      <c r="B109" s="2389" t="s">
        <v>3755</v>
      </c>
      <c r="C109" s="7285"/>
      <c r="D109" s="3569" t="s">
        <v>10292</v>
      </c>
      <c r="E109" s="2389">
        <v>1</v>
      </c>
      <c r="F109" s="3974">
        <v>516.10193990000005</v>
      </c>
      <c r="G109" s="1718">
        <f t="shared" si="10"/>
        <v>412.88155192000005</v>
      </c>
      <c r="H109" s="1775">
        <f>F109*Оглавление!$B$14</f>
        <v>49029.684290500001</v>
      </c>
      <c r="I109" s="1775">
        <f t="shared" si="9"/>
        <v>39223.7474324</v>
      </c>
      <c r="J109" s="2387"/>
      <c r="K109" s="1374"/>
    </row>
    <row r="110" spans="2:11" ht="15.7">
      <c r="B110" s="2389" t="s">
        <v>3756</v>
      </c>
      <c r="C110" s="7285"/>
      <c r="D110" s="3569" t="s">
        <v>10293</v>
      </c>
      <c r="E110" s="2389">
        <v>1</v>
      </c>
      <c r="F110" s="3974">
        <v>553.26556989999995</v>
      </c>
      <c r="G110" s="1718">
        <f t="shared" si="10"/>
        <v>442.61245591999995</v>
      </c>
      <c r="H110" s="1775">
        <f>F110*Оглавление!$B$14</f>
        <v>52560.229140499992</v>
      </c>
      <c r="I110" s="1775">
        <f t="shared" si="9"/>
        <v>42048.183312399997</v>
      </c>
      <c r="J110" s="2387"/>
      <c r="K110" s="1374"/>
    </row>
    <row r="111" spans="2:11" ht="15.7">
      <c r="J111" s="2387"/>
      <c r="K111" s="1374"/>
    </row>
    <row r="112" spans="2:11" ht="15.7">
      <c r="B112" s="7275" t="s">
        <v>6026</v>
      </c>
      <c r="C112" s="7275"/>
      <c r="D112" s="7275"/>
      <c r="E112" s="7275"/>
      <c r="F112" s="7275"/>
      <c r="G112" s="7275"/>
      <c r="H112" s="7275"/>
      <c r="I112" s="7275"/>
      <c r="J112" s="2387"/>
      <c r="K112" s="1374"/>
    </row>
    <row r="113" spans="1:11" ht="43">
      <c r="B113" s="2819" t="s">
        <v>75</v>
      </c>
      <c r="C113" s="1903" t="s">
        <v>42</v>
      </c>
      <c r="D113" s="1741" t="s">
        <v>76</v>
      </c>
      <c r="E113" s="1742" t="s">
        <v>6183</v>
      </c>
      <c r="F113" s="1904" t="s">
        <v>3679</v>
      </c>
      <c r="G113" s="1741" t="s">
        <v>3234</v>
      </c>
      <c r="H113" s="1741" t="s">
        <v>58</v>
      </c>
      <c r="I113" s="1741" t="s">
        <v>59</v>
      </c>
      <c r="J113" s="2387"/>
      <c r="K113" s="1374"/>
    </row>
    <row r="114" spans="1:11" ht="15.7">
      <c r="B114" s="1905" t="s">
        <v>6099</v>
      </c>
      <c r="C114" s="1903"/>
      <c r="D114" s="1741"/>
      <c r="E114" s="1742"/>
      <c r="F114" s="1904"/>
      <c r="G114" s="1741"/>
      <c r="H114" s="1741"/>
      <c r="I114" s="1741"/>
      <c r="J114" s="2387"/>
      <c r="K114" s="1374"/>
    </row>
    <row r="115" spans="1:11" ht="28.7">
      <c r="B115" s="2802" t="s">
        <v>10737</v>
      </c>
      <c r="C115" s="1858" t="s">
        <v>6371</v>
      </c>
      <c r="D115" s="1776" t="s">
        <v>944</v>
      </c>
      <c r="E115" s="2802">
        <v>1</v>
      </c>
      <c r="F115" s="1776">
        <v>322</v>
      </c>
      <c r="G115" s="1718">
        <f t="shared" ref="G115:G124" si="11">F115-F115*$K$4/100</f>
        <v>257.60000000000002</v>
      </c>
      <c r="H115" s="1775">
        <f>F115*Оглавление!$B$14</f>
        <v>30590</v>
      </c>
      <c r="I115" s="1775">
        <f t="shared" ref="I115" si="12">H115-H115*$K$4/100</f>
        <v>24472</v>
      </c>
      <c r="J115" s="2387"/>
      <c r="K115" s="1374"/>
    </row>
    <row r="116" spans="1:11" ht="28.7">
      <c r="B116" s="2800" t="s">
        <v>10738</v>
      </c>
      <c r="C116" s="1906" t="s">
        <v>6372</v>
      </c>
      <c r="D116" s="1776" t="s">
        <v>944</v>
      </c>
      <c r="E116" s="2802">
        <v>1</v>
      </c>
      <c r="F116" s="1776">
        <v>459.61</v>
      </c>
      <c r="G116" s="1718">
        <f t="shared" si="11"/>
        <v>367.68799999999999</v>
      </c>
      <c r="H116" s="1775">
        <f>F116*Оглавление!$B$14</f>
        <v>43662.950000000004</v>
      </c>
      <c r="I116" s="1775">
        <f t="shared" ref="I116:I132" si="13">H116-H116*$K$4/100</f>
        <v>34930.36</v>
      </c>
      <c r="J116" s="2387"/>
      <c r="K116" s="1374"/>
    </row>
    <row r="117" spans="1:11" ht="28.7">
      <c r="B117" s="2802" t="s">
        <v>10739</v>
      </c>
      <c r="C117" s="1906" t="s">
        <v>6373</v>
      </c>
      <c r="D117" s="1776" t="s">
        <v>944</v>
      </c>
      <c r="E117" s="2802">
        <v>1</v>
      </c>
      <c r="F117" s="1776">
        <v>400.02</v>
      </c>
      <c r="G117" s="1718">
        <f t="shared" si="11"/>
        <v>320.01599999999996</v>
      </c>
      <c r="H117" s="1775">
        <f>F117*Оглавление!$B$14</f>
        <v>38001.9</v>
      </c>
      <c r="I117" s="1775">
        <f t="shared" si="13"/>
        <v>30401.52</v>
      </c>
      <c r="J117" s="2387"/>
      <c r="K117" s="1374"/>
    </row>
    <row r="118" spans="1:11" ht="28.7">
      <c r="B118" s="2800" t="s">
        <v>10740</v>
      </c>
      <c r="C118" s="1906" t="s">
        <v>6374</v>
      </c>
      <c r="D118" s="1776" t="s">
        <v>944</v>
      </c>
      <c r="E118" s="2802">
        <v>1</v>
      </c>
      <c r="F118" s="1776">
        <v>537.61</v>
      </c>
      <c r="G118" s="1718">
        <f t="shared" si="11"/>
        <v>430.08800000000002</v>
      </c>
      <c r="H118" s="1775">
        <f>F118*Оглавление!$B$14</f>
        <v>51072.950000000004</v>
      </c>
      <c r="I118" s="1775">
        <f t="shared" si="13"/>
        <v>40858.36</v>
      </c>
      <c r="J118" s="2387"/>
      <c r="K118" s="1374"/>
    </row>
    <row r="119" spans="1:11" ht="28.7">
      <c r="B119" s="3569" t="s">
        <v>21332</v>
      </c>
      <c r="C119" s="1906" t="s">
        <v>6756</v>
      </c>
      <c r="D119" s="1776" t="s">
        <v>944</v>
      </c>
      <c r="E119" s="2802">
        <v>1</v>
      </c>
      <c r="F119" s="1776">
        <v>222.71</v>
      </c>
      <c r="G119" s="1718">
        <f t="shared" si="11"/>
        <v>178.16800000000001</v>
      </c>
      <c r="H119" s="1775">
        <f>F119*Оглавление!$B$14</f>
        <v>21157.45</v>
      </c>
      <c r="I119" s="1775">
        <f t="shared" si="13"/>
        <v>16925.96</v>
      </c>
      <c r="J119" s="2387"/>
      <c r="K119" s="1374"/>
    </row>
    <row r="120" spans="1:11" ht="28.7">
      <c r="B120" s="3569" t="s">
        <v>21333</v>
      </c>
      <c r="C120" s="1906" t="s">
        <v>13443</v>
      </c>
      <c r="D120" s="1776" t="s">
        <v>944</v>
      </c>
      <c r="E120" s="2802">
        <v>1</v>
      </c>
      <c r="F120" s="1776">
        <v>350.39</v>
      </c>
      <c r="G120" s="1718">
        <f t="shared" si="11"/>
        <v>280.31200000000001</v>
      </c>
      <c r="H120" s="1775">
        <f>F120*Оглавление!$B$14</f>
        <v>33287.049999999996</v>
      </c>
      <c r="I120" s="1775">
        <f t="shared" si="13"/>
        <v>26629.639999999996</v>
      </c>
      <c r="J120" s="2387"/>
      <c r="K120" s="1374"/>
    </row>
    <row r="121" spans="1:11" ht="28.7">
      <c r="B121" s="2800" t="s">
        <v>4708</v>
      </c>
      <c r="C121" s="2376" t="s">
        <v>13444</v>
      </c>
      <c r="D121" s="1774" t="s">
        <v>1175</v>
      </c>
      <c r="E121" s="2802">
        <v>1</v>
      </c>
      <c r="F121" s="1776">
        <v>81.08</v>
      </c>
      <c r="G121" s="1718">
        <f t="shared" si="11"/>
        <v>64.864000000000004</v>
      </c>
      <c r="H121" s="1775">
        <f>F121*Оглавление!$B$14</f>
        <v>7702.5999999999995</v>
      </c>
      <c r="I121" s="1775">
        <f t="shared" si="13"/>
        <v>6162.08</v>
      </c>
      <c r="J121" s="2387"/>
      <c r="K121" s="1374"/>
    </row>
    <row r="122" spans="1:11" ht="49.95" customHeight="1">
      <c r="A122" s="7272"/>
      <c r="B122" s="2800" t="s">
        <v>13450</v>
      </c>
      <c r="C122" s="2381" t="s">
        <v>13452</v>
      </c>
      <c r="D122" s="1776" t="s">
        <v>944</v>
      </c>
      <c r="E122" s="2802">
        <v>1</v>
      </c>
      <c r="F122" s="1776">
        <v>308.14</v>
      </c>
      <c r="G122" s="1718">
        <f t="shared" si="11"/>
        <v>246.512</v>
      </c>
      <c r="H122" s="1775">
        <f>F122*Оглавление!$B$14</f>
        <v>29273.3</v>
      </c>
      <c r="I122" s="1775">
        <f t="shared" si="13"/>
        <v>23418.639999999999</v>
      </c>
      <c r="J122" s="2387"/>
      <c r="K122" s="1374"/>
    </row>
    <row r="123" spans="1:11" ht="49.95" customHeight="1">
      <c r="A123" s="7273"/>
      <c r="B123" s="2800" t="s">
        <v>13451</v>
      </c>
      <c r="C123" s="2376" t="s">
        <v>13453</v>
      </c>
      <c r="D123" s="1776" t="s">
        <v>944</v>
      </c>
      <c r="E123" s="2802">
        <v>1</v>
      </c>
      <c r="F123" s="1776">
        <v>445.85</v>
      </c>
      <c r="G123" s="1718">
        <f t="shared" si="11"/>
        <v>356.68</v>
      </c>
      <c r="H123" s="1775">
        <f>F123*Оглавление!$B$14</f>
        <v>42355.75</v>
      </c>
      <c r="I123" s="1775">
        <f t="shared" si="13"/>
        <v>33884.6</v>
      </c>
      <c r="J123" s="2387"/>
      <c r="K123" s="1374"/>
    </row>
    <row r="124" spans="1:11" ht="101.45" customHeight="1">
      <c r="A124" s="1716"/>
      <c r="B124" s="2800" t="s">
        <v>13454</v>
      </c>
      <c r="C124" s="2381" t="s">
        <v>13455</v>
      </c>
      <c r="D124" s="1776" t="s">
        <v>944</v>
      </c>
      <c r="E124" s="2802">
        <v>1</v>
      </c>
      <c r="F124" s="1776">
        <v>464.09</v>
      </c>
      <c r="G124" s="1718">
        <f t="shared" si="11"/>
        <v>371.27199999999999</v>
      </c>
      <c r="H124" s="1775">
        <f>F124*Оглавление!$B$14</f>
        <v>44088.549999999996</v>
      </c>
      <c r="I124" s="1775">
        <f t="shared" si="13"/>
        <v>35270.839999999997</v>
      </c>
      <c r="J124" s="2387"/>
      <c r="K124" s="1374"/>
    </row>
    <row r="125" spans="1:11" ht="15.7">
      <c r="B125" s="1902" t="s">
        <v>11299</v>
      </c>
      <c r="C125" s="2804"/>
      <c r="D125" s="2804"/>
      <c r="E125" s="2804"/>
      <c r="F125" s="2804"/>
      <c r="G125" s="2366"/>
      <c r="H125" s="2379"/>
      <c r="I125" s="2379"/>
      <c r="J125" s="2387"/>
      <c r="K125" s="1374"/>
    </row>
    <row r="126" spans="1:11" ht="15.7">
      <c r="B126" s="2803" t="s">
        <v>4236</v>
      </c>
      <c r="C126" s="2805" t="s">
        <v>11292</v>
      </c>
      <c r="D126" s="3572" t="s">
        <v>11295</v>
      </c>
      <c r="E126" s="3572">
        <v>1</v>
      </c>
      <c r="F126" s="3927">
        <v>3.5606191005388799</v>
      </c>
      <c r="G126" s="1718">
        <f t="shared" ref="G126:G134" si="14">F126-F126*$K$4/100</f>
        <v>2.8484952804311039</v>
      </c>
      <c r="H126" s="1775">
        <f>F126*Оглавление!$B$14</f>
        <v>338.25881455119361</v>
      </c>
      <c r="I126" s="1775">
        <f t="shared" si="13"/>
        <v>270.60705164095486</v>
      </c>
      <c r="J126" s="2387"/>
      <c r="K126" s="1374"/>
    </row>
    <row r="127" spans="1:11" ht="15.7">
      <c r="B127" s="2680"/>
      <c r="C127" s="2681"/>
      <c r="D127" s="2680"/>
      <c r="E127" s="2680"/>
      <c r="F127" s="2684"/>
      <c r="G127" s="2682"/>
      <c r="H127" s="2683"/>
      <c r="I127" s="2683"/>
      <c r="J127" s="2387"/>
      <c r="K127" s="1374"/>
    </row>
    <row r="128" spans="1:11" ht="15.7">
      <c r="B128" s="2803" t="s">
        <v>10677</v>
      </c>
      <c r="C128" s="7274" t="s">
        <v>11293</v>
      </c>
      <c r="D128" s="3572" t="s">
        <v>11294</v>
      </c>
      <c r="E128" s="3572">
        <v>1</v>
      </c>
      <c r="F128" s="3927">
        <v>4.4596199652479998</v>
      </c>
      <c r="G128" s="1718">
        <f t="shared" si="14"/>
        <v>3.5676959721983996</v>
      </c>
      <c r="H128" s="1775">
        <f>F128*Оглавление!$B$14</f>
        <v>423.66389669856</v>
      </c>
      <c r="I128" s="1775">
        <f t="shared" si="13"/>
        <v>338.93111735884798</v>
      </c>
      <c r="J128" s="2387"/>
      <c r="K128" s="1374"/>
    </row>
    <row r="129" spans="2:12" ht="15.7">
      <c r="B129" s="2803" t="s">
        <v>10679</v>
      </c>
      <c r="C129" s="7274"/>
      <c r="D129" s="3572" t="s">
        <v>11296</v>
      </c>
      <c r="E129" s="3572">
        <v>1</v>
      </c>
      <c r="F129" s="3927">
        <v>4.8843456762240001</v>
      </c>
      <c r="G129" s="1718">
        <f t="shared" si="14"/>
        <v>3.9074765409792001</v>
      </c>
      <c r="H129" s="1775">
        <f>F129*Оглавление!$B$14</f>
        <v>464.01283924128001</v>
      </c>
      <c r="I129" s="1775">
        <f t="shared" si="13"/>
        <v>371.21027139302402</v>
      </c>
      <c r="J129" s="2387"/>
      <c r="K129" s="1374"/>
    </row>
    <row r="130" spans="2:12" ht="15.7">
      <c r="B130" s="2680"/>
      <c r="C130" s="2681"/>
      <c r="D130" s="2680"/>
      <c r="E130" s="2680"/>
      <c r="F130" s="2684"/>
      <c r="G130" s="2682"/>
      <c r="H130" s="2683"/>
      <c r="I130" s="2683"/>
      <c r="J130" s="2387"/>
      <c r="K130" s="1374"/>
    </row>
    <row r="131" spans="2:12" ht="15.7">
      <c r="B131" s="2803" t="s">
        <v>4240</v>
      </c>
      <c r="C131" s="7274" t="s">
        <v>11297</v>
      </c>
      <c r="D131" s="3572" t="s">
        <v>11295</v>
      </c>
      <c r="E131" s="3572">
        <v>1</v>
      </c>
      <c r="F131" s="3927">
        <v>3.6699363536255998</v>
      </c>
      <c r="G131" s="1718">
        <f t="shared" si="14"/>
        <v>2.9359490829004797</v>
      </c>
      <c r="H131" s="1775">
        <f>F131*Оглавление!$B$14</f>
        <v>348.64395359443199</v>
      </c>
      <c r="I131" s="1775">
        <f t="shared" si="13"/>
        <v>278.9151628755456</v>
      </c>
      <c r="J131" s="2387"/>
      <c r="K131" s="1374"/>
    </row>
    <row r="132" spans="2:12" ht="15.7">
      <c r="B132" s="2803" t="s">
        <v>4241</v>
      </c>
      <c r="C132" s="7274"/>
      <c r="D132" s="3572" t="s">
        <v>11298</v>
      </c>
      <c r="E132" s="3572">
        <v>1</v>
      </c>
      <c r="F132" s="1736">
        <v>3.7480201058303999</v>
      </c>
      <c r="G132" s="1718">
        <f t="shared" si="14"/>
        <v>2.9984160846643197</v>
      </c>
      <c r="H132" s="1775">
        <f>F132*Оглавление!$B$14</f>
        <v>356.06191005388797</v>
      </c>
      <c r="I132" s="1775">
        <f t="shared" si="13"/>
        <v>284.84952804311035</v>
      </c>
      <c r="J132" s="2387"/>
      <c r="K132" s="1374"/>
    </row>
    <row r="133" spans="2:12" ht="15.7">
      <c r="B133" s="2804" t="s">
        <v>11300</v>
      </c>
      <c r="C133" s="2804"/>
      <c r="D133" s="3571"/>
      <c r="E133" s="3571"/>
      <c r="F133" s="3921"/>
      <c r="G133" s="1718"/>
      <c r="H133" s="1775"/>
      <c r="I133" s="1775"/>
      <c r="J133" s="2387"/>
      <c r="K133" s="1374"/>
    </row>
    <row r="134" spans="2:12" s="2689" customFormat="1" ht="15.75" customHeight="1">
      <c r="B134" s="2690" t="s">
        <v>6025</v>
      </c>
      <c r="C134" s="2690" t="s">
        <v>6211</v>
      </c>
      <c r="D134" s="3581" t="s">
        <v>944</v>
      </c>
      <c r="E134" s="3581">
        <v>1</v>
      </c>
      <c r="F134" s="5308">
        <v>26.013009812328001</v>
      </c>
      <c r="G134" s="5213">
        <f t="shared" si="14"/>
        <v>20.810407849862401</v>
      </c>
      <c r="H134" s="5214">
        <f>F134*Оглавление!$B$14</f>
        <v>2471.2359321711601</v>
      </c>
      <c r="I134" s="5214">
        <f>H134-H134*$K$4/100</f>
        <v>1976.9887457369282</v>
      </c>
      <c r="J134" s="2691"/>
      <c r="K134" s="1374"/>
      <c r="L134" s="3790"/>
    </row>
    <row r="135" spans="2:12" s="2689" customFormat="1" ht="15.75" customHeight="1">
      <c r="B135" s="2690" t="s">
        <v>6027</v>
      </c>
      <c r="C135" s="2690" t="s">
        <v>6210</v>
      </c>
      <c r="D135" s="3581" t="s">
        <v>944</v>
      </c>
      <c r="E135" s="3581">
        <v>1</v>
      </c>
      <c r="F135" s="5308">
        <v>19.077265280304001</v>
      </c>
      <c r="G135" s="5213">
        <f>F135-F135*$K$4/100</f>
        <v>15.261812224243201</v>
      </c>
      <c r="H135" s="5214">
        <f>F135*Оглавление!$B$14</f>
        <v>1812.3402016288801</v>
      </c>
      <c r="I135" s="5214">
        <f>H135-H135*$K$4/100</f>
        <v>1449.8721613031041</v>
      </c>
      <c r="J135" s="2691"/>
      <c r="K135" s="1374"/>
      <c r="L135" s="3790"/>
    </row>
    <row r="136" spans="2:12" s="2689" customFormat="1" ht="31.5" customHeight="1">
      <c r="B136" s="2690" t="s">
        <v>6028</v>
      </c>
      <c r="C136" s="2690" t="s">
        <v>6768</v>
      </c>
      <c r="D136" s="3581" t="s">
        <v>944</v>
      </c>
      <c r="E136" s="3581">
        <v>1</v>
      </c>
      <c r="F136" s="5308">
        <v>85.113286861679995</v>
      </c>
      <c r="G136" s="5213">
        <f>F136-F136*$K$4/100</f>
        <v>68.090629489343996</v>
      </c>
      <c r="H136" s="5214">
        <f>F136*Оглавление!$B$14</f>
        <v>8085.7622518595999</v>
      </c>
      <c r="I136" s="5214">
        <f>H136-H136*$K$4/100</f>
        <v>6468.6098014876798</v>
      </c>
      <c r="J136" s="2691"/>
      <c r="K136" s="1374"/>
      <c r="L136" s="3790"/>
    </row>
    <row r="137" spans="2:12" s="2689" customFormat="1" ht="28.7">
      <c r="B137" s="2692" t="s">
        <v>9704</v>
      </c>
      <c r="C137" s="2693" t="s">
        <v>9709</v>
      </c>
      <c r="D137" s="3582" t="s">
        <v>1182</v>
      </c>
      <c r="E137" s="3582">
        <v>1</v>
      </c>
      <c r="F137" s="5308">
        <v>26.394401214720002</v>
      </c>
      <c r="G137" s="5215">
        <f>F137-F137*$K$4/100</f>
        <v>21.115520971776</v>
      </c>
      <c r="H137" s="5216">
        <f>F137*Оглавление!$B$14</f>
        <v>2507.4681153984002</v>
      </c>
      <c r="I137" s="5216">
        <f t="shared" ref="I137:I139" si="15">H137-H137*$K$4/100</f>
        <v>2005.9744923187202</v>
      </c>
      <c r="J137" s="2691"/>
      <c r="K137" s="1374"/>
      <c r="L137" s="3790"/>
    </row>
    <row r="138" spans="2:12" s="2689" customFormat="1" ht="28.7">
      <c r="B138" s="2692" t="s">
        <v>9705</v>
      </c>
      <c r="C138" s="2693" t="s">
        <v>9707</v>
      </c>
      <c r="D138" s="3582" t="s">
        <v>1182</v>
      </c>
      <c r="E138" s="3582">
        <v>1</v>
      </c>
      <c r="F138" s="5308">
        <v>6.0094395622799999</v>
      </c>
      <c r="G138" s="5215">
        <f>F138-F138*$K$4/100</f>
        <v>4.8075516498240001</v>
      </c>
      <c r="H138" s="5216">
        <f>F138*Оглавление!$B$14</f>
        <v>570.89675841659994</v>
      </c>
      <c r="I138" s="5216">
        <f t="shared" si="15"/>
        <v>456.71740673327997</v>
      </c>
      <c r="J138" s="2691"/>
      <c r="K138" s="1374"/>
      <c r="L138" s="3790"/>
    </row>
    <row r="139" spans="2:12" s="2689" customFormat="1" ht="28.7">
      <c r="B139" s="2692" t="s">
        <v>9706</v>
      </c>
      <c r="C139" s="2693" t="s">
        <v>9708</v>
      </c>
      <c r="D139" s="3582" t="s">
        <v>1182</v>
      </c>
      <c r="E139" s="3582">
        <v>1</v>
      </c>
      <c r="F139" s="5308">
        <v>9.02257592544</v>
      </c>
      <c r="G139" s="5215">
        <f>F139-F139*$K$4/100</f>
        <v>7.2180607403519996</v>
      </c>
      <c r="H139" s="5216">
        <f>F139*Оглавление!$B$14</f>
        <v>857.14471291680002</v>
      </c>
      <c r="I139" s="5216">
        <f t="shared" si="15"/>
        <v>685.71577033343999</v>
      </c>
      <c r="J139" s="2691"/>
      <c r="K139" s="1374"/>
      <c r="L139" s="3790"/>
    </row>
    <row r="140" spans="2:12" ht="15.7">
      <c r="B140" s="1565"/>
      <c r="C140" s="1283"/>
      <c r="D140" s="567"/>
      <c r="E140" s="567"/>
      <c r="F140" s="510"/>
      <c r="G140" s="1046"/>
      <c r="H140" s="1566"/>
      <c r="I140" s="1566"/>
      <c r="J140" s="2691"/>
      <c r="K140" s="1374"/>
    </row>
    <row r="141" spans="2:12" ht="15.7">
      <c r="J141" s="2387"/>
      <c r="K141" s="1374"/>
    </row>
    <row r="142" spans="2:12" ht="15.7">
      <c r="B142" s="7304" t="s">
        <v>6368</v>
      </c>
      <c r="C142" s="7305"/>
      <c r="D142" s="7305"/>
      <c r="E142" s="7305"/>
      <c r="F142" s="7305"/>
      <c r="G142" s="7305"/>
      <c r="H142" s="7306"/>
      <c r="I142" s="7306"/>
      <c r="J142" s="2387"/>
      <c r="K142" s="1374"/>
    </row>
    <row r="143" spans="2:12" ht="15.7">
      <c r="B143" s="1865"/>
      <c r="C143" s="1866"/>
      <c r="D143" s="1866"/>
      <c r="E143" s="1866"/>
      <c r="F143" s="1866"/>
      <c r="G143" s="1866"/>
      <c r="H143" s="2806"/>
      <c r="I143" s="2806"/>
      <c r="J143" s="2387"/>
      <c r="K143" s="1374"/>
    </row>
    <row r="144" spans="2:12" ht="15.7">
      <c r="B144" s="1902" t="s">
        <v>11289</v>
      </c>
      <c r="J144" s="2387"/>
      <c r="K144" s="1374"/>
    </row>
    <row r="145" spans="2:11" ht="43">
      <c r="B145" s="1742" t="s">
        <v>75</v>
      </c>
      <c r="C145" s="2815" t="s">
        <v>42</v>
      </c>
      <c r="D145" s="1742" t="s">
        <v>76</v>
      </c>
      <c r="E145" s="1742" t="s">
        <v>6183</v>
      </c>
      <c r="F145" s="1742" t="s">
        <v>1038</v>
      </c>
      <c r="G145" s="1741" t="s">
        <v>3234</v>
      </c>
      <c r="H145" s="2820" t="s">
        <v>58</v>
      </c>
      <c r="I145" s="2820" t="s">
        <v>59</v>
      </c>
      <c r="J145" s="2387"/>
      <c r="K145" s="1374"/>
    </row>
    <row r="146" spans="2:11" ht="15.7">
      <c r="B146" s="7219" t="s">
        <v>6360</v>
      </c>
      <c r="C146" s="7219"/>
      <c r="D146" s="7219"/>
      <c r="E146" s="7219"/>
      <c r="F146" s="7219"/>
      <c r="G146" s="7219"/>
      <c r="H146" s="7219"/>
      <c r="I146" s="7219"/>
      <c r="J146" s="2387"/>
      <c r="K146" s="1374"/>
    </row>
    <row r="147" spans="2:11" ht="15.7">
      <c r="B147" s="7219" t="s">
        <v>11588</v>
      </c>
      <c r="C147" s="7219"/>
      <c r="D147" s="7219"/>
      <c r="E147" s="7219"/>
      <c r="F147" s="7219"/>
      <c r="G147" s="7219"/>
      <c r="H147" s="7219"/>
      <c r="I147" s="7219"/>
      <c r="J147" s="2387"/>
      <c r="K147" s="1374"/>
    </row>
    <row r="148" spans="2:11" ht="15.7">
      <c r="B148" s="2801" t="s">
        <v>11256</v>
      </c>
      <c r="C148" s="7290" t="s">
        <v>11280</v>
      </c>
      <c r="D148" s="2802" t="s">
        <v>11274</v>
      </c>
      <c r="E148" s="2802">
        <v>1</v>
      </c>
      <c r="F148" s="1776">
        <v>24.890018999999999</v>
      </c>
      <c r="G148" s="1718">
        <f t="shared" ref="G148:G165" si="16">F148-F148*$K$4/100</f>
        <v>19.912015199999999</v>
      </c>
      <c r="H148" s="1775">
        <f>F148*Оглавление!$B$14</f>
        <v>2364.5518050000001</v>
      </c>
      <c r="I148" s="1775">
        <f t="shared" ref="I148" si="17">H148-H148*$K$4/100</f>
        <v>1891.6414440000001</v>
      </c>
      <c r="J148" s="2387"/>
      <c r="K148" s="1374"/>
    </row>
    <row r="149" spans="2:11" ht="15.7">
      <c r="B149" s="2801" t="s">
        <v>11257</v>
      </c>
      <c r="C149" s="7290"/>
      <c r="D149" s="2802" t="s">
        <v>11275</v>
      </c>
      <c r="E149" s="2802">
        <v>1</v>
      </c>
      <c r="F149" s="1776">
        <v>35.86533214</v>
      </c>
      <c r="G149" s="1718">
        <f t="shared" si="16"/>
        <v>28.692265712000001</v>
      </c>
      <c r="H149" s="1775">
        <f>F149*Оглавление!$B$14</f>
        <v>3407.2065533</v>
      </c>
      <c r="I149" s="1775">
        <f t="shared" ref="I149:I165" si="18">H149-H149*$K$4/100</f>
        <v>2725.76524264</v>
      </c>
      <c r="J149" s="2387"/>
      <c r="K149" s="1374"/>
    </row>
    <row r="150" spans="2:11" ht="15.7">
      <c r="B150" s="2801" t="s">
        <v>11258</v>
      </c>
      <c r="C150" s="7290"/>
      <c r="D150" s="2802" t="s">
        <v>11276</v>
      </c>
      <c r="E150" s="2802">
        <v>1</v>
      </c>
      <c r="F150" s="1776">
        <v>47.030283519999998</v>
      </c>
      <c r="G150" s="1718">
        <f t="shared" si="16"/>
        <v>37.624226815999997</v>
      </c>
      <c r="H150" s="1775">
        <f>F150*Оглавление!$B$14</f>
        <v>4467.8769344000002</v>
      </c>
      <c r="I150" s="1775">
        <f t="shared" si="18"/>
        <v>3574.30154752</v>
      </c>
      <c r="J150" s="2387"/>
      <c r="K150" s="1374"/>
    </row>
    <row r="151" spans="2:11" ht="15.7">
      <c r="B151" s="2801" t="s">
        <v>11259</v>
      </c>
      <c r="C151" s="7290"/>
      <c r="D151" s="2802" t="s">
        <v>11277</v>
      </c>
      <c r="E151" s="2802">
        <v>1</v>
      </c>
      <c r="F151" s="1776">
        <v>28.5642599</v>
      </c>
      <c r="G151" s="1718">
        <f t="shared" si="16"/>
        <v>22.85140792</v>
      </c>
      <c r="H151" s="1775">
        <f>F151*Оглавление!$B$14</f>
        <v>2713.6046904999998</v>
      </c>
      <c r="I151" s="1775">
        <f t="shared" si="18"/>
        <v>2170.8837524</v>
      </c>
      <c r="J151" s="2387"/>
      <c r="K151" s="1374"/>
    </row>
    <row r="152" spans="2:11" ht="15.7">
      <c r="B152" s="2801" t="s">
        <v>11260</v>
      </c>
      <c r="C152" s="7290"/>
      <c r="D152" s="2802" t="s">
        <v>11278</v>
      </c>
      <c r="E152" s="2802">
        <v>1</v>
      </c>
      <c r="F152" s="1776">
        <v>39.764768449999998</v>
      </c>
      <c r="G152" s="1718">
        <f t="shared" si="16"/>
        <v>31.811814759999997</v>
      </c>
      <c r="H152" s="1775">
        <f>F152*Оглавление!$B$14</f>
        <v>3777.6530027499998</v>
      </c>
      <c r="I152" s="1775">
        <f t="shared" si="18"/>
        <v>3022.1224021999997</v>
      </c>
      <c r="J152" s="2387"/>
      <c r="K152" s="1374"/>
    </row>
    <row r="153" spans="2:11" ht="15.7">
      <c r="B153" s="2801" t="s">
        <v>11261</v>
      </c>
      <c r="C153" s="7290"/>
      <c r="D153" s="2802" t="s">
        <v>11279</v>
      </c>
      <c r="E153" s="2802">
        <v>1</v>
      </c>
      <c r="F153" s="1776">
        <v>52.837954619999998</v>
      </c>
      <c r="G153" s="1718">
        <f t="shared" si="16"/>
        <v>42.270363695999997</v>
      </c>
      <c r="H153" s="1775">
        <f>F153*Оглавление!$B$14</f>
        <v>5019.6056889000001</v>
      </c>
      <c r="I153" s="1775">
        <f t="shared" si="18"/>
        <v>4015.6845511199999</v>
      </c>
      <c r="J153" s="2387"/>
      <c r="K153" s="1374"/>
    </row>
    <row r="154" spans="2:11" ht="15.7">
      <c r="B154" s="2801" t="s">
        <v>11262</v>
      </c>
      <c r="C154" s="7289" t="s">
        <v>11281</v>
      </c>
      <c r="D154" s="2802" t="s">
        <v>11274</v>
      </c>
      <c r="E154" s="2802">
        <v>1</v>
      </c>
      <c r="F154" s="1776">
        <v>24.890018999999999</v>
      </c>
      <c r="G154" s="1718">
        <f t="shared" si="16"/>
        <v>19.912015199999999</v>
      </c>
      <c r="H154" s="1775">
        <f>F154*Оглавление!$B$14</f>
        <v>2364.5518050000001</v>
      </c>
      <c r="I154" s="1775">
        <f t="shared" si="18"/>
        <v>1891.6414440000001</v>
      </c>
      <c r="J154" s="2387"/>
      <c r="K154" s="1374"/>
    </row>
    <row r="155" spans="2:11" ht="15.7">
      <c r="B155" s="2801" t="s">
        <v>11263</v>
      </c>
      <c r="C155" s="7289"/>
      <c r="D155" s="2802" t="s">
        <v>11275</v>
      </c>
      <c r="E155" s="2802">
        <v>1</v>
      </c>
      <c r="F155" s="1776">
        <v>35.86533214</v>
      </c>
      <c r="G155" s="1718">
        <f t="shared" si="16"/>
        <v>28.692265712000001</v>
      </c>
      <c r="H155" s="1775">
        <f>F155*Оглавление!$B$14</f>
        <v>3407.2065533</v>
      </c>
      <c r="I155" s="1775">
        <f t="shared" si="18"/>
        <v>2725.76524264</v>
      </c>
      <c r="J155" s="2387"/>
      <c r="K155" s="1374"/>
    </row>
    <row r="156" spans="2:11" ht="15.7">
      <c r="B156" s="2801" t="s">
        <v>11264</v>
      </c>
      <c r="C156" s="7289"/>
      <c r="D156" s="2802" t="s">
        <v>11276</v>
      </c>
      <c r="E156" s="2802">
        <v>1</v>
      </c>
      <c r="F156" s="1776">
        <v>47.030283519999998</v>
      </c>
      <c r="G156" s="1718">
        <f t="shared" si="16"/>
        <v>37.624226815999997</v>
      </c>
      <c r="H156" s="1775">
        <f>F156*Оглавление!$B$14</f>
        <v>4467.8769344000002</v>
      </c>
      <c r="I156" s="1775">
        <f t="shared" si="18"/>
        <v>3574.30154752</v>
      </c>
      <c r="J156" s="2387"/>
      <c r="K156" s="1374"/>
    </row>
    <row r="157" spans="2:11" ht="15.7">
      <c r="B157" s="2801" t="s">
        <v>11265</v>
      </c>
      <c r="C157" s="7289"/>
      <c r="D157" s="2802" t="s">
        <v>11277</v>
      </c>
      <c r="E157" s="2802">
        <v>1</v>
      </c>
      <c r="F157" s="1776">
        <v>28.5642599</v>
      </c>
      <c r="G157" s="1718">
        <f t="shared" si="16"/>
        <v>22.85140792</v>
      </c>
      <c r="H157" s="1775">
        <f>F157*Оглавление!$B$14</f>
        <v>2713.6046904999998</v>
      </c>
      <c r="I157" s="1775">
        <f t="shared" si="18"/>
        <v>2170.8837524</v>
      </c>
      <c r="J157" s="2387"/>
      <c r="K157" s="1374"/>
    </row>
    <row r="158" spans="2:11" ht="15.7">
      <c r="B158" s="2801" t="s">
        <v>11266</v>
      </c>
      <c r="C158" s="7289"/>
      <c r="D158" s="2802" t="s">
        <v>11278</v>
      </c>
      <c r="E158" s="2802">
        <v>1</v>
      </c>
      <c r="F158" s="1776">
        <v>39.764768449999998</v>
      </c>
      <c r="G158" s="1718">
        <f t="shared" si="16"/>
        <v>31.811814759999997</v>
      </c>
      <c r="H158" s="1775">
        <f>F158*Оглавление!$B$14</f>
        <v>3777.6530027499998</v>
      </c>
      <c r="I158" s="1775">
        <f t="shared" si="18"/>
        <v>3022.1224021999997</v>
      </c>
      <c r="J158" s="2387"/>
      <c r="K158" s="1374"/>
    </row>
    <row r="159" spans="2:11" ht="15.7">
      <c r="B159" s="2801" t="s">
        <v>11267</v>
      </c>
      <c r="C159" s="7289"/>
      <c r="D159" s="2802" t="s">
        <v>11279</v>
      </c>
      <c r="E159" s="2802">
        <v>1</v>
      </c>
      <c r="F159" s="1776">
        <v>52.826102229999996</v>
      </c>
      <c r="G159" s="1718">
        <f t="shared" si="16"/>
        <v>42.260881783999999</v>
      </c>
      <c r="H159" s="1775">
        <f>F159*Оглавление!$B$14</f>
        <v>5018.4797118500001</v>
      </c>
      <c r="I159" s="1775">
        <f t="shared" si="18"/>
        <v>4014.78376948</v>
      </c>
      <c r="J159" s="2387"/>
      <c r="K159" s="1374"/>
    </row>
    <row r="160" spans="2:11" ht="15.7">
      <c r="B160" s="2801" t="s">
        <v>11268</v>
      </c>
      <c r="C160" s="7289" t="s">
        <v>11724</v>
      </c>
      <c r="D160" s="2802" t="s">
        <v>11283</v>
      </c>
      <c r="E160" s="2802">
        <v>1</v>
      </c>
      <c r="F160" s="1776">
        <v>26.383420139999998</v>
      </c>
      <c r="G160" s="1718">
        <f t="shared" si="16"/>
        <v>21.106736112</v>
      </c>
      <c r="H160" s="1775">
        <f>F160*Оглавление!$B$14</f>
        <v>2506.4249132999998</v>
      </c>
      <c r="I160" s="1775">
        <f t="shared" si="18"/>
        <v>2005.1399306399999</v>
      </c>
      <c r="J160" s="2387"/>
      <c r="K160" s="1374"/>
    </row>
    <row r="161" spans="2:11" ht="15.7">
      <c r="B161" s="2801" t="s">
        <v>11269</v>
      </c>
      <c r="C161" s="7289"/>
      <c r="D161" s="2802" t="s">
        <v>11284</v>
      </c>
      <c r="E161" s="2802">
        <v>1</v>
      </c>
      <c r="F161" s="1776">
        <v>37.690600199999999</v>
      </c>
      <c r="G161" s="1718">
        <f t="shared" si="16"/>
        <v>30.15248016</v>
      </c>
      <c r="H161" s="1775">
        <f>F161*Оглавление!$B$14</f>
        <v>3580.607019</v>
      </c>
      <c r="I161" s="1775">
        <f t="shared" si="18"/>
        <v>2864.4856152000002</v>
      </c>
      <c r="J161" s="2387"/>
      <c r="K161" s="1374"/>
    </row>
    <row r="162" spans="2:11" ht="15.7">
      <c r="B162" s="2801" t="s">
        <v>11270</v>
      </c>
      <c r="C162" s="7289"/>
      <c r="D162" s="2802" t="s">
        <v>11285</v>
      </c>
      <c r="E162" s="2802">
        <v>1</v>
      </c>
      <c r="F162" s="1776">
        <v>47.990327110000003</v>
      </c>
      <c r="G162" s="1718">
        <f t="shared" si="16"/>
        <v>38.392261688000005</v>
      </c>
      <c r="H162" s="1775">
        <f>F162*Оглавление!$B$14</f>
        <v>4559.0810754499998</v>
      </c>
      <c r="I162" s="1775">
        <f t="shared" si="18"/>
        <v>3647.2648603600001</v>
      </c>
      <c r="J162" s="2387"/>
      <c r="K162" s="1374"/>
    </row>
    <row r="163" spans="2:11" ht="15.7">
      <c r="B163" s="2801" t="s">
        <v>11271</v>
      </c>
      <c r="C163" s="7289"/>
      <c r="D163" s="2802" t="s">
        <v>11286</v>
      </c>
      <c r="E163" s="2802">
        <v>1</v>
      </c>
      <c r="F163" s="1776">
        <v>28.896126819999999</v>
      </c>
      <c r="G163" s="1718">
        <f t="shared" si="16"/>
        <v>23.116901456000001</v>
      </c>
      <c r="H163" s="1775">
        <f>F163*Оглавление!$B$14</f>
        <v>2745.1320479000001</v>
      </c>
      <c r="I163" s="1775">
        <f t="shared" si="18"/>
        <v>2196.1056383200003</v>
      </c>
      <c r="J163" s="2387"/>
      <c r="K163" s="1374"/>
    </row>
    <row r="164" spans="2:11" ht="15.7">
      <c r="B164" s="2801" t="s">
        <v>11272</v>
      </c>
      <c r="C164" s="7289"/>
      <c r="D164" s="2802" t="s">
        <v>11287</v>
      </c>
      <c r="E164" s="2802">
        <v>1</v>
      </c>
      <c r="F164" s="1776">
        <v>40.39294512</v>
      </c>
      <c r="G164" s="1718">
        <f t="shared" si="16"/>
        <v>32.314356095999997</v>
      </c>
      <c r="H164" s="1775">
        <f>F164*Оглавление!$B$14</f>
        <v>3837.3297864000001</v>
      </c>
      <c r="I164" s="1775">
        <f t="shared" si="18"/>
        <v>3069.86382912</v>
      </c>
      <c r="J164" s="2387"/>
      <c r="K164" s="1374"/>
    </row>
    <row r="165" spans="2:11" ht="15.7">
      <c r="B165" s="2801" t="s">
        <v>11273</v>
      </c>
      <c r="C165" s="7289"/>
      <c r="D165" s="2802" t="s">
        <v>11288</v>
      </c>
      <c r="E165" s="2802">
        <v>1</v>
      </c>
      <c r="F165" s="1776">
        <v>53.395016949999999</v>
      </c>
      <c r="G165" s="1718">
        <f t="shared" si="16"/>
        <v>42.71601356</v>
      </c>
      <c r="H165" s="1775">
        <f>F165*Оглавление!$B$14</f>
        <v>5072.52661025</v>
      </c>
      <c r="I165" s="1775">
        <f t="shared" si="18"/>
        <v>4058.0212882000001</v>
      </c>
      <c r="J165" s="2387"/>
      <c r="K165" s="1374"/>
    </row>
    <row r="166" spans="2:11" ht="15.7">
      <c r="J166" s="2387"/>
      <c r="K166" s="1374"/>
    </row>
    <row r="167" spans="2:11" ht="15.7">
      <c r="B167" s="7286" t="s">
        <v>6359</v>
      </c>
      <c r="C167" s="7286"/>
      <c r="D167" s="7286"/>
      <c r="E167" s="7286"/>
      <c r="F167" s="7286"/>
      <c r="G167" s="7286"/>
      <c r="H167" s="7286"/>
      <c r="I167" s="7286"/>
      <c r="J167" s="2387"/>
      <c r="K167" s="1374"/>
    </row>
    <row r="168" spans="2:11" ht="43">
      <c r="B168" s="1742" t="s">
        <v>75</v>
      </c>
      <c r="C168" s="2815" t="s">
        <v>42</v>
      </c>
      <c r="D168" s="1742" t="s">
        <v>76</v>
      </c>
      <c r="E168" s="1742" t="s">
        <v>6183</v>
      </c>
      <c r="F168" s="1742" t="s">
        <v>1038</v>
      </c>
      <c r="G168" s="1741" t="s">
        <v>3234</v>
      </c>
      <c r="H168" s="2820" t="s">
        <v>58</v>
      </c>
      <c r="I168" s="2820" t="s">
        <v>59</v>
      </c>
      <c r="J168" s="2387"/>
      <c r="K168" s="1374"/>
    </row>
    <row r="169" spans="2:11" ht="15.7">
      <c r="B169" s="7219" t="s">
        <v>6360</v>
      </c>
      <c r="C169" s="7219"/>
      <c r="D169" s="7219"/>
      <c r="E169" s="7219"/>
      <c r="F169" s="7219"/>
      <c r="G169" s="7219"/>
      <c r="H169" s="7219"/>
      <c r="I169" s="7219"/>
      <c r="J169" s="2387"/>
      <c r="K169" s="1374"/>
    </row>
    <row r="170" spans="2:11" ht="15" customHeight="1">
      <c r="B170" s="7219" t="s">
        <v>6361</v>
      </c>
      <c r="C170" s="7219"/>
      <c r="D170" s="7219"/>
      <c r="E170" s="7219"/>
      <c r="F170" s="7219"/>
      <c r="G170" s="7219"/>
      <c r="H170" s="7219"/>
      <c r="I170" s="7219"/>
      <c r="J170" s="2387"/>
      <c r="K170" s="1374"/>
    </row>
    <row r="171" spans="2:11" ht="15" customHeight="1">
      <c r="B171" s="2801" t="s">
        <v>6362</v>
      </c>
      <c r="C171" s="7287" t="s">
        <v>7427</v>
      </c>
      <c r="D171" s="2802" t="s">
        <v>11283</v>
      </c>
      <c r="E171" s="1769" t="s">
        <v>318</v>
      </c>
      <c r="F171" s="1767">
        <v>19.917510400000001</v>
      </c>
      <c r="G171" s="1766">
        <f t="shared" ref="G171:G188" si="19">F171-F171*$K$4/100</f>
        <v>15.93400832</v>
      </c>
      <c r="H171" s="1775">
        <f>F171*Оглавление!$B$14</f>
        <v>1892.1634880000001</v>
      </c>
      <c r="I171" s="1783">
        <f>H171-H171*$K$4/100</f>
        <v>1513.7307904000002</v>
      </c>
      <c r="J171" s="2387"/>
      <c r="K171" s="1374"/>
    </row>
    <row r="172" spans="2:11" ht="15" customHeight="1">
      <c r="B172" s="2801" t="s">
        <v>6363</v>
      </c>
      <c r="C172" s="7288"/>
      <c r="D172" s="2802" t="s">
        <v>11284</v>
      </c>
      <c r="E172" s="1769" t="s">
        <v>1074</v>
      </c>
      <c r="F172" s="1767">
        <v>27.757381509999998</v>
      </c>
      <c r="G172" s="1766">
        <f t="shared" si="19"/>
        <v>22.205905207999997</v>
      </c>
      <c r="H172" s="1775">
        <f>F172*Оглавление!$B$14</f>
        <v>2636.9512434499998</v>
      </c>
      <c r="I172" s="1778">
        <f t="shared" ref="I172:I188" si="20">H172-H172*$K$4/100</f>
        <v>2109.5609947599996</v>
      </c>
      <c r="J172" s="2387"/>
      <c r="K172" s="1374"/>
    </row>
    <row r="173" spans="2:11" ht="15.7">
      <c r="B173" s="2801" t="s">
        <v>6364</v>
      </c>
      <c r="C173" s="7288"/>
      <c r="D173" s="2802" t="s">
        <v>11285</v>
      </c>
      <c r="E173" s="1769" t="s">
        <v>303</v>
      </c>
      <c r="F173" s="1767">
        <v>37.405367050000002</v>
      </c>
      <c r="G173" s="1766">
        <f t="shared" si="19"/>
        <v>29.924293640000002</v>
      </c>
      <c r="H173" s="1775">
        <f>F173*Оглавление!$B$14</f>
        <v>3553.5098697500002</v>
      </c>
      <c r="I173" s="1778">
        <f t="shared" si="20"/>
        <v>2842.8078958000001</v>
      </c>
      <c r="J173" s="2387"/>
      <c r="K173" s="1374"/>
    </row>
    <row r="174" spans="2:11" ht="15.7">
      <c r="B174" s="2801" t="s">
        <v>6365</v>
      </c>
      <c r="C174" s="7288"/>
      <c r="D174" s="2802" t="s">
        <v>11286</v>
      </c>
      <c r="E174" s="1769" t="s">
        <v>914</v>
      </c>
      <c r="F174" s="1767">
        <v>20.73681225</v>
      </c>
      <c r="G174" s="1766">
        <f t="shared" si="19"/>
        <v>16.589449800000001</v>
      </c>
      <c r="H174" s="1775">
        <f>F174*Оглавление!$B$14</f>
        <v>1969.99716375</v>
      </c>
      <c r="I174" s="1778">
        <f t="shared" si="20"/>
        <v>1575.9977309999999</v>
      </c>
      <c r="J174" s="2387"/>
      <c r="K174" s="1374"/>
    </row>
    <row r="175" spans="2:11" ht="15.7">
      <c r="B175" s="2801" t="s">
        <v>6366</v>
      </c>
      <c r="C175" s="7288"/>
      <c r="D175" s="2802" t="s">
        <v>11287</v>
      </c>
      <c r="E175" s="1769" t="s">
        <v>281</v>
      </c>
      <c r="F175" s="1767">
        <v>30.059902220000001</v>
      </c>
      <c r="G175" s="1766">
        <f t="shared" si="19"/>
        <v>24.047921776000003</v>
      </c>
      <c r="H175" s="1775">
        <f>F175*Оглавление!$B$14</f>
        <v>2855.6907109000003</v>
      </c>
      <c r="I175" s="1778">
        <f t="shared" si="20"/>
        <v>2284.5525687200002</v>
      </c>
      <c r="J175" s="2387"/>
      <c r="K175" s="1374"/>
    </row>
    <row r="176" spans="2:11" ht="15.7">
      <c r="B176" s="2801" t="s">
        <v>6367</v>
      </c>
      <c r="C176" s="7288"/>
      <c r="D176" s="2802" t="s">
        <v>11288</v>
      </c>
      <c r="E176" s="1769" t="s">
        <v>1088</v>
      </c>
      <c r="F176" s="1767">
        <v>40.541315490000002</v>
      </c>
      <c r="G176" s="1766">
        <f t="shared" si="19"/>
        <v>32.433052392</v>
      </c>
      <c r="H176" s="1775">
        <f>F176*Оглавление!$B$14</f>
        <v>3851.42497155</v>
      </c>
      <c r="I176" s="1778">
        <f t="shared" si="20"/>
        <v>3081.13997724</v>
      </c>
      <c r="J176" s="2387"/>
      <c r="K176" s="1374"/>
    </row>
    <row r="177" spans="2:11" ht="15.7">
      <c r="B177" s="2801" t="s">
        <v>7339</v>
      </c>
      <c r="C177" s="7289" t="s">
        <v>7428</v>
      </c>
      <c r="D177" s="2802" t="s">
        <v>11274</v>
      </c>
      <c r="E177" s="1769" t="s">
        <v>318</v>
      </c>
      <c r="F177" s="1767">
        <v>17.727996839999999</v>
      </c>
      <c r="G177" s="1766">
        <f t="shared" si="19"/>
        <v>14.182397472</v>
      </c>
      <c r="H177" s="1775">
        <f>F177*Оглавление!$B$14</f>
        <v>1684.1596998</v>
      </c>
      <c r="I177" s="1778">
        <f t="shared" si="20"/>
        <v>1347.32775984</v>
      </c>
      <c r="J177" s="2387"/>
      <c r="K177" s="1374"/>
    </row>
    <row r="178" spans="2:11" ht="15.7">
      <c r="B178" s="2801" t="s">
        <v>7340</v>
      </c>
      <c r="C178" s="7289"/>
      <c r="D178" s="2802" t="s">
        <v>11275</v>
      </c>
      <c r="E178" s="1769" t="s">
        <v>1074</v>
      </c>
      <c r="F178" s="1767">
        <v>25.59611975</v>
      </c>
      <c r="G178" s="1766">
        <f t="shared" si="19"/>
        <v>20.476895800000001</v>
      </c>
      <c r="H178" s="1775">
        <f>F178*Оглавление!$B$14</f>
        <v>2431.6313762499999</v>
      </c>
      <c r="I178" s="1778">
        <f t="shared" si="20"/>
        <v>1945.3051009999999</v>
      </c>
      <c r="J178" s="2387"/>
      <c r="K178" s="1374"/>
    </row>
    <row r="179" spans="2:11" ht="15.7">
      <c r="B179" s="2801" t="s">
        <v>7341</v>
      </c>
      <c r="C179" s="7289"/>
      <c r="D179" s="2802" t="s">
        <v>11276</v>
      </c>
      <c r="E179" s="1769" t="s">
        <v>303</v>
      </c>
      <c r="F179" s="1767">
        <v>35.540749050000002</v>
      </c>
      <c r="G179" s="1766">
        <f t="shared" si="19"/>
        <v>28.432599240000002</v>
      </c>
      <c r="H179" s="1775">
        <f>F179*Оглавление!$B$14</f>
        <v>3376.3711597500001</v>
      </c>
      <c r="I179" s="1778">
        <f t="shared" si="20"/>
        <v>2701.0969278000002</v>
      </c>
      <c r="J179" s="2387"/>
      <c r="K179" s="1374"/>
    </row>
    <row r="180" spans="2:11" ht="15.7">
      <c r="B180" s="2801" t="s">
        <v>7336</v>
      </c>
      <c r="C180" s="7289"/>
      <c r="D180" s="2802" t="s">
        <v>11277</v>
      </c>
      <c r="E180" s="1769" t="s">
        <v>914</v>
      </c>
      <c r="F180" s="1767">
        <v>20.115272910000002</v>
      </c>
      <c r="G180" s="1766">
        <f t="shared" si="19"/>
        <v>16.092218328000001</v>
      </c>
      <c r="H180" s="1775">
        <f>F180*Оглавление!$B$14</f>
        <v>1910.9509264500002</v>
      </c>
      <c r="I180" s="1778">
        <f t="shared" si="20"/>
        <v>1528.7607411600002</v>
      </c>
      <c r="J180" s="2387"/>
      <c r="K180" s="1374"/>
    </row>
    <row r="181" spans="2:11" ht="15.7">
      <c r="B181" s="2801" t="s">
        <v>7337</v>
      </c>
      <c r="C181" s="7289"/>
      <c r="D181" s="2802" t="s">
        <v>11278</v>
      </c>
      <c r="E181" s="1769" t="s">
        <v>281</v>
      </c>
      <c r="F181" s="1767">
        <v>28.520179779999999</v>
      </c>
      <c r="G181" s="1766">
        <f t="shared" si="19"/>
        <v>22.816143824000001</v>
      </c>
      <c r="H181" s="1775">
        <f>F181*Оглавление!$B$14</f>
        <v>2709.4170791000001</v>
      </c>
      <c r="I181" s="1778">
        <f t="shared" si="20"/>
        <v>2167.5336632799999</v>
      </c>
      <c r="J181" s="2387"/>
      <c r="K181" s="1374"/>
    </row>
    <row r="182" spans="2:11" ht="15.7">
      <c r="B182" s="2801" t="s">
        <v>7338</v>
      </c>
      <c r="C182" s="7289"/>
      <c r="D182" s="2802" t="s">
        <v>11279</v>
      </c>
      <c r="E182" s="1769" t="s">
        <v>1088</v>
      </c>
      <c r="F182" s="1767">
        <v>37.772640289999998</v>
      </c>
      <c r="G182" s="1766">
        <f t="shared" si="19"/>
        <v>30.218112231999999</v>
      </c>
      <c r="H182" s="1775">
        <f>F182*Оглавление!$B$14</f>
        <v>3588.40082755</v>
      </c>
      <c r="I182" s="1778">
        <f t="shared" si="20"/>
        <v>2870.7206620400002</v>
      </c>
      <c r="J182" s="2387"/>
      <c r="K182" s="1374"/>
    </row>
    <row r="183" spans="2:11" ht="15.7">
      <c r="B183" s="2801" t="s">
        <v>9467</v>
      </c>
      <c r="C183" s="7289" t="s">
        <v>11282</v>
      </c>
      <c r="D183" s="2802" t="s">
        <v>11274</v>
      </c>
      <c r="E183" s="1769" t="s">
        <v>318</v>
      </c>
      <c r="F183" s="1767">
        <v>18.50492101</v>
      </c>
      <c r="G183" s="1766">
        <f t="shared" si="19"/>
        <v>14.803936808</v>
      </c>
      <c r="H183" s="1775">
        <f>F183*Оглавление!$B$14</f>
        <v>1757.9674959500001</v>
      </c>
      <c r="I183" s="1778">
        <f t="shared" si="20"/>
        <v>1406.37399676</v>
      </c>
      <c r="J183" s="2387"/>
      <c r="K183" s="1374"/>
    </row>
    <row r="184" spans="2:11" ht="15.7">
      <c r="B184" s="2801" t="s">
        <v>9468</v>
      </c>
      <c r="C184" s="7289"/>
      <c r="D184" s="2802" t="s">
        <v>11275</v>
      </c>
      <c r="E184" s="1769" t="s">
        <v>1074</v>
      </c>
      <c r="F184" s="1767">
        <v>25.906889410000002</v>
      </c>
      <c r="G184" s="1766">
        <f t="shared" si="19"/>
        <v>20.725511528000002</v>
      </c>
      <c r="H184" s="1775">
        <f>F184*Оглавление!$B$14</f>
        <v>2461.15449395</v>
      </c>
      <c r="I184" s="1778">
        <f t="shared" si="20"/>
        <v>1968.9235951599999</v>
      </c>
      <c r="J184" s="2387"/>
      <c r="K184" s="1374"/>
    </row>
    <row r="185" spans="2:11" ht="15.7">
      <c r="B185" s="2801" t="s">
        <v>9469</v>
      </c>
      <c r="C185" s="7289"/>
      <c r="D185" s="2802" t="s">
        <v>11276</v>
      </c>
      <c r="E185" s="1769" t="s">
        <v>303</v>
      </c>
      <c r="F185" s="1767">
        <v>35.851518720000001</v>
      </c>
      <c r="G185" s="1766">
        <f t="shared" si="19"/>
        <v>28.681214976</v>
      </c>
      <c r="H185" s="1775">
        <f>F185*Оглавление!$B$14</f>
        <v>3405.8942784000001</v>
      </c>
      <c r="I185" s="1778">
        <f t="shared" si="20"/>
        <v>2724.7154227199999</v>
      </c>
      <c r="J185" s="2387"/>
      <c r="K185" s="1374"/>
    </row>
    <row r="186" spans="2:11" ht="15.7">
      <c r="B186" s="2801" t="s">
        <v>9470</v>
      </c>
      <c r="C186" s="7289"/>
      <c r="D186" s="2802" t="s">
        <v>11277</v>
      </c>
      <c r="E186" s="1769" t="s">
        <v>914</v>
      </c>
      <c r="F186" s="1767">
        <v>20.58142741</v>
      </c>
      <c r="G186" s="1766">
        <f t="shared" si="19"/>
        <v>16.465141928000001</v>
      </c>
      <c r="H186" s="1775">
        <f>F186*Оглавление!$B$14</f>
        <v>1955.23560395</v>
      </c>
      <c r="I186" s="1778">
        <f t="shared" si="20"/>
        <v>1564.18848316</v>
      </c>
      <c r="J186" s="2387"/>
      <c r="K186" s="1374"/>
    </row>
    <row r="187" spans="2:11" ht="15.7">
      <c r="B187" s="2801" t="s">
        <v>9471</v>
      </c>
      <c r="C187" s="7289"/>
      <c r="D187" s="2802" t="s">
        <v>11278</v>
      </c>
      <c r="E187" s="1769" t="s">
        <v>281</v>
      </c>
      <c r="F187" s="1767">
        <v>29.29710395</v>
      </c>
      <c r="G187" s="1766">
        <f t="shared" si="19"/>
        <v>23.437683159999999</v>
      </c>
      <c r="H187" s="1775">
        <f>F187*Оглавление!$B$14</f>
        <v>2783.22487525</v>
      </c>
      <c r="I187" s="1778">
        <f t="shared" si="20"/>
        <v>2226.5799001999999</v>
      </c>
      <c r="J187" s="2387"/>
      <c r="K187" s="1374"/>
    </row>
    <row r="188" spans="2:11" ht="15.7">
      <c r="B188" s="2801" t="s">
        <v>9472</v>
      </c>
      <c r="C188" s="7289"/>
      <c r="D188" s="2802" t="s">
        <v>11279</v>
      </c>
      <c r="E188" s="1769" t="s">
        <v>1088</v>
      </c>
      <c r="F188" s="1767">
        <v>38.549564449999998</v>
      </c>
      <c r="G188" s="1766">
        <f t="shared" si="19"/>
        <v>30.83965156</v>
      </c>
      <c r="H188" s="1775">
        <f>F188*Оглавление!$B$14</f>
        <v>3662.2086227499999</v>
      </c>
      <c r="I188" s="1778">
        <f t="shared" si="20"/>
        <v>2929.7668982</v>
      </c>
      <c r="J188" s="2387"/>
      <c r="K188" s="1374"/>
    </row>
    <row r="189" spans="2:11" ht="15.7">
      <c r="B189" s="1105"/>
      <c r="C189" s="1105"/>
      <c r="D189" s="567"/>
      <c r="E189" s="567"/>
      <c r="F189" s="510"/>
      <c r="G189" s="1384"/>
      <c r="H189" s="1566"/>
      <c r="I189" s="1566"/>
      <c r="J189" s="2387"/>
      <c r="K189" s="1374"/>
    </row>
    <row r="190" spans="2:11" ht="15.7">
      <c r="B190" s="7271" t="s">
        <v>6383</v>
      </c>
      <c r="C190" s="7271"/>
      <c r="D190" s="7271"/>
      <c r="E190" s="7271"/>
      <c r="F190" s="7271"/>
      <c r="G190" s="7271"/>
      <c r="H190" s="7271"/>
      <c r="I190" s="7271"/>
      <c r="J190" s="2387"/>
      <c r="K190" s="1374"/>
    </row>
    <row r="191" spans="2:11" ht="43">
      <c r="B191" s="1742" t="s">
        <v>75</v>
      </c>
      <c r="C191" s="2815" t="s">
        <v>42</v>
      </c>
      <c r="D191" s="1742" t="s">
        <v>76</v>
      </c>
      <c r="E191" s="1742" t="s">
        <v>6183</v>
      </c>
      <c r="F191" s="1742" t="s">
        <v>1038</v>
      </c>
      <c r="G191" s="1741" t="s">
        <v>3234</v>
      </c>
      <c r="H191" s="2820" t="s">
        <v>58</v>
      </c>
      <c r="I191" s="2820" t="s">
        <v>59</v>
      </c>
      <c r="J191" s="2387"/>
      <c r="K191" s="1374"/>
    </row>
    <row r="192" spans="2:11" ht="15.7">
      <c r="B192" s="7276" t="s">
        <v>6392</v>
      </c>
      <c r="C192" s="7276"/>
      <c r="D192" s="7276"/>
      <c r="E192" s="7276"/>
      <c r="F192" s="7276"/>
      <c r="G192" s="7276"/>
      <c r="H192" s="7276"/>
      <c r="I192" s="7276"/>
      <c r="J192" s="2387"/>
      <c r="K192" s="1374"/>
    </row>
    <row r="193" spans="2:11" ht="15.7">
      <c r="B193" s="7276" t="s">
        <v>6361</v>
      </c>
      <c r="C193" s="7276"/>
      <c r="D193" s="7276"/>
      <c r="E193" s="7276"/>
      <c r="F193" s="7276"/>
      <c r="G193" s="7276"/>
      <c r="H193" s="7276"/>
      <c r="I193" s="7276"/>
      <c r="J193" s="2387"/>
      <c r="K193" s="1374"/>
    </row>
    <row r="194" spans="2:11" ht="15.7">
      <c r="B194" s="2803" t="s">
        <v>6385</v>
      </c>
      <c r="C194" s="7289" t="s">
        <v>6393</v>
      </c>
      <c r="D194" s="1777" t="s">
        <v>6395</v>
      </c>
      <c r="E194" s="1769" t="s">
        <v>281</v>
      </c>
      <c r="F194" s="1776">
        <v>19.719719999999999</v>
      </c>
      <c r="G194" s="1766">
        <f t="shared" ref="G194:G203" si="21">F194-F194*$K$4/100</f>
        <v>15.775775999999999</v>
      </c>
      <c r="H194" s="1775">
        <f>F194*Оглавление!$B$14</f>
        <v>1873.3733999999999</v>
      </c>
      <c r="I194" s="1778">
        <f t="shared" ref="I194" si="22">H194-H194*$K$4/100</f>
        <v>1498.6987199999999</v>
      </c>
      <c r="J194" s="2387"/>
      <c r="K194" s="1374"/>
    </row>
    <row r="195" spans="2:11" ht="15.7">
      <c r="B195" s="2803" t="s">
        <v>6386</v>
      </c>
      <c r="C195" s="7289"/>
      <c r="D195" s="1777" t="s">
        <v>6398</v>
      </c>
      <c r="E195" s="1769" t="s">
        <v>303</v>
      </c>
      <c r="F195" s="1776">
        <v>27.46602</v>
      </c>
      <c r="G195" s="1766">
        <f t="shared" si="21"/>
        <v>21.972816000000002</v>
      </c>
      <c r="H195" s="1775">
        <f>F195*Оглавление!$B$14</f>
        <v>2609.2719000000002</v>
      </c>
      <c r="I195" s="1778">
        <f t="shared" ref="I195:I203" si="23">H195-H195*$K$4/100</f>
        <v>2087.41752</v>
      </c>
      <c r="J195" s="2387"/>
      <c r="K195" s="1374"/>
    </row>
    <row r="196" spans="2:11" ht="15" customHeight="1">
      <c r="B196" s="2803" t="s">
        <v>6387</v>
      </c>
      <c r="C196" s="7289"/>
      <c r="D196" s="1777" t="s">
        <v>6396</v>
      </c>
      <c r="E196" s="1769" t="s">
        <v>488</v>
      </c>
      <c r="F196" s="1776">
        <v>18.65268</v>
      </c>
      <c r="G196" s="1766">
        <f t="shared" si="21"/>
        <v>14.922143999999999</v>
      </c>
      <c r="H196" s="1775">
        <f>F196*Оглавление!$B$14</f>
        <v>1772.0046</v>
      </c>
      <c r="I196" s="1778">
        <f t="shared" si="23"/>
        <v>1417.6036799999999</v>
      </c>
      <c r="J196" s="2387"/>
      <c r="K196" s="1374"/>
    </row>
    <row r="197" spans="2:11" ht="15" customHeight="1">
      <c r="B197" s="2803" t="s">
        <v>13473</v>
      </c>
      <c r="C197" s="7289"/>
      <c r="D197" s="1777" t="s">
        <v>6397</v>
      </c>
      <c r="E197" s="1769" t="s">
        <v>303</v>
      </c>
      <c r="F197" s="1776">
        <v>26.0091</v>
      </c>
      <c r="G197" s="1766">
        <f t="shared" si="21"/>
        <v>20.807279999999999</v>
      </c>
      <c r="H197" s="1775">
        <f>F197*Оглавление!$B$14</f>
        <v>2470.8645000000001</v>
      </c>
      <c r="I197" s="1778">
        <f t="shared" si="23"/>
        <v>1976.6916000000001</v>
      </c>
      <c r="J197" s="2387"/>
      <c r="K197" s="1374"/>
    </row>
    <row r="198" spans="2:11" ht="15.7">
      <c r="B198" s="2803" t="s">
        <v>13474</v>
      </c>
      <c r="C198" s="7289"/>
      <c r="D198" s="1777" t="s">
        <v>6728</v>
      </c>
      <c r="E198" s="1769" t="s">
        <v>303</v>
      </c>
      <c r="F198" s="1776">
        <v>35.263620000000003</v>
      </c>
      <c r="G198" s="1766">
        <f t="shared" si="21"/>
        <v>28.210896000000002</v>
      </c>
      <c r="H198" s="1775">
        <f>F198*Оглавление!$B$14</f>
        <v>3350.0439000000001</v>
      </c>
      <c r="I198" s="1778">
        <f t="shared" si="23"/>
        <v>2680.03512</v>
      </c>
      <c r="J198" s="2387"/>
      <c r="K198" s="1374"/>
    </row>
    <row r="199" spans="2:11" ht="15.7">
      <c r="B199" s="2803" t="s">
        <v>6388</v>
      </c>
      <c r="C199" s="7289" t="s">
        <v>6394</v>
      </c>
      <c r="D199" s="1777" t="s">
        <v>6395</v>
      </c>
      <c r="E199" s="1769" t="s">
        <v>281</v>
      </c>
      <c r="F199" s="1776">
        <v>19.719719999999999</v>
      </c>
      <c r="G199" s="1766">
        <f t="shared" si="21"/>
        <v>15.775775999999999</v>
      </c>
      <c r="H199" s="1775">
        <f>F199*Оглавление!$B$14</f>
        <v>1873.3733999999999</v>
      </c>
      <c r="I199" s="1778">
        <f t="shared" si="23"/>
        <v>1498.6987199999999</v>
      </c>
      <c r="J199" s="2387"/>
      <c r="K199" s="1374"/>
    </row>
    <row r="200" spans="2:11" ht="15.7">
      <c r="B200" s="2803" t="s">
        <v>6389</v>
      </c>
      <c r="C200" s="7289"/>
      <c r="D200" s="1777" t="s">
        <v>6398</v>
      </c>
      <c r="E200" s="1769" t="s">
        <v>303</v>
      </c>
      <c r="F200" s="1776">
        <v>27.46602</v>
      </c>
      <c r="G200" s="1766">
        <f t="shared" si="21"/>
        <v>21.972816000000002</v>
      </c>
      <c r="H200" s="1775">
        <f>F200*Оглавление!$B$14</f>
        <v>2609.2719000000002</v>
      </c>
      <c r="I200" s="1778">
        <f t="shared" si="23"/>
        <v>2087.41752</v>
      </c>
      <c r="J200" s="2387"/>
      <c r="K200" s="1374"/>
    </row>
    <row r="201" spans="2:11" ht="15.7">
      <c r="B201" s="2803" t="s">
        <v>6390</v>
      </c>
      <c r="C201" s="7289"/>
      <c r="D201" s="1777" t="s">
        <v>6396</v>
      </c>
      <c r="E201" s="1769" t="s">
        <v>488</v>
      </c>
      <c r="F201" s="1776">
        <v>18.65268</v>
      </c>
      <c r="G201" s="1766">
        <f t="shared" si="21"/>
        <v>14.922143999999999</v>
      </c>
      <c r="H201" s="1775">
        <f>F201*Оглавление!$B$14</f>
        <v>1772.0046</v>
      </c>
      <c r="I201" s="1778">
        <f t="shared" si="23"/>
        <v>1417.6036799999999</v>
      </c>
      <c r="J201" s="2387"/>
      <c r="K201" s="1374"/>
    </row>
    <row r="202" spans="2:11" ht="15.7">
      <c r="B202" s="2803" t="s">
        <v>6391</v>
      </c>
      <c r="C202" s="7289"/>
      <c r="D202" s="1777" t="s">
        <v>6397</v>
      </c>
      <c r="E202" s="1769" t="s">
        <v>303</v>
      </c>
      <c r="F202" s="1776">
        <v>26.0091</v>
      </c>
      <c r="G202" s="1766">
        <f t="shared" si="21"/>
        <v>20.807279999999999</v>
      </c>
      <c r="H202" s="1775">
        <f>F202*Оглавление!$B$14</f>
        <v>2470.8645000000001</v>
      </c>
      <c r="I202" s="1778">
        <f t="shared" si="23"/>
        <v>1976.6916000000001</v>
      </c>
      <c r="J202" s="2387"/>
      <c r="K202" s="1374"/>
    </row>
    <row r="203" spans="2:11" ht="15.7">
      <c r="B203" s="2803" t="s">
        <v>6727</v>
      </c>
      <c r="C203" s="7289"/>
      <c r="D203" s="1777" t="s">
        <v>6728</v>
      </c>
      <c r="E203" s="1769" t="s">
        <v>303</v>
      </c>
      <c r="F203" s="1776">
        <v>35.263620000000003</v>
      </c>
      <c r="G203" s="1766">
        <f t="shared" si="21"/>
        <v>28.210896000000002</v>
      </c>
      <c r="H203" s="1775">
        <f>F203*Оглавление!$B$14</f>
        <v>3350.0439000000001</v>
      </c>
      <c r="I203" s="1778">
        <f t="shared" si="23"/>
        <v>2680.03512</v>
      </c>
      <c r="J203" s="2387"/>
      <c r="K203" s="1374"/>
    </row>
    <row r="204" spans="2:11" ht="15.7">
      <c r="H204" s="1782" t="s">
        <v>6384</v>
      </c>
      <c r="J204" s="2387"/>
      <c r="K204" s="1374"/>
    </row>
    <row r="205" spans="2:11" ht="15.7">
      <c r="B205" s="7275" t="s">
        <v>6026</v>
      </c>
      <c r="C205" s="7275"/>
      <c r="D205" s="7275"/>
      <c r="E205" s="7275"/>
      <c r="F205" s="7275"/>
      <c r="G205" s="7275"/>
      <c r="H205" s="7275"/>
      <c r="I205" s="7275"/>
      <c r="J205" s="2387"/>
      <c r="K205" s="1374"/>
    </row>
    <row r="206" spans="2:11" ht="43">
      <c r="B206" s="1742" t="s">
        <v>75</v>
      </c>
      <c r="C206" s="2815" t="s">
        <v>42</v>
      </c>
      <c r="D206" s="1742" t="s">
        <v>76</v>
      </c>
      <c r="E206" s="1742" t="s">
        <v>6183</v>
      </c>
      <c r="F206" s="1742" t="s">
        <v>1038</v>
      </c>
      <c r="G206" s="1741" t="s">
        <v>3234</v>
      </c>
      <c r="H206" s="2820" t="s">
        <v>58</v>
      </c>
      <c r="I206" s="2820" t="s">
        <v>59</v>
      </c>
      <c r="J206" s="2387"/>
      <c r="K206" s="1374"/>
    </row>
    <row r="207" spans="2:11" ht="28.7">
      <c r="B207" s="1740" t="s">
        <v>7402</v>
      </c>
      <c r="C207" s="1739" t="s">
        <v>11290</v>
      </c>
      <c r="D207" s="3570"/>
      <c r="E207" s="1779" t="s">
        <v>7404</v>
      </c>
      <c r="F207" s="1774">
        <v>0.42777359999999998</v>
      </c>
      <c r="G207" s="1780">
        <f>F207-F207*$K$4/100</f>
        <v>0.34221888</v>
      </c>
      <c r="H207" s="1775">
        <f>F207*Оглавление!$B$14</f>
        <v>40.638491999999999</v>
      </c>
      <c r="I207" s="1778">
        <f t="shared" ref="I207" si="24">H207-H207*$K$4/100</f>
        <v>32.5107936</v>
      </c>
      <c r="J207" s="2387"/>
      <c r="K207" s="1374"/>
    </row>
    <row r="208" spans="2:11" ht="28.7">
      <c r="B208" s="1781" t="s">
        <v>7403</v>
      </c>
      <c r="C208" s="1739" t="s">
        <v>11291</v>
      </c>
      <c r="D208" s="3570"/>
      <c r="E208" s="1779" t="s">
        <v>7404</v>
      </c>
      <c r="F208" s="1774">
        <v>0.42777359999999998</v>
      </c>
      <c r="G208" s="1780">
        <f>F208-F208*$K$4/100</f>
        <v>0.34221888</v>
      </c>
      <c r="H208" s="1775">
        <f>F208*Оглавление!$B$14</f>
        <v>40.638491999999999</v>
      </c>
      <c r="I208" s="1778">
        <f t="shared" ref="I208:I210" si="25">H208-H208*$K$4/100</f>
        <v>32.5107936</v>
      </c>
      <c r="J208" s="2387"/>
      <c r="K208" s="1374"/>
    </row>
    <row r="209" spans="2:11" ht="28.7">
      <c r="B209" s="3578" t="s">
        <v>14093</v>
      </c>
      <c r="C209" s="3579" t="s">
        <v>14094</v>
      </c>
      <c r="D209" s="3580" t="s">
        <v>14095</v>
      </c>
      <c r="E209" s="2637">
        <v>1</v>
      </c>
      <c r="F209" s="3922">
        <v>3.87</v>
      </c>
      <c r="G209" s="3091">
        <f t="shared" ref="G209:G210" si="26">F209-F209*$K$4/100</f>
        <v>3.0960000000000001</v>
      </c>
      <c r="H209" s="2683">
        <f>F209*Оглавление!$B$14</f>
        <v>367.65000000000003</v>
      </c>
      <c r="I209" s="3092">
        <f t="shared" si="25"/>
        <v>294.12</v>
      </c>
      <c r="J209" s="2751"/>
      <c r="K209" s="1374"/>
    </row>
    <row r="210" spans="2:11" ht="28.7">
      <c r="B210" s="3578" t="s">
        <v>14096</v>
      </c>
      <c r="C210" s="3579" t="s">
        <v>14097</v>
      </c>
      <c r="D210" s="3580" t="s">
        <v>14095</v>
      </c>
      <c r="E210" s="2637">
        <v>2</v>
      </c>
      <c r="F210" s="3922">
        <v>6.52</v>
      </c>
      <c r="G210" s="3091">
        <f t="shared" si="26"/>
        <v>5.2159999999999993</v>
      </c>
      <c r="H210" s="2683">
        <f>F210*Оглавление!$B$14</f>
        <v>619.4</v>
      </c>
      <c r="I210" s="3092">
        <f t="shared" si="25"/>
        <v>495.52</v>
      </c>
      <c r="J210" s="2751"/>
      <c r="K210" s="1374"/>
    </row>
    <row r="211" spans="2:11">
      <c r="B211" s="2751"/>
      <c r="C211" s="2751"/>
      <c r="D211" s="2751"/>
      <c r="E211" s="2751"/>
      <c r="F211" s="2751"/>
      <c r="G211" s="2751"/>
      <c r="H211" s="2751"/>
      <c r="I211" s="2751"/>
      <c r="J211" s="2751"/>
    </row>
    <row r="212" spans="2:11">
      <c r="B212" s="2751"/>
      <c r="C212" s="2751"/>
      <c r="D212" s="2751"/>
      <c r="E212" s="2751"/>
      <c r="F212" s="2751"/>
      <c r="G212" s="2751"/>
      <c r="H212" s="2751"/>
      <c r="I212" s="2751"/>
      <c r="J212" s="2751"/>
    </row>
    <row r="213" spans="2:11">
      <c r="B213" s="2751"/>
      <c r="C213" s="2751"/>
      <c r="D213" s="2751"/>
      <c r="E213" s="2751"/>
      <c r="F213" s="2751"/>
      <c r="G213" s="2751"/>
      <c r="H213" s="2751"/>
      <c r="I213" s="2751"/>
      <c r="J213" s="2751"/>
    </row>
    <row r="214" spans="2:11">
      <c r="B214" s="2751"/>
      <c r="C214" s="2751"/>
      <c r="D214" s="2751"/>
      <c r="E214" s="2751"/>
      <c r="F214" s="2751"/>
      <c r="G214" s="2751"/>
      <c r="H214" s="2751"/>
      <c r="I214" s="2751"/>
      <c r="J214" s="2751"/>
    </row>
    <row r="215" spans="2:11">
      <c r="B215" s="2751"/>
      <c r="C215" s="2751"/>
      <c r="D215" s="2751"/>
      <c r="E215" s="2751"/>
      <c r="F215" s="2751"/>
      <c r="G215" s="2751"/>
      <c r="H215" s="2751"/>
      <c r="I215" s="2751"/>
      <c r="J215" s="2751"/>
    </row>
    <row r="216" spans="2:11">
      <c r="B216" s="2751"/>
      <c r="C216" s="2751"/>
      <c r="D216" s="2751"/>
      <c r="E216" s="2751"/>
      <c r="F216" s="2751"/>
      <c r="G216" s="2751"/>
      <c r="H216" s="2751"/>
      <c r="I216" s="2751"/>
      <c r="J216" s="2751"/>
    </row>
    <row r="217" spans="2:11">
      <c r="B217" s="2751"/>
      <c r="C217" s="2751"/>
      <c r="D217" s="2751"/>
      <c r="E217" s="2751"/>
      <c r="F217" s="2751"/>
      <c r="G217" s="2751"/>
      <c r="H217" s="2751"/>
      <c r="I217" s="2751"/>
      <c r="J217" s="2751"/>
    </row>
    <row r="218" spans="2:11">
      <c r="B218" s="2751"/>
      <c r="C218" s="2751"/>
      <c r="D218" s="2751"/>
      <c r="E218" s="2751"/>
      <c r="F218" s="2751"/>
      <c r="G218" s="2751"/>
      <c r="H218" s="2751"/>
      <c r="I218" s="2751"/>
      <c r="J218" s="2751"/>
    </row>
    <row r="219" spans="2:11">
      <c r="B219" s="2751"/>
      <c r="C219" s="2751"/>
      <c r="D219" s="2751"/>
      <c r="E219" s="2751"/>
      <c r="F219" s="2751"/>
      <c r="G219" s="2751"/>
      <c r="H219" s="2751"/>
      <c r="I219" s="2751"/>
      <c r="J219" s="2751"/>
    </row>
    <row r="220" spans="2:11">
      <c r="B220" s="2751"/>
      <c r="C220" s="2751"/>
      <c r="D220" s="2751"/>
      <c r="E220" s="2751"/>
      <c r="F220" s="2751"/>
      <c r="G220" s="2751"/>
      <c r="H220" s="2751"/>
      <c r="I220" s="2751"/>
      <c r="J220" s="2751"/>
    </row>
  </sheetData>
  <customSheetViews>
    <customSheetView guid="{76FA2CE7-179E-4731-B7AE-63C5E5E79002}" scale="85" showAutoFilter="1">
      <selection sqref="A1:H1"/>
      <pageMargins left="0.7" right="0.7" top="0.75" bottom="0.75" header="0.3" footer="0.3"/>
      <pageSetup paperSize="9" orientation="portrait" r:id="rId1"/>
      <autoFilter ref="A3:J116" xr:uid="{00000000-0000-0000-0000-000000000000}"/>
    </customSheetView>
    <customSheetView guid="{24F900A2-7147-4318-9E77-2B71404314A7}" scale="85" showAutoFilter="1" topLeftCell="A142">
      <selection activeCell="H168" sqref="H168:H169"/>
      <pageMargins left="0.7" right="0.7" top="0.75" bottom="0.75" header="0.3" footer="0.3"/>
      <pageSetup paperSize="9" orientation="portrait" r:id="rId2"/>
      <autoFilter ref="A3:J116" xr:uid="{00000000-0000-0000-0000-000000000000}"/>
    </customSheetView>
    <customSheetView guid="{A02336A9-D2FB-4D03-950A-00B6EBD6A28C}" scale="85" showAutoFilter="1" topLeftCell="A61">
      <selection activeCell="J72" sqref="J72"/>
      <pageMargins left="0.7" right="0.7" top="0.75" bottom="0.75" header="0.3" footer="0.3"/>
      <pageSetup paperSize="9" orientation="portrait" r:id="rId3"/>
      <autoFilter ref="A3:J116" xr:uid="{00000000-0000-0000-0000-000000000000}"/>
    </customSheetView>
    <customSheetView guid="{3E3E5346-F5D1-49F5-AB0E-78170B65853C}" scale="90">
      <selection activeCell="B6" sqref="B6:B17"/>
      <pageMargins left="0.7" right="0.7" top="0.75" bottom="0.75" header="0.3" footer="0.3"/>
      <pageSetup paperSize="9" orientation="portrait" r:id="rId4"/>
    </customSheetView>
    <customSheetView guid="{D7CF3121-CFC0-4E70-8DCD-811E30042E24}" scale="85" showAutoFilter="1">
      <selection sqref="A1:H1"/>
      <pageMargins left="0.7" right="0.7" top="0.75" bottom="0.75" header="0.3" footer="0.3"/>
      <pageSetup paperSize="9" orientation="portrait" r:id="rId5"/>
      <autoFilter ref="A3:J116" xr:uid="{00000000-0000-0000-0000-000000000000}"/>
    </customSheetView>
    <customSheetView guid="{A76FD505-AF56-4CD8-967A-59C705AF567C}" scale="85" showAutoFilter="1">
      <selection sqref="A1:H1"/>
      <pageMargins left="0.7" right="0.7" top="0.75" bottom="0.75" header="0.3" footer="0.3"/>
      <pageSetup paperSize="9" orientation="portrait" r:id="rId6"/>
      <autoFilter ref="A3:J116" xr:uid="{00000000-0000-0000-0000-000000000000}"/>
    </customSheetView>
    <customSheetView guid="{B3358888-E690-452C-98EC-431498422E6E}" scale="90">
      <selection activeCell="B6" sqref="B6:B17"/>
      <pageMargins left="0.7" right="0.7" top="0.75" bottom="0.75" header="0.3" footer="0.3"/>
      <pageSetup paperSize="9" orientation="portrait" r:id="rId7"/>
    </customSheetView>
    <customSheetView guid="{6108970F-8E7A-462E-A499-E2FD79FB3A77}" scale="90">
      <selection activeCell="B6" sqref="B6:B17"/>
      <pageMargins left="0.7" right="0.7" top="0.75" bottom="0.75" header="0.3" footer="0.3"/>
      <pageSetup paperSize="9" orientation="portrait" r:id="rId8"/>
    </customSheetView>
    <customSheetView guid="{45761FB6-8710-4C75-A8B6-5A7FCAACACDF}" scale="90">
      <selection activeCell="B6" sqref="B6:B17"/>
      <pageMargins left="0.7" right="0.7" top="0.75" bottom="0.75" header="0.3" footer="0.3"/>
      <pageSetup paperSize="9" orientation="portrait" r:id="rId9"/>
    </customSheetView>
    <customSheetView guid="{C23E91BF-4A86-4D00-A577-1A263DDCB8BC}" scale="85" showAutoFilter="1">
      <selection sqref="A1:H1"/>
      <pageMargins left="0.7" right="0.7" top="0.75" bottom="0.75" header="0.3" footer="0.3"/>
      <pageSetup paperSize="9" orientation="portrait" r:id="rId10"/>
      <autoFilter ref="A3:J116" xr:uid="{00000000-0000-0000-0000-000000000000}"/>
    </customSheetView>
    <customSheetView guid="{94E74550-0B2B-4B3C-8E97-CCCC46023914}" scale="85" showAutoFilter="1">
      <selection sqref="A1:H1"/>
      <pageMargins left="0.7" right="0.7" top="0.75" bottom="0.75" header="0.3" footer="0.3"/>
      <pageSetup paperSize="9" orientation="portrait" r:id="rId11"/>
      <autoFilter ref="A3:J116" xr:uid="{00000000-0000-0000-0000-000000000000}"/>
    </customSheetView>
  </customSheetViews>
  <mergeCells count="38">
    <mergeCell ref="C199:C203"/>
    <mergeCell ref="B205:I205"/>
    <mergeCell ref="B1:I1"/>
    <mergeCell ref="B4:I4"/>
    <mergeCell ref="B5:I5"/>
    <mergeCell ref="C6:C17"/>
    <mergeCell ref="C194:C198"/>
    <mergeCell ref="C19:C29"/>
    <mergeCell ref="C31:C41"/>
    <mergeCell ref="B142:I142"/>
    <mergeCell ref="C43:C53"/>
    <mergeCell ref="C54:C64"/>
    <mergeCell ref="C65:C75"/>
    <mergeCell ref="C76:C86"/>
    <mergeCell ref="B100:I100"/>
    <mergeCell ref="C101:C110"/>
    <mergeCell ref="B112:I112"/>
    <mergeCell ref="B192:I192"/>
    <mergeCell ref="B193:I193"/>
    <mergeCell ref="B87:I87"/>
    <mergeCell ref="B88:I88"/>
    <mergeCell ref="B89:I89"/>
    <mergeCell ref="C90:C99"/>
    <mergeCell ref="B167:I167"/>
    <mergeCell ref="B169:I169"/>
    <mergeCell ref="B170:I170"/>
    <mergeCell ref="C171:C176"/>
    <mergeCell ref="C177:C182"/>
    <mergeCell ref="C148:C153"/>
    <mergeCell ref="C154:C159"/>
    <mergeCell ref="C160:C165"/>
    <mergeCell ref="C183:C188"/>
    <mergeCell ref="B190:I190"/>
    <mergeCell ref="A122:A123"/>
    <mergeCell ref="C128:C129"/>
    <mergeCell ref="C131:C132"/>
    <mergeCell ref="B146:I146"/>
    <mergeCell ref="B147:I147"/>
  </mergeCells>
  <pageMargins left="0.7" right="0.7" top="0.75" bottom="0.75" header="0.3" footer="0.3"/>
  <pageSetup paperSize="9" orientation="portrait" r:id="rId12"/>
  <drawing r:id="rId1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I16"/>
  <sheetViews>
    <sheetView workbookViewId="0">
      <selection activeCell="J23" sqref="J23"/>
    </sheetView>
  </sheetViews>
  <sheetFormatPr defaultRowHeight="14.35"/>
  <cols>
    <col min="1" max="1" width="17.87890625" customWidth="1"/>
    <col min="2" max="2" width="35" customWidth="1"/>
    <col min="6" max="7" width="12.1171875" bestFit="1" customWidth="1"/>
    <col min="10" max="10" width="41.1171875" bestFit="1" customWidth="1"/>
  </cols>
  <sheetData>
    <row r="1" spans="1:9">
      <c r="A1" s="7308" t="s">
        <v>13513</v>
      </c>
      <c r="B1" s="7308"/>
      <c r="C1" s="7308"/>
      <c r="D1" s="7308"/>
      <c r="E1" s="7308"/>
      <c r="F1" s="7309"/>
      <c r="G1" s="7309"/>
    </row>
    <row r="2" spans="1:9">
      <c r="A2" s="2514"/>
      <c r="B2" s="2514"/>
      <c r="C2" s="488"/>
      <c r="D2" s="305"/>
      <c r="E2" s="2516"/>
      <c r="F2" s="1782"/>
      <c r="G2" s="1782"/>
    </row>
    <row r="3" spans="1:9" ht="71.7">
      <c r="A3" s="1757" t="s">
        <v>75</v>
      </c>
      <c r="B3" s="1770" t="s">
        <v>42</v>
      </c>
      <c r="C3" s="1757" t="s">
        <v>6183</v>
      </c>
      <c r="D3" s="1771" t="s">
        <v>3679</v>
      </c>
      <c r="E3" s="1772" t="s">
        <v>3234</v>
      </c>
      <c r="F3" s="1773" t="s">
        <v>58</v>
      </c>
      <c r="G3" s="1773" t="s">
        <v>59</v>
      </c>
    </row>
    <row r="4" spans="1:9">
      <c r="A4" s="1193" t="s">
        <v>13516</v>
      </c>
      <c r="H4" s="2696" t="s">
        <v>48</v>
      </c>
      <c r="I4" s="2697">
        <v>20</v>
      </c>
    </row>
    <row r="5" spans="1:9" s="2515" customFormat="1">
      <c r="A5" s="1193" t="s">
        <v>13519</v>
      </c>
    </row>
    <row r="6" spans="1:9" ht="13.5" customHeight="1">
      <c r="A6" s="1193" t="s">
        <v>13517</v>
      </c>
    </row>
    <row r="7" spans="1:9" ht="13.5" customHeight="1">
      <c r="A7" s="1193" t="s">
        <v>13518</v>
      </c>
    </row>
    <row r="8" spans="1:9" ht="13.5" customHeight="1"/>
    <row r="9" spans="1:9" ht="13.5" customHeight="1">
      <c r="A9" s="2517" t="s">
        <v>13514</v>
      </c>
      <c r="B9" s="2518" t="s">
        <v>13515</v>
      </c>
      <c r="C9" s="2519">
        <v>1</v>
      </c>
      <c r="D9" s="2519">
        <v>113.21</v>
      </c>
      <c r="E9" s="2698">
        <f>D9-D9*$I$4/100</f>
        <v>90.567999999999998</v>
      </c>
      <c r="F9" s="2699">
        <f>D9*Оглавление!$B$14</f>
        <v>10754.949999999999</v>
      </c>
      <c r="G9" s="2699">
        <f>F9-F9*$I$4/100</f>
        <v>8603.9599999999991</v>
      </c>
    </row>
    <row r="10" spans="1:9" ht="13.5" customHeight="1"/>
    <row r="11" spans="1:9" ht="13.5" customHeight="1"/>
    <row r="12" spans="1:9" ht="13.5" customHeight="1"/>
    <row r="13" spans="1:9" ht="13.5" customHeight="1"/>
    <row r="14" spans="1:9" ht="13.5" customHeight="1"/>
    <row r="15" spans="1:9" ht="13.5" customHeight="1"/>
    <row r="16" spans="1:9" ht="13.5" customHeight="1"/>
  </sheetData>
  <mergeCells count="1">
    <mergeCell ref="A1:G1"/>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WVJ41"/>
  <sheetViews>
    <sheetView topLeftCell="B1" zoomScale="85" zoomScaleNormal="85" workbookViewId="0">
      <selection activeCell="J26" sqref="J26"/>
    </sheetView>
  </sheetViews>
  <sheetFormatPr defaultRowHeight="14.35"/>
  <cols>
    <col min="1" max="1" width="15.5859375" style="584" hidden="1" customWidth="1"/>
    <col min="2" max="2" width="23.29296875" style="584" customWidth="1"/>
    <col min="3" max="3" width="54.1171875" style="645" bestFit="1" customWidth="1"/>
    <col min="4" max="4" width="10.703125" style="473" customWidth="1"/>
    <col min="5" max="5" width="13.703125" style="473" customWidth="1"/>
    <col min="6" max="6" width="9.703125" style="2118" customWidth="1"/>
    <col min="7" max="7" width="16.29296875" style="2118" customWidth="1"/>
    <col min="8" max="8" width="12.29296875" style="2118" customWidth="1"/>
    <col min="9" max="9" width="9.1171875" style="2118"/>
    <col min="10" max="10" width="9.1171875" style="1279"/>
    <col min="11" max="255" width="9.1171875" style="2118"/>
    <col min="256" max="256" width="3.41015625" style="2118" bestFit="1" customWidth="1"/>
    <col min="257" max="257" width="27.29296875" style="2118" customWidth="1"/>
    <col min="258" max="258" width="9.29296875" style="2118" hidden="1" customWidth="1"/>
    <col min="259" max="259" width="15.703125" style="2118" bestFit="1" customWidth="1"/>
    <col min="260" max="260" width="36.41015625" style="2118" customWidth="1"/>
    <col min="261" max="261" width="11.29296875" style="2118" bestFit="1" customWidth="1"/>
    <col min="262" max="511" width="9.1171875" style="2118"/>
    <col min="512" max="512" width="3.41015625" style="2118" bestFit="1" customWidth="1"/>
    <col min="513" max="513" width="27.29296875" style="2118" customWidth="1"/>
    <col min="514" max="514" width="9.29296875" style="2118" hidden="1" customWidth="1"/>
    <col min="515" max="515" width="15.703125" style="2118" bestFit="1" customWidth="1"/>
    <col min="516" max="516" width="36.41015625" style="2118" customWidth="1"/>
    <col min="517" max="517" width="11.29296875" style="2118" bestFit="1" customWidth="1"/>
    <col min="518" max="767" width="9.1171875" style="2118"/>
    <col min="768" max="768" width="3.41015625" style="2118" bestFit="1" customWidth="1"/>
    <col min="769" max="769" width="27.29296875" style="2118" customWidth="1"/>
    <col min="770" max="770" width="9.29296875" style="2118" hidden="1" customWidth="1"/>
    <col min="771" max="771" width="15.703125" style="2118" bestFit="1" customWidth="1"/>
    <col min="772" max="772" width="36.41015625" style="2118" customWidth="1"/>
    <col min="773" max="773" width="11.29296875" style="2118" bestFit="1" customWidth="1"/>
    <col min="774" max="1023" width="9.1171875" style="2118"/>
    <col min="1024" max="1024" width="3.41015625" style="2118" bestFit="1" customWidth="1"/>
    <col min="1025" max="1025" width="27.29296875" style="2118" customWidth="1"/>
    <col min="1026" max="1026" width="9.29296875" style="2118" hidden="1" customWidth="1"/>
    <col min="1027" max="1027" width="15.703125" style="2118" bestFit="1" customWidth="1"/>
    <col min="1028" max="1028" width="36.41015625" style="2118" customWidth="1"/>
    <col min="1029" max="1029" width="11.29296875" style="2118" bestFit="1" customWidth="1"/>
    <col min="1030" max="1279" width="9.1171875" style="2118"/>
    <col min="1280" max="1280" width="3.41015625" style="2118" bestFit="1" customWidth="1"/>
    <col min="1281" max="1281" width="27.29296875" style="2118" customWidth="1"/>
    <col min="1282" max="1282" width="9.29296875" style="2118" hidden="1" customWidth="1"/>
    <col min="1283" max="1283" width="15.703125" style="2118" bestFit="1" customWidth="1"/>
    <col min="1284" max="1284" width="36.41015625" style="2118" customWidth="1"/>
    <col min="1285" max="1285" width="11.29296875" style="2118" bestFit="1" customWidth="1"/>
    <col min="1286" max="1535" width="9.1171875" style="2118"/>
    <col min="1536" max="1536" width="3.41015625" style="2118" bestFit="1" customWidth="1"/>
    <col min="1537" max="1537" width="27.29296875" style="2118" customWidth="1"/>
    <col min="1538" max="1538" width="9.29296875" style="2118" hidden="1" customWidth="1"/>
    <col min="1539" max="1539" width="15.703125" style="2118" bestFit="1" customWidth="1"/>
    <col min="1540" max="1540" width="36.41015625" style="2118" customWidth="1"/>
    <col min="1541" max="1541" width="11.29296875" style="2118" bestFit="1" customWidth="1"/>
    <col min="1542" max="1791" width="9.1171875" style="2118"/>
    <col min="1792" max="1792" width="3.41015625" style="2118" bestFit="1" customWidth="1"/>
    <col min="1793" max="1793" width="27.29296875" style="2118" customWidth="1"/>
    <col min="1794" max="1794" width="9.29296875" style="2118" hidden="1" customWidth="1"/>
    <col min="1795" max="1795" width="15.703125" style="2118" bestFit="1" customWidth="1"/>
    <col min="1796" max="1796" width="36.41015625" style="2118" customWidth="1"/>
    <col min="1797" max="1797" width="11.29296875" style="2118" bestFit="1" customWidth="1"/>
    <col min="1798" max="2047" width="9.1171875" style="2118"/>
    <col min="2048" max="2048" width="3.41015625" style="2118" bestFit="1" customWidth="1"/>
    <col min="2049" max="2049" width="27.29296875" style="2118" customWidth="1"/>
    <col min="2050" max="2050" width="9.29296875" style="2118" hidden="1" customWidth="1"/>
    <col min="2051" max="2051" width="15.703125" style="2118" bestFit="1" customWidth="1"/>
    <col min="2052" max="2052" width="36.41015625" style="2118" customWidth="1"/>
    <col min="2053" max="2053" width="11.29296875" style="2118" bestFit="1" customWidth="1"/>
    <col min="2054" max="2303" width="9.1171875" style="2118"/>
    <col min="2304" max="2304" width="3.41015625" style="2118" bestFit="1" customWidth="1"/>
    <col min="2305" max="2305" width="27.29296875" style="2118" customWidth="1"/>
    <col min="2306" max="2306" width="9.29296875" style="2118" hidden="1" customWidth="1"/>
    <col min="2307" max="2307" width="15.703125" style="2118" bestFit="1" customWidth="1"/>
    <col min="2308" max="2308" width="36.41015625" style="2118" customWidth="1"/>
    <col min="2309" max="2309" width="11.29296875" style="2118" bestFit="1" customWidth="1"/>
    <col min="2310" max="2559" width="9.1171875" style="2118"/>
    <col min="2560" max="2560" width="3.41015625" style="2118" bestFit="1" customWidth="1"/>
    <col min="2561" max="2561" width="27.29296875" style="2118" customWidth="1"/>
    <col min="2562" max="2562" width="9.29296875" style="2118" hidden="1" customWidth="1"/>
    <col min="2563" max="2563" width="15.703125" style="2118" bestFit="1" customWidth="1"/>
    <col min="2564" max="2564" width="36.41015625" style="2118" customWidth="1"/>
    <col min="2565" max="2565" width="11.29296875" style="2118" bestFit="1" customWidth="1"/>
    <col min="2566" max="2815" width="9.1171875" style="2118"/>
    <col min="2816" max="2816" width="3.41015625" style="2118" bestFit="1" customWidth="1"/>
    <col min="2817" max="2817" width="27.29296875" style="2118" customWidth="1"/>
    <col min="2818" max="2818" width="9.29296875" style="2118" hidden="1" customWidth="1"/>
    <col min="2819" max="2819" width="15.703125" style="2118" bestFit="1" customWidth="1"/>
    <col min="2820" max="2820" width="36.41015625" style="2118" customWidth="1"/>
    <col min="2821" max="2821" width="11.29296875" style="2118" bestFit="1" customWidth="1"/>
    <col min="2822" max="3071" width="9.1171875" style="2118"/>
    <col min="3072" max="3072" width="3.41015625" style="2118" bestFit="1" customWidth="1"/>
    <col min="3073" max="3073" width="27.29296875" style="2118" customWidth="1"/>
    <col min="3074" max="3074" width="9.29296875" style="2118" hidden="1" customWidth="1"/>
    <col min="3075" max="3075" width="15.703125" style="2118" bestFit="1" customWidth="1"/>
    <col min="3076" max="3076" width="36.41015625" style="2118" customWidth="1"/>
    <col min="3077" max="3077" width="11.29296875" style="2118" bestFit="1" customWidth="1"/>
    <col min="3078" max="3327" width="9.1171875" style="2118"/>
    <col min="3328" max="3328" width="3.41015625" style="2118" bestFit="1" customWidth="1"/>
    <col min="3329" max="3329" width="27.29296875" style="2118" customWidth="1"/>
    <col min="3330" max="3330" width="9.29296875" style="2118" hidden="1" customWidth="1"/>
    <col min="3331" max="3331" width="15.703125" style="2118" bestFit="1" customWidth="1"/>
    <col min="3332" max="3332" width="36.41015625" style="2118" customWidth="1"/>
    <col min="3333" max="3333" width="11.29296875" style="2118" bestFit="1" customWidth="1"/>
    <col min="3334" max="3583" width="9.1171875" style="2118"/>
    <col min="3584" max="3584" width="3.41015625" style="2118" bestFit="1" customWidth="1"/>
    <col min="3585" max="3585" width="27.29296875" style="2118" customWidth="1"/>
    <col min="3586" max="3586" width="9.29296875" style="2118" hidden="1" customWidth="1"/>
    <col min="3587" max="3587" width="15.703125" style="2118" bestFit="1" customWidth="1"/>
    <col min="3588" max="3588" width="36.41015625" style="2118" customWidth="1"/>
    <col min="3589" max="3589" width="11.29296875" style="2118" bestFit="1" customWidth="1"/>
    <col min="3590" max="3839" width="9.1171875" style="2118"/>
    <col min="3840" max="3840" width="3.41015625" style="2118" bestFit="1" customWidth="1"/>
    <col min="3841" max="3841" width="27.29296875" style="2118" customWidth="1"/>
    <col min="3842" max="3842" width="9.29296875" style="2118" hidden="1" customWidth="1"/>
    <col min="3843" max="3843" width="15.703125" style="2118" bestFit="1" customWidth="1"/>
    <col min="3844" max="3844" width="36.41015625" style="2118" customWidth="1"/>
    <col min="3845" max="3845" width="11.29296875" style="2118" bestFit="1" customWidth="1"/>
    <col min="3846" max="4095" width="9.1171875" style="2118"/>
    <col min="4096" max="4096" width="3.41015625" style="2118" bestFit="1" customWidth="1"/>
    <col min="4097" max="4097" width="27.29296875" style="2118" customWidth="1"/>
    <col min="4098" max="4098" width="9.29296875" style="2118" hidden="1" customWidth="1"/>
    <col min="4099" max="4099" width="15.703125" style="2118" bestFit="1" customWidth="1"/>
    <col min="4100" max="4100" width="36.41015625" style="2118" customWidth="1"/>
    <col min="4101" max="4101" width="11.29296875" style="2118" bestFit="1" customWidth="1"/>
    <col min="4102" max="4351" width="9.1171875" style="2118"/>
    <col min="4352" max="4352" width="3.41015625" style="2118" bestFit="1" customWidth="1"/>
    <col min="4353" max="4353" width="27.29296875" style="2118" customWidth="1"/>
    <col min="4354" max="4354" width="9.29296875" style="2118" hidden="1" customWidth="1"/>
    <col min="4355" max="4355" width="15.703125" style="2118" bestFit="1" customWidth="1"/>
    <col min="4356" max="4356" width="36.41015625" style="2118" customWidth="1"/>
    <col min="4357" max="4357" width="11.29296875" style="2118" bestFit="1" customWidth="1"/>
    <col min="4358" max="4607" width="9.1171875" style="2118"/>
    <col min="4608" max="4608" width="3.41015625" style="2118" bestFit="1" customWidth="1"/>
    <col min="4609" max="4609" width="27.29296875" style="2118" customWidth="1"/>
    <col min="4610" max="4610" width="9.29296875" style="2118" hidden="1" customWidth="1"/>
    <col min="4611" max="4611" width="15.703125" style="2118" bestFit="1" customWidth="1"/>
    <col min="4612" max="4612" width="36.41015625" style="2118" customWidth="1"/>
    <col min="4613" max="4613" width="11.29296875" style="2118" bestFit="1" customWidth="1"/>
    <col min="4614" max="4863" width="9.1171875" style="2118"/>
    <col min="4864" max="4864" width="3.41015625" style="2118" bestFit="1" customWidth="1"/>
    <col min="4865" max="4865" width="27.29296875" style="2118" customWidth="1"/>
    <col min="4866" max="4866" width="9.29296875" style="2118" hidden="1" customWidth="1"/>
    <col min="4867" max="4867" width="15.703125" style="2118" bestFit="1" customWidth="1"/>
    <col min="4868" max="4868" width="36.41015625" style="2118" customWidth="1"/>
    <col min="4869" max="4869" width="11.29296875" style="2118" bestFit="1" customWidth="1"/>
    <col min="4870" max="5119" width="9.1171875" style="2118"/>
    <col min="5120" max="5120" width="3.41015625" style="2118" bestFit="1" customWidth="1"/>
    <col min="5121" max="5121" width="27.29296875" style="2118" customWidth="1"/>
    <col min="5122" max="5122" width="9.29296875" style="2118" hidden="1" customWidth="1"/>
    <col min="5123" max="5123" width="15.703125" style="2118" bestFit="1" customWidth="1"/>
    <col min="5124" max="5124" width="36.41015625" style="2118" customWidth="1"/>
    <col min="5125" max="5125" width="11.29296875" style="2118" bestFit="1" customWidth="1"/>
    <col min="5126" max="5375" width="9.1171875" style="2118"/>
    <col min="5376" max="5376" width="3.41015625" style="2118" bestFit="1" customWidth="1"/>
    <col min="5377" max="5377" width="27.29296875" style="2118" customWidth="1"/>
    <col min="5378" max="5378" width="9.29296875" style="2118" hidden="1" customWidth="1"/>
    <col min="5379" max="5379" width="15.703125" style="2118" bestFit="1" customWidth="1"/>
    <col min="5380" max="5380" width="36.41015625" style="2118" customWidth="1"/>
    <col min="5381" max="5381" width="11.29296875" style="2118" bestFit="1" customWidth="1"/>
    <col min="5382" max="5631" width="9.1171875" style="2118"/>
    <col min="5632" max="5632" width="3.41015625" style="2118" bestFit="1" customWidth="1"/>
    <col min="5633" max="5633" width="27.29296875" style="2118" customWidth="1"/>
    <col min="5634" max="5634" width="9.29296875" style="2118" hidden="1" customWidth="1"/>
    <col min="5635" max="5635" width="15.703125" style="2118" bestFit="1" customWidth="1"/>
    <col min="5636" max="5636" width="36.41015625" style="2118" customWidth="1"/>
    <col min="5637" max="5637" width="11.29296875" style="2118" bestFit="1" customWidth="1"/>
    <col min="5638" max="5887" width="9.1171875" style="2118"/>
    <col min="5888" max="5888" width="3.41015625" style="2118" bestFit="1" customWidth="1"/>
    <col min="5889" max="5889" width="27.29296875" style="2118" customWidth="1"/>
    <col min="5890" max="5890" width="9.29296875" style="2118" hidden="1" customWidth="1"/>
    <col min="5891" max="5891" width="15.703125" style="2118" bestFit="1" customWidth="1"/>
    <col min="5892" max="5892" width="36.41015625" style="2118" customWidth="1"/>
    <col min="5893" max="5893" width="11.29296875" style="2118" bestFit="1" customWidth="1"/>
    <col min="5894" max="6143" width="9.1171875" style="2118"/>
    <col min="6144" max="6144" width="3.41015625" style="2118" bestFit="1" customWidth="1"/>
    <col min="6145" max="6145" width="27.29296875" style="2118" customWidth="1"/>
    <col min="6146" max="6146" width="9.29296875" style="2118" hidden="1" customWidth="1"/>
    <col min="6147" max="6147" width="15.703125" style="2118" bestFit="1" customWidth="1"/>
    <col min="6148" max="6148" width="36.41015625" style="2118" customWidth="1"/>
    <col min="6149" max="6149" width="11.29296875" style="2118" bestFit="1" customWidth="1"/>
    <col min="6150" max="6399" width="9.1171875" style="2118"/>
    <col min="6400" max="6400" width="3.41015625" style="2118" bestFit="1" customWidth="1"/>
    <col min="6401" max="6401" width="27.29296875" style="2118" customWidth="1"/>
    <col min="6402" max="6402" width="9.29296875" style="2118" hidden="1" customWidth="1"/>
    <col min="6403" max="6403" width="15.703125" style="2118" bestFit="1" customWidth="1"/>
    <col min="6404" max="6404" width="36.41015625" style="2118" customWidth="1"/>
    <col min="6405" max="6405" width="11.29296875" style="2118" bestFit="1" customWidth="1"/>
    <col min="6406" max="6655" width="9.1171875" style="2118"/>
    <col min="6656" max="6656" width="3.41015625" style="2118" bestFit="1" customWidth="1"/>
    <col min="6657" max="6657" width="27.29296875" style="2118" customWidth="1"/>
    <col min="6658" max="6658" width="9.29296875" style="2118" hidden="1" customWidth="1"/>
    <col min="6659" max="6659" width="15.703125" style="2118" bestFit="1" customWidth="1"/>
    <col min="6660" max="6660" width="36.41015625" style="2118" customWidth="1"/>
    <col min="6661" max="6661" width="11.29296875" style="2118" bestFit="1" customWidth="1"/>
    <col min="6662" max="6911" width="9.1171875" style="2118"/>
    <col min="6912" max="6912" width="3.41015625" style="2118" bestFit="1" customWidth="1"/>
    <col min="6913" max="6913" width="27.29296875" style="2118" customWidth="1"/>
    <col min="6914" max="6914" width="9.29296875" style="2118" hidden="1" customWidth="1"/>
    <col min="6915" max="6915" width="15.703125" style="2118" bestFit="1" customWidth="1"/>
    <col min="6916" max="6916" width="36.41015625" style="2118" customWidth="1"/>
    <col min="6917" max="6917" width="11.29296875" style="2118" bestFit="1" customWidth="1"/>
    <col min="6918" max="7167" width="9.1171875" style="2118"/>
    <col min="7168" max="7168" width="3.41015625" style="2118" bestFit="1" customWidth="1"/>
    <col min="7169" max="7169" width="27.29296875" style="2118" customWidth="1"/>
    <col min="7170" max="7170" width="9.29296875" style="2118" hidden="1" customWidth="1"/>
    <col min="7171" max="7171" width="15.703125" style="2118" bestFit="1" customWidth="1"/>
    <col min="7172" max="7172" width="36.41015625" style="2118" customWidth="1"/>
    <col min="7173" max="7173" width="11.29296875" style="2118" bestFit="1" customWidth="1"/>
    <col min="7174" max="7423" width="9.1171875" style="2118"/>
    <col min="7424" max="7424" width="3.41015625" style="2118" bestFit="1" customWidth="1"/>
    <col min="7425" max="7425" width="27.29296875" style="2118" customWidth="1"/>
    <col min="7426" max="7426" width="9.29296875" style="2118" hidden="1" customWidth="1"/>
    <col min="7427" max="7427" width="15.703125" style="2118" bestFit="1" customWidth="1"/>
    <col min="7428" max="7428" width="36.41015625" style="2118" customWidth="1"/>
    <col min="7429" max="7429" width="11.29296875" style="2118" bestFit="1" customWidth="1"/>
    <col min="7430" max="7679" width="9.1171875" style="2118"/>
    <col min="7680" max="7680" width="3.41015625" style="2118" bestFit="1" customWidth="1"/>
    <col min="7681" max="7681" width="27.29296875" style="2118" customWidth="1"/>
    <col min="7682" max="7682" width="9.29296875" style="2118" hidden="1" customWidth="1"/>
    <col min="7683" max="7683" width="15.703125" style="2118" bestFit="1" customWidth="1"/>
    <col min="7684" max="7684" width="36.41015625" style="2118" customWidth="1"/>
    <col min="7685" max="7685" width="11.29296875" style="2118" bestFit="1" customWidth="1"/>
    <col min="7686" max="7935" width="9.1171875" style="2118"/>
    <col min="7936" max="7936" width="3.41015625" style="2118" bestFit="1" customWidth="1"/>
    <col min="7937" max="7937" width="27.29296875" style="2118" customWidth="1"/>
    <col min="7938" max="7938" width="9.29296875" style="2118" hidden="1" customWidth="1"/>
    <col min="7939" max="7939" width="15.703125" style="2118" bestFit="1" customWidth="1"/>
    <col min="7940" max="7940" width="36.41015625" style="2118" customWidth="1"/>
    <col min="7941" max="7941" width="11.29296875" style="2118" bestFit="1" customWidth="1"/>
    <col min="7942" max="8191" width="9.1171875" style="2118"/>
    <col min="8192" max="8192" width="3.41015625" style="2118" bestFit="1" customWidth="1"/>
    <col min="8193" max="8193" width="27.29296875" style="2118" customWidth="1"/>
    <col min="8194" max="8194" width="9.29296875" style="2118" hidden="1" customWidth="1"/>
    <col min="8195" max="8195" width="15.703125" style="2118" bestFit="1" customWidth="1"/>
    <col min="8196" max="8196" width="36.41015625" style="2118" customWidth="1"/>
    <col min="8197" max="8197" width="11.29296875" style="2118" bestFit="1" customWidth="1"/>
    <col min="8198" max="8447" width="9.1171875" style="2118"/>
    <col min="8448" max="8448" width="3.41015625" style="2118" bestFit="1" customWidth="1"/>
    <col min="8449" max="8449" width="27.29296875" style="2118" customWidth="1"/>
    <col min="8450" max="8450" width="9.29296875" style="2118" hidden="1" customWidth="1"/>
    <col min="8451" max="8451" width="15.703125" style="2118" bestFit="1" customWidth="1"/>
    <col min="8452" max="8452" width="36.41015625" style="2118" customWidth="1"/>
    <col min="8453" max="8453" width="11.29296875" style="2118" bestFit="1" customWidth="1"/>
    <col min="8454" max="8703" width="9.1171875" style="2118"/>
    <col min="8704" max="8704" width="3.41015625" style="2118" bestFit="1" customWidth="1"/>
    <col min="8705" max="8705" width="27.29296875" style="2118" customWidth="1"/>
    <col min="8706" max="8706" width="9.29296875" style="2118" hidden="1" customWidth="1"/>
    <col min="8707" max="8707" width="15.703125" style="2118" bestFit="1" customWidth="1"/>
    <col min="8708" max="8708" width="36.41015625" style="2118" customWidth="1"/>
    <col min="8709" max="8709" width="11.29296875" style="2118" bestFit="1" customWidth="1"/>
    <col min="8710" max="8959" width="9.1171875" style="2118"/>
    <col min="8960" max="8960" width="3.41015625" style="2118" bestFit="1" customWidth="1"/>
    <col min="8961" max="8961" width="27.29296875" style="2118" customWidth="1"/>
    <col min="8962" max="8962" width="9.29296875" style="2118" hidden="1" customWidth="1"/>
    <col min="8963" max="8963" width="15.703125" style="2118" bestFit="1" customWidth="1"/>
    <col min="8964" max="8964" width="36.41015625" style="2118" customWidth="1"/>
    <col min="8965" max="8965" width="11.29296875" style="2118" bestFit="1" customWidth="1"/>
    <col min="8966" max="9215" width="9.1171875" style="2118"/>
    <col min="9216" max="9216" width="3.41015625" style="2118" bestFit="1" customWidth="1"/>
    <col min="9217" max="9217" width="27.29296875" style="2118" customWidth="1"/>
    <col min="9218" max="9218" width="9.29296875" style="2118" hidden="1" customWidth="1"/>
    <col min="9219" max="9219" width="15.703125" style="2118" bestFit="1" customWidth="1"/>
    <col min="9220" max="9220" width="36.41015625" style="2118" customWidth="1"/>
    <col min="9221" max="9221" width="11.29296875" style="2118" bestFit="1" customWidth="1"/>
    <col min="9222" max="9471" width="9.1171875" style="2118"/>
    <col min="9472" max="9472" width="3.41015625" style="2118" bestFit="1" customWidth="1"/>
    <col min="9473" max="9473" width="27.29296875" style="2118" customWidth="1"/>
    <col min="9474" max="9474" width="9.29296875" style="2118" hidden="1" customWidth="1"/>
    <col min="9475" max="9475" width="15.703125" style="2118" bestFit="1" customWidth="1"/>
    <col min="9476" max="9476" width="36.41015625" style="2118" customWidth="1"/>
    <col min="9477" max="9477" width="11.29296875" style="2118" bestFit="1" customWidth="1"/>
    <col min="9478" max="9727" width="9.1171875" style="2118"/>
    <col min="9728" max="9728" width="3.41015625" style="2118" bestFit="1" customWidth="1"/>
    <col min="9729" max="9729" width="27.29296875" style="2118" customWidth="1"/>
    <col min="9730" max="9730" width="9.29296875" style="2118" hidden="1" customWidth="1"/>
    <col min="9731" max="9731" width="15.703125" style="2118" bestFit="1" customWidth="1"/>
    <col min="9732" max="9732" width="36.41015625" style="2118" customWidth="1"/>
    <col min="9733" max="9733" width="11.29296875" style="2118" bestFit="1" customWidth="1"/>
    <col min="9734" max="9983" width="9.1171875" style="2118"/>
    <col min="9984" max="9984" width="3.41015625" style="2118" bestFit="1" customWidth="1"/>
    <col min="9985" max="9985" width="27.29296875" style="2118" customWidth="1"/>
    <col min="9986" max="9986" width="9.29296875" style="2118" hidden="1" customWidth="1"/>
    <col min="9987" max="9987" width="15.703125" style="2118" bestFit="1" customWidth="1"/>
    <col min="9988" max="9988" width="36.41015625" style="2118" customWidth="1"/>
    <col min="9989" max="9989" width="11.29296875" style="2118" bestFit="1" customWidth="1"/>
    <col min="9990" max="10239" width="9.1171875" style="2118"/>
    <col min="10240" max="10240" width="3.41015625" style="2118" bestFit="1" customWidth="1"/>
    <col min="10241" max="10241" width="27.29296875" style="2118" customWidth="1"/>
    <col min="10242" max="10242" width="9.29296875" style="2118" hidden="1" customWidth="1"/>
    <col min="10243" max="10243" width="15.703125" style="2118" bestFit="1" customWidth="1"/>
    <col min="10244" max="10244" width="36.41015625" style="2118" customWidth="1"/>
    <col min="10245" max="10245" width="11.29296875" style="2118" bestFit="1" customWidth="1"/>
    <col min="10246" max="10495" width="9.1171875" style="2118"/>
    <col min="10496" max="10496" width="3.41015625" style="2118" bestFit="1" customWidth="1"/>
    <col min="10497" max="10497" width="27.29296875" style="2118" customWidth="1"/>
    <col min="10498" max="10498" width="9.29296875" style="2118" hidden="1" customWidth="1"/>
    <col min="10499" max="10499" width="15.703125" style="2118" bestFit="1" customWidth="1"/>
    <col min="10500" max="10500" width="36.41015625" style="2118" customWidth="1"/>
    <col min="10501" max="10501" width="11.29296875" style="2118" bestFit="1" customWidth="1"/>
    <col min="10502" max="10751" width="9.1171875" style="2118"/>
    <col min="10752" max="10752" width="3.41015625" style="2118" bestFit="1" customWidth="1"/>
    <col min="10753" max="10753" width="27.29296875" style="2118" customWidth="1"/>
    <col min="10754" max="10754" width="9.29296875" style="2118" hidden="1" customWidth="1"/>
    <col min="10755" max="10755" width="15.703125" style="2118" bestFit="1" customWidth="1"/>
    <col min="10756" max="10756" width="36.41015625" style="2118" customWidth="1"/>
    <col min="10757" max="10757" width="11.29296875" style="2118" bestFit="1" customWidth="1"/>
    <col min="10758" max="11007" width="9.1171875" style="2118"/>
    <col min="11008" max="11008" width="3.41015625" style="2118" bestFit="1" customWidth="1"/>
    <col min="11009" max="11009" width="27.29296875" style="2118" customWidth="1"/>
    <col min="11010" max="11010" width="9.29296875" style="2118" hidden="1" customWidth="1"/>
    <col min="11011" max="11011" width="15.703125" style="2118" bestFit="1" customWidth="1"/>
    <col min="11012" max="11012" width="36.41015625" style="2118" customWidth="1"/>
    <col min="11013" max="11013" width="11.29296875" style="2118" bestFit="1" customWidth="1"/>
    <col min="11014" max="11263" width="9.1171875" style="2118"/>
    <col min="11264" max="11264" width="3.41015625" style="2118" bestFit="1" customWidth="1"/>
    <col min="11265" max="11265" width="27.29296875" style="2118" customWidth="1"/>
    <col min="11266" max="11266" width="9.29296875" style="2118" hidden="1" customWidth="1"/>
    <col min="11267" max="11267" width="15.703125" style="2118" bestFit="1" customWidth="1"/>
    <col min="11268" max="11268" width="36.41015625" style="2118" customWidth="1"/>
    <col min="11269" max="11269" width="11.29296875" style="2118" bestFit="1" customWidth="1"/>
    <col min="11270" max="11519" width="9.1171875" style="2118"/>
    <col min="11520" max="11520" width="3.41015625" style="2118" bestFit="1" customWidth="1"/>
    <col min="11521" max="11521" width="27.29296875" style="2118" customWidth="1"/>
    <col min="11522" max="11522" width="9.29296875" style="2118" hidden="1" customWidth="1"/>
    <col min="11523" max="11523" width="15.703125" style="2118" bestFit="1" customWidth="1"/>
    <col min="11524" max="11524" width="36.41015625" style="2118" customWidth="1"/>
    <col min="11525" max="11525" width="11.29296875" style="2118" bestFit="1" customWidth="1"/>
    <col min="11526" max="11775" width="9.1171875" style="2118"/>
    <col min="11776" max="11776" width="3.41015625" style="2118" bestFit="1" customWidth="1"/>
    <col min="11777" max="11777" width="27.29296875" style="2118" customWidth="1"/>
    <col min="11778" max="11778" width="9.29296875" style="2118" hidden="1" customWidth="1"/>
    <col min="11779" max="11779" width="15.703125" style="2118" bestFit="1" customWidth="1"/>
    <col min="11780" max="11780" width="36.41015625" style="2118" customWidth="1"/>
    <col min="11781" max="11781" width="11.29296875" style="2118" bestFit="1" customWidth="1"/>
    <col min="11782" max="12031" width="9.1171875" style="2118"/>
    <col min="12032" max="12032" width="3.41015625" style="2118" bestFit="1" customWidth="1"/>
    <col min="12033" max="12033" width="27.29296875" style="2118" customWidth="1"/>
    <col min="12034" max="12034" width="9.29296875" style="2118" hidden="1" customWidth="1"/>
    <col min="12035" max="12035" width="15.703125" style="2118" bestFit="1" customWidth="1"/>
    <col min="12036" max="12036" width="36.41015625" style="2118" customWidth="1"/>
    <col min="12037" max="12037" width="11.29296875" style="2118" bestFit="1" customWidth="1"/>
    <col min="12038" max="12287" width="9.1171875" style="2118"/>
    <col min="12288" max="12288" width="3.41015625" style="2118" bestFit="1" customWidth="1"/>
    <col min="12289" max="12289" width="27.29296875" style="2118" customWidth="1"/>
    <col min="12290" max="12290" width="9.29296875" style="2118" hidden="1" customWidth="1"/>
    <col min="12291" max="12291" width="15.703125" style="2118" bestFit="1" customWidth="1"/>
    <col min="12292" max="12292" width="36.41015625" style="2118" customWidth="1"/>
    <col min="12293" max="12293" width="11.29296875" style="2118" bestFit="1" customWidth="1"/>
    <col min="12294" max="12543" width="9.1171875" style="2118"/>
    <col min="12544" max="12544" width="3.41015625" style="2118" bestFit="1" customWidth="1"/>
    <col min="12545" max="12545" width="27.29296875" style="2118" customWidth="1"/>
    <col min="12546" max="12546" width="9.29296875" style="2118" hidden="1" customWidth="1"/>
    <col min="12547" max="12547" width="15.703125" style="2118" bestFit="1" customWidth="1"/>
    <col min="12548" max="12548" width="36.41015625" style="2118" customWidth="1"/>
    <col min="12549" max="12549" width="11.29296875" style="2118" bestFit="1" customWidth="1"/>
    <col min="12550" max="12799" width="9.1171875" style="2118"/>
    <col min="12800" max="12800" width="3.41015625" style="2118" bestFit="1" customWidth="1"/>
    <col min="12801" max="12801" width="27.29296875" style="2118" customWidth="1"/>
    <col min="12802" max="12802" width="9.29296875" style="2118" hidden="1" customWidth="1"/>
    <col min="12803" max="12803" width="15.703125" style="2118" bestFit="1" customWidth="1"/>
    <col min="12804" max="12804" width="36.41015625" style="2118" customWidth="1"/>
    <col min="12805" max="12805" width="11.29296875" style="2118" bestFit="1" customWidth="1"/>
    <col min="12806" max="13055" width="9.1171875" style="2118"/>
    <col min="13056" max="13056" width="3.41015625" style="2118" bestFit="1" customWidth="1"/>
    <col min="13057" max="13057" width="27.29296875" style="2118" customWidth="1"/>
    <col min="13058" max="13058" width="9.29296875" style="2118" hidden="1" customWidth="1"/>
    <col min="13059" max="13059" width="15.703125" style="2118" bestFit="1" customWidth="1"/>
    <col min="13060" max="13060" width="36.41015625" style="2118" customWidth="1"/>
    <col min="13061" max="13061" width="11.29296875" style="2118" bestFit="1" customWidth="1"/>
    <col min="13062" max="13311" width="9.1171875" style="2118"/>
    <col min="13312" max="13312" width="3.41015625" style="2118" bestFit="1" customWidth="1"/>
    <col min="13313" max="13313" width="27.29296875" style="2118" customWidth="1"/>
    <col min="13314" max="13314" width="9.29296875" style="2118" hidden="1" customWidth="1"/>
    <col min="13315" max="13315" width="15.703125" style="2118" bestFit="1" customWidth="1"/>
    <col min="13316" max="13316" width="36.41015625" style="2118" customWidth="1"/>
    <col min="13317" max="13317" width="11.29296875" style="2118" bestFit="1" customWidth="1"/>
    <col min="13318" max="13567" width="9.1171875" style="2118"/>
    <col min="13568" max="13568" width="3.41015625" style="2118" bestFit="1" customWidth="1"/>
    <col min="13569" max="13569" width="27.29296875" style="2118" customWidth="1"/>
    <col min="13570" max="13570" width="9.29296875" style="2118" hidden="1" customWidth="1"/>
    <col min="13571" max="13571" width="15.703125" style="2118" bestFit="1" customWidth="1"/>
    <col min="13572" max="13572" width="36.41015625" style="2118" customWidth="1"/>
    <col min="13573" max="13573" width="11.29296875" style="2118" bestFit="1" customWidth="1"/>
    <col min="13574" max="13823" width="9.1171875" style="2118"/>
    <col min="13824" max="13824" width="3.41015625" style="2118" bestFit="1" customWidth="1"/>
    <col min="13825" max="13825" width="27.29296875" style="2118" customWidth="1"/>
    <col min="13826" max="13826" width="9.29296875" style="2118" hidden="1" customWidth="1"/>
    <col min="13827" max="13827" width="15.703125" style="2118" bestFit="1" customWidth="1"/>
    <col min="13828" max="13828" width="36.41015625" style="2118" customWidth="1"/>
    <col min="13829" max="13829" width="11.29296875" style="2118" bestFit="1" customWidth="1"/>
    <col min="13830" max="14079" width="9.1171875" style="2118"/>
    <col min="14080" max="14080" width="3.41015625" style="2118" bestFit="1" customWidth="1"/>
    <col min="14081" max="14081" width="27.29296875" style="2118" customWidth="1"/>
    <col min="14082" max="14082" width="9.29296875" style="2118" hidden="1" customWidth="1"/>
    <col min="14083" max="14083" width="15.703125" style="2118" bestFit="1" customWidth="1"/>
    <col min="14084" max="14084" width="36.41015625" style="2118" customWidth="1"/>
    <col min="14085" max="14085" width="11.29296875" style="2118" bestFit="1" customWidth="1"/>
    <col min="14086" max="14335" width="9.1171875" style="2118"/>
    <col min="14336" max="14336" width="3.41015625" style="2118" bestFit="1" customWidth="1"/>
    <col min="14337" max="14337" width="27.29296875" style="2118" customWidth="1"/>
    <col min="14338" max="14338" width="9.29296875" style="2118" hidden="1" customWidth="1"/>
    <col min="14339" max="14339" width="15.703125" style="2118" bestFit="1" customWidth="1"/>
    <col min="14340" max="14340" width="36.41015625" style="2118" customWidth="1"/>
    <col min="14341" max="14341" width="11.29296875" style="2118" bestFit="1" customWidth="1"/>
    <col min="14342" max="14591" width="9.1171875" style="2118"/>
    <col min="14592" max="14592" width="3.41015625" style="2118" bestFit="1" customWidth="1"/>
    <col min="14593" max="14593" width="27.29296875" style="2118" customWidth="1"/>
    <col min="14594" max="14594" width="9.29296875" style="2118" hidden="1" customWidth="1"/>
    <col min="14595" max="14595" width="15.703125" style="2118" bestFit="1" customWidth="1"/>
    <col min="14596" max="14596" width="36.41015625" style="2118" customWidth="1"/>
    <col min="14597" max="14597" width="11.29296875" style="2118" bestFit="1" customWidth="1"/>
    <col min="14598" max="14847" width="9.1171875" style="2118"/>
    <col min="14848" max="14848" width="3.41015625" style="2118" bestFit="1" customWidth="1"/>
    <col min="14849" max="14849" width="27.29296875" style="2118" customWidth="1"/>
    <col min="14850" max="14850" width="9.29296875" style="2118" hidden="1" customWidth="1"/>
    <col min="14851" max="14851" width="15.703125" style="2118" bestFit="1" customWidth="1"/>
    <col min="14852" max="14852" width="36.41015625" style="2118" customWidth="1"/>
    <col min="14853" max="14853" width="11.29296875" style="2118" bestFit="1" customWidth="1"/>
    <col min="14854" max="15103" width="9.1171875" style="2118"/>
    <col min="15104" max="15104" width="3.41015625" style="2118" bestFit="1" customWidth="1"/>
    <col min="15105" max="15105" width="27.29296875" style="2118" customWidth="1"/>
    <col min="15106" max="15106" width="9.29296875" style="2118" hidden="1" customWidth="1"/>
    <col min="15107" max="15107" width="15.703125" style="2118" bestFit="1" customWidth="1"/>
    <col min="15108" max="15108" width="36.41015625" style="2118" customWidth="1"/>
    <col min="15109" max="15109" width="11.29296875" style="2118" bestFit="1" customWidth="1"/>
    <col min="15110" max="15359" width="9.1171875" style="2118"/>
    <col min="15360" max="15360" width="3.41015625" style="2118" bestFit="1" customWidth="1"/>
    <col min="15361" max="15361" width="27.29296875" style="2118" customWidth="1"/>
    <col min="15362" max="15362" width="9.29296875" style="2118" hidden="1" customWidth="1"/>
    <col min="15363" max="15363" width="15.703125" style="2118" bestFit="1" customWidth="1"/>
    <col min="15364" max="15364" width="36.41015625" style="2118" customWidth="1"/>
    <col min="15365" max="15365" width="11.29296875" style="2118" bestFit="1" customWidth="1"/>
    <col min="15366" max="15615" width="9.1171875" style="2118"/>
    <col min="15616" max="15616" width="3.41015625" style="2118" bestFit="1" customWidth="1"/>
    <col min="15617" max="15617" width="27.29296875" style="2118" customWidth="1"/>
    <col min="15618" max="15618" width="9.29296875" style="2118" hidden="1" customWidth="1"/>
    <col min="15619" max="15619" width="15.703125" style="2118" bestFit="1" customWidth="1"/>
    <col min="15620" max="15620" width="36.41015625" style="2118" customWidth="1"/>
    <col min="15621" max="15621" width="11.29296875" style="2118" bestFit="1" customWidth="1"/>
    <col min="15622" max="15871" width="9.1171875" style="2118"/>
    <col min="15872" max="15872" width="3.41015625" style="2118" bestFit="1" customWidth="1"/>
    <col min="15873" max="15873" width="27.29296875" style="2118" customWidth="1"/>
    <col min="15874" max="15874" width="9.29296875" style="2118" hidden="1" customWidth="1"/>
    <col min="15875" max="15875" width="15.703125" style="2118" bestFit="1" customWidth="1"/>
    <col min="15876" max="15876" width="36.41015625" style="2118" customWidth="1"/>
    <col min="15877" max="15877" width="11.29296875" style="2118" bestFit="1" customWidth="1"/>
    <col min="15878" max="16127" width="9.1171875" style="2118"/>
    <col min="16128" max="16128" width="3.41015625" style="2118" bestFit="1" customWidth="1"/>
    <col min="16129" max="16129" width="27.29296875" style="2118" customWidth="1"/>
    <col min="16130" max="16130" width="9.29296875" style="2118" hidden="1" customWidth="1"/>
    <col min="16131" max="16131" width="15.703125" style="2118" bestFit="1" customWidth="1"/>
    <col min="16132" max="16132" width="36.41015625" style="2118" customWidth="1"/>
    <col min="16133" max="16133" width="11.29296875" style="2118" bestFit="1" customWidth="1"/>
    <col min="16134" max="16384" width="9.1171875" style="2118"/>
  </cols>
  <sheetData>
    <row r="1" spans="1:11">
      <c r="A1" s="7310" t="s">
        <v>12172</v>
      </c>
      <c r="B1" s="7310"/>
      <c r="C1" s="7310"/>
      <c r="D1" s="7310"/>
      <c r="E1" s="7310"/>
      <c r="F1" s="7311"/>
      <c r="G1" s="7311"/>
    </row>
    <row r="2" spans="1:11" ht="21" customHeight="1"/>
    <row r="3" spans="1:11" s="646" customFormat="1" ht="45" customHeight="1" thickBot="1">
      <c r="A3" s="647" t="s">
        <v>3638</v>
      </c>
      <c r="B3" s="813" t="s">
        <v>75</v>
      </c>
      <c r="C3" s="813" t="s">
        <v>42</v>
      </c>
      <c r="D3" s="814" t="s">
        <v>3639</v>
      </c>
      <c r="E3" s="649" t="s">
        <v>3234</v>
      </c>
      <c r="F3" s="649" t="s">
        <v>58</v>
      </c>
      <c r="G3" s="649" t="s">
        <v>59</v>
      </c>
      <c r="H3" s="1182"/>
      <c r="J3" s="2648"/>
    </row>
    <row r="4" spans="1:11" ht="15" customHeight="1">
      <c r="A4" s="2117" t="s">
        <v>3640</v>
      </c>
      <c r="B4" s="7312"/>
      <c r="C4" s="7313"/>
      <c r="D4" s="7313"/>
      <c r="E4" s="7313"/>
      <c r="F4" s="7313"/>
      <c r="G4" s="7314"/>
      <c r="H4" s="18" t="s">
        <v>48</v>
      </c>
      <c r="I4" s="19">
        <v>10</v>
      </c>
    </row>
    <row r="5" spans="1:11" s="5324" customFormat="1" ht="15" customHeight="1">
      <c r="B5" s="7315" t="s">
        <v>21444</v>
      </c>
      <c r="C5" s="7315"/>
      <c r="D5" s="7315"/>
      <c r="E5" s="7315"/>
      <c r="F5" s="7315"/>
      <c r="G5" s="7315"/>
    </row>
    <row r="6" spans="1:11" s="3745" customFormat="1">
      <c r="A6" s="4104"/>
      <c r="B6" s="5883" t="s">
        <v>21428</v>
      </c>
      <c r="C6" s="2933" t="s">
        <v>21436</v>
      </c>
      <c r="D6" s="5884">
        <v>310.86</v>
      </c>
      <c r="E6" s="1797">
        <f>D6-D6*$I$4/100</f>
        <v>279.774</v>
      </c>
      <c r="F6" s="1797">
        <f>D6*Оглавление!$B$14</f>
        <v>29531.7</v>
      </c>
      <c r="G6" s="1797">
        <f>F6-F6*$I$4/100</f>
        <v>26578.53</v>
      </c>
      <c r="J6" s="658"/>
    </row>
    <row r="7" spans="1:11" s="3745" customFormat="1">
      <c r="A7" s="4104"/>
      <c r="B7" s="5883" t="s">
        <v>21429</v>
      </c>
      <c r="C7" s="2933" t="s">
        <v>21437</v>
      </c>
      <c r="D7" s="5865">
        <v>363.92</v>
      </c>
      <c r="E7" s="1797">
        <f t="shared" ref="E7:E13" si="0">D7-D7*$I$4/100</f>
        <v>327.52800000000002</v>
      </c>
      <c r="F7" s="1797">
        <f>D7*Оглавление!$B$14</f>
        <v>34572.400000000001</v>
      </c>
      <c r="G7" s="1797">
        <f t="shared" ref="G7:G13" si="1">F7-F7*$I$4/100</f>
        <v>31115.160000000003</v>
      </c>
      <c r="J7" s="658"/>
    </row>
    <row r="8" spans="1:11" s="3745" customFormat="1">
      <c r="A8" s="4104"/>
      <c r="B8" s="5883" t="s">
        <v>21430</v>
      </c>
      <c r="C8" s="2933" t="s">
        <v>21438</v>
      </c>
      <c r="D8" s="5865">
        <v>119.78</v>
      </c>
      <c r="E8" s="1797">
        <f t="shared" si="0"/>
        <v>107.80200000000001</v>
      </c>
      <c r="F8" s="1797">
        <f>D8*Оглавление!$B$14</f>
        <v>11379.1</v>
      </c>
      <c r="G8" s="1797">
        <f t="shared" si="1"/>
        <v>10241.19</v>
      </c>
      <c r="J8" s="658"/>
    </row>
    <row r="9" spans="1:11" s="3745" customFormat="1">
      <c r="A9" s="4104"/>
      <c r="B9" s="5883" t="s">
        <v>21431</v>
      </c>
      <c r="C9" s="2933" t="s">
        <v>21439</v>
      </c>
      <c r="D9" s="5865">
        <v>122.83</v>
      </c>
      <c r="E9" s="1797">
        <f t="shared" si="0"/>
        <v>110.547</v>
      </c>
      <c r="F9" s="1797">
        <f>D9*Оглавление!$B$14</f>
        <v>11668.85</v>
      </c>
      <c r="G9" s="1797">
        <f t="shared" si="1"/>
        <v>10501.965</v>
      </c>
      <c r="J9" s="658"/>
    </row>
    <row r="10" spans="1:11" s="3745" customFormat="1">
      <c r="A10" s="4104"/>
      <c r="B10" s="5883" t="s">
        <v>21432</v>
      </c>
      <c r="C10" s="2933" t="s">
        <v>21440</v>
      </c>
      <c r="D10" s="5865">
        <v>125.86</v>
      </c>
      <c r="E10" s="1797">
        <f t="shared" si="0"/>
        <v>113.274</v>
      </c>
      <c r="F10" s="1797">
        <f>D10*Оглавление!$B$14</f>
        <v>11956.7</v>
      </c>
      <c r="G10" s="1797">
        <f t="shared" si="1"/>
        <v>10761.03</v>
      </c>
      <c r="J10" s="658"/>
    </row>
    <row r="11" spans="1:11" s="3745" customFormat="1">
      <c r="A11" s="4104"/>
      <c r="B11" s="5883" t="s">
        <v>21433</v>
      </c>
      <c r="C11" s="2933" t="s">
        <v>21441</v>
      </c>
      <c r="D11" s="5865">
        <v>134.97</v>
      </c>
      <c r="E11" s="1797">
        <f t="shared" si="0"/>
        <v>121.473</v>
      </c>
      <c r="F11" s="1797">
        <f>D11*Оглавление!$B$14</f>
        <v>12822.15</v>
      </c>
      <c r="G11" s="1797">
        <f t="shared" si="1"/>
        <v>11539.934999999999</v>
      </c>
      <c r="J11" s="658"/>
    </row>
    <row r="12" spans="1:11" s="3745" customFormat="1">
      <c r="A12" s="4104"/>
      <c r="B12" s="5883" t="s">
        <v>21434</v>
      </c>
      <c r="C12" s="2933" t="s">
        <v>21442</v>
      </c>
      <c r="D12" s="5865">
        <v>124.35</v>
      </c>
      <c r="E12" s="1797">
        <f t="shared" si="0"/>
        <v>111.91499999999999</v>
      </c>
      <c r="F12" s="1797">
        <f>D12*Оглавление!$B$14</f>
        <v>11813.25</v>
      </c>
      <c r="G12" s="1797">
        <f t="shared" si="1"/>
        <v>10631.924999999999</v>
      </c>
      <c r="J12" s="658"/>
    </row>
    <row r="13" spans="1:11" s="3745" customFormat="1">
      <c r="A13" s="4104"/>
      <c r="B13" s="5883" t="s">
        <v>21435</v>
      </c>
      <c r="C13" s="2933" t="s">
        <v>21443</v>
      </c>
      <c r="D13" s="5865">
        <v>131.91</v>
      </c>
      <c r="E13" s="1797">
        <f t="shared" si="0"/>
        <v>118.71899999999999</v>
      </c>
      <c r="F13" s="1797">
        <f>D13*Оглавление!$B$14</f>
        <v>12531.449999999999</v>
      </c>
      <c r="G13" s="1797">
        <f t="shared" si="1"/>
        <v>11278.304999999998</v>
      </c>
      <c r="J13" s="658"/>
    </row>
    <row r="14" spans="1:11" s="5859" customFormat="1" ht="15" customHeight="1">
      <c r="A14" s="5858"/>
      <c r="B14" s="5861"/>
      <c r="C14" s="5862"/>
      <c r="D14" s="5863"/>
      <c r="E14" s="5863"/>
      <c r="F14" s="5863"/>
      <c r="G14" s="5864"/>
      <c r="H14" s="5324"/>
      <c r="I14" s="5324"/>
      <c r="J14" s="1279"/>
    </row>
    <row r="15" spans="1:11">
      <c r="B15" s="5217" t="s">
        <v>12173</v>
      </c>
      <c r="C15" s="5218" t="s">
        <v>12193</v>
      </c>
      <c r="D15" s="5865">
        <v>310.86</v>
      </c>
      <c r="E15" s="1988">
        <f>D15-D15*$I$4/100</f>
        <v>279.774</v>
      </c>
      <c r="F15" s="1988">
        <f>D15*Оглавление!$B$14</f>
        <v>29531.7</v>
      </c>
      <c r="G15" s="1988">
        <f>F15-F15*$I$4/100</f>
        <v>26578.53</v>
      </c>
    </row>
    <row r="16" spans="1:11">
      <c r="B16" s="5217" t="s">
        <v>12174</v>
      </c>
      <c r="C16" s="5218" t="s">
        <v>12194</v>
      </c>
      <c r="D16" s="5865">
        <v>363.92</v>
      </c>
      <c r="E16" s="1797">
        <f t="shared" ref="E16:E22" si="2">D16-D16*$I$4/100</f>
        <v>327.52800000000002</v>
      </c>
      <c r="F16" s="1988">
        <f>D16*Оглавление!$B$14</f>
        <v>34572.400000000001</v>
      </c>
      <c r="G16" s="1988">
        <f t="shared" ref="G16:G22" si="3">F16-F16*$I$4/100</f>
        <v>31115.160000000003</v>
      </c>
      <c r="K16" s="4308"/>
    </row>
    <row r="17" spans="2:11">
      <c r="B17" s="5217" t="s">
        <v>12175</v>
      </c>
      <c r="C17" s="5218" t="s">
        <v>12195</v>
      </c>
      <c r="D17" s="5865">
        <v>119.78</v>
      </c>
      <c r="E17" s="1988">
        <f t="shared" si="2"/>
        <v>107.80200000000001</v>
      </c>
      <c r="F17" s="1988">
        <f>D17*Оглавление!$B$14</f>
        <v>11379.1</v>
      </c>
      <c r="G17" s="1988">
        <f t="shared" si="3"/>
        <v>10241.19</v>
      </c>
      <c r="K17" s="4308"/>
    </row>
    <row r="18" spans="2:11">
      <c r="B18" s="5217" t="s">
        <v>12176</v>
      </c>
      <c r="C18" s="5218" t="s">
        <v>12196</v>
      </c>
      <c r="D18" s="5865">
        <v>122.83</v>
      </c>
      <c r="E18" s="1988">
        <f t="shared" si="2"/>
        <v>110.547</v>
      </c>
      <c r="F18" s="1988">
        <f>D18*Оглавление!$B$14</f>
        <v>11668.85</v>
      </c>
      <c r="G18" s="1988">
        <f t="shared" si="3"/>
        <v>10501.965</v>
      </c>
      <c r="K18" s="4308"/>
    </row>
    <row r="19" spans="2:11">
      <c r="B19" s="5217" t="s">
        <v>12177</v>
      </c>
      <c r="C19" s="5218" t="s">
        <v>12197</v>
      </c>
      <c r="D19" s="5865">
        <v>125.86</v>
      </c>
      <c r="E19" s="1988">
        <f t="shared" si="2"/>
        <v>113.274</v>
      </c>
      <c r="F19" s="1988">
        <f>D19*Оглавление!$B$14</f>
        <v>11956.7</v>
      </c>
      <c r="G19" s="1988">
        <f t="shared" si="3"/>
        <v>10761.03</v>
      </c>
      <c r="K19" s="4308"/>
    </row>
    <row r="20" spans="2:11">
      <c r="B20" s="5217" t="s">
        <v>12178</v>
      </c>
      <c r="C20" s="5218" t="s">
        <v>12198</v>
      </c>
      <c r="D20" s="5865">
        <v>134.97</v>
      </c>
      <c r="E20" s="1988">
        <f t="shared" si="2"/>
        <v>121.473</v>
      </c>
      <c r="F20" s="1988">
        <f>D20*Оглавление!$B$14</f>
        <v>12822.15</v>
      </c>
      <c r="G20" s="1988">
        <f t="shared" si="3"/>
        <v>11539.934999999999</v>
      </c>
      <c r="K20" s="4308"/>
    </row>
    <row r="21" spans="2:11">
      <c r="B21" s="5217" t="s">
        <v>12179</v>
      </c>
      <c r="C21" s="5218" t="s">
        <v>12199</v>
      </c>
      <c r="D21" s="5865">
        <v>124.35</v>
      </c>
      <c r="E21" s="1988">
        <f t="shared" si="2"/>
        <v>111.91499999999999</v>
      </c>
      <c r="F21" s="1988">
        <f>D21*Оглавление!$B$14</f>
        <v>11813.25</v>
      </c>
      <c r="G21" s="1988">
        <f t="shared" si="3"/>
        <v>10631.924999999999</v>
      </c>
      <c r="K21" s="4308"/>
    </row>
    <row r="22" spans="2:11">
      <c r="B22" s="5217" t="s">
        <v>12180</v>
      </c>
      <c r="C22" s="5218" t="s">
        <v>12200</v>
      </c>
      <c r="D22" s="5865">
        <v>131.91</v>
      </c>
      <c r="E22" s="1988">
        <f t="shared" si="2"/>
        <v>118.71899999999999</v>
      </c>
      <c r="F22" s="1988">
        <f>D22*Оглавление!$B$14</f>
        <v>12531.449999999999</v>
      </c>
      <c r="G22" s="1988">
        <f t="shared" si="3"/>
        <v>11278.304999999998</v>
      </c>
      <c r="K22" s="4308"/>
    </row>
    <row r="23" spans="2:11">
      <c r="B23" s="5324"/>
      <c r="C23" s="5324"/>
      <c r="D23" s="5324"/>
      <c r="E23" s="5324"/>
      <c r="F23" s="5324"/>
      <c r="G23" s="5324"/>
      <c r="K23" s="4308"/>
    </row>
    <row r="24" spans="2:11">
      <c r="B24" s="7315" t="s">
        <v>21445</v>
      </c>
      <c r="C24" s="7315"/>
      <c r="D24" s="7315"/>
      <c r="E24" s="7315"/>
      <c r="F24" s="7315"/>
      <c r="G24" s="7315"/>
    </row>
    <row r="25" spans="2:11">
      <c r="B25" s="5217" t="s">
        <v>12187</v>
      </c>
      <c r="C25" s="5218" t="s">
        <v>21446</v>
      </c>
      <c r="D25" s="5865">
        <v>216.58</v>
      </c>
      <c r="E25" s="1988">
        <f t="shared" ref="E25:E30" si="4">D25-D25*$I$4/100</f>
        <v>194.92200000000003</v>
      </c>
      <c r="F25" s="1988">
        <f>D25*Оглавление!$B$14</f>
        <v>20575.100000000002</v>
      </c>
      <c r="G25" s="1988">
        <f t="shared" ref="G25:G30" si="5">F25-F25*$I$4/100</f>
        <v>18517.590000000004</v>
      </c>
      <c r="I25" s="3693"/>
      <c r="K25" s="4308"/>
    </row>
    <row r="26" spans="2:11">
      <c r="B26" s="5217" t="s">
        <v>12188</v>
      </c>
      <c r="C26" s="5218" t="s">
        <v>21447</v>
      </c>
      <c r="D26" s="5865">
        <v>231.03</v>
      </c>
      <c r="E26" s="1988">
        <f t="shared" si="4"/>
        <v>207.92699999999999</v>
      </c>
      <c r="F26" s="1988">
        <f>D26*Оглавление!$B$14</f>
        <v>21947.85</v>
      </c>
      <c r="G26" s="1988">
        <f t="shared" si="5"/>
        <v>19753.064999999999</v>
      </c>
      <c r="I26" s="3693"/>
      <c r="K26" s="4308"/>
    </row>
    <row r="27" spans="2:11">
      <c r="B27" s="5217" t="s">
        <v>12189</v>
      </c>
      <c r="C27" s="5218" t="s">
        <v>21448</v>
      </c>
      <c r="D27" s="5865">
        <v>261.33999999999997</v>
      </c>
      <c r="E27" s="1988">
        <f t="shared" si="4"/>
        <v>235.20599999999999</v>
      </c>
      <c r="F27" s="1988">
        <f>D27*Оглавление!$B$14</f>
        <v>24827.3</v>
      </c>
      <c r="G27" s="1988">
        <f t="shared" si="5"/>
        <v>22344.57</v>
      </c>
      <c r="I27" s="3693"/>
      <c r="K27" s="4308"/>
    </row>
    <row r="28" spans="2:11">
      <c r="B28" s="5217" t="s">
        <v>12190</v>
      </c>
      <c r="C28" s="5218" t="s">
        <v>21449</v>
      </c>
      <c r="D28" s="5865">
        <v>219.47</v>
      </c>
      <c r="E28" s="1988">
        <f t="shared" si="4"/>
        <v>197.523</v>
      </c>
      <c r="F28" s="1988">
        <f>D28*Оглавление!$B$14</f>
        <v>20849.650000000001</v>
      </c>
      <c r="G28" s="1988">
        <f t="shared" si="5"/>
        <v>18764.685000000001</v>
      </c>
      <c r="I28" s="3693"/>
      <c r="K28" s="4308"/>
    </row>
    <row r="29" spans="2:11">
      <c r="B29" s="5217" t="s">
        <v>12191</v>
      </c>
      <c r="C29" s="5218" t="s">
        <v>21450</v>
      </c>
      <c r="D29" s="5865">
        <v>231.03</v>
      </c>
      <c r="E29" s="1988">
        <f t="shared" si="4"/>
        <v>207.92699999999999</v>
      </c>
      <c r="F29" s="1988">
        <f>D29*Оглавление!$B$14</f>
        <v>21947.85</v>
      </c>
      <c r="G29" s="1988">
        <f t="shared" si="5"/>
        <v>19753.064999999999</v>
      </c>
      <c r="I29" s="3693"/>
      <c r="K29" s="4308"/>
    </row>
    <row r="30" spans="2:11">
      <c r="B30" s="5217" t="s">
        <v>12192</v>
      </c>
      <c r="C30" s="5218" t="s">
        <v>21451</v>
      </c>
      <c r="D30" s="5865">
        <v>287.33</v>
      </c>
      <c r="E30" s="1988">
        <f t="shared" si="4"/>
        <v>258.59699999999998</v>
      </c>
      <c r="F30" s="1988">
        <f>D30*Оглавление!$B$14</f>
        <v>27296.35</v>
      </c>
      <c r="G30" s="1988">
        <f t="shared" si="5"/>
        <v>24566.714999999997</v>
      </c>
      <c r="I30" s="3693"/>
      <c r="K30" s="4308"/>
    </row>
    <row r="31" spans="2:11">
      <c r="F31" s="309"/>
      <c r="G31" s="309"/>
    </row>
    <row r="32" spans="2:11">
      <c r="B32" s="5217" t="s">
        <v>12181</v>
      </c>
      <c r="C32" s="5218" t="s">
        <v>21452</v>
      </c>
      <c r="D32" s="5865">
        <v>303.20999999999998</v>
      </c>
      <c r="E32" s="1988">
        <f t="shared" ref="E32:E37" si="6">D32-D32*$I$4/100</f>
        <v>272.88900000000001</v>
      </c>
      <c r="F32" s="1988">
        <f>D32*Оглавление!$B$14</f>
        <v>28804.949999999997</v>
      </c>
      <c r="G32" s="1988">
        <f t="shared" ref="G32:G37" si="7">F32-F32*$I$4/100</f>
        <v>25924.454999999998</v>
      </c>
      <c r="K32" s="4308"/>
    </row>
    <row r="33" spans="1:11">
      <c r="B33" s="5217" t="s">
        <v>12182</v>
      </c>
      <c r="C33" s="5218" t="s">
        <v>21453</v>
      </c>
      <c r="D33" s="5865">
        <v>326.32</v>
      </c>
      <c r="E33" s="1988">
        <f t="shared" si="6"/>
        <v>293.68799999999999</v>
      </c>
      <c r="F33" s="1988">
        <f>D33*Оглавление!$B$14</f>
        <v>31000.399999999998</v>
      </c>
      <c r="G33" s="1988">
        <f t="shared" si="7"/>
        <v>27900.359999999997</v>
      </c>
      <c r="K33" s="4308"/>
    </row>
    <row r="34" spans="1:11">
      <c r="B34" s="5217" t="s">
        <v>12183</v>
      </c>
      <c r="C34" s="5218" t="s">
        <v>21454</v>
      </c>
      <c r="D34" s="5865">
        <v>366.74</v>
      </c>
      <c r="E34" s="1988">
        <f t="shared" si="6"/>
        <v>330.06600000000003</v>
      </c>
      <c r="F34" s="1988">
        <f>D34*Оглавление!$B$14</f>
        <v>34840.300000000003</v>
      </c>
      <c r="G34" s="1988">
        <f t="shared" si="7"/>
        <v>31356.270000000004</v>
      </c>
      <c r="K34" s="4308"/>
    </row>
    <row r="35" spans="1:11">
      <c r="B35" s="5217" t="s">
        <v>12184</v>
      </c>
      <c r="C35" s="5218" t="s">
        <v>21455</v>
      </c>
      <c r="D35" s="5865">
        <v>326.32</v>
      </c>
      <c r="E35" s="1988">
        <f t="shared" si="6"/>
        <v>293.68799999999999</v>
      </c>
      <c r="F35" s="1988">
        <f>D35*Оглавление!$B$14</f>
        <v>31000.399999999998</v>
      </c>
      <c r="G35" s="1988">
        <f t="shared" si="7"/>
        <v>27900.359999999997</v>
      </c>
      <c r="K35" s="4308"/>
    </row>
    <row r="36" spans="1:11">
      <c r="B36" s="5217" t="s">
        <v>12185</v>
      </c>
      <c r="C36" s="5218" t="s">
        <v>21456</v>
      </c>
      <c r="D36" s="5865">
        <v>353.76</v>
      </c>
      <c r="E36" s="1988">
        <f t="shared" si="6"/>
        <v>318.38400000000001</v>
      </c>
      <c r="F36" s="1988">
        <f>D36*Оглавление!$B$14</f>
        <v>33607.199999999997</v>
      </c>
      <c r="G36" s="1988">
        <f t="shared" si="7"/>
        <v>30246.479999999996</v>
      </c>
      <c r="K36" s="4308"/>
    </row>
    <row r="37" spans="1:11">
      <c r="B37" s="5217" t="s">
        <v>12186</v>
      </c>
      <c r="C37" s="5218" t="s">
        <v>21457</v>
      </c>
      <c r="D37" s="5865">
        <v>404.28</v>
      </c>
      <c r="E37" s="1988">
        <f t="shared" si="6"/>
        <v>363.85199999999998</v>
      </c>
      <c r="F37" s="1988">
        <f>D37*Оглавление!$B$14</f>
        <v>38406.6</v>
      </c>
      <c r="G37" s="1988">
        <f t="shared" si="7"/>
        <v>34565.94</v>
      </c>
      <c r="K37" s="4308"/>
    </row>
    <row r="38" spans="1:11" s="5860" customFormat="1">
      <c r="A38" s="584"/>
      <c r="B38" s="5324"/>
      <c r="C38" s="5324"/>
      <c r="D38" s="5324"/>
      <c r="E38" s="5324"/>
      <c r="F38" s="5324"/>
      <c r="G38" s="5324"/>
      <c r="J38" s="1279"/>
    </row>
    <row r="39" spans="1:11">
      <c r="B39" s="7315" t="s">
        <v>995</v>
      </c>
      <c r="C39" s="7315"/>
      <c r="D39" s="7315"/>
      <c r="E39" s="7315"/>
      <c r="F39" s="7315"/>
      <c r="G39" s="7315"/>
    </row>
    <row r="40" spans="1:11">
      <c r="B40" s="2158" t="s">
        <v>12746</v>
      </c>
      <c r="C40" s="2194" t="s">
        <v>12747</v>
      </c>
      <c r="D40" s="5865">
        <v>5.91</v>
      </c>
      <c r="E40" s="2195">
        <f t="shared" ref="E40:E41" si="8">D40-D40*$I$4/100</f>
        <v>5.319</v>
      </c>
      <c r="F40" s="1797">
        <f>D40*Оглавление!$B$14</f>
        <v>561.45000000000005</v>
      </c>
      <c r="G40" s="1797">
        <f>F40-F40*$I$4/100</f>
        <v>505.30500000000006</v>
      </c>
      <c r="K40" s="4308"/>
    </row>
    <row r="41" spans="1:11">
      <c r="B41" s="2158" t="s">
        <v>12748</v>
      </c>
      <c r="C41" s="2194" t="s">
        <v>12749</v>
      </c>
      <c r="D41" s="5865">
        <v>10.64</v>
      </c>
      <c r="E41" s="2195">
        <f t="shared" si="8"/>
        <v>9.5760000000000005</v>
      </c>
      <c r="F41" s="1797">
        <f>D41*Оглавление!$B$14</f>
        <v>1010.8000000000001</v>
      </c>
      <c r="G41" s="1797">
        <f>F41-F41*$I$4/100</f>
        <v>909.72</v>
      </c>
      <c r="K41" s="4308"/>
    </row>
  </sheetData>
  <mergeCells count="5">
    <mergeCell ref="A1:G1"/>
    <mergeCell ref="B4:G4"/>
    <mergeCell ref="B5:G5"/>
    <mergeCell ref="B24:G24"/>
    <mergeCell ref="B39:G39"/>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Q17"/>
  <sheetViews>
    <sheetView zoomScale="85" zoomScaleNormal="85" workbookViewId="0">
      <selection sqref="A1:O1"/>
    </sheetView>
  </sheetViews>
  <sheetFormatPr defaultRowHeight="14.35"/>
  <cols>
    <col min="1" max="1" width="15.1171875" style="4084" customWidth="1"/>
    <col min="2" max="2" width="15.87890625" bestFit="1" customWidth="1"/>
    <col min="3" max="3" width="31.703125" style="756" customWidth="1"/>
    <col min="4" max="4" width="5.87890625" bestFit="1" customWidth="1"/>
    <col min="5" max="5" width="6.1171875" bestFit="1" customWidth="1"/>
    <col min="6" max="6" width="5.703125" bestFit="1" customWidth="1"/>
    <col min="7" max="7" width="11.29296875" bestFit="1" customWidth="1"/>
    <col min="8" max="8" width="8.703125" bestFit="1" customWidth="1"/>
    <col min="9" max="9" width="6.5859375" bestFit="1" customWidth="1"/>
    <col min="10" max="10" width="7.87890625" bestFit="1" customWidth="1"/>
    <col min="11" max="11" width="6.41015625" bestFit="1" customWidth="1"/>
    <col min="12" max="12" width="10" bestFit="1" customWidth="1"/>
    <col min="13" max="13" width="11.87890625" customWidth="1"/>
    <col min="14" max="14" width="11" customWidth="1"/>
    <col min="15" max="15" width="10.703125" customWidth="1"/>
    <col min="16" max="16" width="11" bestFit="1" customWidth="1"/>
  </cols>
  <sheetData>
    <row r="1" spans="1:17" ht="15.7">
      <c r="A1" s="7048" t="s">
        <v>16449</v>
      </c>
      <c r="B1" s="7048"/>
      <c r="C1" s="7048"/>
      <c r="D1" s="7048"/>
      <c r="E1" s="7048"/>
      <c r="F1" s="7048"/>
      <c r="G1" s="7048"/>
      <c r="H1" s="7048"/>
      <c r="I1" s="7048"/>
      <c r="J1" s="7048"/>
      <c r="K1" s="7048"/>
      <c r="L1" s="7048"/>
      <c r="M1" s="7048"/>
      <c r="N1" s="7048"/>
      <c r="O1" s="7048"/>
    </row>
    <row r="2" spans="1:17" s="4084" customFormat="1" ht="21" customHeight="1">
      <c r="C2" s="756"/>
    </row>
    <row r="3" spans="1:17">
      <c r="A3" s="770"/>
      <c r="B3" s="7325" t="s">
        <v>16444</v>
      </c>
      <c r="C3" s="7325"/>
      <c r="D3" s="7325"/>
      <c r="E3" s="7325"/>
      <c r="F3" s="7325"/>
      <c r="G3" s="7325"/>
      <c r="H3" s="7325"/>
      <c r="I3" s="7325"/>
      <c r="J3" s="7325"/>
      <c r="K3" s="7325"/>
      <c r="L3" s="7325"/>
      <c r="M3" s="7325"/>
      <c r="N3" s="7325"/>
      <c r="O3" s="7326"/>
      <c r="P3" s="18" t="s">
        <v>48</v>
      </c>
      <c r="Q3" s="19">
        <v>38</v>
      </c>
    </row>
    <row r="4" spans="1:17" ht="26">
      <c r="A4" s="7317" t="s">
        <v>1586</v>
      </c>
      <c r="B4" s="7318" t="s">
        <v>75</v>
      </c>
      <c r="C4" s="7318" t="s">
        <v>71</v>
      </c>
      <c r="D4" s="7319" t="s">
        <v>1579</v>
      </c>
      <c r="E4" s="4090" t="s">
        <v>16432</v>
      </c>
      <c r="F4" s="4090" t="s">
        <v>16433</v>
      </c>
      <c r="G4" s="4090" t="s">
        <v>16435</v>
      </c>
      <c r="H4" s="4090" t="s">
        <v>16434</v>
      </c>
      <c r="I4" s="4091" t="s">
        <v>16437</v>
      </c>
      <c r="J4" s="7323" t="s">
        <v>16438</v>
      </c>
      <c r="K4" s="7324"/>
      <c r="L4" s="7321" t="s">
        <v>3639</v>
      </c>
      <c r="M4" s="7322" t="s">
        <v>3234</v>
      </c>
      <c r="N4" s="7322" t="s">
        <v>58</v>
      </c>
      <c r="O4" s="7322" t="s">
        <v>59</v>
      </c>
    </row>
    <row r="5" spans="1:17">
      <c r="A5" s="7317"/>
      <c r="B5" s="7318"/>
      <c r="C5" s="7318"/>
      <c r="D5" s="7320"/>
      <c r="E5" s="4090" t="s">
        <v>16406</v>
      </c>
      <c r="F5" s="4090" t="s">
        <v>16406</v>
      </c>
      <c r="G5" s="4090" t="s">
        <v>16436</v>
      </c>
      <c r="H5" s="4090" t="s">
        <v>16407</v>
      </c>
      <c r="I5" s="4092" t="s">
        <v>16440</v>
      </c>
      <c r="J5" s="4090" t="s">
        <v>16441</v>
      </c>
      <c r="K5" s="4090" t="s">
        <v>16439</v>
      </c>
      <c r="L5" s="7321"/>
      <c r="M5" s="7322"/>
      <c r="N5" s="7322"/>
      <c r="O5" s="7322"/>
    </row>
    <row r="6" spans="1:17" ht="35.25" customHeight="1">
      <c r="A6" s="7316"/>
      <c r="B6" s="4085" t="s">
        <v>16408</v>
      </c>
      <c r="C6" s="4115" t="s">
        <v>16442</v>
      </c>
      <c r="D6" s="4086" t="s">
        <v>16417</v>
      </c>
      <c r="E6" s="4087">
        <v>0.25</v>
      </c>
      <c r="F6" s="4086">
        <v>0.5</v>
      </c>
      <c r="G6" s="4086" t="s">
        <v>16418</v>
      </c>
      <c r="H6" s="4086">
        <v>2.2000000000000002</v>
      </c>
      <c r="I6" s="4086">
        <v>10</v>
      </c>
      <c r="J6" s="4086" t="s">
        <v>16419</v>
      </c>
      <c r="K6" s="4086" t="s">
        <v>16420</v>
      </c>
      <c r="L6" s="4097">
        <v>288.94319999999999</v>
      </c>
      <c r="M6" s="4098">
        <f>L6-L6*$Q$3/100</f>
        <v>179.14478399999999</v>
      </c>
      <c r="N6" s="4098">
        <f>L6*Оглавление!$B$14</f>
        <v>27449.603999999999</v>
      </c>
      <c r="O6" s="4098">
        <f>M6*Оглавление!$B$14</f>
        <v>17018.75448</v>
      </c>
    </row>
    <row r="7" spans="1:17" ht="35.25" customHeight="1">
      <c r="A7" s="7316"/>
      <c r="B7" s="4085" t="s">
        <v>16409</v>
      </c>
      <c r="C7" s="4115" t="s">
        <v>16442</v>
      </c>
      <c r="D7" s="4086" t="s">
        <v>16417</v>
      </c>
      <c r="E7" s="4087">
        <v>0.45</v>
      </c>
      <c r="F7" s="4086">
        <v>0.7</v>
      </c>
      <c r="G7" s="4086" t="s">
        <v>16418</v>
      </c>
      <c r="H7" s="4086">
        <v>3</v>
      </c>
      <c r="I7" s="4086">
        <v>10</v>
      </c>
      <c r="J7" s="4086" t="s">
        <v>16421</v>
      </c>
      <c r="K7" s="4086" t="s">
        <v>16422</v>
      </c>
      <c r="L7" s="4097">
        <v>305.15940000000001</v>
      </c>
      <c r="M7" s="4098">
        <f t="shared" ref="M7:M11" si="0">L7-L7*$Q$3/100</f>
        <v>189.19882799999999</v>
      </c>
      <c r="N7" s="4098">
        <f>M7*Оглавление!$B$14</f>
        <v>17973.888660000001</v>
      </c>
      <c r="O7" s="4098">
        <f>M7*Оглавление!$B$14</f>
        <v>17973.888660000001</v>
      </c>
    </row>
    <row r="8" spans="1:17" ht="78" customHeight="1">
      <c r="B8" s="4085" t="s">
        <v>16410</v>
      </c>
      <c r="C8" s="4115" t="s">
        <v>16447</v>
      </c>
      <c r="D8" s="4086" t="s">
        <v>16417</v>
      </c>
      <c r="E8" s="4087">
        <v>0.45</v>
      </c>
      <c r="F8" s="4086">
        <v>0.6</v>
      </c>
      <c r="G8" s="4086" t="s">
        <v>16418</v>
      </c>
      <c r="H8" s="4086">
        <v>2.8</v>
      </c>
      <c r="I8" s="4086">
        <v>10</v>
      </c>
      <c r="J8" s="4086" t="s">
        <v>16421</v>
      </c>
      <c r="K8" s="4086" t="s">
        <v>16423</v>
      </c>
      <c r="L8" s="4097">
        <v>422.21087999999997</v>
      </c>
      <c r="M8" s="4098">
        <f t="shared" si="0"/>
        <v>261.7707456</v>
      </c>
      <c r="N8" s="4098">
        <f>M8*Оглавление!$B$14</f>
        <v>24868.220831999999</v>
      </c>
      <c r="O8" s="4098">
        <f>M8*Оглавление!$B$14</f>
        <v>24868.220831999999</v>
      </c>
    </row>
    <row r="9" spans="1:17" ht="33.75" customHeight="1">
      <c r="A9" s="7316"/>
      <c r="B9" s="4088" t="s">
        <v>16411</v>
      </c>
      <c r="C9" s="4115" t="s">
        <v>16416</v>
      </c>
      <c r="D9" s="4086" t="s">
        <v>16424</v>
      </c>
      <c r="E9" s="4087">
        <v>0.25</v>
      </c>
      <c r="F9" s="4086">
        <v>0.5</v>
      </c>
      <c r="G9" s="4086" t="s">
        <v>16418</v>
      </c>
      <c r="H9" s="4086">
        <v>2.2000000000000002</v>
      </c>
      <c r="I9" s="4086">
        <v>10</v>
      </c>
      <c r="J9" s="4086" t="s">
        <v>16419</v>
      </c>
      <c r="K9" s="4086" t="s">
        <v>16420</v>
      </c>
      <c r="L9" s="4097">
        <v>355.28220000000005</v>
      </c>
      <c r="M9" s="4098">
        <f t="shared" si="0"/>
        <v>220.27496400000004</v>
      </c>
      <c r="N9" s="4098">
        <f>M9*Оглавление!$B$14</f>
        <v>20926.121580000003</v>
      </c>
      <c r="O9" s="4098">
        <f>M9*Оглавление!$B$14</f>
        <v>20926.121580000003</v>
      </c>
    </row>
    <row r="10" spans="1:17" ht="33.75" customHeight="1">
      <c r="A10" s="7316"/>
      <c r="B10" s="4088" t="s">
        <v>16412</v>
      </c>
      <c r="C10" s="4115" t="s">
        <v>16416</v>
      </c>
      <c r="D10" s="4086" t="s">
        <v>16424</v>
      </c>
      <c r="E10" s="4087">
        <v>0.45</v>
      </c>
      <c r="F10" s="4086">
        <v>0.7</v>
      </c>
      <c r="G10" s="4086" t="s">
        <v>16418</v>
      </c>
      <c r="H10" s="4086">
        <v>3</v>
      </c>
      <c r="I10" s="4086">
        <v>10</v>
      </c>
      <c r="J10" s="4086" t="s">
        <v>16425</v>
      </c>
      <c r="K10" s="4086" t="s">
        <v>16422</v>
      </c>
      <c r="L10" s="4097">
        <v>372.9726</v>
      </c>
      <c r="M10" s="4098">
        <f t="shared" si="0"/>
        <v>231.24301199999999</v>
      </c>
      <c r="N10" s="4098">
        <f>M10*Оглавление!$B$14</f>
        <v>21968.086139999999</v>
      </c>
      <c r="O10" s="4098">
        <f>M10*Оглавление!$B$14</f>
        <v>21968.086139999999</v>
      </c>
    </row>
    <row r="11" spans="1:17" ht="88.5" customHeight="1">
      <c r="A11" s="4083"/>
      <c r="B11" s="4088" t="s">
        <v>16413</v>
      </c>
      <c r="C11" s="4115" t="s">
        <v>16443</v>
      </c>
      <c r="D11" s="4086" t="s">
        <v>16426</v>
      </c>
      <c r="E11" s="4087">
        <v>1.1000000000000001</v>
      </c>
      <c r="F11" s="4086">
        <v>1.6</v>
      </c>
      <c r="G11" s="4086" t="s">
        <v>16418</v>
      </c>
      <c r="H11" s="4086">
        <v>7.1</v>
      </c>
      <c r="I11" s="4086">
        <v>10</v>
      </c>
      <c r="J11" s="4089" t="s">
        <v>16427</v>
      </c>
      <c r="K11" s="4086" t="s">
        <v>16428</v>
      </c>
      <c r="L11" s="4097">
        <v>1085.0112000000001</v>
      </c>
      <c r="M11" s="4098">
        <f t="shared" si="0"/>
        <v>672.70694400000014</v>
      </c>
      <c r="N11" s="4098">
        <f>M11*Оглавление!$B$14</f>
        <v>63907.159680000012</v>
      </c>
      <c r="O11" s="4098">
        <f>M11*Оглавление!$B$14</f>
        <v>63907.159680000012</v>
      </c>
    </row>
    <row r="12" spans="1:17" s="4084" customFormat="1">
      <c r="B12" s="4093"/>
      <c r="C12" s="4116"/>
      <c r="D12" s="4094"/>
      <c r="E12" s="4095"/>
      <c r="F12" s="4094"/>
      <c r="G12" s="4094"/>
      <c r="H12" s="4094"/>
      <c r="I12" s="4094"/>
      <c r="J12" s="4096"/>
      <c r="K12" s="4094"/>
    </row>
    <row r="13" spans="1:17" s="3745" customFormat="1" ht="15" customHeight="1">
      <c r="A13" s="770"/>
      <c r="B13" s="7327" t="s">
        <v>16445</v>
      </c>
      <c r="C13" s="7327"/>
      <c r="D13" s="7327"/>
      <c r="E13" s="7327"/>
      <c r="F13" s="7327"/>
      <c r="G13" s="7327"/>
      <c r="H13" s="7327"/>
      <c r="I13" s="7327"/>
      <c r="J13" s="7327"/>
      <c r="K13" s="7327"/>
      <c r="L13" s="7327"/>
      <c r="M13" s="7327"/>
      <c r="N13" s="7327"/>
      <c r="O13" s="7328"/>
      <c r="P13" s="18" t="s">
        <v>48</v>
      </c>
      <c r="Q13" s="19">
        <v>38</v>
      </c>
    </row>
    <row r="14" spans="1:17" ht="26">
      <c r="A14" s="7317" t="s">
        <v>1586</v>
      </c>
      <c r="B14" s="7318" t="s">
        <v>75</v>
      </c>
      <c r="C14" s="7318" t="s">
        <v>71</v>
      </c>
      <c r="D14" s="7319" t="s">
        <v>1579</v>
      </c>
      <c r="E14" s="4090" t="s">
        <v>16432</v>
      </c>
      <c r="F14" s="4090" t="s">
        <v>16433</v>
      </c>
      <c r="G14" s="4090" t="s">
        <v>16435</v>
      </c>
      <c r="H14" s="4090" t="s">
        <v>16434</v>
      </c>
      <c r="I14" s="4091" t="s">
        <v>16437</v>
      </c>
      <c r="J14" s="7323" t="s">
        <v>16438</v>
      </c>
      <c r="K14" s="7324"/>
      <c r="L14" s="7321" t="s">
        <v>3639</v>
      </c>
      <c r="M14" s="7322" t="s">
        <v>3234</v>
      </c>
      <c r="N14" s="7322" t="s">
        <v>58</v>
      </c>
      <c r="O14" s="7322" t="s">
        <v>59</v>
      </c>
    </row>
    <row r="15" spans="1:17">
      <c r="A15" s="7317"/>
      <c r="B15" s="7318"/>
      <c r="C15" s="7318"/>
      <c r="D15" s="7320"/>
      <c r="E15" s="4090" t="s">
        <v>16406</v>
      </c>
      <c r="F15" s="4090" t="s">
        <v>16406</v>
      </c>
      <c r="G15" s="4090" t="s">
        <v>16436</v>
      </c>
      <c r="H15" s="4090" t="s">
        <v>16407</v>
      </c>
      <c r="I15" s="4092" t="s">
        <v>16440</v>
      </c>
      <c r="J15" s="4090" t="s">
        <v>16441</v>
      </c>
      <c r="K15" s="4090" t="s">
        <v>16439</v>
      </c>
      <c r="L15" s="7321"/>
      <c r="M15" s="7322"/>
      <c r="N15" s="7322"/>
      <c r="O15" s="7322"/>
    </row>
    <row r="16" spans="1:17" ht="47.25" customHeight="1">
      <c r="A16" s="7316"/>
      <c r="B16" s="4088" t="s">
        <v>16414</v>
      </c>
      <c r="C16" s="4115" t="s">
        <v>16446</v>
      </c>
      <c r="D16" s="4086" t="s">
        <v>16417</v>
      </c>
      <c r="E16" s="4087">
        <v>0.6</v>
      </c>
      <c r="F16" s="4086">
        <v>1</v>
      </c>
      <c r="G16" s="4086" t="s">
        <v>16418</v>
      </c>
      <c r="H16" s="4086">
        <v>4</v>
      </c>
      <c r="I16" s="4086">
        <v>20</v>
      </c>
      <c r="J16" s="4089" t="s">
        <v>16429</v>
      </c>
      <c r="K16" s="4086" t="s">
        <v>16430</v>
      </c>
      <c r="L16" s="4099">
        <v>468.50076000000007</v>
      </c>
      <c r="M16" s="4100">
        <f>L16-L16*$Q$13/100</f>
        <v>290.47047120000002</v>
      </c>
      <c r="N16" s="4100">
        <f>L16*Оглавление!$B$14</f>
        <v>44507.57220000001</v>
      </c>
      <c r="O16" s="4100">
        <f>M16*Оглавление!$B$14</f>
        <v>27594.694764000003</v>
      </c>
    </row>
    <row r="17" spans="1:15" ht="47.25" customHeight="1">
      <c r="A17" s="7316"/>
      <c r="B17" s="4088" t="s">
        <v>16415</v>
      </c>
      <c r="C17" s="4115" t="s">
        <v>16446</v>
      </c>
      <c r="D17" s="4086" t="s">
        <v>16417</v>
      </c>
      <c r="E17" s="4087">
        <v>0.75</v>
      </c>
      <c r="F17" s="4086">
        <v>1.2</v>
      </c>
      <c r="G17" s="4086" t="s">
        <v>16418</v>
      </c>
      <c r="H17" s="4086">
        <v>5</v>
      </c>
      <c r="I17" s="4086">
        <v>20</v>
      </c>
      <c r="J17" s="4089" t="s">
        <v>16429</v>
      </c>
      <c r="K17" s="4086" t="s">
        <v>16431</v>
      </c>
      <c r="L17" s="4099">
        <v>518.03388000000007</v>
      </c>
      <c r="M17" s="4100">
        <f>L17-L17*$Q$13/100</f>
        <v>321.18100560000005</v>
      </c>
      <c r="N17" s="4100">
        <f>L17*Оглавление!$B$14</f>
        <v>49213.218600000007</v>
      </c>
      <c r="O17" s="4100">
        <f>M17*Оглавление!$B$14</f>
        <v>30512.195532000005</v>
      </c>
    </row>
  </sheetData>
  <mergeCells count="24">
    <mergeCell ref="A1:O1"/>
    <mergeCell ref="B3:O3"/>
    <mergeCell ref="B13:O13"/>
    <mergeCell ref="L4:L5"/>
    <mergeCell ref="M4:M5"/>
    <mergeCell ref="N4:N5"/>
    <mergeCell ref="O4:O5"/>
    <mergeCell ref="L14:L15"/>
    <mergeCell ref="M14:M15"/>
    <mergeCell ref="N14:N15"/>
    <mergeCell ref="O14:O15"/>
    <mergeCell ref="A4:A5"/>
    <mergeCell ref="A6:A7"/>
    <mergeCell ref="A9:A10"/>
    <mergeCell ref="J14:K14"/>
    <mergeCell ref="B4:B5"/>
    <mergeCell ref="C4:C5"/>
    <mergeCell ref="D4:D5"/>
    <mergeCell ref="J4:K4"/>
    <mergeCell ref="A16:A17"/>
    <mergeCell ref="A14:A15"/>
    <mergeCell ref="B14:B15"/>
    <mergeCell ref="C14:C15"/>
    <mergeCell ref="D14:D15"/>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S24"/>
  <sheetViews>
    <sheetView zoomScale="85" zoomScaleNormal="85" workbookViewId="0">
      <selection activeCell="H29" sqref="H29"/>
    </sheetView>
  </sheetViews>
  <sheetFormatPr defaultColWidth="9.1171875" defaultRowHeight="14.35"/>
  <cols>
    <col min="1" max="1" width="15.1171875" style="4497" customWidth="1"/>
    <col min="2" max="2" width="15.87890625" style="4497" bestFit="1" customWidth="1"/>
    <col min="3" max="3" width="48.41015625" style="756" bestFit="1" customWidth="1"/>
    <col min="4" max="4" width="5.87890625" style="4497" bestFit="1" customWidth="1"/>
    <col min="5" max="5" width="6.1171875" style="4497" bestFit="1" customWidth="1"/>
    <col min="6" max="6" width="5.703125" style="4497" bestFit="1" customWidth="1"/>
    <col min="7" max="7" width="11.29296875" style="4497" bestFit="1" customWidth="1"/>
    <col min="8" max="8" width="8.703125" style="4497" bestFit="1" customWidth="1"/>
    <col min="9" max="9" width="10" style="4497" bestFit="1" customWidth="1"/>
    <col min="10" max="10" width="7.87890625" style="4497" bestFit="1" customWidth="1"/>
    <col min="11" max="11" width="6.41015625" style="4497" bestFit="1" customWidth="1"/>
    <col min="12" max="12" width="10" style="4497" bestFit="1" customWidth="1"/>
    <col min="13" max="13" width="11.87890625" style="4497" customWidth="1"/>
    <col min="14" max="14" width="11" style="4497" customWidth="1"/>
    <col min="15" max="15" width="10.703125" style="4497" customWidth="1"/>
    <col min="16" max="16" width="11" style="4497" bestFit="1" customWidth="1"/>
    <col min="17" max="16384" width="9.1171875" style="4497"/>
  </cols>
  <sheetData>
    <row r="1" spans="1:19" ht="15.7">
      <c r="A1" s="7048" t="s">
        <v>18430</v>
      </c>
      <c r="B1" s="7048"/>
      <c r="C1" s="7048"/>
      <c r="D1" s="7048"/>
      <c r="E1" s="7048"/>
      <c r="F1" s="7048"/>
      <c r="G1" s="7048"/>
      <c r="H1" s="7048"/>
      <c r="I1" s="7048"/>
      <c r="J1" s="7048"/>
      <c r="K1" s="7048"/>
      <c r="L1" s="7048"/>
      <c r="M1" s="7048"/>
      <c r="N1" s="7048"/>
      <c r="O1" s="7048"/>
    </row>
    <row r="2" spans="1:19" ht="21" customHeight="1"/>
    <row r="3" spans="1:19">
      <c r="A3" s="770"/>
      <c r="B3" s="7329" t="s">
        <v>18429</v>
      </c>
      <c r="C3" s="7329"/>
      <c r="D3" s="7329"/>
      <c r="E3" s="7329"/>
      <c r="F3" s="7329"/>
      <c r="G3" s="7329"/>
      <c r="H3" s="7329"/>
      <c r="I3" s="7329"/>
      <c r="J3" s="7329"/>
      <c r="K3" s="7329"/>
      <c r="L3" s="7329"/>
      <c r="M3" s="7329"/>
      <c r="N3" s="7329"/>
      <c r="O3" s="7330"/>
      <c r="P3" s="4251" t="s">
        <v>48</v>
      </c>
      <c r="Q3" s="4639">
        <v>0.2</v>
      </c>
      <c r="S3" s="3745"/>
    </row>
    <row r="4" spans="1:19" ht="25.5" customHeight="1">
      <c r="A4" s="7331" t="s">
        <v>1586</v>
      </c>
      <c r="B4" s="7332" t="s">
        <v>75</v>
      </c>
      <c r="C4" s="7332" t="s">
        <v>71</v>
      </c>
      <c r="D4" s="7319" t="s">
        <v>1579</v>
      </c>
      <c r="E4" s="7334" t="s">
        <v>18420</v>
      </c>
      <c r="F4" s="4506" t="s">
        <v>16433</v>
      </c>
      <c r="G4" s="4506" t="s">
        <v>16435</v>
      </c>
      <c r="H4" s="4506" t="s">
        <v>16434</v>
      </c>
      <c r="I4" s="4513" t="s">
        <v>18428</v>
      </c>
      <c r="J4" s="7336" t="s">
        <v>16438</v>
      </c>
      <c r="K4" s="7337"/>
      <c r="L4" s="7338" t="s">
        <v>3639</v>
      </c>
      <c r="M4" s="7339" t="s">
        <v>3234</v>
      </c>
      <c r="N4" s="7339" t="s">
        <v>58</v>
      </c>
      <c r="O4" s="7339" t="s">
        <v>59</v>
      </c>
      <c r="S4" s="3745"/>
    </row>
    <row r="5" spans="1:19">
      <c r="A5" s="7331"/>
      <c r="B5" s="7332"/>
      <c r="C5" s="7332"/>
      <c r="D5" s="7333"/>
      <c r="E5" s="7335"/>
      <c r="F5" s="4506" t="s">
        <v>16406</v>
      </c>
      <c r="G5" s="4506" t="s">
        <v>16436</v>
      </c>
      <c r="H5" s="4506" t="s">
        <v>16407</v>
      </c>
      <c r="I5" s="4512" t="s">
        <v>16440</v>
      </c>
      <c r="J5" s="4506" t="s">
        <v>16441</v>
      </c>
      <c r="K5" s="4506" t="s">
        <v>16439</v>
      </c>
      <c r="L5" s="7338"/>
      <c r="M5" s="7339"/>
      <c r="N5" s="7339"/>
      <c r="O5" s="7339"/>
      <c r="S5" s="3745"/>
    </row>
    <row r="6" spans="1:19" ht="47.25" customHeight="1">
      <c r="A6" s="4511"/>
      <c r="B6" s="4510" t="s">
        <v>18427</v>
      </c>
      <c r="C6" s="4504" t="s">
        <v>18426</v>
      </c>
      <c r="D6" s="4501" t="s">
        <v>18414</v>
      </c>
      <c r="E6" s="4503" t="s">
        <v>14647</v>
      </c>
      <c r="F6" s="4501">
        <v>0.75</v>
      </c>
      <c r="G6" s="4501" t="s">
        <v>16418</v>
      </c>
      <c r="H6" s="4501">
        <v>4.3</v>
      </c>
      <c r="I6" s="4501">
        <v>7</v>
      </c>
      <c r="J6" s="4501">
        <v>50</v>
      </c>
      <c r="K6" s="4501">
        <v>47.5</v>
      </c>
      <c r="L6" s="4509">
        <v>267.79000000000002</v>
      </c>
      <c r="M6" s="4508">
        <f>L6-L6*$Q$3</f>
        <v>214.23200000000003</v>
      </c>
      <c r="N6" s="4508">
        <f>L6*Оглавление!$B$14</f>
        <v>25440.050000000003</v>
      </c>
      <c r="O6" s="4508">
        <f>M6*Оглавление!$B$14</f>
        <v>20352.04</v>
      </c>
      <c r="S6" s="3745"/>
    </row>
    <row r="7" spans="1:19" ht="35.25" customHeight="1">
      <c r="A7" s="7340"/>
      <c r="B7" s="4510" t="s">
        <v>18425</v>
      </c>
      <c r="C7" s="4504" t="s">
        <v>18424</v>
      </c>
      <c r="D7" s="4501" t="s">
        <v>944</v>
      </c>
      <c r="E7" s="4503" t="s">
        <v>18413</v>
      </c>
      <c r="F7" s="4501">
        <v>0.6</v>
      </c>
      <c r="G7" s="4501" t="s">
        <v>16418</v>
      </c>
      <c r="H7" s="4501">
        <v>3.7</v>
      </c>
      <c r="I7" s="4501">
        <v>7</v>
      </c>
      <c r="J7" s="4501">
        <v>40</v>
      </c>
      <c r="K7" s="4501">
        <v>42</v>
      </c>
      <c r="L7" s="4509">
        <v>254.89</v>
      </c>
      <c r="M7" s="4508">
        <f t="shared" ref="M7:M11" si="0">L7-L7*$Q$3</f>
        <v>203.91199999999998</v>
      </c>
      <c r="N7" s="4508">
        <f>M7*Оглавление!$B$14</f>
        <v>19371.64</v>
      </c>
      <c r="O7" s="4508">
        <f>M7*Оглавление!$B$14</f>
        <v>19371.64</v>
      </c>
      <c r="S7" s="3745"/>
    </row>
    <row r="8" spans="1:19" ht="78" customHeight="1">
      <c r="A8" s="7340"/>
      <c r="B8" s="4510" t="s">
        <v>18423</v>
      </c>
      <c r="C8" s="4504" t="s">
        <v>18422</v>
      </c>
      <c r="D8" s="4501" t="s">
        <v>18414</v>
      </c>
      <c r="E8" s="4503" t="s">
        <v>18413</v>
      </c>
      <c r="F8" s="4501">
        <v>0.75</v>
      </c>
      <c r="G8" s="4501" t="s">
        <v>16418</v>
      </c>
      <c r="H8" s="4501">
        <v>4.7</v>
      </c>
      <c r="I8" s="4501">
        <v>7</v>
      </c>
      <c r="J8" s="4501">
        <v>50</v>
      </c>
      <c r="K8" s="4501">
        <v>47</v>
      </c>
      <c r="L8" s="4509">
        <v>255.04</v>
      </c>
      <c r="M8" s="4508">
        <f t="shared" si="0"/>
        <v>204.03199999999998</v>
      </c>
      <c r="N8" s="4508">
        <f>M8*Оглавление!$B$14</f>
        <v>19383.039999999997</v>
      </c>
      <c r="O8" s="4508">
        <f>M8*Оглавление!$B$14</f>
        <v>19383.039999999997</v>
      </c>
      <c r="S8" s="3745"/>
    </row>
    <row r="9" spans="1:19" s="3745" customFormat="1" ht="78" customHeight="1">
      <c r="A9" s="7343"/>
      <c r="B9" s="4510" t="s">
        <v>18517</v>
      </c>
      <c r="C9" s="4504" t="s">
        <v>18518</v>
      </c>
      <c r="D9" s="4501" t="s">
        <v>944</v>
      </c>
      <c r="E9" s="4503" t="s">
        <v>18413</v>
      </c>
      <c r="F9" s="4501">
        <v>1.04</v>
      </c>
      <c r="G9" s="4501" t="s">
        <v>16418</v>
      </c>
      <c r="H9" s="4501">
        <v>4.7</v>
      </c>
      <c r="I9" s="4501">
        <v>7</v>
      </c>
      <c r="J9" s="4501">
        <v>40</v>
      </c>
      <c r="K9" s="4501">
        <v>48</v>
      </c>
      <c r="L9" s="4509">
        <v>311.06</v>
      </c>
      <c r="M9" s="4641">
        <f t="shared" si="0"/>
        <v>248.84800000000001</v>
      </c>
      <c r="N9" s="4641">
        <f>M9*Оглавление!$B$14</f>
        <v>23640.560000000001</v>
      </c>
      <c r="O9" s="4641">
        <f>M9*Оглавление!$B$14</f>
        <v>23640.560000000001</v>
      </c>
    </row>
    <row r="10" spans="1:19" s="3745" customFormat="1" ht="78" customHeight="1">
      <c r="A10" s="7344"/>
      <c r="B10" s="4510" t="s">
        <v>18515</v>
      </c>
      <c r="C10" s="4504" t="s">
        <v>18519</v>
      </c>
      <c r="D10" s="4501" t="s">
        <v>18414</v>
      </c>
      <c r="E10" s="4503" t="s">
        <v>18413</v>
      </c>
      <c r="F10" s="4501">
        <v>1.1399999999999999</v>
      </c>
      <c r="G10" s="4501" t="s">
        <v>16418</v>
      </c>
      <c r="H10" s="4501">
        <v>5.2</v>
      </c>
      <c r="I10" s="4501">
        <v>7</v>
      </c>
      <c r="J10" s="4501">
        <v>40</v>
      </c>
      <c r="K10" s="4501">
        <v>53.5</v>
      </c>
      <c r="L10" s="4509">
        <v>340.54</v>
      </c>
      <c r="M10" s="4641">
        <f t="shared" si="0"/>
        <v>272.43200000000002</v>
      </c>
      <c r="N10" s="4641">
        <f>M10*Оглавление!$B$14</f>
        <v>25881.040000000001</v>
      </c>
      <c r="O10" s="4641">
        <f>M10*Оглавление!$B$14</f>
        <v>25881.040000000001</v>
      </c>
    </row>
    <row r="11" spans="1:19" s="3745" customFormat="1" ht="78" customHeight="1">
      <c r="A11" s="7345"/>
      <c r="B11" s="4510" t="s">
        <v>18516</v>
      </c>
      <c r="C11" s="4504" t="s">
        <v>18520</v>
      </c>
      <c r="D11" s="4501" t="s">
        <v>18414</v>
      </c>
      <c r="E11" s="4503" t="s">
        <v>18413</v>
      </c>
      <c r="F11" s="4501">
        <v>1.3</v>
      </c>
      <c r="G11" s="4501" t="s">
        <v>16418</v>
      </c>
      <c r="H11" s="4501">
        <v>6</v>
      </c>
      <c r="I11" s="4501">
        <v>7</v>
      </c>
      <c r="J11" s="4501">
        <v>40</v>
      </c>
      <c r="K11" s="4501">
        <v>60.5</v>
      </c>
      <c r="L11" s="4509">
        <v>370.02</v>
      </c>
      <c r="M11" s="4641">
        <f t="shared" si="0"/>
        <v>296.01599999999996</v>
      </c>
      <c r="N11" s="4641">
        <f>M11*Оглавление!$B$14</f>
        <v>28121.519999999997</v>
      </c>
      <c r="O11" s="4641">
        <f>M11*Оглавление!$B$14</f>
        <v>28121.519999999997</v>
      </c>
    </row>
    <row r="12" spans="1:19">
      <c r="B12" s="4507"/>
      <c r="C12" s="4116"/>
      <c r="D12" s="4094"/>
      <c r="E12" s="4095"/>
      <c r="F12" s="4094"/>
      <c r="G12" s="4094"/>
      <c r="H12" s="4094"/>
      <c r="I12" s="4094"/>
      <c r="J12" s="4096"/>
      <c r="K12" s="4094"/>
      <c r="S12" s="3745"/>
    </row>
    <row r="13" spans="1:19" s="3745" customFormat="1" ht="15" customHeight="1">
      <c r="A13" s="770"/>
      <c r="B13" s="7341" t="s">
        <v>18421</v>
      </c>
      <c r="C13" s="7341"/>
      <c r="D13" s="7341"/>
      <c r="E13" s="7341"/>
      <c r="F13" s="7341"/>
      <c r="G13" s="7341"/>
      <c r="H13" s="7341"/>
      <c r="I13" s="7341"/>
      <c r="J13" s="7341"/>
      <c r="K13" s="7341"/>
      <c r="L13" s="7341"/>
      <c r="M13" s="7341"/>
      <c r="N13" s="7341"/>
      <c r="O13" s="7342"/>
      <c r="P13" s="4251" t="s">
        <v>48</v>
      </c>
      <c r="Q13" s="4639">
        <v>0.2</v>
      </c>
    </row>
    <row r="14" spans="1:19" ht="38.25" customHeight="1">
      <c r="A14" s="7331" t="s">
        <v>1586</v>
      </c>
      <c r="B14" s="7332" t="s">
        <v>75</v>
      </c>
      <c r="C14" s="7332" t="s">
        <v>71</v>
      </c>
      <c r="D14" s="7319" t="s">
        <v>1579</v>
      </c>
      <c r="E14" s="7334" t="s">
        <v>18420</v>
      </c>
      <c r="F14" s="4506" t="s">
        <v>16433</v>
      </c>
      <c r="G14" s="4506" t="s">
        <v>16435</v>
      </c>
      <c r="H14" s="4506" t="s">
        <v>16434</v>
      </c>
      <c r="I14" s="7334" t="s">
        <v>18419</v>
      </c>
      <c r="J14" s="7336" t="s">
        <v>16438</v>
      </c>
      <c r="K14" s="7337"/>
      <c r="L14" s="7338" t="s">
        <v>3639</v>
      </c>
      <c r="M14" s="7339" t="s">
        <v>3234</v>
      </c>
      <c r="N14" s="7339" t="s">
        <v>58</v>
      </c>
      <c r="O14" s="7339" t="s">
        <v>59</v>
      </c>
      <c r="S14" s="3745"/>
    </row>
    <row r="15" spans="1:19">
      <c r="A15" s="7331"/>
      <c r="B15" s="7332"/>
      <c r="C15" s="7332"/>
      <c r="D15" s="7333"/>
      <c r="E15" s="7335"/>
      <c r="F15" s="4506" t="s">
        <v>16406</v>
      </c>
      <c r="G15" s="4506" t="s">
        <v>16436</v>
      </c>
      <c r="H15" s="4506" t="s">
        <v>16407</v>
      </c>
      <c r="I15" s="7335"/>
      <c r="J15" s="4506" t="s">
        <v>16441</v>
      </c>
      <c r="K15" s="4506" t="s">
        <v>16439</v>
      </c>
      <c r="L15" s="7338"/>
      <c r="M15" s="7339"/>
      <c r="N15" s="7339"/>
      <c r="O15" s="7339"/>
      <c r="S15" s="3745"/>
    </row>
    <row r="16" spans="1:19" ht="47.25" customHeight="1">
      <c r="A16" s="7340"/>
      <c r="B16" s="4505" t="s">
        <v>18418</v>
      </c>
      <c r="C16" s="4504" t="s">
        <v>18417</v>
      </c>
      <c r="D16" s="4501" t="s">
        <v>18414</v>
      </c>
      <c r="E16" s="4503" t="s">
        <v>18413</v>
      </c>
      <c r="F16" s="4501">
        <v>1.2</v>
      </c>
      <c r="G16" s="4501" t="s">
        <v>16418</v>
      </c>
      <c r="H16" s="4501">
        <v>5</v>
      </c>
      <c r="I16" s="4501">
        <v>5</v>
      </c>
      <c r="J16" s="4502">
        <v>90</v>
      </c>
      <c r="K16" s="4501">
        <v>53</v>
      </c>
      <c r="L16" s="4500">
        <v>336.12</v>
      </c>
      <c r="M16" s="4499">
        <f>L16-L16*$Q$13</f>
        <v>268.89600000000002</v>
      </c>
      <c r="N16" s="4499">
        <f>L16*Оглавление!$B$14</f>
        <v>31931.4</v>
      </c>
      <c r="O16" s="4499">
        <f>M16*Оглавление!$B$14</f>
        <v>25545.120000000003</v>
      </c>
      <c r="Q16" s="4640"/>
      <c r="S16" s="3745"/>
    </row>
    <row r="17" spans="1:19" ht="47.25" customHeight="1">
      <c r="A17" s="7340"/>
      <c r="B17" s="4505" t="s">
        <v>18416</v>
      </c>
      <c r="C17" s="4504" t="s">
        <v>18415</v>
      </c>
      <c r="D17" s="4501" t="s">
        <v>18414</v>
      </c>
      <c r="E17" s="4503" t="s">
        <v>18413</v>
      </c>
      <c r="F17" s="4501">
        <v>1.5</v>
      </c>
      <c r="G17" s="4501" t="s">
        <v>16418</v>
      </c>
      <c r="H17" s="4501">
        <v>6.5</v>
      </c>
      <c r="I17" s="4501">
        <v>6</v>
      </c>
      <c r="J17" s="4502">
        <v>90</v>
      </c>
      <c r="K17" s="4501">
        <v>69</v>
      </c>
      <c r="L17" s="4500">
        <v>392.14</v>
      </c>
      <c r="M17" s="4499">
        <f>L17-L17*$Q$13/100</f>
        <v>391.35571999999996</v>
      </c>
      <c r="N17" s="4499">
        <f>L17*Оглавление!$B$14</f>
        <v>37253.299999999996</v>
      </c>
      <c r="O17" s="4499">
        <f>M17*Оглавление!$B$14</f>
        <v>37178.793399999995</v>
      </c>
      <c r="S17" s="3745"/>
    </row>
    <row r="18" spans="1:19" s="3745" customFormat="1">
      <c r="C18" s="626"/>
    </row>
    <row r="19" spans="1:19" s="3745" customFormat="1" ht="15" customHeight="1">
      <c r="A19" s="770"/>
      <c r="B19" s="7341" t="s">
        <v>21466</v>
      </c>
      <c r="C19" s="7341"/>
      <c r="D19" s="7341"/>
      <c r="E19" s="7341"/>
      <c r="F19" s="7341"/>
      <c r="G19" s="7341"/>
      <c r="H19" s="7341"/>
      <c r="I19" s="7341"/>
      <c r="J19" s="7341"/>
      <c r="K19" s="7341"/>
      <c r="L19" s="7341"/>
      <c r="M19" s="7341"/>
      <c r="N19" s="7341"/>
      <c r="O19" s="7342"/>
      <c r="P19" s="5893" t="s">
        <v>48</v>
      </c>
      <c r="Q19" s="5894">
        <v>0.2</v>
      </c>
    </row>
    <row r="20" spans="1:19" s="3745" customFormat="1" ht="38.25" customHeight="1">
      <c r="A20" s="7331" t="s">
        <v>1586</v>
      </c>
      <c r="B20" s="7332" t="s">
        <v>75</v>
      </c>
      <c r="C20" s="7332" t="s">
        <v>71</v>
      </c>
      <c r="D20" s="7319" t="s">
        <v>1579</v>
      </c>
      <c r="E20" s="7334" t="s">
        <v>18420</v>
      </c>
      <c r="F20" s="5885" t="s">
        <v>16433</v>
      </c>
      <c r="G20" s="5885" t="s">
        <v>16435</v>
      </c>
      <c r="H20" s="5885" t="s">
        <v>16434</v>
      </c>
      <c r="I20" s="7334" t="s">
        <v>18419</v>
      </c>
      <c r="J20" s="7336" t="s">
        <v>16438</v>
      </c>
      <c r="K20" s="7337"/>
      <c r="L20" s="7338" t="s">
        <v>3639</v>
      </c>
      <c r="M20" s="7339" t="s">
        <v>3234</v>
      </c>
      <c r="N20" s="7339" t="s">
        <v>58</v>
      </c>
      <c r="O20" s="7339" t="s">
        <v>59</v>
      </c>
    </row>
    <row r="21" spans="1:19" s="3745" customFormat="1">
      <c r="A21" s="7331"/>
      <c r="B21" s="7332"/>
      <c r="C21" s="7332"/>
      <c r="D21" s="7333"/>
      <c r="E21" s="7335"/>
      <c r="F21" s="5885" t="s">
        <v>16406</v>
      </c>
      <c r="G21" s="5885" t="s">
        <v>16436</v>
      </c>
      <c r="H21" s="5885" t="s">
        <v>16407</v>
      </c>
      <c r="I21" s="7335"/>
      <c r="J21" s="5885" t="s">
        <v>16441</v>
      </c>
      <c r="K21" s="5885" t="s">
        <v>16439</v>
      </c>
      <c r="L21" s="7338"/>
      <c r="M21" s="7339"/>
      <c r="N21" s="7339"/>
      <c r="O21" s="7339"/>
    </row>
    <row r="22" spans="1:19" s="3745" customFormat="1" ht="47.25" customHeight="1">
      <c r="A22" s="5886" t="s">
        <v>21469</v>
      </c>
      <c r="B22" s="5887" t="s">
        <v>21467</v>
      </c>
      <c r="C22" s="5888" t="s">
        <v>21468</v>
      </c>
      <c r="D22" s="5889" t="s">
        <v>944</v>
      </c>
      <c r="E22" s="5890" t="s">
        <v>18413</v>
      </c>
      <c r="F22" s="5889">
        <v>1.04</v>
      </c>
      <c r="G22" s="5889" t="s">
        <v>16418</v>
      </c>
      <c r="H22" s="5889">
        <v>4.7</v>
      </c>
      <c r="I22" s="5889">
        <v>7</v>
      </c>
      <c r="J22" s="5889">
        <v>40</v>
      </c>
      <c r="K22" s="5889">
        <v>48</v>
      </c>
      <c r="L22" s="5891">
        <v>475.73796226415101</v>
      </c>
      <c r="M22" s="5892">
        <f>L22-L22*$Q$13</f>
        <v>380.59036981132078</v>
      </c>
      <c r="N22" s="5892">
        <f>L22*Оглавление!$B$14</f>
        <v>45195.106415094349</v>
      </c>
      <c r="O22" s="5892">
        <f>M22*Оглавление!$B$14</f>
        <v>36156.085132075474</v>
      </c>
    </row>
    <row r="24" spans="1:19">
      <c r="H24" s="4498"/>
    </row>
  </sheetData>
  <mergeCells count="39">
    <mergeCell ref="B19:O19"/>
    <mergeCell ref="A20:A21"/>
    <mergeCell ref="B20:B21"/>
    <mergeCell ref="C20:C21"/>
    <mergeCell ref="D20:D21"/>
    <mergeCell ref="E20:E21"/>
    <mergeCell ref="I20:I21"/>
    <mergeCell ref="J20:K20"/>
    <mergeCell ref="L20:L21"/>
    <mergeCell ref="M20:M21"/>
    <mergeCell ref="N20:N21"/>
    <mergeCell ref="O20:O21"/>
    <mergeCell ref="A16:A17"/>
    <mergeCell ref="A7:A8"/>
    <mergeCell ref="B13:O13"/>
    <mergeCell ref="A14:A15"/>
    <mergeCell ref="B14:B15"/>
    <mergeCell ref="C14:C15"/>
    <mergeCell ref="D14:D15"/>
    <mergeCell ref="E14:E15"/>
    <mergeCell ref="I14:I15"/>
    <mergeCell ref="J14:K14"/>
    <mergeCell ref="L14:L15"/>
    <mergeCell ref="M14:M15"/>
    <mergeCell ref="N14:N15"/>
    <mergeCell ref="O14:O15"/>
    <mergeCell ref="A9:A11"/>
    <mergeCell ref="A1:O1"/>
    <mergeCell ref="B3:O3"/>
    <mergeCell ref="A4:A5"/>
    <mergeCell ref="B4:B5"/>
    <mergeCell ref="C4:C5"/>
    <mergeCell ref="D4:D5"/>
    <mergeCell ref="E4:E5"/>
    <mergeCell ref="J4:K4"/>
    <mergeCell ref="L4:L5"/>
    <mergeCell ref="M4:M5"/>
    <mergeCell ref="N4:N5"/>
    <mergeCell ref="O4:O5"/>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Лист8"/>
  <dimension ref="A1:WVI84"/>
  <sheetViews>
    <sheetView topLeftCell="A13" zoomScale="85" zoomScaleNormal="85" workbookViewId="0">
      <selection activeCell="A61" sqref="A61:XFD63"/>
    </sheetView>
  </sheetViews>
  <sheetFormatPr defaultRowHeight="14.35"/>
  <cols>
    <col min="1" max="1" width="15.703125" style="584" bestFit="1" customWidth="1"/>
    <col min="2" max="2" width="36.41015625" style="645" customWidth="1"/>
    <col min="3" max="3" width="10.703125" style="473" customWidth="1"/>
    <col min="4" max="4" width="13.703125" style="473" customWidth="1"/>
    <col min="5" max="5" width="9.703125" style="644" customWidth="1"/>
    <col min="6" max="6" width="16.29296875" style="644" customWidth="1"/>
    <col min="7" max="7" width="12.29296875" style="644" customWidth="1"/>
    <col min="8" max="8" width="9.29296875" style="644"/>
    <col min="9" max="9" width="9.29296875" style="1279"/>
    <col min="10" max="10" width="9.29296875" style="644"/>
    <col min="11" max="11" width="27.1171875" style="644" customWidth="1"/>
    <col min="12" max="254" width="9.29296875" style="644"/>
    <col min="255" max="255" width="3.41015625" style="644" bestFit="1" customWidth="1"/>
    <col min="256" max="256" width="27.29296875" style="644" customWidth="1"/>
    <col min="257" max="257" width="9.29296875" style="644" hidden="1" customWidth="1"/>
    <col min="258" max="258" width="15.703125" style="644" bestFit="1" customWidth="1"/>
    <col min="259" max="259" width="36.41015625" style="644" customWidth="1"/>
    <col min="260" max="260" width="11.29296875" style="644" bestFit="1" customWidth="1"/>
    <col min="261" max="510" width="9.29296875" style="644"/>
    <col min="511" max="511" width="3.41015625" style="644" bestFit="1" customWidth="1"/>
    <col min="512" max="512" width="27.29296875" style="644" customWidth="1"/>
    <col min="513" max="513" width="9.29296875" style="644" hidden="1" customWidth="1"/>
    <col min="514" max="514" width="15.703125" style="644" bestFit="1" customWidth="1"/>
    <col min="515" max="515" width="36.41015625" style="644" customWidth="1"/>
    <col min="516" max="516" width="11.29296875" style="644" bestFit="1" customWidth="1"/>
    <col min="517" max="766" width="9.29296875" style="644"/>
    <col min="767" max="767" width="3.41015625" style="644" bestFit="1" customWidth="1"/>
    <col min="768" max="768" width="27.29296875" style="644" customWidth="1"/>
    <col min="769" max="769" width="9.29296875" style="644" hidden="1" customWidth="1"/>
    <col min="770" max="770" width="15.703125" style="644" bestFit="1" customWidth="1"/>
    <col min="771" max="771" width="36.41015625" style="644" customWidth="1"/>
    <col min="772" max="772" width="11.29296875" style="644" bestFit="1" customWidth="1"/>
    <col min="773" max="1022" width="9.29296875" style="644"/>
    <col min="1023" max="1023" width="3.41015625" style="644" bestFit="1" customWidth="1"/>
    <col min="1024" max="1024" width="27.29296875" style="644" customWidth="1"/>
    <col min="1025" max="1025" width="9.29296875" style="644" hidden="1" customWidth="1"/>
    <col min="1026" max="1026" width="15.703125" style="644" bestFit="1" customWidth="1"/>
    <col min="1027" max="1027" width="36.41015625" style="644" customWidth="1"/>
    <col min="1028" max="1028" width="11.29296875" style="644" bestFit="1" customWidth="1"/>
    <col min="1029" max="1278" width="9.29296875" style="644"/>
    <col min="1279" max="1279" width="3.41015625" style="644" bestFit="1" customWidth="1"/>
    <col min="1280" max="1280" width="27.29296875" style="644" customWidth="1"/>
    <col min="1281" max="1281" width="9.29296875" style="644" hidden="1" customWidth="1"/>
    <col min="1282" max="1282" width="15.703125" style="644" bestFit="1" customWidth="1"/>
    <col min="1283" max="1283" width="36.41015625" style="644" customWidth="1"/>
    <col min="1284" max="1284" width="11.29296875" style="644" bestFit="1" customWidth="1"/>
    <col min="1285" max="1534" width="9.29296875" style="644"/>
    <col min="1535" max="1535" width="3.41015625" style="644" bestFit="1" customWidth="1"/>
    <col min="1536" max="1536" width="27.29296875" style="644" customWidth="1"/>
    <col min="1537" max="1537" width="9.29296875" style="644" hidden="1" customWidth="1"/>
    <col min="1538" max="1538" width="15.703125" style="644" bestFit="1" customWidth="1"/>
    <col min="1539" max="1539" width="36.41015625" style="644" customWidth="1"/>
    <col min="1540" max="1540" width="11.29296875" style="644" bestFit="1" customWidth="1"/>
    <col min="1541" max="1790" width="9.29296875" style="644"/>
    <col min="1791" max="1791" width="3.41015625" style="644" bestFit="1" customWidth="1"/>
    <col min="1792" max="1792" width="27.29296875" style="644" customWidth="1"/>
    <col min="1793" max="1793" width="9.29296875" style="644" hidden="1" customWidth="1"/>
    <col min="1794" max="1794" width="15.703125" style="644" bestFit="1" customWidth="1"/>
    <col min="1795" max="1795" width="36.41015625" style="644" customWidth="1"/>
    <col min="1796" max="1796" width="11.29296875" style="644" bestFit="1" customWidth="1"/>
    <col min="1797" max="2046" width="9.29296875" style="644"/>
    <col min="2047" max="2047" width="3.41015625" style="644" bestFit="1" customWidth="1"/>
    <col min="2048" max="2048" width="27.29296875" style="644" customWidth="1"/>
    <col min="2049" max="2049" width="9.29296875" style="644" hidden="1" customWidth="1"/>
    <col min="2050" max="2050" width="15.703125" style="644" bestFit="1" customWidth="1"/>
    <col min="2051" max="2051" width="36.41015625" style="644" customWidth="1"/>
    <col min="2052" max="2052" width="11.29296875" style="644" bestFit="1" customWidth="1"/>
    <col min="2053" max="2302" width="9.29296875" style="644"/>
    <col min="2303" max="2303" width="3.41015625" style="644" bestFit="1" customWidth="1"/>
    <col min="2304" max="2304" width="27.29296875" style="644" customWidth="1"/>
    <col min="2305" max="2305" width="9.29296875" style="644" hidden="1" customWidth="1"/>
    <col min="2306" max="2306" width="15.703125" style="644" bestFit="1" customWidth="1"/>
    <col min="2307" max="2307" width="36.41015625" style="644" customWidth="1"/>
    <col min="2308" max="2308" width="11.29296875" style="644" bestFit="1" customWidth="1"/>
    <col min="2309" max="2558" width="9.29296875" style="644"/>
    <col min="2559" max="2559" width="3.41015625" style="644" bestFit="1" customWidth="1"/>
    <col min="2560" max="2560" width="27.29296875" style="644" customWidth="1"/>
    <col min="2561" max="2561" width="9.29296875" style="644" hidden="1" customWidth="1"/>
    <col min="2562" max="2562" width="15.703125" style="644" bestFit="1" customWidth="1"/>
    <col min="2563" max="2563" width="36.41015625" style="644" customWidth="1"/>
    <col min="2564" max="2564" width="11.29296875" style="644" bestFit="1" customWidth="1"/>
    <col min="2565" max="2814" width="9.29296875" style="644"/>
    <col min="2815" max="2815" width="3.41015625" style="644" bestFit="1" customWidth="1"/>
    <col min="2816" max="2816" width="27.29296875" style="644" customWidth="1"/>
    <col min="2817" max="2817" width="9.29296875" style="644" hidden="1" customWidth="1"/>
    <col min="2818" max="2818" width="15.703125" style="644" bestFit="1" customWidth="1"/>
    <col min="2819" max="2819" width="36.41015625" style="644" customWidth="1"/>
    <col min="2820" max="2820" width="11.29296875" style="644" bestFit="1" customWidth="1"/>
    <col min="2821" max="3070" width="9.29296875" style="644"/>
    <col min="3071" max="3071" width="3.41015625" style="644" bestFit="1" customWidth="1"/>
    <col min="3072" max="3072" width="27.29296875" style="644" customWidth="1"/>
    <col min="3073" max="3073" width="9.29296875" style="644" hidden="1" customWidth="1"/>
    <col min="3074" max="3074" width="15.703125" style="644" bestFit="1" customWidth="1"/>
    <col min="3075" max="3075" width="36.41015625" style="644" customWidth="1"/>
    <col min="3076" max="3076" width="11.29296875" style="644" bestFit="1" customWidth="1"/>
    <col min="3077" max="3326" width="9.29296875" style="644"/>
    <col min="3327" max="3327" width="3.41015625" style="644" bestFit="1" customWidth="1"/>
    <col min="3328" max="3328" width="27.29296875" style="644" customWidth="1"/>
    <col min="3329" max="3329" width="9.29296875" style="644" hidden="1" customWidth="1"/>
    <col min="3330" max="3330" width="15.703125" style="644" bestFit="1" customWidth="1"/>
    <col min="3331" max="3331" width="36.41015625" style="644" customWidth="1"/>
    <col min="3332" max="3332" width="11.29296875" style="644" bestFit="1" customWidth="1"/>
    <col min="3333" max="3582" width="9.29296875" style="644"/>
    <col min="3583" max="3583" width="3.41015625" style="644" bestFit="1" customWidth="1"/>
    <col min="3584" max="3584" width="27.29296875" style="644" customWidth="1"/>
    <col min="3585" max="3585" width="9.29296875" style="644" hidden="1" customWidth="1"/>
    <col min="3586" max="3586" width="15.703125" style="644" bestFit="1" customWidth="1"/>
    <col min="3587" max="3587" width="36.41015625" style="644" customWidth="1"/>
    <col min="3588" max="3588" width="11.29296875" style="644" bestFit="1" customWidth="1"/>
    <col min="3589" max="3838" width="9.29296875" style="644"/>
    <col min="3839" max="3839" width="3.41015625" style="644" bestFit="1" customWidth="1"/>
    <col min="3840" max="3840" width="27.29296875" style="644" customWidth="1"/>
    <col min="3841" max="3841" width="9.29296875" style="644" hidden="1" customWidth="1"/>
    <col min="3842" max="3842" width="15.703125" style="644" bestFit="1" customWidth="1"/>
    <col min="3843" max="3843" width="36.41015625" style="644" customWidth="1"/>
    <col min="3844" max="3844" width="11.29296875" style="644" bestFit="1" customWidth="1"/>
    <col min="3845" max="4094" width="9.29296875" style="644"/>
    <col min="4095" max="4095" width="3.41015625" style="644" bestFit="1" customWidth="1"/>
    <col min="4096" max="4096" width="27.29296875" style="644" customWidth="1"/>
    <col min="4097" max="4097" width="9.29296875" style="644" hidden="1" customWidth="1"/>
    <col min="4098" max="4098" width="15.703125" style="644" bestFit="1" customWidth="1"/>
    <col min="4099" max="4099" width="36.41015625" style="644" customWidth="1"/>
    <col min="4100" max="4100" width="11.29296875" style="644" bestFit="1" customWidth="1"/>
    <col min="4101" max="4350" width="9.29296875" style="644"/>
    <col min="4351" max="4351" width="3.41015625" style="644" bestFit="1" customWidth="1"/>
    <col min="4352" max="4352" width="27.29296875" style="644" customWidth="1"/>
    <col min="4353" max="4353" width="9.29296875" style="644" hidden="1" customWidth="1"/>
    <col min="4354" max="4354" width="15.703125" style="644" bestFit="1" customWidth="1"/>
    <col min="4355" max="4355" width="36.41015625" style="644" customWidth="1"/>
    <col min="4356" max="4356" width="11.29296875" style="644" bestFit="1" customWidth="1"/>
    <col min="4357" max="4606" width="9.29296875" style="644"/>
    <col min="4607" max="4607" width="3.41015625" style="644" bestFit="1" customWidth="1"/>
    <col min="4608" max="4608" width="27.29296875" style="644" customWidth="1"/>
    <col min="4609" max="4609" width="9.29296875" style="644" hidden="1" customWidth="1"/>
    <col min="4610" max="4610" width="15.703125" style="644" bestFit="1" customWidth="1"/>
    <col min="4611" max="4611" width="36.41015625" style="644" customWidth="1"/>
    <col min="4612" max="4612" width="11.29296875" style="644" bestFit="1" customWidth="1"/>
    <col min="4613" max="4862" width="9.29296875" style="644"/>
    <col min="4863" max="4863" width="3.41015625" style="644" bestFit="1" customWidth="1"/>
    <col min="4864" max="4864" width="27.29296875" style="644" customWidth="1"/>
    <col min="4865" max="4865" width="9.29296875" style="644" hidden="1" customWidth="1"/>
    <col min="4866" max="4866" width="15.703125" style="644" bestFit="1" customWidth="1"/>
    <col min="4867" max="4867" width="36.41015625" style="644" customWidth="1"/>
    <col min="4868" max="4868" width="11.29296875" style="644" bestFit="1" customWidth="1"/>
    <col min="4869" max="5118" width="9.29296875" style="644"/>
    <col min="5119" max="5119" width="3.41015625" style="644" bestFit="1" customWidth="1"/>
    <col min="5120" max="5120" width="27.29296875" style="644" customWidth="1"/>
    <col min="5121" max="5121" width="9.29296875" style="644" hidden="1" customWidth="1"/>
    <col min="5122" max="5122" width="15.703125" style="644" bestFit="1" customWidth="1"/>
    <col min="5123" max="5123" width="36.41015625" style="644" customWidth="1"/>
    <col min="5124" max="5124" width="11.29296875" style="644" bestFit="1" customWidth="1"/>
    <col min="5125" max="5374" width="9.29296875" style="644"/>
    <col min="5375" max="5375" width="3.41015625" style="644" bestFit="1" customWidth="1"/>
    <col min="5376" max="5376" width="27.29296875" style="644" customWidth="1"/>
    <col min="5377" max="5377" width="9.29296875" style="644" hidden="1" customWidth="1"/>
    <col min="5378" max="5378" width="15.703125" style="644" bestFit="1" customWidth="1"/>
    <col min="5379" max="5379" width="36.41015625" style="644" customWidth="1"/>
    <col min="5380" max="5380" width="11.29296875" style="644" bestFit="1" customWidth="1"/>
    <col min="5381" max="5630" width="9.29296875" style="644"/>
    <col min="5631" max="5631" width="3.41015625" style="644" bestFit="1" customWidth="1"/>
    <col min="5632" max="5632" width="27.29296875" style="644" customWidth="1"/>
    <col min="5633" max="5633" width="9.29296875" style="644" hidden="1" customWidth="1"/>
    <col min="5634" max="5634" width="15.703125" style="644" bestFit="1" customWidth="1"/>
    <col min="5635" max="5635" width="36.41015625" style="644" customWidth="1"/>
    <col min="5636" max="5636" width="11.29296875" style="644" bestFit="1" customWidth="1"/>
    <col min="5637" max="5886" width="9.29296875" style="644"/>
    <col min="5887" max="5887" width="3.41015625" style="644" bestFit="1" customWidth="1"/>
    <col min="5888" max="5888" width="27.29296875" style="644" customWidth="1"/>
    <col min="5889" max="5889" width="9.29296875" style="644" hidden="1" customWidth="1"/>
    <col min="5890" max="5890" width="15.703125" style="644" bestFit="1" customWidth="1"/>
    <col min="5891" max="5891" width="36.41015625" style="644" customWidth="1"/>
    <col min="5892" max="5892" width="11.29296875" style="644" bestFit="1" customWidth="1"/>
    <col min="5893" max="6142" width="9.29296875" style="644"/>
    <col min="6143" max="6143" width="3.41015625" style="644" bestFit="1" customWidth="1"/>
    <col min="6144" max="6144" width="27.29296875" style="644" customWidth="1"/>
    <col min="6145" max="6145" width="9.29296875" style="644" hidden="1" customWidth="1"/>
    <col min="6146" max="6146" width="15.703125" style="644" bestFit="1" customWidth="1"/>
    <col min="6147" max="6147" width="36.41015625" style="644" customWidth="1"/>
    <col min="6148" max="6148" width="11.29296875" style="644" bestFit="1" customWidth="1"/>
    <col min="6149" max="6398" width="9.29296875" style="644"/>
    <col min="6399" max="6399" width="3.41015625" style="644" bestFit="1" customWidth="1"/>
    <col min="6400" max="6400" width="27.29296875" style="644" customWidth="1"/>
    <col min="6401" max="6401" width="9.29296875" style="644" hidden="1" customWidth="1"/>
    <col min="6402" max="6402" width="15.703125" style="644" bestFit="1" customWidth="1"/>
    <col min="6403" max="6403" width="36.41015625" style="644" customWidth="1"/>
    <col min="6404" max="6404" width="11.29296875" style="644" bestFit="1" customWidth="1"/>
    <col min="6405" max="6654" width="9.29296875" style="644"/>
    <col min="6655" max="6655" width="3.41015625" style="644" bestFit="1" customWidth="1"/>
    <col min="6656" max="6656" width="27.29296875" style="644" customWidth="1"/>
    <col min="6657" max="6657" width="9.29296875" style="644" hidden="1" customWidth="1"/>
    <col min="6658" max="6658" width="15.703125" style="644" bestFit="1" customWidth="1"/>
    <col min="6659" max="6659" width="36.41015625" style="644" customWidth="1"/>
    <col min="6660" max="6660" width="11.29296875" style="644" bestFit="1" customWidth="1"/>
    <col min="6661" max="6910" width="9.29296875" style="644"/>
    <col min="6911" max="6911" width="3.41015625" style="644" bestFit="1" customWidth="1"/>
    <col min="6912" max="6912" width="27.29296875" style="644" customWidth="1"/>
    <col min="6913" max="6913" width="9.29296875" style="644" hidden="1" customWidth="1"/>
    <col min="6914" max="6914" width="15.703125" style="644" bestFit="1" customWidth="1"/>
    <col min="6915" max="6915" width="36.41015625" style="644" customWidth="1"/>
    <col min="6916" max="6916" width="11.29296875" style="644" bestFit="1" customWidth="1"/>
    <col min="6917" max="7166" width="9.29296875" style="644"/>
    <col min="7167" max="7167" width="3.41015625" style="644" bestFit="1" customWidth="1"/>
    <col min="7168" max="7168" width="27.29296875" style="644" customWidth="1"/>
    <col min="7169" max="7169" width="9.29296875" style="644" hidden="1" customWidth="1"/>
    <col min="7170" max="7170" width="15.703125" style="644" bestFit="1" customWidth="1"/>
    <col min="7171" max="7171" width="36.41015625" style="644" customWidth="1"/>
    <col min="7172" max="7172" width="11.29296875" style="644" bestFit="1" customWidth="1"/>
    <col min="7173" max="7422" width="9.29296875" style="644"/>
    <col min="7423" max="7423" width="3.41015625" style="644" bestFit="1" customWidth="1"/>
    <col min="7424" max="7424" width="27.29296875" style="644" customWidth="1"/>
    <col min="7425" max="7425" width="9.29296875" style="644" hidden="1" customWidth="1"/>
    <col min="7426" max="7426" width="15.703125" style="644" bestFit="1" customWidth="1"/>
    <col min="7427" max="7427" width="36.41015625" style="644" customWidth="1"/>
    <col min="7428" max="7428" width="11.29296875" style="644" bestFit="1" customWidth="1"/>
    <col min="7429" max="7678" width="9.29296875" style="644"/>
    <col min="7679" max="7679" width="3.41015625" style="644" bestFit="1" customWidth="1"/>
    <col min="7680" max="7680" width="27.29296875" style="644" customWidth="1"/>
    <col min="7681" max="7681" width="9.29296875" style="644" hidden="1" customWidth="1"/>
    <col min="7682" max="7682" width="15.703125" style="644" bestFit="1" customWidth="1"/>
    <col min="7683" max="7683" width="36.41015625" style="644" customWidth="1"/>
    <col min="7684" max="7684" width="11.29296875" style="644" bestFit="1" customWidth="1"/>
    <col min="7685" max="7934" width="9.29296875" style="644"/>
    <col min="7935" max="7935" width="3.41015625" style="644" bestFit="1" customWidth="1"/>
    <col min="7936" max="7936" width="27.29296875" style="644" customWidth="1"/>
    <col min="7937" max="7937" width="9.29296875" style="644" hidden="1" customWidth="1"/>
    <col min="7938" max="7938" width="15.703125" style="644" bestFit="1" customWidth="1"/>
    <col min="7939" max="7939" width="36.41015625" style="644" customWidth="1"/>
    <col min="7940" max="7940" width="11.29296875" style="644" bestFit="1" customWidth="1"/>
    <col min="7941" max="8190" width="9.29296875" style="644"/>
    <col min="8191" max="8191" width="3.41015625" style="644" bestFit="1" customWidth="1"/>
    <col min="8192" max="8192" width="27.29296875" style="644" customWidth="1"/>
    <col min="8193" max="8193" width="9.29296875" style="644" hidden="1" customWidth="1"/>
    <col min="8194" max="8194" width="15.703125" style="644" bestFit="1" customWidth="1"/>
    <col min="8195" max="8195" width="36.41015625" style="644" customWidth="1"/>
    <col min="8196" max="8196" width="11.29296875" style="644" bestFit="1" customWidth="1"/>
    <col min="8197" max="8446" width="9.29296875" style="644"/>
    <col min="8447" max="8447" width="3.41015625" style="644" bestFit="1" customWidth="1"/>
    <col min="8448" max="8448" width="27.29296875" style="644" customWidth="1"/>
    <col min="8449" max="8449" width="9.29296875" style="644" hidden="1" customWidth="1"/>
    <col min="8450" max="8450" width="15.703125" style="644" bestFit="1" customWidth="1"/>
    <col min="8451" max="8451" width="36.41015625" style="644" customWidth="1"/>
    <col min="8452" max="8452" width="11.29296875" style="644" bestFit="1" customWidth="1"/>
    <col min="8453" max="8702" width="9.29296875" style="644"/>
    <col min="8703" max="8703" width="3.41015625" style="644" bestFit="1" customWidth="1"/>
    <col min="8704" max="8704" width="27.29296875" style="644" customWidth="1"/>
    <col min="8705" max="8705" width="9.29296875" style="644" hidden="1" customWidth="1"/>
    <col min="8706" max="8706" width="15.703125" style="644" bestFit="1" customWidth="1"/>
    <col min="8707" max="8707" width="36.41015625" style="644" customWidth="1"/>
    <col min="8708" max="8708" width="11.29296875" style="644" bestFit="1" customWidth="1"/>
    <col min="8709" max="8958" width="9.29296875" style="644"/>
    <col min="8959" max="8959" width="3.41015625" style="644" bestFit="1" customWidth="1"/>
    <col min="8960" max="8960" width="27.29296875" style="644" customWidth="1"/>
    <col min="8961" max="8961" width="9.29296875" style="644" hidden="1" customWidth="1"/>
    <col min="8962" max="8962" width="15.703125" style="644" bestFit="1" customWidth="1"/>
    <col min="8963" max="8963" width="36.41015625" style="644" customWidth="1"/>
    <col min="8964" max="8964" width="11.29296875" style="644" bestFit="1" customWidth="1"/>
    <col min="8965" max="9214" width="9.29296875" style="644"/>
    <col min="9215" max="9215" width="3.41015625" style="644" bestFit="1" customWidth="1"/>
    <col min="9216" max="9216" width="27.29296875" style="644" customWidth="1"/>
    <col min="9217" max="9217" width="9.29296875" style="644" hidden="1" customWidth="1"/>
    <col min="9218" max="9218" width="15.703125" style="644" bestFit="1" customWidth="1"/>
    <col min="9219" max="9219" width="36.41015625" style="644" customWidth="1"/>
    <col min="9220" max="9220" width="11.29296875" style="644" bestFit="1" customWidth="1"/>
    <col min="9221" max="9470" width="9.29296875" style="644"/>
    <col min="9471" max="9471" width="3.41015625" style="644" bestFit="1" customWidth="1"/>
    <col min="9472" max="9472" width="27.29296875" style="644" customWidth="1"/>
    <col min="9473" max="9473" width="9.29296875" style="644" hidden="1" customWidth="1"/>
    <col min="9474" max="9474" width="15.703125" style="644" bestFit="1" customWidth="1"/>
    <col min="9475" max="9475" width="36.41015625" style="644" customWidth="1"/>
    <col min="9476" max="9476" width="11.29296875" style="644" bestFit="1" customWidth="1"/>
    <col min="9477" max="9726" width="9.29296875" style="644"/>
    <col min="9727" max="9727" width="3.41015625" style="644" bestFit="1" customWidth="1"/>
    <col min="9728" max="9728" width="27.29296875" style="644" customWidth="1"/>
    <col min="9729" max="9729" width="9.29296875" style="644" hidden="1" customWidth="1"/>
    <col min="9730" max="9730" width="15.703125" style="644" bestFit="1" customWidth="1"/>
    <col min="9731" max="9731" width="36.41015625" style="644" customWidth="1"/>
    <col min="9732" max="9732" width="11.29296875" style="644" bestFit="1" customWidth="1"/>
    <col min="9733" max="9982" width="9.29296875" style="644"/>
    <col min="9983" max="9983" width="3.41015625" style="644" bestFit="1" customWidth="1"/>
    <col min="9984" max="9984" width="27.29296875" style="644" customWidth="1"/>
    <col min="9985" max="9985" width="9.29296875" style="644" hidden="1" customWidth="1"/>
    <col min="9986" max="9986" width="15.703125" style="644" bestFit="1" customWidth="1"/>
    <col min="9987" max="9987" width="36.41015625" style="644" customWidth="1"/>
    <col min="9988" max="9988" width="11.29296875" style="644" bestFit="1" customWidth="1"/>
    <col min="9989" max="10238" width="9.29296875" style="644"/>
    <col min="10239" max="10239" width="3.41015625" style="644" bestFit="1" customWidth="1"/>
    <col min="10240" max="10240" width="27.29296875" style="644" customWidth="1"/>
    <col min="10241" max="10241" width="9.29296875" style="644" hidden="1" customWidth="1"/>
    <col min="10242" max="10242" width="15.703125" style="644" bestFit="1" customWidth="1"/>
    <col min="10243" max="10243" width="36.41015625" style="644" customWidth="1"/>
    <col min="10244" max="10244" width="11.29296875" style="644" bestFit="1" customWidth="1"/>
    <col min="10245" max="10494" width="9.29296875" style="644"/>
    <col min="10495" max="10495" width="3.41015625" style="644" bestFit="1" customWidth="1"/>
    <col min="10496" max="10496" width="27.29296875" style="644" customWidth="1"/>
    <col min="10497" max="10497" width="9.29296875" style="644" hidden="1" customWidth="1"/>
    <col min="10498" max="10498" width="15.703125" style="644" bestFit="1" customWidth="1"/>
    <col min="10499" max="10499" width="36.41015625" style="644" customWidth="1"/>
    <col min="10500" max="10500" width="11.29296875" style="644" bestFit="1" customWidth="1"/>
    <col min="10501" max="10750" width="9.29296875" style="644"/>
    <col min="10751" max="10751" width="3.41015625" style="644" bestFit="1" customWidth="1"/>
    <col min="10752" max="10752" width="27.29296875" style="644" customWidth="1"/>
    <col min="10753" max="10753" width="9.29296875" style="644" hidden="1" customWidth="1"/>
    <col min="10754" max="10754" width="15.703125" style="644" bestFit="1" customWidth="1"/>
    <col min="10755" max="10755" width="36.41015625" style="644" customWidth="1"/>
    <col min="10756" max="10756" width="11.29296875" style="644" bestFit="1" customWidth="1"/>
    <col min="10757" max="11006" width="9.29296875" style="644"/>
    <col min="11007" max="11007" width="3.41015625" style="644" bestFit="1" customWidth="1"/>
    <col min="11008" max="11008" width="27.29296875" style="644" customWidth="1"/>
    <col min="11009" max="11009" width="9.29296875" style="644" hidden="1" customWidth="1"/>
    <col min="11010" max="11010" width="15.703125" style="644" bestFit="1" customWidth="1"/>
    <col min="11011" max="11011" width="36.41015625" style="644" customWidth="1"/>
    <col min="11012" max="11012" width="11.29296875" style="644" bestFit="1" customWidth="1"/>
    <col min="11013" max="11262" width="9.29296875" style="644"/>
    <col min="11263" max="11263" width="3.41015625" style="644" bestFit="1" customWidth="1"/>
    <col min="11264" max="11264" width="27.29296875" style="644" customWidth="1"/>
    <col min="11265" max="11265" width="9.29296875" style="644" hidden="1" customWidth="1"/>
    <col min="11266" max="11266" width="15.703125" style="644" bestFit="1" customWidth="1"/>
    <col min="11267" max="11267" width="36.41015625" style="644" customWidth="1"/>
    <col min="11268" max="11268" width="11.29296875" style="644" bestFit="1" customWidth="1"/>
    <col min="11269" max="11518" width="9.29296875" style="644"/>
    <col min="11519" max="11519" width="3.41015625" style="644" bestFit="1" customWidth="1"/>
    <col min="11520" max="11520" width="27.29296875" style="644" customWidth="1"/>
    <col min="11521" max="11521" width="9.29296875" style="644" hidden="1" customWidth="1"/>
    <col min="11522" max="11522" width="15.703125" style="644" bestFit="1" customWidth="1"/>
    <col min="11523" max="11523" width="36.41015625" style="644" customWidth="1"/>
    <col min="11524" max="11524" width="11.29296875" style="644" bestFit="1" customWidth="1"/>
    <col min="11525" max="11774" width="9.29296875" style="644"/>
    <col min="11775" max="11775" width="3.41015625" style="644" bestFit="1" customWidth="1"/>
    <col min="11776" max="11776" width="27.29296875" style="644" customWidth="1"/>
    <col min="11777" max="11777" width="9.29296875" style="644" hidden="1" customWidth="1"/>
    <col min="11778" max="11778" width="15.703125" style="644" bestFit="1" customWidth="1"/>
    <col min="11779" max="11779" width="36.41015625" style="644" customWidth="1"/>
    <col min="11780" max="11780" width="11.29296875" style="644" bestFit="1" customWidth="1"/>
    <col min="11781" max="12030" width="9.29296875" style="644"/>
    <col min="12031" max="12031" width="3.41015625" style="644" bestFit="1" customWidth="1"/>
    <col min="12032" max="12032" width="27.29296875" style="644" customWidth="1"/>
    <col min="12033" max="12033" width="9.29296875" style="644" hidden="1" customWidth="1"/>
    <col min="12034" max="12034" width="15.703125" style="644" bestFit="1" customWidth="1"/>
    <col min="12035" max="12035" width="36.41015625" style="644" customWidth="1"/>
    <col min="12036" max="12036" width="11.29296875" style="644" bestFit="1" customWidth="1"/>
    <col min="12037" max="12286" width="9.29296875" style="644"/>
    <col min="12287" max="12287" width="3.41015625" style="644" bestFit="1" customWidth="1"/>
    <col min="12288" max="12288" width="27.29296875" style="644" customWidth="1"/>
    <col min="12289" max="12289" width="9.29296875" style="644" hidden="1" customWidth="1"/>
    <col min="12290" max="12290" width="15.703125" style="644" bestFit="1" customWidth="1"/>
    <col min="12291" max="12291" width="36.41015625" style="644" customWidth="1"/>
    <col min="12292" max="12292" width="11.29296875" style="644" bestFit="1" customWidth="1"/>
    <col min="12293" max="12542" width="9.29296875" style="644"/>
    <col min="12543" max="12543" width="3.41015625" style="644" bestFit="1" customWidth="1"/>
    <col min="12544" max="12544" width="27.29296875" style="644" customWidth="1"/>
    <col min="12545" max="12545" width="9.29296875" style="644" hidden="1" customWidth="1"/>
    <col min="12546" max="12546" width="15.703125" style="644" bestFit="1" customWidth="1"/>
    <col min="12547" max="12547" width="36.41015625" style="644" customWidth="1"/>
    <col min="12548" max="12548" width="11.29296875" style="644" bestFit="1" customWidth="1"/>
    <col min="12549" max="12798" width="9.29296875" style="644"/>
    <col min="12799" max="12799" width="3.41015625" style="644" bestFit="1" customWidth="1"/>
    <col min="12800" max="12800" width="27.29296875" style="644" customWidth="1"/>
    <col min="12801" max="12801" width="9.29296875" style="644" hidden="1" customWidth="1"/>
    <col min="12802" max="12802" width="15.703125" style="644" bestFit="1" customWidth="1"/>
    <col min="12803" max="12803" width="36.41015625" style="644" customWidth="1"/>
    <col min="12804" max="12804" width="11.29296875" style="644" bestFit="1" customWidth="1"/>
    <col min="12805" max="13054" width="9.29296875" style="644"/>
    <col min="13055" max="13055" width="3.41015625" style="644" bestFit="1" customWidth="1"/>
    <col min="13056" max="13056" width="27.29296875" style="644" customWidth="1"/>
    <col min="13057" max="13057" width="9.29296875" style="644" hidden="1" customWidth="1"/>
    <col min="13058" max="13058" width="15.703125" style="644" bestFit="1" customWidth="1"/>
    <col min="13059" max="13059" width="36.41015625" style="644" customWidth="1"/>
    <col min="13060" max="13060" width="11.29296875" style="644" bestFit="1" customWidth="1"/>
    <col min="13061" max="13310" width="9.29296875" style="644"/>
    <col min="13311" max="13311" width="3.41015625" style="644" bestFit="1" customWidth="1"/>
    <col min="13312" max="13312" width="27.29296875" style="644" customWidth="1"/>
    <col min="13313" max="13313" width="9.29296875" style="644" hidden="1" customWidth="1"/>
    <col min="13314" max="13314" width="15.703125" style="644" bestFit="1" customWidth="1"/>
    <col min="13315" max="13315" width="36.41015625" style="644" customWidth="1"/>
    <col min="13316" max="13316" width="11.29296875" style="644" bestFit="1" customWidth="1"/>
    <col min="13317" max="13566" width="9.29296875" style="644"/>
    <col min="13567" max="13567" width="3.41015625" style="644" bestFit="1" customWidth="1"/>
    <col min="13568" max="13568" width="27.29296875" style="644" customWidth="1"/>
    <col min="13569" max="13569" width="9.29296875" style="644" hidden="1" customWidth="1"/>
    <col min="13570" max="13570" width="15.703125" style="644" bestFit="1" customWidth="1"/>
    <col min="13571" max="13571" width="36.41015625" style="644" customWidth="1"/>
    <col min="13572" max="13572" width="11.29296875" style="644" bestFit="1" customWidth="1"/>
    <col min="13573" max="13822" width="9.29296875" style="644"/>
    <col min="13823" max="13823" width="3.41015625" style="644" bestFit="1" customWidth="1"/>
    <col min="13824" max="13824" width="27.29296875" style="644" customWidth="1"/>
    <col min="13825" max="13825" width="9.29296875" style="644" hidden="1" customWidth="1"/>
    <col min="13826" max="13826" width="15.703125" style="644" bestFit="1" customWidth="1"/>
    <col min="13827" max="13827" width="36.41015625" style="644" customWidth="1"/>
    <col min="13828" max="13828" width="11.29296875" style="644" bestFit="1" customWidth="1"/>
    <col min="13829" max="14078" width="9.29296875" style="644"/>
    <col min="14079" max="14079" width="3.41015625" style="644" bestFit="1" customWidth="1"/>
    <col min="14080" max="14080" width="27.29296875" style="644" customWidth="1"/>
    <col min="14081" max="14081" width="9.29296875" style="644" hidden="1" customWidth="1"/>
    <col min="14082" max="14082" width="15.703125" style="644" bestFit="1" customWidth="1"/>
    <col min="14083" max="14083" width="36.41015625" style="644" customWidth="1"/>
    <col min="14084" max="14084" width="11.29296875" style="644" bestFit="1" customWidth="1"/>
    <col min="14085" max="14334" width="9.29296875" style="644"/>
    <col min="14335" max="14335" width="3.41015625" style="644" bestFit="1" customWidth="1"/>
    <col min="14336" max="14336" width="27.29296875" style="644" customWidth="1"/>
    <col min="14337" max="14337" width="9.29296875" style="644" hidden="1" customWidth="1"/>
    <col min="14338" max="14338" width="15.703125" style="644" bestFit="1" customWidth="1"/>
    <col min="14339" max="14339" width="36.41015625" style="644" customWidth="1"/>
    <col min="14340" max="14340" width="11.29296875" style="644" bestFit="1" customWidth="1"/>
    <col min="14341" max="14590" width="9.29296875" style="644"/>
    <col min="14591" max="14591" width="3.41015625" style="644" bestFit="1" customWidth="1"/>
    <col min="14592" max="14592" width="27.29296875" style="644" customWidth="1"/>
    <col min="14593" max="14593" width="9.29296875" style="644" hidden="1" customWidth="1"/>
    <col min="14594" max="14594" width="15.703125" style="644" bestFit="1" customWidth="1"/>
    <col min="14595" max="14595" width="36.41015625" style="644" customWidth="1"/>
    <col min="14596" max="14596" width="11.29296875" style="644" bestFit="1" customWidth="1"/>
    <col min="14597" max="14846" width="9.29296875" style="644"/>
    <col min="14847" max="14847" width="3.41015625" style="644" bestFit="1" customWidth="1"/>
    <col min="14848" max="14848" width="27.29296875" style="644" customWidth="1"/>
    <col min="14849" max="14849" width="9.29296875" style="644" hidden="1" customWidth="1"/>
    <col min="14850" max="14850" width="15.703125" style="644" bestFit="1" customWidth="1"/>
    <col min="14851" max="14851" width="36.41015625" style="644" customWidth="1"/>
    <col min="14852" max="14852" width="11.29296875" style="644" bestFit="1" customWidth="1"/>
    <col min="14853" max="15102" width="9.29296875" style="644"/>
    <col min="15103" max="15103" width="3.41015625" style="644" bestFit="1" customWidth="1"/>
    <col min="15104" max="15104" width="27.29296875" style="644" customWidth="1"/>
    <col min="15105" max="15105" width="9.29296875" style="644" hidden="1" customWidth="1"/>
    <col min="15106" max="15106" width="15.703125" style="644" bestFit="1" customWidth="1"/>
    <col min="15107" max="15107" width="36.41015625" style="644" customWidth="1"/>
    <col min="15108" max="15108" width="11.29296875" style="644" bestFit="1" customWidth="1"/>
    <col min="15109" max="15358" width="9.29296875" style="644"/>
    <col min="15359" max="15359" width="3.41015625" style="644" bestFit="1" customWidth="1"/>
    <col min="15360" max="15360" width="27.29296875" style="644" customWidth="1"/>
    <col min="15361" max="15361" width="9.29296875" style="644" hidden="1" customWidth="1"/>
    <col min="15362" max="15362" width="15.703125" style="644" bestFit="1" customWidth="1"/>
    <col min="15363" max="15363" width="36.41015625" style="644" customWidth="1"/>
    <col min="15364" max="15364" width="11.29296875" style="644" bestFit="1" customWidth="1"/>
    <col min="15365" max="15614" width="9.29296875" style="644"/>
    <col min="15615" max="15615" width="3.41015625" style="644" bestFit="1" customWidth="1"/>
    <col min="15616" max="15616" width="27.29296875" style="644" customWidth="1"/>
    <col min="15617" max="15617" width="9.29296875" style="644" hidden="1" customWidth="1"/>
    <col min="15618" max="15618" width="15.703125" style="644" bestFit="1" customWidth="1"/>
    <col min="15619" max="15619" width="36.41015625" style="644" customWidth="1"/>
    <col min="15620" max="15620" width="11.29296875" style="644" bestFit="1" customWidth="1"/>
    <col min="15621" max="15870" width="9.29296875" style="644"/>
    <col min="15871" max="15871" width="3.41015625" style="644" bestFit="1" customWidth="1"/>
    <col min="15872" max="15872" width="27.29296875" style="644" customWidth="1"/>
    <col min="15873" max="15873" width="9.29296875" style="644" hidden="1" customWidth="1"/>
    <col min="15874" max="15874" width="15.703125" style="644" bestFit="1" customWidth="1"/>
    <col min="15875" max="15875" width="36.41015625" style="644" customWidth="1"/>
    <col min="15876" max="15876" width="11.29296875" style="644" bestFit="1" customWidth="1"/>
    <col min="15877" max="16126" width="9.29296875" style="644"/>
    <col min="16127" max="16127" width="3.41015625" style="644" bestFit="1" customWidth="1"/>
    <col min="16128" max="16128" width="27.29296875" style="644" customWidth="1"/>
    <col min="16129" max="16129" width="9.29296875" style="644" hidden="1" customWidth="1"/>
    <col min="16130" max="16130" width="15.703125" style="644" bestFit="1" customWidth="1"/>
    <col min="16131" max="16131" width="36.41015625" style="644" customWidth="1"/>
    <col min="16132" max="16132" width="11.29296875" style="644" bestFit="1" customWidth="1"/>
    <col min="16133" max="16383" width="9.29296875" style="644"/>
    <col min="16384" max="16384" width="9.29296875" style="644" customWidth="1"/>
  </cols>
  <sheetData>
    <row r="1" spans="1:9">
      <c r="A1" s="7310"/>
      <c r="B1" s="7310"/>
      <c r="C1" s="7310"/>
      <c r="D1" s="7310"/>
      <c r="E1" s="7311"/>
      <c r="F1" s="7311"/>
    </row>
    <row r="2" spans="1:9" ht="21" customHeight="1"/>
    <row r="3" spans="1:9" s="646" customFormat="1" ht="45" customHeight="1">
      <c r="A3" s="813" t="s">
        <v>75</v>
      </c>
      <c r="B3" s="813" t="s">
        <v>76</v>
      </c>
      <c r="C3" s="814" t="s">
        <v>3639</v>
      </c>
      <c r="D3" s="649" t="s">
        <v>3234</v>
      </c>
      <c r="E3" s="649" t="s">
        <v>58</v>
      </c>
      <c r="F3" s="649" t="s">
        <v>59</v>
      </c>
      <c r="G3" s="1182"/>
      <c r="I3" s="2648"/>
    </row>
    <row r="4" spans="1:9" ht="15" customHeight="1">
      <c r="A4" s="2237"/>
      <c r="B4" s="2214"/>
      <c r="C4" s="2214"/>
      <c r="D4" s="2214"/>
      <c r="E4" s="2214"/>
      <c r="F4" s="2215"/>
      <c r="G4" s="18" t="s">
        <v>48</v>
      </c>
      <c r="H4" s="19">
        <v>10</v>
      </c>
    </row>
    <row r="5" spans="1:9" ht="15" customHeight="1">
      <c r="A5" s="618" t="s">
        <v>12105</v>
      </c>
      <c r="B5" s="616" t="s">
        <v>3641</v>
      </c>
      <c r="C5" s="3928">
        <v>3.4096448791439995</v>
      </c>
      <c r="D5" s="810">
        <f t="shared" ref="D5:D20" si="0">C5-C5*$H$4/100</f>
        <v>3.0686803912295995</v>
      </c>
      <c r="E5" s="767">
        <f>C5*Оглавление!$B$14</f>
        <v>323.91626351867995</v>
      </c>
      <c r="F5" s="767">
        <f t="shared" ref="F5:F20" si="1">E5-E5*$H$4/100</f>
        <v>291.52463716681194</v>
      </c>
      <c r="G5" s="305"/>
      <c r="H5" s="1279"/>
    </row>
    <row r="6" spans="1:9" ht="15" customHeight="1">
      <c r="A6" s="618" t="s">
        <v>12106</v>
      </c>
      <c r="B6" s="616" t="s">
        <v>3642</v>
      </c>
      <c r="C6" s="3928">
        <v>3.7113833640239995</v>
      </c>
      <c r="D6" s="810">
        <f t="shared" si="0"/>
        <v>3.3402450276215996</v>
      </c>
      <c r="E6" s="767">
        <f>C6*Оглавление!$B$14</f>
        <v>352.58141958227998</v>
      </c>
      <c r="F6" s="767">
        <f t="shared" si="1"/>
        <v>317.32327762405197</v>
      </c>
      <c r="G6" s="305"/>
      <c r="H6" s="1279"/>
    </row>
    <row r="7" spans="1:9" ht="15" customHeight="1">
      <c r="A7" s="618" t="s">
        <v>12107</v>
      </c>
      <c r="B7" s="616" t="s">
        <v>3643</v>
      </c>
      <c r="C7" s="3928">
        <v>3.6208618185599999</v>
      </c>
      <c r="D7" s="810">
        <f t="shared" si="0"/>
        <v>3.2587756367039997</v>
      </c>
      <c r="E7" s="767">
        <f>C7*Оглавление!$B$14</f>
        <v>343.98187276319999</v>
      </c>
      <c r="F7" s="767">
        <f t="shared" si="1"/>
        <v>309.58368548687997</v>
      </c>
      <c r="G7" s="305"/>
      <c r="H7" s="1279"/>
    </row>
    <row r="8" spans="1:9" ht="15" customHeight="1">
      <c r="A8" s="618" t="s">
        <v>12108</v>
      </c>
      <c r="B8" s="616" t="s">
        <v>3644</v>
      </c>
      <c r="C8" s="3928">
        <v>3.8773395307079994</v>
      </c>
      <c r="D8" s="810">
        <f t="shared" si="0"/>
        <v>3.4896055776371995</v>
      </c>
      <c r="E8" s="767">
        <f>C8*Оглавление!$B$14</f>
        <v>368.34725541725993</v>
      </c>
      <c r="F8" s="767">
        <f t="shared" si="1"/>
        <v>331.51252987553391</v>
      </c>
      <c r="G8" s="305"/>
      <c r="H8" s="1279"/>
    </row>
    <row r="9" spans="1:9" s="2378" customFormat="1" ht="15" customHeight="1">
      <c r="A9" s="1857" t="s">
        <v>13446</v>
      </c>
      <c r="B9" s="2362" t="s">
        <v>13448</v>
      </c>
      <c r="C9" s="3583">
        <v>3.4824006000000001</v>
      </c>
      <c r="D9" s="1718">
        <f t="shared" si="0"/>
        <v>3.1341605399999999</v>
      </c>
      <c r="E9" s="1719">
        <f>C9*Оглавление!$B$14</f>
        <v>330.828057</v>
      </c>
      <c r="F9" s="1719">
        <f t="shared" si="1"/>
        <v>297.74525130000001</v>
      </c>
      <c r="G9" s="305"/>
      <c r="H9" s="658"/>
      <c r="I9" s="1279"/>
    </row>
    <row r="10" spans="1:9" s="2378" customFormat="1" ht="15" customHeight="1">
      <c r="A10" s="1857" t="s">
        <v>13447</v>
      </c>
      <c r="B10" s="2362" t="s">
        <v>13449</v>
      </c>
      <c r="C10" s="3583">
        <v>4.7079144000000008</v>
      </c>
      <c r="D10" s="1718">
        <f t="shared" si="0"/>
        <v>4.2371229600000007</v>
      </c>
      <c r="E10" s="1719">
        <f>C10*Оглавление!$B$14</f>
        <v>447.25186800000006</v>
      </c>
      <c r="F10" s="1719">
        <f t="shared" si="1"/>
        <v>402.52668120000004</v>
      </c>
      <c r="G10" s="305"/>
      <c r="H10" s="658"/>
      <c r="I10" s="1279"/>
    </row>
    <row r="11" spans="1:9" ht="15" customHeight="1">
      <c r="A11" s="618" t="s">
        <v>12109</v>
      </c>
      <c r="B11" s="616" t="s">
        <v>3645</v>
      </c>
      <c r="C11" s="3928">
        <v>4.0282087731480001</v>
      </c>
      <c r="D11" s="810">
        <f t="shared" si="0"/>
        <v>3.6253878958332</v>
      </c>
      <c r="E11" s="767">
        <f>C11*Оглавление!$B$14</f>
        <v>382.67983344906003</v>
      </c>
      <c r="F11" s="767">
        <f t="shared" si="1"/>
        <v>344.41185010415404</v>
      </c>
      <c r="G11" s="305"/>
      <c r="H11" s="1279"/>
    </row>
    <row r="12" spans="1:9" ht="15" customHeight="1">
      <c r="A12" s="618" t="s">
        <v>12110</v>
      </c>
      <c r="B12" s="616" t="s">
        <v>3646</v>
      </c>
      <c r="C12" s="3928">
        <v>4.3752080307599996</v>
      </c>
      <c r="D12" s="810">
        <f t="shared" si="0"/>
        <v>3.9376872276839996</v>
      </c>
      <c r="E12" s="767">
        <f>C12*Оглавление!$B$14</f>
        <v>415.64476292219996</v>
      </c>
      <c r="F12" s="767">
        <f t="shared" si="1"/>
        <v>374.08028662997998</v>
      </c>
      <c r="G12" s="305"/>
      <c r="H12" s="1279"/>
    </row>
    <row r="13" spans="1:9" s="2118" customFormat="1" ht="15" customHeight="1">
      <c r="A13" s="618" t="s">
        <v>12140</v>
      </c>
      <c r="B13" s="616" t="s">
        <v>12143</v>
      </c>
      <c r="C13" s="3929">
        <v>5.1473035655999997</v>
      </c>
      <c r="D13" s="810">
        <f t="shared" si="0"/>
        <v>4.6325732090400003</v>
      </c>
      <c r="E13" s="767">
        <f>C13*Оглавление!$B$14</f>
        <v>488.99383873199997</v>
      </c>
      <c r="F13" s="767">
        <f t="shared" si="1"/>
        <v>440.09445485879996</v>
      </c>
      <c r="G13" s="305"/>
      <c r="H13" s="1279"/>
      <c r="I13" s="1279"/>
    </row>
    <row r="14" spans="1:9" s="2118" customFormat="1" ht="15" customHeight="1">
      <c r="A14" s="618" t="s">
        <v>12141</v>
      </c>
      <c r="B14" s="616" t="s">
        <v>12144</v>
      </c>
      <c r="C14" s="3583">
        <v>5.6354099381999996</v>
      </c>
      <c r="D14" s="810">
        <f t="shared" si="0"/>
        <v>5.0718689443799994</v>
      </c>
      <c r="E14" s="767">
        <f>C14*Оглавление!$B$14</f>
        <v>535.36394412899995</v>
      </c>
      <c r="F14" s="767">
        <f t="shared" si="1"/>
        <v>481.82754971609995</v>
      </c>
      <c r="G14" s="305"/>
      <c r="H14" s="1279"/>
      <c r="I14" s="1279"/>
    </row>
    <row r="15" spans="1:9" s="2118" customFormat="1" ht="15" customHeight="1">
      <c r="A15" s="618" t="s">
        <v>12142</v>
      </c>
      <c r="B15" s="616" t="s">
        <v>12145</v>
      </c>
      <c r="C15" s="3583">
        <v>6.5228760701999997</v>
      </c>
      <c r="D15" s="810">
        <f t="shared" si="0"/>
        <v>5.8705884631799998</v>
      </c>
      <c r="E15" s="767">
        <f>C15*Оглавление!$B$14</f>
        <v>619.67322666899997</v>
      </c>
      <c r="F15" s="767">
        <f t="shared" si="1"/>
        <v>557.70590400209994</v>
      </c>
      <c r="G15" s="305"/>
      <c r="H15" s="1279"/>
      <c r="I15" s="1279"/>
    </row>
    <row r="16" spans="1:9" ht="15" customHeight="1">
      <c r="A16" s="618" t="s">
        <v>12111</v>
      </c>
      <c r="B16" s="616" t="s">
        <v>3647</v>
      </c>
      <c r="C16" s="3928">
        <v>4.3299472580279996</v>
      </c>
      <c r="D16" s="810">
        <f t="shared" si="0"/>
        <v>3.8969525322251997</v>
      </c>
      <c r="E16" s="767">
        <f>C16*Оглавление!$B$14</f>
        <v>411.34498951265994</v>
      </c>
      <c r="F16" s="767">
        <f t="shared" si="1"/>
        <v>370.21049056139395</v>
      </c>
      <c r="G16" s="305"/>
      <c r="H16" s="1279"/>
    </row>
    <row r="17" spans="1:13" ht="15" customHeight="1">
      <c r="A17" s="618" t="s">
        <v>12112</v>
      </c>
      <c r="B17" s="616" t="s">
        <v>3648</v>
      </c>
      <c r="C17" s="3928">
        <v>5.2049888641799997</v>
      </c>
      <c r="D17" s="810">
        <f t="shared" si="0"/>
        <v>4.6844899777619995</v>
      </c>
      <c r="E17" s="767">
        <f>C17*Оглавление!$B$14</f>
        <v>494.47394209709995</v>
      </c>
      <c r="F17" s="767">
        <f t="shared" si="1"/>
        <v>445.02654788738994</v>
      </c>
      <c r="G17" s="305"/>
      <c r="H17" s="1279"/>
    </row>
    <row r="18" spans="1:13" s="2118" customFormat="1" ht="15" customHeight="1">
      <c r="A18" s="1857" t="s">
        <v>12146</v>
      </c>
      <c r="B18" s="616" t="s">
        <v>12149</v>
      </c>
      <c r="C18" s="3583">
        <v>5.5170811205999994</v>
      </c>
      <c r="D18" s="810">
        <f t="shared" si="0"/>
        <v>4.9653730085399994</v>
      </c>
      <c r="E18" s="767">
        <f>C18*Оглавление!$B$14</f>
        <v>524.12270645699994</v>
      </c>
      <c r="F18" s="767">
        <f t="shared" si="1"/>
        <v>471.71043581129993</v>
      </c>
      <c r="G18" s="305"/>
      <c r="H18" s="1279"/>
      <c r="I18" s="1279"/>
    </row>
    <row r="19" spans="1:13" s="2118" customFormat="1" ht="15" customHeight="1">
      <c r="A19" s="1857" t="s">
        <v>12147</v>
      </c>
      <c r="B19" s="616" t="s">
        <v>12150</v>
      </c>
      <c r="C19" s="3583">
        <v>5.9903963909999991</v>
      </c>
      <c r="D19" s="810">
        <f t="shared" si="0"/>
        <v>5.3913567518999992</v>
      </c>
      <c r="E19" s="767">
        <f>C19*Оглавление!$B$14</f>
        <v>569.08765714499987</v>
      </c>
      <c r="F19" s="767">
        <f t="shared" si="1"/>
        <v>512.1788914304999</v>
      </c>
      <c r="G19" s="305"/>
      <c r="H19" s="1279"/>
      <c r="I19" s="1279"/>
    </row>
    <row r="20" spans="1:13" s="2118" customFormat="1" ht="15" customHeight="1">
      <c r="A20" s="1857" t="s">
        <v>12148</v>
      </c>
      <c r="B20" s="616" t="s">
        <v>12151</v>
      </c>
      <c r="C20" s="3583">
        <v>6.8039070119999989</v>
      </c>
      <c r="D20" s="810">
        <f t="shared" si="0"/>
        <v>6.1235163107999995</v>
      </c>
      <c r="E20" s="767">
        <f>C20*Оглавление!$B$14</f>
        <v>646.3711661399999</v>
      </c>
      <c r="F20" s="767">
        <f t="shared" si="1"/>
        <v>581.73404952599992</v>
      </c>
      <c r="G20" s="305"/>
      <c r="H20" s="1279"/>
      <c r="I20" s="1279"/>
    </row>
    <row r="21" spans="1:13" ht="15" customHeight="1">
      <c r="A21" s="2238"/>
      <c r="B21" s="2216"/>
      <c r="C21" s="2216"/>
      <c r="D21" s="2216"/>
      <c r="E21" s="2216"/>
      <c r="F21" s="2217"/>
      <c r="G21" s="305"/>
      <c r="H21" s="1279"/>
    </row>
    <row r="22" spans="1:13" ht="15" customHeight="1">
      <c r="A22" s="618" t="s">
        <v>12113</v>
      </c>
      <c r="B22" s="616" t="s">
        <v>3649</v>
      </c>
      <c r="C22" s="3928">
        <v>4.6165988186639995</v>
      </c>
      <c r="D22" s="810">
        <f t="shared" ref="D22:D28" si="2">C22-C22*$H$4/100</f>
        <v>4.1549389367975991</v>
      </c>
      <c r="E22" s="767">
        <f>C22*Оглавление!$B$14</f>
        <v>438.57688777307993</v>
      </c>
      <c r="F22" s="767">
        <f t="shared" ref="F22:F27" si="3">E22-E22*$H$4/100</f>
        <v>394.71919899577193</v>
      </c>
      <c r="G22" s="305"/>
      <c r="H22" s="1279"/>
    </row>
    <row r="23" spans="1:13" ht="15" customHeight="1">
      <c r="A23" s="618" t="s">
        <v>12114</v>
      </c>
      <c r="B23" s="616" t="s">
        <v>3650</v>
      </c>
      <c r="C23" s="3928">
        <v>5.1446411672039991</v>
      </c>
      <c r="D23" s="810">
        <f t="shared" si="2"/>
        <v>4.6301770504835993</v>
      </c>
      <c r="E23" s="767">
        <f>C23*Оглавление!$B$14</f>
        <v>488.7409108843799</v>
      </c>
      <c r="F23" s="767">
        <f t="shared" si="3"/>
        <v>439.86681979594192</v>
      </c>
      <c r="G23" s="305"/>
      <c r="H23" s="1279"/>
    </row>
    <row r="24" spans="1:13" ht="15" customHeight="1">
      <c r="A24" s="618" t="s">
        <v>12115</v>
      </c>
      <c r="B24" s="616" t="s">
        <v>3651</v>
      </c>
      <c r="C24" s="3928">
        <v>5.0692065459839997</v>
      </c>
      <c r="D24" s="810">
        <f t="shared" si="2"/>
        <v>4.5622858913855993</v>
      </c>
      <c r="E24" s="767">
        <f>C24*Оглавление!$B$14</f>
        <v>481.57462186847999</v>
      </c>
      <c r="F24" s="767">
        <f t="shared" si="3"/>
        <v>433.41715968163203</v>
      </c>
      <c r="G24" s="305"/>
      <c r="H24" s="1279"/>
    </row>
    <row r="25" spans="1:13" ht="15" customHeight="1">
      <c r="A25" s="618" t="s">
        <v>12116</v>
      </c>
      <c r="B25" s="616" t="s">
        <v>3652</v>
      </c>
      <c r="C25" s="3928">
        <v>5.6425096672559993</v>
      </c>
      <c r="D25" s="810">
        <f t="shared" si="2"/>
        <v>5.0782587005303998</v>
      </c>
      <c r="E25" s="767">
        <f>C25*Оглавление!$B$14</f>
        <v>536.03841838931999</v>
      </c>
      <c r="F25" s="767">
        <f t="shared" si="3"/>
        <v>482.43457655038799</v>
      </c>
      <c r="G25" s="305"/>
      <c r="H25" s="1279"/>
    </row>
    <row r="26" spans="1:13" ht="15" customHeight="1">
      <c r="A26" s="618" t="s">
        <v>12117</v>
      </c>
      <c r="B26" s="616" t="s">
        <v>3653</v>
      </c>
      <c r="C26" s="3928">
        <v>4.827815758079999</v>
      </c>
      <c r="D26" s="810">
        <f t="shared" si="2"/>
        <v>4.3450341822719993</v>
      </c>
      <c r="E26" s="767">
        <f>C26*Оглавление!$B$14</f>
        <v>458.64249701759991</v>
      </c>
      <c r="F26" s="767">
        <f t="shared" si="3"/>
        <v>412.77824731583991</v>
      </c>
      <c r="G26" s="305"/>
      <c r="H26" s="1279"/>
    </row>
    <row r="27" spans="1:13" ht="15" customHeight="1">
      <c r="A27" s="618" t="s">
        <v>12118</v>
      </c>
      <c r="B27" s="616" t="s">
        <v>3654</v>
      </c>
      <c r="C27" s="3928">
        <v>5.7330312127200003</v>
      </c>
      <c r="D27" s="810">
        <f t="shared" si="2"/>
        <v>5.1597280914480006</v>
      </c>
      <c r="E27" s="767">
        <f>C27*Оглавление!$B$14</f>
        <v>544.63796520840003</v>
      </c>
      <c r="F27" s="767">
        <f t="shared" si="3"/>
        <v>490.17416868756004</v>
      </c>
      <c r="G27" s="305"/>
      <c r="H27" s="1279"/>
    </row>
    <row r="28" spans="1:13" ht="15" customHeight="1">
      <c r="A28" s="618" t="s">
        <v>12119</v>
      </c>
      <c r="B28" s="616" t="s">
        <v>3655</v>
      </c>
      <c r="C28" s="3928">
        <v>4.9032503792999993</v>
      </c>
      <c r="D28" s="810">
        <f t="shared" si="2"/>
        <v>4.4129253413699994</v>
      </c>
      <c r="E28" s="767">
        <f>C28*Оглавление!$B$14</f>
        <v>465.80878603349993</v>
      </c>
      <c r="F28" s="767">
        <f t="shared" ref="F28:F35" si="4">E28-E28*$H$4/100</f>
        <v>419.22790743014991</v>
      </c>
      <c r="G28" s="305"/>
      <c r="H28" s="1279"/>
    </row>
    <row r="29" spans="1:13" ht="15" customHeight="1">
      <c r="A29" s="618" t="s">
        <v>12120</v>
      </c>
      <c r="B29" s="616" t="s">
        <v>3656</v>
      </c>
      <c r="C29" s="3928">
        <v>5.2049888641799997</v>
      </c>
      <c r="D29" s="810">
        <f t="shared" ref="D29:D32" si="5">C29-C29*$H$4/100</f>
        <v>4.6844899777619995</v>
      </c>
      <c r="E29" s="767">
        <f>C29*Оглавление!$B$14</f>
        <v>494.47394209709995</v>
      </c>
      <c r="F29" s="767">
        <f t="shared" si="4"/>
        <v>445.02654788738994</v>
      </c>
      <c r="G29" s="305"/>
      <c r="H29" s="1279"/>
    </row>
    <row r="30" spans="1:13" ht="15" customHeight="1">
      <c r="A30" s="618" t="s">
        <v>13576</v>
      </c>
      <c r="B30" s="616" t="s">
        <v>3657</v>
      </c>
      <c r="C30" s="3928">
        <v>5.476553500571999</v>
      </c>
      <c r="D30" s="810">
        <f t="shared" si="5"/>
        <v>4.9288981505147991</v>
      </c>
      <c r="E30" s="767">
        <f>C30*Оглавление!$B$14</f>
        <v>520.27258255433992</v>
      </c>
      <c r="F30" s="767">
        <f t="shared" si="4"/>
        <v>468.24532429890593</v>
      </c>
      <c r="G30" s="305"/>
      <c r="H30" s="1279"/>
      <c r="K30" s="2649"/>
      <c r="L30" s="2650"/>
      <c r="M30" s="2651"/>
    </row>
    <row r="31" spans="1:13" ht="15" customHeight="1">
      <c r="A31" s="618" t="s">
        <v>13577</v>
      </c>
      <c r="B31" s="616" t="s">
        <v>3658</v>
      </c>
      <c r="C31" s="3928">
        <v>6.0196827733560001</v>
      </c>
      <c r="D31" s="810">
        <f t="shared" si="5"/>
        <v>5.4177144960204</v>
      </c>
      <c r="E31" s="767">
        <f>C31*Оглавление!$B$14</f>
        <v>571.86986346881997</v>
      </c>
      <c r="F31" s="767">
        <f t="shared" si="4"/>
        <v>514.68287712193796</v>
      </c>
      <c r="G31" s="305"/>
      <c r="H31" s="1279"/>
      <c r="K31" s="2649"/>
      <c r="L31" s="2650"/>
      <c r="M31" s="2651"/>
    </row>
    <row r="32" spans="1:13" ht="15" customHeight="1">
      <c r="A32" s="2713" t="s">
        <v>13797</v>
      </c>
      <c r="B32" s="616" t="s">
        <v>3659</v>
      </c>
      <c r="C32" s="3928">
        <v>6.6231597431159992</v>
      </c>
      <c r="D32" s="810">
        <f t="shared" si="5"/>
        <v>5.9608437688043994</v>
      </c>
      <c r="E32" s="767">
        <f>C32*Оглавление!$B$14</f>
        <v>629.2001755960199</v>
      </c>
      <c r="F32" s="767">
        <f t="shared" si="4"/>
        <v>566.2801580364179</v>
      </c>
      <c r="G32" s="305"/>
      <c r="H32" s="1279"/>
    </row>
    <row r="33" spans="1:9" s="2118" customFormat="1" ht="15" customHeight="1">
      <c r="A33" s="618" t="s">
        <v>12152</v>
      </c>
      <c r="B33" s="616" t="s">
        <v>12155</v>
      </c>
      <c r="C33" s="3583">
        <v>7.0849379537999999</v>
      </c>
      <c r="D33" s="810">
        <f>C33-C33*$H$4/100</f>
        <v>6.37644415842</v>
      </c>
      <c r="E33" s="767">
        <f>C33*Оглавление!$B$14</f>
        <v>673.06910561099994</v>
      </c>
      <c r="F33" s="767">
        <f t="shared" si="4"/>
        <v>605.7621950498999</v>
      </c>
      <c r="G33" s="305"/>
      <c r="H33" s="1279"/>
      <c r="I33" s="1279"/>
    </row>
    <row r="34" spans="1:9" s="2118" customFormat="1" ht="15" customHeight="1">
      <c r="A34" s="618" t="s">
        <v>12153</v>
      </c>
      <c r="B34" s="616" t="s">
        <v>12156</v>
      </c>
      <c r="C34" s="3583">
        <v>8.3717638452000003</v>
      </c>
      <c r="D34" s="810">
        <f>C34-C34*$H$4/100</f>
        <v>7.5345874606800001</v>
      </c>
      <c r="E34" s="767">
        <f>C34*Оглавление!$B$14</f>
        <v>795.31756529400002</v>
      </c>
      <c r="F34" s="767">
        <f t="shared" si="4"/>
        <v>715.78580876460001</v>
      </c>
      <c r="G34" s="305"/>
      <c r="H34" s="1279"/>
      <c r="I34" s="1279"/>
    </row>
    <row r="35" spans="1:9" s="2118" customFormat="1" ht="15" customHeight="1">
      <c r="A35" s="618" t="s">
        <v>12154</v>
      </c>
      <c r="B35" s="616" t="s">
        <v>12157</v>
      </c>
      <c r="C35" s="3583">
        <v>9.9839939849999979</v>
      </c>
      <c r="D35" s="810">
        <f>C35-C35*$H$4/100</f>
        <v>8.9855945864999978</v>
      </c>
      <c r="E35" s="767">
        <f>C35*Оглавление!$B$14</f>
        <v>948.47942857499982</v>
      </c>
      <c r="F35" s="767">
        <f t="shared" si="4"/>
        <v>853.6314857174998</v>
      </c>
      <c r="G35" s="305"/>
      <c r="H35" s="1279"/>
      <c r="I35" s="1279"/>
    </row>
    <row r="36" spans="1:9" ht="15" customHeight="1">
      <c r="A36" s="2238"/>
      <c r="B36" s="2216"/>
      <c r="C36" s="2216"/>
      <c r="D36" s="2216"/>
      <c r="E36" s="2216"/>
      <c r="F36" s="2217"/>
      <c r="G36" s="305"/>
      <c r="H36" s="1279"/>
    </row>
    <row r="37" spans="1:9" ht="15" customHeight="1">
      <c r="A37" s="618" t="s">
        <v>12121</v>
      </c>
      <c r="B37" s="616" t="s">
        <v>3660</v>
      </c>
      <c r="C37" s="3928">
        <v>3.8622526064639993</v>
      </c>
      <c r="D37" s="810">
        <f>C37-C37*$H$4/100</f>
        <v>3.4760273458175992</v>
      </c>
      <c r="E37" s="767">
        <f>C37*Оглавление!$B$14</f>
        <v>366.9139976140799</v>
      </c>
      <c r="F37" s="767">
        <f>E37-E37*$H$4/100</f>
        <v>330.22259785267192</v>
      </c>
      <c r="G37" s="305"/>
      <c r="H37" s="1279"/>
    </row>
    <row r="38" spans="1:9" ht="15" customHeight="1">
      <c r="A38" s="618" t="s">
        <v>12122</v>
      </c>
      <c r="B38" s="616" t="s">
        <v>3661</v>
      </c>
      <c r="C38" s="3928">
        <v>4.3902949550039994</v>
      </c>
      <c r="D38" s="810">
        <f>C38-C38*$H$4/100</f>
        <v>3.9512654595035994</v>
      </c>
      <c r="E38" s="767">
        <f>C38*Оглавление!$B$14</f>
        <v>417.07802072537993</v>
      </c>
      <c r="F38" s="767">
        <f>E38-E38*$H$4/100</f>
        <v>375.37021865284191</v>
      </c>
      <c r="G38" s="305"/>
      <c r="H38" s="1279"/>
    </row>
    <row r="39" spans="1:9" ht="15" customHeight="1">
      <c r="A39" s="618" t="s">
        <v>12123</v>
      </c>
      <c r="B39" s="616" t="s">
        <v>3662</v>
      </c>
      <c r="C39" s="3928">
        <v>3.9527741519279997</v>
      </c>
      <c r="D39" s="810">
        <f>C39-C39*$H$4/100</f>
        <v>3.5574967367351995</v>
      </c>
      <c r="E39" s="767">
        <f>C39*Оглавление!$B$14</f>
        <v>375.51354443315995</v>
      </c>
      <c r="F39" s="767">
        <f>E39-E39*$H$4/100</f>
        <v>337.96218998984398</v>
      </c>
      <c r="G39" s="305"/>
      <c r="H39" s="1279"/>
    </row>
    <row r="40" spans="1:9" ht="15" customHeight="1">
      <c r="A40" s="618" t="s">
        <v>12124</v>
      </c>
      <c r="B40" s="616" t="s">
        <v>3663</v>
      </c>
      <c r="C40" s="3928">
        <v>4.5109903489559997</v>
      </c>
      <c r="D40" s="810">
        <f>C40-C40*$H$4/100</f>
        <v>4.0598913140603994</v>
      </c>
      <c r="E40" s="767">
        <f>C40*Оглавление!$B$14</f>
        <v>428.54408315081997</v>
      </c>
      <c r="F40" s="767">
        <f>E40-E40*$H$4/100</f>
        <v>385.68967483573795</v>
      </c>
      <c r="G40" s="305"/>
      <c r="H40" s="1279"/>
    </row>
    <row r="41" spans="1:9" ht="15" customHeight="1">
      <c r="A41" s="618" t="s">
        <v>12125</v>
      </c>
      <c r="B41" s="616" t="s">
        <v>3664</v>
      </c>
      <c r="C41" s="3928">
        <v>5.1144673187159988</v>
      </c>
      <c r="D41" s="810">
        <f>C41-C41*$H$4/100</f>
        <v>4.6030205868443987</v>
      </c>
      <c r="E41" s="767">
        <f>C41*Оглавление!$B$14</f>
        <v>485.8743952780199</v>
      </c>
      <c r="F41" s="767">
        <f t="shared" ref="F41:F48" si="6">E41-E41*$H$4/100</f>
        <v>437.28695575021788</v>
      </c>
      <c r="G41" s="305"/>
      <c r="H41" s="1279"/>
    </row>
    <row r="42" spans="1:9" ht="15" customHeight="1">
      <c r="A42" s="618" t="s">
        <v>12126</v>
      </c>
      <c r="B42" s="616" t="s">
        <v>3665</v>
      </c>
      <c r="C42" s="3928">
        <v>5.4162058035960001</v>
      </c>
      <c r="D42" s="810">
        <f t="shared" ref="D42:D45" si="7">C42-C42*$H$4/100</f>
        <v>4.8745852232363998</v>
      </c>
      <c r="E42" s="767">
        <f>C42*Оглавление!$B$14</f>
        <v>514.53955134162004</v>
      </c>
      <c r="F42" s="767">
        <f t="shared" si="6"/>
        <v>463.08559620745802</v>
      </c>
      <c r="G42" s="305"/>
      <c r="H42" s="1279"/>
    </row>
    <row r="43" spans="1:9" ht="15" customHeight="1">
      <c r="A43" s="618" t="s">
        <v>12127</v>
      </c>
      <c r="B43" s="616" t="s">
        <v>3666</v>
      </c>
      <c r="C43" s="3928">
        <v>5.7330312127200003</v>
      </c>
      <c r="D43" s="810">
        <f t="shared" si="7"/>
        <v>5.1597280914480006</v>
      </c>
      <c r="E43" s="767">
        <f>C43*Оглавление!$B$14</f>
        <v>544.63796520840003</v>
      </c>
      <c r="F43" s="767">
        <f t="shared" si="6"/>
        <v>490.17416868756004</v>
      </c>
      <c r="G43" s="305"/>
      <c r="H43" s="1279"/>
    </row>
    <row r="44" spans="1:9" ht="15" customHeight="1">
      <c r="A44" s="618" t="s">
        <v>12128</v>
      </c>
      <c r="B44" s="616" t="s">
        <v>3667</v>
      </c>
      <c r="C44" s="3928">
        <v>6.2761604855039996</v>
      </c>
      <c r="D44" s="810">
        <f t="shared" si="7"/>
        <v>5.6485444369535998</v>
      </c>
      <c r="E44" s="767">
        <f>C44*Оглавление!$B$14</f>
        <v>596.23524612287997</v>
      </c>
      <c r="F44" s="767">
        <f t="shared" si="6"/>
        <v>536.61172151059202</v>
      </c>
      <c r="G44" s="305"/>
      <c r="H44" s="1279"/>
    </row>
    <row r="45" spans="1:9" ht="15" customHeight="1">
      <c r="A45" s="618" t="s">
        <v>12129</v>
      </c>
      <c r="B45" s="616" t="s">
        <v>3668</v>
      </c>
      <c r="C45" s="3928">
        <v>6.8343766825319996</v>
      </c>
      <c r="D45" s="810">
        <f t="shared" si="7"/>
        <v>6.1509390142787996</v>
      </c>
      <c r="E45" s="767">
        <f>C45*Оглавление!$B$14</f>
        <v>649.26578484053994</v>
      </c>
      <c r="F45" s="767">
        <f t="shared" si="6"/>
        <v>584.33920635648599</v>
      </c>
      <c r="G45" s="305"/>
      <c r="H45" s="1279"/>
    </row>
    <row r="46" spans="1:9" s="2118" customFormat="1" ht="15" customHeight="1">
      <c r="A46" s="618" t="s">
        <v>12159</v>
      </c>
      <c r="B46" s="616" t="s">
        <v>12161</v>
      </c>
      <c r="C46" s="3583">
        <v>7.3215955889999993</v>
      </c>
      <c r="D46" s="810">
        <f>C46-C46*$H$4/100</f>
        <v>6.5894360300999999</v>
      </c>
      <c r="E46" s="767">
        <f>C46*Оглавление!$B$14</f>
        <v>695.55158095499996</v>
      </c>
      <c r="F46" s="767">
        <f t="shared" si="6"/>
        <v>625.99642285949994</v>
      </c>
      <c r="G46" s="305"/>
      <c r="H46" s="1279"/>
      <c r="I46" s="1279"/>
    </row>
    <row r="47" spans="1:9" s="2118" customFormat="1" ht="15" customHeight="1">
      <c r="A47" s="618" t="s">
        <v>12158</v>
      </c>
      <c r="B47" s="616" t="s">
        <v>12162</v>
      </c>
      <c r="C47" s="3583">
        <v>8.6527947869999995</v>
      </c>
      <c r="D47" s="810">
        <f>C47-C47*$H$4/100</f>
        <v>7.7875153082999997</v>
      </c>
      <c r="E47" s="767">
        <f>C47*Оглавление!$B$14</f>
        <v>822.01550476499995</v>
      </c>
      <c r="F47" s="767">
        <f t="shared" si="6"/>
        <v>739.81395428849999</v>
      </c>
      <c r="G47" s="305"/>
      <c r="H47" s="1279"/>
      <c r="I47" s="1279"/>
    </row>
    <row r="48" spans="1:9" s="2118" customFormat="1" ht="15" customHeight="1">
      <c r="A48" s="618" t="s">
        <v>12160</v>
      </c>
      <c r="B48" s="616" t="s">
        <v>12163</v>
      </c>
      <c r="C48" s="3583">
        <v>10.265024926799999</v>
      </c>
      <c r="D48" s="810">
        <f>C48-C48*$H$4/100</f>
        <v>9.2385224341200001</v>
      </c>
      <c r="E48" s="767">
        <f>C48*Оглавление!$B$14</f>
        <v>975.17736804599986</v>
      </c>
      <c r="F48" s="767">
        <f t="shared" si="6"/>
        <v>877.65963124139989</v>
      </c>
      <c r="G48" s="305"/>
      <c r="H48" s="1279"/>
      <c r="I48" s="1279"/>
    </row>
    <row r="49" spans="1:8" ht="15" customHeight="1">
      <c r="A49" s="2239"/>
      <c r="B49" s="2216"/>
      <c r="C49" s="2216"/>
      <c r="D49" s="2216"/>
      <c r="E49" s="2216"/>
      <c r="F49" s="2217"/>
      <c r="G49" s="305"/>
      <c r="H49" s="1279"/>
    </row>
    <row r="50" spans="1:8" ht="15" customHeight="1">
      <c r="A50" s="618" t="s">
        <v>12130</v>
      </c>
      <c r="B50" s="616" t="s">
        <v>3669</v>
      </c>
      <c r="C50" s="3928">
        <v>18.496569120659995</v>
      </c>
      <c r="D50" s="810">
        <f>C50-C50*$H$4/100</f>
        <v>16.646912208593996</v>
      </c>
      <c r="E50" s="767">
        <f>C50*Оглавление!$B$14</f>
        <v>1757.1740664626996</v>
      </c>
      <c r="F50" s="767">
        <f>E50-E50*$H$4/100</f>
        <v>1581.4566598164297</v>
      </c>
      <c r="G50" s="305"/>
      <c r="H50" s="1279"/>
    </row>
    <row r="51" spans="1:8" ht="15" customHeight="1">
      <c r="A51" s="618" t="s">
        <v>12131</v>
      </c>
      <c r="B51" s="616" t="s">
        <v>3670</v>
      </c>
      <c r="C51" s="3928">
        <v>19.763870759639996</v>
      </c>
      <c r="D51" s="810">
        <f>C51-C51*$H$4/100</f>
        <v>17.787483683675998</v>
      </c>
      <c r="E51" s="767">
        <f>C51*Оглавление!$B$14</f>
        <v>1877.5677221657995</v>
      </c>
      <c r="F51" s="767">
        <f>E51-E51*$H$4/100</f>
        <v>1689.8109499492195</v>
      </c>
      <c r="G51" s="305"/>
      <c r="H51" s="1279"/>
    </row>
    <row r="52" spans="1:8" ht="15" customHeight="1">
      <c r="A52" s="618" t="s">
        <v>12132</v>
      </c>
      <c r="B52" s="616" t="s">
        <v>3671</v>
      </c>
      <c r="C52" s="3928">
        <v>35.710749680580001</v>
      </c>
      <c r="D52" s="810">
        <f>C52-C52*$H$4/100</f>
        <v>32.139674712522002</v>
      </c>
      <c r="E52" s="767">
        <f>C52*Оглавление!$B$14</f>
        <v>3392.5212196551001</v>
      </c>
      <c r="F52" s="767">
        <f>E52-E52*$H$4/100</f>
        <v>3053.2690976895901</v>
      </c>
      <c r="G52" s="305"/>
      <c r="H52" s="1279"/>
    </row>
    <row r="53" spans="1:8" ht="15" customHeight="1">
      <c r="A53" s="618" t="s">
        <v>12133</v>
      </c>
      <c r="B53" s="616" t="s">
        <v>3672</v>
      </c>
      <c r="C53" s="3928">
        <v>37.672049832299997</v>
      </c>
      <c r="D53" s="810">
        <f>C53-C53*$H$4/100</f>
        <v>33.904844849069995</v>
      </c>
      <c r="E53" s="767">
        <f>C53*Оглавление!$B$14</f>
        <v>3578.8447340684997</v>
      </c>
      <c r="F53" s="767">
        <f>E53-E53*$H$4/100</f>
        <v>3220.96026066165</v>
      </c>
      <c r="G53" s="305"/>
      <c r="H53" s="1279"/>
    </row>
    <row r="54" spans="1:8" ht="15" customHeight="1">
      <c r="A54" s="2239"/>
      <c r="B54" s="2216"/>
      <c r="C54" s="2216"/>
      <c r="D54" s="2216"/>
      <c r="E54" s="2216"/>
      <c r="F54" s="2217"/>
      <c r="G54" s="305"/>
      <c r="H54" s="1279"/>
    </row>
    <row r="55" spans="1:8" ht="15" customHeight="1">
      <c r="A55" s="618" t="s">
        <v>12134</v>
      </c>
      <c r="B55" s="616" t="s">
        <v>3673</v>
      </c>
      <c r="C55" s="3928">
        <v>26.990507474999998</v>
      </c>
      <c r="D55" s="810">
        <f>C55-C55*$H$4/100</f>
        <v>24.291456727499998</v>
      </c>
      <c r="E55" s="767">
        <f>C55*Оглавление!$B$14</f>
        <v>2564.0982101249997</v>
      </c>
      <c r="F55" s="767">
        <f>E55-E55*$H$4/100</f>
        <v>2307.6883891124999</v>
      </c>
      <c r="G55" s="305"/>
      <c r="H55" s="1279"/>
    </row>
    <row r="56" spans="1:8" ht="15" customHeight="1">
      <c r="A56" s="618" t="s">
        <v>12135</v>
      </c>
      <c r="B56" s="616" t="s">
        <v>3674</v>
      </c>
      <c r="C56" s="3928">
        <v>28.680242985359996</v>
      </c>
      <c r="D56" s="810">
        <f>C56-C56*$H$4/100</f>
        <v>25.812218686823996</v>
      </c>
      <c r="E56" s="767">
        <f>C56*Оглавление!$B$14</f>
        <v>2724.6230836091995</v>
      </c>
      <c r="F56" s="767">
        <f>E56-E56*$H$4/100</f>
        <v>2452.1607752482796</v>
      </c>
      <c r="G56" s="305"/>
      <c r="H56" s="1279"/>
    </row>
    <row r="57" spans="1:8" ht="15" hidden="1" customHeight="1">
      <c r="A57" s="2239"/>
      <c r="B57" s="2216"/>
      <c r="C57" s="2216" t="e">
        <v>#N/A</v>
      </c>
      <c r="D57" s="2216"/>
      <c r="E57" s="2216"/>
      <c r="F57" s="2217"/>
      <c r="G57" s="305"/>
      <c r="H57" s="1279"/>
    </row>
    <row r="58" spans="1:8" ht="15" customHeight="1">
      <c r="A58" s="618" t="s">
        <v>12136</v>
      </c>
      <c r="B58" s="616" t="s">
        <v>3675</v>
      </c>
      <c r="C58" s="3928">
        <v>35.167620410279994</v>
      </c>
      <c r="D58" s="810">
        <f>C58-C58*$H$4/100</f>
        <v>31.650858369251996</v>
      </c>
      <c r="E58" s="767">
        <f>C58*Оглавление!$B$14</f>
        <v>3340.9239389765994</v>
      </c>
      <c r="F58" s="767">
        <f>E58-E58*$H$4/100</f>
        <v>3006.8315450789396</v>
      </c>
      <c r="G58" s="305"/>
      <c r="H58" s="1279"/>
    </row>
    <row r="59" spans="1:8" ht="15" customHeight="1">
      <c r="A59" s="618" t="s">
        <v>12137</v>
      </c>
      <c r="B59" s="616" t="s">
        <v>3676</v>
      </c>
      <c r="C59" s="3928">
        <v>37.098746718479994</v>
      </c>
      <c r="D59" s="810">
        <f>C59-C59*$H$4/100</f>
        <v>33.388872046631995</v>
      </c>
      <c r="E59" s="767">
        <f>C59*Оглавление!$B$14</f>
        <v>3524.3809382555996</v>
      </c>
      <c r="F59" s="767">
        <f>E59-E59*$H$4/100</f>
        <v>3171.9428444300397</v>
      </c>
      <c r="G59" s="305"/>
      <c r="H59" s="1279"/>
    </row>
    <row r="60" spans="1:8" ht="15" customHeight="1">
      <c r="A60" s="2239"/>
      <c r="B60" s="2216"/>
      <c r="C60" s="2216"/>
      <c r="D60" s="2216"/>
      <c r="E60" s="2216"/>
      <c r="F60" s="2217"/>
      <c r="G60" s="305"/>
      <c r="H60" s="1279"/>
    </row>
    <row r="61" spans="1:8" ht="15" customHeight="1">
      <c r="A61" s="618" t="s">
        <v>12138</v>
      </c>
      <c r="B61" s="616" t="s">
        <v>3677</v>
      </c>
      <c r="C61" s="3928">
        <v>20.080696166279999</v>
      </c>
      <c r="D61" s="810">
        <f>C61-C61*$H$4/100</f>
        <v>18.072626549652</v>
      </c>
      <c r="E61" s="767">
        <f>C61*Оглавление!$B$14</f>
        <v>1907.6661357966</v>
      </c>
      <c r="F61" s="767">
        <f>E61-E61*$H$4/100</f>
        <v>1716.8995222169399</v>
      </c>
      <c r="G61" s="305"/>
      <c r="H61" s="1279"/>
    </row>
    <row r="62" spans="1:8" ht="15" customHeight="1">
      <c r="A62" s="618" t="s">
        <v>12139</v>
      </c>
      <c r="B62" s="616" t="s">
        <v>3678</v>
      </c>
      <c r="C62" s="3928">
        <v>22.509690967079997</v>
      </c>
      <c r="D62" s="810">
        <f t="shared" ref="D62:D63" si="8">C62-C62*$H$4/100</f>
        <v>20.258721870372</v>
      </c>
      <c r="E62" s="767">
        <f>C62*Оглавление!$B$14</f>
        <v>2138.4206418725998</v>
      </c>
      <c r="F62" s="767">
        <f>E62-E62*$H$4/100</f>
        <v>1924.57857768534</v>
      </c>
      <c r="G62" s="305"/>
      <c r="H62" s="1279"/>
    </row>
    <row r="63" spans="1:8" ht="15" customHeight="1">
      <c r="A63" s="1687" t="s">
        <v>10010</v>
      </c>
      <c r="B63" s="616" t="s">
        <v>6737</v>
      </c>
      <c r="C63" s="481">
        <v>27.428028280559996</v>
      </c>
      <c r="D63" s="810">
        <f t="shared" si="8"/>
        <v>24.685225452503996</v>
      </c>
      <c r="E63" s="767">
        <f>C63*Оглавление!$B$14</f>
        <v>2605.6626866531997</v>
      </c>
      <c r="F63" s="767">
        <f>E63-E63*$H$4/100</f>
        <v>2345.0964179878797</v>
      </c>
      <c r="G63" s="305"/>
      <c r="H63" s="1279"/>
    </row>
    <row r="64" spans="1:8" ht="15" customHeight="1">
      <c r="A64" s="1590"/>
      <c r="B64" s="1187"/>
      <c r="C64" s="1188"/>
      <c r="D64" s="908"/>
      <c r="E64" s="809"/>
      <c r="F64" s="809"/>
      <c r="G64" s="305"/>
      <c r="H64" s="1279"/>
    </row>
    <row r="65" spans="1:9">
      <c r="A65" s="1589" t="s">
        <v>6739</v>
      </c>
      <c r="B65" s="616" t="s">
        <v>6744</v>
      </c>
      <c r="C65" s="481">
        <v>7.6339836674639994</v>
      </c>
      <c r="D65" s="810">
        <f>C65-C65*$H$4/100</f>
        <v>6.8705853007175994</v>
      </c>
      <c r="E65" s="767">
        <f>C65*Оглавление!$B$14</f>
        <v>725.22844840907999</v>
      </c>
      <c r="F65" s="767">
        <f t="shared" ref="F65:F79" si="9">E65-E65*$H$4/100</f>
        <v>652.70560356817202</v>
      </c>
      <c r="G65" s="305"/>
      <c r="H65" s="1279"/>
    </row>
    <row r="66" spans="1:9">
      <c r="A66" s="1589" t="s">
        <v>6738</v>
      </c>
      <c r="B66" s="616" t="s">
        <v>6745</v>
      </c>
      <c r="C66" s="481">
        <v>8.3128952584439997</v>
      </c>
      <c r="D66" s="810">
        <f t="shared" ref="D66:D72" si="10">C66-C66*$H$4/100</f>
        <v>7.4816057325995997</v>
      </c>
      <c r="E66" s="767">
        <f>C66*Оглавление!$B$14</f>
        <v>789.72504955217994</v>
      </c>
      <c r="F66" s="767">
        <f t="shared" si="9"/>
        <v>710.75254459696191</v>
      </c>
      <c r="G66" s="305"/>
      <c r="H66" s="1279"/>
    </row>
    <row r="67" spans="1:9">
      <c r="A67" s="1589" t="s">
        <v>6740</v>
      </c>
      <c r="B67" s="616" t="s">
        <v>6746</v>
      </c>
      <c r="C67" s="481">
        <v>9.1275891676200001</v>
      </c>
      <c r="D67" s="810">
        <f t="shared" si="10"/>
        <v>8.2148302508580002</v>
      </c>
      <c r="E67" s="767">
        <f>C67*Оглавление!$B$14</f>
        <v>867.12097092390002</v>
      </c>
      <c r="F67" s="767">
        <f t="shared" si="9"/>
        <v>780.40887383151005</v>
      </c>
      <c r="G67" s="305"/>
      <c r="H67" s="1279"/>
    </row>
    <row r="68" spans="1:9">
      <c r="A68" s="1589" t="s">
        <v>6741</v>
      </c>
      <c r="B68" s="616" t="s">
        <v>6747</v>
      </c>
      <c r="C68" s="481">
        <v>9.8517615313320004</v>
      </c>
      <c r="D68" s="810">
        <f t="shared" si="10"/>
        <v>8.8665853781988009</v>
      </c>
      <c r="E68" s="767">
        <f>C68*Оглавление!$B$14</f>
        <v>935.91734547654005</v>
      </c>
      <c r="F68" s="767">
        <f t="shared" si="9"/>
        <v>842.32561092888602</v>
      </c>
      <c r="G68" s="305"/>
      <c r="H68" s="1279"/>
    </row>
    <row r="69" spans="1:9">
      <c r="A69" s="1589" t="s">
        <v>6742</v>
      </c>
      <c r="B69" s="616" t="s">
        <v>6748</v>
      </c>
      <c r="C69" s="481">
        <v>11.662192440611999</v>
      </c>
      <c r="D69" s="810">
        <f t="shared" si="10"/>
        <v>10.4959731965508</v>
      </c>
      <c r="E69" s="767">
        <f>C69*Оглавление!$B$14</f>
        <v>1107.9082818581398</v>
      </c>
      <c r="F69" s="767">
        <f t="shared" si="9"/>
        <v>997.11745367232584</v>
      </c>
      <c r="G69" s="305"/>
      <c r="H69" s="1279"/>
    </row>
    <row r="70" spans="1:9">
      <c r="A70" s="1589" t="s">
        <v>6743</v>
      </c>
      <c r="B70" s="616" t="s">
        <v>6749</v>
      </c>
      <c r="C70" s="481">
        <v>13.412275655399998</v>
      </c>
      <c r="D70" s="810">
        <f t="shared" si="10"/>
        <v>12.07104808986</v>
      </c>
      <c r="E70" s="767">
        <f>C70*Оглавление!$B$14</f>
        <v>1274.1661872629998</v>
      </c>
      <c r="F70" s="767">
        <f t="shared" si="9"/>
        <v>1146.7495685366998</v>
      </c>
      <c r="G70" s="305"/>
      <c r="H70" s="1279"/>
    </row>
    <row r="71" spans="1:9" s="2118" customFormat="1">
      <c r="A71" s="2032" t="s">
        <v>12164</v>
      </c>
      <c r="B71" s="616" t="s">
        <v>12166</v>
      </c>
      <c r="C71" s="1797">
        <v>20.337765524999998</v>
      </c>
      <c r="D71" s="1718">
        <f t="shared" si="10"/>
        <v>18.303988972499997</v>
      </c>
      <c r="E71" s="767">
        <f>C71*Оглавление!$B$14</f>
        <v>1932.0877248749998</v>
      </c>
      <c r="F71" s="767">
        <f t="shared" si="9"/>
        <v>1738.8789523874998</v>
      </c>
      <c r="G71" s="305"/>
      <c r="H71" s="1279"/>
      <c r="I71" s="1279"/>
    </row>
    <row r="72" spans="1:9" s="2118" customFormat="1">
      <c r="A72" s="2032" t="s">
        <v>12165</v>
      </c>
      <c r="B72" s="616" t="s">
        <v>12167</v>
      </c>
      <c r="C72" s="1797">
        <v>30.839448086999997</v>
      </c>
      <c r="D72" s="1718">
        <f t="shared" si="10"/>
        <v>27.755503278299997</v>
      </c>
      <c r="E72" s="767">
        <f>C72*Оглавление!$B$14</f>
        <v>2929.7475682649997</v>
      </c>
      <c r="F72" s="767">
        <f t="shared" si="9"/>
        <v>2636.7728114385</v>
      </c>
      <c r="G72" s="305"/>
      <c r="H72" s="1279"/>
      <c r="I72" s="1279"/>
    </row>
    <row r="73" spans="1:9">
      <c r="A73" s="2121"/>
      <c r="B73" s="1187"/>
      <c r="C73" s="1188"/>
      <c r="D73" s="908"/>
      <c r="E73" s="809"/>
      <c r="F73" s="809"/>
      <c r="G73" s="305"/>
      <c r="H73" s="1279"/>
    </row>
    <row r="74" spans="1:9">
      <c r="A74" s="2120" t="s">
        <v>6750</v>
      </c>
      <c r="B74" s="616" t="s">
        <v>6757</v>
      </c>
      <c r="C74" s="481">
        <v>8.1469390917600002</v>
      </c>
      <c r="D74" s="810">
        <f>C74-C74*$H$4/100</f>
        <v>7.3322451825839998</v>
      </c>
      <c r="E74" s="767">
        <f>C74*Оглавление!$B$14</f>
        <v>773.95921371719999</v>
      </c>
      <c r="F74" s="767">
        <f t="shared" si="9"/>
        <v>696.56329234548002</v>
      </c>
      <c r="G74" s="305"/>
      <c r="H74" s="1279"/>
    </row>
    <row r="75" spans="1:9">
      <c r="A75" s="2120" t="s">
        <v>6751</v>
      </c>
      <c r="B75" s="616" t="s">
        <v>6758</v>
      </c>
      <c r="C75" s="481">
        <v>8.8711114554720005</v>
      </c>
      <c r="D75" s="810">
        <f t="shared" ref="D75:D79" si="11">C75-C75*$H$4/100</f>
        <v>7.9840003099248005</v>
      </c>
      <c r="E75" s="767">
        <f>C75*Оглавление!$B$14</f>
        <v>842.75558826984002</v>
      </c>
      <c r="F75" s="767">
        <f t="shared" si="9"/>
        <v>758.48002944285599</v>
      </c>
      <c r="G75" s="305"/>
      <c r="H75" s="1279"/>
    </row>
    <row r="76" spans="1:9">
      <c r="A76" s="2120" t="s">
        <v>6752</v>
      </c>
      <c r="B76" s="616" t="s">
        <v>6759</v>
      </c>
      <c r="C76" s="481">
        <v>9.6405445919159991</v>
      </c>
      <c r="D76" s="810">
        <f t="shared" si="11"/>
        <v>8.6764901327243997</v>
      </c>
      <c r="E76" s="767">
        <f>C76*Оглавление!$B$14</f>
        <v>915.8517362320199</v>
      </c>
      <c r="F76" s="767">
        <f t="shared" si="9"/>
        <v>824.26656260881794</v>
      </c>
      <c r="G76" s="305"/>
      <c r="H76" s="1279"/>
    </row>
    <row r="77" spans="1:9">
      <c r="A77" s="2120" t="s">
        <v>6753</v>
      </c>
      <c r="B77" s="616" t="s">
        <v>6760</v>
      </c>
      <c r="C77" s="481">
        <v>10.379803879871998</v>
      </c>
      <c r="D77" s="810">
        <f t="shared" si="11"/>
        <v>9.3418234918847993</v>
      </c>
      <c r="E77" s="767">
        <f>C77*Оглавление!$B$14</f>
        <v>986.08136858783985</v>
      </c>
      <c r="F77" s="767">
        <f t="shared" si="9"/>
        <v>887.4732317290559</v>
      </c>
      <c r="G77" s="305"/>
      <c r="H77" s="1279"/>
    </row>
    <row r="78" spans="1:9">
      <c r="A78" s="2120" t="s">
        <v>6754</v>
      </c>
      <c r="B78" s="616" t="s">
        <v>6761</v>
      </c>
      <c r="C78" s="481">
        <v>12.175147864907998</v>
      </c>
      <c r="D78" s="810">
        <f t="shared" si="11"/>
        <v>10.957633078417199</v>
      </c>
      <c r="E78" s="767">
        <f>C78*Оглавление!$B$14</f>
        <v>1156.6390471662598</v>
      </c>
      <c r="F78" s="767">
        <f t="shared" si="9"/>
        <v>1040.9751424496339</v>
      </c>
      <c r="G78" s="305"/>
      <c r="H78" s="1279"/>
    </row>
    <row r="79" spans="1:9">
      <c r="A79" s="2120" t="s">
        <v>6755</v>
      </c>
      <c r="B79" s="616" t="s">
        <v>6762</v>
      </c>
      <c r="C79" s="481">
        <v>13.92523108218</v>
      </c>
      <c r="D79" s="810">
        <f t="shared" si="11"/>
        <v>12.532707973961999</v>
      </c>
      <c r="E79" s="767">
        <f>C79*Оглавление!$B$14</f>
        <v>1322.8969528071</v>
      </c>
      <c r="F79" s="767">
        <f t="shared" si="9"/>
        <v>1190.60725752639</v>
      </c>
      <c r="G79" s="305"/>
      <c r="H79" s="1279"/>
    </row>
    <row r="80" spans="1:9">
      <c r="A80" s="2120" t="s">
        <v>12168</v>
      </c>
      <c r="B80" s="616" t="s">
        <v>12170</v>
      </c>
      <c r="C80" s="1797">
        <v>20.337765524999998</v>
      </c>
      <c r="D80" s="810">
        <f>C80-C80*$H$4/100</f>
        <v>18.303988972499997</v>
      </c>
      <c r="E80" s="767">
        <f>C80*Оглавление!$B$14</f>
        <v>1932.0877248749998</v>
      </c>
      <c r="F80" s="767">
        <f>E80-E80*$H$4/100</f>
        <v>1738.8789523874998</v>
      </c>
    </row>
    <row r="81" spans="1:6">
      <c r="A81" s="2120" t="s">
        <v>12169</v>
      </c>
      <c r="B81" s="616" t="s">
        <v>12171</v>
      </c>
      <c r="C81" s="1797">
        <v>30.839448086999997</v>
      </c>
      <c r="D81" s="810">
        <f>C81-C81*$H$4/100</f>
        <v>27.755503278299997</v>
      </c>
      <c r="E81" s="767">
        <f>C81*Оглавление!$B$14</f>
        <v>2929.7475682649997</v>
      </c>
      <c r="F81" s="767">
        <f>E81-E81*$H$4/100</f>
        <v>2636.7728114385</v>
      </c>
    </row>
    <row r="84" spans="1:6">
      <c r="E84" s="3573"/>
    </row>
  </sheetData>
  <autoFilter ref="A3:H63" xr:uid="{00000000-0009-0000-0000-000011000000}"/>
  <customSheetViews>
    <customSheetView guid="{76FA2CE7-179E-4731-B7AE-63C5E5E79002}" scale="85" showAutoFilter="1" hiddenColumns="1" topLeftCell="B1">
      <selection sqref="A1:XFD2"/>
      <pageMargins left="0.7" right="0.7" top="0.75" bottom="0.75" header="0.3" footer="0.3"/>
      <autoFilter ref="A3:I58" xr:uid="{00000000-0000-0000-0000-000000000000}"/>
    </customSheetView>
    <customSheetView guid="{24F900A2-7147-4318-9E77-2B71404314A7}" scale="85" showAutoFilter="1" hiddenColumns="1" topLeftCell="B1">
      <selection sqref="A1:XFD2"/>
      <pageMargins left="0.7" right="0.7" top="0.75" bottom="0.75" header="0.3" footer="0.3"/>
      <autoFilter ref="A3:I58" xr:uid="{00000000-0000-0000-0000-000000000000}"/>
    </customSheetView>
    <customSheetView guid="{A02336A9-D2FB-4D03-950A-00B6EBD6A28C}" scale="85" showAutoFilter="1" hiddenColumns="1" topLeftCell="B1">
      <selection sqref="A1:XFD2"/>
      <pageMargins left="0.7" right="0.7" top="0.75" bottom="0.75" header="0.3" footer="0.3"/>
      <autoFilter ref="A3:I58" xr:uid="{00000000-0000-0000-0000-000000000000}"/>
    </customSheetView>
    <customSheetView guid="{3E3E5346-F5D1-49F5-AB0E-78170B65853C}" hiddenColumns="1" topLeftCell="B31">
      <selection activeCell="N23" sqref="N23"/>
      <pageMargins left="0.7" right="0.7" top="0.75" bottom="0.75" header="0.3" footer="0.3"/>
    </customSheetView>
    <customSheetView guid="{D7CF3121-CFC0-4E70-8DCD-811E30042E24}" scale="85" showAutoFilter="1" hiddenColumns="1" topLeftCell="B1">
      <selection sqref="A1:XFD2"/>
      <pageMargins left="0.7" right="0.7" top="0.75" bottom="0.75" header="0.3" footer="0.3"/>
      <autoFilter ref="A3:I58" xr:uid="{00000000-0000-0000-0000-000000000000}"/>
    </customSheetView>
    <customSheetView guid="{A76FD505-AF56-4CD8-967A-59C705AF567C}" scale="85" showAutoFilter="1" hiddenColumns="1" topLeftCell="B1">
      <selection sqref="A1:XFD2"/>
      <pageMargins left="0.7" right="0.7" top="0.75" bottom="0.75" header="0.3" footer="0.3"/>
      <autoFilter ref="A3:I58" xr:uid="{00000000-0000-0000-0000-000000000000}"/>
    </customSheetView>
    <customSheetView guid="{B3358888-E690-452C-98EC-431498422E6E}" hiddenColumns="1" topLeftCell="B31">
      <selection activeCell="N23" sqref="N23"/>
      <pageMargins left="0.7" right="0.7" top="0.75" bottom="0.75" header="0.3" footer="0.3"/>
    </customSheetView>
    <customSheetView guid="{6108970F-8E7A-462E-A499-E2FD79FB3A77}" hiddenColumns="1" topLeftCell="B31">
      <selection activeCell="N23" sqref="N23"/>
      <pageMargins left="0.7" right="0.7" top="0.75" bottom="0.75" header="0.3" footer="0.3"/>
    </customSheetView>
    <customSheetView guid="{45761FB6-8710-4C75-A8B6-5A7FCAACACDF}" hiddenColumns="1" topLeftCell="B31">
      <selection activeCell="N23" sqref="N23"/>
      <pageMargins left="0.7" right="0.7" top="0.75" bottom="0.75" header="0.3" footer="0.3"/>
    </customSheetView>
    <customSheetView guid="{C23E91BF-4A86-4D00-A577-1A263DDCB8BC}" scale="85" showAutoFilter="1" hiddenColumns="1" topLeftCell="B1">
      <selection sqref="A1:XFD2"/>
      <pageMargins left="0.7" right="0.7" top="0.75" bottom="0.75" header="0.3" footer="0.3"/>
      <autoFilter ref="A3:I58" xr:uid="{00000000-0000-0000-0000-000000000000}"/>
    </customSheetView>
    <customSheetView guid="{94E74550-0B2B-4B3C-8E97-CCCC46023914}" scale="85" showAutoFilter="1" hiddenColumns="1" topLeftCell="B1">
      <selection sqref="A1:XFD2"/>
      <pageMargins left="0.7" right="0.7" top="0.75" bottom="0.75" header="0.3" footer="0.3"/>
      <autoFilter ref="A3:I58" xr:uid="{00000000-0000-0000-0000-000000000000}"/>
    </customSheetView>
  </customSheetViews>
  <mergeCells count="1">
    <mergeCell ref="A1:F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Лист93"/>
  <dimension ref="A1:X26"/>
  <sheetViews>
    <sheetView topLeftCell="E1" zoomScale="85" zoomScaleNormal="85" workbookViewId="0">
      <selection activeCell="G17" sqref="G17"/>
    </sheetView>
  </sheetViews>
  <sheetFormatPr defaultRowHeight="14.35"/>
  <cols>
    <col min="1" max="1" width="29.29296875" customWidth="1"/>
    <col min="2" max="2" width="32.41015625" customWidth="1"/>
    <col min="3" max="3" width="42.29296875" customWidth="1"/>
    <col min="4" max="4" width="7" customWidth="1"/>
    <col min="5" max="5" width="8.29296875" style="1322" customWidth="1"/>
    <col min="6" max="7" width="4.29296875" customWidth="1"/>
    <col min="8" max="13" width="4.29296875" style="1322" customWidth="1"/>
    <col min="14" max="14" width="4.29296875" customWidth="1"/>
    <col min="15" max="15" width="15.29296875" customWidth="1"/>
    <col min="20" max="20" width="18.29296875" style="309" bestFit="1" customWidth="1"/>
    <col min="21" max="21" width="14.41015625" customWidth="1"/>
    <col min="22" max="22" width="11" bestFit="1" customWidth="1"/>
    <col min="24" max="24" width="9.1171875" style="1279"/>
  </cols>
  <sheetData>
    <row r="1" spans="1:24" ht="15.7" thickBot="1">
      <c r="A1" s="7346" t="s">
        <v>7414</v>
      </c>
      <c r="B1" s="7347"/>
      <c r="C1" s="7347"/>
      <c r="D1" s="7347"/>
      <c r="E1" s="7347"/>
      <c r="F1" s="7347"/>
      <c r="G1" s="7347"/>
      <c r="H1" s="7347"/>
      <c r="I1" s="7347"/>
      <c r="J1" s="7347"/>
      <c r="K1" s="7347"/>
      <c r="L1" s="7347"/>
      <c r="M1" s="7347"/>
      <c r="N1" s="7347"/>
      <c r="O1" s="7347"/>
      <c r="P1" s="7347"/>
      <c r="Q1" s="7347"/>
      <c r="R1" s="7347"/>
      <c r="S1" s="7347"/>
      <c r="T1" s="7347"/>
      <c r="U1" s="7348"/>
    </row>
    <row r="4" spans="1:24" ht="14.7" thickBot="1">
      <c r="V4" s="642"/>
    </row>
    <row r="5" spans="1:24" ht="15.75" customHeight="1" thickBot="1">
      <c r="A5" s="7366" t="s">
        <v>70</v>
      </c>
      <c r="B5" s="7369" t="s">
        <v>75</v>
      </c>
      <c r="C5" s="7371" t="s">
        <v>67</v>
      </c>
      <c r="D5" s="7373" t="s">
        <v>1587</v>
      </c>
      <c r="E5" s="7375" t="s">
        <v>7421</v>
      </c>
      <c r="F5" s="7359" t="s">
        <v>7417</v>
      </c>
      <c r="G5" s="7360"/>
      <c r="H5" s="7360"/>
      <c r="I5" s="7360"/>
      <c r="J5" s="7360"/>
      <c r="K5" s="7360"/>
      <c r="L5" s="7360"/>
      <c r="M5" s="7360"/>
      <c r="N5" s="7360"/>
      <c r="O5" s="7361" t="s">
        <v>1589</v>
      </c>
      <c r="P5" s="7363" t="s">
        <v>1590</v>
      </c>
      <c r="Q5" s="7363"/>
      <c r="R5" s="7363"/>
      <c r="S5" s="7364" t="s">
        <v>1290</v>
      </c>
      <c r="T5" s="7366" t="s">
        <v>1591</v>
      </c>
      <c r="U5" s="7349" t="s">
        <v>1592</v>
      </c>
      <c r="V5" s="5238"/>
      <c r="W5" s="5238"/>
    </row>
    <row r="6" spans="1:24" ht="14.7" thickBot="1">
      <c r="A6" s="7368"/>
      <c r="B6" s="7370"/>
      <c r="C6" s="7372"/>
      <c r="D6" s="7374"/>
      <c r="E6" s="7376"/>
      <c r="F6" s="1324" t="s">
        <v>501</v>
      </c>
      <c r="G6" s="1325" t="s">
        <v>333</v>
      </c>
      <c r="H6" s="1325" t="s">
        <v>1007</v>
      </c>
      <c r="I6" s="1325" t="s">
        <v>1059</v>
      </c>
      <c r="J6" s="1325" t="s">
        <v>1138</v>
      </c>
      <c r="K6" s="1325" t="s">
        <v>1008</v>
      </c>
      <c r="L6" s="1325" t="s">
        <v>7418</v>
      </c>
      <c r="M6" s="1325" t="s">
        <v>7419</v>
      </c>
      <c r="N6" s="1326" t="s">
        <v>7420</v>
      </c>
      <c r="O6" s="7362"/>
      <c r="P6" s="696" t="s">
        <v>1437</v>
      </c>
      <c r="Q6" s="696" t="s">
        <v>1438</v>
      </c>
      <c r="R6" s="696" t="s">
        <v>1439</v>
      </c>
      <c r="S6" s="7365"/>
      <c r="T6" s="7367"/>
      <c r="U6" s="7350"/>
      <c r="V6" s="5242" t="s">
        <v>48</v>
      </c>
      <c r="W6" s="5243"/>
      <c r="X6"/>
    </row>
    <row r="7" spans="1:24">
      <c r="A7" s="7351"/>
      <c r="B7" s="5244" t="s">
        <v>16968</v>
      </c>
      <c r="C7" s="5245" t="s">
        <v>16969</v>
      </c>
      <c r="D7" s="4296">
        <v>5</v>
      </c>
      <c r="E7" s="7354">
        <v>1</v>
      </c>
      <c r="F7" s="5246">
        <v>1.7</v>
      </c>
      <c r="G7" s="5247">
        <v>3.3</v>
      </c>
      <c r="H7" s="5247">
        <v>5</v>
      </c>
      <c r="I7" s="5247"/>
      <c r="J7" s="5247"/>
      <c r="K7" s="5247"/>
      <c r="L7" s="5247"/>
      <c r="M7" s="5247"/>
      <c r="N7" s="5247"/>
      <c r="O7" s="5247" t="s">
        <v>7416</v>
      </c>
      <c r="P7" s="5247">
        <v>765</v>
      </c>
      <c r="Q7" s="5247">
        <v>420</v>
      </c>
      <c r="R7" s="5247">
        <v>300</v>
      </c>
      <c r="S7" s="5248">
        <v>35</v>
      </c>
      <c r="T7" s="5239">
        <v>88169</v>
      </c>
      <c r="U7" s="5249">
        <f>T7-T7*W$5/100</f>
        <v>88169</v>
      </c>
      <c r="V7" s="5238">
        <f>VLOOKUP(B7,[2]Лист1!$A$1:$C$9,3,0)</f>
        <v>88169</v>
      </c>
      <c r="W7" s="3745"/>
      <c r="X7"/>
    </row>
    <row r="8" spans="1:24">
      <c r="A8" s="7352"/>
      <c r="B8" s="5244" t="s">
        <v>16970</v>
      </c>
      <c r="C8" s="5245" t="s">
        <v>16971</v>
      </c>
      <c r="D8" s="4298">
        <v>7</v>
      </c>
      <c r="E8" s="7355"/>
      <c r="F8" s="5250">
        <v>2.2999999999999998</v>
      </c>
      <c r="G8" s="5127">
        <v>4.7</v>
      </c>
      <c r="H8" s="5127">
        <v>7</v>
      </c>
      <c r="I8" s="5127"/>
      <c r="J8" s="5127"/>
      <c r="K8" s="5127"/>
      <c r="L8" s="5127"/>
      <c r="M8" s="5127"/>
      <c r="N8" s="5127"/>
      <c r="O8" s="5021" t="s">
        <v>7416</v>
      </c>
      <c r="P8" s="5021">
        <v>765</v>
      </c>
      <c r="Q8" s="5021">
        <v>420</v>
      </c>
      <c r="R8" s="5021">
        <v>300</v>
      </c>
      <c r="S8" s="5236">
        <v>35</v>
      </c>
      <c r="T8" s="5240">
        <v>89485</v>
      </c>
      <c r="U8" s="4299">
        <f t="shared" ref="U8:U15" si="0">T8-T8*W$5/100</f>
        <v>89485</v>
      </c>
      <c r="V8" s="5238">
        <f>VLOOKUP(B8,[2]Лист1!$A$1:$C$9,3,0)</f>
        <v>89485</v>
      </c>
      <c r="W8" s="3745"/>
      <c r="X8"/>
    </row>
    <row r="9" spans="1:24">
      <c r="A9" s="7352"/>
      <c r="B9" s="5244" t="s">
        <v>16972</v>
      </c>
      <c r="C9" s="5245" t="s">
        <v>16973</v>
      </c>
      <c r="D9" s="4298">
        <v>9</v>
      </c>
      <c r="E9" s="7356">
        <v>2</v>
      </c>
      <c r="F9" s="5250">
        <v>1.5</v>
      </c>
      <c r="G9" s="5127">
        <v>3</v>
      </c>
      <c r="H9" s="5127">
        <v>4.5</v>
      </c>
      <c r="I9" s="5127">
        <v>6</v>
      </c>
      <c r="J9" s="5127">
        <v>7.5</v>
      </c>
      <c r="K9" s="5127">
        <v>9</v>
      </c>
      <c r="L9" s="5127"/>
      <c r="M9" s="5127"/>
      <c r="N9" s="5127"/>
      <c r="O9" s="5021" t="s">
        <v>7416</v>
      </c>
      <c r="P9" s="5021">
        <v>765</v>
      </c>
      <c r="Q9" s="5021">
        <v>420</v>
      </c>
      <c r="R9" s="5021">
        <v>300</v>
      </c>
      <c r="S9" s="5236">
        <v>40</v>
      </c>
      <c r="T9" s="5240">
        <v>91857</v>
      </c>
      <c r="U9" s="4299">
        <f t="shared" si="0"/>
        <v>91857</v>
      </c>
      <c r="V9" s="5238">
        <f>VLOOKUP(B9,[2]Лист1!$A$1:$C$9,3,0)</f>
        <v>91857</v>
      </c>
      <c r="W9" s="3745"/>
      <c r="X9"/>
    </row>
    <row r="10" spans="1:24">
      <c r="A10" s="7352"/>
      <c r="B10" s="5244" t="s">
        <v>16974</v>
      </c>
      <c r="C10" s="5245" t="s">
        <v>16975</v>
      </c>
      <c r="D10" s="4298">
        <v>12</v>
      </c>
      <c r="E10" s="7357"/>
      <c r="F10" s="5250">
        <v>2</v>
      </c>
      <c r="G10" s="5127">
        <v>4</v>
      </c>
      <c r="H10" s="5127">
        <v>6</v>
      </c>
      <c r="I10" s="5127">
        <v>8</v>
      </c>
      <c r="J10" s="5127">
        <v>10</v>
      </c>
      <c r="K10" s="5127">
        <v>12</v>
      </c>
      <c r="L10" s="5127"/>
      <c r="M10" s="5127"/>
      <c r="N10" s="5127"/>
      <c r="O10" s="5127" t="s">
        <v>7415</v>
      </c>
      <c r="P10" s="5021">
        <v>765</v>
      </c>
      <c r="Q10" s="5021">
        <v>420</v>
      </c>
      <c r="R10" s="5021">
        <v>300</v>
      </c>
      <c r="S10" s="5236">
        <v>40</v>
      </c>
      <c r="T10" s="5240">
        <v>93259</v>
      </c>
      <c r="U10" s="4299">
        <f t="shared" si="0"/>
        <v>93259</v>
      </c>
      <c r="V10" s="5238">
        <f>VLOOKUP(B10,[2]Лист1!$A$1:$C$9,3,0)</f>
        <v>93259</v>
      </c>
      <c r="W10" s="3745"/>
      <c r="X10"/>
    </row>
    <row r="11" spans="1:24">
      <c r="A11" s="7352"/>
      <c r="B11" s="5244" t="s">
        <v>16976</v>
      </c>
      <c r="C11" s="5245" t="s">
        <v>16977</v>
      </c>
      <c r="D11" s="4298">
        <v>14</v>
      </c>
      <c r="E11" s="7355"/>
      <c r="F11" s="5250">
        <v>2.2999999999999998</v>
      </c>
      <c r="G11" s="5127">
        <v>4.7</v>
      </c>
      <c r="H11" s="5127">
        <v>7</v>
      </c>
      <c r="I11" s="5127">
        <v>9.3000000000000007</v>
      </c>
      <c r="J11" s="5127">
        <v>11.7</v>
      </c>
      <c r="K11" s="5127">
        <v>14</v>
      </c>
      <c r="L11" s="5127"/>
      <c r="M11" s="5127"/>
      <c r="N11" s="5127"/>
      <c r="O11" s="5127" t="s">
        <v>7415</v>
      </c>
      <c r="P11" s="5021">
        <v>765</v>
      </c>
      <c r="Q11" s="5021">
        <v>420</v>
      </c>
      <c r="R11" s="5021">
        <v>300</v>
      </c>
      <c r="S11" s="5236">
        <v>40</v>
      </c>
      <c r="T11" s="5240">
        <v>97031</v>
      </c>
      <c r="U11" s="4299">
        <f t="shared" si="0"/>
        <v>97031</v>
      </c>
      <c r="V11" s="5238">
        <f>VLOOKUP(B11,[2]Лист1!$A$1:$C$9,3,0)</f>
        <v>97031</v>
      </c>
      <c r="W11" s="3745"/>
      <c r="X11"/>
    </row>
    <row r="12" spans="1:24">
      <c r="A12" s="7352"/>
      <c r="B12" s="5244" t="s">
        <v>16978</v>
      </c>
      <c r="C12" s="5245" t="s">
        <v>16979</v>
      </c>
      <c r="D12" s="4298">
        <v>18</v>
      </c>
      <c r="E12" s="7356">
        <v>3</v>
      </c>
      <c r="F12" s="5250">
        <v>2</v>
      </c>
      <c r="G12" s="5127">
        <v>4</v>
      </c>
      <c r="H12" s="5127">
        <v>6</v>
      </c>
      <c r="I12" s="5127">
        <v>8</v>
      </c>
      <c r="J12" s="5127">
        <v>10</v>
      </c>
      <c r="K12" s="5127">
        <v>12</v>
      </c>
      <c r="L12" s="5127">
        <v>14</v>
      </c>
      <c r="M12" s="5127">
        <v>16</v>
      </c>
      <c r="N12" s="5127">
        <v>18</v>
      </c>
      <c r="O12" s="5127" t="s">
        <v>7415</v>
      </c>
      <c r="P12" s="5021">
        <v>765</v>
      </c>
      <c r="Q12" s="5021">
        <v>420</v>
      </c>
      <c r="R12" s="5021">
        <v>300</v>
      </c>
      <c r="S12" s="5236">
        <v>41</v>
      </c>
      <c r="T12" s="5240">
        <v>103285</v>
      </c>
      <c r="U12" s="4299">
        <f t="shared" si="0"/>
        <v>103285</v>
      </c>
      <c r="V12" s="5238">
        <f>VLOOKUP(B12,[2]Лист1!$A$1:$C$9,3,0)</f>
        <v>103285</v>
      </c>
      <c r="W12" s="3745"/>
      <c r="X12"/>
    </row>
    <row r="13" spans="1:24">
      <c r="A13" s="7352"/>
      <c r="B13" s="5244" t="s">
        <v>16980</v>
      </c>
      <c r="C13" s="5245" t="s">
        <v>16981</v>
      </c>
      <c r="D13" s="4298">
        <v>21</v>
      </c>
      <c r="E13" s="7357"/>
      <c r="F13" s="5250">
        <v>2.2999999999999998</v>
      </c>
      <c r="G13" s="5127">
        <v>4.7</v>
      </c>
      <c r="H13" s="5127">
        <v>7</v>
      </c>
      <c r="I13" s="5127">
        <v>9.3000000000000007</v>
      </c>
      <c r="J13" s="5127">
        <v>11.7</v>
      </c>
      <c r="K13" s="5127">
        <v>14</v>
      </c>
      <c r="L13" s="5127">
        <v>16.3</v>
      </c>
      <c r="M13" s="5127">
        <v>18.7</v>
      </c>
      <c r="N13" s="5127">
        <v>21</v>
      </c>
      <c r="O13" s="5127" t="s">
        <v>7415</v>
      </c>
      <c r="P13" s="5021">
        <v>765</v>
      </c>
      <c r="Q13" s="5021">
        <v>420</v>
      </c>
      <c r="R13" s="5021">
        <v>300</v>
      </c>
      <c r="S13" s="5236">
        <v>41</v>
      </c>
      <c r="T13" s="5240">
        <v>105872</v>
      </c>
      <c r="U13" s="4299">
        <f t="shared" si="0"/>
        <v>105872</v>
      </c>
      <c r="V13" s="5238">
        <f>VLOOKUP(B13,[2]Лист1!$A$1:$C$9,3,0)</f>
        <v>105872</v>
      </c>
      <c r="W13" s="3745"/>
      <c r="X13"/>
    </row>
    <row r="14" spans="1:24">
      <c r="A14" s="7352"/>
      <c r="B14" s="5244" t="s">
        <v>16982</v>
      </c>
      <c r="C14" s="5245" t="s">
        <v>16983</v>
      </c>
      <c r="D14" s="4298">
        <v>24</v>
      </c>
      <c r="E14" s="7357"/>
      <c r="F14" s="5250">
        <v>2.7</v>
      </c>
      <c r="G14" s="5127">
        <v>5.3</v>
      </c>
      <c r="H14" s="5127">
        <v>8</v>
      </c>
      <c r="I14" s="5127">
        <v>10.7</v>
      </c>
      <c r="J14" s="5127">
        <v>13.3</v>
      </c>
      <c r="K14" s="5127">
        <v>16</v>
      </c>
      <c r="L14" s="5127">
        <v>18.7</v>
      </c>
      <c r="M14" s="5127">
        <v>21.3</v>
      </c>
      <c r="N14" s="5127">
        <v>24</v>
      </c>
      <c r="O14" s="5127" t="s">
        <v>7415</v>
      </c>
      <c r="P14" s="5021">
        <v>765</v>
      </c>
      <c r="Q14" s="5021">
        <v>420</v>
      </c>
      <c r="R14" s="5021">
        <v>300</v>
      </c>
      <c r="S14" s="5236">
        <v>41</v>
      </c>
      <c r="T14" s="5240">
        <v>108244</v>
      </c>
      <c r="U14" s="4299">
        <f t="shared" si="0"/>
        <v>108244</v>
      </c>
      <c r="V14" s="5238">
        <f>VLOOKUP(B14,[2]Лист1!$A$1:$C$9,3,0)</f>
        <v>108244</v>
      </c>
      <c r="W14" s="3745"/>
      <c r="X14"/>
    </row>
    <row r="15" spans="1:24" ht="14.7" thickBot="1">
      <c r="A15" s="7353"/>
      <c r="B15" s="5244" t="s">
        <v>16984</v>
      </c>
      <c r="C15" s="5245" t="s">
        <v>16985</v>
      </c>
      <c r="D15" s="4300">
        <v>27</v>
      </c>
      <c r="E15" s="7358"/>
      <c r="F15" s="5251">
        <v>3</v>
      </c>
      <c r="G15" s="5237">
        <v>6</v>
      </c>
      <c r="H15" s="5237">
        <v>9</v>
      </c>
      <c r="I15" s="5237">
        <v>12</v>
      </c>
      <c r="J15" s="5237">
        <v>15</v>
      </c>
      <c r="K15" s="5237">
        <v>18</v>
      </c>
      <c r="L15" s="5237">
        <v>21</v>
      </c>
      <c r="M15" s="5237">
        <v>24</v>
      </c>
      <c r="N15" s="5237">
        <v>27</v>
      </c>
      <c r="O15" s="5237" t="s">
        <v>7415</v>
      </c>
      <c r="P15" s="869">
        <v>765</v>
      </c>
      <c r="Q15" s="869">
        <v>420</v>
      </c>
      <c r="R15" s="869">
        <v>300</v>
      </c>
      <c r="S15" s="5252">
        <v>41</v>
      </c>
      <c r="T15" s="5241">
        <v>110832</v>
      </c>
      <c r="U15" s="5253">
        <f t="shared" si="0"/>
        <v>110832</v>
      </c>
      <c r="V15" s="5238">
        <f>VLOOKUP(B15,[2]Лист1!$A$1:$C$9,3,0)</f>
        <v>110832</v>
      </c>
      <c r="W15" s="3745"/>
    </row>
    <row r="16" spans="1:24">
      <c r="X16" s="3745"/>
    </row>
    <row r="17" spans="8:24" ht="22.5" customHeight="1">
      <c r="X17" s="3745"/>
    </row>
    <row r="18" spans="8:24">
      <c r="X18"/>
    </row>
    <row r="19" spans="8:24">
      <c r="X19"/>
    </row>
    <row r="20" spans="8:24">
      <c r="X20"/>
    </row>
    <row r="21" spans="8:24">
      <c r="X21"/>
    </row>
    <row r="22" spans="8:24">
      <c r="X22"/>
    </row>
    <row r="23" spans="8:24">
      <c r="X23"/>
    </row>
    <row r="24" spans="8:24">
      <c r="X24"/>
    </row>
    <row r="25" spans="8:24">
      <c r="H25" s="4294"/>
      <c r="X25"/>
    </row>
    <row r="26" spans="8:24">
      <c r="X26"/>
    </row>
  </sheetData>
  <customSheetViews>
    <customSheetView guid="{76FA2CE7-179E-4731-B7AE-63C5E5E79002}" scale="85">
      <selection activeCell="O28" sqref="O28"/>
      <pageMargins left="0.7" right="0.7" top="0.75" bottom="0.75" header="0.3" footer="0.3"/>
      <pageSetup paperSize="9" orientation="portrait" r:id="rId1"/>
    </customSheetView>
    <customSheetView guid="{24F900A2-7147-4318-9E77-2B71404314A7}" scale="85">
      <selection activeCell="O28" sqref="O28"/>
      <pageMargins left="0.7" right="0.7" top="0.75" bottom="0.75" header="0.3" footer="0.3"/>
      <pageSetup paperSize="9" orientation="portrait" r:id="rId2"/>
    </customSheetView>
    <customSheetView guid="{A02336A9-D2FB-4D03-950A-00B6EBD6A28C}" scale="85">
      <selection activeCell="O28" sqref="O28"/>
      <pageMargins left="0.7" right="0.7" top="0.75" bottom="0.75" header="0.3" footer="0.3"/>
      <pageSetup paperSize="9" orientation="portrait" r:id="rId3"/>
    </customSheetView>
    <customSheetView guid="{3E3E5346-F5D1-49F5-AB0E-78170B65853C}" scale="85">
      <selection activeCell="O28" sqref="O28"/>
      <pageMargins left="0.7" right="0.7" top="0.75" bottom="0.75" header="0.3" footer="0.3"/>
      <pageSetup paperSize="9" orientation="portrait" r:id="rId4"/>
    </customSheetView>
    <customSheetView guid="{D7CF3121-CFC0-4E70-8DCD-811E30042E24}" scale="85">
      <selection activeCell="O28" sqref="O28"/>
      <pageMargins left="0.7" right="0.7" top="0.75" bottom="0.75" header="0.3" footer="0.3"/>
      <pageSetup paperSize="9" orientation="portrait" r:id="rId5"/>
    </customSheetView>
    <customSheetView guid="{A76FD505-AF56-4CD8-967A-59C705AF567C}" scale="85">
      <selection activeCell="O28" sqref="O28"/>
      <pageMargins left="0.7" right="0.7" top="0.75" bottom="0.75" header="0.3" footer="0.3"/>
      <pageSetup paperSize="9" orientation="portrait" r:id="rId6"/>
    </customSheetView>
    <customSheetView guid="{C23E91BF-4A86-4D00-A577-1A263DDCB8BC}" scale="85">
      <selection activeCell="O28" sqref="O28"/>
      <pageMargins left="0.7" right="0.7" top="0.75" bottom="0.75" header="0.3" footer="0.3"/>
      <pageSetup paperSize="9" orientation="portrait" r:id="rId7"/>
    </customSheetView>
    <customSheetView guid="{94E74550-0B2B-4B3C-8E97-CCCC46023914}" scale="85">
      <selection activeCell="O28" sqref="O28"/>
      <pageMargins left="0.7" right="0.7" top="0.75" bottom="0.75" header="0.3" footer="0.3"/>
      <pageSetup paperSize="9" orientation="portrait" r:id="rId8"/>
    </customSheetView>
  </customSheetViews>
  <mergeCells count="16">
    <mergeCell ref="A1:U1"/>
    <mergeCell ref="U5:U6"/>
    <mergeCell ref="A7:A15"/>
    <mergeCell ref="E7:E8"/>
    <mergeCell ref="E9:E11"/>
    <mergeCell ref="E12:E15"/>
    <mergeCell ref="F5:N5"/>
    <mergeCell ref="O5:O6"/>
    <mergeCell ref="P5:R5"/>
    <mergeCell ref="S5:S6"/>
    <mergeCell ref="T5:T6"/>
    <mergeCell ref="A5:A6"/>
    <mergeCell ref="B5:B6"/>
    <mergeCell ref="C5:C6"/>
    <mergeCell ref="D5:D6"/>
    <mergeCell ref="E5:E6"/>
  </mergeCells>
  <pageMargins left="0.7" right="0.7" top="0.75" bottom="0.75" header="0.3" footer="0.3"/>
  <pageSetup paperSize="9" orientation="portrait" r:id="rId9"/>
  <drawing r:id="rId1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F7"/>
  <sheetViews>
    <sheetView workbookViewId="0">
      <selection activeCell="C35" sqref="C35"/>
    </sheetView>
  </sheetViews>
  <sheetFormatPr defaultRowHeight="14.35"/>
  <cols>
    <col min="1" max="1" width="25.41015625" style="4696" customWidth="1"/>
    <col min="2" max="2" width="15.5859375" bestFit="1" customWidth="1"/>
    <col min="3" max="3" width="47" bestFit="1" customWidth="1"/>
    <col min="4" max="4" width="13.29296875" customWidth="1"/>
    <col min="5" max="5" width="14" customWidth="1"/>
  </cols>
  <sheetData>
    <row r="1" spans="2:6">
      <c r="B1" s="7377" t="s">
        <v>19736</v>
      </c>
      <c r="C1" s="7377"/>
      <c r="D1" s="7377"/>
      <c r="E1" s="7377"/>
      <c r="F1" s="7377"/>
    </row>
    <row r="2" spans="2:6" ht="14.7" thickBot="1"/>
    <row r="3" spans="2:6" ht="38">
      <c r="B3" s="4831" t="s">
        <v>18691</v>
      </c>
      <c r="C3" s="4694" t="s">
        <v>42</v>
      </c>
      <c r="D3" s="4694" t="s">
        <v>18692</v>
      </c>
      <c r="E3" s="4694" t="s">
        <v>1267</v>
      </c>
    </row>
    <row r="4" spans="2:6">
      <c r="B4" s="4617" t="s">
        <v>18693</v>
      </c>
      <c r="C4" s="4617" t="s">
        <v>18694</v>
      </c>
      <c r="D4" s="6541">
        <v>6369</v>
      </c>
      <c r="E4" s="4617"/>
    </row>
    <row r="5" spans="2:6">
      <c r="B5" s="4617" t="s">
        <v>18695</v>
      </c>
      <c r="C5" s="4617" t="s">
        <v>18696</v>
      </c>
      <c r="D5" s="6541">
        <v>8909</v>
      </c>
      <c r="E5" s="4617"/>
      <c r="F5" s="5350"/>
    </row>
    <row r="6" spans="2:6">
      <c r="B6" s="4617" t="s">
        <v>18697</v>
      </c>
      <c r="C6" s="4617" t="s">
        <v>18698</v>
      </c>
      <c r="D6" s="6541">
        <v>9636</v>
      </c>
      <c r="E6" s="4617"/>
      <c r="F6" s="5350"/>
    </row>
    <row r="7" spans="2:6">
      <c r="D7" s="3745"/>
    </row>
  </sheetData>
  <mergeCells count="1">
    <mergeCell ref="B1:F1"/>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Лист92"/>
  <dimension ref="A1:K34"/>
  <sheetViews>
    <sheetView topLeftCell="A25" zoomScaleNormal="100" workbookViewId="0">
      <selection activeCell="N12" sqref="N12"/>
    </sheetView>
  </sheetViews>
  <sheetFormatPr defaultRowHeight="14.35"/>
  <cols>
    <col min="1" max="1" width="20.29296875" style="1322" customWidth="1"/>
    <col min="2" max="2" width="19" customWidth="1"/>
    <col min="3" max="3" width="67.703125" bestFit="1" customWidth="1"/>
    <col min="9" max="9" width="11.87890625" style="1022" customWidth="1"/>
    <col min="10" max="10" width="13.87890625" customWidth="1"/>
    <col min="11" max="11" width="13" customWidth="1"/>
  </cols>
  <sheetData>
    <row r="1" spans="1:11" s="1361" customFormat="1" ht="18.75" customHeight="1">
      <c r="A1" s="7380" t="s">
        <v>19784</v>
      </c>
      <c r="B1" s="7380"/>
      <c r="C1" s="7380"/>
      <c r="D1" s="7380"/>
      <c r="E1" s="7380"/>
      <c r="F1" s="7380"/>
      <c r="G1" s="7380"/>
      <c r="I1" s="1022"/>
    </row>
    <row r="2" spans="1:11" s="1361" customFormat="1" ht="21" customHeight="1">
      <c r="A2" s="584"/>
      <c r="B2" s="584"/>
      <c r="C2" s="645"/>
      <c r="D2" s="473"/>
      <c r="E2" s="473"/>
      <c r="I2" s="1022"/>
    </row>
    <row r="3" spans="1:11">
      <c r="A3" s="289"/>
      <c r="B3" s="252"/>
      <c r="C3" s="252"/>
      <c r="D3" s="252"/>
      <c r="E3" s="252"/>
      <c r="F3" s="252"/>
      <c r="G3" s="254"/>
      <c r="H3" s="254"/>
      <c r="I3" s="3735"/>
      <c r="J3" s="1322"/>
    </row>
    <row r="4" spans="1:11" ht="14.7" thickBot="1">
      <c r="A4" s="781" t="s">
        <v>48</v>
      </c>
      <c r="B4" s="782">
        <v>0</v>
      </c>
      <c r="C4" s="252"/>
      <c r="D4" s="252"/>
      <c r="E4" s="252"/>
      <c r="F4" s="252"/>
      <c r="G4" s="254"/>
      <c r="H4" s="254"/>
      <c r="I4" s="3735"/>
      <c r="J4" s="1322"/>
    </row>
    <row r="5" spans="1:11" s="3745" customFormat="1" ht="30.75" customHeight="1" thickBot="1">
      <c r="A5" s="5002"/>
      <c r="B5" s="7394" t="s">
        <v>19783</v>
      </c>
      <c r="C5" s="7394"/>
      <c r="D5" s="7394"/>
      <c r="E5" s="7394"/>
      <c r="F5" s="7394"/>
      <c r="G5" s="7394"/>
      <c r="H5" s="7394"/>
      <c r="I5" s="7394"/>
      <c r="J5" s="7394"/>
      <c r="K5" s="7395"/>
    </row>
    <row r="6" spans="1:11" s="3745" customFormat="1" ht="38.25" customHeight="1" thickBot="1">
      <c r="A6" s="4981" t="s">
        <v>70</v>
      </c>
      <c r="B6" s="4983" t="s">
        <v>64</v>
      </c>
      <c r="C6" s="4984" t="s">
        <v>67</v>
      </c>
      <c r="D6" s="4985" t="s">
        <v>1483</v>
      </c>
      <c r="E6" s="1733" t="s">
        <v>1608</v>
      </c>
      <c r="F6" s="1733" t="s">
        <v>1609</v>
      </c>
      <c r="G6" s="1733" t="s">
        <v>1610</v>
      </c>
      <c r="H6" s="4247" t="s">
        <v>1611</v>
      </c>
      <c r="I6" s="5753" t="s">
        <v>1038</v>
      </c>
      <c r="J6" s="4248" t="s">
        <v>1039</v>
      </c>
      <c r="K6" s="1732" t="s">
        <v>1267</v>
      </c>
    </row>
    <row r="7" spans="1:11" s="3745" customFormat="1">
      <c r="A7" s="4986"/>
      <c r="B7" s="5025" t="s">
        <v>19765</v>
      </c>
      <c r="C7" s="4987" t="s">
        <v>19774</v>
      </c>
      <c r="D7" s="4988">
        <v>100</v>
      </c>
      <c r="E7" s="4988">
        <v>890</v>
      </c>
      <c r="F7" s="4988">
        <v>515</v>
      </c>
      <c r="G7" s="4988">
        <v>0.81</v>
      </c>
      <c r="H7" s="4989">
        <v>24</v>
      </c>
      <c r="I7" s="5780">
        <v>909.8</v>
      </c>
      <c r="J7" s="4990">
        <f>I7*Оглавление!$B$14</f>
        <v>86431</v>
      </c>
      <c r="K7" s="4991">
        <f t="shared" ref="K7:K17" si="0">J7-J7*$B$4/100</f>
        <v>86431</v>
      </c>
    </row>
    <row r="8" spans="1:11" s="3745" customFormat="1">
      <c r="A8" s="4992"/>
      <c r="B8" s="5026" t="s">
        <v>19766</v>
      </c>
      <c r="C8" s="4257" t="s">
        <v>19775</v>
      </c>
      <c r="D8" s="4993">
        <v>150</v>
      </c>
      <c r="E8" s="4993">
        <v>1215</v>
      </c>
      <c r="F8" s="4993">
        <v>515</v>
      </c>
      <c r="G8" s="4993">
        <v>1.06</v>
      </c>
      <c r="H8" s="4994">
        <v>32</v>
      </c>
      <c r="I8" s="5780">
        <v>1038.4000000000001</v>
      </c>
      <c r="J8" s="4995">
        <f>I8*Оглавление!$B$14</f>
        <v>98648.000000000015</v>
      </c>
      <c r="K8" s="4996">
        <f t="shared" si="0"/>
        <v>98648.000000000015</v>
      </c>
    </row>
    <row r="9" spans="1:11" s="3745" customFormat="1">
      <c r="A9" s="4992"/>
      <c r="B9" s="5026" t="s">
        <v>19767</v>
      </c>
      <c r="C9" s="4257" t="s">
        <v>19776</v>
      </c>
      <c r="D9" s="4993">
        <v>200</v>
      </c>
      <c r="E9" s="4993">
        <v>1490</v>
      </c>
      <c r="F9" s="4993">
        <v>515</v>
      </c>
      <c r="G9" s="4993">
        <v>1.06</v>
      </c>
      <c r="H9" s="4994">
        <v>32</v>
      </c>
      <c r="I9" s="5780">
        <v>1140.0999999999999</v>
      </c>
      <c r="J9" s="4995">
        <f>I9*Оглавление!$B$14</f>
        <v>108309.49999999999</v>
      </c>
      <c r="K9" s="4996">
        <f t="shared" si="0"/>
        <v>108309.49999999999</v>
      </c>
    </row>
    <row r="10" spans="1:11" s="3745" customFormat="1" ht="28.7">
      <c r="A10" s="4992"/>
      <c r="B10" s="5026" t="s">
        <v>19768</v>
      </c>
      <c r="C10" s="4310" t="s">
        <v>19777</v>
      </c>
      <c r="D10" s="4993">
        <v>300</v>
      </c>
      <c r="E10" s="4993">
        <v>1450</v>
      </c>
      <c r="F10" s="4993">
        <v>660</v>
      </c>
      <c r="G10" s="4993">
        <v>1</v>
      </c>
      <c r="H10" s="4994">
        <v>32</v>
      </c>
      <c r="I10" s="5780">
        <v>1500.1</v>
      </c>
      <c r="J10" s="4995">
        <f>I10*Оглавление!$B$14</f>
        <v>142509.5</v>
      </c>
      <c r="K10" s="4996">
        <f t="shared" si="0"/>
        <v>142509.5</v>
      </c>
    </row>
    <row r="11" spans="1:11" s="3745" customFormat="1" ht="28.7">
      <c r="A11" s="4992"/>
      <c r="B11" s="5026" t="s">
        <v>19769</v>
      </c>
      <c r="C11" s="4310" t="s">
        <v>19778</v>
      </c>
      <c r="D11" s="4993">
        <v>300</v>
      </c>
      <c r="E11" s="4993">
        <v>1450</v>
      </c>
      <c r="F11" s="4993">
        <v>660</v>
      </c>
      <c r="G11" s="4993" t="s">
        <v>10012</v>
      </c>
      <c r="H11" s="4994" t="s">
        <v>10013</v>
      </c>
      <c r="I11" s="5780">
        <v>1655.7</v>
      </c>
      <c r="J11" s="4995">
        <f>I11*Оглавление!$B$14</f>
        <v>157291.5</v>
      </c>
      <c r="K11" s="4996">
        <f t="shared" si="0"/>
        <v>157291.5</v>
      </c>
    </row>
    <row r="12" spans="1:11" s="3745" customFormat="1">
      <c r="A12" s="4992"/>
      <c r="B12" s="5027">
        <v>2419991045</v>
      </c>
      <c r="C12" s="4997" t="s">
        <v>7423</v>
      </c>
      <c r="D12" s="7396"/>
      <c r="E12" s="7396"/>
      <c r="F12" s="7396"/>
      <c r="G12" s="7396"/>
      <c r="H12" s="7396"/>
      <c r="I12" s="4334">
        <v>361</v>
      </c>
      <c r="J12" s="4995">
        <f>I12*Оглавление!$B$14</f>
        <v>34295</v>
      </c>
      <c r="K12" s="4996">
        <f t="shared" si="0"/>
        <v>34295</v>
      </c>
    </row>
    <row r="13" spans="1:11" s="3745" customFormat="1" ht="14.7" thickBot="1">
      <c r="A13" s="4998"/>
      <c r="B13" s="5028">
        <v>2419991067</v>
      </c>
      <c r="C13" s="4999" t="s">
        <v>7422</v>
      </c>
      <c r="D13" s="7397"/>
      <c r="E13" s="7397"/>
      <c r="F13" s="7397"/>
      <c r="G13" s="7397"/>
      <c r="H13" s="7397"/>
      <c r="I13" s="5754">
        <v>346.4</v>
      </c>
      <c r="J13" s="5000">
        <f>I13*Оглавление!$B$14</f>
        <v>32908</v>
      </c>
      <c r="K13" s="5001">
        <f t="shared" si="0"/>
        <v>32908</v>
      </c>
    </row>
    <row r="14" spans="1:11" s="3745" customFormat="1">
      <c r="A14" s="4992"/>
      <c r="B14" s="5029" t="s">
        <v>19770</v>
      </c>
      <c r="C14" s="5020" t="s">
        <v>19779</v>
      </c>
      <c r="D14" s="5021">
        <v>75</v>
      </c>
      <c r="E14" s="5021">
        <v>710</v>
      </c>
      <c r="F14" s="5021">
        <v>515</v>
      </c>
      <c r="G14" s="5022">
        <v>0.61499999999999999</v>
      </c>
      <c r="H14" s="5021">
        <v>18.5</v>
      </c>
      <c r="I14" s="5780">
        <v>768.7</v>
      </c>
      <c r="J14" s="5023">
        <f>I14*Оглавление!$B$14</f>
        <v>73026.5</v>
      </c>
      <c r="K14" s="5024">
        <f t="shared" si="0"/>
        <v>73026.5</v>
      </c>
    </row>
    <row r="15" spans="1:11" s="3745" customFormat="1">
      <c r="A15" s="4992"/>
      <c r="B15" s="5026" t="s">
        <v>19771</v>
      </c>
      <c r="C15" s="4257" t="s">
        <v>19780</v>
      </c>
      <c r="D15" s="5015">
        <v>100</v>
      </c>
      <c r="E15" s="5015">
        <v>870</v>
      </c>
      <c r="F15" s="5015">
        <v>515</v>
      </c>
      <c r="G15" s="4993">
        <v>0.81</v>
      </c>
      <c r="H15" s="5015">
        <v>24</v>
      </c>
      <c r="I15" s="5780">
        <v>815.4</v>
      </c>
      <c r="J15" s="4995">
        <f>I15*Оглавление!$B$14</f>
        <v>77463</v>
      </c>
      <c r="K15" s="4996">
        <f t="shared" si="0"/>
        <v>77463</v>
      </c>
    </row>
    <row r="16" spans="1:11" s="3745" customFormat="1">
      <c r="A16" s="4992"/>
      <c r="B16" s="5026" t="s">
        <v>19772</v>
      </c>
      <c r="C16" s="4257" t="s">
        <v>19781</v>
      </c>
      <c r="D16" s="5015">
        <v>150</v>
      </c>
      <c r="E16" s="5015">
        <v>1200</v>
      </c>
      <c r="F16" s="5015">
        <v>515</v>
      </c>
      <c r="G16" s="4993">
        <v>0.81</v>
      </c>
      <c r="H16" s="5015">
        <v>24</v>
      </c>
      <c r="I16" s="5780">
        <v>922.2</v>
      </c>
      <c r="J16" s="4995">
        <f>I16*Оглавление!$B$14</f>
        <v>87609</v>
      </c>
      <c r="K16" s="4996">
        <f t="shared" si="0"/>
        <v>87609</v>
      </c>
    </row>
    <row r="17" spans="1:11" s="3745" customFormat="1">
      <c r="A17" s="4992"/>
      <c r="B17" s="5026" t="s">
        <v>19773</v>
      </c>
      <c r="C17" s="4257" t="s">
        <v>19782</v>
      </c>
      <c r="D17" s="5015">
        <v>200</v>
      </c>
      <c r="E17" s="5015">
        <v>1474</v>
      </c>
      <c r="F17" s="5015">
        <v>515</v>
      </c>
      <c r="G17" s="4993">
        <v>0.81</v>
      </c>
      <c r="H17" s="5015">
        <v>24</v>
      </c>
      <c r="I17" s="5780">
        <v>1030.0999999999999</v>
      </c>
      <c r="J17" s="4995">
        <f>I17*Оглавление!$B$14</f>
        <v>97859.499999999985</v>
      </c>
      <c r="K17" s="4996">
        <f t="shared" si="0"/>
        <v>97859.499999999985</v>
      </c>
    </row>
    <row r="18" spans="1:11" s="3745" customFormat="1">
      <c r="A18" s="4992"/>
      <c r="B18" s="5030">
        <v>6104550263</v>
      </c>
      <c r="C18" s="4997" t="s">
        <v>7424</v>
      </c>
      <c r="D18" s="7059"/>
      <c r="E18" s="7059"/>
      <c r="F18" s="7059"/>
      <c r="G18" s="7059"/>
      <c r="H18" s="7059"/>
      <c r="I18" s="4334">
        <v>342.34</v>
      </c>
      <c r="J18" s="4995">
        <f>I18*Оглавление!$B$14</f>
        <v>32522.3</v>
      </c>
      <c r="K18" s="4996">
        <f t="shared" ref="K18:K19" si="1">J18-J18*$B$4/100</f>
        <v>32522.3</v>
      </c>
    </row>
    <row r="19" spans="1:11" s="3745" customFormat="1" ht="14.7" thickBot="1">
      <c r="A19" s="4998"/>
      <c r="B19" s="5028">
        <v>6104550188</v>
      </c>
      <c r="C19" s="4999" t="s">
        <v>7425</v>
      </c>
      <c r="D19" s="7398"/>
      <c r="E19" s="7398"/>
      <c r="F19" s="7398"/>
      <c r="G19" s="7398"/>
      <c r="H19" s="7398"/>
      <c r="I19" s="4334">
        <v>353.8</v>
      </c>
      <c r="J19" s="5000">
        <f>I19*Оглавление!$B$14</f>
        <v>33611</v>
      </c>
      <c r="K19" s="5001">
        <f t="shared" si="1"/>
        <v>33611</v>
      </c>
    </row>
    <row r="20" spans="1:11" s="4980" customFormat="1">
      <c r="I20" s="1859"/>
    </row>
    <row r="21" spans="1:11" s="4980" customFormat="1">
      <c r="I21" s="1022"/>
    </row>
    <row r="23" spans="1:11" s="1982" customFormat="1" ht="31">
      <c r="A23" s="1989" t="s">
        <v>70</v>
      </c>
      <c r="B23" s="1989" t="s">
        <v>64</v>
      </c>
      <c r="C23" s="7387" t="s">
        <v>71</v>
      </c>
      <c r="D23" s="7387"/>
      <c r="E23" s="7387"/>
      <c r="F23" s="7381" t="s">
        <v>8820</v>
      </c>
      <c r="G23" s="7382"/>
      <c r="H23" s="1989" t="s">
        <v>76</v>
      </c>
      <c r="I23" s="3736" t="s">
        <v>57</v>
      </c>
      <c r="J23" s="1990" t="s">
        <v>1039</v>
      </c>
      <c r="K23" s="1991" t="s">
        <v>1267</v>
      </c>
    </row>
    <row r="24" spans="1:11" s="1982" customFormat="1">
      <c r="A24" s="7378"/>
      <c r="B24" s="7378" t="s">
        <v>10695</v>
      </c>
      <c r="C24" s="7391" t="s">
        <v>10696</v>
      </c>
      <c r="D24" s="7392"/>
      <c r="E24" s="7393"/>
      <c r="F24" s="7383" t="s">
        <v>10697</v>
      </c>
      <c r="G24" s="7384"/>
      <c r="H24" s="7379" t="s">
        <v>1175</v>
      </c>
      <c r="I24" s="4301">
        <v>255.79</v>
      </c>
      <c r="J24" s="1716"/>
      <c r="K24" s="1716"/>
    </row>
    <row r="25" spans="1:11" s="1982" customFormat="1" ht="56.25" customHeight="1">
      <c r="A25" s="7378"/>
      <c r="B25" s="7378"/>
      <c r="C25" s="7388" t="s">
        <v>10711</v>
      </c>
      <c r="D25" s="7389"/>
      <c r="E25" s="7390"/>
      <c r="F25" s="7385"/>
      <c r="G25" s="7386"/>
      <c r="H25" s="7379"/>
      <c r="I25" s="4301"/>
      <c r="J25" s="1716"/>
      <c r="K25" s="1716"/>
    </row>
    <row r="26" spans="1:11" s="1982" customFormat="1">
      <c r="I26" s="1859"/>
    </row>
    <row r="27" spans="1:11" s="1982" customFormat="1">
      <c r="A27" s="642" t="s">
        <v>10710</v>
      </c>
      <c r="I27" s="1859"/>
    </row>
    <row r="28" spans="1:11" s="1982" customFormat="1" ht="31">
      <c r="A28" s="1989" t="s">
        <v>70</v>
      </c>
      <c r="B28" s="1989" t="s">
        <v>64</v>
      </c>
      <c r="C28" s="7381" t="s">
        <v>71</v>
      </c>
      <c r="D28" s="7402"/>
      <c r="E28" s="7382"/>
      <c r="F28" s="7381" t="s">
        <v>8820</v>
      </c>
      <c r="G28" s="7382"/>
      <c r="H28" s="1989" t="s">
        <v>76</v>
      </c>
      <c r="I28" s="3736" t="s">
        <v>57</v>
      </c>
      <c r="J28" s="1990" t="s">
        <v>1039</v>
      </c>
      <c r="K28" s="1991" t="s">
        <v>1267</v>
      </c>
    </row>
    <row r="29" spans="1:11" s="1982" customFormat="1">
      <c r="A29" s="1716"/>
      <c r="B29" s="1716" t="s">
        <v>10703</v>
      </c>
      <c r="C29" s="7399" t="s">
        <v>10709</v>
      </c>
      <c r="D29" s="7400"/>
      <c r="E29" s="7401"/>
      <c r="F29" s="7403">
        <v>1</v>
      </c>
      <c r="G29" s="7404"/>
      <c r="H29" s="1981" t="s">
        <v>1726</v>
      </c>
      <c r="I29" s="1791">
        <v>43.93</v>
      </c>
      <c r="J29" s="1716"/>
      <c r="K29" s="1716"/>
    </row>
    <row r="30" spans="1:11" s="1982" customFormat="1">
      <c r="A30" s="1716"/>
      <c r="B30" s="1716" t="s">
        <v>10704</v>
      </c>
      <c r="C30" s="7399" t="s">
        <v>10698</v>
      </c>
      <c r="D30" s="7400"/>
      <c r="E30" s="7401"/>
      <c r="F30" s="7403">
        <v>1</v>
      </c>
      <c r="G30" s="7404"/>
      <c r="H30" s="1981" t="s">
        <v>1726</v>
      </c>
      <c r="I30" s="1791">
        <v>70.27</v>
      </c>
      <c r="J30" s="1716"/>
      <c r="K30" s="1716"/>
    </row>
    <row r="31" spans="1:11" s="1982" customFormat="1">
      <c r="A31" s="1716"/>
      <c r="B31" s="1716" t="s">
        <v>10705</v>
      </c>
      <c r="C31" s="7399" t="s">
        <v>10699</v>
      </c>
      <c r="D31" s="7400"/>
      <c r="E31" s="7401"/>
      <c r="F31" s="7403" t="s">
        <v>10712</v>
      </c>
      <c r="G31" s="7404"/>
      <c r="H31" s="1981" t="s">
        <v>1175</v>
      </c>
      <c r="I31" s="1791">
        <v>5.28</v>
      </c>
      <c r="J31" s="1716"/>
      <c r="K31" s="1716"/>
    </row>
    <row r="32" spans="1:11" s="1982" customFormat="1">
      <c r="A32" s="1716"/>
      <c r="B32" s="1716" t="s">
        <v>10706</v>
      </c>
      <c r="C32" s="7399" t="s">
        <v>10700</v>
      </c>
      <c r="D32" s="7400"/>
      <c r="E32" s="7401"/>
      <c r="F32" s="7403">
        <v>1</v>
      </c>
      <c r="G32" s="7404"/>
      <c r="H32" s="1716"/>
      <c r="I32" s="1791">
        <v>9.67</v>
      </c>
      <c r="J32" s="1716"/>
      <c r="K32" s="1716"/>
    </row>
    <row r="33" spans="1:11" s="1982" customFormat="1">
      <c r="A33" s="1716"/>
      <c r="B33" s="1716" t="s">
        <v>10707</v>
      </c>
      <c r="C33" s="7399" t="s">
        <v>10701</v>
      </c>
      <c r="D33" s="7400"/>
      <c r="E33" s="7401"/>
      <c r="F33" s="7403">
        <v>1</v>
      </c>
      <c r="G33" s="7404"/>
      <c r="H33" s="1716"/>
      <c r="I33" s="1791">
        <v>105.4</v>
      </c>
      <c r="J33" s="1716"/>
      <c r="K33" s="1716"/>
    </row>
    <row r="34" spans="1:11" s="1982" customFormat="1">
      <c r="A34" s="1716"/>
      <c r="B34" s="1716" t="s">
        <v>10708</v>
      </c>
      <c r="C34" s="7399" t="s">
        <v>10702</v>
      </c>
      <c r="D34" s="7400"/>
      <c r="E34" s="7401"/>
      <c r="F34" s="7403">
        <v>1</v>
      </c>
      <c r="G34" s="7404"/>
      <c r="H34" s="1716"/>
      <c r="I34" s="1791">
        <v>63.25</v>
      </c>
      <c r="J34" s="1716"/>
      <c r="K34" s="1716"/>
    </row>
  </sheetData>
  <customSheetViews>
    <customSheetView guid="{76FA2CE7-179E-4731-B7AE-63C5E5E79002}" scale="85">
      <selection sqref="A1:G1"/>
      <pageMargins left="0.7" right="0.7" top="0.75" bottom="0.75" header="0.3" footer="0.3"/>
      <pageSetup paperSize="9" orientation="portrait" r:id="rId1"/>
    </customSheetView>
    <customSheetView guid="{24F900A2-7147-4318-9E77-2B71404314A7}" scale="85">
      <selection activeCell="C29" sqref="C29"/>
      <pageMargins left="0.7" right="0.7" top="0.75" bottom="0.75" header="0.3" footer="0.3"/>
      <pageSetup paperSize="9" orientation="portrait" r:id="rId2"/>
    </customSheetView>
    <customSheetView guid="{A02336A9-D2FB-4D03-950A-00B6EBD6A28C}" scale="85">
      <selection activeCell="C29" sqref="C29"/>
      <pageMargins left="0.7" right="0.7" top="0.75" bottom="0.75" header="0.3" footer="0.3"/>
      <pageSetup paperSize="9" orientation="portrait" r:id="rId3"/>
    </customSheetView>
    <customSheetView guid="{3E3E5346-F5D1-49F5-AB0E-78170B65853C}" scale="85">
      <selection activeCell="C29" sqref="C29"/>
      <pageMargins left="0.7" right="0.7" top="0.75" bottom="0.75" header="0.3" footer="0.3"/>
      <pageSetup paperSize="9" orientation="portrait" r:id="rId4"/>
    </customSheetView>
    <customSheetView guid="{D7CF3121-CFC0-4E70-8DCD-811E30042E24}" scale="85">
      <selection activeCell="C29" sqref="C29"/>
      <pageMargins left="0.7" right="0.7" top="0.75" bottom="0.75" header="0.3" footer="0.3"/>
      <pageSetup paperSize="9" orientation="portrait" r:id="rId5"/>
    </customSheetView>
    <customSheetView guid="{A76FD505-AF56-4CD8-967A-59C705AF567C}" scale="85">
      <selection activeCell="C29" sqref="C29"/>
      <pageMargins left="0.7" right="0.7" top="0.75" bottom="0.75" header="0.3" footer="0.3"/>
      <pageSetup paperSize="9" orientation="portrait" r:id="rId6"/>
    </customSheetView>
    <customSheetView guid="{C23E91BF-4A86-4D00-A577-1A263DDCB8BC}" scale="85">
      <selection activeCell="C29" sqref="C29"/>
      <pageMargins left="0.7" right="0.7" top="0.75" bottom="0.75" header="0.3" footer="0.3"/>
      <pageSetup paperSize="9" orientation="portrait" r:id="rId7"/>
    </customSheetView>
    <customSheetView guid="{94E74550-0B2B-4B3C-8E97-CCCC46023914}" scale="85">
      <selection activeCell="C29" sqref="C29"/>
      <pageMargins left="0.7" right="0.7" top="0.75" bottom="0.75" header="0.3" footer="0.3"/>
      <pageSetup paperSize="9" orientation="portrait" r:id="rId8"/>
    </customSheetView>
  </customSheetViews>
  <mergeCells count="26">
    <mergeCell ref="C29:E29"/>
    <mergeCell ref="C28:E28"/>
    <mergeCell ref="F28:G28"/>
    <mergeCell ref="F29:G29"/>
    <mergeCell ref="F34:G34"/>
    <mergeCell ref="F33:G33"/>
    <mergeCell ref="F32:G32"/>
    <mergeCell ref="F31:G31"/>
    <mergeCell ref="F30:G30"/>
    <mergeCell ref="C34:E34"/>
    <mergeCell ref="C33:E33"/>
    <mergeCell ref="C32:E32"/>
    <mergeCell ref="C31:E31"/>
    <mergeCell ref="C30:E30"/>
    <mergeCell ref="A24:A25"/>
    <mergeCell ref="B24:B25"/>
    <mergeCell ref="H24:H25"/>
    <mergeCell ref="A1:G1"/>
    <mergeCell ref="F23:G23"/>
    <mergeCell ref="F24:G25"/>
    <mergeCell ref="C23:E23"/>
    <mergeCell ref="C25:E25"/>
    <mergeCell ref="C24:E24"/>
    <mergeCell ref="B5:K5"/>
    <mergeCell ref="D12:H13"/>
    <mergeCell ref="D18:H19"/>
  </mergeCells>
  <pageMargins left="0.7" right="0.7" top="0.75" bottom="0.75" header="0.3" footer="0.3"/>
  <pageSetup paperSize="9" orientation="portrait" r:id="rId9"/>
  <drawing r:id="rId1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Лист9"/>
  <dimension ref="A1:H118"/>
  <sheetViews>
    <sheetView topLeftCell="A36" zoomScale="70" zoomScaleNormal="70" workbookViewId="0">
      <selection activeCell="C65" sqref="C65"/>
    </sheetView>
  </sheetViews>
  <sheetFormatPr defaultRowHeight="14.35"/>
  <cols>
    <col min="1" max="1" width="17.29296875" customWidth="1"/>
    <col min="2" max="2" width="21.5859375" customWidth="1"/>
    <col min="3" max="3" width="84.41015625" customWidth="1"/>
    <col min="4" max="4" width="17.5859375" style="309" customWidth="1"/>
    <col min="5" max="5" width="17.5859375" style="788" customWidth="1"/>
    <col min="6" max="6" width="13" customWidth="1"/>
    <col min="7" max="7" width="22.29296875" customWidth="1"/>
  </cols>
  <sheetData>
    <row r="1" spans="1:7" ht="15.35">
      <c r="A1" s="7128" t="s">
        <v>4536</v>
      </c>
      <c r="B1" s="7128"/>
      <c r="C1" s="7128"/>
      <c r="D1" s="7128"/>
      <c r="E1" s="7128"/>
      <c r="F1" s="7128"/>
      <c r="G1" s="7128"/>
    </row>
    <row r="2" spans="1:7">
      <c r="A2" s="653"/>
      <c r="B2" s="653"/>
      <c r="C2" s="473"/>
      <c r="F2" s="653"/>
      <c r="G2" s="654"/>
    </row>
    <row r="3" spans="1:7">
      <c r="A3" s="653"/>
      <c r="B3" s="653"/>
      <c r="C3" s="473"/>
      <c r="F3" s="653"/>
      <c r="G3" s="654"/>
    </row>
    <row r="4" spans="1:7">
      <c r="A4" s="18" t="s">
        <v>48</v>
      </c>
      <c r="B4" s="19"/>
      <c r="C4" s="473"/>
      <c r="F4" s="653"/>
      <c r="G4" s="654"/>
    </row>
    <row r="5" spans="1:7" ht="15.7">
      <c r="A5" s="7405" t="s">
        <v>4468</v>
      </c>
      <c r="B5" s="7406"/>
      <c r="C5" s="7406"/>
      <c r="D5" s="7407"/>
      <c r="E5" s="787"/>
      <c r="F5" s="770"/>
      <c r="G5" s="770"/>
    </row>
    <row r="6" spans="1:7" ht="43">
      <c r="A6" s="648" t="s">
        <v>75</v>
      </c>
      <c r="B6" s="648" t="s">
        <v>76</v>
      </c>
      <c r="C6" s="786" t="s">
        <v>42</v>
      </c>
      <c r="D6" s="649" t="s">
        <v>57</v>
      </c>
      <c r="E6" s="649" t="s">
        <v>3234</v>
      </c>
      <c r="F6" s="649" t="s">
        <v>58</v>
      </c>
      <c r="G6" s="649" t="s">
        <v>59</v>
      </c>
    </row>
    <row r="7" spans="1:7">
      <c r="A7" s="656" t="s">
        <v>3763</v>
      </c>
      <c r="B7" s="655" t="s">
        <v>3766</v>
      </c>
      <c r="C7" s="887" t="s">
        <v>5217</v>
      </c>
      <c r="D7" s="481">
        <v>59.659199999999998</v>
      </c>
      <c r="E7" s="810">
        <f>D7-D7*$B$4/100</f>
        <v>59.659199999999998</v>
      </c>
      <c r="F7" s="25">
        <f>D7*Оглавление!$B$14</f>
        <v>5667.6239999999998</v>
      </c>
      <c r="G7" s="25">
        <f>F7-F7*$B$4/100</f>
        <v>5667.6239999999998</v>
      </c>
    </row>
    <row r="8" spans="1:7">
      <c r="A8" s="656" t="s">
        <v>3764</v>
      </c>
      <c r="B8" s="655" t="s">
        <v>3766</v>
      </c>
      <c r="C8" s="887" t="s">
        <v>5218</v>
      </c>
      <c r="D8" s="481">
        <v>49.723199999999999</v>
      </c>
      <c r="E8" s="810">
        <f>D8-D8*$B$4/100</f>
        <v>49.723199999999999</v>
      </c>
      <c r="F8" s="25">
        <f>D8*Оглавление!$B$14</f>
        <v>4723.7039999999997</v>
      </c>
      <c r="G8" s="25">
        <f>F8-F8*$B$4/100</f>
        <v>4723.7039999999997</v>
      </c>
    </row>
    <row r="9" spans="1:7" s="1558" customFormat="1">
      <c r="A9" s="1603" t="s">
        <v>9215</v>
      </c>
      <c r="B9" s="1601" t="s">
        <v>3766</v>
      </c>
      <c r="C9" s="1604" t="s">
        <v>9216</v>
      </c>
      <c r="D9" s="481">
        <v>39.4848</v>
      </c>
      <c r="E9" s="810">
        <f>D9-D9*$B$4/100</f>
        <v>39.4848</v>
      </c>
      <c r="F9" s="25">
        <f>D9*Оглавление!$B$14</f>
        <v>3751.056</v>
      </c>
      <c r="G9" s="25">
        <f>F9-F9*$B$4/100</f>
        <v>3751.056</v>
      </c>
    </row>
    <row r="10" spans="1:7">
      <c r="A10" s="656" t="s">
        <v>3765</v>
      </c>
      <c r="B10" s="655" t="s">
        <v>3766</v>
      </c>
      <c r="C10" s="887" t="s">
        <v>5219</v>
      </c>
      <c r="D10" s="481">
        <v>77.371200000000002</v>
      </c>
      <c r="E10" s="810">
        <f>D10-D10*$B$4/100</f>
        <v>77.371200000000002</v>
      </c>
      <c r="F10" s="25">
        <f>D10*Оглавление!$B$14</f>
        <v>7350.2640000000001</v>
      </c>
      <c r="G10" s="25">
        <f>F10-F10*$B$4/100</f>
        <v>7350.2640000000001</v>
      </c>
    </row>
    <row r="11" spans="1:7" s="1333" customFormat="1">
      <c r="A11" s="1336" t="s">
        <v>7429</v>
      </c>
      <c r="B11" s="1335" t="s">
        <v>3766</v>
      </c>
      <c r="C11" s="1337" t="s">
        <v>7430</v>
      </c>
      <c r="D11" s="481">
        <v>74.584800000000001</v>
      </c>
      <c r="E11" s="810">
        <f>D11-D11*$B$4/100</f>
        <v>74.584800000000001</v>
      </c>
      <c r="F11" s="25">
        <f>D11*Оглавление!$B$14</f>
        <v>7085.5560000000005</v>
      </c>
      <c r="G11" s="25">
        <f>F11-F11*$B$4/100</f>
        <v>7085.5560000000005</v>
      </c>
    </row>
    <row r="12" spans="1:7" ht="16.5" customHeight="1">
      <c r="A12" s="7405" t="s">
        <v>4467</v>
      </c>
      <c r="B12" s="7406"/>
      <c r="C12" s="7406"/>
      <c r="D12" s="7407"/>
      <c r="E12" s="787"/>
      <c r="F12" s="770"/>
      <c r="G12" s="1334"/>
    </row>
    <row r="13" spans="1:7" s="769" customFormat="1" ht="42.75" customHeight="1">
      <c r="A13" s="772" t="s">
        <v>75</v>
      </c>
      <c r="B13" s="772"/>
      <c r="C13" s="771" t="s">
        <v>71</v>
      </c>
      <c r="D13" s="649" t="s">
        <v>57</v>
      </c>
      <c r="E13" s="649" t="s">
        <v>3234</v>
      </c>
      <c r="F13" s="774" t="s">
        <v>58</v>
      </c>
      <c r="G13" s="649" t="s">
        <v>59</v>
      </c>
    </row>
    <row r="14" spans="1:7" s="829" customFormat="1" ht="14.25" customHeight="1">
      <c r="A14" s="830" t="s">
        <v>4793</v>
      </c>
      <c r="B14" s="715" t="s">
        <v>4798</v>
      </c>
      <c r="C14" s="831" t="s">
        <v>4794</v>
      </c>
      <c r="D14" s="481">
        <v>34.506</v>
      </c>
      <c r="E14" s="810">
        <f>D14-D14*$B$4/100</f>
        <v>34.506</v>
      </c>
      <c r="F14" s="775">
        <f>D14*Оглавление!$B$14</f>
        <v>3278.07</v>
      </c>
      <c r="G14" s="25">
        <f>F14-F14*$B$4/100</f>
        <v>3278.07</v>
      </c>
    </row>
    <row r="15" spans="1:7" s="829" customFormat="1" ht="14.25" customHeight="1">
      <c r="A15" s="830" t="s">
        <v>4795</v>
      </c>
      <c r="B15" s="832" t="s">
        <v>4797</v>
      </c>
      <c r="C15" s="831" t="s">
        <v>4796</v>
      </c>
      <c r="D15" s="481">
        <v>42.400799999999997</v>
      </c>
      <c r="E15" s="810">
        <f>D15-D15*$B$4/100</f>
        <v>42.400799999999997</v>
      </c>
      <c r="F15" s="775">
        <f>D15*Оглавление!$B$14</f>
        <v>4028.0759999999996</v>
      </c>
      <c r="G15" s="25">
        <f>F15-F15*$B$4/100</f>
        <v>4028.0759999999996</v>
      </c>
    </row>
    <row r="16" spans="1:7" s="773" customFormat="1">
      <c r="A16" s="629" t="s">
        <v>4466</v>
      </c>
      <c r="B16" s="629" t="s">
        <v>4469</v>
      </c>
      <c r="C16" s="606" t="s">
        <v>4465</v>
      </c>
      <c r="D16" s="481">
        <v>63.082799999999999</v>
      </c>
      <c r="E16" s="810">
        <f>D16-D16*$B$4/100</f>
        <v>63.082799999999999</v>
      </c>
      <c r="F16" s="775">
        <f>D16*Оглавление!$B$14</f>
        <v>5992.866</v>
      </c>
      <c r="G16" s="25">
        <f>F16-F16*$B$4/100</f>
        <v>5992.866</v>
      </c>
    </row>
    <row r="17" spans="1:7" s="773" customFormat="1">
      <c r="A17" s="629" t="s">
        <v>4464</v>
      </c>
      <c r="B17" s="629" t="s">
        <v>4470</v>
      </c>
      <c r="C17" s="606" t="s">
        <v>4463</v>
      </c>
      <c r="D17" s="481">
        <v>12.193199999999999</v>
      </c>
      <c r="E17" s="810">
        <f t="shared" ref="E17:E84" si="0">D17-D17*$B$4/100</f>
        <v>12.193199999999999</v>
      </c>
      <c r="F17" s="25">
        <f>D17*Оглавление!$B$14</f>
        <v>1158.3539999999998</v>
      </c>
      <c r="G17" s="25">
        <f t="shared" ref="G17:G87" si="1">F17-F17*$B$4/100</f>
        <v>1158.3539999999998</v>
      </c>
    </row>
    <row r="18" spans="1:7" s="773" customFormat="1">
      <c r="A18" s="629" t="s">
        <v>4462</v>
      </c>
      <c r="B18" s="629" t="s">
        <v>4471</v>
      </c>
      <c r="C18" s="606" t="s">
        <v>4461</v>
      </c>
      <c r="D18" s="481">
        <v>18.014399999999998</v>
      </c>
      <c r="E18" s="810">
        <f t="shared" si="0"/>
        <v>18.014399999999998</v>
      </c>
      <c r="F18" s="25">
        <f>D18*Оглавление!$B$14</f>
        <v>1711.3679999999999</v>
      </c>
      <c r="G18" s="25">
        <f t="shared" si="1"/>
        <v>1711.3679999999999</v>
      </c>
    </row>
    <row r="19" spans="1:7" s="773" customFormat="1" ht="16.5" customHeight="1">
      <c r="A19" s="629" t="s">
        <v>4460</v>
      </c>
      <c r="B19" s="629" t="s">
        <v>4472</v>
      </c>
      <c r="C19" s="606" t="s">
        <v>4459</v>
      </c>
      <c r="D19" s="481">
        <v>21.211200000000002</v>
      </c>
      <c r="E19" s="810">
        <f t="shared" si="0"/>
        <v>21.211200000000002</v>
      </c>
      <c r="F19" s="25">
        <f>D19*Оглавление!$B$14</f>
        <v>2015.0640000000001</v>
      </c>
      <c r="G19" s="25">
        <f t="shared" si="1"/>
        <v>2015.0640000000001</v>
      </c>
    </row>
    <row r="20" spans="1:7" s="773" customFormat="1">
      <c r="A20" s="629" t="s">
        <v>4458</v>
      </c>
      <c r="B20" s="629" t="s">
        <v>4473</v>
      </c>
      <c r="C20" s="606" t="s">
        <v>4457</v>
      </c>
      <c r="D20" s="481">
        <v>42.0336</v>
      </c>
      <c r="E20" s="810">
        <f t="shared" si="0"/>
        <v>42.0336</v>
      </c>
      <c r="F20" s="25">
        <f>D20*Оглавление!$B$14</f>
        <v>3993.192</v>
      </c>
      <c r="G20" s="25">
        <f t="shared" si="1"/>
        <v>3993.192</v>
      </c>
    </row>
    <row r="21" spans="1:7" s="773" customFormat="1">
      <c r="A21" s="629" t="s">
        <v>4456</v>
      </c>
      <c r="B21" s="629" t="s">
        <v>4474</v>
      </c>
      <c r="C21" s="606" t="s">
        <v>4455</v>
      </c>
      <c r="D21" s="481">
        <v>28.4148</v>
      </c>
      <c r="E21" s="810">
        <f t="shared" si="0"/>
        <v>28.4148</v>
      </c>
      <c r="F21" s="25">
        <f>D21*Оглавление!$B$14</f>
        <v>2699.4059999999999</v>
      </c>
      <c r="G21" s="25">
        <f t="shared" si="1"/>
        <v>2699.4059999999999</v>
      </c>
    </row>
    <row r="22" spans="1:7" s="773" customFormat="1" ht="28.7">
      <c r="A22" s="629" t="s">
        <v>4454</v>
      </c>
      <c r="B22" s="629" t="s">
        <v>4475</v>
      </c>
      <c r="C22" s="606" t="s">
        <v>4453</v>
      </c>
      <c r="D22" s="481">
        <v>12.722399999999999</v>
      </c>
      <c r="E22" s="810">
        <f t="shared" si="0"/>
        <v>12.722399999999999</v>
      </c>
      <c r="F22" s="25">
        <f>D22*Оглавление!$B$14</f>
        <v>1208.6279999999999</v>
      </c>
      <c r="G22" s="25">
        <f t="shared" si="1"/>
        <v>1208.6279999999999</v>
      </c>
    </row>
    <row r="23" spans="1:7" s="773" customFormat="1" ht="28.7">
      <c r="A23" s="629" t="s">
        <v>4452</v>
      </c>
      <c r="B23" s="629" t="s">
        <v>4476</v>
      </c>
      <c r="C23" s="606" t="s">
        <v>4451</v>
      </c>
      <c r="D23" s="481">
        <v>14.31</v>
      </c>
      <c r="E23" s="810">
        <f t="shared" si="0"/>
        <v>14.31</v>
      </c>
      <c r="F23" s="25">
        <f>D23*Оглавление!$B$14</f>
        <v>1359.45</v>
      </c>
      <c r="G23" s="25">
        <f t="shared" si="1"/>
        <v>1359.45</v>
      </c>
    </row>
    <row r="24" spans="1:7" s="773" customFormat="1">
      <c r="A24" s="629" t="s">
        <v>4450</v>
      </c>
      <c r="B24" s="629" t="s">
        <v>4476</v>
      </c>
      <c r="C24" s="606" t="s">
        <v>4449</v>
      </c>
      <c r="D24" s="481">
        <v>57.4236</v>
      </c>
      <c r="E24" s="810">
        <f t="shared" si="0"/>
        <v>57.4236</v>
      </c>
      <c r="F24" s="25">
        <f>D24*Оглавление!$B$14</f>
        <v>5455.2420000000002</v>
      </c>
      <c r="G24" s="25">
        <f t="shared" si="1"/>
        <v>5455.2420000000002</v>
      </c>
    </row>
    <row r="25" spans="1:7" s="773" customFormat="1">
      <c r="A25" s="629" t="s">
        <v>4448</v>
      </c>
      <c r="B25" s="629" t="s">
        <v>4477</v>
      </c>
      <c r="C25" s="606" t="s">
        <v>4447</v>
      </c>
      <c r="D25" s="481">
        <v>11.869199999999999</v>
      </c>
      <c r="E25" s="810">
        <f t="shared" si="0"/>
        <v>11.869199999999999</v>
      </c>
      <c r="F25" s="25">
        <f>D25*Оглавление!$B$14</f>
        <v>1127.5739999999998</v>
      </c>
      <c r="G25" s="25">
        <f t="shared" si="1"/>
        <v>1127.5739999999998</v>
      </c>
    </row>
    <row r="26" spans="1:7" s="773" customFormat="1" ht="20.7">
      <c r="A26" s="629" t="s">
        <v>4446</v>
      </c>
      <c r="B26" s="629" t="s">
        <v>4529</v>
      </c>
      <c r="C26" s="606" t="s">
        <v>4445</v>
      </c>
      <c r="D26" s="481">
        <v>72.943200000000004</v>
      </c>
      <c r="E26" s="810">
        <f t="shared" si="0"/>
        <v>72.943200000000004</v>
      </c>
      <c r="F26" s="25">
        <f>D26*Оглавление!$B$14</f>
        <v>6929.6040000000003</v>
      </c>
      <c r="G26" s="25">
        <f t="shared" si="1"/>
        <v>6929.6040000000003</v>
      </c>
    </row>
    <row r="27" spans="1:7" s="773" customFormat="1">
      <c r="A27" s="629" t="s">
        <v>4444</v>
      </c>
      <c r="B27" s="629" t="s">
        <v>4477</v>
      </c>
      <c r="C27" s="606" t="s">
        <v>4443</v>
      </c>
      <c r="D27" s="481">
        <v>6.2531999999999996</v>
      </c>
      <c r="E27" s="810">
        <f t="shared" si="0"/>
        <v>6.2531999999999996</v>
      </c>
      <c r="F27" s="25">
        <f>D27*Оглавление!$B$14</f>
        <v>594.05399999999997</v>
      </c>
      <c r="G27" s="25">
        <f t="shared" si="1"/>
        <v>594.05399999999997</v>
      </c>
    </row>
    <row r="28" spans="1:7" s="773" customFormat="1">
      <c r="A28" s="629" t="s">
        <v>4442</v>
      </c>
      <c r="B28" s="629" t="s">
        <v>4477</v>
      </c>
      <c r="C28" s="606" t="s">
        <v>4441</v>
      </c>
      <c r="D28" s="481">
        <v>5.8211999999999993</v>
      </c>
      <c r="E28" s="810">
        <f t="shared" si="0"/>
        <v>5.8211999999999993</v>
      </c>
      <c r="F28" s="25">
        <f>D28*Оглавление!$B$14</f>
        <v>553.0139999999999</v>
      </c>
      <c r="G28" s="25">
        <f t="shared" si="1"/>
        <v>553.0139999999999</v>
      </c>
    </row>
    <row r="29" spans="1:7" s="773" customFormat="1">
      <c r="A29" s="629" t="s">
        <v>4440</v>
      </c>
      <c r="B29" s="629" t="s">
        <v>4477</v>
      </c>
      <c r="C29" s="606" t="s">
        <v>4439</v>
      </c>
      <c r="D29" s="481">
        <v>11.9772</v>
      </c>
      <c r="E29" s="810">
        <f t="shared" si="0"/>
        <v>11.9772</v>
      </c>
      <c r="F29" s="25">
        <f>D29*Оглавление!$B$14</f>
        <v>1137.8340000000001</v>
      </c>
      <c r="G29" s="25">
        <f t="shared" si="1"/>
        <v>1137.8340000000001</v>
      </c>
    </row>
    <row r="30" spans="1:7" s="773" customFormat="1">
      <c r="A30" s="629" t="s">
        <v>4438</v>
      </c>
      <c r="B30" s="629" t="s">
        <v>4477</v>
      </c>
      <c r="C30" s="606" t="s">
        <v>4437</v>
      </c>
      <c r="D30" s="481">
        <v>17.485200000000003</v>
      </c>
      <c r="E30" s="810">
        <f t="shared" si="0"/>
        <v>17.485200000000003</v>
      </c>
      <c r="F30" s="25">
        <f>D30*Оглавление!$B$14</f>
        <v>1661.0940000000003</v>
      </c>
      <c r="G30" s="25">
        <f t="shared" si="1"/>
        <v>1661.0940000000003</v>
      </c>
    </row>
    <row r="31" spans="1:7" s="773" customFormat="1">
      <c r="A31" s="629" t="s">
        <v>4436</v>
      </c>
      <c r="B31" s="629" t="s">
        <v>4479</v>
      </c>
      <c r="C31" s="606" t="s">
        <v>4435</v>
      </c>
      <c r="D31" s="481">
        <v>14.526</v>
      </c>
      <c r="E31" s="810">
        <f t="shared" si="0"/>
        <v>14.526</v>
      </c>
      <c r="F31" s="25">
        <f>D31*Оглавление!$B$14</f>
        <v>1379.97</v>
      </c>
      <c r="G31" s="25">
        <f t="shared" si="1"/>
        <v>1379.97</v>
      </c>
    </row>
    <row r="32" spans="1:7" s="773" customFormat="1">
      <c r="A32" s="629" t="s">
        <v>4434</v>
      </c>
      <c r="B32" s="629" t="s">
        <v>4480</v>
      </c>
      <c r="C32" s="606" t="s">
        <v>4433</v>
      </c>
      <c r="D32" s="481">
        <v>14.526</v>
      </c>
      <c r="E32" s="810">
        <f t="shared" si="0"/>
        <v>14.526</v>
      </c>
      <c r="F32" s="25">
        <f>D32*Оглавление!$B$14</f>
        <v>1379.97</v>
      </c>
      <c r="G32" s="25">
        <f t="shared" si="1"/>
        <v>1379.97</v>
      </c>
    </row>
    <row r="33" spans="1:7" s="773" customFormat="1">
      <c r="A33" s="629" t="s">
        <v>4432</v>
      </c>
      <c r="B33" s="629" t="s">
        <v>4481</v>
      </c>
      <c r="C33" s="606" t="s">
        <v>4431</v>
      </c>
      <c r="D33" s="481">
        <v>20.8872</v>
      </c>
      <c r="E33" s="810">
        <f t="shared" si="0"/>
        <v>20.8872</v>
      </c>
      <c r="F33" s="25">
        <f>D33*Оглавление!$B$14</f>
        <v>1984.2840000000001</v>
      </c>
      <c r="G33" s="25">
        <f t="shared" si="1"/>
        <v>1984.2840000000001</v>
      </c>
    </row>
    <row r="34" spans="1:7" s="773" customFormat="1">
      <c r="A34" s="629" t="s">
        <v>4430</v>
      </c>
      <c r="B34" s="629" t="s">
        <v>4482</v>
      </c>
      <c r="C34" s="606" t="s">
        <v>4429</v>
      </c>
      <c r="D34" s="481">
        <v>18.295200000000001</v>
      </c>
      <c r="E34" s="810">
        <f t="shared" si="0"/>
        <v>18.295200000000001</v>
      </c>
      <c r="F34" s="25">
        <f>D34*Оглавление!$B$14</f>
        <v>1738.0440000000001</v>
      </c>
      <c r="G34" s="25">
        <f t="shared" si="1"/>
        <v>1738.0440000000001</v>
      </c>
    </row>
    <row r="35" spans="1:7" s="773" customFormat="1">
      <c r="A35" s="629" t="s">
        <v>4428</v>
      </c>
      <c r="B35" s="629" t="s">
        <v>4478</v>
      </c>
      <c r="C35" s="888" t="s">
        <v>4427</v>
      </c>
      <c r="D35" s="481">
        <v>58.492799999999995</v>
      </c>
      <c r="E35" s="810">
        <f t="shared" si="0"/>
        <v>58.492799999999995</v>
      </c>
      <c r="F35" s="25">
        <f>D35*Оглавление!$B$14</f>
        <v>5556.8159999999998</v>
      </c>
      <c r="G35" s="25">
        <f t="shared" si="1"/>
        <v>5556.8159999999998</v>
      </c>
    </row>
    <row r="36" spans="1:7" s="773" customFormat="1" ht="28.7">
      <c r="A36" s="629" t="s">
        <v>4426</v>
      </c>
      <c r="B36" s="629" t="s">
        <v>4483</v>
      </c>
      <c r="C36" s="606" t="s">
        <v>4425</v>
      </c>
      <c r="D36" s="481">
        <v>67.338000000000008</v>
      </c>
      <c r="E36" s="810">
        <f t="shared" si="0"/>
        <v>67.338000000000008</v>
      </c>
      <c r="F36" s="25">
        <f>D36*Оглавление!$B$14</f>
        <v>6397.1100000000006</v>
      </c>
      <c r="G36" s="25">
        <f t="shared" si="1"/>
        <v>6397.1100000000006</v>
      </c>
    </row>
    <row r="37" spans="1:7" s="773" customFormat="1" ht="28.7">
      <c r="A37" s="629" t="s">
        <v>4424</v>
      </c>
      <c r="B37" s="629" t="s">
        <v>4483</v>
      </c>
      <c r="C37" s="606" t="s">
        <v>4423</v>
      </c>
      <c r="D37" s="481">
        <v>75.816000000000003</v>
      </c>
      <c r="E37" s="810">
        <f t="shared" si="0"/>
        <v>75.816000000000003</v>
      </c>
      <c r="F37" s="25">
        <f>D37*Оглавление!$B$14</f>
        <v>7202.52</v>
      </c>
      <c r="G37" s="25">
        <f t="shared" si="1"/>
        <v>7202.52</v>
      </c>
    </row>
    <row r="38" spans="1:7" s="773" customFormat="1" ht="15.7">
      <c r="A38" s="7405" t="s">
        <v>4530</v>
      </c>
      <c r="B38" s="7406"/>
      <c r="C38" s="7406"/>
      <c r="D38" s="7407"/>
      <c r="E38" s="815">
        <f t="shared" si="0"/>
        <v>0</v>
      </c>
      <c r="F38" s="770"/>
      <c r="G38" s="770"/>
    </row>
    <row r="39" spans="1:7" s="773" customFormat="1">
      <c r="A39" s="629" t="s">
        <v>4422</v>
      </c>
      <c r="B39" s="629" t="s">
        <v>4484</v>
      </c>
      <c r="C39" s="606" t="s">
        <v>4421</v>
      </c>
      <c r="D39" s="481">
        <v>72.111599999999996</v>
      </c>
      <c r="E39" s="810">
        <f t="shared" si="0"/>
        <v>72.111599999999996</v>
      </c>
      <c r="F39" s="25">
        <f>D39*Оглавление!$B$14</f>
        <v>6850.6019999999999</v>
      </c>
      <c r="G39" s="25">
        <f t="shared" si="1"/>
        <v>6850.6019999999999</v>
      </c>
    </row>
    <row r="40" spans="1:7" s="773" customFormat="1">
      <c r="A40" s="629" t="s">
        <v>4420</v>
      </c>
      <c r="B40" s="629" t="s">
        <v>4485</v>
      </c>
      <c r="C40" s="606" t="s">
        <v>4419</v>
      </c>
      <c r="D40" s="481">
        <v>79.00200000000001</v>
      </c>
      <c r="E40" s="810">
        <f t="shared" si="0"/>
        <v>79.00200000000001</v>
      </c>
      <c r="F40" s="25">
        <f>D40*Оглавление!$B$14</f>
        <v>7505.1900000000005</v>
      </c>
      <c r="G40" s="25">
        <f t="shared" si="1"/>
        <v>7505.1900000000005</v>
      </c>
    </row>
    <row r="41" spans="1:7" s="773" customFormat="1">
      <c r="A41" s="629" t="s">
        <v>4418</v>
      </c>
      <c r="B41" s="629" t="s">
        <v>4486</v>
      </c>
      <c r="C41" s="606" t="s">
        <v>4417</v>
      </c>
      <c r="D41" s="481">
        <v>48.243600000000001</v>
      </c>
      <c r="E41" s="810">
        <f t="shared" si="0"/>
        <v>48.243600000000001</v>
      </c>
      <c r="F41" s="25">
        <f>D41*Оглавление!$B$14</f>
        <v>4583.1419999999998</v>
      </c>
      <c r="G41" s="25">
        <f t="shared" si="1"/>
        <v>4583.1419999999998</v>
      </c>
    </row>
    <row r="42" spans="1:7" s="773" customFormat="1">
      <c r="A42" s="629" t="s">
        <v>4416</v>
      </c>
      <c r="B42" s="629" t="s">
        <v>4487</v>
      </c>
      <c r="C42" s="606" t="s">
        <v>4415</v>
      </c>
      <c r="D42" s="481">
        <v>58.2012</v>
      </c>
      <c r="E42" s="810">
        <f t="shared" si="0"/>
        <v>58.2012</v>
      </c>
      <c r="F42" s="25">
        <f>D42*Оглавление!$B$14</f>
        <v>5529.1139999999996</v>
      </c>
      <c r="G42" s="25">
        <f t="shared" si="1"/>
        <v>5529.1139999999996</v>
      </c>
    </row>
    <row r="43" spans="1:7" s="773" customFormat="1">
      <c r="A43" s="629" t="s">
        <v>4414</v>
      </c>
      <c r="B43" s="629" t="s">
        <v>4488</v>
      </c>
      <c r="C43" s="606" t="s">
        <v>4413</v>
      </c>
      <c r="D43" s="481">
        <v>73.688400000000001</v>
      </c>
      <c r="E43" s="810">
        <f t="shared" si="0"/>
        <v>73.688400000000001</v>
      </c>
      <c r="F43" s="25">
        <f>D43*Оглавление!$B$14</f>
        <v>7000.3980000000001</v>
      </c>
      <c r="G43" s="25">
        <f t="shared" si="1"/>
        <v>7000.3980000000001</v>
      </c>
    </row>
    <row r="44" spans="1:7" s="773" customFormat="1">
      <c r="A44" s="629" t="s">
        <v>4412</v>
      </c>
      <c r="B44" s="629" t="s">
        <v>4489</v>
      </c>
      <c r="C44" s="606" t="s">
        <v>4411</v>
      </c>
      <c r="D44" s="481">
        <v>90.126000000000005</v>
      </c>
      <c r="E44" s="810">
        <f t="shared" si="0"/>
        <v>90.126000000000005</v>
      </c>
      <c r="F44" s="25">
        <f>D44*Оглавление!$B$14</f>
        <v>8561.9700000000012</v>
      </c>
      <c r="G44" s="25">
        <f t="shared" si="1"/>
        <v>8561.9700000000012</v>
      </c>
    </row>
    <row r="45" spans="1:7" s="773" customFormat="1">
      <c r="A45" s="629" t="s">
        <v>4410</v>
      </c>
      <c r="B45" s="629" t="s">
        <v>4490</v>
      </c>
      <c r="C45" s="606" t="s">
        <v>4409</v>
      </c>
      <c r="D45" s="481">
        <v>107.6112</v>
      </c>
      <c r="E45" s="810">
        <f t="shared" si="0"/>
        <v>107.6112</v>
      </c>
      <c r="F45" s="25">
        <f>D45*Оглавление!$B$14</f>
        <v>10223.064</v>
      </c>
      <c r="G45" s="25">
        <f t="shared" si="1"/>
        <v>10223.064</v>
      </c>
    </row>
    <row r="46" spans="1:7" s="773" customFormat="1" ht="15.7">
      <c r="A46" s="7405" t="s">
        <v>4531</v>
      </c>
      <c r="B46" s="7406"/>
      <c r="C46" s="7406"/>
      <c r="D46" s="7407"/>
      <c r="E46" s="815">
        <f t="shared" si="0"/>
        <v>0</v>
      </c>
      <c r="F46" s="770"/>
      <c r="G46" s="770"/>
    </row>
    <row r="47" spans="1:7" s="773" customFormat="1" ht="28.7">
      <c r="A47" s="629" t="s">
        <v>4408</v>
      </c>
      <c r="B47" s="629" t="s">
        <v>4491</v>
      </c>
      <c r="C47" s="606" t="s">
        <v>4407</v>
      </c>
      <c r="D47" s="481">
        <v>21.211200000000002</v>
      </c>
      <c r="E47" s="810">
        <f t="shared" si="0"/>
        <v>21.211200000000002</v>
      </c>
      <c r="F47" s="25">
        <f>D47*Оглавление!$B$14</f>
        <v>2015.0640000000001</v>
      </c>
      <c r="G47" s="25">
        <f t="shared" si="1"/>
        <v>2015.0640000000001</v>
      </c>
    </row>
    <row r="48" spans="1:7" s="773" customFormat="1" ht="28.7">
      <c r="A48" s="629" t="s">
        <v>4406</v>
      </c>
      <c r="B48" s="629" t="s">
        <v>4492</v>
      </c>
      <c r="C48" s="606" t="s">
        <v>4405</v>
      </c>
      <c r="D48" s="481">
        <v>30.110399999999998</v>
      </c>
      <c r="E48" s="810">
        <f t="shared" si="0"/>
        <v>30.110399999999998</v>
      </c>
      <c r="F48" s="25">
        <f>D48*Оглавление!$B$14</f>
        <v>2860.4879999999998</v>
      </c>
      <c r="G48" s="25">
        <f t="shared" si="1"/>
        <v>2860.4879999999998</v>
      </c>
    </row>
    <row r="49" spans="1:7" s="773" customFormat="1" ht="28.7">
      <c r="A49" s="629" t="s">
        <v>4404</v>
      </c>
      <c r="B49" s="629" t="s">
        <v>4493</v>
      </c>
      <c r="C49" s="606" t="s">
        <v>4403</v>
      </c>
      <c r="D49" s="481">
        <v>42.897599999999997</v>
      </c>
      <c r="E49" s="810">
        <f t="shared" si="0"/>
        <v>42.897599999999997</v>
      </c>
      <c r="F49" s="25">
        <f>D49*Оглавление!$B$14</f>
        <v>4075.2719999999999</v>
      </c>
      <c r="G49" s="25">
        <f t="shared" si="1"/>
        <v>4075.2719999999999</v>
      </c>
    </row>
    <row r="50" spans="1:7" s="773" customFormat="1">
      <c r="A50" s="1611" t="s">
        <v>9217</v>
      </c>
      <c r="B50" s="5219" t="s">
        <v>9227</v>
      </c>
      <c r="C50" s="5220" t="s">
        <v>9222</v>
      </c>
      <c r="D50" s="481">
        <v>12.8736</v>
      </c>
      <c r="E50" s="1612">
        <f t="shared" si="0"/>
        <v>12.8736</v>
      </c>
      <c r="F50" s="25">
        <f>D50*Оглавление!$B$14</f>
        <v>1222.992</v>
      </c>
      <c r="G50" s="25">
        <f t="shared" ref="G50:G54" si="2">F50-F50*$B$4/100</f>
        <v>1222.992</v>
      </c>
    </row>
    <row r="51" spans="1:7" s="773" customFormat="1">
      <c r="A51" s="1611" t="s">
        <v>9218</v>
      </c>
      <c r="B51" s="5219" t="s">
        <v>9228</v>
      </c>
      <c r="C51" s="5220" t="s">
        <v>9223</v>
      </c>
      <c r="D51" s="481">
        <v>12.290400000000002</v>
      </c>
      <c r="E51" s="1612">
        <f t="shared" si="0"/>
        <v>12.290400000000002</v>
      </c>
      <c r="F51" s="25">
        <f>D51*Оглавление!$B$14</f>
        <v>1167.5880000000002</v>
      </c>
      <c r="G51" s="25">
        <f t="shared" si="2"/>
        <v>1167.5880000000002</v>
      </c>
    </row>
    <row r="52" spans="1:7" s="773" customFormat="1">
      <c r="A52" s="1611" t="s">
        <v>9219</v>
      </c>
      <c r="B52" s="5219" t="s">
        <v>9229</v>
      </c>
      <c r="C52" s="5220" t="s">
        <v>9224</v>
      </c>
      <c r="D52" s="481">
        <v>4.8275999999999994</v>
      </c>
      <c r="E52" s="1612">
        <f t="shared" si="0"/>
        <v>4.8275999999999994</v>
      </c>
      <c r="F52" s="25">
        <f>D52*Оглавление!$B$14</f>
        <v>458.62199999999996</v>
      </c>
      <c r="G52" s="25">
        <f t="shared" si="2"/>
        <v>458.62199999999996</v>
      </c>
    </row>
    <row r="53" spans="1:7" s="773" customFormat="1">
      <c r="A53" s="1611" t="s">
        <v>9220</v>
      </c>
      <c r="B53" s="5219" t="s">
        <v>4505</v>
      </c>
      <c r="C53" s="5220" t="s">
        <v>9225</v>
      </c>
      <c r="D53" s="481">
        <v>20.7684</v>
      </c>
      <c r="E53" s="1612">
        <f t="shared" si="0"/>
        <v>20.7684</v>
      </c>
      <c r="F53" s="25">
        <f>D53*Оглавление!$B$14</f>
        <v>1972.998</v>
      </c>
      <c r="G53" s="25">
        <f t="shared" si="2"/>
        <v>1972.998</v>
      </c>
    </row>
    <row r="54" spans="1:7" s="773" customFormat="1" ht="26">
      <c r="A54" s="1611" t="s">
        <v>9221</v>
      </c>
      <c r="B54" s="5219" t="s">
        <v>9230</v>
      </c>
      <c r="C54" s="5220" t="s">
        <v>9226</v>
      </c>
      <c r="D54" s="481">
        <v>71.80919999999999</v>
      </c>
      <c r="E54" s="1612">
        <f t="shared" si="0"/>
        <v>71.80919999999999</v>
      </c>
      <c r="F54" s="25">
        <f>D54*Оглавление!$B$14</f>
        <v>6821.8739999999989</v>
      </c>
      <c r="G54" s="25">
        <f t="shared" si="2"/>
        <v>6821.8739999999989</v>
      </c>
    </row>
    <row r="55" spans="1:7" s="773" customFormat="1" ht="28.7">
      <c r="A55" s="629" t="s">
        <v>4402</v>
      </c>
      <c r="B55" s="629" t="s">
        <v>4494</v>
      </c>
      <c r="C55" s="606" t="s">
        <v>4401</v>
      </c>
      <c r="D55" s="481">
        <v>104.9652</v>
      </c>
      <c r="E55" s="810">
        <f t="shared" si="0"/>
        <v>104.9652</v>
      </c>
      <c r="F55" s="25">
        <f>D55*Оглавление!$B$14</f>
        <v>9971.6939999999995</v>
      </c>
      <c r="G55" s="25">
        <f t="shared" si="1"/>
        <v>9971.6939999999995</v>
      </c>
    </row>
    <row r="56" spans="1:7" s="773" customFormat="1" ht="28.7">
      <c r="A56" s="629" t="s">
        <v>4400</v>
      </c>
      <c r="B56" s="629" t="s">
        <v>4495</v>
      </c>
      <c r="C56" s="606" t="s">
        <v>4399</v>
      </c>
      <c r="D56" s="481">
        <v>76.334400000000002</v>
      </c>
      <c r="E56" s="810">
        <f t="shared" si="0"/>
        <v>76.334400000000002</v>
      </c>
      <c r="F56" s="25">
        <f>D56*Оглавление!$B$14</f>
        <v>7251.768</v>
      </c>
      <c r="G56" s="25">
        <f t="shared" si="1"/>
        <v>7251.768</v>
      </c>
    </row>
    <row r="57" spans="1:7" s="773" customFormat="1" ht="28.7">
      <c r="A57" s="629" t="s">
        <v>4398</v>
      </c>
      <c r="B57" s="629" t="s">
        <v>4495</v>
      </c>
      <c r="C57" s="606" t="s">
        <v>4397</v>
      </c>
      <c r="D57" s="481">
        <v>66.268799999999999</v>
      </c>
      <c r="E57" s="810">
        <f t="shared" si="0"/>
        <v>66.268799999999999</v>
      </c>
      <c r="F57" s="25">
        <f>D57*Оглавление!$B$14</f>
        <v>6295.5360000000001</v>
      </c>
      <c r="G57" s="25">
        <f t="shared" si="1"/>
        <v>6295.5360000000001</v>
      </c>
    </row>
    <row r="58" spans="1:7" s="773" customFormat="1" ht="28.7">
      <c r="A58" s="629" t="s">
        <v>4396</v>
      </c>
      <c r="B58" s="629" t="s">
        <v>4496</v>
      </c>
      <c r="C58" s="606" t="s">
        <v>4395</v>
      </c>
      <c r="D58" s="481">
        <v>34.214399999999998</v>
      </c>
      <c r="E58" s="810">
        <f t="shared" si="0"/>
        <v>34.214399999999998</v>
      </c>
      <c r="F58" s="25">
        <f>D58*Оглавление!$B$14</f>
        <v>3250.3679999999999</v>
      </c>
      <c r="G58" s="25">
        <f t="shared" si="1"/>
        <v>3250.3679999999999</v>
      </c>
    </row>
    <row r="59" spans="1:7" s="773" customFormat="1" ht="28.7">
      <c r="A59" s="629" t="s">
        <v>4394</v>
      </c>
      <c r="B59" s="629" t="s">
        <v>4497</v>
      </c>
      <c r="C59" s="606" t="s">
        <v>4393</v>
      </c>
      <c r="D59" s="481">
        <v>121.932</v>
      </c>
      <c r="E59" s="810">
        <f t="shared" si="0"/>
        <v>121.932</v>
      </c>
      <c r="F59" s="25">
        <f>D59*Оглавление!$B$14</f>
        <v>11583.54</v>
      </c>
      <c r="G59" s="25">
        <f t="shared" si="1"/>
        <v>11583.54</v>
      </c>
    </row>
    <row r="60" spans="1:7" s="773" customFormat="1" ht="28.7">
      <c r="A60" s="629" t="s">
        <v>4392</v>
      </c>
      <c r="B60" s="629" t="s">
        <v>4498</v>
      </c>
      <c r="C60" s="606" t="s">
        <v>4391</v>
      </c>
      <c r="D60" s="481">
        <v>48.675600000000003</v>
      </c>
      <c r="E60" s="810">
        <f t="shared" si="0"/>
        <v>48.675600000000003</v>
      </c>
      <c r="F60" s="25">
        <f>D60*Оглавление!$B$14</f>
        <v>4624.1820000000007</v>
      </c>
      <c r="G60" s="25">
        <f t="shared" si="1"/>
        <v>4624.1820000000007</v>
      </c>
    </row>
    <row r="61" spans="1:7" s="773" customFormat="1" ht="28.7">
      <c r="A61" s="629" t="s">
        <v>4390</v>
      </c>
      <c r="B61" s="629" t="s">
        <v>4498</v>
      </c>
      <c r="C61" s="606" t="s">
        <v>4389</v>
      </c>
      <c r="D61" s="481">
        <v>40.878</v>
      </c>
      <c r="E61" s="810">
        <f t="shared" si="0"/>
        <v>40.878</v>
      </c>
      <c r="F61" s="25">
        <f>D61*Оглавление!$B$14</f>
        <v>3883.41</v>
      </c>
      <c r="G61" s="25">
        <f t="shared" si="1"/>
        <v>3883.41</v>
      </c>
    </row>
    <row r="62" spans="1:7" s="773" customFormat="1" ht="28.7">
      <c r="A62" s="629" t="s">
        <v>4388</v>
      </c>
      <c r="B62" s="629" t="s">
        <v>4499</v>
      </c>
      <c r="C62" s="606" t="s">
        <v>4387</v>
      </c>
      <c r="D62" s="481">
        <v>43.47</v>
      </c>
      <c r="E62" s="810">
        <f t="shared" si="0"/>
        <v>43.47</v>
      </c>
      <c r="F62" s="25">
        <f>D62*Оглавление!$B$14</f>
        <v>4129.6499999999996</v>
      </c>
      <c r="G62" s="25">
        <f t="shared" si="1"/>
        <v>4129.6499999999996</v>
      </c>
    </row>
    <row r="63" spans="1:7" s="773" customFormat="1" ht="45.75" customHeight="1">
      <c r="A63" s="629" t="s">
        <v>4386</v>
      </c>
      <c r="B63" s="629" t="s">
        <v>4500</v>
      </c>
      <c r="C63" s="888" t="s">
        <v>5220</v>
      </c>
      <c r="D63" s="481">
        <v>20.3688</v>
      </c>
      <c r="E63" s="810">
        <f t="shared" si="0"/>
        <v>20.3688</v>
      </c>
      <c r="F63" s="25">
        <f>D63*Оглавление!$B$14</f>
        <v>1935.0360000000001</v>
      </c>
      <c r="G63" s="25">
        <f t="shared" si="1"/>
        <v>1935.0360000000001</v>
      </c>
    </row>
    <row r="64" spans="1:7" s="773" customFormat="1" ht="28.7">
      <c r="A64" s="629" t="s">
        <v>4385</v>
      </c>
      <c r="B64" s="629" t="s">
        <v>4496</v>
      </c>
      <c r="C64" s="606" t="s">
        <v>4384</v>
      </c>
      <c r="D64" s="481">
        <v>38.696399999999997</v>
      </c>
      <c r="E64" s="810">
        <f t="shared" si="0"/>
        <v>38.696399999999997</v>
      </c>
      <c r="F64" s="25">
        <f>D64*Оглавление!$B$14</f>
        <v>3676.1579999999999</v>
      </c>
      <c r="G64" s="25">
        <f t="shared" si="1"/>
        <v>3676.1579999999999</v>
      </c>
    </row>
    <row r="65" spans="1:7" s="773" customFormat="1" ht="28.7">
      <c r="A65" s="629" t="s">
        <v>4383</v>
      </c>
      <c r="B65" s="629" t="s">
        <v>4495</v>
      </c>
      <c r="C65" s="606" t="s">
        <v>4382</v>
      </c>
      <c r="D65" s="481">
        <v>35.510400000000004</v>
      </c>
      <c r="E65" s="810">
        <f t="shared" si="0"/>
        <v>35.510400000000004</v>
      </c>
      <c r="F65" s="25">
        <f>D65*Оглавление!$B$14</f>
        <v>3373.4880000000003</v>
      </c>
      <c r="G65" s="25">
        <f t="shared" si="1"/>
        <v>3373.4880000000003</v>
      </c>
    </row>
    <row r="66" spans="1:7" s="773" customFormat="1" ht="28.7">
      <c r="A66" s="629" t="s">
        <v>4381</v>
      </c>
      <c r="B66" s="629" t="s">
        <v>4496</v>
      </c>
      <c r="C66" s="606" t="s">
        <v>4380</v>
      </c>
      <c r="D66" s="481">
        <v>47.498399999999997</v>
      </c>
      <c r="E66" s="810">
        <f t="shared" si="0"/>
        <v>47.498399999999997</v>
      </c>
      <c r="F66" s="25">
        <f>D66*Оглавление!$B$14</f>
        <v>4512.348</v>
      </c>
      <c r="G66" s="25">
        <f t="shared" si="1"/>
        <v>4512.348</v>
      </c>
    </row>
    <row r="67" spans="1:7" s="773" customFormat="1">
      <c r="A67" s="629" t="s">
        <v>4379</v>
      </c>
      <c r="B67" s="629" t="s">
        <v>4501</v>
      </c>
      <c r="C67" s="606" t="s">
        <v>4378</v>
      </c>
      <c r="D67" s="481">
        <v>32.497199999999999</v>
      </c>
      <c r="E67" s="810">
        <f t="shared" si="0"/>
        <v>32.497199999999999</v>
      </c>
      <c r="F67" s="25">
        <f>D67*Оглавление!$B$14</f>
        <v>3087.2339999999999</v>
      </c>
      <c r="G67" s="25">
        <f t="shared" si="1"/>
        <v>3087.2339999999999</v>
      </c>
    </row>
    <row r="68" spans="1:7" s="773" customFormat="1" ht="28.7">
      <c r="A68" s="629" t="s">
        <v>4377</v>
      </c>
      <c r="B68" s="629" t="s">
        <v>4502</v>
      </c>
      <c r="C68" s="606" t="s">
        <v>4376</v>
      </c>
      <c r="D68" s="481">
        <v>29.6784</v>
      </c>
      <c r="E68" s="810">
        <f t="shared" si="0"/>
        <v>29.6784</v>
      </c>
      <c r="F68" s="25">
        <f>D68*Оглавление!$B$14</f>
        <v>2819.4479999999999</v>
      </c>
      <c r="G68" s="25">
        <f t="shared" si="1"/>
        <v>2819.4479999999999</v>
      </c>
    </row>
    <row r="69" spans="1:7" s="773" customFormat="1" ht="28.7">
      <c r="A69" s="629" t="s">
        <v>4375</v>
      </c>
      <c r="B69" s="629" t="s">
        <v>4503</v>
      </c>
      <c r="C69" s="606" t="s">
        <v>4374</v>
      </c>
      <c r="D69" s="481">
        <v>14.85</v>
      </c>
      <c r="E69" s="810">
        <f t="shared" si="0"/>
        <v>14.85</v>
      </c>
      <c r="F69" s="25">
        <f>D69*Оглавление!$B$14</f>
        <v>1410.75</v>
      </c>
      <c r="G69" s="25">
        <f t="shared" si="1"/>
        <v>1410.75</v>
      </c>
    </row>
    <row r="70" spans="1:7" s="773" customFormat="1" ht="28.7">
      <c r="A70" s="629" t="s">
        <v>4373</v>
      </c>
      <c r="B70" s="629" t="s">
        <v>4504</v>
      </c>
      <c r="C70" s="606" t="s">
        <v>4372</v>
      </c>
      <c r="D70" s="481">
        <v>20.8872</v>
      </c>
      <c r="E70" s="810">
        <f t="shared" si="0"/>
        <v>20.8872</v>
      </c>
      <c r="F70" s="25">
        <f>D70*Оглавление!$B$14</f>
        <v>1984.2840000000001</v>
      </c>
      <c r="G70" s="25">
        <f t="shared" si="1"/>
        <v>1984.2840000000001</v>
      </c>
    </row>
    <row r="71" spans="1:7" s="773" customFormat="1">
      <c r="A71" s="629" t="s">
        <v>4371</v>
      </c>
      <c r="B71" s="629" t="s">
        <v>4503</v>
      </c>
      <c r="C71" s="606" t="s">
        <v>4370</v>
      </c>
      <c r="D71" s="481">
        <v>15.4764</v>
      </c>
      <c r="E71" s="810">
        <f t="shared" si="0"/>
        <v>15.4764</v>
      </c>
      <c r="F71" s="25">
        <f>D71*Оглавление!$B$14</f>
        <v>1470.258</v>
      </c>
      <c r="G71" s="25">
        <f t="shared" si="1"/>
        <v>1470.258</v>
      </c>
    </row>
    <row r="72" spans="1:7" s="773" customFormat="1">
      <c r="A72" s="629" t="s">
        <v>4369</v>
      </c>
      <c r="B72" s="629" t="s">
        <v>4495</v>
      </c>
      <c r="C72" s="606" t="s">
        <v>4368</v>
      </c>
      <c r="D72" s="481">
        <v>79.00200000000001</v>
      </c>
      <c r="E72" s="810">
        <f t="shared" si="0"/>
        <v>79.00200000000001</v>
      </c>
      <c r="F72" s="25">
        <f>D72*Оглавление!$B$14</f>
        <v>7505.1900000000005</v>
      </c>
      <c r="G72" s="25">
        <f t="shared" si="1"/>
        <v>7505.1900000000005</v>
      </c>
    </row>
    <row r="73" spans="1:7" s="773" customFormat="1">
      <c r="A73" s="629" t="s">
        <v>4367</v>
      </c>
      <c r="B73" s="629" t="s">
        <v>4495</v>
      </c>
      <c r="C73" s="606" t="s">
        <v>4366</v>
      </c>
      <c r="D73" s="481">
        <v>79.00200000000001</v>
      </c>
      <c r="E73" s="810">
        <f t="shared" si="0"/>
        <v>79.00200000000001</v>
      </c>
      <c r="F73" s="25">
        <f>D73*Оглавление!$B$14</f>
        <v>7505.1900000000005</v>
      </c>
      <c r="G73" s="25">
        <f t="shared" si="1"/>
        <v>7505.1900000000005</v>
      </c>
    </row>
    <row r="74" spans="1:7" s="773" customFormat="1">
      <c r="A74" s="629" t="s">
        <v>4365</v>
      </c>
      <c r="B74" s="629" t="s">
        <v>4505</v>
      </c>
      <c r="C74" s="606" t="s">
        <v>4364</v>
      </c>
      <c r="D74" s="481">
        <v>75.070800000000006</v>
      </c>
      <c r="E74" s="810">
        <f t="shared" si="0"/>
        <v>75.070800000000006</v>
      </c>
      <c r="F74" s="25">
        <f>D74*Оглавление!$B$14</f>
        <v>7131.7260000000006</v>
      </c>
      <c r="G74" s="25">
        <f t="shared" si="1"/>
        <v>7131.7260000000006</v>
      </c>
    </row>
    <row r="75" spans="1:7" s="773" customFormat="1" ht="28.7">
      <c r="A75" s="629" t="s">
        <v>4363</v>
      </c>
      <c r="B75" s="629" t="s">
        <v>4506</v>
      </c>
      <c r="C75" s="606" t="s">
        <v>4362</v>
      </c>
      <c r="D75" s="481">
        <v>4.7736000000000001</v>
      </c>
      <c r="E75" s="810">
        <f t="shared" si="0"/>
        <v>4.7736000000000001</v>
      </c>
      <c r="F75" s="25">
        <f>D75*Оглавление!$B$14</f>
        <v>453.49200000000002</v>
      </c>
      <c r="G75" s="25">
        <f t="shared" si="1"/>
        <v>453.49200000000002</v>
      </c>
    </row>
    <row r="76" spans="1:7" s="773" customFormat="1" ht="28.7">
      <c r="A76" s="629" t="s">
        <v>4361</v>
      </c>
      <c r="B76" s="629" t="s">
        <v>4503</v>
      </c>
      <c r="C76" s="606" t="s">
        <v>4360</v>
      </c>
      <c r="D76" s="481">
        <v>5.7132000000000005</v>
      </c>
      <c r="E76" s="810">
        <f t="shared" si="0"/>
        <v>5.7132000000000005</v>
      </c>
      <c r="F76" s="25">
        <f>D76*Оглавление!$B$14</f>
        <v>542.75400000000002</v>
      </c>
      <c r="G76" s="25">
        <f t="shared" si="1"/>
        <v>542.75400000000002</v>
      </c>
    </row>
    <row r="77" spans="1:7" s="773" customFormat="1">
      <c r="A77" s="629" t="s">
        <v>4359</v>
      </c>
      <c r="B77" s="629" t="s">
        <v>4507</v>
      </c>
      <c r="C77" s="606" t="s">
        <v>4358</v>
      </c>
      <c r="D77" s="481">
        <v>7.7004000000000001</v>
      </c>
      <c r="E77" s="810">
        <f t="shared" si="0"/>
        <v>7.7004000000000001</v>
      </c>
      <c r="F77" s="25">
        <f>D77*Оглавление!$B$14</f>
        <v>731.53800000000001</v>
      </c>
      <c r="G77" s="25">
        <f t="shared" si="1"/>
        <v>731.53800000000001</v>
      </c>
    </row>
    <row r="78" spans="1:7" s="773" customFormat="1">
      <c r="A78" s="629" t="s">
        <v>4357</v>
      </c>
      <c r="B78" s="629" t="s">
        <v>4507</v>
      </c>
      <c r="C78" s="606" t="s">
        <v>4356</v>
      </c>
      <c r="D78" s="481">
        <v>8.4779999999999998</v>
      </c>
      <c r="E78" s="810">
        <f t="shared" si="0"/>
        <v>8.4779999999999998</v>
      </c>
      <c r="F78" s="25">
        <f>D78*Оглавление!$B$14</f>
        <v>805.41</v>
      </c>
      <c r="G78" s="25">
        <f t="shared" si="1"/>
        <v>805.41</v>
      </c>
    </row>
    <row r="79" spans="1:7" s="773" customFormat="1" ht="28.7">
      <c r="A79" s="629" t="s">
        <v>4355</v>
      </c>
      <c r="B79" s="629" t="s">
        <v>4508</v>
      </c>
      <c r="C79" s="606" t="s">
        <v>4354</v>
      </c>
      <c r="D79" s="481">
        <v>30.218399999999999</v>
      </c>
      <c r="E79" s="810">
        <f t="shared" si="0"/>
        <v>30.218399999999999</v>
      </c>
      <c r="F79" s="25">
        <f>D79*Оглавление!$B$14</f>
        <v>2870.748</v>
      </c>
      <c r="G79" s="25">
        <f t="shared" si="1"/>
        <v>2870.748</v>
      </c>
    </row>
    <row r="80" spans="1:7" s="773" customFormat="1" ht="28.7">
      <c r="A80" s="629" t="s">
        <v>4353</v>
      </c>
      <c r="B80" s="629" t="s">
        <v>4508</v>
      </c>
      <c r="C80" s="606" t="s">
        <v>4352</v>
      </c>
      <c r="D80" s="481">
        <v>66.052799999999991</v>
      </c>
      <c r="E80" s="810">
        <f t="shared" si="0"/>
        <v>66.052799999999991</v>
      </c>
      <c r="F80" s="25">
        <f>D80*Оглавление!$B$14</f>
        <v>6275.0159999999987</v>
      </c>
      <c r="G80" s="25">
        <f t="shared" si="1"/>
        <v>6275.0159999999987</v>
      </c>
    </row>
    <row r="81" spans="1:8" s="773" customFormat="1" ht="28.7">
      <c r="A81" s="629" t="s">
        <v>4351</v>
      </c>
      <c r="B81" s="629" t="s">
        <v>4509</v>
      </c>
      <c r="C81" s="606" t="s">
        <v>4350</v>
      </c>
      <c r="D81" s="481">
        <v>15.627600000000001</v>
      </c>
      <c r="E81" s="810">
        <f t="shared" si="0"/>
        <v>15.627600000000001</v>
      </c>
      <c r="F81" s="25">
        <f>D81*Оглавление!$B$14</f>
        <v>1484.6220000000001</v>
      </c>
      <c r="G81" s="25">
        <f t="shared" si="1"/>
        <v>1484.6220000000001</v>
      </c>
    </row>
    <row r="82" spans="1:8" s="773" customFormat="1">
      <c r="A82" s="629" t="s">
        <v>4349</v>
      </c>
      <c r="B82" s="629" t="s">
        <v>4496</v>
      </c>
      <c r="C82" s="606" t="s">
        <v>4348</v>
      </c>
      <c r="D82" s="481">
        <v>28.4148</v>
      </c>
      <c r="E82" s="810">
        <f t="shared" si="0"/>
        <v>28.4148</v>
      </c>
      <c r="F82" s="25">
        <f>D82*Оглавление!$B$14</f>
        <v>2699.4059999999999</v>
      </c>
      <c r="G82" s="25">
        <f t="shared" si="1"/>
        <v>2699.4059999999999</v>
      </c>
    </row>
    <row r="83" spans="1:8" s="773" customFormat="1">
      <c r="A83" s="629" t="s">
        <v>4347</v>
      </c>
      <c r="B83" s="629" t="s">
        <v>4510</v>
      </c>
      <c r="C83" s="606" t="s">
        <v>4346</v>
      </c>
      <c r="D83" s="481">
        <v>42.400799999999997</v>
      </c>
      <c r="E83" s="810">
        <f t="shared" si="0"/>
        <v>42.400799999999997</v>
      </c>
      <c r="F83" s="25">
        <f>D83*Оглавление!$B$14</f>
        <v>4028.0759999999996</v>
      </c>
      <c r="G83" s="25">
        <f t="shared" si="1"/>
        <v>4028.0759999999996</v>
      </c>
    </row>
    <row r="84" spans="1:8" s="773" customFormat="1" ht="15.7">
      <c r="A84" s="7405" t="s">
        <v>4532</v>
      </c>
      <c r="B84" s="7406"/>
      <c r="C84" s="7406"/>
      <c r="D84" s="7407"/>
      <c r="E84" s="815">
        <f t="shared" si="0"/>
        <v>0</v>
      </c>
      <c r="F84" s="770"/>
      <c r="G84" s="770"/>
    </row>
    <row r="85" spans="1:8" s="773" customFormat="1" ht="28.7">
      <c r="A85" s="629" t="s">
        <v>4345</v>
      </c>
      <c r="B85" s="629" t="s">
        <v>4511</v>
      </c>
      <c r="C85" s="606" t="s">
        <v>4344</v>
      </c>
      <c r="D85" s="481">
        <v>30.218399999999999</v>
      </c>
      <c r="E85" s="810">
        <f t="shared" ref="E85:E117" si="3">D85-D85*$B$4/100</f>
        <v>30.218399999999999</v>
      </c>
      <c r="F85" s="25">
        <f>D85*Оглавление!$B$14</f>
        <v>2870.748</v>
      </c>
      <c r="G85" s="25">
        <f t="shared" si="1"/>
        <v>2870.748</v>
      </c>
      <c r="H85" s="2541"/>
    </row>
    <row r="86" spans="1:8" s="773" customFormat="1" ht="28.7">
      <c r="A86" s="629" t="s">
        <v>4343</v>
      </c>
      <c r="B86" s="629" t="s">
        <v>4501</v>
      </c>
      <c r="C86" s="606" t="s">
        <v>4342</v>
      </c>
      <c r="D86" s="481">
        <v>31.805999999999997</v>
      </c>
      <c r="E86" s="810">
        <f t="shared" si="3"/>
        <v>31.805999999999997</v>
      </c>
      <c r="F86" s="25">
        <f>D86*Оглавление!$B$14</f>
        <v>3021.5699999999997</v>
      </c>
      <c r="G86" s="25">
        <f t="shared" si="1"/>
        <v>3021.5699999999997</v>
      </c>
      <c r="H86" s="2541"/>
    </row>
    <row r="87" spans="1:8" s="773" customFormat="1" ht="28.7">
      <c r="A87" s="629" t="s">
        <v>4341</v>
      </c>
      <c r="B87" s="629" t="s">
        <v>4498</v>
      </c>
      <c r="C87" s="606" t="s">
        <v>4340</v>
      </c>
      <c r="D87" s="481">
        <v>53.287200000000006</v>
      </c>
      <c r="E87" s="810">
        <f t="shared" si="3"/>
        <v>53.287200000000006</v>
      </c>
      <c r="F87" s="25">
        <f>D87*Оглавление!$B$14</f>
        <v>5062.2840000000006</v>
      </c>
      <c r="G87" s="25">
        <f t="shared" si="1"/>
        <v>5062.2840000000006</v>
      </c>
      <c r="H87" s="2541"/>
    </row>
    <row r="88" spans="1:8" s="773" customFormat="1">
      <c r="A88" s="629" t="s">
        <v>4339</v>
      </c>
      <c r="B88" s="629" t="s">
        <v>4512</v>
      </c>
      <c r="C88" s="606" t="s">
        <v>4338</v>
      </c>
      <c r="D88" s="481">
        <v>57.250799999999998</v>
      </c>
      <c r="E88" s="810">
        <f t="shared" si="3"/>
        <v>57.250799999999998</v>
      </c>
      <c r="F88" s="25">
        <f>D88*Оглавление!$B$14</f>
        <v>5438.826</v>
      </c>
      <c r="G88" s="25">
        <f t="shared" ref="G88:G117" si="4">F88-F88*$B$4/100</f>
        <v>5438.826</v>
      </c>
      <c r="H88" s="2541"/>
    </row>
    <row r="89" spans="1:8" s="773" customFormat="1">
      <c r="A89" s="1613" t="s">
        <v>9231</v>
      </c>
      <c r="B89" s="5219" t="s">
        <v>9237</v>
      </c>
      <c r="C89" s="5221" t="s">
        <v>9234</v>
      </c>
      <c r="D89" s="481">
        <v>19.7424</v>
      </c>
      <c r="E89" s="1612">
        <f t="shared" ref="E89:E91" si="5">D89-D89*$B$4/100</f>
        <v>19.7424</v>
      </c>
      <c r="F89" s="25">
        <f>D89*Оглавление!$B$14</f>
        <v>1875.528</v>
      </c>
      <c r="G89" s="25">
        <f t="shared" ref="G89:G91" si="6">F89-F89*$B$4/100</f>
        <v>1875.528</v>
      </c>
      <c r="H89" s="2541"/>
    </row>
    <row r="90" spans="1:8" s="773" customFormat="1">
      <c r="A90" s="1611" t="s">
        <v>9232</v>
      </c>
      <c r="B90" s="5219" t="s">
        <v>9238</v>
      </c>
      <c r="C90" s="5222" t="s">
        <v>9235</v>
      </c>
      <c r="D90" s="481">
        <v>30.5748</v>
      </c>
      <c r="E90" s="1612">
        <f t="shared" si="5"/>
        <v>30.5748</v>
      </c>
      <c r="F90" s="25">
        <f>D90*Оглавление!$B$14</f>
        <v>2904.6059999999998</v>
      </c>
      <c r="G90" s="25">
        <f t="shared" si="6"/>
        <v>2904.6059999999998</v>
      </c>
      <c r="H90" s="2541"/>
    </row>
    <row r="91" spans="1:8" s="773" customFormat="1">
      <c r="A91" s="1611" t="s">
        <v>9233</v>
      </c>
      <c r="B91" s="5219" t="s">
        <v>9238</v>
      </c>
      <c r="C91" s="5222" t="s">
        <v>9236</v>
      </c>
      <c r="D91" s="481">
        <v>60.112799999999993</v>
      </c>
      <c r="E91" s="1612">
        <f t="shared" si="5"/>
        <v>60.112799999999993</v>
      </c>
      <c r="F91" s="25">
        <f>D91*Оглавление!$B$14</f>
        <v>5710.7159999999994</v>
      </c>
      <c r="G91" s="25">
        <f t="shared" si="6"/>
        <v>5710.7159999999994</v>
      </c>
      <c r="H91" s="2541"/>
    </row>
    <row r="92" spans="1:8" s="773" customFormat="1">
      <c r="A92" s="629" t="s">
        <v>4337</v>
      </c>
      <c r="B92" s="629" t="s">
        <v>4513</v>
      </c>
      <c r="C92" s="606" t="s">
        <v>4336</v>
      </c>
      <c r="D92" s="481">
        <v>31.276800000000001</v>
      </c>
      <c r="E92" s="810">
        <f t="shared" si="3"/>
        <v>31.276800000000001</v>
      </c>
      <c r="F92" s="25">
        <f>D92*Оглавление!$B$14</f>
        <v>2971.2960000000003</v>
      </c>
      <c r="G92" s="25">
        <f t="shared" si="4"/>
        <v>2971.2960000000003</v>
      </c>
      <c r="H92" s="2541"/>
    </row>
    <row r="93" spans="1:8" s="773" customFormat="1">
      <c r="A93" s="629" t="s">
        <v>4335</v>
      </c>
      <c r="B93" s="629" t="s">
        <v>4491</v>
      </c>
      <c r="C93" s="606" t="s">
        <v>4334</v>
      </c>
      <c r="D93" s="481">
        <v>25.023600000000002</v>
      </c>
      <c r="E93" s="810">
        <f t="shared" si="3"/>
        <v>25.023600000000002</v>
      </c>
      <c r="F93" s="25">
        <f>D93*Оглавление!$B$14</f>
        <v>2377.2420000000002</v>
      </c>
      <c r="G93" s="25">
        <f t="shared" si="4"/>
        <v>2377.2420000000002</v>
      </c>
      <c r="H93" s="2541"/>
    </row>
    <row r="94" spans="1:8" s="773" customFormat="1">
      <c r="A94" s="629" t="s">
        <v>4333</v>
      </c>
      <c r="B94" s="629" t="s">
        <v>4514</v>
      </c>
      <c r="C94" s="606" t="s">
        <v>4332</v>
      </c>
      <c r="D94" s="481">
        <v>29.268000000000001</v>
      </c>
      <c r="E94" s="810">
        <f t="shared" si="3"/>
        <v>29.268000000000001</v>
      </c>
      <c r="F94" s="25">
        <f>D94*Оглавление!$B$14</f>
        <v>2780.46</v>
      </c>
      <c r="G94" s="25">
        <f t="shared" si="4"/>
        <v>2780.46</v>
      </c>
      <c r="H94" s="2541"/>
    </row>
    <row r="95" spans="1:8" s="773" customFormat="1" ht="28.7">
      <c r="A95" s="629" t="s">
        <v>4331</v>
      </c>
      <c r="B95" s="629" t="s">
        <v>4495</v>
      </c>
      <c r="C95" s="606" t="s">
        <v>4330</v>
      </c>
      <c r="D95" s="481">
        <v>61.873199999999997</v>
      </c>
      <c r="E95" s="810">
        <f t="shared" si="3"/>
        <v>61.873199999999997</v>
      </c>
      <c r="F95" s="25">
        <f>D95*Оглавление!$B$14</f>
        <v>5877.9539999999997</v>
      </c>
      <c r="G95" s="25">
        <f t="shared" si="4"/>
        <v>5877.9539999999997</v>
      </c>
      <c r="H95" s="2541"/>
    </row>
    <row r="96" spans="1:8" s="773" customFormat="1">
      <c r="A96" s="629" t="s">
        <v>4329</v>
      </c>
      <c r="B96" s="629" t="s">
        <v>4493</v>
      </c>
      <c r="C96" s="606" t="s">
        <v>4328</v>
      </c>
      <c r="D96" s="481">
        <v>47.174399999999999</v>
      </c>
      <c r="E96" s="810">
        <f t="shared" si="3"/>
        <v>47.174399999999999</v>
      </c>
      <c r="F96" s="25">
        <f>D96*Оглавление!$B$14</f>
        <v>4481.5680000000002</v>
      </c>
      <c r="G96" s="25">
        <f t="shared" si="4"/>
        <v>4481.5680000000002</v>
      </c>
      <c r="H96" s="2541"/>
    </row>
    <row r="97" spans="1:8" s="773" customFormat="1">
      <c r="A97" s="629" t="s">
        <v>4327</v>
      </c>
      <c r="B97" s="629" t="s">
        <v>4515</v>
      </c>
      <c r="C97" s="606" t="s">
        <v>4326</v>
      </c>
      <c r="D97" s="481">
        <v>72.478800000000007</v>
      </c>
      <c r="E97" s="810">
        <f t="shared" si="3"/>
        <v>72.478800000000007</v>
      </c>
      <c r="F97" s="25">
        <f>D97*Оглавление!$B$14</f>
        <v>6885.4860000000008</v>
      </c>
      <c r="G97" s="25">
        <f t="shared" si="4"/>
        <v>6885.4860000000008</v>
      </c>
      <c r="H97" s="2541"/>
    </row>
    <row r="98" spans="1:8" s="773" customFormat="1">
      <c r="A98" s="629" t="s">
        <v>4325</v>
      </c>
      <c r="B98" s="629" t="s">
        <v>4516</v>
      </c>
      <c r="C98" s="606" t="s">
        <v>4324</v>
      </c>
      <c r="D98" s="481">
        <v>51.904800000000002</v>
      </c>
      <c r="E98" s="810">
        <f t="shared" si="3"/>
        <v>51.904800000000002</v>
      </c>
      <c r="F98" s="25">
        <f>D98*Оглавление!$B$14</f>
        <v>4930.9560000000001</v>
      </c>
      <c r="G98" s="25">
        <f t="shared" si="4"/>
        <v>4930.9560000000001</v>
      </c>
      <c r="H98" s="2541"/>
    </row>
    <row r="99" spans="1:8" s="1464" customFormat="1">
      <c r="A99" s="1462" t="s">
        <v>8841</v>
      </c>
      <c r="B99" s="1462" t="s">
        <v>8842</v>
      </c>
      <c r="C99" s="1463" t="s">
        <v>8840</v>
      </c>
      <c r="D99" s="481">
        <v>6.4367999999999999</v>
      </c>
      <c r="E99" s="1456">
        <f t="shared" si="3"/>
        <v>6.4367999999999999</v>
      </c>
      <c r="F99" s="1458"/>
      <c r="G99" s="25">
        <f t="shared" si="4"/>
        <v>0</v>
      </c>
      <c r="H99" s="2542"/>
    </row>
    <row r="100" spans="1:8" s="773" customFormat="1">
      <c r="A100" s="629" t="s">
        <v>4323</v>
      </c>
      <c r="B100" s="629" t="s">
        <v>4517</v>
      </c>
      <c r="C100" s="606" t="s">
        <v>4322</v>
      </c>
      <c r="D100" s="481">
        <v>78.462000000000003</v>
      </c>
      <c r="E100" s="810">
        <f t="shared" si="3"/>
        <v>78.462000000000003</v>
      </c>
      <c r="F100" s="25">
        <f>D100*Оглавление!$B$14</f>
        <v>7453.89</v>
      </c>
      <c r="G100" s="25">
        <f t="shared" si="4"/>
        <v>7453.89</v>
      </c>
      <c r="H100" s="2541"/>
    </row>
    <row r="101" spans="1:8" s="773" customFormat="1" ht="15.7">
      <c r="A101" s="7405" t="s">
        <v>4533</v>
      </c>
      <c r="B101" s="7406"/>
      <c r="C101" s="7406"/>
      <c r="D101" s="7407"/>
      <c r="E101" s="815">
        <f t="shared" si="3"/>
        <v>0</v>
      </c>
      <c r="F101" s="770"/>
      <c r="G101" s="770"/>
    </row>
    <row r="102" spans="1:8" s="773" customFormat="1">
      <c r="A102" s="629" t="s">
        <v>4321</v>
      </c>
      <c r="B102" s="629" t="s">
        <v>4518</v>
      </c>
      <c r="C102" s="606" t="s">
        <v>4320</v>
      </c>
      <c r="D102" s="481">
        <v>9.8495999999999988</v>
      </c>
      <c r="E102" s="810">
        <f t="shared" si="3"/>
        <v>9.8495999999999988</v>
      </c>
      <c r="F102" s="25">
        <f>D102*Оглавление!$B$14</f>
        <v>935.71199999999988</v>
      </c>
      <c r="G102" s="25">
        <f t="shared" si="4"/>
        <v>935.71199999999988</v>
      </c>
    </row>
    <row r="103" spans="1:8" s="773" customFormat="1">
      <c r="A103" s="629" t="s">
        <v>4319</v>
      </c>
      <c r="B103" s="629" t="s">
        <v>4519</v>
      </c>
      <c r="C103" s="606" t="s">
        <v>4318</v>
      </c>
      <c r="D103" s="481">
        <v>12.096</v>
      </c>
      <c r="E103" s="810">
        <f t="shared" si="3"/>
        <v>12.096</v>
      </c>
      <c r="F103" s="25">
        <f>D103*Оглавление!$B$14</f>
        <v>1149.1200000000001</v>
      </c>
      <c r="G103" s="25">
        <f t="shared" si="4"/>
        <v>1149.1200000000001</v>
      </c>
    </row>
    <row r="104" spans="1:8" s="773" customFormat="1">
      <c r="A104" s="629" t="s">
        <v>4317</v>
      </c>
      <c r="B104" s="629" t="s">
        <v>4535</v>
      </c>
      <c r="C104" s="606" t="s">
        <v>4316</v>
      </c>
      <c r="D104" s="481">
        <v>16.858799999999999</v>
      </c>
      <c r="E104" s="810">
        <f t="shared" si="3"/>
        <v>16.858799999999999</v>
      </c>
      <c r="F104" s="25">
        <f>D104*Оглавление!$B$14</f>
        <v>1601.5859999999998</v>
      </c>
      <c r="G104" s="25">
        <f t="shared" si="4"/>
        <v>1601.5859999999998</v>
      </c>
    </row>
    <row r="105" spans="1:8" s="773" customFormat="1">
      <c r="A105" s="629" t="s">
        <v>4315</v>
      </c>
      <c r="B105" s="629" t="s">
        <v>4520</v>
      </c>
      <c r="C105" s="606" t="s">
        <v>4314</v>
      </c>
      <c r="D105" s="481">
        <v>42.400799999999997</v>
      </c>
      <c r="E105" s="810">
        <f t="shared" si="3"/>
        <v>42.400799999999997</v>
      </c>
      <c r="F105" s="25">
        <f>D105*Оглавление!$B$14</f>
        <v>4028.0759999999996</v>
      </c>
      <c r="G105" s="25">
        <f t="shared" si="4"/>
        <v>4028.0759999999996</v>
      </c>
    </row>
    <row r="106" spans="1:8" s="773" customFormat="1">
      <c r="A106" s="629" t="s">
        <v>4313</v>
      </c>
      <c r="B106" s="629" t="s">
        <v>4521</v>
      </c>
      <c r="C106" s="606" t="s">
        <v>4312</v>
      </c>
      <c r="D106" s="481">
        <v>16.977600000000002</v>
      </c>
      <c r="E106" s="810">
        <f t="shared" si="3"/>
        <v>16.977600000000002</v>
      </c>
      <c r="F106" s="25">
        <f>D106*Оглавление!$B$14</f>
        <v>1612.8720000000003</v>
      </c>
      <c r="G106" s="25">
        <f t="shared" si="4"/>
        <v>1612.8720000000003</v>
      </c>
    </row>
    <row r="107" spans="1:8" s="773" customFormat="1">
      <c r="A107" s="629" t="s">
        <v>4311</v>
      </c>
      <c r="B107" s="629" t="s">
        <v>4522</v>
      </c>
      <c r="C107" s="606" t="s">
        <v>4310</v>
      </c>
      <c r="D107" s="481">
        <v>16.977600000000002</v>
      </c>
      <c r="E107" s="810">
        <f t="shared" si="3"/>
        <v>16.977600000000002</v>
      </c>
      <c r="F107" s="25">
        <f>D107*Оглавление!$B$14</f>
        <v>1612.8720000000003</v>
      </c>
      <c r="G107" s="25">
        <f t="shared" si="4"/>
        <v>1612.8720000000003</v>
      </c>
    </row>
    <row r="108" spans="1:8" s="773" customFormat="1">
      <c r="A108" s="629" t="s">
        <v>4309</v>
      </c>
      <c r="B108" s="629" t="s">
        <v>4476</v>
      </c>
      <c r="C108" s="606" t="s">
        <v>4308</v>
      </c>
      <c r="D108" s="481">
        <v>21.578400000000002</v>
      </c>
      <c r="E108" s="810">
        <f t="shared" si="3"/>
        <v>21.578400000000002</v>
      </c>
      <c r="F108" s="25">
        <f>D108*Оглавление!$B$14</f>
        <v>2049.9480000000003</v>
      </c>
      <c r="G108" s="25">
        <f t="shared" si="4"/>
        <v>2049.9480000000003</v>
      </c>
    </row>
    <row r="109" spans="1:8" s="773" customFormat="1" ht="18.75" customHeight="1">
      <c r="A109" s="629" t="s">
        <v>4307</v>
      </c>
      <c r="B109" s="629" t="s">
        <v>4476</v>
      </c>
      <c r="C109" s="606" t="s">
        <v>4306</v>
      </c>
      <c r="D109" s="481">
        <v>27.1404</v>
      </c>
      <c r="E109" s="810">
        <f t="shared" si="3"/>
        <v>27.1404</v>
      </c>
      <c r="F109" s="25">
        <f>D109*Оглавление!$B$14</f>
        <v>2578.3379999999997</v>
      </c>
      <c r="G109" s="25">
        <f t="shared" si="4"/>
        <v>2578.3379999999997</v>
      </c>
    </row>
    <row r="110" spans="1:8" s="773" customFormat="1">
      <c r="A110" s="629" t="s">
        <v>4305</v>
      </c>
      <c r="B110" s="629" t="s">
        <v>4523</v>
      </c>
      <c r="C110" s="606" t="s">
        <v>4304</v>
      </c>
      <c r="D110" s="481">
        <v>28.6416</v>
      </c>
      <c r="E110" s="810">
        <f t="shared" si="3"/>
        <v>28.6416</v>
      </c>
      <c r="F110" s="25">
        <f>D110*Оглавление!$B$14</f>
        <v>2720.9520000000002</v>
      </c>
      <c r="G110" s="25">
        <f t="shared" si="4"/>
        <v>2720.9520000000002</v>
      </c>
    </row>
    <row r="111" spans="1:8" s="773" customFormat="1">
      <c r="A111" s="629" t="s">
        <v>4303</v>
      </c>
      <c r="B111" s="629" t="s">
        <v>4476</v>
      </c>
      <c r="C111" s="606" t="s">
        <v>4302</v>
      </c>
      <c r="D111" s="481">
        <v>13.791599999999999</v>
      </c>
      <c r="E111" s="810">
        <f t="shared" si="3"/>
        <v>13.791599999999999</v>
      </c>
      <c r="F111" s="25">
        <f>D111*Оглавление!$B$14</f>
        <v>1310.202</v>
      </c>
      <c r="G111" s="25">
        <f t="shared" si="4"/>
        <v>1310.202</v>
      </c>
    </row>
    <row r="112" spans="1:8" s="773" customFormat="1">
      <c r="A112" s="629" t="s">
        <v>4301</v>
      </c>
      <c r="B112" s="629" t="s">
        <v>4524</v>
      </c>
      <c r="C112" s="606" t="s">
        <v>4300</v>
      </c>
      <c r="D112" s="481">
        <v>344.58479999999997</v>
      </c>
      <c r="E112" s="810">
        <f t="shared" si="3"/>
        <v>344.58479999999997</v>
      </c>
      <c r="F112" s="25">
        <f>D112*Оглавление!$B$14</f>
        <v>32735.555999999997</v>
      </c>
      <c r="G112" s="25">
        <f t="shared" si="4"/>
        <v>32735.555999999997</v>
      </c>
    </row>
    <row r="113" spans="1:7" s="773" customFormat="1">
      <c r="A113" s="629" t="s">
        <v>4299</v>
      </c>
      <c r="B113" s="629" t="s">
        <v>4525</v>
      </c>
      <c r="C113" s="606" t="s">
        <v>4298</v>
      </c>
      <c r="D113" s="481">
        <v>33.393599999999999</v>
      </c>
      <c r="E113" s="810">
        <f t="shared" si="3"/>
        <v>33.393599999999999</v>
      </c>
      <c r="F113" s="25">
        <f>D113*Оглавление!$B$14</f>
        <v>3172.3919999999998</v>
      </c>
      <c r="G113" s="25">
        <f t="shared" si="4"/>
        <v>3172.3919999999998</v>
      </c>
    </row>
    <row r="114" spans="1:7" s="773" customFormat="1">
      <c r="A114" s="629" t="s">
        <v>4297</v>
      </c>
      <c r="B114" s="629" t="s">
        <v>4526</v>
      </c>
      <c r="C114" s="606" t="s">
        <v>4296</v>
      </c>
      <c r="D114" s="481">
        <v>38.761200000000002</v>
      </c>
      <c r="E114" s="810">
        <f t="shared" si="3"/>
        <v>38.761200000000002</v>
      </c>
      <c r="F114" s="25">
        <f>D114*Оглавление!$B$14</f>
        <v>3682.3140000000003</v>
      </c>
      <c r="G114" s="25">
        <f t="shared" si="4"/>
        <v>3682.3140000000003</v>
      </c>
    </row>
    <row r="115" spans="1:7" s="773" customFormat="1">
      <c r="A115" s="629" t="s">
        <v>4295</v>
      </c>
      <c r="B115" s="629" t="s">
        <v>4476</v>
      </c>
      <c r="C115" s="606" t="s">
        <v>4294</v>
      </c>
      <c r="D115" s="481">
        <v>15.1092</v>
      </c>
      <c r="E115" s="810">
        <f t="shared" si="3"/>
        <v>15.1092</v>
      </c>
      <c r="F115" s="25">
        <f>D115*Оглавление!$B$14</f>
        <v>1435.374</v>
      </c>
      <c r="G115" s="25">
        <f t="shared" si="4"/>
        <v>1435.374</v>
      </c>
    </row>
    <row r="116" spans="1:7" s="773" customFormat="1">
      <c r="A116" s="629" t="s">
        <v>4293</v>
      </c>
      <c r="B116" s="629" t="s">
        <v>4527</v>
      </c>
      <c r="C116" s="606" t="s">
        <v>4292</v>
      </c>
      <c r="D116" s="481">
        <v>18.554400000000001</v>
      </c>
      <c r="E116" s="810">
        <f t="shared" si="3"/>
        <v>18.554400000000001</v>
      </c>
      <c r="F116" s="25">
        <f>D116*Оглавление!$B$14</f>
        <v>1762.6680000000001</v>
      </c>
      <c r="G116" s="25">
        <f t="shared" si="4"/>
        <v>1762.6680000000001</v>
      </c>
    </row>
    <row r="117" spans="1:7">
      <c r="A117" s="629" t="s">
        <v>4291</v>
      </c>
      <c r="B117" s="629" t="s">
        <v>4528</v>
      </c>
      <c r="C117" s="606" t="s">
        <v>4290</v>
      </c>
      <c r="D117" s="481">
        <v>18.662400000000002</v>
      </c>
      <c r="E117" s="810">
        <f t="shared" si="3"/>
        <v>18.662400000000002</v>
      </c>
      <c r="F117" s="25">
        <f>D117*Оглавление!$B$14</f>
        <v>1772.9280000000001</v>
      </c>
      <c r="G117" s="25">
        <f t="shared" si="4"/>
        <v>1772.9280000000001</v>
      </c>
    </row>
    <row r="118" spans="1:7">
      <c r="D118" s="305"/>
    </row>
  </sheetData>
  <autoFilter ref="A4:G117" xr:uid="{00000000-0009-0000-0000-000015000000}"/>
  <customSheetViews>
    <customSheetView guid="{76FA2CE7-179E-4731-B7AE-63C5E5E79002}" scale="85">
      <selection activeCell="C100" sqref="C100"/>
      <pageMargins left="0.7" right="0.7" top="0.75" bottom="0.75" header="0.3" footer="0.3"/>
      <pageSetup paperSize="9" orientation="portrait" r:id="rId1"/>
    </customSheetView>
    <customSheetView guid="{24F900A2-7147-4318-9E77-2B71404314A7}" scale="85">
      <selection activeCell="C100" sqref="C100"/>
      <pageMargins left="0.7" right="0.7" top="0.75" bottom="0.75" header="0.3" footer="0.3"/>
      <pageSetup paperSize="9" orientation="portrait" r:id="rId2"/>
    </customSheetView>
    <customSheetView guid="{A02336A9-D2FB-4D03-950A-00B6EBD6A28C}" scale="85">
      <selection activeCell="C100" sqref="C100"/>
      <pageMargins left="0.7" right="0.7" top="0.75" bottom="0.75" header="0.3" footer="0.3"/>
      <pageSetup paperSize="9" orientation="portrait" r:id="rId3"/>
    </customSheetView>
    <customSheetView guid="{3E3E5346-F5D1-49F5-AB0E-78170B65853C}" scale="85" topLeftCell="A79">
      <selection activeCell="H84" sqref="H84"/>
      <pageMargins left="0.7" right="0.7" top="0.75" bottom="0.75" header="0.3" footer="0.3"/>
      <pageSetup paperSize="9" orientation="portrait" r:id="rId4"/>
    </customSheetView>
    <customSheetView guid="{D7CF3121-CFC0-4E70-8DCD-811E30042E24}" scale="85">
      <selection activeCell="C100" sqref="C100"/>
      <pageMargins left="0.7" right="0.7" top="0.75" bottom="0.75" header="0.3" footer="0.3"/>
      <pageSetup paperSize="9" orientation="portrait" r:id="rId5"/>
    </customSheetView>
    <customSheetView guid="{A76FD505-AF56-4CD8-967A-59C705AF567C}" scale="85">
      <selection activeCell="C100" sqref="C100"/>
      <pageMargins left="0.7" right="0.7" top="0.75" bottom="0.75" header="0.3" footer="0.3"/>
      <pageSetup paperSize="9" orientation="portrait" r:id="rId6"/>
    </customSheetView>
    <customSheetView guid="{B3358888-E690-452C-98EC-431498422E6E}" scale="85" topLeftCell="A79">
      <selection activeCell="H84" sqref="H84"/>
      <pageMargins left="0.7" right="0.7" top="0.75" bottom="0.75" header="0.3" footer="0.3"/>
      <pageSetup paperSize="9" orientation="portrait" r:id="rId7"/>
    </customSheetView>
    <customSheetView guid="{6108970F-8E7A-462E-A499-E2FD79FB3A77}" scale="85" topLeftCell="A79">
      <selection activeCell="H84" sqref="H84"/>
      <pageMargins left="0.7" right="0.7" top="0.75" bottom="0.75" header="0.3" footer="0.3"/>
      <pageSetup paperSize="9" orientation="portrait" r:id="rId8"/>
    </customSheetView>
    <customSheetView guid="{45761FB6-8710-4C75-A8B6-5A7FCAACACDF}" scale="85" topLeftCell="A79">
      <selection activeCell="H84" sqref="H84"/>
      <pageMargins left="0.7" right="0.7" top="0.75" bottom="0.75" header="0.3" footer="0.3"/>
      <pageSetup paperSize="9" orientation="portrait" r:id="rId9"/>
    </customSheetView>
    <customSheetView guid="{C23E91BF-4A86-4D00-A577-1A263DDCB8BC}" scale="85">
      <selection activeCell="C100" sqref="C100"/>
      <pageMargins left="0.7" right="0.7" top="0.75" bottom="0.75" header="0.3" footer="0.3"/>
      <pageSetup paperSize="9" orientation="portrait" r:id="rId10"/>
    </customSheetView>
    <customSheetView guid="{94E74550-0B2B-4B3C-8E97-CCCC46023914}" scale="85">
      <selection activeCell="C100" sqref="C100"/>
      <pageMargins left="0.7" right="0.7" top="0.75" bottom="0.75" header="0.3" footer="0.3"/>
      <pageSetup paperSize="9" orientation="portrait" r:id="rId11"/>
    </customSheetView>
  </customSheetViews>
  <mergeCells count="7">
    <mergeCell ref="A101:D101"/>
    <mergeCell ref="A12:D12"/>
    <mergeCell ref="A1:G1"/>
    <mergeCell ref="A5:D5"/>
    <mergeCell ref="A38:D38"/>
    <mergeCell ref="A46:D46"/>
    <mergeCell ref="A84:D84"/>
  </mergeCells>
  <pageMargins left="0.7" right="0.7" top="0.75" bottom="0.75" header="0.3" footer="0.3"/>
  <pageSetup paperSize="9" orientation="portrait" r:id="rId12"/>
  <drawing r:id="rId1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Лист10"/>
  <dimension ref="A1:N85"/>
  <sheetViews>
    <sheetView topLeftCell="A64" zoomScaleNormal="100" workbookViewId="0">
      <selection activeCell="I77" sqref="I77:I85"/>
    </sheetView>
  </sheetViews>
  <sheetFormatPr defaultRowHeight="14.35"/>
  <cols>
    <col min="1" max="1" width="15.29296875" style="754" customWidth="1"/>
    <col min="2" max="2" width="16.41015625" style="754" bestFit="1" customWidth="1"/>
    <col min="3" max="3" width="11.29296875" style="754" customWidth="1"/>
    <col min="4" max="6" width="9.29296875" style="754" customWidth="1"/>
    <col min="7" max="7" width="13.41015625" style="754" customWidth="1"/>
    <col min="8" max="8" width="9.29296875" style="754" customWidth="1"/>
    <col min="9" max="10" width="16.41015625" style="367" customWidth="1"/>
    <col min="11" max="250" width="9.29296875" style="754"/>
    <col min="251" max="251" width="15.29296875" style="754" customWidth="1"/>
    <col min="252" max="252" width="16.41015625" style="754" bestFit="1" customWidth="1"/>
    <col min="253" max="253" width="37.703125" style="754" bestFit="1" customWidth="1"/>
    <col min="254" max="257" width="9.29296875" style="754" customWidth="1"/>
    <col min="258" max="258" width="11.41015625" style="754" customWidth="1"/>
    <col min="259" max="259" width="9.29296875" style="754" customWidth="1"/>
    <col min="260" max="261" width="16.41015625" style="754" customWidth="1"/>
    <col min="262" max="506" width="9.29296875" style="754"/>
    <col min="507" max="507" width="15.29296875" style="754" customWidth="1"/>
    <col min="508" max="508" width="16.41015625" style="754" bestFit="1" customWidth="1"/>
    <col min="509" max="509" width="37.703125" style="754" bestFit="1" customWidth="1"/>
    <col min="510" max="513" width="9.29296875" style="754" customWidth="1"/>
    <col min="514" max="514" width="11.41015625" style="754" customWidth="1"/>
    <col min="515" max="515" width="9.29296875" style="754" customWidth="1"/>
    <col min="516" max="517" width="16.41015625" style="754" customWidth="1"/>
    <col min="518" max="762" width="9.29296875" style="754"/>
    <col min="763" max="763" width="15.29296875" style="754" customWidth="1"/>
    <col min="764" max="764" width="16.41015625" style="754" bestFit="1" customWidth="1"/>
    <col min="765" max="765" width="37.703125" style="754" bestFit="1" customWidth="1"/>
    <col min="766" max="769" width="9.29296875" style="754" customWidth="1"/>
    <col min="770" max="770" width="11.41015625" style="754" customWidth="1"/>
    <col min="771" max="771" width="9.29296875" style="754" customWidth="1"/>
    <col min="772" max="773" width="16.41015625" style="754" customWidth="1"/>
    <col min="774" max="1018" width="9.29296875" style="754"/>
    <col min="1019" max="1019" width="15.29296875" style="754" customWidth="1"/>
    <col min="1020" max="1020" width="16.41015625" style="754" bestFit="1" customWidth="1"/>
    <col min="1021" max="1021" width="37.703125" style="754" bestFit="1" customWidth="1"/>
    <col min="1022" max="1025" width="9.29296875" style="754" customWidth="1"/>
    <col min="1026" max="1026" width="11.41015625" style="754" customWidth="1"/>
    <col min="1027" max="1027" width="9.29296875" style="754" customWidth="1"/>
    <col min="1028" max="1029" width="16.41015625" style="754" customWidth="1"/>
    <col min="1030" max="1274" width="9.29296875" style="754"/>
    <col min="1275" max="1275" width="15.29296875" style="754" customWidth="1"/>
    <col min="1276" max="1276" width="16.41015625" style="754" bestFit="1" customWidth="1"/>
    <col min="1277" max="1277" width="37.703125" style="754" bestFit="1" customWidth="1"/>
    <col min="1278" max="1281" width="9.29296875" style="754" customWidth="1"/>
    <col min="1282" max="1282" width="11.41015625" style="754" customWidth="1"/>
    <col min="1283" max="1283" width="9.29296875" style="754" customWidth="1"/>
    <col min="1284" max="1285" width="16.41015625" style="754" customWidth="1"/>
    <col min="1286" max="1530" width="9.29296875" style="754"/>
    <col min="1531" max="1531" width="15.29296875" style="754" customWidth="1"/>
    <col min="1532" max="1532" width="16.41015625" style="754" bestFit="1" customWidth="1"/>
    <col min="1533" max="1533" width="37.703125" style="754" bestFit="1" customWidth="1"/>
    <col min="1534" max="1537" width="9.29296875" style="754" customWidth="1"/>
    <col min="1538" max="1538" width="11.41015625" style="754" customWidth="1"/>
    <col min="1539" max="1539" width="9.29296875" style="754" customWidth="1"/>
    <col min="1540" max="1541" width="16.41015625" style="754" customWidth="1"/>
    <col min="1542" max="1786" width="9.29296875" style="754"/>
    <col min="1787" max="1787" width="15.29296875" style="754" customWidth="1"/>
    <col min="1788" max="1788" width="16.41015625" style="754" bestFit="1" customWidth="1"/>
    <col min="1789" max="1789" width="37.703125" style="754" bestFit="1" customWidth="1"/>
    <col min="1790" max="1793" width="9.29296875" style="754" customWidth="1"/>
    <col min="1794" max="1794" width="11.41015625" style="754" customWidth="1"/>
    <col min="1795" max="1795" width="9.29296875" style="754" customWidth="1"/>
    <col min="1796" max="1797" width="16.41015625" style="754" customWidth="1"/>
    <col min="1798" max="2042" width="9.29296875" style="754"/>
    <col min="2043" max="2043" width="15.29296875" style="754" customWidth="1"/>
    <col min="2044" max="2044" width="16.41015625" style="754" bestFit="1" customWidth="1"/>
    <col min="2045" max="2045" width="37.703125" style="754" bestFit="1" customWidth="1"/>
    <col min="2046" max="2049" width="9.29296875" style="754" customWidth="1"/>
    <col min="2050" max="2050" width="11.41015625" style="754" customWidth="1"/>
    <col min="2051" max="2051" width="9.29296875" style="754" customWidth="1"/>
    <col min="2052" max="2053" width="16.41015625" style="754" customWidth="1"/>
    <col min="2054" max="2298" width="9.29296875" style="754"/>
    <col min="2299" max="2299" width="15.29296875" style="754" customWidth="1"/>
    <col min="2300" max="2300" width="16.41015625" style="754" bestFit="1" customWidth="1"/>
    <col min="2301" max="2301" width="37.703125" style="754" bestFit="1" customWidth="1"/>
    <col min="2302" max="2305" width="9.29296875" style="754" customWidth="1"/>
    <col min="2306" max="2306" width="11.41015625" style="754" customWidth="1"/>
    <col min="2307" max="2307" width="9.29296875" style="754" customWidth="1"/>
    <col min="2308" max="2309" width="16.41015625" style="754" customWidth="1"/>
    <col min="2310" max="2554" width="9.29296875" style="754"/>
    <col min="2555" max="2555" width="15.29296875" style="754" customWidth="1"/>
    <col min="2556" max="2556" width="16.41015625" style="754" bestFit="1" customWidth="1"/>
    <col min="2557" max="2557" width="37.703125" style="754" bestFit="1" customWidth="1"/>
    <col min="2558" max="2561" width="9.29296875" style="754" customWidth="1"/>
    <col min="2562" max="2562" width="11.41015625" style="754" customWidth="1"/>
    <col min="2563" max="2563" width="9.29296875" style="754" customWidth="1"/>
    <col min="2564" max="2565" width="16.41015625" style="754" customWidth="1"/>
    <col min="2566" max="2810" width="9.29296875" style="754"/>
    <col min="2811" max="2811" width="15.29296875" style="754" customWidth="1"/>
    <col min="2812" max="2812" width="16.41015625" style="754" bestFit="1" customWidth="1"/>
    <col min="2813" max="2813" width="37.703125" style="754" bestFit="1" customWidth="1"/>
    <col min="2814" max="2817" width="9.29296875" style="754" customWidth="1"/>
    <col min="2818" max="2818" width="11.41015625" style="754" customWidth="1"/>
    <col min="2819" max="2819" width="9.29296875" style="754" customWidth="1"/>
    <col min="2820" max="2821" width="16.41015625" style="754" customWidth="1"/>
    <col min="2822" max="3066" width="9.29296875" style="754"/>
    <col min="3067" max="3067" width="15.29296875" style="754" customWidth="1"/>
    <col min="3068" max="3068" width="16.41015625" style="754" bestFit="1" customWidth="1"/>
    <col min="3069" max="3069" width="37.703125" style="754" bestFit="1" customWidth="1"/>
    <col min="3070" max="3073" width="9.29296875" style="754" customWidth="1"/>
    <col min="3074" max="3074" width="11.41015625" style="754" customWidth="1"/>
    <col min="3075" max="3075" width="9.29296875" style="754" customWidth="1"/>
    <col min="3076" max="3077" width="16.41015625" style="754" customWidth="1"/>
    <col min="3078" max="3322" width="9.29296875" style="754"/>
    <col min="3323" max="3323" width="15.29296875" style="754" customWidth="1"/>
    <col min="3324" max="3324" width="16.41015625" style="754" bestFit="1" customWidth="1"/>
    <col min="3325" max="3325" width="37.703125" style="754" bestFit="1" customWidth="1"/>
    <col min="3326" max="3329" width="9.29296875" style="754" customWidth="1"/>
    <col min="3330" max="3330" width="11.41015625" style="754" customWidth="1"/>
    <col min="3331" max="3331" width="9.29296875" style="754" customWidth="1"/>
    <col min="3332" max="3333" width="16.41015625" style="754" customWidth="1"/>
    <col min="3334" max="3578" width="9.29296875" style="754"/>
    <col min="3579" max="3579" width="15.29296875" style="754" customWidth="1"/>
    <col min="3580" max="3580" width="16.41015625" style="754" bestFit="1" customWidth="1"/>
    <col min="3581" max="3581" width="37.703125" style="754" bestFit="1" customWidth="1"/>
    <col min="3582" max="3585" width="9.29296875" style="754" customWidth="1"/>
    <col min="3586" max="3586" width="11.41015625" style="754" customWidth="1"/>
    <col min="3587" max="3587" width="9.29296875" style="754" customWidth="1"/>
    <col min="3588" max="3589" width="16.41015625" style="754" customWidth="1"/>
    <col min="3590" max="3834" width="9.29296875" style="754"/>
    <col min="3835" max="3835" width="15.29296875" style="754" customWidth="1"/>
    <col min="3836" max="3836" width="16.41015625" style="754" bestFit="1" customWidth="1"/>
    <col min="3837" max="3837" width="37.703125" style="754" bestFit="1" customWidth="1"/>
    <col min="3838" max="3841" width="9.29296875" style="754" customWidth="1"/>
    <col min="3842" max="3842" width="11.41015625" style="754" customWidth="1"/>
    <col min="3843" max="3843" width="9.29296875" style="754" customWidth="1"/>
    <col min="3844" max="3845" width="16.41015625" style="754" customWidth="1"/>
    <col min="3846" max="4090" width="9.29296875" style="754"/>
    <col min="4091" max="4091" width="15.29296875" style="754" customWidth="1"/>
    <col min="4092" max="4092" width="16.41015625" style="754" bestFit="1" customWidth="1"/>
    <col min="4093" max="4093" width="37.703125" style="754" bestFit="1" customWidth="1"/>
    <col min="4094" max="4097" width="9.29296875" style="754" customWidth="1"/>
    <col min="4098" max="4098" width="11.41015625" style="754" customWidth="1"/>
    <col min="4099" max="4099" width="9.29296875" style="754" customWidth="1"/>
    <col min="4100" max="4101" width="16.41015625" style="754" customWidth="1"/>
    <col min="4102" max="4346" width="9.29296875" style="754"/>
    <col min="4347" max="4347" width="15.29296875" style="754" customWidth="1"/>
    <col min="4348" max="4348" width="16.41015625" style="754" bestFit="1" customWidth="1"/>
    <col min="4349" max="4349" width="37.703125" style="754" bestFit="1" customWidth="1"/>
    <col min="4350" max="4353" width="9.29296875" style="754" customWidth="1"/>
    <col min="4354" max="4354" width="11.41015625" style="754" customWidth="1"/>
    <col min="4355" max="4355" width="9.29296875" style="754" customWidth="1"/>
    <col min="4356" max="4357" width="16.41015625" style="754" customWidth="1"/>
    <col min="4358" max="4602" width="9.29296875" style="754"/>
    <col min="4603" max="4603" width="15.29296875" style="754" customWidth="1"/>
    <col min="4604" max="4604" width="16.41015625" style="754" bestFit="1" customWidth="1"/>
    <col min="4605" max="4605" width="37.703125" style="754" bestFit="1" customWidth="1"/>
    <col min="4606" max="4609" width="9.29296875" style="754" customWidth="1"/>
    <col min="4610" max="4610" width="11.41015625" style="754" customWidth="1"/>
    <col min="4611" max="4611" width="9.29296875" style="754" customWidth="1"/>
    <col min="4612" max="4613" width="16.41015625" style="754" customWidth="1"/>
    <col min="4614" max="4858" width="9.29296875" style="754"/>
    <col min="4859" max="4859" width="15.29296875" style="754" customWidth="1"/>
    <col min="4860" max="4860" width="16.41015625" style="754" bestFit="1" customWidth="1"/>
    <col min="4861" max="4861" width="37.703125" style="754" bestFit="1" customWidth="1"/>
    <col min="4862" max="4865" width="9.29296875" style="754" customWidth="1"/>
    <col min="4866" max="4866" width="11.41015625" style="754" customWidth="1"/>
    <col min="4867" max="4867" width="9.29296875" style="754" customWidth="1"/>
    <col min="4868" max="4869" width="16.41015625" style="754" customWidth="1"/>
    <col min="4870" max="5114" width="9.29296875" style="754"/>
    <col min="5115" max="5115" width="15.29296875" style="754" customWidth="1"/>
    <col min="5116" max="5116" width="16.41015625" style="754" bestFit="1" customWidth="1"/>
    <col min="5117" max="5117" width="37.703125" style="754" bestFit="1" customWidth="1"/>
    <col min="5118" max="5121" width="9.29296875" style="754" customWidth="1"/>
    <col min="5122" max="5122" width="11.41015625" style="754" customWidth="1"/>
    <col min="5123" max="5123" width="9.29296875" style="754" customWidth="1"/>
    <col min="5124" max="5125" width="16.41015625" style="754" customWidth="1"/>
    <col min="5126" max="5370" width="9.29296875" style="754"/>
    <col min="5371" max="5371" width="15.29296875" style="754" customWidth="1"/>
    <col min="5372" max="5372" width="16.41015625" style="754" bestFit="1" customWidth="1"/>
    <col min="5373" max="5373" width="37.703125" style="754" bestFit="1" customWidth="1"/>
    <col min="5374" max="5377" width="9.29296875" style="754" customWidth="1"/>
    <col min="5378" max="5378" width="11.41015625" style="754" customWidth="1"/>
    <col min="5379" max="5379" width="9.29296875" style="754" customWidth="1"/>
    <col min="5380" max="5381" width="16.41015625" style="754" customWidth="1"/>
    <col min="5382" max="5626" width="9.29296875" style="754"/>
    <col min="5627" max="5627" width="15.29296875" style="754" customWidth="1"/>
    <col min="5628" max="5628" width="16.41015625" style="754" bestFit="1" customWidth="1"/>
    <col min="5629" max="5629" width="37.703125" style="754" bestFit="1" customWidth="1"/>
    <col min="5630" max="5633" width="9.29296875" style="754" customWidth="1"/>
    <col min="5634" max="5634" width="11.41015625" style="754" customWidth="1"/>
    <col min="5635" max="5635" width="9.29296875" style="754" customWidth="1"/>
    <col min="5636" max="5637" width="16.41015625" style="754" customWidth="1"/>
    <col min="5638" max="5882" width="9.29296875" style="754"/>
    <col min="5883" max="5883" width="15.29296875" style="754" customWidth="1"/>
    <col min="5884" max="5884" width="16.41015625" style="754" bestFit="1" customWidth="1"/>
    <col min="5885" max="5885" width="37.703125" style="754" bestFit="1" customWidth="1"/>
    <col min="5886" max="5889" width="9.29296875" style="754" customWidth="1"/>
    <col min="5890" max="5890" width="11.41015625" style="754" customWidth="1"/>
    <col min="5891" max="5891" width="9.29296875" style="754" customWidth="1"/>
    <col min="5892" max="5893" width="16.41015625" style="754" customWidth="1"/>
    <col min="5894" max="6138" width="9.29296875" style="754"/>
    <col min="6139" max="6139" width="15.29296875" style="754" customWidth="1"/>
    <col min="6140" max="6140" width="16.41015625" style="754" bestFit="1" customWidth="1"/>
    <col min="6141" max="6141" width="37.703125" style="754" bestFit="1" customWidth="1"/>
    <col min="6142" max="6145" width="9.29296875" style="754" customWidth="1"/>
    <col min="6146" max="6146" width="11.41015625" style="754" customWidth="1"/>
    <col min="6147" max="6147" width="9.29296875" style="754" customWidth="1"/>
    <col min="6148" max="6149" width="16.41015625" style="754" customWidth="1"/>
    <col min="6150" max="6394" width="9.29296875" style="754"/>
    <col min="6395" max="6395" width="15.29296875" style="754" customWidth="1"/>
    <col min="6396" max="6396" width="16.41015625" style="754" bestFit="1" customWidth="1"/>
    <col min="6397" max="6397" width="37.703125" style="754" bestFit="1" customWidth="1"/>
    <col min="6398" max="6401" width="9.29296875" style="754" customWidth="1"/>
    <col min="6402" max="6402" width="11.41015625" style="754" customWidth="1"/>
    <col min="6403" max="6403" width="9.29296875" style="754" customWidth="1"/>
    <col min="6404" max="6405" width="16.41015625" style="754" customWidth="1"/>
    <col min="6406" max="6650" width="9.29296875" style="754"/>
    <col min="6651" max="6651" width="15.29296875" style="754" customWidth="1"/>
    <col min="6652" max="6652" width="16.41015625" style="754" bestFit="1" customWidth="1"/>
    <col min="6653" max="6653" width="37.703125" style="754" bestFit="1" customWidth="1"/>
    <col min="6654" max="6657" width="9.29296875" style="754" customWidth="1"/>
    <col min="6658" max="6658" width="11.41015625" style="754" customWidth="1"/>
    <col min="6659" max="6659" width="9.29296875" style="754" customWidth="1"/>
    <col min="6660" max="6661" width="16.41015625" style="754" customWidth="1"/>
    <col min="6662" max="6906" width="9.29296875" style="754"/>
    <col min="6907" max="6907" width="15.29296875" style="754" customWidth="1"/>
    <col min="6908" max="6908" width="16.41015625" style="754" bestFit="1" customWidth="1"/>
    <col min="6909" max="6909" width="37.703125" style="754" bestFit="1" customWidth="1"/>
    <col min="6910" max="6913" width="9.29296875" style="754" customWidth="1"/>
    <col min="6914" max="6914" width="11.41015625" style="754" customWidth="1"/>
    <col min="6915" max="6915" width="9.29296875" style="754" customWidth="1"/>
    <col min="6916" max="6917" width="16.41015625" style="754" customWidth="1"/>
    <col min="6918" max="7162" width="9.29296875" style="754"/>
    <col min="7163" max="7163" width="15.29296875" style="754" customWidth="1"/>
    <col min="7164" max="7164" width="16.41015625" style="754" bestFit="1" customWidth="1"/>
    <col min="7165" max="7165" width="37.703125" style="754" bestFit="1" customWidth="1"/>
    <col min="7166" max="7169" width="9.29296875" style="754" customWidth="1"/>
    <col min="7170" max="7170" width="11.41015625" style="754" customWidth="1"/>
    <col min="7171" max="7171" width="9.29296875" style="754" customWidth="1"/>
    <col min="7172" max="7173" width="16.41015625" style="754" customWidth="1"/>
    <col min="7174" max="7418" width="9.29296875" style="754"/>
    <col min="7419" max="7419" width="15.29296875" style="754" customWidth="1"/>
    <col min="7420" max="7420" width="16.41015625" style="754" bestFit="1" customWidth="1"/>
    <col min="7421" max="7421" width="37.703125" style="754" bestFit="1" customWidth="1"/>
    <col min="7422" max="7425" width="9.29296875" style="754" customWidth="1"/>
    <col min="7426" max="7426" width="11.41015625" style="754" customWidth="1"/>
    <col min="7427" max="7427" width="9.29296875" style="754" customWidth="1"/>
    <col min="7428" max="7429" width="16.41015625" style="754" customWidth="1"/>
    <col min="7430" max="7674" width="9.29296875" style="754"/>
    <col min="7675" max="7675" width="15.29296875" style="754" customWidth="1"/>
    <col min="7676" max="7676" width="16.41015625" style="754" bestFit="1" customWidth="1"/>
    <col min="7677" max="7677" width="37.703125" style="754" bestFit="1" customWidth="1"/>
    <col min="7678" max="7681" width="9.29296875" style="754" customWidth="1"/>
    <col min="7682" max="7682" width="11.41015625" style="754" customWidth="1"/>
    <col min="7683" max="7683" width="9.29296875" style="754" customWidth="1"/>
    <col min="7684" max="7685" width="16.41015625" style="754" customWidth="1"/>
    <col min="7686" max="7930" width="9.29296875" style="754"/>
    <col min="7931" max="7931" width="15.29296875" style="754" customWidth="1"/>
    <col min="7932" max="7932" width="16.41015625" style="754" bestFit="1" customWidth="1"/>
    <col min="7933" max="7933" width="37.703125" style="754" bestFit="1" customWidth="1"/>
    <col min="7934" max="7937" width="9.29296875" style="754" customWidth="1"/>
    <col min="7938" max="7938" width="11.41015625" style="754" customWidth="1"/>
    <col min="7939" max="7939" width="9.29296875" style="754" customWidth="1"/>
    <col min="7940" max="7941" width="16.41015625" style="754" customWidth="1"/>
    <col min="7942" max="8186" width="9.29296875" style="754"/>
    <col min="8187" max="8187" width="15.29296875" style="754" customWidth="1"/>
    <col min="8188" max="8188" width="16.41015625" style="754" bestFit="1" customWidth="1"/>
    <col min="8189" max="8189" width="37.703125" style="754" bestFit="1" customWidth="1"/>
    <col min="8190" max="8193" width="9.29296875" style="754" customWidth="1"/>
    <col min="8194" max="8194" width="11.41015625" style="754" customWidth="1"/>
    <col min="8195" max="8195" width="9.29296875" style="754" customWidth="1"/>
    <col min="8196" max="8197" width="16.41015625" style="754" customWidth="1"/>
    <col min="8198" max="8442" width="9.29296875" style="754"/>
    <col min="8443" max="8443" width="15.29296875" style="754" customWidth="1"/>
    <col min="8444" max="8444" width="16.41015625" style="754" bestFit="1" customWidth="1"/>
    <col min="8445" max="8445" width="37.703125" style="754" bestFit="1" customWidth="1"/>
    <col min="8446" max="8449" width="9.29296875" style="754" customWidth="1"/>
    <col min="8450" max="8450" width="11.41015625" style="754" customWidth="1"/>
    <col min="8451" max="8451" width="9.29296875" style="754" customWidth="1"/>
    <col min="8452" max="8453" width="16.41015625" style="754" customWidth="1"/>
    <col min="8454" max="8698" width="9.29296875" style="754"/>
    <col min="8699" max="8699" width="15.29296875" style="754" customWidth="1"/>
    <col min="8700" max="8700" width="16.41015625" style="754" bestFit="1" customWidth="1"/>
    <col min="8701" max="8701" width="37.703125" style="754" bestFit="1" customWidth="1"/>
    <col min="8702" max="8705" width="9.29296875" style="754" customWidth="1"/>
    <col min="8706" max="8706" width="11.41015625" style="754" customWidth="1"/>
    <col min="8707" max="8707" width="9.29296875" style="754" customWidth="1"/>
    <col min="8708" max="8709" width="16.41015625" style="754" customWidth="1"/>
    <col min="8710" max="8954" width="9.29296875" style="754"/>
    <col min="8955" max="8955" width="15.29296875" style="754" customWidth="1"/>
    <col min="8956" max="8956" width="16.41015625" style="754" bestFit="1" customWidth="1"/>
    <col min="8957" max="8957" width="37.703125" style="754" bestFit="1" customWidth="1"/>
    <col min="8958" max="8961" width="9.29296875" style="754" customWidth="1"/>
    <col min="8962" max="8962" width="11.41015625" style="754" customWidth="1"/>
    <col min="8963" max="8963" width="9.29296875" style="754" customWidth="1"/>
    <col min="8964" max="8965" width="16.41015625" style="754" customWidth="1"/>
    <col min="8966" max="9210" width="9.29296875" style="754"/>
    <col min="9211" max="9211" width="15.29296875" style="754" customWidth="1"/>
    <col min="9212" max="9212" width="16.41015625" style="754" bestFit="1" customWidth="1"/>
    <col min="9213" max="9213" width="37.703125" style="754" bestFit="1" customWidth="1"/>
    <col min="9214" max="9217" width="9.29296875" style="754" customWidth="1"/>
    <col min="9218" max="9218" width="11.41015625" style="754" customWidth="1"/>
    <col min="9219" max="9219" width="9.29296875" style="754" customWidth="1"/>
    <col min="9220" max="9221" width="16.41015625" style="754" customWidth="1"/>
    <col min="9222" max="9466" width="9.29296875" style="754"/>
    <col min="9467" max="9467" width="15.29296875" style="754" customWidth="1"/>
    <col min="9468" max="9468" width="16.41015625" style="754" bestFit="1" customWidth="1"/>
    <col min="9469" max="9469" width="37.703125" style="754" bestFit="1" customWidth="1"/>
    <col min="9470" max="9473" width="9.29296875" style="754" customWidth="1"/>
    <col min="9474" max="9474" width="11.41015625" style="754" customWidth="1"/>
    <col min="9475" max="9475" width="9.29296875" style="754" customWidth="1"/>
    <col min="9476" max="9477" width="16.41015625" style="754" customWidth="1"/>
    <col min="9478" max="9722" width="9.29296875" style="754"/>
    <col min="9723" max="9723" width="15.29296875" style="754" customWidth="1"/>
    <col min="9724" max="9724" width="16.41015625" style="754" bestFit="1" customWidth="1"/>
    <col min="9725" max="9725" width="37.703125" style="754" bestFit="1" customWidth="1"/>
    <col min="9726" max="9729" width="9.29296875" style="754" customWidth="1"/>
    <col min="9730" max="9730" width="11.41015625" style="754" customWidth="1"/>
    <col min="9731" max="9731" width="9.29296875" style="754" customWidth="1"/>
    <col min="9732" max="9733" width="16.41015625" style="754" customWidth="1"/>
    <col min="9734" max="9978" width="9.29296875" style="754"/>
    <col min="9979" max="9979" width="15.29296875" style="754" customWidth="1"/>
    <col min="9980" max="9980" width="16.41015625" style="754" bestFit="1" customWidth="1"/>
    <col min="9981" max="9981" width="37.703125" style="754" bestFit="1" customWidth="1"/>
    <col min="9982" max="9985" width="9.29296875" style="754" customWidth="1"/>
    <col min="9986" max="9986" width="11.41015625" style="754" customWidth="1"/>
    <col min="9987" max="9987" width="9.29296875" style="754" customWidth="1"/>
    <col min="9988" max="9989" width="16.41015625" style="754" customWidth="1"/>
    <col min="9990" max="10234" width="9.29296875" style="754"/>
    <col min="10235" max="10235" width="15.29296875" style="754" customWidth="1"/>
    <col min="10236" max="10236" width="16.41015625" style="754" bestFit="1" customWidth="1"/>
    <col min="10237" max="10237" width="37.703125" style="754" bestFit="1" customWidth="1"/>
    <col min="10238" max="10241" width="9.29296875" style="754" customWidth="1"/>
    <col min="10242" max="10242" width="11.41015625" style="754" customWidth="1"/>
    <col min="10243" max="10243" width="9.29296875" style="754" customWidth="1"/>
    <col min="10244" max="10245" width="16.41015625" style="754" customWidth="1"/>
    <col min="10246" max="10490" width="9.29296875" style="754"/>
    <col min="10491" max="10491" width="15.29296875" style="754" customWidth="1"/>
    <col min="10492" max="10492" width="16.41015625" style="754" bestFit="1" customWidth="1"/>
    <col min="10493" max="10493" width="37.703125" style="754" bestFit="1" customWidth="1"/>
    <col min="10494" max="10497" width="9.29296875" style="754" customWidth="1"/>
    <col min="10498" max="10498" width="11.41015625" style="754" customWidth="1"/>
    <col min="10499" max="10499" width="9.29296875" style="754" customWidth="1"/>
    <col min="10500" max="10501" width="16.41015625" style="754" customWidth="1"/>
    <col min="10502" max="10746" width="9.29296875" style="754"/>
    <col min="10747" max="10747" width="15.29296875" style="754" customWidth="1"/>
    <col min="10748" max="10748" width="16.41015625" style="754" bestFit="1" customWidth="1"/>
    <col min="10749" max="10749" width="37.703125" style="754" bestFit="1" customWidth="1"/>
    <col min="10750" max="10753" width="9.29296875" style="754" customWidth="1"/>
    <col min="10754" max="10754" width="11.41015625" style="754" customWidth="1"/>
    <col min="10755" max="10755" width="9.29296875" style="754" customWidth="1"/>
    <col min="10756" max="10757" width="16.41015625" style="754" customWidth="1"/>
    <col min="10758" max="11002" width="9.29296875" style="754"/>
    <col min="11003" max="11003" width="15.29296875" style="754" customWidth="1"/>
    <col min="11004" max="11004" width="16.41015625" style="754" bestFit="1" customWidth="1"/>
    <col min="11005" max="11005" width="37.703125" style="754" bestFit="1" customWidth="1"/>
    <col min="11006" max="11009" width="9.29296875" style="754" customWidth="1"/>
    <col min="11010" max="11010" width="11.41015625" style="754" customWidth="1"/>
    <col min="11011" max="11011" width="9.29296875" style="754" customWidth="1"/>
    <col min="11012" max="11013" width="16.41015625" style="754" customWidth="1"/>
    <col min="11014" max="11258" width="9.29296875" style="754"/>
    <col min="11259" max="11259" width="15.29296875" style="754" customWidth="1"/>
    <col min="11260" max="11260" width="16.41015625" style="754" bestFit="1" customWidth="1"/>
    <col min="11261" max="11261" width="37.703125" style="754" bestFit="1" customWidth="1"/>
    <col min="11262" max="11265" width="9.29296875" style="754" customWidth="1"/>
    <col min="11266" max="11266" width="11.41015625" style="754" customWidth="1"/>
    <col min="11267" max="11267" width="9.29296875" style="754" customWidth="1"/>
    <col min="11268" max="11269" width="16.41015625" style="754" customWidth="1"/>
    <col min="11270" max="11514" width="9.29296875" style="754"/>
    <col min="11515" max="11515" width="15.29296875" style="754" customWidth="1"/>
    <col min="11516" max="11516" width="16.41015625" style="754" bestFit="1" customWidth="1"/>
    <col min="11517" max="11517" width="37.703125" style="754" bestFit="1" customWidth="1"/>
    <col min="11518" max="11521" width="9.29296875" style="754" customWidth="1"/>
    <col min="11522" max="11522" width="11.41015625" style="754" customWidth="1"/>
    <col min="11523" max="11523" width="9.29296875" style="754" customWidth="1"/>
    <col min="11524" max="11525" width="16.41015625" style="754" customWidth="1"/>
    <col min="11526" max="11770" width="9.29296875" style="754"/>
    <col min="11771" max="11771" width="15.29296875" style="754" customWidth="1"/>
    <col min="11772" max="11772" width="16.41015625" style="754" bestFit="1" customWidth="1"/>
    <col min="11773" max="11773" width="37.703125" style="754" bestFit="1" customWidth="1"/>
    <col min="11774" max="11777" width="9.29296875" style="754" customWidth="1"/>
    <col min="11778" max="11778" width="11.41015625" style="754" customWidth="1"/>
    <col min="11779" max="11779" width="9.29296875" style="754" customWidth="1"/>
    <col min="11780" max="11781" width="16.41015625" style="754" customWidth="1"/>
    <col min="11782" max="12026" width="9.29296875" style="754"/>
    <col min="12027" max="12027" width="15.29296875" style="754" customWidth="1"/>
    <col min="12028" max="12028" width="16.41015625" style="754" bestFit="1" customWidth="1"/>
    <col min="12029" max="12029" width="37.703125" style="754" bestFit="1" customWidth="1"/>
    <col min="12030" max="12033" width="9.29296875" style="754" customWidth="1"/>
    <col min="12034" max="12034" width="11.41015625" style="754" customWidth="1"/>
    <col min="12035" max="12035" width="9.29296875" style="754" customWidth="1"/>
    <col min="12036" max="12037" width="16.41015625" style="754" customWidth="1"/>
    <col min="12038" max="12282" width="9.29296875" style="754"/>
    <col min="12283" max="12283" width="15.29296875" style="754" customWidth="1"/>
    <col min="12284" max="12284" width="16.41015625" style="754" bestFit="1" customWidth="1"/>
    <col min="12285" max="12285" width="37.703125" style="754" bestFit="1" customWidth="1"/>
    <col min="12286" max="12289" width="9.29296875" style="754" customWidth="1"/>
    <col min="12290" max="12290" width="11.41015625" style="754" customWidth="1"/>
    <col min="12291" max="12291" width="9.29296875" style="754" customWidth="1"/>
    <col min="12292" max="12293" width="16.41015625" style="754" customWidth="1"/>
    <col min="12294" max="12538" width="9.29296875" style="754"/>
    <col min="12539" max="12539" width="15.29296875" style="754" customWidth="1"/>
    <col min="12540" max="12540" width="16.41015625" style="754" bestFit="1" customWidth="1"/>
    <col min="12541" max="12541" width="37.703125" style="754" bestFit="1" customWidth="1"/>
    <col min="12542" max="12545" width="9.29296875" style="754" customWidth="1"/>
    <col min="12546" max="12546" width="11.41015625" style="754" customWidth="1"/>
    <col min="12547" max="12547" width="9.29296875" style="754" customWidth="1"/>
    <col min="12548" max="12549" width="16.41015625" style="754" customWidth="1"/>
    <col min="12550" max="12794" width="9.29296875" style="754"/>
    <col min="12795" max="12795" width="15.29296875" style="754" customWidth="1"/>
    <col min="12796" max="12796" width="16.41015625" style="754" bestFit="1" customWidth="1"/>
    <col min="12797" max="12797" width="37.703125" style="754" bestFit="1" customWidth="1"/>
    <col min="12798" max="12801" width="9.29296875" style="754" customWidth="1"/>
    <col min="12802" max="12802" width="11.41015625" style="754" customWidth="1"/>
    <col min="12803" max="12803" width="9.29296875" style="754" customWidth="1"/>
    <col min="12804" max="12805" width="16.41015625" style="754" customWidth="1"/>
    <col min="12806" max="13050" width="9.29296875" style="754"/>
    <col min="13051" max="13051" width="15.29296875" style="754" customWidth="1"/>
    <col min="13052" max="13052" width="16.41015625" style="754" bestFit="1" customWidth="1"/>
    <col min="13053" max="13053" width="37.703125" style="754" bestFit="1" customWidth="1"/>
    <col min="13054" max="13057" width="9.29296875" style="754" customWidth="1"/>
    <col min="13058" max="13058" width="11.41015625" style="754" customWidth="1"/>
    <col min="13059" max="13059" width="9.29296875" style="754" customWidth="1"/>
    <col min="13060" max="13061" width="16.41015625" style="754" customWidth="1"/>
    <col min="13062" max="13306" width="9.29296875" style="754"/>
    <col min="13307" max="13307" width="15.29296875" style="754" customWidth="1"/>
    <col min="13308" max="13308" width="16.41015625" style="754" bestFit="1" customWidth="1"/>
    <col min="13309" max="13309" width="37.703125" style="754" bestFit="1" customWidth="1"/>
    <col min="13310" max="13313" width="9.29296875" style="754" customWidth="1"/>
    <col min="13314" max="13314" width="11.41015625" style="754" customWidth="1"/>
    <col min="13315" max="13315" width="9.29296875" style="754" customWidth="1"/>
    <col min="13316" max="13317" width="16.41015625" style="754" customWidth="1"/>
    <col min="13318" max="13562" width="9.29296875" style="754"/>
    <col min="13563" max="13563" width="15.29296875" style="754" customWidth="1"/>
    <col min="13564" max="13564" width="16.41015625" style="754" bestFit="1" customWidth="1"/>
    <col min="13565" max="13565" width="37.703125" style="754" bestFit="1" customWidth="1"/>
    <col min="13566" max="13569" width="9.29296875" style="754" customWidth="1"/>
    <col min="13570" max="13570" width="11.41015625" style="754" customWidth="1"/>
    <col min="13571" max="13571" width="9.29296875" style="754" customWidth="1"/>
    <col min="13572" max="13573" width="16.41015625" style="754" customWidth="1"/>
    <col min="13574" max="13818" width="9.29296875" style="754"/>
    <col min="13819" max="13819" width="15.29296875" style="754" customWidth="1"/>
    <col min="13820" max="13820" width="16.41015625" style="754" bestFit="1" customWidth="1"/>
    <col min="13821" max="13821" width="37.703125" style="754" bestFit="1" customWidth="1"/>
    <col min="13822" max="13825" width="9.29296875" style="754" customWidth="1"/>
    <col min="13826" max="13826" width="11.41015625" style="754" customWidth="1"/>
    <col min="13827" max="13827" width="9.29296875" style="754" customWidth="1"/>
    <col min="13828" max="13829" width="16.41015625" style="754" customWidth="1"/>
    <col min="13830" max="14074" width="9.29296875" style="754"/>
    <col min="14075" max="14075" width="15.29296875" style="754" customWidth="1"/>
    <col min="14076" max="14076" width="16.41015625" style="754" bestFit="1" customWidth="1"/>
    <col min="14077" max="14077" width="37.703125" style="754" bestFit="1" customWidth="1"/>
    <col min="14078" max="14081" width="9.29296875" style="754" customWidth="1"/>
    <col min="14082" max="14082" width="11.41015625" style="754" customWidth="1"/>
    <col min="14083" max="14083" width="9.29296875" style="754" customWidth="1"/>
    <col min="14084" max="14085" width="16.41015625" style="754" customWidth="1"/>
    <col min="14086" max="14330" width="9.29296875" style="754"/>
    <col min="14331" max="14331" width="15.29296875" style="754" customWidth="1"/>
    <col min="14332" max="14332" width="16.41015625" style="754" bestFit="1" customWidth="1"/>
    <col min="14333" max="14333" width="37.703125" style="754" bestFit="1" customWidth="1"/>
    <col min="14334" max="14337" width="9.29296875" style="754" customWidth="1"/>
    <col min="14338" max="14338" width="11.41015625" style="754" customWidth="1"/>
    <col min="14339" max="14339" width="9.29296875" style="754" customWidth="1"/>
    <col min="14340" max="14341" width="16.41015625" style="754" customWidth="1"/>
    <col min="14342" max="14586" width="9.29296875" style="754"/>
    <col min="14587" max="14587" width="15.29296875" style="754" customWidth="1"/>
    <col min="14588" max="14588" width="16.41015625" style="754" bestFit="1" customWidth="1"/>
    <col min="14589" max="14589" width="37.703125" style="754" bestFit="1" customWidth="1"/>
    <col min="14590" max="14593" width="9.29296875" style="754" customWidth="1"/>
    <col min="14594" max="14594" width="11.41015625" style="754" customWidth="1"/>
    <col min="14595" max="14595" width="9.29296875" style="754" customWidth="1"/>
    <col min="14596" max="14597" width="16.41015625" style="754" customWidth="1"/>
    <col min="14598" max="14842" width="9.29296875" style="754"/>
    <col min="14843" max="14843" width="15.29296875" style="754" customWidth="1"/>
    <col min="14844" max="14844" width="16.41015625" style="754" bestFit="1" customWidth="1"/>
    <col min="14845" max="14845" width="37.703125" style="754" bestFit="1" customWidth="1"/>
    <col min="14846" max="14849" width="9.29296875" style="754" customWidth="1"/>
    <col min="14850" max="14850" width="11.41015625" style="754" customWidth="1"/>
    <col min="14851" max="14851" width="9.29296875" style="754" customWidth="1"/>
    <col min="14852" max="14853" width="16.41015625" style="754" customWidth="1"/>
    <col min="14854" max="15098" width="9.29296875" style="754"/>
    <col min="15099" max="15099" width="15.29296875" style="754" customWidth="1"/>
    <col min="15100" max="15100" width="16.41015625" style="754" bestFit="1" customWidth="1"/>
    <col min="15101" max="15101" width="37.703125" style="754" bestFit="1" customWidth="1"/>
    <col min="15102" max="15105" width="9.29296875" style="754" customWidth="1"/>
    <col min="15106" max="15106" width="11.41015625" style="754" customWidth="1"/>
    <col min="15107" max="15107" width="9.29296875" style="754" customWidth="1"/>
    <col min="15108" max="15109" width="16.41015625" style="754" customWidth="1"/>
    <col min="15110" max="15354" width="9.29296875" style="754"/>
    <col min="15355" max="15355" width="15.29296875" style="754" customWidth="1"/>
    <col min="15356" max="15356" width="16.41015625" style="754" bestFit="1" customWidth="1"/>
    <col min="15357" max="15357" width="37.703125" style="754" bestFit="1" customWidth="1"/>
    <col min="15358" max="15361" width="9.29296875" style="754" customWidth="1"/>
    <col min="15362" max="15362" width="11.41015625" style="754" customWidth="1"/>
    <col min="15363" max="15363" width="9.29296875" style="754" customWidth="1"/>
    <col min="15364" max="15365" width="16.41015625" style="754" customWidth="1"/>
    <col min="15366" max="15610" width="9.29296875" style="754"/>
    <col min="15611" max="15611" width="15.29296875" style="754" customWidth="1"/>
    <col min="15612" max="15612" width="16.41015625" style="754" bestFit="1" customWidth="1"/>
    <col min="15613" max="15613" width="37.703125" style="754" bestFit="1" customWidth="1"/>
    <col min="15614" max="15617" width="9.29296875" style="754" customWidth="1"/>
    <col min="15618" max="15618" width="11.41015625" style="754" customWidth="1"/>
    <col min="15619" max="15619" width="9.29296875" style="754" customWidth="1"/>
    <col min="15620" max="15621" width="16.41015625" style="754" customWidth="1"/>
    <col min="15622" max="15866" width="9.29296875" style="754"/>
    <col min="15867" max="15867" width="15.29296875" style="754" customWidth="1"/>
    <col min="15868" max="15868" width="16.41015625" style="754" bestFit="1" customWidth="1"/>
    <col min="15869" max="15869" width="37.703125" style="754" bestFit="1" customWidth="1"/>
    <col min="15870" max="15873" width="9.29296875" style="754" customWidth="1"/>
    <col min="15874" max="15874" width="11.41015625" style="754" customWidth="1"/>
    <col min="15875" max="15875" width="9.29296875" style="754" customWidth="1"/>
    <col min="15876" max="15877" width="16.41015625" style="754" customWidth="1"/>
    <col min="15878" max="16122" width="9.29296875" style="754"/>
    <col min="16123" max="16123" width="15.29296875" style="754" customWidth="1"/>
    <col min="16124" max="16124" width="16.41015625" style="754" bestFit="1" customWidth="1"/>
    <col min="16125" max="16125" width="37.703125" style="754" bestFit="1" customWidth="1"/>
    <col min="16126" max="16129" width="9.29296875" style="754" customWidth="1"/>
    <col min="16130" max="16130" width="11.41015625" style="754" customWidth="1"/>
    <col min="16131" max="16131" width="9.29296875" style="754" customWidth="1"/>
    <col min="16132" max="16133" width="16.41015625" style="754" customWidth="1"/>
    <col min="16134" max="16381" width="9.29296875" style="754"/>
    <col min="16382" max="16384" width="9.29296875" style="754" customWidth="1"/>
  </cols>
  <sheetData>
    <row r="1" spans="1:11">
      <c r="A1" s="7208" t="s">
        <v>4244</v>
      </c>
      <c r="B1" s="7209"/>
      <c r="C1" s="7209"/>
      <c r="D1" s="7209"/>
      <c r="E1" s="7209"/>
      <c r="F1" s="7209"/>
      <c r="G1" s="7209"/>
      <c r="H1" s="7209"/>
      <c r="I1" s="7209"/>
      <c r="J1" s="7209"/>
    </row>
    <row r="2" spans="1:11">
      <c r="A2" s="192"/>
      <c r="B2" s="173"/>
    </row>
    <row r="3" spans="1:11">
      <c r="A3" s="191"/>
      <c r="B3" s="173"/>
    </row>
    <row r="4" spans="1:11">
      <c r="A4" s="18" t="s">
        <v>48</v>
      </c>
      <c r="B4" s="19"/>
    </row>
    <row r="5" spans="1:11">
      <c r="A5" s="175"/>
      <c r="B5" s="176"/>
      <c r="C5" s="755"/>
      <c r="D5" s="755"/>
      <c r="E5" s="755"/>
      <c r="F5" s="755"/>
      <c r="G5" s="755"/>
      <c r="H5" s="755"/>
      <c r="I5" s="368"/>
      <c r="J5" s="368"/>
    </row>
    <row r="6" spans="1:11" s="756" customFormat="1" ht="43">
      <c r="A6" s="757" t="s">
        <v>70</v>
      </c>
      <c r="B6" s="757" t="s">
        <v>1283</v>
      </c>
      <c r="C6" s="758" t="s">
        <v>1284</v>
      </c>
      <c r="D6" s="758" t="s">
        <v>1285</v>
      </c>
      <c r="E6" s="758" t="s">
        <v>1286</v>
      </c>
      <c r="F6" s="757" t="s">
        <v>4268</v>
      </c>
      <c r="G6" s="757" t="s">
        <v>4269</v>
      </c>
      <c r="H6" s="759" t="s">
        <v>1410</v>
      </c>
      <c r="I6" s="758" t="s">
        <v>58</v>
      </c>
      <c r="J6" s="758" t="s">
        <v>59</v>
      </c>
    </row>
    <row r="7" spans="1:11" s="756" customFormat="1">
      <c r="A7" s="7445" t="s">
        <v>19888</v>
      </c>
      <c r="B7" s="7446"/>
      <c r="C7" s="7446"/>
      <c r="D7" s="7446"/>
      <c r="E7" s="7446"/>
      <c r="F7" s="7446"/>
      <c r="G7" s="7446"/>
      <c r="H7" s="7446"/>
      <c r="I7" s="7446"/>
      <c r="J7" s="7447"/>
    </row>
    <row r="8" spans="1:11" s="756" customFormat="1" ht="30" customHeight="1">
      <c r="A8" s="7448"/>
      <c r="B8" s="5160" t="s">
        <v>19889</v>
      </c>
      <c r="C8" s="823">
        <v>8</v>
      </c>
      <c r="D8" s="823">
        <v>305</v>
      </c>
      <c r="E8" s="823">
        <v>210</v>
      </c>
      <c r="F8" s="824" t="s">
        <v>1294</v>
      </c>
      <c r="G8" s="823">
        <v>1.6E-2</v>
      </c>
      <c r="H8" s="823">
        <v>2.95</v>
      </c>
      <c r="I8" s="3920">
        <v>2813.5800000000004</v>
      </c>
      <c r="J8" s="825">
        <f t="shared" ref="J8:J11" si="0">I8-I8*$B$4/100</f>
        <v>2813.5800000000004</v>
      </c>
    </row>
    <row r="9" spans="1:11" s="756" customFormat="1" ht="30" customHeight="1">
      <c r="A9" s="7449"/>
      <c r="B9" s="5160" t="s">
        <v>19890</v>
      </c>
      <c r="C9" s="823">
        <v>12</v>
      </c>
      <c r="D9" s="823">
        <v>390</v>
      </c>
      <c r="E9" s="823">
        <v>210</v>
      </c>
      <c r="F9" s="824" t="s">
        <v>8824</v>
      </c>
      <c r="G9" s="823">
        <v>2.7E-2</v>
      </c>
      <c r="H9" s="823">
        <v>4.12</v>
      </c>
      <c r="I9" s="3920">
        <v>3056.13</v>
      </c>
      <c r="J9" s="825">
        <f t="shared" si="0"/>
        <v>3056.13</v>
      </c>
    </row>
    <row r="10" spans="1:11" s="756" customFormat="1" ht="30" customHeight="1">
      <c r="A10" s="7449"/>
      <c r="B10" s="5160" t="s">
        <v>19891</v>
      </c>
      <c r="C10" s="824">
        <v>18</v>
      </c>
      <c r="D10" s="824">
        <v>425</v>
      </c>
      <c r="E10" s="824">
        <v>250</v>
      </c>
      <c r="F10" s="824" t="s">
        <v>1352</v>
      </c>
      <c r="G10" s="824">
        <v>4.2000000000000003E-2</v>
      </c>
      <c r="H10" s="5161">
        <v>4.0999999999999996</v>
      </c>
      <c r="I10" s="3920">
        <v>3516.9749999999999</v>
      </c>
      <c r="J10" s="825">
        <f t="shared" si="0"/>
        <v>3516.9749999999999</v>
      </c>
    </row>
    <row r="11" spans="1:11" s="756" customFormat="1" ht="30" customHeight="1">
      <c r="A11" s="7449"/>
      <c r="B11" s="5160" t="s">
        <v>19892</v>
      </c>
      <c r="C11" s="824">
        <v>24</v>
      </c>
      <c r="D11" s="824">
        <v>325</v>
      </c>
      <c r="E11" s="824">
        <v>360</v>
      </c>
      <c r="F11" s="824" t="s">
        <v>1352</v>
      </c>
      <c r="G11" s="824">
        <v>4.2000000000000003E-2</v>
      </c>
      <c r="H11" s="5161">
        <v>4.7</v>
      </c>
      <c r="I11" s="3920">
        <v>3832.29</v>
      </c>
      <c r="J11" s="825">
        <f t="shared" si="0"/>
        <v>3832.29</v>
      </c>
    </row>
    <row r="12" spans="1:11" s="756" customFormat="1">
      <c r="A12" s="7423" t="s">
        <v>1411</v>
      </c>
      <c r="B12" s="7423"/>
      <c r="C12" s="7423"/>
      <c r="D12" s="7423"/>
      <c r="E12" s="7423"/>
      <c r="F12" s="7423"/>
      <c r="G12" s="7423"/>
      <c r="H12" s="7423"/>
      <c r="I12" s="7423"/>
      <c r="J12" s="7423"/>
    </row>
    <row r="13" spans="1:11" s="756" customFormat="1" ht="15" customHeight="1">
      <c r="A13" s="7443" t="s">
        <v>4267</v>
      </c>
      <c r="B13" s="7444"/>
      <c r="C13" s="7444"/>
      <c r="D13" s="7444"/>
      <c r="E13" s="7444"/>
      <c r="F13" s="7444"/>
      <c r="G13" s="7444"/>
      <c r="H13" s="7444"/>
      <c r="I13" s="7444"/>
      <c r="J13" s="7444"/>
    </row>
    <row r="14" spans="1:11" s="756" customFormat="1">
      <c r="A14" s="7442"/>
      <c r="B14" s="899" t="s">
        <v>4246</v>
      </c>
      <c r="C14" s="761">
        <v>18</v>
      </c>
      <c r="D14" s="761">
        <v>425</v>
      </c>
      <c r="E14" s="761">
        <v>250</v>
      </c>
      <c r="F14" s="761" t="s">
        <v>1352</v>
      </c>
      <c r="G14" s="761">
        <v>4.2000000000000003E-2</v>
      </c>
      <c r="H14" s="762">
        <v>4.0999999999999996</v>
      </c>
      <c r="I14" s="3920">
        <v>3072.3</v>
      </c>
      <c r="J14" s="767">
        <f t="shared" ref="J14:J29" si="1">I14-I14*$B$4/100</f>
        <v>3072.3</v>
      </c>
      <c r="K14" s="2380"/>
    </row>
    <row r="15" spans="1:11" s="756" customFormat="1">
      <c r="A15" s="7442"/>
      <c r="B15" s="760" t="s">
        <v>4247</v>
      </c>
      <c r="C15" s="761">
        <v>24</v>
      </c>
      <c r="D15" s="761">
        <v>325</v>
      </c>
      <c r="E15" s="761">
        <v>360</v>
      </c>
      <c r="F15" s="761" t="s">
        <v>1352</v>
      </c>
      <c r="G15" s="761">
        <v>4.2000000000000003E-2</v>
      </c>
      <c r="H15" s="762">
        <v>4.7</v>
      </c>
      <c r="I15" s="3920">
        <v>3234</v>
      </c>
      <c r="J15" s="767">
        <f t="shared" si="1"/>
        <v>3234</v>
      </c>
      <c r="K15" s="2380"/>
    </row>
    <row r="16" spans="1:11" s="756" customFormat="1" ht="29.25" customHeight="1">
      <c r="A16" s="7429" t="s">
        <v>4265</v>
      </c>
      <c r="B16" s="7444"/>
      <c r="C16" s="7444"/>
      <c r="D16" s="7444"/>
      <c r="E16" s="7444"/>
      <c r="F16" s="7444"/>
      <c r="G16" s="7444"/>
      <c r="H16" s="7444"/>
      <c r="I16" s="7444"/>
      <c r="J16" s="7444"/>
      <c r="K16" s="2380"/>
    </row>
    <row r="17" spans="1:11" s="756" customFormat="1">
      <c r="A17" s="7442"/>
      <c r="B17" s="760" t="s">
        <v>4248</v>
      </c>
      <c r="C17" s="761">
        <v>50</v>
      </c>
      <c r="D17" s="761">
        <v>545</v>
      </c>
      <c r="E17" s="761">
        <v>382</v>
      </c>
      <c r="F17" s="761" t="s">
        <v>1333</v>
      </c>
      <c r="G17" s="762">
        <v>9.5000000000000001E-2</v>
      </c>
      <c r="H17" s="762">
        <v>8.1</v>
      </c>
      <c r="I17" s="3920">
        <v>7173.6</v>
      </c>
      <c r="J17" s="767">
        <f t="shared" si="1"/>
        <v>7173.6</v>
      </c>
      <c r="K17" s="2380"/>
    </row>
    <row r="18" spans="1:11" s="756" customFormat="1">
      <c r="A18" s="7442"/>
      <c r="B18" s="760" t="s">
        <v>4249</v>
      </c>
      <c r="C18" s="761">
        <v>80</v>
      </c>
      <c r="D18" s="761">
        <v>640</v>
      </c>
      <c r="E18" s="761">
        <v>450</v>
      </c>
      <c r="F18" s="761" t="s">
        <v>1333</v>
      </c>
      <c r="G18" s="764">
        <v>0.14499999999999999</v>
      </c>
      <c r="H18" s="762">
        <v>11.4</v>
      </c>
      <c r="I18" s="3920">
        <v>9760.7999999999993</v>
      </c>
      <c r="J18" s="767">
        <f t="shared" si="1"/>
        <v>9760.7999999999993</v>
      </c>
      <c r="K18" s="2380"/>
    </row>
    <row r="19" spans="1:11" s="756" customFormat="1">
      <c r="A19" s="7442"/>
      <c r="B19" s="760" t="s">
        <v>4250</v>
      </c>
      <c r="C19" s="763">
        <v>100</v>
      </c>
      <c r="D19" s="763">
        <v>720</v>
      </c>
      <c r="E19" s="763">
        <v>450</v>
      </c>
      <c r="F19" s="761" t="s">
        <v>1333</v>
      </c>
      <c r="G19" s="764">
        <v>0.16</v>
      </c>
      <c r="H19" s="765">
        <v>16</v>
      </c>
      <c r="I19" s="3920">
        <v>13406.4</v>
      </c>
      <c r="J19" s="767">
        <f t="shared" si="1"/>
        <v>13406.4</v>
      </c>
      <c r="K19" s="2380"/>
    </row>
    <row r="20" spans="1:11" s="756" customFormat="1">
      <c r="A20" s="897"/>
      <c r="B20" s="454" t="s">
        <v>5342</v>
      </c>
      <c r="C20" s="763">
        <v>150</v>
      </c>
      <c r="D20" s="763">
        <v>710</v>
      </c>
      <c r="E20" s="763">
        <v>580</v>
      </c>
      <c r="F20" s="898" t="s">
        <v>1333</v>
      </c>
      <c r="G20" s="764">
        <v>0.38100000000000001</v>
      </c>
      <c r="H20" s="765">
        <v>22.4</v>
      </c>
      <c r="I20" s="3920">
        <v>21873.599999999999</v>
      </c>
      <c r="J20" s="767">
        <f t="shared" si="1"/>
        <v>21873.599999999999</v>
      </c>
      <c r="K20" s="2380"/>
    </row>
    <row r="21" spans="1:11" s="756" customFormat="1">
      <c r="A21" s="819"/>
      <c r="B21" s="822" t="s">
        <v>4759</v>
      </c>
      <c r="C21" s="826">
        <v>200</v>
      </c>
      <c r="D21" s="826">
        <v>875</v>
      </c>
      <c r="E21" s="826">
        <v>580</v>
      </c>
      <c r="F21" s="824" t="s">
        <v>1412</v>
      </c>
      <c r="G21" s="827">
        <v>0.55900000000000005</v>
      </c>
      <c r="H21" s="828">
        <v>28.6</v>
      </c>
      <c r="I21" s="3920">
        <v>28929.599999999999</v>
      </c>
      <c r="J21" s="825">
        <f t="shared" si="1"/>
        <v>28929.599999999999</v>
      </c>
      <c r="K21" s="2380"/>
    </row>
    <row r="22" spans="1:11" s="756" customFormat="1">
      <c r="A22" s="819"/>
      <c r="B22" s="822" t="s">
        <v>4760</v>
      </c>
      <c r="C22" s="826">
        <v>300</v>
      </c>
      <c r="D22" s="826">
        <v>1220</v>
      </c>
      <c r="E22" s="826">
        <v>580</v>
      </c>
      <c r="F22" s="824" t="s">
        <v>1412</v>
      </c>
      <c r="G22" s="827">
        <v>0.5</v>
      </c>
      <c r="H22" s="828">
        <v>38.9</v>
      </c>
      <c r="I22" s="3920">
        <v>37632</v>
      </c>
      <c r="J22" s="825">
        <f t="shared" si="1"/>
        <v>37632</v>
      </c>
      <c r="K22" s="2380"/>
    </row>
    <row r="23" spans="1:11" s="756" customFormat="1">
      <c r="A23" s="5876"/>
      <c r="B23" s="454" t="s">
        <v>4761</v>
      </c>
      <c r="C23" s="763">
        <v>500</v>
      </c>
      <c r="D23" s="763">
        <v>1145</v>
      </c>
      <c r="E23" s="763">
        <v>800</v>
      </c>
      <c r="F23" s="5874" t="s">
        <v>1412</v>
      </c>
      <c r="G23" s="764">
        <v>1</v>
      </c>
      <c r="H23" s="765">
        <v>88</v>
      </c>
      <c r="I23" s="3920">
        <v>74382</v>
      </c>
      <c r="J23" s="767">
        <f t="shared" si="1"/>
        <v>74382</v>
      </c>
      <c r="K23" s="2380"/>
    </row>
    <row r="24" spans="1:11" s="756" customFormat="1">
      <c r="A24" s="5876"/>
      <c r="B24" s="454" t="s">
        <v>5343</v>
      </c>
      <c r="C24" s="763">
        <v>600</v>
      </c>
      <c r="D24" s="763">
        <v>1355</v>
      </c>
      <c r="E24" s="763">
        <v>800</v>
      </c>
      <c r="F24" s="5874" t="s">
        <v>1412</v>
      </c>
      <c r="G24" s="764">
        <v>1.25</v>
      </c>
      <c r="H24" s="765">
        <v>95</v>
      </c>
      <c r="I24" s="3920">
        <v>99015</v>
      </c>
      <c r="J24" s="767">
        <f t="shared" si="1"/>
        <v>99015</v>
      </c>
      <c r="K24" s="2380"/>
    </row>
    <row r="25" spans="1:11" s="756" customFormat="1">
      <c r="A25" s="5876"/>
      <c r="B25" s="454" t="s">
        <v>13559</v>
      </c>
      <c r="C25" s="763">
        <v>700</v>
      </c>
      <c r="D25" s="763">
        <v>1570</v>
      </c>
      <c r="E25" s="763">
        <v>800</v>
      </c>
      <c r="F25" s="5874" t="s">
        <v>1412</v>
      </c>
      <c r="G25" s="764">
        <v>1.3</v>
      </c>
      <c r="H25" s="765">
        <v>110</v>
      </c>
      <c r="I25" s="3920">
        <v>122304</v>
      </c>
      <c r="J25" s="767">
        <f t="shared" si="1"/>
        <v>122304</v>
      </c>
      <c r="K25" s="2380"/>
    </row>
    <row r="26" spans="1:11" s="5869" customFormat="1">
      <c r="A26" s="5877"/>
      <c r="B26" s="5878" t="s">
        <v>21458</v>
      </c>
      <c r="C26" s="5867">
        <v>1000</v>
      </c>
      <c r="D26" s="5879">
        <v>1900</v>
      </c>
      <c r="E26" s="5879">
        <v>930</v>
      </c>
      <c r="F26" s="5874" t="s">
        <v>1413</v>
      </c>
      <c r="G26" s="5880"/>
      <c r="H26" s="5881">
        <v>219</v>
      </c>
      <c r="I26" s="3920">
        <v>277725</v>
      </c>
      <c r="J26" s="767">
        <f t="shared" si="1"/>
        <v>277725</v>
      </c>
      <c r="K26" s="5868"/>
    </row>
    <row r="27" spans="1:11" s="5869" customFormat="1">
      <c r="A27" s="5877"/>
      <c r="B27" s="5878" t="s">
        <v>21459</v>
      </c>
      <c r="C27" s="5867">
        <v>1500</v>
      </c>
      <c r="D27" s="5879">
        <v>1735</v>
      </c>
      <c r="E27" s="5879">
        <v>1280</v>
      </c>
      <c r="F27" s="5874" t="s">
        <v>1413</v>
      </c>
      <c r="G27" s="5880"/>
      <c r="H27" s="5881">
        <v>299</v>
      </c>
      <c r="I27" s="3920">
        <v>419750</v>
      </c>
      <c r="J27" s="767">
        <f t="shared" si="1"/>
        <v>419750</v>
      </c>
      <c r="K27" s="5868"/>
    </row>
    <row r="28" spans="1:11" s="5869" customFormat="1">
      <c r="A28" s="5877"/>
      <c r="B28" s="5878" t="s">
        <v>21460</v>
      </c>
      <c r="C28" s="5867">
        <v>2000</v>
      </c>
      <c r="D28" s="5879">
        <v>2135</v>
      </c>
      <c r="E28" s="5879">
        <v>1280</v>
      </c>
      <c r="F28" s="5874" t="s">
        <v>1413</v>
      </c>
      <c r="G28" s="5880"/>
      <c r="H28" s="5881">
        <v>381</v>
      </c>
      <c r="I28" s="3920">
        <v>454250</v>
      </c>
      <c r="J28" s="767">
        <f t="shared" si="1"/>
        <v>454250</v>
      </c>
      <c r="K28" s="5868"/>
    </row>
    <row r="29" spans="1:11" s="5869" customFormat="1">
      <c r="A29" s="5877"/>
      <c r="B29" s="5878" t="s">
        <v>21461</v>
      </c>
      <c r="C29" s="5867">
        <v>3000</v>
      </c>
      <c r="D29" s="5879">
        <v>3420</v>
      </c>
      <c r="E29" s="5879">
        <v>1280</v>
      </c>
      <c r="F29" s="5874" t="s">
        <v>21462</v>
      </c>
      <c r="G29" s="5880"/>
      <c r="H29" s="5881">
        <v>450</v>
      </c>
      <c r="I29" s="3920">
        <v>845250</v>
      </c>
      <c r="J29" s="767">
        <f t="shared" si="1"/>
        <v>845250</v>
      </c>
      <c r="K29" s="5868"/>
    </row>
    <row r="30" spans="1:11" s="756" customFormat="1">
      <c r="A30" s="7423" t="s">
        <v>4262</v>
      </c>
      <c r="B30" s="7424"/>
      <c r="C30" s="7423"/>
      <c r="D30" s="7423"/>
      <c r="E30" s="7423"/>
      <c r="F30" s="7423"/>
      <c r="G30" s="7423"/>
      <c r="H30" s="7423"/>
      <c r="I30" s="7423"/>
      <c r="J30" s="7423"/>
      <c r="K30" s="2380"/>
    </row>
    <row r="31" spans="1:11" s="756" customFormat="1" ht="15" customHeight="1">
      <c r="A31" s="7426" t="s">
        <v>4264</v>
      </c>
      <c r="B31" s="7427"/>
      <c r="C31" s="7427"/>
      <c r="D31" s="7427"/>
      <c r="E31" s="7427"/>
      <c r="F31" s="7427"/>
      <c r="G31" s="7427"/>
      <c r="H31" s="7427"/>
      <c r="I31" s="7427"/>
      <c r="J31" s="7427"/>
      <c r="K31" s="2380"/>
    </row>
    <row r="32" spans="1:11" s="756" customFormat="1">
      <c r="A32" s="7429"/>
      <c r="B32" s="899" t="s">
        <v>4251</v>
      </c>
      <c r="C32" s="761">
        <v>5</v>
      </c>
      <c r="D32" s="761">
        <v>270</v>
      </c>
      <c r="E32" s="761">
        <v>210</v>
      </c>
      <c r="F32" s="761" t="s">
        <v>1352</v>
      </c>
      <c r="G32" s="766">
        <v>0.01</v>
      </c>
      <c r="H32" s="762">
        <v>2.1</v>
      </c>
      <c r="I32" s="3920">
        <v>2545.3679999999999</v>
      </c>
      <c r="J32" s="767">
        <f t="shared" ref="J32:J40" si="2">I32-I32*$B$4/100</f>
        <v>2545.3679999999999</v>
      </c>
      <c r="K32" s="2380"/>
    </row>
    <row r="33" spans="1:14" s="756" customFormat="1">
      <c r="A33" s="7427"/>
      <c r="B33" s="760" t="s">
        <v>4252</v>
      </c>
      <c r="C33" s="761">
        <v>8</v>
      </c>
      <c r="D33" s="761">
        <v>305</v>
      </c>
      <c r="E33" s="761">
        <v>210</v>
      </c>
      <c r="F33" s="761" t="s">
        <v>1352</v>
      </c>
      <c r="G33" s="761">
        <v>1.6E-2</v>
      </c>
      <c r="H33" s="762">
        <v>2.2000000000000002</v>
      </c>
      <c r="I33" s="3920">
        <v>2571.0300000000002</v>
      </c>
      <c r="J33" s="767">
        <f t="shared" si="2"/>
        <v>2571.0300000000002</v>
      </c>
      <c r="K33" s="2380"/>
    </row>
    <row r="34" spans="1:14" s="756" customFormat="1">
      <c r="A34" s="988"/>
      <c r="B34" s="899" t="s">
        <v>4245</v>
      </c>
      <c r="C34" s="987">
        <v>12</v>
      </c>
      <c r="D34" s="987">
        <v>390</v>
      </c>
      <c r="E34" s="987">
        <v>210</v>
      </c>
      <c r="F34" s="987" t="s">
        <v>1352</v>
      </c>
      <c r="G34" s="987">
        <v>2.7E-2</v>
      </c>
      <c r="H34" s="762">
        <v>2.5</v>
      </c>
      <c r="I34" s="3920">
        <v>2656.5</v>
      </c>
      <c r="J34" s="767">
        <f>I34-I34*$B$4/100</f>
        <v>2656.5</v>
      </c>
      <c r="K34" s="2380"/>
    </row>
    <row r="35" spans="1:14" s="756" customFormat="1" ht="15" customHeight="1">
      <c r="A35" s="7430" t="s">
        <v>4262</v>
      </c>
      <c r="B35" s="7430"/>
      <c r="C35" s="7430"/>
      <c r="D35" s="7430"/>
      <c r="E35" s="7430"/>
      <c r="F35" s="7430"/>
      <c r="G35" s="7430"/>
      <c r="H35" s="7430"/>
      <c r="I35" s="7430"/>
      <c r="J35" s="7430"/>
      <c r="K35" s="2380"/>
    </row>
    <row r="36" spans="1:14" s="756" customFormat="1">
      <c r="A36" s="7426" t="s">
        <v>6060</v>
      </c>
      <c r="B36" s="7428"/>
      <c r="C36" s="7428"/>
      <c r="D36" s="7428"/>
      <c r="E36" s="7428"/>
      <c r="F36" s="7428"/>
      <c r="G36" s="7428"/>
      <c r="H36" s="7428"/>
      <c r="I36" s="7428"/>
      <c r="J36" s="7428"/>
      <c r="K36" s="2380"/>
    </row>
    <row r="37" spans="1:14" s="756" customFormat="1">
      <c r="A37" s="7431"/>
      <c r="B37" s="989" t="s">
        <v>4253</v>
      </c>
      <c r="C37" s="763">
        <v>35</v>
      </c>
      <c r="D37" s="763">
        <v>360</v>
      </c>
      <c r="E37" s="763">
        <v>380</v>
      </c>
      <c r="F37" s="898" t="s">
        <v>1352</v>
      </c>
      <c r="G37" s="764">
        <v>7.1999999999999995E-2</v>
      </c>
      <c r="H37" s="765">
        <v>8.6</v>
      </c>
      <c r="I37" s="3920">
        <v>6631.13472</v>
      </c>
      <c r="J37" s="767">
        <f t="shared" si="2"/>
        <v>6631.13472</v>
      </c>
      <c r="K37" s="2380"/>
    </row>
    <row r="38" spans="1:14" s="756" customFormat="1">
      <c r="A38" s="7432"/>
      <c r="B38" s="454" t="s">
        <v>4758</v>
      </c>
      <c r="C38" s="763">
        <v>50</v>
      </c>
      <c r="D38" s="763">
        <v>470</v>
      </c>
      <c r="E38" s="763">
        <v>380</v>
      </c>
      <c r="F38" s="898" t="s">
        <v>1352</v>
      </c>
      <c r="G38" s="764">
        <v>8.1000000000000003E-2</v>
      </c>
      <c r="H38" s="765">
        <v>10.1</v>
      </c>
      <c r="I38" s="3920">
        <v>7450.5832799999998</v>
      </c>
      <c r="J38" s="767">
        <f t="shared" si="2"/>
        <v>7450.5832799999998</v>
      </c>
      <c r="K38" s="2380"/>
      <c r="M38" s="626"/>
      <c r="N38" s="626"/>
    </row>
    <row r="39" spans="1:14" s="756" customFormat="1">
      <c r="A39" s="903"/>
      <c r="B39" s="454" t="s">
        <v>5340</v>
      </c>
      <c r="C39" s="763">
        <v>80</v>
      </c>
      <c r="D39" s="763">
        <v>600</v>
      </c>
      <c r="E39" s="763">
        <v>450</v>
      </c>
      <c r="F39" s="898" t="s">
        <v>1352</v>
      </c>
      <c r="G39" s="764">
        <v>0.16</v>
      </c>
      <c r="H39" s="765">
        <v>14.7</v>
      </c>
      <c r="I39" s="3920">
        <v>9241.8795000000009</v>
      </c>
      <c r="J39" s="767">
        <f t="shared" si="2"/>
        <v>9241.8795000000009</v>
      </c>
      <c r="K39" s="2380"/>
      <c r="M39" s="626"/>
      <c r="N39" s="626"/>
    </row>
    <row r="40" spans="1:14" s="756" customFormat="1">
      <c r="A40" s="903"/>
      <c r="B40" s="454" t="s">
        <v>5341</v>
      </c>
      <c r="C40" s="763">
        <v>100</v>
      </c>
      <c r="D40" s="763">
        <v>670</v>
      </c>
      <c r="E40" s="763">
        <v>450</v>
      </c>
      <c r="F40" s="898" t="s">
        <v>1352</v>
      </c>
      <c r="G40" s="764">
        <v>0.19</v>
      </c>
      <c r="H40" s="765">
        <v>15.5</v>
      </c>
      <c r="I40" s="3920">
        <v>13044.309600000001</v>
      </c>
      <c r="J40" s="767">
        <f t="shared" si="2"/>
        <v>13044.309600000001</v>
      </c>
      <c r="K40" s="2380"/>
      <c r="M40" s="626"/>
      <c r="N40" s="626"/>
    </row>
    <row r="41" spans="1:14" s="756" customFormat="1">
      <c r="A41" s="7436"/>
      <c r="B41" s="7437"/>
      <c r="C41" s="7437"/>
      <c r="D41" s="7437"/>
      <c r="E41" s="7437"/>
      <c r="F41" s="7437"/>
      <c r="G41" s="7437"/>
      <c r="H41" s="7437"/>
      <c r="I41" s="7437"/>
      <c r="J41" s="7438"/>
      <c r="K41" s="2380"/>
    </row>
    <row r="42" spans="1:14" s="756" customFormat="1">
      <c r="A42" s="7425" t="s">
        <v>5544</v>
      </c>
      <c r="B42" s="7425"/>
      <c r="C42" s="7425"/>
      <c r="D42" s="7425"/>
      <c r="E42" s="7425"/>
      <c r="F42" s="7425"/>
      <c r="G42" s="7425"/>
      <c r="H42" s="7425"/>
      <c r="I42" s="7425"/>
      <c r="J42" s="7425"/>
      <c r="K42" s="2380"/>
    </row>
    <row r="43" spans="1:14" s="756" customFormat="1" ht="15" customHeight="1">
      <c r="A43" s="7426" t="s">
        <v>4270</v>
      </c>
      <c r="B43" s="7428"/>
      <c r="C43" s="7428"/>
      <c r="D43" s="7428"/>
      <c r="E43" s="7428"/>
      <c r="F43" s="7428"/>
      <c r="G43" s="7428"/>
      <c r="H43" s="7428"/>
      <c r="I43" s="7428"/>
      <c r="J43" s="7428"/>
      <c r="K43" s="2380"/>
    </row>
    <row r="44" spans="1:14" s="756" customFormat="1" ht="15" customHeight="1">
      <c r="A44" s="7440"/>
      <c r="B44" s="454" t="s">
        <v>4751</v>
      </c>
      <c r="C44" s="361">
        <v>8</v>
      </c>
      <c r="D44" s="361">
        <v>305</v>
      </c>
      <c r="E44" s="361">
        <v>210</v>
      </c>
      <c r="F44" s="1459" t="s">
        <v>1294</v>
      </c>
      <c r="G44" s="361">
        <v>1.6E-2</v>
      </c>
      <c r="H44" s="361">
        <v>2.95</v>
      </c>
      <c r="I44" s="3920">
        <v>2679.6</v>
      </c>
      <c r="J44" s="767">
        <f t="shared" ref="J44:J48" si="3">I44-I44*$B$4/100</f>
        <v>2679.6</v>
      </c>
      <c r="K44" s="2380"/>
    </row>
    <row r="45" spans="1:14" s="756" customFormat="1" ht="15" customHeight="1">
      <c r="A45" s="7441"/>
      <c r="B45" s="454" t="s">
        <v>4752</v>
      </c>
      <c r="C45" s="361">
        <v>12</v>
      </c>
      <c r="D45" s="361">
        <v>390</v>
      </c>
      <c r="E45" s="361">
        <v>210</v>
      </c>
      <c r="F45" s="1459" t="s">
        <v>8824</v>
      </c>
      <c r="G45" s="361">
        <v>2.7E-2</v>
      </c>
      <c r="H45" s="361">
        <v>4.12</v>
      </c>
      <c r="I45" s="3920">
        <v>2910.6</v>
      </c>
      <c r="J45" s="767">
        <f t="shared" si="3"/>
        <v>2910.6</v>
      </c>
      <c r="K45" s="2380"/>
    </row>
    <row r="46" spans="1:14" s="756" customFormat="1">
      <c r="A46" s="7425" t="s">
        <v>4263</v>
      </c>
      <c r="B46" s="7425"/>
      <c r="C46" s="7425"/>
      <c r="D46" s="7425"/>
      <c r="E46" s="7425"/>
      <c r="F46" s="7425"/>
      <c r="G46" s="7425"/>
      <c r="H46" s="7425"/>
      <c r="I46" s="7425"/>
      <c r="J46" s="7425"/>
      <c r="K46" s="2380"/>
    </row>
    <row r="47" spans="1:14" s="756" customFormat="1" ht="15" customHeight="1">
      <c r="A47" s="7426" t="s">
        <v>4270</v>
      </c>
      <c r="B47" s="7428"/>
      <c r="C47" s="7428"/>
      <c r="D47" s="7428"/>
      <c r="E47" s="7428"/>
      <c r="F47" s="7428"/>
      <c r="G47" s="7428"/>
      <c r="H47" s="7428"/>
      <c r="I47" s="7428"/>
      <c r="J47" s="7428"/>
      <c r="K47" s="2380"/>
    </row>
    <row r="48" spans="1:14" s="756" customFormat="1" ht="15" customHeight="1">
      <c r="A48" s="7440"/>
      <c r="B48" s="454" t="s">
        <v>4753</v>
      </c>
      <c r="C48" s="361">
        <v>20</v>
      </c>
      <c r="D48" s="361">
        <v>480</v>
      </c>
      <c r="E48" s="361">
        <v>250</v>
      </c>
      <c r="F48" s="5874" t="s">
        <v>1333</v>
      </c>
      <c r="G48" s="361">
        <v>4.2000000000000003E-2</v>
      </c>
      <c r="H48" s="361">
        <v>4.5</v>
      </c>
      <c r="I48" s="3920">
        <v>3349.5</v>
      </c>
      <c r="J48" s="767">
        <f t="shared" si="3"/>
        <v>3349.5</v>
      </c>
      <c r="K48" s="2380"/>
    </row>
    <row r="49" spans="1:11" s="756" customFormat="1">
      <c r="A49" s="7441"/>
      <c r="B49" s="901" t="s">
        <v>4254</v>
      </c>
      <c r="C49" s="763">
        <v>24</v>
      </c>
      <c r="D49" s="763">
        <v>325</v>
      </c>
      <c r="E49" s="763">
        <v>360</v>
      </c>
      <c r="F49" s="5874" t="s">
        <v>1333</v>
      </c>
      <c r="G49" s="764">
        <v>4.2000000000000003E-2</v>
      </c>
      <c r="H49" s="900">
        <v>4.75</v>
      </c>
      <c r="I49" s="3920">
        <v>3649.8</v>
      </c>
      <c r="J49" s="767">
        <f t="shared" ref="J49:J69" si="4">I49-I49*$B$4/100</f>
        <v>3649.8</v>
      </c>
      <c r="K49" s="2380"/>
    </row>
    <row r="50" spans="1:11" s="756" customFormat="1" ht="28.5" customHeight="1">
      <c r="A50" s="7429" t="s">
        <v>4266</v>
      </c>
      <c r="B50" s="7428"/>
      <c r="C50" s="7428"/>
      <c r="D50" s="7428"/>
      <c r="E50" s="7428"/>
      <c r="F50" s="7428"/>
      <c r="G50" s="7428"/>
      <c r="H50" s="7428"/>
      <c r="I50" s="7428"/>
      <c r="J50" s="7428"/>
      <c r="K50" s="2380"/>
    </row>
    <row r="51" spans="1:11" s="756" customFormat="1">
      <c r="A51" s="7431"/>
      <c r="B51" s="901" t="s">
        <v>4255</v>
      </c>
      <c r="C51" s="763">
        <v>50</v>
      </c>
      <c r="D51" s="763">
        <v>700</v>
      </c>
      <c r="E51" s="763">
        <v>382</v>
      </c>
      <c r="F51" s="5874" t="s">
        <v>1333</v>
      </c>
      <c r="G51" s="764">
        <v>0.12</v>
      </c>
      <c r="H51" s="900">
        <v>11.5</v>
      </c>
      <c r="I51" s="3920">
        <v>10231.200000000001</v>
      </c>
      <c r="J51" s="767">
        <f t="shared" si="4"/>
        <v>10231.200000000001</v>
      </c>
      <c r="K51" s="2380"/>
    </row>
    <row r="52" spans="1:11" s="756" customFormat="1">
      <c r="A52" s="7439"/>
      <c r="B52" s="901" t="s">
        <v>4256</v>
      </c>
      <c r="C52" s="763">
        <v>80</v>
      </c>
      <c r="D52" s="763">
        <v>790</v>
      </c>
      <c r="E52" s="763">
        <v>450</v>
      </c>
      <c r="F52" s="5874" t="s">
        <v>1333</v>
      </c>
      <c r="G52" s="764">
        <v>0.17</v>
      </c>
      <c r="H52" s="900">
        <v>21</v>
      </c>
      <c r="I52" s="3920">
        <v>13406.4</v>
      </c>
      <c r="J52" s="767">
        <f t="shared" si="4"/>
        <v>13406.4</v>
      </c>
      <c r="K52" s="2380"/>
    </row>
    <row r="53" spans="1:11" s="756" customFormat="1">
      <c r="A53" s="7439"/>
      <c r="B53" s="901" t="s">
        <v>4257</v>
      </c>
      <c r="C53" s="763">
        <v>100</v>
      </c>
      <c r="D53" s="763">
        <v>905</v>
      </c>
      <c r="E53" s="763">
        <v>450</v>
      </c>
      <c r="F53" s="5874" t="s">
        <v>1333</v>
      </c>
      <c r="G53" s="764">
        <v>0.24</v>
      </c>
      <c r="H53" s="900">
        <v>28</v>
      </c>
      <c r="I53" s="3920">
        <v>18110.400000000001</v>
      </c>
      <c r="J53" s="767">
        <f t="shared" si="4"/>
        <v>18110.400000000001</v>
      </c>
      <c r="K53" s="2380"/>
    </row>
    <row r="54" spans="1:11" s="756" customFormat="1">
      <c r="A54" s="7439"/>
      <c r="B54" s="454" t="s">
        <v>4755</v>
      </c>
      <c r="C54" s="763">
        <v>150</v>
      </c>
      <c r="D54" s="763">
        <v>880</v>
      </c>
      <c r="E54" s="763">
        <v>580</v>
      </c>
      <c r="F54" s="5874" t="s">
        <v>1333</v>
      </c>
      <c r="G54" s="764">
        <v>0.3</v>
      </c>
      <c r="H54" s="900">
        <v>42</v>
      </c>
      <c r="I54" s="3920">
        <v>23284.799999999999</v>
      </c>
      <c r="J54" s="767">
        <f t="shared" si="4"/>
        <v>23284.799999999999</v>
      </c>
      <c r="K54" s="2380"/>
    </row>
    <row r="55" spans="1:11" s="756" customFormat="1">
      <c r="A55" s="7439"/>
      <c r="B55" s="901" t="s">
        <v>4258</v>
      </c>
      <c r="C55" s="763">
        <v>200</v>
      </c>
      <c r="D55" s="763">
        <v>1100</v>
      </c>
      <c r="E55" s="763">
        <v>580</v>
      </c>
      <c r="F55" s="5874" t="s">
        <v>1412</v>
      </c>
      <c r="G55" s="764">
        <v>0.39</v>
      </c>
      <c r="H55" s="900">
        <v>54</v>
      </c>
      <c r="I55" s="3920">
        <v>34809.599999999999</v>
      </c>
      <c r="J55" s="767">
        <f t="shared" si="4"/>
        <v>34809.599999999999</v>
      </c>
      <c r="K55" s="2380"/>
    </row>
    <row r="56" spans="1:11" s="756" customFormat="1">
      <c r="A56" s="7432"/>
      <c r="B56" s="454" t="s">
        <v>4756</v>
      </c>
      <c r="C56" s="763">
        <v>300</v>
      </c>
      <c r="D56" s="763">
        <v>1435</v>
      </c>
      <c r="E56" s="763">
        <v>580</v>
      </c>
      <c r="F56" s="5874" t="s">
        <v>1412</v>
      </c>
      <c r="G56" s="764">
        <v>0.70499999999999996</v>
      </c>
      <c r="H56" s="900">
        <v>75</v>
      </c>
      <c r="I56" s="3920">
        <v>43470</v>
      </c>
      <c r="J56" s="767">
        <f t="shared" si="4"/>
        <v>43470</v>
      </c>
      <c r="K56" s="2380"/>
    </row>
    <row r="57" spans="1:11" s="756" customFormat="1">
      <c r="A57" s="5875"/>
      <c r="B57" s="454" t="s">
        <v>5336</v>
      </c>
      <c r="C57" s="763">
        <v>500</v>
      </c>
      <c r="D57" s="763">
        <v>1330</v>
      </c>
      <c r="E57" s="763">
        <v>800</v>
      </c>
      <c r="F57" s="5874" t="s">
        <v>1412</v>
      </c>
      <c r="G57" s="764">
        <v>1.3</v>
      </c>
      <c r="H57" s="900">
        <v>93</v>
      </c>
      <c r="I57" s="3920">
        <v>85120</v>
      </c>
      <c r="J57" s="767">
        <f t="shared" si="4"/>
        <v>85120</v>
      </c>
      <c r="K57" s="2380"/>
    </row>
    <row r="58" spans="1:11" s="756" customFormat="1">
      <c r="A58" s="5875"/>
      <c r="B58" s="454" t="s">
        <v>5337</v>
      </c>
      <c r="C58" s="763">
        <v>750</v>
      </c>
      <c r="D58" s="763">
        <v>1870</v>
      </c>
      <c r="E58" s="763">
        <v>800</v>
      </c>
      <c r="F58" s="5874" t="s">
        <v>1412</v>
      </c>
      <c r="G58" s="764">
        <v>1.4</v>
      </c>
      <c r="H58" s="900">
        <v>213</v>
      </c>
      <c r="I58" s="3920">
        <v>149730</v>
      </c>
      <c r="J58" s="767">
        <f t="shared" si="4"/>
        <v>149730</v>
      </c>
      <c r="K58" s="2380"/>
    </row>
    <row r="59" spans="1:11" s="756" customFormat="1">
      <c r="A59" s="903"/>
      <c r="B59" s="5866" t="s">
        <v>5338</v>
      </c>
      <c r="C59" s="5867">
        <v>1000</v>
      </c>
      <c r="D59" s="763">
        <v>1900</v>
      </c>
      <c r="E59" s="763">
        <v>930</v>
      </c>
      <c r="F59" s="5874" t="s">
        <v>1413</v>
      </c>
      <c r="G59" s="764">
        <v>2.2000000000000002</v>
      </c>
      <c r="H59" s="900">
        <v>219</v>
      </c>
      <c r="I59" s="3920">
        <v>277725</v>
      </c>
      <c r="J59" s="767">
        <f t="shared" si="4"/>
        <v>277725</v>
      </c>
      <c r="K59" s="2380"/>
    </row>
    <row r="60" spans="1:11" s="5869" customFormat="1">
      <c r="A60" s="903"/>
      <c r="B60" s="5878" t="s">
        <v>21463</v>
      </c>
      <c r="C60" s="5867">
        <v>1500</v>
      </c>
      <c r="D60" s="5879">
        <v>1735</v>
      </c>
      <c r="E60" s="5879">
        <v>1280</v>
      </c>
      <c r="F60" s="5874" t="s">
        <v>1413</v>
      </c>
      <c r="G60" s="5880"/>
      <c r="H60" s="5882">
        <v>299</v>
      </c>
      <c r="I60" s="3920">
        <v>426650</v>
      </c>
      <c r="J60" s="767">
        <f t="shared" si="4"/>
        <v>426650</v>
      </c>
      <c r="K60" s="5868"/>
    </row>
    <row r="61" spans="1:11" s="5869" customFormat="1">
      <c r="A61" s="903"/>
      <c r="B61" s="5878" t="s">
        <v>21464</v>
      </c>
      <c r="C61" s="5867">
        <v>2000</v>
      </c>
      <c r="D61" s="5879">
        <v>2135</v>
      </c>
      <c r="E61" s="5879">
        <v>1280</v>
      </c>
      <c r="F61" s="5874" t="s">
        <v>1413</v>
      </c>
      <c r="G61" s="5880"/>
      <c r="H61" s="5882">
        <v>381</v>
      </c>
      <c r="I61" s="3920">
        <v>465750</v>
      </c>
      <c r="J61" s="767">
        <f t="shared" si="4"/>
        <v>465750</v>
      </c>
      <c r="K61" s="5868"/>
    </row>
    <row r="62" spans="1:11" s="5869" customFormat="1">
      <c r="A62" s="903"/>
      <c r="B62" s="5878" t="s">
        <v>21465</v>
      </c>
      <c r="C62" s="5867">
        <v>3000</v>
      </c>
      <c r="D62" s="5879">
        <v>3420</v>
      </c>
      <c r="E62" s="5879">
        <v>1280</v>
      </c>
      <c r="F62" s="5874" t="s">
        <v>21462</v>
      </c>
      <c r="G62" s="5880"/>
      <c r="H62" s="5882">
        <v>450</v>
      </c>
      <c r="I62" s="3920">
        <v>842240</v>
      </c>
      <c r="J62" s="767">
        <f t="shared" si="4"/>
        <v>842240</v>
      </c>
      <c r="K62" s="5868"/>
    </row>
    <row r="63" spans="1:11" s="756" customFormat="1" ht="15" customHeight="1">
      <c r="A63" s="7433" t="s">
        <v>4271</v>
      </c>
      <c r="B63" s="7434"/>
      <c r="C63" s="7435"/>
      <c r="D63" s="7435"/>
      <c r="E63" s="7435"/>
      <c r="F63" s="7435"/>
      <c r="G63" s="7435"/>
      <c r="H63" s="7435"/>
      <c r="I63" s="7435"/>
      <c r="J63" s="7435"/>
      <c r="K63" s="2380"/>
    </row>
    <row r="64" spans="1:11" s="756" customFormat="1" ht="15" customHeight="1">
      <c r="A64" s="7420"/>
      <c r="B64" s="454" t="s">
        <v>4754</v>
      </c>
      <c r="C64" s="361">
        <v>20</v>
      </c>
      <c r="D64" s="361">
        <v>480</v>
      </c>
      <c r="E64" s="361">
        <v>250</v>
      </c>
      <c r="F64" s="1495" t="s">
        <v>1333</v>
      </c>
      <c r="G64" s="361">
        <v>4.2000000000000003E-2</v>
      </c>
      <c r="H64" s="361">
        <v>4.5</v>
      </c>
      <c r="I64" s="3920">
        <v>3791.55</v>
      </c>
      <c r="J64" s="767">
        <f t="shared" ref="J64" si="5">I64-I64*$B$4/100</f>
        <v>3791.55</v>
      </c>
      <c r="K64" s="2380"/>
    </row>
    <row r="65" spans="1:11" s="756" customFormat="1">
      <c r="A65" s="7421"/>
      <c r="B65" s="901" t="s">
        <v>4259</v>
      </c>
      <c r="C65" s="902">
        <v>50</v>
      </c>
      <c r="D65" s="902">
        <v>525</v>
      </c>
      <c r="E65" s="902">
        <v>382</v>
      </c>
      <c r="F65" s="902" t="s">
        <v>1333</v>
      </c>
      <c r="G65" s="902">
        <v>0.1</v>
      </c>
      <c r="H65" s="902">
        <v>11.5</v>
      </c>
      <c r="I65" s="3920">
        <v>10301.76</v>
      </c>
      <c r="J65" s="767">
        <f t="shared" si="4"/>
        <v>10301.76</v>
      </c>
      <c r="K65" s="2380"/>
    </row>
    <row r="66" spans="1:11" s="756" customFormat="1">
      <c r="A66" s="7421"/>
      <c r="B66" s="901" t="s">
        <v>4260</v>
      </c>
      <c r="C66" s="902">
        <v>80</v>
      </c>
      <c r="D66" s="902">
        <v>640</v>
      </c>
      <c r="E66" s="902">
        <v>450</v>
      </c>
      <c r="F66" s="902" t="s">
        <v>1333</v>
      </c>
      <c r="G66" s="902">
        <v>0.16</v>
      </c>
      <c r="H66" s="902">
        <v>21</v>
      </c>
      <c r="I66" s="3920">
        <v>13406.4</v>
      </c>
      <c r="J66" s="767">
        <f t="shared" si="4"/>
        <v>13406.4</v>
      </c>
      <c r="K66" s="2380"/>
    </row>
    <row r="67" spans="1:11" s="756" customFormat="1">
      <c r="A67" s="7421"/>
      <c r="B67" s="901" t="s">
        <v>4261</v>
      </c>
      <c r="C67" s="902">
        <v>100</v>
      </c>
      <c r="D67" s="902">
        <v>755</v>
      </c>
      <c r="E67" s="902">
        <v>450</v>
      </c>
      <c r="F67" s="902" t="s">
        <v>1333</v>
      </c>
      <c r="G67" s="902">
        <v>0.2</v>
      </c>
      <c r="H67" s="902">
        <v>28</v>
      </c>
      <c r="I67" s="3920">
        <v>18110.400000000001</v>
      </c>
      <c r="J67" s="767">
        <f t="shared" si="4"/>
        <v>18110.400000000001</v>
      </c>
      <c r="K67" s="2380"/>
    </row>
    <row r="68" spans="1:11">
      <c r="A68" s="7422"/>
      <c r="B68" s="454" t="s">
        <v>4757</v>
      </c>
      <c r="C68" s="1496">
        <v>200</v>
      </c>
      <c r="D68" s="1496">
        <v>915</v>
      </c>
      <c r="E68" s="1496">
        <v>580</v>
      </c>
      <c r="F68" s="1495" t="s">
        <v>1412</v>
      </c>
      <c r="G68" s="1496">
        <v>0.38100000000000001</v>
      </c>
      <c r="H68" s="1496">
        <v>40</v>
      </c>
      <c r="I68" s="3920">
        <v>38337.599999999999</v>
      </c>
      <c r="J68" s="523">
        <f t="shared" si="4"/>
        <v>38337.599999999999</v>
      </c>
      <c r="K68" s="2380"/>
    </row>
    <row r="69" spans="1:11">
      <c r="A69" s="1497"/>
      <c r="B69" s="454" t="s">
        <v>5339</v>
      </c>
      <c r="C69" s="1496">
        <v>300</v>
      </c>
      <c r="D69" s="1496">
        <v>1245</v>
      </c>
      <c r="E69" s="1496">
        <v>580</v>
      </c>
      <c r="F69" s="1495" t="s">
        <v>1412</v>
      </c>
      <c r="G69" s="1496">
        <v>0.58899999999999997</v>
      </c>
      <c r="H69" s="1496">
        <v>54</v>
      </c>
      <c r="I69" s="3920">
        <v>42840</v>
      </c>
      <c r="J69" s="523">
        <f t="shared" si="4"/>
        <v>42840</v>
      </c>
      <c r="K69" s="2380"/>
    </row>
    <row r="70" spans="1:11">
      <c r="K70" s="2380"/>
    </row>
    <row r="71" spans="1:11" s="756" customFormat="1">
      <c r="A71" s="7418" t="s">
        <v>11037</v>
      </c>
      <c r="B71" s="7418"/>
      <c r="C71" s="7418"/>
      <c r="D71" s="7418"/>
      <c r="E71" s="7418"/>
      <c r="F71" s="7418"/>
      <c r="G71" s="7418"/>
      <c r="H71" s="7418"/>
      <c r="I71" s="7418"/>
      <c r="J71" s="7418"/>
      <c r="K71" s="2380"/>
    </row>
    <row r="72" spans="1:11">
      <c r="A72" s="1716"/>
      <c r="B72" s="1716" t="s">
        <v>11038</v>
      </c>
      <c r="C72" s="7399" t="s">
        <v>11039</v>
      </c>
      <c r="D72" s="7400"/>
      <c r="E72" s="7400"/>
      <c r="F72" s="7400"/>
      <c r="G72" s="7419"/>
      <c r="H72" s="1716" t="s">
        <v>11040</v>
      </c>
      <c r="I72" s="5688">
        <v>1009</v>
      </c>
      <c r="J72" s="523">
        <f t="shared" ref="J72" si="6">I72-I72*$B$4/100</f>
        <v>1009</v>
      </c>
      <c r="K72" s="2380"/>
    </row>
    <row r="74" spans="1:11" ht="15" customHeight="1">
      <c r="A74" s="7410" t="s">
        <v>13540</v>
      </c>
      <c r="B74" s="7410"/>
      <c r="C74" s="7410"/>
      <c r="D74" s="7410"/>
      <c r="E74" s="7410"/>
      <c r="F74" s="7410"/>
      <c r="G74" s="7410"/>
      <c r="H74" s="7410"/>
      <c r="I74" s="7410"/>
      <c r="J74" s="7410"/>
    </row>
    <row r="75" spans="1:11">
      <c r="A75" s="7411"/>
      <c r="B75" s="7411"/>
      <c r="C75" s="7411"/>
      <c r="D75" s="7411"/>
      <c r="E75" s="7411"/>
      <c r="F75" s="7411"/>
      <c r="G75" s="7411"/>
      <c r="H75" s="7411"/>
      <c r="I75" s="7411"/>
      <c r="J75" s="7411"/>
    </row>
    <row r="76" spans="1:11" s="356" customFormat="1" ht="43">
      <c r="A76" s="2625" t="s">
        <v>70</v>
      </c>
      <c r="B76" s="2625" t="s">
        <v>75</v>
      </c>
      <c r="C76" s="7408" t="s">
        <v>67</v>
      </c>
      <c r="D76" s="7408"/>
      <c r="E76" s="7408"/>
      <c r="F76" s="7408"/>
      <c r="G76" s="7408"/>
      <c r="H76" s="7408"/>
      <c r="I76" s="2625" t="s">
        <v>58</v>
      </c>
      <c r="J76" s="2622" t="s">
        <v>59</v>
      </c>
    </row>
    <row r="77" spans="1:11" ht="15" customHeight="1">
      <c r="A77" s="7412"/>
      <c r="B77" s="2623" t="s">
        <v>13541</v>
      </c>
      <c r="C77" s="7409" t="s">
        <v>13542</v>
      </c>
      <c r="D77" s="7409"/>
      <c r="E77" s="7409"/>
      <c r="F77" s="7409"/>
      <c r="G77" s="7409"/>
      <c r="H77" s="7409"/>
      <c r="I77" s="3920">
        <v>916.55</v>
      </c>
      <c r="J77" s="2624">
        <f>I77-I77*$B$4/100</f>
        <v>916.55</v>
      </c>
    </row>
    <row r="78" spans="1:11" ht="15" customHeight="1">
      <c r="A78" s="7413"/>
      <c r="B78" s="2623" t="s">
        <v>13543</v>
      </c>
      <c r="C78" s="7409" t="s">
        <v>13544</v>
      </c>
      <c r="D78" s="7409"/>
      <c r="E78" s="7409"/>
      <c r="F78" s="7409"/>
      <c r="G78" s="7409"/>
      <c r="H78" s="7409"/>
      <c r="I78" s="3920">
        <v>916.55</v>
      </c>
      <c r="J78" s="2624">
        <f t="shared" ref="J78:J85" si="7">I78-I78*$B$4/100</f>
        <v>916.55</v>
      </c>
    </row>
    <row r="79" spans="1:11" ht="14.45" customHeight="1">
      <c r="A79" s="7413"/>
      <c r="B79" s="2623" t="s">
        <v>13545</v>
      </c>
      <c r="C79" s="7415" t="s">
        <v>13546</v>
      </c>
      <c r="D79" s="7416"/>
      <c r="E79" s="7416"/>
      <c r="F79" s="7416"/>
      <c r="G79" s="7416"/>
      <c r="H79" s="7417"/>
      <c r="I79" s="3920">
        <v>1033.8499999999999</v>
      </c>
      <c r="J79" s="2624">
        <f t="shared" si="7"/>
        <v>1033.8499999999999</v>
      </c>
    </row>
    <row r="80" spans="1:11" ht="14.45" customHeight="1">
      <c r="A80" s="7413"/>
      <c r="B80" s="2623" t="s">
        <v>13558</v>
      </c>
      <c r="C80" s="7415" t="s">
        <v>13547</v>
      </c>
      <c r="D80" s="7416"/>
      <c r="E80" s="7416"/>
      <c r="F80" s="7416"/>
      <c r="G80" s="7416"/>
      <c r="H80" s="7417"/>
      <c r="I80" s="3920">
        <v>2587.5</v>
      </c>
      <c r="J80" s="2624">
        <f t="shared" si="7"/>
        <v>2587.5</v>
      </c>
    </row>
    <row r="81" spans="1:10" ht="14.45" customHeight="1">
      <c r="A81" s="7413"/>
      <c r="B81" s="2623" t="s">
        <v>13548</v>
      </c>
      <c r="C81" s="7415" t="s">
        <v>13549</v>
      </c>
      <c r="D81" s="7416"/>
      <c r="E81" s="7416"/>
      <c r="F81" s="7416"/>
      <c r="G81" s="7416"/>
      <c r="H81" s="7417"/>
      <c r="I81" s="3920">
        <v>4436.7</v>
      </c>
      <c r="J81" s="2624">
        <f t="shared" si="7"/>
        <v>4436.7</v>
      </c>
    </row>
    <row r="82" spans="1:10" ht="14.45" customHeight="1">
      <c r="A82" s="7413"/>
      <c r="B82" s="2623" t="s">
        <v>13550</v>
      </c>
      <c r="C82" s="7415" t="s">
        <v>13551</v>
      </c>
      <c r="D82" s="7416"/>
      <c r="E82" s="7416"/>
      <c r="F82" s="7416"/>
      <c r="G82" s="7416"/>
      <c r="H82" s="7417"/>
      <c r="I82" s="3920">
        <v>12535</v>
      </c>
      <c r="J82" s="2624">
        <f t="shared" si="7"/>
        <v>12535</v>
      </c>
    </row>
    <row r="83" spans="1:10" ht="14.45" customHeight="1">
      <c r="A83" s="7413"/>
      <c r="B83" s="2623" t="s">
        <v>13552</v>
      </c>
      <c r="C83" s="7415" t="s">
        <v>13553</v>
      </c>
      <c r="D83" s="7416"/>
      <c r="E83" s="7416"/>
      <c r="F83" s="7416"/>
      <c r="G83" s="7416"/>
      <c r="H83" s="7417"/>
      <c r="I83" s="3920">
        <v>17112</v>
      </c>
      <c r="J83" s="2624">
        <f t="shared" si="7"/>
        <v>17112</v>
      </c>
    </row>
    <row r="84" spans="1:10" ht="14.45" customHeight="1">
      <c r="A84" s="7413"/>
      <c r="B84" s="2623" t="s">
        <v>13557</v>
      </c>
      <c r="C84" s="7415" t="s">
        <v>13554</v>
      </c>
      <c r="D84" s="7416"/>
      <c r="E84" s="7416"/>
      <c r="F84" s="7416"/>
      <c r="G84" s="7416"/>
      <c r="H84" s="7417"/>
      <c r="I84" s="3920">
        <v>27048</v>
      </c>
      <c r="J84" s="2624">
        <f t="shared" si="7"/>
        <v>27048</v>
      </c>
    </row>
    <row r="85" spans="1:10" ht="14.45" customHeight="1">
      <c r="A85" s="7414"/>
      <c r="B85" s="2623" t="s">
        <v>13555</v>
      </c>
      <c r="C85" s="7415" t="s">
        <v>13556</v>
      </c>
      <c r="D85" s="7416"/>
      <c r="E85" s="7416"/>
      <c r="F85" s="7416"/>
      <c r="G85" s="7416"/>
      <c r="H85" s="7417"/>
      <c r="I85" s="3920">
        <v>73625.3</v>
      </c>
      <c r="J85" s="2624">
        <f t="shared" si="7"/>
        <v>73625.3</v>
      </c>
    </row>
  </sheetData>
  <customSheetViews>
    <customSheetView guid="{76FA2CE7-179E-4731-B7AE-63C5E5E79002}" scale="85" topLeftCell="D1">
      <selection activeCell="M27" sqref="M27"/>
      <pageMargins left="0.7" right="0.7" top="0.75" bottom="0.75" header="0.3" footer="0.3"/>
      <pageSetup paperSize="9" orientation="portrait" r:id="rId1"/>
    </customSheetView>
    <customSheetView guid="{24F900A2-7147-4318-9E77-2B71404314A7}" scale="85">
      <selection activeCell="C18" sqref="C18"/>
      <pageMargins left="0.7" right="0.7" top="0.75" bottom="0.75" header="0.3" footer="0.3"/>
      <pageSetup paperSize="9" orientation="portrait" r:id="rId2"/>
    </customSheetView>
    <customSheetView guid="{A02336A9-D2FB-4D03-950A-00B6EBD6A28C}" scale="85">
      <selection activeCell="C18" sqref="C18"/>
      <pageMargins left="0.7" right="0.7" top="0.75" bottom="0.75" header="0.3" footer="0.3"/>
      <pageSetup paperSize="9" orientation="portrait" r:id="rId3"/>
    </customSheetView>
    <customSheetView guid="{3E3E5346-F5D1-49F5-AB0E-78170B65853C}" scale="85">
      <selection activeCell="B12" sqref="B12"/>
      <pageMargins left="0.7" right="0.7" top="0.75" bottom="0.75" header="0.3" footer="0.3"/>
      <pageSetup paperSize="9" orientation="portrait" r:id="rId4"/>
    </customSheetView>
    <customSheetView guid="{D7CF3121-CFC0-4E70-8DCD-811E30042E24}" scale="85">
      <selection activeCell="M27" sqref="M27"/>
      <pageMargins left="0.7" right="0.7" top="0.75" bottom="0.75" header="0.3" footer="0.3"/>
      <pageSetup paperSize="9" orientation="portrait" r:id="rId5"/>
    </customSheetView>
    <customSheetView guid="{A76FD505-AF56-4CD8-967A-59C705AF567C}" scale="85">
      <selection activeCell="C18" sqref="C18"/>
      <pageMargins left="0.7" right="0.7" top="0.75" bottom="0.75" header="0.3" footer="0.3"/>
      <pageSetup paperSize="9" orientation="portrait" r:id="rId6"/>
    </customSheetView>
    <customSheetView guid="{B3358888-E690-452C-98EC-431498422E6E}" scale="85">
      <selection activeCell="B12" sqref="B12"/>
      <pageMargins left="0.7" right="0.7" top="0.75" bottom="0.75" header="0.3" footer="0.3"/>
      <pageSetup paperSize="9" orientation="portrait" r:id="rId7"/>
    </customSheetView>
    <customSheetView guid="{6108970F-8E7A-462E-A499-E2FD79FB3A77}" scale="85">
      <selection activeCell="B12" sqref="B12"/>
      <pageMargins left="0.7" right="0.7" top="0.75" bottom="0.75" header="0.3" footer="0.3"/>
      <pageSetup paperSize="9" orientation="portrait" r:id="rId8"/>
    </customSheetView>
    <customSheetView guid="{45761FB6-8710-4C75-A8B6-5A7FCAACACDF}" scale="85">
      <selection activeCell="B12" sqref="B12"/>
      <pageMargins left="0.7" right="0.7" top="0.75" bottom="0.75" header="0.3" footer="0.3"/>
      <pageSetup paperSize="9" orientation="portrait" r:id="rId9"/>
    </customSheetView>
    <customSheetView guid="{C23E91BF-4A86-4D00-A577-1A263DDCB8BC}" scale="85">
      <selection activeCell="O31" sqref="O31"/>
      <pageMargins left="0.7" right="0.7" top="0.75" bottom="0.75" header="0.3" footer="0.3"/>
      <pageSetup paperSize="9" orientation="portrait" r:id="rId10"/>
    </customSheetView>
    <customSheetView guid="{94E74550-0B2B-4B3C-8E97-CCCC46023914}" scale="85">
      <selection activeCell="M27" sqref="M27"/>
      <pageMargins left="0.7" right="0.7" top="0.75" bottom="0.75" header="0.3" footer="0.3"/>
      <pageSetup paperSize="9" orientation="portrait" r:id="rId11"/>
    </customSheetView>
  </customSheetViews>
  <mergeCells count="40">
    <mergeCell ref="A47:J47"/>
    <mergeCell ref="A44:A45"/>
    <mergeCell ref="A48:A49"/>
    <mergeCell ref="A1:J1"/>
    <mergeCell ref="A12:J12"/>
    <mergeCell ref="A14:A15"/>
    <mergeCell ref="A17:A19"/>
    <mergeCell ref="A13:J13"/>
    <mergeCell ref="A16:J16"/>
    <mergeCell ref="A7:J7"/>
    <mergeCell ref="A8:A11"/>
    <mergeCell ref="A71:J71"/>
    <mergeCell ref="C72:G72"/>
    <mergeCell ref="A64:A68"/>
    <mergeCell ref="A30:J30"/>
    <mergeCell ref="A42:J42"/>
    <mergeCell ref="A31:J31"/>
    <mergeCell ref="A36:J36"/>
    <mergeCell ref="A32:A33"/>
    <mergeCell ref="A35:J35"/>
    <mergeCell ref="A37:A38"/>
    <mergeCell ref="A43:J43"/>
    <mergeCell ref="A50:J50"/>
    <mergeCell ref="A63:J63"/>
    <mergeCell ref="A41:J41"/>
    <mergeCell ref="A51:A56"/>
    <mergeCell ref="A46:J46"/>
    <mergeCell ref="C76:H76"/>
    <mergeCell ref="C77:H77"/>
    <mergeCell ref="C78:H78"/>
    <mergeCell ref="A74:J74"/>
    <mergeCell ref="A75:J75"/>
    <mergeCell ref="A77:A85"/>
    <mergeCell ref="C79:H79"/>
    <mergeCell ref="C80:H80"/>
    <mergeCell ref="C81:H81"/>
    <mergeCell ref="C82:H82"/>
    <mergeCell ref="C83:H83"/>
    <mergeCell ref="C84:H84"/>
    <mergeCell ref="C85:H85"/>
  </mergeCells>
  <pageMargins left="0.7" right="0.7" top="0.75" bottom="0.75" header="0.3" footer="0.3"/>
  <pageSetup paperSize="9" orientation="portrait" r:id="rId12"/>
  <drawing r:id="rId1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Лист11"/>
  <dimension ref="A1:J58"/>
  <sheetViews>
    <sheetView zoomScale="85" zoomScaleNormal="85" workbookViewId="0">
      <selection sqref="A1:E1"/>
    </sheetView>
  </sheetViews>
  <sheetFormatPr defaultColWidth="9.29296875" defaultRowHeight="14.35"/>
  <cols>
    <col min="1" max="1" width="15.703125" style="768" bestFit="1" customWidth="1"/>
    <col min="2" max="2" width="62.29296875" style="768" customWidth="1"/>
    <col min="3" max="3" width="17.41015625" style="584" bestFit="1" customWidth="1"/>
    <col min="4" max="4" width="15.29296875" style="309" bestFit="1" customWidth="1"/>
    <col min="5" max="5" width="21.703125" style="768" customWidth="1"/>
    <col min="6" max="6" width="9.29296875" style="1279"/>
    <col min="7" max="16384" width="9.29296875" style="768"/>
  </cols>
  <sheetData>
    <row r="1" spans="1:10">
      <c r="A1" s="7450" t="s">
        <v>13</v>
      </c>
      <c r="B1" s="7451"/>
      <c r="C1" s="7451"/>
      <c r="D1" s="7451"/>
      <c r="E1" s="7311"/>
    </row>
    <row r="2" spans="1:10">
      <c r="A2" s="59"/>
      <c r="B2" s="60"/>
      <c r="C2" s="60"/>
      <c r="D2" s="71"/>
    </row>
    <row r="3" spans="1:10">
      <c r="A3" s="59"/>
      <c r="B3" s="60"/>
      <c r="C3" s="60"/>
      <c r="D3" s="71"/>
    </row>
    <row r="4" spans="1:10">
      <c r="A4" s="18" t="s">
        <v>48</v>
      </c>
      <c r="B4" s="19"/>
      <c r="C4" s="905"/>
      <c r="D4" s="72"/>
    </row>
    <row r="5" spans="1:10">
      <c r="A5" s="61"/>
      <c r="B5" s="63"/>
      <c r="C5" s="63"/>
      <c r="D5" s="72"/>
    </row>
    <row r="6" spans="1:10" ht="27.75" customHeight="1">
      <c r="A6" s="1619" t="s">
        <v>75</v>
      </c>
      <c r="B6" s="1619" t="s">
        <v>42</v>
      </c>
      <c r="C6" s="1620" t="s">
        <v>337</v>
      </c>
      <c r="D6" s="1621" t="s">
        <v>58</v>
      </c>
      <c r="E6" s="1622" t="s">
        <v>59</v>
      </c>
    </row>
    <row r="7" spans="1:10" ht="15" customHeight="1">
      <c r="A7" s="1623" t="s">
        <v>4273</v>
      </c>
      <c r="B7" s="1624" t="s">
        <v>4770</v>
      </c>
      <c r="C7" s="1513" t="s">
        <v>5359</v>
      </c>
      <c r="D7" s="4079">
        <v>4491.9826778124998</v>
      </c>
      <c r="E7" s="1625">
        <f t="shared" ref="E7:E30" si="0">D7-D7*$B$4/100</f>
        <v>4491.9826778124998</v>
      </c>
      <c r="I7" s="309"/>
      <c r="J7" s="2004"/>
    </row>
    <row r="8" spans="1:10" ht="15" customHeight="1">
      <c r="A8" s="1623" t="s">
        <v>4274</v>
      </c>
      <c r="B8" s="1624" t="s">
        <v>4777</v>
      </c>
      <c r="C8" s="1513" t="s">
        <v>5344</v>
      </c>
      <c r="D8" s="4079">
        <v>4836.4086064575004</v>
      </c>
      <c r="E8" s="1625">
        <f t="shared" si="0"/>
        <v>4836.4086064575004</v>
      </c>
      <c r="G8" s="4078"/>
      <c r="H8" s="2370"/>
      <c r="I8" s="309"/>
      <c r="J8" s="2004"/>
    </row>
    <row r="9" spans="1:10" ht="15" customHeight="1">
      <c r="A9" s="1623" t="s">
        <v>4275</v>
      </c>
      <c r="B9" s="1624" t="s">
        <v>4776</v>
      </c>
      <c r="C9" s="1513" t="s">
        <v>5345</v>
      </c>
      <c r="D9" s="4079">
        <v>5129.7942288125005</v>
      </c>
      <c r="E9" s="1625">
        <f t="shared" si="0"/>
        <v>5129.7942288125005</v>
      </c>
      <c r="G9" s="4078"/>
      <c r="H9" s="2370"/>
      <c r="I9" s="309"/>
      <c r="J9" s="2004"/>
    </row>
    <row r="10" spans="1:10" ht="15" customHeight="1">
      <c r="A10" s="1623" t="s">
        <v>4276</v>
      </c>
      <c r="B10" s="1624" t="s">
        <v>4775</v>
      </c>
      <c r="C10" s="1513" t="s">
        <v>5346</v>
      </c>
      <c r="D10" s="4079">
        <v>5870.6733582699999</v>
      </c>
      <c r="E10" s="1625">
        <f t="shared" si="0"/>
        <v>5870.6733582699999</v>
      </c>
      <c r="G10" s="4078"/>
      <c r="H10" s="2370"/>
      <c r="I10" s="309"/>
      <c r="J10" s="2004"/>
    </row>
    <row r="11" spans="1:10" ht="15" customHeight="1">
      <c r="A11" s="1623" t="s">
        <v>4277</v>
      </c>
      <c r="B11" s="1624" t="s">
        <v>4774</v>
      </c>
      <c r="C11" s="1513" t="s">
        <v>5347</v>
      </c>
      <c r="D11" s="4079">
        <v>7418.3405189199993</v>
      </c>
      <c r="E11" s="1625">
        <f t="shared" si="0"/>
        <v>7418.3405189199993</v>
      </c>
      <c r="G11" s="4078"/>
      <c r="H11" s="2370"/>
      <c r="I11" s="309"/>
      <c r="J11" s="2004"/>
    </row>
    <row r="12" spans="1:10" ht="15" customHeight="1">
      <c r="A12" s="1623" t="s">
        <v>4278</v>
      </c>
      <c r="B12" s="1624" t="s">
        <v>4773</v>
      </c>
      <c r="C12" s="1513" t="s">
        <v>5348</v>
      </c>
      <c r="D12" s="4079">
        <v>8700.5647649374987</v>
      </c>
      <c r="E12" s="1625">
        <f t="shared" si="0"/>
        <v>8700.5647649374987</v>
      </c>
      <c r="G12" s="4078"/>
      <c r="H12" s="2370"/>
      <c r="I12" s="309"/>
      <c r="J12" s="2004"/>
    </row>
    <row r="13" spans="1:10" ht="15" customHeight="1">
      <c r="A13" s="1623" t="s">
        <v>4279</v>
      </c>
      <c r="B13" s="1624" t="s">
        <v>4772</v>
      </c>
      <c r="C13" s="1513" t="s">
        <v>5349</v>
      </c>
      <c r="D13" s="4079">
        <v>9518.6452443500002</v>
      </c>
      <c r="E13" s="1625">
        <f t="shared" si="0"/>
        <v>9518.6452443500002</v>
      </c>
      <c r="G13" s="4078"/>
      <c r="H13" s="2370"/>
      <c r="I13" s="309"/>
      <c r="J13" s="2004"/>
    </row>
    <row r="14" spans="1:10" ht="15" customHeight="1">
      <c r="A14" s="1623" t="s">
        <v>4280</v>
      </c>
      <c r="B14" s="1624" t="s">
        <v>4771</v>
      </c>
      <c r="C14" s="1513" t="s">
        <v>5350</v>
      </c>
      <c r="D14" s="4079">
        <v>11510.691194174999</v>
      </c>
      <c r="E14" s="1625">
        <f t="shared" si="0"/>
        <v>11510.691194174999</v>
      </c>
      <c r="G14" s="4078"/>
      <c r="H14" s="2370"/>
      <c r="I14" s="309"/>
      <c r="J14" s="2004"/>
    </row>
    <row r="15" spans="1:10" ht="15" customHeight="1">
      <c r="A15" s="1623" t="s">
        <v>4281</v>
      </c>
      <c r="B15" s="1624" t="s">
        <v>4762</v>
      </c>
      <c r="C15" s="1513" t="s">
        <v>5358</v>
      </c>
      <c r="D15" s="4079">
        <v>3703.7163039500001</v>
      </c>
      <c r="E15" s="1625">
        <f t="shared" si="0"/>
        <v>3703.7163039500001</v>
      </c>
      <c r="G15" s="4078"/>
      <c r="H15" s="2370"/>
      <c r="I15" s="309"/>
      <c r="J15" s="2004"/>
    </row>
    <row r="16" spans="1:10" ht="15" customHeight="1">
      <c r="A16" s="1623" t="s">
        <v>4282</v>
      </c>
      <c r="B16" s="1624" t="s">
        <v>4769</v>
      </c>
      <c r="C16" s="1513" t="s">
        <v>5351</v>
      </c>
      <c r="D16" s="4079">
        <v>4219.7463532699994</v>
      </c>
      <c r="E16" s="1625">
        <f t="shared" si="0"/>
        <v>4219.7463532699994</v>
      </c>
      <c r="G16" s="4078"/>
      <c r="H16" s="2370"/>
      <c r="I16" s="309"/>
      <c r="J16" s="2004"/>
    </row>
    <row r="17" spans="1:10" ht="15" customHeight="1">
      <c r="A17" s="1623" t="s">
        <v>4283</v>
      </c>
      <c r="B17" s="1624" t="s">
        <v>4768</v>
      </c>
      <c r="C17" s="1513" t="s">
        <v>5352</v>
      </c>
      <c r="D17" s="4079">
        <v>4512.0424667949992</v>
      </c>
      <c r="E17" s="1625">
        <f t="shared" si="0"/>
        <v>4512.0424667949992</v>
      </c>
      <c r="G17" s="4078"/>
      <c r="H17" s="2370"/>
      <c r="I17" s="309"/>
      <c r="J17" s="2004"/>
    </row>
    <row r="18" spans="1:10" ht="15" customHeight="1">
      <c r="A18" s="1623" t="s">
        <v>4284</v>
      </c>
      <c r="B18" s="1624" t="s">
        <v>4767</v>
      </c>
      <c r="C18" s="1513" t="s">
        <v>5353</v>
      </c>
      <c r="D18" s="4079">
        <v>5274.5707861074998</v>
      </c>
      <c r="E18" s="1625">
        <f t="shared" si="0"/>
        <v>5274.5707861074998</v>
      </c>
      <c r="G18" s="4078"/>
      <c r="H18" s="2370"/>
      <c r="I18" s="309"/>
      <c r="J18" s="2004"/>
    </row>
    <row r="19" spans="1:10" ht="15" customHeight="1">
      <c r="A19" s="1623" t="s">
        <v>4285</v>
      </c>
      <c r="B19" s="1624" t="s">
        <v>4766</v>
      </c>
      <c r="C19" s="1513" t="s">
        <v>5354</v>
      </c>
      <c r="D19" s="4079">
        <v>6741.1528207199999</v>
      </c>
      <c r="E19" s="1625">
        <f t="shared" si="0"/>
        <v>6741.1528207199999</v>
      </c>
      <c r="G19" s="4078"/>
      <c r="H19" s="2370"/>
      <c r="I19" s="309"/>
      <c r="J19" s="2004"/>
    </row>
    <row r="20" spans="1:10" ht="15" customHeight="1">
      <c r="A20" s="1623" t="s">
        <v>4286</v>
      </c>
      <c r="B20" s="1624" t="s">
        <v>4763</v>
      </c>
      <c r="C20" s="1513" t="s">
        <v>5355</v>
      </c>
      <c r="D20" s="4079">
        <v>7926.8080911500001</v>
      </c>
      <c r="E20" s="1625">
        <f t="shared" si="0"/>
        <v>7926.8080911500001</v>
      </c>
      <c r="G20" s="4078"/>
      <c r="H20" s="2370"/>
      <c r="I20" s="309"/>
      <c r="J20" s="2004"/>
    </row>
    <row r="21" spans="1:10" ht="15" customHeight="1">
      <c r="A21" s="1623" t="s">
        <v>4287</v>
      </c>
      <c r="B21" s="1624" t="s">
        <v>4764</v>
      </c>
      <c r="C21" s="1513" t="s">
        <v>5356</v>
      </c>
      <c r="D21" s="4079">
        <v>8837.9967474500008</v>
      </c>
      <c r="E21" s="1625">
        <f t="shared" si="0"/>
        <v>8837.9967474500008</v>
      </c>
      <c r="G21" s="4078"/>
      <c r="H21" s="2370"/>
      <c r="I21" s="309"/>
      <c r="J21" s="2004"/>
    </row>
    <row r="22" spans="1:10" ht="15" customHeight="1">
      <c r="A22" s="1623" t="s">
        <v>4288</v>
      </c>
      <c r="B22" s="1624" t="s">
        <v>4765</v>
      </c>
      <c r="C22" s="1513" t="s">
        <v>5357</v>
      </c>
      <c r="D22" s="4079">
        <v>10482.796869474998</v>
      </c>
      <c r="E22" s="1625">
        <f t="shared" si="0"/>
        <v>10482.796869474998</v>
      </c>
      <c r="G22" s="4078"/>
      <c r="H22" s="2370"/>
      <c r="I22" s="309"/>
      <c r="J22" s="2004"/>
    </row>
    <row r="23" spans="1:10" ht="15" customHeight="1">
      <c r="A23" s="1626" t="s">
        <v>6029</v>
      </c>
      <c r="B23" s="1627" t="s">
        <v>6030</v>
      </c>
      <c r="C23" s="1628" t="s">
        <v>6067</v>
      </c>
      <c r="D23" s="4079">
        <v>9527.8996598499998</v>
      </c>
      <c r="E23" s="1536">
        <f t="shared" si="0"/>
        <v>9527.8996598499998</v>
      </c>
      <c r="G23" s="4078"/>
      <c r="H23" s="2370"/>
      <c r="I23" s="309"/>
      <c r="J23" s="2004"/>
    </row>
    <row r="24" spans="1:10" ht="15" customHeight="1">
      <c r="A24" s="1626" t="s">
        <v>6031</v>
      </c>
      <c r="B24" s="1627" t="s">
        <v>6032</v>
      </c>
      <c r="C24" s="1628" t="s">
        <v>6068</v>
      </c>
      <c r="D24" s="4079">
        <v>10172.248271049999</v>
      </c>
      <c r="E24" s="1536">
        <f t="shared" si="0"/>
        <v>10172.248271049999</v>
      </c>
      <c r="G24" s="4078"/>
      <c r="H24" s="2370"/>
      <c r="I24" s="309"/>
      <c r="J24" s="2004"/>
    </row>
    <row r="25" spans="1:10" ht="15" customHeight="1">
      <c r="A25" s="1627" t="s">
        <v>6033</v>
      </c>
      <c r="B25" s="1627" t="s">
        <v>6039</v>
      </c>
      <c r="C25" s="1628" t="s">
        <v>6069</v>
      </c>
      <c r="D25" s="4079">
        <v>11105.9192673</v>
      </c>
      <c r="E25" s="1536">
        <f t="shared" si="0"/>
        <v>11105.9192673</v>
      </c>
      <c r="G25" s="4078"/>
      <c r="H25" s="2370"/>
      <c r="I25" s="309"/>
      <c r="J25" s="2004"/>
    </row>
    <row r="26" spans="1:10" ht="15" customHeight="1">
      <c r="A26" s="1627" t="s">
        <v>6034</v>
      </c>
      <c r="B26" s="1627" t="s">
        <v>6040</v>
      </c>
      <c r="C26" s="1628" t="s">
        <v>6070</v>
      </c>
      <c r="D26" s="4079">
        <v>13100.823579025</v>
      </c>
      <c r="E26" s="1536">
        <f t="shared" si="0"/>
        <v>13100.823579025</v>
      </c>
      <c r="G26" s="4078"/>
      <c r="H26" s="2370"/>
      <c r="I26" s="309"/>
      <c r="J26" s="2004"/>
    </row>
    <row r="27" spans="1:10" ht="15" customHeight="1">
      <c r="A27" s="1627" t="s">
        <v>6035</v>
      </c>
      <c r="B27" s="1627" t="s">
        <v>6041</v>
      </c>
      <c r="C27" s="1628" t="s">
        <v>6071</v>
      </c>
      <c r="D27" s="4079">
        <v>15578.9829414</v>
      </c>
      <c r="E27" s="1536">
        <f t="shared" si="0"/>
        <v>15578.9829414</v>
      </c>
      <c r="G27" s="4078"/>
      <c r="H27" s="2370"/>
      <c r="I27" s="309"/>
      <c r="J27" s="2004"/>
    </row>
    <row r="28" spans="1:10" ht="15" customHeight="1">
      <c r="A28" s="1627" t="s">
        <v>6036</v>
      </c>
      <c r="B28" s="1627" t="s">
        <v>6042</v>
      </c>
      <c r="C28" s="1628" t="s">
        <v>6072</v>
      </c>
      <c r="D28" s="4079">
        <v>17659.125327674999</v>
      </c>
      <c r="E28" s="1536">
        <f t="shared" si="0"/>
        <v>17659.125327674999</v>
      </c>
      <c r="G28" s="4078"/>
      <c r="H28" s="2370"/>
      <c r="I28" s="309"/>
      <c r="J28" s="2004"/>
    </row>
    <row r="29" spans="1:10">
      <c r="A29" s="1627" t="s">
        <v>6037</v>
      </c>
      <c r="B29" s="1627" t="s">
        <v>6043</v>
      </c>
      <c r="C29" s="1628" t="s">
        <v>6073</v>
      </c>
      <c r="D29" s="4079">
        <v>18950.975713600001</v>
      </c>
      <c r="E29" s="1536">
        <f t="shared" si="0"/>
        <v>18950.975713600001</v>
      </c>
      <c r="G29" s="4078"/>
      <c r="H29" s="2370"/>
      <c r="I29" s="309"/>
      <c r="J29" s="2004"/>
    </row>
    <row r="30" spans="1:10">
      <c r="A30" s="1627" t="s">
        <v>6038</v>
      </c>
      <c r="B30" s="1627" t="s">
        <v>6044</v>
      </c>
      <c r="C30" s="1628" t="s">
        <v>6074</v>
      </c>
      <c r="D30" s="4079">
        <v>20913.015298299997</v>
      </c>
      <c r="E30" s="1536">
        <f t="shared" si="0"/>
        <v>20913.015298299997</v>
      </c>
      <c r="G30" s="4078"/>
      <c r="H30" s="2370"/>
      <c r="I30" s="309"/>
      <c r="J30" s="2004"/>
    </row>
    <row r="31" spans="1:10" ht="14.25" customHeight="1">
      <c r="A31" s="1626" t="s">
        <v>9507</v>
      </c>
      <c r="B31" s="1627" t="s">
        <v>9521</v>
      </c>
      <c r="C31" s="1630" t="s">
        <v>9514</v>
      </c>
      <c r="D31" s="1797">
        <v>2816.0031154832382</v>
      </c>
      <c r="E31" s="1536">
        <f t="shared" ref="E31:E37" si="1">D31-D31*$B$4/100</f>
        <v>2816.0031154832382</v>
      </c>
      <c r="G31" s="4078"/>
      <c r="H31" s="2370"/>
      <c r="I31" s="309"/>
      <c r="J31" s="2004"/>
    </row>
    <row r="32" spans="1:10" ht="15" customHeight="1">
      <c r="A32" s="1626" t="s">
        <v>9508</v>
      </c>
      <c r="B32" s="1627" t="s">
        <v>9522</v>
      </c>
      <c r="C32" s="1630" t="s">
        <v>9515</v>
      </c>
      <c r="D32" s="1797">
        <v>3033.6796012286054</v>
      </c>
      <c r="E32" s="1536">
        <f t="shared" si="1"/>
        <v>3033.6796012286054</v>
      </c>
      <c r="G32" s="4078"/>
      <c r="H32" s="2370"/>
      <c r="I32" s="309"/>
      <c r="J32" s="2004"/>
    </row>
    <row r="33" spans="1:10" ht="15" customHeight="1">
      <c r="A33" s="1626" t="s">
        <v>9509</v>
      </c>
      <c r="B33" s="1627" t="s">
        <v>9523</v>
      </c>
      <c r="C33" s="1630" t="s">
        <v>9516</v>
      </c>
      <c r="D33" s="1797">
        <v>3565.3652116961148</v>
      </c>
      <c r="E33" s="1536">
        <f t="shared" si="1"/>
        <v>3565.3652116961148</v>
      </c>
      <c r="G33" s="4078"/>
      <c r="H33" s="2370"/>
      <c r="I33" s="309"/>
      <c r="J33" s="2004"/>
    </row>
    <row r="34" spans="1:10" ht="15" customHeight="1">
      <c r="A34" s="1626" t="s">
        <v>9510</v>
      </c>
      <c r="B34" s="1627" t="s">
        <v>9524</v>
      </c>
      <c r="C34" s="1630" t="s">
        <v>9517</v>
      </c>
      <c r="D34" s="1797">
        <v>4542.6818179010452</v>
      </c>
      <c r="E34" s="1536">
        <f t="shared" si="1"/>
        <v>4542.6818179010452</v>
      </c>
      <c r="G34" s="4078"/>
      <c r="H34" s="2370"/>
      <c r="I34" s="309"/>
      <c r="J34" s="2004"/>
    </row>
    <row r="35" spans="1:10" ht="15" customHeight="1">
      <c r="A35" s="1626" t="s">
        <v>9511</v>
      </c>
      <c r="B35" s="1627" t="s">
        <v>9525</v>
      </c>
      <c r="C35" s="1630" t="s">
        <v>9518</v>
      </c>
      <c r="D35" s="1797">
        <v>5191.734541354529</v>
      </c>
      <c r="E35" s="1536">
        <f t="shared" si="1"/>
        <v>5191.734541354529</v>
      </c>
      <c r="G35" s="4078"/>
      <c r="H35" s="2370"/>
      <c r="I35" s="309"/>
      <c r="J35" s="2004"/>
    </row>
    <row r="36" spans="1:10" ht="15" customHeight="1">
      <c r="A36" s="1626" t="s">
        <v>9512</v>
      </c>
      <c r="B36" s="1627" t="s">
        <v>9526</v>
      </c>
      <c r="C36" s="1630" t="s">
        <v>9519</v>
      </c>
      <c r="D36" s="1797">
        <v>5901.9002842669861</v>
      </c>
      <c r="E36" s="1536">
        <f t="shared" si="1"/>
        <v>5901.9002842669861</v>
      </c>
      <c r="G36" s="4078"/>
      <c r="H36" s="2370"/>
      <c r="I36" s="309"/>
      <c r="J36" s="2004"/>
    </row>
    <row r="37" spans="1:10" ht="15" customHeight="1">
      <c r="A37" s="1626" t="s">
        <v>9513</v>
      </c>
      <c r="B37" s="1627" t="s">
        <v>9527</v>
      </c>
      <c r="C37" s="1630" t="s">
        <v>9520</v>
      </c>
      <c r="D37" s="1797">
        <v>7732.9082351973075</v>
      </c>
      <c r="E37" s="1536">
        <f t="shared" si="1"/>
        <v>7732.9082351973075</v>
      </c>
      <c r="G37" s="4078"/>
      <c r="H37" s="2370"/>
      <c r="I37" s="309"/>
      <c r="J37" s="2004"/>
    </row>
    <row r="38" spans="1:10">
      <c r="A38" s="1632"/>
      <c r="B38" s="1632"/>
      <c r="C38" s="1629"/>
      <c r="D38" s="305"/>
      <c r="E38" s="1632"/>
    </row>
    <row r="39" spans="1:10">
      <c r="A39" s="1632"/>
      <c r="B39" s="1632"/>
      <c r="C39" s="1629"/>
      <c r="D39" s="305"/>
      <c r="E39" s="1632"/>
    </row>
    <row r="40" spans="1:10">
      <c r="C40" s="768"/>
    </row>
    <row r="41" spans="1:10">
      <c r="C41" s="768"/>
    </row>
    <row r="42" spans="1:10">
      <c r="C42" s="768"/>
    </row>
    <row r="43" spans="1:10">
      <c r="C43" s="768"/>
    </row>
    <row r="44" spans="1:10">
      <c r="C44" s="768"/>
    </row>
    <row r="45" spans="1:10">
      <c r="C45" s="768"/>
    </row>
    <row r="46" spans="1:10">
      <c r="C46" s="768"/>
    </row>
    <row r="47" spans="1:10">
      <c r="C47" s="768"/>
    </row>
    <row r="48" spans="1:10">
      <c r="C48" s="768"/>
    </row>
    <row r="49" spans="3:3">
      <c r="C49" s="768"/>
    </row>
    <row r="50" spans="3:3">
      <c r="C50" s="768"/>
    </row>
    <row r="51" spans="3:3">
      <c r="C51" s="768"/>
    </row>
    <row r="52" spans="3:3">
      <c r="C52" s="768"/>
    </row>
    <row r="53" spans="3:3">
      <c r="C53" s="768"/>
    </row>
    <row r="54" spans="3:3">
      <c r="C54" s="768"/>
    </row>
    <row r="55" spans="3:3">
      <c r="C55" s="768"/>
    </row>
    <row r="56" spans="3:3">
      <c r="C56" s="768"/>
    </row>
    <row r="57" spans="3:3">
      <c r="C57" s="768"/>
    </row>
    <row r="58" spans="3:3">
      <c r="C58" s="768"/>
    </row>
  </sheetData>
  <customSheetViews>
    <customSheetView guid="{76FA2CE7-179E-4731-B7AE-63C5E5E79002}">
      <selection activeCell="F7" sqref="F7:F30"/>
      <pageMargins left="0.7" right="0.7" top="0.75" bottom="0.75" header="0.3" footer="0.3"/>
      <pageSetup paperSize="9" orientation="portrait" r:id="rId1"/>
    </customSheetView>
    <customSheetView guid="{24F900A2-7147-4318-9E77-2B71404314A7}">
      <selection activeCell="C17" sqref="C17"/>
      <pageMargins left="0.7" right="0.7" top="0.75" bottom="0.75" header="0.3" footer="0.3"/>
      <pageSetup paperSize="9" orientation="portrait" r:id="rId2"/>
    </customSheetView>
    <customSheetView guid="{A02336A9-D2FB-4D03-950A-00B6EBD6A28C}">
      <selection activeCell="F7" sqref="F7:F30"/>
      <pageMargins left="0.7" right="0.7" top="0.75" bottom="0.75" header="0.3" footer="0.3"/>
      <pageSetup paperSize="9" orientation="portrait" r:id="rId3"/>
    </customSheetView>
    <customSheetView guid="{3E3E5346-F5D1-49F5-AB0E-78170B65853C}">
      <selection activeCell="C13" sqref="C13"/>
      <pageMargins left="0.7" right="0.7" top="0.75" bottom="0.75" header="0.3" footer="0.3"/>
      <pageSetup paperSize="9" orientation="portrait" r:id="rId4"/>
    </customSheetView>
    <customSheetView guid="{D7CF3121-CFC0-4E70-8DCD-811E30042E24}">
      <selection activeCell="F7" sqref="F7:F30"/>
      <pageMargins left="0.7" right="0.7" top="0.75" bottom="0.75" header="0.3" footer="0.3"/>
      <pageSetup paperSize="9" orientation="portrait" r:id="rId5"/>
    </customSheetView>
    <customSheetView guid="{A76FD505-AF56-4CD8-967A-59C705AF567C}">
      <selection activeCell="F7" sqref="F7:F30"/>
      <pageMargins left="0.7" right="0.7" top="0.75" bottom="0.75" header="0.3" footer="0.3"/>
      <pageSetup paperSize="9" orientation="portrait" r:id="rId6"/>
    </customSheetView>
    <customSheetView guid="{B3358888-E690-452C-98EC-431498422E6E}">
      <selection activeCell="C13" sqref="C13"/>
      <pageMargins left="0.7" right="0.7" top="0.75" bottom="0.75" header="0.3" footer="0.3"/>
      <pageSetup paperSize="9" orientation="portrait" r:id="rId7"/>
    </customSheetView>
    <customSheetView guid="{6108970F-8E7A-462E-A499-E2FD79FB3A77}">
      <selection activeCell="C13" sqref="C13"/>
      <pageMargins left="0.7" right="0.7" top="0.75" bottom="0.75" header="0.3" footer="0.3"/>
      <pageSetup paperSize="9" orientation="portrait" r:id="rId8"/>
    </customSheetView>
    <customSheetView guid="{45761FB6-8710-4C75-A8B6-5A7FCAACACDF}">
      <selection activeCell="C13" sqref="C13"/>
      <pageMargins left="0.7" right="0.7" top="0.75" bottom="0.75" header="0.3" footer="0.3"/>
      <pageSetup paperSize="9" orientation="portrait" r:id="rId9"/>
    </customSheetView>
    <customSheetView guid="{C23E91BF-4A86-4D00-A577-1A263DDCB8BC}">
      <selection activeCell="F7" sqref="F7:F30"/>
      <pageMargins left="0.7" right="0.7" top="0.75" bottom="0.75" header="0.3" footer="0.3"/>
      <pageSetup paperSize="9" orientation="portrait" r:id="rId10"/>
    </customSheetView>
    <customSheetView guid="{94E74550-0B2B-4B3C-8E97-CCCC46023914}">
      <selection activeCell="F7" sqref="F7:F30"/>
      <pageMargins left="0.7" right="0.7" top="0.75" bottom="0.75" header="0.3" footer="0.3"/>
      <pageSetup paperSize="9" orientation="portrait" r:id="rId11"/>
    </customSheetView>
  </customSheetViews>
  <mergeCells count="1">
    <mergeCell ref="A1:E1"/>
  </mergeCells>
  <pageMargins left="0.7" right="0.7" top="0.75" bottom="0.75" header="0.3" footer="0.3"/>
  <pageSetup paperSize="9" orientation="portrait" r:id="rId12"/>
  <drawing r:id="rId1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Лист12"/>
  <dimension ref="A1:K54"/>
  <sheetViews>
    <sheetView zoomScale="85" zoomScaleNormal="85" workbookViewId="0">
      <selection activeCell="A6" sqref="A6:XFD6"/>
    </sheetView>
  </sheetViews>
  <sheetFormatPr defaultRowHeight="14.35"/>
  <cols>
    <col min="1" max="1" width="19.29296875" style="780" customWidth="1"/>
    <col min="2" max="2" width="46" style="476" customWidth="1"/>
    <col min="3" max="3" width="16.41015625" style="778" customWidth="1"/>
    <col min="4" max="4" width="11.5859375" style="779" customWidth="1"/>
    <col min="5" max="5" width="14.29296875" style="450" customWidth="1"/>
    <col min="6" max="6" width="20.29296875" style="450" customWidth="1"/>
    <col min="7" max="7" width="13.29296875" style="505" customWidth="1"/>
    <col min="8" max="8" width="20.703125" style="505" customWidth="1"/>
    <col min="9" max="9" width="9.29296875" style="505"/>
    <col min="10" max="11" width="9.29296875" style="2728"/>
    <col min="12" max="252" width="9.29296875" style="505"/>
    <col min="253" max="253" width="19.29296875" style="505" customWidth="1"/>
    <col min="254" max="254" width="46" style="505" customWidth="1"/>
    <col min="255" max="255" width="16.41015625" style="505" customWidth="1"/>
    <col min="256" max="256" width="11.5859375" style="505" customWidth="1"/>
    <col min="257" max="508" width="9.29296875" style="505"/>
    <col min="509" max="509" width="19.29296875" style="505" customWidth="1"/>
    <col min="510" max="510" width="46" style="505" customWidth="1"/>
    <col min="511" max="511" width="16.41015625" style="505" customWidth="1"/>
    <col min="512" max="512" width="11.5859375" style="505" customWidth="1"/>
    <col min="513" max="764" width="9.29296875" style="505"/>
    <col min="765" max="765" width="19.29296875" style="505" customWidth="1"/>
    <col min="766" max="766" width="46" style="505" customWidth="1"/>
    <col min="767" max="767" width="16.41015625" style="505" customWidth="1"/>
    <col min="768" max="768" width="11.5859375" style="505" customWidth="1"/>
    <col min="769" max="1020" width="9.29296875" style="505"/>
    <col min="1021" max="1021" width="19.29296875" style="505" customWidth="1"/>
    <col min="1022" max="1022" width="46" style="505" customWidth="1"/>
    <col min="1023" max="1023" width="16.41015625" style="505" customWidth="1"/>
    <col min="1024" max="1024" width="11.5859375" style="505" customWidth="1"/>
    <col min="1025" max="1276" width="9.29296875" style="505"/>
    <col min="1277" max="1277" width="19.29296875" style="505" customWidth="1"/>
    <col min="1278" max="1278" width="46" style="505" customWidth="1"/>
    <col min="1279" max="1279" width="16.41015625" style="505" customWidth="1"/>
    <col min="1280" max="1280" width="11.5859375" style="505" customWidth="1"/>
    <col min="1281" max="1532" width="9.29296875" style="505"/>
    <col min="1533" max="1533" width="19.29296875" style="505" customWidth="1"/>
    <col min="1534" max="1534" width="46" style="505" customWidth="1"/>
    <col min="1535" max="1535" width="16.41015625" style="505" customWidth="1"/>
    <col min="1536" max="1536" width="11.5859375" style="505" customWidth="1"/>
    <col min="1537" max="1788" width="9.29296875" style="505"/>
    <col min="1789" max="1789" width="19.29296875" style="505" customWidth="1"/>
    <col min="1790" max="1790" width="46" style="505" customWidth="1"/>
    <col min="1791" max="1791" width="16.41015625" style="505" customWidth="1"/>
    <col min="1792" max="1792" width="11.5859375" style="505" customWidth="1"/>
    <col min="1793" max="2044" width="9.29296875" style="505"/>
    <col min="2045" max="2045" width="19.29296875" style="505" customWidth="1"/>
    <col min="2046" max="2046" width="46" style="505" customWidth="1"/>
    <col min="2047" max="2047" width="16.41015625" style="505" customWidth="1"/>
    <col min="2048" max="2048" width="11.5859375" style="505" customWidth="1"/>
    <col min="2049" max="2300" width="9.29296875" style="505"/>
    <col min="2301" max="2301" width="19.29296875" style="505" customWidth="1"/>
    <col min="2302" max="2302" width="46" style="505" customWidth="1"/>
    <col min="2303" max="2303" width="16.41015625" style="505" customWidth="1"/>
    <col min="2304" max="2304" width="11.5859375" style="505" customWidth="1"/>
    <col min="2305" max="2556" width="9.29296875" style="505"/>
    <col min="2557" max="2557" width="19.29296875" style="505" customWidth="1"/>
    <col min="2558" max="2558" width="46" style="505" customWidth="1"/>
    <col min="2559" max="2559" width="16.41015625" style="505" customWidth="1"/>
    <col min="2560" max="2560" width="11.5859375" style="505" customWidth="1"/>
    <col min="2561" max="2812" width="9.29296875" style="505"/>
    <col min="2813" max="2813" width="19.29296875" style="505" customWidth="1"/>
    <col min="2814" max="2814" width="46" style="505" customWidth="1"/>
    <col min="2815" max="2815" width="16.41015625" style="505" customWidth="1"/>
    <col min="2816" max="2816" width="11.5859375" style="505" customWidth="1"/>
    <col min="2817" max="3068" width="9.29296875" style="505"/>
    <col min="3069" max="3069" width="19.29296875" style="505" customWidth="1"/>
    <col min="3070" max="3070" width="46" style="505" customWidth="1"/>
    <col min="3071" max="3071" width="16.41015625" style="505" customWidth="1"/>
    <col min="3072" max="3072" width="11.5859375" style="505" customWidth="1"/>
    <col min="3073" max="3324" width="9.29296875" style="505"/>
    <col min="3325" max="3325" width="19.29296875" style="505" customWidth="1"/>
    <col min="3326" max="3326" width="46" style="505" customWidth="1"/>
    <col min="3327" max="3327" width="16.41015625" style="505" customWidth="1"/>
    <col min="3328" max="3328" width="11.5859375" style="505" customWidth="1"/>
    <col min="3329" max="3580" width="9.29296875" style="505"/>
    <col min="3581" max="3581" width="19.29296875" style="505" customWidth="1"/>
    <col min="3582" max="3582" width="46" style="505" customWidth="1"/>
    <col min="3583" max="3583" width="16.41015625" style="505" customWidth="1"/>
    <col min="3584" max="3584" width="11.5859375" style="505" customWidth="1"/>
    <col min="3585" max="3836" width="9.29296875" style="505"/>
    <col min="3837" max="3837" width="19.29296875" style="505" customWidth="1"/>
    <col min="3838" max="3838" width="46" style="505" customWidth="1"/>
    <col min="3839" max="3839" width="16.41015625" style="505" customWidth="1"/>
    <col min="3840" max="3840" width="11.5859375" style="505" customWidth="1"/>
    <col min="3841" max="4092" width="9.29296875" style="505"/>
    <col min="4093" max="4093" width="19.29296875" style="505" customWidth="1"/>
    <col min="4094" max="4094" width="46" style="505" customWidth="1"/>
    <col min="4095" max="4095" width="16.41015625" style="505" customWidth="1"/>
    <col min="4096" max="4096" width="11.5859375" style="505" customWidth="1"/>
    <col min="4097" max="4348" width="9.29296875" style="505"/>
    <col min="4349" max="4349" width="19.29296875" style="505" customWidth="1"/>
    <col min="4350" max="4350" width="46" style="505" customWidth="1"/>
    <col min="4351" max="4351" width="16.41015625" style="505" customWidth="1"/>
    <col min="4352" max="4352" width="11.5859375" style="505" customWidth="1"/>
    <col min="4353" max="4604" width="9.29296875" style="505"/>
    <col min="4605" max="4605" width="19.29296875" style="505" customWidth="1"/>
    <col min="4606" max="4606" width="46" style="505" customWidth="1"/>
    <col min="4607" max="4607" width="16.41015625" style="505" customWidth="1"/>
    <col min="4608" max="4608" width="11.5859375" style="505" customWidth="1"/>
    <col min="4609" max="4860" width="9.29296875" style="505"/>
    <col min="4861" max="4861" width="19.29296875" style="505" customWidth="1"/>
    <col min="4862" max="4862" width="46" style="505" customWidth="1"/>
    <col min="4863" max="4863" width="16.41015625" style="505" customWidth="1"/>
    <col min="4864" max="4864" width="11.5859375" style="505" customWidth="1"/>
    <col min="4865" max="5116" width="9.29296875" style="505"/>
    <col min="5117" max="5117" width="19.29296875" style="505" customWidth="1"/>
    <col min="5118" max="5118" width="46" style="505" customWidth="1"/>
    <col min="5119" max="5119" width="16.41015625" style="505" customWidth="1"/>
    <col min="5120" max="5120" width="11.5859375" style="505" customWidth="1"/>
    <col min="5121" max="5372" width="9.29296875" style="505"/>
    <col min="5373" max="5373" width="19.29296875" style="505" customWidth="1"/>
    <col min="5374" max="5374" width="46" style="505" customWidth="1"/>
    <col min="5375" max="5375" width="16.41015625" style="505" customWidth="1"/>
    <col min="5376" max="5376" width="11.5859375" style="505" customWidth="1"/>
    <col min="5377" max="5628" width="9.29296875" style="505"/>
    <col min="5629" max="5629" width="19.29296875" style="505" customWidth="1"/>
    <col min="5630" max="5630" width="46" style="505" customWidth="1"/>
    <col min="5631" max="5631" width="16.41015625" style="505" customWidth="1"/>
    <col min="5632" max="5632" width="11.5859375" style="505" customWidth="1"/>
    <col min="5633" max="5884" width="9.29296875" style="505"/>
    <col min="5885" max="5885" width="19.29296875" style="505" customWidth="1"/>
    <col min="5886" max="5886" width="46" style="505" customWidth="1"/>
    <col min="5887" max="5887" width="16.41015625" style="505" customWidth="1"/>
    <col min="5888" max="5888" width="11.5859375" style="505" customWidth="1"/>
    <col min="5889" max="6140" width="9.29296875" style="505"/>
    <col min="6141" max="6141" width="19.29296875" style="505" customWidth="1"/>
    <col min="6142" max="6142" width="46" style="505" customWidth="1"/>
    <col min="6143" max="6143" width="16.41015625" style="505" customWidth="1"/>
    <col min="6144" max="6144" width="11.5859375" style="505" customWidth="1"/>
    <col min="6145" max="6396" width="9.29296875" style="505"/>
    <col min="6397" max="6397" width="19.29296875" style="505" customWidth="1"/>
    <col min="6398" max="6398" width="46" style="505" customWidth="1"/>
    <col min="6399" max="6399" width="16.41015625" style="505" customWidth="1"/>
    <col min="6400" max="6400" width="11.5859375" style="505" customWidth="1"/>
    <col min="6401" max="6652" width="9.29296875" style="505"/>
    <col min="6653" max="6653" width="19.29296875" style="505" customWidth="1"/>
    <col min="6654" max="6654" width="46" style="505" customWidth="1"/>
    <col min="6655" max="6655" width="16.41015625" style="505" customWidth="1"/>
    <col min="6656" max="6656" width="11.5859375" style="505" customWidth="1"/>
    <col min="6657" max="6908" width="9.29296875" style="505"/>
    <col min="6909" max="6909" width="19.29296875" style="505" customWidth="1"/>
    <col min="6910" max="6910" width="46" style="505" customWidth="1"/>
    <col min="6911" max="6911" width="16.41015625" style="505" customWidth="1"/>
    <col min="6912" max="6912" width="11.5859375" style="505" customWidth="1"/>
    <col min="6913" max="7164" width="9.29296875" style="505"/>
    <col min="7165" max="7165" width="19.29296875" style="505" customWidth="1"/>
    <col min="7166" max="7166" width="46" style="505" customWidth="1"/>
    <col min="7167" max="7167" width="16.41015625" style="505" customWidth="1"/>
    <col min="7168" max="7168" width="11.5859375" style="505" customWidth="1"/>
    <col min="7169" max="7420" width="9.29296875" style="505"/>
    <col min="7421" max="7421" width="19.29296875" style="505" customWidth="1"/>
    <col min="7422" max="7422" width="46" style="505" customWidth="1"/>
    <col min="7423" max="7423" width="16.41015625" style="505" customWidth="1"/>
    <col min="7424" max="7424" width="11.5859375" style="505" customWidth="1"/>
    <col min="7425" max="7676" width="9.29296875" style="505"/>
    <col min="7677" max="7677" width="19.29296875" style="505" customWidth="1"/>
    <col min="7678" max="7678" width="46" style="505" customWidth="1"/>
    <col min="7679" max="7679" width="16.41015625" style="505" customWidth="1"/>
    <col min="7680" max="7680" width="11.5859375" style="505" customWidth="1"/>
    <col min="7681" max="7932" width="9.29296875" style="505"/>
    <col min="7933" max="7933" width="19.29296875" style="505" customWidth="1"/>
    <col min="7934" max="7934" width="46" style="505" customWidth="1"/>
    <col min="7935" max="7935" width="16.41015625" style="505" customWidth="1"/>
    <col min="7936" max="7936" width="11.5859375" style="505" customWidth="1"/>
    <col min="7937" max="8188" width="9.29296875" style="505"/>
    <col min="8189" max="8189" width="19.29296875" style="505" customWidth="1"/>
    <col min="8190" max="8190" width="46" style="505" customWidth="1"/>
    <col min="8191" max="8191" width="16.41015625" style="505" customWidth="1"/>
    <col min="8192" max="8192" width="11.5859375" style="505" customWidth="1"/>
    <col min="8193" max="8444" width="9.29296875" style="505"/>
    <col min="8445" max="8445" width="19.29296875" style="505" customWidth="1"/>
    <col min="8446" max="8446" width="46" style="505" customWidth="1"/>
    <col min="8447" max="8447" width="16.41015625" style="505" customWidth="1"/>
    <col min="8448" max="8448" width="11.5859375" style="505" customWidth="1"/>
    <col min="8449" max="8700" width="9.29296875" style="505"/>
    <col min="8701" max="8701" width="19.29296875" style="505" customWidth="1"/>
    <col min="8702" max="8702" width="46" style="505" customWidth="1"/>
    <col min="8703" max="8703" width="16.41015625" style="505" customWidth="1"/>
    <col min="8704" max="8704" width="11.5859375" style="505" customWidth="1"/>
    <col min="8705" max="8956" width="9.29296875" style="505"/>
    <col min="8957" max="8957" width="19.29296875" style="505" customWidth="1"/>
    <col min="8958" max="8958" width="46" style="505" customWidth="1"/>
    <col min="8959" max="8959" width="16.41015625" style="505" customWidth="1"/>
    <col min="8960" max="8960" width="11.5859375" style="505" customWidth="1"/>
    <col min="8961" max="9212" width="9.29296875" style="505"/>
    <col min="9213" max="9213" width="19.29296875" style="505" customWidth="1"/>
    <col min="9214" max="9214" width="46" style="505" customWidth="1"/>
    <col min="9215" max="9215" width="16.41015625" style="505" customWidth="1"/>
    <col min="9216" max="9216" width="11.5859375" style="505" customWidth="1"/>
    <col min="9217" max="9468" width="9.29296875" style="505"/>
    <col min="9469" max="9469" width="19.29296875" style="505" customWidth="1"/>
    <col min="9470" max="9470" width="46" style="505" customWidth="1"/>
    <col min="9471" max="9471" width="16.41015625" style="505" customWidth="1"/>
    <col min="9472" max="9472" width="11.5859375" style="505" customWidth="1"/>
    <col min="9473" max="9724" width="9.29296875" style="505"/>
    <col min="9725" max="9725" width="19.29296875" style="505" customWidth="1"/>
    <col min="9726" max="9726" width="46" style="505" customWidth="1"/>
    <col min="9727" max="9727" width="16.41015625" style="505" customWidth="1"/>
    <col min="9728" max="9728" width="11.5859375" style="505" customWidth="1"/>
    <col min="9729" max="9980" width="9.29296875" style="505"/>
    <col min="9981" max="9981" width="19.29296875" style="505" customWidth="1"/>
    <col min="9982" max="9982" width="46" style="505" customWidth="1"/>
    <col min="9983" max="9983" width="16.41015625" style="505" customWidth="1"/>
    <col min="9984" max="9984" width="11.5859375" style="505" customWidth="1"/>
    <col min="9985" max="10236" width="9.29296875" style="505"/>
    <col min="10237" max="10237" width="19.29296875" style="505" customWidth="1"/>
    <col min="10238" max="10238" width="46" style="505" customWidth="1"/>
    <col min="10239" max="10239" width="16.41015625" style="505" customWidth="1"/>
    <col min="10240" max="10240" width="11.5859375" style="505" customWidth="1"/>
    <col min="10241" max="10492" width="9.29296875" style="505"/>
    <col min="10493" max="10493" width="19.29296875" style="505" customWidth="1"/>
    <col min="10494" max="10494" width="46" style="505" customWidth="1"/>
    <col min="10495" max="10495" width="16.41015625" style="505" customWidth="1"/>
    <col min="10496" max="10496" width="11.5859375" style="505" customWidth="1"/>
    <col min="10497" max="10748" width="9.29296875" style="505"/>
    <col min="10749" max="10749" width="19.29296875" style="505" customWidth="1"/>
    <col min="10750" max="10750" width="46" style="505" customWidth="1"/>
    <col min="10751" max="10751" width="16.41015625" style="505" customWidth="1"/>
    <col min="10752" max="10752" width="11.5859375" style="505" customWidth="1"/>
    <col min="10753" max="11004" width="9.29296875" style="505"/>
    <col min="11005" max="11005" width="19.29296875" style="505" customWidth="1"/>
    <col min="11006" max="11006" width="46" style="505" customWidth="1"/>
    <col min="11007" max="11007" width="16.41015625" style="505" customWidth="1"/>
    <col min="11008" max="11008" width="11.5859375" style="505" customWidth="1"/>
    <col min="11009" max="11260" width="9.29296875" style="505"/>
    <col min="11261" max="11261" width="19.29296875" style="505" customWidth="1"/>
    <col min="11262" max="11262" width="46" style="505" customWidth="1"/>
    <col min="11263" max="11263" width="16.41015625" style="505" customWidth="1"/>
    <col min="11264" max="11264" width="11.5859375" style="505" customWidth="1"/>
    <col min="11265" max="11516" width="9.29296875" style="505"/>
    <col min="11517" max="11517" width="19.29296875" style="505" customWidth="1"/>
    <col min="11518" max="11518" width="46" style="505" customWidth="1"/>
    <col min="11519" max="11519" width="16.41015625" style="505" customWidth="1"/>
    <col min="11520" max="11520" width="11.5859375" style="505" customWidth="1"/>
    <col min="11521" max="11772" width="9.29296875" style="505"/>
    <col min="11773" max="11773" width="19.29296875" style="505" customWidth="1"/>
    <col min="11774" max="11774" width="46" style="505" customWidth="1"/>
    <col min="11775" max="11775" width="16.41015625" style="505" customWidth="1"/>
    <col min="11776" max="11776" width="11.5859375" style="505" customWidth="1"/>
    <col min="11777" max="12028" width="9.29296875" style="505"/>
    <col min="12029" max="12029" width="19.29296875" style="505" customWidth="1"/>
    <col min="12030" max="12030" width="46" style="505" customWidth="1"/>
    <col min="12031" max="12031" width="16.41015625" style="505" customWidth="1"/>
    <col min="12032" max="12032" width="11.5859375" style="505" customWidth="1"/>
    <col min="12033" max="12284" width="9.29296875" style="505"/>
    <col min="12285" max="12285" width="19.29296875" style="505" customWidth="1"/>
    <col min="12286" max="12286" width="46" style="505" customWidth="1"/>
    <col min="12287" max="12287" width="16.41015625" style="505" customWidth="1"/>
    <col min="12288" max="12288" width="11.5859375" style="505" customWidth="1"/>
    <col min="12289" max="12540" width="9.29296875" style="505"/>
    <col min="12541" max="12541" width="19.29296875" style="505" customWidth="1"/>
    <col min="12542" max="12542" width="46" style="505" customWidth="1"/>
    <col min="12543" max="12543" width="16.41015625" style="505" customWidth="1"/>
    <col min="12544" max="12544" width="11.5859375" style="505" customWidth="1"/>
    <col min="12545" max="12796" width="9.29296875" style="505"/>
    <col min="12797" max="12797" width="19.29296875" style="505" customWidth="1"/>
    <col min="12798" max="12798" width="46" style="505" customWidth="1"/>
    <col min="12799" max="12799" width="16.41015625" style="505" customWidth="1"/>
    <col min="12800" max="12800" width="11.5859375" style="505" customWidth="1"/>
    <col min="12801" max="13052" width="9.29296875" style="505"/>
    <col min="13053" max="13053" width="19.29296875" style="505" customWidth="1"/>
    <col min="13054" max="13054" width="46" style="505" customWidth="1"/>
    <col min="13055" max="13055" width="16.41015625" style="505" customWidth="1"/>
    <col min="13056" max="13056" width="11.5859375" style="505" customWidth="1"/>
    <col min="13057" max="13308" width="9.29296875" style="505"/>
    <col min="13309" max="13309" width="19.29296875" style="505" customWidth="1"/>
    <col min="13310" max="13310" width="46" style="505" customWidth="1"/>
    <col min="13311" max="13311" width="16.41015625" style="505" customWidth="1"/>
    <col min="13312" max="13312" width="11.5859375" style="505" customWidth="1"/>
    <col min="13313" max="13564" width="9.29296875" style="505"/>
    <col min="13565" max="13565" width="19.29296875" style="505" customWidth="1"/>
    <col min="13566" max="13566" width="46" style="505" customWidth="1"/>
    <col min="13567" max="13567" width="16.41015625" style="505" customWidth="1"/>
    <col min="13568" max="13568" width="11.5859375" style="505" customWidth="1"/>
    <col min="13569" max="13820" width="9.29296875" style="505"/>
    <col min="13821" max="13821" width="19.29296875" style="505" customWidth="1"/>
    <col min="13822" max="13822" width="46" style="505" customWidth="1"/>
    <col min="13823" max="13823" width="16.41015625" style="505" customWidth="1"/>
    <col min="13824" max="13824" width="11.5859375" style="505" customWidth="1"/>
    <col min="13825" max="14076" width="9.29296875" style="505"/>
    <col min="14077" max="14077" width="19.29296875" style="505" customWidth="1"/>
    <col min="14078" max="14078" width="46" style="505" customWidth="1"/>
    <col min="14079" max="14079" width="16.41015625" style="505" customWidth="1"/>
    <col min="14080" max="14080" width="11.5859375" style="505" customWidth="1"/>
    <col min="14081" max="14332" width="9.29296875" style="505"/>
    <col min="14333" max="14333" width="19.29296875" style="505" customWidth="1"/>
    <col min="14334" max="14334" width="46" style="505" customWidth="1"/>
    <col min="14335" max="14335" width="16.41015625" style="505" customWidth="1"/>
    <col min="14336" max="14336" width="11.5859375" style="505" customWidth="1"/>
    <col min="14337" max="14588" width="9.29296875" style="505"/>
    <col min="14589" max="14589" width="19.29296875" style="505" customWidth="1"/>
    <col min="14590" max="14590" width="46" style="505" customWidth="1"/>
    <col min="14591" max="14591" width="16.41015625" style="505" customWidth="1"/>
    <col min="14592" max="14592" width="11.5859375" style="505" customWidth="1"/>
    <col min="14593" max="14844" width="9.29296875" style="505"/>
    <col min="14845" max="14845" width="19.29296875" style="505" customWidth="1"/>
    <col min="14846" max="14846" width="46" style="505" customWidth="1"/>
    <col min="14847" max="14847" width="16.41015625" style="505" customWidth="1"/>
    <col min="14848" max="14848" width="11.5859375" style="505" customWidth="1"/>
    <col min="14849" max="15100" width="9.29296875" style="505"/>
    <col min="15101" max="15101" width="19.29296875" style="505" customWidth="1"/>
    <col min="15102" max="15102" width="46" style="505" customWidth="1"/>
    <col min="15103" max="15103" width="16.41015625" style="505" customWidth="1"/>
    <col min="15104" max="15104" width="11.5859375" style="505" customWidth="1"/>
    <col min="15105" max="15356" width="9.29296875" style="505"/>
    <col min="15357" max="15357" width="19.29296875" style="505" customWidth="1"/>
    <col min="15358" max="15358" width="46" style="505" customWidth="1"/>
    <col min="15359" max="15359" width="16.41015625" style="505" customWidth="1"/>
    <col min="15360" max="15360" width="11.5859375" style="505" customWidth="1"/>
    <col min="15361" max="15612" width="9.29296875" style="505"/>
    <col min="15613" max="15613" width="19.29296875" style="505" customWidth="1"/>
    <col min="15614" max="15614" width="46" style="505" customWidth="1"/>
    <col min="15615" max="15615" width="16.41015625" style="505" customWidth="1"/>
    <col min="15616" max="15616" width="11.5859375" style="505" customWidth="1"/>
    <col min="15617" max="15868" width="9.29296875" style="505"/>
    <col min="15869" max="15869" width="19.29296875" style="505" customWidth="1"/>
    <col min="15870" max="15870" width="46" style="505" customWidth="1"/>
    <col min="15871" max="15871" width="16.41015625" style="505" customWidth="1"/>
    <col min="15872" max="15872" width="11.5859375" style="505" customWidth="1"/>
    <col min="15873" max="16124" width="9.29296875" style="505"/>
    <col min="16125" max="16125" width="19.29296875" style="505" customWidth="1"/>
    <col min="16126" max="16126" width="46" style="505" customWidth="1"/>
    <col min="16127" max="16127" width="16.41015625" style="505" customWidth="1"/>
    <col min="16128" max="16128" width="11.5859375" style="505" customWidth="1"/>
    <col min="16129" max="16382" width="9.29296875" style="505"/>
    <col min="16383" max="16384" width="9.29296875" style="505" customWidth="1"/>
  </cols>
  <sheetData>
    <row r="1" spans="1:8">
      <c r="A1" s="7208" t="s">
        <v>4624</v>
      </c>
      <c r="B1" s="7209"/>
      <c r="C1" s="7209"/>
      <c r="D1" s="7209"/>
      <c r="E1" s="7209"/>
      <c r="F1" s="7209"/>
      <c r="G1" s="7209"/>
      <c r="H1" s="7209"/>
    </row>
    <row r="2" spans="1:8">
      <c r="A2" s="192"/>
      <c r="B2" s="173"/>
      <c r="C2" s="777"/>
      <c r="D2" s="777"/>
      <c r="E2" s="777"/>
      <c r="F2" s="777"/>
      <c r="G2" s="777"/>
      <c r="H2" s="777"/>
    </row>
    <row r="3" spans="1:8">
      <c r="A3" s="191"/>
      <c r="B3" s="173"/>
      <c r="C3" s="777"/>
      <c r="D3" s="777"/>
      <c r="E3" s="777"/>
      <c r="F3" s="777"/>
      <c r="G3" s="777"/>
      <c r="H3" s="777"/>
    </row>
    <row r="4" spans="1:8">
      <c r="A4" s="781" t="s">
        <v>48</v>
      </c>
      <c r="B4" s="782">
        <v>30</v>
      </c>
      <c r="C4" s="777"/>
      <c r="D4" s="777"/>
      <c r="E4" s="777"/>
      <c r="F4" s="777"/>
      <c r="G4" s="777"/>
      <c r="H4" s="777"/>
    </row>
    <row r="5" spans="1:8">
      <c r="A5" s="175"/>
      <c r="B5" s="176"/>
      <c r="C5" s="777"/>
      <c r="D5" s="777"/>
      <c r="E5" s="777"/>
      <c r="F5" s="777"/>
      <c r="G5" s="777"/>
      <c r="H5" s="777"/>
    </row>
    <row r="6" spans="1:8" ht="29.25" customHeight="1">
      <c r="A6" s="884" t="s">
        <v>75</v>
      </c>
      <c r="B6" s="885" t="s">
        <v>42</v>
      </c>
      <c r="C6" s="885" t="s">
        <v>4583</v>
      </c>
      <c r="D6" s="885" t="s">
        <v>76</v>
      </c>
      <c r="E6" s="886" t="s">
        <v>57</v>
      </c>
      <c r="F6" s="886" t="s">
        <v>3234</v>
      </c>
      <c r="G6" s="886" t="s">
        <v>58</v>
      </c>
      <c r="H6" s="886" t="s">
        <v>59</v>
      </c>
    </row>
    <row r="7" spans="1:8">
      <c r="A7" s="7458" t="s">
        <v>4584</v>
      </c>
      <c r="B7" s="7459"/>
      <c r="C7" s="7459"/>
      <c r="D7" s="7459"/>
      <c r="E7" s="7459"/>
      <c r="F7" s="7459"/>
      <c r="G7" s="7459"/>
      <c r="H7" s="7459"/>
    </row>
    <row r="8" spans="1:8">
      <c r="A8" s="1365" t="s">
        <v>4585</v>
      </c>
      <c r="B8" s="591" t="s">
        <v>1209</v>
      </c>
      <c r="C8" s="3574" t="s">
        <v>2257</v>
      </c>
      <c r="D8" s="454" t="s">
        <v>1182</v>
      </c>
      <c r="E8" s="810">
        <v>5.7480828000000006</v>
      </c>
      <c r="F8" s="810">
        <f>E8-E8*$B$4/100</f>
        <v>4.0236579600000004</v>
      </c>
      <c r="G8" s="767">
        <f>E8*Оглавление!$B$14</f>
        <v>546.06786600000009</v>
      </c>
      <c r="H8" s="767">
        <f>G8-G8*$B$4/100</f>
        <v>382.24750620000009</v>
      </c>
    </row>
    <row r="9" spans="1:8">
      <c r="A9" s="1365" t="s">
        <v>4586</v>
      </c>
      <c r="B9" s="591" t="s">
        <v>1210</v>
      </c>
      <c r="C9" s="3574" t="s">
        <v>2257</v>
      </c>
      <c r="D9" s="454" t="s">
        <v>1182</v>
      </c>
      <c r="E9" s="810">
        <v>10.1248536</v>
      </c>
      <c r="F9" s="810">
        <f t="shared" ref="F9:F19" si="0">E9-E9*$B$4/100</f>
        <v>7.0873975199999997</v>
      </c>
      <c r="G9" s="767">
        <f>E9*Оглавление!$B$14</f>
        <v>961.86109199999999</v>
      </c>
      <c r="H9" s="767">
        <f t="shared" ref="H9:H54" si="1">G9-G9*$B$4/100</f>
        <v>673.3027644</v>
      </c>
    </row>
    <row r="10" spans="1:8">
      <c r="A10" s="1365" t="s">
        <v>4587</v>
      </c>
      <c r="B10" s="591" t="s">
        <v>1212</v>
      </c>
      <c r="C10" s="3574" t="s">
        <v>2257</v>
      </c>
      <c r="D10" s="454" t="s">
        <v>1182</v>
      </c>
      <c r="E10" s="810">
        <v>8.4678516000000013</v>
      </c>
      <c r="F10" s="810">
        <f t="shared" si="0"/>
        <v>5.9274961200000007</v>
      </c>
      <c r="G10" s="767">
        <f>E10*Оглавление!$B$14</f>
        <v>804.44590200000016</v>
      </c>
      <c r="H10" s="767">
        <f t="shared" si="1"/>
        <v>563.11213140000007</v>
      </c>
    </row>
    <row r="11" spans="1:8">
      <c r="A11" s="1365" t="s">
        <v>4588</v>
      </c>
      <c r="B11" s="591" t="s">
        <v>1213</v>
      </c>
      <c r="C11" s="3574" t="s">
        <v>2257</v>
      </c>
      <c r="D11" s="454" t="s">
        <v>1182</v>
      </c>
      <c r="E11" s="810">
        <v>11.061916800000001</v>
      </c>
      <c r="F11" s="810">
        <f t="shared" si="0"/>
        <v>7.7433417599999999</v>
      </c>
      <c r="G11" s="767">
        <f>E11*Оглавление!$B$14</f>
        <v>1050.882096</v>
      </c>
      <c r="H11" s="767">
        <f t="shared" si="1"/>
        <v>735.61746719999996</v>
      </c>
    </row>
    <row r="12" spans="1:8">
      <c r="A12" s="1907" t="s">
        <v>11127</v>
      </c>
      <c r="B12" s="591" t="s">
        <v>1214</v>
      </c>
      <c r="C12" s="3574" t="s">
        <v>2257</v>
      </c>
      <c r="D12" s="454" t="s">
        <v>1182</v>
      </c>
      <c r="E12" s="810">
        <v>16.684296</v>
      </c>
      <c r="F12" s="810">
        <f t="shared" si="0"/>
        <v>11.679007200000001</v>
      </c>
      <c r="G12" s="1719"/>
      <c r="H12" s="1719"/>
    </row>
    <row r="13" spans="1:8">
      <c r="A13" s="1365" t="s">
        <v>4589</v>
      </c>
      <c r="B13" s="591" t="s">
        <v>1215</v>
      </c>
      <c r="C13" s="3574" t="s">
        <v>2257</v>
      </c>
      <c r="D13" s="454" t="s">
        <v>1182</v>
      </c>
      <c r="E13" s="810">
        <v>10.844792400000001</v>
      </c>
      <c r="F13" s="810">
        <f t="shared" si="0"/>
        <v>7.5913546800000002</v>
      </c>
      <c r="G13" s="767">
        <f>E13*Оглавление!$B$14</f>
        <v>1030.2552780000001</v>
      </c>
      <c r="H13" s="767">
        <f t="shared" si="1"/>
        <v>721.17869460000009</v>
      </c>
    </row>
    <row r="14" spans="1:8">
      <c r="A14" s="1365" t="s">
        <v>4590</v>
      </c>
      <c r="B14" s="591" t="s">
        <v>1216</v>
      </c>
      <c r="C14" s="3574" t="s">
        <v>2257</v>
      </c>
      <c r="D14" s="454" t="s">
        <v>1182</v>
      </c>
      <c r="E14" s="810">
        <v>12.798912</v>
      </c>
      <c r="F14" s="810">
        <f t="shared" si="0"/>
        <v>8.9592384000000003</v>
      </c>
      <c r="G14" s="767">
        <f>E14*Оглавление!$B$14</f>
        <v>1215.8966399999999</v>
      </c>
      <c r="H14" s="767">
        <f t="shared" si="1"/>
        <v>851.12764799999991</v>
      </c>
    </row>
    <row r="15" spans="1:8">
      <c r="A15" s="1907" t="s">
        <v>11126</v>
      </c>
      <c r="B15" s="591" t="s">
        <v>1217</v>
      </c>
      <c r="C15" s="3574" t="s">
        <v>2257</v>
      </c>
      <c r="D15" s="454" t="s">
        <v>1182</v>
      </c>
      <c r="E15" s="810">
        <v>14.593045200000001</v>
      </c>
      <c r="F15" s="810">
        <f t="shared" si="0"/>
        <v>10.215131640000001</v>
      </c>
      <c r="G15" s="1719"/>
      <c r="H15" s="1719"/>
    </row>
    <row r="16" spans="1:8">
      <c r="A16" s="1365" t="s">
        <v>4591</v>
      </c>
      <c r="B16" s="591" t="s">
        <v>1209</v>
      </c>
      <c r="C16" s="3574" t="s">
        <v>1226</v>
      </c>
      <c r="D16" s="454" t="s">
        <v>4833</v>
      </c>
      <c r="E16" s="810">
        <v>8.7535416000000019</v>
      </c>
      <c r="F16" s="810">
        <f t="shared" si="0"/>
        <v>6.1274791200000021</v>
      </c>
      <c r="G16" s="767">
        <f>E16*Оглавление!$B$14</f>
        <v>831.58645200000024</v>
      </c>
      <c r="H16" s="767">
        <f t="shared" si="1"/>
        <v>582.11051640000017</v>
      </c>
    </row>
    <row r="17" spans="1:8">
      <c r="A17" s="1907" t="s">
        <v>11128</v>
      </c>
      <c r="B17" s="591" t="s">
        <v>1210</v>
      </c>
      <c r="C17" s="3574" t="s">
        <v>1226</v>
      </c>
      <c r="D17" s="454" t="s">
        <v>4833</v>
      </c>
      <c r="E17" s="810">
        <v>12.741773999999999</v>
      </c>
      <c r="F17" s="810">
        <f t="shared" si="0"/>
        <v>8.9192418</v>
      </c>
      <c r="G17" s="1719"/>
      <c r="H17" s="1719"/>
    </row>
    <row r="18" spans="1:8" ht="15" customHeight="1">
      <c r="A18" s="1365" t="s">
        <v>4592</v>
      </c>
      <c r="B18" s="591" t="s">
        <v>1219</v>
      </c>
      <c r="C18" s="3574" t="s">
        <v>2257</v>
      </c>
      <c r="D18" s="454" t="s">
        <v>1182</v>
      </c>
      <c r="E18" s="810">
        <v>8.6735483999999996</v>
      </c>
      <c r="F18" s="810">
        <f t="shared" si="0"/>
        <v>6.0714838799999988</v>
      </c>
      <c r="G18" s="767">
        <f>E18*Оглавление!$B$14</f>
        <v>823.98709799999995</v>
      </c>
      <c r="H18" s="767">
        <f t="shared" si="1"/>
        <v>576.79096859999993</v>
      </c>
    </row>
    <row r="19" spans="1:8" ht="15" customHeight="1">
      <c r="A19" s="1908" t="s">
        <v>11129</v>
      </c>
      <c r="B19" s="591" t="s">
        <v>1220</v>
      </c>
      <c r="C19" s="3574" t="s">
        <v>2257</v>
      </c>
      <c r="D19" s="454" t="s">
        <v>1182</v>
      </c>
      <c r="E19" s="810">
        <v>10.3876884</v>
      </c>
      <c r="F19" s="810">
        <f t="shared" si="0"/>
        <v>7.2713818799999999</v>
      </c>
      <c r="G19" s="1909"/>
      <c r="H19" s="1910"/>
    </row>
    <row r="20" spans="1:8">
      <c r="A20" s="7452" t="s">
        <v>4593</v>
      </c>
      <c r="B20" s="7453"/>
      <c r="C20" s="7453"/>
      <c r="D20" s="7453"/>
      <c r="E20" s="7453"/>
      <c r="F20" s="7453"/>
      <c r="G20" s="7453"/>
      <c r="H20" s="7454"/>
    </row>
    <row r="21" spans="1:8">
      <c r="A21" s="1365" t="s">
        <v>4594</v>
      </c>
      <c r="B21" s="591" t="s">
        <v>1222</v>
      </c>
      <c r="C21" s="3574" t="s">
        <v>2257</v>
      </c>
      <c r="D21" s="454" t="s">
        <v>1182</v>
      </c>
      <c r="E21" s="810">
        <v>8.1478788000000009</v>
      </c>
      <c r="F21" s="810">
        <f>E21-E21*$B$4/100</f>
        <v>5.7035151600000003</v>
      </c>
      <c r="G21" s="767">
        <f>E21*Оглавление!$B$14</f>
        <v>774.04848600000014</v>
      </c>
      <c r="H21" s="767">
        <f t="shared" si="1"/>
        <v>541.83394020000014</v>
      </c>
    </row>
    <row r="22" spans="1:8">
      <c r="A22" s="1908" t="s">
        <v>11130</v>
      </c>
      <c r="B22" s="591" t="s">
        <v>1224</v>
      </c>
      <c r="C22" s="3574" t="s">
        <v>2257</v>
      </c>
      <c r="D22" s="454" t="s">
        <v>1182</v>
      </c>
      <c r="E22" s="810">
        <v>9.9762948000000016</v>
      </c>
      <c r="F22" s="810">
        <f>E22-E22*$B$4/100</f>
        <v>6.9834063600000018</v>
      </c>
      <c r="G22" s="1909"/>
      <c r="H22" s="1910"/>
    </row>
    <row r="23" spans="1:8">
      <c r="A23" s="7452" t="s">
        <v>4595</v>
      </c>
      <c r="B23" s="7453"/>
      <c r="C23" s="7453"/>
      <c r="D23" s="7453"/>
      <c r="E23" s="7453"/>
      <c r="F23" s="7453"/>
      <c r="G23" s="7453"/>
      <c r="H23" s="7454"/>
    </row>
    <row r="24" spans="1:8">
      <c r="A24" s="1365" t="s">
        <v>4596</v>
      </c>
      <c r="B24" s="591" t="s">
        <v>1224</v>
      </c>
      <c r="C24" s="3574" t="s">
        <v>2284</v>
      </c>
      <c r="D24" s="454" t="s">
        <v>1182</v>
      </c>
      <c r="E24" s="810">
        <v>21.99813</v>
      </c>
      <c r="F24" s="810">
        <f>E24-E24*$B$4/100</f>
        <v>15.398690999999999</v>
      </c>
      <c r="G24" s="767">
        <f>E24*Оглавление!$B$14</f>
        <v>2089.8223499999999</v>
      </c>
      <c r="H24" s="767">
        <f t="shared" si="1"/>
        <v>1462.8756450000001</v>
      </c>
    </row>
    <row r="25" spans="1:8">
      <c r="A25" s="1365" t="s">
        <v>4597</v>
      </c>
      <c r="B25" s="591" t="s">
        <v>1224</v>
      </c>
      <c r="C25" s="3574" t="s">
        <v>2285</v>
      </c>
      <c r="D25" s="454" t="s">
        <v>1182</v>
      </c>
      <c r="E25" s="810">
        <v>28.751841600000002</v>
      </c>
      <c r="F25" s="810">
        <f t="shared" ref="F25:F26" si="2">E25-E25*$B$4/100</f>
        <v>20.126289120000003</v>
      </c>
      <c r="G25" s="767">
        <f>E25*Оглавление!$B$14</f>
        <v>2731.4249520000003</v>
      </c>
      <c r="H25" s="767">
        <f t="shared" si="1"/>
        <v>1911.9974664000001</v>
      </c>
    </row>
    <row r="26" spans="1:8" ht="28.7">
      <c r="A26" s="1365" t="s">
        <v>4598</v>
      </c>
      <c r="B26" s="591" t="s">
        <v>1224</v>
      </c>
      <c r="C26" s="3574" t="s">
        <v>2286</v>
      </c>
      <c r="D26" s="454" t="s">
        <v>1182</v>
      </c>
      <c r="E26" s="810">
        <v>28.717558799999999</v>
      </c>
      <c r="F26" s="810">
        <f t="shared" si="2"/>
        <v>20.10229116</v>
      </c>
      <c r="G26" s="767">
        <f>E26*Оглавление!$B$14</f>
        <v>2728.1680860000001</v>
      </c>
      <c r="H26" s="767">
        <f t="shared" si="1"/>
        <v>1909.7176602</v>
      </c>
    </row>
    <row r="27" spans="1:8">
      <c r="A27" s="7452" t="s">
        <v>4599</v>
      </c>
      <c r="B27" s="7453"/>
      <c r="C27" s="7453"/>
      <c r="D27" s="7453"/>
      <c r="E27" s="7453"/>
      <c r="F27" s="7453"/>
      <c r="G27" s="7453"/>
      <c r="H27" s="7454"/>
    </row>
    <row r="28" spans="1:8">
      <c r="A28" s="1365" t="s">
        <v>4600</v>
      </c>
      <c r="B28" s="591" t="s">
        <v>1224</v>
      </c>
      <c r="C28" s="3574" t="s">
        <v>2284</v>
      </c>
      <c r="D28" s="454" t="s">
        <v>1182</v>
      </c>
      <c r="E28" s="810">
        <v>21.369612</v>
      </c>
      <c r="F28" s="810">
        <f>E28-E28*$B$4/100</f>
        <v>14.9587284</v>
      </c>
      <c r="G28" s="767">
        <f>E28*Оглавление!$B$14</f>
        <v>2030.1131399999999</v>
      </c>
      <c r="H28" s="767">
        <f t="shared" si="1"/>
        <v>1421.0791979999999</v>
      </c>
    </row>
    <row r="29" spans="1:8">
      <c r="A29" s="1365" t="s">
        <v>4601</v>
      </c>
      <c r="B29" s="591" t="s">
        <v>1224</v>
      </c>
      <c r="C29" s="3574" t="s">
        <v>2285</v>
      </c>
      <c r="D29" s="454" t="s">
        <v>1182</v>
      </c>
      <c r="E29" s="810">
        <v>27.6890748</v>
      </c>
      <c r="F29" s="810">
        <f t="shared" ref="F29:F30" si="3">E29-E29*$B$4/100</f>
        <v>19.382352359999999</v>
      </c>
      <c r="G29" s="767">
        <f>E29*Оглавление!$B$14</f>
        <v>2630.4621059999999</v>
      </c>
      <c r="H29" s="767">
        <f t="shared" si="1"/>
        <v>1841.3234742</v>
      </c>
    </row>
    <row r="30" spans="1:8" ht="28.7">
      <c r="A30" s="1365" t="s">
        <v>4602</v>
      </c>
      <c r="B30" s="591" t="s">
        <v>1224</v>
      </c>
      <c r="C30" s="3574" t="s">
        <v>2286</v>
      </c>
      <c r="D30" s="454" t="s">
        <v>1182</v>
      </c>
      <c r="E30" s="810">
        <v>29.528918400000002</v>
      </c>
      <c r="F30" s="810">
        <f t="shared" si="3"/>
        <v>20.670242880000004</v>
      </c>
      <c r="G30" s="767">
        <f>E30*Оглавление!$B$14</f>
        <v>2805.2472480000001</v>
      </c>
      <c r="H30" s="767">
        <f t="shared" si="1"/>
        <v>1963.6730736</v>
      </c>
    </row>
    <row r="31" spans="1:8">
      <c r="A31" s="7452" t="s">
        <v>4603</v>
      </c>
      <c r="B31" s="7453"/>
      <c r="C31" s="7453"/>
      <c r="D31" s="7453"/>
      <c r="E31" s="7453"/>
      <c r="F31" s="7453"/>
      <c r="G31" s="7453"/>
      <c r="H31" s="7454"/>
    </row>
    <row r="32" spans="1:8">
      <c r="A32" s="1365" t="s">
        <v>4604</v>
      </c>
      <c r="B32" s="591" t="s">
        <v>1228</v>
      </c>
      <c r="C32" s="3574" t="s">
        <v>1229</v>
      </c>
      <c r="D32" s="454" t="s">
        <v>3379</v>
      </c>
      <c r="E32" s="810">
        <v>8.9820936000000025</v>
      </c>
      <c r="F32" s="810">
        <f>E32-E32*$B$4/100</f>
        <v>6.2874655200000014</v>
      </c>
      <c r="G32" s="767">
        <f>E32*Оглавление!$B$14</f>
        <v>853.29889200000025</v>
      </c>
      <c r="H32" s="767">
        <f t="shared" si="1"/>
        <v>597.30922440000018</v>
      </c>
    </row>
    <row r="33" spans="1:8">
      <c r="A33" s="1908" t="s">
        <v>11131</v>
      </c>
      <c r="B33" s="591" t="s">
        <v>1222</v>
      </c>
      <c r="C33" s="3574" t="s">
        <v>1229</v>
      </c>
      <c r="D33" s="454" t="s">
        <v>3379</v>
      </c>
      <c r="E33" s="810">
        <v>9.7248876000000006</v>
      </c>
      <c r="F33" s="810">
        <f>E33-E33*$B$4/100</f>
        <v>6.8074213199999996</v>
      </c>
      <c r="G33" s="1909"/>
      <c r="H33" s="1910"/>
    </row>
    <row r="34" spans="1:8">
      <c r="A34" s="7452" t="s">
        <v>4605</v>
      </c>
      <c r="B34" s="7453"/>
      <c r="C34" s="7453"/>
      <c r="D34" s="7453"/>
      <c r="E34" s="7453"/>
      <c r="F34" s="7453"/>
      <c r="G34" s="7453"/>
      <c r="H34" s="7454"/>
    </row>
    <row r="35" spans="1:8">
      <c r="A35" s="1365" t="s">
        <v>4606</v>
      </c>
      <c r="B35" s="591" t="s">
        <v>1228</v>
      </c>
      <c r="C35" s="3574" t="s">
        <v>1229</v>
      </c>
      <c r="D35" s="454" t="s">
        <v>3379</v>
      </c>
      <c r="E35" s="810">
        <v>8.1707340000000013</v>
      </c>
      <c r="F35" s="810">
        <f>E35-E35*$B$4/100</f>
        <v>5.7195138000000014</v>
      </c>
      <c r="G35" s="767">
        <f>E35*Оглавление!$B$14</f>
        <v>776.21973000000014</v>
      </c>
      <c r="H35" s="767">
        <f t="shared" si="1"/>
        <v>543.35381100000018</v>
      </c>
    </row>
    <row r="36" spans="1:8">
      <c r="A36" s="1365" t="s">
        <v>4607</v>
      </c>
      <c r="B36" s="591" t="s">
        <v>1222</v>
      </c>
      <c r="C36" s="3574" t="s">
        <v>1229</v>
      </c>
      <c r="D36" s="454" t="s">
        <v>3379</v>
      </c>
      <c r="E36" s="810">
        <v>8.2278720000000014</v>
      </c>
      <c r="F36" s="810">
        <f>E36-E36*$B$4/100</f>
        <v>5.7595104000000017</v>
      </c>
      <c r="G36" s="767">
        <f>E36*Оглавление!$B$14</f>
        <v>781.64784000000009</v>
      </c>
      <c r="H36" s="767">
        <f t="shared" si="1"/>
        <v>547.15348800000004</v>
      </c>
    </row>
    <row r="37" spans="1:8">
      <c r="A37" s="7452" t="s">
        <v>4608</v>
      </c>
      <c r="B37" s="7453"/>
      <c r="C37" s="7453"/>
      <c r="D37" s="7453"/>
      <c r="E37" s="7453"/>
      <c r="F37" s="7453"/>
      <c r="G37" s="7453"/>
      <c r="H37" s="7454"/>
    </row>
    <row r="38" spans="1:8">
      <c r="A38" s="1365" t="s">
        <v>4609</v>
      </c>
      <c r="B38" s="591" t="s">
        <v>1228</v>
      </c>
      <c r="C38" s="3574" t="s">
        <v>1231</v>
      </c>
      <c r="D38" s="454" t="s">
        <v>3379</v>
      </c>
      <c r="E38" s="810">
        <v>8.6278380000000006</v>
      </c>
      <c r="F38" s="810">
        <f>E38-E38*$B$4/100</f>
        <v>6.0394866</v>
      </c>
      <c r="G38" s="767">
        <f>E38*Оглавление!$B$14</f>
        <v>819.64461000000006</v>
      </c>
      <c r="H38" s="767">
        <f t="shared" si="1"/>
        <v>573.75122699999997</v>
      </c>
    </row>
    <row r="39" spans="1:8">
      <c r="A39" s="1365" t="s">
        <v>4610</v>
      </c>
      <c r="B39" s="591" t="s">
        <v>1222</v>
      </c>
      <c r="C39" s="3574" t="s">
        <v>1231</v>
      </c>
      <c r="D39" s="454" t="s">
        <v>3379</v>
      </c>
      <c r="E39" s="810">
        <v>9.3134940000000022</v>
      </c>
      <c r="F39" s="810">
        <f t="shared" ref="F39:F41" si="4">E39-E39*$B$4/100</f>
        <v>6.5194458000000015</v>
      </c>
      <c r="G39" s="767">
        <f>E39*Оглавление!$B$14</f>
        <v>884.78193000000022</v>
      </c>
      <c r="H39" s="767">
        <f t="shared" si="1"/>
        <v>619.34735100000012</v>
      </c>
    </row>
    <row r="40" spans="1:8">
      <c r="A40" s="1365" t="s">
        <v>4611</v>
      </c>
      <c r="B40" s="591" t="s">
        <v>1228</v>
      </c>
      <c r="C40" s="3574" t="s">
        <v>1232</v>
      </c>
      <c r="D40" s="454" t="s">
        <v>3379</v>
      </c>
      <c r="E40" s="810">
        <v>8.9820936000000025</v>
      </c>
      <c r="F40" s="810">
        <f t="shared" si="4"/>
        <v>6.2874655200000014</v>
      </c>
      <c r="G40" s="767">
        <f>E40*Оглавление!$B$14</f>
        <v>853.29889200000025</v>
      </c>
      <c r="H40" s="767">
        <f t="shared" si="1"/>
        <v>597.30922440000018</v>
      </c>
    </row>
    <row r="41" spans="1:8">
      <c r="A41" s="1365" t="s">
        <v>4612</v>
      </c>
      <c r="B41" s="591" t="s">
        <v>1222</v>
      </c>
      <c r="C41" s="3574" t="s">
        <v>1232</v>
      </c>
      <c r="D41" s="454" t="s">
        <v>3379</v>
      </c>
      <c r="E41" s="810">
        <v>9.3134940000000022</v>
      </c>
      <c r="F41" s="810">
        <f t="shared" si="4"/>
        <v>6.5194458000000015</v>
      </c>
      <c r="G41" s="767">
        <f>E41*Оглавление!$B$14</f>
        <v>884.78193000000022</v>
      </c>
      <c r="H41" s="767">
        <f t="shared" si="1"/>
        <v>619.34735100000012</v>
      </c>
    </row>
    <row r="42" spans="1:8">
      <c r="A42" s="7452" t="s">
        <v>4613</v>
      </c>
      <c r="B42" s="7453"/>
      <c r="C42" s="7453"/>
      <c r="D42" s="7453"/>
      <c r="E42" s="7453"/>
      <c r="F42" s="7453"/>
      <c r="G42" s="7453"/>
      <c r="H42" s="7454"/>
    </row>
    <row r="43" spans="1:8">
      <c r="A43" s="1365" t="s">
        <v>4614</v>
      </c>
      <c r="B43" s="591" t="s">
        <v>1228</v>
      </c>
      <c r="C43" s="3574" t="s">
        <v>1231</v>
      </c>
      <c r="D43" s="454" t="s">
        <v>3379</v>
      </c>
      <c r="E43" s="810">
        <v>8.1707340000000013</v>
      </c>
      <c r="F43" s="810">
        <f>E43-E43*$B$4/100</f>
        <v>5.7195138000000014</v>
      </c>
      <c r="G43" s="767">
        <f>E43*Оглавление!$B$14</f>
        <v>776.21973000000014</v>
      </c>
      <c r="H43" s="767">
        <f t="shared" si="1"/>
        <v>543.35381100000018</v>
      </c>
    </row>
    <row r="44" spans="1:8">
      <c r="A44" s="1365" t="s">
        <v>4615</v>
      </c>
      <c r="B44" s="591" t="s">
        <v>1222</v>
      </c>
      <c r="C44" s="3574" t="s">
        <v>1231</v>
      </c>
      <c r="D44" s="454" t="s">
        <v>3379</v>
      </c>
      <c r="E44" s="810">
        <v>8.4678516000000013</v>
      </c>
      <c r="F44" s="810">
        <f t="shared" ref="F44:F51" si="5">E44-E44*$B$4/100</f>
        <v>5.9274961200000007</v>
      </c>
      <c r="G44" s="767">
        <f>E44*Оглавление!$B$14</f>
        <v>804.44590200000016</v>
      </c>
      <c r="H44" s="767">
        <f t="shared" si="1"/>
        <v>563.11213140000007</v>
      </c>
    </row>
    <row r="45" spans="1:8">
      <c r="A45" s="1365" t="s">
        <v>4616</v>
      </c>
      <c r="B45" s="591" t="s">
        <v>1224</v>
      </c>
      <c r="C45" s="3574" t="s">
        <v>1231</v>
      </c>
      <c r="D45" s="454" t="s">
        <v>1182</v>
      </c>
      <c r="E45" s="810">
        <v>13.71312</v>
      </c>
      <c r="F45" s="810">
        <f t="shared" si="5"/>
        <v>9.599184000000001</v>
      </c>
      <c r="G45" s="767">
        <f>E45*Оглавление!$B$14</f>
        <v>1302.7464</v>
      </c>
      <c r="H45" s="767">
        <f t="shared" si="1"/>
        <v>911.92247999999995</v>
      </c>
    </row>
    <row r="46" spans="1:8">
      <c r="A46" s="1365" t="s">
        <v>4617</v>
      </c>
      <c r="B46" s="591" t="s">
        <v>1228</v>
      </c>
      <c r="C46" s="3574" t="s">
        <v>1232</v>
      </c>
      <c r="D46" s="454" t="s">
        <v>3379</v>
      </c>
      <c r="E46" s="810">
        <v>8.1707340000000013</v>
      </c>
      <c r="F46" s="810">
        <f t="shared" si="5"/>
        <v>5.7195138000000014</v>
      </c>
      <c r="G46" s="767">
        <f>E46*Оглавление!$B$14</f>
        <v>776.21973000000014</v>
      </c>
      <c r="H46" s="767">
        <f t="shared" si="1"/>
        <v>543.35381100000018</v>
      </c>
    </row>
    <row r="47" spans="1:8">
      <c r="A47" s="1365" t="s">
        <v>4618</v>
      </c>
      <c r="B47" s="591" t="s">
        <v>1222</v>
      </c>
      <c r="C47" s="3574" t="s">
        <v>1232</v>
      </c>
      <c r="D47" s="454" t="s">
        <v>3379</v>
      </c>
      <c r="E47" s="810">
        <v>8.4678516000000013</v>
      </c>
      <c r="F47" s="810">
        <f t="shared" si="5"/>
        <v>5.9274961200000007</v>
      </c>
      <c r="G47" s="767">
        <f>E47*Оглавление!$B$14</f>
        <v>804.44590200000016</v>
      </c>
      <c r="H47" s="767">
        <f t="shared" si="1"/>
        <v>563.11213140000007</v>
      </c>
    </row>
    <row r="48" spans="1:8">
      <c r="A48" s="1365" t="s">
        <v>4619</v>
      </c>
      <c r="B48" s="591" t="s">
        <v>1224</v>
      </c>
      <c r="C48" s="3574" t="s">
        <v>1232</v>
      </c>
      <c r="D48" s="454" t="s">
        <v>1182</v>
      </c>
      <c r="E48" s="810">
        <v>13.71312</v>
      </c>
      <c r="F48" s="810">
        <f t="shared" si="5"/>
        <v>9.599184000000001</v>
      </c>
      <c r="G48" s="767">
        <f>E48*Оглавление!$B$14</f>
        <v>1302.7464</v>
      </c>
      <c r="H48" s="767">
        <f t="shared" si="1"/>
        <v>911.92247999999995</v>
      </c>
    </row>
    <row r="49" spans="1:8">
      <c r="A49" s="1365" t="s">
        <v>4620</v>
      </c>
      <c r="B49" s="591" t="s">
        <v>1230</v>
      </c>
      <c r="C49" s="3574" t="s">
        <v>1232</v>
      </c>
      <c r="D49" s="454" t="s">
        <v>1182</v>
      </c>
      <c r="E49" s="810">
        <v>16.364323200000001</v>
      </c>
      <c r="F49" s="810">
        <f t="shared" si="5"/>
        <v>11.45502624</v>
      </c>
      <c r="G49" s="767">
        <f>E49*Оглавление!$B$14</f>
        <v>1554.6107040000002</v>
      </c>
      <c r="H49" s="767">
        <f t="shared" si="1"/>
        <v>1088.2274928000002</v>
      </c>
    </row>
    <row r="50" spans="1:8">
      <c r="A50" s="1365" t="s">
        <v>4621</v>
      </c>
      <c r="B50" s="591" t="s">
        <v>1224</v>
      </c>
      <c r="C50" s="3574" t="s">
        <v>1233</v>
      </c>
      <c r="D50" s="454" t="s">
        <v>1182</v>
      </c>
      <c r="E50" s="810">
        <v>13.71312</v>
      </c>
      <c r="F50" s="810">
        <f t="shared" si="5"/>
        <v>9.599184000000001</v>
      </c>
      <c r="G50" s="767">
        <f>E50*Оглавление!$B$14</f>
        <v>1302.7464</v>
      </c>
      <c r="H50" s="767">
        <f t="shared" si="1"/>
        <v>911.92247999999995</v>
      </c>
    </row>
    <row r="51" spans="1:8">
      <c r="A51" s="1365" t="s">
        <v>4622</v>
      </c>
      <c r="B51" s="591" t="s">
        <v>1230</v>
      </c>
      <c r="C51" s="3574" t="s">
        <v>1233</v>
      </c>
      <c r="D51" s="454" t="s">
        <v>1182</v>
      </c>
      <c r="E51" s="810">
        <v>15.781515600000002</v>
      </c>
      <c r="F51" s="810">
        <f t="shared" si="5"/>
        <v>11.047060920000002</v>
      </c>
      <c r="G51" s="767">
        <f>E51*Оглавление!$B$14</f>
        <v>1499.2439820000002</v>
      </c>
      <c r="H51" s="767">
        <f t="shared" si="1"/>
        <v>1049.4707874000001</v>
      </c>
    </row>
    <row r="52" spans="1:8">
      <c r="A52" s="7455" t="s">
        <v>995</v>
      </c>
      <c r="B52" s="7456"/>
      <c r="C52" s="7456"/>
      <c r="D52" s="7456"/>
      <c r="E52" s="7456"/>
      <c r="F52" s="7456"/>
      <c r="G52" s="7456"/>
      <c r="H52" s="7457"/>
    </row>
    <row r="53" spans="1:8">
      <c r="A53" s="1365" t="s">
        <v>4623</v>
      </c>
      <c r="B53" s="591" t="s">
        <v>12036</v>
      </c>
      <c r="C53" s="3574"/>
      <c r="D53" s="454" t="s">
        <v>1182</v>
      </c>
      <c r="E53" s="810">
        <v>12.092857199999999</v>
      </c>
      <c r="F53" s="810">
        <f t="shared" ref="F53:F54" si="6">E53-E53*$B$4/100</f>
        <v>8.4650000399999996</v>
      </c>
      <c r="G53" s="767">
        <f>E53*Оглавление!$B$14</f>
        <v>1148.821434</v>
      </c>
      <c r="H53" s="767">
        <f t="shared" si="1"/>
        <v>804.17500380000001</v>
      </c>
    </row>
    <row r="54" spans="1:8">
      <c r="A54" s="2115" t="s">
        <v>12034</v>
      </c>
      <c r="B54" s="2114" t="s">
        <v>12035</v>
      </c>
      <c r="C54" s="2084"/>
      <c r="D54" s="454" t="s">
        <v>1182</v>
      </c>
      <c r="E54" s="810">
        <v>13.9908</v>
      </c>
      <c r="F54" s="810">
        <f t="shared" si="6"/>
        <v>9.7935599999999994</v>
      </c>
      <c r="G54" s="767">
        <f>E54*Оглавление!$B$14</f>
        <v>1329.126</v>
      </c>
      <c r="H54" s="767">
        <f t="shared" si="1"/>
        <v>930.38819999999998</v>
      </c>
    </row>
  </sheetData>
  <autoFilter ref="A6:H53" xr:uid="{00000000-0009-0000-0000-000018000000}"/>
  <customSheetViews>
    <customSheetView guid="{76FA2CE7-179E-4731-B7AE-63C5E5E79002}" scale="85" showAutoFilter="1" topLeftCell="A28">
      <selection sqref="A1:H1"/>
      <pageMargins left="0.7" right="0.7" top="0.75" bottom="0.75" header="0.3" footer="0.3"/>
      <pageSetup paperSize="9" orientation="portrait" r:id="rId1"/>
      <autoFilter ref="A6:H47" xr:uid="{00000000-0000-0000-0000-000000000000}"/>
    </customSheetView>
    <customSheetView guid="{24F900A2-7147-4318-9E77-2B71404314A7}" scale="85" showAutoFilter="1" topLeftCell="A28">
      <selection sqref="A1:H1"/>
      <pageMargins left="0.7" right="0.7" top="0.75" bottom="0.75" header="0.3" footer="0.3"/>
      <pageSetup paperSize="9" orientation="portrait" r:id="rId2"/>
      <autoFilter ref="A6:H47" xr:uid="{00000000-0000-0000-0000-000000000000}"/>
    </customSheetView>
    <customSheetView guid="{A02336A9-D2FB-4D03-950A-00B6EBD6A28C}" scale="85" showAutoFilter="1" topLeftCell="A28">
      <selection sqref="A1:H1"/>
      <pageMargins left="0.7" right="0.7" top="0.75" bottom="0.75" header="0.3" footer="0.3"/>
      <pageSetup paperSize="9" orientation="portrait" r:id="rId3"/>
      <autoFilter ref="A6:H47" xr:uid="{00000000-0000-0000-0000-000000000000}"/>
    </customSheetView>
    <customSheetView guid="{3E3E5346-F5D1-49F5-AB0E-78170B65853C}" scale="85" topLeftCell="A16">
      <selection activeCell="E47" sqref="E47"/>
      <pageMargins left="0.7" right="0.7" top="0.75" bottom="0.75" header="0.3" footer="0.3"/>
      <pageSetup paperSize="9" orientation="portrait" r:id="rId4"/>
    </customSheetView>
    <customSheetView guid="{D7CF3121-CFC0-4E70-8DCD-811E30042E24}" scale="85" showAutoFilter="1" topLeftCell="A28">
      <selection sqref="A1:H1"/>
      <pageMargins left="0.7" right="0.7" top="0.75" bottom="0.75" header="0.3" footer="0.3"/>
      <pageSetup paperSize="9" orientation="portrait" r:id="rId5"/>
      <autoFilter ref="A6:H47" xr:uid="{00000000-0000-0000-0000-000000000000}"/>
    </customSheetView>
    <customSheetView guid="{A76FD505-AF56-4CD8-967A-59C705AF567C}" scale="85" showAutoFilter="1" topLeftCell="A28">
      <selection sqref="A1:H1"/>
      <pageMargins left="0.7" right="0.7" top="0.75" bottom="0.75" header="0.3" footer="0.3"/>
      <pageSetup paperSize="9" orientation="portrait" r:id="rId6"/>
      <autoFilter ref="A6:H47" xr:uid="{00000000-0000-0000-0000-000000000000}"/>
    </customSheetView>
    <customSheetView guid="{B3358888-E690-452C-98EC-431498422E6E}" scale="85" topLeftCell="A16">
      <selection activeCell="E47" sqref="E47"/>
      <pageMargins left="0.7" right="0.7" top="0.75" bottom="0.75" header="0.3" footer="0.3"/>
      <pageSetup paperSize="9" orientation="portrait" r:id="rId7"/>
    </customSheetView>
    <customSheetView guid="{6108970F-8E7A-462E-A499-E2FD79FB3A77}" scale="85" topLeftCell="A16">
      <selection activeCell="E47" sqref="E47"/>
      <pageMargins left="0.7" right="0.7" top="0.75" bottom="0.75" header="0.3" footer="0.3"/>
      <pageSetup paperSize="9" orientation="portrait" r:id="rId8"/>
    </customSheetView>
    <customSheetView guid="{45761FB6-8710-4C75-A8B6-5A7FCAACACDF}" scale="85" topLeftCell="A16">
      <selection activeCell="E47" sqref="E47"/>
      <pageMargins left="0.7" right="0.7" top="0.75" bottom="0.75" header="0.3" footer="0.3"/>
      <pageSetup paperSize="9" orientation="portrait" r:id="rId9"/>
    </customSheetView>
    <customSheetView guid="{C23E91BF-4A86-4D00-A577-1A263DDCB8BC}" scale="85" showAutoFilter="1" topLeftCell="A28">
      <selection sqref="A1:H1"/>
      <pageMargins left="0.7" right="0.7" top="0.75" bottom="0.75" header="0.3" footer="0.3"/>
      <pageSetup paperSize="9" orientation="portrait" r:id="rId10"/>
      <autoFilter ref="A6:H47" xr:uid="{00000000-0000-0000-0000-000000000000}"/>
    </customSheetView>
    <customSheetView guid="{94E74550-0B2B-4B3C-8E97-CCCC46023914}" scale="85" showAutoFilter="1" topLeftCell="A28">
      <selection sqref="A1:H1"/>
      <pageMargins left="0.7" right="0.7" top="0.75" bottom="0.75" header="0.3" footer="0.3"/>
      <pageSetup paperSize="9" orientation="portrait" r:id="rId11"/>
      <autoFilter ref="A6:H47" xr:uid="{00000000-0000-0000-0000-000000000000}"/>
    </customSheetView>
  </customSheetViews>
  <mergeCells count="10">
    <mergeCell ref="A34:H34"/>
    <mergeCell ref="A37:H37"/>
    <mergeCell ref="A42:H42"/>
    <mergeCell ref="A52:H52"/>
    <mergeCell ref="A1:H1"/>
    <mergeCell ref="A7:H7"/>
    <mergeCell ref="A20:H20"/>
    <mergeCell ref="A23:H23"/>
    <mergeCell ref="A27:H27"/>
    <mergeCell ref="A31:H31"/>
  </mergeCells>
  <pageMargins left="0.7" right="0.7" top="0.75" bottom="0.75" header="0.3" footer="0.3"/>
  <pageSetup paperSize="9" orientation="portrait" r:id="rId12"/>
  <drawing r:id="rId1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Лист13"/>
  <dimension ref="A1:L73"/>
  <sheetViews>
    <sheetView zoomScale="70" zoomScaleNormal="70" workbookViewId="0">
      <selection activeCell="Q23" sqref="Q23"/>
    </sheetView>
  </sheetViews>
  <sheetFormatPr defaultRowHeight="15" customHeight="1"/>
  <cols>
    <col min="1" max="1" width="9.1171875" style="2058"/>
    <col min="2" max="2" width="22.29296875" style="793" bestFit="1" customWidth="1"/>
    <col min="3" max="3" width="101.5859375" style="429" bestFit="1" customWidth="1"/>
    <col min="4" max="4" width="15.5859375" style="784" customWidth="1"/>
    <col min="5" max="5" width="14.41015625" style="445" customWidth="1"/>
    <col min="6" max="6" width="11.703125" style="451" customWidth="1"/>
    <col min="7" max="7" width="20.703125" style="785" customWidth="1"/>
    <col min="8" max="8" width="10.703125" style="785" customWidth="1"/>
    <col min="9" max="9" width="19" style="785" customWidth="1"/>
    <col min="10" max="12" width="9.29296875" style="2590"/>
    <col min="13" max="254" width="9.29296875" style="785"/>
    <col min="255" max="255" width="22.29296875" style="785" bestFit="1" customWidth="1"/>
    <col min="256" max="256" width="72" style="785" bestFit="1" customWidth="1"/>
    <col min="257" max="257" width="18.41015625" style="785" customWidth="1"/>
    <col min="258" max="258" width="14.41015625" style="785" customWidth="1"/>
    <col min="259" max="510" width="9.29296875" style="785"/>
    <col min="511" max="511" width="22.29296875" style="785" bestFit="1" customWidth="1"/>
    <col min="512" max="512" width="72" style="785" bestFit="1" customWidth="1"/>
    <col min="513" max="513" width="18.41015625" style="785" customWidth="1"/>
    <col min="514" max="514" width="14.41015625" style="785" customWidth="1"/>
    <col min="515" max="766" width="9.29296875" style="785"/>
    <col min="767" max="767" width="22.29296875" style="785" bestFit="1" customWidth="1"/>
    <col min="768" max="768" width="72" style="785" bestFit="1" customWidth="1"/>
    <col min="769" max="769" width="18.41015625" style="785" customWidth="1"/>
    <col min="770" max="770" width="14.41015625" style="785" customWidth="1"/>
    <col min="771" max="1022" width="9.29296875" style="785"/>
    <col min="1023" max="1023" width="22.29296875" style="785" bestFit="1" customWidth="1"/>
    <col min="1024" max="1024" width="72" style="785" bestFit="1" customWidth="1"/>
    <col min="1025" max="1025" width="18.41015625" style="785" customWidth="1"/>
    <col min="1026" max="1026" width="14.41015625" style="785" customWidth="1"/>
    <col min="1027" max="1278" width="9.29296875" style="785"/>
    <col min="1279" max="1279" width="22.29296875" style="785" bestFit="1" customWidth="1"/>
    <col min="1280" max="1280" width="72" style="785" bestFit="1" customWidth="1"/>
    <col min="1281" max="1281" width="18.41015625" style="785" customWidth="1"/>
    <col min="1282" max="1282" width="14.41015625" style="785" customWidth="1"/>
    <col min="1283" max="1534" width="9.29296875" style="785"/>
    <col min="1535" max="1535" width="22.29296875" style="785" bestFit="1" customWidth="1"/>
    <col min="1536" max="1536" width="72" style="785" bestFit="1" customWidth="1"/>
    <col min="1537" max="1537" width="18.41015625" style="785" customWidth="1"/>
    <col min="1538" max="1538" width="14.41015625" style="785" customWidth="1"/>
    <col min="1539" max="1790" width="9.29296875" style="785"/>
    <col min="1791" max="1791" width="22.29296875" style="785" bestFit="1" customWidth="1"/>
    <col min="1792" max="1792" width="72" style="785" bestFit="1" customWidth="1"/>
    <col min="1793" max="1793" width="18.41015625" style="785" customWidth="1"/>
    <col min="1794" max="1794" width="14.41015625" style="785" customWidth="1"/>
    <col min="1795" max="2046" width="9.29296875" style="785"/>
    <col min="2047" max="2047" width="22.29296875" style="785" bestFit="1" customWidth="1"/>
    <col min="2048" max="2048" width="72" style="785" bestFit="1" customWidth="1"/>
    <col min="2049" max="2049" width="18.41015625" style="785" customWidth="1"/>
    <col min="2050" max="2050" width="14.41015625" style="785" customWidth="1"/>
    <col min="2051" max="2302" width="9.29296875" style="785"/>
    <col min="2303" max="2303" width="22.29296875" style="785" bestFit="1" customWidth="1"/>
    <col min="2304" max="2304" width="72" style="785" bestFit="1" customWidth="1"/>
    <col min="2305" max="2305" width="18.41015625" style="785" customWidth="1"/>
    <col min="2306" max="2306" width="14.41015625" style="785" customWidth="1"/>
    <col min="2307" max="2558" width="9.29296875" style="785"/>
    <col min="2559" max="2559" width="22.29296875" style="785" bestFit="1" customWidth="1"/>
    <col min="2560" max="2560" width="72" style="785" bestFit="1" customWidth="1"/>
    <col min="2561" max="2561" width="18.41015625" style="785" customWidth="1"/>
    <col min="2562" max="2562" width="14.41015625" style="785" customWidth="1"/>
    <col min="2563" max="2814" width="9.29296875" style="785"/>
    <col min="2815" max="2815" width="22.29296875" style="785" bestFit="1" customWidth="1"/>
    <col min="2816" max="2816" width="72" style="785" bestFit="1" customWidth="1"/>
    <col min="2817" max="2817" width="18.41015625" style="785" customWidth="1"/>
    <col min="2818" max="2818" width="14.41015625" style="785" customWidth="1"/>
    <col min="2819" max="3070" width="9.29296875" style="785"/>
    <col min="3071" max="3071" width="22.29296875" style="785" bestFit="1" customWidth="1"/>
    <col min="3072" max="3072" width="72" style="785" bestFit="1" customWidth="1"/>
    <col min="3073" max="3073" width="18.41015625" style="785" customWidth="1"/>
    <col min="3074" max="3074" width="14.41015625" style="785" customWidth="1"/>
    <col min="3075" max="3326" width="9.29296875" style="785"/>
    <col min="3327" max="3327" width="22.29296875" style="785" bestFit="1" customWidth="1"/>
    <col min="3328" max="3328" width="72" style="785" bestFit="1" customWidth="1"/>
    <col min="3329" max="3329" width="18.41015625" style="785" customWidth="1"/>
    <col min="3330" max="3330" width="14.41015625" style="785" customWidth="1"/>
    <col min="3331" max="3582" width="9.29296875" style="785"/>
    <col min="3583" max="3583" width="22.29296875" style="785" bestFit="1" customWidth="1"/>
    <col min="3584" max="3584" width="72" style="785" bestFit="1" customWidth="1"/>
    <col min="3585" max="3585" width="18.41015625" style="785" customWidth="1"/>
    <col min="3586" max="3586" width="14.41015625" style="785" customWidth="1"/>
    <col min="3587" max="3838" width="9.29296875" style="785"/>
    <col min="3839" max="3839" width="22.29296875" style="785" bestFit="1" customWidth="1"/>
    <col min="3840" max="3840" width="72" style="785" bestFit="1" customWidth="1"/>
    <col min="3841" max="3841" width="18.41015625" style="785" customWidth="1"/>
    <col min="3842" max="3842" width="14.41015625" style="785" customWidth="1"/>
    <col min="3843" max="4094" width="9.29296875" style="785"/>
    <col min="4095" max="4095" width="22.29296875" style="785" bestFit="1" customWidth="1"/>
    <col min="4096" max="4096" width="72" style="785" bestFit="1" customWidth="1"/>
    <col min="4097" max="4097" width="18.41015625" style="785" customWidth="1"/>
    <col min="4098" max="4098" width="14.41015625" style="785" customWidth="1"/>
    <col min="4099" max="4350" width="9.29296875" style="785"/>
    <col min="4351" max="4351" width="22.29296875" style="785" bestFit="1" customWidth="1"/>
    <col min="4352" max="4352" width="72" style="785" bestFit="1" customWidth="1"/>
    <col min="4353" max="4353" width="18.41015625" style="785" customWidth="1"/>
    <col min="4354" max="4354" width="14.41015625" style="785" customWidth="1"/>
    <col min="4355" max="4606" width="9.29296875" style="785"/>
    <col min="4607" max="4607" width="22.29296875" style="785" bestFit="1" customWidth="1"/>
    <col min="4608" max="4608" width="72" style="785" bestFit="1" customWidth="1"/>
    <col min="4609" max="4609" width="18.41015625" style="785" customWidth="1"/>
    <col min="4610" max="4610" width="14.41015625" style="785" customWidth="1"/>
    <col min="4611" max="4862" width="9.29296875" style="785"/>
    <col min="4863" max="4863" width="22.29296875" style="785" bestFit="1" customWidth="1"/>
    <col min="4864" max="4864" width="72" style="785" bestFit="1" customWidth="1"/>
    <col min="4865" max="4865" width="18.41015625" style="785" customWidth="1"/>
    <col min="4866" max="4866" width="14.41015625" style="785" customWidth="1"/>
    <col min="4867" max="5118" width="9.29296875" style="785"/>
    <col min="5119" max="5119" width="22.29296875" style="785" bestFit="1" customWidth="1"/>
    <col min="5120" max="5120" width="72" style="785" bestFit="1" customWidth="1"/>
    <col min="5121" max="5121" width="18.41015625" style="785" customWidth="1"/>
    <col min="5122" max="5122" width="14.41015625" style="785" customWidth="1"/>
    <col min="5123" max="5374" width="9.29296875" style="785"/>
    <col min="5375" max="5375" width="22.29296875" style="785" bestFit="1" customWidth="1"/>
    <col min="5376" max="5376" width="72" style="785" bestFit="1" customWidth="1"/>
    <col min="5377" max="5377" width="18.41015625" style="785" customWidth="1"/>
    <col min="5378" max="5378" width="14.41015625" style="785" customWidth="1"/>
    <col min="5379" max="5630" width="9.29296875" style="785"/>
    <col min="5631" max="5631" width="22.29296875" style="785" bestFit="1" customWidth="1"/>
    <col min="5632" max="5632" width="72" style="785" bestFit="1" customWidth="1"/>
    <col min="5633" max="5633" width="18.41015625" style="785" customWidth="1"/>
    <col min="5634" max="5634" width="14.41015625" style="785" customWidth="1"/>
    <col min="5635" max="5886" width="9.29296875" style="785"/>
    <col min="5887" max="5887" width="22.29296875" style="785" bestFit="1" customWidth="1"/>
    <col min="5888" max="5888" width="72" style="785" bestFit="1" customWidth="1"/>
    <col min="5889" max="5889" width="18.41015625" style="785" customWidth="1"/>
    <col min="5890" max="5890" width="14.41015625" style="785" customWidth="1"/>
    <col min="5891" max="6142" width="9.29296875" style="785"/>
    <col min="6143" max="6143" width="22.29296875" style="785" bestFit="1" customWidth="1"/>
    <col min="6144" max="6144" width="72" style="785" bestFit="1" customWidth="1"/>
    <col min="6145" max="6145" width="18.41015625" style="785" customWidth="1"/>
    <col min="6146" max="6146" width="14.41015625" style="785" customWidth="1"/>
    <col min="6147" max="6398" width="9.29296875" style="785"/>
    <col min="6399" max="6399" width="22.29296875" style="785" bestFit="1" customWidth="1"/>
    <col min="6400" max="6400" width="72" style="785" bestFit="1" customWidth="1"/>
    <col min="6401" max="6401" width="18.41015625" style="785" customWidth="1"/>
    <col min="6402" max="6402" width="14.41015625" style="785" customWidth="1"/>
    <col min="6403" max="6654" width="9.29296875" style="785"/>
    <col min="6655" max="6655" width="22.29296875" style="785" bestFit="1" customWidth="1"/>
    <col min="6656" max="6656" width="72" style="785" bestFit="1" customWidth="1"/>
    <col min="6657" max="6657" width="18.41015625" style="785" customWidth="1"/>
    <col min="6658" max="6658" width="14.41015625" style="785" customWidth="1"/>
    <col min="6659" max="6910" width="9.29296875" style="785"/>
    <col min="6911" max="6911" width="22.29296875" style="785" bestFit="1" customWidth="1"/>
    <col min="6912" max="6912" width="72" style="785" bestFit="1" customWidth="1"/>
    <col min="6913" max="6913" width="18.41015625" style="785" customWidth="1"/>
    <col min="6914" max="6914" width="14.41015625" style="785" customWidth="1"/>
    <col min="6915" max="7166" width="9.29296875" style="785"/>
    <col min="7167" max="7167" width="22.29296875" style="785" bestFit="1" customWidth="1"/>
    <col min="7168" max="7168" width="72" style="785" bestFit="1" customWidth="1"/>
    <col min="7169" max="7169" width="18.41015625" style="785" customWidth="1"/>
    <col min="7170" max="7170" width="14.41015625" style="785" customWidth="1"/>
    <col min="7171" max="7422" width="9.29296875" style="785"/>
    <col min="7423" max="7423" width="22.29296875" style="785" bestFit="1" customWidth="1"/>
    <col min="7424" max="7424" width="72" style="785" bestFit="1" customWidth="1"/>
    <col min="7425" max="7425" width="18.41015625" style="785" customWidth="1"/>
    <col min="7426" max="7426" width="14.41015625" style="785" customWidth="1"/>
    <col min="7427" max="7678" width="9.29296875" style="785"/>
    <col min="7679" max="7679" width="22.29296875" style="785" bestFit="1" customWidth="1"/>
    <col min="7680" max="7680" width="72" style="785" bestFit="1" customWidth="1"/>
    <col min="7681" max="7681" width="18.41015625" style="785" customWidth="1"/>
    <col min="7682" max="7682" width="14.41015625" style="785" customWidth="1"/>
    <col min="7683" max="7934" width="9.29296875" style="785"/>
    <col min="7935" max="7935" width="22.29296875" style="785" bestFit="1" customWidth="1"/>
    <col min="7936" max="7936" width="72" style="785" bestFit="1" customWidth="1"/>
    <col min="7937" max="7937" width="18.41015625" style="785" customWidth="1"/>
    <col min="7938" max="7938" width="14.41015625" style="785" customWidth="1"/>
    <col min="7939" max="8190" width="9.29296875" style="785"/>
    <col min="8191" max="8191" width="22.29296875" style="785" bestFit="1" customWidth="1"/>
    <col min="8192" max="8192" width="72" style="785" bestFit="1" customWidth="1"/>
    <col min="8193" max="8193" width="18.41015625" style="785" customWidth="1"/>
    <col min="8194" max="8194" width="14.41015625" style="785" customWidth="1"/>
    <col min="8195" max="8446" width="9.29296875" style="785"/>
    <col min="8447" max="8447" width="22.29296875" style="785" bestFit="1" customWidth="1"/>
    <col min="8448" max="8448" width="72" style="785" bestFit="1" customWidth="1"/>
    <col min="8449" max="8449" width="18.41015625" style="785" customWidth="1"/>
    <col min="8450" max="8450" width="14.41015625" style="785" customWidth="1"/>
    <col min="8451" max="8702" width="9.29296875" style="785"/>
    <col min="8703" max="8703" width="22.29296875" style="785" bestFit="1" customWidth="1"/>
    <col min="8704" max="8704" width="72" style="785" bestFit="1" customWidth="1"/>
    <col min="8705" max="8705" width="18.41015625" style="785" customWidth="1"/>
    <col min="8706" max="8706" width="14.41015625" style="785" customWidth="1"/>
    <col min="8707" max="8958" width="9.29296875" style="785"/>
    <col min="8959" max="8959" width="22.29296875" style="785" bestFit="1" customWidth="1"/>
    <col min="8960" max="8960" width="72" style="785" bestFit="1" customWidth="1"/>
    <col min="8961" max="8961" width="18.41015625" style="785" customWidth="1"/>
    <col min="8962" max="8962" width="14.41015625" style="785" customWidth="1"/>
    <col min="8963" max="9214" width="9.29296875" style="785"/>
    <col min="9215" max="9215" width="22.29296875" style="785" bestFit="1" customWidth="1"/>
    <col min="9216" max="9216" width="72" style="785" bestFit="1" customWidth="1"/>
    <col min="9217" max="9217" width="18.41015625" style="785" customWidth="1"/>
    <col min="9218" max="9218" width="14.41015625" style="785" customWidth="1"/>
    <col min="9219" max="9470" width="9.29296875" style="785"/>
    <col min="9471" max="9471" width="22.29296875" style="785" bestFit="1" customWidth="1"/>
    <col min="9472" max="9472" width="72" style="785" bestFit="1" customWidth="1"/>
    <col min="9473" max="9473" width="18.41015625" style="785" customWidth="1"/>
    <col min="9474" max="9474" width="14.41015625" style="785" customWidth="1"/>
    <col min="9475" max="9726" width="9.29296875" style="785"/>
    <col min="9727" max="9727" width="22.29296875" style="785" bestFit="1" customWidth="1"/>
    <col min="9728" max="9728" width="72" style="785" bestFit="1" customWidth="1"/>
    <col min="9729" max="9729" width="18.41015625" style="785" customWidth="1"/>
    <col min="9730" max="9730" width="14.41015625" style="785" customWidth="1"/>
    <col min="9731" max="9982" width="9.29296875" style="785"/>
    <col min="9983" max="9983" width="22.29296875" style="785" bestFit="1" customWidth="1"/>
    <col min="9984" max="9984" width="72" style="785" bestFit="1" customWidth="1"/>
    <col min="9985" max="9985" width="18.41015625" style="785" customWidth="1"/>
    <col min="9986" max="9986" width="14.41015625" style="785" customWidth="1"/>
    <col min="9987" max="10238" width="9.29296875" style="785"/>
    <col min="10239" max="10239" width="22.29296875" style="785" bestFit="1" customWidth="1"/>
    <col min="10240" max="10240" width="72" style="785" bestFit="1" customWidth="1"/>
    <col min="10241" max="10241" width="18.41015625" style="785" customWidth="1"/>
    <col min="10242" max="10242" width="14.41015625" style="785" customWidth="1"/>
    <col min="10243" max="10494" width="9.29296875" style="785"/>
    <col min="10495" max="10495" width="22.29296875" style="785" bestFit="1" customWidth="1"/>
    <col min="10496" max="10496" width="72" style="785" bestFit="1" customWidth="1"/>
    <col min="10497" max="10497" width="18.41015625" style="785" customWidth="1"/>
    <col min="10498" max="10498" width="14.41015625" style="785" customWidth="1"/>
    <col min="10499" max="10750" width="9.29296875" style="785"/>
    <col min="10751" max="10751" width="22.29296875" style="785" bestFit="1" customWidth="1"/>
    <col min="10752" max="10752" width="72" style="785" bestFit="1" customWidth="1"/>
    <col min="10753" max="10753" width="18.41015625" style="785" customWidth="1"/>
    <col min="10754" max="10754" width="14.41015625" style="785" customWidth="1"/>
    <col min="10755" max="11006" width="9.29296875" style="785"/>
    <col min="11007" max="11007" width="22.29296875" style="785" bestFit="1" customWidth="1"/>
    <col min="11008" max="11008" width="72" style="785" bestFit="1" customWidth="1"/>
    <col min="11009" max="11009" width="18.41015625" style="785" customWidth="1"/>
    <col min="11010" max="11010" width="14.41015625" style="785" customWidth="1"/>
    <col min="11011" max="11262" width="9.29296875" style="785"/>
    <col min="11263" max="11263" width="22.29296875" style="785" bestFit="1" customWidth="1"/>
    <col min="11264" max="11264" width="72" style="785" bestFit="1" customWidth="1"/>
    <col min="11265" max="11265" width="18.41015625" style="785" customWidth="1"/>
    <col min="11266" max="11266" width="14.41015625" style="785" customWidth="1"/>
    <col min="11267" max="11518" width="9.29296875" style="785"/>
    <col min="11519" max="11519" width="22.29296875" style="785" bestFit="1" customWidth="1"/>
    <col min="11520" max="11520" width="72" style="785" bestFit="1" customWidth="1"/>
    <col min="11521" max="11521" width="18.41015625" style="785" customWidth="1"/>
    <col min="11522" max="11522" width="14.41015625" style="785" customWidth="1"/>
    <col min="11523" max="11774" width="9.29296875" style="785"/>
    <col min="11775" max="11775" width="22.29296875" style="785" bestFit="1" customWidth="1"/>
    <col min="11776" max="11776" width="72" style="785" bestFit="1" customWidth="1"/>
    <col min="11777" max="11777" width="18.41015625" style="785" customWidth="1"/>
    <col min="11778" max="11778" width="14.41015625" style="785" customWidth="1"/>
    <col min="11779" max="12030" width="9.29296875" style="785"/>
    <col min="12031" max="12031" width="22.29296875" style="785" bestFit="1" customWidth="1"/>
    <col min="12032" max="12032" width="72" style="785" bestFit="1" customWidth="1"/>
    <col min="12033" max="12033" width="18.41015625" style="785" customWidth="1"/>
    <col min="12034" max="12034" width="14.41015625" style="785" customWidth="1"/>
    <col min="12035" max="12286" width="9.29296875" style="785"/>
    <col min="12287" max="12287" width="22.29296875" style="785" bestFit="1" customWidth="1"/>
    <col min="12288" max="12288" width="72" style="785" bestFit="1" customWidth="1"/>
    <col min="12289" max="12289" width="18.41015625" style="785" customWidth="1"/>
    <col min="12290" max="12290" width="14.41015625" style="785" customWidth="1"/>
    <col min="12291" max="12542" width="9.29296875" style="785"/>
    <col min="12543" max="12543" width="22.29296875" style="785" bestFit="1" customWidth="1"/>
    <col min="12544" max="12544" width="72" style="785" bestFit="1" customWidth="1"/>
    <col min="12545" max="12545" width="18.41015625" style="785" customWidth="1"/>
    <col min="12546" max="12546" width="14.41015625" style="785" customWidth="1"/>
    <col min="12547" max="12798" width="9.29296875" style="785"/>
    <col min="12799" max="12799" width="22.29296875" style="785" bestFit="1" customWidth="1"/>
    <col min="12800" max="12800" width="72" style="785" bestFit="1" customWidth="1"/>
    <col min="12801" max="12801" width="18.41015625" style="785" customWidth="1"/>
    <col min="12802" max="12802" width="14.41015625" style="785" customWidth="1"/>
    <col min="12803" max="13054" width="9.29296875" style="785"/>
    <col min="13055" max="13055" width="22.29296875" style="785" bestFit="1" customWidth="1"/>
    <col min="13056" max="13056" width="72" style="785" bestFit="1" customWidth="1"/>
    <col min="13057" max="13057" width="18.41015625" style="785" customWidth="1"/>
    <col min="13058" max="13058" width="14.41015625" style="785" customWidth="1"/>
    <col min="13059" max="13310" width="9.29296875" style="785"/>
    <col min="13311" max="13311" width="22.29296875" style="785" bestFit="1" customWidth="1"/>
    <col min="13312" max="13312" width="72" style="785" bestFit="1" customWidth="1"/>
    <col min="13313" max="13313" width="18.41015625" style="785" customWidth="1"/>
    <col min="13314" max="13314" width="14.41015625" style="785" customWidth="1"/>
    <col min="13315" max="13566" width="9.29296875" style="785"/>
    <col min="13567" max="13567" width="22.29296875" style="785" bestFit="1" customWidth="1"/>
    <col min="13568" max="13568" width="72" style="785" bestFit="1" customWidth="1"/>
    <col min="13569" max="13569" width="18.41015625" style="785" customWidth="1"/>
    <col min="13570" max="13570" width="14.41015625" style="785" customWidth="1"/>
    <col min="13571" max="13822" width="9.29296875" style="785"/>
    <col min="13823" max="13823" width="22.29296875" style="785" bestFit="1" customWidth="1"/>
    <col min="13824" max="13824" width="72" style="785" bestFit="1" customWidth="1"/>
    <col min="13825" max="13825" width="18.41015625" style="785" customWidth="1"/>
    <col min="13826" max="13826" width="14.41015625" style="785" customWidth="1"/>
    <col min="13827" max="14078" width="9.29296875" style="785"/>
    <col min="14079" max="14079" width="22.29296875" style="785" bestFit="1" customWidth="1"/>
    <col min="14080" max="14080" width="72" style="785" bestFit="1" customWidth="1"/>
    <col min="14081" max="14081" width="18.41015625" style="785" customWidth="1"/>
    <col min="14082" max="14082" width="14.41015625" style="785" customWidth="1"/>
    <col min="14083" max="14334" width="9.29296875" style="785"/>
    <col min="14335" max="14335" width="22.29296875" style="785" bestFit="1" customWidth="1"/>
    <col min="14336" max="14336" width="72" style="785" bestFit="1" customWidth="1"/>
    <col min="14337" max="14337" width="18.41015625" style="785" customWidth="1"/>
    <col min="14338" max="14338" width="14.41015625" style="785" customWidth="1"/>
    <col min="14339" max="14590" width="9.29296875" style="785"/>
    <col min="14591" max="14591" width="22.29296875" style="785" bestFit="1" customWidth="1"/>
    <col min="14592" max="14592" width="72" style="785" bestFit="1" customWidth="1"/>
    <col min="14593" max="14593" width="18.41015625" style="785" customWidth="1"/>
    <col min="14594" max="14594" width="14.41015625" style="785" customWidth="1"/>
    <col min="14595" max="14846" width="9.29296875" style="785"/>
    <col min="14847" max="14847" width="22.29296875" style="785" bestFit="1" customWidth="1"/>
    <col min="14848" max="14848" width="72" style="785" bestFit="1" customWidth="1"/>
    <col min="14849" max="14849" width="18.41015625" style="785" customWidth="1"/>
    <col min="14850" max="14850" width="14.41015625" style="785" customWidth="1"/>
    <col min="14851" max="15102" width="9.29296875" style="785"/>
    <col min="15103" max="15103" width="22.29296875" style="785" bestFit="1" customWidth="1"/>
    <col min="15104" max="15104" width="72" style="785" bestFit="1" customWidth="1"/>
    <col min="15105" max="15105" width="18.41015625" style="785" customWidth="1"/>
    <col min="15106" max="15106" width="14.41015625" style="785" customWidth="1"/>
    <col min="15107" max="15358" width="9.29296875" style="785"/>
    <col min="15359" max="15359" width="22.29296875" style="785" bestFit="1" customWidth="1"/>
    <col min="15360" max="15360" width="72" style="785" bestFit="1" customWidth="1"/>
    <col min="15361" max="15361" width="18.41015625" style="785" customWidth="1"/>
    <col min="15362" max="15362" width="14.41015625" style="785" customWidth="1"/>
    <col min="15363" max="15614" width="9.29296875" style="785"/>
    <col min="15615" max="15615" width="22.29296875" style="785" bestFit="1" customWidth="1"/>
    <col min="15616" max="15616" width="72" style="785" bestFit="1" customWidth="1"/>
    <col min="15617" max="15617" width="18.41015625" style="785" customWidth="1"/>
    <col min="15618" max="15618" width="14.41015625" style="785" customWidth="1"/>
    <col min="15619" max="15870" width="9.29296875" style="785"/>
    <col min="15871" max="15871" width="22.29296875" style="785" bestFit="1" customWidth="1"/>
    <col min="15872" max="15872" width="72" style="785" bestFit="1" customWidth="1"/>
    <col min="15873" max="15873" width="18.41015625" style="785" customWidth="1"/>
    <col min="15874" max="15874" width="14.41015625" style="785" customWidth="1"/>
    <col min="15875" max="16126" width="9.29296875" style="785"/>
    <col min="16127" max="16127" width="22.29296875" style="785" bestFit="1" customWidth="1"/>
    <col min="16128" max="16128" width="72" style="785" bestFit="1" customWidth="1"/>
    <col min="16129" max="16129" width="18.41015625" style="785" customWidth="1"/>
    <col min="16130" max="16130" width="14.41015625" style="785" customWidth="1"/>
    <col min="16131" max="16382" width="9.29296875" style="785"/>
    <col min="16383" max="16384" width="9.29296875" style="785" customWidth="1"/>
  </cols>
  <sheetData>
    <row r="1" spans="1:12" ht="15" customHeight="1">
      <c r="A1" s="2058" t="s">
        <v>18315</v>
      </c>
      <c r="B1" s="7460" t="s">
        <v>4625</v>
      </c>
      <c r="C1" s="7460"/>
      <c r="D1" s="7460"/>
      <c r="E1" s="7460"/>
      <c r="F1" s="7460"/>
      <c r="G1" s="7461"/>
      <c r="H1" s="7461"/>
      <c r="I1" s="7461"/>
    </row>
    <row r="2" spans="1:12" ht="15" customHeight="1">
      <c r="B2" s="192"/>
      <c r="C2" s="173"/>
      <c r="D2" s="783"/>
      <c r="E2" s="297"/>
      <c r="F2" s="297"/>
    </row>
    <row r="3" spans="1:12" ht="15" customHeight="1">
      <c r="B3" s="191"/>
      <c r="C3" s="173"/>
      <c r="D3" s="783"/>
      <c r="E3" s="297"/>
      <c r="F3" s="297"/>
    </row>
    <row r="4" spans="1:12" ht="15" customHeight="1">
      <c r="B4" s="4251" t="s">
        <v>48</v>
      </c>
      <c r="C4" s="4639">
        <v>0</v>
      </c>
      <c r="D4" s="783"/>
      <c r="E4" s="81"/>
    </row>
    <row r="5" spans="1:12" s="4455" customFormat="1" ht="15" customHeight="1">
      <c r="B5" s="175"/>
      <c r="C5" s="176"/>
      <c r="D5" s="3745"/>
      <c r="E5" s="1067"/>
      <c r="F5" s="344"/>
      <c r="J5" s="1360"/>
      <c r="K5" s="1360"/>
      <c r="L5" s="1360"/>
    </row>
    <row r="6" spans="1:12" ht="15" customHeight="1">
      <c r="A6" s="4602"/>
      <c r="B6" s="7460" t="s">
        <v>18313</v>
      </c>
      <c r="C6" s="7460"/>
      <c r="D6" s="7460"/>
      <c r="E6" s="7460"/>
      <c r="F6" s="7460"/>
      <c r="G6" s="7460"/>
      <c r="H6" s="7460"/>
      <c r="I6" s="7460"/>
      <c r="J6" s="4452"/>
    </row>
    <row r="7" spans="1:12" ht="48.75" customHeight="1">
      <c r="A7" s="2068"/>
      <c r="B7" s="880" t="s">
        <v>4626</v>
      </c>
      <c r="C7" s="881" t="s">
        <v>2231</v>
      </c>
      <c r="D7" s="882" t="s">
        <v>4830</v>
      </c>
      <c r="E7" s="882" t="s">
        <v>1037</v>
      </c>
      <c r="F7" s="883" t="s">
        <v>13472</v>
      </c>
      <c r="G7" s="883" t="s">
        <v>3234</v>
      </c>
      <c r="H7" s="883" t="s">
        <v>58</v>
      </c>
      <c r="I7" s="883" t="s">
        <v>59</v>
      </c>
    </row>
    <row r="8" spans="1:12" ht="15" customHeight="1">
      <c r="A8" s="2068"/>
      <c r="B8" s="7462" t="s">
        <v>18293</v>
      </c>
      <c r="C8" s="7463"/>
      <c r="D8" s="7463"/>
      <c r="E8" s="7463"/>
      <c r="F8" s="7463"/>
      <c r="G8" s="7463"/>
      <c r="H8" s="7463"/>
      <c r="I8" s="7463"/>
    </row>
    <row r="9" spans="1:12" ht="15" customHeight="1">
      <c r="A9" s="2068"/>
      <c r="B9" s="1362" t="s">
        <v>18276</v>
      </c>
      <c r="C9" s="4464" t="s">
        <v>18295</v>
      </c>
      <c r="D9" s="1363">
        <v>2.5</v>
      </c>
      <c r="E9" s="4469" t="s">
        <v>4831</v>
      </c>
      <c r="F9" s="4470">
        <v>11.88</v>
      </c>
      <c r="G9" s="4363">
        <f t="shared" ref="G9:G16" si="0">F9-F9*$C$4/100</f>
        <v>11.88</v>
      </c>
      <c r="H9" s="767">
        <f>F9*Оглавление!$B$14</f>
        <v>1128.6000000000001</v>
      </c>
      <c r="I9" s="767">
        <f t="shared" ref="I9:I33" si="1">H9-H9*$C$4/100</f>
        <v>1128.6000000000001</v>
      </c>
    </row>
    <row r="10" spans="1:12" ht="15" customHeight="1">
      <c r="A10" s="2068"/>
      <c r="B10" s="1362" t="s">
        <v>18277</v>
      </c>
      <c r="C10" s="4464" t="s">
        <v>18296</v>
      </c>
      <c r="D10" s="1363">
        <v>3</v>
      </c>
      <c r="E10" s="4469" t="s">
        <v>4831</v>
      </c>
      <c r="F10" s="4470">
        <v>11.88</v>
      </c>
      <c r="G10" s="4363">
        <f t="shared" si="0"/>
        <v>11.88</v>
      </c>
      <c r="H10" s="767">
        <f>F10*Оглавление!$B$14</f>
        <v>1128.6000000000001</v>
      </c>
      <c r="I10" s="767">
        <f t="shared" si="1"/>
        <v>1128.6000000000001</v>
      </c>
    </row>
    <row r="11" spans="1:12" s="2058" customFormat="1" ht="15" customHeight="1">
      <c r="A11" s="2068"/>
      <c r="B11" s="2079" t="s">
        <v>18278</v>
      </c>
      <c r="C11" s="4464" t="s">
        <v>18297</v>
      </c>
      <c r="D11" s="2081">
        <v>3</v>
      </c>
      <c r="E11" s="4466" t="s">
        <v>12005</v>
      </c>
      <c r="F11" s="4470">
        <v>18.55</v>
      </c>
      <c r="G11" s="4363">
        <f t="shared" si="0"/>
        <v>18.55</v>
      </c>
      <c r="H11" s="767">
        <f>F11*Оглавление!$B$14</f>
        <v>1762.25</v>
      </c>
      <c r="I11" s="767">
        <f t="shared" si="1"/>
        <v>1762.25</v>
      </c>
      <c r="J11" s="2590"/>
      <c r="K11" s="2590"/>
      <c r="L11" s="2590"/>
    </row>
    <row r="12" spans="1:12" s="2058" customFormat="1" ht="15" customHeight="1">
      <c r="A12" s="2068"/>
      <c r="B12" s="2079" t="s">
        <v>18279</v>
      </c>
      <c r="C12" s="4464" t="s">
        <v>18298</v>
      </c>
      <c r="D12" s="2081">
        <v>3</v>
      </c>
      <c r="E12" s="4466" t="s">
        <v>5679</v>
      </c>
      <c r="F12" s="4470">
        <v>52.13</v>
      </c>
      <c r="G12" s="4363">
        <f t="shared" si="0"/>
        <v>52.13</v>
      </c>
      <c r="H12" s="767">
        <f>F12*Оглавление!$B$14</f>
        <v>4952.3500000000004</v>
      </c>
      <c r="I12" s="767">
        <f t="shared" si="1"/>
        <v>4952.3500000000004</v>
      </c>
      <c r="J12" s="2590"/>
      <c r="K12" s="2590"/>
      <c r="L12" s="2590"/>
    </row>
    <row r="13" spans="1:12" s="2059" customFormat="1" ht="15" customHeight="1">
      <c r="A13" s="1360"/>
      <c r="B13" s="4473"/>
      <c r="C13" s="4473"/>
      <c r="D13" s="4473"/>
      <c r="E13" s="4473"/>
      <c r="F13" s="4473"/>
      <c r="G13" s="4473"/>
      <c r="H13" s="4473"/>
      <c r="I13" s="4473"/>
      <c r="J13" s="2590"/>
      <c r="K13" s="2590"/>
      <c r="L13" s="2590"/>
    </row>
    <row r="14" spans="1:12" s="2058" customFormat="1" ht="15" customHeight="1">
      <c r="A14" s="2068"/>
      <c r="B14" s="7470" t="s">
        <v>18293</v>
      </c>
      <c r="C14" s="7471"/>
      <c r="D14" s="7471"/>
      <c r="E14" s="7471"/>
      <c r="F14" s="7471"/>
      <c r="G14" s="7471"/>
      <c r="H14" s="7471"/>
      <c r="I14" s="7472"/>
      <c r="J14" s="2590"/>
      <c r="K14" s="2590"/>
      <c r="L14" s="2590"/>
    </row>
    <row r="15" spans="1:12" s="2058" customFormat="1" ht="15" customHeight="1">
      <c r="A15" s="2068"/>
      <c r="B15" s="2079" t="s">
        <v>18280</v>
      </c>
      <c r="C15" s="4464" t="s">
        <v>18299</v>
      </c>
      <c r="D15" s="2061">
        <v>3</v>
      </c>
      <c r="E15" s="2062" t="s">
        <v>2989</v>
      </c>
      <c r="F15" s="4470">
        <v>10.88</v>
      </c>
      <c r="G15" s="4363">
        <f t="shared" si="0"/>
        <v>10.88</v>
      </c>
      <c r="H15" s="767">
        <f>F15*Оглавление!$B$14</f>
        <v>1033.6000000000001</v>
      </c>
      <c r="I15" s="767">
        <f t="shared" si="1"/>
        <v>1033.6000000000001</v>
      </c>
      <c r="J15" s="2590"/>
      <c r="K15" s="2590"/>
      <c r="L15" s="2590"/>
    </row>
    <row r="16" spans="1:12" s="2058" customFormat="1" ht="15" customHeight="1">
      <c r="A16" s="2068"/>
      <c r="B16" s="4369" t="s">
        <v>18281</v>
      </c>
      <c r="C16" s="5223" t="s">
        <v>18300</v>
      </c>
      <c r="D16" s="2061">
        <v>6</v>
      </c>
      <c r="E16" s="2062" t="s">
        <v>2989</v>
      </c>
      <c r="F16" s="4470">
        <v>12.69</v>
      </c>
      <c r="G16" s="4363">
        <f t="shared" si="0"/>
        <v>12.69</v>
      </c>
      <c r="H16" s="767">
        <f>F16*Оглавление!$B$14</f>
        <v>1205.55</v>
      </c>
      <c r="I16" s="767">
        <f t="shared" si="1"/>
        <v>1205.55</v>
      </c>
      <c r="J16" s="2590"/>
      <c r="K16" s="2590"/>
      <c r="L16" s="2590"/>
    </row>
    <row r="17" spans="1:12" s="2058" customFormat="1" ht="15" customHeight="1">
      <c r="A17" s="1360"/>
      <c r="B17" s="4473"/>
      <c r="C17" s="4473"/>
      <c r="D17" s="4473"/>
      <c r="E17" s="4473"/>
      <c r="F17" s="4473"/>
      <c r="G17" s="4473"/>
      <c r="H17" s="4473"/>
      <c r="I17" s="4473"/>
      <c r="J17" s="2590"/>
      <c r="K17" s="2590"/>
      <c r="L17" s="2590"/>
    </row>
    <row r="18" spans="1:12" ht="15" customHeight="1">
      <c r="A18" s="2068"/>
      <c r="B18" s="7464" t="s">
        <v>18294</v>
      </c>
      <c r="C18" s="7465"/>
      <c r="D18" s="7465"/>
      <c r="E18" s="7465"/>
      <c r="F18" s="7465"/>
      <c r="G18" s="7465"/>
      <c r="H18" s="7465"/>
      <c r="I18" s="7466"/>
    </row>
    <row r="19" spans="1:12" ht="15" customHeight="1">
      <c r="A19" s="2068"/>
      <c r="B19" s="1362" t="s">
        <v>18282</v>
      </c>
      <c r="C19" s="4464" t="s">
        <v>18301</v>
      </c>
      <c r="D19" s="1363">
        <v>3</v>
      </c>
      <c r="E19" s="4469" t="s">
        <v>1182</v>
      </c>
      <c r="F19" s="4470">
        <v>31.51</v>
      </c>
      <c r="G19" s="4363">
        <f>F19-F19*$C$4/100</f>
        <v>31.51</v>
      </c>
      <c r="H19" s="767">
        <f>F19*Оглавление!$B$14</f>
        <v>2993.4500000000003</v>
      </c>
      <c r="I19" s="767">
        <f t="shared" si="1"/>
        <v>2993.4500000000003</v>
      </c>
    </row>
    <row r="20" spans="1:12" s="4452" customFormat="1" ht="15" customHeight="1">
      <c r="A20" s="1360"/>
      <c r="B20" s="4473"/>
      <c r="C20" s="4473"/>
      <c r="D20" s="4473"/>
      <c r="E20" s="4473"/>
      <c r="F20" s="4473"/>
      <c r="G20" s="4473"/>
      <c r="H20" s="4473"/>
      <c r="I20" s="4473"/>
      <c r="J20" s="2590"/>
      <c r="K20" s="2590"/>
      <c r="L20" s="2590"/>
    </row>
    <row r="21" spans="1:12" ht="15" customHeight="1">
      <c r="A21" s="2068"/>
      <c r="B21" s="7473" t="s">
        <v>18304</v>
      </c>
      <c r="C21" s="7474"/>
      <c r="D21" s="7474"/>
      <c r="E21" s="7474"/>
      <c r="F21" s="7474"/>
      <c r="G21" s="7474"/>
      <c r="H21" s="7474"/>
      <c r="I21" s="7475"/>
    </row>
    <row r="22" spans="1:12" ht="15" customHeight="1">
      <c r="A22" s="2068"/>
      <c r="B22" s="1362" t="s">
        <v>18283</v>
      </c>
      <c r="C22" s="4464" t="s">
        <v>18302</v>
      </c>
      <c r="D22" s="1363">
        <v>3</v>
      </c>
      <c r="E22" s="4469" t="s">
        <v>944</v>
      </c>
      <c r="F22" s="4470">
        <v>66.41</v>
      </c>
      <c r="G22" s="4363">
        <f>F22-F22*$C$4/100</f>
        <v>66.41</v>
      </c>
      <c r="H22" s="767">
        <f>F22*Оглавление!$B$14</f>
        <v>6308.95</v>
      </c>
      <c r="I22" s="767">
        <f t="shared" si="1"/>
        <v>6308.95</v>
      </c>
    </row>
    <row r="23" spans="1:12" ht="15" customHeight="1">
      <c r="A23" s="2068"/>
      <c r="B23" s="1362" t="s">
        <v>18284</v>
      </c>
      <c r="C23" s="4464" t="s">
        <v>18303</v>
      </c>
      <c r="D23" s="1363">
        <v>3</v>
      </c>
      <c r="E23" s="4469" t="s">
        <v>944</v>
      </c>
      <c r="F23" s="4470">
        <v>80.790000000000006</v>
      </c>
      <c r="G23" s="4363">
        <f t="shared" ref="G23" si="2">F23-F23*$C$4/100</f>
        <v>80.790000000000006</v>
      </c>
      <c r="H23" s="767">
        <f>F23*Оглавление!$B$14</f>
        <v>7675.05</v>
      </c>
      <c r="I23" s="767">
        <f t="shared" si="1"/>
        <v>7675.05</v>
      </c>
    </row>
    <row r="24" spans="1:12" s="4452" customFormat="1" ht="15" customHeight="1">
      <c r="A24" s="1360"/>
      <c r="B24" s="4473"/>
      <c r="C24" s="4473"/>
      <c r="D24" s="4473"/>
      <c r="E24" s="4473"/>
      <c r="F24" s="4473"/>
      <c r="G24" s="4473"/>
      <c r="H24" s="4473"/>
      <c r="I24" s="4473"/>
      <c r="J24" s="2590"/>
      <c r="K24" s="2590"/>
      <c r="L24" s="2590"/>
    </row>
    <row r="25" spans="1:12" ht="15" customHeight="1">
      <c r="A25" s="2068"/>
      <c r="B25" s="7473" t="s">
        <v>1185</v>
      </c>
      <c r="C25" s="7474"/>
      <c r="D25" s="7474"/>
      <c r="E25" s="7474"/>
      <c r="F25" s="7474"/>
      <c r="G25" s="7474"/>
      <c r="H25" s="7474"/>
      <c r="I25" s="7475"/>
    </row>
    <row r="26" spans="1:12" ht="15" customHeight="1">
      <c r="A26" s="2068"/>
      <c r="B26" s="1362" t="s">
        <v>18285</v>
      </c>
      <c r="C26" s="4464" t="s">
        <v>18305</v>
      </c>
      <c r="D26" s="1363">
        <v>6</v>
      </c>
      <c r="E26" s="794" t="s">
        <v>4832</v>
      </c>
      <c r="F26" s="359">
        <f>VLOOKUP(B26,'[3]Маркетинг.Прайс-лист'!$A$15:$C$22,3,0)</f>
        <v>11.88</v>
      </c>
      <c r="G26" s="810">
        <f>F26-F26*$C$4/100</f>
        <v>11.88</v>
      </c>
      <c r="H26" s="767">
        <f>F26*Оглавление!$B$14</f>
        <v>1128.6000000000001</v>
      </c>
      <c r="I26" s="767">
        <f t="shared" si="1"/>
        <v>1128.6000000000001</v>
      </c>
    </row>
    <row r="27" spans="1:12" ht="15" customHeight="1">
      <c r="A27" s="2083"/>
      <c r="B27" s="2079" t="s">
        <v>18286</v>
      </c>
      <c r="C27" s="4464" t="s">
        <v>18306</v>
      </c>
      <c r="D27" s="2084">
        <v>8</v>
      </c>
      <c r="E27" s="794" t="s">
        <v>4832</v>
      </c>
      <c r="F27" s="359">
        <f>VLOOKUP(B27,'[3]Маркетинг.Прайс-лист'!$A$15:$C$22,3,0)</f>
        <v>13.04</v>
      </c>
      <c r="G27" s="810">
        <f t="shared" ref="G27:G33" si="3">F27-F27*$C$4/100</f>
        <v>13.04</v>
      </c>
      <c r="H27" s="767">
        <f>F27*Оглавление!$B$14</f>
        <v>1238.8</v>
      </c>
      <c r="I27" s="767">
        <f t="shared" si="1"/>
        <v>1238.8</v>
      </c>
    </row>
    <row r="28" spans="1:12" ht="15" customHeight="1">
      <c r="A28" s="2083"/>
      <c r="B28" s="2079" t="s">
        <v>18287</v>
      </c>
      <c r="C28" s="4464" t="s">
        <v>18307</v>
      </c>
      <c r="D28" s="2084">
        <v>10</v>
      </c>
      <c r="E28" s="794" t="s">
        <v>4832</v>
      </c>
      <c r="F28" s="359">
        <f>VLOOKUP(B28,'[3]Маркетинг.Прайс-лист'!$A$15:$C$22,3,0)</f>
        <v>12.71</v>
      </c>
      <c r="G28" s="810">
        <f t="shared" si="3"/>
        <v>12.71</v>
      </c>
      <c r="H28" s="767">
        <f>F28*Оглавление!$B$14</f>
        <v>1207.45</v>
      </c>
      <c r="I28" s="767">
        <f t="shared" si="1"/>
        <v>1207.45</v>
      </c>
    </row>
    <row r="29" spans="1:12" ht="15" customHeight="1">
      <c r="A29" s="2083"/>
      <c r="B29" s="2079" t="s">
        <v>18288</v>
      </c>
      <c r="C29" s="4464" t="s">
        <v>18308</v>
      </c>
      <c r="D29" s="2084">
        <v>6</v>
      </c>
      <c r="E29" s="2062" t="s">
        <v>12005</v>
      </c>
      <c r="F29" s="359">
        <f>VLOOKUP(B29,'[3]Маркетинг.Прайс-лист'!$A$15:$C$22,3,0)</f>
        <v>19.41</v>
      </c>
      <c r="G29" s="810">
        <f t="shared" si="3"/>
        <v>19.41</v>
      </c>
      <c r="H29" s="767">
        <f>F29*Оглавление!$B$14</f>
        <v>1843.95</v>
      </c>
      <c r="I29" s="767">
        <f t="shared" si="1"/>
        <v>1843.95</v>
      </c>
    </row>
    <row r="30" spans="1:12" ht="15" customHeight="1">
      <c r="A30" s="2083"/>
      <c r="B30" s="2079" t="s">
        <v>18289</v>
      </c>
      <c r="C30" s="4464" t="s">
        <v>18309</v>
      </c>
      <c r="D30" s="2084">
        <v>8</v>
      </c>
      <c r="E30" s="2062" t="s">
        <v>12005</v>
      </c>
      <c r="F30" s="359">
        <f>VLOOKUP(B30,'[3]Маркетинг.Прайс-лист'!$A$15:$C$22,3,0)</f>
        <v>19.66</v>
      </c>
      <c r="G30" s="810">
        <f t="shared" si="3"/>
        <v>19.66</v>
      </c>
      <c r="H30" s="767">
        <f>F30*Оглавление!$B$14</f>
        <v>1867.7</v>
      </c>
      <c r="I30" s="767">
        <f t="shared" si="1"/>
        <v>1867.7</v>
      </c>
    </row>
    <row r="31" spans="1:12" ht="15" customHeight="1">
      <c r="A31" s="2083"/>
      <c r="B31" s="2079" t="s">
        <v>18290</v>
      </c>
      <c r="C31" s="4464" t="s">
        <v>18310</v>
      </c>
      <c r="D31" s="2084">
        <v>10</v>
      </c>
      <c r="E31" s="2062" t="s">
        <v>12005</v>
      </c>
      <c r="F31" s="359">
        <f>VLOOKUP(B31,'[3]Маркетинг.Прайс-лист'!$A$15:$C$22,3,0)</f>
        <v>19.66</v>
      </c>
      <c r="G31" s="810">
        <f t="shared" si="3"/>
        <v>19.66</v>
      </c>
      <c r="H31" s="767">
        <f>F31*Оглавление!$B$14</f>
        <v>1867.7</v>
      </c>
      <c r="I31" s="767">
        <f t="shared" si="1"/>
        <v>1867.7</v>
      </c>
    </row>
    <row r="32" spans="1:12" ht="15" customHeight="1">
      <c r="A32" s="2083"/>
      <c r="B32" s="2079" t="s">
        <v>18291</v>
      </c>
      <c r="C32" s="4471" t="s">
        <v>18311</v>
      </c>
      <c r="D32" s="2084">
        <v>6</v>
      </c>
      <c r="E32" s="2062" t="s">
        <v>5679</v>
      </c>
      <c r="F32" s="359">
        <f>VLOOKUP(B32,'[3]Маркетинг.Прайс-лист'!$A$15:$C$22,3,0)</f>
        <v>52.13</v>
      </c>
      <c r="G32" s="810">
        <f t="shared" si="3"/>
        <v>52.13</v>
      </c>
      <c r="H32" s="767">
        <f>F32*Оглавление!$B$14</f>
        <v>4952.3500000000004</v>
      </c>
      <c r="I32" s="767">
        <f t="shared" si="1"/>
        <v>4952.3500000000004</v>
      </c>
    </row>
    <row r="33" spans="1:12" ht="15" customHeight="1">
      <c r="A33" s="2083"/>
      <c r="B33" s="2079" t="s">
        <v>18292</v>
      </c>
      <c r="C33" s="4472" t="s">
        <v>18312</v>
      </c>
      <c r="D33" s="2084">
        <v>10</v>
      </c>
      <c r="E33" s="2062" t="s">
        <v>5679</v>
      </c>
      <c r="F33" s="359">
        <f>VLOOKUP(B33,'[3]Маркетинг.Прайс-лист'!$A$15:$C$22,3,0)</f>
        <v>60.26</v>
      </c>
      <c r="G33" s="810">
        <f t="shared" si="3"/>
        <v>60.26</v>
      </c>
      <c r="H33" s="767">
        <f>F33*Оглавление!$B$14</f>
        <v>5724.7</v>
      </c>
      <c r="I33" s="767">
        <f t="shared" si="1"/>
        <v>5724.7</v>
      </c>
    </row>
    <row r="34" spans="1:12" s="5702" customFormat="1" ht="15" customHeight="1">
      <c r="A34" s="1199"/>
      <c r="B34" s="807"/>
      <c r="C34" s="4465"/>
      <c r="D34" s="4467"/>
      <c r="E34" s="4468"/>
      <c r="F34" s="510"/>
      <c r="G34" s="908"/>
      <c r="H34" s="809"/>
      <c r="I34" s="809"/>
      <c r="J34" s="2590"/>
      <c r="K34" s="2590"/>
      <c r="L34" s="2590"/>
    </row>
    <row r="35" spans="1:12" s="5717" customFormat="1" ht="15" customHeight="1">
      <c r="A35" s="7476" t="s">
        <v>21107</v>
      </c>
      <c r="B35" s="7477"/>
      <c r="C35" s="7477"/>
      <c r="D35" s="7477"/>
      <c r="E35" s="7477"/>
      <c r="F35" s="7477"/>
      <c r="G35" s="7477"/>
      <c r="H35" s="7477"/>
      <c r="I35" s="7478"/>
      <c r="J35" s="5716"/>
      <c r="K35" s="5716"/>
      <c r="L35" s="5716"/>
    </row>
    <row r="36" spans="1:12" s="5723" customFormat="1" ht="15" customHeight="1">
      <c r="A36" s="5718"/>
      <c r="B36" s="5718" t="s">
        <v>21108</v>
      </c>
      <c r="C36" s="5718" t="s">
        <v>21111</v>
      </c>
      <c r="D36" s="5718"/>
      <c r="E36" s="5719" t="s">
        <v>1182</v>
      </c>
      <c r="F36" s="5720">
        <v>72.13473794549266</v>
      </c>
      <c r="G36" s="5720">
        <v>72.13473794549266</v>
      </c>
      <c r="H36" s="5721">
        <v>6492.1264150943398</v>
      </c>
      <c r="I36" s="5722">
        <v>6492.1264150943398</v>
      </c>
    </row>
    <row r="37" spans="1:12" s="5723" customFormat="1" ht="15" customHeight="1">
      <c r="A37" s="5718"/>
      <c r="B37" s="5718" t="s">
        <v>21109</v>
      </c>
      <c r="C37" s="5718" t="s">
        <v>21112</v>
      </c>
      <c r="D37" s="5718"/>
      <c r="E37" s="5719" t="s">
        <v>1182</v>
      </c>
      <c r="F37" s="5720">
        <v>64.12515723270441</v>
      </c>
      <c r="G37" s="5720">
        <v>64.12515723270441</v>
      </c>
      <c r="H37" s="5721">
        <v>5771.264150943397</v>
      </c>
      <c r="I37" s="5722">
        <v>5771.264150943397</v>
      </c>
    </row>
    <row r="38" spans="1:12" s="5723" customFormat="1" ht="15" customHeight="1">
      <c r="A38" s="5718"/>
      <c r="B38" s="5718" t="s">
        <v>21110</v>
      </c>
      <c r="C38" s="5718" t="s">
        <v>21113</v>
      </c>
      <c r="D38" s="5718"/>
      <c r="E38" s="5719" t="s">
        <v>1182</v>
      </c>
      <c r="F38" s="5720">
        <v>59.645753869936158</v>
      </c>
      <c r="G38" s="5720">
        <v>59.645753869936158</v>
      </c>
      <c r="H38" s="5721">
        <v>5368.1178482942541</v>
      </c>
      <c r="I38" s="5722">
        <v>5368.1178482942541</v>
      </c>
    </row>
    <row r="39" spans="1:12" s="4452" customFormat="1" ht="15" customHeight="1">
      <c r="A39" s="1199"/>
      <c r="B39" s="807"/>
      <c r="C39" s="4465"/>
      <c r="D39" s="4467"/>
      <c r="E39" s="4468"/>
      <c r="F39" s="510"/>
      <c r="G39" s="908"/>
      <c r="H39" s="809"/>
      <c r="I39" s="809"/>
      <c r="J39" s="2590"/>
      <c r="K39" s="2590"/>
      <c r="L39" s="2590"/>
    </row>
    <row r="40" spans="1:12" ht="15" customHeight="1">
      <c r="B40" s="7460" t="s">
        <v>18314</v>
      </c>
      <c r="C40" s="7460"/>
      <c r="D40" s="7460"/>
      <c r="E40" s="7460"/>
      <c r="F40" s="7460"/>
      <c r="G40" s="7460"/>
      <c r="H40" s="7460"/>
      <c r="I40" s="7460"/>
    </row>
    <row r="41" spans="1:12" s="4452" customFormat="1" ht="48.75" customHeight="1">
      <c r="A41" s="4461"/>
      <c r="B41" s="4462" t="s">
        <v>4626</v>
      </c>
      <c r="C41" s="4463" t="s">
        <v>2231</v>
      </c>
      <c r="D41" s="882" t="s">
        <v>4830</v>
      </c>
      <c r="E41" s="882" t="s">
        <v>1037</v>
      </c>
      <c r="F41" s="883" t="s">
        <v>13472</v>
      </c>
      <c r="G41" s="883" t="s">
        <v>3234</v>
      </c>
      <c r="H41" s="883" t="s">
        <v>58</v>
      </c>
      <c r="I41" s="883" t="s">
        <v>59</v>
      </c>
      <c r="J41" s="2590"/>
      <c r="K41" s="2590"/>
      <c r="L41" s="2590"/>
    </row>
    <row r="42" spans="1:12" s="4452" customFormat="1" ht="15" customHeight="1">
      <c r="A42" s="2051"/>
      <c r="B42" s="7467" t="s">
        <v>1147</v>
      </c>
      <c r="C42" s="7468"/>
      <c r="D42" s="7468"/>
      <c r="E42" s="7468"/>
      <c r="F42" s="7468"/>
      <c r="G42" s="7468"/>
      <c r="H42" s="7468"/>
      <c r="I42" s="7468"/>
      <c r="J42" s="2590"/>
      <c r="K42" s="2590"/>
      <c r="L42" s="2590"/>
    </row>
    <row r="43" spans="1:12" s="4452" customFormat="1" ht="15" customHeight="1">
      <c r="A43" s="2051"/>
      <c r="B43" s="1362" t="s">
        <v>4627</v>
      </c>
      <c r="C43" s="795" t="s">
        <v>4827</v>
      </c>
      <c r="D43" s="1363">
        <v>1.5</v>
      </c>
      <c r="E43" s="794" t="s">
        <v>4831</v>
      </c>
      <c r="F43" s="359">
        <v>10.17</v>
      </c>
      <c r="G43" s="810">
        <f>F43-F43*$C$4/100</f>
        <v>10.17</v>
      </c>
      <c r="H43" s="767">
        <f>F43*Оглавление!$B$14</f>
        <v>966.15</v>
      </c>
      <c r="I43" s="767">
        <f>H43-H43*$C$4/100</f>
        <v>966.15</v>
      </c>
      <c r="J43" s="2590"/>
      <c r="K43" s="2590"/>
      <c r="L43" s="2590"/>
    </row>
    <row r="44" spans="1:12" s="4452" customFormat="1" ht="15" customHeight="1">
      <c r="A44" s="2051"/>
      <c r="B44" s="1362" t="s">
        <v>4628</v>
      </c>
      <c r="C44" s="795" t="s">
        <v>4828</v>
      </c>
      <c r="D44" s="1363">
        <v>2.5</v>
      </c>
      <c r="E44" s="794" t="s">
        <v>4831</v>
      </c>
      <c r="F44" s="359">
        <v>9.98</v>
      </c>
      <c r="G44" s="810">
        <f t="shared" ref="G44:G50" si="4">F44-F44*$C$4/100</f>
        <v>9.98</v>
      </c>
      <c r="H44" s="767">
        <f>F44*Оглавление!$B$14</f>
        <v>948.1</v>
      </c>
      <c r="I44" s="767">
        <f t="shared" ref="I44:I50" si="5">H44-H44*$C$4/100</f>
        <v>948.1</v>
      </c>
      <c r="J44" s="2590"/>
      <c r="K44" s="2590"/>
      <c r="L44" s="2590"/>
    </row>
    <row r="45" spans="1:12" s="4452" customFormat="1" ht="15" customHeight="1">
      <c r="A45" s="2051"/>
      <c r="B45" s="1362" t="s">
        <v>4629</v>
      </c>
      <c r="C45" s="795" t="s">
        <v>4829</v>
      </c>
      <c r="D45" s="1363">
        <v>3</v>
      </c>
      <c r="E45" s="794" t="s">
        <v>4831</v>
      </c>
      <c r="F45" s="359">
        <v>9.98</v>
      </c>
      <c r="G45" s="810">
        <f t="shared" si="4"/>
        <v>9.98</v>
      </c>
      <c r="H45" s="767">
        <f>F45*Оглавление!$B$14</f>
        <v>948.1</v>
      </c>
      <c r="I45" s="767">
        <f t="shared" si="5"/>
        <v>948.1</v>
      </c>
      <c r="J45" s="2590"/>
      <c r="K45" s="2590"/>
      <c r="L45" s="2590"/>
    </row>
    <row r="46" spans="1:12" s="4452" customFormat="1" ht="15" customHeight="1">
      <c r="A46" s="2068"/>
      <c r="B46" s="2079" t="s">
        <v>11978</v>
      </c>
      <c r="C46" s="2080" t="s">
        <v>11982</v>
      </c>
      <c r="D46" s="2081">
        <v>1.5</v>
      </c>
      <c r="E46" s="2062" t="s">
        <v>12005</v>
      </c>
      <c r="F46" s="359">
        <v>17.04</v>
      </c>
      <c r="G46" s="810">
        <f t="shared" si="4"/>
        <v>17.04</v>
      </c>
      <c r="H46" s="767">
        <f>F46*Оглавление!$B$14</f>
        <v>1618.8</v>
      </c>
      <c r="I46" s="767">
        <f t="shared" si="5"/>
        <v>1618.8</v>
      </c>
      <c r="J46" s="2590"/>
      <c r="K46" s="2590"/>
      <c r="L46" s="2590"/>
    </row>
    <row r="47" spans="1:12" s="4452" customFormat="1" ht="15" customHeight="1">
      <c r="A47" s="2068"/>
      <c r="B47" s="2079" t="s">
        <v>11137</v>
      </c>
      <c r="C47" s="2080" t="s">
        <v>11983</v>
      </c>
      <c r="D47" s="2081">
        <v>3</v>
      </c>
      <c r="E47" s="2062" t="s">
        <v>12005</v>
      </c>
      <c r="F47" s="359">
        <v>15.59</v>
      </c>
      <c r="G47" s="810">
        <f t="shared" si="4"/>
        <v>15.59</v>
      </c>
      <c r="H47" s="767">
        <f>F47*Оглавление!$B$14</f>
        <v>1481.05</v>
      </c>
      <c r="I47" s="767">
        <f t="shared" si="5"/>
        <v>1481.05</v>
      </c>
      <c r="J47" s="2590"/>
      <c r="K47" s="2590"/>
      <c r="L47" s="2590"/>
    </row>
    <row r="48" spans="1:12" s="4452" customFormat="1" ht="15" customHeight="1">
      <c r="A48" s="2068"/>
      <c r="B48" s="2079" t="s">
        <v>11979</v>
      </c>
      <c r="C48" s="2080" t="s">
        <v>11984</v>
      </c>
      <c r="D48" s="2081">
        <v>3</v>
      </c>
      <c r="E48" s="2062" t="s">
        <v>5679</v>
      </c>
      <c r="F48" s="359">
        <v>43.81</v>
      </c>
      <c r="G48" s="810">
        <f t="shared" si="4"/>
        <v>43.81</v>
      </c>
      <c r="H48" s="767">
        <f>F48*Оглавление!$B$14</f>
        <v>4161.95</v>
      </c>
      <c r="I48" s="767">
        <f t="shared" si="5"/>
        <v>4161.95</v>
      </c>
      <c r="J48" s="2590"/>
      <c r="K48" s="2590"/>
      <c r="L48" s="2590"/>
    </row>
    <row r="49" spans="1:12" s="4452" customFormat="1" ht="15" customHeight="1">
      <c r="A49" s="2068"/>
      <c r="B49" s="2079" t="s">
        <v>11980</v>
      </c>
      <c r="C49" s="2080" t="s">
        <v>11985</v>
      </c>
      <c r="D49" s="2081">
        <v>1.5</v>
      </c>
      <c r="E49" s="2062" t="s">
        <v>12006</v>
      </c>
      <c r="F49" s="359">
        <v>65.319999999999993</v>
      </c>
      <c r="G49" s="810">
        <f t="shared" si="4"/>
        <v>65.319999999999993</v>
      </c>
      <c r="H49" s="767">
        <f>F49*Оглавление!$B$14</f>
        <v>6205.4</v>
      </c>
      <c r="I49" s="767">
        <f t="shared" si="5"/>
        <v>6205.4</v>
      </c>
      <c r="J49" s="2590"/>
      <c r="K49" s="2590"/>
      <c r="L49" s="2590"/>
    </row>
    <row r="50" spans="1:12" s="4452" customFormat="1" ht="15" customHeight="1">
      <c r="A50" s="2068"/>
      <c r="B50" s="2079" t="s">
        <v>11981</v>
      </c>
      <c r="C50" s="2080" t="s">
        <v>11986</v>
      </c>
      <c r="D50" s="2081">
        <v>3</v>
      </c>
      <c r="E50" s="2062" t="s">
        <v>12007</v>
      </c>
      <c r="F50" s="359">
        <v>72.66</v>
      </c>
      <c r="G50" s="810">
        <f t="shared" si="4"/>
        <v>72.66</v>
      </c>
      <c r="H50" s="767">
        <f>F50*Оглавление!$B$14</f>
        <v>6902.7</v>
      </c>
      <c r="I50" s="767">
        <f t="shared" si="5"/>
        <v>6902.7</v>
      </c>
      <c r="J50" s="2590"/>
      <c r="K50" s="2590"/>
      <c r="L50" s="2590"/>
    </row>
    <row r="51" spans="1:12" s="4455" customFormat="1" ht="15" customHeight="1">
      <c r="A51" s="2068"/>
      <c r="B51" s="2069"/>
      <c r="C51" s="2070"/>
      <c r="D51" s="2061"/>
      <c r="E51" s="2062"/>
      <c r="F51" s="2071"/>
      <c r="G51" s="810"/>
      <c r="H51" s="767"/>
      <c r="I51" s="767"/>
      <c r="J51" s="2590"/>
      <c r="K51" s="2590"/>
      <c r="L51" s="2590"/>
    </row>
    <row r="52" spans="1:12" s="4452" customFormat="1" ht="15" customHeight="1">
      <c r="A52" s="2051"/>
      <c r="B52" s="4453" t="s">
        <v>11991</v>
      </c>
      <c r="C52" s="4454"/>
      <c r="D52" s="4454"/>
      <c r="E52" s="4454"/>
      <c r="F52" s="4454"/>
      <c r="G52" s="810"/>
      <c r="H52" s="767"/>
      <c r="I52" s="767"/>
      <c r="J52" s="2590"/>
      <c r="K52" s="2590"/>
      <c r="L52" s="2590"/>
    </row>
    <row r="53" spans="1:12" s="4452" customFormat="1" ht="15" customHeight="1">
      <c r="A53" s="2068"/>
      <c r="B53" s="2079" t="s">
        <v>11987</v>
      </c>
      <c r="C53" s="2080" t="s">
        <v>11989</v>
      </c>
      <c r="D53" s="2061">
        <v>3</v>
      </c>
      <c r="E53" s="2062" t="s">
        <v>2989</v>
      </c>
      <c r="F53" s="359">
        <v>9.14</v>
      </c>
      <c r="G53" s="810">
        <f t="shared" ref="G53:G54" si="6">F53-F53*$C$4/100</f>
        <v>9.14</v>
      </c>
      <c r="H53" s="767">
        <f>F53*Оглавление!$B$14</f>
        <v>868.30000000000007</v>
      </c>
      <c r="I53" s="767">
        <f t="shared" ref="I53:I54" si="7">H53-H53*$C$4/100</f>
        <v>868.30000000000007</v>
      </c>
      <c r="J53" s="2590"/>
      <c r="K53" s="2590"/>
      <c r="L53" s="2590"/>
    </row>
    <row r="54" spans="1:12" s="4452" customFormat="1" ht="15" customHeight="1">
      <c r="A54" s="2068"/>
      <c r="B54" s="2082" t="s">
        <v>11988</v>
      </c>
      <c r="C54" s="2080" t="s">
        <v>11990</v>
      </c>
      <c r="D54" s="2061">
        <v>6</v>
      </c>
      <c r="E54" s="2062" t="s">
        <v>2989</v>
      </c>
      <c r="F54" s="359">
        <v>10.66</v>
      </c>
      <c r="G54" s="810">
        <f t="shared" si="6"/>
        <v>10.66</v>
      </c>
      <c r="H54" s="767">
        <f>F54*Оглавление!$B$14</f>
        <v>1012.7</v>
      </c>
      <c r="I54" s="767">
        <f t="shared" si="7"/>
        <v>1012.7</v>
      </c>
      <c r="J54" s="2590"/>
      <c r="K54" s="2590"/>
      <c r="L54" s="2590"/>
    </row>
    <row r="55" spans="1:12" s="4452" customFormat="1" ht="15" customHeight="1">
      <c r="A55" s="2051"/>
      <c r="B55" s="2060"/>
      <c r="C55" s="2067"/>
      <c r="D55" s="2061"/>
      <c r="E55" s="2062"/>
      <c r="F55" s="2063"/>
      <c r="G55" s="2064"/>
      <c r="H55" s="2065"/>
      <c r="I55" s="2066"/>
      <c r="J55" s="2590"/>
      <c r="K55" s="2590"/>
      <c r="L55" s="2590"/>
    </row>
    <row r="56" spans="1:12" s="4452" customFormat="1" ht="15" customHeight="1">
      <c r="A56" s="2051"/>
      <c r="B56" s="7469" t="s">
        <v>1153</v>
      </c>
      <c r="C56" s="7456"/>
      <c r="D56" s="7456"/>
      <c r="E56" s="7456"/>
      <c r="F56" s="7456"/>
      <c r="G56" s="7456"/>
      <c r="H56" s="7456"/>
      <c r="I56" s="7457"/>
      <c r="J56" s="2590"/>
      <c r="K56" s="2590"/>
      <c r="L56" s="2590"/>
    </row>
    <row r="57" spans="1:12" s="4452" customFormat="1" ht="15" customHeight="1">
      <c r="A57" s="2051"/>
      <c r="B57" s="1362" t="s">
        <v>4630</v>
      </c>
      <c r="C57" s="795" t="s">
        <v>4829</v>
      </c>
      <c r="D57" s="1363">
        <v>3</v>
      </c>
      <c r="E57" s="794" t="s">
        <v>1182</v>
      </c>
      <c r="F57" s="359">
        <v>26.48</v>
      </c>
      <c r="G57" s="810">
        <f>F57-F57*$C$4/100</f>
        <v>26.48</v>
      </c>
      <c r="H57" s="767">
        <f>F57*Оглавление!$B$14</f>
        <v>2515.6</v>
      </c>
      <c r="I57" s="767">
        <f t="shared" ref="I57" si="8">H57-H57*$C$4/100</f>
        <v>2515.6</v>
      </c>
      <c r="J57" s="2590"/>
      <c r="K57" s="2590"/>
      <c r="L57" s="2590"/>
    </row>
    <row r="58" spans="1:12" s="4452" customFormat="1" ht="15" customHeight="1">
      <c r="A58" s="2051"/>
      <c r="B58" s="2739" t="s">
        <v>2167</v>
      </c>
      <c r="C58" s="2740"/>
      <c r="D58" s="2740"/>
      <c r="E58" s="2740"/>
      <c r="F58" s="2740"/>
      <c r="G58" s="2740"/>
      <c r="H58" s="2740"/>
      <c r="I58" s="2741"/>
      <c r="J58" s="2590"/>
      <c r="K58" s="2590"/>
      <c r="L58" s="2590"/>
    </row>
    <row r="59" spans="1:12" s="4452" customFormat="1" ht="15" customHeight="1">
      <c r="A59" s="2051"/>
      <c r="B59" s="1362" t="s">
        <v>4631</v>
      </c>
      <c r="C59" s="795" t="s">
        <v>4632</v>
      </c>
      <c r="D59" s="1363">
        <v>3</v>
      </c>
      <c r="E59" s="794" t="s">
        <v>944</v>
      </c>
      <c r="F59" s="359">
        <v>55.81</v>
      </c>
      <c r="G59" s="810">
        <f>F59-F59*$C$4/100</f>
        <v>55.81</v>
      </c>
      <c r="H59" s="767">
        <f>F59*Оглавление!$B$14</f>
        <v>5301.95</v>
      </c>
      <c r="I59" s="767">
        <f t="shared" ref="I59:I61" si="9">H59-H59*$C$4/100</f>
        <v>5301.95</v>
      </c>
      <c r="J59" s="2590"/>
      <c r="K59" s="2590"/>
      <c r="L59" s="2590"/>
    </row>
    <row r="60" spans="1:12" s="4452" customFormat="1" ht="15" customHeight="1">
      <c r="A60" s="2051"/>
      <c r="B60" s="1362" t="s">
        <v>4633</v>
      </c>
      <c r="C60" s="795" t="s">
        <v>4634</v>
      </c>
      <c r="D60" s="1363">
        <v>3</v>
      </c>
      <c r="E60" s="794" t="s">
        <v>944</v>
      </c>
      <c r="F60" s="359">
        <v>67.89</v>
      </c>
      <c r="G60" s="810">
        <f t="shared" ref="G60:G61" si="10">F60-F60*$C$4/100</f>
        <v>67.89</v>
      </c>
      <c r="H60" s="767">
        <f>F60*Оглавление!$B$14</f>
        <v>6449.55</v>
      </c>
      <c r="I60" s="767">
        <f t="shared" si="9"/>
        <v>6449.55</v>
      </c>
      <c r="J60" s="2590"/>
      <c r="K60" s="2590"/>
      <c r="L60" s="2590"/>
    </row>
    <row r="61" spans="1:12" s="4452" customFormat="1" ht="15" customHeight="1">
      <c r="A61" s="2051"/>
      <c r="B61" s="1362" t="s">
        <v>4635</v>
      </c>
      <c r="C61" s="1364" t="s">
        <v>4636</v>
      </c>
      <c r="D61" s="1363">
        <v>3</v>
      </c>
      <c r="E61" s="794" t="s">
        <v>1175</v>
      </c>
      <c r="F61" s="359">
        <v>85.65</v>
      </c>
      <c r="G61" s="810">
        <f t="shared" si="10"/>
        <v>85.65</v>
      </c>
      <c r="H61" s="767">
        <f>F61*Оглавление!$B$14</f>
        <v>8136.7500000000009</v>
      </c>
      <c r="I61" s="767">
        <f t="shared" si="9"/>
        <v>8136.7500000000009</v>
      </c>
      <c r="J61" s="2590"/>
      <c r="K61" s="2590"/>
      <c r="L61" s="2590"/>
    </row>
    <row r="62" spans="1:12" s="4452" customFormat="1" ht="15" customHeight="1">
      <c r="A62" s="2051"/>
      <c r="B62" s="2739" t="s">
        <v>1185</v>
      </c>
      <c r="C62" s="2740"/>
      <c r="D62" s="2740"/>
      <c r="E62" s="2740"/>
      <c r="F62" s="2740"/>
      <c r="G62" s="2740"/>
      <c r="H62" s="2740"/>
      <c r="I62" s="2741"/>
      <c r="J62" s="2590"/>
      <c r="K62" s="2590"/>
      <c r="L62" s="2590"/>
    </row>
    <row r="63" spans="1:12" s="4452" customFormat="1" ht="15" customHeight="1">
      <c r="A63" s="2051"/>
      <c r="B63" s="1362" t="s">
        <v>4637</v>
      </c>
      <c r="C63" s="795" t="s">
        <v>4638</v>
      </c>
      <c r="D63" s="1363">
        <v>6</v>
      </c>
      <c r="E63" s="794" t="s">
        <v>4832</v>
      </c>
      <c r="F63" s="359">
        <v>9.98</v>
      </c>
      <c r="G63" s="810">
        <f>F63-F63*$C$4/100</f>
        <v>9.98</v>
      </c>
      <c r="H63" s="767">
        <f>F63*Оглавление!$B$14</f>
        <v>948.1</v>
      </c>
      <c r="I63" s="767">
        <f t="shared" ref="I63:I73" si="11">H63-H63*$C$4/100</f>
        <v>948.1</v>
      </c>
      <c r="J63" s="2590"/>
      <c r="K63" s="2590"/>
      <c r="L63" s="2590"/>
    </row>
    <row r="64" spans="1:12" s="4452" customFormat="1" ht="15" customHeight="1">
      <c r="A64" s="2083"/>
      <c r="B64" s="2079" t="s">
        <v>11139</v>
      </c>
      <c r="C64" s="2080" t="s">
        <v>11992</v>
      </c>
      <c r="D64" s="2084">
        <v>8</v>
      </c>
      <c r="E64" s="794" t="s">
        <v>4832</v>
      </c>
      <c r="F64" s="359">
        <v>10.96</v>
      </c>
      <c r="G64" s="810">
        <f t="shared" ref="G64:G73" si="12">F64-F64*$C$4/100</f>
        <v>10.96</v>
      </c>
      <c r="H64" s="767">
        <f>F64*Оглавление!$B$14</f>
        <v>1041.2</v>
      </c>
      <c r="I64" s="767">
        <f t="shared" si="11"/>
        <v>1041.2</v>
      </c>
      <c r="J64" s="2590"/>
      <c r="K64" s="2590"/>
      <c r="L64" s="2590"/>
    </row>
    <row r="65" spans="1:12" s="4452" customFormat="1" ht="15" customHeight="1">
      <c r="A65" s="2083"/>
      <c r="B65" s="2079" t="s">
        <v>12000</v>
      </c>
      <c r="C65" s="2080" t="s">
        <v>11993</v>
      </c>
      <c r="D65" s="2084">
        <v>10</v>
      </c>
      <c r="E65" s="794" t="s">
        <v>4832</v>
      </c>
      <c r="F65" s="359">
        <v>10.68</v>
      </c>
      <c r="G65" s="810">
        <f t="shared" si="12"/>
        <v>10.68</v>
      </c>
      <c r="H65" s="767">
        <f>F65*Оглавление!$B$14</f>
        <v>1014.6</v>
      </c>
      <c r="I65" s="767">
        <f t="shared" si="11"/>
        <v>1014.6</v>
      </c>
      <c r="J65" s="2590"/>
      <c r="K65" s="2590"/>
      <c r="L65" s="2590"/>
    </row>
    <row r="66" spans="1:12" s="4452" customFormat="1" ht="15" customHeight="1">
      <c r="A66" s="2083"/>
      <c r="B66" s="2079" t="s">
        <v>11138</v>
      </c>
      <c r="C66" s="2080" t="s">
        <v>11994</v>
      </c>
      <c r="D66" s="2084">
        <v>6</v>
      </c>
      <c r="E66" s="2062" t="s">
        <v>12005</v>
      </c>
      <c r="F66" s="359">
        <v>16.309999999999999</v>
      </c>
      <c r="G66" s="810">
        <f t="shared" si="12"/>
        <v>16.309999999999999</v>
      </c>
      <c r="H66" s="767">
        <f>F66*Оглавление!$B$14</f>
        <v>1549.4499999999998</v>
      </c>
      <c r="I66" s="767">
        <f t="shared" si="11"/>
        <v>1549.4499999999998</v>
      </c>
      <c r="J66" s="2590"/>
      <c r="K66" s="2590"/>
      <c r="L66" s="2590"/>
    </row>
    <row r="67" spans="1:12" s="4452" customFormat="1" ht="15" customHeight="1">
      <c r="A67" s="2083"/>
      <c r="B67" s="2079" t="s">
        <v>11140</v>
      </c>
      <c r="C67" s="2080" t="s">
        <v>11995</v>
      </c>
      <c r="D67" s="2084">
        <v>8</v>
      </c>
      <c r="E67" s="2062" t="s">
        <v>12005</v>
      </c>
      <c r="F67" s="359">
        <v>16.52</v>
      </c>
      <c r="G67" s="810">
        <f t="shared" si="12"/>
        <v>16.52</v>
      </c>
      <c r="H67" s="767">
        <f>F67*Оглавление!$B$14</f>
        <v>1569.3999999999999</v>
      </c>
      <c r="I67" s="767">
        <f t="shared" si="11"/>
        <v>1569.3999999999999</v>
      </c>
      <c r="J67" s="2590"/>
      <c r="K67" s="2590"/>
      <c r="L67" s="2590"/>
    </row>
    <row r="68" spans="1:12" s="4452" customFormat="1" ht="15" customHeight="1">
      <c r="A68" s="2083"/>
      <c r="B68" s="2079" t="s">
        <v>12001</v>
      </c>
      <c r="C68" s="2080" t="s">
        <v>11996</v>
      </c>
      <c r="D68" s="2084">
        <v>10</v>
      </c>
      <c r="E68" s="2062" t="s">
        <v>12005</v>
      </c>
      <c r="F68" s="359">
        <v>16.52</v>
      </c>
      <c r="G68" s="810">
        <f t="shared" si="12"/>
        <v>16.52</v>
      </c>
      <c r="H68" s="767">
        <f>F68*Оглавление!$B$14</f>
        <v>1569.3999999999999</v>
      </c>
      <c r="I68" s="767">
        <f t="shared" si="11"/>
        <v>1569.3999999999999</v>
      </c>
      <c r="J68" s="2590"/>
      <c r="K68" s="2590"/>
      <c r="L68" s="2590"/>
    </row>
    <row r="69" spans="1:12" s="4452" customFormat="1" ht="15" customHeight="1">
      <c r="A69" s="2083"/>
      <c r="B69" s="2079" t="s">
        <v>12002</v>
      </c>
      <c r="C69" s="2080" t="s">
        <v>11997</v>
      </c>
      <c r="D69" s="2084">
        <v>6</v>
      </c>
      <c r="E69" s="2062" t="s">
        <v>5679</v>
      </c>
      <c r="F69" s="359">
        <v>43.81</v>
      </c>
      <c r="G69" s="810">
        <f t="shared" si="12"/>
        <v>43.81</v>
      </c>
      <c r="H69" s="767">
        <f>F69*Оглавление!$B$14</f>
        <v>4161.95</v>
      </c>
      <c r="I69" s="767">
        <f t="shared" si="11"/>
        <v>4161.95</v>
      </c>
      <c r="J69" s="2590"/>
      <c r="K69" s="2590"/>
      <c r="L69" s="2590"/>
    </row>
    <row r="70" spans="1:12" s="4452" customFormat="1" ht="15" customHeight="1">
      <c r="A70" s="2083"/>
      <c r="B70" s="2079" t="s">
        <v>12003</v>
      </c>
      <c r="C70" s="2080" t="s">
        <v>11998</v>
      </c>
      <c r="D70" s="2084">
        <v>8</v>
      </c>
      <c r="E70" s="2062" t="s">
        <v>5679</v>
      </c>
      <c r="F70" s="359">
        <v>48.75</v>
      </c>
      <c r="G70" s="810">
        <f t="shared" si="12"/>
        <v>48.75</v>
      </c>
      <c r="H70" s="767">
        <f>F70*Оглавление!$B$14</f>
        <v>4631.25</v>
      </c>
      <c r="I70" s="767">
        <f t="shared" si="11"/>
        <v>4631.25</v>
      </c>
      <c r="J70" s="2590"/>
      <c r="K70" s="2590"/>
      <c r="L70" s="2590"/>
    </row>
    <row r="71" spans="1:12" s="4452" customFormat="1" ht="15" customHeight="1">
      <c r="A71" s="2083"/>
      <c r="B71" s="2079" t="s">
        <v>12004</v>
      </c>
      <c r="C71" s="2080" t="s">
        <v>11999</v>
      </c>
      <c r="D71" s="2084">
        <v>10</v>
      </c>
      <c r="E71" s="2062" t="s">
        <v>5679</v>
      </c>
      <c r="F71" s="359">
        <v>50.64</v>
      </c>
      <c r="G71" s="810">
        <f t="shared" si="12"/>
        <v>50.64</v>
      </c>
      <c r="H71" s="767">
        <f>F71*Оглавление!$B$14</f>
        <v>4810.8</v>
      </c>
      <c r="I71" s="767">
        <f t="shared" si="11"/>
        <v>4810.8</v>
      </c>
      <c r="J71" s="2590"/>
      <c r="K71" s="2590"/>
      <c r="L71" s="2590"/>
    </row>
    <row r="72" spans="1:12" s="4452" customFormat="1" ht="15" customHeight="1">
      <c r="A72" s="4455"/>
      <c r="B72" s="2733" t="s">
        <v>12010</v>
      </c>
      <c r="C72" s="452"/>
      <c r="D72" s="256"/>
      <c r="E72" s="482"/>
      <c r="F72" s="344"/>
      <c r="G72" s="2072">
        <f t="shared" si="12"/>
        <v>0</v>
      </c>
      <c r="H72" s="2073">
        <f>F72*Оглавление!$B$14</f>
        <v>0</v>
      </c>
      <c r="I72" s="2073">
        <f t="shared" si="11"/>
        <v>0</v>
      </c>
      <c r="J72" s="2590"/>
      <c r="K72" s="2590"/>
      <c r="L72" s="2590"/>
    </row>
    <row r="73" spans="1:12" s="4452" customFormat="1" ht="15" customHeight="1">
      <c r="A73" s="2068"/>
      <c r="B73" s="2079" t="s">
        <v>12008</v>
      </c>
      <c r="C73" s="2085" t="s">
        <v>12009</v>
      </c>
      <c r="D73" s="2086"/>
      <c r="E73" s="2087" t="s">
        <v>745</v>
      </c>
      <c r="F73" s="359">
        <v>103.13</v>
      </c>
      <c r="G73" s="2088">
        <f t="shared" si="12"/>
        <v>103.13</v>
      </c>
      <c r="H73" s="2089">
        <f>F73*Оглавление!$B$14</f>
        <v>9797.35</v>
      </c>
      <c r="I73" s="2089">
        <f t="shared" si="11"/>
        <v>9797.35</v>
      </c>
      <c r="J73" s="2590"/>
      <c r="K73" s="2590"/>
      <c r="L73" s="2590"/>
    </row>
  </sheetData>
  <autoFilter ref="B7:I26" xr:uid="{00000000-0009-0000-0000-000019000000}"/>
  <customSheetViews>
    <customSheetView guid="{76FA2CE7-179E-4731-B7AE-63C5E5E79002}" scale="85" showAutoFilter="1">
      <selection activeCell="B24" sqref="B24"/>
      <pageMargins left="0.7" right="0.7" top="0.75" bottom="0.75" header="0.3" footer="0.3"/>
      <pageSetup paperSize="9" orientation="portrait" r:id="rId1"/>
      <autoFilter ref="A6:H20" xr:uid="{00000000-0000-0000-0000-000000000000}"/>
    </customSheetView>
    <customSheetView guid="{24F900A2-7147-4318-9E77-2B71404314A7}" scale="85" showAutoFilter="1">
      <selection activeCell="B4" sqref="B4"/>
      <pageMargins left="0.7" right="0.7" top="0.75" bottom="0.75" header="0.3" footer="0.3"/>
      <pageSetup paperSize="9" orientation="portrait" r:id="rId2"/>
      <autoFilter ref="A6:H20" xr:uid="{00000000-0000-0000-0000-000000000000}"/>
    </customSheetView>
    <customSheetView guid="{A02336A9-D2FB-4D03-950A-00B6EBD6A28C}" scale="85" showAutoFilter="1">
      <selection activeCell="B4" sqref="B4"/>
      <pageMargins left="0.7" right="0.7" top="0.75" bottom="0.75" header="0.3" footer="0.3"/>
      <pageSetup paperSize="9" orientation="portrait" r:id="rId3"/>
      <autoFilter ref="A6:H20" xr:uid="{00000000-0000-0000-0000-000000000000}"/>
    </customSheetView>
    <customSheetView guid="{3E3E5346-F5D1-49F5-AB0E-78170B65853C}" scale="85">
      <selection activeCell="B18" sqref="B18"/>
      <pageMargins left="0.7" right="0.7" top="0.75" bottom="0.75" header="0.3" footer="0.3"/>
      <pageSetup paperSize="9" orientation="portrait" r:id="rId4"/>
    </customSheetView>
    <customSheetView guid="{D7CF3121-CFC0-4E70-8DCD-811E30042E24}" scale="85" showAutoFilter="1">
      <selection activeCell="B4" sqref="B4"/>
      <pageMargins left="0.7" right="0.7" top="0.75" bottom="0.75" header="0.3" footer="0.3"/>
      <pageSetup paperSize="9" orientation="portrait" r:id="rId5"/>
      <autoFilter ref="A6:H20" xr:uid="{00000000-0000-0000-0000-000000000000}"/>
    </customSheetView>
    <customSheetView guid="{A76FD505-AF56-4CD8-967A-59C705AF567C}" scale="85" showAutoFilter="1">
      <selection activeCell="B4" sqref="B4"/>
      <pageMargins left="0.7" right="0.7" top="0.75" bottom="0.75" header="0.3" footer="0.3"/>
      <pageSetup paperSize="9" orientation="portrait" r:id="rId6"/>
      <autoFilter ref="A6:H20" xr:uid="{00000000-0000-0000-0000-000000000000}"/>
    </customSheetView>
    <customSheetView guid="{B3358888-E690-452C-98EC-431498422E6E}" scale="85">
      <selection activeCell="B18" sqref="B18"/>
      <pageMargins left="0.7" right="0.7" top="0.75" bottom="0.75" header="0.3" footer="0.3"/>
      <pageSetup paperSize="9" orientation="portrait" r:id="rId7"/>
    </customSheetView>
    <customSheetView guid="{6108970F-8E7A-462E-A499-E2FD79FB3A77}" scale="85">
      <selection activeCell="B18" sqref="B18"/>
      <pageMargins left="0.7" right="0.7" top="0.75" bottom="0.75" header="0.3" footer="0.3"/>
      <pageSetup paperSize="9" orientation="portrait" r:id="rId8"/>
    </customSheetView>
    <customSheetView guid="{45761FB6-8710-4C75-A8B6-5A7FCAACACDF}" scale="85">
      <selection activeCell="B18" sqref="B18"/>
      <pageMargins left="0.7" right="0.7" top="0.75" bottom="0.75" header="0.3" footer="0.3"/>
      <pageSetup paperSize="9" orientation="portrait" r:id="rId9"/>
    </customSheetView>
    <customSheetView guid="{C23E91BF-4A86-4D00-A577-1A263DDCB8BC}" scale="85" showAutoFilter="1">
      <selection activeCell="B4" sqref="B4"/>
      <pageMargins left="0.7" right="0.7" top="0.75" bottom="0.75" header="0.3" footer="0.3"/>
      <pageSetup paperSize="9" orientation="portrait" r:id="rId10"/>
      <autoFilter ref="A6:H20" xr:uid="{00000000-0000-0000-0000-000000000000}"/>
    </customSheetView>
    <customSheetView guid="{94E74550-0B2B-4B3C-8E97-CCCC46023914}" scale="85" showAutoFilter="1">
      <selection activeCell="B24" sqref="B24"/>
      <pageMargins left="0.7" right="0.7" top="0.75" bottom="0.75" header="0.3" footer="0.3"/>
      <pageSetup paperSize="9" orientation="portrait" r:id="rId11"/>
      <autoFilter ref="A6:H20" xr:uid="{00000000-0000-0000-0000-000000000000}"/>
    </customSheetView>
  </customSheetViews>
  <mergeCells count="11">
    <mergeCell ref="B1:I1"/>
    <mergeCell ref="B8:I8"/>
    <mergeCell ref="B18:I18"/>
    <mergeCell ref="B42:I42"/>
    <mergeCell ref="B56:I56"/>
    <mergeCell ref="B6:I6"/>
    <mergeCell ref="B40:I40"/>
    <mergeCell ref="B14:I14"/>
    <mergeCell ref="B21:I21"/>
    <mergeCell ref="B25:I25"/>
    <mergeCell ref="A35:I35"/>
  </mergeCells>
  <pageMargins left="0.7" right="0.7" top="0.75" bottom="0.75" header="0.3" footer="0.3"/>
  <pageSetup paperSize="9" orientation="portrait" r:id="rId12"/>
  <ignoredErrors>
    <ignoredError sqref="H9:H12 H15:H16 H19 H22:H23 H26:H33" formula="1"/>
  </ignoredErrors>
  <drawing r:id="rId1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Лист14"/>
  <dimension ref="A1:L44"/>
  <sheetViews>
    <sheetView zoomScale="85" zoomScaleNormal="85" workbookViewId="0">
      <selection activeCell="D20" sqref="D20"/>
    </sheetView>
  </sheetViews>
  <sheetFormatPr defaultRowHeight="18"/>
  <cols>
    <col min="1" max="1" width="21.703125" style="793" bestFit="1" customWidth="1"/>
    <col min="2" max="2" width="81.703125" style="429" customWidth="1"/>
    <col min="3" max="3" width="14.41015625" style="445" customWidth="1"/>
    <col min="4" max="4" width="12.29296875" style="2393" customWidth="1"/>
    <col min="5" max="5" width="15.5859375" style="2732" customWidth="1"/>
    <col min="6" max="6" width="11.29296875" style="2732" bestFit="1" customWidth="1"/>
    <col min="7" max="7" width="11.703125" style="2732" customWidth="1"/>
    <col min="8" max="8" width="9.29296875" style="790"/>
    <col min="9" max="9" width="10.29296875" style="790" bestFit="1" customWidth="1"/>
    <col min="10" max="253" width="9.29296875" style="790"/>
    <col min="254" max="254" width="21.703125" style="790" bestFit="1" customWidth="1"/>
    <col min="255" max="255" width="83.29296875" style="790" customWidth="1"/>
    <col min="256" max="256" width="18.41015625" style="790" customWidth="1"/>
    <col min="257" max="257" width="14.41015625" style="790" customWidth="1"/>
    <col min="258" max="258" width="21.703125" style="790" bestFit="1" customWidth="1"/>
    <col min="259" max="509" width="9.29296875" style="790"/>
    <col min="510" max="510" width="21.703125" style="790" bestFit="1" customWidth="1"/>
    <col min="511" max="511" width="83.29296875" style="790" customWidth="1"/>
    <col min="512" max="512" width="18.41015625" style="790" customWidth="1"/>
    <col min="513" max="513" width="14.41015625" style="790" customWidth="1"/>
    <col min="514" max="514" width="21.703125" style="790" bestFit="1" customWidth="1"/>
    <col min="515" max="765" width="9.29296875" style="790"/>
    <col min="766" max="766" width="21.703125" style="790" bestFit="1" customWidth="1"/>
    <col min="767" max="767" width="83.29296875" style="790" customWidth="1"/>
    <col min="768" max="768" width="18.41015625" style="790" customWidth="1"/>
    <col min="769" max="769" width="14.41015625" style="790" customWidth="1"/>
    <col min="770" max="770" width="21.703125" style="790" bestFit="1" customWidth="1"/>
    <col min="771" max="1021" width="9.29296875" style="790"/>
    <col min="1022" max="1022" width="21.703125" style="790" bestFit="1" customWidth="1"/>
    <col min="1023" max="1023" width="83.29296875" style="790" customWidth="1"/>
    <col min="1024" max="1024" width="18.41015625" style="790" customWidth="1"/>
    <col min="1025" max="1025" width="14.41015625" style="790" customWidth="1"/>
    <col min="1026" max="1026" width="21.703125" style="790" bestFit="1" customWidth="1"/>
    <col min="1027" max="1277" width="9.29296875" style="790"/>
    <col min="1278" max="1278" width="21.703125" style="790" bestFit="1" customWidth="1"/>
    <col min="1279" max="1279" width="83.29296875" style="790" customWidth="1"/>
    <col min="1280" max="1280" width="18.41015625" style="790" customWidth="1"/>
    <col min="1281" max="1281" width="14.41015625" style="790" customWidth="1"/>
    <col min="1282" max="1282" width="21.703125" style="790" bestFit="1" customWidth="1"/>
    <col min="1283" max="1533" width="9.29296875" style="790"/>
    <col min="1534" max="1534" width="21.703125" style="790" bestFit="1" customWidth="1"/>
    <col min="1535" max="1535" width="83.29296875" style="790" customWidth="1"/>
    <col min="1536" max="1536" width="18.41015625" style="790" customWidth="1"/>
    <col min="1537" max="1537" width="14.41015625" style="790" customWidth="1"/>
    <col min="1538" max="1538" width="21.703125" style="790" bestFit="1" customWidth="1"/>
    <col min="1539" max="1789" width="9.29296875" style="790"/>
    <col min="1790" max="1790" width="21.703125" style="790" bestFit="1" customWidth="1"/>
    <col min="1791" max="1791" width="83.29296875" style="790" customWidth="1"/>
    <col min="1792" max="1792" width="18.41015625" style="790" customWidth="1"/>
    <col min="1793" max="1793" width="14.41015625" style="790" customWidth="1"/>
    <col min="1794" max="1794" width="21.703125" style="790" bestFit="1" customWidth="1"/>
    <col min="1795" max="2045" width="9.29296875" style="790"/>
    <col min="2046" max="2046" width="21.703125" style="790" bestFit="1" customWidth="1"/>
    <col min="2047" max="2047" width="83.29296875" style="790" customWidth="1"/>
    <col min="2048" max="2048" width="18.41015625" style="790" customWidth="1"/>
    <col min="2049" max="2049" width="14.41015625" style="790" customWidth="1"/>
    <col min="2050" max="2050" width="21.703125" style="790" bestFit="1" customWidth="1"/>
    <col min="2051" max="2301" width="9.29296875" style="790"/>
    <col min="2302" max="2302" width="21.703125" style="790" bestFit="1" customWidth="1"/>
    <col min="2303" max="2303" width="83.29296875" style="790" customWidth="1"/>
    <col min="2304" max="2304" width="18.41015625" style="790" customWidth="1"/>
    <col min="2305" max="2305" width="14.41015625" style="790" customWidth="1"/>
    <col min="2306" max="2306" width="21.703125" style="790" bestFit="1" customWidth="1"/>
    <col min="2307" max="2557" width="9.29296875" style="790"/>
    <col min="2558" max="2558" width="21.703125" style="790" bestFit="1" customWidth="1"/>
    <col min="2559" max="2559" width="83.29296875" style="790" customWidth="1"/>
    <col min="2560" max="2560" width="18.41015625" style="790" customWidth="1"/>
    <col min="2561" max="2561" width="14.41015625" style="790" customWidth="1"/>
    <col min="2562" max="2562" width="21.703125" style="790" bestFit="1" customWidth="1"/>
    <col min="2563" max="2813" width="9.29296875" style="790"/>
    <col min="2814" max="2814" width="21.703125" style="790" bestFit="1" customWidth="1"/>
    <col min="2815" max="2815" width="83.29296875" style="790" customWidth="1"/>
    <col min="2816" max="2816" width="18.41015625" style="790" customWidth="1"/>
    <col min="2817" max="2817" width="14.41015625" style="790" customWidth="1"/>
    <col min="2818" max="2818" width="21.703125" style="790" bestFit="1" customWidth="1"/>
    <col min="2819" max="3069" width="9.29296875" style="790"/>
    <col min="3070" max="3070" width="21.703125" style="790" bestFit="1" customWidth="1"/>
    <col min="3071" max="3071" width="83.29296875" style="790" customWidth="1"/>
    <col min="3072" max="3072" width="18.41015625" style="790" customWidth="1"/>
    <col min="3073" max="3073" width="14.41015625" style="790" customWidth="1"/>
    <col min="3074" max="3074" width="21.703125" style="790" bestFit="1" customWidth="1"/>
    <col min="3075" max="3325" width="9.29296875" style="790"/>
    <col min="3326" max="3326" width="21.703125" style="790" bestFit="1" customWidth="1"/>
    <col min="3327" max="3327" width="83.29296875" style="790" customWidth="1"/>
    <col min="3328" max="3328" width="18.41015625" style="790" customWidth="1"/>
    <col min="3329" max="3329" width="14.41015625" style="790" customWidth="1"/>
    <col min="3330" max="3330" width="21.703125" style="790" bestFit="1" customWidth="1"/>
    <col min="3331" max="3581" width="9.29296875" style="790"/>
    <col min="3582" max="3582" width="21.703125" style="790" bestFit="1" customWidth="1"/>
    <col min="3583" max="3583" width="83.29296875" style="790" customWidth="1"/>
    <col min="3584" max="3584" width="18.41015625" style="790" customWidth="1"/>
    <col min="3585" max="3585" width="14.41015625" style="790" customWidth="1"/>
    <col min="3586" max="3586" width="21.703125" style="790" bestFit="1" customWidth="1"/>
    <col min="3587" max="3837" width="9.29296875" style="790"/>
    <col min="3838" max="3838" width="21.703125" style="790" bestFit="1" customWidth="1"/>
    <col min="3839" max="3839" width="83.29296875" style="790" customWidth="1"/>
    <col min="3840" max="3840" width="18.41015625" style="790" customWidth="1"/>
    <col min="3841" max="3841" width="14.41015625" style="790" customWidth="1"/>
    <col min="3842" max="3842" width="21.703125" style="790" bestFit="1" customWidth="1"/>
    <col min="3843" max="4093" width="9.29296875" style="790"/>
    <col min="4094" max="4094" width="21.703125" style="790" bestFit="1" customWidth="1"/>
    <col min="4095" max="4095" width="83.29296875" style="790" customWidth="1"/>
    <col min="4096" max="4096" width="18.41015625" style="790" customWidth="1"/>
    <col min="4097" max="4097" width="14.41015625" style="790" customWidth="1"/>
    <col min="4098" max="4098" width="21.703125" style="790" bestFit="1" customWidth="1"/>
    <col min="4099" max="4349" width="9.29296875" style="790"/>
    <col min="4350" max="4350" width="21.703125" style="790" bestFit="1" customWidth="1"/>
    <col min="4351" max="4351" width="83.29296875" style="790" customWidth="1"/>
    <col min="4352" max="4352" width="18.41015625" style="790" customWidth="1"/>
    <col min="4353" max="4353" width="14.41015625" style="790" customWidth="1"/>
    <col min="4354" max="4354" width="21.703125" style="790" bestFit="1" customWidth="1"/>
    <col min="4355" max="4605" width="9.29296875" style="790"/>
    <col min="4606" max="4606" width="21.703125" style="790" bestFit="1" customWidth="1"/>
    <col min="4607" max="4607" width="83.29296875" style="790" customWidth="1"/>
    <col min="4608" max="4608" width="18.41015625" style="790" customWidth="1"/>
    <col min="4609" max="4609" width="14.41015625" style="790" customWidth="1"/>
    <col min="4610" max="4610" width="21.703125" style="790" bestFit="1" customWidth="1"/>
    <col min="4611" max="4861" width="9.29296875" style="790"/>
    <col min="4862" max="4862" width="21.703125" style="790" bestFit="1" customWidth="1"/>
    <col min="4863" max="4863" width="83.29296875" style="790" customWidth="1"/>
    <col min="4864" max="4864" width="18.41015625" style="790" customWidth="1"/>
    <col min="4865" max="4865" width="14.41015625" style="790" customWidth="1"/>
    <col min="4866" max="4866" width="21.703125" style="790" bestFit="1" customWidth="1"/>
    <col min="4867" max="5117" width="9.29296875" style="790"/>
    <col min="5118" max="5118" width="21.703125" style="790" bestFit="1" customWidth="1"/>
    <col min="5119" max="5119" width="83.29296875" style="790" customWidth="1"/>
    <col min="5120" max="5120" width="18.41015625" style="790" customWidth="1"/>
    <col min="5121" max="5121" width="14.41015625" style="790" customWidth="1"/>
    <col min="5122" max="5122" width="21.703125" style="790" bestFit="1" customWidth="1"/>
    <col min="5123" max="5373" width="9.29296875" style="790"/>
    <col min="5374" max="5374" width="21.703125" style="790" bestFit="1" customWidth="1"/>
    <col min="5375" max="5375" width="83.29296875" style="790" customWidth="1"/>
    <col min="5376" max="5376" width="18.41015625" style="790" customWidth="1"/>
    <col min="5377" max="5377" width="14.41015625" style="790" customWidth="1"/>
    <col min="5378" max="5378" width="21.703125" style="790" bestFit="1" customWidth="1"/>
    <col min="5379" max="5629" width="9.29296875" style="790"/>
    <col min="5630" max="5630" width="21.703125" style="790" bestFit="1" customWidth="1"/>
    <col min="5631" max="5631" width="83.29296875" style="790" customWidth="1"/>
    <col min="5632" max="5632" width="18.41015625" style="790" customWidth="1"/>
    <col min="5633" max="5633" width="14.41015625" style="790" customWidth="1"/>
    <col min="5634" max="5634" width="21.703125" style="790" bestFit="1" customWidth="1"/>
    <col min="5635" max="5885" width="9.29296875" style="790"/>
    <col min="5886" max="5886" width="21.703125" style="790" bestFit="1" customWidth="1"/>
    <col min="5887" max="5887" width="83.29296875" style="790" customWidth="1"/>
    <col min="5888" max="5888" width="18.41015625" style="790" customWidth="1"/>
    <col min="5889" max="5889" width="14.41015625" style="790" customWidth="1"/>
    <col min="5890" max="5890" width="21.703125" style="790" bestFit="1" customWidth="1"/>
    <col min="5891" max="6141" width="9.29296875" style="790"/>
    <col min="6142" max="6142" width="21.703125" style="790" bestFit="1" customWidth="1"/>
    <col min="6143" max="6143" width="83.29296875" style="790" customWidth="1"/>
    <col min="6144" max="6144" width="18.41015625" style="790" customWidth="1"/>
    <col min="6145" max="6145" width="14.41015625" style="790" customWidth="1"/>
    <col min="6146" max="6146" width="21.703125" style="790" bestFit="1" customWidth="1"/>
    <col min="6147" max="6397" width="9.29296875" style="790"/>
    <col min="6398" max="6398" width="21.703125" style="790" bestFit="1" customWidth="1"/>
    <col min="6399" max="6399" width="83.29296875" style="790" customWidth="1"/>
    <col min="6400" max="6400" width="18.41015625" style="790" customWidth="1"/>
    <col min="6401" max="6401" width="14.41015625" style="790" customWidth="1"/>
    <col min="6402" max="6402" width="21.703125" style="790" bestFit="1" customWidth="1"/>
    <col min="6403" max="6653" width="9.29296875" style="790"/>
    <col min="6654" max="6654" width="21.703125" style="790" bestFit="1" customWidth="1"/>
    <col min="6655" max="6655" width="83.29296875" style="790" customWidth="1"/>
    <col min="6656" max="6656" width="18.41015625" style="790" customWidth="1"/>
    <col min="6657" max="6657" width="14.41015625" style="790" customWidth="1"/>
    <col min="6658" max="6658" width="21.703125" style="790" bestFit="1" customWidth="1"/>
    <col min="6659" max="6909" width="9.29296875" style="790"/>
    <col min="6910" max="6910" width="21.703125" style="790" bestFit="1" customWidth="1"/>
    <col min="6911" max="6911" width="83.29296875" style="790" customWidth="1"/>
    <col min="6912" max="6912" width="18.41015625" style="790" customWidth="1"/>
    <col min="6913" max="6913" width="14.41015625" style="790" customWidth="1"/>
    <col min="6914" max="6914" width="21.703125" style="790" bestFit="1" customWidth="1"/>
    <col min="6915" max="7165" width="9.29296875" style="790"/>
    <col min="7166" max="7166" width="21.703125" style="790" bestFit="1" customWidth="1"/>
    <col min="7167" max="7167" width="83.29296875" style="790" customWidth="1"/>
    <col min="7168" max="7168" width="18.41015625" style="790" customWidth="1"/>
    <col min="7169" max="7169" width="14.41015625" style="790" customWidth="1"/>
    <col min="7170" max="7170" width="21.703125" style="790" bestFit="1" customWidth="1"/>
    <col min="7171" max="7421" width="9.29296875" style="790"/>
    <col min="7422" max="7422" width="21.703125" style="790" bestFit="1" customWidth="1"/>
    <col min="7423" max="7423" width="83.29296875" style="790" customWidth="1"/>
    <col min="7424" max="7424" width="18.41015625" style="790" customWidth="1"/>
    <col min="7425" max="7425" width="14.41015625" style="790" customWidth="1"/>
    <col min="7426" max="7426" width="21.703125" style="790" bestFit="1" customWidth="1"/>
    <col min="7427" max="7677" width="9.29296875" style="790"/>
    <col min="7678" max="7678" width="21.703125" style="790" bestFit="1" customWidth="1"/>
    <col min="7679" max="7679" width="83.29296875" style="790" customWidth="1"/>
    <col min="7680" max="7680" width="18.41015625" style="790" customWidth="1"/>
    <col min="7681" max="7681" width="14.41015625" style="790" customWidth="1"/>
    <col min="7682" max="7682" width="21.703125" style="790" bestFit="1" customWidth="1"/>
    <col min="7683" max="7933" width="9.29296875" style="790"/>
    <col min="7934" max="7934" width="21.703125" style="790" bestFit="1" customWidth="1"/>
    <col min="7935" max="7935" width="83.29296875" style="790" customWidth="1"/>
    <col min="7936" max="7936" width="18.41015625" style="790" customWidth="1"/>
    <col min="7937" max="7937" width="14.41015625" style="790" customWidth="1"/>
    <col min="7938" max="7938" width="21.703125" style="790" bestFit="1" customWidth="1"/>
    <col min="7939" max="8189" width="9.29296875" style="790"/>
    <col min="8190" max="8190" width="21.703125" style="790" bestFit="1" customWidth="1"/>
    <col min="8191" max="8191" width="83.29296875" style="790" customWidth="1"/>
    <col min="8192" max="8192" width="18.41015625" style="790" customWidth="1"/>
    <col min="8193" max="8193" width="14.41015625" style="790" customWidth="1"/>
    <col min="8194" max="8194" width="21.703125" style="790" bestFit="1" customWidth="1"/>
    <col min="8195" max="8445" width="9.29296875" style="790"/>
    <col min="8446" max="8446" width="21.703125" style="790" bestFit="1" customWidth="1"/>
    <col min="8447" max="8447" width="83.29296875" style="790" customWidth="1"/>
    <col min="8448" max="8448" width="18.41015625" style="790" customWidth="1"/>
    <col min="8449" max="8449" width="14.41015625" style="790" customWidth="1"/>
    <col min="8450" max="8450" width="21.703125" style="790" bestFit="1" customWidth="1"/>
    <col min="8451" max="8701" width="9.29296875" style="790"/>
    <col min="8702" max="8702" width="21.703125" style="790" bestFit="1" customWidth="1"/>
    <col min="8703" max="8703" width="83.29296875" style="790" customWidth="1"/>
    <col min="8704" max="8704" width="18.41015625" style="790" customWidth="1"/>
    <col min="8705" max="8705" width="14.41015625" style="790" customWidth="1"/>
    <col min="8706" max="8706" width="21.703125" style="790" bestFit="1" customWidth="1"/>
    <col min="8707" max="8957" width="9.29296875" style="790"/>
    <col min="8958" max="8958" width="21.703125" style="790" bestFit="1" customWidth="1"/>
    <col min="8959" max="8959" width="83.29296875" style="790" customWidth="1"/>
    <col min="8960" max="8960" width="18.41015625" style="790" customWidth="1"/>
    <col min="8961" max="8961" width="14.41015625" style="790" customWidth="1"/>
    <col min="8962" max="8962" width="21.703125" style="790" bestFit="1" customWidth="1"/>
    <col min="8963" max="9213" width="9.29296875" style="790"/>
    <col min="9214" max="9214" width="21.703125" style="790" bestFit="1" customWidth="1"/>
    <col min="9215" max="9215" width="83.29296875" style="790" customWidth="1"/>
    <col min="9216" max="9216" width="18.41015625" style="790" customWidth="1"/>
    <col min="9217" max="9217" width="14.41015625" style="790" customWidth="1"/>
    <col min="9218" max="9218" width="21.703125" style="790" bestFit="1" customWidth="1"/>
    <col min="9219" max="9469" width="9.29296875" style="790"/>
    <col min="9470" max="9470" width="21.703125" style="790" bestFit="1" customWidth="1"/>
    <col min="9471" max="9471" width="83.29296875" style="790" customWidth="1"/>
    <col min="9472" max="9472" width="18.41015625" style="790" customWidth="1"/>
    <col min="9473" max="9473" width="14.41015625" style="790" customWidth="1"/>
    <col min="9474" max="9474" width="21.703125" style="790" bestFit="1" customWidth="1"/>
    <col min="9475" max="9725" width="9.29296875" style="790"/>
    <col min="9726" max="9726" width="21.703125" style="790" bestFit="1" customWidth="1"/>
    <col min="9727" max="9727" width="83.29296875" style="790" customWidth="1"/>
    <col min="9728" max="9728" width="18.41015625" style="790" customWidth="1"/>
    <col min="9729" max="9729" width="14.41015625" style="790" customWidth="1"/>
    <col min="9730" max="9730" width="21.703125" style="790" bestFit="1" customWidth="1"/>
    <col min="9731" max="9981" width="9.29296875" style="790"/>
    <col min="9982" max="9982" width="21.703125" style="790" bestFit="1" customWidth="1"/>
    <col min="9983" max="9983" width="83.29296875" style="790" customWidth="1"/>
    <col min="9984" max="9984" width="18.41015625" style="790" customWidth="1"/>
    <col min="9985" max="9985" width="14.41015625" style="790" customWidth="1"/>
    <col min="9986" max="9986" width="21.703125" style="790" bestFit="1" customWidth="1"/>
    <col min="9987" max="10237" width="9.29296875" style="790"/>
    <col min="10238" max="10238" width="21.703125" style="790" bestFit="1" customWidth="1"/>
    <col min="10239" max="10239" width="83.29296875" style="790" customWidth="1"/>
    <col min="10240" max="10240" width="18.41015625" style="790" customWidth="1"/>
    <col min="10241" max="10241" width="14.41015625" style="790" customWidth="1"/>
    <col min="10242" max="10242" width="21.703125" style="790" bestFit="1" customWidth="1"/>
    <col min="10243" max="10493" width="9.29296875" style="790"/>
    <col min="10494" max="10494" width="21.703125" style="790" bestFit="1" customWidth="1"/>
    <col min="10495" max="10495" width="83.29296875" style="790" customWidth="1"/>
    <col min="10496" max="10496" width="18.41015625" style="790" customWidth="1"/>
    <col min="10497" max="10497" width="14.41015625" style="790" customWidth="1"/>
    <col min="10498" max="10498" width="21.703125" style="790" bestFit="1" customWidth="1"/>
    <col min="10499" max="10749" width="9.29296875" style="790"/>
    <col min="10750" max="10750" width="21.703125" style="790" bestFit="1" customWidth="1"/>
    <col min="10751" max="10751" width="83.29296875" style="790" customWidth="1"/>
    <col min="10752" max="10752" width="18.41015625" style="790" customWidth="1"/>
    <col min="10753" max="10753" width="14.41015625" style="790" customWidth="1"/>
    <col min="10754" max="10754" width="21.703125" style="790" bestFit="1" customWidth="1"/>
    <col min="10755" max="11005" width="9.29296875" style="790"/>
    <col min="11006" max="11006" width="21.703125" style="790" bestFit="1" customWidth="1"/>
    <col min="11007" max="11007" width="83.29296875" style="790" customWidth="1"/>
    <col min="11008" max="11008" width="18.41015625" style="790" customWidth="1"/>
    <col min="11009" max="11009" width="14.41015625" style="790" customWidth="1"/>
    <col min="11010" max="11010" width="21.703125" style="790" bestFit="1" customWidth="1"/>
    <col min="11011" max="11261" width="9.29296875" style="790"/>
    <col min="11262" max="11262" width="21.703125" style="790" bestFit="1" customWidth="1"/>
    <col min="11263" max="11263" width="83.29296875" style="790" customWidth="1"/>
    <col min="11264" max="11264" width="18.41015625" style="790" customWidth="1"/>
    <col min="11265" max="11265" width="14.41015625" style="790" customWidth="1"/>
    <col min="11266" max="11266" width="21.703125" style="790" bestFit="1" customWidth="1"/>
    <col min="11267" max="11517" width="9.29296875" style="790"/>
    <col min="11518" max="11518" width="21.703125" style="790" bestFit="1" customWidth="1"/>
    <col min="11519" max="11519" width="83.29296875" style="790" customWidth="1"/>
    <col min="11520" max="11520" width="18.41015625" style="790" customWidth="1"/>
    <col min="11521" max="11521" width="14.41015625" style="790" customWidth="1"/>
    <col min="11522" max="11522" width="21.703125" style="790" bestFit="1" customWidth="1"/>
    <col min="11523" max="11773" width="9.29296875" style="790"/>
    <col min="11774" max="11774" width="21.703125" style="790" bestFit="1" customWidth="1"/>
    <col min="11775" max="11775" width="83.29296875" style="790" customWidth="1"/>
    <col min="11776" max="11776" width="18.41015625" style="790" customWidth="1"/>
    <col min="11777" max="11777" width="14.41015625" style="790" customWidth="1"/>
    <col min="11778" max="11778" width="21.703125" style="790" bestFit="1" customWidth="1"/>
    <col min="11779" max="12029" width="9.29296875" style="790"/>
    <col min="12030" max="12030" width="21.703125" style="790" bestFit="1" customWidth="1"/>
    <col min="12031" max="12031" width="83.29296875" style="790" customWidth="1"/>
    <col min="12032" max="12032" width="18.41015625" style="790" customWidth="1"/>
    <col min="12033" max="12033" width="14.41015625" style="790" customWidth="1"/>
    <col min="12034" max="12034" width="21.703125" style="790" bestFit="1" customWidth="1"/>
    <col min="12035" max="12285" width="9.29296875" style="790"/>
    <col min="12286" max="12286" width="21.703125" style="790" bestFit="1" customWidth="1"/>
    <col min="12287" max="12287" width="83.29296875" style="790" customWidth="1"/>
    <col min="12288" max="12288" width="18.41015625" style="790" customWidth="1"/>
    <col min="12289" max="12289" width="14.41015625" style="790" customWidth="1"/>
    <col min="12290" max="12290" width="21.703125" style="790" bestFit="1" customWidth="1"/>
    <col min="12291" max="12541" width="9.29296875" style="790"/>
    <col min="12542" max="12542" width="21.703125" style="790" bestFit="1" customWidth="1"/>
    <col min="12543" max="12543" width="83.29296875" style="790" customWidth="1"/>
    <col min="12544" max="12544" width="18.41015625" style="790" customWidth="1"/>
    <col min="12545" max="12545" width="14.41015625" style="790" customWidth="1"/>
    <col min="12546" max="12546" width="21.703125" style="790" bestFit="1" customWidth="1"/>
    <col min="12547" max="12797" width="9.29296875" style="790"/>
    <col min="12798" max="12798" width="21.703125" style="790" bestFit="1" customWidth="1"/>
    <col min="12799" max="12799" width="83.29296875" style="790" customWidth="1"/>
    <col min="12800" max="12800" width="18.41015625" style="790" customWidth="1"/>
    <col min="12801" max="12801" width="14.41015625" style="790" customWidth="1"/>
    <col min="12802" max="12802" width="21.703125" style="790" bestFit="1" customWidth="1"/>
    <col min="12803" max="13053" width="9.29296875" style="790"/>
    <col min="13054" max="13054" width="21.703125" style="790" bestFit="1" customWidth="1"/>
    <col min="13055" max="13055" width="83.29296875" style="790" customWidth="1"/>
    <col min="13056" max="13056" width="18.41015625" style="790" customWidth="1"/>
    <col min="13057" max="13057" width="14.41015625" style="790" customWidth="1"/>
    <col min="13058" max="13058" width="21.703125" style="790" bestFit="1" customWidth="1"/>
    <col min="13059" max="13309" width="9.29296875" style="790"/>
    <col min="13310" max="13310" width="21.703125" style="790" bestFit="1" customWidth="1"/>
    <col min="13311" max="13311" width="83.29296875" style="790" customWidth="1"/>
    <col min="13312" max="13312" width="18.41015625" style="790" customWidth="1"/>
    <col min="13313" max="13313" width="14.41015625" style="790" customWidth="1"/>
    <col min="13314" max="13314" width="21.703125" style="790" bestFit="1" customWidth="1"/>
    <col min="13315" max="13565" width="9.29296875" style="790"/>
    <col min="13566" max="13566" width="21.703125" style="790" bestFit="1" customWidth="1"/>
    <col min="13567" max="13567" width="83.29296875" style="790" customWidth="1"/>
    <col min="13568" max="13568" width="18.41015625" style="790" customWidth="1"/>
    <col min="13569" max="13569" width="14.41015625" style="790" customWidth="1"/>
    <col min="13570" max="13570" width="21.703125" style="790" bestFit="1" customWidth="1"/>
    <col min="13571" max="13821" width="9.29296875" style="790"/>
    <col min="13822" max="13822" width="21.703125" style="790" bestFit="1" customWidth="1"/>
    <col min="13823" max="13823" width="83.29296875" style="790" customWidth="1"/>
    <col min="13824" max="13824" width="18.41015625" style="790" customWidth="1"/>
    <col min="13825" max="13825" width="14.41015625" style="790" customWidth="1"/>
    <col min="13826" max="13826" width="21.703125" style="790" bestFit="1" customWidth="1"/>
    <col min="13827" max="14077" width="9.29296875" style="790"/>
    <col min="14078" max="14078" width="21.703125" style="790" bestFit="1" customWidth="1"/>
    <col min="14079" max="14079" width="83.29296875" style="790" customWidth="1"/>
    <col min="14080" max="14080" width="18.41015625" style="790" customWidth="1"/>
    <col min="14081" max="14081" width="14.41015625" style="790" customWidth="1"/>
    <col min="14082" max="14082" width="21.703125" style="790" bestFit="1" customWidth="1"/>
    <col min="14083" max="14333" width="9.29296875" style="790"/>
    <col min="14334" max="14334" width="21.703125" style="790" bestFit="1" customWidth="1"/>
    <col min="14335" max="14335" width="83.29296875" style="790" customWidth="1"/>
    <col min="14336" max="14336" width="18.41015625" style="790" customWidth="1"/>
    <col min="14337" max="14337" width="14.41015625" style="790" customWidth="1"/>
    <col min="14338" max="14338" width="21.703125" style="790" bestFit="1" customWidth="1"/>
    <col min="14339" max="14589" width="9.29296875" style="790"/>
    <col min="14590" max="14590" width="21.703125" style="790" bestFit="1" customWidth="1"/>
    <col min="14591" max="14591" width="83.29296875" style="790" customWidth="1"/>
    <col min="14592" max="14592" width="18.41015625" style="790" customWidth="1"/>
    <col min="14593" max="14593" width="14.41015625" style="790" customWidth="1"/>
    <col min="14594" max="14594" width="21.703125" style="790" bestFit="1" customWidth="1"/>
    <col min="14595" max="14845" width="9.29296875" style="790"/>
    <col min="14846" max="14846" width="21.703125" style="790" bestFit="1" customWidth="1"/>
    <col min="14847" max="14847" width="83.29296875" style="790" customWidth="1"/>
    <col min="14848" max="14848" width="18.41015625" style="790" customWidth="1"/>
    <col min="14849" max="14849" width="14.41015625" style="790" customWidth="1"/>
    <col min="14850" max="14850" width="21.703125" style="790" bestFit="1" customWidth="1"/>
    <col min="14851" max="15101" width="9.29296875" style="790"/>
    <col min="15102" max="15102" width="21.703125" style="790" bestFit="1" customWidth="1"/>
    <col min="15103" max="15103" width="83.29296875" style="790" customWidth="1"/>
    <col min="15104" max="15104" width="18.41015625" style="790" customWidth="1"/>
    <col min="15105" max="15105" width="14.41015625" style="790" customWidth="1"/>
    <col min="15106" max="15106" width="21.703125" style="790" bestFit="1" customWidth="1"/>
    <col min="15107" max="15357" width="9.29296875" style="790"/>
    <col min="15358" max="15358" width="21.703125" style="790" bestFit="1" customWidth="1"/>
    <col min="15359" max="15359" width="83.29296875" style="790" customWidth="1"/>
    <col min="15360" max="15360" width="18.41015625" style="790" customWidth="1"/>
    <col min="15361" max="15361" width="14.41015625" style="790" customWidth="1"/>
    <col min="15362" max="15362" width="21.703125" style="790" bestFit="1" customWidth="1"/>
    <col min="15363" max="15613" width="9.29296875" style="790"/>
    <col min="15614" max="15614" width="21.703125" style="790" bestFit="1" customWidth="1"/>
    <col min="15615" max="15615" width="83.29296875" style="790" customWidth="1"/>
    <col min="15616" max="15616" width="18.41015625" style="790" customWidth="1"/>
    <col min="15617" max="15617" width="14.41015625" style="790" customWidth="1"/>
    <col min="15618" max="15618" width="21.703125" style="790" bestFit="1" customWidth="1"/>
    <col min="15619" max="15869" width="9.29296875" style="790"/>
    <col min="15870" max="15870" width="21.703125" style="790" bestFit="1" customWidth="1"/>
    <col min="15871" max="15871" width="83.29296875" style="790" customWidth="1"/>
    <col min="15872" max="15872" width="18.41015625" style="790" customWidth="1"/>
    <col min="15873" max="15873" width="14.41015625" style="790" customWidth="1"/>
    <col min="15874" max="15874" width="21.703125" style="790" bestFit="1" customWidth="1"/>
    <col min="15875" max="16125" width="9.29296875" style="790"/>
    <col min="16126" max="16126" width="21.703125" style="790" bestFit="1" customWidth="1"/>
    <col min="16127" max="16127" width="83.29296875" style="790" customWidth="1"/>
    <col min="16128" max="16128" width="18.41015625" style="790" customWidth="1"/>
    <col min="16129" max="16129" width="14.41015625" style="790" customWidth="1"/>
    <col min="16130" max="16130" width="21.703125" style="790" bestFit="1" customWidth="1"/>
    <col min="16131" max="16383" width="9.29296875" style="790"/>
    <col min="16384" max="16384" width="9.29296875" style="790" customWidth="1"/>
  </cols>
  <sheetData>
    <row r="1" spans="1:8" ht="14.35">
      <c r="A1" s="2731" t="s">
        <v>4649</v>
      </c>
      <c r="B1" s="2731"/>
      <c r="C1" s="2731"/>
      <c r="D1" s="2735"/>
    </row>
    <row r="2" spans="1:8" ht="14.35">
      <c r="A2" s="192"/>
      <c r="B2" s="173"/>
      <c r="C2" s="297"/>
      <c r="D2" s="2390"/>
    </row>
    <row r="3" spans="1:8" ht="14.35">
      <c r="A3" s="191"/>
      <c r="B3" s="173"/>
      <c r="C3" s="297"/>
      <c r="D3" s="2390"/>
    </row>
    <row r="4" spans="1:8" ht="14.35">
      <c r="A4" s="18" t="s">
        <v>48</v>
      </c>
      <c r="B4" s="19">
        <v>0</v>
      </c>
      <c r="C4" s="792"/>
      <c r="D4" s="2391"/>
      <c r="E4" s="439"/>
      <c r="F4" s="439"/>
      <c r="G4" s="439"/>
    </row>
    <row r="5" spans="1:8" ht="14.35">
      <c r="A5" s="175"/>
      <c r="B5" s="176"/>
      <c r="C5" s="792"/>
      <c r="D5" s="2391"/>
      <c r="E5" s="439"/>
      <c r="F5" s="439"/>
      <c r="G5" s="439"/>
    </row>
    <row r="6" spans="1:8" ht="45.75" customHeight="1">
      <c r="A6" s="799" t="s">
        <v>75</v>
      </c>
      <c r="B6" s="796" t="s">
        <v>42</v>
      </c>
      <c r="C6" s="796"/>
      <c r="D6" s="649" t="s">
        <v>3235</v>
      </c>
      <c r="E6" s="649" t="s">
        <v>21093</v>
      </c>
      <c r="F6" s="649" t="s">
        <v>58</v>
      </c>
      <c r="G6" s="649" t="s">
        <v>59</v>
      </c>
    </row>
    <row r="7" spans="1:8" s="5605" customFormat="1" ht="15" customHeight="1">
      <c r="A7" s="7479" t="s">
        <v>21092</v>
      </c>
      <c r="B7" s="7480"/>
      <c r="C7" s="7480"/>
      <c r="D7" s="7480"/>
      <c r="E7" s="7480"/>
      <c r="F7" s="7480"/>
      <c r="G7" s="7481"/>
    </row>
    <row r="8" spans="1:8" s="5606" customFormat="1" ht="15" customHeight="1">
      <c r="A8" s="5611"/>
      <c r="B8" s="5611"/>
      <c r="C8" s="5611"/>
      <c r="D8" s="5611"/>
      <c r="E8" s="5611"/>
      <c r="F8" s="5611"/>
      <c r="G8" s="5611"/>
    </row>
    <row r="9" spans="1:8" s="5606" customFormat="1" ht="15" customHeight="1">
      <c r="A9" s="5612" t="s">
        <v>21094</v>
      </c>
      <c r="B9" s="5611" t="s">
        <v>21095</v>
      </c>
      <c r="C9" s="5611"/>
      <c r="D9" s="5613">
        <v>5810</v>
      </c>
      <c r="E9" s="810">
        <f t="shared" ref="E9" si="0">D9-D9*$B$4/100</f>
        <v>5810</v>
      </c>
      <c r="F9" s="810"/>
      <c r="G9" s="5611"/>
    </row>
    <row r="10" spans="1:8" s="5606" customFormat="1" ht="15" customHeight="1">
      <c r="A10" s="5607"/>
      <c r="B10" s="5608"/>
      <c r="C10" s="5608"/>
      <c r="D10" s="5608"/>
      <c r="E10" s="810"/>
      <c r="F10" s="810"/>
      <c r="G10" s="5608"/>
    </row>
    <row r="11" spans="1:8" s="5605" customFormat="1" ht="45.75" customHeight="1">
      <c r="A11" s="799" t="s">
        <v>75</v>
      </c>
      <c r="B11" s="796" t="s">
        <v>42</v>
      </c>
      <c r="C11" s="796" t="s">
        <v>4650</v>
      </c>
      <c r="D11" s="649" t="s">
        <v>57</v>
      </c>
      <c r="E11" s="649" t="s">
        <v>14441</v>
      </c>
      <c r="F11" s="649" t="s">
        <v>58</v>
      </c>
      <c r="G11" s="649" t="s">
        <v>59</v>
      </c>
    </row>
    <row r="12" spans="1:8" s="5606" customFormat="1" ht="15" customHeight="1">
      <c r="A12" s="5607"/>
      <c r="B12" s="5608"/>
      <c r="C12" s="5608"/>
      <c r="D12" s="5608"/>
      <c r="E12" s="810"/>
      <c r="F12" s="810"/>
      <c r="G12" s="5608"/>
    </row>
    <row r="13" spans="1:8" s="789" customFormat="1" ht="14.35">
      <c r="A13" s="2730" t="s">
        <v>3424</v>
      </c>
      <c r="B13" s="2736"/>
      <c r="C13" s="2736"/>
      <c r="D13" s="2736"/>
      <c r="E13" s="810"/>
      <c r="F13" s="810"/>
      <c r="G13" s="2736"/>
    </row>
    <row r="14" spans="1:8" s="789" customFormat="1" ht="14.35">
      <c r="A14" s="1362" t="s">
        <v>4639</v>
      </c>
      <c r="B14" s="2737" t="s">
        <v>13371</v>
      </c>
      <c r="C14" s="794" t="s">
        <v>417</v>
      </c>
      <c r="D14" s="2399">
        <v>24.18</v>
      </c>
      <c r="E14" s="810">
        <f>D14-D14*$B$4/100</f>
        <v>24.18</v>
      </c>
      <c r="F14" s="810">
        <f>D14*Оглавление!$B$14</f>
        <v>2297.1</v>
      </c>
      <c r="G14" s="767">
        <f>E14*Оглавление!$B$14</f>
        <v>2297.1</v>
      </c>
      <c r="H14" s="1360"/>
    </row>
    <row r="15" spans="1:8" s="2388" customFormat="1" ht="14.35">
      <c r="A15" s="1362" t="s">
        <v>13464</v>
      </c>
      <c r="B15" s="795" t="s">
        <v>13465</v>
      </c>
      <c r="C15" s="794" t="s">
        <v>417</v>
      </c>
      <c r="D15" s="2399">
        <v>76.48</v>
      </c>
      <c r="E15" s="810">
        <f>D15-D15*$B$4/100</f>
        <v>76.48</v>
      </c>
      <c r="F15" s="810">
        <f>D15*Оглавление!$B$14</f>
        <v>7265.6</v>
      </c>
      <c r="G15" s="767">
        <f>E15*Оглавление!$B$14</f>
        <v>7265.6</v>
      </c>
      <c r="H15" s="1360"/>
    </row>
    <row r="16" spans="1:8" s="789" customFormat="1" ht="14.35">
      <c r="A16" s="2739" t="s">
        <v>3425</v>
      </c>
      <c r="B16" s="2740"/>
      <c r="C16" s="2740"/>
      <c r="D16" s="2743"/>
      <c r="E16" s="2740"/>
      <c r="F16" s="810"/>
      <c r="G16" s="767"/>
      <c r="H16" s="1360"/>
    </row>
    <row r="17" spans="1:12" s="789" customFormat="1" ht="14.35">
      <c r="A17" s="1362" t="s">
        <v>4640</v>
      </c>
      <c r="B17" s="795" t="s">
        <v>4651</v>
      </c>
      <c r="C17" s="794" t="s">
        <v>1242</v>
      </c>
      <c r="D17" s="2399">
        <v>29.61</v>
      </c>
      <c r="E17" s="810">
        <f>D17-D17*$B$4/100</f>
        <v>29.61</v>
      </c>
      <c r="F17" s="810">
        <f>D17*Оглавление!$B$14</f>
        <v>2812.95</v>
      </c>
      <c r="G17" s="767">
        <f>E17*Оглавление!$B$14</f>
        <v>2812.95</v>
      </c>
      <c r="H17" s="1360"/>
    </row>
    <row r="18" spans="1:12" s="789" customFormat="1" ht="14.35">
      <c r="A18" s="1362" t="s">
        <v>4641</v>
      </c>
      <c r="B18" s="795" t="s">
        <v>4651</v>
      </c>
      <c r="C18" s="794" t="s">
        <v>1243</v>
      </c>
      <c r="D18" s="2399">
        <v>26.75</v>
      </c>
      <c r="E18" s="810">
        <f t="shared" ref="E18:E20" si="1">D18-D18*$B$4/100</f>
        <v>26.75</v>
      </c>
      <c r="F18" s="810">
        <f>D18*Оглавление!$B$14</f>
        <v>2541.25</v>
      </c>
      <c r="G18" s="767">
        <f>E18*Оглавление!$B$14</f>
        <v>2541.25</v>
      </c>
      <c r="H18" s="1360"/>
    </row>
    <row r="19" spans="1:12" s="789" customFormat="1" ht="43">
      <c r="A19" s="1362" t="s">
        <v>4642</v>
      </c>
      <c r="B19" s="795" t="s">
        <v>2279</v>
      </c>
      <c r="C19" s="794" t="s">
        <v>2230</v>
      </c>
      <c r="D19" s="2745">
        <v>50.76</v>
      </c>
      <c r="E19" s="810">
        <f t="shared" si="1"/>
        <v>50.76</v>
      </c>
      <c r="F19" s="810">
        <f>D19*Оглавление!$B$14</f>
        <v>4822.2</v>
      </c>
      <c r="G19" s="767">
        <f>E19*Оглавление!$B$14</f>
        <v>4822.2</v>
      </c>
      <c r="H19" s="1360"/>
    </row>
    <row r="20" spans="1:12" s="789" customFormat="1" ht="43">
      <c r="A20" s="1362" t="s">
        <v>4643</v>
      </c>
      <c r="B20" s="795" t="s">
        <v>3428</v>
      </c>
      <c r="C20" s="794" t="s">
        <v>2230</v>
      </c>
      <c r="D20" s="2392">
        <v>73.19</v>
      </c>
      <c r="E20" s="810">
        <f t="shared" si="1"/>
        <v>73.19</v>
      </c>
      <c r="F20" s="810">
        <f>D20*Оглавление!$B$14</f>
        <v>6953.05</v>
      </c>
      <c r="G20" s="767">
        <f>E20*Оглавление!$B$14</f>
        <v>6953.05</v>
      </c>
      <c r="H20" s="1360"/>
    </row>
    <row r="21" spans="1:12" s="789" customFormat="1" ht="14.35">
      <c r="A21" s="1362" t="s">
        <v>4644</v>
      </c>
      <c r="B21" s="795" t="s">
        <v>2177</v>
      </c>
      <c r="C21" s="794" t="s">
        <v>417</v>
      </c>
      <c r="D21" s="2399">
        <v>86.06</v>
      </c>
      <c r="E21" s="810">
        <f>D21-D21*$B$4/100</f>
        <v>86.06</v>
      </c>
      <c r="F21" s="810">
        <f>D21*Оглавление!$B$14</f>
        <v>8175.7</v>
      </c>
      <c r="G21" s="767">
        <f>E21*Оглавление!$B$14</f>
        <v>8175.7</v>
      </c>
      <c r="H21" s="1360"/>
    </row>
    <row r="22" spans="1:12" s="789" customFormat="1" ht="14.35">
      <c r="A22" s="2742" t="s">
        <v>3447</v>
      </c>
      <c r="B22" s="2740"/>
      <c r="C22" s="2740"/>
      <c r="D22" s="2743"/>
      <c r="E22" s="2740"/>
      <c r="F22" s="810"/>
      <c r="G22" s="767"/>
      <c r="H22" s="1360"/>
    </row>
    <row r="23" spans="1:12" s="789" customFormat="1" ht="43">
      <c r="A23" s="1362" t="s">
        <v>4645</v>
      </c>
      <c r="B23" s="501" t="s">
        <v>1254</v>
      </c>
      <c r="C23" s="798" t="s">
        <v>2230</v>
      </c>
      <c r="D23" s="2399">
        <v>102.71</v>
      </c>
      <c r="E23" s="810">
        <f>D23-D23*$B$4/100</f>
        <v>102.71</v>
      </c>
      <c r="F23" s="810">
        <f>D23*Оглавление!$B$14</f>
        <v>9757.4499999999989</v>
      </c>
      <c r="G23" s="767">
        <f>E23*Оглавление!$B$14</f>
        <v>9757.4499999999989</v>
      </c>
      <c r="H23" s="1360"/>
    </row>
    <row r="24" spans="1:12" s="789" customFormat="1" ht="43">
      <c r="A24" s="1362" t="s">
        <v>4646</v>
      </c>
      <c r="B24" s="501" t="s">
        <v>3448</v>
      </c>
      <c r="C24" s="798" t="s">
        <v>2230</v>
      </c>
      <c r="D24" s="2399">
        <v>116.17</v>
      </c>
      <c r="E24" s="810">
        <f>D24-D24*$B$4/100</f>
        <v>116.17</v>
      </c>
      <c r="F24" s="810">
        <f>D24*Оглавление!$B$14</f>
        <v>11036.15</v>
      </c>
      <c r="G24" s="767">
        <f>E24*Оглавление!$B$14</f>
        <v>11036.15</v>
      </c>
      <c r="H24" s="1360"/>
      <c r="L24" s="1886"/>
    </row>
    <row r="25" spans="1:12" s="789" customFormat="1" ht="14.35">
      <c r="A25" s="2734" t="s">
        <v>3466</v>
      </c>
      <c r="B25" s="2729"/>
      <c r="C25" s="2729"/>
      <c r="D25" s="2744"/>
      <c r="E25" s="2729"/>
      <c r="F25" s="810"/>
      <c r="G25" s="767"/>
      <c r="H25" s="1360"/>
    </row>
    <row r="26" spans="1:12" s="789" customFormat="1" ht="14.35">
      <c r="A26" s="1362" t="s">
        <v>4647</v>
      </c>
      <c r="B26" s="795" t="s">
        <v>2295</v>
      </c>
      <c r="C26" s="794" t="s">
        <v>417</v>
      </c>
      <c r="D26" s="2399">
        <v>36.07</v>
      </c>
      <c r="E26" s="810">
        <f>D26-D26*$B$4/100</f>
        <v>36.07</v>
      </c>
      <c r="F26" s="810">
        <f>D26*Оглавление!$B$14</f>
        <v>3426.65</v>
      </c>
      <c r="G26" s="767">
        <f>E26*Оглавление!$B$14</f>
        <v>3426.65</v>
      </c>
      <c r="H26" s="1360"/>
    </row>
    <row r="27" spans="1:12" s="789" customFormat="1" ht="14.35">
      <c r="A27" s="2734" t="s">
        <v>3469</v>
      </c>
      <c r="B27" s="2729"/>
      <c r="C27" s="2729"/>
      <c r="D27" s="2744"/>
      <c r="E27" s="2729"/>
      <c r="F27" s="810"/>
      <c r="G27" s="767"/>
      <c r="H27" s="1360"/>
    </row>
    <row r="28" spans="1:12" s="789" customFormat="1" ht="14.35">
      <c r="A28" s="1362" t="s">
        <v>4648</v>
      </c>
      <c r="B28" s="795" t="s">
        <v>4652</v>
      </c>
      <c r="C28" s="794" t="s">
        <v>417</v>
      </c>
      <c r="D28" s="2399">
        <v>49.65</v>
      </c>
      <c r="E28" s="810">
        <f>D28-D28*$B$4/100</f>
        <v>49.65</v>
      </c>
      <c r="F28" s="810">
        <f>D28*Оглавление!$B$14</f>
        <v>4716.75</v>
      </c>
      <c r="G28" s="767">
        <f>E28*Оглавление!$B$14</f>
        <v>4716.75</v>
      </c>
      <c r="H28" s="1360"/>
    </row>
    <row r="29" spans="1:12" ht="14.35">
      <c r="A29" s="2733" t="s">
        <v>6100</v>
      </c>
      <c r="B29" s="452"/>
      <c r="C29" s="482"/>
      <c r="D29" s="2392"/>
      <c r="E29" s="2737"/>
      <c r="F29" s="810"/>
      <c r="G29" s="767"/>
    </row>
    <row r="30" spans="1:12" ht="18.75" customHeight="1">
      <c r="A30" s="1430" t="s">
        <v>8751</v>
      </c>
      <c r="B30" s="1431" t="s">
        <v>8755</v>
      </c>
      <c r="C30" s="1432" t="s">
        <v>1243</v>
      </c>
      <c r="D30" s="2746">
        <v>29.4678</v>
      </c>
      <c r="E30" s="1487">
        <f>D30-D30*$B$4/100</f>
        <v>29.4678</v>
      </c>
      <c r="F30" s="810">
        <f>D30*Оглавление!$B$14</f>
        <v>2799.4410000000003</v>
      </c>
      <c r="G30" s="767">
        <f>E30*Оглавление!$B$14</f>
        <v>2799.4410000000003</v>
      </c>
    </row>
    <row r="31" spans="1:12" ht="18.75" customHeight="1">
      <c r="A31" s="1430" t="s">
        <v>8752</v>
      </c>
      <c r="B31" s="1431" t="s">
        <v>8756</v>
      </c>
      <c r="C31" s="1432" t="s">
        <v>1242</v>
      </c>
      <c r="D31" s="2746">
        <v>29.4678</v>
      </c>
      <c r="E31" s="1487">
        <f t="shared" ref="E31:E32" si="2">D31-D31*$B$4/100</f>
        <v>29.4678</v>
      </c>
      <c r="F31" s="810">
        <f>D31*Оглавление!$B$14</f>
        <v>2799.4410000000003</v>
      </c>
      <c r="G31" s="767">
        <f>E31*Оглавление!$B$14</f>
        <v>2799.4410000000003</v>
      </c>
    </row>
    <row r="32" spans="1:12" ht="18.75" customHeight="1">
      <c r="A32" s="1430" t="s">
        <v>8753</v>
      </c>
      <c r="B32" s="1431" t="s">
        <v>8757</v>
      </c>
      <c r="C32" s="1432" t="s">
        <v>1243</v>
      </c>
      <c r="D32" s="2746">
        <v>26.193600000000004</v>
      </c>
      <c r="E32" s="1487">
        <f t="shared" si="2"/>
        <v>26.193600000000004</v>
      </c>
      <c r="F32" s="810">
        <f>D32*Оглавление!$B$14</f>
        <v>2488.3920000000003</v>
      </c>
      <c r="G32" s="767">
        <f>E32*Оглавление!$B$14</f>
        <v>2488.3920000000003</v>
      </c>
    </row>
    <row r="33" spans="1:12" ht="18.75" customHeight="1">
      <c r="A33" s="1430" t="s">
        <v>8754</v>
      </c>
      <c r="B33" s="1431" t="s">
        <v>8758</v>
      </c>
      <c r="C33" s="1432" t="s">
        <v>1242</v>
      </c>
      <c r="D33" s="2746">
        <v>29.4678</v>
      </c>
      <c r="E33" s="1487">
        <f>D33-D33*$B$4/100</f>
        <v>29.4678</v>
      </c>
      <c r="F33" s="810">
        <f>D33*Оглавление!$B$14</f>
        <v>2799.4410000000003</v>
      </c>
      <c r="G33" s="767">
        <f>E33*Оглавление!$B$14</f>
        <v>2799.4410000000003</v>
      </c>
    </row>
    <row r="34" spans="1:12">
      <c r="A34" s="1533"/>
      <c r="B34" s="452"/>
      <c r="C34" s="482"/>
      <c r="D34" s="2392"/>
      <c r="E34" s="2737"/>
      <c r="F34" s="2737"/>
      <c r="G34" s="2737"/>
    </row>
    <row r="35" spans="1:12" ht="18.75" customHeight="1">
      <c r="A35" s="2733" t="s">
        <v>1247</v>
      </c>
      <c r="B35" s="2733"/>
      <c r="C35" s="2733"/>
      <c r="D35" s="2733"/>
      <c r="E35" s="2733"/>
      <c r="F35" s="2733"/>
      <c r="G35" s="2733"/>
      <c r="H35" s="2666"/>
    </row>
    <row r="36" spans="1:12" ht="14.35">
      <c r="A36" s="1592" t="s">
        <v>9313</v>
      </c>
      <c r="B36" s="1594" t="s">
        <v>16456</v>
      </c>
      <c r="C36" s="1593"/>
      <c r="D36" s="4118">
        <v>166.12900000000002</v>
      </c>
      <c r="E36" s="4119">
        <f>D36-D36*$B$4/100</f>
        <v>166.12900000000002</v>
      </c>
      <c r="F36" s="1594">
        <f>D36*Оглавление!$B$14</f>
        <v>15782.255000000001</v>
      </c>
      <c r="G36" s="1594">
        <f>E36*Оглавление!$B$14</f>
        <v>15782.255000000001</v>
      </c>
      <c r="H36" s="303"/>
      <c r="L36" s="4249"/>
    </row>
    <row r="37" spans="1:12" ht="14.35">
      <c r="A37" s="1592" t="s">
        <v>9314</v>
      </c>
      <c r="B37" s="1594" t="s">
        <v>16558</v>
      </c>
      <c r="C37" s="1593"/>
      <c r="D37" s="4118">
        <v>50.255000000000003</v>
      </c>
      <c r="E37" s="4119">
        <f t="shared" ref="E37:E44" si="3">D37-D37*$B$4/100</f>
        <v>50.255000000000003</v>
      </c>
      <c r="F37" s="1594">
        <f>D37*Оглавление!$B$14</f>
        <v>4774.2250000000004</v>
      </c>
      <c r="G37" s="1594">
        <f>E37*Оглавление!$B$14</f>
        <v>4774.2250000000004</v>
      </c>
      <c r="H37" s="303"/>
      <c r="I37" s="4529"/>
    </row>
    <row r="38" spans="1:12" ht="14.35">
      <c r="A38" s="1592" t="s">
        <v>9315</v>
      </c>
      <c r="B38" s="1594" t="s">
        <v>9319</v>
      </c>
      <c r="C38" s="1593"/>
      <c r="D38" s="3936">
        <v>11.46</v>
      </c>
      <c r="E38" s="4119">
        <f t="shared" si="3"/>
        <v>11.46</v>
      </c>
      <c r="F38" s="1594">
        <f>D38*Оглавление!$B$14</f>
        <v>1088.7</v>
      </c>
      <c r="G38" s="1594">
        <f>E38*Оглавление!$B$14</f>
        <v>1088.7</v>
      </c>
      <c r="H38" s="303"/>
      <c r="I38" s="4529"/>
    </row>
    <row r="39" spans="1:12" ht="14.35">
      <c r="A39" s="1592" t="s">
        <v>9316</v>
      </c>
      <c r="B39" s="1594" t="s">
        <v>9320</v>
      </c>
      <c r="C39" s="1593"/>
      <c r="D39" s="3936">
        <v>14.44</v>
      </c>
      <c r="E39" s="4119">
        <f t="shared" si="3"/>
        <v>14.44</v>
      </c>
      <c r="F39" s="1594">
        <f>D39*Оглавление!$B$14</f>
        <v>1371.8</v>
      </c>
      <c r="G39" s="1594">
        <f>E39*Оглавление!$B$14</f>
        <v>1371.8</v>
      </c>
      <c r="H39" s="303"/>
      <c r="I39" s="4529"/>
    </row>
    <row r="40" spans="1:12" ht="14.35">
      <c r="A40" s="1592" t="s">
        <v>9317</v>
      </c>
      <c r="B40" s="1594" t="s">
        <v>9321</v>
      </c>
      <c r="C40" s="1593"/>
      <c r="D40" s="3936">
        <v>19.02</v>
      </c>
      <c r="E40" s="4210">
        <v>18.250475844155847</v>
      </c>
      <c r="F40" s="1594">
        <f>D40*Оглавление!$B$14</f>
        <v>1806.8999999999999</v>
      </c>
      <c r="G40" s="1594">
        <f>E40*Оглавление!$B$14</f>
        <v>1733.7952051948055</v>
      </c>
      <c r="H40" s="303"/>
      <c r="I40" s="4529"/>
    </row>
    <row r="41" spans="1:12" ht="14.35">
      <c r="A41" s="1592" t="s">
        <v>9318</v>
      </c>
      <c r="B41" s="1594" t="s">
        <v>9322</v>
      </c>
      <c r="C41" s="1593"/>
      <c r="D41" s="3936">
        <v>16.190000000000001</v>
      </c>
      <c r="E41" s="4119">
        <f t="shared" si="3"/>
        <v>16.190000000000001</v>
      </c>
      <c r="F41" s="1594">
        <f>D41*Оглавление!$B$14</f>
        <v>1538.0500000000002</v>
      </c>
      <c r="G41" s="1594">
        <f>E41*Оглавление!$B$14</f>
        <v>1538.0500000000002</v>
      </c>
      <c r="H41" s="303"/>
      <c r="I41" s="4529"/>
    </row>
    <row r="42" spans="1:12" s="4117" customFormat="1" ht="14.35">
      <c r="A42" s="3982" t="s">
        <v>16454</v>
      </c>
      <c r="B42" s="4121" t="s">
        <v>16455</v>
      </c>
      <c r="C42" s="4122"/>
      <c r="D42" s="3936">
        <v>171.33</v>
      </c>
      <c r="E42" s="4119">
        <f t="shared" si="3"/>
        <v>171.33</v>
      </c>
      <c r="F42" s="1594">
        <f>D42*Оглавление!$B$14</f>
        <v>16276.35</v>
      </c>
      <c r="G42" s="1594">
        <f>E42*Оглавление!$B$14</f>
        <v>16276.35</v>
      </c>
      <c r="H42" s="303"/>
      <c r="I42" s="4529"/>
    </row>
    <row r="43" spans="1:12" s="4117" customFormat="1" ht="14.35">
      <c r="A43" s="3982" t="s">
        <v>16452</v>
      </c>
      <c r="B43" s="4121" t="s">
        <v>16453</v>
      </c>
      <c r="C43" s="4122"/>
      <c r="D43" s="3936">
        <v>52.74</v>
      </c>
      <c r="E43" s="4119">
        <f t="shared" si="3"/>
        <v>52.74</v>
      </c>
      <c r="F43" s="1594">
        <f>D43*Оглавление!$B$14</f>
        <v>5010.3</v>
      </c>
      <c r="G43" s="1594">
        <f>E43*Оглавление!$B$14</f>
        <v>5010.3</v>
      </c>
      <c r="H43" s="303"/>
      <c r="I43" s="4529"/>
    </row>
    <row r="44" spans="1:12" ht="14.35">
      <c r="A44" s="4123" t="s">
        <v>16450</v>
      </c>
      <c r="B44" s="4124" t="s">
        <v>16451</v>
      </c>
      <c r="C44" s="4122"/>
      <c r="D44" s="3936">
        <v>455.67</v>
      </c>
      <c r="E44" s="4119">
        <f t="shared" si="3"/>
        <v>455.67</v>
      </c>
      <c r="F44" s="1594">
        <f>D44*Оглавление!$B$14</f>
        <v>43288.65</v>
      </c>
      <c r="G44" s="1594">
        <f>E44*Оглавление!$B$14</f>
        <v>43288.65</v>
      </c>
      <c r="I44" s="4529"/>
    </row>
  </sheetData>
  <customSheetViews>
    <customSheetView guid="{76FA2CE7-179E-4731-B7AE-63C5E5E79002}" scale="85">
      <selection activeCell="K33" sqref="K33"/>
      <pageMargins left="0.7" right="0.7" top="0.75" bottom="0.75" header="0.3" footer="0.3"/>
      <pageSetup paperSize="9" orientation="portrait" r:id="rId1"/>
    </customSheetView>
    <customSheetView guid="{24F900A2-7147-4318-9E77-2B71404314A7}" scale="85" topLeftCell="A4">
      <selection activeCell="C24" sqref="C24"/>
      <pageMargins left="0.7" right="0.7" top="0.75" bottom="0.75" header="0.3" footer="0.3"/>
      <pageSetup paperSize="9" orientation="portrait" r:id="rId2"/>
    </customSheetView>
    <customSheetView guid="{A02336A9-D2FB-4D03-950A-00B6EBD6A28C}" scale="85">
      <selection activeCell="K33" sqref="K33"/>
      <pageMargins left="0.7" right="0.7" top="0.75" bottom="0.75" header="0.3" footer="0.3"/>
      <pageSetup paperSize="9" orientation="portrait" r:id="rId3"/>
    </customSheetView>
    <customSheetView guid="{3E3E5346-F5D1-49F5-AB0E-78170B65853C}" topLeftCell="A16">
      <selection activeCell="P8" sqref="P8"/>
      <pageMargins left="0.7" right="0.7" top="0.75" bottom="0.75" header="0.3" footer="0.3"/>
      <pageSetup paperSize="9" orientation="portrait" r:id="rId4"/>
    </customSheetView>
    <customSheetView guid="{D7CF3121-CFC0-4E70-8DCD-811E30042E24}" scale="85">
      <selection activeCell="K33" sqref="K33"/>
      <pageMargins left="0.7" right="0.7" top="0.75" bottom="0.75" header="0.3" footer="0.3"/>
      <pageSetup paperSize="9" orientation="portrait" r:id="rId5"/>
    </customSheetView>
    <customSheetView guid="{A76FD505-AF56-4CD8-967A-59C705AF567C}" scale="85">
      <selection activeCell="K33" sqref="K33"/>
      <pageMargins left="0.7" right="0.7" top="0.75" bottom="0.75" header="0.3" footer="0.3"/>
      <pageSetup paperSize="9" orientation="portrait" r:id="rId6"/>
    </customSheetView>
    <customSheetView guid="{B3358888-E690-452C-98EC-431498422E6E}" topLeftCell="A16">
      <selection activeCell="P8" sqref="P8"/>
      <pageMargins left="0.7" right="0.7" top="0.75" bottom="0.75" header="0.3" footer="0.3"/>
      <pageSetup paperSize="9" orientation="portrait" r:id="rId7"/>
    </customSheetView>
    <customSheetView guid="{6108970F-8E7A-462E-A499-E2FD79FB3A77}" topLeftCell="A16">
      <selection activeCell="P8" sqref="P8"/>
      <pageMargins left="0.7" right="0.7" top="0.75" bottom="0.75" header="0.3" footer="0.3"/>
      <pageSetup paperSize="9" orientation="portrait" r:id="rId8"/>
    </customSheetView>
    <customSheetView guid="{45761FB6-8710-4C75-A8B6-5A7FCAACACDF}" topLeftCell="A16">
      <selection activeCell="P8" sqref="P8"/>
      <pageMargins left="0.7" right="0.7" top="0.75" bottom="0.75" header="0.3" footer="0.3"/>
      <pageSetup paperSize="9" orientation="portrait" r:id="rId9"/>
    </customSheetView>
    <customSheetView guid="{C23E91BF-4A86-4D00-A577-1A263DDCB8BC}" scale="85">
      <selection activeCell="K33" sqref="K33"/>
      <pageMargins left="0.7" right="0.7" top="0.75" bottom="0.75" header="0.3" footer="0.3"/>
      <pageSetup paperSize="9" orientation="portrait" r:id="rId10"/>
    </customSheetView>
    <customSheetView guid="{94E74550-0B2B-4B3C-8E97-CCCC46023914}" scale="85">
      <selection activeCell="K33" sqref="K33"/>
      <pageMargins left="0.7" right="0.7" top="0.75" bottom="0.75" header="0.3" footer="0.3"/>
      <pageSetup paperSize="9" orientation="portrait" r:id="rId11"/>
    </customSheetView>
  </customSheetViews>
  <mergeCells count="1">
    <mergeCell ref="A7:G7"/>
  </mergeCells>
  <pageMargins left="0.7" right="0.7" top="0.75" bottom="0.75" header="0.3" footer="0.3"/>
  <pageSetup paperSize="9" orientation="portrait" r:id="rId12"/>
  <drawing r:id="rId1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Лист15"/>
  <dimension ref="A1:WVD145"/>
  <sheetViews>
    <sheetView zoomScale="75" zoomScaleNormal="75" workbookViewId="0">
      <pane ySplit="6" topLeftCell="A94" activePane="bottomLeft" state="frozen"/>
      <selection pane="bottomLeft" sqref="A1:XFD6"/>
    </sheetView>
  </sheetViews>
  <sheetFormatPr defaultRowHeight="14.35"/>
  <cols>
    <col min="1" max="1" width="17.29296875" style="800" customWidth="1"/>
    <col min="2" max="2" width="107.29296875" style="800" customWidth="1"/>
    <col min="3" max="3" width="12.703125" style="450" bestFit="1" customWidth="1"/>
    <col min="4" max="4" width="20" style="800" customWidth="1"/>
    <col min="5" max="5" width="15.703125" style="800" bestFit="1" customWidth="1"/>
    <col min="6" max="6" width="18.703125" style="800" customWidth="1"/>
    <col min="7" max="7" width="9.29296875" style="800"/>
    <col min="8" max="8" width="9.29296875" style="804"/>
    <col min="9" max="249" width="9.29296875" style="800"/>
    <col min="250" max="250" width="15.5859375" style="800" bestFit="1" customWidth="1"/>
    <col min="251" max="251" width="86.29296875" style="800" bestFit="1" customWidth="1"/>
    <col min="252" max="252" width="9.29296875" style="800" hidden="1" customWidth="1"/>
    <col min="253" max="253" width="12.703125" style="800" bestFit="1" customWidth="1"/>
    <col min="254" max="254" width="21.703125" style="800" bestFit="1" customWidth="1"/>
    <col min="255" max="505" width="9.29296875" style="800"/>
    <col min="506" max="506" width="15.5859375" style="800" bestFit="1" customWidth="1"/>
    <col min="507" max="507" width="86.29296875" style="800" bestFit="1" customWidth="1"/>
    <col min="508" max="508" width="9.29296875" style="800" hidden="1" customWidth="1"/>
    <col min="509" max="509" width="12.703125" style="800" bestFit="1" customWidth="1"/>
    <col min="510" max="510" width="21.703125" style="800" bestFit="1" customWidth="1"/>
    <col min="511" max="761" width="9.29296875" style="800"/>
    <col min="762" max="762" width="15.5859375" style="800" bestFit="1" customWidth="1"/>
    <col min="763" max="763" width="86.29296875" style="800" bestFit="1" customWidth="1"/>
    <col min="764" max="764" width="9.29296875" style="800" hidden="1" customWidth="1"/>
    <col min="765" max="765" width="12.703125" style="800" bestFit="1" customWidth="1"/>
    <col min="766" max="766" width="21.703125" style="800" bestFit="1" customWidth="1"/>
    <col min="767" max="1017" width="9.29296875" style="800"/>
    <col min="1018" max="1018" width="15.5859375" style="800" bestFit="1" customWidth="1"/>
    <col min="1019" max="1019" width="86.29296875" style="800" bestFit="1" customWidth="1"/>
    <col min="1020" max="1020" width="9.29296875" style="800" hidden="1" customWidth="1"/>
    <col min="1021" max="1021" width="12.703125" style="800" bestFit="1" customWidth="1"/>
    <col min="1022" max="1022" width="21.703125" style="800" bestFit="1" customWidth="1"/>
    <col min="1023" max="1273" width="9.29296875" style="800"/>
    <col min="1274" max="1274" width="15.5859375" style="800" bestFit="1" customWidth="1"/>
    <col min="1275" max="1275" width="86.29296875" style="800" bestFit="1" customWidth="1"/>
    <col min="1276" max="1276" width="9.29296875" style="800" hidden="1" customWidth="1"/>
    <col min="1277" max="1277" width="12.703125" style="800" bestFit="1" customWidth="1"/>
    <col min="1278" max="1278" width="21.703125" style="800" bestFit="1" customWidth="1"/>
    <col min="1279" max="1529" width="9.29296875" style="800"/>
    <col min="1530" max="1530" width="15.5859375" style="800" bestFit="1" customWidth="1"/>
    <col min="1531" max="1531" width="86.29296875" style="800" bestFit="1" customWidth="1"/>
    <col min="1532" max="1532" width="9.29296875" style="800" hidden="1" customWidth="1"/>
    <col min="1533" max="1533" width="12.703125" style="800" bestFit="1" customWidth="1"/>
    <col min="1534" max="1534" width="21.703125" style="800" bestFit="1" customWidth="1"/>
    <col min="1535" max="1785" width="9.29296875" style="800"/>
    <col min="1786" max="1786" width="15.5859375" style="800" bestFit="1" customWidth="1"/>
    <col min="1787" max="1787" width="86.29296875" style="800" bestFit="1" customWidth="1"/>
    <col min="1788" max="1788" width="9.29296875" style="800" hidden="1" customWidth="1"/>
    <col min="1789" max="1789" width="12.703125" style="800" bestFit="1" customWidth="1"/>
    <col min="1790" max="1790" width="21.703125" style="800" bestFit="1" customWidth="1"/>
    <col min="1791" max="2041" width="9.29296875" style="800"/>
    <col min="2042" max="2042" width="15.5859375" style="800" bestFit="1" customWidth="1"/>
    <col min="2043" max="2043" width="86.29296875" style="800" bestFit="1" customWidth="1"/>
    <col min="2044" max="2044" width="9.29296875" style="800" hidden="1" customWidth="1"/>
    <col min="2045" max="2045" width="12.703125" style="800" bestFit="1" customWidth="1"/>
    <col min="2046" max="2046" width="21.703125" style="800" bestFit="1" customWidth="1"/>
    <col min="2047" max="2297" width="9.29296875" style="800"/>
    <col min="2298" max="2298" width="15.5859375" style="800" bestFit="1" customWidth="1"/>
    <col min="2299" max="2299" width="86.29296875" style="800" bestFit="1" customWidth="1"/>
    <col min="2300" max="2300" width="9.29296875" style="800" hidden="1" customWidth="1"/>
    <col min="2301" max="2301" width="12.703125" style="800" bestFit="1" customWidth="1"/>
    <col min="2302" max="2302" width="21.703125" style="800" bestFit="1" customWidth="1"/>
    <col min="2303" max="2553" width="9.29296875" style="800"/>
    <col min="2554" max="2554" width="15.5859375" style="800" bestFit="1" customWidth="1"/>
    <col min="2555" max="2555" width="86.29296875" style="800" bestFit="1" customWidth="1"/>
    <col min="2556" max="2556" width="9.29296875" style="800" hidden="1" customWidth="1"/>
    <col min="2557" max="2557" width="12.703125" style="800" bestFit="1" customWidth="1"/>
    <col min="2558" max="2558" width="21.703125" style="800" bestFit="1" customWidth="1"/>
    <col min="2559" max="2809" width="9.29296875" style="800"/>
    <col min="2810" max="2810" width="15.5859375" style="800" bestFit="1" customWidth="1"/>
    <col min="2811" max="2811" width="86.29296875" style="800" bestFit="1" customWidth="1"/>
    <col min="2812" max="2812" width="9.29296875" style="800" hidden="1" customWidth="1"/>
    <col min="2813" max="2813" width="12.703125" style="800" bestFit="1" customWidth="1"/>
    <col min="2814" max="2814" width="21.703125" style="800" bestFit="1" customWidth="1"/>
    <col min="2815" max="3065" width="9.29296875" style="800"/>
    <col min="3066" max="3066" width="15.5859375" style="800" bestFit="1" customWidth="1"/>
    <col min="3067" max="3067" width="86.29296875" style="800" bestFit="1" customWidth="1"/>
    <col min="3068" max="3068" width="9.29296875" style="800" hidden="1" customWidth="1"/>
    <col min="3069" max="3069" width="12.703125" style="800" bestFit="1" customWidth="1"/>
    <col min="3070" max="3070" width="21.703125" style="800" bestFit="1" customWidth="1"/>
    <col min="3071" max="3321" width="9.29296875" style="800"/>
    <col min="3322" max="3322" width="15.5859375" style="800" bestFit="1" customWidth="1"/>
    <col min="3323" max="3323" width="86.29296875" style="800" bestFit="1" customWidth="1"/>
    <col min="3324" max="3324" width="9.29296875" style="800" hidden="1" customWidth="1"/>
    <col min="3325" max="3325" width="12.703125" style="800" bestFit="1" customWidth="1"/>
    <col min="3326" max="3326" width="21.703125" style="800" bestFit="1" customWidth="1"/>
    <col min="3327" max="3577" width="9.29296875" style="800"/>
    <col min="3578" max="3578" width="15.5859375" style="800" bestFit="1" customWidth="1"/>
    <col min="3579" max="3579" width="86.29296875" style="800" bestFit="1" customWidth="1"/>
    <col min="3580" max="3580" width="9.29296875" style="800" hidden="1" customWidth="1"/>
    <col min="3581" max="3581" width="12.703125" style="800" bestFit="1" customWidth="1"/>
    <col min="3582" max="3582" width="21.703125" style="800" bestFit="1" customWidth="1"/>
    <col min="3583" max="3833" width="9.29296875" style="800"/>
    <col min="3834" max="3834" width="15.5859375" style="800" bestFit="1" customWidth="1"/>
    <col min="3835" max="3835" width="86.29296875" style="800" bestFit="1" customWidth="1"/>
    <col min="3836" max="3836" width="9.29296875" style="800" hidden="1" customWidth="1"/>
    <col min="3837" max="3837" width="12.703125" style="800" bestFit="1" customWidth="1"/>
    <col min="3838" max="3838" width="21.703125" style="800" bestFit="1" customWidth="1"/>
    <col min="3839" max="4089" width="9.29296875" style="800"/>
    <col min="4090" max="4090" width="15.5859375" style="800" bestFit="1" customWidth="1"/>
    <col min="4091" max="4091" width="86.29296875" style="800" bestFit="1" customWidth="1"/>
    <col min="4092" max="4092" width="9.29296875" style="800" hidden="1" customWidth="1"/>
    <col min="4093" max="4093" width="12.703125" style="800" bestFit="1" customWidth="1"/>
    <col min="4094" max="4094" width="21.703125" style="800" bestFit="1" customWidth="1"/>
    <col min="4095" max="4345" width="9.29296875" style="800"/>
    <col min="4346" max="4346" width="15.5859375" style="800" bestFit="1" customWidth="1"/>
    <col min="4347" max="4347" width="86.29296875" style="800" bestFit="1" customWidth="1"/>
    <col min="4348" max="4348" width="9.29296875" style="800" hidden="1" customWidth="1"/>
    <col min="4349" max="4349" width="12.703125" style="800" bestFit="1" customWidth="1"/>
    <col min="4350" max="4350" width="21.703125" style="800" bestFit="1" customWidth="1"/>
    <col min="4351" max="4601" width="9.29296875" style="800"/>
    <col min="4602" max="4602" width="15.5859375" style="800" bestFit="1" customWidth="1"/>
    <col min="4603" max="4603" width="86.29296875" style="800" bestFit="1" customWidth="1"/>
    <col min="4604" max="4604" width="9.29296875" style="800" hidden="1" customWidth="1"/>
    <col min="4605" max="4605" width="12.703125" style="800" bestFit="1" customWidth="1"/>
    <col min="4606" max="4606" width="21.703125" style="800" bestFit="1" customWidth="1"/>
    <col min="4607" max="4857" width="9.29296875" style="800"/>
    <col min="4858" max="4858" width="15.5859375" style="800" bestFit="1" customWidth="1"/>
    <col min="4859" max="4859" width="86.29296875" style="800" bestFit="1" customWidth="1"/>
    <col min="4860" max="4860" width="9.29296875" style="800" hidden="1" customWidth="1"/>
    <col min="4861" max="4861" width="12.703125" style="800" bestFit="1" customWidth="1"/>
    <col min="4862" max="4862" width="21.703125" style="800" bestFit="1" customWidth="1"/>
    <col min="4863" max="5113" width="9.29296875" style="800"/>
    <col min="5114" max="5114" width="15.5859375" style="800" bestFit="1" customWidth="1"/>
    <col min="5115" max="5115" width="86.29296875" style="800" bestFit="1" customWidth="1"/>
    <col min="5116" max="5116" width="9.29296875" style="800" hidden="1" customWidth="1"/>
    <col min="5117" max="5117" width="12.703125" style="800" bestFit="1" customWidth="1"/>
    <col min="5118" max="5118" width="21.703125" style="800" bestFit="1" customWidth="1"/>
    <col min="5119" max="5369" width="9.29296875" style="800"/>
    <col min="5370" max="5370" width="15.5859375" style="800" bestFit="1" customWidth="1"/>
    <col min="5371" max="5371" width="86.29296875" style="800" bestFit="1" customWidth="1"/>
    <col min="5372" max="5372" width="9.29296875" style="800" hidden="1" customWidth="1"/>
    <col min="5373" max="5373" width="12.703125" style="800" bestFit="1" customWidth="1"/>
    <col min="5374" max="5374" width="21.703125" style="800" bestFit="1" customWidth="1"/>
    <col min="5375" max="5625" width="9.29296875" style="800"/>
    <col min="5626" max="5626" width="15.5859375" style="800" bestFit="1" customWidth="1"/>
    <col min="5627" max="5627" width="86.29296875" style="800" bestFit="1" customWidth="1"/>
    <col min="5628" max="5628" width="9.29296875" style="800" hidden="1" customWidth="1"/>
    <col min="5629" max="5629" width="12.703125" style="800" bestFit="1" customWidth="1"/>
    <col min="5630" max="5630" width="21.703125" style="800" bestFit="1" customWidth="1"/>
    <col min="5631" max="5881" width="9.29296875" style="800"/>
    <col min="5882" max="5882" width="15.5859375" style="800" bestFit="1" customWidth="1"/>
    <col min="5883" max="5883" width="86.29296875" style="800" bestFit="1" customWidth="1"/>
    <col min="5884" max="5884" width="9.29296875" style="800" hidden="1" customWidth="1"/>
    <col min="5885" max="5885" width="12.703125" style="800" bestFit="1" customWidth="1"/>
    <col min="5886" max="5886" width="21.703125" style="800" bestFit="1" customWidth="1"/>
    <col min="5887" max="6137" width="9.29296875" style="800"/>
    <col min="6138" max="6138" width="15.5859375" style="800" bestFit="1" customWidth="1"/>
    <col min="6139" max="6139" width="86.29296875" style="800" bestFit="1" customWidth="1"/>
    <col min="6140" max="6140" width="9.29296875" style="800" hidden="1" customWidth="1"/>
    <col min="6141" max="6141" width="12.703125" style="800" bestFit="1" customWidth="1"/>
    <col min="6142" max="6142" width="21.703125" style="800" bestFit="1" customWidth="1"/>
    <col min="6143" max="6393" width="9.29296875" style="800"/>
    <col min="6394" max="6394" width="15.5859375" style="800" bestFit="1" customWidth="1"/>
    <col min="6395" max="6395" width="86.29296875" style="800" bestFit="1" customWidth="1"/>
    <col min="6396" max="6396" width="9.29296875" style="800" hidden="1" customWidth="1"/>
    <col min="6397" max="6397" width="12.703125" style="800" bestFit="1" customWidth="1"/>
    <col min="6398" max="6398" width="21.703125" style="800" bestFit="1" customWidth="1"/>
    <col min="6399" max="6649" width="9.29296875" style="800"/>
    <col min="6650" max="6650" width="15.5859375" style="800" bestFit="1" customWidth="1"/>
    <col min="6651" max="6651" width="86.29296875" style="800" bestFit="1" customWidth="1"/>
    <col min="6652" max="6652" width="9.29296875" style="800" hidden="1" customWidth="1"/>
    <col min="6653" max="6653" width="12.703125" style="800" bestFit="1" customWidth="1"/>
    <col min="6654" max="6654" width="21.703125" style="800" bestFit="1" customWidth="1"/>
    <col min="6655" max="6905" width="9.29296875" style="800"/>
    <col min="6906" max="6906" width="15.5859375" style="800" bestFit="1" customWidth="1"/>
    <col min="6907" max="6907" width="86.29296875" style="800" bestFit="1" customWidth="1"/>
    <col min="6908" max="6908" width="9.29296875" style="800" hidden="1" customWidth="1"/>
    <col min="6909" max="6909" width="12.703125" style="800" bestFit="1" customWidth="1"/>
    <col min="6910" max="6910" width="21.703125" style="800" bestFit="1" customWidth="1"/>
    <col min="6911" max="7161" width="9.29296875" style="800"/>
    <col min="7162" max="7162" width="15.5859375" style="800" bestFit="1" customWidth="1"/>
    <col min="7163" max="7163" width="86.29296875" style="800" bestFit="1" customWidth="1"/>
    <col min="7164" max="7164" width="9.29296875" style="800" hidden="1" customWidth="1"/>
    <col min="7165" max="7165" width="12.703125" style="800" bestFit="1" customWidth="1"/>
    <col min="7166" max="7166" width="21.703125" style="800" bestFit="1" customWidth="1"/>
    <col min="7167" max="7417" width="9.29296875" style="800"/>
    <col min="7418" max="7418" width="15.5859375" style="800" bestFit="1" customWidth="1"/>
    <col min="7419" max="7419" width="86.29296875" style="800" bestFit="1" customWidth="1"/>
    <col min="7420" max="7420" width="9.29296875" style="800" hidden="1" customWidth="1"/>
    <col min="7421" max="7421" width="12.703125" style="800" bestFit="1" customWidth="1"/>
    <col min="7422" max="7422" width="21.703125" style="800" bestFit="1" customWidth="1"/>
    <col min="7423" max="7673" width="9.29296875" style="800"/>
    <col min="7674" max="7674" width="15.5859375" style="800" bestFit="1" customWidth="1"/>
    <col min="7675" max="7675" width="86.29296875" style="800" bestFit="1" customWidth="1"/>
    <col min="7676" max="7676" width="9.29296875" style="800" hidden="1" customWidth="1"/>
    <col min="7677" max="7677" width="12.703125" style="800" bestFit="1" customWidth="1"/>
    <col min="7678" max="7678" width="21.703125" style="800" bestFit="1" customWidth="1"/>
    <col min="7679" max="7929" width="9.29296875" style="800"/>
    <col min="7930" max="7930" width="15.5859375" style="800" bestFit="1" customWidth="1"/>
    <col min="7931" max="7931" width="86.29296875" style="800" bestFit="1" customWidth="1"/>
    <col min="7932" max="7932" width="9.29296875" style="800" hidden="1" customWidth="1"/>
    <col min="7933" max="7933" width="12.703125" style="800" bestFit="1" customWidth="1"/>
    <col min="7934" max="7934" width="21.703125" style="800" bestFit="1" customWidth="1"/>
    <col min="7935" max="8185" width="9.29296875" style="800"/>
    <col min="8186" max="8186" width="15.5859375" style="800" bestFit="1" customWidth="1"/>
    <col min="8187" max="8187" width="86.29296875" style="800" bestFit="1" customWidth="1"/>
    <col min="8188" max="8188" width="9.29296875" style="800" hidden="1" customWidth="1"/>
    <col min="8189" max="8189" width="12.703125" style="800" bestFit="1" customWidth="1"/>
    <col min="8190" max="8190" width="21.703125" style="800" bestFit="1" customWidth="1"/>
    <col min="8191" max="8441" width="9.29296875" style="800"/>
    <col min="8442" max="8442" width="15.5859375" style="800" bestFit="1" customWidth="1"/>
    <col min="8443" max="8443" width="86.29296875" style="800" bestFit="1" customWidth="1"/>
    <col min="8444" max="8444" width="9.29296875" style="800" hidden="1" customWidth="1"/>
    <col min="8445" max="8445" width="12.703125" style="800" bestFit="1" customWidth="1"/>
    <col min="8446" max="8446" width="21.703125" style="800" bestFit="1" customWidth="1"/>
    <col min="8447" max="8697" width="9.29296875" style="800"/>
    <col min="8698" max="8698" width="15.5859375" style="800" bestFit="1" customWidth="1"/>
    <col min="8699" max="8699" width="86.29296875" style="800" bestFit="1" customWidth="1"/>
    <col min="8700" max="8700" width="9.29296875" style="800" hidden="1" customWidth="1"/>
    <col min="8701" max="8701" width="12.703125" style="800" bestFit="1" customWidth="1"/>
    <col min="8702" max="8702" width="21.703125" style="800" bestFit="1" customWidth="1"/>
    <col min="8703" max="8953" width="9.29296875" style="800"/>
    <col min="8954" max="8954" width="15.5859375" style="800" bestFit="1" customWidth="1"/>
    <col min="8955" max="8955" width="86.29296875" style="800" bestFit="1" customWidth="1"/>
    <col min="8956" max="8956" width="9.29296875" style="800" hidden="1" customWidth="1"/>
    <col min="8957" max="8957" width="12.703125" style="800" bestFit="1" customWidth="1"/>
    <col min="8958" max="8958" width="21.703125" style="800" bestFit="1" customWidth="1"/>
    <col min="8959" max="9209" width="9.29296875" style="800"/>
    <col min="9210" max="9210" width="15.5859375" style="800" bestFit="1" customWidth="1"/>
    <col min="9211" max="9211" width="86.29296875" style="800" bestFit="1" customWidth="1"/>
    <col min="9212" max="9212" width="9.29296875" style="800" hidden="1" customWidth="1"/>
    <col min="9213" max="9213" width="12.703125" style="800" bestFit="1" customWidth="1"/>
    <col min="9214" max="9214" width="21.703125" style="800" bestFit="1" customWidth="1"/>
    <col min="9215" max="9465" width="9.29296875" style="800"/>
    <col min="9466" max="9466" width="15.5859375" style="800" bestFit="1" customWidth="1"/>
    <col min="9467" max="9467" width="86.29296875" style="800" bestFit="1" customWidth="1"/>
    <col min="9468" max="9468" width="9.29296875" style="800" hidden="1" customWidth="1"/>
    <col min="9469" max="9469" width="12.703125" style="800" bestFit="1" customWidth="1"/>
    <col min="9470" max="9470" width="21.703125" style="800" bestFit="1" customWidth="1"/>
    <col min="9471" max="9721" width="9.29296875" style="800"/>
    <col min="9722" max="9722" width="15.5859375" style="800" bestFit="1" customWidth="1"/>
    <col min="9723" max="9723" width="86.29296875" style="800" bestFit="1" customWidth="1"/>
    <col min="9724" max="9724" width="9.29296875" style="800" hidden="1" customWidth="1"/>
    <col min="9725" max="9725" width="12.703125" style="800" bestFit="1" customWidth="1"/>
    <col min="9726" max="9726" width="21.703125" style="800" bestFit="1" customWidth="1"/>
    <col min="9727" max="9977" width="9.29296875" style="800"/>
    <col min="9978" max="9978" width="15.5859375" style="800" bestFit="1" customWidth="1"/>
    <col min="9979" max="9979" width="86.29296875" style="800" bestFit="1" customWidth="1"/>
    <col min="9980" max="9980" width="9.29296875" style="800" hidden="1" customWidth="1"/>
    <col min="9981" max="9981" width="12.703125" style="800" bestFit="1" customWidth="1"/>
    <col min="9982" max="9982" width="21.703125" style="800" bestFit="1" customWidth="1"/>
    <col min="9983" max="10233" width="9.29296875" style="800"/>
    <col min="10234" max="10234" width="15.5859375" style="800" bestFit="1" customWidth="1"/>
    <col min="10235" max="10235" width="86.29296875" style="800" bestFit="1" customWidth="1"/>
    <col min="10236" max="10236" width="9.29296875" style="800" hidden="1" customWidth="1"/>
    <col min="10237" max="10237" width="12.703125" style="800" bestFit="1" customWidth="1"/>
    <col min="10238" max="10238" width="21.703125" style="800" bestFit="1" customWidth="1"/>
    <col min="10239" max="10489" width="9.29296875" style="800"/>
    <col min="10490" max="10490" width="15.5859375" style="800" bestFit="1" customWidth="1"/>
    <col min="10491" max="10491" width="86.29296875" style="800" bestFit="1" customWidth="1"/>
    <col min="10492" max="10492" width="9.29296875" style="800" hidden="1" customWidth="1"/>
    <col min="10493" max="10493" width="12.703125" style="800" bestFit="1" customWidth="1"/>
    <col min="10494" max="10494" width="21.703125" style="800" bestFit="1" customWidth="1"/>
    <col min="10495" max="10745" width="9.29296875" style="800"/>
    <col min="10746" max="10746" width="15.5859375" style="800" bestFit="1" customWidth="1"/>
    <col min="10747" max="10747" width="86.29296875" style="800" bestFit="1" customWidth="1"/>
    <col min="10748" max="10748" width="9.29296875" style="800" hidden="1" customWidth="1"/>
    <col min="10749" max="10749" width="12.703125" style="800" bestFit="1" customWidth="1"/>
    <col min="10750" max="10750" width="21.703125" style="800" bestFit="1" customWidth="1"/>
    <col min="10751" max="11001" width="9.29296875" style="800"/>
    <col min="11002" max="11002" width="15.5859375" style="800" bestFit="1" customWidth="1"/>
    <col min="11003" max="11003" width="86.29296875" style="800" bestFit="1" customWidth="1"/>
    <col min="11004" max="11004" width="9.29296875" style="800" hidden="1" customWidth="1"/>
    <col min="11005" max="11005" width="12.703125" style="800" bestFit="1" customWidth="1"/>
    <col min="11006" max="11006" width="21.703125" style="800" bestFit="1" customWidth="1"/>
    <col min="11007" max="11257" width="9.29296875" style="800"/>
    <col min="11258" max="11258" width="15.5859375" style="800" bestFit="1" customWidth="1"/>
    <col min="11259" max="11259" width="86.29296875" style="800" bestFit="1" customWidth="1"/>
    <col min="11260" max="11260" width="9.29296875" style="800" hidden="1" customWidth="1"/>
    <col min="11261" max="11261" width="12.703125" style="800" bestFit="1" customWidth="1"/>
    <col min="11262" max="11262" width="21.703125" style="800" bestFit="1" customWidth="1"/>
    <col min="11263" max="11513" width="9.29296875" style="800"/>
    <col min="11514" max="11514" width="15.5859375" style="800" bestFit="1" customWidth="1"/>
    <col min="11515" max="11515" width="86.29296875" style="800" bestFit="1" customWidth="1"/>
    <col min="11516" max="11516" width="9.29296875" style="800" hidden="1" customWidth="1"/>
    <col min="11517" max="11517" width="12.703125" style="800" bestFit="1" customWidth="1"/>
    <col min="11518" max="11518" width="21.703125" style="800" bestFit="1" customWidth="1"/>
    <col min="11519" max="11769" width="9.29296875" style="800"/>
    <col min="11770" max="11770" width="15.5859375" style="800" bestFit="1" customWidth="1"/>
    <col min="11771" max="11771" width="86.29296875" style="800" bestFit="1" customWidth="1"/>
    <col min="11772" max="11772" width="9.29296875" style="800" hidden="1" customWidth="1"/>
    <col min="11773" max="11773" width="12.703125" style="800" bestFit="1" customWidth="1"/>
    <col min="11774" max="11774" width="21.703125" style="800" bestFit="1" customWidth="1"/>
    <col min="11775" max="12025" width="9.29296875" style="800"/>
    <col min="12026" max="12026" width="15.5859375" style="800" bestFit="1" customWidth="1"/>
    <col min="12027" max="12027" width="86.29296875" style="800" bestFit="1" customWidth="1"/>
    <col min="12028" max="12028" width="9.29296875" style="800" hidden="1" customWidth="1"/>
    <col min="12029" max="12029" width="12.703125" style="800" bestFit="1" customWidth="1"/>
    <col min="12030" max="12030" width="21.703125" style="800" bestFit="1" customWidth="1"/>
    <col min="12031" max="12281" width="9.29296875" style="800"/>
    <col min="12282" max="12282" width="15.5859375" style="800" bestFit="1" customWidth="1"/>
    <col min="12283" max="12283" width="86.29296875" style="800" bestFit="1" customWidth="1"/>
    <col min="12284" max="12284" width="9.29296875" style="800" hidden="1" customWidth="1"/>
    <col min="12285" max="12285" width="12.703125" style="800" bestFit="1" customWidth="1"/>
    <col min="12286" max="12286" width="21.703125" style="800" bestFit="1" customWidth="1"/>
    <col min="12287" max="12537" width="9.29296875" style="800"/>
    <col min="12538" max="12538" width="15.5859375" style="800" bestFit="1" customWidth="1"/>
    <col min="12539" max="12539" width="86.29296875" style="800" bestFit="1" customWidth="1"/>
    <col min="12540" max="12540" width="9.29296875" style="800" hidden="1" customWidth="1"/>
    <col min="12541" max="12541" width="12.703125" style="800" bestFit="1" customWidth="1"/>
    <col min="12542" max="12542" width="21.703125" style="800" bestFit="1" customWidth="1"/>
    <col min="12543" max="12793" width="9.29296875" style="800"/>
    <col min="12794" max="12794" width="15.5859375" style="800" bestFit="1" customWidth="1"/>
    <col min="12795" max="12795" width="86.29296875" style="800" bestFit="1" customWidth="1"/>
    <col min="12796" max="12796" width="9.29296875" style="800" hidden="1" customWidth="1"/>
    <col min="12797" max="12797" width="12.703125" style="800" bestFit="1" customWidth="1"/>
    <col min="12798" max="12798" width="21.703125" style="800" bestFit="1" customWidth="1"/>
    <col min="12799" max="13049" width="9.29296875" style="800"/>
    <col min="13050" max="13050" width="15.5859375" style="800" bestFit="1" customWidth="1"/>
    <col min="13051" max="13051" width="86.29296875" style="800" bestFit="1" customWidth="1"/>
    <col min="13052" max="13052" width="9.29296875" style="800" hidden="1" customWidth="1"/>
    <col min="13053" max="13053" width="12.703125" style="800" bestFit="1" customWidth="1"/>
    <col min="13054" max="13054" width="21.703125" style="800" bestFit="1" customWidth="1"/>
    <col min="13055" max="13305" width="9.29296875" style="800"/>
    <col min="13306" max="13306" width="15.5859375" style="800" bestFit="1" customWidth="1"/>
    <col min="13307" max="13307" width="86.29296875" style="800" bestFit="1" customWidth="1"/>
    <col min="13308" max="13308" width="9.29296875" style="800" hidden="1" customWidth="1"/>
    <col min="13309" max="13309" width="12.703125" style="800" bestFit="1" customWidth="1"/>
    <col min="13310" max="13310" width="21.703125" style="800" bestFit="1" customWidth="1"/>
    <col min="13311" max="13561" width="9.29296875" style="800"/>
    <col min="13562" max="13562" width="15.5859375" style="800" bestFit="1" customWidth="1"/>
    <col min="13563" max="13563" width="86.29296875" style="800" bestFit="1" customWidth="1"/>
    <col min="13564" max="13564" width="9.29296875" style="800" hidden="1" customWidth="1"/>
    <col min="13565" max="13565" width="12.703125" style="800" bestFit="1" customWidth="1"/>
    <col min="13566" max="13566" width="21.703125" style="800" bestFit="1" customWidth="1"/>
    <col min="13567" max="13817" width="9.29296875" style="800"/>
    <col min="13818" max="13818" width="15.5859375" style="800" bestFit="1" customWidth="1"/>
    <col min="13819" max="13819" width="86.29296875" style="800" bestFit="1" customWidth="1"/>
    <col min="13820" max="13820" width="9.29296875" style="800" hidden="1" customWidth="1"/>
    <col min="13821" max="13821" width="12.703125" style="800" bestFit="1" customWidth="1"/>
    <col min="13822" max="13822" width="21.703125" style="800" bestFit="1" customWidth="1"/>
    <col min="13823" max="14073" width="9.29296875" style="800"/>
    <col min="14074" max="14074" width="15.5859375" style="800" bestFit="1" customWidth="1"/>
    <col min="14075" max="14075" width="86.29296875" style="800" bestFit="1" customWidth="1"/>
    <col min="14076" max="14076" width="9.29296875" style="800" hidden="1" customWidth="1"/>
    <col min="14077" max="14077" width="12.703125" style="800" bestFit="1" customWidth="1"/>
    <col min="14078" max="14078" width="21.703125" style="800" bestFit="1" customWidth="1"/>
    <col min="14079" max="14329" width="9.29296875" style="800"/>
    <col min="14330" max="14330" width="15.5859375" style="800" bestFit="1" customWidth="1"/>
    <col min="14331" max="14331" width="86.29296875" style="800" bestFit="1" customWidth="1"/>
    <col min="14332" max="14332" width="9.29296875" style="800" hidden="1" customWidth="1"/>
    <col min="14333" max="14333" width="12.703125" style="800" bestFit="1" customWidth="1"/>
    <col min="14334" max="14334" width="21.703125" style="800" bestFit="1" customWidth="1"/>
    <col min="14335" max="14585" width="9.29296875" style="800"/>
    <col min="14586" max="14586" width="15.5859375" style="800" bestFit="1" customWidth="1"/>
    <col min="14587" max="14587" width="86.29296875" style="800" bestFit="1" customWidth="1"/>
    <col min="14588" max="14588" width="9.29296875" style="800" hidden="1" customWidth="1"/>
    <col min="14589" max="14589" width="12.703125" style="800" bestFit="1" customWidth="1"/>
    <col min="14590" max="14590" width="21.703125" style="800" bestFit="1" customWidth="1"/>
    <col min="14591" max="14841" width="9.29296875" style="800"/>
    <col min="14842" max="14842" width="15.5859375" style="800" bestFit="1" customWidth="1"/>
    <col min="14843" max="14843" width="86.29296875" style="800" bestFit="1" customWidth="1"/>
    <col min="14844" max="14844" width="9.29296875" style="800" hidden="1" customWidth="1"/>
    <col min="14845" max="14845" width="12.703125" style="800" bestFit="1" customWidth="1"/>
    <col min="14846" max="14846" width="21.703125" style="800" bestFit="1" customWidth="1"/>
    <col min="14847" max="15097" width="9.29296875" style="800"/>
    <col min="15098" max="15098" width="15.5859375" style="800" bestFit="1" customWidth="1"/>
    <col min="15099" max="15099" width="86.29296875" style="800" bestFit="1" customWidth="1"/>
    <col min="15100" max="15100" width="9.29296875" style="800" hidden="1" customWidth="1"/>
    <col min="15101" max="15101" width="12.703125" style="800" bestFit="1" customWidth="1"/>
    <col min="15102" max="15102" width="21.703125" style="800" bestFit="1" customWidth="1"/>
    <col min="15103" max="15353" width="9.29296875" style="800"/>
    <col min="15354" max="15354" width="15.5859375" style="800" bestFit="1" customWidth="1"/>
    <col min="15355" max="15355" width="86.29296875" style="800" bestFit="1" customWidth="1"/>
    <col min="15356" max="15356" width="9.29296875" style="800" hidden="1" customWidth="1"/>
    <col min="15357" max="15357" width="12.703125" style="800" bestFit="1" customWidth="1"/>
    <col min="15358" max="15358" width="21.703125" style="800" bestFit="1" customWidth="1"/>
    <col min="15359" max="15609" width="9.29296875" style="800"/>
    <col min="15610" max="15610" width="15.5859375" style="800" bestFit="1" customWidth="1"/>
    <col min="15611" max="15611" width="86.29296875" style="800" bestFit="1" customWidth="1"/>
    <col min="15612" max="15612" width="9.29296875" style="800" hidden="1" customWidth="1"/>
    <col min="15613" max="15613" width="12.703125" style="800" bestFit="1" customWidth="1"/>
    <col min="15614" max="15614" width="21.703125" style="800" bestFit="1" customWidth="1"/>
    <col min="15615" max="15865" width="9.29296875" style="800"/>
    <col min="15866" max="15866" width="15.5859375" style="800" bestFit="1" customWidth="1"/>
    <col min="15867" max="15867" width="86.29296875" style="800" bestFit="1" customWidth="1"/>
    <col min="15868" max="15868" width="9.29296875" style="800" hidden="1" customWidth="1"/>
    <col min="15869" max="15869" width="12.703125" style="800" bestFit="1" customWidth="1"/>
    <col min="15870" max="15870" width="21.703125" style="800" bestFit="1" customWidth="1"/>
    <col min="15871" max="16121" width="9.29296875" style="800"/>
    <col min="16122" max="16122" width="15.5859375" style="800" bestFit="1" customWidth="1"/>
    <col min="16123" max="16123" width="86.29296875" style="800" bestFit="1" customWidth="1"/>
    <col min="16124" max="16124" width="9.29296875" style="800" hidden="1" customWidth="1"/>
    <col min="16125" max="16125" width="12.703125" style="800" bestFit="1" customWidth="1"/>
    <col min="16126" max="16126" width="21.703125" style="800" bestFit="1" customWidth="1"/>
    <col min="16127" max="16379" width="9.29296875" style="800"/>
    <col min="16380" max="16384" width="9.29296875" style="800" customWidth="1"/>
  </cols>
  <sheetData>
    <row r="1" spans="1:8">
      <c r="A1" s="7460" t="s">
        <v>4735</v>
      </c>
      <c r="B1" s="7460"/>
      <c r="C1" s="7460"/>
      <c r="D1" s="7484"/>
      <c r="E1" s="7461"/>
      <c r="F1" s="7461"/>
    </row>
    <row r="2" spans="1:8">
      <c r="A2" s="192"/>
      <c r="B2" s="173"/>
      <c r="C2" s="297"/>
      <c r="D2" s="297"/>
      <c r="E2" s="790"/>
      <c r="F2" s="790"/>
    </row>
    <row r="3" spans="1:8">
      <c r="A3" s="191"/>
      <c r="B3" s="173"/>
      <c r="C3" s="297"/>
      <c r="D3" s="297"/>
      <c r="E3" s="790"/>
      <c r="F3" s="790"/>
    </row>
    <row r="4" spans="1:8" ht="15" customHeight="1">
      <c r="A4" s="18" t="s">
        <v>48</v>
      </c>
      <c r="B4" s="19"/>
      <c r="C4" s="792"/>
      <c r="D4" s="797"/>
      <c r="E4" s="439"/>
      <c r="F4" s="439"/>
    </row>
    <row r="6" spans="1:8" ht="29.25" customHeight="1">
      <c r="A6" s="799" t="s">
        <v>75</v>
      </c>
      <c r="B6" s="796" t="s">
        <v>42</v>
      </c>
      <c r="C6" s="649" t="s">
        <v>57</v>
      </c>
      <c r="D6" s="649" t="s">
        <v>3234</v>
      </c>
      <c r="E6" s="649" t="s">
        <v>58</v>
      </c>
      <c r="F6" s="649" t="s">
        <v>59</v>
      </c>
    </row>
    <row r="7" spans="1:8" s="801" customFormat="1" ht="15" customHeight="1">
      <c r="A7" s="7485" t="s">
        <v>19893</v>
      </c>
      <c r="B7" s="7486"/>
      <c r="C7" s="2188"/>
      <c r="D7" s="2188"/>
      <c r="E7" s="2188"/>
      <c r="F7" s="2188"/>
      <c r="H7" s="3032"/>
    </row>
    <row r="8" spans="1:8" s="801" customFormat="1" ht="15" customHeight="1">
      <c r="A8" s="1819" t="s">
        <v>9289</v>
      </c>
      <c r="B8" s="1820" t="s">
        <v>9288</v>
      </c>
      <c r="C8" s="1718">
        <v>192.32</v>
      </c>
      <c r="D8" s="810">
        <f t="shared" ref="D8:D18" si="0">C8-C8*$B$4/100</f>
        <v>192.32</v>
      </c>
      <c r="E8" s="767">
        <f>C8*Оглавление!$B$14</f>
        <v>18270.399999999998</v>
      </c>
      <c r="F8" s="767">
        <f t="shared" ref="F8:F18" si="1">E8-E8*$B$4/100</f>
        <v>18270.399999999998</v>
      </c>
      <c r="H8" s="3032"/>
    </row>
    <row r="9" spans="1:8" s="801" customFormat="1" ht="15" customHeight="1">
      <c r="A9" s="1819" t="s">
        <v>9291</v>
      </c>
      <c r="B9" s="1820" t="s">
        <v>9290</v>
      </c>
      <c r="C9" s="1718">
        <v>316.52999999999997</v>
      </c>
      <c r="D9" s="810">
        <f t="shared" si="0"/>
        <v>316.52999999999997</v>
      </c>
      <c r="E9" s="767">
        <f>C9*Оглавление!$B$14</f>
        <v>30070.35</v>
      </c>
      <c r="F9" s="767">
        <f t="shared" si="1"/>
        <v>30070.35</v>
      </c>
      <c r="H9" s="3032"/>
    </row>
    <row r="10" spans="1:8" s="801" customFormat="1" ht="15" customHeight="1">
      <c r="A10" s="1819" t="s">
        <v>9293</v>
      </c>
      <c r="B10" s="1820" t="s">
        <v>9292</v>
      </c>
      <c r="C10" s="1718">
        <v>350.34</v>
      </c>
      <c r="D10" s="810">
        <f t="shared" si="0"/>
        <v>350.34</v>
      </c>
      <c r="E10" s="767">
        <f>C10*Оглавление!$B$14</f>
        <v>33282.299999999996</v>
      </c>
      <c r="F10" s="767">
        <f t="shared" si="1"/>
        <v>33282.299999999996</v>
      </c>
      <c r="H10" s="3032"/>
    </row>
    <row r="11" spans="1:8" s="801" customFormat="1" ht="15" customHeight="1">
      <c r="A11" s="1819" t="s">
        <v>9295</v>
      </c>
      <c r="B11" s="1820" t="s">
        <v>9294</v>
      </c>
      <c r="C11" s="1718">
        <v>482.94</v>
      </c>
      <c r="D11" s="810">
        <f t="shared" si="0"/>
        <v>482.94</v>
      </c>
      <c r="E11" s="767">
        <f>C11*Оглавление!$B$14</f>
        <v>45879.3</v>
      </c>
      <c r="F11" s="767">
        <f t="shared" si="1"/>
        <v>45879.3</v>
      </c>
      <c r="H11" s="3032"/>
    </row>
    <row r="12" spans="1:8" s="801" customFormat="1" ht="15" customHeight="1">
      <c r="A12" s="1819" t="s">
        <v>9297</v>
      </c>
      <c r="B12" s="1820" t="s">
        <v>9296</v>
      </c>
      <c r="C12" s="1718">
        <v>276.85000000000002</v>
      </c>
      <c r="D12" s="810">
        <f t="shared" si="0"/>
        <v>276.85000000000002</v>
      </c>
      <c r="E12" s="767">
        <f>C12*Оглавление!$B$14</f>
        <v>26300.750000000004</v>
      </c>
      <c r="F12" s="767">
        <f t="shared" si="1"/>
        <v>26300.750000000004</v>
      </c>
      <c r="H12" s="3032"/>
    </row>
    <row r="13" spans="1:8" s="801" customFormat="1" ht="15" customHeight="1">
      <c r="A13" s="1819" t="s">
        <v>9299</v>
      </c>
      <c r="B13" s="1820" t="s">
        <v>9298</v>
      </c>
      <c r="C13" s="1718">
        <v>397.99</v>
      </c>
      <c r="D13" s="810">
        <f t="shared" si="0"/>
        <v>397.99</v>
      </c>
      <c r="E13" s="767">
        <f>C13*Оглавление!$B$14</f>
        <v>37809.050000000003</v>
      </c>
      <c r="F13" s="767">
        <f t="shared" si="1"/>
        <v>37809.050000000003</v>
      </c>
      <c r="H13" s="3032"/>
    </row>
    <row r="14" spans="1:8" s="801" customFormat="1" ht="15" customHeight="1">
      <c r="A14" s="7487" t="s">
        <v>6097</v>
      </c>
      <c r="B14" s="7488"/>
      <c r="C14" s="3027"/>
      <c r="D14" s="810"/>
      <c r="E14" s="767"/>
      <c r="F14" s="767"/>
      <c r="G14" s="800"/>
      <c r="H14" s="3032"/>
    </row>
    <row r="15" spans="1:8" s="801" customFormat="1" ht="15" customHeight="1">
      <c r="A15" s="1819" t="s">
        <v>9301</v>
      </c>
      <c r="B15" s="1820" t="s">
        <v>9300</v>
      </c>
      <c r="C15" s="1718">
        <v>312.52999999999997</v>
      </c>
      <c r="D15" s="810">
        <f t="shared" si="0"/>
        <v>312.52999999999997</v>
      </c>
      <c r="E15" s="767">
        <f>C15*Оглавление!$B$14</f>
        <v>29690.35</v>
      </c>
      <c r="F15" s="767">
        <f t="shared" si="1"/>
        <v>29690.35</v>
      </c>
      <c r="H15" s="3032"/>
    </row>
    <row r="16" spans="1:8" s="801" customFormat="1" ht="15" customHeight="1">
      <c r="A16" s="1819" t="s">
        <v>9303</v>
      </c>
      <c r="B16" s="1820" t="s">
        <v>9302</v>
      </c>
      <c r="C16" s="1718">
        <v>345.5</v>
      </c>
      <c r="D16" s="810">
        <f t="shared" si="0"/>
        <v>345.5</v>
      </c>
      <c r="E16" s="767">
        <f>C16*Оглавление!$B$14</f>
        <v>32822.5</v>
      </c>
      <c r="F16" s="767">
        <f t="shared" si="1"/>
        <v>32822.5</v>
      </c>
      <c r="H16" s="3032"/>
    </row>
    <row r="17" spans="1:8" s="801" customFormat="1" ht="15" customHeight="1">
      <c r="A17" s="1819" t="s">
        <v>9305</v>
      </c>
      <c r="B17" s="1820" t="s">
        <v>9304</v>
      </c>
      <c r="C17" s="1718">
        <v>592.09</v>
      </c>
      <c r="D17" s="810">
        <f t="shared" si="0"/>
        <v>592.09</v>
      </c>
      <c r="E17" s="767">
        <f>C17*Оглавление!$B$14</f>
        <v>56248.55</v>
      </c>
      <c r="F17" s="767">
        <f t="shared" si="1"/>
        <v>56248.55</v>
      </c>
      <c r="H17" s="3032"/>
    </row>
    <row r="18" spans="1:8" s="801" customFormat="1" ht="15" customHeight="1">
      <c r="A18" s="1819" t="s">
        <v>9307</v>
      </c>
      <c r="B18" s="1820" t="s">
        <v>9306</v>
      </c>
      <c r="C18" s="1718">
        <v>676.48</v>
      </c>
      <c r="D18" s="810">
        <f t="shared" si="0"/>
        <v>676.48</v>
      </c>
      <c r="E18" s="767">
        <f>C18*Оглавление!$B$14</f>
        <v>64265.599999999999</v>
      </c>
      <c r="F18" s="767">
        <f t="shared" si="1"/>
        <v>64265.599999999999</v>
      </c>
      <c r="H18" s="3032"/>
    </row>
    <row r="19" spans="1:8" s="801" customFormat="1" ht="15" customHeight="1">
      <c r="A19" s="1561"/>
      <c r="B19" s="1564"/>
      <c r="C19" s="1718"/>
      <c r="D19" s="810"/>
      <c r="E19" s="767"/>
      <c r="F19" s="767"/>
      <c r="H19" s="3032"/>
    </row>
    <row r="20" spans="1:8" s="801" customFormat="1" ht="15" customHeight="1">
      <c r="A20" s="7485" t="s">
        <v>19893</v>
      </c>
      <c r="B20" s="7486"/>
      <c r="C20" s="1718"/>
      <c r="D20" s="810"/>
      <c r="E20" s="767"/>
      <c r="F20" s="767"/>
      <c r="H20" s="3032"/>
    </row>
    <row r="21" spans="1:8" ht="15" customHeight="1">
      <c r="A21" s="802" t="s">
        <v>4653</v>
      </c>
      <c r="B21" s="904" t="s">
        <v>4845</v>
      </c>
      <c r="C21" s="1718">
        <v>207.62</v>
      </c>
      <c r="D21" s="810">
        <f>C21-C21*$B$4/100</f>
        <v>207.62</v>
      </c>
      <c r="E21" s="767">
        <f>C21*Оглавление!$B$14</f>
        <v>19723.900000000001</v>
      </c>
      <c r="F21" s="767">
        <f>E21-E21*$B$4/100</f>
        <v>19723.900000000001</v>
      </c>
      <c r="H21" s="3032"/>
    </row>
    <row r="22" spans="1:8" ht="15" customHeight="1">
      <c r="A22" s="802" t="s">
        <v>4654</v>
      </c>
      <c r="B22" s="904" t="s">
        <v>4846</v>
      </c>
      <c r="C22" s="1718">
        <v>329.4</v>
      </c>
      <c r="D22" s="810">
        <f t="shared" ref="D22:D135" si="2">C22-C22*$B$4/100</f>
        <v>329.4</v>
      </c>
      <c r="E22" s="767">
        <f>C22*Оглавление!$B$14</f>
        <v>31292.999999999996</v>
      </c>
      <c r="F22" s="767">
        <f t="shared" ref="F22:F135" si="3">E22-E22*$B$4/100</f>
        <v>31292.999999999996</v>
      </c>
      <c r="H22" s="3032"/>
    </row>
    <row r="23" spans="1:8" s="3032" customFormat="1" ht="15" customHeight="1">
      <c r="A23" s="3028" t="s">
        <v>14040</v>
      </c>
      <c r="B23" s="3029" t="s">
        <v>14041</v>
      </c>
      <c r="C23" s="1718">
        <v>309.88</v>
      </c>
      <c r="D23" s="3030">
        <v>252.91</v>
      </c>
      <c r="E23" s="3031">
        <f>C23*Оглавление!$B$14</f>
        <v>29438.6</v>
      </c>
      <c r="F23" s="3031">
        <f>E23-E23*$B$4/100</f>
        <v>29438.6</v>
      </c>
    </row>
    <row r="24" spans="1:8" s="804" customFormat="1" ht="15" customHeight="1">
      <c r="A24" s="802" t="s">
        <v>4655</v>
      </c>
      <c r="B24" s="904" t="s">
        <v>4847</v>
      </c>
      <c r="C24" s="1718">
        <v>343.26</v>
      </c>
      <c r="D24" s="810">
        <f t="shared" si="2"/>
        <v>343.26</v>
      </c>
      <c r="E24" s="767">
        <f>C24*Оглавление!$B$14</f>
        <v>32609.7</v>
      </c>
      <c r="F24" s="767">
        <f t="shared" si="3"/>
        <v>32609.7</v>
      </c>
      <c r="H24" s="3032"/>
    </row>
    <row r="25" spans="1:8" s="804" customFormat="1" ht="15" customHeight="1">
      <c r="A25" s="802" t="s">
        <v>4656</v>
      </c>
      <c r="B25" s="904" t="s">
        <v>4848</v>
      </c>
      <c r="C25" s="1718">
        <v>615.26</v>
      </c>
      <c r="D25" s="810">
        <f t="shared" si="2"/>
        <v>615.26</v>
      </c>
      <c r="E25" s="767">
        <f>C25*Оглавление!$B$14</f>
        <v>58449.7</v>
      </c>
      <c r="F25" s="767">
        <f t="shared" si="3"/>
        <v>58449.7</v>
      </c>
      <c r="H25" s="3032"/>
    </row>
    <row r="26" spans="1:8" s="804" customFormat="1" ht="15" customHeight="1">
      <c r="A26" s="802" t="s">
        <v>4657</v>
      </c>
      <c r="B26" s="904" t="s">
        <v>4817</v>
      </c>
      <c r="C26" s="1718">
        <v>378.21</v>
      </c>
      <c r="D26" s="810">
        <f t="shared" si="2"/>
        <v>378.21</v>
      </c>
      <c r="E26" s="767">
        <f>C26*Оглавление!$B$14</f>
        <v>35929.949999999997</v>
      </c>
      <c r="F26" s="767">
        <f t="shared" si="3"/>
        <v>35929.949999999997</v>
      </c>
      <c r="H26" s="3032"/>
    </row>
    <row r="27" spans="1:8" s="804" customFormat="1" ht="15" customHeight="1">
      <c r="A27" s="802" t="s">
        <v>4658</v>
      </c>
      <c r="B27" s="904" t="s">
        <v>4818</v>
      </c>
      <c r="C27" s="1718">
        <v>502.59</v>
      </c>
      <c r="D27" s="810">
        <f t="shared" si="2"/>
        <v>502.59</v>
      </c>
      <c r="E27" s="767">
        <f>C27*Оглавление!$B$14</f>
        <v>47746.049999999996</v>
      </c>
      <c r="F27" s="767">
        <f t="shared" si="3"/>
        <v>47746.049999999996</v>
      </c>
      <c r="H27" s="3032"/>
    </row>
    <row r="28" spans="1:8" s="3032" customFormat="1" ht="15" customHeight="1">
      <c r="A28" s="3028" t="s">
        <v>14043</v>
      </c>
      <c r="B28" s="3029" t="s">
        <v>14042</v>
      </c>
      <c r="C28" s="1718">
        <v>480.47</v>
      </c>
      <c r="D28" s="3030">
        <v>392.14</v>
      </c>
      <c r="E28" s="3031">
        <f>C28*Оглавление!$B$14</f>
        <v>45644.65</v>
      </c>
      <c r="F28" s="3031">
        <f>E28-E28*$B$4/100</f>
        <v>45644.65</v>
      </c>
    </row>
    <row r="29" spans="1:8" s="804" customFormat="1" ht="15" customHeight="1">
      <c r="A29" s="802" t="s">
        <v>4659</v>
      </c>
      <c r="B29" s="904" t="s">
        <v>4819</v>
      </c>
      <c r="C29" s="1718">
        <v>298.85000000000002</v>
      </c>
      <c r="D29" s="810">
        <f t="shared" si="2"/>
        <v>298.85000000000002</v>
      </c>
      <c r="E29" s="767">
        <f>C29*Оглавление!$B$14</f>
        <v>28390.750000000004</v>
      </c>
      <c r="F29" s="767">
        <f t="shared" si="3"/>
        <v>28390.750000000004</v>
      </c>
      <c r="H29" s="3032"/>
    </row>
    <row r="30" spans="1:8" s="804" customFormat="1" ht="15" customHeight="1">
      <c r="A30" s="802" t="s">
        <v>4660</v>
      </c>
      <c r="B30" s="904" t="s">
        <v>4820</v>
      </c>
      <c r="C30" s="1718">
        <v>442.03</v>
      </c>
      <c r="D30" s="810">
        <f t="shared" si="2"/>
        <v>442.03</v>
      </c>
      <c r="E30" s="767">
        <f>C30*Оглавление!$B$14</f>
        <v>41992.85</v>
      </c>
      <c r="F30" s="767">
        <f t="shared" si="3"/>
        <v>41992.85</v>
      </c>
      <c r="H30" s="3032"/>
    </row>
    <row r="31" spans="1:8" s="3032" customFormat="1" ht="15" customHeight="1">
      <c r="A31" s="3028" t="s">
        <v>14044</v>
      </c>
      <c r="B31" s="3029" t="s">
        <v>14045</v>
      </c>
      <c r="C31" s="1718">
        <v>401.1</v>
      </c>
      <c r="D31" s="3030">
        <v>327.37</v>
      </c>
      <c r="E31" s="3031">
        <f>C31*Оглавление!$B$14</f>
        <v>38104.5</v>
      </c>
      <c r="F31" s="3031">
        <f>E31-E31*$B$4/100</f>
        <v>38104.5</v>
      </c>
    </row>
    <row r="32" spans="1:8" s="804" customFormat="1" ht="15" customHeight="1">
      <c r="A32" s="802" t="s">
        <v>4661</v>
      </c>
      <c r="B32" s="904" t="s">
        <v>4849</v>
      </c>
      <c r="C32" s="1718">
        <v>298.85000000000002</v>
      </c>
      <c r="D32" s="810">
        <f t="shared" si="2"/>
        <v>298.85000000000002</v>
      </c>
      <c r="E32" s="767">
        <f>C32*Оглавление!$B$14</f>
        <v>28390.750000000004</v>
      </c>
      <c r="F32" s="767">
        <f t="shared" si="3"/>
        <v>28390.750000000004</v>
      </c>
      <c r="H32" s="3032"/>
    </row>
    <row r="33" spans="1:8" s="804" customFormat="1" ht="15" customHeight="1">
      <c r="A33" s="802" t="s">
        <v>4662</v>
      </c>
      <c r="B33" s="904" t="s">
        <v>4850</v>
      </c>
      <c r="C33" s="1718">
        <v>414.17</v>
      </c>
      <c r="D33" s="810">
        <f t="shared" si="2"/>
        <v>414.17</v>
      </c>
      <c r="E33" s="767">
        <f>C33*Оглавление!$B$14</f>
        <v>39346.15</v>
      </c>
      <c r="F33" s="767">
        <f t="shared" si="3"/>
        <v>39346.15</v>
      </c>
      <c r="H33" s="3032"/>
    </row>
    <row r="34" spans="1:8" s="3032" customFormat="1" ht="15" customHeight="1">
      <c r="A34" s="3028" t="s">
        <v>14047</v>
      </c>
      <c r="B34" s="3029" t="s">
        <v>14046</v>
      </c>
      <c r="C34" s="1718">
        <v>401.1</v>
      </c>
      <c r="D34" s="3030">
        <v>327.37</v>
      </c>
      <c r="E34" s="3031">
        <f>C34*Оглавление!$B$14</f>
        <v>38104.5</v>
      </c>
      <c r="F34" s="3031">
        <f>E34-E34*$B$4/100</f>
        <v>38104.5</v>
      </c>
    </row>
    <row r="35" spans="1:8" ht="15" customHeight="1">
      <c r="A35" s="802" t="s">
        <v>4663</v>
      </c>
      <c r="B35" s="904" t="s">
        <v>4851</v>
      </c>
      <c r="C35" s="1718">
        <v>526.17999999999995</v>
      </c>
      <c r="D35" s="810">
        <f t="shared" si="2"/>
        <v>526.17999999999995</v>
      </c>
      <c r="E35" s="767">
        <f>C35*Оглавление!$B$14</f>
        <v>49987.1</v>
      </c>
      <c r="F35" s="767">
        <f t="shared" si="3"/>
        <v>49987.1</v>
      </c>
      <c r="H35" s="3032"/>
    </row>
    <row r="36" spans="1:8" ht="15" customHeight="1">
      <c r="A36" s="802" t="s">
        <v>4664</v>
      </c>
      <c r="B36" s="904" t="s">
        <v>4852</v>
      </c>
      <c r="C36" s="1718">
        <v>817.12</v>
      </c>
      <c r="D36" s="810">
        <f t="shared" si="2"/>
        <v>817.12</v>
      </c>
      <c r="E36" s="767">
        <f>C36*Оглавление!$B$14</f>
        <v>77626.399999999994</v>
      </c>
      <c r="F36" s="767">
        <f t="shared" si="3"/>
        <v>77626.399999999994</v>
      </c>
      <c r="H36" s="3032"/>
    </row>
    <row r="37" spans="1:8" ht="15" customHeight="1">
      <c r="A37" s="802" t="s">
        <v>4665</v>
      </c>
      <c r="B37" s="803" t="s">
        <v>3117</v>
      </c>
      <c r="C37" s="1718">
        <v>409.25</v>
      </c>
      <c r="D37" s="810">
        <f t="shared" si="2"/>
        <v>409.25</v>
      </c>
      <c r="E37" s="767">
        <f>C37*Оглавление!$B$14</f>
        <v>38878.75</v>
      </c>
      <c r="F37" s="767">
        <f t="shared" si="3"/>
        <v>38878.75</v>
      </c>
      <c r="H37" s="3032"/>
    </row>
    <row r="38" spans="1:8" ht="15" customHeight="1">
      <c r="A38" s="802" t="s">
        <v>9142</v>
      </c>
      <c r="B38" s="803" t="s">
        <v>9143</v>
      </c>
      <c r="C38" s="1718">
        <v>549.85</v>
      </c>
      <c r="D38" s="1535">
        <f t="shared" si="2"/>
        <v>549.85</v>
      </c>
      <c r="E38" s="767">
        <f>C38*Оглавление!$B$14</f>
        <v>52235.75</v>
      </c>
      <c r="F38" s="767">
        <f t="shared" si="3"/>
        <v>52235.75</v>
      </c>
      <c r="H38" s="3032"/>
    </row>
    <row r="39" spans="1:8" ht="15" customHeight="1">
      <c r="A39" s="7489" t="s">
        <v>19893</v>
      </c>
      <c r="B39" s="7486"/>
      <c r="C39" s="1718"/>
      <c r="D39" s="2536"/>
      <c r="E39" s="2536"/>
      <c r="F39" s="2537"/>
      <c r="H39" s="3032"/>
    </row>
    <row r="40" spans="1:8" ht="15" customHeight="1">
      <c r="A40" s="1819" t="s">
        <v>11108</v>
      </c>
      <c r="B40" s="1863" t="s">
        <v>11109</v>
      </c>
      <c r="C40" s="1718">
        <v>677.73</v>
      </c>
      <c r="D40" s="1535">
        <f t="shared" si="2"/>
        <v>677.73</v>
      </c>
      <c r="E40" s="767">
        <f>C40*Оглавление!$B$14</f>
        <v>64384.35</v>
      </c>
      <c r="F40" s="767">
        <f t="shared" si="3"/>
        <v>64384.35</v>
      </c>
      <c r="H40" s="3032"/>
    </row>
    <row r="41" spans="1:8" ht="15" customHeight="1">
      <c r="A41" s="1819" t="s">
        <v>17044</v>
      </c>
      <c r="B41" s="1863" t="s">
        <v>11110</v>
      </c>
      <c r="C41" s="1718">
        <v>820.82</v>
      </c>
      <c r="D41" s="1535">
        <f t="shared" si="2"/>
        <v>820.82</v>
      </c>
      <c r="E41" s="767">
        <f>C41*Оглавление!$B$14</f>
        <v>77977.900000000009</v>
      </c>
      <c r="F41" s="767">
        <f t="shared" si="3"/>
        <v>77977.900000000009</v>
      </c>
      <c r="H41" s="3032"/>
    </row>
    <row r="42" spans="1:8" ht="15" customHeight="1">
      <c r="A42" s="1819" t="s">
        <v>11111</v>
      </c>
      <c r="B42" s="1863" t="s">
        <v>11112</v>
      </c>
      <c r="C42" s="1718">
        <v>728.17</v>
      </c>
      <c r="D42" s="1535">
        <f t="shared" si="2"/>
        <v>728.17</v>
      </c>
      <c r="E42" s="767">
        <f>C42*Оглавление!$B$14</f>
        <v>69176.149999999994</v>
      </c>
      <c r="F42" s="767">
        <f t="shared" si="3"/>
        <v>69176.149999999994</v>
      </c>
      <c r="H42" s="3032"/>
    </row>
    <row r="43" spans="1:8" ht="15" customHeight="1">
      <c r="A43" s="1819" t="s">
        <v>11113</v>
      </c>
      <c r="B43" s="1863" t="s">
        <v>11114</v>
      </c>
      <c r="C43" s="1718">
        <v>871.27</v>
      </c>
      <c r="D43" s="1535">
        <f t="shared" si="2"/>
        <v>871.27</v>
      </c>
      <c r="E43" s="767">
        <f>C43*Оглавление!$B$14</f>
        <v>82770.649999999994</v>
      </c>
      <c r="F43" s="767">
        <f t="shared" si="3"/>
        <v>82770.649999999994</v>
      </c>
      <c r="H43" s="3032"/>
    </row>
    <row r="44" spans="1:8" ht="15" customHeight="1">
      <c r="A44" s="1819" t="s">
        <v>11115</v>
      </c>
      <c r="B44" s="1863" t="s">
        <v>11116</v>
      </c>
      <c r="C44" s="1718">
        <v>777.35</v>
      </c>
      <c r="D44" s="1535">
        <f t="shared" si="2"/>
        <v>777.35</v>
      </c>
      <c r="E44" s="767">
        <f>C44*Оглавление!$B$14</f>
        <v>73848.25</v>
      </c>
      <c r="F44" s="767">
        <f t="shared" si="3"/>
        <v>73848.25</v>
      </c>
      <c r="H44" s="3032"/>
    </row>
    <row r="45" spans="1:8" ht="15" customHeight="1">
      <c r="A45" s="1819" t="s">
        <v>11141</v>
      </c>
      <c r="B45" s="1863" t="s">
        <v>11241</v>
      </c>
      <c r="C45" s="1718">
        <v>920.43</v>
      </c>
      <c r="D45" s="1535">
        <f t="shared" si="2"/>
        <v>920.43</v>
      </c>
      <c r="E45" s="767">
        <f>C45*Оглавление!$B$14</f>
        <v>87440.849999999991</v>
      </c>
      <c r="F45" s="767">
        <f t="shared" si="3"/>
        <v>87440.849999999991</v>
      </c>
      <c r="H45" s="3032"/>
    </row>
    <row r="46" spans="1:8" s="801" customFormat="1" ht="15" customHeight="1">
      <c r="A46" s="7482" t="s">
        <v>3357</v>
      </c>
      <c r="B46" s="7490"/>
      <c r="C46" s="1718"/>
      <c r="D46" s="2534"/>
      <c r="E46" s="2534"/>
      <c r="F46" s="2535"/>
      <c r="G46" s="800"/>
      <c r="H46" s="3032"/>
    </row>
    <row r="47" spans="1:8" ht="15" customHeight="1">
      <c r="A47" s="802" t="s">
        <v>4666</v>
      </c>
      <c r="B47" s="803" t="s">
        <v>4667</v>
      </c>
      <c r="C47" s="1718">
        <v>235.32</v>
      </c>
      <c r="D47" s="810">
        <f t="shared" si="2"/>
        <v>235.32</v>
      </c>
      <c r="E47" s="767">
        <f>C47*Оглавление!$B$14</f>
        <v>22355.399999999998</v>
      </c>
      <c r="F47" s="767">
        <f t="shared" si="3"/>
        <v>22355.399999999998</v>
      </c>
      <c r="H47" s="3032"/>
    </row>
    <row r="48" spans="1:8" ht="15" customHeight="1">
      <c r="A48" s="802" t="s">
        <v>4668</v>
      </c>
      <c r="B48" s="803" t="s">
        <v>4667</v>
      </c>
      <c r="C48" s="1718">
        <v>390.92</v>
      </c>
      <c r="D48" s="810">
        <f t="shared" si="2"/>
        <v>390.92</v>
      </c>
      <c r="E48" s="767">
        <f>C48*Оглавление!$B$14</f>
        <v>37137.4</v>
      </c>
      <c r="F48" s="767">
        <f t="shared" si="3"/>
        <v>37137.4</v>
      </c>
      <c r="H48" s="3032"/>
    </row>
    <row r="49" spans="1:8" ht="15" customHeight="1">
      <c r="A49" s="802" t="s">
        <v>4669</v>
      </c>
      <c r="B49" s="803" t="s">
        <v>4670</v>
      </c>
      <c r="C49" s="1718">
        <v>445.89</v>
      </c>
      <c r="D49" s="810">
        <f t="shared" si="2"/>
        <v>445.89</v>
      </c>
      <c r="E49" s="767">
        <f>C49*Оглавление!$B$14</f>
        <v>42359.549999999996</v>
      </c>
      <c r="F49" s="767">
        <f t="shared" si="3"/>
        <v>42359.549999999996</v>
      </c>
      <c r="H49" s="3032"/>
    </row>
    <row r="50" spans="1:8" ht="15" customHeight="1">
      <c r="A50" s="802" t="s">
        <v>4855</v>
      </c>
      <c r="B50" s="904" t="s">
        <v>4856</v>
      </c>
      <c r="C50" s="1718">
        <v>351.21</v>
      </c>
      <c r="D50" s="810">
        <f t="shared" si="2"/>
        <v>351.21</v>
      </c>
      <c r="E50" s="767">
        <f>C50*Оглавление!$B$14</f>
        <v>33364.949999999997</v>
      </c>
      <c r="F50" s="767">
        <f t="shared" si="3"/>
        <v>33364.949999999997</v>
      </c>
      <c r="H50" s="3032"/>
    </row>
    <row r="51" spans="1:8" ht="15" customHeight="1">
      <c r="A51" s="802" t="s">
        <v>4671</v>
      </c>
      <c r="B51" s="803" t="s">
        <v>4672</v>
      </c>
      <c r="C51" s="1718">
        <v>725.35</v>
      </c>
      <c r="D51" s="810">
        <f t="shared" si="2"/>
        <v>725.35</v>
      </c>
      <c r="E51" s="767">
        <f>C51*Оглавление!$B$14</f>
        <v>68908.25</v>
      </c>
      <c r="F51" s="767">
        <f t="shared" si="3"/>
        <v>68908.25</v>
      </c>
      <c r="H51" s="3032"/>
    </row>
    <row r="52" spans="1:8" s="801" customFormat="1" ht="15" customHeight="1">
      <c r="A52" s="7482" t="s">
        <v>6097</v>
      </c>
      <c r="B52" s="7483"/>
      <c r="C52" s="1718"/>
      <c r="D52" s="2534"/>
      <c r="E52" s="2534"/>
      <c r="F52" s="2535"/>
      <c r="G52" s="800"/>
      <c r="H52" s="3032"/>
    </row>
    <row r="53" spans="1:8" ht="15" customHeight="1">
      <c r="A53" s="802" t="s">
        <v>4673</v>
      </c>
      <c r="B53" s="803" t="s">
        <v>4674</v>
      </c>
      <c r="C53" s="1718">
        <v>337.39</v>
      </c>
      <c r="D53" s="810">
        <f t="shared" si="2"/>
        <v>337.39</v>
      </c>
      <c r="E53" s="767">
        <f>C53*Оглавление!$B$14</f>
        <v>32052.05</v>
      </c>
      <c r="F53" s="767">
        <f t="shared" si="3"/>
        <v>32052.05</v>
      </c>
      <c r="H53" s="3032"/>
    </row>
    <row r="54" spans="1:8" ht="15" customHeight="1">
      <c r="A54" s="802" t="s">
        <v>4675</v>
      </c>
      <c r="B54" s="803" t="s">
        <v>4676</v>
      </c>
      <c r="C54" s="1718">
        <v>372.99</v>
      </c>
      <c r="D54" s="810">
        <f t="shared" si="2"/>
        <v>372.99</v>
      </c>
      <c r="E54" s="767">
        <f>C54*Оглавление!$B$14</f>
        <v>35434.050000000003</v>
      </c>
      <c r="F54" s="767">
        <f t="shared" si="3"/>
        <v>35434.050000000003</v>
      </c>
      <c r="H54" s="3032"/>
    </row>
    <row r="55" spans="1:8" ht="15" customHeight="1">
      <c r="A55" s="802" t="s">
        <v>4677</v>
      </c>
      <c r="B55" s="803" t="s">
        <v>4678</v>
      </c>
      <c r="C55" s="1718">
        <v>472.64</v>
      </c>
      <c r="D55" s="810">
        <f t="shared" si="2"/>
        <v>472.64</v>
      </c>
      <c r="E55" s="767">
        <f>C55*Оглавление!$B$14</f>
        <v>44900.799999999996</v>
      </c>
      <c r="F55" s="767">
        <f t="shared" si="3"/>
        <v>44900.799999999996</v>
      </c>
      <c r="H55" s="3032"/>
    </row>
    <row r="56" spans="1:8" ht="15" customHeight="1">
      <c r="A56" s="802" t="s">
        <v>4679</v>
      </c>
      <c r="B56" s="803" t="s">
        <v>4680</v>
      </c>
      <c r="C56" s="1718">
        <v>576.57000000000005</v>
      </c>
      <c r="D56" s="810">
        <f t="shared" si="2"/>
        <v>576.57000000000005</v>
      </c>
      <c r="E56" s="767">
        <f>C56*Оглавление!$B$14</f>
        <v>54774.15</v>
      </c>
      <c r="F56" s="767">
        <f t="shared" si="3"/>
        <v>54774.15</v>
      </c>
      <c r="H56" s="3032"/>
    </row>
    <row r="57" spans="1:8" ht="15" customHeight="1">
      <c r="A57" s="802" t="s">
        <v>4681</v>
      </c>
      <c r="B57" s="803" t="s">
        <v>4682</v>
      </c>
      <c r="C57" s="1718">
        <v>735.75</v>
      </c>
      <c r="D57" s="810">
        <f t="shared" si="2"/>
        <v>735.75</v>
      </c>
      <c r="E57" s="767">
        <f>C57*Оглавление!$B$14</f>
        <v>69896.25</v>
      </c>
      <c r="F57" s="767">
        <f t="shared" si="3"/>
        <v>69896.25</v>
      </c>
      <c r="H57" s="3032"/>
    </row>
    <row r="58" spans="1:8" ht="15" customHeight="1">
      <c r="A58" s="802" t="s">
        <v>4683</v>
      </c>
      <c r="B58" s="803" t="s">
        <v>4684</v>
      </c>
      <c r="C58" s="1718">
        <v>947.07</v>
      </c>
      <c r="D58" s="810">
        <f t="shared" si="2"/>
        <v>947.07</v>
      </c>
      <c r="E58" s="767">
        <f>C58*Оглавление!$B$14</f>
        <v>89971.650000000009</v>
      </c>
      <c r="F58" s="767">
        <f t="shared" si="3"/>
        <v>89971.650000000009</v>
      </c>
      <c r="H58" s="3032"/>
    </row>
    <row r="59" spans="1:8" ht="15" customHeight="1">
      <c r="A59" s="802" t="s">
        <v>4685</v>
      </c>
      <c r="B59" s="803" t="s">
        <v>4686</v>
      </c>
      <c r="C59" s="1718">
        <v>1090.9000000000001</v>
      </c>
      <c r="D59" s="810">
        <f t="shared" si="2"/>
        <v>1090.9000000000001</v>
      </c>
      <c r="E59" s="767">
        <f>C59*Оглавление!$B$14</f>
        <v>103635.50000000001</v>
      </c>
      <c r="F59" s="767">
        <f t="shared" si="3"/>
        <v>103635.50000000001</v>
      </c>
      <c r="H59" s="3032"/>
    </row>
    <row r="60" spans="1:8" ht="14.25" customHeight="1">
      <c r="A60" s="802" t="s">
        <v>4687</v>
      </c>
      <c r="B60" s="803" t="s">
        <v>4688</v>
      </c>
      <c r="C60" s="1718">
        <v>1447.56</v>
      </c>
      <c r="D60" s="810">
        <f t="shared" si="2"/>
        <v>1447.56</v>
      </c>
      <c r="E60" s="767">
        <f>C60*Оглавление!$B$14</f>
        <v>137518.19999999998</v>
      </c>
      <c r="F60" s="767">
        <f t="shared" si="3"/>
        <v>137518.19999999998</v>
      </c>
      <c r="H60" s="3032"/>
    </row>
    <row r="61" spans="1:8" ht="15" customHeight="1">
      <c r="A61" s="802" t="s">
        <v>4689</v>
      </c>
      <c r="B61" s="803" t="s">
        <v>4690</v>
      </c>
      <c r="C61" s="1718">
        <v>1700.8</v>
      </c>
      <c r="D61" s="810">
        <f t="shared" si="2"/>
        <v>1700.8</v>
      </c>
      <c r="E61" s="767">
        <f>C61*Оглавление!$B$14</f>
        <v>161576</v>
      </c>
      <c r="F61" s="767">
        <f t="shared" si="3"/>
        <v>161576</v>
      </c>
      <c r="H61" s="3032"/>
    </row>
    <row r="62" spans="1:8" ht="15" customHeight="1">
      <c r="A62" s="802" t="s">
        <v>4691</v>
      </c>
      <c r="B62" s="803" t="s">
        <v>4692</v>
      </c>
      <c r="C62" s="1718">
        <v>2210.29</v>
      </c>
      <c r="D62" s="810">
        <f t="shared" si="2"/>
        <v>2210.29</v>
      </c>
      <c r="E62" s="767">
        <f>C62*Оглавление!$B$14</f>
        <v>209977.55</v>
      </c>
      <c r="F62" s="767">
        <f t="shared" si="3"/>
        <v>209977.55</v>
      </c>
      <c r="H62" s="3032"/>
    </row>
    <row r="63" spans="1:8" ht="15" customHeight="1">
      <c r="A63" s="802" t="s">
        <v>4697</v>
      </c>
      <c r="B63" s="803" t="s">
        <v>4698</v>
      </c>
      <c r="C63" s="1718">
        <v>672.84</v>
      </c>
      <c r="D63" s="810">
        <f t="shared" si="2"/>
        <v>672.84</v>
      </c>
      <c r="E63" s="767">
        <f>C63*Оглавление!$B$14</f>
        <v>63919.8</v>
      </c>
      <c r="F63" s="767">
        <f t="shared" si="3"/>
        <v>63919.8</v>
      </c>
      <c r="H63" s="3032"/>
    </row>
    <row r="64" spans="1:8" ht="15" customHeight="1">
      <c r="A64" s="802" t="s">
        <v>4699</v>
      </c>
      <c r="B64" s="803" t="s">
        <v>4700</v>
      </c>
      <c r="C64" s="1718">
        <v>768.74</v>
      </c>
      <c r="D64" s="810">
        <f t="shared" si="2"/>
        <v>768.74</v>
      </c>
      <c r="E64" s="767">
        <f>C64*Оглавление!$B$14</f>
        <v>73030.3</v>
      </c>
      <c r="F64" s="767">
        <f t="shared" si="3"/>
        <v>73030.3</v>
      </c>
      <c r="H64" s="3032"/>
    </row>
    <row r="65" spans="1:8" ht="15" customHeight="1">
      <c r="A65" s="802" t="s">
        <v>4693</v>
      </c>
      <c r="B65" s="803" t="s">
        <v>4694</v>
      </c>
      <c r="C65" s="1718">
        <v>343.15</v>
      </c>
      <c r="D65" s="810">
        <f>C65-C65*$B$4/100</f>
        <v>343.15</v>
      </c>
      <c r="E65" s="767">
        <f>C65*Оглавление!$B$14</f>
        <v>32599.249999999996</v>
      </c>
      <c r="F65" s="767">
        <f>E65-E65*$B$4/100</f>
        <v>32599.249999999996</v>
      </c>
      <c r="H65" s="3032"/>
    </row>
    <row r="66" spans="1:8" ht="15" customHeight="1">
      <c r="A66" s="802" t="s">
        <v>4695</v>
      </c>
      <c r="B66" s="803" t="s">
        <v>4696</v>
      </c>
      <c r="C66" s="1718">
        <v>475.01</v>
      </c>
      <c r="D66" s="810">
        <f>C66-C66*$B$4/100</f>
        <v>475.01</v>
      </c>
      <c r="E66" s="767">
        <f>C66*Оглавление!$B$14</f>
        <v>45125.95</v>
      </c>
      <c r="F66" s="767">
        <f>E66-E66*$B$4/100</f>
        <v>45125.95</v>
      </c>
      <c r="H66" s="3032"/>
    </row>
    <row r="67" spans="1:8" s="801" customFormat="1" ht="15" customHeight="1">
      <c r="A67" s="2538" t="s">
        <v>995</v>
      </c>
      <c r="B67" s="2539"/>
      <c r="C67" s="1718"/>
      <c r="D67" s="2534"/>
      <c r="E67" s="2534"/>
      <c r="F67" s="2535"/>
      <c r="G67" s="800"/>
      <c r="H67" s="3032"/>
    </row>
    <row r="68" spans="1:8" ht="15" customHeight="1">
      <c r="A68" s="802" t="s">
        <v>4701</v>
      </c>
      <c r="B68" s="803" t="s">
        <v>4702</v>
      </c>
      <c r="C68" s="1718">
        <v>19.16</v>
      </c>
      <c r="D68" s="810">
        <f t="shared" si="2"/>
        <v>19.16</v>
      </c>
      <c r="E68" s="767">
        <f>C68*Оглавление!$B$14</f>
        <v>1820.2</v>
      </c>
      <c r="F68" s="767">
        <f t="shared" si="3"/>
        <v>1820.2</v>
      </c>
      <c r="H68" s="3032"/>
    </row>
    <row r="69" spans="1:8" ht="15" customHeight="1">
      <c r="A69" s="802" t="s">
        <v>4703</v>
      </c>
      <c r="B69" s="803" t="s">
        <v>4704</v>
      </c>
      <c r="C69" s="1718">
        <v>9.9499999999999993</v>
      </c>
      <c r="D69" s="810">
        <f t="shared" si="2"/>
        <v>9.9499999999999993</v>
      </c>
      <c r="E69" s="767">
        <f>C69*Оглавление!$B$14</f>
        <v>945.24999999999989</v>
      </c>
      <c r="F69" s="767">
        <f t="shared" si="3"/>
        <v>945.24999999999989</v>
      </c>
      <c r="H69" s="3032"/>
    </row>
    <row r="70" spans="1:8" ht="15" customHeight="1">
      <c r="A70" s="802" t="s">
        <v>4705</v>
      </c>
      <c r="B70" s="803" t="s">
        <v>3162</v>
      </c>
      <c r="C70" s="1718">
        <v>67.8</v>
      </c>
      <c r="D70" s="810">
        <f t="shared" si="2"/>
        <v>67.8</v>
      </c>
      <c r="E70" s="767">
        <f>C70*Оглавление!$B$14</f>
        <v>6441</v>
      </c>
      <c r="F70" s="767">
        <f t="shared" si="3"/>
        <v>6441</v>
      </c>
      <c r="H70" s="3032"/>
    </row>
    <row r="71" spans="1:8" ht="15" customHeight="1">
      <c r="A71" s="802" t="s">
        <v>4706</v>
      </c>
      <c r="B71" s="803" t="s">
        <v>3161</v>
      </c>
      <c r="C71" s="1718">
        <v>20.64</v>
      </c>
      <c r="D71" s="810">
        <f t="shared" si="2"/>
        <v>20.64</v>
      </c>
      <c r="E71" s="767">
        <f>C71*Оглавление!$B$14</f>
        <v>1960.8</v>
      </c>
      <c r="F71" s="767">
        <f t="shared" si="3"/>
        <v>1960.8</v>
      </c>
      <c r="H71" s="3032"/>
    </row>
    <row r="72" spans="1:8" ht="15" customHeight="1">
      <c r="A72" s="802" t="s">
        <v>4707</v>
      </c>
      <c r="B72" s="803" t="s">
        <v>6059</v>
      </c>
      <c r="C72" s="1718">
        <v>47.15</v>
      </c>
      <c r="D72" s="810">
        <f t="shared" si="2"/>
        <v>47.15</v>
      </c>
      <c r="E72" s="767">
        <f>C72*Оглавление!$B$14</f>
        <v>4479.25</v>
      </c>
      <c r="F72" s="767">
        <f t="shared" si="3"/>
        <v>4479.25</v>
      </c>
      <c r="H72" s="3032"/>
    </row>
    <row r="73" spans="1:8" ht="15" customHeight="1">
      <c r="A73" s="976" t="s">
        <v>6045</v>
      </c>
      <c r="B73" s="904" t="s">
        <v>6048</v>
      </c>
      <c r="C73" s="1718">
        <v>8.74</v>
      </c>
      <c r="D73" s="810">
        <f t="shared" si="2"/>
        <v>8.74</v>
      </c>
      <c r="E73" s="767">
        <f>C73*Оглавление!$B$14</f>
        <v>830.30000000000007</v>
      </c>
      <c r="F73" s="767">
        <f t="shared" si="3"/>
        <v>830.30000000000007</v>
      </c>
      <c r="H73" s="3032"/>
    </row>
    <row r="74" spans="1:8" ht="15" customHeight="1">
      <c r="A74" s="976" t="s">
        <v>6046</v>
      </c>
      <c r="B74" s="904" t="s">
        <v>6049</v>
      </c>
      <c r="C74" s="1718">
        <v>15.42</v>
      </c>
      <c r="D74" s="810">
        <f t="shared" si="2"/>
        <v>15.42</v>
      </c>
      <c r="E74" s="767">
        <f>C74*Оглавление!$B$14</f>
        <v>1464.9</v>
      </c>
      <c r="F74" s="767">
        <f t="shared" si="3"/>
        <v>1464.9</v>
      </c>
      <c r="H74" s="3032"/>
    </row>
    <row r="75" spans="1:8" ht="15" customHeight="1">
      <c r="A75" s="976" t="s">
        <v>17045</v>
      </c>
      <c r="B75" s="904" t="s">
        <v>6050</v>
      </c>
      <c r="C75" s="1718">
        <v>10.11</v>
      </c>
      <c r="D75" s="810">
        <f t="shared" si="2"/>
        <v>10.11</v>
      </c>
      <c r="E75" s="767">
        <f>C75*Оглавление!$B$14</f>
        <v>960.44999999999993</v>
      </c>
      <c r="F75" s="767">
        <f t="shared" si="3"/>
        <v>960.44999999999993</v>
      </c>
      <c r="H75" s="3032"/>
    </row>
    <row r="76" spans="1:8" ht="15" customHeight="1">
      <c r="A76" s="976" t="s">
        <v>6047</v>
      </c>
      <c r="B76" s="904" t="s">
        <v>6051</v>
      </c>
      <c r="C76" s="1718">
        <v>17.77</v>
      </c>
      <c r="D76" s="810">
        <f t="shared" si="2"/>
        <v>17.77</v>
      </c>
      <c r="E76" s="767">
        <f>C76*Оглавление!$B$14</f>
        <v>1688.1499999999999</v>
      </c>
      <c r="F76" s="767">
        <f t="shared" si="3"/>
        <v>1688.1499999999999</v>
      </c>
      <c r="H76" s="3032"/>
    </row>
    <row r="77" spans="1:8" ht="15" customHeight="1">
      <c r="A77" s="7485" t="s">
        <v>9239</v>
      </c>
      <c r="B77" s="7486"/>
      <c r="C77" s="1718"/>
      <c r="D77" s="2190"/>
      <c r="E77" s="767"/>
      <c r="F77" s="2191"/>
      <c r="H77" s="3032"/>
    </row>
    <row r="78" spans="1:8" ht="15" customHeight="1">
      <c r="A78" s="1610" t="s">
        <v>9240</v>
      </c>
      <c r="B78" s="1615" t="s">
        <v>9262</v>
      </c>
      <c r="C78" s="1718">
        <v>160.13999999999999</v>
      </c>
      <c r="D78" s="810">
        <f t="shared" si="2"/>
        <v>160.13999999999999</v>
      </c>
      <c r="E78" s="767">
        <f>C78*Оглавление!$B$14</f>
        <v>15213.3</v>
      </c>
      <c r="F78" s="767">
        <f t="shared" si="3"/>
        <v>15213.3</v>
      </c>
      <c r="H78" s="3032"/>
    </row>
    <row r="79" spans="1:8" ht="15" customHeight="1">
      <c r="A79" s="1610" t="s">
        <v>9241</v>
      </c>
      <c r="B79" s="1615" t="s">
        <v>9263</v>
      </c>
      <c r="C79" s="1718">
        <v>170.08</v>
      </c>
      <c r="D79" s="810">
        <f t="shared" si="2"/>
        <v>170.08</v>
      </c>
      <c r="E79" s="767">
        <f>C79*Оглавление!$B$14</f>
        <v>16157.6</v>
      </c>
      <c r="F79" s="767">
        <f t="shared" si="3"/>
        <v>16157.6</v>
      </c>
      <c r="H79" s="3032"/>
    </row>
    <row r="80" spans="1:8" ht="15" customHeight="1">
      <c r="A80" s="1610" t="s">
        <v>9242</v>
      </c>
      <c r="B80" s="1615" t="s">
        <v>9264</v>
      </c>
      <c r="C80" s="1718">
        <v>160.13999999999999</v>
      </c>
      <c r="D80" s="810">
        <f t="shared" si="2"/>
        <v>160.13999999999999</v>
      </c>
      <c r="E80" s="767">
        <f>C80*Оглавление!$B$14</f>
        <v>15213.3</v>
      </c>
      <c r="F80" s="767">
        <f t="shared" si="3"/>
        <v>15213.3</v>
      </c>
      <c r="H80" s="3032"/>
    </row>
    <row r="81" spans="1:8" ht="15" customHeight="1">
      <c r="A81" s="1610" t="s">
        <v>9243</v>
      </c>
      <c r="B81" s="1615" t="s">
        <v>9265</v>
      </c>
      <c r="C81" s="1718">
        <v>175.73</v>
      </c>
      <c r="D81" s="810">
        <f t="shared" si="2"/>
        <v>175.73</v>
      </c>
      <c r="E81" s="767">
        <f>C81*Оглавление!$B$14</f>
        <v>16694.349999999999</v>
      </c>
      <c r="F81" s="767">
        <f t="shared" si="3"/>
        <v>16694.349999999999</v>
      </c>
      <c r="H81" s="3032"/>
    </row>
    <row r="82" spans="1:8" ht="15" customHeight="1">
      <c r="A82" s="1610" t="s">
        <v>9244</v>
      </c>
      <c r="B82" s="1615" t="s">
        <v>9266</v>
      </c>
      <c r="C82" s="1718">
        <v>160.13999999999999</v>
      </c>
      <c r="D82" s="810">
        <f t="shared" si="2"/>
        <v>160.13999999999999</v>
      </c>
      <c r="E82" s="767">
        <f>C82*Оглавление!$B$14</f>
        <v>15213.3</v>
      </c>
      <c r="F82" s="767">
        <f t="shared" si="3"/>
        <v>15213.3</v>
      </c>
      <c r="H82" s="3032"/>
    </row>
    <row r="83" spans="1:8" ht="15" customHeight="1">
      <c r="A83" s="1610" t="s">
        <v>9245</v>
      </c>
      <c r="B83" s="1615" t="s">
        <v>9267</v>
      </c>
      <c r="C83" s="1718">
        <v>170.08</v>
      </c>
      <c r="D83" s="810">
        <f t="shared" si="2"/>
        <v>170.08</v>
      </c>
      <c r="E83" s="767">
        <f>C83*Оглавление!$B$14</f>
        <v>16157.6</v>
      </c>
      <c r="F83" s="767">
        <f t="shared" si="3"/>
        <v>16157.6</v>
      </c>
      <c r="H83" s="3032"/>
    </row>
    <row r="84" spans="1:8" ht="15" customHeight="1">
      <c r="A84" s="1610" t="s">
        <v>9246</v>
      </c>
      <c r="B84" s="1615" t="s">
        <v>9268</v>
      </c>
      <c r="C84" s="1718">
        <v>160.13999999999999</v>
      </c>
      <c r="D84" s="810">
        <f t="shared" si="2"/>
        <v>160.13999999999999</v>
      </c>
      <c r="E84" s="767">
        <f>C84*Оглавление!$B$14</f>
        <v>15213.3</v>
      </c>
      <c r="F84" s="767">
        <f t="shared" si="3"/>
        <v>15213.3</v>
      </c>
      <c r="H84" s="3032"/>
    </row>
    <row r="85" spans="1:8" ht="15" customHeight="1">
      <c r="A85" s="1610" t="s">
        <v>9247</v>
      </c>
      <c r="B85" s="1615" t="s">
        <v>9269</v>
      </c>
      <c r="C85" s="1718">
        <v>175.73</v>
      </c>
      <c r="D85" s="810">
        <f t="shared" si="2"/>
        <v>175.73</v>
      </c>
      <c r="E85" s="767">
        <f>C85*Оглавление!$B$14</f>
        <v>16694.349999999999</v>
      </c>
      <c r="F85" s="767">
        <f t="shared" si="3"/>
        <v>16694.349999999999</v>
      </c>
      <c r="H85" s="3032"/>
    </row>
    <row r="86" spans="1:8" ht="15" customHeight="1">
      <c r="A86" s="1610" t="s">
        <v>9248</v>
      </c>
      <c r="B86" s="1615" t="s">
        <v>9270</v>
      </c>
      <c r="C86" s="1718">
        <v>93.33</v>
      </c>
      <c r="D86" s="810">
        <f t="shared" si="2"/>
        <v>93.33</v>
      </c>
      <c r="E86" s="767">
        <f>C86*Оглавление!$B$14</f>
        <v>8866.35</v>
      </c>
      <c r="F86" s="767">
        <f t="shared" si="3"/>
        <v>8866.35</v>
      </c>
      <c r="H86" s="3032"/>
    </row>
    <row r="87" spans="1:8" ht="15" customHeight="1">
      <c r="A87" s="1610" t="s">
        <v>9249</v>
      </c>
      <c r="B87" s="1615" t="s">
        <v>9271</v>
      </c>
      <c r="C87" s="1718">
        <v>103.46</v>
      </c>
      <c r="D87" s="810">
        <f t="shared" si="2"/>
        <v>103.46</v>
      </c>
      <c r="E87" s="767">
        <f>C87*Оглавление!$B$14</f>
        <v>9828.6999999999989</v>
      </c>
      <c r="F87" s="767">
        <f t="shared" si="3"/>
        <v>9828.6999999999989</v>
      </c>
      <c r="H87" s="3032"/>
    </row>
    <row r="88" spans="1:8" ht="15" customHeight="1">
      <c r="A88" s="1610" t="s">
        <v>9250</v>
      </c>
      <c r="B88" s="1615" t="s">
        <v>9272</v>
      </c>
      <c r="C88" s="1718">
        <v>7.37</v>
      </c>
      <c r="D88" s="810">
        <f t="shared" si="2"/>
        <v>7.37</v>
      </c>
      <c r="E88" s="767">
        <f>C88*Оглавление!$B$14</f>
        <v>700.15</v>
      </c>
      <c r="F88" s="767">
        <f t="shared" si="3"/>
        <v>700.15</v>
      </c>
      <c r="H88" s="3032"/>
    </row>
    <row r="89" spans="1:8" ht="15" customHeight="1">
      <c r="A89" s="1610" t="s">
        <v>9251</v>
      </c>
      <c r="B89" s="1615" t="s">
        <v>9273</v>
      </c>
      <c r="C89" s="1718">
        <v>13.1</v>
      </c>
      <c r="D89" s="810">
        <f t="shared" si="2"/>
        <v>13.1</v>
      </c>
      <c r="E89" s="767">
        <f>C89*Оглавление!$B$14</f>
        <v>1244.5</v>
      </c>
      <c r="F89" s="767">
        <f t="shared" si="3"/>
        <v>1244.5</v>
      </c>
      <c r="H89" s="3032"/>
    </row>
    <row r="90" spans="1:8" ht="15" customHeight="1">
      <c r="A90" s="1610" t="s">
        <v>9252</v>
      </c>
      <c r="B90" s="1615" t="s">
        <v>9274</v>
      </c>
      <c r="C90" s="1718">
        <v>9.2100000000000009</v>
      </c>
      <c r="D90" s="810">
        <f t="shared" si="2"/>
        <v>9.2100000000000009</v>
      </c>
      <c r="E90" s="767">
        <f>C90*Оглавление!$B$14</f>
        <v>874.95</v>
      </c>
      <c r="F90" s="767">
        <f t="shared" si="3"/>
        <v>874.95</v>
      </c>
      <c r="H90" s="3032"/>
    </row>
    <row r="91" spans="1:8" ht="15" customHeight="1">
      <c r="A91" s="1616" t="s">
        <v>9253</v>
      </c>
      <c r="B91" s="1615" t="s">
        <v>9275</v>
      </c>
      <c r="C91" s="1718">
        <v>8.08</v>
      </c>
      <c r="D91" s="810">
        <f t="shared" si="2"/>
        <v>8.08</v>
      </c>
      <c r="E91" s="767">
        <f>C91*Оглавление!$B$14</f>
        <v>767.6</v>
      </c>
      <c r="F91" s="767">
        <f t="shared" si="3"/>
        <v>767.6</v>
      </c>
      <c r="H91" s="3032"/>
    </row>
    <row r="92" spans="1:8" ht="15" customHeight="1">
      <c r="A92" s="1616" t="s">
        <v>9285</v>
      </c>
      <c r="B92" s="1615" t="s">
        <v>9276</v>
      </c>
      <c r="C92" s="1718">
        <v>13.89</v>
      </c>
      <c r="D92" s="810">
        <f t="shared" si="2"/>
        <v>13.89</v>
      </c>
      <c r="E92" s="767">
        <f>C92*Оглавление!$B$14</f>
        <v>1319.55</v>
      </c>
      <c r="F92" s="767">
        <f t="shared" si="3"/>
        <v>1319.55</v>
      </c>
      <c r="H92" s="3032"/>
    </row>
    <row r="93" spans="1:8" ht="15" customHeight="1">
      <c r="A93" s="1616" t="s">
        <v>9254</v>
      </c>
      <c r="B93" s="1615" t="s">
        <v>9277</v>
      </c>
      <c r="C93" s="1718">
        <v>29.89</v>
      </c>
      <c r="D93" s="810">
        <f t="shared" si="2"/>
        <v>29.89</v>
      </c>
      <c r="E93" s="767">
        <f>C93*Оглавление!$B$14</f>
        <v>2839.55</v>
      </c>
      <c r="F93" s="767">
        <f t="shared" si="3"/>
        <v>2839.55</v>
      </c>
      <c r="H93" s="3032"/>
    </row>
    <row r="94" spans="1:8" ht="15" customHeight="1">
      <c r="A94" s="1616" t="s">
        <v>9255</v>
      </c>
      <c r="B94" s="1615" t="s">
        <v>9278</v>
      </c>
      <c r="C94" s="1718">
        <v>33.299999999999997</v>
      </c>
      <c r="D94" s="810">
        <f t="shared" si="2"/>
        <v>33.299999999999997</v>
      </c>
      <c r="E94" s="767">
        <f>C94*Оглавление!$B$14</f>
        <v>3163.4999999999995</v>
      </c>
      <c r="F94" s="767">
        <f t="shared" si="3"/>
        <v>3163.4999999999995</v>
      </c>
      <c r="H94" s="3032"/>
    </row>
    <row r="95" spans="1:8" ht="15" customHeight="1">
      <c r="A95" s="1616" t="s">
        <v>9256</v>
      </c>
      <c r="B95" s="1615" t="s">
        <v>9279</v>
      </c>
      <c r="C95" s="1718">
        <v>49.61</v>
      </c>
      <c r="D95" s="810">
        <f t="shared" si="2"/>
        <v>49.61</v>
      </c>
      <c r="E95" s="767">
        <f>C95*Оглавление!$B$14</f>
        <v>4712.95</v>
      </c>
      <c r="F95" s="767">
        <f t="shared" si="3"/>
        <v>4712.95</v>
      </c>
      <c r="H95" s="3032"/>
    </row>
    <row r="96" spans="1:8" ht="15" customHeight="1">
      <c r="A96" s="1616" t="s">
        <v>9257</v>
      </c>
      <c r="B96" s="1615" t="s">
        <v>9280</v>
      </c>
      <c r="C96" s="1718">
        <v>67.45</v>
      </c>
      <c r="D96" s="810">
        <f t="shared" si="2"/>
        <v>67.45</v>
      </c>
      <c r="E96" s="767">
        <f>C96*Оглавление!$B$14</f>
        <v>6407.75</v>
      </c>
      <c r="F96" s="767">
        <f t="shared" si="3"/>
        <v>6407.75</v>
      </c>
      <c r="H96" s="3032"/>
    </row>
    <row r="97" spans="1:8" ht="15" customHeight="1">
      <c r="A97" s="1616" t="s">
        <v>9258</v>
      </c>
      <c r="B97" s="1615" t="s">
        <v>9281</v>
      </c>
      <c r="C97" s="1718">
        <v>133.35</v>
      </c>
      <c r="D97" s="810">
        <f t="shared" si="2"/>
        <v>133.35</v>
      </c>
      <c r="E97" s="767">
        <f>C97*Оглавление!$B$14</f>
        <v>12668.25</v>
      </c>
      <c r="F97" s="767">
        <f t="shared" si="3"/>
        <v>12668.25</v>
      </c>
      <c r="H97" s="3032"/>
    </row>
    <row r="98" spans="1:8" ht="15" customHeight="1">
      <c r="A98" s="1616" t="s">
        <v>9259</v>
      </c>
      <c r="B98" s="1615" t="s">
        <v>9282</v>
      </c>
      <c r="C98" s="1718">
        <v>144.56</v>
      </c>
      <c r="D98" s="810">
        <f t="shared" si="2"/>
        <v>144.56</v>
      </c>
      <c r="E98" s="767">
        <f>C98*Оглавление!$B$14</f>
        <v>13733.2</v>
      </c>
      <c r="F98" s="767">
        <f t="shared" si="3"/>
        <v>13733.2</v>
      </c>
      <c r="H98" s="3032"/>
    </row>
    <row r="99" spans="1:8" ht="15" customHeight="1">
      <c r="A99" s="1610" t="s">
        <v>9260</v>
      </c>
      <c r="B99" s="1615" t="s">
        <v>9283</v>
      </c>
      <c r="C99" s="1718">
        <v>148.80000000000001</v>
      </c>
      <c r="D99" s="810">
        <f t="shared" si="2"/>
        <v>148.80000000000001</v>
      </c>
      <c r="E99" s="767">
        <f>C99*Оглавление!$B$14</f>
        <v>14136.000000000002</v>
      </c>
      <c r="F99" s="767">
        <f t="shared" si="3"/>
        <v>14136.000000000002</v>
      </c>
      <c r="H99" s="3032"/>
    </row>
    <row r="100" spans="1:8" ht="15" customHeight="1">
      <c r="A100" s="1610" t="s">
        <v>9261</v>
      </c>
      <c r="B100" s="1615" t="s">
        <v>9284</v>
      </c>
      <c r="C100" s="1718">
        <v>162.97999999999999</v>
      </c>
      <c r="D100" s="810">
        <f t="shared" si="2"/>
        <v>162.97999999999999</v>
      </c>
      <c r="E100" s="767">
        <f>C100*Оглавление!$B$14</f>
        <v>15483.099999999999</v>
      </c>
      <c r="F100" s="767">
        <f t="shared" si="3"/>
        <v>15483.099999999999</v>
      </c>
      <c r="H100" s="3032"/>
    </row>
    <row r="101" spans="1:8" ht="15" customHeight="1">
      <c r="A101" s="1561"/>
      <c r="B101" s="1562"/>
      <c r="C101" s="1718"/>
      <c r="D101" s="810"/>
      <c r="E101" s="1536"/>
      <c r="F101" s="767"/>
      <c r="H101" s="3032"/>
    </row>
    <row r="102" spans="1:8" ht="15" customHeight="1">
      <c r="A102" s="1561"/>
      <c r="B102" s="1562"/>
      <c r="C102" s="1718"/>
      <c r="D102" s="810"/>
      <c r="E102" s="1563"/>
      <c r="F102" s="767"/>
      <c r="H102" s="3032"/>
    </row>
    <row r="103" spans="1:8" s="801" customFormat="1" ht="15" customHeight="1">
      <c r="A103" s="7487" t="s">
        <v>6098</v>
      </c>
      <c r="B103" s="7490"/>
      <c r="C103" s="1718"/>
      <c r="D103" s="810"/>
      <c r="E103" s="2188"/>
      <c r="F103" s="767"/>
      <c r="G103" s="800"/>
      <c r="H103" s="3032"/>
    </row>
    <row r="104" spans="1:8" ht="15" customHeight="1">
      <c r="A104" s="802" t="s">
        <v>4709</v>
      </c>
      <c r="B104" s="904" t="s">
        <v>4838</v>
      </c>
      <c r="C104" s="1718">
        <v>88.85</v>
      </c>
      <c r="D104" s="810">
        <f t="shared" si="2"/>
        <v>88.85</v>
      </c>
      <c r="E104" s="767">
        <f>C104*Оглавление!$B$14</f>
        <v>8440.75</v>
      </c>
      <c r="F104" s="767">
        <f t="shared" si="3"/>
        <v>8440.75</v>
      </c>
      <c r="H104" s="3032"/>
    </row>
    <row r="105" spans="1:8" ht="15" customHeight="1">
      <c r="A105" s="802" t="s">
        <v>4710</v>
      </c>
      <c r="B105" s="904" t="s">
        <v>4839</v>
      </c>
      <c r="C105" s="1718">
        <v>81.17</v>
      </c>
      <c r="D105" s="810">
        <f t="shared" si="2"/>
        <v>81.17</v>
      </c>
      <c r="E105" s="767">
        <f>C105*Оглавление!$B$14</f>
        <v>7711.1500000000005</v>
      </c>
      <c r="F105" s="767">
        <f t="shared" si="3"/>
        <v>7711.1500000000005</v>
      </c>
      <c r="H105" s="3032"/>
    </row>
    <row r="106" spans="1:8" ht="15" customHeight="1">
      <c r="A106" s="802" t="s">
        <v>4711</v>
      </c>
      <c r="B106" s="904" t="s">
        <v>4840</v>
      </c>
      <c r="C106" s="1718">
        <v>84.25</v>
      </c>
      <c r="D106" s="810">
        <f t="shared" si="2"/>
        <v>84.25</v>
      </c>
      <c r="E106" s="767">
        <f>C106*Оглавление!$B$14</f>
        <v>8003.75</v>
      </c>
      <c r="F106" s="767">
        <f t="shared" si="3"/>
        <v>8003.75</v>
      </c>
      <c r="H106" s="3032"/>
    </row>
    <row r="107" spans="1:8" ht="15" customHeight="1">
      <c r="A107" s="802" t="s">
        <v>4712</v>
      </c>
      <c r="B107" s="904" t="s">
        <v>4841</v>
      </c>
      <c r="C107" s="1718">
        <v>105.68</v>
      </c>
      <c r="D107" s="810">
        <f t="shared" si="2"/>
        <v>105.68</v>
      </c>
      <c r="E107" s="767">
        <f>C107*Оглавление!$B$14</f>
        <v>10039.6</v>
      </c>
      <c r="F107" s="767">
        <f t="shared" si="3"/>
        <v>10039.6</v>
      </c>
      <c r="H107" s="3032"/>
    </row>
    <row r="108" spans="1:8" ht="15" customHeight="1">
      <c r="A108" s="802" t="s">
        <v>4713</v>
      </c>
      <c r="B108" s="904" t="s">
        <v>4842</v>
      </c>
      <c r="C108" s="1718">
        <v>110.27</v>
      </c>
      <c r="D108" s="810">
        <f t="shared" si="2"/>
        <v>110.27</v>
      </c>
      <c r="E108" s="767">
        <f>C108*Оглавление!$B$14</f>
        <v>10475.65</v>
      </c>
      <c r="F108" s="767">
        <f t="shared" si="3"/>
        <v>10475.65</v>
      </c>
      <c r="H108" s="3032"/>
    </row>
    <row r="109" spans="1:8" ht="15" customHeight="1">
      <c r="A109" s="802" t="s">
        <v>4714</v>
      </c>
      <c r="B109" s="904" t="s">
        <v>4843</v>
      </c>
      <c r="C109" s="1718">
        <v>196.05</v>
      </c>
      <c r="D109" s="810">
        <f t="shared" si="2"/>
        <v>196.05</v>
      </c>
      <c r="E109" s="767">
        <f>C109*Оглавление!$B$14</f>
        <v>18624.75</v>
      </c>
      <c r="F109" s="767">
        <f t="shared" si="3"/>
        <v>18624.75</v>
      </c>
      <c r="H109" s="3032"/>
    </row>
    <row r="110" spans="1:8" ht="15" customHeight="1">
      <c r="A110" s="802" t="s">
        <v>4715</v>
      </c>
      <c r="B110" s="904" t="s">
        <v>4844</v>
      </c>
      <c r="C110" s="1718">
        <v>303.27</v>
      </c>
      <c r="D110" s="810">
        <f t="shared" si="2"/>
        <v>303.27</v>
      </c>
      <c r="E110" s="767">
        <f>C110*Оглавление!$B$14</f>
        <v>28810.649999999998</v>
      </c>
      <c r="F110" s="767">
        <f t="shared" si="3"/>
        <v>28810.649999999998</v>
      </c>
      <c r="H110" s="3032"/>
    </row>
    <row r="111" spans="1:8" ht="15" customHeight="1">
      <c r="A111" s="1689" t="s">
        <v>9287</v>
      </c>
      <c r="B111" s="1690" t="s">
        <v>9286</v>
      </c>
      <c r="C111" s="1718">
        <v>89.29</v>
      </c>
      <c r="D111" s="810">
        <f t="shared" si="2"/>
        <v>89.29</v>
      </c>
      <c r="E111" s="767">
        <f>C111*Оглавление!$B$14</f>
        <v>8482.5500000000011</v>
      </c>
      <c r="F111" s="767">
        <f t="shared" si="3"/>
        <v>8482.5500000000011</v>
      </c>
      <c r="H111" s="3032"/>
    </row>
    <row r="112" spans="1:8" customFormat="1" ht="15" customHeight="1">
      <c r="A112" s="7485" t="s">
        <v>6100</v>
      </c>
      <c r="B112" s="7486"/>
      <c r="C112" s="1718"/>
      <c r="D112" s="810"/>
      <c r="E112" s="767"/>
      <c r="F112" s="767"/>
      <c r="G112" s="800"/>
      <c r="H112" s="3032"/>
    </row>
    <row r="113" spans="1:8" ht="15" customHeight="1">
      <c r="A113" s="802" t="s">
        <v>4716</v>
      </c>
      <c r="B113" s="803" t="s">
        <v>3302</v>
      </c>
      <c r="C113" s="1718">
        <v>169.85</v>
      </c>
      <c r="D113" s="810">
        <f t="shared" si="2"/>
        <v>169.85</v>
      </c>
      <c r="E113" s="767">
        <f>C113*Оглавление!$B$14</f>
        <v>16135.75</v>
      </c>
      <c r="F113" s="767">
        <f t="shared" si="3"/>
        <v>16135.75</v>
      </c>
      <c r="H113" s="3032"/>
    </row>
    <row r="114" spans="1:8" ht="15" customHeight="1">
      <c r="A114" s="802" t="s">
        <v>4717</v>
      </c>
      <c r="B114" s="803" t="s">
        <v>3053</v>
      </c>
      <c r="C114" s="1718">
        <v>171.35</v>
      </c>
      <c r="D114" s="810">
        <f t="shared" si="2"/>
        <v>171.35</v>
      </c>
      <c r="E114" s="767">
        <f>C114*Оглавление!$B$14</f>
        <v>16278.25</v>
      </c>
      <c r="F114" s="767">
        <f t="shared" si="3"/>
        <v>16278.25</v>
      </c>
      <c r="H114" s="3032"/>
    </row>
    <row r="115" spans="1:8" ht="15" customHeight="1">
      <c r="A115" s="802" t="s">
        <v>4718</v>
      </c>
      <c r="B115" s="904" t="s">
        <v>4854</v>
      </c>
      <c r="C115" s="1718">
        <v>275.05</v>
      </c>
      <c r="D115" s="810">
        <f t="shared" si="2"/>
        <v>275.05</v>
      </c>
      <c r="E115" s="767">
        <f>C115*Оглавление!$B$14</f>
        <v>26129.75</v>
      </c>
      <c r="F115" s="767">
        <f t="shared" si="3"/>
        <v>26129.75</v>
      </c>
      <c r="H115" s="3032"/>
    </row>
    <row r="116" spans="1:8" ht="15" customHeight="1">
      <c r="A116" s="802" t="s">
        <v>8759</v>
      </c>
      <c r="B116" s="904" t="s">
        <v>4853</v>
      </c>
      <c r="C116" s="1718">
        <v>435.88</v>
      </c>
      <c r="D116" s="810">
        <f t="shared" si="2"/>
        <v>435.88</v>
      </c>
      <c r="E116" s="767">
        <f>C116*Оглавление!$B$14</f>
        <v>41408.6</v>
      </c>
      <c r="F116" s="767">
        <f t="shared" si="3"/>
        <v>41408.6</v>
      </c>
      <c r="H116" s="3032"/>
    </row>
    <row r="117" spans="1:8" s="801" customFormat="1" ht="15" customHeight="1">
      <c r="A117" s="7487" t="s">
        <v>4719</v>
      </c>
      <c r="B117" s="7490"/>
      <c r="C117" s="1718"/>
      <c r="D117" s="2192"/>
      <c r="E117" s="2192"/>
      <c r="F117" s="2193"/>
      <c r="G117" s="800"/>
      <c r="H117" s="3032"/>
    </row>
    <row r="118" spans="1:8" s="801" customFormat="1" ht="15" customHeight="1">
      <c r="A118" s="1734" t="s">
        <v>10246</v>
      </c>
      <c r="B118" s="1526" t="s">
        <v>6055</v>
      </c>
      <c r="C118" s="1718">
        <v>94.68</v>
      </c>
      <c r="D118" s="810">
        <f t="shared" si="2"/>
        <v>94.68</v>
      </c>
      <c r="E118" s="524">
        <f>C118*Оглавление!$B$14</f>
        <v>8994.6</v>
      </c>
      <c r="F118" s="524">
        <f>E118-E118*$B$4/100</f>
        <v>8994.6</v>
      </c>
      <c r="G118" s="800"/>
      <c r="H118" s="3032"/>
    </row>
    <row r="119" spans="1:8" s="801" customFormat="1" ht="15" customHeight="1">
      <c r="A119" s="802" t="s">
        <v>10247</v>
      </c>
      <c r="B119" s="803" t="s">
        <v>4837</v>
      </c>
      <c r="C119" s="1718">
        <v>94.68</v>
      </c>
      <c r="D119" s="810">
        <f t="shared" si="2"/>
        <v>94.68</v>
      </c>
      <c r="E119" s="524">
        <f>C119*Оглавление!$B$14</f>
        <v>8994.6</v>
      </c>
      <c r="F119" s="524">
        <f t="shared" ref="F119:F131" si="4">E119-E119*$B$4/100</f>
        <v>8994.6</v>
      </c>
      <c r="G119" s="800"/>
      <c r="H119" s="3032"/>
    </row>
    <row r="120" spans="1:8" s="801" customFormat="1" ht="15" customHeight="1">
      <c r="A120" s="1822" t="s">
        <v>10736</v>
      </c>
      <c r="B120" s="803" t="s">
        <v>6054</v>
      </c>
      <c r="C120" s="1718">
        <v>99.75</v>
      </c>
      <c r="D120" s="810">
        <f t="shared" si="2"/>
        <v>99.75</v>
      </c>
      <c r="E120" s="524">
        <f>C120*Оглавление!$B$14</f>
        <v>9476.25</v>
      </c>
      <c r="F120" s="524">
        <f t="shared" si="4"/>
        <v>9476.25</v>
      </c>
      <c r="G120" s="800"/>
      <c r="H120" s="3032"/>
    </row>
    <row r="121" spans="1:8" s="801" customFormat="1" ht="15" customHeight="1">
      <c r="A121" s="802" t="s">
        <v>10248</v>
      </c>
      <c r="B121" s="803" t="s">
        <v>6052</v>
      </c>
      <c r="C121" s="1718">
        <v>96.87</v>
      </c>
      <c r="D121" s="810">
        <f t="shared" si="2"/>
        <v>96.87</v>
      </c>
      <c r="E121" s="524">
        <f>C121*Оглавление!$B$14</f>
        <v>9202.65</v>
      </c>
      <c r="F121" s="524">
        <f t="shared" si="4"/>
        <v>9202.65</v>
      </c>
      <c r="G121" s="800"/>
      <c r="H121" s="3032"/>
    </row>
    <row r="122" spans="1:8" s="801" customFormat="1" ht="15" customHeight="1">
      <c r="A122" s="802" t="s">
        <v>10249</v>
      </c>
      <c r="B122" s="803" t="s">
        <v>4836</v>
      </c>
      <c r="C122" s="1718">
        <v>99.75</v>
      </c>
      <c r="D122" s="810">
        <f t="shared" si="2"/>
        <v>99.75</v>
      </c>
      <c r="E122" s="524">
        <f>C122*Оглавление!$B$14</f>
        <v>9476.25</v>
      </c>
      <c r="F122" s="524">
        <f t="shared" si="4"/>
        <v>9476.25</v>
      </c>
      <c r="G122" s="800"/>
      <c r="H122" s="3032"/>
    </row>
    <row r="123" spans="1:8" s="801" customFormat="1" ht="15" customHeight="1">
      <c r="A123" s="802" t="s">
        <v>10250</v>
      </c>
      <c r="B123" s="803" t="s">
        <v>4835</v>
      </c>
      <c r="C123" s="1718">
        <v>99.75</v>
      </c>
      <c r="D123" s="810">
        <f t="shared" si="2"/>
        <v>99.75</v>
      </c>
      <c r="E123" s="524">
        <f>C123*Оглавление!$B$14</f>
        <v>9476.25</v>
      </c>
      <c r="F123" s="524">
        <f t="shared" si="4"/>
        <v>9476.25</v>
      </c>
      <c r="G123" s="800"/>
      <c r="H123" s="3032"/>
    </row>
    <row r="124" spans="1:8" s="801" customFormat="1" ht="15" customHeight="1">
      <c r="A124" s="802" t="s">
        <v>10251</v>
      </c>
      <c r="B124" s="803" t="s">
        <v>6053</v>
      </c>
      <c r="C124" s="1718">
        <v>106.97</v>
      </c>
      <c r="D124" s="810">
        <f t="shared" si="2"/>
        <v>106.97</v>
      </c>
      <c r="E124" s="524">
        <f>C124*Оглавление!$B$14</f>
        <v>10162.15</v>
      </c>
      <c r="F124" s="524">
        <f t="shared" si="4"/>
        <v>10162.15</v>
      </c>
      <c r="G124" s="800"/>
      <c r="H124" s="3032"/>
    </row>
    <row r="125" spans="1:8" s="801" customFormat="1" ht="15" customHeight="1">
      <c r="A125" s="802" t="s">
        <v>10252</v>
      </c>
      <c r="B125" s="803" t="s">
        <v>4834</v>
      </c>
      <c r="C125" s="1718">
        <v>107.78</v>
      </c>
      <c r="D125" s="810">
        <f t="shared" si="2"/>
        <v>107.78</v>
      </c>
      <c r="E125" s="524">
        <f>C125*Оглавление!$B$14</f>
        <v>10239.1</v>
      </c>
      <c r="F125" s="524">
        <f t="shared" si="4"/>
        <v>10239.1</v>
      </c>
      <c r="G125" s="800"/>
      <c r="H125" s="3032"/>
    </row>
    <row r="126" spans="1:8" s="801" customFormat="1" ht="15" customHeight="1">
      <c r="A126" s="1819"/>
      <c r="B126" s="2540"/>
      <c r="C126" s="1718"/>
      <c r="D126" s="1718"/>
      <c r="E126" s="1736"/>
      <c r="F126" s="1736"/>
      <c r="G126" s="800"/>
      <c r="H126" s="3032"/>
    </row>
    <row r="127" spans="1:8" s="979" customFormat="1">
      <c r="A127" s="525" t="s">
        <v>10253</v>
      </c>
      <c r="B127" s="612" t="s">
        <v>6061</v>
      </c>
      <c r="C127" s="1718">
        <v>86.74</v>
      </c>
      <c r="D127" s="990">
        <f t="shared" si="2"/>
        <v>86.74</v>
      </c>
      <c r="E127" s="524">
        <f>C127*Оглавление!$B$14</f>
        <v>8240.2999999999993</v>
      </c>
      <c r="F127" s="524">
        <f t="shared" si="4"/>
        <v>8240.2999999999993</v>
      </c>
      <c r="G127" s="800"/>
      <c r="H127" s="3032"/>
    </row>
    <row r="128" spans="1:8" s="979" customFormat="1">
      <c r="A128" s="525" t="s">
        <v>10254</v>
      </c>
      <c r="B128" s="612" t="s">
        <v>6062</v>
      </c>
      <c r="C128" s="1718">
        <v>91.08</v>
      </c>
      <c r="D128" s="990">
        <f t="shared" si="2"/>
        <v>91.08</v>
      </c>
      <c r="E128" s="524">
        <f>C128*Оглавление!$B$14</f>
        <v>8652.6</v>
      </c>
      <c r="F128" s="524">
        <f t="shared" si="4"/>
        <v>8652.6</v>
      </c>
      <c r="G128" s="800"/>
      <c r="H128" s="3032"/>
    </row>
    <row r="129" spans="1:8" s="979" customFormat="1">
      <c r="A129" s="525" t="s">
        <v>10255</v>
      </c>
      <c r="B129" s="612" t="s">
        <v>6063</v>
      </c>
      <c r="C129" s="1718">
        <v>86.74</v>
      </c>
      <c r="D129" s="990">
        <f t="shared" si="2"/>
        <v>86.74</v>
      </c>
      <c r="E129" s="524">
        <f>C129*Оглавление!$B$14</f>
        <v>8240.2999999999993</v>
      </c>
      <c r="F129" s="524">
        <f t="shared" si="4"/>
        <v>8240.2999999999993</v>
      </c>
      <c r="G129" s="800"/>
      <c r="H129" s="3032"/>
    </row>
    <row r="130" spans="1:8" s="979" customFormat="1">
      <c r="A130" s="525" t="s">
        <v>10256</v>
      </c>
      <c r="B130" s="612" t="s">
        <v>6064</v>
      </c>
      <c r="C130" s="1718">
        <v>91.08</v>
      </c>
      <c r="D130" s="990">
        <f t="shared" si="2"/>
        <v>91.08</v>
      </c>
      <c r="E130" s="524">
        <f>C130*Оглавление!$B$14</f>
        <v>8652.6</v>
      </c>
      <c r="F130" s="524">
        <f t="shared" si="4"/>
        <v>8652.6</v>
      </c>
      <c r="G130" s="800"/>
      <c r="H130" s="3032"/>
    </row>
    <row r="131" spans="1:8" s="979" customFormat="1">
      <c r="A131" s="525" t="s">
        <v>10257</v>
      </c>
      <c r="B131" s="612" t="s">
        <v>6065</v>
      </c>
      <c r="C131" s="1718">
        <v>151.78</v>
      </c>
      <c r="D131" s="990">
        <f t="shared" si="2"/>
        <v>151.78</v>
      </c>
      <c r="E131" s="524">
        <f>C131*Оглавление!$B$14</f>
        <v>14419.1</v>
      </c>
      <c r="F131" s="524">
        <f t="shared" si="4"/>
        <v>14419.1</v>
      </c>
      <c r="G131" s="800"/>
      <c r="H131" s="3032"/>
    </row>
    <row r="132" spans="1:8" s="801" customFormat="1" ht="15" customHeight="1">
      <c r="A132" s="977"/>
      <c r="B132" s="985"/>
      <c r="C132" s="1718"/>
      <c r="D132" s="978"/>
      <c r="E132" s="986"/>
      <c r="F132" s="986"/>
      <c r="G132" s="800"/>
      <c r="H132" s="3032"/>
    </row>
    <row r="133" spans="1:8" s="801" customFormat="1" ht="15" customHeight="1">
      <c r="A133" s="7487" t="s">
        <v>4720</v>
      </c>
      <c r="B133" s="7490"/>
      <c r="C133" s="1718"/>
      <c r="D133" s="2188"/>
      <c r="E133" s="2188"/>
      <c r="F133" s="2189"/>
      <c r="G133" s="800"/>
      <c r="H133" s="3032"/>
    </row>
    <row r="134" spans="1:8" ht="15" customHeight="1">
      <c r="A134" s="802" t="s">
        <v>4721</v>
      </c>
      <c r="B134" s="803" t="s">
        <v>4722</v>
      </c>
      <c r="C134" s="1718">
        <v>144.56</v>
      </c>
      <c r="D134" s="810">
        <f t="shared" si="2"/>
        <v>144.56</v>
      </c>
      <c r="E134" s="767">
        <f>C134*Оглавление!$B$14</f>
        <v>13733.2</v>
      </c>
      <c r="F134" s="767">
        <f t="shared" si="3"/>
        <v>13733.2</v>
      </c>
      <c r="H134" s="3032"/>
    </row>
    <row r="135" spans="1:8" ht="15" customHeight="1">
      <c r="A135" s="802" t="s">
        <v>4723</v>
      </c>
      <c r="B135" s="803" t="s">
        <v>4724</v>
      </c>
      <c r="C135" s="1718">
        <v>144.56</v>
      </c>
      <c r="D135" s="810">
        <f t="shared" si="2"/>
        <v>144.56</v>
      </c>
      <c r="E135" s="767">
        <f>C135*Оглавление!$B$14</f>
        <v>13733.2</v>
      </c>
      <c r="F135" s="767">
        <f t="shared" si="3"/>
        <v>13733.2</v>
      </c>
      <c r="H135" s="3032"/>
    </row>
    <row r="136" spans="1:8" ht="15" customHeight="1">
      <c r="A136" s="802" t="s">
        <v>4725</v>
      </c>
      <c r="B136" s="803" t="s">
        <v>4726</v>
      </c>
      <c r="C136" s="1718">
        <v>144.56</v>
      </c>
      <c r="D136" s="810">
        <f>C136-C136*$B$4/100</f>
        <v>144.56</v>
      </c>
      <c r="E136" s="767">
        <f>C136*Оглавление!$B$14</f>
        <v>13733.2</v>
      </c>
      <c r="F136" s="767">
        <f>E136-E136*$B$4/100</f>
        <v>13733.2</v>
      </c>
      <c r="H136" s="3032"/>
    </row>
    <row r="137" spans="1:8" ht="15" customHeight="1">
      <c r="A137" s="802" t="s">
        <v>4727</v>
      </c>
      <c r="B137" s="803" t="s">
        <v>4728</v>
      </c>
      <c r="C137" s="1718">
        <v>109.87</v>
      </c>
      <c r="D137" s="810">
        <f>C137-C137*$B$4/100</f>
        <v>109.87</v>
      </c>
      <c r="E137" s="767">
        <f>C137*Оглавление!$B$14</f>
        <v>10437.65</v>
      </c>
      <c r="F137" s="767">
        <f>E137-E137*$B$4/100</f>
        <v>10437.65</v>
      </c>
      <c r="H137" s="3032"/>
    </row>
    <row r="138" spans="1:8" ht="15" customHeight="1">
      <c r="A138" s="802" t="s">
        <v>4729</v>
      </c>
      <c r="B138" s="803" t="s">
        <v>4730</v>
      </c>
      <c r="C138" s="1718">
        <v>125.77</v>
      </c>
      <c r="D138" s="810">
        <f>C138-C138*$B$4/100</f>
        <v>125.77</v>
      </c>
      <c r="E138" s="767">
        <f>C138*Оглавление!$B$14</f>
        <v>11948.15</v>
      </c>
      <c r="F138" s="767">
        <f>E138-E138*$B$4/100</f>
        <v>11948.15</v>
      </c>
      <c r="H138" s="3032"/>
    </row>
    <row r="139" spans="1:8" ht="15" customHeight="1">
      <c r="A139" s="802" t="s">
        <v>4731</v>
      </c>
      <c r="B139" s="803" t="s">
        <v>4732</v>
      </c>
      <c r="C139" s="1718">
        <v>109.87</v>
      </c>
      <c r="D139" s="810">
        <f>C139-C139*$B$4/100</f>
        <v>109.87</v>
      </c>
      <c r="E139" s="767">
        <f>C139*Оглавление!$B$14</f>
        <v>10437.65</v>
      </c>
      <c r="F139" s="767">
        <f>E139-E139*$B$4/100</f>
        <v>10437.65</v>
      </c>
      <c r="H139" s="3032"/>
    </row>
    <row r="140" spans="1:8" ht="15" customHeight="1">
      <c r="A140" s="802" t="s">
        <v>4733</v>
      </c>
      <c r="B140" s="803" t="s">
        <v>4734</v>
      </c>
      <c r="C140" s="1718">
        <v>125.77</v>
      </c>
      <c r="D140" s="810">
        <f>C140-C140*$B$4/100</f>
        <v>125.77</v>
      </c>
      <c r="E140" s="767">
        <f>C140*Оглавление!$B$14</f>
        <v>11948.15</v>
      </c>
      <c r="F140" s="767">
        <f>E140-E140*$B$4/100</f>
        <v>11948.15</v>
      </c>
      <c r="H140" s="3032"/>
    </row>
    <row r="141" spans="1:8" ht="15" customHeight="1">
      <c r="A141" s="4637"/>
      <c r="B141" s="4638"/>
      <c r="C141" s="4311"/>
      <c r="D141" s="4373"/>
      <c r="E141" s="4374"/>
      <c r="F141" s="4375"/>
      <c r="H141" s="3032"/>
    </row>
    <row r="142" spans="1:8" s="804" customFormat="1">
      <c r="A142" s="7487" t="s">
        <v>18510</v>
      </c>
      <c r="B142" s="7490"/>
      <c r="C142" s="1718"/>
      <c r="D142" s="2534"/>
      <c r="E142" s="2534"/>
      <c r="F142" s="2535"/>
    </row>
    <row r="143" spans="1:8" s="804" customFormat="1">
      <c r="A143" s="802" t="s">
        <v>18512</v>
      </c>
      <c r="B143" s="803" t="s">
        <v>18511</v>
      </c>
      <c r="C143" s="1718">
        <v>82.27</v>
      </c>
      <c r="D143" s="810">
        <f t="shared" ref="D143" si="5">C143-C143*$B$4/100</f>
        <v>82.27</v>
      </c>
      <c r="E143" s="767">
        <f>C143*Оглавление!$B$14</f>
        <v>7815.65</v>
      </c>
      <c r="F143" s="767">
        <f t="shared" ref="F143" si="6">E143-E143*$B$4/100</f>
        <v>7815.65</v>
      </c>
    </row>
    <row r="144" spans="1:8" s="804" customFormat="1">
      <c r="A144" s="802" t="s">
        <v>18514</v>
      </c>
      <c r="B144" s="803" t="s">
        <v>18513</v>
      </c>
      <c r="C144" s="1718">
        <v>143.59</v>
      </c>
      <c r="D144" s="810">
        <f t="shared" ref="D144" si="7">C144-C144*$B$4/100</f>
        <v>143.59</v>
      </c>
      <c r="E144" s="767">
        <f>C144*Оглавление!$B$14</f>
        <v>13641.050000000001</v>
      </c>
      <c r="F144" s="767">
        <f t="shared" ref="F144" si="8">E144-E144*$B$4/100</f>
        <v>13641.050000000001</v>
      </c>
    </row>
    <row r="145" spans="1:3">
      <c r="A145" s="804"/>
      <c r="B145" s="804"/>
      <c r="C145" s="800"/>
    </row>
  </sheetData>
  <customSheetViews>
    <customSheetView guid="{76FA2CE7-179E-4731-B7AE-63C5E5E79002}" scale="70" hiddenColumns="1" topLeftCell="A49">
      <selection activeCell="D105" sqref="D105"/>
      <pageMargins left="0.7" right="0.7" top="0.75" bottom="0.75" header="0.3" footer="0.3"/>
      <pageSetup paperSize="9" orientation="portrait" r:id="rId1"/>
    </customSheetView>
    <customSheetView guid="{24F900A2-7147-4318-9E77-2B71404314A7}" scale="70" hiddenColumns="1" topLeftCell="A70">
      <selection activeCell="F74" sqref="F74:F86"/>
      <pageMargins left="0.7" right="0.7" top="0.75" bottom="0.75" header="0.3" footer="0.3"/>
      <pageSetup paperSize="9" orientation="portrait" r:id="rId2"/>
    </customSheetView>
    <customSheetView guid="{A02336A9-D2FB-4D03-950A-00B6EBD6A28C}" scale="70" hiddenColumns="1" topLeftCell="A49">
      <selection activeCell="D105" sqref="D105"/>
      <pageMargins left="0.7" right="0.7" top="0.75" bottom="0.75" header="0.3" footer="0.3"/>
      <pageSetup paperSize="9" orientation="portrait" r:id="rId3"/>
    </customSheetView>
    <customSheetView guid="{3E3E5346-F5D1-49F5-AB0E-78170B65853C}" hiddenColumns="1" topLeftCell="A91">
      <selection activeCell="B99" sqref="B99"/>
      <pageMargins left="0.7" right="0.7" top="0.75" bottom="0.75" header="0.3" footer="0.3"/>
      <pageSetup paperSize="9" orientation="portrait" r:id="rId4"/>
    </customSheetView>
    <customSheetView guid="{D7CF3121-CFC0-4E70-8DCD-811E30042E24}" scale="70" hiddenColumns="1" topLeftCell="A49">
      <selection activeCell="D105" sqref="D105"/>
      <pageMargins left="0.7" right="0.7" top="0.75" bottom="0.75" header="0.3" footer="0.3"/>
      <pageSetup paperSize="9" orientation="portrait" r:id="rId5"/>
    </customSheetView>
    <customSheetView guid="{A76FD505-AF56-4CD8-967A-59C705AF567C}" scale="70" hiddenColumns="1" topLeftCell="A49">
      <selection activeCell="D105" sqref="D105"/>
      <pageMargins left="0.7" right="0.7" top="0.75" bottom="0.75" header="0.3" footer="0.3"/>
      <pageSetup paperSize="9" orientation="portrait" r:id="rId6"/>
    </customSheetView>
    <customSheetView guid="{B3358888-E690-452C-98EC-431498422E6E}" hiddenColumns="1" topLeftCell="A91">
      <selection activeCell="B99" sqref="B99"/>
      <pageMargins left="0.7" right="0.7" top="0.75" bottom="0.75" header="0.3" footer="0.3"/>
      <pageSetup paperSize="9" orientation="portrait" r:id="rId7"/>
    </customSheetView>
    <customSheetView guid="{6108970F-8E7A-462E-A499-E2FD79FB3A77}" hiddenColumns="1" topLeftCell="A91">
      <selection activeCell="B99" sqref="B99"/>
      <pageMargins left="0.7" right="0.7" top="0.75" bottom="0.75" header="0.3" footer="0.3"/>
      <pageSetup paperSize="9" orientation="portrait" r:id="rId8"/>
    </customSheetView>
    <customSheetView guid="{45761FB6-8710-4C75-A8B6-5A7FCAACACDF}" hiddenColumns="1" topLeftCell="A91">
      <selection activeCell="B99" sqref="B99"/>
      <pageMargins left="0.7" right="0.7" top="0.75" bottom="0.75" header="0.3" footer="0.3"/>
      <pageSetup paperSize="9" orientation="portrait" r:id="rId9"/>
    </customSheetView>
    <customSheetView guid="{C23E91BF-4A86-4D00-A577-1A263DDCB8BC}" scale="70" hiddenColumns="1" topLeftCell="A49">
      <selection activeCell="D105" sqref="D105"/>
      <pageMargins left="0.7" right="0.7" top="0.75" bottom="0.75" header="0.3" footer="0.3"/>
      <pageSetup paperSize="9" orientation="portrait" r:id="rId10"/>
    </customSheetView>
    <customSheetView guid="{94E74550-0B2B-4B3C-8E97-CCCC46023914}" scale="70" hiddenColumns="1" topLeftCell="A49">
      <selection activeCell="D105" sqref="D105"/>
      <pageMargins left="0.7" right="0.7" top="0.75" bottom="0.75" header="0.3" footer="0.3"/>
      <pageSetup paperSize="9" orientation="portrait" r:id="rId11"/>
    </customSheetView>
  </customSheetViews>
  <mergeCells count="13">
    <mergeCell ref="A142:B142"/>
    <mergeCell ref="A77:B77"/>
    <mergeCell ref="A103:B103"/>
    <mergeCell ref="A112:B112"/>
    <mergeCell ref="A117:B117"/>
    <mergeCell ref="A133:B133"/>
    <mergeCell ref="A52:B52"/>
    <mergeCell ref="A1:F1"/>
    <mergeCell ref="A20:B20"/>
    <mergeCell ref="A14:B14"/>
    <mergeCell ref="A7:B7"/>
    <mergeCell ref="A39:B39"/>
    <mergeCell ref="A46:B46"/>
  </mergeCells>
  <pageMargins left="0.7" right="0.7" top="0.75" bottom="0.75" header="0.3" footer="0.3"/>
  <pageSetup paperSize="9" orientation="portrait" r:id="rId12"/>
  <drawing r:id="rId1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Лист52"/>
  <dimension ref="A1:E13"/>
  <sheetViews>
    <sheetView zoomScale="85" zoomScaleNormal="85" workbookViewId="0">
      <selection activeCell="C10" sqref="C10"/>
    </sheetView>
  </sheetViews>
  <sheetFormatPr defaultColWidth="9.29296875" defaultRowHeight="14.35"/>
  <cols>
    <col min="1" max="1" width="3.29296875" style="356" bestFit="1" customWidth="1"/>
    <col min="2" max="2" width="16" style="356" bestFit="1" customWidth="1"/>
    <col min="3" max="3" width="70.5859375" style="959" bestFit="1" customWidth="1"/>
    <col min="4" max="4" width="12" style="962" bestFit="1" customWidth="1"/>
    <col min="5" max="16384" width="9.29296875" style="959"/>
  </cols>
  <sheetData>
    <row r="1" spans="1:5">
      <c r="A1" s="7460"/>
      <c r="B1" s="7460"/>
      <c r="C1" s="7460"/>
      <c r="D1" s="7484"/>
      <c r="E1" s="7461"/>
    </row>
    <row r="2" spans="1:5">
      <c r="A2" s="192"/>
      <c r="B2" s="173"/>
      <c r="C2" s="297"/>
      <c r="D2" s="297"/>
      <c r="E2" s="957"/>
    </row>
    <row r="3" spans="1:5">
      <c r="A3" s="191"/>
      <c r="B3" s="173"/>
      <c r="C3" s="297"/>
      <c r="D3" s="297"/>
      <c r="E3" s="957"/>
    </row>
    <row r="4" spans="1:5" ht="18">
      <c r="A4" s="18" t="s">
        <v>48</v>
      </c>
      <c r="B4" s="19">
        <v>0</v>
      </c>
      <c r="C4" s="792"/>
      <c r="D4" s="797"/>
      <c r="E4" s="439"/>
    </row>
    <row r="6" spans="1:5" ht="15.7">
      <c r="A6" s="7491" t="s">
        <v>5898</v>
      </c>
      <c r="B6" s="7491"/>
      <c r="C6" s="7491"/>
      <c r="D6" s="7491"/>
    </row>
    <row r="8" spans="1:5" s="963" customFormat="1" ht="71.7">
      <c r="A8" s="965" t="s">
        <v>5897</v>
      </c>
      <c r="B8" s="965"/>
      <c r="C8" s="965" t="s">
        <v>42</v>
      </c>
      <c r="D8" s="964" t="s">
        <v>5896</v>
      </c>
      <c r="E8" s="649" t="s">
        <v>59</v>
      </c>
    </row>
    <row r="9" spans="1:5">
      <c r="A9" s="958"/>
      <c r="B9" s="958"/>
      <c r="C9" s="960"/>
      <c r="D9" s="366"/>
    </row>
    <row r="10" spans="1:5" s="756" customFormat="1">
      <c r="A10" s="361">
        <v>1</v>
      </c>
      <c r="B10" s="361" t="s">
        <v>5899</v>
      </c>
      <c r="C10" s="361" t="s">
        <v>5900</v>
      </c>
      <c r="D10" s="1821">
        <v>984</v>
      </c>
      <c r="E10" s="767">
        <f>D10-D10*$B$4/100</f>
        <v>984</v>
      </c>
    </row>
    <row r="11" spans="1:5" s="756" customFormat="1">
      <c r="A11" s="361">
        <f>A10+1</f>
        <v>2</v>
      </c>
      <c r="B11" s="361" t="s">
        <v>5901</v>
      </c>
      <c r="C11" s="361" t="s">
        <v>5902</v>
      </c>
      <c r="D11" s="1821">
        <v>1065</v>
      </c>
      <c r="E11" s="767">
        <f t="shared" ref="E11:E13" si="0">D11-D11*$B$4/100</f>
        <v>1065</v>
      </c>
    </row>
    <row r="12" spans="1:5" s="756" customFormat="1">
      <c r="A12" s="361">
        <f>A11+1</f>
        <v>3</v>
      </c>
      <c r="B12" s="361" t="s">
        <v>5903</v>
      </c>
      <c r="C12" s="361" t="s">
        <v>5905</v>
      </c>
      <c r="D12" s="1821">
        <v>1186</v>
      </c>
      <c r="E12" s="767">
        <f t="shared" si="0"/>
        <v>1186</v>
      </c>
    </row>
    <row r="13" spans="1:5" s="756" customFormat="1">
      <c r="A13" s="361">
        <f>A12+1</f>
        <v>4</v>
      </c>
      <c r="B13" s="361" t="s">
        <v>5904</v>
      </c>
      <c r="C13" s="361" t="s">
        <v>5906</v>
      </c>
      <c r="D13" s="1821">
        <v>1318</v>
      </c>
      <c r="E13" s="767">
        <f t="shared" si="0"/>
        <v>1318</v>
      </c>
    </row>
  </sheetData>
  <customSheetViews>
    <customSheetView guid="{76FA2CE7-179E-4731-B7AE-63C5E5E79002}" scale="85">
      <selection activeCell="E13" sqref="E13"/>
      <pageMargins left="0.70866141732283472" right="0.70866141732283472" top="0.74803149606299213" bottom="0.74803149606299213" header="0.31496062992125984" footer="0.31496062992125984"/>
      <printOptions horizontalCentered="1"/>
      <pageSetup paperSize="9" orientation="portrait" r:id="rId1"/>
    </customSheetView>
    <customSheetView guid="{24F900A2-7147-4318-9E77-2B71404314A7}" scale="85">
      <selection activeCell="E13" sqref="E13"/>
      <pageMargins left="0.70866141732283472" right="0.70866141732283472" top="0.74803149606299213" bottom="0.74803149606299213" header="0.31496062992125984" footer="0.31496062992125984"/>
      <printOptions horizontalCentered="1"/>
      <pageSetup paperSize="9" orientation="portrait" r:id="rId2"/>
    </customSheetView>
    <customSheetView guid="{A02336A9-D2FB-4D03-950A-00B6EBD6A28C}" scale="85">
      <selection activeCell="E13" sqref="E13"/>
      <pageMargins left="0.70866141732283472" right="0.70866141732283472" top="0.74803149606299213" bottom="0.74803149606299213" header="0.31496062992125984" footer="0.31496062992125984"/>
      <printOptions horizontalCentered="1"/>
      <pageSetup paperSize="9" orientation="portrait" r:id="rId3"/>
    </customSheetView>
    <customSheetView guid="{3E3E5346-F5D1-49F5-AB0E-78170B65853C}" scale="110">
      <selection activeCell="F13" sqref="F13"/>
      <pageMargins left="0.70866141732283472" right="0.70866141732283472" top="0.74803149606299213" bottom="0.74803149606299213" header="0.31496062992125984" footer="0.31496062992125984"/>
      <printOptions horizontalCentered="1"/>
      <pageSetup paperSize="9" orientation="portrait" r:id="rId4"/>
    </customSheetView>
    <customSheetView guid="{D7CF3121-CFC0-4E70-8DCD-811E30042E24}" scale="85">
      <selection activeCell="E13" sqref="E13"/>
      <pageMargins left="0.70866141732283472" right="0.70866141732283472" top="0.74803149606299213" bottom="0.74803149606299213" header="0.31496062992125984" footer="0.31496062992125984"/>
      <printOptions horizontalCentered="1"/>
      <pageSetup paperSize="9" orientation="portrait" r:id="rId5"/>
    </customSheetView>
    <customSheetView guid="{A76FD505-AF56-4CD8-967A-59C705AF567C}" scale="85">
      <selection activeCell="E13" sqref="E13"/>
      <pageMargins left="0.70866141732283472" right="0.70866141732283472" top="0.74803149606299213" bottom="0.74803149606299213" header="0.31496062992125984" footer="0.31496062992125984"/>
      <printOptions horizontalCentered="1"/>
      <pageSetup paperSize="9" orientation="portrait" r:id="rId6"/>
    </customSheetView>
    <customSheetView guid="{B3358888-E690-452C-98EC-431498422E6E}" scale="110">
      <selection activeCell="F13" sqref="F13"/>
      <pageMargins left="0.70866141732283472" right="0.70866141732283472" top="0.74803149606299213" bottom="0.74803149606299213" header="0.31496062992125984" footer="0.31496062992125984"/>
      <printOptions horizontalCentered="1"/>
      <pageSetup paperSize="9" orientation="portrait" r:id="rId7"/>
    </customSheetView>
    <customSheetView guid="{6108970F-8E7A-462E-A499-E2FD79FB3A77}" scale="110">
      <selection activeCell="F13" sqref="F13"/>
      <pageMargins left="0.70866141732283472" right="0.70866141732283472" top="0.74803149606299213" bottom="0.74803149606299213" header="0.31496062992125984" footer="0.31496062992125984"/>
      <printOptions horizontalCentered="1"/>
      <pageSetup paperSize="9" orientation="portrait" r:id="rId8"/>
    </customSheetView>
    <customSheetView guid="{45761FB6-8710-4C75-A8B6-5A7FCAACACDF}" scale="110">
      <selection activeCell="F13" sqref="F13"/>
      <pageMargins left="0.70866141732283472" right="0.70866141732283472" top="0.74803149606299213" bottom="0.74803149606299213" header="0.31496062992125984" footer="0.31496062992125984"/>
      <printOptions horizontalCentered="1"/>
      <pageSetup paperSize="9" orientation="portrait" r:id="rId9"/>
    </customSheetView>
    <customSheetView guid="{C23E91BF-4A86-4D00-A577-1A263DDCB8BC}" scale="85">
      <selection activeCell="E13" sqref="E13"/>
      <pageMargins left="0.70866141732283472" right="0.70866141732283472" top="0.74803149606299213" bottom="0.74803149606299213" header="0.31496062992125984" footer="0.31496062992125984"/>
      <printOptions horizontalCentered="1"/>
      <pageSetup paperSize="9" orientation="portrait" r:id="rId10"/>
    </customSheetView>
    <customSheetView guid="{94E74550-0B2B-4B3C-8E97-CCCC46023914}" scale="85">
      <selection activeCell="E13" sqref="E13"/>
      <pageMargins left="0.70866141732283472" right="0.70866141732283472" top="0.74803149606299213" bottom="0.74803149606299213" header="0.31496062992125984" footer="0.31496062992125984"/>
      <printOptions horizontalCentered="1"/>
      <pageSetup paperSize="9" orientation="portrait" r:id="rId11"/>
    </customSheetView>
  </customSheetViews>
  <mergeCells count="2">
    <mergeCell ref="A6:D6"/>
    <mergeCell ref="A1:E1"/>
  </mergeCells>
  <printOptions horizontalCentered="1"/>
  <pageMargins left="0.70866141732283472" right="0.70866141732283472" top="0.74803149606299213" bottom="0.74803149606299213" header="0.31496062992125984" footer="0.31496062992125984"/>
  <pageSetup paperSize="9" orientation="portrait" r:id="rId12"/>
  <drawing r:id="rId1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Лист53">
    <pageSetUpPr fitToPage="1"/>
  </sheetPr>
  <dimension ref="A1:F132"/>
  <sheetViews>
    <sheetView zoomScale="90" zoomScaleNormal="90" workbookViewId="0">
      <selection activeCell="G9" sqref="G9"/>
    </sheetView>
  </sheetViews>
  <sheetFormatPr defaultColWidth="9.29296875" defaultRowHeight="14.35"/>
  <cols>
    <col min="1" max="1" width="24.5859375" style="959" customWidth="1"/>
    <col min="2" max="2" width="19.703125" style="959" bestFit="1" customWidth="1"/>
    <col min="3" max="3" width="94.5859375" style="959" customWidth="1"/>
    <col min="4" max="4" width="18" style="451" customWidth="1"/>
    <col min="5" max="5" width="12.41015625" style="959" customWidth="1"/>
    <col min="6" max="6" width="9.29296875" style="1279"/>
    <col min="7" max="16384" width="9.29296875" style="959"/>
  </cols>
  <sheetData>
    <row r="1" spans="1:6" s="800" customFormat="1">
      <c r="A1" s="7460" t="s">
        <v>5957</v>
      </c>
      <c r="B1" s="7460"/>
      <c r="C1" s="7460"/>
      <c r="D1" s="7484"/>
      <c r="E1" s="7461"/>
      <c r="F1" s="2652"/>
    </row>
    <row r="2" spans="1:6" s="800" customFormat="1">
      <c r="A2" s="192"/>
      <c r="B2" s="173"/>
      <c r="C2" s="297"/>
      <c r="D2" s="297"/>
      <c r="E2" s="957"/>
      <c r="F2" s="2652"/>
    </row>
    <row r="3" spans="1:6" s="800" customFormat="1">
      <c r="A3" s="191"/>
      <c r="B3" s="173"/>
      <c r="C3" s="297"/>
      <c r="D3" s="297"/>
      <c r="E3" s="957"/>
      <c r="F3" s="2652"/>
    </row>
    <row r="4" spans="1:6" s="800" customFormat="1" ht="15" customHeight="1">
      <c r="A4" s="18" t="s">
        <v>48</v>
      </c>
      <c r="B4" s="4540">
        <v>0.1</v>
      </c>
      <c r="C4" s="792"/>
      <c r="D4" s="797"/>
      <c r="E4" s="439"/>
      <c r="F4" s="2652"/>
    </row>
    <row r="6" spans="1:6" s="967" customFormat="1" ht="43">
      <c r="A6" s="4604" t="s">
        <v>1586</v>
      </c>
      <c r="B6" s="4604" t="s">
        <v>75</v>
      </c>
      <c r="C6" s="4604" t="s">
        <v>42</v>
      </c>
      <c r="D6" s="4605" t="s">
        <v>3235</v>
      </c>
      <c r="E6" s="649" t="s">
        <v>59</v>
      </c>
      <c r="F6" s="2653"/>
    </row>
    <row r="7" spans="1:6">
      <c r="A7" s="7500"/>
      <c r="B7" s="966" t="s">
        <v>5956</v>
      </c>
      <c r="C7" s="968" t="s">
        <v>5955</v>
      </c>
      <c r="D7" s="1797">
        <v>42.302099999999996</v>
      </c>
      <c r="E7" s="825">
        <f>D7-D7*$B$4</f>
        <v>38.071889999999996</v>
      </c>
      <c r="F7" s="658"/>
    </row>
    <row r="8" spans="1:6">
      <c r="A8" s="7500"/>
      <c r="B8" s="966" t="s">
        <v>5954</v>
      </c>
      <c r="C8" s="968" t="s">
        <v>5953</v>
      </c>
      <c r="D8" s="1797">
        <v>42.302099999999996</v>
      </c>
      <c r="E8" s="825">
        <f t="shared" ref="E8:E16" si="0">D8-D8*$B$4</f>
        <v>38.071889999999996</v>
      </c>
      <c r="F8" s="658"/>
    </row>
    <row r="9" spans="1:6">
      <c r="A9" s="7500"/>
      <c r="B9" s="966" t="s">
        <v>5952</v>
      </c>
      <c r="C9" s="968" t="s">
        <v>5951</v>
      </c>
      <c r="D9" s="1797">
        <v>53.224500000000006</v>
      </c>
      <c r="E9" s="825">
        <f t="shared" si="0"/>
        <v>47.902050000000003</v>
      </c>
      <c r="F9" s="658"/>
    </row>
    <row r="10" spans="1:6">
      <c r="A10" s="7500"/>
      <c r="B10" s="966" t="s">
        <v>5950</v>
      </c>
      <c r="C10" s="968" t="s">
        <v>5949</v>
      </c>
      <c r="D10" s="1797">
        <v>57.042900000000003</v>
      </c>
      <c r="E10" s="825">
        <f t="shared" si="0"/>
        <v>51.338610000000003</v>
      </c>
      <c r="F10" s="658"/>
    </row>
    <row r="11" spans="1:6">
      <c r="A11" s="7500"/>
      <c r="B11" s="966" t="s">
        <v>5948</v>
      </c>
      <c r="C11" s="968" t="s">
        <v>5947</v>
      </c>
      <c r="D11" s="1797">
        <v>60.872400000000006</v>
      </c>
      <c r="E11" s="825">
        <f t="shared" si="0"/>
        <v>54.785160000000005</v>
      </c>
      <c r="F11" s="658"/>
    </row>
    <row r="12" spans="1:6">
      <c r="A12" s="7500"/>
      <c r="B12" s="966" t="s">
        <v>5946</v>
      </c>
      <c r="C12" s="968" t="s">
        <v>5945</v>
      </c>
      <c r="D12" s="1797">
        <v>64.690799999999996</v>
      </c>
      <c r="E12" s="825">
        <f t="shared" si="0"/>
        <v>58.221719999999998</v>
      </c>
      <c r="F12" s="658"/>
    </row>
    <row r="13" spans="1:6">
      <c r="A13" s="7500"/>
      <c r="B13" s="966" t="s">
        <v>5944</v>
      </c>
      <c r="C13" s="968" t="s">
        <v>5943</v>
      </c>
      <c r="D13" s="1797">
        <v>66.822000000000003</v>
      </c>
      <c r="E13" s="825">
        <f t="shared" si="0"/>
        <v>60.139800000000001</v>
      </c>
      <c r="F13" s="658"/>
    </row>
    <row r="14" spans="1:6">
      <c r="A14" s="7500"/>
      <c r="B14" s="966" t="s">
        <v>5942</v>
      </c>
      <c r="C14" s="968" t="s">
        <v>5941</v>
      </c>
      <c r="D14" s="1797">
        <v>122.45519999999999</v>
      </c>
      <c r="E14" s="825">
        <f t="shared" si="0"/>
        <v>110.20967999999999</v>
      </c>
      <c r="F14" s="658"/>
    </row>
    <row r="15" spans="1:6">
      <c r="A15" s="7500"/>
      <c r="B15" s="966" t="s">
        <v>5940</v>
      </c>
      <c r="C15" s="968" t="s">
        <v>5939</v>
      </c>
      <c r="D15" s="1797">
        <v>133.58849999999998</v>
      </c>
      <c r="E15" s="825">
        <f t="shared" si="0"/>
        <v>120.22964999999998</v>
      </c>
      <c r="F15" s="658"/>
    </row>
    <row r="16" spans="1:6">
      <c r="A16" s="7500"/>
      <c r="B16" s="966" t="s">
        <v>5938</v>
      </c>
      <c r="C16" s="968" t="s">
        <v>5937</v>
      </c>
      <c r="D16" s="1797">
        <v>155.86619999999999</v>
      </c>
      <c r="E16" s="825">
        <f t="shared" si="0"/>
        <v>140.27957999999998</v>
      </c>
      <c r="F16" s="658"/>
    </row>
    <row r="17" spans="1:6">
      <c r="A17" s="7500"/>
      <c r="B17" s="966" t="s">
        <v>5936</v>
      </c>
      <c r="C17" s="968" t="s">
        <v>5935</v>
      </c>
      <c r="D17" s="1797">
        <v>168.4314</v>
      </c>
      <c r="E17" s="825">
        <f t="shared" ref="E17:E29" si="1">D17-D17*$B$4/100</f>
        <v>168.26296859999999</v>
      </c>
      <c r="F17" s="658"/>
    </row>
    <row r="18" spans="1:6">
      <c r="A18" s="7500"/>
      <c r="B18" s="966" t="s">
        <v>5934</v>
      </c>
      <c r="C18" s="968" t="s">
        <v>5933</v>
      </c>
      <c r="D18" s="1797">
        <v>226.52880000000002</v>
      </c>
      <c r="E18" s="825">
        <f t="shared" si="1"/>
        <v>226.30227120000001</v>
      </c>
      <c r="F18" s="658"/>
    </row>
    <row r="19" spans="1:6">
      <c r="A19" s="7500"/>
      <c r="B19" s="966" t="s">
        <v>5930</v>
      </c>
      <c r="C19" s="968" t="s">
        <v>5929</v>
      </c>
      <c r="D19" s="1797">
        <v>60.106499999999997</v>
      </c>
      <c r="E19" s="767">
        <f t="shared" ref="E19:E27" si="2">D19-D19*$B$4</f>
        <v>54.095849999999999</v>
      </c>
      <c r="F19" s="658"/>
    </row>
    <row r="20" spans="1:6">
      <c r="A20" s="7500"/>
      <c r="B20" s="966" t="s">
        <v>5928</v>
      </c>
      <c r="C20" s="968" t="s">
        <v>5927</v>
      </c>
      <c r="D20" s="1797">
        <v>66.822000000000003</v>
      </c>
      <c r="E20" s="767">
        <f t="shared" si="2"/>
        <v>60.139800000000001</v>
      </c>
      <c r="F20" s="658"/>
    </row>
    <row r="21" spans="1:6">
      <c r="A21" s="7500"/>
      <c r="B21" s="966" t="s">
        <v>5926</v>
      </c>
      <c r="C21" s="968" t="s">
        <v>5925</v>
      </c>
      <c r="D21" s="1797">
        <v>71.239800000000002</v>
      </c>
      <c r="E21" s="767">
        <f t="shared" si="2"/>
        <v>64.115819999999999</v>
      </c>
      <c r="F21" s="658"/>
    </row>
    <row r="22" spans="1:6">
      <c r="A22" s="7500"/>
      <c r="B22" s="966" t="s">
        <v>5924</v>
      </c>
      <c r="C22" s="968" t="s">
        <v>5923</v>
      </c>
      <c r="D22" s="1797">
        <v>77.921999999999997</v>
      </c>
      <c r="E22" s="767">
        <f t="shared" si="2"/>
        <v>70.129800000000003</v>
      </c>
      <c r="F22" s="658"/>
    </row>
    <row r="23" spans="1:6">
      <c r="A23" s="7500"/>
      <c r="B23" s="966" t="s">
        <v>5922</v>
      </c>
      <c r="C23" s="968" t="s">
        <v>5921</v>
      </c>
      <c r="D23" s="1797">
        <v>84.62639999999999</v>
      </c>
      <c r="E23" s="767">
        <f t="shared" si="2"/>
        <v>76.163759999999996</v>
      </c>
      <c r="F23" s="658"/>
    </row>
    <row r="24" spans="1:6">
      <c r="A24" s="7500"/>
      <c r="B24" s="966" t="s">
        <v>5920</v>
      </c>
      <c r="C24" s="968" t="s">
        <v>5919</v>
      </c>
      <c r="D24" s="1797">
        <v>89.066399999999987</v>
      </c>
      <c r="E24" s="767">
        <f t="shared" si="2"/>
        <v>80.159759999999991</v>
      </c>
      <c r="F24" s="658"/>
    </row>
    <row r="25" spans="1:6">
      <c r="A25" s="7500"/>
      <c r="B25" s="966" t="s">
        <v>5918</v>
      </c>
      <c r="C25" s="968" t="s">
        <v>5917</v>
      </c>
      <c r="D25" s="1797">
        <v>122.45519999999999</v>
      </c>
      <c r="E25" s="767">
        <f t="shared" si="2"/>
        <v>110.20967999999999</v>
      </c>
      <c r="F25" s="658"/>
    </row>
    <row r="26" spans="1:6">
      <c r="A26" s="7500"/>
      <c r="B26" s="966" t="s">
        <v>5916</v>
      </c>
      <c r="C26" s="968" t="s">
        <v>5915</v>
      </c>
      <c r="D26" s="1797">
        <v>144.73289999999997</v>
      </c>
      <c r="E26" s="767">
        <f t="shared" si="2"/>
        <v>130.25960999999998</v>
      </c>
      <c r="F26" s="658"/>
    </row>
    <row r="27" spans="1:6">
      <c r="A27" s="7500"/>
      <c r="B27" s="966" t="s">
        <v>5914</v>
      </c>
      <c r="C27" s="968" t="s">
        <v>5913</v>
      </c>
      <c r="D27" s="1797">
        <v>178.11060000000001</v>
      </c>
      <c r="E27" s="767">
        <f t="shared" si="2"/>
        <v>160.29954000000001</v>
      </c>
      <c r="F27" s="658"/>
    </row>
    <row r="28" spans="1:6">
      <c r="A28" s="7500"/>
      <c r="B28" s="966" t="s">
        <v>5912</v>
      </c>
      <c r="C28" s="968" t="s">
        <v>5911</v>
      </c>
      <c r="D28" s="1797">
        <v>220.7235</v>
      </c>
      <c r="E28" s="825">
        <f t="shared" si="1"/>
        <v>220.50277650000001</v>
      </c>
    </row>
    <row r="29" spans="1:6">
      <c r="A29" s="7500"/>
      <c r="B29" s="966" t="s">
        <v>5910</v>
      </c>
      <c r="C29" s="968" t="s">
        <v>5909</v>
      </c>
      <c r="D29" s="1797">
        <v>222.6549</v>
      </c>
      <c r="E29" s="825">
        <f t="shared" si="1"/>
        <v>222.43224509999999</v>
      </c>
    </row>
    <row r="30" spans="1:6">
      <c r="A30" s="7316"/>
      <c r="B30" s="3875" t="s">
        <v>14533</v>
      </c>
      <c r="C30" s="3876" t="s">
        <v>14537</v>
      </c>
      <c r="D30" s="1797">
        <v>143.41199999999998</v>
      </c>
      <c r="E30" s="3813">
        <f>D30-D30*$B$4</f>
        <v>129.07079999999999</v>
      </c>
    </row>
    <row r="31" spans="1:6">
      <c r="A31" s="7316"/>
      <c r="B31" s="3875" t="s">
        <v>14535</v>
      </c>
      <c r="C31" s="3876" t="s">
        <v>14538</v>
      </c>
      <c r="D31" s="1797">
        <v>152.9802</v>
      </c>
      <c r="E31" s="3813">
        <f t="shared" ref="E31:E33" si="3">D31-D31*$B$4</f>
        <v>137.68217999999999</v>
      </c>
    </row>
    <row r="32" spans="1:6">
      <c r="A32" s="7316"/>
      <c r="B32" s="3875" t="s">
        <v>14534</v>
      </c>
      <c r="C32" s="3876" t="s">
        <v>14539</v>
      </c>
      <c r="D32" s="1797">
        <v>161.172</v>
      </c>
      <c r="E32" s="3813">
        <f t="shared" si="3"/>
        <v>145.0548</v>
      </c>
    </row>
    <row r="33" spans="1:6">
      <c r="A33" s="7316"/>
      <c r="B33" s="3875" t="s">
        <v>14536</v>
      </c>
      <c r="C33" s="3876" t="s">
        <v>14540</v>
      </c>
      <c r="D33" s="1797">
        <v>170.72910000000002</v>
      </c>
      <c r="E33" s="3813">
        <f t="shared" si="3"/>
        <v>153.65619000000001</v>
      </c>
    </row>
    <row r="34" spans="1:6" s="4530" customFormat="1">
      <c r="A34" s="4541"/>
      <c r="B34" s="4542"/>
      <c r="C34" s="4543"/>
      <c r="D34" s="4544"/>
      <c r="E34" s="4374"/>
      <c r="F34" s="1279"/>
    </row>
    <row r="35" spans="1:6" ht="15.7">
      <c r="A35" s="7497" t="s">
        <v>995</v>
      </c>
      <c r="B35" s="7497"/>
      <c r="C35" s="7497"/>
      <c r="D35" s="7497"/>
      <c r="E35" s="7497"/>
    </row>
    <row r="36" spans="1:6" s="967" customFormat="1" ht="43">
      <c r="A36" s="4604" t="s">
        <v>1586</v>
      </c>
      <c r="B36" s="4604" t="s">
        <v>75</v>
      </c>
      <c r="C36" s="4604" t="s">
        <v>42</v>
      </c>
      <c r="D36" s="4605" t="s">
        <v>3235</v>
      </c>
      <c r="E36" s="649" t="s">
        <v>59</v>
      </c>
      <c r="F36" s="2653"/>
    </row>
    <row r="37" spans="1:6" s="3745" customFormat="1">
      <c r="A37" s="7501"/>
      <c r="B37" s="4393" t="s">
        <v>5932</v>
      </c>
      <c r="C37" s="4393" t="s">
        <v>18474</v>
      </c>
      <c r="D37" s="4335">
        <v>19.147500000000001</v>
      </c>
      <c r="E37" s="4603">
        <f>D37-D37*$B$4</f>
        <v>17.232749999999999</v>
      </c>
      <c r="F37" s="658"/>
    </row>
    <row r="38" spans="1:6" s="3745" customFormat="1">
      <c r="A38" s="7501"/>
      <c r="B38" s="4393" t="s">
        <v>5931</v>
      </c>
      <c r="C38" s="4393" t="s">
        <v>18475</v>
      </c>
      <c r="D38" s="4335">
        <v>24.0426</v>
      </c>
      <c r="E38" s="4603">
        <f t="shared" ref="E38:E54" si="4">D38-D38*$B$4</f>
        <v>21.638339999999999</v>
      </c>
      <c r="F38" s="658"/>
    </row>
    <row r="39" spans="1:6" s="3745" customFormat="1">
      <c r="A39" s="7059"/>
      <c r="B39" s="4393" t="s">
        <v>18464</v>
      </c>
      <c r="C39" s="4393" t="s">
        <v>18476</v>
      </c>
      <c r="D39" s="4335">
        <v>185.51429999999999</v>
      </c>
      <c r="E39" s="4603">
        <f t="shared" si="4"/>
        <v>166.96286999999998</v>
      </c>
      <c r="F39" s="658"/>
    </row>
    <row r="40" spans="1:6" s="3745" customFormat="1">
      <c r="A40" s="7059"/>
      <c r="B40" s="4393" t="s">
        <v>18465</v>
      </c>
      <c r="C40" s="4393" t="s">
        <v>18485</v>
      </c>
      <c r="D40" s="4335">
        <v>370.91760000000005</v>
      </c>
      <c r="E40" s="4603">
        <f t="shared" si="4"/>
        <v>333.82584000000003</v>
      </c>
      <c r="F40" s="658"/>
    </row>
    <row r="41" spans="1:6" s="3745" customFormat="1">
      <c r="A41" s="7059"/>
      <c r="B41" s="4393" t="s">
        <v>18466</v>
      </c>
      <c r="C41" s="4393" t="s">
        <v>18477</v>
      </c>
      <c r="D41" s="4335">
        <v>555.84360000000004</v>
      </c>
      <c r="E41" s="4603">
        <f t="shared" si="4"/>
        <v>500.25924000000003</v>
      </c>
      <c r="F41" s="658"/>
    </row>
    <row r="42" spans="1:6" s="3745" customFormat="1">
      <c r="A42" s="7059"/>
      <c r="B42" s="4393" t="s">
        <v>18467</v>
      </c>
      <c r="C42" s="4393" t="s">
        <v>18478</v>
      </c>
      <c r="D42" s="4335">
        <v>288.37800000000004</v>
      </c>
      <c r="E42" s="4603">
        <f t="shared" si="4"/>
        <v>259.54020000000003</v>
      </c>
      <c r="F42" s="658"/>
    </row>
    <row r="43" spans="1:6" s="3745" customFormat="1">
      <c r="A43" s="7059"/>
      <c r="B43" s="4393" t="s">
        <v>18468</v>
      </c>
      <c r="C43" s="4393" t="s">
        <v>18479</v>
      </c>
      <c r="D43" s="4335">
        <v>576.74490000000003</v>
      </c>
      <c r="E43" s="4603">
        <f t="shared" si="4"/>
        <v>519.07041000000004</v>
      </c>
      <c r="F43" s="658"/>
    </row>
    <row r="44" spans="1:6" s="3745" customFormat="1">
      <c r="A44" s="7059"/>
      <c r="B44" s="4393" t="s">
        <v>18469</v>
      </c>
      <c r="C44" s="4393" t="s">
        <v>18480</v>
      </c>
      <c r="D44" s="4335">
        <v>864.64560000000006</v>
      </c>
      <c r="E44" s="4603">
        <f t="shared" si="4"/>
        <v>778.18104000000005</v>
      </c>
      <c r="F44" s="658"/>
    </row>
    <row r="45" spans="1:6" s="3745" customFormat="1">
      <c r="A45" s="7504"/>
      <c r="B45" s="6172" t="s">
        <v>21995</v>
      </c>
      <c r="C45" s="6173" t="s">
        <v>21996</v>
      </c>
      <c r="D45" s="4335">
        <v>26.8065</v>
      </c>
      <c r="E45" s="4603">
        <f t="shared" si="4"/>
        <v>24.12585</v>
      </c>
      <c r="F45" s="658"/>
    </row>
    <row r="46" spans="1:6" s="3745" customFormat="1">
      <c r="A46" s="7504"/>
      <c r="B46" s="6172" t="s">
        <v>21997</v>
      </c>
      <c r="C46" s="6173" t="s">
        <v>21998</v>
      </c>
      <c r="D46" s="4335">
        <v>30.491699999999998</v>
      </c>
      <c r="E46" s="4603">
        <f t="shared" si="4"/>
        <v>27.442529999999998</v>
      </c>
      <c r="F46" s="658"/>
    </row>
    <row r="47" spans="1:6" s="3745" customFormat="1">
      <c r="A47" s="7504"/>
      <c r="B47" s="6172" t="s">
        <v>21999</v>
      </c>
      <c r="C47" s="6173" t="s">
        <v>22000</v>
      </c>
      <c r="D47" s="4335">
        <v>44.899500000000003</v>
      </c>
      <c r="E47" s="4603">
        <f t="shared" si="4"/>
        <v>40.409550000000003</v>
      </c>
      <c r="F47" s="658"/>
    </row>
    <row r="48" spans="1:6" s="3745" customFormat="1">
      <c r="A48" s="7504"/>
      <c r="B48" s="6172" t="s">
        <v>22001</v>
      </c>
      <c r="C48" s="6173" t="s">
        <v>22002</v>
      </c>
      <c r="D48" s="4335">
        <v>44.899500000000003</v>
      </c>
      <c r="E48" s="4603">
        <f t="shared" si="4"/>
        <v>40.409550000000003</v>
      </c>
      <c r="F48" s="658"/>
    </row>
    <row r="49" spans="1:6" s="3745" customFormat="1">
      <c r="A49" s="7059"/>
      <c r="B49" s="4393" t="s">
        <v>18470</v>
      </c>
      <c r="C49" s="4393" t="s">
        <v>18481</v>
      </c>
      <c r="D49" s="4335">
        <v>15.917400000000001</v>
      </c>
      <c r="E49" s="4603">
        <f t="shared" si="4"/>
        <v>14.325660000000001</v>
      </c>
      <c r="F49" s="658"/>
    </row>
    <row r="50" spans="1:6" s="3745" customFormat="1">
      <c r="A50" s="7059"/>
      <c r="B50" s="4393" t="s">
        <v>18471</v>
      </c>
      <c r="C50" s="4393" t="s">
        <v>18482</v>
      </c>
      <c r="D50" s="4335">
        <v>25.896299999999997</v>
      </c>
      <c r="E50" s="4603">
        <f t="shared" si="4"/>
        <v>23.306669999999997</v>
      </c>
      <c r="F50" s="658"/>
    </row>
    <row r="51" spans="1:6" s="3745" customFormat="1">
      <c r="A51" s="7059"/>
      <c r="B51" s="4393" t="s">
        <v>18472</v>
      </c>
      <c r="C51" s="4393" t="s">
        <v>18483</v>
      </c>
      <c r="D51" s="4335">
        <v>60.694800000000001</v>
      </c>
      <c r="E51" s="4603">
        <f t="shared" si="4"/>
        <v>54.625320000000002</v>
      </c>
      <c r="F51" s="658"/>
    </row>
    <row r="52" spans="1:6" s="3745" customFormat="1">
      <c r="A52" s="7059"/>
      <c r="B52" s="4393" t="s">
        <v>18473</v>
      </c>
      <c r="C52" s="4393" t="s">
        <v>18484</v>
      </c>
      <c r="D52" s="4335">
        <v>89.199600000000004</v>
      </c>
      <c r="E52" s="4603">
        <f t="shared" si="4"/>
        <v>80.279640000000001</v>
      </c>
      <c r="F52" s="658"/>
    </row>
    <row r="53" spans="1:6" s="3745" customFormat="1" ht="45" customHeight="1">
      <c r="A53" s="7503"/>
      <c r="B53" s="5314" t="s">
        <v>21911</v>
      </c>
      <c r="C53" s="5962" t="s">
        <v>21912</v>
      </c>
      <c r="D53" s="4335">
        <v>50.116500000000002</v>
      </c>
      <c r="E53" s="4399">
        <f t="shared" si="4"/>
        <v>45.104849999999999</v>
      </c>
      <c r="F53" s="658"/>
    </row>
    <row r="54" spans="1:6" s="3745" customFormat="1" ht="45" customHeight="1">
      <c r="A54" s="7503"/>
      <c r="B54" s="5314" t="s">
        <v>21913</v>
      </c>
      <c r="C54" s="5962" t="s">
        <v>21914</v>
      </c>
      <c r="D54" s="4335">
        <v>85.991699999999994</v>
      </c>
      <c r="E54" s="4399">
        <f t="shared" si="4"/>
        <v>77.392529999999994</v>
      </c>
      <c r="F54" s="658"/>
    </row>
    <row r="55" spans="1:6" s="3745" customFormat="1">
      <c r="A55" s="5948"/>
      <c r="B55" s="1187"/>
      <c r="C55" s="1187"/>
      <c r="D55" s="1046"/>
      <c r="E55" s="510"/>
      <c r="F55" s="658"/>
    </row>
    <row r="56" spans="1:6" s="3745" customFormat="1">
      <c r="A56" s="5948"/>
      <c r="B56" s="1187"/>
      <c r="C56" s="1187"/>
      <c r="D56" s="1046"/>
      <c r="E56" s="510"/>
      <c r="F56" s="658"/>
    </row>
    <row r="57" spans="1:6" s="3745" customFormat="1">
      <c r="A57" s="5948"/>
      <c r="B57" s="1187"/>
      <c r="C57" s="1187"/>
      <c r="D57" s="1046"/>
      <c r="E57" s="510"/>
      <c r="F57" s="658"/>
    </row>
    <row r="59" spans="1:6" s="5309" customFormat="1" ht="15.7">
      <c r="A59" s="7497" t="s">
        <v>20397</v>
      </c>
      <c r="B59" s="7497"/>
      <c r="C59" s="7497"/>
      <c r="D59" s="7497"/>
      <c r="E59" s="7497"/>
      <c r="F59" s="1279"/>
    </row>
    <row r="60" spans="1:6" s="967" customFormat="1" ht="43">
      <c r="A60" s="4604" t="s">
        <v>1586</v>
      </c>
      <c r="B60" s="4604" t="s">
        <v>75</v>
      </c>
      <c r="C60" s="4604" t="s">
        <v>42</v>
      </c>
      <c r="D60" s="4605" t="s">
        <v>3235</v>
      </c>
      <c r="E60" s="649" t="s">
        <v>59</v>
      </c>
      <c r="F60" s="2653"/>
    </row>
    <row r="61" spans="1:6">
      <c r="A61" s="7502"/>
      <c r="B61" s="5314" t="s">
        <v>20398</v>
      </c>
      <c r="C61" s="5315" t="s">
        <v>20402</v>
      </c>
      <c r="D61" s="5308">
        <v>1371.7935</v>
      </c>
      <c r="E61" s="5287">
        <f>D61-D61*$B$4</f>
        <v>1234.6141499999999</v>
      </c>
    </row>
    <row r="62" spans="1:6">
      <c r="A62" s="7502"/>
      <c r="B62" s="5314" t="s">
        <v>20399</v>
      </c>
      <c r="C62" s="5315" t="s">
        <v>20403</v>
      </c>
      <c r="D62" s="5308">
        <v>1989.3975</v>
      </c>
      <c r="E62" s="5287">
        <f t="shared" ref="E62:E132" si="5">D62-D62*$B$4</f>
        <v>1790.45775</v>
      </c>
    </row>
    <row r="63" spans="1:6">
      <c r="A63" s="7502"/>
      <c r="B63" s="5314" t="s">
        <v>20400</v>
      </c>
      <c r="C63" s="5315" t="s">
        <v>20404</v>
      </c>
      <c r="D63" s="5308">
        <v>84.681900000000013</v>
      </c>
      <c r="E63" s="5287">
        <f t="shared" si="5"/>
        <v>76.213710000000006</v>
      </c>
    </row>
    <row r="64" spans="1:6">
      <c r="A64" s="7502"/>
      <c r="B64" s="5314"/>
      <c r="C64" s="5315"/>
      <c r="D64" s="5308"/>
      <c r="E64" s="5287"/>
    </row>
    <row r="65" spans="1:6" s="3745" customFormat="1" ht="54.75" customHeight="1">
      <c r="A65" s="6174"/>
      <c r="B65" s="6175" t="s">
        <v>22003</v>
      </c>
      <c r="C65" s="6176" t="s">
        <v>22004</v>
      </c>
      <c r="D65" s="5308">
        <v>3.1635</v>
      </c>
      <c r="E65" s="5287">
        <f t="shared" si="5"/>
        <v>2.8471500000000001</v>
      </c>
      <c r="F65" s="658"/>
    </row>
    <row r="66" spans="1:6">
      <c r="A66" s="5333"/>
      <c r="B66" s="5314" t="s">
        <v>20401</v>
      </c>
      <c r="C66" s="5315" t="s">
        <v>20405</v>
      </c>
      <c r="D66" s="5308">
        <v>16928.288099999998</v>
      </c>
      <c r="E66" s="5287">
        <f t="shared" si="5"/>
        <v>15235.459289999999</v>
      </c>
    </row>
    <row r="67" spans="1:6">
      <c r="E67" s="809"/>
    </row>
    <row r="68" spans="1:6" s="5870" customFormat="1">
      <c r="D68" s="3558"/>
      <c r="E68" s="809"/>
      <c r="F68" s="1279"/>
    </row>
    <row r="69" spans="1:6" s="5870" customFormat="1">
      <c r="D69" s="3558"/>
      <c r="E69" s="809"/>
      <c r="F69" s="1279"/>
    </row>
    <row r="70" spans="1:6" ht="15.7">
      <c r="A70" s="7497" t="s">
        <v>21959</v>
      </c>
      <c r="B70" s="7497"/>
      <c r="C70" s="7497"/>
      <c r="D70" s="7497"/>
      <c r="E70" s="7497"/>
    </row>
    <row r="71" spans="1:6" ht="43">
      <c r="A71" s="4604" t="s">
        <v>1586</v>
      </c>
      <c r="B71" s="4604" t="s">
        <v>75</v>
      </c>
      <c r="C71" s="4604" t="s">
        <v>42</v>
      </c>
      <c r="D71" s="4605" t="s">
        <v>3235</v>
      </c>
      <c r="E71" s="649" t="s">
        <v>59</v>
      </c>
    </row>
    <row r="72" spans="1:6" s="3745" customFormat="1">
      <c r="A72" s="7494"/>
      <c r="B72" s="5957" t="s">
        <v>21915</v>
      </c>
      <c r="C72" s="5958" t="s">
        <v>21916</v>
      </c>
      <c r="D72" s="6506">
        <v>870.60630000000003</v>
      </c>
      <c r="E72" s="5287">
        <f t="shared" si="5"/>
        <v>783.54566999999997</v>
      </c>
      <c r="F72" s="658"/>
    </row>
    <row r="73" spans="1:6" s="3745" customFormat="1">
      <c r="A73" s="7495"/>
      <c r="B73" s="5957" t="s">
        <v>21917</v>
      </c>
      <c r="C73" s="5958" t="s">
        <v>21918</v>
      </c>
      <c r="D73" s="6506">
        <v>972.60419999999999</v>
      </c>
      <c r="E73" s="5287">
        <f t="shared" si="5"/>
        <v>875.34377999999992</v>
      </c>
      <c r="F73" s="658"/>
    </row>
    <row r="74" spans="1:6" s="3745" customFormat="1">
      <c r="A74" s="7495"/>
      <c r="B74" s="5957" t="s">
        <v>21919</v>
      </c>
      <c r="C74" s="5958" t="s">
        <v>21920</v>
      </c>
      <c r="D74" s="6506">
        <v>1231.4006999999999</v>
      </c>
      <c r="E74" s="5287">
        <f t="shared" si="5"/>
        <v>1108.26063</v>
      </c>
      <c r="F74" s="658"/>
    </row>
    <row r="75" spans="1:6" s="3745" customFormat="1">
      <c r="A75" s="7496"/>
      <c r="B75" s="5957" t="s">
        <v>21921</v>
      </c>
      <c r="C75" s="5958" t="s">
        <v>21922</v>
      </c>
      <c r="D75" s="6506">
        <v>1380.4181999999998</v>
      </c>
      <c r="E75" s="5287">
        <f t="shared" si="5"/>
        <v>1242.3763799999999</v>
      </c>
      <c r="F75" s="658"/>
    </row>
    <row r="76" spans="1:6" s="3745" customFormat="1">
      <c r="A76" s="5957"/>
      <c r="B76" s="5957"/>
      <c r="C76" s="5957"/>
      <c r="D76" s="6506"/>
      <c r="E76" s="5287"/>
      <c r="F76" s="658"/>
    </row>
    <row r="77" spans="1:6" s="3745" customFormat="1">
      <c r="A77" s="7494"/>
      <c r="B77" s="5957" t="s">
        <v>21923</v>
      </c>
      <c r="C77" s="5958" t="s">
        <v>21924</v>
      </c>
      <c r="D77" s="6506">
        <v>745.12079999999992</v>
      </c>
      <c r="E77" s="5287">
        <f t="shared" si="5"/>
        <v>670.60871999999995</v>
      </c>
      <c r="F77" s="658"/>
    </row>
    <row r="78" spans="1:6" s="3745" customFormat="1">
      <c r="A78" s="7495"/>
      <c r="B78" s="5957" t="s">
        <v>21925</v>
      </c>
      <c r="C78" s="5958" t="s">
        <v>21926</v>
      </c>
      <c r="D78" s="6506">
        <v>1082.3721</v>
      </c>
      <c r="E78" s="5287">
        <f t="shared" si="5"/>
        <v>974.13489000000004</v>
      </c>
      <c r="F78" s="658"/>
    </row>
    <row r="79" spans="1:6" s="3745" customFormat="1">
      <c r="A79" s="7495"/>
      <c r="B79" s="5957" t="s">
        <v>21927</v>
      </c>
      <c r="C79" s="5958" t="s">
        <v>21928</v>
      </c>
      <c r="D79" s="6506">
        <v>996.10289999999998</v>
      </c>
      <c r="E79" s="5287">
        <f t="shared" si="5"/>
        <v>896.49261000000001</v>
      </c>
      <c r="F79" s="658"/>
    </row>
    <row r="80" spans="1:6" s="3745" customFormat="1">
      <c r="A80" s="7495"/>
      <c r="B80" s="5957" t="s">
        <v>21929</v>
      </c>
      <c r="C80" s="5958" t="s">
        <v>21930</v>
      </c>
      <c r="D80" s="6506">
        <v>1443.1665</v>
      </c>
      <c r="E80" s="5287">
        <f t="shared" si="5"/>
        <v>1298.8498500000001</v>
      </c>
      <c r="F80" s="658"/>
    </row>
    <row r="81" spans="1:6" s="3745" customFormat="1">
      <c r="A81" s="7495"/>
      <c r="B81" s="5957" t="s">
        <v>21931</v>
      </c>
      <c r="C81" s="5958" t="s">
        <v>21932</v>
      </c>
      <c r="D81" s="6506">
        <v>1411.7979</v>
      </c>
      <c r="E81" s="5287">
        <f t="shared" si="5"/>
        <v>1270.6181100000001</v>
      </c>
      <c r="F81" s="658"/>
    </row>
    <row r="82" spans="1:6" s="3745" customFormat="1">
      <c r="A82" s="7496"/>
      <c r="B82" s="5957" t="s">
        <v>21933</v>
      </c>
      <c r="C82" s="5958" t="s">
        <v>21934</v>
      </c>
      <c r="D82" s="6506">
        <v>2039.2587000000001</v>
      </c>
      <c r="E82" s="5287">
        <f t="shared" si="5"/>
        <v>1835.3328300000001</v>
      </c>
      <c r="F82" s="658"/>
    </row>
    <row r="83" spans="1:6" s="3745" customFormat="1">
      <c r="A83" s="6167"/>
      <c r="B83" s="6169"/>
      <c r="C83" s="6170"/>
      <c r="D83" s="6506"/>
      <c r="E83" s="6062"/>
      <c r="F83" s="658"/>
    </row>
    <row r="84" spans="1:6" s="3745" customFormat="1" ht="92.25" customHeight="1">
      <c r="A84" s="6168"/>
      <c r="B84" s="6145" t="s">
        <v>22005</v>
      </c>
      <c r="C84" s="6179" t="s">
        <v>22006</v>
      </c>
      <c r="D84" s="6506">
        <v>1004.2392</v>
      </c>
      <c r="E84" s="5287">
        <f t="shared" si="5"/>
        <v>903.81528000000003</v>
      </c>
      <c r="F84" s="658"/>
    </row>
    <row r="85" spans="1:6" s="3745" customFormat="1">
      <c r="A85" s="5957"/>
      <c r="B85" s="5957"/>
      <c r="C85" s="5957"/>
      <c r="D85" s="6506"/>
      <c r="E85" s="5287"/>
      <c r="F85" s="658"/>
    </row>
    <row r="86" spans="1:6" s="3745" customFormat="1">
      <c r="A86" s="7498"/>
      <c r="B86" s="5959" t="s">
        <v>21935</v>
      </c>
      <c r="C86" s="5959" t="s">
        <v>21936</v>
      </c>
      <c r="D86" s="6506">
        <v>28.682400000000001</v>
      </c>
      <c r="E86" s="5287">
        <f t="shared" si="5"/>
        <v>25.814160000000001</v>
      </c>
      <c r="F86" s="658"/>
    </row>
    <row r="87" spans="1:6" s="3745" customFormat="1">
      <c r="A87" s="7498"/>
      <c r="B87" s="5959" t="s">
        <v>21937</v>
      </c>
      <c r="C87" s="5959" t="s">
        <v>21938</v>
      </c>
      <c r="D87" s="6506">
        <v>28.682400000000001</v>
      </c>
      <c r="E87" s="5287">
        <f t="shared" si="5"/>
        <v>25.814160000000001</v>
      </c>
      <c r="F87" s="658"/>
    </row>
    <row r="88" spans="1:6" s="3745" customFormat="1">
      <c r="A88" s="7498"/>
      <c r="B88" s="5959" t="s">
        <v>21939</v>
      </c>
      <c r="C88" s="5959" t="s">
        <v>21940</v>
      </c>
      <c r="D88" s="6506">
        <v>28.682400000000001</v>
      </c>
      <c r="E88" s="5287">
        <f t="shared" si="5"/>
        <v>25.814160000000001</v>
      </c>
      <c r="F88" s="658"/>
    </row>
    <row r="89" spans="1:6" s="3745" customFormat="1">
      <c r="A89" s="5957"/>
      <c r="B89" s="5957"/>
      <c r="C89" s="5957"/>
      <c r="D89" s="6506"/>
      <c r="E89" s="5287"/>
      <c r="F89" s="658"/>
    </row>
    <row r="90" spans="1:6" s="3745" customFormat="1">
      <c r="A90" s="7494"/>
      <c r="B90" s="5957" t="s">
        <v>21941</v>
      </c>
      <c r="C90" s="5958" t="s">
        <v>21942</v>
      </c>
      <c r="D90" s="6506">
        <v>86.269199999999998</v>
      </c>
      <c r="E90" s="5287">
        <f t="shared" si="5"/>
        <v>77.64228</v>
      </c>
      <c r="F90" s="658"/>
    </row>
    <row r="91" spans="1:6" s="3745" customFormat="1">
      <c r="A91" s="7495"/>
      <c r="B91" s="5957" t="s">
        <v>21943</v>
      </c>
      <c r="C91" s="5958" t="s">
        <v>21944</v>
      </c>
      <c r="D91" s="6506">
        <v>108.23610000000001</v>
      </c>
      <c r="E91" s="5287">
        <f t="shared" si="5"/>
        <v>97.412490000000005</v>
      </c>
      <c r="F91" s="658"/>
    </row>
    <row r="92" spans="1:6" s="3745" customFormat="1">
      <c r="A92" s="7495"/>
      <c r="B92" s="5957" t="s">
        <v>21945</v>
      </c>
      <c r="C92" s="5958" t="s">
        <v>21946</v>
      </c>
      <c r="D92" s="6506">
        <v>153.72390000000001</v>
      </c>
      <c r="E92" s="5287">
        <f t="shared" si="5"/>
        <v>138.35151000000002</v>
      </c>
      <c r="F92" s="658"/>
    </row>
    <row r="93" spans="1:6" s="3745" customFormat="1">
      <c r="A93" s="7496"/>
      <c r="B93" s="5957" t="s">
        <v>21947</v>
      </c>
      <c r="C93" s="5958" t="s">
        <v>21948</v>
      </c>
      <c r="D93" s="6506">
        <v>108.23610000000001</v>
      </c>
      <c r="E93" s="5287">
        <f t="shared" si="5"/>
        <v>97.412490000000005</v>
      </c>
      <c r="F93" s="658"/>
    </row>
    <row r="94" spans="1:6" s="3745" customFormat="1">
      <c r="A94" s="6167"/>
      <c r="B94" s="6169"/>
      <c r="C94" s="6170"/>
      <c r="D94" s="6506"/>
      <c r="E94" s="5287"/>
      <c r="F94" s="658"/>
    </row>
    <row r="95" spans="1:6" s="3745" customFormat="1" ht="39.950000000000003" customHeight="1">
      <c r="A95" s="7499"/>
      <c r="B95" s="6177" t="s">
        <v>22007</v>
      </c>
      <c r="C95" s="6173" t="s">
        <v>22008</v>
      </c>
      <c r="D95" s="6506">
        <v>32.989199999999997</v>
      </c>
      <c r="E95" s="5287">
        <f t="shared" si="5"/>
        <v>29.690279999999998</v>
      </c>
      <c r="F95" s="658"/>
    </row>
    <row r="96" spans="1:6" s="3745" customFormat="1" ht="39.950000000000003" customHeight="1">
      <c r="A96" s="7499"/>
      <c r="B96" s="6177" t="s">
        <v>22009</v>
      </c>
      <c r="C96" s="6173" t="s">
        <v>22010</v>
      </c>
      <c r="D96" s="6506">
        <v>32.989199999999997</v>
      </c>
      <c r="E96" s="5287">
        <f t="shared" si="5"/>
        <v>29.690279999999998</v>
      </c>
      <c r="F96" s="658"/>
    </row>
    <row r="97" spans="1:6" s="3745" customFormat="1">
      <c r="A97" s="6168"/>
      <c r="B97" s="6169"/>
      <c r="C97" s="6170"/>
      <c r="D97" s="6506"/>
      <c r="E97" s="5287"/>
      <c r="F97" s="658"/>
    </row>
    <row r="98" spans="1:6" s="3745" customFormat="1" ht="39.950000000000003" customHeight="1">
      <c r="A98" s="7494"/>
      <c r="B98" s="6177" t="s">
        <v>22011</v>
      </c>
      <c r="C98" s="6173" t="s">
        <v>22012</v>
      </c>
      <c r="D98" s="6506">
        <v>10.2675</v>
      </c>
      <c r="E98" s="5287">
        <f t="shared" si="5"/>
        <v>9.2407500000000002</v>
      </c>
      <c r="F98" s="658"/>
    </row>
    <row r="99" spans="1:6" s="3745" customFormat="1" ht="39.950000000000003" customHeight="1">
      <c r="A99" s="7496"/>
      <c r="B99" s="6177"/>
      <c r="C99" s="6007"/>
      <c r="D99" s="6506"/>
      <c r="E99" s="5287">
        <f t="shared" si="5"/>
        <v>0</v>
      </c>
      <c r="F99" s="658"/>
    </row>
    <row r="100" spans="1:6" s="3745" customFormat="1">
      <c r="A100" s="5957"/>
      <c r="B100" s="5957"/>
      <c r="C100" s="5958"/>
      <c r="D100" s="6506"/>
      <c r="E100" s="5287"/>
      <c r="F100" s="658"/>
    </row>
    <row r="101" spans="1:6" s="3745" customFormat="1">
      <c r="A101" s="7494"/>
      <c r="B101" s="5957" t="s">
        <v>21949</v>
      </c>
      <c r="C101" s="5960" t="s">
        <v>21950</v>
      </c>
      <c r="D101" s="6506">
        <v>3.6074999999999999</v>
      </c>
      <c r="E101" s="5287">
        <f t="shared" si="5"/>
        <v>3.24675</v>
      </c>
      <c r="F101" s="658"/>
    </row>
    <row r="102" spans="1:6" s="3745" customFormat="1">
      <c r="A102" s="7495"/>
      <c r="B102" s="6177" t="s">
        <v>22013</v>
      </c>
      <c r="C102" s="6178" t="s">
        <v>22014</v>
      </c>
      <c r="D102" s="6506">
        <v>9.0908999999999995</v>
      </c>
      <c r="E102" s="5287">
        <f t="shared" si="5"/>
        <v>8.1818099999999987</v>
      </c>
      <c r="F102" s="658"/>
    </row>
    <row r="103" spans="1:6" s="3745" customFormat="1">
      <c r="A103" s="7496"/>
      <c r="B103" s="5957" t="s">
        <v>21951</v>
      </c>
      <c r="C103" s="5960" t="s">
        <v>21952</v>
      </c>
      <c r="D103" s="6506">
        <v>21.9558</v>
      </c>
      <c r="E103" s="5287">
        <f t="shared" si="5"/>
        <v>19.76022</v>
      </c>
      <c r="F103" s="658"/>
    </row>
    <row r="104" spans="1:6" s="3745" customFormat="1">
      <c r="A104" s="5957"/>
      <c r="B104" s="5957"/>
      <c r="C104" s="5958"/>
      <c r="D104" s="6506"/>
      <c r="E104" s="5287"/>
      <c r="F104" s="658"/>
    </row>
    <row r="105" spans="1:6" s="3745" customFormat="1">
      <c r="A105" s="7494"/>
      <c r="B105" s="5957" t="s">
        <v>21953</v>
      </c>
      <c r="C105" s="5961" t="s">
        <v>21954</v>
      </c>
      <c r="D105" s="6506">
        <v>4.3956</v>
      </c>
      <c r="E105" s="5287">
        <f t="shared" si="5"/>
        <v>3.9560399999999998</v>
      </c>
      <c r="F105" s="658"/>
    </row>
    <row r="106" spans="1:6" s="3745" customFormat="1">
      <c r="A106" s="7496"/>
      <c r="B106" s="5957" t="s">
        <v>21955</v>
      </c>
      <c r="C106" s="5961" t="s">
        <v>21956</v>
      </c>
      <c r="D106" s="6506">
        <v>4.3956</v>
      </c>
      <c r="E106" s="5287">
        <f t="shared" si="5"/>
        <v>3.9560399999999998</v>
      </c>
      <c r="F106" s="658"/>
    </row>
    <row r="107" spans="1:6" s="3745" customFormat="1">
      <c r="A107" s="5315"/>
      <c r="B107" s="5315"/>
      <c r="C107" s="5338"/>
      <c r="D107" s="6506"/>
      <c r="E107" s="5287"/>
      <c r="F107" s="658"/>
    </row>
    <row r="108" spans="1:6" s="3745" customFormat="1" ht="30" customHeight="1">
      <c r="A108" s="7494"/>
      <c r="B108" s="6175" t="s">
        <v>22015</v>
      </c>
      <c r="C108" s="6173" t="s">
        <v>22016</v>
      </c>
      <c r="D108" s="6506">
        <v>17.593499999999999</v>
      </c>
      <c r="E108" s="5287">
        <f t="shared" si="5"/>
        <v>15.834149999999999</v>
      </c>
      <c r="F108" s="658"/>
    </row>
    <row r="109" spans="1:6" s="3745" customFormat="1" ht="30" customHeight="1">
      <c r="A109" s="7496"/>
      <c r="B109" s="6175" t="s">
        <v>22017</v>
      </c>
      <c r="C109" s="6173" t="s">
        <v>22018</v>
      </c>
      <c r="D109" s="6506">
        <v>26.384699999999999</v>
      </c>
      <c r="E109" s="5287">
        <f t="shared" si="5"/>
        <v>23.746229999999997</v>
      </c>
      <c r="F109" s="658"/>
    </row>
    <row r="110" spans="1:6" s="3745" customFormat="1">
      <c r="A110" s="5684"/>
      <c r="B110" s="5684"/>
      <c r="C110" s="6171"/>
      <c r="D110" s="5747"/>
      <c r="E110" s="5287">
        <f t="shared" si="5"/>
        <v>0</v>
      </c>
      <c r="F110" s="658"/>
    </row>
    <row r="111" spans="1:6" s="3745" customFormat="1">
      <c r="A111" s="5315"/>
      <c r="B111" s="5315"/>
      <c r="C111" s="5338"/>
      <c r="D111" s="5308"/>
      <c r="E111" s="5287"/>
      <c r="F111" s="658"/>
    </row>
    <row r="112" spans="1:6" s="3745" customFormat="1">
      <c r="A112" s="7492"/>
      <c r="B112" s="5338" t="s">
        <v>6179</v>
      </c>
      <c r="C112" s="5338" t="s">
        <v>21957</v>
      </c>
      <c r="D112" s="5367">
        <v>71.98</v>
      </c>
      <c r="E112" s="5287">
        <f t="shared" si="5"/>
        <v>64.782000000000011</v>
      </c>
      <c r="F112" s="658"/>
    </row>
    <row r="113" spans="1:6" s="3745" customFormat="1">
      <c r="A113" s="7493"/>
      <c r="B113" s="5338" t="s">
        <v>6767</v>
      </c>
      <c r="C113" s="5338" t="s">
        <v>21958</v>
      </c>
      <c r="D113" s="5367">
        <v>116.4</v>
      </c>
      <c r="E113" s="5287">
        <f t="shared" si="5"/>
        <v>104.76</v>
      </c>
      <c r="F113" s="658"/>
    </row>
    <row r="114" spans="1:6" s="3745" customFormat="1">
      <c r="A114" s="5315"/>
      <c r="B114" s="5315"/>
      <c r="C114" s="5338"/>
      <c r="D114" s="5308"/>
      <c r="E114" s="5287"/>
      <c r="F114" s="658"/>
    </row>
    <row r="115" spans="1:6" s="3745" customFormat="1">
      <c r="A115" s="5307"/>
      <c r="B115" s="5307" t="s">
        <v>6181</v>
      </c>
      <c r="C115" s="5962" t="s">
        <v>6894</v>
      </c>
      <c r="D115" s="5308">
        <v>54</v>
      </c>
      <c r="E115" s="5287">
        <f t="shared" si="5"/>
        <v>48.6</v>
      </c>
      <c r="F115" s="658"/>
    </row>
    <row r="116" spans="1:6" s="3745" customFormat="1">
      <c r="A116" s="5315"/>
      <c r="B116" s="5315"/>
      <c r="C116" s="5338"/>
      <c r="D116" s="5308"/>
      <c r="E116" s="5287"/>
      <c r="F116" s="658"/>
    </row>
    <row r="117" spans="1:6" s="3745" customFormat="1">
      <c r="A117" s="5315"/>
      <c r="B117" s="5962" t="s">
        <v>6646</v>
      </c>
      <c r="C117" s="5962" t="s">
        <v>6647</v>
      </c>
      <c r="D117" s="5287">
        <v>399.33</v>
      </c>
      <c r="E117" s="5287">
        <f t="shared" si="5"/>
        <v>359.39699999999999</v>
      </c>
      <c r="F117" s="658"/>
    </row>
    <row r="118" spans="1:6" s="3745" customFormat="1">
      <c r="A118" s="5315"/>
      <c r="B118" s="5315"/>
      <c r="C118" s="5338"/>
      <c r="D118" s="5308"/>
      <c r="E118" s="5287"/>
      <c r="F118" s="658"/>
    </row>
    <row r="119" spans="1:6" s="3745" customFormat="1">
      <c r="A119" s="7492"/>
      <c r="B119" s="5338" t="s">
        <v>6651</v>
      </c>
      <c r="C119" s="6166" t="s">
        <v>6650</v>
      </c>
      <c r="D119" s="5747">
        <v>2.64</v>
      </c>
      <c r="E119" s="5287">
        <f t="shared" si="5"/>
        <v>2.3760000000000003</v>
      </c>
      <c r="F119" s="658"/>
    </row>
    <row r="120" spans="1:6" s="3745" customFormat="1">
      <c r="A120" s="7344"/>
      <c r="B120" s="5315" t="s">
        <v>11033</v>
      </c>
      <c r="C120" s="6166" t="s">
        <v>11034</v>
      </c>
      <c r="D120" s="5747">
        <v>2.64</v>
      </c>
      <c r="E120" s="5287">
        <f t="shared" si="5"/>
        <v>2.3760000000000003</v>
      </c>
      <c r="F120" s="658"/>
    </row>
    <row r="121" spans="1:6" s="3745" customFormat="1">
      <c r="A121" s="7493"/>
      <c r="B121" s="5315" t="s">
        <v>14072</v>
      </c>
      <c r="C121" s="6166" t="s">
        <v>14077</v>
      </c>
      <c r="D121" s="5747">
        <v>2.79</v>
      </c>
      <c r="E121" s="5287">
        <f t="shared" si="5"/>
        <v>2.5110000000000001</v>
      </c>
      <c r="F121" s="658"/>
    </row>
    <row r="122" spans="1:6" s="3745" customFormat="1">
      <c r="C122" s="529"/>
      <c r="D122" s="5747"/>
      <c r="E122" s="5287"/>
      <c r="F122" s="658"/>
    </row>
    <row r="123" spans="1:6" s="3745" customFormat="1">
      <c r="A123" s="7492"/>
      <c r="B123" s="5315" t="s">
        <v>8800</v>
      </c>
      <c r="C123" s="5338" t="s">
        <v>8799</v>
      </c>
      <c r="D123" s="5308">
        <v>84.85</v>
      </c>
      <c r="E123" s="5287">
        <f t="shared" si="5"/>
        <v>76.364999999999995</v>
      </c>
      <c r="F123" s="658"/>
    </row>
    <row r="124" spans="1:6" s="3745" customFormat="1">
      <c r="A124" s="7344"/>
      <c r="B124" s="5315" t="s">
        <v>11036</v>
      </c>
      <c r="C124" s="5338" t="s">
        <v>11035</v>
      </c>
      <c r="D124" s="5308">
        <v>84.85</v>
      </c>
      <c r="E124" s="5287">
        <f t="shared" si="5"/>
        <v>76.364999999999995</v>
      </c>
      <c r="F124" s="658"/>
    </row>
    <row r="125" spans="1:6" s="3745" customFormat="1">
      <c r="A125" s="7493"/>
      <c r="B125" s="5315" t="s">
        <v>14074</v>
      </c>
      <c r="C125" s="5338" t="s">
        <v>14076</v>
      </c>
      <c r="D125" s="5308">
        <v>93.47</v>
      </c>
      <c r="E125" s="5287">
        <f t="shared" si="5"/>
        <v>84.123000000000005</v>
      </c>
      <c r="F125" s="658"/>
    </row>
    <row r="126" spans="1:6" s="3745" customFormat="1">
      <c r="A126" s="5315"/>
      <c r="B126" s="5315"/>
      <c r="C126" s="5315"/>
      <c r="D126" s="5308"/>
      <c r="E126" s="5287"/>
      <c r="F126" s="658"/>
    </row>
    <row r="127" spans="1:6" s="3745" customFormat="1">
      <c r="A127" s="5315"/>
      <c r="B127" s="5307" t="s">
        <v>20549</v>
      </c>
      <c r="C127" s="5307" t="s">
        <v>20550</v>
      </c>
      <c r="D127" s="5308">
        <v>5290.91</v>
      </c>
      <c r="E127" s="5287">
        <f t="shared" si="5"/>
        <v>4761.8189999999995</v>
      </c>
      <c r="F127" s="658"/>
    </row>
    <row r="128" spans="1:6" s="3745" customFormat="1">
      <c r="A128" s="5315"/>
      <c r="B128" s="5315"/>
      <c r="C128" s="5315"/>
      <c r="D128" s="5308"/>
      <c r="E128" s="5287"/>
      <c r="F128" s="658"/>
    </row>
    <row r="129" spans="1:6" s="3745" customFormat="1">
      <c r="A129" s="7492"/>
      <c r="B129" s="5315" t="s">
        <v>6656</v>
      </c>
      <c r="C129" s="5315" t="s">
        <v>6655</v>
      </c>
      <c r="D129" s="5308">
        <v>6.2</v>
      </c>
      <c r="E129" s="5287">
        <f t="shared" si="5"/>
        <v>5.58</v>
      </c>
      <c r="F129" s="658"/>
    </row>
    <row r="130" spans="1:6" s="3745" customFormat="1">
      <c r="A130" s="7344"/>
      <c r="B130" s="5315" t="s">
        <v>6658</v>
      </c>
      <c r="C130" s="5315" t="s">
        <v>6657</v>
      </c>
      <c r="D130" s="5308">
        <v>7.09</v>
      </c>
      <c r="E130" s="5287">
        <f t="shared" si="5"/>
        <v>6.3810000000000002</v>
      </c>
      <c r="F130" s="658"/>
    </row>
    <row r="131" spans="1:6" s="3745" customFormat="1">
      <c r="A131" s="7344"/>
      <c r="B131" s="5315" t="s">
        <v>14228</v>
      </c>
      <c r="C131" s="5315" t="s">
        <v>14389</v>
      </c>
      <c r="D131" s="5308">
        <v>7</v>
      </c>
      <c r="E131" s="5287">
        <f t="shared" si="5"/>
        <v>6.3</v>
      </c>
      <c r="F131" s="658"/>
    </row>
    <row r="132" spans="1:6" s="3745" customFormat="1">
      <c r="A132" s="7493"/>
      <c r="B132" s="5315" t="s">
        <v>14229</v>
      </c>
      <c r="C132" s="5315" t="s">
        <v>14390</v>
      </c>
      <c r="D132" s="5308">
        <v>8.1</v>
      </c>
      <c r="E132" s="5287">
        <f t="shared" si="5"/>
        <v>7.2899999999999991</v>
      </c>
      <c r="F132" s="658"/>
    </row>
  </sheetData>
  <customSheetViews>
    <customSheetView guid="{76FA2CE7-179E-4731-B7AE-63C5E5E79002}" scale="90" fitToPage="1">
      <selection sqref="A1:E1"/>
      <pageMargins left="0.70866141732283472" right="0.70866141732283472" top="0.74803149606299213" bottom="0.74803149606299213" header="0.31496062992125984" footer="0.31496062992125984"/>
      <pageSetup paperSize="9" scale="89" orientation="landscape" r:id="rId1"/>
    </customSheetView>
    <customSheetView guid="{24F900A2-7147-4318-9E77-2B71404314A7}" scale="90" fitToPage="1">
      <selection sqref="A1:E1"/>
      <pageMargins left="0.70866141732283472" right="0.70866141732283472" top="0.74803149606299213" bottom="0.74803149606299213" header="0.31496062992125984" footer="0.31496062992125984"/>
      <pageSetup paperSize="9" scale="89" orientation="landscape" r:id="rId2"/>
    </customSheetView>
    <customSheetView guid="{A02336A9-D2FB-4D03-950A-00B6EBD6A28C}" scale="90" fitToPage="1">
      <selection sqref="A1:E1"/>
      <pageMargins left="0.70866141732283472" right="0.70866141732283472" top="0.74803149606299213" bottom="0.74803149606299213" header="0.31496062992125984" footer="0.31496062992125984"/>
      <pageSetup paperSize="9" scale="89" orientation="landscape" r:id="rId3"/>
    </customSheetView>
    <customSheetView guid="{3E3E5346-F5D1-49F5-AB0E-78170B65853C}" scale="90" fitToPage="1">
      <selection activeCell="F6" sqref="F6"/>
      <pageMargins left="0.70866141732283472" right="0.70866141732283472" top="0.74803149606299213" bottom="0.74803149606299213" header="0.31496062992125984" footer="0.31496062992125984"/>
      <pageSetup paperSize="9" scale="89" orientation="landscape" r:id="rId4"/>
    </customSheetView>
    <customSheetView guid="{D7CF3121-CFC0-4E70-8DCD-811E30042E24}" scale="90" fitToPage="1">
      <selection sqref="A1:E1"/>
      <pageMargins left="0.70866141732283472" right="0.70866141732283472" top="0.74803149606299213" bottom="0.74803149606299213" header="0.31496062992125984" footer="0.31496062992125984"/>
      <pageSetup paperSize="9" scale="89" orientation="landscape" r:id="rId5"/>
    </customSheetView>
    <customSheetView guid="{A76FD505-AF56-4CD8-967A-59C705AF567C}" scale="90" fitToPage="1">
      <selection sqref="A1:E1"/>
      <pageMargins left="0.70866141732283472" right="0.70866141732283472" top="0.74803149606299213" bottom="0.74803149606299213" header="0.31496062992125984" footer="0.31496062992125984"/>
      <pageSetup paperSize="9" scale="89" orientation="landscape" r:id="rId6"/>
    </customSheetView>
    <customSheetView guid="{B3358888-E690-452C-98EC-431498422E6E}" scale="90" fitToPage="1">
      <selection activeCell="F6" sqref="F6"/>
      <pageMargins left="0.70866141732283472" right="0.70866141732283472" top="0.74803149606299213" bottom="0.74803149606299213" header="0.31496062992125984" footer="0.31496062992125984"/>
      <pageSetup paperSize="9" scale="89" orientation="landscape" r:id="rId7"/>
    </customSheetView>
    <customSheetView guid="{6108970F-8E7A-462E-A499-E2FD79FB3A77}" scale="90" fitToPage="1">
      <selection activeCell="F6" sqref="F6"/>
      <pageMargins left="0.70866141732283472" right="0.70866141732283472" top="0.74803149606299213" bottom="0.74803149606299213" header="0.31496062992125984" footer="0.31496062992125984"/>
      <pageSetup paperSize="9" scale="89" orientation="landscape" r:id="rId8"/>
    </customSheetView>
    <customSheetView guid="{45761FB6-8710-4C75-A8B6-5A7FCAACACDF}" scale="90" fitToPage="1">
      <selection activeCell="F6" sqref="F6"/>
      <pageMargins left="0.70866141732283472" right="0.70866141732283472" top="0.74803149606299213" bottom="0.74803149606299213" header="0.31496062992125984" footer="0.31496062992125984"/>
      <pageSetup paperSize="9" scale="89" orientation="landscape" r:id="rId9"/>
    </customSheetView>
    <customSheetView guid="{C23E91BF-4A86-4D00-A577-1A263DDCB8BC}" scale="90" fitToPage="1">
      <selection sqref="A1:E1"/>
      <pageMargins left="0.70866141732283472" right="0.70866141732283472" top="0.74803149606299213" bottom="0.74803149606299213" header="0.31496062992125984" footer="0.31496062992125984"/>
      <pageSetup paperSize="9" scale="89" orientation="landscape" r:id="rId10"/>
    </customSheetView>
    <customSheetView guid="{94E74550-0B2B-4B3C-8E97-CCCC46023914}" scale="90" fitToPage="1">
      <selection sqref="A1:E1"/>
      <pageMargins left="0.70866141732283472" right="0.70866141732283472" top="0.74803149606299213" bottom="0.74803149606299213" header="0.31496062992125984" footer="0.31496062992125984"/>
      <pageSetup paperSize="9" scale="89" orientation="landscape" r:id="rId11"/>
    </customSheetView>
  </customSheetViews>
  <mergeCells count="27">
    <mergeCell ref="A95:A96"/>
    <mergeCell ref="A98:A99"/>
    <mergeCell ref="A108:A109"/>
    <mergeCell ref="A35:E35"/>
    <mergeCell ref="A1:E1"/>
    <mergeCell ref="A7:A18"/>
    <mergeCell ref="A19:A29"/>
    <mergeCell ref="A37:A38"/>
    <mergeCell ref="A30:A33"/>
    <mergeCell ref="A59:E59"/>
    <mergeCell ref="A61:A62"/>
    <mergeCell ref="A63:A64"/>
    <mergeCell ref="A39:A44"/>
    <mergeCell ref="A49:A52"/>
    <mergeCell ref="A53:A54"/>
    <mergeCell ref="A45:A48"/>
    <mergeCell ref="A70:E70"/>
    <mergeCell ref="A72:A75"/>
    <mergeCell ref="A77:A82"/>
    <mergeCell ref="A86:A88"/>
    <mergeCell ref="A90:A93"/>
    <mergeCell ref="A129:A132"/>
    <mergeCell ref="A101:A103"/>
    <mergeCell ref="A105:A106"/>
    <mergeCell ref="A112:A113"/>
    <mergeCell ref="A119:A121"/>
    <mergeCell ref="A123:A125"/>
  </mergeCells>
  <pageMargins left="0.70866141732283472" right="0.70866141732283472" top="0.74803149606299213" bottom="0.74803149606299213" header="0.31496062992125984" footer="0.31496062992125984"/>
  <pageSetup paperSize="9" scale="91" orientation="landscape" r:id="rId12"/>
  <drawing r:id="rId1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I70"/>
  <sheetViews>
    <sheetView zoomScale="85" zoomScaleNormal="85" workbookViewId="0">
      <selection activeCell="H7" sqref="H7"/>
    </sheetView>
  </sheetViews>
  <sheetFormatPr defaultColWidth="9.29296875" defaultRowHeight="14.35"/>
  <cols>
    <col min="1" max="1" width="20.29296875" style="3557" customWidth="1"/>
    <col min="2" max="2" width="18.703125" style="3557" customWidth="1"/>
    <col min="3" max="3" width="16.29296875" style="3557" customWidth="1"/>
    <col min="4" max="5" width="16.29296875" style="1096" customWidth="1"/>
    <col min="6" max="6" width="10.29296875" style="5348" bestFit="1" customWidth="1"/>
    <col min="7" max="16384" width="9.29296875" style="5348"/>
  </cols>
  <sheetData>
    <row r="1" spans="1:5" ht="37.5" customHeight="1">
      <c r="A1" s="7505" t="s">
        <v>20479</v>
      </c>
      <c r="B1" s="7505"/>
      <c r="C1" s="7505"/>
      <c r="D1" s="7505"/>
      <c r="E1" s="7505"/>
    </row>
    <row r="4" spans="1:5">
      <c r="A4" s="5351" t="s">
        <v>48</v>
      </c>
      <c r="B4" s="5352">
        <v>0</v>
      </c>
    </row>
    <row r="6" spans="1:5" ht="15.7">
      <c r="A6" s="7506" t="s">
        <v>20480</v>
      </c>
      <c r="B6" s="7506"/>
      <c r="C6" s="7506"/>
      <c r="D6" s="7506"/>
      <c r="E6" s="7506"/>
    </row>
    <row r="7" spans="1:5">
      <c r="A7" s="584"/>
      <c r="B7" s="5349"/>
      <c r="C7" s="5349"/>
      <c r="D7" s="3745"/>
      <c r="E7" s="3745"/>
    </row>
    <row r="8" spans="1:5">
      <c r="A8" s="5353" t="s">
        <v>75</v>
      </c>
      <c r="B8" s="5354" t="s">
        <v>337</v>
      </c>
      <c r="C8" s="5353" t="s">
        <v>77</v>
      </c>
      <c r="D8" s="5353" t="s">
        <v>4107</v>
      </c>
      <c r="E8" s="5353" t="s">
        <v>4107</v>
      </c>
    </row>
    <row r="9" spans="1:5">
      <c r="A9" s="2748" t="s">
        <v>4115</v>
      </c>
      <c r="B9" s="5349"/>
      <c r="C9" s="5349"/>
      <c r="D9" s="3745"/>
      <c r="E9" s="3745"/>
    </row>
    <row r="10" spans="1:5">
      <c r="A10" s="5291" t="s">
        <v>20481</v>
      </c>
      <c r="B10" s="5291" t="s">
        <v>20482</v>
      </c>
      <c r="C10" s="5291">
        <v>45</v>
      </c>
      <c r="D10" s="5366">
        <v>317.98909090909092</v>
      </c>
      <c r="E10" s="5367">
        <f t="shared" ref="E10:E19" si="0">D10-D10*$B$4</f>
        <v>317.98909090909092</v>
      </c>
    </row>
    <row r="11" spans="1:5">
      <c r="A11" s="5291" t="s">
        <v>20483</v>
      </c>
      <c r="B11" s="5291" t="s">
        <v>20484</v>
      </c>
      <c r="C11" s="5291">
        <v>45</v>
      </c>
      <c r="D11" s="5366">
        <v>442.64727272727271</v>
      </c>
      <c r="E11" s="5367">
        <f t="shared" si="0"/>
        <v>442.64727272727271</v>
      </c>
    </row>
    <row r="12" spans="1:5">
      <c r="A12" s="5291" t="s">
        <v>20485</v>
      </c>
      <c r="B12" s="5291" t="s">
        <v>20486</v>
      </c>
      <c r="C12" s="5291">
        <v>120</v>
      </c>
      <c r="D12" s="5366">
        <v>677.21454545454537</v>
      </c>
      <c r="E12" s="5367">
        <f t="shared" si="0"/>
        <v>677.21454545454537</v>
      </c>
    </row>
    <row r="13" spans="1:5">
      <c r="A13" s="5291" t="s">
        <v>20487</v>
      </c>
      <c r="B13" s="5291" t="s">
        <v>20488</v>
      </c>
      <c r="C13" s="5291">
        <v>120</v>
      </c>
      <c r="D13" s="5366">
        <v>1023.3709090909091</v>
      </c>
      <c r="E13" s="5367">
        <f t="shared" si="0"/>
        <v>1023.3709090909091</v>
      </c>
    </row>
    <row r="14" spans="1:5">
      <c r="A14" s="5291" t="s">
        <v>20489</v>
      </c>
      <c r="B14" s="5291" t="s">
        <v>20490</v>
      </c>
      <c r="C14" s="5291">
        <v>120</v>
      </c>
      <c r="D14" s="5366">
        <v>1407.8072727272727</v>
      </c>
      <c r="E14" s="5367">
        <f t="shared" si="0"/>
        <v>1407.8072727272727</v>
      </c>
    </row>
    <row r="15" spans="1:5">
      <c r="A15" s="5291" t="s">
        <v>20491</v>
      </c>
      <c r="B15" s="5291" t="s">
        <v>16331</v>
      </c>
      <c r="C15" s="5291">
        <v>30</v>
      </c>
      <c r="D15" s="5366">
        <v>784.42909090909086</v>
      </c>
      <c r="E15" s="5367">
        <f t="shared" si="0"/>
        <v>784.42909090909086</v>
      </c>
    </row>
    <row r="16" spans="1:5">
      <c r="A16" s="5291" t="s">
        <v>20492</v>
      </c>
      <c r="B16" s="5291" t="s">
        <v>16332</v>
      </c>
      <c r="C16" s="5291">
        <v>20</v>
      </c>
      <c r="D16" s="5366">
        <v>1157.5636363636363</v>
      </c>
      <c r="E16" s="5367">
        <f t="shared" si="0"/>
        <v>1157.5636363636363</v>
      </c>
    </row>
    <row r="17" spans="1:9">
      <c r="A17" s="5291" t="s">
        <v>20493</v>
      </c>
      <c r="B17" s="5291" t="s">
        <v>16334</v>
      </c>
      <c r="C17" s="5291">
        <v>4</v>
      </c>
      <c r="D17" s="5366">
        <v>1857.2836363636363</v>
      </c>
      <c r="E17" s="5367">
        <f t="shared" si="0"/>
        <v>1857.2836363636363</v>
      </c>
      <c r="G17" s="5348" t="s">
        <v>258</v>
      </c>
    </row>
    <row r="18" spans="1:9">
      <c r="A18" s="5291" t="s">
        <v>20494</v>
      </c>
      <c r="B18" s="5291" t="s">
        <v>16335</v>
      </c>
      <c r="C18" s="5291">
        <v>4</v>
      </c>
      <c r="D18" s="5366">
        <v>2417.2800000000002</v>
      </c>
      <c r="E18" s="5367">
        <f t="shared" si="0"/>
        <v>2417.2800000000002</v>
      </c>
    </row>
    <row r="19" spans="1:9">
      <c r="A19" s="5291" t="s">
        <v>20495</v>
      </c>
      <c r="B19" s="5291" t="s">
        <v>16336</v>
      </c>
      <c r="C19" s="5291">
        <v>4</v>
      </c>
      <c r="D19" s="5366">
        <v>3426.1527272727271</v>
      </c>
      <c r="E19" s="5367">
        <f t="shared" si="0"/>
        <v>3426.1527272727271</v>
      </c>
      <c r="I19" s="5348" t="s">
        <v>258</v>
      </c>
    </row>
    <row r="20" spans="1:9">
      <c r="A20" s="2750" t="s">
        <v>4218</v>
      </c>
      <c r="B20" s="294"/>
      <c r="C20" s="294"/>
      <c r="D20" s="294"/>
      <c r="E20" s="294"/>
    </row>
    <row r="21" spans="1:9">
      <c r="A21" s="5291" t="s">
        <v>20496</v>
      </c>
      <c r="B21" s="5291" t="s">
        <v>20497</v>
      </c>
      <c r="C21" s="5291">
        <v>25</v>
      </c>
      <c r="D21" s="5366">
        <v>314.6945454545455</v>
      </c>
      <c r="E21" s="5367">
        <f>D21-D21*$B$4</f>
        <v>314.6945454545455</v>
      </c>
    </row>
    <row r="22" spans="1:9">
      <c r="A22" s="5291" t="s">
        <v>20498</v>
      </c>
      <c r="B22" s="5291" t="s">
        <v>4100</v>
      </c>
      <c r="C22" s="5291">
        <v>25</v>
      </c>
      <c r="D22" s="5366">
        <v>940.30909090909086</v>
      </c>
      <c r="E22" s="5367">
        <f>D22-D22*$B$4</f>
        <v>940.30909090909086</v>
      </c>
    </row>
    <row r="23" spans="1:9">
      <c r="A23" s="2750" t="s">
        <v>4215</v>
      </c>
      <c r="B23" s="294"/>
      <c r="C23" s="294"/>
      <c r="D23" s="2635"/>
      <c r="E23" s="294"/>
    </row>
    <row r="24" spans="1:9">
      <c r="A24" s="5291" t="s">
        <v>20499</v>
      </c>
      <c r="B24" s="5291" t="s">
        <v>20497</v>
      </c>
      <c r="C24" s="5291">
        <v>20</v>
      </c>
      <c r="D24" s="5366">
        <v>314.6945454545455</v>
      </c>
      <c r="E24" s="5367">
        <f>D24-D24*$B$4</f>
        <v>314.6945454545455</v>
      </c>
    </row>
    <row r="25" spans="1:9">
      <c r="A25" s="5291" t="s">
        <v>20500</v>
      </c>
      <c r="B25" s="5291" t="s">
        <v>4100</v>
      </c>
      <c r="C25" s="5291">
        <v>20</v>
      </c>
      <c r="D25" s="5366">
        <v>940.30909090909086</v>
      </c>
      <c r="E25" s="5367">
        <f>D25-D25*$B$4</f>
        <v>940.30909090909086</v>
      </c>
    </row>
    <row r="26" spans="1:9">
      <c r="A26" s="2750" t="s">
        <v>4106</v>
      </c>
      <c r="B26" s="294"/>
      <c r="C26" s="294"/>
      <c r="D26" s="2635"/>
      <c r="E26" s="294"/>
    </row>
    <row r="27" spans="1:9">
      <c r="A27" s="5291" t="s">
        <v>20501</v>
      </c>
      <c r="B27" s="5291" t="s">
        <v>20497</v>
      </c>
      <c r="C27" s="5291">
        <v>24</v>
      </c>
      <c r="D27" s="5366">
        <v>314.6945454545455</v>
      </c>
      <c r="E27" s="5367">
        <f>D27-D27*$B$4</f>
        <v>314.6945454545455</v>
      </c>
    </row>
    <row r="28" spans="1:9">
      <c r="A28" s="5291" t="s">
        <v>20502</v>
      </c>
      <c r="B28" s="5291" t="s">
        <v>4100</v>
      </c>
      <c r="C28" s="5291">
        <v>12</v>
      </c>
      <c r="D28" s="5366">
        <v>940.30909090909086</v>
      </c>
      <c r="E28" s="5367">
        <f>D28-D28*$B$4</f>
        <v>940.30909090909086</v>
      </c>
    </row>
    <row r="29" spans="1:9">
      <c r="A29" s="2750" t="s">
        <v>4208</v>
      </c>
      <c r="B29" s="294"/>
      <c r="C29" s="294"/>
      <c r="D29" s="2635"/>
      <c r="E29" s="294"/>
    </row>
    <row r="30" spans="1:9">
      <c r="A30" s="5291" t="s">
        <v>20503</v>
      </c>
      <c r="B30" s="5291" t="s">
        <v>20497</v>
      </c>
      <c r="C30" s="5291">
        <v>20</v>
      </c>
      <c r="D30" s="5366">
        <v>314.6945454545455</v>
      </c>
      <c r="E30" s="5367">
        <f>D30-D30*$B$4</f>
        <v>314.6945454545455</v>
      </c>
    </row>
    <row r="31" spans="1:9">
      <c r="A31" s="5291" t="s">
        <v>20504</v>
      </c>
      <c r="B31" s="5291" t="s">
        <v>4100</v>
      </c>
      <c r="C31" s="5291">
        <v>12</v>
      </c>
      <c r="D31" s="5366">
        <v>940.30909090909086</v>
      </c>
      <c r="E31" s="5367">
        <f>D31-D31*$B$4</f>
        <v>940.30909090909086</v>
      </c>
    </row>
    <row r="32" spans="1:9">
      <c r="A32" s="2750" t="s">
        <v>4105</v>
      </c>
      <c r="B32" s="294"/>
      <c r="C32" s="294"/>
      <c r="D32" s="2635"/>
      <c r="E32" s="294"/>
    </row>
    <row r="33" spans="1:5">
      <c r="A33" s="5291" t="s">
        <v>20505</v>
      </c>
      <c r="B33" s="5291" t="s">
        <v>20497</v>
      </c>
      <c r="C33" s="5291">
        <v>20</v>
      </c>
      <c r="D33" s="5366">
        <v>314.6945454545455</v>
      </c>
      <c r="E33" s="5367">
        <f>D33-D33*$B$4</f>
        <v>314.6945454545455</v>
      </c>
    </row>
    <row r="34" spans="1:5">
      <c r="A34" s="5291" t="s">
        <v>20506</v>
      </c>
      <c r="B34" s="5291" t="s">
        <v>4100</v>
      </c>
      <c r="C34" s="5291">
        <v>12</v>
      </c>
      <c r="D34" s="5366">
        <v>940.30909090909086</v>
      </c>
      <c r="E34" s="5367">
        <f>D34-D34*$B$4</f>
        <v>940.30909090909086</v>
      </c>
    </row>
    <row r="35" spans="1:5">
      <c r="A35" s="2750" t="s">
        <v>4141</v>
      </c>
      <c r="B35" s="294"/>
      <c r="C35" s="294"/>
      <c r="D35" s="2635"/>
      <c r="E35" s="294"/>
    </row>
    <row r="36" spans="1:5">
      <c r="A36" s="5291" t="s">
        <v>20507</v>
      </c>
      <c r="B36" s="5291" t="s">
        <v>16354</v>
      </c>
      <c r="C36" s="5291">
        <v>6</v>
      </c>
      <c r="D36" s="5366">
        <v>2901.6218181818181</v>
      </c>
      <c r="E36" s="5367">
        <f>D36-D36*$B$4</f>
        <v>2901.6218181818181</v>
      </c>
    </row>
    <row r="37" spans="1:5">
      <c r="A37" s="2750" t="s">
        <v>4137</v>
      </c>
      <c r="B37" s="294"/>
      <c r="C37" s="294"/>
      <c r="D37" s="2635"/>
      <c r="E37" s="294"/>
    </row>
    <row r="38" spans="1:5">
      <c r="A38" s="5291" t="s">
        <v>20508</v>
      </c>
      <c r="B38" s="5291" t="s">
        <v>16354</v>
      </c>
      <c r="C38" s="5291">
        <v>72</v>
      </c>
      <c r="D38" s="5366">
        <v>4242.1636363636371</v>
      </c>
      <c r="E38" s="5367">
        <f>D38-D38*$B$4</f>
        <v>4242.1636363636371</v>
      </c>
    </row>
    <row r="39" spans="1:5">
      <c r="A39" s="2750" t="s">
        <v>4104</v>
      </c>
      <c r="B39" s="294"/>
      <c r="C39" s="294"/>
      <c r="D39" s="294"/>
      <c r="E39" s="294"/>
    </row>
    <row r="40" spans="1:5">
      <c r="A40" s="5291" t="s">
        <v>20509</v>
      </c>
      <c r="B40" s="5291" t="s">
        <v>20510</v>
      </c>
      <c r="C40" s="5291">
        <v>8</v>
      </c>
      <c r="D40" s="5366">
        <v>601.58181818181822</v>
      </c>
      <c r="E40" s="5367">
        <f>D40-D40*$B$4</f>
        <v>601.58181818181822</v>
      </c>
    </row>
    <row r="41" spans="1:5">
      <c r="A41" s="5291" t="s">
        <v>20511</v>
      </c>
      <c r="B41" s="5291" t="s">
        <v>20512</v>
      </c>
      <c r="C41" s="5291">
        <v>12</v>
      </c>
      <c r="D41" s="5366">
        <v>1104.4254545454544</v>
      </c>
      <c r="E41" s="5367">
        <f>D41-D41*$B$4</f>
        <v>1104.4254545454544</v>
      </c>
    </row>
    <row r="42" spans="1:5">
      <c r="A42" s="5291" t="s">
        <v>20513</v>
      </c>
      <c r="B42" s="5291" t="s">
        <v>16391</v>
      </c>
      <c r="C42" s="5291">
        <v>8</v>
      </c>
      <c r="D42" s="5366">
        <v>1625.1818181818185</v>
      </c>
      <c r="E42" s="5367">
        <f>D42-D42*$B$4</f>
        <v>1625.1818181818185</v>
      </c>
    </row>
    <row r="43" spans="1:5">
      <c r="A43" s="2750" t="s">
        <v>4103</v>
      </c>
      <c r="B43" s="294"/>
      <c r="C43" s="294"/>
      <c r="D43" s="294"/>
      <c r="E43" s="294"/>
    </row>
    <row r="44" spans="1:5">
      <c r="A44" s="5291" t="s">
        <v>20514</v>
      </c>
      <c r="B44" s="5291" t="s">
        <v>20510</v>
      </c>
      <c r="C44" s="5291">
        <v>10</v>
      </c>
      <c r="D44" s="5366">
        <v>601.58181818181822</v>
      </c>
      <c r="E44" s="5367">
        <f>D44-D44*$B$4</f>
        <v>601.58181818181822</v>
      </c>
    </row>
    <row r="45" spans="1:5">
      <c r="A45" s="5291" t="s">
        <v>20515</v>
      </c>
      <c r="B45" s="5291" t="s">
        <v>20512</v>
      </c>
      <c r="C45" s="5291">
        <v>12</v>
      </c>
      <c r="D45" s="5366">
        <v>1104.4254545454544</v>
      </c>
      <c r="E45" s="5367">
        <f>D45-D45*$B$4</f>
        <v>1104.4254545454544</v>
      </c>
    </row>
    <row r="46" spans="1:5" ht="14.25" customHeight="1">
      <c r="A46" s="5291" t="s">
        <v>20516</v>
      </c>
      <c r="B46" s="5291" t="s">
        <v>16391</v>
      </c>
      <c r="C46" s="5291">
        <v>10</v>
      </c>
      <c r="D46" s="5366">
        <v>1625.1818181818185</v>
      </c>
      <c r="E46" s="5367">
        <f>D46-D46*$B$4</f>
        <v>1625.1818181818185</v>
      </c>
    </row>
    <row r="47" spans="1:5">
      <c r="A47" s="2750" t="s">
        <v>4127</v>
      </c>
      <c r="B47" s="294"/>
      <c r="C47" s="294"/>
      <c r="D47" s="294"/>
      <c r="E47" s="294"/>
    </row>
    <row r="48" spans="1:5">
      <c r="A48" s="5291" t="s">
        <v>20517</v>
      </c>
      <c r="B48" s="5291" t="s">
        <v>4100</v>
      </c>
      <c r="C48" s="5291">
        <v>8</v>
      </c>
      <c r="D48" s="5366">
        <v>1938.9381818181819</v>
      </c>
      <c r="E48" s="5367">
        <f>D48-D48*$B$4</f>
        <v>1938.9381818181819</v>
      </c>
    </row>
    <row r="49" spans="1:5">
      <c r="A49" s="2750" t="s">
        <v>20518</v>
      </c>
      <c r="B49" s="294"/>
      <c r="C49" s="294"/>
      <c r="D49" s="294"/>
      <c r="E49" s="294"/>
    </row>
    <row r="50" spans="1:5">
      <c r="A50" s="5291" t="s">
        <v>20519</v>
      </c>
      <c r="B50" s="5291" t="s">
        <v>20520</v>
      </c>
      <c r="C50" s="5291">
        <v>28</v>
      </c>
      <c r="D50" s="5366">
        <v>414.84</v>
      </c>
      <c r="E50" s="5367">
        <f>D50-D50*$B$4</f>
        <v>414.84</v>
      </c>
    </row>
    <row r="51" spans="1:5">
      <c r="A51" s="5291" t="s">
        <v>20521</v>
      </c>
      <c r="B51" s="5291" t="s">
        <v>4100</v>
      </c>
      <c r="C51" s="5291">
        <v>24</v>
      </c>
      <c r="D51" s="5366">
        <v>990.61090909090888</v>
      </c>
      <c r="E51" s="5367">
        <f>D51-D51*$B$4</f>
        <v>990.61090909090888</v>
      </c>
    </row>
    <row r="52" spans="1:5">
      <c r="A52" s="2750" t="s">
        <v>624</v>
      </c>
      <c r="B52" s="294"/>
      <c r="C52" s="294"/>
      <c r="D52" s="294"/>
      <c r="E52" s="294"/>
    </row>
    <row r="53" spans="1:5">
      <c r="A53" s="5291" t="s">
        <v>20522</v>
      </c>
      <c r="B53" s="5291" t="s">
        <v>20520</v>
      </c>
      <c r="C53" s="5291">
        <v>28</v>
      </c>
      <c r="D53" s="5366">
        <v>414.84</v>
      </c>
      <c r="E53" s="5367">
        <f>D53-D53*$B$4</f>
        <v>414.84</v>
      </c>
    </row>
    <row r="54" spans="1:5">
      <c r="A54" s="5291" t="s">
        <v>20523</v>
      </c>
      <c r="B54" s="5291" t="s">
        <v>4100</v>
      </c>
      <c r="C54" s="5291">
        <v>24</v>
      </c>
      <c r="D54" s="5366">
        <v>990.61090909090888</v>
      </c>
      <c r="E54" s="5367">
        <f>D54-D54*$B$4</f>
        <v>990.61090909090888</v>
      </c>
    </row>
    <row r="55" spans="1:5">
      <c r="A55" s="2750" t="s">
        <v>321</v>
      </c>
      <c r="B55" s="294"/>
      <c r="C55" s="294"/>
      <c r="D55" s="294"/>
      <c r="E55" s="294"/>
    </row>
    <row r="56" spans="1:5">
      <c r="A56" s="5291" t="s">
        <v>20524</v>
      </c>
      <c r="B56" s="5291" t="s">
        <v>20497</v>
      </c>
      <c r="C56" s="5291">
        <v>64</v>
      </c>
      <c r="D56" s="5366">
        <v>131.24727272727273</v>
      </c>
      <c r="E56" s="5367">
        <f>D56-D56*$B$4</f>
        <v>131.24727272727273</v>
      </c>
    </row>
    <row r="57" spans="1:5">
      <c r="A57" s="5291" t="s">
        <v>20525</v>
      </c>
      <c r="B57" s="5291" t="s">
        <v>4100</v>
      </c>
      <c r="C57" s="5291">
        <v>16</v>
      </c>
      <c r="D57" s="5366">
        <v>302.79272727272729</v>
      </c>
      <c r="E57" s="5367">
        <f>D57-D57*$B$4</f>
        <v>302.79272727272729</v>
      </c>
    </row>
    <row r="58" spans="1:5">
      <c r="A58" s="2750" t="s">
        <v>4120</v>
      </c>
      <c r="B58" s="294"/>
      <c r="C58" s="294"/>
      <c r="D58" s="294"/>
      <c r="E58" s="294"/>
    </row>
    <row r="59" spans="1:5">
      <c r="A59" s="5291" t="s">
        <v>20526</v>
      </c>
      <c r="B59" s="5291" t="s">
        <v>4100</v>
      </c>
      <c r="C59" s="5291">
        <v>15</v>
      </c>
      <c r="D59" s="5366">
        <v>1333.701818181818</v>
      </c>
      <c r="E59" s="5367">
        <f>D59-D59*$B$4</f>
        <v>1333.701818181818</v>
      </c>
    </row>
    <row r="60" spans="1:5">
      <c r="A60" s="2750" t="s">
        <v>17104</v>
      </c>
      <c r="B60" s="294"/>
      <c r="C60" s="294"/>
      <c r="D60" s="294"/>
      <c r="E60" s="294"/>
    </row>
    <row r="61" spans="1:5">
      <c r="A61" s="5291" t="s">
        <v>20527</v>
      </c>
      <c r="B61" s="5291" t="s">
        <v>20528</v>
      </c>
      <c r="C61" s="5291">
        <v>40</v>
      </c>
      <c r="D61" s="5366">
        <v>367.83272727272725</v>
      </c>
      <c r="E61" s="5367">
        <f>D61-D61*$B$4</f>
        <v>367.83272727272725</v>
      </c>
    </row>
    <row r="62" spans="1:5">
      <c r="A62" s="5291" t="s">
        <v>20529</v>
      </c>
      <c r="B62" s="5291" t="s">
        <v>20530</v>
      </c>
      <c r="C62" s="5291">
        <v>40</v>
      </c>
      <c r="D62" s="5366">
        <v>367.83272727272725</v>
      </c>
      <c r="E62" s="5367">
        <f>D62-D62*$B$4</f>
        <v>367.83272727272725</v>
      </c>
    </row>
    <row r="63" spans="1:5">
      <c r="A63" s="5291" t="s">
        <v>20531</v>
      </c>
      <c r="B63" s="5291" t="s">
        <v>20532</v>
      </c>
      <c r="C63" s="5291">
        <v>10</v>
      </c>
      <c r="D63" s="5366">
        <v>540.07636363636357</v>
      </c>
      <c r="E63" s="5367">
        <f>D63-D63*$B$4</f>
        <v>540.07636363636357</v>
      </c>
    </row>
    <row r="70" spans="6:6">
      <c r="F70" s="5348" t="s">
        <v>258</v>
      </c>
    </row>
  </sheetData>
  <mergeCells count="2">
    <mergeCell ref="A1:E1"/>
    <mergeCell ref="A6:E6"/>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F11"/>
  <sheetViews>
    <sheetView workbookViewId="0">
      <selection activeCell="D8" sqref="D8:D10"/>
    </sheetView>
  </sheetViews>
  <sheetFormatPr defaultRowHeight="14.35"/>
  <cols>
    <col min="1" max="5" width="17.29296875" customWidth="1"/>
  </cols>
  <sheetData>
    <row r="1" spans="1:6" ht="18">
      <c r="A1" s="7507" t="s">
        <v>16298</v>
      </c>
      <c r="B1" s="7507"/>
      <c r="C1" s="7507"/>
      <c r="D1" s="7507"/>
      <c r="E1" s="7507"/>
    </row>
    <row r="2" spans="1:6">
      <c r="A2" s="1172"/>
      <c r="B2" s="1172"/>
      <c r="C2" s="4059"/>
      <c r="D2" s="1172"/>
      <c r="E2" s="1172"/>
    </row>
    <row r="3" spans="1:6" ht="14.45" customHeight="1">
      <c r="A3" s="1172"/>
      <c r="B3" s="1172"/>
      <c r="C3" s="4059"/>
      <c r="D3" s="1172"/>
      <c r="E3" s="6165"/>
      <c r="F3" s="3745"/>
    </row>
    <row r="4" spans="1:6">
      <c r="A4" s="4063" t="s">
        <v>48</v>
      </c>
      <c r="B4" s="2905">
        <v>0</v>
      </c>
      <c r="C4" s="4059"/>
      <c r="D4" s="1172"/>
      <c r="E4" s="3169"/>
    </row>
    <row r="5" spans="1:6">
      <c r="A5" s="4060"/>
      <c r="B5" s="3017"/>
      <c r="C5" s="3017"/>
      <c r="D5" s="4061"/>
      <c r="E5" s="4061"/>
    </row>
    <row r="6" spans="1:6" ht="43">
      <c r="A6" s="1742" t="s">
        <v>75</v>
      </c>
      <c r="B6" s="1742" t="s">
        <v>76</v>
      </c>
      <c r="C6" s="4056" t="s">
        <v>77</v>
      </c>
      <c r="D6" s="1741" t="s">
        <v>58</v>
      </c>
      <c r="E6" s="1741" t="s">
        <v>59</v>
      </c>
    </row>
    <row r="7" spans="1:6">
      <c r="A7" s="7508" t="s">
        <v>16299</v>
      </c>
      <c r="B7" s="7508"/>
      <c r="C7" s="7508"/>
      <c r="D7" s="7508"/>
      <c r="E7" s="7508"/>
    </row>
    <row r="8" spans="1:6">
      <c r="A8" s="4065" t="s">
        <v>16301</v>
      </c>
      <c r="B8" s="4064" t="s">
        <v>16300</v>
      </c>
      <c r="C8" s="4064">
        <v>100</v>
      </c>
      <c r="D8" s="6265">
        <v>82.08</v>
      </c>
      <c r="E8" s="6164">
        <f>D8-D8*$B$4/100</f>
        <v>82.08</v>
      </c>
    </row>
    <row r="9" spans="1:6">
      <c r="A9" s="4065" t="s">
        <v>16302</v>
      </c>
      <c r="B9" s="4064" t="s">
        <v>16300</v>
      </c>
      <c r="C9" s="4064">
        <v>240</v>
      </c>
      <c r="D9" s="6265">
        <v>82.08</v>
      </c>
      <c r="E9" s="6164">
        <f t="shared" ref="E9:E10" si="0">D9-D9*$B$4/100</f>
        <v>82.08</v>
      </c>
    </row>
    <row r="10" spans="1:6">
      <c r="A10" s="4065" t="s">
        <v>16303</v>
      </c>
      <c r="B10" s="4064" t="s">
        <v>16300</v>
      </c>
      <c r="C10" s="4064">
        <v>500</v>
      </c>
      <c r="D10" s="6265">
        <v>82.08</v>
      </c>
      <c r="E10" s="6164">
        <f t="shared" si="0"/>
        <v>82.08</v>
      </c>
    </row>
    <row r="11" spans="1:6">
      <c r="C11" s="4057"/>
    </row>
  </sheetData>
  <mergeCells count="2">
    <mergeCell ref="A1:E1"/>
    <mergeCell ref="A7:E7"/>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E271"/>
  <sheetViews>
    <sheetView workbookViewId="0">
      <selection activeCell="F19" sqref="F19"/>
    </sheetView>
  </sheetViews>
  <sheetFormatPr defaultRowHeight="14.35"/>
  <cols>
    <col min="1" max="1" width="22.87890625" style="6069" customWidth="1"/>
    <col min="2" max="2" width="11.41015625" style="6069" customWidth="1"/>
    <col min="3" max="3" width="14.703125" style="6069" customWidth="1"/>
    <col min="4" max="4" width="17.87890625" style="6069" customWidth="1"/>
    <col min="5" max="5" width="25.41015625" style="6069" customWidth="1"/>
    <col min="6" max="6" width="9.1171875" customWidth="1"/>
  </cols>
  <sheetData>
    <row r="1" spans="1:5" s="5176" customFormat="1" ht="18">
      <c r="A1" s="7507" t="s">
        <v>19899</v>
      </c>
      <c r="B1" s="7507"/>
      <c r="C1" s="7507"/>
      <c r="D1" s="7507"/>
      <c r="E1" s="7507"/>
    </row>
    <row r="2" spans="1:5" s="5176" customFormat="1">
      <c r="A2" s="1172"/>
      <c r="B2" s="1172"/>
      <c r="C2" s="4059"/>
      <c r="D2" s="1172"/>
      <c r="E2" s="1650"/>
    </row>
    <row r="3" spans="1:5" s="5176" customFormat="1" ht="14.45" customHeight="1">
      <c r="A3" s="1172"/>
      <c r="B3" s="1172"/>
      <c r="C3" s="4059"/>
      <c r="D3" s="3169"/>
      <c r="E3" s="4062"/>
    </row>
    <row r="4" spans="1:5" s="5176" customFormat="1">
      <c r="A4" s="4063" t="s">
        <v>48</v>
      </c>
      <c r="B4" s="2905">
        <v>0</v>
      </c>
      <c r="C4" s="4059"/>
      <c r="D4" s="3169"/>
      <c r="E4" s="1172"/>
    </row>
    <row r="5" spans="1:5" s="5176" customFormat="1">
      <c r="A5" s="4060"/>
      <c r="B5" s="3017"/>
      <c r="C5" s="3017"/>
      <c r="D5" s="1172"/>
      <c r="E5" s="1172"/>
    </row>
    <row r="6" spans="1:5" ht="28.7">
      <c r="A6" s="5229" t="s">
        <v>75</v>
      </c>
      <c r="B6" s="5229" t="s">
        <v>76</v>
      </c>
      <c r="C6" s="5230" t="s">
        <v>6788</v>
      </c>
      <c r="D6" s="4356" t="s">
        <v>21990</v>
      </c>
      <c r="E6" s="5995" t="s">
        <v>59</v>
      </c>
    </row>
    <row r="7" spans="1:5" ht="15" customHeight="1">
      <c r="A7" s="7509" t="s">
        <v>19900</v>
      </c>
      <c r="B7" s="7510"/>
      <c r="C7" s="7510"/>
      <c r="D7" s="7510"/>
      <c r="E7" s="7511"/>
    </row>
    <row r="8" spans="1:5">
      <c r="A8" s="5231" t="s">
        <v>19901</v>
      </c>
      <c r="B8" s="5232" t="s">
        <v>19902</v>
      </c>
      <c r="C8" s="6133" t="s">
        <v>19903</v>
      </c>
      <c r="D8" s="6162">
        <v>443.23184152604546</v>
      </c>
      <c r="E8" s="4364">
        <f>D8-D8*$B$4/100</f>
        <v>443.23184152604546</v>
      </c>
    </row>
    <row r="9" spans="1:5">
      <c r="A9" s="5231" t="s">
        <v>19904</v>
      </c>
      <c r="B9" s="5232" t="s">
        <v>19905</v>
      </c>
      <c r="C9" s="6133" t="s">
        <v>19903</v>
      </c>
      <c r="D9" s="6162">
        <v>552.46673120689638</v>
      </c>
      <c r="E9" s="4364">
        <f t="shared" ref="E9:E14" si="0">D9-D9*$B$4/100</f>
        <v>552.46673120689638</v>
      </c>
    </row>
    <row r="10" spans="1:5">
      <c r="A10" s="5231" t="s">
        <v>19906</v>
      </c>
      <c r="B10" s="5232" t="s">
        <v>19907</v>
      </c>
      <c r="C10" s="6133" t="s">
        <v>19908</v>
      </c>
      <c r="D10" s="6162">
        <v>732.83952677916363</v>
      </c>
      <c r="E10" s="4364">
        <f t="shared" si="0"/>
        <v>732.83952677916363</v>
      </c>
    </row>
    <row r="11" spans="1:5">
      <c r="A11" s="5231" t="s">
        <v>19909</v>
      </c>
      <c r="B11" s="5232" t="s">
        <v>19910</v>
      </c>
      <c r="C11" s="6133" t="s">
        <v>19911</v>
      </c>
      <c r="D11" s="6162">
        <v>955.96764827586196</v>
      </c>
      <c r="E11" s="4364">
        <f t="shared" si="0"/>
        <v>955.96764827586196</v>
      </c>
    </row>
    <row r="12" spans="1:5">
      <c r="A12" s="5231" t="s">
        <v>19912</v>
      </c>
      <c r="B12" s="5232" t="s">
        <v>19913</v>
      </c>
      <c r="C12" s="6133" t="s">
        <v>19914</v>
      </c>
      <c r="D12" s="6162">
        <v>1510.2714600146733</v>
      </c>
      <c r="E12" s="4364">
        <f t="shared" si="0"/>
        <v>1510.2714600146733</v>
      </c>
    </row>
    <row r="13" spans="1:5">
      <c r="A13" s="5231" t="s">
        <v>19915</v>
      </c>
      <c r="B13" s="5232" t="s">
        <v>19916</v>
      </c>
      <c r="C13" s="6133" t="s">
        <v>19917</v>
      </c>
      <c r="D13" s="6162">
        <v>2091.3418114040328</v>
      </c>
      <c r="E13" s="4364">
        <f t="shared" si="0"/>
        <v>2091.3418114040328</v>
      </c>
    </row>
    <row r="14" spans="1:5">
      <c r="A14" s="5231" t="s">
        <v>19918</v>
      </c>
      <c r="B14" s="5232" t="s">
        <v>19919</v>
      </c>
      <c r="C14" s="6133" t="s">
        <v>19917</v>
      </c>
      <c r="D14" s="6162">
        <v>2701.8696280434733</v>
      </c>
      <c r="E14" s="4364">
        <f t="shared" si="0"/>
        <v>2701.8696280434733</v>
      </c>
    </row>
    <row r="15" spans="1:5">
      <c r="C15" s="3557"/>
      <c r="D15" s="6162"/>
      <c r="E15" s="3558"/>
    </row>
    <row r="16" spans="1:5" ht="28.7">
      <c r="A16" s="6113" t="s">
        <v>75</v>
      </c>
      <c r="B16" s="6113" t="s">
        <v>76</v>
      </c>
      <c r="C16" s="6113" t="s">
        <v>4826</v>
      </c>
      <c r="D16" s="4356" t="s">
        <v>22034</v>
      </c>
      <c r="E16" s="5995" t="s">
        <v>59</v>
      </c>
    </row>
    <row r="17" spans="1:5" ht="15" customHeight="1">
      <c r="A17" s="5599" t="s">
        <v>19920</v>
      </c>
      <c r="B17" s="5597"/>
      <c r="C17" s="5597"/>
      <c r="D17" s="6162"/>
      <c r="E17" s="5598"/>
    </row>
    <row r="18" spans="1:5">
      <c r="A18" s="5231" t="s">
        <v>19921</v>
      </c>
      <c r="B18" s="5232">
        <v>15</v>
      </c>
      <c r="C18" s="6133">
        <v>200</v>
      </c>
      <c r="D18" s="6162">
        <v>206.75944607483487</v>
      </c>
      <c r="E18" s="4364">
        <f t="shared" ref="E18:E93" si="1">D18-D18*$B$4/100</f>
        <v>206.75944607483487</v>
      </c>
    </row>
    <row r="19" spans="1:5">
      <c r="A19" s="5231" t="s">
        <v>19922</v>
      </c>
      <c r="B19" s="5232">
        <v>18</v>
      </c>
      <c r="C19" s="6133">
        <v>150</v>
      </c>
      <c r="D19" s="6162">
        <v>280.36231871728722</v>
      </c>
      <c r="E19" s="4364">
        <f t="shared" si="1"/>
        <v>280.36231871728722</v>
      </c>
    </row>
    <row r="20" spans="1:5">
      <c r="A20" s="5231" t="s">
        <v>19923</v>
      </c>
      <c r="B20" s="5232">
        <v>22</v>
      </c>
      <c r="C20" s="6133">
        <v>120</v>
      </c>
      <c r="D20" s="6162">
        <v>317.50811488803186</v>
      </c>
      <c r="E20" s="4364">
        <f t="shared" si="1"/>
        <v>317.50811488803186</v>
      </c>
    </row>
    <row r="21" spans="1:5">
      <c r="A21" s="5231" t="s">
        <v>19924</v>
      </c>
      <c r="B21" s="5232">
        <v>28</v>
      </c>
      <c r="C21" s="6133">
        <v>50</v>
      </c>
      <c r="D21" s="6162">
        <v>468.03703175138287</v>
      </c>
      <c r="E21" s="4364">
        <f t="shared" si="1"/>
        <v>468.03703175138287</v>
      </c>
    </row>
    <row r="22" spans="1:5">
      <c r="A22" s="5231" t="s">
        <v>19925</v>
      </c>
      <c r="B22" s="5232">
        <v>35</v>
      </c>
      <c r="C22" s="6133">
        <v>40</v>
      </c>
      <c r="D22" s="6162">
        <v>722.43453204255309</v>
      </c>
      <c r="E22" s="4364">
        <f t="shared" si="1"/>
        <v>722.43453204255309</v>
      </c>
    </row>
    <row r="23" spans="1:5">
      <c r="A23" s="5231" t="s">
        <v>19926</v>
      </c>
      <c r="B23" s="5232">
        <v>42</v>
      </c>
      <c r="C23" s="6133">
        <v>18</v>
      </c>
      <c r="D23" s="6162">
        <v>1018.3559772024367</v>
      </c>
      <c r="E23" s="4364">
        <f t="shared" si="1"/>
        <v>1018.3559772024367</v>
      </c>
    </row>
    <row r="24" spans="1:5">
      <c r="A24" s="5231" t="s">
        <v>19927</v>
      </c>
      <c r="B24" s="5232">
        <v>54</v>
      </c>
      <c r="C24" s="6133">
        <v>10</v>
      </c>
      <c r="D24" s="6162">
        <v>1483.0441455781561</v>
      </c>
      <c r="E24" s="4364">
        <f t="shared" si="1"/>
        <v>1483.0441455781561</v>
      </c>
    </row>
    <row r="25" spans="1:5">
      <c r="A25" s="5599" t="s">
        <v>19928</v>
      </c>
      <c r="B25" s="5597"/>
      <c r="C25" s="5597"/>
      <c r="D25" s="6162"/>
      <c r="E25" s="5598"/>
    </row>
    <row r="26" spans="1:5">
      <c r="A26" s="5231" t="s">
        <v>19929</v>
      </c>
      <c r="B26" s="5232">
        <v>15</v>
      </c>
      <c r="C26" s="6133">
        <v>200</v>
      </c>
      <c r="D26" s="6162">
        <v>195.36294227081569</v>
      </c>
      <c r="E26" s="4364">
        <f t="shared" si="1"/>
        <v>195.36294227081569</v>
      </c>
    </row>
    <row r="27" spans="1:5">
      <c r="A27" s="5231" t="s">
        <v>19930</v>
      </c>
      <c r="B27" s="5232">
        <v>18</v>
      </c>
      <c r="C27" s="6133">
        <v>150</v>
      </c>
      <c r="D27" s="6162">
        <v>316.6236911696808</v>
      </c>
      <c r="E27" s="4364">
        <f t="shared" si="1"/>
        <v>316.6236911696808</v>
      </c>
    </row>
    <row r="28" spans="1:5">
      <c r="A28" s="5231" t="s">
        <v>19931</v>
      </c>
      <c r="B28" s="5232">
        <v>22</v>
      </c>
      <c r="C28" s="6133">
        <v>100</v>
      </c>
      <c r="D28" s="6162">
        <v>375.66595666212754</v>
      </c>
      <c r="E28" s="4364">
        <f t="shared" si="1"/>
        <v>375.66595666212754</v>
      </c>
    </row>
    <row r="29" spans="1:5">
      <c r="A29" s="5231" t="s">
        <v>19932</v>
      </c>
      <c r="B29" s="5232">
        <v>28</v>
      </c>
      <c r="C29" s="6133">
        <v>50</v>
      </c>
      <c r="D29" s="6162">
        <v>502.09199976957433</v>
      </c>
      <c r="E29" s="4364">
        <f t="shared" si="1"/>
        <v>502.09199976957433</v>
      </c>
    </row>
    <row r="30" spans="1:5">
      <c r="A30" s="5231" t="s">
        <v>19933</v>
      </c>
      <c r="B30" s="5232">
        <v>35</v>
      </c>
      <c r="C30" s="6133">
        <v>35</v>
      </c>
      <c r="D30" s="6162">
        <v>745.91365433393605</v>
      </c>
      <c r="E30" s="4364">
        <f t="shared" si="1"/>
        <v>745.91365433393605</v>
      </c>
    </row>
    <row r="31" spans="1:5">
      <c r="A31" s="5231" t="s">
        <v>19934</v>
      </c>
      <c r="B31" s="5232">
        <v>42</v>
      </c>
      <c r="C31" s="6133">
        <v>18</v>
      </c>
      <c r="D31" s="6162">
        <v>870.43527592611656</v>
      </c>
      <c r="E31" s="4364">
        <f t="shared" si="1"/>
        <v>870.43527592611656</v>
      </c>
    </row>
    <row r="32" spans="1:5">
      <c r="A32" s="5231" t="s">
        <v>19935</v>
      </c>
      <c r="B32" s="5232">
        <v>54</v>
      </c>
      <c r="C32" s="6133">
        <v>10</v>
      </c>
      <c r="D32" s="6162">
        <v>1499.6831438004399</v>
      </c>
      <c r="E32" s="4364">
        <f t="shared" si="1"/>
        <v>1499.6831438004399</v>
      </c>
    </row>
    <row r="33" spans="1:5" ht="15" customHeight="1">
      <c r="A33" s="5599" t="s">
        <v>19936</v>
      </c>
      <c r="B33" s="5597"/>
      <c r="C33" s="5597"/>
      <c r="D33" s="6162"/>
      <c r="E33" s="5598"/>
    </row>
    <row r="34" spans="1:5">
      <c r="A34" s="5233" t="s">
        <v>19937</v>
      </c>
      <c r="B34" s="5232">
        <v>15</v>
      </c>
      <c r="C34" s="6133">
        <v>200</v>
      </c>
      <c r="D34" s="6162">
        <v>192.00412078215041</v>
      </c>
      <c r="E34" s="4364">
        <f t="shared" si="1"/>
        <v>192.00412078215041</v>
      </c>
    </row>
    <row r="35" spans="1:5">
      <c r="A35" s="5231" t="s">
        <v>19938</v>
      </c>
      <c r="B35" s="5232">
        <v>18</v>
      </c>
      <c r="C35" s="6133">
        <v>160</v>
      </c>
      <c r="D35" s="6162">
        <v>253.8296071667553</v>
      </c>
      <c r="E35" s="4364">
        <f t="shared" si="1"/>
        <v>253.8296071667553</v>
      </c>
    </row>
    <row r="36" spans="1:5">
      <c r="A36" s="5231" t="s">
        <v>19939</v>
      </c>
      <c r="B36" s="5232">
        <v>22</v>
      </c>
      <c r="C36" s="6133">
        <v>120</v>
      </c>
      <c r="D36" s="6162">
        <v>284.40709831254577</v>
      </c>
      <c r="E36" s="4364">
        <f t="shared" si="1"/>
        <v>284.40709831254577</v>
      </c>
    </row>
    <row r="37" spans="1:5">
      <c r="A37" s="5231" t="s">
        <v>19940</v>
      </c>
      <c r="B37" s="5232">
        <v>28</v>
      </c>
      <c r="C37" s="6133">
        <v>70</v>
      </c>
      <c r="D37" s="6162">
        <v>377.47204299223398</v>
      </c>
      <c r="E37" s="4364">
        <f t="shared" si="1"/>
        <v>377.47204299223398</v>
      </c>
    </row>
    <row r="38" spans="1:5">
      <c r="A38" s="5231" t="s">
        <v>19941</v>
      </c>
      <c r="B38" s="5232">
        <v>35</v>
      </c>
      <c r="C38" s="6133">
        <v>40</v>
      </c>
      <c r="D38" s="6162">
        <v>628.46860745406013</v>
      </c>
      <c r="E38" s="4364">
        <f t="shared" si="1"/>
        <v>628.46860745406013</v>
      </c>
    </row>
    <row r="39" spans="1:5">
      <c r="A39" s="5233" t="s">
        <v>19942</v>
      </c>
      <c r="B39" s="5232">
        <v>42</v>
      </c>
      <c r="C39" s="6133">
        <v>25</v>
      </c>
      <c r="D39" s="6162">
        <v>799.06520996484539</v>
      </c>
      <c r="E39" s="4364">
        <f t="shared" si="1"/>
        <v>799.06520996484539</v>
      </c>
    </row>
    <row r="40" spans="1:5">
      <c r="A40" s="5231" t="s">
        <v>19943</v>
      </c>
      <c r="B40" s="5232">
        <v>54</v>
      </c>
      <c r="C40" s="6133">
        <v>10</v>
      </c>
      <c r="D40" s="6162">
        <v>989.81660419471348</v>
      </c>
      <c r="E40" s="4364">
        <f t="shared" si="1"/>
        <v>989.81660419471348</v>
      </c>
    </row>
    <row r="41" spans="1:5">
      <c r="A41" s="5599" t="s">
        <v>19944</v>
      </c>
      <c r="B41" s="5597"/>
      <c r="C41" s="5597"/>
      <c r="D41" s="6162"/>
      <c r="E41" s="5598"/>
    </row>
    <row r="42" spans="1:5">
      <c r="A42" s="5231" t="s">
        <v>19945</v>
      </c>
      <c r="B42" s="5232">
        <v>15</v>
      </c>
      <c r="C42" s="6133">
        <v>200</v>
      </c>
      <c r="D42" s="6162">
        <v>195.02201027145998</v>
      </c>
      <c r="E42" s="4364">
        <f t="shared" si="1"/>
        <v>195.02201027145998</v>
      </c>
    </row>
    <row r="43" spans="1:5">
      <c r="A43" s="5231" t="s">
        <v>19946</v>
      </c>
      <c r="B43" s="5232">
        <v>18</v>
      </c>
      <c r="C43" s="6133">
        <v>160</v>
      </c>
      <c r="D43" s="6162">
        <v>302.44271369721923</v>
      </c>
      <c r="E43" s="4364">
        <f t="shared" si="1"/>
        <v>302.44271369721923</v>
      </c>
    </row>
    <row r="44" spans="1:5">
      <c r="A44" s="5231" t="s">
        <v>19947</v>
      </c>
      <c r="B44" s="5232">
        <v>22</v>
      </c>
      <c r="C44" s="6133">
        <v>120</v>
      </c>
      <c r="D44" s="6162">
        <v>313.70609751766744</v>
      </c>
      <c r="E44" s="4364">
        <f t="shared" si="1"/>
        <v>313.70609751766744</v>
      </c>
    </row>
    <row r="45" spans="1:5">
      <c r="A45" s="5231" t="s">
        <v>19948</v>
      </c>
      <c r="B45" s="5232">
        <v>28</v>
      </c>
      <c r="C45" s="6133">
        <v>70</v>
      </c>
      <c r="D45" s="6162">
        <v>420.98568993510639</v>
      </c>
      <c r="E45" s="4364">
        <f t="shared" si="1"/>
        <v>420.98568993510639</v>
      </c>
    </row>
    <row r="46" spans="1:5">
      <c r="A46" s="5231" t="s">
        <v>19949</v>
      </c>
      <c r="B46" s="5232">
        <v>35</v>
      </c>
      <c r="C46" s="6133">
        <v>40</v>
      </c>
      <c r="D46" s="6162">
        <v>634.0867928548596</v>
      </c>
      <c r="E46" s="4364">
        <f t="shared" si="1"/>
        <v>634.0867928548596</v>
      </c>
    </row>
    <row r="47" spans="1:5">
      <c r="A47" s="5231" t="s">
        <v>19950</v>
      </c>
      <c r="B47" s="5232">
        <v>42</v>
      </c>
      <c r="C47" s="6133">
        <v>20</v>
      </c>
      <c r="D47" s="6162">
        <v>807.12928741746134</v>
      </c>
      <c r="E47" s="4364">
        <f t="shared" si="1"/>
        <v>807.12928741746134</v>
      </c>
    </row>
    <row r="48" spans="1:5">
      <c r="A48" s="5231" t="s">
        <v>19951</v>
      </c>
      <c r="B48" s="5232">
        <v>54</v>
      </c>
      <c r="C48" s="6133">
        <v>10</v>
      </c>
      <c r="D48" s="6162">
        <v>1298.2092758975809</v>
      </c>
      <c r="E48" s="4364">
        <f t="shared" si="1"/>
        <v>1298.2092758975809</v>
      </c>
    </row>
    <row r="49" spans="1:5">
      <c r="A49" s="5599" t="s">
        <v>19952</v>
      </c>
      <c r="B49" s="5597"/>
      <c r="C49" s="5597"/>
      <c r="D49" s="6162"/>
      <c r="E49" s="5598"/>
    </row>
    <row r="50" spans="1:5">
      <c r="A50" s="5233" t="s">
        <v>19953</v>
      </c>
      <c r="B50" s="5232">
        <v>15</v>
      </c>
      <c r="C50" s="6133">
        <v>50</v>
      </c>
      <c r="D50" s="6162">
        <v>490.49877991270836</v>
      </c>
      <c r="E50" s="4364">
        <f t="shared" si="1"/>
        <v>490.49877991270836</v>
      </c>
    </row>
    <row r="51" spans="1:5">
      <c r="A51" s="5233" t="s">
        <v>19954</v>
      </c>
      <c r="B51" s="5232">
        <v>18</v>
      </c>
      <c r="C51" s="6133">
        <v>50</v>
      </c>
      <c r="D51" s="6162">
        <v>651.94046638054215</v>
      </c>
      <c r="E51" s="4364">
        <f t="shared" si="1"/>
        <v>651.94046638054215</v>
      </c>
    </row>
    <row r="52" spans="1:5">
      <c r="A52" s="5233" t="s">
        <v>19955</v>
      </c>
      <c r="B52" s="5232">
        <v>22</v>
      </c>
      <c r="C52" s="6133">
        <v>20</v>
      </c>
      <c r="D52" s="6162">
        <v>739.19203407446798</v>
      </c>
      <c r="E52" s="4364">
        <f t="shared" si="1"/>
        <v>739.19203407446798</v>
      </c>
    </row>
    <row r="53" spans="1:5">
      <c r="A53" s="5233" t="s">
        <v>19956</v>
      </c>
      <c r="B53" s="5232">
        <v>28</v>
      </c>
      <c r="C53" s="6133">
        <v>20</v>
      </c>
      <c r="D53" s="6162">
        <v>1024.3997173074792</v>
      </c>
      <c r="E53" s="4364">
        <f t="shared" si="1"/>
        <v>1024.3997173074792</v>
      </c>
    </row>
    <row r="54" spans="1:5" ht="15" customHeight="1">
      <c r="A54" s="5599" t="s">
        <v>19957</v>
      </c>
      <c r="B54" s="5597"/>
      <c r="C54" s="5597"/>
      <c r="D54" s="6162"/>
      <c r="E54" s="5598"/>
    </row>
    <row r="55" spans="1:5">
      <c r="A55" s="5233" t="s">
        <v>19958</v>
      </c>
      <c r="B55" s="5232">
        <v>15</v>
      </c>
      <c r="C55" s="6133">
        <v>50</v>
      </c>
      <c r="D55" s="6162">
        <v>484.43961912684472</v>
      </c>
      <c r="E55" s="4364">
        <f t="shared" si="1"/>
        <v>484.43961912684472</v>
      </c>
    </row>
    <row r="56" spans="1:5">
      <c r="A56" s="5233" t="s">
        <v>19959</v>
      </c>
      <c r="B56" s="5232">
        <v>18</v>
      </c>
      <c r="C56" s="6133">
        <v>50</v>
      </c>
      <c r="D56" s="6162">
        <v>678.47275908145753</v>
      </c>
      <c r="E56" s="4364">
        <f t="shared" si="1"/>
        <v>678.47275908145753</v>
      </c>
    </row>
    <row r="57" spans="1:5">
      <c r="A57" s="5233" t="s">
        <v>19960</v>
      </c>
      <c r="B57" s="5232">
        <v>22</v>
      </c>
      <c r="C57" s="6133">
        <v>20</v>
      </c>
      <c r="D57" s="6162">
        <v>738.70090974828361</v>
      </c>
      <c r="E57" s="4364">
        <f t="shared" si="1"/>
        <v>738.70090974828361</v>
      </c>
    </row>
    <row r="58" spans="1:5" ht="15" customHeight="1">
      <c r="A58" s="5599" t="s">
        <v>19961</v>
      </c>
      <c r="B58" s="5597"/>
      <c r="C58" s="5597"/>
      <c r="D58" s="6162"/>
      <c r="E58" s="5598"/>
    </row>
    <row r="59" spans="1:5">
      <c r="A59" s="5233" t="s">
        <v>19962</v>
      </c>
      <c r="B59" s="5232" t="s">
        <v>19963</v>
      </c>
      <c r="C59" s="6133">
        <v>50</v>
      </c>
      <c r="D59" s="6162">
        <v>326.22096842927652</v>
      </c>
      <c r="E59" s="4364">
        <f t="shared" si="1"/>
        <v>326.22096842927652</v>
      </c>
    </row>
    <row r="60" spans="1:5">
      <c r="A60" s="5233" t="s">
        <v>19964</v>
      </c>
      <c r="B60" s="5232" t="s">
        <v>19965</v>
      </c>
      <c r="C60" s="6133">
        <v>25</v>
      </c>
      <c r="D60" s="6162">
        <v>914.61711298605996</v>
      </c>
      <c r="E60" s="4364">
        <f t="shared" si="1"/>
        <v>914.61711298605996</v>
      </c>
    </row>
    <row r="61" spans="1:5" ht="15" customHeight="1">
      <c r="A61" s="5599" t="s">
        <v>19966</v>
      </c>
      <c r="B61" s="5597"/>
      <c r="C61" s="5597"/>
      <c r="D61" s="6162"/>
      <c r="E61" s="5598"/>
    </row>
    <row r="62" spans="1:5">
      <c r="A62" s="5231" t="s">
        <v>19967</v>
      </c>
      <c r="B62" s="5232" t="s">
        <v>9945</v>
      </c>
      <c r="C62" s="6133">
        <v>120</v>
      </c>
      <c r="D62" s="6162">
        <v>512.41443676977156</v>
      </c>
      <c r="E62" s="4364">
        <f t="shared" si="1"/>
        <v>512.41443676977156</v>
      </c>
    </row>
    <row r="63" spans="1:5">
      <c r="A63" s="5231" t="s">
        <v>19968</v>
      </c>
      <c r="B63" s="5232" t="s">
        <v>9951</v>
      </c>
      <c r="C63" s="6133">
        <v>120</v>
      </c>
      <c r="D63" s="6162">
        <v>542.68229396587492</v>
      </c>
      <c r="E63" s="4364">
        <f t="shared" si="1"/>
        <v>542.68229396587492</v>
      </c>
    </row>
    <row r="64" spans="1:5">
      <c r="A64" s="5233" t="s">
        <v>19969</v>
      </c>
      <c r="B64" s="5232" t="s">
        <v>9947</v>
      </c>
      <c r="C64" s="6133">
        <v>50</v>
      </c>
      <c r="D64" s="6162">
        <v>657.03072285947621</v>
      </c>
      <c r="E64" s="4364">
        <f t="shared" si="1"/>
        <v>657.03072285947621</v>
      </c>
    </row>
    <row r="65" spans="1:5">
      <c r="A65" s="5231" t="s">
        <v>19970</v>
      </c>
      <c r="B65" s="5232" t="s">
        <v>19971</v>
      </c>
      <c r="C65" s="6133">
        <v>80</v>
      </c>
      <c r="D65" s="6162">
        <v>679.88143563118342</v>
      </c>
      <c r="E65" s="4364">
        <f t="shared" si="1"/>
        <v>679.88143563118342</v>
      </c>
    </row>
    <row r="66" spans="1:5">
      <c r="A66" s="5231" t="s">
        <v>19972</v>
      </c>
      <c r="B66" s="5232" t="s">
        <v>9948</v>
      </c>
      <c r="C66" s="6133">
        <v>50</v>
      </c>
      <c r="D66" s="6162">
        <v>682.57703595011003</v>
      </c>
      <c r="E66" s="4364">
        <f t="shared" si="1"/>
        <v>682.57703595011003</v>
      </c>
    </row>
    <row r="67" spans="1:5">
      <c r="A67" s="5233" t="s">
        <v>19973</v>
      </c>
      <c r="B67" s="5232" t="s">
        <v>19974</v>
      </c>
      <c r="C67" s="6133">
        <v>50</v>
      </c>
      <c r="D67" s="6162">
        <v>759.98331388866745</v>
      </c>
      <c r="E67" s="4364">
        <f t="shared" si="1"/>
        <v>759.98331388866745</v>
      </c>
    </row>
    <row r="68" spans="1:5">
      <c r="A68" s="5233" t="s">
        <v>19975</v>
      </c>
      <c r="B68" s="5232" t="s">
        <v>19976</v>
      </c>
      <c r="C68" s="6133">
        <v>30</v>
      </c>
      <c r="D68" s="6162">
        <v>1312.1922348471442</v>
      </c>
      <c r="E68" s="4364">
        <f t="shared" si="1"/>
        <v>1312.1922348471442</v>
      </c>
    </row>
    <row r="69" spans="1:5" ht="15" customHeight="1">
      <c r="A69" s="5599" t="s">
        <v>19977</v>
      </c>
      <c r="B69" s="5597"/>
      <c r="C69" s="5597"/>
      <c r="D69" s="6162"/>
      <c r="E69" s="5598"/>
    </row>
    <row r="70" spans="1:5">
      <c r="A70" s="5231" t="s">
        <v>19978</v>
      </c>
      <c r="B70" s="5232" t="s">
        <v>9945</v>
      </c>
      <c r="C70" s="6133">
        <v>100</v>
      </c>
      <c r="D70" s="6162">
        <v>459.56575568598674</v>
      </c>
      <c r="E70" s="4364">
        <f t="shared" si="1"/>
        <v>459.56575568598674</v>
      </c>
    </row>
    <row r="71" spans="1:5">
      <c r="A71" s="5231" t="s">
        <v>19979</v>
      </c>
      <c r="B71" s="5232" t="s">
        <v>9951</v>
      </c>
      <c r="C71" s="6133">
        <v>100</v>
      </c>
      <c r="D71" s="6162">
        <v>593.53569720807218</v>
      </c>
      <c r="E71" s="4364">
        <f t="shared" si="1"/>
        <v>593.53569720807218</v>
      </c>
    </row>
    <row r="72" spans="1:5">
      <c r="A72" s="5233" t="s">
        <v>19980</v>
      </c>
      <c r="B72" s="5232" t="s">
        <v>9947</v>
      </c>
      <c r="C72" s="6133">
        <v>50</v>
      </c>
      <c r="D72" s="6162">
        <v>657.03072285947621</v>
      </c>
      <c r="E72" s="4364">
        <f t="shared" si="1"/>
        <v>657.03072285947621</v>
      </c>
    </row>
    <row r="73" spans="1:5">
      <c r="A73" s="5233" t="s">
        <v>19981</v>
      </c>
      <c r="B73" s="5232" t="s">
        <v>19971</v>
      </c>
      <c r="C73" s="6133">
        <v>80</v>
      </c>
      <c r="D73" s="6162">
        <v>668.70883485039656</v>
      </c>
      <c r="E73" s="4364">
        <f t="shared" si="1"/>
        <v>668.70883485039656</v>
      </c>
    </row>
    <row r="74" spans="1:5">
      <c r="A74" s="5233" t="s">
        <v>19982</v>
      </c>
      <c r="B74" s="5232" t="s">
        <v>9948</v>
      </c>
      <c r="C74" s="6133">
        <v>50</v>
      </c>
      <c r="D74" s="6162">
        <v>703.3432685253116</v>
      </c>
      <c r="E74" s="4364">
        <f t="shared" si="1"/>
        <v>703.3432685253116</v>
      </c>
    </row>
    <row r="75" spans="1:5">
      <c r="A75" s="5233" t="s">
        <v>19983</v>
      </c>
      <c r="B75" s="5232" t="s">
        <v>19974</v>
      </c>
      <c r="C75" s="6133">
        <v>50</v>
      </c>
      <c r="D75" s="6162">
        <v>869.3885151390956</v>
      </c>
      <c r="E75" s="4364">
        <f t="shared" si="1"/>
        <v>869.3885151390956</v>
      </c>
    </row>
    <row r="76" spans="1:5">
      <c r="A76" s="5233" t="s">
        <v>19984</v>
      </c>
      <c r="B76" s="5232" t="s">
        <v>19976</v>
      </c>
      <c r="C76" s="6133">
        <v>30</v>
      </c>
      <c r="D76" s="6162">
        <v>1216.7808419840424</v>
      </c>
      <c r="E76" s="4364">
        <f t="shared" si="1"/>
        <v>1216.7808419840424</v>
      </c>
    </row>
    <row r="77" spans="1:5" ht="15" customHeight="1">
      <c r="A77" s="5599" t="s">
        <v>19985</v>
      </c>
      <c r="B77" s="5597"/>
      <c r="C77" s="5597"/>
      <c r="D77" s="6162"/>
      <c r="E77" s="5598"/>
    </row>
    <row r="78" spans="1:5">
      <c r="A78" s="5231" t="s">
        <v>19986</v>
      </c>
      <c r="B78" s="5232" t="s">
        <v>9945</v>
      </c>
      <c r="C78" s="6133">
        <v>50</v>
      </c>
      <c r="D78" s="6162">
        <v>667.34889897430844</v>
      </c>
      <c r="E78" s="4364">
        <f t="shared" si="1"/>
        <v>667.34889897430844</v>
      </c>
    </row>
    <row r="79" spans="1:5">
      <c r="A79" s="5231" t="s">
        <v>19987</v>
      </c>
      <c r="B79" s="5232" t="s">
        <v>9951</v>
      </c>
      <c r="C79" s="6133">
        <v>50</v>
      </c>
      <c r="D79" s="6162">
        <v>823.89566834759739</v>
      </c>
      <c r="E79" s="4364">
        <f t="shared" si="1"/>
        <v>823.89566834759739</v>
      </c>
    </row>
    <row r="80" spans="1:5">
      <c r="A80" s="5233" t="s">
        <v>19988</v>
      </c>
      <c r="B80" s="5232" t="s">
        <v>19971</v>
      </c>
      <c r="C80" s="6133">
        <v>30</v>
      </c>
      <c r="D80" s="6162">
        <v>776.48172697925816</v>
      </c>
      <c r="E80" s="4364">
        <f t="shared" si="1"/>
        <v>776.48172697925816</v>
      </c>
    </row>
    <row r="81" spans="1:5">
      <c r="A81" s="5231" t="s">
        <v>19989</v>
      </c>
      <c r="B81" s="5232" t="s">
        <v>9948</v>
      </c>
      <c r="C81" s="6133">
        <v>30</v>
      </c>
      <c r="D81" s="6162">
        <v>913.37699536560217</v>
      </c>
      <c r="E81" s="4364">
        <f t="shared" si="1"/>
        <v>913.37699536560217</v>
      </c>
    </row>
    <row r="82" spans="1:5" ht="15" customHeight="1">
      <c r="A82" s="5599" t="s">
        <v>19990</v>
      </c>
      <c r="B82" s="5597"/>
      <c r="C82" s="5597"/>
      <c r="D82" s="6162"/>
      <c r="E82" s="5598"/>
    </row>
    <row r="83" spans="1:5">
      <c r="A83" s="5233" t="s">
        <v>19991</v>
      </c>
      <c r="B83" s="5232" t="s">
        <v>9945</v>
      </c>
      <c r="C83" s="6133">
        <v>25</v>
      </c>
      <c r="D83" s="6162">
        <v>1462.5049656705507</v>
      </c>
      <c r="E83" s="4364">
        <f t="shared" si="1"/>
        <v>1462.5049656705507</v>
      </c>
    </row>
    <row r="84" spans="1:5" ht="15" customHeight="1">
      <c r="A84" s="5599" t="s">
        <v>19992</v>
      </c>
      <c r="B84" s="5597"/>
      <c r="C84" s="5597"/>
      <c r="D84" s="6162"/>
      <c r="E84" s="5598"/>
    </row>
    <row r="85" spans="1:5">
      <c r="A85" s="5231" t="s">
        <v>19993</v>
      </c>
      <c r="B85" s="5232">
        <v>15</v>
      </c>
      <c r="C85" s="6133">
        <v>140</v>
      </c>
      <c r="D85" s="6162">
        <v>336.23286515856375</v>
      </c>
      <c r="E85" s="4364">
        <f t="shared" si="1"/>
        <v>336.23286515856375</v>
      </c>
    </row>
    <row r="86" spans="1:5">
      <c r="A86" s="5231" t="s">
        <v>19994</v>
      </c>
      <c r="B86" s="5232">
        <v>18</v>
      </c>
      <c r="C86" s="6133">
        <v>120</v>
      </c>
      <c r="D86" s="6162">
        <v>451.94052007739356</v>
      </c>
      <c r="E86" s="4364">
        <f t="shared" si="1"/>
        <v>451.94052007739356</v>
      </c>
    </row>
    <row r="87" spans="1:5">
      <c r="A87" s="5231" t="s">
        <v>19995</v>
      </c>
      <c r="B87" s="5232">
        <v>22</v>
      </c>
      <c r="C87" s="6133">
        <v>80</v>
      </c>
      <c r="D87" s="6162">
        <v>467.86014700771256</v>
      </c>
      <c r="E87" s="4364">
        <f t="shared" si="1"/>
        <v>467.86014700771256</v>
      </c>
    </row>
    <row r="88" spans="1:5">
      <c r="A88" s="5231" t="s">
        <v>19996</v>
      </c>
      <c r="B88" s="5232">
        <v>28</v>
      </c>
      <c r="C88" s="6133">
        <v>50</v>
      </c>
      <c r="D88" s="6162">
        <v>547.45828165930834</v>
      </c>
      <c r="E88" s="4364">
        <f t="shared" si="1"/>
        <v>547.45828165930834</v>
      </c>
    </row>
    <row r="89" spans="1:5">
      <c r="A89" s="5231" t="s">
        <v>19997</v>
      </c>
      <c r="B89" s="5232">
        <v>35</v>
      </c>
      <c r="C89" s="6133">
        <v>30</v>
      </c>
      <c r="D89" s="6162">
        <v>889.54406619414897</v>
      </c>
      <c r="E89" s="4364">
        <f t="shared" si="1"/>
        <v>889.54406619414897</v>
      </c>
    </row>
    <row r="90" spans="1:5">
      <c r="A90" s="5231" t="s">
        <v>19998</v>
      </c>
      <c r="B90" s="5232">
        <v>42</v>
      </c>
      <c r="C90" s="6133">
        <v>15</v>
      </c>
      <c r="D90" s="6162">
        <v>1010.1204023199515</v>
      </c>
      <c r="E90" s="4364">
        <f t="shared" si="1"/>
        <v>1010.1204023199515</v>
      </c>
    </row>
    <row r="91" spans="1:5">
      <c r="A91" s="5231" t="s">
        <v>19999</v>
      </c>
      <c r="B91" s="5232">
        <v>54</v>
      </c>
      <c r="C91" s="6133">
        <v>10</v>
      </c>
      <c r="D91" s="6162">
        <v>1591.0089815481904</v>
      </c>
      <c r="E91" s="4364">
        <f t="shared" si="1"/>
        <v>1591.0089815481904</v>
      </c>
    </row>
    <row r="92" spans="1:5" ht="15" customHeight="1">
      <c r="A92" s="5599" t="s">
        <v>20000</v>
      </c>
      <c r="B92" s="5597"/>
      <c r="C92" s="5597"/>
      <c r="D92" s="6162"/>
      <c r="E92" s="5598"/>
    </row>
    <row r="93" spans="1:5">
      <c r="A93" s="5233" t="s">
        <v>20001</v>
      </c>
      <c r="B93" s="5232" t="s">
        <v>20002</v>
      </c>
      <c r="C93" s="6133">
        <v>120</v>
      </c>
      <c r="D93" s="6162">
        <v>396.22182582127652</v>
      </c>
      <c r="E93" s="4364">
        <f t="shared" si="1"/>
        <v>396.22182582127652</v>
      </c>
    </row>
    <row r="94" spans="1:5">
      <c r="A94" s="5231" t="s">
        <v>20003</v>
      </c>
      <c r="B94" s="5232" t="s">
        <v>20004</v>
      </c>
      <c r="C94" s="6133">
        <v>80</v>
      </c>
      <c r="D94" s="6162">
        <v>423.31550858517687</v>
      </c>
      <c r="E94" s="4364">
        <f t="shared" ref="E94:E162" si="2">D94-D94*$B$4/100</f>
        <v>423.31550858517687</v>
      </c>
    </row>
    <row r="95" spans="1:5">
      <c r="A95" s="5231" t="s">
        <v>20005</v>
      </c>
      <c r="B95" s="5232" t="s">
        <v>20006</v>
      </c>
      <c r="C95" s="6133">
        <v>80</v>
      </c>
      <c r="D95" s="6162">
        <v>482.01092650132978</v>
      </c>
      <c r="E95" s="4364">
        <f t="shared" si="2"/>
        <v>482.01092650132978</v>
      </c>
    </row>
    <row r="96" spans="1:5">
      <c r="A96" s="5231" t="s">
        <v>20007</v>
      </c>
      <c r="B96" s="5232" t="s">
        <v>20008</v>
      </c>
      <c r="C96" s="6133">
        <v>50</v>
      </c>
      <c r="D96" s="6162">
        <v>569.42743875925032</v>
      </c>
      <c r="E96" s="4364">
        <f t="shared" si="2"/>
        <v>569.42743875925032</v>
      </c>
    </row>
    <row r="97" spans="1:5">
      <c r="A97" s="5233" t="s">
        <v>20009</v>
      </c>
      <c r="B97" s="5232" t="s">
        <v>20010</v>
      </c>
      <c r="C97" s="6133">
        <v>50</v>
      </c>
      <c r="D97" s="6162">
        <v>643.87711831993204</v>
      </c>
      <c r="E97" s="4364">
        <f t="shared" si="2"/>
        <v>643.87711831993204</v>
      </c>
    </row>
    <row r="98" spans="1:5">
      <c r="A98" s="5233" t="s">
        <v>20011</v>
      </c>
      <c r="B98" s="5232" t="s">
        <v>20012</v>
      </c>
      <c r="C98" s="6133">
        <v>50</v>
      </c>
      <c r="D98" s="6162">
        <v>529.73413192663486</v>
      </c>
      <c r="E98" s="4364">
        <f t="shared" si="2"/>
        <v>529.73413192663486</v>
      </c>
    </row>
    <row r="99" spans="1:5">
      <c r="A99" s="5233" t="s">
        <v>20013</v>
      </c>
      <c r="B99" s="5232" t="s">
        <v>20014</v>
      </c>
      <c r="C99" s="6133">
        <v>50</v>
      </c>
      <c r="D99" s="6162">
        <v>709.04030644191164</v>
      </c>
      <c r="E99" s="4364">
        <f t="shared" si="2"/>
        <v>709.04030644191164</v>
      </c>
    </row>
    <row r="100" spans="1:5">
      <c r="A100" s="5231" t="s">
        <v>20015</v>
      </c>
      <c r="B100" s="5232" t="s">
        <v>20016</v>
      </c>
      <c r="C100" s="6133">
        <v>40</v>
      </c>
      <c r="D100" s="6162">
        <v>700.63462949376367</v>
      </c>
      <c r="E100" s="4364">
        <f t="shared" si="2"/>
        <v>700.63462949376367</v>
      </c>
    </row>
    <row r="101" spans="1:5">
      <c r="A101" s="5231" t="s">
        <v>20017</v>
      </c>
      <c r="B101" s="5232" t="s">
        <v>20018</v>
      </c>
      <c r="C101" s="6133">
        <v>35</v>
      </c>
      <c r="D101" s="6162">
        <v>744.68477085159566</v>
      </c>
      <c r="E101" s="4364">
        <f t="shared" si="2"/>
        <v>744.68477085159566</v>
      </c>
    </row>
    <row r="102" spans="1:5">
      <c r="A102" s="5231" t="s">
        <v>20019</v>
      </c>
      <c r="B102" s="5232" t="s">
        <v>20020</v>
      </c>
      <c r="C102" s="6133">
        <v>30</v>
      </c>
      <c r="D102" s="6162">
        <v>744.68477085159566</v>
      </c>
      <c r="E102" s="4364">
        <f t="shared" si="2"/>
        <v>744.68477085159566</v>
      </c>
    </row>
    <row r="103" spans="1:5">
      <c r="A103" s="5231" t="s">
        <v>20021</v>
      </c>
      <c r="B103" s="5232" t="s">
        <v>12836</v>
      </c>
      <c r="C103" s="6133">
        <v>20</v>
      </c>
      <c r="D103" s="6162">
        <v>1098.868455422597</v>
      </c>
      <c r="E103" s="4364">
        <f t="shared" si="2"/>
        <v>1098.868455422597</v>
      </c>
    </row>
    <row r="104" spans="1:5">
      <c r="A104" s="5231" t="s">
        <v>20022</v>
      </c>
      <c r="B104" s="5232" t="s">
        <v>12841</v>
      </c>
      <c r="C104" s="6133">
        <v>10</v>
      </c>
      <c r="D104" s="6162">
        <v>1627.0405480603779</v>
      </c>
      <c r="E104" s="4364">
        <f t="shared" si="2"/>
        <v>1627.0405480603779</v>
      </c>
    </row>
    <row r="105" spans="1:5" ht="15" customHeight="1">
      <c r="A105" s="5599" t="s">
        <v>20023</v>
      </c>
      <c r="B105" s="5597"/>
      <c r="C105" s="5597"/>
      <c r="D105" s="6162"/>
      <c r="E105" s="5598"/>
    </row>
    <row r="106" spans="1:5">
      <c r="A106" s="5231" t="s">
        <v>20024</v>
      </c>
      <c r="B106" s="5232" t="s">
        <v>9945</v>
      </c>
      <c r="C106" s="6133">
        <v>120</v>
      </c>
      <c r="D106" s="6162">
        <v>441.32743545718085</v>
      </c>
      <c r="E106" s="4364">
        <f t="shared" si="2"/>
        <v>441.32743545718085</v>
      </c>
    </row>
    <row r="107" spans="1:5">
      <c r="A107" s="5231" t="s">
        <v>20025</v>
      </c>
      <c r="B107" s="5232" t="s">
        <v>9951</v>
      </c>
      <c r="C107" s="6133">
        <v>100</v>
      </c>
      <c r="D107" s="6162">
        <v>575.75984064654244</v>
      </c>
      <c r="E107" s="4364">
        <f t="shared" si="2"/>
        <v>575.75984064654244</v>
      </c>
    </row>
    <row r="108" spans="1:5">
      <c r="A108" s="5231" t="s">
        <v>20026</v>
      </c>
      <c r="B108" s="5232" t="s">
        <v>9947</v>
      </c>
      <c r="C108" s="6133">
        <v>100</v>
      </c>
      <c r="D108" s="6162">
        <v>512.41359231770241</v>
      </c>
      <c r="E108" s="4364">
        <f t="shared" si="2"/>
        <v>512.41359231770241</v>
      </c>
    </row>
    <row r="109" spans="1:5">
      <c r="A109" s="5231" t="s">
        <v>20027</v>
      </c>
      <c r="B109" s="5232" t="s">
        <v>19971</v>
      </c>
      <c r="C109" s="6133">
        <v>80</v>
      </c>
      <c r="D109" s="6162">
        <v>578.41311180159551</v>
      </c>
      <c r="E109" s="4364">
        <f t="shared" si="2"/>
        <v>578.41311180159551</v>
      </c>
    </row>
    <row r="110" spans="1:5">
      <c r="A110" s="5231" t="s">
        <v>20028</v>
      </c>
      <c r="B110" s="5232" t="s">
        <v>9948</v>
      </c>
      <c r="C110" s="6133">
        <v>70</v>
      </c>
      <c r="D110" s="6162">
        <v>621.74987400079794</v>
      </c>
      <c r="E110" s="4364">
        <f t="shared" si="2"/>
        <v>621.74987400079794</v>
      </c>
    </row>
    <row r="111" spans="1:5">
      <c r="A111" s="5231" t="s">
        <v>20029</v>
      </c>
      <c r="B111" s="5232" t="s">
        <v>20030</v>
      </c>
      <c r="C111" s="6133">
        <v>50</v>
      </c>
      <c r="D111" s="6162">
        <v>605.83024707047866</v>
      </c>
      <c r="E111" s="4364">
        <f t="shared" si="2"/>
        <v>605.83024707047866</v>
      </c>
    </row>
    <row r="112" spans="1:5">
      <c r="A112" s="5231" t="s">
        <v>20031</v>
      </c>
      <c r="B112" s="5232" t="s">
        <v>19974</v>
      </c>
      <c r="C112" s="6133">
        <v>50</v>
      </c>
      <c r="D112" s="6162">
        <v>715.49878814601061</v>
      </c>
      <c r="E112" s="4364">
        <f t="shared" si="2"/>
        <v>715.49878814601061</v>
      </c>
    </row>
    <row r="113" spans="1:5">
      <c r="A113" s="5231" t="s">
        <v>20032</v>
      </c>
      <c r="B113" s="5232" t="s">
        <v>20033</v>
      </c>
      <c r="C113" s="6133">
        <v>40</v>
      </c>
      <c r="D113" s="6162">
        <v>922.45393824015946</v>
      </c>
      <c r="E113" s="4364">
        <f t="shared" si="2"/>
        <v>922.45393824015946</v>
      </c>
    </row>
    <row r="114" spans="1:5">
      <c r="A114" s="5231" t="s">
        <v>20034</v>
      </c>
      <c r="B114" s="5232" t="s">
        <v>20035</v>
      </c>
      <c r="C114" s="6133">
        <v>30</v>
      </c>
      <c r="D114" s="6162">
        <v>964.9062767210105</v>
      </c>
      <c r="E114" s="4364">
        <f t="shared" si="2"/>
        <v>964.9062767210105</v>
      </c>
    </row>
    <row r="115" spans="1:5">
      <c r="A115" s="5231" t="s">
        <v>20036</v>
      </c>
      <c r="B115" s="5232" t="s">
        <v>19976</v>
      </c>
      <c r="C115" s="6133">
        <v>30</v>
      </c>
      <c r="D115" s="6162">
        <v>1053.348648556117</v>
      </c>
      <c r="E115" s="4364">
        <f t="shared" si="2"/>
        <v>1053.348648556117</v>
      </c>
    </row>
    <row r="116" spans="1:5">
      <c r="A116" s="5231" t="s">
        <v>20037</v>
      </c>
      <c r="B116" s="5232" t="s">
        <v>20038</v>
      </c>
      <c r="C116" s="6133">
        <v>30</v>
      </c>
      <c r="D116" s="6162">
        <v>1444.3038895616983</v>
      </c>
      <c r="E116" s="4364">
        <f t="shared" si="2"/>
        <v>1444.3038895616983</v>
      </c>
    </row>
    <row r="117" spans="1:5">
      <c r="A117" s="5231" t="s">
        <v>20039</v>
      </c>
      <c r="B117" s="5232" t="s">
        <v>20040</v>
      </c>
      <c r="C117" s="6133">
        <v>20</v>
      </c>
      <c r="D117" s="6162">
        <v>1105.3075432908781</v>
      </c>
      <c r="E117" s="4364">
        <f t="shared" si="2"/>
        <v>1105.3075432908781</v>
      </c>
    </row>
    <row r="118" spans="1:5">
      <c r="A118" s="5233" t="s">
        <v>20041</v>
      </c>
      <c r="B118" s="5232" t="s">
        <v>20042</v>
      </c>
      <c r="C118" s="6133">
        <v>20</v>
      </c>
      <c r="D118" s="6162">
        <v>1400.0708362889372</v>
      </c>
      <c r="E118" s="4364">
        <f t="shared" si="2"/>
        <v>1400.0708362889372</v>
      </c>
    </row>
    <row r="119" spans="1:5">
      <c r="A119" s="5233" t="s">
        <v>20043</v>
      </c>
      <c r="B119" s="5232" t="s">
        <v>20044</v>
      </c>
      <c r="C119" s="6133">
        <v>15</v>
      </c>
      <c r="D119" s="6162">
        <v>1857.423907867377</v>
      </c>
      <c r="E119" s="4364">
        <f t="shared" si="2"/>
        <v>1857.423907867377</v>
      </c>
    </row>
    <row r="120" spans="1:5">
      <c r="A120" s="5233" t="s">
        <v>20045</v>
      </c>
      <c r="B120" s="5232" t="s">
        <v>20046</v>
      </c>
      <c r="C120" s="6133">
        <v>15</v>
      </c>
      <c r="D120" s="6162">
        <v>1071.9799959016932</v>
      </c>
      <c r="E120" s="4364">
        <f t="shared" si="2"/>
        <v>1071.9799959016932</v>
      </c>
    </row>
    <row r="121" spans="1:5">
      <c r="A121" s="5233" t="s">
        <v>20047</v>
      </c>
      <c r="B121" s="5232" t="s">
        <v>20048</v>
      </c>
      <c r="C121" s="6133">
        <v>10</v>
      </c>
      <c r="D121" s="6162">
        <v>1272.4724236680956</v>
      </c>
      <c r="E121" s="4364">
        <f t="shared" si="2"/>
        <v>1272.4724236680956</v>
      </c>
    </row>
    <row r="122" spans="1:5">
      <c r="A122" s="5233" t="s">
        <v>20049</v>
      </c>
      <c r="B122" s="5232" t="s">
        <v>20050</v>
      </c>
      <c r="C122" s="6133">
        <v>10</v>
      </c>
      <c r="D122" s="6162">
        <v>1781.4377999739654</v>
      </c>
      <c r="E122" s="4364">
        <f t="shared" si="2"/>
        <v>1781.4377999739654</v>
      </c>
    </row>
    <row r="123" spans="1:5" ht="15" customHeight="1">
      <c r="A123" s="5599" t="s">
        <v>20051</v>
      </c>
      <c r="B123" s="5597"/>
      <c r="C123" s="5597"/>
      <c r="D123" s="6162"/>
      <c r="E123" s="5598"/>
    </row>
    <row r="124" spans="1:5">
      <c r="A124" s="5233" t="s">
        <v>20052</v>
      </c>
      <c r="B124" s="5232" t="s">
        <v>9945</v>
      </c>
      <c r="C124" s="6133">
        <v>120</v>
      </c>
      <c r="D124" s="6162">
        <v>841.66407701185369</v>
      </c>
      <c r="E124" s="4364">
        <f t="shared" si="2"/>
        <v>841.66407701185369</v>
      </c>
    </row>
    <row r="125" spans="1:5">
      <c r="A125" s="5233" t="s">
        <v>20053</v>
      </c>
      <c r="B125" s="5232" t="s">
        <v>9951</v>
      </c>
      <c r="C125" s="6133">
        <v>120</v>
      </c>
      <c r="D125" s="6162">
        <v>933.1398228175741</v>
      </c>
      <c r="E125" s="4364">
        <f t="shared" si="2"/>
        <v>933.1398228175741</v>
      </c>
    </row>
    <row r="126" spans="1:5">
      <c r="A126" s="5233" t="s">
        <v>20054</v>
      </c>
      <c r="B126" s="5232" t="s">
        <v>9947</v>
      </c>
      <c r="C126" s="6133">
        <v>100</v>
      </c>
      <c r="D126" s="6162">
        <v>947.1614076165439</v>
      </c>
      <c r="E126" s="4364">
        <f t="shared" si="2"/>
        <v>947.1614076165439</v>
      </c>
    </row>
    <row r="127" spans="1:5">
      <c r="A127" s="5233" t="s">
        <v>20055</v>
      </c>
      <c r="B127" s="5232" t="s">
        <v>19971</v>
      </c>
      <c r="C127" s="6133">
        <v>70</v>
      </c>
      <c r="D127" s="6162">
        <v>954.17365847086546</v>
      </c>
      <c r="E127" s="4364">
        <f t="shared" si="2"/>
        <v>954.17365847086546</v>
      </c>
    </row>
    <row r="128" spans="1:5">
      <c r="A128" s="5233" t="s">
        <v>20056</v>
      </c>
      <c r="B128" s="5232" t="s">
        <v>9948</v>
      </c>
      <c r="C128" s="6133">
        <v>80</v>
      </c>
      <c r="D128" s="6162">
        <v>1022.0676480237724</v>
      </c>
      <c r="E128" s="4364">
        <f t="shared" si="2"/>
        <v>1022.0676480237724</v>
      </c>
    </row>
    <row r="129" spans="1:5">
      <c r="A129" s="5231" t="s">
        <v>20057</v>
      </c>
      <c r="B129" s="5232" t="s">
        <v>20030</v>
      </c>
      <c r="C129" s="6133">
        <v>50</v>
      </c>
      <c r="D129" s="6162">
        <v>1071.7790811289203</v>
      </c>
      <c r="E129" s="4364">
        <f t="shared" si="2"/>
        <v>1071.7790811289203</v>
      </c>
    </row>
    <row r="130" spans="1:5">
      <c r="A130" s="5231" t="s">
        <v>20058</v>
      </c>
      <c r="B130" s="5232" t="s">
        <v>19974</v>
      </c>
      <c r="C130" s="6133">
        <v>50</v>
      </c>
      <c r="D130" s="6162">
        <v>1084.3465864558107</v>
      </c>
      <c r="E130" s="4364">
        <f t="shared" si="2"/>
        <v>1084.3465864558107</v>
      </c>
    </row>
    <row r="131" spans="1:5">
      <c r="A131" s="5233" t="s">
        <v>20059</v>
      </c>
      <c r="B131" s="5232" t="s">
        <v>20033</v>
      </c>
      <c r="C131" s="6133">
        <v>30</v>
      </c>
      <c r="D131" s="6162">
        <v>1000.3906823184151</v>
      </c>
      <c r="E131" s="4364">
        <f t="shared" si="2"/>
        <v>1000.3906823184151</v>
      </c>
    </row>
    <row r="132" spans="1:5">
      <c r="A132" s="5233" t="s">
        <v>20060</v>
      </c>
      <c r="B132" s="5232" t="s">
        <v>19976</v>
      </c>
      <c r="C132" s="6133">
        <v>30</v>
      </c>
      <c r="D132" s="6162">
        <v>1177.3550990462213</v>
      </c>
      <c r="E132" s="4364">
        <f t="shared" si="2"/>
        <v>1177.3550990462213</v>
      </c>
    </row>
    <row r="133" spans="1:5">
      <c r="A133" s="5233" t="s">
        <v>20061</v>
      </c>
      <c r="B133" s="5232" t="s">
        <v>20038</v>
      </c>
      <c r="C133" s="6133">
        <v>30</v>
      </c>
      <c r="D133" s="6162">
        <v>1281.1536922922389</v>
      </c>
      <c r="E133" s="4364">
        <f t="shared" si="2"/>
        <v>1281.1536922922389</v>
      </c>
    </row>
    <row r="134" spans="1:5">
      <c r="A134" s="5233" t="s">
        <v>20062</v>
      </c>
      <c r="B134" s="5232" t="s">
        <v>20042</v>
      </c>
      <c r="C134" s="6133">
        <v>15</v>
      </c>
      <c r="D134" s="6162">
        <v>1338.2339214106541</v>
      </c>
      <c r="E134" s="4364">
        <f t="shared" si="2"/>
        <v>1338.2339214106541</v>
      </c>
    </row>
    <row r="135" spans="1:5">
      <c r="A135" s="5233" t="s">
        <v>20063</v>
      </c>
      <c r="B135" s="5232" t="s">
        <v>20044</v>
      </c>
      <c r="C135" s="6133">
        <v>20</v>
      </c>
      <c r="D135" s="6162">
        <v>1613.7351354869093</v>
      </c>
      <c r="E135" s="4364">
        <f t="shared" si="2"/>
        <v>1613.7351354869093</v>
      </c>
    </row>
    <row r="136" spans="1:5">
      <c r="A136" s="5233" t="s">
        <v>20064</v>
      </c>
      <c r="B136" s="5232" t="s">
        <v>20048</v>
      </c>
      <c r="C136" s="6133">
        <v>12</v>
      </c>
      <c r="D136" s="6162">
        <v>1817.8860631651448</v>
      </c>
      <c r="E136" s="4364">
        <f t="shared" si="2"/>
        <v>1817.8860631651448</v>
      </c>
    </row>
    <row r="137" spans="1:5">
      <c r="A137" s="5233" t="s">
        <v>20065</v>
      </c>
      <c r="B137" s="5232" t="s">
        <v>20050</v>
      </c>
      <c r="C137" s="6133">
        <v>10</v>
      </c>
      <c r="D137" s="6162">
        <v>2147.7026034837968</v>
      </c>
      <c r="E137" s="4364">
        <f t="shared" si="2"/>
        <v>2147.7026034837968</v>
      </c>
    </row>
    <row r="138" spans="1:5" ht="15" customHeight="1">
      <c r="A138" s="5599" t="s">
        <v>20066</v>
      </c>
      <c r="B138" s="5597"/>
      <c r="C138" s="5597"/>
      <c r="D138" s="6162"/>
      <c r="E138" s="5598"/>
    </row>
    <row r="139" spans="1:5">
      <c r="A139" s="5231" t="s">
        <v>20067</v>
      </c>
      <c r="B139" s="5232">
        <v>15</v>
      </c>
      <c r="C139" s="6133">
        <v>300</v>
      </c>
      <c r="D139" s="6162">
        <v>151.2364558380319</v>
      </c>
      <c r="E139" s="4364">
        <f t="shared" si="2"/>
        <v>151.2364558380319</v>
      </c>
    </row>
    <row r="140" spans="1:5">
      <c r="A140" s="5231" t="s">
        <v>20068</v>
      </c>
      <c r="B140" s="5232">
        <v>18</v>
      </c>
      <c r="C140" s="6133">
        <v>250</v>
      </c>
      <c r="D140" s="6162">
        <v>184.8445571353723</v>
      </c>
      <c r="E140" s="4364">
        <f t="shared" si="2"/>
        <v>184.8445571353723</v>
      </c>
    </row>
    <row r="141" spans="1:5">
      <c r="A141" s="5231" t="s">
        <v>20069</v>
      </c>
      <c r="B141" s="5232">
        <v>22</v>
      </c>
      <c r="C141" s="6133">
        <v>150</v>
      </c>
      <c r="D141" s="6162">
        <v>199.87976034734035</v>
      </c>
      <c r="E141" s="4364">
        <f t="shared" si="2"/>
        <v>199.87976034734035</v>
      </c>
    </row>
    <row r="142" spans="1:5">
      <c r="A142" s="5231" t="s">
        <v>20070</v>
      </c>
      <c r="B142" s="5232">
        <v>28</v>
      </c>
      <c r="C142" s="6133">
        <v>100</v>
      </c>
      <c r="D142" s="6162">
        <v>240.56325139148942</v>
      </c>
      <c r="E142" s="4364">
        <f t="shared" si="2"/>
        <v>240.56325139148942</v>
      </c>
    </row>
    <row r="143" spans="1:5">
      <c r="A143" s="5231" t="s">
        <v>20071</v>
      </c>
      <c r="B143" s="5232">
        <v>35</v>
      </c>
      <c r="C143" s="6133">
        <v>60</v>
      </c>
      <c r="D143" s="6162">
        <v>394.45297838457441</v>
      </c>
      <c r="E143" s="4364">
        <f t="shared" si="2"/>
        <v>394.45297838457441</v>
      </c>
    </row>
    <row r="144" spans="1:5">
      <c r="A144" s="5231" t="s">
        <v>20072</v>
      </c>
      <c r="B144" s="5232">
        <v>42</v>
      </c>
      <c r="C144" s="6133">
        <v>40</v>
      </c>
      <c r="D144" s="6162">
        <v>595.90058694057223</v>
      </c>
      <c r="E144" s="4364">
        <f t="shared" si="2"/>
        <v>595.90058694057223</v>
      </c>
    </row>
    <row r="145" spans="1:5">
      <c r="A145" s="5231" t="s">
        <v>20073</v>
      </c>
      <c r="B145" s="5232">
        <v>54</v>
      </c>
      <c r="C145" s="6133">
        <v>25</v>
      </c>
      <c r="D145" s="6162">
        <v>711.46918561995585</v>
      </c>
      <c r="E145" s="4364">
        <f t="shared" si="2"/>
        <v>711.46918561995585</v>
      </c>
    </row>
    <row r="146" spans="1:5" ht="15" customHeight="1">
      <c r="A146" s="5599" t="s">
        <v>20074</v>
      </c>
      <c r="B146" s="5597"/>
      <c r="C146" s="5597"/>
      <c r="D146" s="6162"/>
      <c r="E146" s="5598"/>
    </row>
    <row r="147" spans="1:5">
      <c r="A147" s="5233" t="s">
        <v>20075</v>
      </c>
      <c r="B147" s="5232" t="s">
        <v>20076</v>
      </c>
      <c r="C147" s="6133">
        <v>120</v>
      </c>
      <c r="D147" s="6162">
        <v>239.67882767313824</v>
      </c>
      <c r="E147" s="4364">
        <f t="shared" si="2"/>
        <v>239.67882767313824</v>
      </c>
    </row>
    <row r="148" spans="1:5">
      <c r="A148" s="5233" t="s">
        <v>20077</v>
      </c>
      <c r="B148" s="5232" t="s">
        <v>20078</v>
      </c>
      <c r="C148" s="6133">
        <v>120</v>
      </c>
      <c r="D148" s="6162">
        <v>278.59347128058505</v>
      </c>
      <c r="E148" s="4364">
        <f t="shared" si="2"/>
        <v>278.59347128058505</v>
      </c>
    </row>
    <row r="149" spans="1:5">
      <c r="A149" s="5233" t="s">
        <v>20079</v>
      </c>
      <c r="B149" s="5232" t="s">
        <v>20080</v>
      </c>
      <c r="C149" s="6133">
        <v>120</v>
      </c>
      <c r="D149" s="6162">
        <v>290.09097961914887</v>
      </c>
      <c r="E149" s="4364">
        <f t="shared" si="2"/>
        <v>290.09097961914887</v>
      </c>
    </row>
    <row r="150" spans="1:5">
      <c r="A150" s="5233" t="s">
        <v>20081</v>
      </c>
      <c r="B150" s="5232" t="s">
        <v>20082</v>
      </c>
      <c r="C150" s="6133">
        <v>100</v>
      </c>
      <c r="D150" s="6162">
        <v>348.51155539251641</v>
      </c>
      <c r="E150" s="4364">
        <f t="shared" si="2"/>
        <v>348.51155539251641</v>
      </c>
    </row>
    <row r="151" spans="1:5">
      <c r="A151" s="5233" t="s">
        <v>20083</v>
      </c>
      <c r="B151" s="5232" t="s">
        <v>20084</v>
      </c>
      <c r="C151" s="6133">
        <v>100</v>
      </c>
      <c r="D151" s="6162">
        <v>335.19658925505314</v>
      </c>
      <c r="E151" s="4364">
        <f t="shared" si="2"/>
        <v>335.19658925505314</v>
      </c>
    </row>
    <row r="152" spans="1:5">
      <c r="A152" s="5233" t="s">
        <v>20085</v>
      </c>
      <c r="B152" s="5232" t="s">
        <v>20086</v>
      </c>
      <c r="C152" s="6133">
        <v>80</v>
      </c>
      <c r="D152" s="6162">
        <v>516.50345151702118</v>
      </c>
      <c r="E152" s="4364">
        <f t="shared" si="2"/>
        <v>516.50345151702118</v>
      </c>
    </row>
    <row r="153" spans="1:5">
      <c r="A153" s="5233" t="s">
        <v>20087</v>
      </c>
      <c r="B153" s="5232" t="s">
        <v>20088</v>
      </c>
      <c r="C153" s="6133">
        <v>30</v>
      </c>
      <c r="D153" s="6162">
        <v>669.41326853646933</v>
      </c>
      <c r="E153" s="4364">
        <f t="shared" si="2"/>
        <v>669.41326853646933</v>
      </c>
    </row>
    <row r="154" spans="1:5">
      <c r="A154" s="5233" t="s">
        <v>20089</v>
      </c>
      <c r="B154" s="5232" t="s">
        <v>20090</v>
      </c>
      <c r="C154" s="6133">
        <v>30</v>
      </c>
      <c r="D154" s="6162">
        <v>996.63948794783698</v>
      </c>
      <c r="E154" s="4364">
        <f t="shared" si="2"/>
        <v>996.63948794783698</v>
      </c>
    </row>
    <row r="155" spans="1:5">
      <c r="A155" s="5599" t="s">
        <v>20091</v>
      </c>
      <c r="B155" s="5597"/>
      <c r="C155" s="5597"/>
      <c r="D155" s="6162"/>
      <c r="E155" s="5598"/>
    </row>
    <row r="156" spans="1:5">
      <c r="A156" s="5231" t="s">
        <v>20092</v>
      </c>
      <c r="B156" s="5232">
        <v>15</v>
      </c>
      <c r="C156" s="6133">
        <v>200</v>
      </c>
      <c r="D156" s="6162">
        <v>245.86979370159571</v>
      </c>
      <c r="E156" s="4364">
        <f t="shared" si="2"/>
        <v>245.86979370159571</v>
      </c>
    </row>
    <row r="157" spans="1:5">
      <c r="A157" s="5231" t="s">
        <v>20093</v>
      </c>
      <c r="B157" s="5232">
        <v>18</v>
      </c>
      <c r="C157" s="6133">
        <v>200</v>
      </c>
      <c r="D157" s="6162">
        <v>280.36231871728722</v>
      </c>
      <c r="E157" s="4364">
        <f t="shared" si="2"/>
        <v>280.36231871728722</v>
      </c>
    </row>
    <row r="158" spans="1:5">
      <c r="A158" s="5231" t="s">
        <v>20094</v>
      </c>
      <c r="B158" s="5232">
        <v>22</v>
      </c>
      <c r="C158" s="6133">
        <v>110</v>
      </c>
      <c r="D158" s="6162">
        <v>356.42275849547872</v>
      </c>
      <c r="E158" s="4364">
        <f t="shared" si="2"/>
        <v>356.42275849547872</v>
      </c>
    </row>
    <row r="159" spans="1:5">
      <c r="A159" s="5231" t="s">
        <v>20095</v>
      </c>
      <c r="B159" s="5232">
        <v>28</v>
      </c>
      <c r="C159" s="6133">
        <v>80</v>
      </c>
      <c r="D159" s="6162">
        <v>425.40780852686157</v>
      </c>
      <c r="E159" s="4364">
        <f t="shared" si="2"/>
        <v>425.40780852686157</v>
      </c>
    </row>
    <row r="160" spans="1:5">
      <c r="A160" s="5231" t="s">
        <v>20096</v>
      </c>
      <c r="B160" s="5232">
        <v>35</v>
      </c>
      <c r="C160" s="6133">
        <v>30</v>
      </c>
      <c r="D160" s="6162">
        <v>581.06638295664891</v>
      </c>
      <c r="E160" s="4364">
        <f t="shared" si="2"/>
        <v>581.06638295664891</v>
      </c>
    </row>
    <row r="161" spans="1:5">
      <c r="A161" s="5233" t="s">
        <v>20097</v>
      </c>
      <c r="B161" s="5232">
        <v>42</v>
      </c>
      <c r="C161" s="6133">
        <v>20</v>
      </c>
      <c r="D161" s="6162">
        <v>685.60634477431722</v>
      </c>
      <c r="E161" s="4364">
        <f t="shared" si="2"/>
        <v>685.60634477431722</v>
      </c>
    </row>
    <row r="162" spans="1:5">
      <c r="A162" s="5233" t="s">
        <v>20098</v>
      </c>
      <c r="B162" s="5232">
        <v>54</v>
      </c>
      <c r="C162" s="6133">
        <v>15</v>
      </c>
      <c r="D162" s="6162">
        <v>1035.8141491175111</v>
      </c>
      <c r="E162" s="4364">
        <f t="shared" si="2"/>
        <v>1035.8141491175111</v>
      </c>
    </row>
    <row r="163" spans="1:5" ht="15" customHeight="1">
      <c r="A163" s="5599" t="s">
        <v>20099</v>
      </c>
      <c r="B163" s="5597"/>
      <c r="C163" s="5597"/>
      <c r="D163" s="6162"/>
      <c r="E163" s="5598"/>
    </row>
    <row r="164" spans="1:5">
      <c r="A164" s="5231" t="s">
        <v>20100</v>
      </c>
      <c r="B164" s="5232" t="s">
        <v>20076</v>
      </c>
      <c r="C164" s="6133">
        <v>120</v>
      </c>
      <c r="D164" s="6162">
        <v>250.291912293351</v>
      </c>
      <c r="E164" s="4364">
        <f t="shared" ref="E164:E231" si="3">D164-D164*$B$4/100</f>
        <v>250.291912293351</v>
      </c>
    </row>
    <row r="165" spans="1:5">
      <c r="A165" s="5231" t="s">
        <v>20101</v>
      </c>
      <c r="B165" s="5232" t="s">
        <v>20078</v>
      </c>
      <c r="C165" s="6133">
        <v>120</v>
      </c>
      <c r="D165" s="6162">
        <v>252.06075973005312</v>
      </c>
      <c r="E165" s="4364">
        <f t="shared" si="3"/>
        <v>252.06075973005312</v>
      </c>
    </row>
    <row r="166" spans="1:5">
      <c r="A166" s="5231" t="s">
        <v>20102</v>
      </c>
      <c r="B166" s="5232" t="s">
        <v>20080</v>
      </c>
      <c r="C166" s="6133">
        <v>100</v>
      </c>
      <c r="D166" s="6162">
        <v>266.21153922367017</v>
      </c>
      <c r="E166" s="4364">
        <f t="shared" si="3"/>
        <v>266.21153922367017</v>
      </c>
    </row>
    <row r="167" spans="1:5">
      <c r="A167" s="5231" t="s">
        <v>20103</v>
      </c>
      <c r="B167" s="5232" t="s">
        <v>20082</v>
      </c>
      <c r="C167" s="6133">
        <v>100</v>
      </c>
      <c r="D167" s="6162">
        <v>318.39253860638291</v>
      </c>
      <c r="E167" s="4364">
        <f t="shared" si="3"/>
        <v>318.39253860638291</v>
      </c>
    </row>
    <row r="168" spans="1:5">
      <c r="A168" s="5231" t="s">
        <v>20104</v>
      </c>
      <c r="B168" s="5232" t="s">
        <v>20105</v>
      </c>
      <c r="C168" s="6133">
        <v>100</v>
      </c>
      <c r="D168" s="6162">
        <v>340.50313156515955</v>
      </c>
      <c r="E168" s="4364">
        <f t="shared" si="3"/>
        <v>340.50313156515955</v>
      </c>
    </row>
    <row r="169" spans="1:5">
      <c r="A169" s="5231" t="s">
        <v>20106</v>
      </c>
      <c r="B169" s="5232" t="s">
        <v>20084</v>
      </c>
      <c r="C169" s="6133">
        <v>100</v>
      </c>
      <c r="D169" s="6162">
        <v>344.04082643856384</v>
      </c>
      <c r="E169" s="4364">
        <f t="shared" si="3"/>
        <v>344.04082643856384</v>
      </c>
    </row>
    <row r="170" spans="1:5">
      <c r="A170" s="5231" t="s">
        <v>20107</v>
      </c>
      <c r="B170" s="5232" t="s">
        <v>20108</v>
      </c>
      <c r="C170" s="6133">
        <v>70</v>
      </c>
      <c r="D170" s="6162">
        <v>438.02048190631751</v>
      </c>
      <c r="E170" s="4364">
        <f t="shared" si="3"/>
        <v>438.02048190631751</v>
      </c>
    </row>
    <row r="171" spans="1:5">
      <c r="A171" s="5231" t="s">
        <v>20109</v>
      </c>
      <c r="B171" s="5232" t="s">
        <v>20110</v>
      </c>
      <c r="C171" s="6133">
        <v>80</v>
      </c>
      <c r="D171" s="6162">
        <v>422.54768892149661</v>
      </c>
      <c r="E171" s="4364">
        <f t="shared" si="3"/>
        <v>422.54768892149661</v>
      </c>
    </row>
    <row r="172" spans="1:5">
      <c r="A172" s="5231" t="s">
        <v>20111</v>
      </c>
      <c r="B172" s="5232" t="s">
        <v>20112</v>
      </c>
      <c r="C172" s="6133">
        <v>70</v>
      </c>
      <c r="D172" s="6162">
        <v>407.7193341598404</v>
      </c>
      <c r="E172" s="4364">
        <f t="shared" si="3"/>
        <v>407.7193341598404</v>
      </c>
    </row>
    <row r="173" spans="1:5">
      <c r="A173" s="5231" t="s">
        <v>20113</v>
      </c>
      <c r="B173" s="5232" t="s">
        <v>20086</v>
      </c>
      <c r="C173" s="6133">
        <v>70</v>
      </c>
      <c r="D173" s="6162">
        <v>457.24706238749997</v>
      </c>
      <c r="E173" s="4364">
        <f t="shared" si="3"/>
        <v>457.24706238749997</v>
      </c>
    </row>
    <row r="174" spans="1:5">
      <c r="A174" s="5231" t="s">
        <v>20114</v>
      </c>
      <c r="B174" s="5232" t="s">
        <v>20115</v>
      </c>
      <c r="C174" s="6133">
        <v>50</v>
      </c>
      <c r="D174" s="6162">
        <v>583.6003315002539</v>
      </c>
      <c r="E174" s="4364">
        <f t="shared" si="3"/>
        <v>583.6003315002539</v>
      </c>
    </row>
    <row r="175" spans="1:5">
      <c r="A175" s="5231" t="s">
        <v>20116</v>
      </c>
      <c r="B175" s="5232" t="s">
        <v>20117</v>
      </c>
      <c r="C175" s="6133">
        <v>50</v>
      </c>
      <c r="D175" s="6162">
        <v>646.60166376646885</v>
      </c>
      <c r="E175" s="4364">
        <f t="shared" si="3"/>
        <v>646.60166376646885</v>
      </c>
    </row>
    <row r="176" spans="1:5">
      <c r="A176" s="5231" t="s">
        <v>20118</v>
      </c>
      <c r="B176" s="5232" t="s">
        <v>20088</v>
      </c>
      <c r="C176" s="6133">
        <v>30</v>
      </c>
      <c r="D176" s="6162">
        <v>666.208294861323</v>
      </c>
      <c r="E176" s="4364">
        <f t="shared" si="3"/>
        <v>666.208294861323</v>
      </c>
    </row>
    <row r="177" spans="1:5">
      <c r="A177" s="5231" t="s">
        <v>20119</v>
      </c>
      <c r="B177" s="5232" t="s">
        <v>20120</v>
      </c>
      <c r="C177" s="6133">
        <v>20</v>
      </c>
      <c r="D177" s="6162">
        <v>834.32472744060487</v>
      </c>
      <c r="E177" s="4364">
        <f t="shared" si="3"/>
        <v>834.32472744060487</v>
      </c>
    </row>
    <row r="178" spans="1:5">
      <c r="A178" s="5231" t="s">
        <v>20121</v>
      </c>
      <c r="B178" s="5232" t="s">
        <v>20122</v>
      </c>
      <c r="C178" s="6133">
        <v>20</v>
      </c>
      <c r="D178" s="6162">
        <v>855.18284562661984</v>
      </c>
      <c r="E178" s="4364">
        <f t="shared" si="3"/>
        <v>855.18284562661984</v>
      </c>
    </row>
    <row r="179" spans="1:5">
      <c r="A179" s="5231" t="s">
        <v>20123</v>
      </c>
      <c r="B179" s="5232" t="s">
        <v>20090</v>
      </c>
      <c r="C179" s="6133">
        <v>20</v>
      </c>
      <c r="D179" s="6162">
        <v>872.91224608473294</v>
      </c>
      <c r="E179" s="4364">
        <f t="shared" si="3"/>
        <v>872.91224608473294</v>
      </c>
    </row>
    <row r="180" spans="1:5">
      <c r="A180" s="5599" t="s">
        <v>20124</v>
      </c>
      <c r="B180" s="5597"/>
      <c r="C180" s="5597"/>
      <c r="D180" s="6162"/>
      <c r="E180" s="5598"/>
    </row>
    <row r="181" spans="1:5">
      <c r="A181" s="5231" t="s">
        <v>20125</v>
      </c>
      <c r="B181" s="5232" t="s">
        <v>9945</v>
      </c>
      <c r="C181" s="6133">
        <v>180</v>
      </c>
      <c r="D181" s="6162">
        <v>304.8520637632509</v>
      </c>
      <c r="E181" s="4364">
        <f t="shared" si="3"/>
        <v>304.8520637632509</v>
      </c>
    </row>
    <row r="182" spans="1:5">
      <c r="A182" s="5231" t="s">
        <v>20126</v>
      </c>
      <c r="B182" s="5232" t="s">
        <v>9946</v>
      </c>
      <c r="C182" s="6133">
        <v>150</v>
      </c>
      <c r="D182" s="6162">
        <v>433.36762199202121</v>
      </c>
      <c r="E182" s="4364">
        <f t="shared" si="3"/>
        <v>433.36762199202121</v>
      </c>
    </row>
    <row r="183" spans="1:5">
      <c r="A183" s="5231" t="s">
        <v>20127</v>
      </c>
      <c r="B183" s="5232" t="s">
        <v>9951</v>
      </c>
      <c r="C183" s="6133">
        <v>150</v>
      </c>
      <c r="D183" s="6162">
        <v>367.10288007386617</v>
      </c>
      <c r="E183" s="4364">
        <f t="shared" si="3"/>
        <v>367.10288007386617</v>
      </c>
    </row>
    <row r="184" spans="1:5">
      <c r="A184" s="5231" t="s">
        <v>20128</v>
      </c>
      <c r="B184" s="5232" t="s">
        <v>9947</v>
      </c>
      <c r="C184" s="6133">
        <v>130</v>
      </c>
      <c r="D184" s="6162">
        <v>428.0610796819148</v>
      </c>
      <c r="E184" s="4364">
        <f t="shared" si="3"/>
        <v>428.0610796819148</v>
      </c>
    </row>
    <row r="185" spans="1:5">
      <c r="A185" s="5231" t="s">
        <v>20129</v>
      </c>
      <c r="B185" s="5232" t="s">
        <v>19971</v>
      </c>
      <c r="C185" s="6133">
        <v>130</v>
      </c>
      <c r="D185" s="6162">
        <v>361.72930080558507</v>
      </c>
      <c r="E185" s="4364">
        <f t="shared" si="3"/>
        <v>361.72930080558507</v>
      </c>
    </row>
    <row r="186" spans="1:5">
      <c r="A186" s="5231" t="s">
        <v>20130</v>
      </c>
      <c r="B186" s="5232" t="s">
        <v>9948</v>
      </c>
      <c r="C186" s="6133">
        <v>120</v>
      </c>
      <c r="D186" s="6162">
        <v>461.45505734218085</v>
      </c>
      <c r="E186" s="4364">
        <f t="shared" si="3"/>
        <v>461.45505734218085</v>
      </c>
    </row>
    <row r="187" spans="1:5">
      <c r="A187" s="5231" t="s">
        <v>20131</v>
      </c>
      <c r="B187" s="5232" t="s">
        <v>20132</v>
      </c>
      <c r="C187" s="6133">
        <v>100</v>
      </c>
      <c r="D187" s="6162">
        <v>589.91062014015938</v>
      </c>
      <c r="E187" s="4364">
        <f t="shared" si="3"/>
        <v>589.91062014015938</v>
      </c>
    </row>
    <row r="188" spans="1:5">
      <c r="A188" s="5231" t="s">
        <v>20133</v>
      </c>
      <c r="B188" s="5232" t="s">
        <v>19974</v>
      </c>
      <c r="C188" s="6133">
        <v>100</v>
      </c>
      <c r="D188" s="6162">
        <v>510.2193882550531</v>
      </c>
      <c r="E188" s="4364">
        <f t="shared" si="3"/>
        <v>510.2193882550531</v>
      </c>
    </row>
    <row r="189" spans="1:5">
      <c r="A189" s="5231" t="s">
        <v>20134</v>
      </c>
      <c r="B189" s="5232" t="s">
        <v>20033</v>
      </c>
      <c r="C189" s="6133">
        <v>70</v>
      </c>
      <c r="D189" s="6162">
        <v>611.08038063673314</v>
      </c>
      <c r="E189" s="4364">
        <f t="shared" si="3"/>
        <v>611.08038063673314</v>
      </c>
    </row>
    <row r="190" spans="1:5">
      <c r="A190" s="5231" t="s">
        <v>20135</v>
      </c>
      <c r="B190" s="5232" t="s">
        <v>19976</v>
      </c>
      <c r="C190" s="6133">
        <v>40</v>
      </c>
      <c r="D190" s="6162">
        <v>957.05245781364624</v>
      </c>
      <c r="E190" s="4364">
        <f t="shared" si="3"/>
        <v>957.05245781364624</v>
      </c>
    </row>
    <row r="191" spans="1:5">
      <c r="A191" s="5231" t="s">
        <v>20136</v>
      </c>
      <c r="B191" s="5232" t="s">
        <v>20038</v>
      </c>
      <c r="C191" s="6133">
        <v>40</v>
      </c>
      <c r="D191" s="6162">
        <v>922.6956537012253</v>
      </c>
      <c r="E191" s="4364">
        <f t="shared" si="3"/>
        <v>922.6956537012253</v>
      </c>
    </row>
    <row r="192" spans="1:5">
      <c r="A192" s="5231" t="s">
        <v>20137</v>
      </c>
      <c r="B192" s="5232" t="s">
        <v>20138</v>
      </c>
      <c r="C192" s="6133">
        <v>35</v>
      </c>
      <c r="D192" s="6162">
        <v>1015.2125440309745</v>
      </c>
      <c r="E192" s="4364">
        <f t="shared" si="3"/>
        <v>1015.2125440309745</v>
      </c>
    </row>
    <row r="193" spans="1:5">
      <c r="A193" s="5231" t="s">
        <v>20139</v>
      </c>
      <c r="B193" s="5232" t="s">
        <v>12742</v>
      </c>
      <c r="C193" s="6133">
        <v>20</v>
      </c>
      <c r="D193" s="6162">
        <v>1548.9769813497799</v>
      </c>
      <c r="E193" s="4364">
        <f t="shared" si="3"/>
        <v>1548.9769813497799</v>
      </c>
    </row>
    <row r="194" spans="1:5">
      <c r="A194" s="5599" t="s">
        <v>20140</v>
      </c>
      <c r="B194" s="5597"/>
      <c r="C194" s="5597"/>
      <c r="D194" s="6162"/>
      <c r="E194" s="5598"/>
    </row>
    <row r="195" spans="1:5">
      <c r="A195" s="5231" t="s">
        <v>20141</v>
      </c>
      <c r="B195" s="5232" t="s">
        <v>9945</v>
      </c>
      <c r="C195" s="6133">
        <v>180</v>
      </c>
      <c r="D195" s="6162">
        <v>302.6002094955569</v>
      </c>
      <c r="E195" s="4364">
        <f t="shared" si="3"/>
        <v>302.6002094955569</v>
      </c>
    </row>
    <row r="196" spans="1:5">
      <c r="A196" s="5231" t="s">
        <v>20142</v>
      </c>
      <c r="B196" s="5232" t="s">
        <v>9951</v>
      </c>
      <c r="C196" s="6133">
        <v>150</v>
      </c>
      <c r="D196" s="6162">
        <v>355.00103331937538</v>
      </c>
      <c r="E196" s="4364">
        <f t="shared" si="3"/>
        <v>355.00103331937538</v>
      </c>
    </row>
    <row r="197" spans="1:5">
      <c r="A197" s="5231" t="s">
        <v>20143</v>
      </c>
      <c r="B197" s="5232" t="s">
        <v>9947</v>
      </c>
      <c r="C197" s="6133">
        <v>130</v>
      </c>
      <c r="D197" s="6162">
        <v>447.44956850110049</v>
      </c>
      <c r="E197" s="4364">
        <f t="shared" si="3"/>
        <v>447.44956850110049</v>
      </c>
    </row>
    <row r="198" spans="1:5">
      <c r="A198" s="5231" t="s">
        <v>20144</v>
      </c>
      <c r="B198" s="5232" t="s">
        <v>19971</v>
      </c>
      <c r="C198" s="6133">
        <v>130</v>
      </c>
      <c r="D198" s="6162">
        <v>319.61940572267054</v>
      </c>
      <c r="E198" s="4364">
        <f t="shared" si="3"/>
        <v>319.61940572267054</v>
      </c>
    </row>
    <row r="199" spans="1:5">
      <c r="A199" s="5231" t="s">
        <v>20145</v>
      </c>
      <c r="B199" s="5232" t="s">
        <v>9948</v>
      </c>
      <c r="C199" s="6133">
        <v>120</v>
      </c>
      <c r="D199" s="6162">
        <v>440.10001624594872</v>
      </c>
      <c r="E199" s="4364">
        <f t="shared" si="3"/>
        <v>440.10001624594872</v>
      </c>
    </row>
    <row r="200" spans="1:5">
      <c r="A200" s="5231" t="s">
        <v>20146</v>
      </c>
      <c r="B200" s="5232" t="s">
        <v>19974</v>
      </c>
      <c r="C200" s="6133">
        <v>100</v>
      </c>
      <c r="D200" s="6162">
        <v>530.89325018341879</v>
      </c>
      <c r="E200" s="4364">
        <f t="shared" si="3"/>
        <v>530.89325018341879</v>
      </c>
    </row>
    <row r="201" spans="1:5">
      <c r="A201" s="5231" t="s">
        <v>20147</v>
      </c>
      <c r="B201" s="5232" t="s">
        <v>20033</v>
      </c>
      <c r="C201" s="6133">
        <v>70</v>
      </c>
      <c r="D201" s="6162">
        <v>761.59344802826195</v>
      </c>
      <c r="E201" s="4364">
        <f t="shared" si="3"/>
        <v>761.59344802826195</v>
      </c>
    </row>
    <row r="202" spans="1:5">
      <c r="A202" s="5231" t="s">
        <v>20148</v>
      </c>
      <c r="B202" s="5232" t="s">
        <v>19976</v>
      </c>
      <c r="C202" s="6133">
        <v>60</v>
      </c>
      <c r="D202" s="6162">
        <v>797.23035511985756</v>
      </c>
      <c r="E202" s="4364">
        <f t="shared" si="3"/>
        <v>797.23035511985756</v>
      </c>
    </row>
    <row r="203" spans="1:5">
      <c r="A203" s="5231" t="s">
        <v>20149</v>
      </c>
      <c r="B203" s="5232" t="s">
        <v>20038</v>
      </c>
      <c r="C203" s="6133">
        <v>40</v>
      </c>
      <c r="D203" s="6162">
        <v>1023.3802573767025</v>
      </c>
      <c r="E203" s="4364">
        <f t="shared" si="3"/>
        <v>1023.3802573767025</v>
      </c>
    </row>
    <row r="204" spans="1:5">
      <c r="A204" s="5231" t="s">
        <v>20150</v>
      </c>
      <c r="B204" s="5232" t="s">
        <v>20138</v>
      </c>
      <c r="C204" s="6133">
        <v>35</v>
      </c>
      <c r="D204" s="6162">
        <v>1074.6116071474687</v>
      </c>
      <c r="E204" s="4364">
        <f t="shared" si="3"/>
        <v>1074.6116071474687</v>
      </c>
    </row>
    <row r="205" spans="1:5">
      <c r="A205" s="5231" t="s">
        <v>20151</v>
      </c>
      <c r="B205" s="5232" t="s">
        <v>12742</v>
      </c>
      <c r="C205" s="6133">
        <v>20</v>
      </c>
      <c r="D205" s="6162">
        <v>1612.708233652618</v>
      </c>
      <c r="E205" s="4364">
        <f t="shared" si="3"/>
        <v>1612.708233652618</v>
      </c>
    </row>
    <row r="206" spans="1:5" ht="15" customHeight="1">
      <c r="A206" s="5599" t="s">
        <v>20152</v>
      </c>
      <c r="B206" s="5597"/>
      <c r="C206" s="5597"/>
      <c r="D206" s="6162"/>
      <c r="E206" s="5598"/>
    </row>
    <row r="207" spans="1:5">
      <c r="A207" s="5233" t="s">
        <v>20153</v>
      </c>
      <c r="B207" s="5232" t="s">
        <v>9945</v>
      </c>
      <c r="C207" s="6133">
        <v>180</v>
      </c>
      <c r="D207" s="6162">
        <v>291.97099064649376</v>
      </c>
      <c r="E207" s="4364">
        <f t="shared" si="3"/>
        <v>291.97099064649376</v>
      </c>
    </row>
    <row r="208" spans="1:5">
      <c r="A208" s="5233" t="s">
        <v>20154</v>
      </c>
      <c r="B208" s="5232" t="s">
        <v>9946</v>
      </c>
      <c r="C208" s="6133">
        <v>150</v>
      </c>
      <c r="D208" s="6162">
        <v>431.44105374174609</v>
      </c>
      <c r="E208" s="4364">
        <f t="shared" si="3"/>
        <v>431.44105374174609</v>
      </c>
    </row>
    <row r="209" spans="1:5">
      <c r="A209" s="5233" t="s">
        <v>20155</v>
      </c>
      <c r="B209" s="5232" t="s">
        <v>9951</v>
      </c>
      <c r="C209" s="6133">
        <v>180</v>
      </c>
      <c r="D209" s="6162">
        <v>342.18704912510145</v>
      </c>
      <c r="E209" s="4364">
        <f t="shared" si="3"/>
        <v>342.18704912510145</v>
      </c>
    </row>
    <row r="210" spans="1:5">
      <c r="A210" s="5233" t="s">
        <v>20156</v>
      </c>
      <c r="B210" s="5232" t="s">
        <v>9947</v>
      </c>
      <c r="C210" s="6133">
        <v>150</v>
      </c>
      <c r="D210" s="6162">
        <v>441.73388206162866</v>
      </c>
      <c r="E210" s="4364">
        <f t="shared" si="3"/>
        <v>441.73388206162866</v>
      </c>
    </row>
    <row r="211" spans="1:5">
      <c r="A211" s="5233" t="s">
        <v>20157</v>
      </c>
      <c r="B211" s="5232" t="s">
        <v>19905</v>
      </c>
      <c r="C211" s="6133">
        <v>100</v>
      </c>
      <c r="D211" s="6162">
        <v>688.317900138499</v>
      </c>
      <c r="E211" s="4364">
        <f t="shared" si="3"/>
        <v>688.317900138499</v>
      </c>
    </row>
    <row r="212" spans="1:5">
      <c r="A212" s="5233" t="s">
        <v>20158</v>
      </c>
      <c r="B212" s="5232" t="s">
        <v>19971</v>
      </c>
      <c r="C212" s="6133">
        <v>130</v>
      </c>
      <c r="D212" s="6162">
        <v>302.4729116760638</v>
      </c>
      <c r="E212" s="4364">
        <f t="shared" si="3"/>
        <v>302.4729116760638</v>
      </c>
    </row>
    <row r="213" spans="1:5">
      <c r="A213" s="5233" t="s">
        <v>20159</v>
      </c>
      <c r="B213" s="5232" t="s">
        <v>9948</v>
      </c>
      <c r="C213" s="6133">
        <v>120</v>
      </c>
      <c r="D213" s="6162">
        <v>417.44799506170199</v>
      </c>
      <c r="E213" s="4364">
        <f t="shared" si="3"/>
        <v>417.44799506170199</v>
      </c>
    </row>
    <row r="214" spans="1:5">
      <c r="A214" s="5233" t="s">
        <v>20160</v>
      </c>
      <c r="B214" s="5232" t="s">
        <v>20132</v>
      </c>
      <c r="C214" s="6133">
        <v>100</v>
      </c>
      <c r="D214" s="6162">
        <v>632.1512059794569</v>
      </c>
      <c r="E214" s="4364">
        <f t="shared" si="3"/>
        <v>632.1512059794569</v>
      </c>
    </row>
    <row r="215" spans="1:5">
      <c r="A215" s="5233" t="s">
        <v>20161</v>
      </c>
      <c r="B215" s="5232" t="s">
        <v>19974</v>
      </c>
      <c r="C215" s="6133">
        <v>100</v>
      </c>
      <c r="D215" s="6162">
        <v>549.81999538335867</v>
      </c>
      <c r="E215" s="4364">
        <f t="shared" si="3"/>
        <v>549.81999538335867</v>
      </c>
    </row>
    <row r="216" spans="1:5">
      <c r="A216" s="5233" t="s">
        <v>20162</v>
      </c>
      <c r="B216" s="5232" t="s">
        <v>20033</v>
      </c>
      <c r="C216" s="6133">
        <v>70</v>
      </c>
      <c r="D216" s="6162">
        <v>727.35986793837117</v>
      </c>
      <c r="E216" s="4364">
        <f t="shared" si="3"/>
        <v>727.35986793837117</v>
      </c>
    </row>
    <row r="217" spans="1:5">
      <c r="A217" s="5233" t="s">
        <v>20163</v>
      </c>
      <c r="B217" s="5232" t="s">
        <v>20038</v>
      </c>
      <c r="C217" s="6133">
        <v>40</v>
      </c>
      <c r="D217" s="6162">
        <v>916.91945616287592</v>
      </c>
      <c r="E217" s="4364">
        <f t="shared" si="3"/>
        <v>916.91945616287592</v>
      </c>
    </row>
    <row r="218" spans="1:5">
      <c r="A218" s="5233" t="s">
        <v>20164</v>
      </c>
      <c r="B218" s="5232" t="s">
        <v>20138</v>
      </c>
      <c r="C218" s="6133">
        <v>35</v>
      </c>
      <c r="D218" s="6162">
        <v>1214.553741746148</v>
      </c>
      <c r="E218" s="4364">
        <f t="shared" si="3"/>
        <v>1214.553741746148</v>
      </c>
    </row>
    <row r="219" spans="1:5">
      <c r="A219" s="5233" t="s">
        <v>20165</v>
      </c>
      <c r="B219" s="5232" t="s">
        <v>12742</v>
      </c>
      <c r="C219" s="6133">
        <v>20</v>
      </c>
      <c r="D219" s="6162">
        <v>1765.2200568598678</v>
      </c>
      <c r="E219" s="4364">
        <f t="shared" si="3"/>
        <v>1765.2200568598678</v>
      </c>
    </row>
    <row r="220" spans="1:5" ht="15" customHeight="1">
      <c r="A220" s="5599" t="s">
        <v>20166</v>
      </c>
      <c r="B220" s="5597"/>
      <c r="C220" s="5597"/>
      <c r="D220" s="6162"/>
      <c r="E220" s="5598"/>
    </row>
    <row r="221" spans="1:5">
      <c r="A221" s="5233" t="s">
        <v>20167</v>
      </c>
      <c r="B221" s="5232" t="s">
        <v>9945</v>
      </c>
      <c r="C221" s="6133">
        <v>180</v>
      </c>
      <c r="D221" s="6162">
        <v>330.22824192956705</v>
      </c>
      <c r="E221" s="4364">
        <f t="shared" si="3"/>
        <v>330.22824192956705</v>
      </c>
    </row>
    <row r="222" spans="1:5">
      <c r="A222" s="5233" t="s">
        <v>20168</v>
      </c>
      <c r="B222" s="5232" t="s">
        <v>9946</v>
      </c>
      <c r="C222" s="6133">
        <v>150</v>
      </c>
      <c r="D222" s="6162">
        <v>431.44105374174609</v>
      </c>
      <c r="E222" s="4364">
        <f t="shared" si="3"/>
        <v>431.44105374174609</v>
      </c>
    </row>
    <row r="223" spans="1:5">
      <c r="A223" s="5233" t="s">
        <v>20169</v>
      </c>
      <c r="B223" s="5232" t="s">
        <v>9951</v>
      </c>
      <c r="C223" s="6133">
        <v>180</v>
      </c>
      <c r="D223" s="6162">
        <v>380.8346478356566</v>
      </c>
      <c r="E223" s="4364">
        <f t="shared" si="3"/>
        <v>380.8346478356566</v>
      </c>
    </row>
    <row r="224" spans="1:5">
      <c r="A224" s="5233" t="s">
        <v>20170</v>
      </c>
      <c r="B224" s="5232" t="s">
        <v>9947</v>
      </c>
      <c r="C224" s="6133">
        <v>150</v>
      </c>
      <c r="D224" s="6162">
        <v>416.85954695524561</v>
      </c>
      <c r="E224" s="4364">
        <f t="shared" si="3"/>
        <v>416.85954695524561</v>
      </c>
    </row>
    <row r="225" spans="1:5">
      <c r="A225" s="5233" t="s">
        <v>20171</v>
      </c>
      <c r="B225" s="5232" t="s">
        <v>19905</v>
      </c>
      <c r="C225" s="6133">
        <v>100</v>
      </c>
      <c r="D225" s="6162">
        <v>584.02730920842339</v>
      </c>
      <c r="E225" s="4364">
        <f t="shared" si="3"/>
        <v>584.02730920842339</v>
      </c>
    </row>
    <row r="226" spans="1:5">
      <c r="A226" s="5233" t="s">
        <v>20172</v>
      </c>
      <c r="B226" s="5232" t="s">
        <v>19971</v>
      </c>
      <c r="C226" s="6133">
        <v>130</v>
      </c>
      <c r="D226" s="6162">
        <v>417.44799506170199</v>
      </c>
      <c r="E226" s="4364">
        <f t="shared" si="3"/>
        <v>417.44799506170199</v>
      </c>
    </row>
    <row r="227" spans="1:5">
      <c r="A227" s="5233" t="s">
        <v>20173</v>
      </c>
      <c r="B227" s="5232" t="s">
        <v>9948</v>
      </c>
      <c r="C227" s="6133">
        <v>120</v>
      </c>
      <c r="D227" s="6162">
        <v>462.55360469760637</v>
      </c>
      <c r="E227" s="4364">
        <f t="shared" si="3"/>
        <v>462.55360469760637</v>
      </c>
    </row>
    <row r="228" spans="1:5">
      <c r="A228" s="5233" t="s">
        <v>20174</v>
      </c>
      <c r="B228" s="5232" t="s">
        <v>20132</v>
      </c>
      <c r="C228" s="6133">
        <v>100</v>
      </c>
      <c r="D228" s="6162">
        <v>454.59379123244668</v>
      </c>
      <c r="E228" s="4364">
        <f t="shared" si="3"/>
        <v>454.59379123244668</v>
      </c>
    </row>
    <row r="229" spans="1:5">
      <c r="A229" s="5233" t="s">
        <v>20175</v>
      </c>
      <c r="B229" s="5232" t="s">
        <v>19974</v>
      </c>
      <c r="C229" s="6133">
        <v>100</v>
      </c>
      <c r="D229" s="6162">
        <v>532.65386555392513</v>
      </c>
      <c r="E229" s="4364">
        <f t="shared" si="3"/>
        <v>532.65386555392513</v>
      </c>
    </row>
    <row r="230" spans="1:5">
      <c r="A230" s="5233" t="s">
        <v>20176</v>
      </c>
      <c r="B230" s="5232" t="s">
        <v>20033</v>
      </c>
      <c r="C230" s="6133">
        <v>70</v>
      </c>
      <c r="D230" s="6162">
        <v>687.90402604548763</v>
      </c>
      <c r="E230" s="4364">
        <f t="shared" si="3"/>
        <v>687.90402604548763</v>
      </c>
    </row>
    <row r="231" spans="1:5">
      <c r="A231" s="5233" t="s">
        <v>20177</v>
      </c>
      <c r="B231" s="5232" t="s">
        <v>20038</v>
      </c>
      <c r="C231" s="6133">
        <v>40</v>
      </c>
      <c r="D231" s="6162">
        <v>952.08661958914161</v>
      </c>
      <c r="E231" s="4364">
        <f t="shared" si="3"/>
        <v>952.08661958914161</v>
      </c>
    </row>
    <row r="232" spans="1:5">
      <c r="A232" s="5233" t="s">
        <v>20178</v>
      </c>
      <c r="B232" s="5232" t="s">
        <v>20138</v>
      </c>
      <c r="C232" s="6133">
        <v>35</v>
      </c>
      <c r="D232" s="6162">
        <v>1501.1587658475084</v>
      </c>
      <c r="E232" s="4364">
        <f t="shared" ref="E232:E270" si="4">D232-D232*$B$4/100</f>
        <v>1501.1587658475084</v>
      </c>
    </row>
    <row r="233" spans="1:5">
      <c r="A233" s="5233" t="s">
        <v>20179</v>
      </c>
      <c r="B233" s="5232" t="s">
        <v>12742</v>
      </c>
      <c r="C233" s="6133">
        <v>25</v>
      </c>
      <c r="D233" s="6162">
        <v>2018.2315156788234</v>
      </c>
      <c r="E233" s="4364">
        <f t="shared" si="4"/>
        <v>2018.2315156788234</v>
      </c>
    </row>
    <row r="234" spans="1:5">
      <c r="A234" s="5599" t="s">
        <v>20180</v>
      </c>
      <c r="B234" s="5597"/>
      <c r="C234" s="5597"/>
      <c r="D234" s="6162"/>
      <c r="E234" s="5598"/>
    </row>
    <row r="235" spans="1:5">
      <c r="A235" s="5233" t="s">
        <v>20181</v>
      </c>
      <c r="B235" s="5232">
        <v>15</v>
      </c>
      <c r="C235" s="6133">
        <v>350</v>
      </c>
      <c r="D235" s="6162">
        <v>176.96441672780628</v>
      </c>
      <c r="E235" s="4364">
        <f t="shared" si="4"/>
        <v>176.96441672780628</v>
      </c>
    </row>
    <row r="236" spans="1:5">
      <c r="A236" s="5231" t="s">
        <v>20182</v>
      </c>
      <c r="B236" s="5232">
        <v>18</v>
      </c>
      <c r="C236" s="6133">
        <v>300</v>
      </c>
      <c r="D236" s="6162">
        <v>228.18781295500546</v>
      </c>
      <c r="E236" s="4364">
        <f t="shared" si="4"/>
        <v>228.18781295500546</v>
      </c>
    </row>
    <row r="237" spans="1:5">
      <c r="A237" s="5231" t="s">
        <v>20183</v>
      </c>
      <c r="B237" s="5232">
        <v>22</v>
      </c>
      <c r="C237" s="6133">
        <v>200</v>
      </c>
      <c r="D237" s="6162">
        <v>281.69845928099772</v>
      </c>
      <c r="E237" s="4364">
        <f t="shared" si="4"/>
        <v>281.69845928099772</v>
      </c>
    </row>
    <row r="238" spans="1:5">
      <c r="A238" s="5231" t="s">
        <v>20184</v>
      </c>
      <c r="B238" s="5232">
        <v>28</v>
      </c>
      <c r="C238" s="6133">
        <v>150</v>
      </c>
      <c r="D238" s="6162">
        <v>368.78780688965441</v>
      </c>
      <c r="E238" s="4364">
        <f t="shared" si="4"/>
        <v>368.78780688965441</v>
      </c>
    </row>
    <row r="239" spans="1:5">
      <c r="A239" s="5231" t="s">
        <v>20185</v>
      </c>
      <c r="B239" s="5232">
        <v>35</v>
      </c>
      <c r="C239" s="6133">
        <v>50</v>
      </c>
      <c r="D239" s="6162">
        <v>495.68094277329413</v>
      </c>
      <c r="E239" s="4364">
        <f t="shared" si="4"/>
        <v>495.68094277329413</v>
      </c>
    </row>
    <row r="240" spans="1:5">
      <c r="A240" s="5231" t="s">
        <v>20186</v>
      </c>
      <c r="B240" s="5232">
        <v>42</v>
      </c>
      <c r="C240" s="6133">
        <v>50</v>
      </c>
      <c r="D240" s="6162">
        <v>734.06876714925284</v>
      </c>
      <c r="E240" s="4364">
        <f t="shared" si="4"/>
        <v>734.06876714925284</v>
      </c>
    </row>
    <row r="241" spans="1:5">
      <c r="A241" s="5231" t="s">
        <v>20187</v>
      </c>
      <c r="B241" s="5232">
        <v>54</v>
      </c>
      <c r="C241" s="6133">
        <v>25</v>
      </c>
      <c r="D241" s="6162">
        <v>940.70113018928203</v>
      </c>
      <c r="E241" s="4364">
        <f t="shared" si="4"/>
        <v>940.70113018928203</v>
      </c>
    </row>
    <row r="242" spans="1:5" ht="15" customHeight="1">
      <c r="A242" s="5599" t="s">
        <v>20188</v>
      </c>
      <c r="B242" s="5597"/>
      <c r="C242" s="5597"/>
      <c r="D242" s="6162"/>
      <c r="E242" s="5598"/>
    </row>
    <row r="243" spans="1:5">
      <c r="A243" s="5233" t="s">
        <v>20189</v>
      </c>
      <c r="B243" s="5232" t="s">
        <v>9945</v>
      </c>
      <c r="C243" s="6133">
        <v>200</v>
      </c>
      <c r="D243" s="6162">
        <v>613.7411305141809</v>
      </c>
      <c r="E243" s="4364">
        <f t="shared" si="4"/>
        <v>613.7411305141809</v>
      </c>
    </row>
    <row r="244" spans="1:5">
      <c r="A244" s="5233" t="s">
        <v>20190</v>
      </c>
      <c r="B244" s="5232" t="s">
        <v>9946</v>
      </c>
      <c r="C244" s="6133">
        <v>200</v>
      </c>
      <c r="D244" s="6162">
        <v>643.95302245412904</v>
      </c>
      <c r="E244" s="4364">
        <f t="shared" si="4"/>
        <v>643.95302245412904</v>
      </c>
    </row>
    <row r="245" spans="1:5">
      <c r="A245" s="5233" t="s">
        <v>20191</v>
      </c>
      <c r="B245" s="5232" t="s">
        <v>9951</v>
      </c>
      <c r="C245" s="6133">
        <v>200</v>
      </c>
      <c r="D245" s="6162">
        <v>660.05436385007545</v>
      </c>
      <c r="E245" s="4364">
        <f t="shared" si="4"/>
        <v>660.05436385007545</v>
      </c>
    </row>
    <row r="246" spans="1:5">
      <c r="A246" s="5233" t="s">
        <v>20192</v>
      </c>
      <c r="B246" s="5232" t="s">
        <v>9947</v>
      </c>
      <c r="C246" s="6133">
        <v>150</v>
      </c>
      <c r="D246" s="6162">
        <v>610.60982798002362</v>
      </c>
      <c r="E246" s="4364">
        <f t="shared" si="4"/>
        <v>610.60982798002362</v>
      </c>
    </row>
    <row r="247" spans="1:5">
      <c r="A247" s="5233" t="s">
        <v>20193</v>
      </c>
      <c r="B247" s="5232" t="s">
        <v>19971</v>
      </c>
      <c r="C247" s="6133">
        <v>150</v>
      </c>
      <c r="D247" s="6162">
        <v>574.64818768933731</v>
      </c>
      <c r="E247" s="4364">
        <f t="shared" si="4"/>
        <v>574.64818768933731</v>
      </c>
    </row>
    <row r="248" spans="1:5">
      <c r="A248" s="5233" t="s">
        <v>20194</v>
      </c>
      <c r="B248" s="5232" t="s">
        <v>9948</v>
      </c>
      <c r="C248" s="6133">
        <v>120</v>
      </c>
      <c r="D248" s="6162">
        <v>611.03119562612846</v>
      </c>
      <c r="E248" s="4364">
        <f t="shared" si="4"/>
        <v>611.03119562612846</v>
      </c>
    </row>
    <row r="249" spans="1:5">
      <c r="A249" s="5233" t="s">
        <v>20195</v>
      </c>
      <c r="B249" s="5232" t="s">
        <v>19974</v>
      </c>
      <c r="C249" s="6133">
        <v>70</v>
      </c>
      <c r="D249" s="6162">
        <v>729.82555532866922</v>
      </c>
      <c r="E249" s="4364">
        <f t="shared" si="4"/>
        <v>729.82555532866922</v>
      </c>
    </row>
    <row r="250" spans="1:5">
      <c r="A250" s="5233" t="s">
        <v>20196</v>
      </c>
      <c r="B250" s="5232" t="s">
        <v>20033</v>
      </c>
      <c r="C250" s="6133">
        <v>70</v>
      </c>
      <c r="D250" s="6162">
        <v>728.62389948642681</v>
      </c>
      <c r="E250" s="4364">
        <f t="shared" si="4"/>
        <v>728.62389948642681</v>
      </c>
    </row>
    <row r="251" spans="1:5">
      <c r="A251" s="5233" t="s">
        <v>20197</v>
      </c>
      <c r="B251" s="5232" t="s">
        <v>19976</v>
      </c>
      <c r="C251" s="6133">
        <v>50</v>
      </c>
      <c r="D251" s="6162">
        <v>1097.0479370777186</v>
      </c>
      <c r="E251" s="4364">
        <f t="shared" si="4"/>
        <v>1097.0479370777186</v>
      </c>
    </row>
    <row r="252" spans="1:5">
      <c r="A252" s="5233" t="s">
        <v>20198</v>
      </c>
      <c r="B252" s="5232" t="s">
        <v>20038</v>
      </c>
      <c r="C252" s="6133">
        <v>50</v>
      </c>
      <c r="D252" s="6162">
        <v>1233.7016418450655</v>
      </c>
      <c r="E252" s="4364">
        <f t="shared" si="4"/>
        <v>1233.7016418450655</v>
      </c>
    </row>
    <row r="253" spans="1:5">
      <c r="A253" s="5233" t="s">
        <v>20199</v>
      </c>
      <c r="B253" s="5232" t="s">
        <v>20138</v>
      </c>
      <c r="C253" s="6133">
        <v>30</v>
      </c>
      <c r="D253" s="6162">
        <v>1801.2449559794568</v>
      </c>
      <c r="E253" s="4364">
        <f t="shared" si="4"/>
        <v>1801.2449559794568</v>
      </c>
    </row>
    <row r="254" spans="1:5">
      <c r="A254" s="5233" t="s">
        <v>20200</v>
      </c>
      <c r="B254" s="5232" t="s">
        <v>12742</v>
      </c>
      <c r="C254" s="6133">
        <v>20</v>
      </c>
      <c r="D254" s="6162">
        <v>2530.9966895977996</v>
      </c>
      <c r="E254" s="4364">
        <f t="shared" si="4"/>
        <v>2530.9966895977996</v>
      </c>
    </row>
    <row r="255" spans="1:5" ht="15" customHeight="1">
      <c r="A255" s="5599" t="s">
        <v>20201</v>
      </c>
      <c r="B255" s="5597"/>
      <c r="C255" s="5597"/>
      <c r="D255" s="6162"/>
      <c r="E255" s="5598"/>
    </row>
    <row r="256" spans="1:5">
      <c r="A256" s="5231" t="s">
        <v>20202</v>
      </c>
      <c r="B256" s="5232">
        <v>15</v>
      </c>
      <c r="C256" s="6133">
        <v>3000</v>
      </c>
      <c r="D256" s="6162">
        <v>12.536128178422738</v>
      </c>
      <c r="E256" s="4364">
        <f t="shared" si="4"/>
        <v>12.536128178422738</v>
      </c>
    </row>
    <row r="257" spans="1:5">
      <c r="A257" s="5231" t="s">
        <v>20203</v>
      </c>
      <c r="B257" s="5232">
        <v>18</v>
      </c>
      <c r="C257" s="6133">
        <v>3000</v>
      </c>
      <c r="D257" s="6162">
        <v>12.536128178422738</v>
      </c>
      <c r="E257" s="4364">
        <f t="shared" si="4"/>
        <v>12.536128178422738</v>
      </c>
    </row>
    <row r="258" spans="1:5">
      <c r="A258" s="5231" t="s">
        <v>20204</v>
      </c>
      <c r="B258" s="5232">
        <v>22</v>
      </c>
      <c r="C258" s="6133">
        <v>1500</v>
      </c>
      <c r="D258" s="6162">
        <v>25.072256356845475</v>
      </c>
      <c r="E258" s="4364">
        <f t="shared" si="4"/>
        <v>25.072256356845475</v>
      </c>
    </row>
    <row r="259" spans="1:5">
      <c r="A259" s="5231" t="s">
        <v>20205</v>
      </c>
      <c r="B259" s="5232">
        <v>28</v>
      </c>
      <c r="C259" s="6133">
        <v>1500</v>
      </c>
      <c r="D259" s="6162">
        <v>27.645655103149267</v>
      </c>
      <c r="E259" s="4364">
        <f t="shared" si="4"/>
        <v>27.645655103149267</v>
      </c>
    </row>
    <row r="260" spans="1:5">
      <c r="A260" s="5231" t="s">
        <v>20206</v>
      </c>
      <c r="B260" s="5232">
        <v>35</v>
      </c>
      <c r="C260" s="6133">
        <v>1000</v>
      </c>
      <c r="D260" s="6162">
        <v>32.755689756523935</v>
      </c>
      <c r="E260" s="4364">
        <f t="shared" si="4"/>
        <v>32.755689756523935</v>
      </c>
    </row>
    <row r="261" spans="1:5">
      <c r="A261" s="5231" t="s">
        <v>20207</v>
      </c>
      <c r="B261" s="5232">
        <v>42</v>
      </c>
      <c r="C261" s="6133">
        <v>500</v>
      </c>
      <c r="D261" s="6162">
        <v>57.8279461133694</v>
      </c>
      <c r="E261" s="4364">
        <f t="shared" si="4"/>
        <v>57.8279461133694</v>
      </c>
    </row>
    <row r="262" spans="1:5">
      <c r="A262" s="5231" t="s">
        <v>20208</v>
      </c>
      <c r="B262" s="5232">
        <v>54</v>
      </c>
      <c r="C262" s="6133">
        <v>500</v>
      </c>
      <c r="D262" s="6162">
        <v>80.290040884678191</v>
      </c>
      <c r="E262" s="4364">
        <f t="shared" si="4"/>
        <v>80.290040884678191</v>
      </c>
    </row>
    <row r="263" spans="1:5" ht="15" customHeight="1">
      <c r="A263" s="5599" t="s">
        <v>20209</v>
      </c>
      <c r="B263" s="5597"/>
      <c r="C263" s="5597"/>
      <c r="D263" s="6162"/>
      <c r="E263" s="5598"/>
    </row>
    <row r="264" spans="1:5">
      <c r="A264" s="5231" t="s">
        <v>20210</v>
      </c>
      <c r="B264" s="5232">
        <v>15</v>
      </c>
      <c r="C264" s="6133">
        <v>3000</v>
      </c>
      <c r="D264" s="6162">
        <v>22.535620449774598</v>
      </c>
      <c r="E264" s="4364">
        <f t="shared" si="4"/>
        <v>22.535620449774598</v>
      </c>
    </row>
    <row r="265" spans="1:5">
      <c r="A265" s="5231" t="s">
        <v>20211</v>
      </c>
      <c r="B265" s="5232">
        <v>18</v>
      </c>
      <c r="C265" s="6133">
        <v>3000</v>
      </c>
      <c r="D265" s="6162">
        <v>25.072256356845475</v>
      </c>
      <c r="E265" s="4364">
        <f t="shared" si="4"/>
        <v>25.072256356845475</v>
      </c>
    </row>
    <row r="266" spans="1:5">
      <c r="A266" s="5231" t="s">
        <v>20212</v>
      </c>
      <c r="B266" s="5232">
        <v>22</v>
      </c>
      <c r="C266" s="6133">
        <v>1500</v>
      </c>
      <c r="D266" s="6162">
        <v>40.18178328157201</v>
      </c>
      <c r="E266" s="4364">
        <f t="shared" si="4"/>
        <v>40.18178328157201</v>
      </c>
    </row>
    <row r="267" spans="1:5">
      <c r="A267" s="5231" t="s">
        <v>20213</v>
      </c>
      <c r="B267" s="5232">
        <v>28</v>
      </c>
      <c r="C267" s="6133">
        <v>1500</v>
      </c>
      <c r="D267" s="6162">
        <v>50.144512713690951</v>
      </c>
      <c r="E267" s="4364">
        <f t="shared" si="4"/>
        <v>50.144512713690951</v>
      </c>
    </row>
    <row r="268" spans="1:5">
      <c r="A268" s="5231" t="s">
        <v>20214</v>
      </c>
      <c r="B268" s="5232">
        <v>35</v>
      </c>
      <c r="C268" s="6133">
        <v>1000</v>
      </c>
      <c r="D268" s="6162">
        <v>65.254039638417481</v>
      </c>
      <c r="E268" s="4364">
        <f t="shared" si="4"/>
        <v>65.254039638417481</v>
      </c>
    </row>
    <row r="269" spans="1:5">
      <c r="A269" s="5231" t="s">
        <v>20215</v>
      </c>
      <c r="B269" s="5232">
        <v>42</v>
      </c>
      <c r="C269" s="6133">
        <v>500</v>
      </c>
      <c r="D269" s="6162">
        <v>120.4718241662502</v>
      </c>
      <c r="E269" s="4364">
        <f t="shared" si="4"/>
        <v>120.4718241662502</v>
      </c>
    </row>
    <row r="270" spans="1:5">
      <c r="A270" s="5231" t="s">
        <v>20216</v>
      </c>
      <c r="B270" s="5232">
        <v>54</v>
      </c>
      <c r="C270" s="6133">
        <v>500</v>
      </c>
      <c r="D270" s="6162">
        <v>152.97017404814369</v>
      </c>
      <c r="E270" s="4364">
        <f t="shared" si="4"/>
        <v>152.97017404814369</v>
      </c>
    </row>
    <row r="271" spans="1:5">
      <c r="D271" s="715"/>
    </row>
  </sheetData>
  <mergeCells count="2">
    <mergeCell ref="A1:E1"/>
    <mergeCell ref="A7:E7"/>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E27"/>
  <sheetViews>
    <sheetView workbookViewId="0">
      <selection activeCell="D35" sqref="D35"/>
    </sheetView>
  </sheetViews>
  <sheetFormatPr defaultRowHeight="14.35"/>
  <cols>
    <col min="1" max="1" width="23.87890625" style="6069" customWidth="1"/>
    <col min="2" max="2" width="73.703125" style="6069" customWidth="1"/>
    <col min="3" max="3" width="9.1171875" style="6069"/>
    <col min="4" max="5" width="10" style="6069" bestFit="1" customWidth="1"/>
  </cols>
  <sheetData>
    <row r="1" spans="1:5" s="5541" customFormat="1" ht="18">
      <c r="A1" s="7507" t="s">
        <v>20896</v>
      </c>
      <c r="B1" s="7507"/>
      <c r="C1" s="7507"/>
      <c r="D1" s="6069"/>
      <c r="E1" s="6069"/>
    </row>
    <row r="2" spans="1:5" s="5541" customFormat="1">
      <c r="A2" s="1172"/>
      <c r="B2" s="1172"/>
      <c r="C2" s="4059"/>
      <c r="D2" s="6069"/>
      <c r="E2" s="6069"/>
    </row>
    <row r="3" spans="1:5" s="5541" customFormat="1">
      <c r="A3" s="1172"/>
      <c r="B3" s="1172"/>
      <c r="C3" s="4059"/>
      <c r="D3" s="6069"/>
      <c r="E3" s="6069"/>
    </row>
    <row r="4" spans="1:5" s="5541" customFormat="1">
      <c r="A4" s="4063" t="s">
        <v>48</v>
      </c>
      <c r="B4" s="2905">
        <v>0</v>
      </c>
      <c r="C4" s="4059"/>
      <c r="D4" s="6069"/>
      <c r="E4" s="6069"/>
    </row>
    <row r="5" spans="1:5" s="5541" customFormat="1">
      <c r="A5" s="4060"/>
      <c r="B5" s="3017"/>
      <c r="C5" s="3017"/>
      <c r="D5" s="6069"/>
      <c r="E5" s="6069"/>
    </row>
    <row r="7" spans="1:5" ht="63.35">
      <c r="A7" s="1684" t="s">
        <v>64</v>
      </c>
      <c r="B7" s="1684" t="s">
        <v>71</v>
      </c>
      <c r="C7" s="1684" t="s">
        <v>8910</v>
      </c>
      <c r="D7" s="1684" t="s">
        <v>58</v>
      </c>
      <c r="E7" s="1684" t="s">
        <v>59</v>
      </c>
    </row>
    <row r="8" spans="1:5">
      <c r="A8" s="7512" t="s">
        <v>20930</v>
      </c>
      <c r="B8" s="7513"/>
      <c r="C8" s="7513"/>
      <c r="D8" s="6159"/>
      <c r="E8" s="6160"/>
    </row>
    <row r="9" spans="1:5" ht="28.7">
      <c r="A9" s="3713" t="s">
        <v>20898</v>
      </c>
      <c r="B9" s="2047" t="s">
        <v>20899</v>
      </c>
      <c r="C9" s="3713">
        <v>1</v>
      </c>
      <c r="D9" s="767">
        <v>159994.57999999999</v>
      </c>
      <c r="E9" s="767">
        <f>D9-D9*$B$4/100</f>
        <v>159994.57999999999</v>
      </c>
    </row>
    <row r="10" spans="1:5" s="5541" customFormat="1">
      <c r="A10" s="3713" t="s">
        <v>20900</v>
      </c>
      <c r="B10" s="2047" t="s">
        <v>20901</v>
      </c>
      <c r="C10" s="3713">
        <v>1</v>
      </c>
      <c r="D10" s="767">
        <v>93329.78</v>
      </c>
      <c r="E10" s="767">
        <f>D10-D10*$B$4/100</f>
        <v>93329.78</v>
      </c>
    </row>
    <row r="11" spans="1:5" s="5541" customFormat="1" ht="15" customHeight="1">
      <c r="A11" s="7514" t="s">
        <v>20931</v>
      </c>
      <c r="B11" s="7515"/>
      <c r="C11" s="7515"/>
      <c r="D11" s="767"/>
      <c r="E11" s="6161"/>
    </row>
    <row r="12" spans="1:5" s="5541" customFormat="1">
      <c r="A12" s="3713" t="s">
        <v>20902</v>
      </c>
      <c r="B12" s="2047" t="s">
        <v>20903</v>
      </c>
      <c r="C12" s="3713">
        <v>1</v>
      </c>
      <c r="D12" s="767">
        <v>10268.56</v>
      </c>
      <c r="E12" s="767">
        <f t="shared" ref="E12:E19" si="0">D12-D12*$B$4/100</f>
        <v>10268.56</v>
      </c>
    </row>
    <row r="13" spans="1:5" s="5541" customFormat="1">
      <c r="A13" s="3713" t="s">
        <v>20904</v>
      </c>
      <c r="B13" s="2047" t="s">
        <v>20905</v>
      </c>
      <c r="C13" s="3713">
        <v>1</v>
      </c>
      <c r="D13" s="767">
        <v>10268.56</v>
      </c>
      <c r="E13" s="767">
        <f t="shared" si="0"/>
        <v>10268.56</v>
      </c>
    </row>
    <row r="14" spans="1:5" s="5541" customFormat="1">
      <c r="A14" s="3713" t="s">
        <v>20906</v>
      </c>
      <c r="B14" s="2047" t="s">
        <v>20907</v>
      </c>
      <c r="C14" s="3713">
        <v>1</v>
      </c>
      <c r="D14" s="767">
        <v>10268.56</v>
      </c>
      <c r="E14" s="767">
        <f t="shared" si="0"/>
        <v>10268.56</v>
      </c>
    </row>
    <row r="15" spans="1:5" s="5541" customFormat="1">
      <c r="A15" s="3713" t="s">
        <v>20908</v>
      </c>
      <c r="B15" s="2047" t="s">
        <v>20909</v>
      </c>
      <c r="C15" s="3713">
        <v>1</v>
      </c>
      <c r="D15" s="767">
        <v>10268.56</v>
      </c>
      <c r="E15" s="767">
        <f t="shared" si="0"/>
        <v>10268.56</v>
      </c>
    </row>
    <row r="16" spans="1:5" s="5541" customFormat="1">
      <c r="A16" s="3713" t="s">
        <v>20910</v>
      </c>
      <c r="B16" s="2047" t="s">
        <v>20911</v>
      </c>
      <c r="C16" s="3713">
        <v>1</v>
      </c>
      <c r="D16" s="767">
        <v>10268.56</v>
      </c>
      <c r="E16" s="767">
        <f t="shared" si="0"/>
        <v>10268.56</v>
      </c>
    </row>
    <row r="17" spans="1:5" s="5541" customFormat="1">
      <c r="A17" s="3713" t="s">
        <v>20920</v>
      </c>
      <c r="B17" s="2047" t="s">
        <v>20921</v>
      </c>
      <c r="C17" s="3713">
        <v>1</v>
      </c>
      <c r="D17" s="767">
        <v>17593.98</v>
      </c>
      <c r="E17" s="767">
        <f t="shared" si="0"/>
        <v>17593.98</v>
      </c>
    </row>
    <row r="18" spans="1:5" s="5541" customFormat="1">
      <c r="A18" s="3713" t="s">
        <v>20922</v>
      </c>
      <c r="B18" s="2047" t="s">
        <v>20923</v>
      </c>
      <c r="C18" s="3713">
        <v>1</v>
      </c>
      <c r="D18" s="767">
        <v>17593.98</v>
      </c>
      <c r="E18" s="767">
        <f t="shared" si="0"/>
        <v>17593.98</v>
      </c>
    </row>
    <row r="19" spans="1:5" s="5541" customFormat="1">
      <c r="A19" s="3713" t="s">
        <v>20924</v>
      </c>
      <c r="B19" s="2047" t="s">
        <v>20925</v>
      </c>
      <c r="C19" s="3713">
        <v>1</v>
      </c>
      <c r="D19" s="767">
        <v>9596.4600000000009</v>
      </c>
      <c r="E19" s="767">
        <f t="shared" si="0"/>
        <v>9596.4600000000009</v>
      </c>
    </row>
    <row r="20" spans="1:5" s="5541" customFormat="1" ht="15" customHeight="1">
      <c r="A20" s="7514" t="s">
        <v>20932</v>
      </c>
      <c r="B20" s="7515"/>
      <c r="C20" s="7515"/>
      <c r="D20" s="767"/>
      <c r="E20" s="6161"/>
    </row>
    <row r="21" spans="1:5" s="5541" customFormat="1">
      <c r="A21" s="3713" t="s">
        <v>20912</v>
      </c>
      <c r="B21" s="2047" t="s">
        <v>20913</v>
      </c>
      <c r="C21" s="3713">
        <v>1</v>
      </c>
      <c r="D21" s="767">
        <v>9452.64</v>
      </c>
      <c r="E21" s="767">
        <f t="shared" ref="E21:E24" si="1">D21-D21*$B$4/100</f>
        <v>9452.64</v>
      </c>
    </row>
    <row r="22" spans="1:5" s="5541" customFormat="1">
      <c r="A22" s="3713" t="s">
        <v>20914</v>
      </c>
      <c r="B22" s="2047" t="s">
        <v>20915</v>
      </c>
      <c r="C22" s="3713">
        <v>1</v>
      </c>
      <c r="D22" s="767">
        <v>9452.64</v>
      </c>
      <c r="E22" s="767">
        <f t="shared" si="1"/>
        <v>9452.64</v>
      </c>
    </row>
    <row r="23" spans="1:5" s="5541" customFormat="1">
      <c r="A23" s="3713" t="s">
        <v>20916</v>
      </c>
      <c r="B23" s="2047" t="s">
        <v>20917</v>
      </c>
      <c r="C23" s="3713">
        <v>1</v>
      </c>
      <c r="D23" s="767">
        <v>9452.64</v>
      </c>
      <c r="E23" s="767">
        <f t="shared" si="1"/>
        <v>9452.64</v>
      </c>
    </row>
    <row r="24" spans="1:5" s="5541" customFormat="1">
      <c r="A24" s="3713" t="s">
        <v>20918</v>
      </c>
      <c r="B24" s="2047" t="s">
        <v>20919</v>
      </c>
      <c r="C24" s="3713">
        <v>1</v>
      </c>
      <c r="D24" s="767">
        <v>9452.64</v>
      </c>
      <c r="E24" s="767">
        <f t="shared" si="1"/>
        <v>9452.64</v>
      </c>
    </row>
    <row r="25" spans="1:5" s="5541" customFormat="1">
      <c r="A25" s="7514" t="s">
        <v>1585</v>
      </c>
      <c r="B25" s="7515"/>
      <c r="C25" s="7515"/>
      <c r="D25" s="767"/>
      <c r="E25" s="6161"/>
    </row>
    <row r="26" spans="1:5" s="5541" customFormat="1">
      <c r="A26" s="3713" t="s">
        <v>20926</v>
      </c>
      <c r="B26" s="2047" t="s">
        <v>20927</v>
      </c>
      <c r="C26" s="3713">
        <v>1</v>
      </c>
      <c r="D26" s="767">
        <v>10499.800000000001</v>
      </c>
      <c r="E26" s="767">
        <f t="shared" ref="E26:E27" si="2">D26-D26*$B$4/100</f>
        <v>10499.800000000001</v>
      </c>
    </row>
    <row r="27" spans="1:5" s="5541" customFormat="1">
      <c r="A27" s="3713" t="s">
        <v>20928</v>
      </c>
      <c r="B27" s="2047" t="s">
        <v>20929</v>
      </c>
      <c r="C27" s="3713">
        <v>1</v>
      </c>
      <c r="D27" s="767">
        <v>6599.74</v>
      </c>
      <c r="E27" s="767">
        <f t="shared" si="2"/>
        <v>6599.74</v>
      </c>
    </row>
  </sheetData>
  <mergeCells count="5">
    <mergeCell ref="A1:C1"/>
    <mergeCell ref="A8:C8"/>
    <mergeCell ref="A11:C11"/>
    <mergeCell ref="A20:C20"/>
    <mergeCell ref="A25:C25"/>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Лист88"/>
  <dimension ref="A1:N157"/>
  <sheetViews>
    <sheetView zoomScale="85" zoomScaleNormal="85" workbookViewId="0">
      <selection activeCell="Q142" sqref="Q142:Q143"/>
    </sheetView>
  </sheetViews>
  <sheetFormatPr defaultColWidth="9.29296875" defaultRowHeight="14.35"/>
  <cols>
    <col min="1" max="1" width="25.29296875" style="1041" customWidth="1"/>
    <col min="2" max="2" width="17.703125" style="1041" customWidth="1"/>
    <col min="3" max="3" width="9.29296875" style="1041"/>
    <col min="4" max="4" width="12.41015625" style="1041" customWidth="1"/>
    <col min="5" max="7" width="11.41015625" style="1041" customWidth="1"/>
    <col min="8" max="8" width="12.29296875" style="1041" customWidth="1"/>
    <col min="9" max="9" width="13" style="1041" customWidth="1"/>
    <col min="10" max="10" width="12.5859375" style="1041" customWidth="1"/>
    <col min="11" max="11" width="12.29296875" style="1041" customWidth="1"/>
    <col min="12" max="12" width="9.29296875" style="1041"/>
    <col min="13" max="13" width="9.41015625" style="1041" customWidth="1"/>
    <col min="14" max="16384" width="9.29296875" style="1041"/>
  </cols>
  <sheetData>
    <row r="1" spans="1:11">
      <c r="A1" s="7536" t="s">
        <v>6279</v>
      </c>
      <c r="B1" s="7491"/>
      <c r="C1" s="7491"/>
      <c r="D1" s="7491"/>
      <c r="E1" s="7491"/>
      <c r="F1" s="7491"/>
      <c r="G1" s="7491"/>
      <c r="H1" s="7491"/>
      <c r="I1" s="7491"/>
      <c r="J1" s="7491"/>
      <c r="K1" s="7491"/>
    </row>
    <row r="2" spans="1:11" ht="15.75" customHeight="1">
      <c r="A2" s="7491"/>
      <c r="B2" s="7491"/>
      <c r="C2" s="7491"/>
      <c r="D2" s="7491"/>
      <c r="E2" s="7491"/>
      <c r="F2" s="7491"/>
      <c r="G2" s="7491"/>
      <c r="H2" s="7491"/>
      <c r="I2" s="7491"/>
      <c r="J2" s="7491"/>
      <c r="K2" s="7491"/>
    </row>
    <row r="4" spans="1:11" ht="15" customHeight="1">
      <c r="C4" s="650"/>
      <c r="D4" s="650"/>
      <c r="E4" s="650"/>
      <c r="F4" s="650"/>
      <c r="G4" s="650"/>
      <c r="H4" s="7540" t="s">
        <v>6591</v>
      </c>
      <c r="I4" s="7540"/>
      <c r="J4" s="1049"/>
    </row>
    <row r="5" spans="1:11">
      <c r="B5" s="650"/>
      <c r="C5" s="473"/>
      <c r="D5" s="473"/>
      <c r="H5" s="7540"/>
      <c r="I5" s="7540"/>
    </row>
    <row r="6" spans="1:11">
      <c r="A6" s="18" t="s">
        <v>48</v>
      </c>
      <c r="B6" s="19">
        <v>0</v>
      </c>
      <c r="C6" s="473"/>
      <c r="D6" s="473"/>
    </row>
    <row r="7" spans="1:11" s="1848" customFormat="1">
      <c r="A7" s="473"/>
      <c r="B7" s="473"/>
      <c r="C7" s="473"/>
      <c r="D7" s="473"/>
    </row>
    <row r="8" spans="1:11" s="1848" customFormat="1">
      <c r="A8" s="642" t="s">
        <v>6280</v>
      </c>
      <c r="B8" s="473"/>
      <c r="C8" s="473"/>
      <c r="D8" s="473"/>
    </row>
    <row r="9" spans="1:11" s="1848" customFormat="1">
      <c r="A9" s="642"/>
      <c r="B9" s="473"/>
      <c r="C9" s="473"/>
      <c r="D9" s="473"/>
    </row>
    <row r="10" spans="1:11">
      <c r="A10" s="1413" t="s">
        <v>8707</v>
      </c>
      <c r="B10" s="642"/>
      <c r="C10" s="642"/>
      <c r="D10" s="642"/>
      <c r="E10" s="642"/>
      <c r="F10" s="650"/>
      <c r="G10" s="650"/>
      <c r="H10" s="650"/>
      <c r="I10" s="650"/>
      <c r="J10" s="1029"/>
    </row>
    <row r="11" spans="1:11">
      <c r="A11" s="1413" t="s">
        <v>6281</v>
      </c>
      <c r="B11" s="642"/>
      <c r="C11" s="642"/>
      <c r="D11" s="642"/>
      <c r="E11" s="642"/>
      <c r="F11" s="650"/>
      <c r="G11" s="650"/>
      <c r="H11" s="650"/>
      <c r="I11" s="650"/>
      <c r="J11" s="1029"/>
    </row>
    <row r="12" spans="1:11">
      <c r="A12" s="1413" t="s">
        <v>8703</v>
      </c>
      <c r="B12" s="642"/>
      <c r="C12" s="642"/>
      <c r="D12" s="642"/>
      <c r="E12" s="642"/>
      <c r="F12" s="650"/>
      <c r="G12" s="650"/>
      <c r="H12" s="650"/>
      <c r="I12" s="650"/>
      <c r="J12" s="1029"/>
    </row>
    <row r="13" spans="1:11">
      <c r="A13" s="1413" t="s">
        <v>8704</v>
      </c>
      <c r="B13" s="642"/>
      <c r="C13" s="642"/>
      <c r="D13" s="642"/>
      <c r="E13" s="642"/>
      <c r="F13" s="650"/>
      <c r="G13" s="650"/>
      <c r="H13" s="650"/>
      <c r="I13" s="650"/>
      <c r="J13" s="1029"/>
    </row>
    <row r="14" spans="1:11">
      <c r="A14" s="1413" t="s">
        <v>8705</v>
      </c>
      <c r="B14" s="642"/>
      <c r="C14" s="642"/>
      <c r="D14" s="642"/>
      <c r="E14" s="642"/>
      <c r="F14" s="650"/>
      <c r="G14" s="650"/>
      <c r="H14" s="650"/>
      <c r="I14" s="650"/>
      <c r="J14" s="1029"/>
    </row>
    <row r="15" spans="1:11">
      <c r="A15" s="1413" t="s">
        <v>8706</v>
      </c>
      <c r="B15" s="642"/>
      <c r="C15" s="642"/>
      <c r="D15" s="642"/>
      <c r="E15" s="642"/>
      <c r="F15" s="650"/>
      <c r="G15" s="650"/>
      <c r="H15" s="650"/>
      <c r="I15" s="650"/>
      <c r="J15" s="1029"/>
    </row>
    <row r="17" spans="1:12" ht="15" customHeight="1">
      <c r="A17" s="7526" t="s">
        <v>70</v>
      </c>
      <c r="B17" s="7526" t="s">
        <v>75</v>
      </c>
      <c r="C17" s="7526" t="s">
        <v>6242</v>
      </c>
      <c r="D17" s="7526" t="s">
        <v>6243</v>
      </c>
      <c r="E17" s="7526" t="s">
        <v>6244</v>
      </c>
      <c r="F17" s="7526"/>
      <c r="G17" s="7526"/>
      <c r="H17" s="7526" t="s">
        <v>6245</v>
      </c>
      <c r="I17" s="7526" t="s">
        <v>21988</v>
      </c>
      <c r="J17" s="7526" t="s">
        <v>21989</v>
      </c>
      <c r="K17" s="7526" t="s">
        <v>6284</v>
      </c>
    </row>
    <row r="18" spans="1:12" ht="28.7">
      <c r="A18" s="7526"/>
      <c r="B18" s="7526"/>
      <c r="C18" s="7526"/>
      <c r="D18" s="7526"/>
      <c r="E18" s="1040" t="s">
        <v>73</v>
      </c>
      <c r="F18" s="1040" t="s">
        <v>74</v>
      </c>
      <c r="G18" s="1040" t="s">
        <v>6246</v>
      </c>
      <c r="H18" s="7526"/>
      <c r="I18" s="7526"/>
      <c r="J18" s="7526"/>
      <c r="K18" s="7526"/>
    </row>
    <row r="19" spans="1:12">
      <c r="A19" s="7529"/>
      <c r="B19" s="3811" t="s">
        <v>16461</v>
      </c>
      <c r="C19" s="2596">
        <v>4</v>
      </c>
      <c r="D19" s="7537">
        <v>500</v>
      </c>
      <c r="E19" s="7537">
        <v>576</v>
      </c>
      <c r="F19" s="7290">
        <v>80</v>
      </c>
      <c r="G19" s="7290">
        <v>80</v>
      </c>
      <c r="H19" s="7290">
        <v>157</v>
      </c>
      <c r="I19" s="6062">
        <v>3371.0354000000002</v>
      </c>
      <c r="J19" s="1719">
        <f>I19-I19*$B$6/100</f>
        <v>3371.0354000000002</v>
      </c>
      <c r="K19" s="1719">
        <f>$J$4*J19</f>
        <v>0</v>
      </c>
      <c r="L19" s="1279"/>
    </row>
    <row r="20" spans="1:12">
      <c r="A20" s="7529"/>
      <c r="B20" s="3811" t="s">
        <v>16462</v>
      </c>
      <c r="C20" s="2595">
        <v>6</v>
      </c>
      <c r="D20" s="7537"/>
      <c r="E20" s="7537"/>
      <c r="F20" s="7290"/>
      <c r="G20" s="7290"/>
      <c r="H20" s="7290"/>
      <c r="I20" s="6062">
        <v>5056.5531000000001</v>
      </c>
      <c r="J20" s="1719">
        <f t="shared" ref="J20:J28" si="0">I20-I20*$B$6/100</f>
        <v>5056.5531000000001</v>
      </c>
      <c r="K20" s="1719">
        <f t="shared" ref="K20:K28" si="1">$J$4*J20</f>
        <v>0</v>
      </c>
      <c r="L20" s="1279"/>
    </row>
    <row r="21" spans="1:12">
      <c r="A21" s="7529"/>
      <c r="B21" s="3811" t="s">
        <v>16463</v>
      </c>
      <c r="C21" s="2595">
        <v>8</v>
      </c>
      <c r="D21" s="7537"/>
      <c r="E21" s="7537"/>
      <c r="F21" s="7290"/>
      <c r="G21" s="7290"/>
      <c r="H21" s="7290"/>
      <c r="I21" s="6062">
        <v>6742.0708000000004</v>
      </c>
      <c r="J21" s="1719">
        <f t="shared" si="0"/>
        <v>6742.0708000000004</v>
      </c>
      <c r="K21" s="1719">
        <f t="shared" si="1"/>
        <v>0</v>
      </c>
      <c r="L21" s="1279"/>
    </row>
    <row r="22" spans="1:12">
      <c r="A22" s="7529"/>
      <c r="B22" s="3811" t="s">
        <v>16464</v>
      </c>
      <c r="C22" s="2595">
        <v>10</v>
      </c>
      <c r="D22" s="7537"/>
      <c r="E22" s="7537"/>
      <c r="F22" s="7290"/>
      <c r="G22" s="7290"/>
      <c r="H22" s="7290"/>
      <c r="I22" s="6062">
        <v>8427.5884999999998</v>
      </c>
      <c r="J22" s="1719">
        <f t="shared" si="0"/>
        <v>8427.5884999999998</v>
      </c>
      <c r="K22" s="1719">
        <f t="shared" si="1"/>
        <v>0</v>
      </c>
      <c r="L22" s="1279"/>
    </row>
    <row r="23" spans="1:12" ht="14.7" thickBot="1">
      <c r="A23" s="7529"/>
      <c r="B23" s="3811" t="s">
        <v>16465</v>
      </c>
      <c r="C23" s="2601">
        <v>12</v>
      </c>
      <c r="D23" s="7538"/>
      <c r="E23" s="7538"/>
      <c r="F23" s="7539"/>
      <c r="G23" s="7539"/>
      <c r="H23" s="7539"/>
      <c r="I23" s="6062">
        <v>10113.1062</v>
      </c>
      <c r="J23" s="2113">
        <f t="shared" si="0"/>
        <v>10113.1062</v>
      </c>
      <c r="K23" s="2113">
        <f t="shared" si="1"/>
        <v>0</v>
      </c>
      <c r="L23" s="1279"/>
    </row>
    <row r="24" spans="1:12" ht="14.7" thickTop="1">
      <c r="A24" s="7529"/>
      <c r="B24" s="3811" t="s">
        <v>16466</v>
      </c>
      <c r="C24" s="2597">
        <v>4</v>
      </c>
      <c r="D24" s="7533">
        <v>350</v>
      </c>
      <c r="E24" s="7533">
        <v>428</v>
      </c>
      <c r="F24" s="7534">
        <v>80</v>
      </c>
      <c r="G24" s="7534">
        <v>80</v>
      </c>
      <c r="H24" s="7534">
        <v>116</v>
      </c>
      <c r="I24" s="6062">
        <v>3151.6145999999999</v>
      </c>
      <c r="J24" s="2367">
        <f t="shared" si="0"/>
        <v>3151.6145999999999</v>
      </c>
      <c r="K24" s="2367">
        <f t="shared" si="1"/>
        <v>0</v>
      </c>
      <c r="L24" s="1279"/>
    </row>
    <row r="25" spans="1:12">
      <c r="A25" s="7529"/>
      <c r="B25" s="3811" t="s">
        <v>16467</v>
      </c>
      <c r="C25" s="1411">
        <v>6</v>
      </c>
      <c r="D25" s="7520"/>
      <c r="E25" s="7520"/>
      <c r="F25" s="7521"/>
      <c r="G25" s="7521"/>
      <c r="H25" s="7521"/>
      <c r="I25" s="6062">
        <v>4727.4219000000003</v>
      </c>
      <c r="J25" s="767">
        <f t="shared" si="0"/>
        <v>4727.4219000000003</v>
      </c>
      <c r="K25" s="767">
        <f t="shared" si="1"/>
        <v>0</v>
      </c>
      <c r="L25" s="1279"/>
    </row>
    <row r="26" spans="1:12">
      <c r="A26" s="7529"/>
      <c r="B26" s="3811" t="s">
        <v>16468</v>
      </c>
      <c r="C26" s="1411">
        <v>8</v>
      </c>
      <c r="D26" s="7520"/>
      <c r="E26" s="7520"/>
      <c r="F26" s="7521"/>
      <c r="G26" s="7521"/>
      <c r="H26" s="7521"/>
      <c r="I26" s="6062">
        <v>6303.2291999999998</v>
      </c>
      <c r="J26" s="767">
        <f t="shared" si="0"/>
        <v>6303.2291999999998</v>
      </c>
      <c r="K26" s="767">
        <f t="shared" si="1"/>
        <v>0</v>
      </c>
      <c r="L26" s="1279"/>
    </row>
    <row r="27" spans="1:12">
      <c r="A27" s="7529"/>
      <c r="B27" s="3811" t="s">
        <v>16469</v>
      </c>
      <c r="C27" s="1411">
        <v>10</v>
      </c>
      <c r="D27" s="7520"/>
      <c r="E27" s="7520"/>
      <c r="F27" s="7521"/>
      <c r="G27" s="7521"/>
      <c r="H27" s="7521"/>
      <c r="I27" s="6062">
        <v>7879.0364999999993</v>
      </c>
      <c r="J27" s="767">
        <f t="shared" si="0"/>
        <v>7879.0364999999993</v>
      </c>
      <c r="K27" s="767">
        <f t="shared" si="1"/>
        <v>0</v>
      </c>
      <c r="L27" s="1279"/>
    </row>
    <row r="28" spans="1:12">
      <c r="A28" s="7529"/>
      <c r="B28" s="3811" t="s">
        <v>16470</v>
      </c>
      <c r="C28" s="1411">
        <v>12</v>
      </c>
      <c r="D28" s="7520"/>
      <c r="E28" s="7520"/>
      <c r="F28" s="7521"/>
      <c r="G28" s="7521"/>
      <c r="H28" s="7521"/>
      <c r="I28" s="6062">
        <v>9454.8438000000006</v>
      </c>
      <c r="J28" s="767">
        <f t="shared" si="0"/>
        <v>9454.8438000000006</v>
      </c>
      <c r="K28" s="767">
        <f t="shared" si="1"/>
        <v>0</v>
      </c>
      <c r="L28" s="1279"/>
    </row>
    <row r="29" spans="1:12">
      <c r="I29" s="1532"/>
    </row>
    <row r="30" spans="1:12">
      <c r="A30" s="642" t="s">
        <v>6285</v>
      </c>
      <c r="B30" s="1412"/>
      <c r="C30" s="1412"/>
      <c r="D30" s="1412"/>
      <c r="E30" s="1412"/>
      <c r="F30" s="1412"/>
      <c r="G30" s="1412"/>
      <c r="I30" s="1532"/>
    </row>
    <row r="31" spans="1:12">
      <c r="A31" s="1412"/>
      <c r="B31" s="1412"/>
      <c r="C31" s="1412"/>
      <c r="D31" s="1412"/>
      <c r="E31" s="1412"/>
      <c r="F31" s="1412"/>
      <c r="G31" s="1412"/>
      <c r="I31" s="1532"/>
    </row>
    <row r="32" spans="1:12">
      <c r="A32" s="1413" t="s">
        <v>6286</v>
      </c>
      <c r="B32" s="642"/>
      <c r="C32" s="642"/>
      <c r="D32" s="642"/>
      <c r="E32" s="642"/>
      <c r="F32" s="642"/>
      <c r="G32" s="642"/>
      <c r="H32" s="650"/>
      <c r="I32" s="642"/>
      <c r="J32" s="1029"/>
    </row>
    <row r="33" spans="1:14">
      <c r="A33" s="1413" t="s">
        <v>6287</v>
      </c>
      <c r="B33" s="642"/>
      <c r="C33" s="642"/>
      <c r="D33" s="642"/>
      <c r="E33" s="642"/>
      <c r="F33" s="642"/>
      <c r="G33" s="642"/>
      <c r="H33" s="650"/>
      <c r="I33" s="642"/>
      <c r="J33" s="1029"/>
    </row>
    <row r="34" spans="1:14">
      <c r="A34" s="1413" t="s">
        <v>6288</v>
      </c>
      <c r="B34" s="642"/>
      <c r="C34" s="642"/>
      <c r="D34" s="642"/>
      <c r="E34" s="642"/>
      <c r="F34" s="642"/>
      <c r="G34" s="642"/>
      <c r="H34" s="650"/>
      <c r="I34" s="650"/>
      <c r="J34" s="1029"/>
    </row>
    <row r="35" spans="1:14">
      <c r="A35" s="1413" t="s">
        <v>8708</v>
      </c>
      <c r="B35" s="642"/>
      <c r="C35" s="642"/>
      <c r="D35" s="642"/>
      <c r="E35" s="642"/>
      <c r="F35" s="642"/>
      <c r="G35" s="642"/>
      <c r="H35" s="650"/>
      <c r="I35" s="650"/>
      <c r="J35" s="1029"/>
    </row>
    <row r="36" spans="1:14">
      <c r="A36" s="1413" t="s">
        <v>8703</v>
      </c>
      <c r="B36" s="642"/>
      <c r="C36" s="642"/>
      <c r="D36" s="642"/>
      <c r="E36" s="642"/>
      <c r="F36" s="642"/>
      <c r="G36" s="642"/>
      <c r="H36" s="650"/>
      <c r="I36" s="650"/>
      <c r="J36" s="1029"/>
    </row>
    <row r="37" spans="1:14">
      <c r="A37" s="1413" t="s">
        <v>8709</v>
      </c>
      <c r="B37" s="642"/>
      <c r="C37" s="642"/>
      <c r="D37" s="642"/>
      <c r="E37" s="642"/>
      <c r="F37" s="642"/>
      <c r="G37" s="642"/>
      <c r="H37" s="650"/>
      <c r="I37" s="650"/>
      <c r="J37" s="1029"/>
    </row>
    <row r="39" spans="1:14" ht="15" customHeight="1">
      <c r="A39" s="7526" t="s">
        <v>70</v>
      </c>
      <c r="B39" s="7526" t="s">
        <v>75</v>
      </c>
      <c r="C39" s="7526" t="s">
        <v>6242</v>
      </c>
      <c r="D39" s="7526" t="s">
        <v>6243</v>
      </c>
      <c r="E39" s="7526" t="s">
        <v>6244</v>
      </c>
      <c r="F39" s="7526"/>
      <c r="G39" s="7526"/>
      <c r="H39" s="7526" t="s">
        <v>6245</v>
      </c>
      <c r="I39" s="7526" t="s">
        <v>21988</v>
      </c>
      <c r="J39" s="7526" t="s">
        <v>21989</v>
      </c>
      <c r="K39" s="7526" t="s">
        <v>6284</v>
      </c>
    </row>
    <row r="40" spans="1:14" ht="28.7">
      <c r="A40" s="7526"/>
      <c r="B40" s="7526"/>
      <c r="C40" s="7526"/>
      <c r="D40" s="7526"/>
      <c r="E40" s="1040" t="s">
        <v>73</v>
      </c>
      <c r="F40" s="1040" t="s">
        <v>74</v>
      </c>
      <c r="G40" s="1040" t="s">
        <v>6246</v>
      </c>
      <c r="H40" s="7526"/>
      <c r="I40" s="7526"/>
      <c r="J40" s="7526"/>
      <c r="K40" s="7526"/>
    </row>
    <row r="41" spans="1:14">
      <c r="A41" s="7529"/>
      <c r="B41" s="4204" t="s">
        <v>16471</v>
      </c>
      <c r="C41" s="1410">
        <v>4</v>
      </c>
      <c r="D41" s="7520">
        <v>500</v>
      </c>
      <c r="E41" s="7520">
        <v>568</v>
      </c>
      <c r="F41" s="7521">
        <v>77</v>
      </c>
      <c r="G41" s="7521">
        <v>78</v>
      </c>
      <c r="H41" s="7522">
        <v>133.4</v>
      </c>
      <c r="I41" s="6062">
        <v>2858.11445</v>
      </c>
      <c r="J41" s="767">
        <f t="shared" ref="J41:J45" si="2">I41-I41*$B$6/100</f>
        <v>2858.11445</v>
      </c>
      <c r="K41" s="767">
        <f t="shared" ref="K41:K45" si="3">$J$4*J41</f>
        <v>0</v>
      </c>
      <c r="L41" s="1145"/>
      <c r="N41" s="1591"/>
    </row>
    <row r="42" spans="1:14">
      <c r="A42" s="7529"/>
      <c r="B42" s="4204" t="s">
        <v>16472</v>
      </c>
      <c r="C42" s="1411">
        <v>6</v>
      </c>
      <c r="D42" s="7520"/>
      <c r="E42" s="7520"/>
      <c r="F42" s="7521"/>
      <c r="G42" s="7521"/>
      <c r="H42" s="7522"/>
      <c r="I42" s="6062">
        <v>4287.1764499999999</v>
      </c>
      <c r="J42" s="767">
        <f t="shared" si="2"/>
        <v>4287.1764499999999</v>
      </c>
      <c r="K42" s="767">
        <f t="shared" si="3"/>
        <v>0</v>
      </c>
      <c r="L42" s="1145"/>
    </row>
    <row r="43" spans="1:14">
      <c r="A43" s="7529"/>
      <c r="B43" s="4204" t="s">
        <v>16473</v>
      </c>
      <c r="C43" s="1411">
        <v>8</v>
      </c>
      <c r="D43" s="7520"/>
      <c r="E43" s="7520"/>
      <c r="F43" s="7521"/>
      <c r="G43" s="7521"/>
      <c r="H43" s="7522"/>
      <c r="I43" s="6062">
        <v>5716.2384499999998</v>
      </c>
      <c r="J43" s="767">
        <f t="shared" si="2"/>
        <v>5716.2384499999998</v>
      </c>
      <c r="K43" s="767">
        <f t="shared" si="3"/>
        <v>0</v>
      </c>
      <c r="L43" s="1145"/>
    </row>
    <row r="44" spans="1:14">
      <c r="A44" s="7529"/>
      <c r="B44" s="4204" t="s">
        <v>16474</v>
      </c>
      <c r="C44" s="1411">
        <v>10</v>
      </c>
      <c r="D44" s="7520"/>
      <c r="E44" s="7520"/>
      <c r="F44" s="7521"/>
      <c r="G44" s="7521"/>
      <c r="H44" s="7522"/>
      <c r="I44" s="6062">
        <v>7145.3004499999997</v>
      </c>
      <c r="J44" s="767">
        <f t="shared" si="2"/>
        <v>7145.3004499999997</v>
      </c>
      <c r="K44" s="767">
        <f t="shared" si="3"/>
        <v>0</v>
      </c>
      <c r="L44" s="1145"/>
    </row>
    <row r="45" spans="1:14">
      <c r="A45" s="7529"/>
      <c r="B45" s="4204" t="s">
        <v>16475</v>
      </c>
      <c r="C45" s="1411">
        <v>12</v>
      </c>
      <c r="D45" s="7520"/>
      <c r="E45" s="7520"/>
      <c r="F45" s="7521"/>
      <c r="G45" s="7521"/>
      <c r="H45" s="7522"/>
      <c r="I45" s="6062">
        <v>8574.3528999999999</v>
      </c>
      <c r="J45" s="767">
        <f t="shared" si="2"/>
        <v>8574.3528999999999</v>
      </c>
      <c r="K45" s="767">
        <f t="shared" si="3"/>
        <v>0</v>
      </c>
      <c r="L45" s="1145"/>
    </row>
    <row r="46" spans="1:14">
      <c r="A46" s="1412"/>
      <c r="B46" s="1412"/>
      <c r="C46" s="1412"/>
      <c r="D46" s="1412"/>
      <c r="E46" s="1412"/>
      <c r="F46" s="1412"/>
      <c r="G46" s="1412"/>
      <c r="H46" s="1412"/>
      <c r="I46" s="1532"/>
      <c r="J46" s="1412"/>
      <c r="K46" s="1412"/>
      <c r="L46" s="1145"/>
    </row>
    <row r="47" spans="1:14">
      <c r="A47" s="642" t="s">
        <v>6289</v>
      </c>
      <c r="B47" s="1412"/>
      <c r="C47" s="1412"/>
      <c r="D47" s="1412"/>
      <c r="E47" s="1412"/>
      <c r="F47" s="1412"/>
      <c r="G47" s="1412"/>
      <c r="H47" s="1412"/>
      <c r="I47" s="1532"/>
      <c r="J47" s="1412"/>
      <c r="K47" s="1412"/>
      <c r="L47" s="1145"/>
    </row>
    <row r="48" spans="1:14">
      <c r="A48" s="1412"/>
      <c r="B48" s="1412"/>
      <c r="C48" s="1412"/>
      <c r="D48" s="1412"/>
      <c r="E48" s="1412"/>
      <c r="F48" s="1412"/>
      <c r="G48" s="1412"/>
      <c r="H48" s="1412"/>
      <c r="I48" s="1532"/>
      <c r="J48" s="1412"/>
      <c r="K48" s="1412"/>
      <c r="L48" s="1145"/>
    </row>
    <row r="49" spans="1:12">
      <c r="A49" s="1413" t="s">
        <v>6290</v>
      </c>
      <c r="B49" s="642"/>
      <c r="C49" s="642"/>
      <c r="D49" s="642"/>
      <c r="E49" s="642"/>
      <c r="F49" s="642"/>
      <c r="G49" s="642"/>
      <c r="H49" s="642"/>
      <c r="I49" s="642"/>
      <c r="J49" s="835"/>
      <c r="K49" s="1412"/>
    </row>
    <row r="50" spans="1:12">
      <c r="A50" s="1413" t="s">
        <v>6286</v>
      </c>
      <c r="B50" s="642"/>
      <c r="C50" s="642"/>
      <c r="D50" s="642"/>
      <c r="E50" s="642"/>
      <c r="F50" s="642"/>
      <c r="G50" s="642"/>
      <c r="H50" s="642"/>
      <c r="I50" s="642"/>
      <c r="J50" s="835"/>
      <c r="K50" s="1412"/>
    </row>
    <row r="51" spans="1:12">
      <c r="A51" s="1413" t="s">
        <v>8710</v>
      </c>
      <c r="B51" s="642"/>
      <c r="C51" s="642"/>
      <c r="D51" s="642"/>
      <c r="E51" s="642"/>
      <c r="F51" s="642"/>
      <c r="G51" s="642"/>
      <c r="H51" s="642"/>
      <c r="I51" s="642"/>
      <c r="J51" s="835"/>
      <c r="K51" s="1412"/>
    </row>
    <row r="52" spans="1:12">
      <c r="A52" s="1413" t="s">
        <v>8703</v>
      </c>
      <c r="B52" s="642"/>
      <c r="C52" s="642"/>
      <c r="D52" s="642"/>
      <c r="E52" s="642"/>
      <c r="F52" s="642"/>
      <c r="G52" s="642"/>
      <c r="H52" s="642"/>
      <c r="I52" s="642"/>
      <c r="J52" s="835"/>
      <c r="K52" s="1412"/>
    </row>
    <row r="53" spans="1:12">
      <c r="A53" s="1413" t="s">
        <v>6291</v>
      </c>
      <c r="B53" s="642"/>
      <c r="C53" s="642"/>
      <c r="D53" s="642"/>
      <c r="E53" s="642"/>
      <c r="F53" s="642"/>
      <c r="G53" s="642"/>
      <c r="H53" s="642"/>
      <c r="I53" s="642"/>
      <c r="J53" s="835"/>
      <c r="K53" s="1412"/>
    </row>
    <row r="54" spans="1:12">
      <c r="A54" s="1413" t="s">
        <v>8709</v>
      </c>
      <c r="B54" s="642"/>
      <c r="C54" s="642"/>
      <c r="D54" s="642"/>
      <c r="E54" s="642"/>
      <c r="F54" s="642"/>
      <c r="G54" s="642"/>
      <c r="H54" s="642"/>
      <c r="I54" s="642"/>
      <c r="J54" s="835"/>
      <c r="K54" s="1412"/>
    </row>
    <row r="56" spans="1:12" ht="15" customHeight="1">
      <c r="A56" s="7526" t="s">
        <v>70</v>
      </c>
      <c r="B56" s="7526" t="s">
        <v>75</v>
      </c>
      <c r="C56" s="7526" t="s">
        <v>6242</v>
      </c>
      <c r="D56" s="7526" t="s">
        <v>6243</v>
      </c>
      <c r="E56" s="7526" t="s">
        <v>6244</v>
      </c>
      <c r="F56" s="7526"/>
      <c r="G56" s="7526"/>
      <c r="H56" s="7526" t="s">
        <v>6245</v>
      </c>
      <c r="I56" s="7526" t="s">
        <v>21988</v>
      </c>
      <c r="J56" s="7526" t="s">
        <v>21989</v>
      </c>
      <c r="K56" s="7526" t="s">
        <v>6284</v>
      </c>
    </row>
    <row r="57" spans="1:12" ht="28.7">
      <c r="A57" s="7526"/>
      <c r="B57" s="7526"/>
      <c r="C57" s="7526"/>
      <c r="D57" s="7526"/>
      <c r="E57" s="1040" t="s">
        <v>73</v>
      </c>
      <c r="F57" s="1040" t="s">
        <v>74</v>
      </c>
      <c r="G57" s="1040" t="s">
        <v>6246</v>
      </c>
      <c r="H57" s="7526"/>
      <c r="I57" s="7526"/>
      <c r="J57" s="7526"/>
      <c r="K57" s="7526"/>
    </row>
    <row r="58" spans="1:12">
      <c r="A58" s="7529"/>
      <c r="B58" s="3811" t="s">
        <v>16476</v>
      </c>
      <c r="C58" s="2525">
        <v>4</v>
      </c>
      <c r="D58" s="7530">
        <v>500</v>
      </c>
      <c r="E58" s="7530">
        <v>576</v>
      </c>
      <c r="F58" s="7531">
        <v>78</v>
      </c>
      <c r="G58" s="7531">
        <v>96</v>
      </c>
      <c r="H58" s="7532">
        <v>146.5</v>
      </c>
      <c r="I58" s="6062">
        <v>2887.92</v>
      </c>
      <c r="J58" s="2526">
        <f t="shared" ref="J58:J67" si="4">I58-I58*$B$6/100</f>
        <v>2887.92</v>
      </c>
      <c r="K58" s="767">
        <f t="shared" ref="K58:K67" si="5">$J$4*J58</f>
        <v>0</v>
      </c>
      <c r="L58" s="1145"/>
    </row>
    <row r="59" spans="1:12">
      <c r="A59" s="7529"/>
      <c r="B59" s="3811" t="s">
        <v>16477</v>
      </c>
      <c r="C59" s="2527">
        <v>6</v>
      </c>
      <c r="D59" s="7530"/>
      <c r="E59" s="7530"/>
      <c r="F59" s="7531"/>
      <c r="G59" s="7531"/>
      <c r="H59" s="7532"/>
      <c r="I59" s="6062">
        <v>4331.88</v>
      </c>
      <c r="J59" s="2526">
        <f t="shared" si="4"/>
        <v>4331.88</v>
      </c>
      <c r="K59" s="767">
        <f t="shared" si="5"/>
        <v>0</v>
      </c>
      <c r="L59" s="1145"/>
    </row>
    <row r="60" spans="1:12">
      <c r="A60" s="7529"/>
      <c r="B60" s="3811" t="s">
        <v>16478</v>
      </c>
      <c r="C60" s="2527">
        <v>8</v>
      </c>
      <c r="D60" s="7530"/>
      <c r="E60" s="7530"/>
      <c r="F60" s="7531"/>
      <c r="G60" s="7531"/>
      <c r="H60" s="7532"/>
      <c r="I60" s="6062">
        <v>5775.84</v>
      </c>
      <c r="J60" s="2526">
        <f t="shared" si="4"/>
        <v>5775.84</v>
      </c>
      <c r="K60" s="767">
        <f t="shared" si="5"/>
        <v>0</v>
      </c>
      <c r="L60" s="1145"/>
    </row>
    <row r="61" spans="1:12">
      <c r="A61" s="7529"/>
      <c r="B61" s="3811" t="s">
        <v>16479</v>
      </c>
      <c r="C61" s="2527">
        <v>10</v>
      </c>
      <c r="D61" s="7530"/>
      <c r="E61" s="7530"/>
      <c r="F61" s="7531"/>
      <c r="G61" s="7531"/>
      <c r="H61" s="7532"/>
      <c r="I61" s="6062">
        <v>7219.8</v>
      </c>
      <c r="J61" s="2526">
        <f t="shared" si="4"/>
        <v>7219.8</v>
      </c>
      <c r="K61" s="767">
        <f t="shared" si="5"/>
        <v>0</v>
      </c>
      <c r="L61" s="1145"/>
    </row>
    <row r="62" spans="1:12">
      <c r="A62" s="7529"/>
      <c r="B62" s="3811" t="s">
        <v>16480</v>
      </c>
      <c r="C62" s="2527">
        <v>12</v>
      </c>
      <c r="D62" s="7530"/>
      <c r="E62" s="7530"/>
      <c r="F62" s="7531"/>
      <c r="G62" s="7531"/>
      <c r="H62" s="7532"/>
      <c r="I62" s="6062">
        <v>8663.76</v>
      </c>
      <c r="J62" s="2526">
        <f t="shared" si="4"/>
        <v>8663.76</v>
      </c>
      <c r="K62" s="767">
        <f t="shared" si="5"/>
        <v>0</v>
      </c>
      <c r="L62" s="1145"/>
    </row>
    <row r="63" spans="1:12">
      <c r="A63" s="7529"/>
      <c r="B63" s="3811" t="s">
        <v>16481</v>
      </c>
      <c r="C63" s="2524">
        <v>6</v>
      </c>
      <c r="D63" s="7533">
        <v>200</v>
      </c>
      <c r="E63" s="7533">
        <v>276</v>
      </c>
      <c r="F63" s="7534">
        <v>80</v>
      </c>
      <c r="G63" s="7534">
        <v>96</v>
      </c>
      <c r="H63" s="7535">
        <v>83.3</v>
      </c>
      <c r="I63" s="6062">
        <v>4138.8936000000003</v>
      </c>
      <c r="J63" s="2367">
        <f t="shared" si="4"/>
        <v>4138.8936000000003</v>
      </c>
      <c r="K63" s="767">
        <f t="shared" si="5"/>
        <v>0</v>
      </c>
      <c r="L63" s="1145"/>
    </row>
    <row r="64" spans="1:12">
      <c r="A64" s="7529"/>
      <c r="B64" s="3811" t="s">
        <v>16482</v>
      </c>
      <c r="C64" s="1411">
        <v>8</v>
      </c>
      <c r="D64" s="7520"/>
      <c r="E64" s="7520"/>
      <c r="F64" s="7521"/>
      <c r="G64" s="7521"/>
      <c r="H64" s="7522"/>
      <c r="I64" s="6062">
        <v>5518.5248000000001</v>
      </c>
      <c r="J64" s="767">
        <f t="shared" si="4"/>
        <v>5518.5248000000001</v>
      </c>
      <c r="K64" s="767">
        <f t="shared" si="5"/>
        <v>0</v>
      </c>
      <c r="L64" s="1145"/>
    </row>
    <row r="65" spans="1:12">
      <c r="A65" s="7529"/>
      <c r="B65" s="3811" t="s">
        <v>16483</v>
      </c>
      <c r="C65" s="1411">
        <v>10</v>
      </c>
      <c r="D65" s="7520"/>
      <c r="E65" s="7520"/>
      <c r="F65" s="7521"/>
      <c r="G65" s="7521"/>
      <c r="H65" s="7522"/>
      <c r="I65" s="6062">
        <v>6898.1559999999999</v>
      </c>
      <c r="J65" s="767">
        <f t="shared" si="4"/>
        <v>6898.1559999999999</v>
      </c>
      <c r="K65" s="767">
        <f t="shared" si="5"/>
        <v>0</v>
      </c>
      <c r="L65" s="1145"/>
    </row>
    <row r="66" spans="1:12">
      <c r="A66" s="7529"/>
      <c r="B66" s="3811" t="s">
        <v>16484</v>
      </c>
      <c r="C66" s="1411">
        <v>12</v>
      </c>
      <c r="D66" s="7520"/>
      <c r="E66" s="7520"/>
      <c r="F66" s="7521"/>
      <c r="G66" s="7521"/>
      <c r="H66" s="7522"/>
      <c r="I66" s="6062">
        <v>8277.7872000000007</v>
      </c>
      <c r="J66" s="767">
        <f t="shared" si="4"/>
        <v>8277.7872000000007</v>
      </c>
      <c r="K66" s="767">
        <f t="shared" si="5"/>
        <v>0</v>
      </c>
      <c r="L66" s="1145"/>
    </row>
    <row r="67" spans="1:12">
      <c r="A67" s="7529"/>
      <c r="B67" s="3811" t="s">
        <v>16485</v>
      </c>
      <c r="C67" s="1411">
        <v>14</v>
      </c>
      <c r="D67" s="7520"/>
      <c r="E67" s="7520"/>
      <c r="F67" s="7521"/>
      <c r="G67" s="7521"/>
      <c r="H67" s="7522"/>
      <c r="I67" s="6062">
        <v>9657.4184000000005</v>
      </c>
      <c r="J67" s="767">
        <f t="shared" si="4"/>
        <v>9657.4184000000005</v>
      </c>
      <c r="K67" s="767">
        <f t="shared" si="5"/>
        <v>0</v>
      </c>
      <c r="L67" s="1145"/>
    </row>
    <row r="68" spans="1:12">
      <c r="I68" s="1532"/>
      <c r="L68" s="1145"/>
    </row>
    <row r="69" spans="1:12" ht="15.7">
      <c r="A69" s="7048" t="s">
        <v>6292</v>
      </c>
      <c r="B69" s="7048"/>
      <c r="C69" s="7048"/>
      <c r="D69" s="7048"/>
      <c r="E69" s="7048"/>
      <c r="F69" s="7048"/>
      <c r="G69" s="7048"/>
      <c r="H69" s="7048"/>
      <c r="I69" s="7048"/>
      <c r="J69" s="7048"/>
      <c r="K69" s="7048"/>
      <c r="L69" s="1145"/>
    </row>
    <row r="70" spans="1:12">
      <c r="A70" s="1412"/>
      <c r="B70" s="1412"/>
      <c r="C70" s="1412"/>
      <c r="D70" s="1412"/>
      <c r="E70" s="1412"/>
      <c r="F70" s="1412"/>
      <c r="G70" s="1412"/>
      <c r="H70" s="1412"/>
      <c r="I70" s="1412"/>
      <c r="J70" s="1412"/>
      <c r="K70" s="1412"/>
    </row>
    <row r="71" spans="1:12">
      <c r="A71" s="642" t="s">
        <v>6293</v>
      </c>
      <c r="B71" s="1412"/>
      <c r="C71" s="1412"/>
      <c r="D71" s="1412"/>
      <c r="E71" s="1412"/>
      <c r="F71" s="1412"/>
      <c r="G71" s="1412"/>
      <c r="H71" s="1412"/>
      <c r="I71" s="1412"/>
      <c r="J71" s="1412"/>
      <c r="K71" s="1412"/>
    </row>
    <row r="72" spans="1:12">
      <c r="A72" s="1412"/>
      <c r="B72" s="1412"/>
      <c r="C72" s="1412"/>
      <c r="D72" s="1412"/>
      <c r="E72" s="1412"/>
      <c r="F72" s="1412"/>
      <c r="G72" s="1412"/>
      <c r="H72" s="1412"/>
      <c r="I72" s="1412"/>
      <c r="J72" s="1412"/>
      <c r="K72" s="1412"/>
    </row>
    <row r="73" spans="1:12">
      <c r="A73" s="1413" t="s">
        <v>8707</v>
      </c>
      <c r="B73" s="642"/>
      <c r="C73" s="642"/>
      <c r="D73" s="642"/>
      <c r="E73" s="642"/>
      <c r="F73" s="642"/>
      <c r="G73" s="642"/>
      <c r="H73" s="642"/>
      <c r="I73" s="642"/>
      <c r="J73" s="835"/>
      <c r="K73" s="1412"/>
    </row>
    <row r="74" spans="1:12">
      <c r="A74" s="1413" t="s">
        <v>6294</v>
      </c>
      <c r="B74" s="642"/>
      <c r="C74" s="642"/>
      <c r="D74" s="642"/>
      <c r="E74" s="642"/>
      <c r="F74" s="642"/>
      <c r="G74" s="642"/>
      <c r="H74" s="642"/>
      <c r="I74" s="642"/>
      <c r="J74" s="835"/>
      <c r="K74" s="1412"/>
    </row>
    <row r="75" spans="1:12">
      <c r="A75" s="1413" t="s">
        <v>6295</v>
      </c>
      <c r="B75" s="642"/>
      <c r="C75" s="642"/>
      <c r="D75" s="642"/>
      <c r="E75" s="642"/>
      <c r="F75" s="642"/>
      <c r="G75" s="642"/>
      <c r="H75" s="642"/>
      <c r="I75" s="642"/>
      <c r="J75" s="835"/>
      <c r="K75" s="1412"/>
    </row>
    <row r="76" spans="1:12">
      <c r="A76" s="1413" t="s">
        <v>8703</v>
      </c>
      <c r="B76" s="642"/>
      <c r="C76" s="642"/>
      <c r="D76" s="642"/>
      <c r="E76" s="642"/>
      <c r="F76" s="642"/>
      <c r="G76" s="642"/>
      <c r="H76" s="642"/>
      <c r="I76" s="642"/>
      <c r="J76" s="835"/>
      <c r="K76" s="1412"/>
    </row>
    <row r="77" spans="1:12">
      <c r="A77" s="1413" t="s">
        <v>6296</v>
      </c>
      <c r="B77" s="642"/>
      <c r="C77" s="642"/>
      <c r="D77" s="642"/>
      <c r="E77" s="642"/>
      <c r="F77" s="642"/>
      <c r="G77" s="642"/>
      <c r="H77" s="642"/>
      <c r="I77" s="642"/>
      <c r="J77" s="835"/>
      <c r="K77" s="1412"/>
    </row>
    <row r="78" spans="1:12">
      <c r="A78" s="1413" t="s">
        <v>8706</v>
      </c>
      <c r="B78" s="642"/>
      <c r="C78" s="642"/>
      <c r="D78" s="642"/>
      <c r="E78" s="642"/>
      <c r="F78" s="642"/>
      <c r="G78" s="642"/>
      <c r="H78" s="642"/>
      <c r="I78" s="642"/>
      <c r="J78" s="835"/>
      <c r="K78" s="1412"/>
    </row>
    <row r="80" spans="1:12" ht="15" customHeight="1">
      <c r="A80" s="7526" t="s">
        <v>70</v>
      </c>
      <c r="B80" s="7526" t="s">
        <v>75</v>
      </c>
      <c r="C80" s="7526" t="s">
        <v>6242</v>
      </c>
      <c r="D80" s="7526" t="s">
        <v>6243</v>
      </c>
      <c r="E80" s="7526" t="s">
        <v>6244</v>
      </c>
      <c r="F80" s="7526"/>
      <c r="G80" s="7526"/>
      <c r="H80" s="7526" t="s">
        <v>6245</v>
      </c>
      <c r="I80" s="7526" t="s">
        <v>21988</v>
      </c>
      <c r="J80" s="7526" t="s">
        <v>21989</v>
      </c>
      <c r="K80" s="7526" t="s">
        <v>6284</v>
      </c>
    </row>
    <row r="81" spans="1:13" ht="28.7">
      <c r="A81" s="7526"/>
      <c r="B81" s="7526"/>
      <c r="C81" s="7526"/>
      <c r="D81" s="7526"/>
      <c r="E81" s="1040" t="s">
        <v>73</v>
      </c>
      <c r="F81" s="1040" t="s">
        <v>74</v>
      </c>
      <c r="G81" s="1040" t="s">
        <v>6246</v>
      </c>
      <c r="H81" s="7526"/>
      <c r="I81" s="7526"/>
      <c r="J81" s="7526"/>
      <c r="K81" s="7526"/>
    </row>
    <row r="82" spans="1:13">
      <c r="A82" s="7529"/>
      <c r="B82" s="3811" t="s">
        <v>16486</v>
      </c>
      <c r="C82" s="1410">
        <v>4</v>
      </c>
      <c r="D82" s="7520">
        <v>500</v>
      </c>
      <c r="E82" s="7520">
        <v>567</v>
      </c>
      <c r="F82" s="7521">
        <v>80</v>
      </c>
      <c r="G82" s="7521">
        <v>80</v>
      </c>
      <c r="H82" s="7522">
        <v>143.30000000000001</v>
      </c>
      <c r="I82" s="6062">
        <v>3549.0474000000004</v>
      </c>
      <c r="J82" s="767">
        <f t="shared" ref="J82:J91" si="6">I82-I82*$B$6/100</f>
        <v>3549.0474000000004</v>
      </c>
      <c r="K82" s="767">
        <f t="shared" ref="K82:K91" si="7">$J$4*J82</f>
        <v>0</v>
      </c>
    </row>
    <row r="83" spans="1:13">
      <c r="A83" s="7529"/>
      <c r="B83" s="3811" t="s">
        <v>16487</v>
      </c>
      <c r="C83" s="1411">
        <v>6</v>
      </c>
      <c r="D83" s="7520"/>
      <c r="E83" s="7520"/>
      <c r="F83" s="7521"/>
      <c r="G83" s="7521"/>
      <c r="H83" s="7522"/>
      <c r="I83" s="6062">
        <v>5323.5711000000001</v>
      </c>
      <c r="J83" s="767">
        <f t="shared" si="6"/>
        <v>5323.5711000000001</v>
      </c>
      <c r="K83" s="767">
        <f t="shared" si="7"/>
        <v>0</v>
      </c>
    </row>
    <row r="84" spans="1:13">
      <c r="A84" s="7529"/>
      <c r="B84" s="3811" t="s">
        <v>16488</v>
      </c>
      <c r="C84" s="1411">
        <v>8</v>
      </c>
      <c r="D84" s="7520"/>
      <c r="E84" s="7520"/>
      <c r="F84" s="7521"/>
      <c r="G84" s="7521"/>
      <c r="H84" s="7522"/>
      <c r="I84" s="6062">
        <v>7098.0948000000008</v>
      </c>
      <c r="J84" s="767">
        <f t="shared" si="6"/>
        <v>7098.0948000000008</v>
      </c>
      <c r="K84" s="767">
        <f t="shared" si="7"/>
        <v>0</v>
      </c>
    </row>
    <row r="85" spans="1:13">
      <c r="A85" s="7529"/>
      <c r="B85" s="3811" t="s">
        <v>16489</v>
      </c>
      <c r="C85" s="1411">
        <v>10</v>
      </c>
      <c r="D85" s="7520"/>
      <c r="E85" s="7520"/>
      <c r="F85" s="7521"/>
      <c r="G85" s="7521"/>
      <c r="H85" s="7522"/>
      <c r="I85" s="6062">
        <v>8872.6185000000005</v>
      </c>
      <c r="J85" s="767">
        <f t="shared" si="6"/>
        <v>8872.6185000000005</v>
      </c>
      <c r="K85" s="767">
        <f t="shared" si="7"/>
        <v>0</v>
      </c>
    </row>
    <row r="86" spans="1:13">
      <c r="A86" s="7529"/>
      <c r="B86" s="3811" t="s">
        <v>16490</v>
      </c>
      <c r="C86" s="1411">
        <v>12</v>
      </c>
      <c r="D86" s="7520"/>
      <c r="E86" s="7520"/>
      <c r="F86" s="7521"/>
      <c r="G86" s="7521"/>
      <c r="H86" s="7522"/>
      <c r="I86" s="6062">
        <v>10647.1422</v>
      </c>
      <c r="J86" s="767">
        <f t="shared" si="6"/>
        <v>10647.1422</v>
      </c>
      <c r="K86" s="767">
        <f t="shared" si="7"/>
        <v>0</v>
      </c>
    </row>
    <row r="87" spans="1:13">
      <c r="A87" s="7529"/>
      <c r="B87" s="3811" t="s">
        <v>16491</v>
      </c>
      <c r="C87" s="1410">
        <v>4</v>
      </c>
      <c r="D87" s="7520">
        <v>350</v>
      </c>
      <c r="E87" s="7520">
        <v>418</v>
      </c>
      <c r="F87" s="7521">
        <v>80</v>
      </c>
      <c r="G87" s="7521">
        <v>80</v>
      </c>
      <c r="H87" s="7522">
        <v>119.5</v>
      </c>
      <c r="I87" s="6062">
        <v>3337.6486</v>
      </c>
      <c r="J87" s="767">
        <f t="shared" si="6"/>
        <v>3337.6486</v>
      </c>
      <c r="K87" s="767">
        <f t="shared" si="7"/>
        <v>0</v>
      </c>
    </row>
    <row r="88" spans="1:13">
      <c r="A88" s="7529"/>
      <c r="B88" s="3811" t="s">
        <v>16492</v>
      </c>
      <c r="C88" s="1411">
        <v>6</v>
      </c>
      <c r="D88" s="7520"/>
      <c r="E88" s="7520"/>
      <c r="F88" s="7521"/>
      <c r="G88" s="7521"/>
      <c r="H88" s="7522"/>
      <c r="I88" s="6062">
        <v>5006.4728999999998</v>
      </c>
      <c r="J88" s="767">
        <f t="shared" si="6"/>
        <v>5006.4728999999998</v>
      </c>
      <c r="K88" s="767">
        <f t="shared" si="7"/>
        <v>0</v>
      </c>
    </row>
    <row r="89" spans="1:13">
      <c r="A89" s="7529"/>
      <c r="B89" s="3811" t="s">
        <v>16493</v>
      </c>
      <c r="C89" s="1411">
        <v>8</v>
      </c>
      <c r="D89" s="7520"/>
      <c r="E89" s="7520"/>
      <c r="F89" s="7521"/>
      <c r="G89" s="7521"/>
      <c r="H89" s="7522"/>
      <c r="I89" s="6062">
        <v>6675.2972</v>
      </c>
      <c r="J89" s="767">
        <f t="shared" si="6"/>
        <v>6675.2972</v>
      </c>
      <c r="K89" s="767">
        <f t="shared" si="7"/>
        <v>0</v>
      </c>
    </row>
    <row r="90" spans="1:13">
      <c r="A90" s="7529"/>
      <c r="B90" s="3811" t="s">
        <v>16494</v>
      </c>
      <c r="C90" s="1411">
        <v>10</v>
      </c>
      <c r="D90" s="7520"/>
      <c r="E90" s="7520"/>
      <c r="F90" s="7521"/>
      <c r="G90" s="7521"/>
      <c r="H90" s="7522"/>
      <c r="I90" s="6062">
        <v>8344.1214999999993</v>
      </c>
      <c r="J90" s="767">
        <f t="shared" si="6"/>
        <v>8344.1214999999993</v>
      </c>
      <c r="K90" s="767">
        <f t="shared" si="7"/>
        <v>0</v>
      </c>
    </row>
    <row r="91" spans="1:13">
      <c r="A91" s="7529"/>
      <c r="B91" s="3811" t="s">
        <v>16495</v>
      </c>
      <c r="C91" s="1411">
        <v>12</v>
      </c>
      <c r="D91" s="7520"/>
      <c r="E91" s="7520"/>
      <c r="F91" s="7521"/>
      <c r="G91" s="7521"/>
      <c r="H91" s="7522"/>
      <c r="I91" s="6062">
        <v>10012.9458</v>
      </c>
      <c r="J91" s="767">
        <f t="shared" si="6"/>
        <v>10012.9458</v>
      </c>
      <c r="K91" s="767">
        <f t="shared" si="7"/>
        <v>0</v>
      </c>
    </row>
    <row r="92" spans="1:13">
      <c r="I92" s="1532"/>
    </row>
    <row r="93" spans="1:13">
      <c r="A93" s="642" t="s">
        <v>6297</v>
      </c>
      <c r="B93" s="1412"/>
      <c r="C93" s="1412"/>
      <c r="D93" s="1412"/>
      <c r="E93" s="1412"/>
      <c r="F93" s="1412"/>
      <c r="G93" s="1412"/>
      <c r="H93" s="1412"/>
      <c r="I93" s="1532"/>
      <c r="J93" s="1412"/>
      <c r="K93" s="1412"/>
    </row>
    <row r="94" spans="1:13">
      <c r="A94" s="1412"/>
      <c r="B94" s="1412"/>
      <c r="C94" s="1412"/>
      <c r="D94" s="1412"/>
      <c r="E94" s="1412"/>
      <c r="F94" s="1412"/>
      <c r="G94" s="1412"/>
      <c r="H94" s="1412"/>
      <c r="I94" s="1532"/>
      <c r="J94" s="1412"/>
      <c r="K94" s="1412"/>
    </row>
    <row r="95" spans="1:13">
      <c r="A95" s="1413" t="s">
        <v>6298</v>
      </c>
      <c r="B95" s="642"/>
      <c r="C95" s="642"/>
      <c r="D95" s="642"/>
      <c r="E95" s="642"/>
      <c r="F95" s="642"/>
      <c r="G95" s="642"/>
      <c r="H95" s="642"/>
      <c r="I95" s="642"/>
      <c r="J95" s="835"/>
      <c r="K95" s="1412"/>
    </row>
    <row r="96" spans="1:13">
      <c r="A96" s="1413" t="s">
        <v>6287</v>
      </c>
      <c r="B96" s="642"/>
      <c r="C96" s="642"/>
      <c r="D96" s="642"/>
      <c r="E96" s="642"/>
      <c r="F96" s="642"/>
      <c r="G96" s="642"/>
      <c r="H96" s="642"/>
      <c r="I96" s="642"/>
      <c r="J96" s="835"/>
      <c r="K96" s="1412"/>
      <c r="M96" s="1177"/>
    </row>
    <row r="97" spans="1:13">
      <c r="A97" s="1413" t="s">
        <v>8703</v>
      </c>
      <c r="B97" s="642"/>
      <c r="C97" s="642"/>
      <c r="D97" s="642"/>
      <c r="E97" s="642"/>
      <c r="F97" s="642"/>
      <c r="G97" s="642"/>
      <c r="H97" s="642"/>
      <c r="I97" s="642"/>
      <c r="J97" s="835"/>
      <c r="K97" s="1412"/>
      <c r="M97" s="1177"/>
    </row>
    <row r="98" spans="1:13">
      <c r="A98" s="1413" t="s">
        <v>6288</v>
      </c>
      <c r="B98" s="642"/>
      <c r="C98" s="642"/>
      <c r="D98" s="642"/>
      <c r="E98" s="642"/>
      <c r="F98" s="642"/>
      <c r="G98" s="642"/>
      <c r="H98" s="642"/>
      <c r="I98" s="642"/>
      <c r="J98" s="835"/>
      <c r="K98" s="1412"/>
      <c r="M98" s="1177"/>
    </row>
    <row r="99" spans="1:13">
      <c r="A99" s="1413" t="s">
        <v>11238</v>
      </c>
      <c r="B99" s="642"/>
      <c r="C99" s="642"/>
      <c r="D99" s="642"/>
      <c r="E99" s="642"/>
      <c r="F99" s="642"/>
      <c r="G99" s="642"/>
      <c r="H99" s="642"/>
      <c r="I99" s="642"/>
      <c r="J99" s="835"/>
      <c r="K99" s="1412"/>
      <c r="M99" s="1177"/>
    </row>
    <row r="100" spans="1:13">
      <c r="A100" s="1413" t="s">
        <v>8706</v>
      </c>
      <c r="B100" s="642"/>
      <c r="C100" s="642"/>
      <c r="D100" s="642"/>
      <c r="E100" s="642"/>
      <c r="F100" s="642"/>
      <c r="G100" s="642"/>
      <c r="H100" s="642"/>
      <c r="I100" s="642"/>
      <c r="J100" s="835"/>
      <c r="K100" s="1412"/>
      <c r="M100" s="1177"/>
    </row>
    <row r="101" spans="1:13">
      <c r="A101" s="1412"/>
      <c r="B101" s="1412"/>
      <c r="C101" s="1412"/>
      <c r="D101" s="1412"/>
      <c r="E101" s="1412"/>
      <c r="F101" s="1412"/>
      <c r="G101" s="1412"/>
      <c r="H101" s="1412"/>
      <c r="I101" s="1412"/>
      <c r="J101" s="1412"/>
      <c r="K101" s="1412"/>
      <c r="M101" s="1177"/>
    </row>
    <row r="102" spans="1:13" ht="15" customHeight="1">
      <c r="A102" s="7526" t="s">
        <v>70</v>
      </c>
      <c r="B102" s="7526" t="s">
        <v>75</v>
      </c>
      <c r="C102" s="7526" t="s">
        <v>6242</v>
      </c>
      <c r="D102" s="7526" t="s">
        <v>6243</v>
      </c>
      <c r="E102" s="7526" t="s">
        <v>6244</v>
      </c>
      <c r="F102" s="7526"/>
      <c r="G102" s="7526"/>
      <c r="H102" s="7526" t="s">
        <v>6245</v>
      </c>
      <c r="I102" s="7526" t="s">
        <v>21988</v>
      </c>
      <c r="J102" s="7526" t="s">
        <v>21989</v>
      </c>
      <c r="K102" s="7528" t="s">
        <v>59</v>
      </c>
      <c r="M102" s="1177"/>
    </row>
    <row r="103" spans="1:13" ht="28.7">
      <c r="A103" s="7526"/>
      <c r="B103" s="7526"/>
      <c r="C103" s="7526"/>
      <c r="D103" s="7526"/>
      <c r="E103" s="1040" t="s">
        <v>73</v>
      </c>
      <c r="F103" s="1040" t="s">
        <v>74</v>
      </c>
      <c r="G103" s="1040" t="s">
        <v>6246</v>
      </c>
      <c r="H103" s="7526"/>
      <c r="I103" s="7526"/>
      <c r="J103" s="7526"/>
      <c r="K103" s="7528"/>
      <c r="M103" s="1177"/>
    </row>
    <row r="104" spans="1:13">
      <c r="A104" s="7519"/>
      <c r="B104" s="3811" t="s">
        <v>16496</v>
      </c>
      <c r="C104" s="1410">
        <v>4</v>
      </c>
      <c r="D104" s="7520">
        <v>500</v>
      </c>
      <c r="E104" s="7520">
        <v>560</v>
      </c>
      <c r="F104" s="7521">
        <v>77</v>
      </c>
      <c r="G104" s="7521">
        <v>78</v>
      </c>
      <c r="H104" s="7522">
        <v>129.30000000000001</v>
      </c>
      <c r="I104" s="6062">
        <v>2912.2152000000001</v>
      </c>
      <c r="J104" s="767">
        <f t="shared" ref="J104:J108" si="8">I104-I104*$B$6/100</f>
        <v>2912.2152000000001</v>
      </c>
      <c r="K104" s="767">
        <f t="shared" ref="K104:K108" si="9">$J$4*J104</f>
        <v>0</v>
      </c>
      <c r="M104" s="1177"/>
    </row>
    <row r="105" spans="1:13">
      <c r="A105" s="7519"/>
      <c r="B105" s="3811" t="s">
        <v>16497</v>
      </c>
      <c r="C105" s="1411">
        <v>6</v>
      </c>
      <c r="D105" s="7520"/>
      <c r="E105" s="7520"/>
      <c r="F105" s="7521"/>
      <c r="G105" s="7521"/>
      <c r="H105" s="7522"/>
      <c r="I105" s="6062">
        <v>4368.3227999999999</v>
      </c>
      <c r="J105" s="767">
        <f t="shared" si="8"/>
        <v>4368.3227999999999</v>
      </c>
      <c r="K105" s="767">
        <f t="shared" si="9"/>
        <v>0</v>
      </c>
      <c r="M105" s="1177"/>
    </row>
    <row r="106" spans="1:13">
      <c r="A106" s="7519"/>
      <c r="B106" s="3811" t="s">
        <v>16498</v>
      </c>
      <c r="C106" s="1411">
        <v>8</v>
      </c>
      <c r="D106" s="7520"/>
      <c r="E106" s="7520"/>
      <c r="F106" s="7521"/>
      <c r="G106" s="7521"/>
      <c r="H106" s="7522"/>
      <c r="I106" s="6062">
        <v>5824.4304000000002</v>
      </c>
      <c r="J106" s="767">
        <f t="shared" si="8"/>
        <v>5824.4304000000002</v>
      </c>
      <c r="K106" s="767">
        <f t="shared" si="9"/>
        <v>0</v>
      </c>
      <c r="M106" s="1177"/>
    </row>
    <row r="107" spans="1:13">
      <c r="A107" s="7519"/>
      <c r="B107" s="3811" t="s">
        <v>16499</v>
      </c>
      <c r="C107" s="1411">
        <v>10</v>
      </c>
      <c r="D107" s="7520"/>
      <c r="E107" s="7520"/>
      <c r="F107" s="7521"/>
      <c r="G107" s="7521"/>
      <c r="H107" s="7522"/>
      <c r="I107" s="6062">
        <v>7280.5380000000005</v>
      </c>
      <c r="J107" s="767">
        <f t="shared" si="8"/>
        <v>7280.5380000000005</v>
      </c>
      <c r="K107" s="767">
        <f t="shared" si="9"/>
        <v>0</v>
      </c>
      <c r="M107" s="1177"/>
    </row>
    <row r="108" spans="1:13">
      <c r="A108" s="7519"/>
      <c r="B108" s="3811" t="s">
        <v>16500</v>
      </c>
      <c r="C108" s="1411">
        <v>12</v>
      </c>
      <c r="D108" s="7520"/>
      <c r="E108" s="7520"/>
      <c r="F108" s="7521"/>
      <c r="G108" s="7521"/>
      <c r="H108" s="7522"/>
      <c r="I108" s="6062">
        <v>8736.6455999999998</v>
      </c>
      <c r="J108" s="767">
        <f t="shared" si="8"/>
        <v>8736.6455999999998</v>
      </c>
      <c r="K108" s="767">
        <f t="shared" si="9"/>
        <v>0</v>
      </c>
      <c r="M108" s="1177"/>
    </row>
    <row r="109" spans="1:13" s="1848" customFormat="1">
      <c r="A109" s="1847"/>
      <c r="B109" s="1854"/>
      <c r="C109" s="1847"/>
      <c r="D109" s="1854"/>
      <c r="E109" s="1854"/>
      <c r="F109" s="1855"/>
      <c r="G109" s="1855"/>
      <c r="H109" s="1856"/>
      <c r="I109" s="809"/>
      <c r="J109" s="809"/>
      <c r="K109" s="809"/>
    </row>
    <row r="110" spans="1:13" s="1848" customFormat="1">
      <c r="A110" s="642" t="s">
        <v>11239</v>
      </c>
      <c r="B110" s="1854"/>
      <c r="C110" s="1852"/>
      <c r="D110" s="1854"/>
      <c r="E110" s="1854"/>
      <c r="F110" s="1855"/>
      <c r="G110" s="1855"/>
      <c r="H110" s="1856"/>
      <c r="I110" s="809"/>
      <c r="J110" s="809"/>
      <c r="K110" s="809"/>
    </row>
    <row r="111" spans="1:13" s="1848" customFormat="1">
      <c r="A111" s="1853"/>
      <c r="B111" s="1854"/>
      <c r="C111" s="1852"/>
      <c r="D111" s="1854"/>
      <c r="E111" s="1854"/>
      <c r="F111" s="1855"/>
      <c r="G111" s="1855"/>
      <c r="H111" s="1856"/>
      <c r="I111" s="809"/>
      <c r="J111" s="809"/>
      <c r="K111" s="809"/>
    </row>
    <row r="112" spans="1:13" s="1848" customFormat="1">
      <c r="A112" s="1413" t="s">
        <v>6298</v>
      </c>
      <c r="B112" s="1854"/>
      <c r="C112" s="1852"/>
      <c r="D112" s="1854"/>
      <c r="E112" s="1854"/>
      <c r="F112" s="1855"/>
      <c r="G112" s="1855"/>
      <c r="H112" s="1856"/>
      <c r="I112" s="809"/>
      <c r="J112" s="809"/>
      <c r="K112" s="809"/>
    </row>
    <row r="113" spans="1:13" s="1848" customFormat="1">
      <c r="A113" s="1413" t="s">
        <v>6287</v>
      </c>
      <c r="B113" s="1854"/>
      <c r="C113" s="1852"/>
      <c r="D113" s="1854"/>
      <c r="E113" s="1854"/>
      <c r="F113" s="1855"/>
      <c r="G113" s="1855"/>
      <c r="H113" s="1856"/>
      <c r="I113" s="809"/>
      <c r="J113" s="809"/>
      <c r="K113" s="809"/>
    </row>
    <row r="114" spans="1:13" s="1848" customFormat="1">
      <c r="A114" s="1413" t="s">
        <v>8703</v>
      </c>
      <c r="B114" s="1854"/>
      <c r="C114" s="1852"/>
      <c r="D114" s="1854"/>
      <c r="E114" s="1854"/>
      <c r="F114" s="1855"/>
      <c r="G114" s="1855"/>
      <c r="H114" s="1856"/>
      <c r="I114" s="809"/>
      <c r="J114" s="809"/>
      <c r="K114" s="809"/>
    </row>
    <row r="115" spans="1:13" s="1848" customFormat="1">
      <c r="A115" s="1413" t="s">
        <v>6288</v>
      </c>
      <c r="B115" s="1854"/>
      <c r="C115" s="1852"/>
      <c r="D115" s="1854"/>
      <c r="E115" s="1854"/>
      <c r="F115" s="1855"/>
      <c r="G115" s="1855"/>
      <c r="H115" s="1856"/>
      <c r="I115" s="809"/>
      <c r="J115" s="809"/>
      <c r="K115" s="809"/>
    </row>
    <row r="116" spans="1:13" s="1848" customFormat="1">
      <c r="A116" s="1413" t="s">
        <v>11238</v>
      </c>
      <c r="B116" s="1854"/>
      <c r="C116" s="1852"/>
      <c r="D116" s="1854"/>
      <c r="E116" s="1854"/>
      <c r="F116" s="1855"/>
      <c r="G116" s="1855"/>
      <c r="H116" s="1856"/>
      <c r="I116" s="809"/>
      <c r="J116" s="809"/>
      <c r="K116" s="809"/>
    </row>
    <row r="117" spans="1:13" s="1848" customFormat="1">
      <c r="A117" s="1413" t="s">
        <v>8706</v>
      </c>
      <c r="B117" s="1854"/>
      <c r="C117" s="1852"/>
      <c r="D117" s="1854"/>
      <c r="E117" s="1854"/>
      <c r="F117" s="1855"/>
      <c r="G117" s="1855"/>
      <c r="H117" s="1856"/>
      <c r="I117" s="809"/>
      <c r="J117" s="809"/>
      <c r="K117" s="809"/>
    </row>
    <row r="118" spans="1:13" s="1848" customFormat="1">
      <c r="A118" s="1852"/>
      <c r="B118" s="1854"/>
      <c r="C118" s="1852"/>
      <c r="D118" s="1854"/>
      <c r="E118" s="1854"/>
      <c r="F118" s="1855"/>
      <c r="G118" s="1855"/>
      <c r="H118" s="1856"/>
      <c r="I118" s="809"/>
      <c r="J118" s="809"/>
      <c r="K118" s="809"/>
    </row>
    <row r="119" spans="1:13">
      <c r="A119" s="1853"/>
      <c r="B119" s="1853"/>
      <c r="C119" s="1853"/>
      <c r="D119" s="1853"/>
      <c r="E119" s="1853"/>
      <c r="F119" s="1853"/>
      <c r="G119" s="1853"/>
      <c r="H119" s="1853"/>
      <c r="I119" s="1853"/>
      <c r="J119" s="1853"/>
      <c r="K119" s="1853"/>
      <c r="M119" s="1177"/>
    </row>
    <row r="120" spans="1:13" s="1848" customFormat="1" ht="15" customHeight="1">
      <c r="A120" s="7526" t="s">
        <v>70</v>
      </c>
      <c r="B120" s="7526" t="s">
        <v>75</v>
      </c>
      <c r="C120" s="7526" t="s">
        <v>6242</v>
      </c>
      <c r="D120" s="7526" t="s">
        <v>6243</v>
      </c>
      <c r="E120" s="7526" t="s">
        <v>6244</v>
      </c>
      <c r="F120" s="7526"/>
      <c r="G120" s="7526"/>
      <c r="H120" s="7526" t="s">
        <v>6245</v>
      </c>
      <c r="I120" s="7526" t="s">
        <v>21988</v>
      </c>
      <c r="J120" s="7526" t="s">
        <v>21989</v>
      </c>
      <c r="K120" s="7526" t="s">
        <v>6284</v>
      </c>
    </row>
    <row r="121" spans="1:13" s="1848" customFormat="1" ht="28.7">
      <c r="A121" s="7526"/>
      <c r="B121" s="7526"/>
      <c r="C121" s="7526"/>
      <c r="D121" s="7526"/>
      <c r="E121" s="1851" t="s">
        <v>73</v>
      </c>
      <c r="F121" s="1851" t="s">
        <v>74</v>
      </c>
      <c r="G121" s="1851" t="s">
        <v>6246</v>
      </c>
      <c r="H121" s="7526"/>
      <c r="I121" s="7526"/>
      <c r="J121" s="7526"/>
      <c r="K121" s="7526"/>
    </row>
    <row r="122" spans="1:13" s="1848" customFormat="1">
      <c r="A122" s="7529"/>
      <c r="B122" s="4204" t="s">
        <v>16501</v>
      </c>
      <c r="C122" s="1850">
        <v>4</v>
      </c>
      <c r="D122" s="7520">
        <v>500</v>
      </c>
      <c r="E122" s="7520"/>
      <c r="F122" s="7521"/>
      <c r="G122" s="7521"/>
      <c r="H122" s="7522">
        <v>141</v>
      </c>
      <c r="I122" s="6062">
        <v>3216.0198</v>
      </c>
      <c r="J122" s="767">
        <f>I122-I122*$B$6/100</f>
        <v>3216.0198</v>
      </c>
      <c r="K122" s="767">
        <f>$J$4*J122</f>
        <v>0</v>
      </c>
    </row>
    <row r="123" spans="1:13" s="1848" customFormat="1">
      <c r="A123" s="7529"/>
      <c r="B123" s="4204" t="s">
        <v>16502</v>
      </c>
      <c r="C123" s="1849">
        <v>6</v>
      </c>
      <c r="D123" s="7520"/>
      <c r="E123" s="7520"/>
      <c r="F123" s="7521"/>
      <c r="G123" s="7521"/>
      <c r="H123" s="7522"/>
      <c r="I123" s="6062">
        <v>4824.0297</v>
      </c>
      <c r="J123" s="767">
        <f t="shared" ref="J123:J131" si="10">I123-I123*$B$6/100</f>
        <v>4824.0297</v>
      </c>
      <c r="K123" s="767">
        <f t="shared" ref="K123:K131" si="11">$J$4*J123</f>
        <v>0</v>
      </c>
    </row>
    <row r="124" spans="1:13" s="1848" customFormat="1">
      <c r="A124" s="7529"/>
      <c r="B124" s="4204" t="s">
        <v>16503</v>
      </c>
      <c r="C124" s="1849">
        <v>8</v>
      </c>
      <c r="D124" s="7520"/>
      <c r="E124" s="7520"/>
      <c r="F124" s="7521"/>
      <c r="G124" s="7521"/>
      <c r="H124" s="7522"/>
      <c r="I124" s="6062">
        <v>6432.0396000000001</v>
      </c>
      <c r="J124" s="767">
        <f t="shared" si="10"/>
        <v>6432.0396000000001</v>
      </c>
      <c r="K124" s="767">
        <f t="shared" si="11"/>
        <v>0</v>
      </c>
    </row>
    <row r="125" spans="1:13" s="1848" customFormat="1">
      <c r="A125" s="7529"/>
      <c r="B125" s="4204" t="s">
        <v>16504</v>
      </c>
      <c r="C125" s="1849">
        <v>10</v>
      </c>
      <c r="D125" s="7520"/>
      <c r="E125" s="7520"/>
      <c r="F125" s="7521"/>
      <c r="G125" s="7521"/>
      <c r="H125" s="7522"/>
      <c r="I125" s="6062">
        <v>8040.0495000000001</v>
      </c>
      <c r="J125" s="767">
        <f t="shared" si="10"/>
        <v>8040.0495000000001</v>
      </c>
      <c r="K125" s="767">
        <f t="shared" si="11"/>
        <v>0</v>
      </c>
    </row>
    <row r="126" spans="1:13" s="1848" customFormat="1">
      <c r="A126" s="7529"/>
      <c r="B126" s="4204" t="s">
        <v>16505</v>
      </c>
      <c r="C126" s="1849">
        <v>12</v>
      </c>
      <c r="D126" s="7520"/>
      <c r="E126" s="7520"/>
      <c r="F126" s="7521"/>
      <c r="G126" s="7521"/>
      <c r="H126" s="7522"/>
      <c r="I126" s="6062">
        <v>9648.0594000000001</v>
      </c>
      <c r="J126" s="767">
        <f t="shared" si="10"/>
        <v>9648.0594000000001</v>
      </c>
      <c r="K126" s="767">
        <f t="shared" si="11"/>
        <v>0</v>
      </c>
    </row>
    <row r="127" spans="1:13" s="1848" customFormat="1">
      <c r="A127" s="7529"/>
      <c r="B127" s="4204" t="s">
        <v>16506</v>
      </c>
      <c r="C127" s="1850">
        <v>6</v>
      </c>
      <c r="D127" s="7520">
        <v>200</v>
      </c>
      <c r="E127" s="7520"/>
      <c r="F127" s="7521"/>
      <c r="G127" s="7521"/>
      <c r="H127" s="7522">
        <v>70</v>
      </c>
      <c r="I127" s="6062">
        <v>4380.0693000000001</v>
      </c>
      <c r="J127" s="767">
        <f t="shared" si="10"/>
        <v>4380.0693000000001</v>
      </c>
      <c r="K127" s="767">
        <f t="shared" si="11"/>
        <v>0</v>
      </c>
    </row>
    <row r="128" spans="1:13" s="1848" customFormat="1">
      <c r="A128" s="7529"/>
      <c r="B128" s="4204" t="s">
        <v>16507</v>
      </c>
      <c r="C128" s="1849">
        <v>8</v>
      </c>
      <c r="D128" s="7520"/>
      <c r="E128" s="7520"/>
      <c r="F128" s="7521"/>
      <c r="G128" s="7521"/>
      <c r="H128" s="7522"/>
      <c r="I128" s="6062">
        <v>5840.0923999999995</v>
      </c>
      <c r="J128" s="767">
        <f t="shared" si="10"/>
        <v>5840.0923999999995</v>
      </c>
      <c r="K128" s="767">
        <f t="shared" si="11"/>
        <v>0</v>
      </c>
    </row>
    <row r="129" spans="1:13" s="1848" customFormat="1">
      <c r="A129" s="7529"/>
      <c r="B129" s="4204" t="s">
        <v>16508</v>
      </c>
      <c r="C129" s="1850">
        <v>10</v>
      </c>
      <c r="D129" s="7520"/>
      <c r="E129" s="7520"/>
      <c r="F129" s="7521"/>
      <c r="G129" s="7521"/>
      <c r="H129" s="7522"/>
      <c r="I129" s="6062">
        <v>7300.1154999999999</v>
      </c>
      <c r="J129" s="767">
        <f t="shared" si="10"/>
        <v>7300.1154999999999</v>
      </c>
      <c r="K129" s="767">
        <f t="shared" si="11"/>
        <v>0</v>
      </c>
    </row>
    <row r="130" spans="1:13" s="1848" customFormat="1">
      <c r="A130" s="7529"/>
      <c r="B130" s="4204" t="s">
        <v>16509</v>
      </c>
      <c r="C130" s="1849">
        <v>12</v>
      </c>
      <c r="D130" s="7520"/>
      <c r="E130" s="7520"/>
      <c r="F130" s="7521"/>
      <c r="G130" s="7521"/>
      <c r="H130" s="7522"/>
      <c r="I130" s="6062">
        <v>8760.1386000000002</v>
      </c>
      <c r="J130" s="767">
        <f t="shared" si="10"/>
        <v>8760.1386000000002</v>
      </c>
      <c r="K130" s="767">
        <f t="shared" si="11"/>
        <v>0</v>
      </c>
    </row>
    <row r="131" spans="1:13" s="1848" customFormat="1">
      <c r="A131" s="7529"/>
      <c r="B131" s="4204" t="s">
        <v>16510</v>
      </c>
      <c r="C131" s="1850">
        <v>14</v>
      </c>
      <c r="D131" s="7520"/>
      <c r="E131" s="7520"/>
      <c r="F131" s="7521"/>
      <c r="G131" s="7521"/>
      <c r="H131" s="7522"/>
      <c r="I131" s="6062">
        <v>10220.161700000001</v>
      </c>
      <c r="J131" s="767">
        <f t="shared" si="10"/>
        <v>10220.161700000001</v>
      </c>
      <c r="K131" s="767">
        <f t="shared" si="11"/>
        <v>0</v>
      </c>
    </row>
    <row r="132" spans="1:13" s="1848" customFormat="1">
      <c r="A132" s="807"/>
      <c r="B132" s="1854"/>
      <c r="C132" s="1852"/>
      <c r="D132" s="1854"/>
      <c r="E132" s="1854"/>
      <c r="F132" s="1855"/>
      <c r="G132" s="1855"/>
      <c r="H132" s="1856"/>
      <c r="I132" s="809"/>
      <c r="J132" s="809"/>
      <c r="K132" s="809"/>
    </row>
    <row r="133" spans="1:13" s="1848" customFormat="1">
      <c r="A133" s="807"/>
      <c r="B133" s="1854"/>
      <c r="C133" s="1847"/>
      <c r="D133" s="1854"/>
      <c r="E133" s="1854"/>
      <c r="F133" s="1855"/>
      <c r="G133" s="1855"/>
      <c r="H133" s="1856"/>
      <c r="I133" s="809"/>
      <c r="J133" s="809"/>
      <c r="K133" s="809"/>
    </row>
    <row r="134" spans="1:13" ht="15.7">
      <c r="A134" s="7048" t="s">
        <v>6300</v>
      </c>
      <c r="B134" s="7048"/>
      <c r="C134" s="7048"/>
      <c r="D134" s="7048"/>
      <c r="E134" s="7048"/>
      <c r="F134" s="7048"/>
      <c r="G134" s="7048"/>
      <c r="H134" s="7048"/>
      <c r="I134" s="7048"/>
      <c r="J134" s="7048"/>
      <c r="K134" s="7048"/>
      <c r="M134" s="1177"/>
    </row>
    <row r="136" spans="1:13">
      <c r="A136" s="18" t="s">
        <v>48</v>
      </c>
      <c r="B136" s="19">
        <v>0</v>
      </c>
      <c r="C136" s="473"/>
      <c r="D136" s="473"/>
    </row>
    <row r="137" spans="1:13">
      <c r="A137" s="650"/>
    </row>
    <row r="138" spans="1:13" ht="43">
      <c r="A138" s="7527" t="s">
        <v>42</v>
      </c>
      <c r="B138" s="7527"/>
      <c r="C138" s="7527"/>
      <c r="D138" s="7527"/>
      <c r="E138" s="7527"/>
      <c r="F138" s="1042" t="s">
        <v>6301</v>
      </c>
      <c r="G138" s="1042" t="s">
        <v>6302</v>
      </c>
      <c r="H138" s="1042" t="s">
        <v>6299</v>
      </c>
      <c r="I138" s="1042" t="s">
        <v>6303</v>
      </c>
    </row>
    <row r="139" spans="1:13">
      <c r="A139" s="7523" t="s">
        <v>6304</v>
      </c>
      <c r="B139" s="7524"/>
      <c r="C139" s="7524"/>
      <c r="D139" s="7524"/>
      <c r="E139" s="7525"/>
      <c r="F139" s="1043" t="s">
        <v>1140</v>
      </c>
      <c r="G139" s="5234">
        <v>3.1508515454124928</v>
      </c>
      <c r="H139" s="767">
        <f t="shared" ref="H139:H149" si="12">G139-G139*$B$136/100</f>
        <v>3.1508515454124928</v>
      </c>
      <c r="I139" s="767">
        <f t="shared" ref="I139:I149" si="13">$J$4*H139</f>
        <v>0</v>
      </c>
      <c r="J139" s="3972"/>
    </row>
    <row r="140" spans="1:13">
      <c r="A140" s="7523" t="s">
        <v>6305</v>
      </c>
      <c r="B140" s="7524"/>
      <c r="C140" s="7524"/>
      <c r="D140" s="7524"/>
      <c r="E140" s="7525"/>
      <c r="F140" s="1043" t="s">
        <v>1140</v>
      </c>
      <c r="G140" s="5234">
        <v>3.5709650848008252</v>
      </c>
      <c r="H140" s="767">
        <f t="shared" si="12"/>
        <v>3.5709650848008252</v>
      </c>
      <c r="I140" s="767">
        <f t="shared" si="13"/>
        <v>0</v>
      </c>
      <c r="J140" s="3972"/>
    </row>
    <row r="141" spans="1:13">
      <c r="A141" s="7523" t="s">
        <v>6306</v>
      </c>
      <c r="B141" s="7524"/>
      <c r="C141" s="7524"/>
      <c r="D141" s="7524"/>
      <c r="E141" s="7525"/>
      <c r="F141" s="1043" t="s">
        <v>625</v>
      </c>
      <c r="G141" s="5234">
        <v>3.8510407777263795</v>
      </c>
      <c r="H141" s="767">
        <f t="shared" si="12"/>
        <v>3.8510407777263795</v>
      </c>
      <c r="I141" s="767">
        <f t="shared" si="13"/>
        <v>0</v>
      </c>
      <c r="J141" s="3972"/>
    </row>
    <row r="142" spans="1:13">
      <c r="A142" s="7523" t="s">
        <v>6307</v>
      </c>
      <c r="B142" s="7524"/>
      <c r="C142" s="7524"/>
      <c r="D142" s="7524"/>
      <c r="E142" s="7525"/>
      <c r="F142" s="1043" t="s">
        <v>625</v>
      </c>
      <c r="G142" s="5234">
        <v>4.2711543171147124</v>
      </c>
      <c r="H142" s="767">
        <f t="shared" si="12"/>
        <v>4.2711543171147124</v>
      </c>
      <c r="I142" s="767">
        <f t="shared" si="13"/>
        <v>0</v>
      </c>
      <c r="J142" s="3972"/>
    </row>
    <row r="143" spans="1:13">
      <c r="A143" s="7523" t="s">
        <v>6308</v>
      </c>
      <c r="B143" s="7524"/>
      <c r="C143" s="7524"/>
      <c r="D143" s="7524"/>
      <c r="E143" s="7525"/>
      <c r="F143" s="1043" t="s">
        <v>625</v>
      </c>
      <c r="G143" s="5234">
        <v>4.5512300100402658</v>
      </c>
      <c r="H143" s="767">
        <f t="shared" si="12"/>
        <v>4.5512300100402658</v>
      </c>
      <c r="I143" s="767">
        <f t="shared" si="13"/>
        <v>0</v>
      </c>
      <c r="J143" s="3972"/>
    </row>
    <row r="144" spans="1:13">
      <c r="A144" s="7523" t="s">
        <v>6309</v>
      </c>
      <c r="B144" s="7524"/>
      <c r="C144" s="7524"/>
      <c r="D144" s="7524"/>
      <c r="E144" s="7525"/>
      <c r="F144" s="1043" t="s">
        <v>625</v>
      </c>
      <c r="G144" s="5234">
        <v>4.9013246261972103</v>
      </c>
      <c r="H144" s="767">
        <f t="shared" si="12"/>
        <v>4.9013246261972103</v>
      </c>
      <c r="I144" s="767">
        <f t="shared" si="13"/>
        <v>0</v>
      </c>
      <c r="J144" s="3972"/>
    </row>
    <row r="145" spans="1:11">
      <c r="A145" s="7523" t="s">
        <v>6310</v>
      </c>
      <c r="B145" s="7524"/>
      <c r="C145" s="7524"/>
      <c r="D145" s="7524"/>
      <c r="E145" s="7525"/>
      <c r="F145" s="1044">
        <v>10000</v>
      </c>
      <c r="G145" s="5234">
        <v>0.18908063222245311</v>
      </c>
      <c r="H145" s="767">
        <f t="shared" si="12"/>
        <v>0.18908063222245311</v>
      </c>
      <c r="I145" s="767">
        <f t="shared" si="13"/>
        <v>0</v>
      </c>
      <c r="J145" s="3972"/>
    </row>
    <row r="146" spans="1:11">
      <c r="A146" s="7523" t="s">
        <v>6311</v>
      </c>
      <c r="B146" s="7524"/>
      <c r="C146" s="7524"/>
      <c r="D146" s="7524"/>
      <c r="E146" s="7525"/>
      <c r="F146" s="1043" t="s">
        <v>1580</v>
      </c>
      <c r="G146" s="5234">
        <v>0.32773976251891884</v>
      </c>
      <c r="H146" s="767">
        <f t="shared" si="12"/>
        <v>0.32773976251891884</v>
      </c>
      <c r="I146" s="767">
        <f t="shared" si="13"/>
        <v>0</v>
      </c>
      <c r="J146" s="3972"/>
    </row>
    <row r="147" spans="1:11">
      <c r="A147" s="7523" t="s">
        <v>6312</v>
      </c>
      <c r="B147" s="7524"/>
      <c r="C147" s="7524"/>
      <c r="D147" s="7524"/>
      <c r="E147" s="7525"/>
      <c r="F147" s="1043" t="s">
        <v>329</v>
      </c>
      <c r="G147" s="5234">
        <v>11.798054754752799</v>
      </c>
      <c r="H147" s="767">
        <f t="shared" si="12"/>
        <v>11.798054754752799</v>
      </c>
      <c r="I147" s="767">
        <f t="shared" si="13"/>
        <v>0</v>
      </c>
      <c r="J147" s="3972"/>
    </row>
    <row r="148" spans="1:11">
      <c r="A148" s="7523" t="s">
        <v>6313</v>
      </c>
      <c r="B148" s="7524"/>
      <c r="C148" s="7524"/>
      <c r="D148" s="7524"/>
      <c r="E148" s="7525"/>
      <c r="F148" s="1043" t="s">
        <v>6314</v>
      </c>
      <c r="G148" s="5234">
        <v>0.34659384375000002</v>
      </c>
      <c r="H148" s="767">
        <f t="shared" si="12"/>
        <v>0.34659384375000002</v>
      </c>
      <c r="I148" s="767">
        <f t="shared" si="13"/>
        <v>0</v>
      </c>
      <c r="J148" s="3972"/>
    </row>
    <row r="149" spans="1:11" s="3085" customFormat="1">
      <c r="A149" s="7516" t="s">
        <v>14070</v>
      </c>
      <c r="B149" s="7517"/>
      <c r="C149" s="7517"/>
      <c r="D149" s="7517"/>
      <c r="E149" s="7518"/>
      <c r="F149" s="3691" t="s">
        <v>6314</v>
      </c>
      <c r="G149" s="5234">
        <v>0.78231181875</v>
      </c>
      <c r="H149" s="767">
        <f t="shared" si="12"/>
        <v>0.78231181875</v>
      </c>
      <c r="I149" s="767">
        <f t="shared" si="13"/>
        <v>0</v>
      </c>
      <c r="J149" s="3972"/>
    </row>
    <row r="150" spans="1:11">
      <c r="G150" s="1532"/>
      <c r="J150" s="3972"/>
      <c r="K150" s="2598"/>
    </row>
    <row r="151" spans="1:11">
      <c r="G151" s="1532"/>
      <c r="J151" s="3972"/>
      <c r="K151" s="2598"/>
    </row>
    <row r="152" spans="1:11">
      <c r="G152" s="1532"/>
      <c r="J152" s="3972"/>
      <c r="K152" s="2598"/>
    </row>
    <row r="153" spans="1:11">
      <c r="G153" s="1532"/>
      <c r="J153" s="3972"/>
      <c r="K153" s="2598"/>
    </row>
    <row r="154" spans="1:11">
      <c r="J154" s="2656"/>
      <c r="K154" s="2598"/>
    </row>
    <row r="155" spans="1:11">
      <c r="J155" s="2656"/>
      <c r="K155" s="2523"/>
    </row>
    <row r="156" spans="1:11">
      <c r="J156" s="2523"/>
      <c r="K156" s="2523"/>
    </row>
    <row r="157" spans="1:11">
      <c r="J157" s="2523"/>
      <c r="K157" s="2523"/>
    </row>
  </sheetData>
  <customSheetViews>
    <customSheetView guid="{76FA2CE7-179E-4731-B7AE-63C5E5E79002}" scale="70">
      <selection sqref="A1:K2"/>
      <pageMargins left="0.7" right="0.7" top="0.75" bottom="0.75" header="0.3" footer="0.3"/>
      <pageSetup paperSize="9" orientation="portrait" r:id="rId1"/>
    </customSheetView>
    <customSheetView guid="{24F900A2-7147-4318-9E77-2B71404314A7}" scale="85" topLeftCell="A19">
      <selection activeCell="G112" sqref="G112:G121"/>
      <pageMargins left="0.7" right="0.7" top="0.75" bottom="0.75" header="0.3" footer="0.3"/>
      <pageSetup paperSize="9" orientation="portrait" r:id="rId2"/>
    </customSheetView>
    <customSheetView guid="{A02336A9-D2FB-4D03-950A-00B6EBD6A28C}" scale="70">
      <selection activeCell="H28" sqref="H28"/>
      <pageMargins left="0.7" right="0.7" top="0.75" bottom="0.75" header="0.3" footer="0.3"/>
      <pageSetup paperSize="9" orientation="portrait" r:id="rId3"/>
    </customSheetView>
    <customSheetView guid="{3E3E5346-F5D1-49F5-AB0E-78170B65853C}" scale="70">
      <selection activeCell="H28" sqref="H28"/>
      <pageMargins left="0.7" right="0.7" top="0.75" bottom="0.75" header="0.3" footer="0.3"/>
      <pageSetup paperSize="9" orientation="portrait" r:id="rId4"/>
    </customSheetView>
    <customSheetView guid="{D7CF3121-CFC0-4E70-8DCD-811E30042E24}" scale="70">
      <selection activeCell="H28" sqref="H28"/>
      <pageMargins left="0.7" right="0.7" top="0.75" bottom="0.75" header="0.3" footer="0.3"/>
      <pageSetup paperSize="9" orientation="portrait" r:id="rId5"/>
    </customSheetView>
    <customSheetView guid="{A76FD505-AF56-4CD8-967A-59C705AF567C}" scale="70">
      <selection activeCell="H28" sqref="H28"/>
      <pageMargins left="0.7" right="0.7" top="0.75" bottom="0.75" header="0.3" footer="0.3"/>
      <pageSetup paperSize="9" orientation="portrait" r:id="rId6"/>
    </customSheetView>
    <customSheetView guid="{C23E91BF-4A86-4D00-A577-1A263DDCB8BC}" scale="70">
      <selection activeCell="H28" sqref="H28"/>
      <pageMargins left="0.7" right="0.7" top="0.75" bottom="0.75" header="0.3" footer="0.3"/>
      <pageSetup paperSize="9" orientation="portrait" r:id="rId7"/>
    </customSheetView>
    <customSheetView guid="{94E74550-0B2B-4B3C-8E97-CCCC46023914}" scale="70">
      <selection sqref="A1:K2"/>
      <pageMargins left="0.7" right="0.7" top="0.75" bottom="0.75" header="0.3" footer="0.3"/>
      <pageSetup paperSize="9" orientation="portrait" r:id="rId8"/>
    </customSheetView>
  </customSheetViews>
  <mergeCells count="126">
    <mergeCell ref="K120:K121"/>
    <mergeCell ref="A122:A131"/>
    <mergeCell ref="D122:D126"/>
    <mergeCell ref="E122:E126"/>
    <mergeCell ref="F122:F126"/>
    <mergeCell ref="G122:G126"/>
    <mergeCell ref="H122:H126"/>
    <mergeCell ref="D127:D131"/>
    <mergeCell ref="E127:E131"/>
    <mergeCell ref="F127:F131"/>
    <mergeCell ref="G127:G131"/>
    <mergeCell ref="H127:H131"/>
    <mergeCell ref="H4:I5"/>
    <mergeCell ref="A17:A18"/>
    <mergeCell ref="B17:B18"/>
    <mergeCell ref="C17:C18"/>
    <mergeCell ref="D41:D45"/>
    <mergeCell ref="E41:E45"/>
    <mergeCell ref="F41:F45"/>
    <mergeCell ref="G41:G45"/>
    <mergeCell ref="H41:H45"/>
    <mergeCell ref="D17:D18"/>
    <mergeCell ref="E17:G17"/>
    <mergeCell ref="H17:H18"/>
    <mergeCell ref="A41:A45"/>
    <mergeCell ref="A1:K2"/>
    <mergeCell ref="H24:H28"/>
    <mergeCell ref="A39:A40"/>
    <mergeCell ref="B39:B40"/>
    <mergeCell ref="C39:C40"/>
    <mergeCell ref="D39:D40"/>
    <mergeCell ref="E39:G39"/>
    <mergeCell ref="H39:H40"/>
    <mergeCell ref="A19:A28"/>
    <mergeCell ref="D19:D23"/>
    <mergeCell ref="E19:E23"/>
    <mergeCell ref="F19:F23"/>
    <mergeCell ref="G19:G23"/>
    <mergeCell ref="H19:H23"/>
    <mergeCell ref="D24:D28"/>
    <mergeCell ref="E24:E28"/>
    <mergeCell ref="I17:I18"/>
    <mergeCell ref="J17:J18"/>
    <mergeCell ref="K17:K18"/>
    <mergeCell ref="F24:F28"/>
    <mergeCell ref="G24:G28"/>
    <mergeCell ref="I39:I40"/>
    <mergeCell ref="J39:J40"/>
    <mergeCell ref="K39:K40"/>
    <mergeCell ref="I56:I57"/>
    <mergeCell ref="J56:J57"/>
    <mergeCell ref="K56:K57"/>
    <mergeCell ref="A58:A67"/>
    <mergeCell ref="D58:D62"/>
    <mergeCell ref="E58:E62"/>
    <mergeCell ref="F58:F62"/>
    <mergeCell ref="G58:G62"/>
    <mergeCell ref="H58:H62"/>
    <mergeCell ref="D63:D67"/>
    <mergeCell ref="A56:A57"/>
    <mergeCell ref="B56:B57"/>
    <mergeCell ref="C56:C57"/>
    <mergeCell ref="D56:D57"/>
    <mergeCell ref="E56:G56"/>
    <mergeCell ref="H56:H57"/>
    <mergeCell ref="E63:E67"/>
    <mergeCell ref="F63:F67"/>
    <mergeCell ref="G63:G67"/>
    <mergeCell ref="H63:H67"/>
    <mergeCell ref="A69:K69"/>
    <mergeCell ref="A80:A81"/>
    <mergeCell ref="B80:B81"/>
    <mergeCell ref="C80:C81"/>
    <mergeCell ref="D80:D81"/>
    <mergeCell ref="E80:G80"/>
    <mergeCell ref="H80:H81"/>
    <mergeCell ref="I80:I81"/>
    <mergeCell ref="J80:J81"/>
    <mergeCell ref="K80:K81"/>
    <mergeCell ref="K102:K103"/>
    <mergeCell ref="A82:A91"/>
    <mergeCell ref="D82:D86"/>
    <mergeCell ref="E82:E86"/>
    <mergeCell ref="F82:F86"/>
    <mergeCell ref="G82:G86"/>
    <mergeCell ref="H82:H86"/>
    <mergeCell ref="D87:D91"/>
    <mergeCell ref="E87:E91"/>
    <mergeCell ref="F87:F91"/>
    <mergeCell ref="G87:G91"/>
    <mergeCell ref="H87:H91"/>
    <mergeCell ref="A142:E142"/>
    <mergeCell ref="A102:A103"/>
    <mergeCell ref="B102:B103"/>
    <mergeCell ref="C102:C103"/>
    <mergeCell ref="D102:D103"/>
    <mergeCell ref="E102:G102"/>
    <mergeCell ref="H102:H103"/>
    <mergeCell ref="I102:I103"/>
    <mergeCell ref="J102:J103"/>
    <mergeCell ref="I120:I121"/>
    <mergeCell ref="J120:J121"/>
    <mergeCell ref="A149:E149"/>
    <mergeCell ref="A104:A108"/>
    <mergeCell ref="D104:D108"/>
    <mergeCell ref="E104:E108"/>
    <mergeCell ref="F104:F108"/>
    <mergeCell ref="G104:G108"/>
    <mergeCell ref="H104:H108"/>
    <mergeCell ref="A143:E143"/>
    <mergeCell ref="A144:E144"/>
    <mergeCell ref="A145:E145"/>
    <mergeCell ref="A120:A121"/>
    <mergeCell ref="B120:B121"/>
    <mergeCell ref="C120:C121"/>
    <mergeCell ref="D120:D121"/>
    <mergeCell ref="E120:G120"/>
    <mergeCell ref="H120:H121"/>
    <mergeCell ref="A146:E146"/>
    <mergeCell ref="A147:E147"/>
    <mergeCell ref="A148:E148"/>
    <mergeCell ref="A134:K134"/>
    <mergeCell ref="A138:E138"/>
    <mergeCell ref="A139:E139"/>
    <mergeCell ref="A140:E140"/>
    <mergeCell ref="A141:E141"/>
  </mergeCells>
  <pageMargins left="0.7" right="0.7" top="0.75" bottom="0.75" header="0.3" footer="0.3"/>
  <pageSetup paperSize="9" orientation="portrait" r:id="rId9"/>
  <drawing r:id="rId1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I1564"/>
  <sheetViews>
    <sheetView topLeftCell="A1050" zoomScale="70" zoomScaleNormal="70" workbookViewId="0">
      <selection activeCell="F1114" sqref="F1114"/>
    </sheetView>
  </sheetViews>
  <sheetFormatPr defaultColWidth="9.1171875" defaultRowHeight="14.35"/>
  <cols>
    <col min="1" max="1" width="58.703125" style="4013" customWidth="1"/>
    <col min="2" max="2" width="22.703125" style="4013" customWidth="1"/>
    <col min="3" max="3" width="14.703125" style="4013" customWidth="1"/>
    <col min="4" max="4" width="15.29296875" style="4013" customWidth="1"/>
    <col min="5" max="5" width="16.41015625" style="4013" customWidth="1"/>
    <col min="6" max="6" width="21.703125" style="4013" customWidth="1"/>
    <col min="7" max="7" width="13.41015625" style="3745" customWidth="1"/>
    <col min="8" max="8" width="18.5859375" style="1279" customWidth="1"/>
    <col min="9" max="16384" width="9.1171875" style="4013"/>
  </cols>
  <sheetData>
    <row r="1" spans="1:9" ht="15.7">
      <c r="A1" s="7048" t="s">
        <v>8251</v>
      </c>
      <c r="B1" s="7048"/>
      <c r="C1" s="7048"/>
      <c r="D1" s="7048"/>
      <c r="E1" s="7048"/>
      <c r="F1" s="7048"/>
      <c r="G1" s="7048"/>
    </row>
    <row r="4" spans="1:9">
      <c r="A4" s="1027" t="s">
        <v>6237</v>
      </c>
      <c r="B4" s="1028">
        <v>0</v>
      </c>
    </row>
    <row r="6" spans="1:9">
      <c r="G6" s="4013"/>
    </row>
    <row r="7" spans="1:9" ht="27.75" customHeight="1">
      <c r="A7" s="7081" t="s">
        <v>16296</v>
      </c>
      <c r="B7" s="7082"/>
      <c r="G7" s="4013"/>
    </row>
    <row r="8" spans="1:9">
      <c r="A8" s="7541" t="s">
        <v>8278</v>
      </c>
      <c r="B8" s="7542"/>
      <c r="C8" s="7542"/>
      <c r="D8" s="7542"/>
      <c r="E8" s="7542"/>
      <c r="F8" s="7542"/>
      <c r="G8" s="7087"/>
    </row>
    <row r="9" spans="1:9" ht="171.75" customHeight="1">
      <c r="A9" s="7543" t="s">
        <v>16295</v>
      </c>
      <c r="B9" s="7543"/>
      <c r="C9" s="7543"/>
      <c r="D9" s="7543"/>
      <c r="E9" s="7543"/>
      <c r="F9" s="7543"/>
      <c r="G9" s="4039"/>
    </row>
    <row r="10" spans="1:9" ht="43">
      <c r="A10" s="5224" t="s">
        <v>75</v>
      </c>
      <c r="B10" s="5224" t="s">
        <v>8265</v>
      </c>
      <c r="C10" s="5224"/>
      <c r="D10" s="5224"/>
      <c r="E10" s="5225" t="s">
        <v>8794</v>
      </c>
      <c r="F10" s="5226" t="s">
        <v>1142</v>
      </c>
      <c r="G10" s="4034" t="s">
        <v>59</v>
      </c>
    </row>
    <row r="11" spans="1:9" ht="57.7" thickBot="1">
      <c r="A11" s="4036"/>
      <c r="B11" s="4012" t="s">
        <v>73</v>
      </c>
      <c r="C11" s="4012" t="s">
        <v>74</v>
      </c>
      <c r="D11" s="4012" t="s">
        <v>3762</v>
      </c>
      <c r="E11" s="4012" t="s">
        <v>8795</v>
      </c>
      <c r="F11" s="4035"/>
      <c r="G11" s="4036"/>
      <c r="I11" s="2252"/>
    </row>
    <row r="12" spans="1:9" ht="18.350000000000001" thickBot="1">
      <c r="A12" s="4037"/>
      <c r="B12" s="4037"/>
      <c r="C12" s="4037"/>
      <c r="D12" s="4037"/>
      <c r="E12" s="4037"/>
      <c r="F12" s="4037"/>
      <c r="G12" s="4038"/>
    </row>
    <row r="13" spans="1:9" ht="15.7">
      <c r="A13" s="4021" t="s">
        <v>14743</v>
      </c>
      <c r="B13" s="4021">
        <v>80</v>
      </c>
      <c r="C13" s="4021">
        <v>200</v>
      </c>
      <c r="D13" s="4022">
        <v>800</v>
      </c>
      <c r="E13" s="4023">
        <v>220</v>
      </c>
      <c r="F13" s="3986">
        <v>14200.66496355</v>
      </c>
      <c r="G13" s="4024">
        <f>(F13-F13*$B$4)</f>
        <v>14200.66496355</v>
      </c>
      <c r="I13" s="1992"/>
    </row>
    <row r="14" spans="1:9" ht="15.7">
      <c r="A14" s="4015" t="s">
        <v>14744</v>
      </c>
      <c r="B14" s="4015">
        <v>80</v>
      </c>
      <c r="C14" s="4015">
        <v>200</v>
      </c>
      <c r="D14" s="4016">
        <v>900</v>
      </c>
      <c r="E14" s="4017">
        <v>262</v>
      </c>
      <c r="F14" s="4018">
        <v>15597.033871899999</v>
      </c>
      <c r="G14" s="4025">
        <f t="shared" ref="G14:G77" si="0">(F14-F14*$B$4)</f>
        <v>15597.033871899999</v>
      </c>
      <c r="I14" s="1992"/>
    </row>
    <row r="15" spans="1:9" ht="15.7">
      <c r="A15" s="4015" t="s">
        <v>14745</v>
      </c>
      <c r="B15" s="4015">
        <v>80</v>
      </c>
      <c r="C15" s="4015">
        <v>200</v>
      </c>
      <c r="D15" s="4016">
        <v>1000</v>
      </c>
      <c r="E15" s="4017">
        <v>305</v>
      </c>
      <c r="F15" s="4018">
        <v>16997.112652</v>
      </c>
      <c r="G15" s="4025">
        <f t="shared" si="0"/>
        <v>16997.112652</v>
      </c>
      <c r="I15" s="1992"/>
    </row>
    <row r="16" spans="1:9" ht="15.7">
      <c r="A16" s="4015" t="s">
        <v>14746</v>
      </c>
      <c r="B16" s="4015">
        <v>80</v>
      </c>
      <c r="C16" s="4015">
        <v>200</v>
      </c>
      <c r="D16" s="4016">
        <v>1100</v>
      </c>
      <c r="E16" s="4017">
        <v>347</v>
      </c>
      <c r="F16" s="4018">
        <v>18394.116261300001</v>
      </c>
      <c r="G16" s="4025">
        <f t="shared" si="0"/>
        <v>18394.116261300001</v>
      </c>
      <c r="I16" s="1992"/>
    </row>
    <row r="17" spans="1:9" ht="15.7">
      <c r="A17" s="4015" t="s">
        <v>14747</v>
      </c>
      <c r="B17" s="4015">
        <v>80</v>
      </c>
      <c r="C17" s="4015">
        <v>200</v>
      </c>
      <c r="D17" s="4016">
        <v>1200</v>
      </c>
      <c r="E17" s="4017">
        <v>389</v>
      </c>
      <c r="F17" s="4018">
        <v>19791.119870600003</v>
      </c>
      <c r="G17" s="4025">
        <f t="shared" si="0"/>
        <v>19791.119870600003</v>
      </c>
      <c r="I17" s="1992"/>
    </row>
    <row r="18" spans="1:9" ht="15.7">
      <c r="A18" s="4015" t="s">
        <v>14748</v>
      </c>
      <c r="B18" s="4015">
        <v>80</v>
      </c>
      <c r="C18" s="4015">
        <v>200</v>
      </c>
      <c r="D18" s="4016">
        <v>1300</v>
      </c>
      <c r="E18" s="4017">
        <v>432</v>
      </c>
      <c r="F18" s="4018">
        <v>21188.123479900001</v>
      </c>
      <c r="G18" s="4025">
        <f t="shared" si="0"/>
        <v>21188.123479900001</v>
      </c>
      <c r="I18" s="1992"/>
    </row>
    <row r="19" spans="1:9" ht="15.7">
      <c r="A19" s="4015" t="s">
        <v>14749</v>
      </c>
      <c r="B19" s="4015">
        <v>80</v>
      </c>
      <c r="C19" s="4015">
        <v>200</v>
      </c>
      <c r="D19" s="4016">
        <v>1400</v>
      </c>
      <c r="E19" s="4017">
        <v>474</v>
      </c>
      <c r="F19" s="4018">
        <v>22585.136028650002</v>
      </c>
      <c r="G19" s="4025">
        <f t="shared" si="0"/>
        <v>22585.136028650002</v>
      </c>
      <c r="I19" s="1992"/>
    </row>
    <row r="20" spans="1:9" ht="15.7">
      <c r="A20" s="4015" t="s">
        <v>14750</v>
      </c>
      <c r="B20" s="4015">
        <v>80</v>
      </c>
      <c r="C20" s="4015">
        <v>200</v>
      </c>
      <c r="D20" s="4016">
        <v>1500</v>
      </c>
      <c r="E20" s="4017">
        <v>516</v>
      </c>
      <c r="F20" s="4018">
        <v>23982.139637950004</v>
      </c>
      <c r="G20" s="4025">
        <f t="shared" si="0"/>
        <v>23982.139637950004</v>
      </c>
      <c r="I20" s="1992"/>
    </row>
    <row r="21" spans="1:9" ht="15.7">
      <c r="A21" s="4015" t="s">
        <v>14751</v>
      </c>
      <c r="B21" s="4015">
        <v>80</v>
      </c>
      <c r="C21" s="4015">
        <v>200</v>
      </c>
      <c r="D21" s="4016">
        <v>1600</v>
      </c>
      <c r="E21" s="4017">
        <v>559</v>
      </c>
      <c r="F21" s="4018">
        <v>25379.143247250002</v>
      </c>
      <c r="G21" s="4025">
        <f t="shared" si="0"/>
        <v>25379.143247250002</v>
      </c>
      <c r="I21" s="1992"/>
    </row>
    <row r="22" spans="1:9" ht="15.7">
      <c r="A22" s="4015" t="s">
        <v>14752</v>
      </c>
      <c r="B22" s="4015">
        <v>80</v>
      </c>
      <c r="C22" s="4015">
        <v>200</v>
      </c>
      <c r="D22" s="4016">
        <v>1700</v>
      </c>
      <c r="E22" s="4017">
        <v>601</v>
      </c>
      <c r="F22" s="4018">
        <v>26776.146856550004</v>
      </c>
      <c r="G22" s="4025">
        <f t="shared" si="0"/>
        <v>26776.146856550004</v>
      </c>
      <c r="I22" s="1992"/>
    </row>
    <row r="23" spans="1:9" ht="15.7">
      <c r="A23" s="4015" t="s">
        <v>14753</v>
      </c>
      <c r="B23" s="4015">
        <v>80</v>
      </c>
      <c r="C23" s="4015">
        <v>200</v>
      </c>
      <c r="D23" s="4016">
        <v>1800</v>
      </c>
      <c r="E23" s="4017">
        <v>643</v>
      </c>
      <c r="F23" s="4018">
        <v>28173.150465850002</v>
      </c>
      <c r="G23" s="4025">
        <f t="shared" si="0"/>
        <v>28173.150465850002</v>
      </c>
      <c r="I23" s="1992"/>
    </row>
    <row r="24" spans="1:9" ht="15.7">
      <c r="A24" s="4015" t="s">
        <v>14754</v>
      </c>
      <c r="B24" s="4015">
        <v>80</v>
      </c>
      <c r="C24" s="4015">
        <v>200</v>
      </c>
      <c r="D24" s="4016">
        <v>1900</v>
      </c>
      <c r="E24" s="4017">
        <v>686</v>
      </c>
      <c r="F24" s="4018">
        <v>29570.163014599999</v>
      </c>
      <c r="G24" s="4025">
        <f t="shared" si="0"/>
        <v>29570.163014599999</v>
      </c>
      <c r="I24" s="1992"/>
    </row>
    <row r="25" spans="1:9" ht="15.7">
      <c r="A25" s="4015" t="s">
        <v>14755</v>
      </c>
      <c r="B25" s="4015">
        <v>80</v>
      </c>
      <c r="C25" s="4015">
        <v>200</v>
      </c>
      <c r="D25" s="4016">
        <v>2000</v>
      </c>
      <c r="E25" s="4017">
        <v>728</v>
      </c>
      <c r="F25" s="4018">
        <v>30967.166623899997</v>
      </c>
      <c r="G25" s="4025">
        <f t="shared" si="0"/>
        <v>30967.166623899997</v>
      </c>
      <c r="I25" s="1992"/>
    </row>
    <row r="26" spans="1:9" ht="15.7">
      <c r="A26" s="4015" t="s">
        <v>14756</v>
      </c>
      <c r="B26" s="4015">
        <v>80</v>
      </c>
      <c r="C26" s="4015">
        <v>200</v>
      </c>
      <c r="D26" s="4016">
        <v>2100</v>
      </c>
      <c r="E26" s="4017">
        <v>770</v>
      </c>
      <c r="F26" s="4018">
        <v>32364.170233200002</v>
      </c>
      <c r="G26" s="4025">
        <f t="shared" si="0"/>
        <v>32364.170233200002</v>
      </c>
      <c r="I26" s="1992"/>
    </row>
    <row r="27" spans="1:9" ht="15.7">
      <c r="A27" s="4015" t="s">
        <v>14757</v>
      </c>
      <c r="B27" s="4015">
        <v>80</v>
      </c>
      <c r="C27" s="4015">
        <v>200</v>
      </c>
      <c r="D27" s="4016">
        <v>2200</v>
      </c>
      <c r="E27" s="4017">
        <v>813</v>
      </c>
      <c r="F27" s="4018">
        <v>33761.1738425</v>
      </c>
      <c r="G27" s="4025">
        <f t="shared" si="0"/>
        <v>33761.1738425</v>
      </c>
      <c r="I27" s="1992"/>
    </row>
    <row r="28" spans="1:9" ht="15.7">
      <c r="A28" s="4015" t="s">
        <v>14758</v>
      </c>
      <c r="B28" s="4015">
        <v>80</v>
      </c>
      <c r="C28" s="4015">
        <v>200</v>
      </c>
      <c r="D28" s="4016">
        <v>2300</v>
      </c>
      <c r="E28" s="4017">
        <v>855</v>
      </c>
      <c r="F28" s="4018">
        <v>35158.186391249998</v>
      </c>
      <c r="G28" s="4025">
        <f t="shared" si="0"/>
        <v>35158.186391249998</v>
      </c>
      <c r="I28" s="1992"/>
    </row>
    <row r="29" spans="1:9" ht="15.7">
      <c r="A29" s="4015" t="s">
        <v>14759</v>
      </c>
      <c r="B29" s="4015">
        <v>80</v>
      </c>
      <c r="C29" s="4015">
        <v>200</v>
      </c>
      <c r="D29" s="4016">
        <v>2400</v>
      </c>
      <c r="E29" s="4017">
        <v>897</v>
      </c>
      <c r="F29" s="4018">
        <v>36555.190000550007</v>
      </c>
      <c r="G29" s="4025">
        <f t="shared" si="0"/>
        <v>36555.190000550007</v>
      </c>
      <c r="I29" s="1992"/>
    </row>
    <row r="30" spans="1:9" ht="15.7">
      <c r="A30" s="4015" t="s">
        <v>14760</v>
      </c>
      <c r="B30" s="4015">
        <v>80</v>
      </c>
      <c r="C30" s="4015">
        <v>200</v>
      </c>
      <c r="D30" s="4016">
        <v>2500</v>
      </c>
      <c r="E30" s="4017">
        <v>940</v>
      </c>
      <c r="F30" s="4018">
        <v>37952.193609850001</v>
      </c>
      <c r="G30" s="4025">
        <f t="shared" si="0"/>
        <v>37952.193609850001</v>
      </c>
      <c r="I30" s="1992"/>
    </row>
    <row r="31" spans="1:9" ht="15.7">
      <c r="A31" s="4015" t="s">
        <v>14761</v>
      </c>
      <c r="B31" s="4015">
        <v>80</v>
      </c>
      <c r="C31" s="4015">
        <v>200</v>
      </c>
      <c r="D31" s="4016">
        <v>2600</v>
      </c>
      <c r="E31" s="4017">
        <v>982</v>
      </c>
      <c r="F31" s="4018">
        <v>39349.197219150003</v>
      </c>
      <c r="G31" s="4025">
        <f t="shared" si="0"/>
        <v>39349.197219150003</v>
      </c>
      <c r="I31" s="1992"/>
    </row>
    <row r="32" spans="1:9" ht="15.7">
      <c r="A32" s="4015" t="s">
        <v>14762</v>
      </c>
      <c r="B32" s="4015">
        <v>80</v>
      </c>
      <c r="C32" s="4015">
        <v>200</v>
      </c>
      <c r="D32" s="4016">
        <v>2700</v>
      </c>
      <c r="E32" s="4017">
        <v>1024</v>
      </c>
      <c r="F32" s="4018">
        <v>40746.200828450004</v>
      </c>
      <c r="G32" s="4025">
        <f t="shared" si="0"/>
        <v>40746.200828450004</v>
      </c>
      <c r="I32" s="1992"/>
    </row>
    <row r="33" spans="1:9" ht="15.7">
      <c r="A33" s="4015" t="s">
        <v>14763</v>
      </c>
      <c r="B33" s="4015">
        <v>80</v>
      </c>
      <c r="C33" s="4015">
        <v>200</v>
      </c>
      <c r="D33" s="4016">
        <v>2800</v>
      </c>
      <c r="E33" s="4017">
        <v>1066</v>
      </c>
      <c r="F33" s="4018">
        <v>42143.213377200002</v>
      </c>
      <c r="G33" s="4025">
        <f t="shared" si="0"/>
        <v>42143.213377200002</v>
      </c>
      <c r="I33" s="1992"/>
    </row>
    <row r="34" spans="1:9" ht="15.7">
      <c r="A34" s="4015" t="s">
        <v>14764</v>
      </c>
      <c r="B34" s="4015">
        <v>80</v>
      </c>
      <c r="C34" s="4015">
        <v>200</v>
      </c>
      <c r="D34" s="4016">
        <v>2900</v>
      </c>
      <c r="E34" s="4017">
        <v>1109</v>
      </c>
      <c r="F34" s="4018">
        <v>43540.216986499996</v>
      </c>
      <c r="G34" s="4025">
        <f t="shared" si="0"/>
        <v>43540.216986499996</v>
      </c>
      <c r="I34" s="1992"/>
    </row>
    <row r="35" spans="1:9" ht="15.7">
      <c r="A35" s="4015" t="s">
        <v>14765</v>
      </c>
      <c r="B35" s="4015">
        <v>80</v>
      </c>
      <c r="C35" s="4015">
        <v>200</v>
      </c>
      <c r="D35" s="4016">
        <v>3000</v>
      </c>
      <c r="E35" s="4017">
        <v>1151</v>
      </c>
      <c r="F35" s="4018">
        <v>44937.220595800005</v>
      </c>
      <c r="G35" s="4025">
        <f t="shared" si="0"/>
        <v>44937.220595800005</v>
      </c>
      <c r="I35" s="1992"/>
    </row>
    <row r="36" spans="1:9" ht="15.7">
      <c r="A36" s="4015" t="s">
        <v>14766</v>
      </c>
      <c r="B36" s="4015">
        <v>80</v>
      </c>
      <c r="C36" s="4015">
        <v>200</v>
      </c>
      <c r="D36" s="4016">
        <v>3100</v>
      </c>
      <c r="E36" s="4017">
        <v>1193</v>
      </c>
      <c r="F36" s="4018">
        <v>46334.224205099999</v>
      </c>
      <c r="G36" s="4025">
        <f t="shared" si="0"/>
        <v>46334.224205099999</v>
      </c>
      <c r="I36" s="1992"/>
    </row>
    <row r="37" spans="1:9" ht="15.7">
      <c r="A37" s="4015" t="s">
        <v>14767</v>
      </c>
      <c r="B37" s="4015">
        <v>80</v>
      </c>
      <c r="C37" s="4015">
        <v>200</v>
      </c>
      <c r="D37" s="4016">
        <v>3200</v>
      </c>
      <c r="E37" s="4017">
        <v>1236</v>
      </c>
      <c r="F37" s="4018">
        <v>47731.236753850004</v>
      </c>
      <c r="G37" s="4025">
        <f t="shared" si="0"/>
        <v>47731.236753850004</v>
      </c>
      <c r="I37" s="1992"/>
    </row>
    <row r="38" spans="1:9" ht="15.7">
      <c r="A38" s="4015" t="s">
        <v>14768</v>
      </c>
      <c r="B38" s="4015">
        <v>80</v>
      </c>
      <c r="C38" s="4015">
        <v>200</v>
      </c>
      <c r="D38" s="4016">
        <v>3300</v>
      </c>
      <c r="E38" s="4017">
        <v>1278</v>
      </c>
      <c r="F38" s="4018">
        <v>49128.240363149998</v>
      </c>
      <c r="G38" s="4025">
        <f t="shared" si="0"/>
        <v>49128.240363149998</v>
      </c>
      <c r="I38" s="1992"/>
    </row>
    <row r="39" spans="1:9" ht="15.7">
      <c r="A39" s="4015" t="s">
        <v>14769</v>
      </c>
      <c r="B39" s="4015">
        <v>80</v>
      </c>
      <c r="C39" s="4015">
        <v>200</v>
      </c>
      <c r="D39" s="4016">
        <v>3400</v>
      </c>
      <c r="E39" s="4017">
        <v>1320</v>
      </c>
      <c r="F39" s="4018">
        <v>50525.243972450007</v>
      </c>
      <c r="G39" s="4025">
        <f t="shared" si="0"/>
        <v>50525.243972450007</v>
      </c>
      <c r="I39" s="1992"/>
    </row>
    <row r="40" spans="1:9" ht="15.7">
      <c r="A40" s="4015" t="s">
        <v>14770</v>
      </c>
      <c r="B40" s="4015">
        <v>80</v>
      </c>
      <c r="C40" s="4015">
        <v>200</v>
      </c>
      <c r="D40" s="4016">
        <v>3500</v>
      </c>
      <c r="E40" s="4017">
        <v>1363</v>
      </c>
      <c r="F40" s="4018">
        <v>51922.247581750002</v>
      </c>
      <c r="G40" s="4025">
        <f t="shared" si="0"/>
        <v>51922.247581750002</v>
      </c>
      <c r="I40" s="1992"/>
    </row>
    <row r="41" spans="1:9" ht="15.7">
      <c r="A41" s="4015" t="s">
        <v>14771</v>
      </c>
      <c r="B41" s="4015">
        <v>80</v>
      </c>
      <c r="C41" s="4015">
        <v>200</v>
      </c>
      <c r="D41" s="4016">
        <v>3600</v>
      </c>
      <c r="E41" s="4017">
        <v>1384</v>
      </c>
      <c r="F41" s="4018">
        <v>53319.251191050003</v>
      </c>
      <c r="G41" s="4025">
        <f t="shared" si="0"/>
        <v>53319.251191050003</v>
      </c>
      <c r="I41" s="1992"/>
    </row>
    <row r="42" spans="1:9" ht="15.7">
      <c r="A42" s="4015" t="s">
        <v>14772</v>
      </c>
      <c r="B42" s="4015">
        <v>80</v>
      </c>
      <c r="C42" s="4015">
        <v>200</v>
      </c>
      <c r="D42" s="4016">
        <v>3700</v>
      </c>
      <c r="E42" s="4017">
        <v>1426</v>
      </c>
      <c r="F42" s="4018">
        <v>54716.263739800001</v>
      </c>
      <c r="G42" s="4025">
        <f t="shared" si="0"/>
        <v>54716.263739800001</v>
      </c>
      <c r="I42" s="1992"/>
    </row>
    <row r="43" spans="1:9" ht="15.7">
      <c r="A43" s="4015" t="s">
        <v>14773</v>
      </c>
      <c r="B43" s="4015">
        <v>80</v>
      </c>
      <c r="C43" s="4015">
        <v>200</v>
      </c>
      <c r="D43" s="4016">
        <v>3800</v>
      </c>
      <c r="E43" s="4017">
        <v>1469</v>
      </c>
      <c r="F43" s="4018">
        <v>56113.267349100002</v>
      </c>
      <c r="G43" s="4025">
        <f t="shared" si="0"/>
        <v>56113.267349100002</v>
      </c>
      <c r="I43" s="1992"/>
    </row>
    <row r="44" spans="1:9" ht="15.7">
      <c r="A44" s="4015" t="s">
        <v>14774</v>
      </c>
      <c r="B44" s="4015">
        <v>80</v>
      </c>
      <c r="C44" s="4015">
        <v>200</v>
      </c>
      <c r="D44" s="4016">
        <v>3900</v>
      </c>
      <c r="E44" s="4017">
        <v>1511</v>
      </c>
      <c r="F44" s="4018">
        <v>57510.270958400004</v>
      </c>
      <c r="G44" s="4025">
        <f t="shared" si="0"/>
        <v>57510.270958400004</v>
      </c>
      <c r="I44" s="1992"/>
    </row>
    <row r="45" spans="1:9" ht="15.7">
      <c r="A45" s="4015" t="s">
        <v>14775</v>
      </c>
      <c r="B45" s="4015">
        <v>80</v>
      </c>
      <c r="C45" s="4015">
        <v>200</v>
      </c>
      <c r="D45" s="4016">
        <v>4000</v>
      </c>
      <c r="E45" s="4017">
        <v>1553</v>
      </c>
      <c r="F45" s="4018">
        <v>58907.274567700006</v>
      </c>
      <c r="G45" s="4025">
        <f t="shared" si="0"/>
        <v>58907.274567700006</v>
      </c>
      <c r="I45" s="1992"/>
    </row>
    <row r="46" spans="1:9" ht="15.7">
      <c r="A46" s="4015" t="s">
        <v>14776</v>
      </c>
      <c r="B46" s="4015">
        <v>80</v>
      </c>
      <c r="C46" s="4015">
        <v>200</v>
      </c>
      <c r="D46" s="4016">
        <v>4100</v>
      </c>
      <c r="E46" s="4017">
        <v>1595</v>
      </c>
      <c r="F46" s="4018">
        <v>60304.278177000007</v>
      </c>
      <c r="G46" s="4025">
        <f t="shared" si="0"/>
        <v>60304.278177000007</v>
      </c>
      <c r="I46" s="1992"/>
    </row>
    <row r="47" spans="1:9" ht="15.7">
      <c r="A47" s="4015" t="s">
        <v>14777</v>
      </c>
      <c r="B47" s="4015">
        <v>80</v>
      </c>
      <c r="C47" s="4015">
        <v>200</v>
      </c>
      <c r="D47" s="4016">
        <v>4200</v>
      </c>
      <c r="E47" s="4017">
        <v>1638</v>
      </c>
      <c r="F47" s="4018">
        <v>61701.290725750012</v>
      </c>
      <c r="G47" s="4025">
        <f t="shared" si="0"/>
        <v>61701.290725750012</v>
      </c>
      <c r="I47" s="1992"/>
    </row>
    <row r="48" spans="1:9" ht="15.7">
      <c r="A48" s="4015" t="s">
        <v>14778</v>
      </c>
      <c r="B48" s="4015">
        <v>80</v>
      </c>
      <c r="C48" s="4015">
        <v>200</v>
      </c>
      <c r="D48" s="4016">
        <v>4300</v>
      </c>
      <c r="E48" s="4017">
        <v>1680</v>
      </c>
      <c r="F48" s="4018">
        <v>63098.294335049999</v>
      </c>
      <c r="G48" s="4025">
        <f t="shared" si="0"/>
        <v>63098.294335049999</v>
      </c>
      <c r="I48" s="1992"/>
    </row>
    <row r="49" spans="1:9" ht="15.7">
      <c r="A49" s="4015" t="s">
        <v>14779</v>
      </c>
      <c r="B49" s="4015">
        <v>80</v>
      </c>
      <c r="C49" s="4015">
        <v>200</v>
      </c>
      <c r="D49" s="4016">
        <v>4400</v>
      </c>
      <c r="E49" s="4017">
        <v>1722</v>
      </c>
      <c r="F49" s="4018">
        <v>64495.297944350008</v>
      </c>
      <c r="G49" s="4025">
        <f t="shared" si="0"/>
        <v>64495.297944350008</v>
      </c>
      <c r="I49" s="1992"/>
    </row>
    <row r="50" spans="1:9" ht="15.7">
      <c r="A50" s="4015" t="s">
        <v>14780</v>
      </c>
      <c r="B50" s="4015">
        <v>80</v>
      </c>
      <c r="C50" s="4015">
        <v>200</v>
      </c>
      <c r="D50" s="4016">
        <v>4500</v>
      </c>
      <c r="E50" s="4017">
        <v>1765</v>
      </c>
      <c r="F50" s="4018">
        <v>65892.301553650017</v>
      </c>
      <c r="G50" s="4025">
        <f t="shared" si="0"/>
        <v>65892.301553650017</v>
      </c>
      <c r="I50" s="1992"/>
    </row>
    <row r="51" spans="1:9" ht="15.7">
      <c r="A51" s="4015" t="s">
        <v>14781</v>
      </c>
      <c r="B51" s="4015">
        <v>80</v>
      </c>
      <c r="C51" s="4015">
        <v>200</v>
      </c>
      <c r="D51" s="4016">
        <v>4600</v>
      </c>
      <c r="E51" s="4017">
        <v>1807</v>
      </c>
      <c r="F51" s="4018">
        <v>67289.314102400007</v>
      </c>
      <c r="G51" s="4025">
        <f t="shared" si="0"/>
        <v>67289.314102400007</v>
      </c>
      <c r="I51" s="1992"/>
    </row>
    <row r="52" spans="1:9" ht="15.7">
      <c r="A52" s="4015" t="s">
        <v>14782</v>
      </c>
      <c r="B52" s="4015">
        <v>80</v>
      </c>
      <c r="C52" s="4015">
        <v>200</v>
      </c>
      <c r="D52" s="4016">
        <v>4700</v>
      </c>
      <c r="E52" s="4017">
        <v>1849</v>
      </c>
      <c r="F52" s="4018">
        <v>68686.317711700001</v>
      </c>
      <c r="G52" s="4025">
        <f t="shared" si="0"/>
        <v>68686.317711700001</v>
      </c>
      <c r="I52" s="1992"/>
    </row>
    <row r="53" spans="1:9" ht="15.7">
      <c r="A53" s="4015" t="s">
        <v>14783</v>
      </c>
      <c r="B53" s="4015">
        <v>80</v>
      </c>
      <c r="C53" s="4015">
        <v>200</v>
      </c>
      <c r="D53" s="4016">
        <v>4800</v>
      </c>
      <c r="E53" s="4017">
        <v>1892</v>
      </c>
      <c r="F53" s="4018">
        <v>70083.32132100001</v>
      </c>
      <c r="G53" s="4025">
        <f t="shared" si="0"/>
        <v>70083.32132100001</v>
      </c>
      <c r="I53" s="1992"/>
    </row>
    <row r="54" spans="1:9" ht="15.7">
      <c r="A54" s="4015" t="s">
        <v>14784</v>
      </c>
      <c r="B54" s="4015">
        <v>80</v>
      </c>
      <c r="C54" s="4015">
        <v>200</v>
      </c>
      <c r="D54" s="4016">
        <v>4900</v>
      </c>
      <c r="E54" s="4017">
        <v>1934</v>
      </c>
      <c r="F54" s="4018">
        <v>71480.32493029999</v>
      </c>
      <c r="G54" s="4025">
        <f t="shared" si="0"/>
        <v>71480.32493029999</v>
      </c>
      <c r="I54" s="1992"/>
    </row>
    <row r="55" spans="1:9" ht="16" thickBot="1">
      <c r="A55" s="4026" t="s">
        <v>14785</v>
      </c>
      <c r="B55" s="4026">
        <v>80</v>
      </c>
      <c r="C55" s="4026">
        <v>200</v>
      </c>
      <c r="D55" s="4027">
        <v>5000</v>
      </c>
      <c r="E55" s="4028">
        <v>1976</v>
      </c>
      <c r="F55" s="3987">
        <v>72877.328539599999</v>
      </c>
      <c r="G55" s="4029">
        <f t="shared" si="0"/>
        <v>72877.328539599999</v>
      </c>
      <c r="I55" s="1992"/>
    </row>
    <row r="56" spans="1:9" ht="15.7">
      <c r="A56" s="4021" t="s">
        <v>14786</v>
      </c>
      <c r="B56" s="4021">
        <v>80</v>
      </c>
      <c r="C56" s="4021">
        <v>260</v>
      </c>
      <c r="D56" s="4022">
        <v>800</v>
      </c>
      <c r="E56" s="4023">
        <v>279</v>
      </c>
      <c r="F56" s="3986">
        <v>15477.316757500001</v>
      </c>
      <c r="G56" s="4024">
        <f t="shared" si="0"/>
        <v>15477.316757500001</v>
      </c>
      <c r="I56" s="1992"/>
    </row>
    <row r="57" spans="1:9" ht="15.7">
      <c r="A57" s="4015" t="s">
        <v>14787</v>
      </c>
      <c r="B57" s="4015">
        <v>80</v>
      </c>
      <c r="C57" s="4015">
        <v>260</v>
      </c>
      <c r="D57" s="4016">
        <v>900</v>
      </c>
      <c r="E57" s="4017">
        <v>333</v>
      </c>
      <c r="F57" s="4018">
        <v>17044.7241627</v>
      </c>
      <c r="G57" s="4025">
        <f t="shared" si="0"/>
        <v>17044.7241627</v>
      </c>
      <c r="I57" s="1992"/>
    </row>
    <row r="58" spans="1:9" ht="15.7">
      <c r="A58" s="4015" t="s">
        <v>14788</v>
      </c>
      <c r="B58" s="4015">
        <v>80</v>
      </c>
      <c r="C58" s="4015">
        <v>260</v>
      </c>
      <c r="D58" s="4016">
        <v>1000</v>
      </c>
      <c r="E58" s="4017">
        <v>386</v>
      </c>
      <c r="F58" s="4018">
        <v>18612.122628450001</v>
      </c>
      <c r="G58" s="4025">
        <f t="shared" si="0"/>
        <v>18612.122628450001</v>
      </c>
      <c r="I58" s="1992"/>
    </row>
    <row r="59" spans="1:9" ht="15.7">
      <c r="A59" s="4015" t="s">
        <v>14789</v>
      </c>
      <c r="B59" s="4015">
        <v>80</v>
      </c>
      <c r="C59" s="4015">
        <v>260</v>
      </c>
      <c r="D59" s="4016">
        <v>1100</v>
      </c>
      <c r="E59" s="4017">
        <v>440</v>
      </c>
      <c r="F59" s="4018">
        <v>20179.53003365</v>
      </c>
      <c r="G59" s="4025">
        <f t="shared" si="0"/>
        <v>20179.53003365</v>
      </c>
      <c r="I59" s="1992"/>
    </row>
    <row r="60" spans="1:9" ht="15.7">
      <c r="A60" s="4015" t="s">
        <v>14790</v>
      </c>
      <c r="B60" s="4015">
        <v>80</v>
      </c>
      <c r="C60" s="4015">
        <v>260</v>
      </c>
      <c r="D60" s="4016">
        <v>1200</v>
      </c>
      <c r="E60" s="4017">
        <v>494</v>
      </c>
      <c r="F60" s="4018">
        <v>21746.928499400001</v>
      </c>
      <c r="G60" s="4025">
        <f t="shared" si="0"/>
        <v>21746.928499400001</v>
      </c>
      <c r="I60" s="1992"/>
    </row>
    <row r="61" spans="1:9" ht="15.7">
      <c r="A61" s="4015" t="s">
        <v>14791</v>
      </c>
      <c r="B61" s="4015">
        <v>80</v>
      </c>
      <c r="C61" s="4015">
        <v>260</v>
      </c>
      <c r="D61" s="4016">
        <v>1300</v>
      </c>
      <c r="E61" s="4017">
        <v>548</v>
      </c>
      <c r="F61" s="4018">
        <v>23314.335904600001</v>
      </c>
      <c r="G61" s="4025">
        <f t="shared" si="0"/>
        <v>23314.335904600001</v>
      </c>
      <c r="I61" s="1992"/>
    </row>
    <row r="62" spans="1:9" ht="15.7">
      <c r="A62" s="4015" t="s">
        <v>14792</v>
      </c>
      <c r="B62" s="4015">
        <v>80</v>
      </c>
      <c r="C62" s="4015">
        <v>260</v>
      </c>
      <c r="D62" s="4016">
        <v>1400</v>
      </c>
      <c r="E62" s="4017">
        <v>601</v>
      </c>
      <c r="F62" s="4018">
        <v>24881.734370350005</v>
      </c>
      <c r="G62" s="4025">
        <f t="shared" si="0"/>
        <v>24881.734370350005</v>
      </c>
      <c r="I62" s="1992"/>
    </row>
    <row r="63" spans="1:9" ht="15.7">
      <c r="A63" s="4015" t="s">
        <v>14793</v>
      </c>
      <c r="B63" s="4015">
        <v>80</v>
      </c>
      <c r="C63" s="4015">
        <v>260</v>
      </c>
      <c r="D63" s="4016">
        <v>1500</v>
      </c>
      <c r="E63" s="4017">
        <v>655</v>
      </c>
      <c r="F63" s="4018">
        <v>26449.132836099998</v>
      </c>
      <c r="G63" s="4025">
        <f t="shared" si="0"/>
        <v>26449.132836099998</v>
      </c>
      <c r="I63" s="1992"/>
    </row>
    <row r="64" spans="1:9" ht="15.7">
      <c r="A64" s="4015" t="s">
        <v>14794</v>
      </c>
      <c r="B64" s="4015">
        <v>80</v>
      </c>
      <c r="C64" s="4015">
        <v>260</v>
      </c>
      <c r="D64" s="4016">
        <v>1600</v>
      </c>
      <c r="E64" s="4017">
        <v>709</v>
      </c>
      <c r="F64" s="4018">
        <v>28016.540241300001</v>
      </c>
      <c r="G64" s="4025">
        <f t="shared" si="0"/>
        <v>28016.540241300001</v>
      </c>
      <c r="I64" s="1992"/>
    </row>
    <row r="65" spans="1:9" ht="15.7">
      <c r="A65" s="4015" t="s">
        <v>14795</v>
      </c>
      <c r="B65" s="4015">
        <v>80</v>
      </c>
      <c r="C65" s="4015">
        <v>260</v>
      </c>
      <c r="D65" s="4016">
        <v>1700</v>
      </c>
      <c r="E65" s="4017">
        <v>762</v>
      </c>
      <c r="F65" s="4018">
        <v>29583.938707050002</v>
      </c>
      <c r="G65" s="4025">
        <f t="shared" si="0"/>
        <v>29583.938707050002</v>
      </c>
      <c r="I65" s="1992"/>
    </row>
    <row r="66" spans="1:9" ht="15.7">
      <c r="A66" s="4015" t="s">
        <v>14796</v>
      </c>
      <c r="B66" s="4015">
        <v>80</v>
      </c>
      <c r="C66" s="4015">
        <v>260</v>
      </c>
      <c r="D66" s="4016">
        <v>1800</v>
      </c>
      <c r="E66" s="4017">
        <v>816</v>
      </c>
      <c r="F66" s="4018">
        <v>31151.346112250001</v>
      </c>
      <c r="G66" s="4025">
        <f t="shared" si="0"/>
        <v>31151.346112250001</v>
      </c>
      <c r="I66" s="1992"/>
    </row>
    <row r="67" spans="1:9" ht="15.7">
      <c r="A67" s="4015" t="s">
        <v>14797</v>
      </c>
      <c r="B67" s="4015">
        <v>80</v>
      </c>
      <c r="C67" s="4015">
        <v>260</v>
      </c>
      <c r="D67" s="4016">
        <v>1900</v>
      </c>
      <c r="E67" s="4017">
        <v>870</v>
      </c>
      <c r="F67" s="4018">
        <v>32718.744578000002</v>
      </c>
      <c r="G67" s="4025">
        <f t="shared" si="0"/>
        <v>32718.744578000002</v>
      </c>
      <c r="I67" s="1992"/>
    </row>
    <row r="68" spans="1:9" ht="15.7">
      <c r="A68" s="4015" t="s">
        <v>14798</v>
      </c>
      <c r="B68" s="4015">
        <v>80</v>
      </c>
      <c r="C68" s="4015">
        <v>260</v>
      </c>
      <c r="D68" s="4016">
        <v>2000</v>
      </c>
      <c r="E68" s="4017">
        <v>923</v>
      </c>
      <c r="F68" s="4018">
        <v>34286.151983200005</v>
      </c>
      <c r="G68" s="4025">
        <f t="shared" si="0"/>
        <v>34286.151983200005</v>
      </c>
      <c r="I68" s="1992"/>
    </row>
    <row r="69" spans="1:9" ht="15.7">
      <c r="A69" s="4015" t="s">
        <v>14799</v>
      </c>
      <c r="B69" s="4015">
        <v>80</v>
      </c>
      <c r="C69" s="4015">
        <v>260</v>
      </c>
      <c r="D69" s="4016">
        <v>2100</v>
      </c>
      <c r="E69" s="4017">
        <v>977</v>
      </c>
      <c r="F69" s="4018">
        <v>35853.550448950002</v>
      </c>
      <c r="G69" s="4025">
        <f t="shared" si="0"/>
        <v>35853.550448950002</v>
      </c>
      <c r="I69" s="1992"/>
    </row>
    <row r="70" spans="1:9" ht="15.7">
      <c r="A70" s="4015" t="s">
        <v>14800</v>
      </c>
      <c r="B70" s="4015">
        <v>80</v>
      </c>
      <c r="C70" s="4015">
        <v>260</v>
      </c>
      <c r="D70" s="4016">
        <v>2200</v>
      </c>
      <c r="E70" s="4017">
        <v>1031</v>
      </c>
      <c r="F70" s="4018">
        <v>37420.957854150001</v>
      </c>
      <c r="G70" s="4025">
        <f t="shared" si="0"/>
        <v>37420.957854150001</v>
      </c>
      <c r="I70" s="1992"/>
    </row>
    <row r="71" spans="1:9" ht="15.7">
      <c r="A71" s="4015" t="s">
        <v>14801</v>
      </c>
      <c r="B71" s="4015">
        <v>80</v>
      </c>
      <c r="C71" s="4015">
        <v>260</v>
      </c>
      <c r="D71" s="4016">
        <v>2300</v>
      </c>
      <c r="E71" s="4017">
        <v>1084</v>
      </c>
      <c r="F71" s="4018">
        <v>38988.356319899998</v>
      </c>
      <c r="G71" s="4025">
        <f t="shared" si="0"/>
        <v>38988.356319899998</v>
      </c>
      <c r="I71" s="1992"/>
    </row>
    <row r="72" spans="1:9" ht="15.7">
      <c r="A72" s="4015" t="s">
        <v>14802</v>
      </c>
      <c r="B72" s="4015">
        <v>80</v>
      </c>
      <c r="C72" s="4015">
        <v>260</v>
      </c>
      <c r="D72" s="4016">
        <v>2400</v>
      </c>
      <c r="E72" s="4017">
        <v>1138</v>
      </c>
      <c r="F72" s="4018">
        <v>40555.763725100005</v>
      </c>
      <c r="G72" s="4025">
        <f t="shared" si="0"/>
        <v>40555.763725100005</v>
      </c>
      <c r="I72" s="1992"/>
    </row>
    <row r="73" spans="1:9" ht="15.7">
      <c r="A73" s="4015" t="s">
        <v>14803</v>
      </c>
      <c r="B73" s="4015">
        <v>80</v>
      </c>
      <c r="C73" s="4015">
        <v>260</v>
      </c>
      <c r="D73" s="4016">
        <v>2500</v>
      </c>
      <c r="E73" s="4017">
        <v>1192</v>
      </c>
      <c r="F73" s="4018">
        <v>42123.162190850002</v>
      </c>
      <c r="G73" s="4025">
        <f t="shared" si="0"/>
        <v>42123.162190850002</v>
      </c>
      <c r="I73" s="1992"/>
    </row>
    <row r="74" spans="1:9" ht="15.7">
      <c r="A74" s="4015" t="s">
        <v>14804</v>
      </c>
      <c r="B74" s="4015">
        <v>80</v>
      </c>
      <c r="C74" s="4015">
        <v>260</v>
      </c>
      <c r="D74" s="4016">
        <v>2600</v>
      </c>
      <c r="E74" s="4017">
        <v>1245</v>
      </c>
      <c r="F74" s="4018">
        <v>43690.569596050002</v>
      </c>
      <c r="G74" s="4025">
        <f t="shared" si="0"/>
        <v>43690.569596050002</v>
      </c>
      <c r="I74" s="1992"/>
    </row>
    <row r="75" spans="1:9" ht="15.7">
      <c r="A75" s="4015" t="s">
        <v>14805</v>
      </c>
      <c r="B75" s="4015">
        <v>80</v>
      </c>
      <c r="C75" s="4015">
        <v>260</v>
      </c>
      <c r="D75" s="4016">
        <v>2700</v>
      </c>
      <c r="E75" s="4017">
        <v>1299</v>
      </c>
      <c r="F75" s="4018">
        <v>45257.968061799998</v>
      </c>
      <c r="G75" s="4025">
        <f t="shared" si="0"/>
        <v>45257.968061799998</v>
      </c>
      <c r="I75" s="1992"/>
    </row>
    <row r="76" spans="1:9" ht="15.7">
      <c r="A76" s="4015" t="s">
        <v>14806</v>
      </c>
      <c r="B76" s="4015">
        <v>80</v>
      </c>
      <c r="C76" s="4015">
        <v>260</v>
      </c>
      <c r="D76" s="4016">
        <v>2800</v>
      </c>
      <c r="E76" s="4017">
        <v>1353</v>
      </c>
      <c r="F76" s="4018">
        <v>46825.375466999998</v>
      </c>
      <c r="G76" s="4025">
        <f t="shared" si="0"/>
        <v>46825.375466999998</v>
      </c>
      <c r="I76" s="1992"/>
    </row>
    <row r="77" spans="1:9" ht="15.7">
      <c r="A77" s="4015" t="s">
        <v>14807</v>
      </c>
      <c r="B77" s="4015">
        <v>80</v>
      </c>
      <c r="C77" s="4015">
        <v>260</v>
      </c>
      <c r="D77" s="4016">
        <v>2900</v>
      </c>
      <c r="E77" s="4017">
        <v>1406</v>
      </c>
      <c r="F77" s="4018">
        <v>48392.773932750002</v>
      </c>
      <c r="G77" s="4025">
        <f t="shared" si="0"/>
        <v>48392.773932750002</v>
      </c>
      <c r="I77" s="1992"/>
    </row>
    <row r="78" spans="1:9" ht="15.7">
      <c r="A78" s="4015" t="s">
        <v>14808</v>
      </c>
      <c r="B78" s="4015">
        <v>80</v>
      </c>
      <c r="C78" s="4015">
        <v>260</v>
      </c>
      <c r="D78" s="4016">
        <v>3000</v>
      </c>
      <c r="E78" s="4017">
        <v>1460</v>
      </c>
      <c r="F78" s="4018">
        <v>49960.172398500006</v>
      </c>
      <c r="G78" s="4025">
        <f t="shared" ref="G78:G141" si="1">(F78-F78*$B$4)</f>
        <v>49960.172398500006</v>
      </c>
      <c r="I78" s="1992"/>
    </row>
    <row r="79" spans="1:9" ht="15.7">
      <c r="A79" s="4015" t="s">
        <v>14809</v>
      </c>
      <c r="B79" s="4015">
        <v>80</v>
      </c>
      <c r="C79" s="4015">
        <v>260</v>
      </c>
      <c r="D79" s="4016">
        <v>3100</v>
      </c>
      <c r="E79" s="4017">
        <v>1514</v>
      </c>
      <c r="F79" s="4018">
        <v>51527.579803700006</v>
      </c>
      <c r="G79" s="4025">
        <f t="shared" si="1"/>
        <v>51527.579803700006</v>
      </c>
      <c r="I79" s="1992"/>
    </row>
    <row r="80" spans="1:9" ht="15.7">
      <c r="A80" s="4015" t="s">
        <v>14810</v>
      </c>
      <c r="B80" s="4015">
        <v>80</v>
      </c>
      <c r="C80" s="4015">
        <v>260</v>
      </c>
      <c r="D80" s="4016">
        <v>3200</v>
      </c>
      <c r="E80" s="4017">
        <v>1567</v>
      </c>
      <c r="F80" s="4018">
        <v>53094.978269450003</v>
      </c>
      <c r="G80" s="4025">
        <f t="shared" si="1"/>
        <v>53094.978269450003</v>
      </c>
      <c r="I80" s="1992"/>
    </row>
    <row r="81" spans="1:9" ht="15.7">
      <c r="A81" s="4015" t="s">
        <v>14811</v>
      </c>
      <c r="B81" s="4015">
        <v>80</v>
      </c>
      <c r="C81" s="4015">
        <v>260</v>
      </c>
      <c r="D81" s="4016">
        <v>3300</v>
      </c>
      <c r="E81" s="4017">
        <v>1621</v>
      </c>
      <c r="F81" s="4018">
        <v>54662.385674650002</v>
      </c>
      <c r="G81" s="4025">
        <f t="shared" si="1"/>
        <v>54662.385674650002</v>
      </c>
      <c r="I81" s="1992"/>
    </row>
    <row r="82" spans="1:9" ht="15.7">
      <c r="A82" s="4015" t="s">
        <v>14812</v>
      </c>
      <c r="B82" s="4015">
        <v>80</v>
      </c>
      <c r="C82" s="4015">
        <v>260</v>
      </c>
      <c r="D82" s="4016">
        <v>3400</v>
      </c>
      <c r="E82" s="4017">
        <v>1675</v>
      </c>
      <c r="F82" s="4018">
        <v>56229.784140400006</v>
      </c>
      <c r="G82" s="4025">
        <f t="shared" si="1"/>
        <v>56229.784140400006</v>
      </c>
      <c r="I82" s="1992"/>
    </row>
    <row r="83" spans="1:9" ht="15.7">
      <c r="A83" s="4015" t="s">
        <v>14813</v>
      </c>
      <c r="B83" s="4015">
        <v>80</v>
      </c>
      <c r="C83" s="4015">
        <v>260</v>
      </c>
      <c r="D83" s="4016">
        <v>3500</v>
      </c>
      <c r="E83" s="4017">
        <v>1728</v>
      </c>
      <c r="F83" s="4018">
        <v>57797.191545600006</v>
      </c>
      <c r="G83" s="4025">
        <f t="shared" si="1"/>
        <v>57797.191545600006</v>
      </c>
      <c r="I83" s="1992"/>
    </row>
    <row r="84" spans="1:9" ht="15.7">
      <c r="A84" s="4015" t="s">
        <v>14814</v>
      </c>
      <c r="B84" s="4015">
        <v>80</v>
      </c>
      <c r="C84" s="4015">
        <v>260</v>
      </c>
      <c r="D84" s="4016">
        <v>3600</v>
      </c>
      <c r="E84" s="4017">
        <v>1755</v>
      </c>
      <c r="F84" s="4018">
        <v>59364.590011349996</v>
      </c>
      <c r="G84" s="4025">
        <f t="shared" si="1"/>
        <v>59364.590011349996</v>
      </c>
      <c r="I84" s="1992"/>
    </row>
    <row r="85" spans="1:9" ht="15.75" customHeight="1">
      <c r="A85" s="4015" t="s">
        <v>14815</v>
      </c>
      <c r="B85" s="4015">
        <v>80</v>
      </c>
      <c r="C85" s="4015">
        <v>260</v>
      </c>
      <c r="D85" s="4016">
        <v>3700</v>
      </c>
      <c r="E85" s="4017">
        <v>1809</v>
      </c>
      <c r="F85" s="4018">
        <v>60931.997416549995</v>
      </c>
      <c r="G85" s="4025">
        <f t="shared" si="1"/>
        <v>60931.997416549995</v>
      </c>
      <c r="I85" s="1992"/>
    </row>
    <row r="86" spans="1:9" ht="15.7">
      <c r="A86" s="4015" t="s">
        <v>14816</v>
      </c>
      <c r="B86" s="4015">
        <v>80</v>
      </c>
      <c r="C86" s="4015">
        <v>260</v>
      </c>
      <c r="D86" s="4016">
        <v>3800</v>
      </c>
      <c r="E86" s="4017">
        <v>1863</v>
      </c>
      <c r="F86" s="4018">
        <v>62499.395882300007</v>
      </c>
      <c r="G86" s="4025">
        <f t="shared" si="1"/>
        <v>62499.395882300007</v>
      </c>
      <c r="I86" s="1992"/>
    </row>
    <row r="87" spans="1:9" ht="15.7">
      <c r="A87" s="4015" t="s">
        <v>14817</v>
      </c>
      <c r="B87" s="4015">
        <v>80</v>
      </c>
      <c r="C87" s="4015">
        <v>260</v>
      </c>
      <c r="D87" s="4016">
        <v>3900</v>
      </c>
      <c r="E87" s="4017">
        <v>1916</v>
      </c>
      <c r="F87" s="4018">
        <v>64066.803287500006</v>
      </c>
      <c r="G87" s="4025">
        <f t="shared" si="1"/>
        <v>64066.803287500006</v>
      </c>
      <c r="I87" s="1992"/>
    </row>
    <row r="88" spans="1:9" ht="15.7">
      <c r="A88" s="4015" t="s">
        <v>14818</v>
      </c>
      <c r="B88" s="4015">
        <v>80</v>
      </c>
      <c r="C88" s="4015">
        <v>260</v>
      </c>
      <c r="D88" s="4016">
        <v>4000</v>
      </c>
      <c r="E88" s="4017">
        <v>1970</v>
      </c>
      <c r="F88" s="4018">
        <v>65634.201753250003</v>
      </c>
      <c r="G88" s="4025">
        <f t="shared" si="1"/>
        <v>65634.201753250003</v>
      </c>
      <c r="I88" s="1992"/>
    </row>
    <row r="89" spans="1:9" ht="15.7">
      <c r="A89" s="4015" t="s">
        <v>14819</v>
      </c>
      <c r="B89" s="4015">
        <v>80</v>
      </c>
      <c r="C89" s="4015">
        <v>260</v>
      </c>
      <c r="D89" s="4016">
        <v>4100</v>
      </c>
      <c r="E89" s="4017">
        <v>2024</v>
      </c>
      <c r="F89" s="4018">
        <v>67201.60915845001</v>
      </c>
      <c r="G89" s="4025">
        <f t="shared" si="1"/>
        <v>67201.60915845001</v>
      </c>
      <c r="I89" s="1992"/>
    </row>
    <row r="90" spans="1:9" ht="15.7">
      <c r="A90" s="4015" t="s">
        <v>14820</v>
      </c>
      <c r="B90" s="4015">
        <v>80</v>
      </c>
      <c r="C90" s="4015">
        <v>260</v>
      </c>
      <c r="D90" s="4016">
        <v>4200</v>
      </c>
      <c r="E90" s="4017">
        <v>2077</v>
      </c>
      <c r="F90" s="4018">
        <v>68769.007624200007</v>
      </c>
      <c r="G90" s="4025">
        <f t="shared" si="1"/>
        <v>68769.007624200007</v>
      </c>
      <c r="I90" s="1992"/>
    </row>
    <row r="91" spans="1:9" ht="15.7">
      <c r="A91" s="4015" t="s">
        <v>14821</v>
      </c>
      <c r="B91" s="4015">
        <v>80</v>
      </c>
      <c r="C91" s="4015">
        <v>260</v>
      </c>
      <c r="D91" s="4016">
        <v>4300</v>
      </c>
      <c r="E91" s="4017">
        <v>2131</v>
      </c>
      <c r="F91" s="4018">
        <v>70336.415029399999</v>
      </c>
      <c r="G91" s="4025">
        <f t="shared" si="1"/>
        <v>70336.415029399999</v>
      </c>
      <c r="I91" s="1992"/>
    </row>
    <row r="92" spans="1:9" ht="15.7">
      <c r="A92" s="4015" t="s">
        <v>14822</v>
      </c>
      <c r="B92" s="4015">
        <v>80</v>
      </c>
      <c r="C92" s="4015">
        <v>260</v>
      </c>
      <c r="D92" s="4016">
        <v>4400</v>
      </c>
      <c r="E92" s="4017">
        <v>2185</v>
      </c>
      <c r="F92" s="4018">
        <v>71903.813495149996</v>
      </c>
      <c r="G92" s="4025">
        <f t="shared" si="1"/>
        <v>71903.813495149996</v>
      </c>
      <c r="I92" s="1992"/>
    </row>
    <row r="93" spans="1:9" ht="15.7">
      <c r="A93" s="4015" t="s">
        <v>14823</v>
      </c>
      <c r="B93" s="4015">
        <v>80</v>
      </c>
      <c r="C93" s="4015">
        <v>260</v>
      </c>
      <c r="D93" s="4016">
        <v>4500</v>
      </c>
      <c r="E93" s="4017">
        <v>2238</v>
      </c>
      <c r="F93" s="4018">
        <v>73471.220900350003</v>
      </c>
      <c r="G93" s="4025">
        <f t="shared" si="1"/>
        <v>73471.220900350003</v>
      </c>
      <c r="I93" s="1992"/>
    </row>
    <row r="94" spans="1:9" ht="15.7">
      <c r="A94" s="4015" t="s">
        <v>14824</v>
      </c>
      <c r="B94" s="4015">
        <v>80</v>
      </c>
      <c r="C94" s="4015">
        <v>260</v>
      </c>
      <c r="D94" s="4016">
        <v>4600</v>
      </c>
      <c r="E94" s="4017">
        <v>2292</v>
      </c>
      <c r="F94" s="4018">
        <v>75038.6193661</v>
      </c>
      <c r="G94" s="4025">
        <f t="shared" si="1"/>
        <v>75038.6193661</v>
      </c>
      <c r="I94" s="1992"/>
    </row>
    <row r="95" spans="1:9" ht="15.7">
      <c r="A95" s="4015" t="s">
        <v>14825</v>
      </c>
      <c r="B95" s="4015">
        <v>80</v>
      </c>
      <c r="C95" s="4015">
        <v>260</v>
      </c>
      <c r="D95" s="4016">
        <v>4700</v>
      </c>
      <c r="E95" s="4017">
        <v>2346</v>
      </c>
      <c r="F95" s="4018">
        <v>76606.017831850011</v>
      </c>
      <c r="G95" s="4025">
        <f t="shared" si="1"/>
        <v>76606.017831850011</v>
      </c>
      <c r="I95" s="1992"/>
    </row>
    <row r="96" spans="1:9" ht="15.7">
      <c r="A96" s="4015" t="s">
        <v>14826</v>
      </c>
      <c r="B96" s="4015">
        <v>80</v>
      </c>
      <c r="C96" s="4015">
        <v>260</v>
      </c>
      <c r="D96" s="4016">
        <v>4800</v>
      </c>
      <c r="E96" s="4017">
        <v>2399</v>
      </c>
      <c r="F96" s="4018">
        <v>78173.425237050003</v>
      </c>
      <c r="G96" s="4025">
        <f t="shared" si="1"/>
        <v>78173.425237050003</v>
      </c>
      <c r="I96" s="1992"/>
    </row>
    <row r="97" spans="1:9" ht="15.7">
      <c r="A97" s="4015" t="s">
        <v>14827</v>
      </c>
      <c r="B97" s="4015">
        <v>80</v>
      </c>
      <c r="C97" s="4015">
        <v>260</v>
      </c>
      <c r="D97" s="4016">
        <v>4900</v>
      </c>
      <c r="E97" s="4017">
        <v>2453</v>
      </c>
      <c r="F97" s="4018">
        <v>79740.8237028</v>
      </c>
      <c r="G97" s="4025">
        <f t="shared" si="1"/>
        <v>79740.8237028</v>
      </c>
      <c r="I97" s="1992"/>
    </row>
    <row r="98" spans="1:9" ht="16" thickBot="1">
      <c r="A98" s="4026" t="s">
        <v>14828</v>
      </c>
      <c r="B98" s="4026">
        <v>80</v>
      </c>
      <c r="C98" s="4026">
        <v>260</v>
      </c>
      <c r="D98" s="4027">
        <v>5000</v>
      </c>
      <c r="E98" s="4028">
        <v>2507</v>
      </c>
      <c r="F98" s="3987">
        <v>81308.231107999993</v>
      </c>
      <c r="G98" s="4029">
        <f t="shared" si="1"/>
        <v>81308.231107999993</v>
      </c>
      <c r="I98" s="1992"/>
    </row>
    <row r="99" spans="1:9" ht="15.7">
      <c r="A99" s="4021" t="s">
        <v>14829</v>
      </c>
      <c r="B99" s="4021">
        <v>80</v>
      </c>
      <c r="C99" s="4021">
        <v>300</v>
      </c>
      <c r="D99" s="4022">
        <v>800</v>
      </c>
      <c r="E99" s="4023">
        <v>296</v>
      </c>
      <c r="F99" s="3986">
        <v>16829.220841550003</v>
      </c>
      <c r="G99" s="4024">
        <f t="shared" si="1"/>
        <v>16829.220841550003</v>
      </c>
      <c r="I99" s="1992"/>
    </row>
    <row r="100" spans="1:9" ht="15.7">
      <c r="A100" s="4015" t="s">
        <v>14830</v>
      </c>
      <c r="B100" s="4015">
        <v>80</v>
      </c>
      <c r="C100" s="4015">
        <v>300</v>
      </c>
      <c r="D100" s="4016">
        <v>900</v>
      </c>
      <c r="E100" s="4017">
        <v>355</v>
      </c>
      <c r="F100" s="4018">
        <v>18520.663115500003</v>
      </c>
      <c r="G100" s="4025">
        <f t="shared" si="1"/>
        <v>18520.663115500003</v>
      </c>
      <c r="I100" s="1992"/>
    </row>
    <row r="101" spans="1:9" ht="15.7">
      <c r="A101" s="4015" t="s">
        <v>14831</v>
      </c>
      <c r="B101" s="4015">
        <v>80</v>
      </c>
      <c r="C101" s="4015">
        <v>300</v>
      </c>
      <c r="D101" s="4016">
        <v>1000</v>
      </c>
      <c r="E101" s="4017">
        <v>414</v>
      </c>
      <c r="F101" s="4018">
        <v>20212.10538945</v>
      </c>
      <c r="G101" s="4025">
        <f t="shared" si="1"/>
        <v>20212.10538945</v>
      </c>
      <c r="I101" s="1992"/>
    </row>
    <row r="102" spans="1:9" ht="15.7">
      <c r="A102" s="4015" t="s">
        <v>14832</v>
      </c>
      <c r="B102" s="4015">
        <v>80</v>
      </c>
      <c r="C102" s="4015">
        <v>300</v>
      </c>
      <c r="D102" s="4016">
        <v>1100</v>
      </c>
      <c r="E102" s="4017">
        <v>474</v>
      </c>
      <c r="F102" s="4018">
        <v>21903.547663400001</v>
      </c>
      <c r="G102" s="4025">
        <f t="shared" si="1"/>
        <v>21903.547663400001</v>
      </c>
      <c r="I102" s="1992"/>
    </row>
    <row r="103" spans="1:9" ht="15.7">
      <c r="A103" s="4015" t="s">
        <v>14833</v>
      </c>
      <c r="B103" s="4015">
        <v>80</v>
      </c>
      <c r="C103" s="4015">
        <v>300</v>
      </c>
      <c r="D103" s="4016">
        <v>1200</v>
      </c>
      <c r="E103" s="4017">
        <v>533</v>
      </c>
      <c r="F103" s="4018">
        <v>23594.989937350001</v>
      </c>
      <c r="G103" s="4025">
        <f t="shared" si="1"/>
        <v>23594.989937350001</v>
      </c>
      <c r="I103" s="1992"/>
    </row>
    <row r="104" spans="1:9" ht="15.7">
      <c r="A104" s="4015" t="s">
        <v>14834</v>
      </c>
      <c r="B104" s="4015">
        <v>80</v>
      </c>
      <c r="C104" s="4015">
        <v>300</v>
      </c>
      <c r="D104" s="4016">
        <v>1300</v>
      </c>
      <c r="E104" s="4017">
        <v>592</v>
      </c>
      <c r="F104" s="4018">
        <v>25286.423271850002</v>
      </c>
      <c r="G104" s="4025">
        <f t="shared" si="1"/>
        <v>25286.423271850002</v>
      </c>
      <c r="I104" s="1992"/>
    </row>
    <row r="105" spans="1:9" ht="15.7">
      <c r="A105" s="4015" t="s">
        <v>14835</v>
      </c>
      <c r="B105" s="4015">
        <v>80</v>
      </c>
      <c r="C105" s="4015">
        <v>300</v>
      </c>
      <c r="D105" s="4016">
        <v>1400</v>
      </c>
      <c r="E105" s="4017">
        <v>651</v>
      </c>
      <c r="F105" s="4018">
        <v>26977.865545799999</v>
      </c>
      <c r="G105" s="4025">
        <f t="shared" si="1"/>
        <v>26977.865545799999</v>
      </c>
      <c r="I105" s="1992"/>
    </row>
    <row r="106" spans="1:9" ht="15.7">
      <c r="A106" s="4015" t="s">
        <v>14836</v>
      </c>
      <c r="B106" s="4015">
        <v>80</v>
      </c>
      <c r="C106" s="4015">
        <v>300</v>
      </c>
      <c r="D106" s="4016">
        <v>1500</v>
      </c>
      <c r="E106" s="4017">
        <v>710</v>
      </c>
      <c r="F106" s="4018">
        <v>28669.30781975</v>
      </c>
      <c r="G106" s="4025">
        <f t="shared" si="1"/>
        <v>28669.30781975</v>
      </c>
      <c r="I106" s="1992"/>
    </row>
    <row r="107" spans="1:9" ht="15.7">
      <c r="A107" s="4015" t="s">
        <v>14837</v>
      </c>
      <c r="B107" s="4015">
        <v>80</v>
      </c>
      <c r="C107" s="4015">
        <v>300</v>
      </c>
      <c r="D107" s="4016">
        <v>1600</v>
      </c>
      <c r="E107" s="4017">
        <v>770</v>
      </c>
      <c r="F107" s="4018">
        <v>30360.750093700004</v>
      </c>
      <c r="G107" s="4025">
        <f t="shared" si="1"/>
        <v>30360.750093700004</v>
      </c>
      <c r="I107" s="1992"/>
    </row>
    <row r="108" spans="1:9" ht="15.7">
      <c r="A108" s="4015" t="s">
        <v>14838</v>
      </c>
      <c r="B108" s="4015">
        <v>80</v>
      </c>
      <c r="C108" s="4015">
        <v>300</v>
      </c>
      <c r="D108" s="4016">
        <v>1700</v>
      </c>
      <c r="E108" s="4017">
        <v>829</v>
      </c>
      <c r="F108" s="4018">
        <v>32052.192367649997</v>
      </c>
      <c r="G108" s="4025">
        <f t="shared" si="1"/>
        <v>32052.192367649997</v>
      </c>
      <c r="I108" s="1992"/>
    </row>
    <row r="109" spans="1:9" ht="15.75" customHeight="1">
      <c r="A109" s="4015" t="s">
        <v>14839</v>
      </c>
      <c r="B109" s="4015">
        <v>80</v>
      </c>
      <c r="C109" s="4015">
        <v>300</v>
      </c>
      <c r="D109" s="4016">
        <v>1800</v>
      </c>
      <c r="E109" s="4017">
        <v>888</v>
      </c>
      <c r="F109" s="4018">
        <v>33743.634641600001</v>
      </c>
      <c r="G109" s="4025">
        <f t="shared" si="1"/>
        <v>33743.634641600001</v>
      </c>
      <c r="I109" s="1992"/>
    </row>
    <row r="110" spans="1:9" ht="15.7">
      <c r="A110" s="4015" t="s">
        <v>14840</v>
      </c>
      <c r="B110" s="4015">
        <v>80</v>
      </c>
      <c r="C110" s="4015">
        <v>300</v>
      </c>
      <c r="D110" s="4016">
        <v>1900</v>
      </c>
      <c r="E110" s="4017">
        <v>947</v>
      </c>
      <c r="F110" s="4018">
        <v>35435.076915550002</v>
      </c>
      <c r="G110" s="4025">
        <f t="shared" si="1"/>
        <v>35435.076915550002</v>
      </c>
      <c r="I110" s="1992"/>
    </row>
    <row r="111" spans="1:9" ht="15.7">
      <c r="A111" s="4015" t="s">
        <v>14841</v>
      </c>
      <c r="B111" s="4015">
        <v>80</v>
      </c>
      <c r="C111" s="4015">
        <v>300</v>
      </c>
      <c r="D111" s="4016">
        <v>2000</v>
      </c>
      <c r="E111" s="4017">
        <v>1006</v>
      </c>
      <c r="F111" s="4018">
        <v>37126.519189500003</v>
      </c>
      <c r="G111" s="4025">
        <f t="shared" si="1"/>
        <v>37126.519189500003</v>
      </c>
      <c r="I111" s="1992"/>
    </row>
    <row r="112" spans="1:9" ht="15.7">
      <c r="A112" s="4015" t="s">
        <v>14842</v>
      </c>
      <c r="B112" s="4015">
        <v>80</v>
      </c>
      <c r="C112" s="4015">
        <v>300</v>
      </c>
      <c r="D112" s="4016">
        <v>2100</v>
      </c>
      <c r="E112" s="4017">
        <v>1066</v>
      </c>
      <c r="F112" s="4018">
        <v>38817.961463450003</v>
      </c>
      <c r="G112" s="4025">
        <f t="shared" si="1"/>
        <v>38817.961463450003</v>
      </c>
      <c r="I112" s="1992"/>
    </row>
    <row r="113" spans="1:9" ht="15.7">
      <c r="A113" s="4015" t="s">
        <v>14843</v>
      </c>
      <c r="B113" s="4015">
        <v>80</v>
      </c>
      <c r="C113" s="4015">
        <v>300</v>
      </c>
      <c r="D113" s="4016">
        <v>2200</v>
      </c>
      <c r="E113" s="4017">
        <v>1125</v>
      </c>
      <c r="F113" s="4018">
        <v>40509.403737400004</v>
      </c>
      <c r="G113" s="4025">
        <f t="shared" si="1"/>
        <v>40509.403737400004</v>
      </c>
      <c r="I113" s="1992"/>
    </row>
    <row r="114" spans="1:9" ht="15.7">
      <c r="A114" s="4015" t="s">
        <v>14844</v>
      </c>
      <c r="B114" s="4015">
        <v>80</v>
      </c>
      <c r="C114" s="4015">
        <v>300</v>
      </c>
      <c r="D114" s="4016">
        <v>2300</v>
      </c>
      <c r="E114" s="4017">
        <v>1184</v>
      </c>
      <c r="F114" s="4018">
        <v>42200.846011349997</v>
      </c>
      <c r="G114" s="4025">
        <f t="shared" si="1"/>
        <v>42200.846011349997</v>
      </c>
      <c r="I114" s="1992"/>
    </row>
    <row r="115" spans="1:9" ht="15.7">
      <c r="A115" s="4015" t="s">
        <v>14845</v>
      </c>
      <c r="B115" s="4015">
        <v>80</v>
      </c>
      <c r="C115" s="4015">
        <v>300</v>
      </c>
      <c r="D115" s="4016">
        <v>2400</v>
      </c>
      <c r="E115" s="4017">
        <v>1243</v>
      </c>
      <c r="F115" s="4018">
        <v>43892.288285299997</v>
      </c>
      <c r="G115" s="4025">
        <f t="shared" si="1"/>
        <v>43892.288285299997</v>
      </c>
      <c r="I115" s="1992"/>
    </row>
    <row r="116" spans="1:9" ht="15.7">
      <c r="A116" s="4015" t="s">
        <v>14846</v>
      </c>
      <c r="B116" s="4015">
        <v>80</v>
      </c>
      <c r="C116" s="4015">
        <v>300</v>
      </c>
      <c r="D116" s="4016">
        <v>2500</v>
      </c>
      <c r="E116" s="4017">
        <v>1302</v>
      </c>
      <c r="F116" s="4018">
        <v>45583.730559249998</v>
      </c>
      <c r="G116" s="4025">
        <f t="shared" si="1"/>
        <v>45583.730559249998</v>
      </c>
      <c r="I116" s="1992"/>
    </row>
    <row r="117" spans="1:9" ht="15.7">
      <c r="A117" s="4015" t="s">
        <v>14847</v>
      </c>
      <c r="B117" s="4015">
        <v>80</v>
      </c>
      <c r="C117" s="4015">
        <v>300</v>
      </c>
      <c r="D117" s="4016">
        <v>2600</v>
      </c>
      <c r="E117" s="4017">
        <v>1362</v>
      </c>
      <c r="F117" s="4018">
        <v>47275.172833200006</v>
      </c>
      <c r="G117" s="4025">
        <f t="shared" si="1"/>
        <v>47275.172833200006</v>
      </c>
      <c r="I117" s="1992"/>
    </row>
    <row r="118" spans="1:9" ht="15.7">
      <c r="A118" s="4015" t="s">
        <v>14848</v>
      </c>
      <c r="B118" s="4015">
        <v>80</v>
      </c>
      <c r="C118" s="4015">
        <v>300</v>
      </c>
      <c r="D118" s="4016">
        <v>2700</v>
      </c>
      <c r="E118" s="4017">
        <v>1421</v>
      </c>
      <c r="F118" s="4018">
        <v>48966.615107150006</v>
      </c>
      <c r="G118" s="4025">
        <f t="shared" si="1"/>
        <v>48966.615107150006</v>
      </c>
      <c r="I118" s="1992"/>
    </row>
    <row r="119" spans="1:9" ht="15.7">
      <c r="A119" s="4015" t="s">
        <v>14849</v>
      </c>
      <c r="B119" s="4015">
        <v>80</v>
      </c>
      <c r="C119" s="4015">
        <v>300</v>
      </c>
      <c r="D119" s="4016">
        <v>2800</v>
      </c>
      <c r="E119" s="4017">
        <v>1480</v>
      </c>
      <c r="F119" s="4018">
        <v>50658.057381100007</v>
      </c>
      <c r="G119" s="4025">
        <f t="shared" si="1"/>
        <v>50658.057381100007</v>
      </c>
      <c r="I119" s="1992"/>
    </row>
    <row r="120" spans="1:9" ht="15.7">
      <c r="A120" s="4015" t="s">
        <v>14850</v>
      </c>
      <c r="B120" s="4015">
        <v>80</v>
      </c>
      <c r="C120" s="4015">
        <v>300</v>
      </c>
      <c r="D120" s="4016">
        <v>2900</v>
      </c>
      <c r="E120" s="4017">
        <v>1539</v>
      </c>
      <c r="F120" s="4018">
        <v>52349.490715600004</v>
      </c>
      <c r="G120" s="4025">
        <f t="shared" si="1"/>
        <v>52349.490715600004</v>
      </c>
      <c r="I120" s="1992"/>
    </row>
    <row r="121" spans="1:9" ht="15.7">
      <c r="A121" s="4015" t="s">
        <v>14851</v>
      </c>
      <c r="B121" s="4015">
        <v>80</v>
      </c>
      <c r="C121" s="4015">
        <v>300</v>
      </c>
      <c r="D121" s="4016">
        <v>3000</v>
      </c>
      <c r="E121" s="4017">
        <v>1598</v>
      </c>
      <c r="F121" s="4018">
        <v>54040.932989550005</v>
      </c>
      <c r="G121" s="4025">
        <f t="shared" si="1"/>
        <v>54040.932989550005</v>
      </c>
      <c r="I121" s="1992"/>
    </row>
    <row r="122" spans="1:9" ht="15.7">
      <c r="A122" s="4015" t="s">
        <v>14852</v>
      </c>
      <c r="B122" s="4015">
        <v>80</v>
      </c>
      <c r="C122" s="4015">
        <v>300</v>
      </c>
      <c r="D122" s="4016">
        <v>3100</v>
      </c>
      <c r="E122" s="4017">
        <v>1658</v>
      </c>
      <c r="F122" s="4018">
        <v>55732.375263500006</v>
      </c>
      <c r="G122" s="4025">
        <f t="shared" si="1"/>
        <v>55732.375263500006</v>
      </c>
      <c r="I122" s="1992"/>
    </row>
    <row r="123" spans="1:9" ht="15.7">
      <c r="A123" s="4015" t="s">
        <v>14853</v>
      </c>
      <c r="B123" s="4015">
        <v>80</v>
      </c>
      <c r="C123" s="4015">
        <v>300</v>
      </c>
      <c r="D123" s="4016">
        <v>3200</v>
      </c>
      <c r="E123" s="4017">
        <v>1717</v>
      </c>
      <c r="F123" s="4018">
        <v>57423.817537450006</v>
      </c>
      <c r="G123" s="4025">
        <f t="shared" si="1"/>
        <v>57423.817537450006</v>
      </c>
      <c r="I123" s="1992"/>
    </row>
    <row r="124" spans="1:9" ht="15.7">
      <c r="A124" s="4015" t="s">
        <v>14854</v>
      </c>
      <c r="B124" s="4015">
        <v>80</v>
      </c>
      <c r="C124" s="4015">
        <v>300</v>
      </c>
      <c r="D124" s="4016">
        <v>3300</v>
      </c>
      <c r="E124" s="4017">
        <v>1776</v>
      </c>
      <c r="F124" s="4018">
        <v>59115.259811399999</v>
      </c>
      <c r="G124" s="4025">
        <f t="shared" si="1"/>
        <v>59115.259811399999</v>
      </c>
      <c r="I124" s="1992"/>
    </row>
    <row r="125" spans="1:9" ht="15.7">
      <c r="A125" s="4015" t="s">
        <v>14855</v>
      </c>
      <c r="B125" s="4015">
        <v>80</v>
      </c>
      <c r="C125" s="4015">
        <v>300</v>
      </c>
      <c r="D125" s="4016">
        <v>3400</v>
      </c>
      <c r="E125" s="4017">
        <v>1835</v>
      </c>
      <c r="F125" s="4018">
        <v>60806.702085350007</v>
      </c>
      <c r="G125" s="4025">
        <f t="shared" si="1"/>
        <v>60806.702085350007</v>
      </c>
      <c r="I125" s="1992"/>
    </row>
    <row r="126" spans="1:9" ht="15.7">
      <c r="A126" s="4015" t="s">
        <v>14856</v>
      </c>
      <c r="B126" s="4015">
        <v>80</v>
      </c>
      <c r="C126" s="4015">
        <v>300</v>
      </c>
      <c r="D126" s="4016">
        <v>3500</v>
      </c>
      <c r="E126" s="4017">
        <v>1894</v>
      </c>
      <c r="F126" s="4018">
        <v>62498.144359300008</v>
      </c>
      <c r="G126" s="4025">
        <f t="shared" si="1"/>
        <v>62498.144359300008</v>
      </c>
      <c r="I126" s="1992"/>
    </row>
    <row r="127" spans="1:9" ht="15.7">
      <c r="A127" s="4015" t="s">
        <v>14857</v>
      </c>
      <c r="B127" s="4015">
        <v>80</v>
      </c>
      <c r="C127" s="4015">
        <v>300</v>
      </c>
      <c r="D127" s="4016">
        <v>3600</v>
      </c>
      <c r="E127" s="4017">
        <v>1924</v>
      </c>
      <c r="F127" s="4018">
        <v>64189.586633250008</v>
      </c>
      <c r="G127" s="4025">
        <f t="shared" si="1"/>
        <v>64189.586633250008</v>
      </c>
      <c r="I127" s="1992"/>
    </row>
    <row r="128" spans="1:9" ht="15.7">
      <c r="A128" s="4015" t="s">
        <v>14858</v>
      </c>
      <c r="B128" s="4015">
        <v>80</v>
      </c>
      <c r="C128" s="4015">
        <v>300</v>
      </c>
      <c r="D128" s="4016">
        <v>3700</v>
      </c>
      <c r="E128" s="4017">
        <v>1983</v>
      </c>
      <c r="F128" s="4018">
        <v>65881.028907200016</v>
      </c>
      <c r="G128" s="4025">
        <f t="shared" si="1"/>
        <v>65881.028907200016</v>
      </c>
      <c r="I128" s="1992"/>
    </row>
    <row r="129" spans="1:9" ht="15.7">
      <c r="A129" s="4015" t="s">
        <v>14859</v>
      </c>
      <c r="B129" s="4015">
        <v>80</v>
      </c>
      <c r="C129" s="4015">
        <v>300</v>
      </c>
      <c r="D129" s="4016">
        <v>3800</v>
      </c>
      <c r="E129" s="4017">
        <v>2042</v>
      </c>
      <c r="F129" s="4018">
        <v>67572.471181150016</v>
      </c>
      <c r="G129" s="4025">
        <f t="shared" si="1"/>
        <v>67572.471181150016</v>
      </c>
      <c r="I129" s="1992"/>
    </row>
    <row r="130" spans="1:9" ht="15.7">
      <c r="A130" s="4015" t="s">
        <v>14860</v>
      </c>
      <c r="B130" s="4015">
        <v>80</v>
      </c>
      <c r="C130" s="4015">
        <v>300</v>
      </c>
      <c r="D130" s="4016">
        <v>3900</v>
      </c>
      <c r="E130" s="4017">
        <v>2102</v>
      </c>
      <c r="F130" s="4018">
        <v>69263.913455100002</v>
      </c>
      <c r="G130" s="4025">
        <f t="shared" si="1"/>
        <v>69263.913455100002</v>
      </c>
      <c r="I130" s="1992"/>
    </row>
    <row r="131" spans="1:9" ht="15.7">
      <c r="A131" s="4015" t="s">
        <v>14861</v>
      </c>
      <c r="B131" s="4015">
        <v>80</v>
      </c>
      <c r="C131" s="4015">
        <v>300</v>
      </c>
      <c r="D131" s="4016">
        <v>4000</v>
      </c>
      <c r="E131" s="4017">
        <v>2161</v>
      </c>
      <c r="F131" s="4018">
        <v>70955.355729050003</v>
      </c>
      <c r="G131" s="4025">
        <f t="shared" si="1"/>
        <v>70955.355729050003</v>
      </c>
      <c r="I131" s="1992"/>
    </row>
    <row r="132" spans="1:9" ht="15.7">
      <c r="A132" s="4015" t="s">
        <v>14862</v>
      </c>
      <c r="B132" s="4015">
        <v>80</v>
      </c>
      <c r="C132" s="4015">
        <v>300</v>
      </c>
      <c r="D132" s="4016">
        <v>4100</v>
      </c>
      <c r="E132" s="4017">
        <v>2220</v>
      </c>
      <c r="F132" s="4018">
        <v>72646.798003000004</v>
      </c>
      <c r="G132" s="4025">
        <f t="shared" si="1"/>
        <v>72646.798003000004</v>
      </c>
      <c r="I132" s="1992"/>
    </row>
    <row r="133" spans="1:9" ht="15.75" customHeight="1">
      <c r="A133" s="4015" t="s">
        <v>14863</v>
      </c>
      <c r="B133" s="4015">
        <v>80</v>
      </c>
      <c r="C133" s="4015">
        <v>300</v>
      </c>
      <c r="D133" s="4016">
        <v>4200</v>
      </c>
      <c r="E133" s="4017">
        <v>2279</v>
      </c>
      <c r="F133" s="4018">
        <v>74338.240276950004</v>
      </c>
      <c r="G133" s="4025">
        <f t="shared" si="1"/>
        <v>74338.240276950004</v>
      </c>
      <c r="I133" s="1992"/>
    </row>
    <row r="134" spans="1:9" ht="15.7">
      <c r="A134" s="4015" t="s">
        <v>14864</v>
      </c>
      <c r="B134" s="4015">
        <v>80</v>
      </c>
      <c r="C134" s="4015">
        <v>300</v>
      </c>
      <c r="D134" s="4016">
        <v>4300</v>
      </c>
      <c r="E134" s="4017">
        <v>2338</v>
      </c>
      <c r="F134" s="4018">
        <v>76029.682550900005</v>
      </c>
      <c r="G134" s="4025">
        <f t="shared" si="1"/>
        <v>76029.682550900005</v>
      </c>
      <c r="I134" s="1992"/>
    </row>
    <row r="135" spans="1:9" ht="15.7">
      <c r="A135" s="4015" t="s">
        <v>14865</v>
      </c>
      <c r="B135" s="4015">
        <v>80</v>
      </c>
      <c r="C135" s="4015">
        <v>300</v>
      </c>
      <c r="D135" s="4016">
        <v>4400</v>
      </c>
      <c r="E135" s="4017">
        <v>2398</v>
      </c>
      <c r="F135" s="4018">
        <v>77721.124824850005</v>
      </c>
      <c r="G135" s="4025">
        <f t="shared" si="1"/>
        <v>77721.124824850005</v>
      </c>
      <c r="I135" s="1992"/>
    </row>
    <row r="136" spans="1:9" ht="15.7">
      <c r="A136" s="4015" t="s">
        <v>14866</v>
      </c>
      <c r="B136" s="4015">
        <v>80</v>
      </c>
      <c r="C136" s="4015">
        <v>300</v>
      </c>
      <c r="D136" s="4016">
        <v>4500</v>
      </c>
      <c r="E136" s="4017">
        <v>2457</v>
      </c>
      <c r="F136" s="4018">
        <v>79412.55815935001</v>
      </c>
      <c r="G136" s="4025">
        <f t="shared" si="1"/>
        <v>79412.55815935001</v>
      </c>
      <c r="I136" s="1992"/>
    </row>
    <row r="137" spans="1:9" ht="15.7">
      <c r="A137" s="4015" t="s">
        <v>14867</v>
      </c>
      <c r="B137" s="4015">
        <v>80</v>
      </c>
      <c r="C137" s="4015">
        <v>300</v>
      </c>
      <c r="D137" s="4016">
        <v>4600</v>
      </c>
      <c r="E137" s="4017">
        <v>2516</v>
      </c>
      <c r="F137" s="4018">
        <v>81104.000433300011</v>
      </c>
      <c r="G137" s="4025">
        <f t="shared" si="1"/>
        <v>81104.000433300011</v>
      </c>
      <c r="I137" s="1992"/>
    </row>
    <row r="138" spans="1:9" ht="15.7">
      <c r="A138" s="4015" t="s">
        <v>14868</v>
      </c>
      <c r="B138" s="4015">
        <v>80</v>
      </c>
      <c r="C138" s="4015">
        <v>300</v>
      </c>
      <c r="D138" s="4016">
        <v>4700</v>
      </c>
      <c r="E138" s="4017">
        <v>2575</v>
      </c>
      <c r="F138" s="4018">
        <v>82795.442707250011</v>
      </c>
      <c r="G138" s="4025">
        <f t="shared" si="1"/>
        <v>82795.442707250011</v>
      </c>
      <c r="I138" s="1992"/>
    </row>
    <row r="139" spans="1:9" ht="15.7">
      <c r="A139" s="4015" t="s">
        <v>14869</v>
      </c>
      <c r="B139" s="4015">
        <v>80</v>
      </c>
      <c r="C139" s="4015">
        <v>300</v>
      </c>
      <c r="D139" s="4016">
        <v>4800</v>
      </c>
      <c r="E139" s="4017">
        <v>2634</v>
      </c>
      <c r="F139" s="4018">
        <v>84486.884981200012</v>
      </c>
      <c r="G139" s="4025">
        <f t="shared" si="1"/>
        <v>84486.884981200012</v>
      </c>
      <c r="I139" s="1992"/>
    </row>
    <row r="140" spans="1:9" ht="15.7">
      <c r="A140" s="4015" t="s">
        <v>14870</v>
      </c>
      <c r="B140" s="4015">
        <v>80</v>
      </c>
      <c r="C140" s="4015">
        <v>300</v>
      </c>
      <c r="D140" s="4016">
        <v>4900</v>
      </c>
      <c r="E140" s="4017">
        <v>2694</v>
      </c>
      <c r="F140" s="4018">
        <v>86178.327255149998</v>
      </c>
      <c r="G140" s="4025">
        <f t="shared" si="1"/>
        <v>86178.327255149998</v>
      </c>
      <c r="I140" s="1992"/>
    </row>
    <row r="141" spans="1:9" ht="16" thickBot="1">
      <c r="A141" s="4026" t="s">
        <v>14871</v>
      </c>
      <c r="B141" s="4026">
        <v>80</v>
      </c>
      <c r="C141" s="4026">
        <v>300</v>
      </c>
      <c r="D141" s="4027">
        <v>5000</v>
      </c>
      <c r="E141" s="4028">
        <v>2753</v>
      </c>
      <c r="F141" s="3987">
        <v>87869.769529099998</v>
      </c>
      <c r="G141" s="4029">
        <f t="shared" si="1"/>
        <v>87869.769529099998</v>
      </c>
      <c r="I141" s="1992"/>
    </row>
    <row r="142" spans="1:9" ht="15.7">
      <c r="A142" s="4021" t="s">
        <v>14872</v>
      </c>
      <c r="B142" s="4021">
        <v>80</v>
      </c>
      <c r="C142" s="4021">
        <v>380</v>
      </c>
      <c r="D142" s="4022">
        <v>800</v>
      </c>
      <c r="E142" s="4023">
        <v>347</v>
      </c>
      <c r="F142" s="3986">
        <v>20869.887999350001</v>
      </c>
      <c r="G142" s="4024">
        <f t="shared" ref="G142:G205" si="2">(F142-F142*$B$4)</f>
        <v>20869.887999350001</v>
      </c>
      <c r="I142" s="1992"/>
    </row>
    <row r="143" spans="1:9" ht="15.7">
      <c r="A143" s="4015" t="s">
        <v>14873</v>
      </c>
      <c r="B143" s="4015">
        <v>80</v>
      </c>
      <c r="C143" s="4015">
        <v>380</v>
      </c>
      <c r="D143" s="4016">
        <v>900</v>
      </c>
      <c r="E143" s="4017">
        <v>414</v>
      </c>
      <c r="F143" s="4018">
        <v>22962.264605799999</v>
      </c>
      <c r="G143" s="4025">
        <f t="shared" si="2"/>
        <v>22962.264605799999</v>
      </c>
      <c r="I143" s="1992"/>
    </row>
    <row r="144" spans="1:9" ht="15.7">
      <c r="A144" s="4015" t="s">
        <v>14874</v>
      </c>
      <c r="B144" s="4015">
        <v>80</v>
      </c>
      <c r="C144" s="4015">
        <v>380</v>
      </c>
      <c r="D144" s="4016">
        <v>1000</v>
      </c>
      <c r="E144" s="4017">
        <v>481</v>
      </c>
      <c r="F144" s="4018">
        <v>25054.641212250001</v>
      </c>
      <c r="G144" s="4025">
        <f t="shared" si="2"/>
        <v>25054.641212250001</v>
      </c>
      <c r="I144" s="1992"/>
    </row>
    <row r="145" spans="1:9" ht="15.7">
      <c r="A145" s="4015" t="s">
        <v>14875</v>
      </c>
      <c r="B145" s="4015">
        <v>80</v>
      </c>
      <c r="C145" s="4015">
        <v>380</v>
      </c>
      <c r="D145" s="4016">
        <v>1100</v>
      </c>
      <c r="E145" s="4017">
        <v>548</v>
      </c>
      <c r="F145" s="4018">
        <v>27147.008879250003</v>
      </c>
      <c r="G145" s="4025">
        <f t="shared" si="2"/>
        <v>27147.008879250003</v>
      </c>
      <c r="I145" s="1992"/>
    </row>
    <row r="146" spans="1:9" ht="15.7">
      <c r="A146" s="4015" t="s">
        <v>14876</v>
      </c>
      <c r="B146" s="4015">
        <v>80</v>
      </c>
      <c r="C146" s="4015">
        <v>380</v>
      </c>
      <c r="D146" s="4016">
        <v>1200</v>
      </c>
      <c r="E146" s="4017">
        <v>615</v>
      </c>
      <c r="F146" s="4018">
        <v>29239.385485700001</v>
      </c>
      <c r="G146" s="4025">
        <f t="shared" si="2"/>
        <v>29239.385485700001</v>
      </c>
      <c r="I146" s="1992"/>
    </row>
    <row r="147" spans="1:9" ht="15.7">
      <c r="A147" s="4015" t="s">
        <v>14877</v>
      </c>
      <c r="B147" s="4015">
        <v>80</v>
      </c>
      <c r="C147" s="4015">
        <v>380</v>
      </c>
      <c r="D147" s="4016">
        <v>1300</v>
      </c>
      <c r="E147" s="4017">
        <v>681</v>
      </c>
      <c r="F147" s="4018">
        <v>31331.762092150006</v>
      </c>
      <c r="G147" s="4025">
        <f t="shared" si="2"/>
        <v>31331.762092150006</v>
      </c>
      <c r="I147" s="1992"/>
    </row>
    <row r="148" spans="1:9" ht="15.7">
      <c r="A148" s="4015" t="s">
        <v>14878</v>
      </c>
      <c r="B148" s="4015">
        <v>80</v>
      </c>
      <c r="C148" s="4015">
        <v>380</v>
      </c>
      <c r="D148" s="4016">
        <v>1400</v>
      </c>
      <c r="E148" s="4017">
        <v>748</v>
      </c>
      <c r="F148" s="4018">
        <v>33424.138698600007</v>
      </c>
      <c r="G148" s="4025">
        <f t="shared" si="2"/>
        <v>33424.138698600007</v>
      </c>
      <c r="I148" s="1992"/>
    </row>
    <row r="149" spans="1:9" ht="15.7">
      <c r="A149" s="4015" t="s">
        <v>14879</v>
      </c>
      <c r="B149" s="4015">
        <v>80</v>
      </c>
      <c r="C149" s="4015">
        <v>380</v>
      </c>
      <c r="D149" s="4016">
        <v>1500</v>
      </c>
      <c r="E149" s="4017">
        <v>815</v>
      </c>
      <c r="F149" s="4018">
        <v>35516.515305050001</v>
      </c>
      <c r="G149" s="4025">
        <f t="shared" si="2"/>
        <v>35516.515305050001</v>
      </c>
      <c r="I149" s="1992"/>
    </row>
    <row r="150" spans="1:9" ht="15.7">
      <c r="A150" s="4015" t="s">
        <v>14880</v>
      </c>
      <c r="B150" s="4015">
        <v>80</v>
      </c>
      <c r="C150" s="4015">
        <v>380</v>
      </c>
      <c r="D150" s="4016">
        <v>1600</v>
      </c>
      <c r="E150" s="4017">
        <v>882</v>
      </c>
      <c r="F150" s="4018">
        <v>37608.891911499995</v>
      </c>
      <c r="G150" s="4025">
        <f t="shared" si="2"/>
        <v>37608.891911499995</v>
      </c>
      <c r="I150" s="1992"/>
    </row>
    <row r="151" spans="1:9" ht="15.7">
      <c r="A151" s="4015" t="s">
        <v>14881</v>
      </c>
      <c r="B151" s="4015">
        <v>80</v>
      </c>
      <c r="C151" s="4015">
        <v>380</v>
      </c>
      <c r="D151" s="4016">
        <v>1700</v>
      </c>
      <c r="E151" s="4017">
        <v>949</v>
      </c>
      <c r="F151" s="4018">
        <v>39701.268517950004</v>
      </c>
      <c r="G151" s="4025">
        <f t="shared" si="2"/>
        <v>39701.268517950004</v>
      </c>
      <c r="I151" s="1992"/>
    </row>
    <row r="152" spans="1:9" ht="15.7">
      <c r="A152" s="4015" t="s">
        <v>14882</v>
      </c>
      <c r="B152" s="4015">
        <v>80</v>
      </c>
      <c r="C152" s="4015">
        <v>380</v>
      </c>
      <c r="D152" s="4016">
        <v>1800</v>
      </c>
      <c r="E152" s="4017">
        <v>1015</v>
      </c>
      <c r="F152" s="4018">
        <v>41793.645124399998</v>
      </c>
      <c r="G152" s="4025">
        <f t="shared" si="2"/>
        <v>41793.645124399998</v>
      </c>
      <c r="I152" s="1992"/>
    </row>
    <row r="153" spans="1:9" ht="15.7">
      <c r="A153" s="4015" t="s">
        <v>14883</v>
      </c>
      <c r="B153" s="4015">
        <v>80</v>
      </c>
      <c r="C153" s="4015">
        <v>380</v>
      </c>
      <c r="D153" s="4016">
        <v>1900</v>
      </c>
      <c r="E153" s="4017">
        <v>1082</v>
      </c>
      <c r="F153" s="4018">
        <v>43886.02173085</v>
      </c>
      <c r="G153" s="4025">
        <f t="shared" si="2"/>
        <v>43886.02173085</v>
      </c>
      <c r="I153" s="1992"/>
    </row>
    <row r="154" spans="1:9" ht="15.7">
      <c r="A154" s="4015" t="s">
        <v>14884</v>
      </c>
      <c r="B154" s="4015">
        <v>80</v>
      </c>
      <c r="C154" s="4015">
        <v>380</v>
      </c>
      <c r="D154" s="4016">
        <v>2000</v>
      </c>
      <c r="E154" s="4017">
        <v>1149</v>
      </c>
      <c r="F154" s="4018">
        <v>45978.398337300008</v>
      </c>
      <c r="G154" s="4025">
        <f t="shared" si="2"/>
        <v>45978.398337300008</v>
      </c>
      <c r="I154" s="1992"/>
    </row>
    <row r="155" spans="1:9" ht="15.7">
      <c r="A155" s="4015" t="s">
        <v>14885</v>
      </c>
      <c r="B155" s="4015">
        <v>80</v>
      </c>
      <c r="C155" s="4015">
        <v>380</v>
      </c>
      <c r="D155" s="4016">
        <v>2100</v>
      </c>
      <c r="E155" s="4017">
        <v>1216</v>
      </c>
      <c r="F155" s="4018">
        <v>48070.774943750002</v>
      </c>
      <c r="G155" s="4025">
        <f t="shared" si="2"/>
        <v>48070.774943750002</v>
      </c>
      <c r="I155" s="1992"/>
    </row>
    <row r="156" spans="1:9" ht="15.7">
      <c r="A156" s="4015" t="s">
        <v>14886</v>
      </c>
      <c r="B156" s="4015">
        <v>80</v>
      </c>
      <c r="C156" s="4015">
        <v>380</v>
      </c>
      <c r="D156" s="4016">
        <v>2200</v>
      </c>
      <c r="E156" s="4017">
        <v>1283</v>
      </c>
      <c r="F156" s="4018">
        <v>50163.151550200004</v>
      </c>
      <c r="G156" s="4025">
        <f t="shared" si="2"/>
        <v>50163.151550200004</v>
      </c>
      <c r="I156" s="1992"/>
    </row>
    <row r="157" spans="1:9" ht="15.75" customHeight="1">
      <c r="A157" s="4015" t="s">
        <v>14887</v>
      </c>
      <c r="B157" s="4015">
        <v>80</v>
      </c>
      <c r="C157" s="4015">
        <v>380</v>
      </c>
      <c r="D157" s="4016">
        <v>2300</v>
      </c>
      <c r="E157" s="4017">
        <v>1349</v>
      </c>
      <c r="F157" s="4018">
        <v>52255.528156649998</v>
      </c>
      <c r="G157" s="4025">
        <f t="shared" si="2"/>
        <v>52255.528156649998</v>
      </c>
      <c r="I157" s="1992"/>
    </row>
    <row r="158" spans="1:9" ht="15.7">
      <c r="A158" s="4015" t="s">
        <v>14888</v>
      </c>
      <c r="B158" s="4015">
        <v>80</v>
      </c>
      <c r="C158" s="4015">
        <v>380</v>
      </c>
      <c r="D158" s="4016">
        <v>2400</v>
      </c>
      <c r="E158" s="4017">
        <v>1416</v>
      </c>
      <c r="F158" s="4018">
        <v>54347.904763100007</v>
      </c>
      <c r="G158" s="4025">
        <f t="shared" si="2"/>
        <v>54347.904763100007</v>
      </c>
      <c r="I158" s="1992"/>
    </row>
    <row r="159" spans="1:9" ht="15.7">
      <c r="A159" s="4015" t="s">
        <v>14889</v>
      </c>
      <c r="B159" s="4015">
        <v>80</v>
      </c>
      <c r="C159" s="4015">
        <v>380</v>
      </c>
      <c r="D159" s="4016">
        <v>2500</v>
      </c>
      <c r="E159" s="4017">
        <v>1483</v>
      </c>
      <c r="F159" s="4018">
        <v>56440.281369550008</v>
      </c>
      <c r="G159" s="4025">
        <f t="shared" si="2"/>
        <v>56440.281369550008</v>
      </c>
      <c r="I159" s="1992"/>
    </row>
    <row r="160" spans="1:9" ht="15.7">
      <c r="A160" s="4015" t="s">
        <v>14890</v>
      </c>
      <c r="B160" s="4015">
        <v>80</v>
      </c>
      <c r="C160" s="4015">
        <v>380</v>
      </c>
      <c r="D160" s="4016">
        <v>2600</v>
      </c>
      <c r="E160" s="4017">
        <v>1550</v>
      </c>
      <c r="F160" s="4018">
        <v>58532.657976000002</v>
      </c>
      <c r="G160" s="4025">
        <f t="shared" si="2"/>
        <v>58532.657976000002</v>
      </c>
      <c r="I160" s="1992"/>
    </row>
    <row r="161" spans="1:9" ht="15.7">
      <c r="A161" s="4015" t="s">
        <v>14891</v>
      </c>
      <c r="B161" s="4015">
        <v>80</v>
      </c>
      <c r="C161" s="4015">
        <v>380</v>
      </c>
      <c r="D161" s="4016">
        <v>2700</v>
      </c>
      <c r="E161" s="4017">
        <v>1617</v>
      </c>
      <c r="F161" s="4018">
        <v>60625.025643000001</v>
      </c>
      <c r="G161" s="4025">
        <f t="shared" si="2"/>
        <v>60625.025643000001</v>
      </c>
      <c r="I161" s="1992"/>
    </row>
    <row r="162" spans="1:9" ht="15.7">
      <c r="A162" s="4015" t="s">
        <v>14892</v>
      </c>
      <c r="B162" s="4015">
        <v>80</v>
      </c>
      <c r="C162" s="4015">
        <v>380</v>
      </c>
      <c r="D162" s="4016">
        <v>2800</v>
      </c>
      <c r="E162" s="4017">
        <v>1683</v>
      </c>
      <c r="F162" s="4018">
        <v>62717.402249449995</v>
      </c>
      <c r="G162" s="4025">
        <f t="shared" si="2"/>
        <v>62717.402249449995</v>
      </c>
      <c r="I162" s="1992"/>
    </row>
    <row r="163" spans="1:9" ht="15.7">
      <c r="A163" s="4015" t="s">
        <v>14893</v>
      </c>
      <c r="B163" s="4015">
        <v>80</v>
      </c>
      <c r="C163" s="4015">
        <v>380</v>
      </c>
      <c r="D163" s="4016">
        <v>2900</v>
      </c>
      <c r="E163" s="4017">
        <v>1750</v>
      </c>
      <c r="F163" s="4018">
        <v>64809.778855900004</v>
      </c>
      <c r="G163" s="4025">
        <f t="shared" si="2"/>
        <v>64809.778855900004</v>
      </c>
      <c r="I163" s="1992"/>
    </row>
    <row r="164" spans="1:9" ht="15.7">
      <c r="A164" s="4015" t="s">
        <v>14894</v>
      </c>
      <c r="B164" s="4015">
        <v>80</v>
      </c>
      <c r="C164" s="4015">
        <v>380</v>
      </c>
      <c r="D164" s="4016">
        <v>3000</v>
      </c>
      <c r="E164" s="4017">
        <v>1817</v>
      </c>
      <c r="F164" s="4018">
        <v>66902.155462349998</v>
      </c>
      <c r="G164" s="4025">
        <f t="shared" si="2"/>
        <v>66902.155462349998</v>
      </c>
      <c r="I164" s="1992"/>
    </row>
    <row r="165" spans="1:9" ht="15.7">
      <c r="A165" s="4015" t="s">
        <v>14895</v>
      </c>
      <c r="B165" s="4015">
        <v>80</v>
      </c>
      <c r="C165" s="4015">
        <v>380</v>
      </c>
      <c r="D165" s="4016">
        <v>3100</v>
      </c>
      <c r="E165" s="4017">
        <v>1884</v>
      </c>
      <c r="F165" s="4018">
        <v>68994.532068800007</v>
      </c>
      <c r="G165" s="4025">
        <f t="shared" si="2"/>
        <v>68994.532068800007</v>
      </c>
      <c r="I165" s="1992"/>
    </row>
    <row r="166" spans="1:9" ht="15.7">
      <c r="A166" s="4015" t="s">
        <v>14896</v>
      </c>
      <c r="B166" s="4015">
        <v>80</v>
      </c>
      <c r="C166" s="4015">
        <v>380</v>
      </c>
      <c r="D166" s="4016">
        <v>3200</v>
      </c>
      <c r="E166" s="4017">
        <v>1951</v>
      </c>
      <c r="F166" s="4018">
        <v>71086.908675250001</v>
      </c>
      <c r="G166" s="4025">
        <f t="shared" si="2"/>
        <v>71086.908675250001</v>
      </c>
      <c r="I166" s="1992"/>
    </row>
    <row r="167" spans="1:9" ht="15.7">
      <c r="A167" s="4015" t="s">
        <v>14897</v>
      </c>
      <c r="B167" s="4015">
        <v>80</v>
      </c>
      <c r="C167" s="4015">
        <v>380</v>
      </c>
      <c r="D167" s="4016">
        <v>3300</v>
      </c>
      <c r="E167" s="4017">
        <v>2017</v>
      </c>
      <c r="F167" s="4018">
        <v>73179.285281700009</v>
      </c>
      <c r="G167" s="4025">
        <f t="shared" si="2"/>
        <v>73179.285281700009</v>
      </c>
      <c r="I167" s="1992"/>
    </row>
    <row r="168" spans="1:9" ht="15.7">
      <c r="A168" s="4015" t="s">
        <v>14898</v>
      </c>
      <c r="B168" s="4015">
        <v>80</v>
      </c>
      <c r="C168" s="4015">
        <v>380</v>
      </c>
      <c r="D168" s="4016">
        <v>3400</v>
      </c>
      <c r="E168" s="4017">
        <v>2084</v>
      </c>
      <c r="F168" s="4018">
        <v>75271.661888150004</v>
      </c>
      <c r="G168" s="4025">
        <f t="shared" si="2"/>
        <v>75271.661888150004</v>
      </c>
      <c r="I168" s="1992"/>
    </row>
    <row r="169" spans="1:9" ht="15.7">
      <c r="A169" s="4015" t="s">
        <v>14899</v>
      </c>
      <c r="B169" s="4015">
        <v>80</v>
      </c>
      <c r="C169" s="4015">
        <v>380</v>
      </c>
      <c r="D169" s="4016">
        <v>3500</v>
      </c>
      <c r="E169" s="4017">
        <v>2151</v>
      </c>
      <c r="F169" s="4018">
        <v>77364.038494599998</v>
      </c>
      <c r="G169" s="4025">
        <f t="shared" si="2"/>
        <v>77364.038494599998</v>
      </c>
      <c r="I169" s="1992"/>
    </row>
    <row r="170" spans="1:9" ht="15.7">
      <c r="A170" s="4015" t="s">
        <v>14900</v>
      </c>
      <c r="B170" s="4015">
        <v>80</v>
      </c>
      <c r="C170" s="4015">
        <v>380</v>
      </c>
      <c r="D170" s="4016">
        <v>3600</v>
      </c>
      <c r="E170" s="4017">
        <v>2184</v>
      </c>
      <c r="F170" s="4018">
        <v>79456.415101050006</v>
      </c>
      <c r="G170" s="4025">
        <f t="shared" si="2"/>
        <v>79456.415101050006</v>
      </c>
      <c r="I170" s="1992"/>
    </row>
    <row r="171" spans="1:9" ht="15.7">
      <c r="A171" s="4015" t="s">
        <v>14901</v>
      </c>
      <c r="B171" s="4015">
        <v>80</v>
      </c>
      <c r="C171" s="4015">
        <v>380</v>
      </c>
      <c r="D171" s="4016">
        <v>3700</v>
      </c>
      <c r="E171" s="4017">
        <v>2251</v>
      </c>
      <c r="F171" s="4018">
        <v>81548.7917075</v>
      </c>
      <c r="G171" s="4025">
        <f t="shared" si="2"/>
        <v>81548.7917075</v>
      </c>
      <c r="I171" s="1992"/>
    </row>
    <row r="172" spans="1:9" ht="15.7">
      <c r="A172" s="4015" t="s">
        <v>14902</v>
      </c>
      <c r="B172" s="4015">
        <v>80</v>
      </c>
      <c r="C172" s="4015">
        <v>380</v>
      </c>
      <c r="D172" s="4016">
        <v>3800</v>
      </c>
      <c r="E172" s="4017">
        <v>2318</v>
      </c>
      <c r="F172" s="4018">
        <v>83641.168313950009</v>
      </c>
      <c r="G172" s="4025">
        <f t="shared" si="2"/>
        <v>83641.168313950009</v>
      </c>
      <c r="I172" s="1992"/>
    </row>
    <row r="173" spans="1:9" ht="15.7">
      <c r="A173" s="4015" t="s">
        <v>14903</v>
      </c>
      <c r="B173" s="4015">
        <v>80</v>
      </c>
      <c r="C173" s="4015">
        <v>380</v>
      </c>
      <c r="D173" s="4016">
        <v>3900</v>
      </c>
      <c r="E173" s="4017">
        <v>2385</v>
      </c>
      <c r="F173" s="4018">
        <v>85733.544920400003</v>
      </c>
      <c r="G173" s="4025">
        <f t="shared" si="2"/>
        <v>85733.544920400003</v>
      </c>
      <c r="I173" s="1992"/>
    </row>
    <row r="174" spans="1:9" ht="15.7">
      <c r="A174" s="4015" t="s">
        <v>14904</v>
      </c>
      <c r="B174" s="4015">
        <v>80</v>
      </c>
      <c r="C174" s="4015">
        <v>380</v>
      </c>
      <c r="D174" s="4016">
        <v>4000</v>
      </c>
      <c r="E174" s="4017">
        <v>2452</v>
      </c>
      <c r="F174" s="4018">
        <v>87825.921526849997</v>
      </c>
      <c r="G174" s="4025">
        <f t="shared" si="2"/>
        <v>87825.921526849997</v>
      </c>
      <c r="I174" s="1992"/>
    </row>
    <row r="175" spans="1:9" ht="15.7">
      <c r="A175" s="4015" t="s">
        <v>14905</v>
      </c>
      <c r="B175" s="4015">
        <v>80</v>
      </c>
      <c r="C175" s="4015">
        <v>380</v>
      </c>
      <c r="D175" s="4016">
        <v>4100</v>
      </c>
      <c r="E175" s="4017">
        <v>2518</v>
      </c>
      <c r="F175" s="4018">
        <v>89918.298133300006</v>
      </c>
      <c r="G175" s="4025">
        <f t="shared" si="2"/>
        <v>89918.298133300006</v>
      </c>
      <c r="I175" s="1992"/>
    </row>
    <row r="176" spans="1:9" ht="15.7">
      <c r="A176" s="4015" t="s">
        <v>14906</v>
      </c>
      <c r="B176" s="4015">
        <v>80</v>
      </c>
      <c r="C176" s="4015">
        <v>380</v>
      </c>
      <c r="D176" s="4016">
        <v>4200</v>
      </c>
      <c r="E176" s="4017">
        <v>2585</v>
      </c>
      <c r="F176" s="4018">
        <v>92010.674739750015</v>
      </c>
      <c r="G176" s="4025">
        <f t="shared" si="2"/>
        <v>92010.674739750015</v>
      </c>
      <c r="I176" s="1992"/>
    </row>
    <row r="177" spans="1:9" ht="15.7">
      <c r="A177" s="4015" t="s">
        <v>14907</v>
      </c>
      <c r="B177" s="4015">
        <v>80</v>
      </c>
      <c r="C177" s="4015">
        <v>380</v>
      </c>
      <c r="D177" s="4016">
        <v>4300</v>
      </c>
      <c r="E177" s="4017">
        <v>2652</v>
      </c>
      <c r="F177" s="4018">
        <v>94103.042406750013</v>
      </c>
      <c r="G177" s="4025">
        <f t="shared" si="2"/>
        <v>94103.042406750013</v>
      </c>
      <c r="I177" s="1992"/>
    </row>
    <row r="178" spans="1:9" ht="15.7">
      <c r="A178" s="4015" t="s">
        <v>14908</v>
      </c>
      <c r="B178" s="4015">
        <v>80</v>
      </c>
      <c r="C178" s="4015">
        <v>380</v>
      </c>
      <c r="D178" s="4016">
        <v>4400</v>
      </c>
      <c r="E178" s="4017">
        <v>2719</v>
      </c>
      <c r="F178" s="4018">
        <v>96195.419013199993</v>
      </c>
      <c r="G178" s="4025">
        <f t="shared" si="2"/>
        <v>96195.419013199993</v>
      </c>
      <c r="I178" s="1992"/>
    </row>
    <row r="179" spans="1:9" ht="15.7">
      <c r="A179" s="4015" t="s">
        <v>14909</v>
      </c>
      <c r="B179" s="4015">
        <v>80</v>
      </c>
      <c r="C179" s="4015">
        <v>380</v>
      </c>
      <c r="D179" s="4016">
        <v>4500</v>
      </c>
      <c r="E179" s="4017">
        <v>2786</v>
      </c>
      <c r="F179" s="4018">
        <v>98287.795619650002</v>
      </c>
      <c r="G179" s="4025">
        <f t="shared" si="2"/>
        <v>98287.795619650002</v>
      </c>
      <c r="I179" s="1992"/>
    </row>
    <row r="180" spans="1:9" ht="15.7">
      <c r="A180" s="4015" t="s">
        <v>14910</v>
      </c>
      <c r="B180" s="4015">
        <v>80</v>
      </c>
      <c r="C180" s="4015">
        <v>380</v>
      </c>
      <c r="D180" s="4016">
        <v>4600</v>
      </c>
      <c r="E180" s="4017">
        <v>2852</v>
      </c>
      <c r="F180" s="4018">
        <v>100380.1722261</v>
      </c>
      <c r="G180" s="4025">
        <f t="shared" si="2"/>
        <v>100380.1722261</v>
      </c>
      <c r="I180" s="1992"/>
    </row>
    <row r="181" spans="1:9" ht="15.75" customHeight="1">
      <c r="A181" s="4015" t="s">
        <v>14911</v>
      </c>
      <c r="B181" s="4015">
        <v>80</v>
      </c>
      <c r="C181" s="4015">
        <v>380</v>
      </c>
      <c r="D181" s="4016">
        <v>4700</v>
      </c>
      <c r="E181" s="4017">
        <v>2919</v>
      </c>
      <c r="F181" s="4018">
        <v>102472.54883255</v>
      </c>
      <c r="G181" s="4025">
        <f t="shared" si="2"/>
        <v>102472.54883255</v>
      </c>
      <c r="I181" s="1992"/>
    </row>
    <row r="182" spans="1:9" ht="15.7">
      <c r="A182" s="4015" t="s">
        <v>14912</v>
      </c>
      <c r="B182" s="4015">
        <v>80</v>
      </c>
      <c r="C182" s="4015">
        <v>380</v>
      </c>
      <c r="D182" s="4016">
        <v>4800</v>
      </c>
      <c r="E182" s="4017">
        <v>2986</v>
      </c>
      <c r="F182" s="4018">
        <v>104564.92543900001</v>
      </c>
      <c r="G182" s="4025">
        <f t="shared" si="2"/>
        <v>104564.92543900001</v>
      </c>
      <c r="I182" s="1992"/>
    </row>
    <row r="183" spans="1:9" ht="15.7">
      <c r="A183" s="4015" t="s">
        <v>14913</v>
      </c>
      <c r="B183" s="4015">
        <v>80</v>
      </c>
      <c r="C183" s="4015">
        <v>380</v>
      </c>
      <c r="D183" s="4016">
        <v>4900</v>
      </c>
      <c r="E183" s="4017">
        <v>3053</v>
      </c>
      <c r="F183" s="4018">
        <v>106657.30204544999</v>
      </c>
      <c r="G183" s="4025">
        <f t="shared" si="2"/>
        <v>106657.30204544999</v>
      </c>
      <c r="I183" s="1992"/>
    </row>
    <row r="184" spans="1:9" ht="16" thickBot="1">
      <c r="A184" s="4026" t="s">
        <v>14914</v>
      </c>
      <c r="B184" s="4026">
        <v>80</v>
      </c>
      <c r="C184" s="4026">
        <v>380</v>
      </c>
      <c r="D184" s="4027">
        <v>5000</v>
      </c>
      <c r="E184" s="4028">
        <v>3120</v>
      </c>
      <c r="F184" s="3987">
        <v>108749.6786519</v>
      </c>
      <c r="G184" s="4029">
        <f t="shared" si="2"/>
        <v>108749.6786519</v>
      </c>
      <c r="I184" s="1992"/>
    </row>
    <row r="185" spans="1:9" ht="15.7">
      <c r="A185" s="4021" t="s">
        <v>14915</v>
      </c>
      <c r="B185" s="4021">
        <v>100</v>
      </c>
      <c r="C185" s="4021">
        <v>200</v>
      </c>
      <c r="D185" s="4022">
        <v>800</v>
      </c>
      <c r="E185" s="4023">
        <v>251</v>
      </c>
      <c r="F185" s="3986">
        <v>14270.759191000001</v>
      </c>
      <c r="G185" s="4024">
        <f t="shared" si="2"/>
        <v>14270.759191000001</v>
      </c>
      <c r="I185" s="1992"/>
    </row>
    <row r="186" spans="1:9" ht="15.7">
      <c r="A186" s="4015" t="s">
        <v>14916</v>
      </c>
      <c r="B186" s="4015">
        <v>100</v>
      </c>
      <c r="C186" s="4015">
        <v>200</v>
      </c>
      <c r="D186" s="4016">
        <v>900</v>
      </c>
      <c r="E186" s="4017">
        <v>300</v>
      </c>
      <c r="F186" s="4018">
        <v>15686.553524200002</v>
      </c>
      <c r="G186" s="4025">
        <f t="shared" si="2"/>
        <v>15686.553524200002</v>
      </c>
      <c r="I186" s="1992"/>
    </row>
    <row r="187" spans="1:9" ht="15.7">
      <c r="A187" s="4015" t="s">
        <v>14917</v>
      </c>
      <c r="B187" s="4015">
        <v>100</v>
      </c>
      <c r="C187" s="4015">
        <v>200</v>
      </c>
      <c r="D187" s="4016">
        <v>1000</v>
      </c>
      <c r="E187" s="4017">
        <v>348</v>
      </c>
      <c r="F187" s="4018">
        <v>17102.356796850003</v>
      </c>
      <c r="G187" s="4025">
        <f t="shared" si="2"/>
        <v>17102.356796850003</v>
      </c>
      <c r="I187" s="1992"/>
    </row>
    <row r="188" spans="1:9" ht="15.7">
      <c r="A188" s="4015" t="s">
        <v>14918</v>
      </c>
      <c r="B188" s="4015">
        <v>100</v>
      </c>
      <c r="C188" s="4015">
        <v>200</v>
      </c>
      <c r="D188" s="4016">
        <v>1100</v>
      </c>
      <c r="E188" s="4017">
        <v>396</v>
      </c>
      <c r="F188" s="4018">
        <v>18518.151130049999</v>
      </c>
      <c r="G188" s="4025">
        <f t="shared" si="2"/>
        <v>18518.151130049999</v>
      </c>
      <c r="I188" s="1992"/>
    </row>
    <row r="189" spans="1:9" ht="15.7">
      <c r="A189" s="4015" t="s">
        <v>14919</v>
      </c>
      <c r="B189" s="4015">
        <v>100</v>
      </c>
      <c r="C189" s="4015">
        <v>200</v>
      </c>
      <c r="D189" s="4016">
        <v>1200</v>
      </c>
      <c r="E189" s="4017">
        <v>445</v>
      </c>
      <c r="F189" s="4018">
        <v>19933.954402700001</v>
      </c>
      <c r="G189" s="4025">
        <f t="shared" si="2"/>
        <v>19933.954402700001</v>
      </c>
      <c r="I189" s="1992"/>
    </row>
    <row r="190" spans="1:9" ht="15.7">
      <c r="A190" s="4015" t="s">
        <v>14920</v>
      </c>
      <c r="B190" s="4015">
        <v>100</v>
      </c>
      <c r="C190" s="4015">
        <v>200</v>
      </c>
      <c r="D190" s="4016">
        <v>1300</v>
      </c>
      <c r="E190" s="4017">
        <v>493</v>
      </c>
      <c r="F190" s="4018">
        <v>21349.75767535</v>
      </c>
      <c r="G190" s="4025">
        <f t="shared" si="2"/>
        <v>21349.75767535</v>
      </c>
      <c r="I190" s="1992"/>
    </row>
    <row r="191" spans="1:9" ht="15.7">
      <c r="A191" s="4015" t="s">
        <v>14921</v>
      </c>
      <c r="B191" s="4015">
        <v>100</v>
      </c>
      <c r="C191" s="4015">
        <v>200</v>
      </c>
      <c r="D191" s="4016">
        <v>1400</v>
      </c>
      <c r="E191" s="4017">
        <v>541</v>
      </c>
      <c r="F191" s="4018">
        <v>22765.552008549999</v>
      </c>
      <c r="G191" s="4025">
        <f t="shared" si="2"/>
        <v>22765.552008549999</v>
      </c>
      <c r="I191" s="1992"/>
    </row>
    <row r="192" spans="1:9" ht="15.7">
      <c r="A192" s="4015" t="s">
        <v>14922</v>
      </c>
      <c r="B192" s="4015">
        <v>100</v>
      </c>
      <c r="C192" s="4015">
        <v>200</v>
      </c>
      <c r="D192" s="4016">
        <v>1500</v>
      </c>
      <c r="E192" s="4017">
        <v>590</v>
      </c>
      <c r="F192" s="4018">
        <v>24181.355281200002</v>
      </c>
      <c r="G192" s="4025">
        <f t="shared" si="2"/>
        <v>24181.355281200002</v>
      </c>
      <c r="I192" s="1992"/>
    </row>
    <row r="193" spans="1:9" ht="15.7">
      <c r="A193" s="4015" t="s">
        <v>14923</v>
      </c>
      <c r="B193" s="4015">
        <v>100</v>
      </c>
      <c r="C193" s="4015">
        <v>200</v>
      </c>
      <c r="D193" s="4016">
        <v>1600</v>
      </c>
      <c r="E193" s="4017">
        <v>638</v>
      </c>
      <c r="F193" s="4018">
        <v>25597.149614400001</v>
      </c>
      <c r="G193" s="4025">
        <f t="shared" si="2"/>
        <v>25597.149614400001</v>
      </c>
      <c r="I193" s="1992"/>
    </row>
    <row r="194" spans="1:9" ht="15.7">
      <c r="A194" s="4015" t="s">
        <v>14924</v>
      </c>
      <c r="B194" s="4015">
        <v>100</v>
      </c>
      <c r="C194" s="4015">
        <v>200</v>
      </c>
      <c r="D194" s="4016">
        <v>1700</v>
      </c>
      <c r="E194" s="4017">
        <v>686</v>
      </c>
      <c r="F194" s="4018">
        <v>27012.95288705</v>
      </c>
      <c r="G194" s="4025">
        <f t="shared" si="2"/>
        <v>27012.95288705</v>
      </c>
      <c r="I194" s="1992"/>
    </row>
    <row r="195" spans="1:9" ht="15.7">
      <c r="A195" s="4015" t="s">
        <v>14925</v>
      </c>
      <c r="B195" s="4015">
        <v>100</v>
      </c>
      <c r="C195" s="4015">
        <v>200</v>
      </c>
      <c r="D195" s="4016">
        <v>1800</v>
      </c>
      <c r="E195" s="4017">
        <v>735</v>
      </c>
      <c r="F195" s="4018">
        <v>28428.747220249999</v>
      </c>
      <c r="G195" s="4025">
        <f t="shared" si="2"/>
        <v>28428.747220249999</v>
      </c>
      <c r="I195" s="1992"/>
    </row>
    <row r="196" spans="1:9" ht="15.7">
      <c r="A196" s="4015" t="s">
        <v>14926</v>
      </c>
      <c r="B196" s="4015">
        <v>100</v>
      </c>
      <c r="C196" s="4015">
        <v>200</v>
      </c>
      <c r="D196" s="4016">
        <v>1900</v>
      </c>
      <c r="E196" s="4017">
        <v>783</v>
      </c>
      <c r="F196" s="4018">
        <v>29844.550492900005</v>
      </c>
      <c r="G196" s="4025">
        <f t="shared" si="2"/>
        <v>29844.550492900005</v>
      </c>
      <c r="I196" s="1992"/>
    </row>
    <row r="197" spans="1:9" ht="15.7">
      <c r="A197" s="4015" t="s">
        <v>14927</v>
      </c>
      <c r="B197" s="4015">
        <v>100</v>
      </c>
      <c r="C197" s="4015">
        <v>200</v>
      </c>
      <c r="D197" s="4016">
        <v>2000</v>
      </c>
      <c r="E197" s="4017">
        <v>831</v>
      </c>
      <c r="F197" s="4018">
        <v>31260.344826100005</v>
      </c>
      <c r="G197" s="4025">
        <f t="shared" si="2"/>
        <v>31260.344826100005</v>
      </c>
      <c r="I197" s="1992"/>
    </row>
    <row r="198" spans="1:9" ht="15.7">
      <c r="A198" s="4015" t="s">
        <v>14928</v>
      </c>
      <c r="B198" s="4015">
        <v>100</v>
      </c>
      <c r="C198" s="4015">
        <v>200</v>
      </c>
      <c r="D198" s="4016">
        <v>2100</v>
      </c>
      <c r="E198" s="4017">
        <v>880</v>
      </c>
      <c r="F198" s="4018">
        <v>32676.14809875</v>
      </c>
      <c r="G198" s="4025">
        <f t="shared" si="2"/>
        <v>32676.14809875</v>
      </c>
      <c r="I198" s="1992"/>
    </row>
    <row r="199" spans="1:9" ht="15.7">
      <c r="A199" s="4015" t="s">
        <v>14929</v>
      </c>
      <c r="B199" s="4015">
        <v>100</v>
      </c>
      <c r="C199" s="4015">
        <v>200</v>
      </c>
      <c r="D199" s="4016">
        <v>2200</v>
      </c>
      <c r="E199" s="4017">
        <v>928</v>
      </c>
      <c r="F199" s="4018">
        <v>34091.951371399999</v>
      </c>
      <c r="G199" s="4025">
        <f t="shared" si="2"/>
        <v>34091.951371399999</v>
      </c>
      <c r="I199" s="1992"/>
    </row>
    <row r="200" spans="1:9" ht="15.7">
      <c r="A200" s="4015" t="s">
        <v>14930</v>
      </c>
      <c r="B200" s="4015">
        <v>100</v>
      </c>
      <c r="C200" s="4015">
        <v>200</v>
      </c>
      <c r="D200" s="4016">
        <v>2300</v>
      </c>
      <c r="E200" s="4017">
        <v>976</v>
      </c>
      <c r="F200" s="4018">
        <v>35507.745704599998</v>
      </c>
      <c r="G200" s="4025">
        <f t="shared" si="2"/>
        <v>35507.745704599998</v>
      </c>
      <c r="I200" s="1992"/>
    </row>
    <row r="201" spans="1:9" ht="15.7">
      <c r="A201" s="4015" t="s">
        <v>14931</v>
      </c>
      <c r="B201" s="4015">
        <v>100</v>
      </c>
      <c r="C201" s="4015">
        <v>200</v>
      </c>
      <c r="D201" s="4016">
        <v>2400</v>
      </c>
      <c r="E201" s="4017">
        <v>1025</v>
      </c>
      <c r="F201" s="4018">
        <v>36923.548977250008</v>
      </c>
      <c r="G201" s="4025">
        <f t="shared" si="2"/>
        <v>36923.548977250008</v>
      </c>
      <c r="I201" s="1992"/>
    </row>
    <row r="202" spans="1:9" ht="15.7">
      <c r="A202" s="4015" t="s">
        <v>14932</v>
      </c>
      <c r="B202" s="4015">
        <v>100</v>
      </c>
      <c r="C202" s="4015">
        <v>200</v>
      </c>
      <c r="D202" s="4016">
        <v>2500</v>
      </c>
      <c r="E202" s="4017">
        <v>1073</v>
      </c>
      <c r="F202" s="4018">
        <v>38339.343310449993</v>
      </c>
      <c r="G202" s="4025">
        <f t="shared" si="2"/>
        <v>38339.343310449993</v>
      </c>
      <c r="I202" s="1992"/>
    </row>
    <row r="203" spans="1:9" ht="15.7">
      <c r="A203" s="4015" t="s">
        <v>14933</v>
      </c>
      <c r="B203" s="4015">
        <v>100</v>
      </c>
      <c r="C203" s="4015">
        <v>200</v>
      </c>
      <c r="D203" s="4016">
        <v>2600</v>
      </c>
      <c r="E203" s="4017">
        <v>1121</v>
      </c>
      <c r="F203" s="4018">
        <v>39755.146583100002</v>
      </c>
      <c r="G203" s="4025">
        <f t="shared" si="2"/>
        <v>39755.146583100002</v>
      </c>
      <c r="I203" s="1992"/>
    </row>
    <row r="204" spans="1:9" ht="15.7">
      <c r="A204" s="4015" t="s">
        <v>14934</v>
      </c>
      <c r="B204" s="4015">
        <v>100</v>
      </c>
      <c r="C204" s="4015">
        <v>200</v>
      </c>
      <c r="D204" s="4016">
        <v>2700</v>
      </c>
      <c r="E204" s="4017">
        <v>1170</v>
      </c>
      <c r="F204" s="4018">
        <v>41170.940916300002</v>
      </c>
      <c r="G204" s="4025">
        <f t="shared" si="2"/>
        <v>41170.940916300002</v>
      </c>
      <c r="I204" s="1992"/>
    </row>
    <row r="205" spans="1:9" ht="15.7">
      <c r="A205" s="4015" t="s">
        <v>14935</v>
      </c>
      <c r="B205" s="4015">
        <v>100</v>
      </c>
      <c r="C205" s="4015">
        <v>200</v>
      </c>
      <c r="D205" s="4016">
        <v>2800</v>
      </c>
      <c r="E205" s="4017">
        <v>1218</v>
      </c>
      <c r="F205" s="4018">
        <v>42586.744188949997</v>
      </c>
      <c r="G205" s="4025">
        <f t="shared" si="2"/>
        <v>42586.744188949997</v>
      </c>
      <c r="I205" s="1992"/>
    </row>
    <row r="206" spans="1:9" ht="15.75" customHeight="1">
      <c r="A206" s="4015" t="s">
        <v>14936</v>
      </c>
      <c r="B206" s="4015">
        <v>100</v>
      </c>
      <c r="C206" s="4015">
        <v>200</v>
      </c>
      <c r="D206" s="4016">
        <v>2900</v>
      </c>
      <c r="E206" s="4017">
        <v>1267</v>
      </c>
      <c r="F206" s="4018">
        <v>44002.547461599999</v>
      </c>
      <c r="G206" s="4025">
        <f t="shared" ref="G206:G269" si="3">(F206-F206*$B$4)</f>
        <v>44002.547461599999</v>
      </c>
      <c r="I206" s="1992"/>
    </row>
    <row r="207" spans="1:9" ht="15.75" customHeight="1">
      <c r="A207" s="4015" t="s">
        <v>14937</v>
      </c>
      <c r="B207" s="4015">
        <v>100</v>
      </c>
      <c r="C207" s="4015">
        <v>200</v>
      </c>
      <c r="D207" s="4016">
        <v>3000</v>
      </c>
      <c r="E207" s="4017">
        <v>1315</v>
      </c>
      <c r="F207" s="4018">
        <v>45418.341794800006</v>
      </c>
      <c r="G207" s="4025">
        <f t="shared" si="3"/>
        <v>45418.341794800006</v>
      </c>
      <c r="I207" s="1992"/>
    </row>
    <row r="208" spans="1:9" ht="15.75" customHeight="1">
      <c r="A208" s="4015" t="s">
        <v>14938</v>
      </c>
      <c r="B208" s="4015">
        <v>100</v>
      </c>
      <c r="C208" s="4015">
        <v>200</v>
      </c>
      <c r="D208" s="4016">
        <v>3100</v>
      </c>
      <c r="E208" s="4017">
        <v>1363</v>
      </c>
      <c r="F208" s="4018">
        <v>46834.145067450001</v>
      </c>
      <c r="G208" s="4025">
        <f t="shared" si="3"/>
        <v>46834.145067450001</v>
      </c>
      <c r="I208" s="1992"/>
    </row>
    <row r="209" spans="1:9" ht="15.75" customHeight="1">
      <c r="A209" s="4015" t="s">
        <v>14939</v>
      </c>
      <c r="B209" s="4015">
        <v>100</v>
      </c>
      <c r="C209" s="4015">
        <v>200</v>
      </c>
      <c r="D209" s="4016">
        <v>3200</v>
      </c>
      <c r="E209" s="4017">
        <v>1412</v>
      </c>
      <c r="F209" s="4018">
        <v>48249.939400650001</v>
      </c>
      <c r="G209" s="4025">
        <f t="shared" si="3"/>
        <v>48249.939400650001</v>
      </c>
      <c r="I209" s="1992"/>
    </row>
    <row r="210" spans="1:9" ht="15.75" customHeight="1">
      <c r="A210" s="4015" t="s">
        <v>14940</v>
      </c>
      <c r="B210" s="4015">
        <v>100</v>
      </c>
      <c r="C210" s="4015">
        <v>200</v>
      </c>
      <c r="D210" s="4016">
        <v>3300</v>
      </c>
      <c r="E210" s="4017">
        <v>1460</v>
      </c>
      <c r="F210" s="4018">
        <v>49665.74267330001</v>
      </c>
      <c r="G210" s="4025">
        <f t="shared" si="3"/>
        <v>49665.74267330001</v>
      </c>
      <c r="I210" s="1992"/>
    </row>
    <row r="211" spans="1:9" ht="15.75" customHeight="1">
      <c r="A211" s="4015" t="s">
        <v>14941</v>
      </c>
      <c r="B211" s="4015">
        <v>100</v>
      </c>
      <c r="C211" s="4015">
        <v>200</v>
      </c>
      <c r="D211" s="4016">
        <v>3400</v>
      </c>
      <c r="E211" s="4017">
        <v>1508</v>
      </c>
      <c r="F211" s="4018">
        <v>51081.537006500002</v>
      </c>
      <c r="G211" s="4025">
        <f t="shared" si="3"/>
        <v>51081.537006500002</v>
      </c>
      <c r="I211" s="1992"/>
    </row>
    <row r="212" spans="1:9" ht="15.75" customHeight="1">
      <c r="A212" s="4015" t="s">
        <v>14942</v>
      </c>
      <c r="B212" s="4015">
        <v>100</v>
      </c>
      <c r="C212" s="4015">
        <v>200</v>
      </c>
      <c r="D212" s="4016">
        <v>3500</v>
      </c>
      <c r="E212" s="4017">
        <v>1557</v>
      </c>
      <c r="F212" s="4018">
        <v>52497.340279150005</v>
      </c>
      <c r="G212" s="4025">
        <f t="shared" si="3"/>
        <v>52497.340279150005</v>
      </c>
      <c r="I212" s="1992"/>
    </row>
    <row r="213" spans="1:9" ht="15.75" customHeight="1">
      <c r="A213" s="4015" t="s">
        <v>14943</v>
      </c>
      <c r="B213" s="4015">
        <v>100</v>
      </c>
      <c r="C213" s="4015">
        <v>200</v>
      </c>
      <c r="D213" s="4016">
        <v>3600</v>
      </c>
      <c r="E213" s="4017">
        <v>1581</v>
      </c>
      <c r="F213" s="4018">
        <v>53913.134612350004</v>
      </c>
      <c r="G213" s="4025">
        <f t="shared" si="3"/>
        <v>53913.134612350004</v>
      </c>
      <c r="I213" s="1992"/>
    </row>
    <row r="214" spans="1:9" ht="15.75" customHeight="1">
      <c r="A214" s="4015" t="s">
        <v>14944</v>
      </c>
      <c r="B214" s="4015">
        <v>100</v>
      </c>
      <c r="C214" s="4015">
        <v>200</v>
      </c>
      <c r="D214" s="4016">
        <v>3700</v>
      </c>
      <c r="E214" s="4017">
        <v>1629</v>
      </c>
      <c r="F214" s="4018">
        <v>55328.937884999999</v>
      </c>
      <c r="G214" s="4025">
        <f t="shared" si="3"/>
        <v>55328.937884999999</v>
      </c>
      <c r="I214" s="1992"/>
    </row>
    <row r="215" spans="1:9" ht="15.75" customHeight="1">
      <c r="A215" s="4015" t="s">
        <v>14945</v>
      </c>
      <c r="B215" s="4015">
        <v>100</v>
      </c>
      <c r="C215" s="4015">
        <v>200</v>
      </c>
      <c r="D215" s="4016">
        <v>3800</v>
      </c>
      <c r="E215" s="4017">
        <v>1677</v>
      </c>
      <c r="F215" s="4018">
        <v>56744.741157650002</v>
      </c>
      <c r="G215" s="4025">
        <f t="shared" si="3"/>
        <v>56744.741157650002</v>
      </c>
      <c r="I215" s="1992"/>
    </row>
    <row r="216" spans="1:9" ht="15.75" customHeight="1">
      <c r="A216" s="4015" t="s">
        <v>14946</v>
      </c>
      <c r="B216" s="4015">
        <v>100</v>
      </c>
      <c r="C216" s="4015">
        <v>200</v>
      </c>
      <c r="D216" s="4016">
        <v>3900</v>
      </c>
      <c r="E216" s="4017">
        <v>1726</v>
      </c>
      <c r="F216" s="4018">
        <v>58160.535490850001</v>
      </c>
      <c r="G216" s="4025">
        <f t="shared" si="3"/>
        <v>58160.535490850001</v>
      </c>
      <c r="I216" s="1992"/>
    </row>
    <row r="217" spans="1:9" ht="15.75" customHeight="1">
      <c r="A217" s="4015" t="s">
        <v>14947</v>
      </c>
      <c r="B217" s="4015">
        <v>100</v>
      </c>
      <c r="C217" s="4015">
        <v>200</v>
      </c>
      <c r="D217" s="4016">
        <v>4000</v>
      </c>
      <c r="E217" s="4017">
        <v>1774</v>
      </c>
      <c r="F217" s="4018">
        <v>59576.338763500004</v>
      </c>
      <c r="G217" s="4025">
        <f t="shared" si="3"/>
        <v>59576.338763500004</v>
      </c>
      <c r="I217" s="1992"/>
    </row>
    <row r="218" spans="1:9" ht="15.75" customHeight="1">
      <c r="A218" s="4015" t="s">
        <v>14948</v>
      </c>
      <c r="B218" s="4015">
        <v>100</v>
      </c>
      <c r="C218" s="4015">
        <v>200</v>
      </c>
      <c r="D218" s="4016">
        <v>4100</v>
      </c>
      <c r="E218" s="4017">
        <v>1822</v>
      </c>
      <c r="F218" s="4018">
        <v>60992.133096700003</v>
      </c>
      <c r="G218" s="4025">
        <f t="shared" si="3"/>
        <v>60992.133096700003</v>
      </c>
      <c r="I218" s="1992"/>
    </row>
    <row r="219" spans="1:9" ht="15.75" customHeight="1">
      <c r="A219" s="4015" t="s">
        <v>14949</v>
      </c>
      <c r="B219" s="4015">
        <v>100</v>
      </c>
      <c r="C219" s="4015">
        <v>200</v>
      </c>
      <c r="D219" s="4016">
        <v>4200</v>
      </c>
      <c r="E219" s="4017">
        <v>1871</v>
      </c>
      <c r="F219" s="4018">
        <v>62407.936369350005</v>
      </c>
      <c r="G219" s="4025">
        <f t="shared" si="3"/>
        <v>62407.936369350005</v>
      </c>
      <c r="I219" s="1992"/>
    </row>
    <row r="220" spans="1:9" ht="15.75" customHeight="1">
      <c r="A220" s="4015" t="s">
        <v>14950</v>
      </c>
      <c r="B220" s="4015">
        <v>100</v>
      </c>
      <c r="C220" s="4015">
        <v>200</v>
      </c>
      <c r="D220" s="4016">
        <v>4300</v>
      </c>
      <c r="E220" s="4017">
        <v>1919</v>
      </c>
      <c r="F220" s="4018">
        <v>63823.730702550005</v>
      </c>
      <c r="G220" s="4025">
        <f t="shared" si="3"/>
        <v>63823.730702550005</v>
      </c>
      <c r="I220" s="1992"/>
    </row>
    <row r="221" spans="1:9" ht="15.75" customHeight="1">
      <c r="A221" s="4015" t="s">
        <v>14951</v>
      </c>
      <c r="B221" s="4015">
        <v>100</v>
      </c>
      <c r="C221" s="4015">
        <v>200</v>
      </c>
      <c r="D221" s="4016">
        <v>4400</v>
      </c>
      <c r="E221" s="4017">
        <v>1967</v>
      </c>
      <c r="F221" s="4018">
        <v>65239.5339752</v>
      </c>
      <c r="G221" s="4025">
        <f t="shared" si="3"/>
        <v>65239.5339752</v>
      </c>
      <c r="I221" s="1992"/>
    </row>
    <row r="222" spans="1:9" ht="15.75" customHeight="1">
      <c r="A222" s="4015" t="s">
        <v>14952</v>
      </c>
      <c r="B222" s="4015">
        <v>100</v>
      </c>
      <c r="C222" s="4015">
        <v>200</v>
      </c>
      <c r="D222" s="4016">
        <v>4500</v>
      </c>
      <c r="E222" s="4017">
        <v>2016</v>
      </c>
      <c r="F222" s="4018">
        <v>66655.33724785001</v>
      </c>
      <c r="G222" s="4025">
        <f t="shared" si="3"/>
        <v>66655.33724785001</v>
      </c>
      <c r="I222" s="1992"/>
    </row>
    <row r="223" spans="1:9" ht="15.75" customHeight="1">
      <c r="A223" s="4015" t="s">
        <v>14953</v>
      </c>
      <c r="B223" s="4015">
        <v>100</v>
      </c>
      <c r="C223" s="4015">
        <v>200</v>
      </c>
      <c r="D223" s="4016">
        <v>4600</v>
      </c>
      <c r="E223" s="4017">
        <v>2064</v>
      </c>
      <c r="F223" s="4018">
        <v>68071.131581049995</v>
      </c>
      <c r="G223" s="4025">
        <f t="shared" si="3"/>
        <v>68071.131581049995</v>
      </c>
      <c r="I223" s="1992"/>
    </row>
    <row r="224" spans="1:9" ht="15.75" customHeight="1">
      <c r="A224" s="4015" t="s">
        <v>14954</v>
      </c>
      <c r="B224" s="4015">
        <v>100</v>
      </c>
      <c r="C224" s="4015">
        <v>200</v>
      </c>
      <c r="D224" s="4016">
        <v>4700</v>
      </c>
      <c r="E224" s="4017">
        <v>2112</v>
      </c>
      <c r="F224" s="4018">
        <v>69486.934853700004</v>
      </c>
      <c r="G224" s="4025">
        <f t="shared" si="3"/>
        <v>69486.934853700004</v>
      </c>
      <c r="I224" s="1992"/>
    </row>
    <row r="225" spans="1:9" ht="16.5" customHeight="1">
      <c r="A225" s="4030" t="s">
        <v>14955</v>
      </c>
      <c r="B225" s="4030">
        <v>100</v>
      </c>
      <c r="C225" s="4030">
        <v>200</v>
      </c>
      <c r="D225" s="4031">
        <v>4800</v>
      </c>
      <c r="E225" s="4032">
        <v>2161</v>
      </c>
      <c r="F225" s="4689">
        <v>70902.729186900004</v>
      </c>
      <c r="G225" s="4033">
        <f t="shared" si="3"/>
        <v>70902.729186900004</v>
      </c>
      <c r="I225" s="1992"/>
    </row>
    <row r="226" spans="1:9" ht="15.75" customHeight="1">
      <c r="A226" s="4015" t="s">
        <v>14956</v>
      </c>
      <c r="B226" s="4015">
        <v>100</v>
      </c>
      <c r="C226" s="4015">
        <v>200</v>
      </c>
      <c r="D226" s="4016">
        <v>4900</v>
      </c>
      <c r="E226" s="4017">
        <v>2209</v>
      </c>
      <c r="F226" s="4018">
        <v>72318.532459550013</v>
      </c>
      <c r="G226" s="4025">
        <f t="shared" si="3"/>
        <v>72318.532459550013</v>
      </c>
      <c r="I226" s="1992"/>
    </row>
    <row r="227" spans="1:9" ht="15.75" customHeight="1" thickBot="1">
      <c r="A227" s="4026" t="s">
        <v>14957</v>
      </c>
      <c r="B227" s="4026">
        <v>100</v>
      </c>
      <c r="C227" s="4026">
        <v>200</v>
      </c>
      <c r="D227" s="4027">
        <v>5000</v>
      </c>
      <c r="E227" s="4028">
        <v>2257</v>
      </c>
      <c r="F227" s="3987">
        <v>73734.326792750013</v>
      </c>
      <c r="G227" s="4029">
        <f t="shared" si="3"/>
        <v>73734.326792750013</v>
      </c>
      <c r="I227" s="1992"/>
    </row>
    <row r="228" spans="1:9" ht="15.75" customHeight="1">
      <c r="A228" s="4021" t="s">
        <v>14958</v>
      </c>
      <c r="B228" s="4021">
        <v>100</v>
      </c>
      <c r="C228" s="4021">
        <v>260</v>
      </c>
      <c r="D228" s="4022">
        <v>800</v>
      </c>
      <c r="E228" s="4023">
        <v>319</v>
      </c>
      <c r="F228" s="3986">
        <v>15360.7999662</v>
      </c>
      <c r="G228" s="4024">
        <f t="shared" si="3"/>
        <v>15360.7999662</v>
      </c>
      <c r="I228" s="1992"/>
    </row>
    <row r="229" spans="1:9" ht="15.75" customHeight="1">
      <c r="A229" s="4015" t="s">
        <v>14959</v>
      </c>
      <c r="B229" s="4015">
        <v>100</v>
      </c>
      <c r="C229" s="4015">
        <v>260</v>
      </c>
      <c r="D229" s="4016">
        <v>900</v>
      </c>
      <c r="E229" s="4017">
        <v>380</v>
      </c>
      <c r="F229" s="4018">
        <v>17014.651852900002</v>
      </c>
      <c r="G229" s="4025">
        <f t="shared" si="3"/>
        <v>17014.651852900002</v>
      </c>
      <c r="I229" s="1992"/>
    </row>
    <row r="230" spans="1:9" ht="15.75" customHeight="1">
      <c r="A230" s="4015" t="s">
        <v>14960</v>
      </c>
      <c r="B230" s="4015">
        <v>100</v>
      </c>
      <c r="C230" s="4015">
        <v>260</v>
      </c>
      <c r="D230" s="4016">
        <v>1000</v>
      </c>
      <c r="E230" s="4017">
        <v>441</v>
      </c>
      <c r="F230" s="4018">
        <v>18668.503739599997</v>
      </c>
      <c r="G230" s="4025">
        <f t="shared" si="3"/>
        <v>18668.503739599997</v>
      </c>
      <c r="I230" s="1992"/>
    </row>
    <row r="231" spans="1:9" ht="15.75" customHeight="1">
      <c r="A231" s="4015" t="s">
        <v>14961</v>
      </c>
      <c r="B231" s="4015">
        <v>100</v>
      </c>
      <c r="C231" s="4015">
        <v>260</v>
      </c>
      <c r="D231" s="4016">
        <v>1100</v>
      </c>
      <c r="E231" s="4017">
        <v>503</v>
      </c>
      <c r="F231" s="4018">
        <v>20322.355626300003</v>
      </c>
      <c r="G231" s="4025">
        <f t="shared" si="3"/>
        <v>20322.355626300003</v>
      </c>
      <c r="I231" s="1992"/>
    </row>
    <row r="232" spans="1:9" ht="15.75" customHeight="1">
      <c r="A232" s="4015" t="s">
        <v>14962</v>
      </c>
      <c r="B232" s="4015">
        <v>100</v>
      </c>
      <c r="C232" s="4015">
        <v>260</v>
      </c>
      <c r="D232" s="4016">
        <v>1200</v>
      </c>
      <c r="E232" s="4017">
        <v>564</v>
      </c>
      <c r="F232" s="4018">
        <v>21976.21645245</v>
      </c>
      <c r="G232" s="4025">
        <f t="shared" si="3"/>
        <v>21976.21645245</v>
      </c>
      <c r="I232" s="1992"/>
    </row>
    <row r="233" spans="1:9" ht="15.75" customHeight="1">
      <c r="A233" s="4015" t="s">
        <v>14963</v>
      </c>
      <c r="B233" s="4015">
        <v>100</v>
      </c>
      <c r="C233" s="4015">
        <v>260</v>
      </c>
      <c r="D233" s="4016">
        <v>1300</v>
      </c>
      <c r="E233" s="4017">
        <v>625</v>
      </c>
      <c r="F233" s="4018">
        <v>23630.068339149999</v>
      </c>
      <c r="G233" s="4025">
        <f t="shared" si="3"/>
        <v>23630.068339149999</v>
      </c>
      <c r="I233" s="1992"/>
    </row>
    <row r="234" spans="1:9" ht="15.75" customHeight="1">
      <c r="A234" s="4015" t="s">
        <v>14964</v>
      </c>
      <c r="B234" s="4015">
        <v>100</v>
      </c>
      <c r="C234" s="4015">
        <v>260</v>
      </c>
      <c r="D234" s="4016">
        <v>1400</v>
      </c>
      <c r="E234" s="4017">
        <v>687</v>
      </c>
      <c r="F234" s="4018">
        <v>25283.920225850001</v>
      </c>
      <c r="G234" s="4025">
        <f t="shared" si="3"/>
        <v>25283.920225850001</v>
      </c>
      <c r="I234" s="1992"/>
    </row>
    <row r="235" spans="1:9" ht="15.75" customHeight="1">
      <c r="A235" s="4015" t="s">
        <v>14965</v>
      </c>
      <c r="B235" s="4015">
        <v>100</v>
      </c>
      <c r="C235" s="4015">
        <v>260</v>
      </c>
      <c r="D235" s="4016">
        <v>1500</v>
      </c>
      <c r="E235" s="4017">
        <v>748</v>
      </c>
      <c r="F235" s="4018">
        <v>26937.772112549999</v>
      </c>
      <c r="G235" s="4025">
        <f t="shared" si="3"/>
        <v>26937.772112549999</v>
      </c>
      <c r="I235" s="1992"/>
    </row>
    <row r="236" spans="1:9" ht="15.75" customHeight="1">
      <c r="A236" s="4015" t="s">
        <v>14966</v>
      </c>
      <c r="B236" s="4015">
        <v>100</v>
      </c>
      <c r="C236" s="4015">
        <v>260</v>
      </c>
      <c r="D236" s="4016">
        <v>1600</v>
      </c>
      <c r="E236" s="4017">
        <v>809</v>
      </c>
      <c r="F236" s="4018">
        <v>28591.632938700004</v>
      </c>
      <c r="G236" s="4025">
        <f t="shared" si="3"/>
        <v>28591.632938700004</v>
      </c>
      <c r="I236" s="1992"/>
    </row>
    <row r="237" spans="1:9" ht="15.75" customHeight="1">
      <c r="A237" s="4015" t="s">
        <v>14967</v>
      </c>
      <c r="B237" s="4015">
        <v>100</v>
      </c>
      <c r="C237" s="4015">
        <v>260</v>
      </c>
      <c r="D237" s="4016">
        <v>1700</v>
      </c>
      <c r="E237" s="4017">
        <v>870</v>
      </c>
      <c r="F237" s="4018">
        <v>30245.484825400003</v>
      </c>
      <c r="G237" s="4025">
        <f t="shared" si="3"/>
        <v>30245.484825400003</v>
      </c>
      <c r="I237" s="1992"/>
    </row>
    <row r="238" spans="1:9" ht="15.75" customHeight="1">
      <c r="A238" s="4015" t="s">
        <v>14968</v>
      </c>
      <c r="B238" s="4015">
        <v>100</v>
      </c>
      <c r="C238" s="4015">
        <v>260</v>
      </c>
      <c r="D238" s="4016">
        <v>1800</v>
      </c>
      <c r="E238" s="4017">
        <v>932</v>
      </c>
      <c r="F238" s="4018">
        <v>31899.336712100001</v>
      </c>
      <c r="G238" s="4025">
        <f t="shared" si="3"/>
        <v>31899.336712100001</v>
      </c>
      <c r="I238" s="1992"/>
    </row>
    <row r="239" spans="1:9" ht="15.75" customHeight="1">
      <c r="A239" s="4015" t="s">
        <v>14969</v>
      </c>
      <c r="B239" s="4015">
        <v>100</v>
      </c>
      <c r="C239" s="4015">
        <v>260</v>
      </c>
      <c r="D239" s="4016">
        <v>1900</v>
      </c>
      <c r="E239" s="4017">
        <v>993</v>
      </c>
      <c r="F239" s="4018">
        <v>33553.188598799999</v>
      </c>
      <c r="G239" s="4025">
        <f t="shared" si="3"/>
        <v>33553.188598799999</v>
      </c>
      <c r="I239" s="1992"/>
    </row>
    <row r="240" spans="1:9" ht="15.75" customHeight="1">
      <c r="A240" s="4015" t="s">
        <v>14970</v>
      </c>
      <c r="B240" s="4015">
        <v>100</v>
      </c>
      <c r="C240" s="4015">
        <v>260</v>
      </c>
      <c r="D240" s="4016">
        <v>2000</v>
      </c>
      <c r="E240" s="4017">
        <v>1054</v>
      </c>
      <c r="F240" s="4018">
        <v>35207.049424950004</v>
      </c>
      <c r="G240" s="4025">
        <f t="shared" si="3"/>
        <v>35207.049424950004</v>
      </c>
      <c r="I240" s="1992"/>
    </row>
    <row r="241" spans="1:9" ht="15.75" customHeight="1">
      <c r="A241" s="4015" t="s">
        <v>14971</v>
      </c>
      <c r="B241" s="4015">
        <v>100</v>
      </c>
      <c r="C241" s="4015">
        <v>260</v>
      </c>
      <c r="D241" s="4016">
        <v>2100</v>
      </c>
      <c r="E241" s="4017">
        <v>1116</v>
      </c>
      <c r="F241" s="4018">
        <v>36860.901311649999</v>
      </c>
      <c r="G241" s="4025">
        <f t="shared" si="3"/>
        <v>36860.901311649999</v>
      </c>
      <c r="I241" s="1992"/>
    </row>
    <row r="242" spans="1:9" ht="15.75" customHeight="1">
      <c r="A242" s="4015" t="s">
        <v>14972</v>
      </c>
      <c r="B242" s="4015">
        <v>100</v>
      </c>
      <c r="C242" s="4015">
        <v>260</v>
      </c>
      <c r="D242" s="4016">
        <v>2200</v>
      </c>
      <c r="E242" s="4017">
        <v>1177</v>
      </c>
      <c r="F242" s="4018">
        <v>38514.753198350001</v>
      </c>
      <c r="G242" s="4025">
        <f t="shared" si="3"/>
        <v>38514.753198350001</v>
      </c>
      <c r="I242" s="1992"/>
    </row>
    <row r="243" spans="1:9" ht="15.75" customHeight="1">
      <c r="A243" s="4015" t="s">
        <v>14973</v>
      </c>
      <c r="B243" s="4015">
        <v>100</v>
      </c>
      <c r="C243" s="4015">
        <v>260</v>
      </c>
      <c r="D243" s="4016">
        <v>2300</v>
      </c>
      <c r="E243" s="4017">
        <v>1238</v>
      </c>
      <c r="F243" s="4018">
        <v>40168.605085050003</v>
      </c>
      <c r="G243" s="4025">
        <f t="shared" si="3"/>
        <v>40168.605085050003</v>
      </c>
      <c r="I243" s="1992"/>
    </row>
    <row r="244" spans="1:9" ht="15.75" customHeight="1">
      <c r="A244" s="4015" t="s">
        <v>14974</v>
      </c>
      <c r="B244" s="4015">
        <v>100</v>
      </c>
      <c r="C244" s="4015">
        <v>260</v>
      </c>
      <c r="D244" s="4016">
        <v>2400</v>
      </c>
      <c r="E244" s="4017">
        <v>1300</v>
      </c>
      <c r="F244" s="4018">
        <v>41822.465911200001</v>
      </c>
      <c r="G244" s="4025">
        <f t="shared" si="3"/>
        <v>41822.465911200001</v>
      </c>
      <c r="I244" s="1992"/>
    </row>
    <row r="245" spans="1:9" ht="16.5" customHeight="1">
      <c r="A245" s="4015" t="s">
        <v>14975</v>
      </c>
      <c r="B245" s="4015">
        <v>100</v>
      </c>
      <c r="C245" s="4015">
        <v>260</v>
      </c>
      <c r="D245" s="4016">
        <v>2500</v>
      </c>
      <c r="E245" s="4017">
        <v>1361</v>
      </c>
      <c r="F245" s="4018">
        <v>43476.317797900003</v>
      </c>
      <c r="G245" s="4025">
        <f t="shared" si="3"/>
        <v>43476.317797900003</v>
      </c>
      <c r="I245" s="1992"/>
    </row>
    <row r="246" spans="1:9" ht="15.75" customHeight="1">
      <c r="A246" s="4015" t="s">
        <v>14976</v>
      </c>
      <c r="B246" s="4015">
        <v>100</v>
      </c>
      <c r="C246" s="4015">
        <v>260</v>
      </c>
      <c r="D246" s="4016">
        <v>2600</v>
      </c>
      <c r="E246" s="4017">
        <v>1422</v>
      </c>
      <c r="F246" s="4018">
        <v>45130.169684600005</v>
      </c>
      <c r="G246" s="4025">
        <f t="shared" si="3"/>
        <v>45130.169684600005</v>
      </c>
      <c r="I246" s="1992"/>
    </row>
    <row r="247" spans="1:9" ht="15.75" customHeight="1">
      <c r="A247" s="4015" t="s">
        <v>14977</v>
      </c>
      <c r="B247" s="4015">
        <v>100</v>
      </c>
      <c r="C247" s="4015">
        <v>260</v>
      </c>
      <c r="D247" s="4016">
        <v>2700</v>
      </c>
      <c r="E247" s="4017">
        <v>1483</v>
      </c>
      <c r="F247" s="4018">
        <v>46784.0215713</v>
      </c>
      <c r="G247" s="4025">
        <f t="shared" si="3"/>
        <v>46784.0215713</v>
      </c>
      <c r="I247" s="1992"/>
    </row>
    <row r="248" spans="1:9" ht="15.75" customHeight="1">
      <c r="A248" s="4015" t="s">
        <v>14978</v>
      </c>
      <c r="B248" s="4015">
        <v>100</v>
      </c>
      <c r="C248" s="4015">
        <v>260</v>
      </c>
      <c r="D248" s="4016">
        <v>2800</v>
      </c>
      <c r="E248" s="4017">
        <v>1545</v>
      </c>
      <c r="F248" s="4018">
        <v>48437.882397450005</v>
      </c>
      <c r="G248" s="4025">
        <f t="shared" si="3"/>
        <v>48437.882397450005</v>
      </c>
      <c r="I248" s="1992"/>
    </row>
    <row r="249" spans="1:9" ht="15.75" customHeight="1">
      <c r="A249" s="4015" t="s">
        <v>14979</v>
      </c>
      <c r="B249" s="4015">
        <v>100</v>
      </c>
      <c r="C249" s="4015">
        <v>260</v>
      </c>
      <c r="D249" s="4016">
        <v>2900</v>
      </c>
      <c r="E249" s="4017">
        <v>1606</v>
      </c>
      <c r="F249" s="4018">
        <v>50091.734284150007</v>
      </c>
      <c r="G249" s="4025">
        <f t="shared" si="3"/>
        <v>50091.734284150007</v>
      </c>
      <c r="I249" s="1992"/>
    </row>
    <row r="250" spans="1:9" ht="15.75" customHeight="1">
      <c r="A250" s="4015" t="s">
        <v>14980</v>
      </c>
      <c r="B250" s="4015">
        <v>100</v>
      </c>
      <c r="C250" s="4015">
        <v>260</v>
      </c>
      <c r="D250" s="4016">
        <v>3000</v>
      </c>
      <c r="E250" s="4017">
        <v>1667</v>
      </c>
      <c r="F250" s="4018">
        <v>51745.586170850002</v>
      </c>
      <c r="G250" s="4025">
        <f t="shared" si="3"/>
        <v>51745.586170850002</v>
      </c>
      <c r="I250" s="1992"/>
    </row>
    <row r="251" spans="1:9" ht="15.75" customHeight="1">
      <c r="A251" s="4015" t="s">
        <v>14981</v>
      </c>
      <c r="B251" s="4015">
        <v>100</v>
      </c>
      <c r="C251" s="4015">
        <v>260</v>
      </c>
      <c r="D251" s="4016">
        <v>3100</v>
      </c>
      <c r="E251" s="4017">
        <v>1729</v>
      </c>
      <c r="F251" s="4018">
        <v>53399.438057549996</v>
      </c>
      <c r="G251" s="4025">
        <f t="shared" si="3"/>
        <v>53399.438057549996</v>
      </c>
      <c r="I251" s="1992"/>
    </row>
    <row r="252" spans="1:9" ht="15.75" customHeight="1">
      <c r="A252" s="4015" t="s">
        <v>14982</v>
      </c>
      <c r="B252" s="4015">
        <v>100</v>
      </c>
      <c r="C252" s="4015">
        <v>260</v>
      </c>
      <c r="D252" s="4016">
        <v>3200</v>
      </c>
      <c r="E252" s="4017">
        <v>1790</v>
      </c>
      <c r="F252" s="4018">
        <v>55053.298883700008</v>
      </c>
      <c r="G252" s="4025">
        <f t="shared" si="3"/>
        <v>55053.298883700008</v>
      </c>
      <c r="I252" s="1992"/>
    </row>
    <row r="253" spans="1:9" ht="15.75" customHeight="1">
      <c r="A253" s="4015" t="s">
        <v>14983</v>
      </c>
      <c r="B253" s="4015">
        <v>100</v>
      </c>
      <c r="C253" s="4015">
        <v>260</v>
      </c>
      <c r="D253" s="4016">
        <v>3300</v>
      </c>
      <c r="E253" s="4017">
        <v>1851</v>
      </c>
      <c r="F253" s="4018">
        <v>56707.150770400003</v>
      </c>
      <c r="G253" s="4025">
        <f t="shared" si="3"/>
        <v>56707.150770400003</v>
      </c>
      <c r="I253" s="1992"/>
    </row>
    <row r="254" spans="1:9" ht="15.75" customHeight="1">
      <c r="A254" s="4015" t="s">
        <v>14984</v>
      </c>
      <c r="B254" s="4015">
        <v>100</v>
      </c>
      <c r="C254" s="4015">
        <v>260</v>
      </c>
      <c r="D254" s="4016">
        <v>3400</v>
      </c>
      <c r="E254" s="4017">
        <v>1913</v>
      </c>
      <c r="F254" s="4018">
        <v>58361.002657099998</v>
      </c>
      <c r="G254" s="4025">
        <f t="shared" si="3"/>
        <v>58361.002657099998</v>
      </c>
      <c r="I254" s="1992"/>
    </row>
    <row r="255" spans="1:9" ht="15.75" customHeight="1">
      <c r="A255" s="4015" t="s">
        <v>14985</v>
      </c>
      <c r="B255" s="4015">
        <v>100</v>
      </c>
      <c r="C255" s="4015">
        <v>260</v>
      </c>
      <c r="D255" s="4016">
        <v>3500</v>
      </c>
      <c r="E255" s="4017">
        <v>1974</v>
      </c>
      <c r="F255" s="4018">
        <v>60014.8545438</v>
      </c>
      <c r="G255" s="4025">
        <f t="shared" si="3"/>
        <v>60014.8545438</v>
      </c>
      <c r="I255" s="1992"/>
    </row>
    <row r="256" spans="1:9" ht="15.75" customHeight="1">
      <c r="A256" s="4015" t="s">
        <v>14986</v>
      </c>
      <c r="B256" s="4015">
        <v>100</v>
      </c>
      <c r="C256" s="4015">
        <v>260</v>
      </c>
      <c r="D256" s="4016">
        <v>3600</v>
      </c>
      <c r="E256" s="4017">
        <v>2005</v>
      </c>
      <c r="F256" s="4018">
        <v>61668.715369950012</v>
      </c>
      <c r="G256" s="4025">
        <f t="shared" si="3"/>
        <v>61668.715369950012</v>
      </c>
      <c r="I256" s="1992"/>
    </row>
    <row r="257" spans="1:9" ht="15.75" customHeight="1">
      <c r="A257" s="4015" t="s">
        <v>14987</v>
      </c>
      <c r="B257" s="4015">
        <v>100</v>
      </c>
      <c r="C257" s="4015">
        <v>260</v>
      </c>
      <c r="D257" s="4016">
        <v>3700</v>
      </c>
      <c r="E257" s="4017">
        <v>2066</v>
      </c>
      <c r="F257" s="4018">
        <v>63322.56725665</v>
      </c>
      <c r="G257" s="4025">
        <f t="shared" si="3"/>
        <v>63322.56725665</v>
      </c>
      <c r="I257" s="1992"/>
    </row>
    <row r="258" spans="1:9" ht="15.75" customHeight="1">
      <c r="A258" s="4015" t="s">
        <v>14988</v>
      </c>
      <c r="B258" s="4015">
        <v>100</v>
      </c>
      <c r="C258" s="4015">
        <v>260</v>
      </c>
      <c r="D258" s="4016">
        <v>3800</v>
      </c>
      <c r="E258" s="4017">
        <v>2127</v>
      </c>
      <c r="F258" s="4018">
        <v>64976.419143350002</v>
      </c>
      <c r="G258" s="4025">
        <f t="shared" si="3"/>
        <v>64976.419143350002</v>
      </c>
      <c r="I258" s="1992"/>
    </row>
    <row r="259" spans="1:9" ht="15.75" customHeight="1">
      <c r="A259" s="4015" t="s">
        <v>14989</v>
      </c>
      <c r="B259" s="4015">
        <v>100</v>
      </c>
      <c r="C259" s="4015">
        <v>260</v>
      </c>
      <c r="D259" s="4016">
        <v>3900</v>
      </c>
      <c r="E259" s="4017">
        <v>2188</v>
      </c>
      <c r="F259" s="4018">
        <v>66630.271030050004</v>
      </c>
      <c r="G259" s="4025">
        <f t="shared" si="3"/>
        <v>66630.271030050004</v>
      </c>
      <c r="I259" s="1992"/>
    </row>
    <row r="260" spans="1:9" ht="15.75" customHeight="1">
      <c r="A260" s="4015" t="s">
        <v>14990</v>
      </c>
      <c r="B260" s="4015">
        <v>100</v>
      </c>
      <c r="C260" s="4015">
        <v>260</v>
      </c>
      <c r="D260" s="4016">
        <v>4000</v>
      </c>
      <c r="E260" s="4017">
        <v>2250</v>
      </c>
      <c r="F260" s="4018">
        <v>68284.131856200009</v>
      </c>
      <c r="G260" s="4025">
        <f t="shared" si="3"/>
        <v>68284.131856200009</v>
      </c>
      <c r="I260" s="1992"/>
    </row>
    <row r="261" spans="1:9" ht="15.75" customHeight="1">
      <c r="A261" s="4015" t="s">
        <v>14991</v>
      </c>
      <c r="B261" s="4015">
        <v>100</v>
      </c>
      <c r="C261" s="4015">
        <v>260</v>
      </c>
      <c r="D261" s="4016">
        <v>4100</v>
      </c>
      <c r="E261" s="4017">
        <v>2311</v>
      </c>
      <c r="F261" s="4018">
        <v>69937.983742900018</v>
      </c>
      <c r="G261" s="4025">
        <f t="shared" si="3"/>
        <v>69937.983742900018</v>
      </c>
      <c r="I261" s="1992"/>
    </row>
    <row r="262" spans="1:9" ht="15.75" customHeight="1">
      <c r="A262" s="4015" t="s">
        <v>14992</v>
      </c>
      <c r="B262" s="4015">
        <v>100</v>
      </c>
      <c r="C262" s="4015">
        <v>260</v>
      </c>
      <c r="D262" s="4016">
        <v>4200</v>
      </c>
      <c r="E262" s="4017">
        <v>2372</v>
      </c>
      <c r="F262" s="4018">
        <v>71591.835629599998</v>
      </c>
      <c r="G262" s="4025">
        <f t="shared" si="3"/>
        <v>71591.835629599998</v>
      </c>
      <c r="I262" s="1992"/>
    </row>
    <row r="263" spans="1:9" ht="15.75" customHeight="1">
      <c r="A263" s="4015" t="s">
        <v>14993</v>
      </c>
      <c r="B263" s="4015">
        <v>100</v>
      </c>
      <c r="C263" s="4015">
        <v>260</v>
      </c>
      <c r="D263" s="4016">
        <v>4300</v>
      </c>
      <c r="E263" s="4017">
        <v>2434</v>
      </c>
      <c r="F263" s="4018">
        <v>73245.687516299993</v>
      </c>
      <c r="G263" s="4025">
        <f t="shared" si="3"/>
        <v>73245.687516299993</v>
      </c>
      <c r="I263" s="1992"/>
    </row>
    <row r="264" spans="1:9" ht="15.75" customHeight="1">
      <c r="A264" s="4015" t="s">
        <v>14994</v>
      </c>
      <c r="B264" s="4015">
        <v>100</v>
      </c>
      <c r="C264" s="4015">
        <v>260</v>
      </c>
      <c r="D264" s="4016">
        <v>4400</v>
      </c>
      <c r="E264" s="4017">
        <v>2495</v>
      </c>
      <c r="F264" s="4018">
        <v>74899.548342450013</v>
      </c>
      <c r="G264" s="4025">
        <f t="shared" si="3"/>
        <v>74899.548342450013</v>
      </c>
      <c r="I264" s="1992"/>
    </row>
    <row r="265" spans="1:9" ht="16.5" customHeight="1">
      <c r="A265" s="4015" t="s">
        <v>14995</v>
      </c>
      <c r="B265" s="4015">
        <v>100</v>
      </c>
      <c r="C265" s="4015">
        <v>260</v>
      </c>
      <c r="D265" s="4016">
        <v>4500</v>
      </c>
      <c r="E265" s="4017">
        <v>2556</v>
      </c>
      <c r="F265" s="4018">
        <v>76553.400229150007</v>
      </c>
      <c r="G265" s="4025">
        <f t="shared" si="3"/>
        <v>76553.400229150007</v>
      </c>
      <c r="I265" s="1992"/>
    </row>
    <row r="266" spans="1:9" ht="15.75" customHeight="1">
      <c r="A266" s="4015" t="s">
        <v>14996</v>
      </c>
      <c r="B266" s="4015">
        <v>100</v>
      </c>
      <c r="C266" s="4015">
        <v>260</v>
      </c>
      <c r="D266" s="4016">
        <v>4600</v>
      </c>
      <c r="E266" s="4017">
        <v>2618</v>
      </c>
      <c r="F266" s="4018">
        <v>78207.252115850002</v>
      </c>
      <c r="G266" s="4025">
        <f t="shared" si="3"/>
        <v>78207.252115850002</v>
      </c>
      <c r="I266" s="1992"/>
    </row>
    <row r="267" spans="1:9" ht="15.75" customHeight="1">
      <c r="A267" s="4015" t="s">
        <v>14997</v>
      </c>
      <c r="B267" s="4015">
        <v>100</v>
      </c>
      <c r="C267" s="4015">
        <v>260</v>
      </c>
      <c r="D267" s="4016">
        <v>4700</v>
      </c>
      <c r="E267" s="4017">
        <v>2679</v>
      </c>
      <c r="F267" s="4018">
        <v>79861.104002550012</v>
      </c>
      <c r="G267" s="4025">
        <f t="shared" si="3"/>
        <v>79861.104002550012</v>
      </c>
      <c r="I267" s="1992"/>
    </row>
    <row r="268" spans="1:9" ht="15.75" customHeight="1">
      <c r="A268" s="4015" t="s">
        <v>14998</v>
      </c>
      <c r="B268" s="4015">
        <v>100</v>
      </c>
      <c r="C268" s="4015">
        <v>260</v>
      </c>
      <c r="D268" s="4016">
        <v>4800</v>
      </c>
      <c r="E268" s="4017">
        <v>2740</v>
      </c>
      <c r="F268" s="4018">
        <v>81514.964828700002</v>
      </c>
      <c r="G268" s="4025">
        <f t="shared" si="3"/>
        <v>81514.964828700002</v>
      </c>
      <c r="I268" s="1992"/>
    </row>
    <row r="269" spans="1:9" ht="15.75" customHeight="1">
      <c r="A269" s="4015" t="s">
        <v>14999</v>
      </c>
      <c r="B269" s="4015">
        <v>100</v>
      </c>
      <c r="C269" s="4015">
        <v>260</v>
      </c>
      <c r="D269" s="4016">
        <v>4900</v>
      </c>
      <c r="E269" s="4017">
        <v>2801</v>
      </c>
      <c r="F269" s="4018">
        <v>83168.816715399997</v>
      </c>
      <c r="G269" s="4025">
        <f t="shared" si="3"/>
        <v>83168.816715399997</v>
      </c>
      <c r="I269" s="1992"/>
    </row>
    <row r="270" spans="1:9" ht="15.75" customHeight="1" thickBot="1">
      <c r="A270" s="4026" t="s">
        <v>15000</v>
      </c>
      <c r="B270" s="4026">
        <v>100</v>
      </c>
      <c r="C270" s="4026">
        <v>260</v>
      </c>
      <c r="D270" s="4027">
        <v>5000</v>
      </c>
      <c r="E270" s="4028">
        <v>2863</v>
      </c>
      <c r="F270" s="3987">
        <v>84822.668602100006</v>
      </c>
      <c r="G270" s="4029">
        <f t="shared" ref="G270:G333" si="4">(F270-F270*$B$4)</f>
        <v>84822.668602100006</v>
      </c>
      <c r="I270" s="1992"/>
    </row>
    <row r="271" spans="1:9" ht="15.75" customHeight="1">
      <c r="A271" s="4021" t="s">
        <v>15001</v>
      </c>
      <c r="B271" s="4021">
        <v>100</v>
      </c>
      <c r="C271" s="4021">
        <v>300</v>
      </c>
      <c r="D271" s="4022">
        <v>800</v>
      </c>
      <c r="E271" s="4023">
        <v>369</v>
      </c>
      <c r="F271" s="3986">
        <v>18016.987684150001</v>
      </c>
      <c r="G271" s="4024">
        <f t="shared" si="4"/>
        <v>18016.987684150001</v>
      </c>
      <c r="I271" s="1992"/>
    </row>
    <row r="272" spans="1:9" ht="15.75" customHeight="1">
      <c r="A272" s="4015" t="s">
        <v>15002</v>
      </c>
      <c r="B272" s="4015">
        <v>100</v>
      </c>
      <c r="C272" s="4015">
        <v>300</v>
      </c>
      <c r="D272" s="4016">
        <v>900</v>
      </c>
      <c r="E272" s="4017">
        <v>442</v>
      </c>
      <c r="F272" s="4018">
        <v>19720.954127550001</v>
      </c>
      <c r="G272" s="4025">
        <f t="shared" si="4"/>
        <v>19720.954127550001</v>
      </c>
      <c r="I272" s="1992"/>
    </row>
    <row r="273" spans="1:9" ht="15.75" customHeight="1">
      <c r="A273" s="4015" t="s">
        <v>15003</v>
      </c>
      <c r="B273" s="4015">
        <v>100</v>
      </c>
      <c r="C273" s="4015">
        <v>300</v>
      </c>
      <c r="D273" s="4016">
        <v>1000</v>
      </c>
      <c r="E273" s="4017">
        <v>516</v>
      </c>
      <c r="F273" s="4018">
        <v>21424.929510400001</v>
      </c>
      <c r="G273" s="4025">
        <f t="shared" si="4"/>
        <v>21424.929510400001</v>
      </c>
      <c r="I273" s="1992"/>
    </row>
    <row r="274" spans="1:9" ht="15.75" customHeight="1">
      <c r="A274" s="4015" t="s">
        <v>15004</v>
      </c>
      <c r="B274" s="4015">
        <v>100</v>
      </c>
      <c r="C274" s="4015">
        <v>300</v>
      </c>
      <c r="D274" s="4016">
        <v>1100</v>
      </c>
      <c r="E274" s="4017">
        <v>590</v>
      </c>
      <c r="F274" s="4018">
        <v>23128.895953800002</v>
      </c>
      <c r="G274" s="4025">
        <f t="shared" si="4"/>
        <v>23128.895953800002</v>
      </c>
      <c r="I274" s="1992"/>
    </row>
    <row r="275" spans="1:9" ht="15.75" customHeight="1">
      <c r="A275" s="4015" t="s">
        <v>15005</v>
      </c>
      <c r="B275" s="4015">
        <v>100</v>
      </c>
      <c r="C275" s="4015">
        <v>300</v>
      </c>
      <c r="D275" s="4016">
        <v>1200</v>
      </c>
      <c r="E275" s="4017">
        <v>664</v>
      </c>
      <c r="F275" s="4018">
        <v>24832.871336650005</v>
      </c>
      <c r="G275" s="4025">
        <f t="shared" si="4"/>
        <v>24832.871336650005</v>
      </c>
      <c r="I275" s="1992"/>
    </row>
    <row r="276" spans="1:9" ht="15.75" customHeight="1">
      <c r="A276" s="4015" t="s">
        <v>15006</v>
      </c>
      <c r="B276" s="4015">
        <v>100</v>
      </c>
      <c r="C276" s="4015">
        <v>300</v>
      </c>
      <c r="D276" s="4016">
        <v>1300</v>
      </c>
      <c r="E276" s="4017">
        <v>737</v>
      </c>
      <c r="F276" s="4018">
        <v>26536.837780050002</v>
      </c>
      <c r="G276" s="4025">
        <f t="shared" si="4"/>
        <v>26536.837780050002</v>
      </c>
      <c r="I276" s="1992"/>
    </row>
    <row r="277" spans="1:9" ht="15.75" customHeight="1">
      <c r="A277" s="4015" t="s">
        <v>15007</v>
      </c>
      <c r="B277" s="4015">
        <v>100</v>
      </c>
      <c r="C277" s="4015">
        <v>300</v>
      </c>
      <c r="D277" s="4016">
        <v>1400</v>
      </c>
      <c r="E277" s="4017">
        <v>811</v>
      </c>
      <c r="F277" s="4018">
        <v>28240.813162900002</v>
      </c>
      <c r="G277" s="4025">
        <f t="shared" si="4"/>
        <v>28240.813162900002</v>
      </c>
      <c r="I277" s="1992"/>
    </row>
    <row r="278" spans="1:9" ht="15.75" customHeight="1">
      <c r="A278" s="4015" t="s">
        <v>15008</v>
      </c>
      <c r="B278" s="4015">
        <v>100</v>
      </c>
      <c r="C278" s="4015">
        <v>300</v>
      </c>
      <c r="D278" s="4016">
        <v>1500</v>
      </c>
      <c r="E278" s="4017">
        <v>885</v>
      </c>
      <c r="F278" s="4018">
        <v>29944.779606299999</v>
      </c>
      <c r="G278" s="4025">
        <f t="shared" si="4"/>
        <v>29944.779606299999</v>
      </c>
      <c r="I278" s="1992"/>
    </row>
    <row r="279" spans="1:9" ht="15.75" customHeight="1">
      <c r="A279" s="4015" t="s">
        <v>15009</v>
      </c>
      <c r="B279" s="4015">
        <v>100</v>
      </c>
      <c r="C279" s="4015">
        <v>300</v>
      </c>
      <c r="D279" s="4016">
        <v>1600</v>
      </c>
      <c r="E279" s="4017">
        <v>958</v>
      </c>
      <c r="F279" s="4018">
        <v>31648.754989150002</v>
      </c>
      <c r="G279" s="4025">
        <f t="shared" si="4"/>
        <v>31648.754989150002</v>
      </c>
      <c r="I279" s="1992"/>
    </row>
    <row r="280" spans="1:9" ht="15.75" customHeight="1">
      <c r="A280" s="4015" t="s">
        <v>15010</v>
      </c>
      <c r="B280" s="4015">
        <v>100</v>
      </c>
      <c r="C280" s="4015">
        <v>300</v>
      </c>
      <c r="D280" s="4016">
        <v>1700</v>
      </c>
      <c r="E280" s="4017">
        <v>1032</v>
      </c>
      <c r="F280" s="4018">
        <v>33352.721432549995</v>
      </c>
      <c r="G280" s="4025">
        <f t="shared" si="4"/>
        <v>33352.721432549995</v>
      </c>
      <c r="I280" s="1992"/>
    </row>
    <row r="281" spans="1:9" ht="15.75" customHeight="1">
      <c r="A281" s="4015" t="s">
        <v>15011</v>
      </c>
      <c r="B281" s="4015">
        <v>100</v>
      </c>
      <c r="C281" s="4015">
        <v>300</v>
      </c>
      <c r="D281" s="4016">
        <v>1800</v>
      </c>
      <c r="E281" s="4017">
        <v>1106</v>
      </c>
      <c r="F281" s="4018">
        <v>35056.696815400006</v>
      </c>
      <c r="G281" s="4025">
        <f t="shared" si="4"/>
        <v>35056.696815400006</v>
      </c>
      <c r="I281" s="1992"/>
    </row>
    <row r="282" spans="1:9" ht="15.75" customHeight="1">
      <c r="A282" s="4015" t="s">
        <v>15012</v>
      </c>
      <c r="B282" s="4015">
        <v>100</v>
      </c>
      <c r="C282" s="4015">
        <v>300</v>
      </c>
      <c r="D282" s="4016">
        <v>1900</v>
      </c>
      <c r="E282" s="4017">
        <v>1180</v>
      </c>
      <c r="F282" s="4018">
        <v>36760.663258799999</v>
      </c>
      <c r="G282" s="4025">
        <f t="shared" si="4"/>
        <v>36760.663258799999</v>
      </c>
      <c r="I282" s="1992"/>
    </row>
    <row r="283" spans="1:9" ht="15.75" customHeight="1">
      <c r="A283" s="4015" t="s">
        <v>15013</v>
      </c>
      <c r="B283" s="4015">
        <v>100</v>
      </c>
      <c r="C283" s="4015">
        <v>300</v>
      </c>
      <c r="D283" s="4016">
        <v>2000</v>
      </c>
      <c r="E283" s="4017">
        <v>1253</v>
      </c>
      <c r="F283" s="4018">
        <v>38464.638641650003</v>
      </c>
      <c r="G283" s="4025">
        <f t="shared" si="4"/>
        <v>38464.638641650003</v>
      </c>
      <c r="I283" s="1992"/>
    </row>
    <row r="284" spans="1:9" ht="15.75" customHeight="1">
      <c r="A284" s="4015" t="s">
        <v>15014</v>
      </c>
      <c r="B284" s="4015">
        <v>100</v>
      </c>
      <c r="C284" s="4015">
        <v>300</v>
      </c>
      <c r="D284" s="4016">
        <v>2100</v>
      </c>
      <c r="E284" s="4017">
        <v>1327</v>
      </c>
      <c r="F284" s="4018">
        <v>40168.605085050003</v>
      </c>
      <c r="G284" s="4025">
        <f t="shared" si="4"/>
        <v>40168.605085050003</v>
      </c>
      <c r="I284" s="1992"/>
    </row>
    <row r="285" spans="1:9" ht="16.5" customHeight="1">
      <c r="A285" s="4015" t="s">
        <v>15015</v>
      </c>
      <c r="B285" s="4015">
        <v>100</v>
      </c>
      <c r="C285" s="4015">
        <v>300</v>
      </c>
      <c r="D285" s="4016">
        <v>2200</v>
      </c>
      <c r="E285" s="4017">
        <v>1401</v>
      </c>
      <c r="F285" s="4018">
        <v>41872.580467899999</v>
      </c>
      <c r="G285" s="4025">
        <f t="shared" si="4"/>
        <v>41872.580467899999</v>
      </c>
      <c r="I285" s="1992"/>
    </row>
    <row r="286" spans="1:9" ht="15.75" customHeight="1">
      <c r="A286" s="4015" t="s">
        <v>15016</v>
      </c>
      <c r="B286" s="4015">
        <v>100</v>
      </c>
      <c r="C286" s="4015">
        <v>300</v>
      </c>
      <c r="D286" s="4016">
        <v>2300</v>
      </c>
      <c r="E286" s="4017">
        <v>1475</v>
      </c>
      <c r="F286" s="4018">
        <v>43576.5469113</v>
      </c>
      <c r="G286" s="4025">
        <f t="shared" si="4"/>
        <v>43576.5469113</v>
      </c>
      <c r="I286" s="1992"/>
    </row>
    <row r="287" spans="1:9" ht="15.75" customHeight="1">
      <c r="A287" s="4015" t="s">
        <v>15017</v>
      </c>
      <c r="B287" s="4015">
        <v>100</v>
      </c>
      <c r="C287" s="4015">
        <v>300</v>
      </c>
      <c r="D287" s="4016">
        <v>2400</v>
      </c>
      <c r="E287" s="4017">
        <v>1548</v>
      </c>
      <c r="F287" s="4018">
        <v>45280.522294150003</v>
      </c>
      <c r="G287" s="4025">
        <f t="shared" si="4"/>
        <v>45280.522294150003</v>
      </c>
      <c r="I287" s="1992"/>
    </row>
    <row r="288" spans="1:9" ht="15.75" customHeight="1">
      <c r="A288" s="4015" t="s">
        <v>15018</v>
      </c>
      <c r="B288" s="4015">
        <v>100</v>
      </c>
      <c r="C288" s="4015">
        <v>300</v>
      </c>
      <c r="D288" s="4016">
        <v>2500</v>
      </c>
      <c r="E288" s="4017">
        <v>1622</v>
      </c>
      <c r="F288" s="4018">
        <v>46984.488737549997</v>
      </c>
      <c r="G288" s="4025">
        <f t="shared" si="4"/>
        <v>46984.488737549997</v>
      </c>
      <c r="I288" s="1992"/>
    </row>
    <row r="289" spans="1:9" ht="15.75" customHeight="1">
      <c r="A289" s="4015" t="s">
        <v>15019</v>
      </c>
      <c r="B289" s="4015">
        <v>100</v>
      </c>
      <c r="C289" s="4015">
        <v>300</v>
      </c>
      <c r="D289" s="4016">
        <v>2600</v>
      </c>
      <c r="E289" s="4017">
        <v>1696</v>
      </c>
      <c r="F289" s="4018">
        <v>48688.464120400007</v>
      </c>
      <c r="G289" s="4025">
        <f t="shared" si="4"/>
        <v>48688.464120400007</v>
      </c>
      <c r="I289" s="1992"/>
    </row>
    <row r="290" spans="1:9" ht="15.75" customHeight="1">
      <c r="A290" s="4015" t="s">
        <v>15020</v>
      </c>
      <c r="B290" s="4015">
        <v>100</v>
      </c>
      <c r="C290" s="4015">
        <v>300</v>
      </c>
      <c r="D290" s="4016">
        <v>2700</v>
      </c>
      <c r="E290" s="4017">
        <v>1770</v>
      </c>
      <c r="F290" s="4018">
        <v>50392.430563799993</v>
      </c>
      <c r="G290" s="4025">
        <f t="shared" si="4"/>
        <v>50392.430563799993</v>
      </c>
      <c r="I290" s="1992"/>
    </row>
    <row r="291" spans="1:9" ht="15.75" customHeight="1">
      <c r="A291" s="4015" t="s">
        <v>15021</v>
      </c>
      <c r="B291" s="4015">
        <v>100</v>
      </c>
      <c r="C291" s="4015">
        <v>300</v>
      </c>
      <c r="D291" s="4016">
        <v>2800</v>
      </c>
      <c r="E291" s="4017">
        <v>1843</v>
      </c>
      <c r="F291" s="4018">
        <v>52096.405946650004</v>
      </c>
      <c r="G291" s="4025">
        <f t="shared" si="4"/>
        <v>52096.405946650004</v>
      </c>
      <c r="I291" s="1992"/>
    </row>
    <row r="292" spans="1:9" ht="15.75" customHeight="1">
      <c r="A292" s="4015" t="s">
        <v>15022</v>
      </c>
      <c r="B292" s="4015">
        <v>100</v>
      </c>
      <c r="C292" s="4015">
        <v>300</v>
      </c>
      <c r="D292" s="4016">
        <v>2900</v>
      </c>
      <c r="E292" s="4017">
        <v>1917</v>
      </c>
      <c r="F292" s="4018">
        <v>53800.372390050004</v>
      </c>
      <c r="G292" s="4025">
        <f t="shared" si="4"/>
        <v>53800.372390050004</v>
      </c>
      <c r="I292" s="1992"/>
    </row>
    <row r="293" spans="1:9" ht="15.75" customHeight="1">
      <c r="A293" s="4015" t="s">
        <v>15023</v>
      </c>
      <c r="B293" s="4015">
        <v>100</v>
      </c>
      <c r="C293" s="4015">
        <v>300</v>
      </c>
      <c r="D293" s="4016">
        <v>3000</v>
      </c>
      <c r="E293" s="4017">
        <v>1991</v>
      </c>
      <c r="F293" s="4018">
        <v>55504.347772900001</v>
      </c>
      <c r="G293" s="4025">
        <f t="shared" si="4"/>
        <v>55504.347772900001</v>
      </c>
      <c r="I293" s="1992"/>
    </row>
    <row r="294" spans="1:9" ht="15.75" customHeight="1">
      <c r="A294" s="4015" t="s">
        <v>15024</v>
      </c>
      <c r="B294" s="4015">
        <v>100</v>
      </c>
      <c r="C294" s="4015">
        <v>300</v>
      </c>
      <c r="D294" s="4016">
        <v>3100</v>
      </c>
      <c r="E294" s="4017">
        <v>2064</v>
      </c>
      <c r="F294" s="4018">
        <v>57208.314216300001</v>
      </c>
      <c r="G294" s="4025">
        <f t="shared" si="4"/>
        <v>57208.314216300001</v>
      </c>
      <c r="I294" s="1992"/>
    </row>
    <row r="295" spans="1:9" ht="15.75" customHeight="1">
      <c r="A295" s="4015" t="s">
        <v>15025</v>
      </c>
      <c r="B295" s="4015">
        <v>100</v>
      </c>
      <c r="C295" s="4015">
        <v>300</v>
      </c>
      <c r="D295" s="4016">
        <v>3200</v>
      </c>
      <c r="E295" s="4017">
        <v>2138</v>
      </c>
      <c r="F295" s="4018">
        <v>58912.289599150005</v>
      </c>
      <c r="G295" s="4025">
        <f t="shared" si="4"/>
        <v>58912.289599150005</v>
      </c>
      <c r="I295" s="1992"/>
    </row>
    <row r="296" spans="1:9" ht="15.75" customHeight="1">
      <c r="A296" s="4015" t="s">
        <v>15026</v>
      </c>
      <c r="B296" s="4015">
        <v>100</v>
      </c>
      <c r="C296" s="4015">
        <v>300</v>
      </c>
      <c r="D296" s="4016">
        <v>3300</v>
      </c>
      <c r="E296" s="4017">
        <v>2212</v>
      </c>
      <c r="F296" s="4018">
        <v>60616.256042549998</v>
      </c>
      <c r="G296" s="4025">
        <f t="shared" si="4"/>
        <v>60616.256042549998</v>
      </c>
      <c r="I296" s="1992"/>
    </row>
    <row r="297" spans="1:9" ht="15.75" customHeight="1">
      <c r="A297" s="4015" t="s">
        <v>15027</v>
      </c>
      <c r="B297" s="4015">
        <v>100</v>
      </c>
      <c r="C297" s="4015">
        <v>300</v>
      </c>
      <c r="D297" s="4016">
        <v>3400</v>
      </c>
      <c r="E297" s="4017">
        <v>2286</v>
      </c>
      <c r="F297" s="4018">
        <v>62320.231425400001</v>
      </c>
      <c r="G297" s="4025">
        <f t="shared" si="4"/>
        <v>62320.231425400001</v>
      </c>
      <c r="I297" s="1992"/>
    </row>
    <row r="298" spans="1:9" ht="15.75" customHeight="1">
      <c r="A298" s="4015" t="s">
        <v>15028</v>
      </c>
      <c r="B298" s="4015">
        <v>100</v>
      </c>
      <c r="C298" s="4015">
        <v>300</v>
      </c>
      <c r="D298" s="4016">
        <v>3500</v>
      </c>
      <c r="E298" s="4017">
        <v>2359</v>
      </c>
      <c r="F298" s="4018">
        <v>64024.197868800002</v>
      </c>
      <c r="G298" s="4025">
        <f t="shared" si="4"/>
        <v>64024.197868800002</v>
      </c>
      <c r="I298" s="1992"/>
    </row>
    <row r="299" spans="1:9" ht="15.75" customHeight="1">
      <c r="A299" s="4015" t="s">
        <v>15029</v>
      </c>
      <c r="B299" s="4015">
        <v>100</v>
      </c>
      <c r="C299" s="4015">
        <v>300</v>
      </c>
      <c r="D299" s="4016">
        <v>3600</v>
      </c>
      <c r="E299" s="4017">
        <v>2396</v>
      </c>
      <c r="F299" s="4018">
        <v>65728.173251650005</v>
      </c>
      <c r="G299" s="4025">
        <f t="shared" si="4"/>
        <v>65728.173251650005</v>
      </c>
      <c r="I299" s="1992"/>
    </row>
    <row r="300" spans="1:9" ht="15.75" customHeight="1">
      <c r="A300" s="4015" t="s">
        <v>15030</v>
      </c>
      <c r="B300" s="4015">
        <v>100</v>
      </c>
      <c r="C300" s="4015">
        <v>300</v>
      </c>
      <c r="D300" s="4016">
        <v>3700</v>
      </c>
      <c r="E300" s="4017">
        <v>2470</v>
      </c>
      <c r="F300" s="4018">
        <v>67432.139695049991</v>
      </c>
      <c r="G300" s="4025">
        <f t="shared" si="4"/>
        <v>67432.139695049991</v>
      </c>
      <c r="I300" s="1992"/>
    </row>
    <row r="301" spans="1:9" ht="15.75" customHeight="1">
      <c r="A301" s="4015" t="s">
        <v>15031</v>
      </c>
      <c r="B301" s="4015">
        <v>100</v>
      </c>
      <c r="C301" s="4015">
        <v>300</v>
      </c>
      <c r="D301" s="4016">
        <v>3800</v>
      </c>
      <c r="E301" s="4017">
        <v>2544</v>
      </c>
      <c r="F301" s="4018">
        <v>69136.115077900002</v>
      </c>
      <c r="G301" s="4025">
        <f t="shared" si="4"/>
        <v>69136.115077900002</v>
      </c>
      <c r="I301" s="1992"/>
    </row>
    <row r="302" spans="1:9" ht="15.75" customHeight="1">
      <c r="A302" s="4015" t="s">
        <v>15032</v>
      </c>
      <c r="B302" s="4015">
        <v>100</v>
      </c>
      <c r="C302" s="4015">
        <v>300</v>
      </c>
      <c r="D302" s="4016">
        <v>3900</v>
      </c>
      <c r="E302" s="4017">
        <v>2617</v>
      </c>
      <c r="F302" s="4018">
        <v>70840.081521300002</v>
      </c>
      <c r="G302" s="4025">
        <f t="shared" si="4"/>
        <v>70840.081521300002</v>
      </c>
      <c r="I302" s="1992"/>
    </row>
    <row r="303" spans="1:9" ht="15.75" customHeight="1">
      <c r="A303" s="4015" t="s">
        <v>15033</v>
      </c>
      <c r="B303" s="4015">
        <v>100</v>
      </c>
      <c r="C303" s="4015">
        <v>300</v>
      </c>
      <c r="D303" s="4016">
        <v>4000</v>
      </c>
      <c r="E303" s="4017">
        <v>2691</v>
      </c>
      <c r="F303" s="4018">
        <v>72544.056904149998</v>
      </c>
      <c r="G303" s="4025">
        <f t="shared" si="4"/>
        <v>72544.056904149998</v>
      </c>
      <c r="I303" s="1992"/>
    </row>
    <row r="304" spans="1:9" ht="15.75" customHeight="1">
      <c r="A304" s="4015" t="s">
        <v>15034</v>
      </c>
      <c r="B304" s="4015">
        <v>100</v>
      </c>
      <c r="C304" s="4015">
        <v>300</v>
      </c>
      <c r="D304" s="4016">
        <v>4100</v>
      </c>
      <c r="E304" s="4017">
        <v>2765</v>
      </c>
      <c r="F304" s="4018">
        <v>74248.023347549999</v>
      </c>
      <c r="G304" s="4025">
        <f t="shared" si="4"/>
        <v>74248.023347549999</v>
      </c>
      <c r="I304" s="1992"/>
    </row>
    <row r="305" spans="1:9" ht="16.5" customHeight="1">
      <c r="A305" s="4015" t="s">
        <v>15035</v>
      </c>
      <c r="B305" s="4015">
        <v>100</v>
      </c>
      <c r="C305" s="4015">
        <v>300</v>
      </c>
      <c r="D305" s="4016">
        <v>4200</v>
      </c>
      <c r="E305" s="4017">
        <v>2839</v>
      </c>
      <c r="F305" s="4018">
        <v>75951.99873040001</v>
      </c>
      <c r="G305" s="4025">
        <f t="shared" si="4"/>
        <v>75951.99873040001</v>
      </c>
      <c r="I305" s="1992"/>
    </row>
    <row r="306" spans="1:9" ht="15.75" customHeight="1">
      <c r="A306" s="4015" t="s">
        <v>15036</v>
      </c>
      <c r="B306" s="4015">
        <v>100</v>
      </c>
      <c r="C306" s="4015">
        <v>300</v>
      </c>
      <c r="D306" s="4016">
        <v>4300</v>
      </c>
      <c r="E306" s="4017">
        <v>2912</v>
      </c>
      <c r="F306" s="4018">
        <v>77655.965173799996</v>
      </c>
      <c r="G306" s="4025">
        <f t="shared" si="4"/>
        <v>77655.965173799996</v>
      </c>
      <c r="I306" s="1992"/>
    </row>
    <row r="307" spans="1:9" ht="15.75" customHeight="1">
      <c r="A307" s="4015" t="s">
        <v>15037</v>
      </c>
      <c r="B307" s="4015">
        <v>100</v>
      </c>
      <c r="C307" s="4015">
        <v>300</v>
      </c>
      <c r="D307" s="4016">
        <v>4400</v>
      </c>
      <c r="E307" s="4017">
        <v>2986</v>
      </c>
      <c r="F307" s="4018">
        <v>79359.940556650006</v>
      </c>
      <c r="G307" s="4025">
        <f t="shared" si="4"/>
        <v>79359.940556650006</v>
      </c>
      <c r="I307" s="1992"/>
    </row>
    <row r="308" spans="1:9" ht="15.75" customHeight="1">
      <c r="A308" s="4015" t="s">
        <v>15038</v>
      </c>
      <c r="B308" s="4015">
        <v>100</v>
      </c>
      <c r="C308" s="4015">
        <v>300</v>
      </c>
      <c r="D308" s="4016">
        <v>4500</v>
      </c>
      <c r="E308" s="4017">
        <v>3060</v>
      </c>
      <c r="F308" s="4018">
        <v>81063.907000050007</v>
      </c>
      <c r="G308" s="4025">
        <f t="shared" si="4"/>
        <v>81063.907000050007</v>
      </c>
      <c r="I308" s="1992"/>
    </row>
    <row r="309" spans="1:9" ht="15.75" customHeight="1">
      <c r="A309" s="4015" t="s">
        <v>15039</v>
      </c>
      <c r="B309" s="4015">
        <v>100</v>
      </c>
      <c r="C309" s="4015">
        <v>300</v>
      </c>
      <c r="D309" s="4016">
        <v>4600</v>
      </c>
      <c r="E309" s="4017">
        <v>3134</v>
      </c>
      <c r="F309" s="4018">
        <v>82767.882382900003</v>
      </c>
      <c r="G309" s="4025">
        <f t="shared" si="4"/>
        <v>82767.882382900003</v>
      </c>
      <c r="I309" s="1992"/>
    </row>
    <row r="310" spans="1:9" ht="15.75" customHeight="1">
      <c r="A310" s="4015" t="s">
        <v>15040</v>
      </c>
      <c r="B310" s="4015">
        <v>100</v>
      </c>
      <c r="C310" s="4015">
        <v>300</v>
      </c>
      <c r="D310" s="4016">
        <v>4700</v>
      </c>
      <c r="E310" s="4017">
        <v>3207</v>
      </c>
      <c r="F310" s="4018">
        <v>84471.848826300004</v>
      </c>
      <c r="G310" s="4025">
        <f t="shared" si="4"/>
        <v>84471.848826300004</v>
      </c>
      <c r="I310" s="1992"/>
    </row>
    <row r="311" spans="1:9" ht="15.75" customHeight="1">
      <c r="A311" s="4015" t="s">
        <v>15041</v>
      </c>
      <c r="B311" s="4015">
        <v>100</v>
      </c>
      <c r="C311" s="4015">
        <v>300</v>
      </c>
      <c r="D311" s="4016">
        <v>4800</v>
      </c>
      <c r="E311" s="4017">
        <v>3281</v>
      </c>
      <c r="F311" s="4018">
        <v>86175.82420915</v>
      </c>
      <c r="G311" s="4025">
        <f t="shared" si="4"/>
        <v>86175.82420915</v>
      </c>
      <c r="I311" s="1992"/>
    </row>
    <row r="312" spans="1:9" ht="15.75" customHeight="1">
      <c r="A312" s="4015" t="s">
        <v>15042</v>
      </c>
      <c r="B312" s="4015">
        <v>100</v>
      </c>
      <c r="C312" s="4015">
        <v>300</v>
      </c>
      <c r="D312" s="4016">
        <v>4900</v>
      </c>
      <c r="E312" s="4017">
        <v>3355</v>
      </c>
      <c r="F312" s="4018">
        <v>87879.79065255</v>
      </c>
      <c r="G312" s="4025">
        <f t="shared" si="4"/>
        <v>87879.79065255</v>
      </c>
      <c r="I312" s="1992"/>
    </row>
    <row r="313" spans="1:9" ht="15.75" customHeight="1" thickBot="1">
      <c r="A313" s="4026" t="s">
        <v>15043</v>
      </c>
      <c r="B313" s="4026">
        <v>100</v>
      </c>
      <c r="C313" s="4026">
        <v>300</v>
      </c>
      <c r="D313" s="4027">
        <v>5000</v>
      </c>
      <c r="E313" s="4028">
        <v>3428</v>
      </c>
      <c r="F313" s="3987">
        <v>89583.766035400011</v>
      </c>
      <c r="G313" s="4029">
        <f t="shared" si="4"/>
        <v>89583.766035400011</v>
      </c>
      <c r="I313" s="1992"/>
    </row>
    <row r="314" spans="1:9" ht="15.75" customHeight="1">
      <c r="A314" s="4021" t="s">
        <v>15044</v>
      </c>
      <c r="B314" s="4021">
        <v>100</v>
      </c>
      <c r="C314" s="4021">
        <v>380</v>
      </c>
      <c r="D314" s="4022">
        <v>800</v>
      </c>
      <c r="E314" s="4023">
        <v>462</v>
      </c>
      <c r="F314" s="3986">
        <v>21236.986513600001</v>
      </c>
      <c r="G314" s="4024">
        <f t="shared" si="4"/>
        <v>21236.986513600001</v>
      </c>
      <c r="I314" s="1992"/>
    </row>
    <row r="315" spans="1:9" ht="15.75" customHeight="1">
      <c r="A315" s="4015" t="s">
        <v>15045</v>
      </c>
      <c r="B315" s="4015">
        <v>100</v>
      </c>
      <c r="C315" s="4015">
        <v>380</v>
      </c>
      <c r="D315" s="4016">
        <v>900</v>
      </c>
      <c r="E315" s="4017">
        <v>550</v>
      </c>
      <c r="F315" s="4018">
        <v>23366.953507300001</v>
      </c>
      <c r="G315" s="4025">
        <f t="shared" si="4"/>
        <v>23366.953507300001</v>
      </c>
      <c r="I315" s="1992"/>
    </row>
    <row r="316" spans="1:9" ht="15.75" customHeight="1">
      <c r="A316" s="4015" t="s">
        <v>15046</v>
      </c>
      <c r="B316" s="4015">
        <v>100</v>
      </c>
      <c r="C316" s="4015">
        <v>380</v>
      </c>
      <c r="D316" s="4016">
        <v>1000</v>
      </c>
      <c r="E316" s="4017">
        <v>639</v>
      </c>
      <c r="F316" s="4018">
        <v>25496.920501000001</v>
      </c>
      <c r="G316" s="4025">
        <f t="shared" si="4"/>
        <v>25496.920501000001</v>
      </c>
      <c r="I316" s="1992"/>
    </row>
    <row r="317" spans="1:9" ht="15.75" customHeight="1">
      <c r="A317" s="4015" t="s">
        <v>15047</v>
      </c>
      <c r="B317" s="4015">
        <v>100</v>
      </c>
      <c r="C317" s="4015">
        <v>380</v>
      </c>
      <c r="D317" s="4016">
        <v>1100</v>
      </c>
      <c r="E317" s="4017">
        <v>728</v>
      </c>
      <c r="F317" s="4018">
        <v>27626.878555250005</v>
      </c>
      <c r="G317" s="4025">
        <f t="shared" si="4"/>
        <v>27626.878555250005</v>
      </c>
      <c r="I317" s="1992"/>
    </row>
    <row r="318" spans="1:9" ht="15.75" customHeight="1">
      <c r="A318" s="4015" t="s">
        <v>15048</v>
      </c>
      <c r="B318" s="4015">
        <v>100</v>
      </c>
      <c r="C318" s="4015">
        <v>380</v>
      </c>
      <c r="D318" s="4016">
        <v>1200</v>
      </c>
      <c r="E318" s="4017">
        <v>817</v>
      </c>
      <c r="F318" s="4018">
        <v>29756.845548950001</v>
      </c>
      <c r="G318" s="4025">
        <f t="shared" si="4"/>
        <v>29756.845548950001</v>
      </c>
      <c r="I318" s="1992"/>
    </row>
    <row r="319" spans="1:9" ht="15.75" customHeight="1">
      <c r="A319" s="4015" t="s">
        <v>15049</v>
      </c>
      <c r="B319" s="4015">
        <v>100</v>
      </c>
      <c r="C319" s="4015">
        <v>380</v>
      </c>
      <c r="D319" s="4016">
        <v>1300</v>
      </c>
      <c r="E319" s="4017">
        <v>905</v>
      </c>
      <c r="F319" s="4018">
        <v>31886.812542649997</v>
      </c>
      <c r="G319" s="4025">
        <f t="shared" si="4"/>
        <v>31886.812542649997</v>
      </c>
      <c r="I319" s="1992"/>
    </row>
    <row r="320" spans="1:9" ht="15.75" customHeight="1">
      <c r="A320" s="4015" t="s">
        <v>15050</v>
      </c>
      <c r="B320" s="4015">
        <v>100</v>
      </c>
      <c r="C320" s="4015">
        <v>380</v>
      </c>
      <c r="D320" s="4016">
        <v>1400</v>
      </c>
      <c r="E320" s="4017">
        <v>994</v>
      </c>
      <c r="F320" s="4018">
        <v>34016.770596900002</v>
      </c>
      <c r="G320" s="4025">
        <f t="shared" si="4"/>
        <v>34016.770596900002</v>
      </c>
      <c r="I320" s="1992"/>
    </row>
    <row r="321" spans="1:9" ht="15.75" customHeight="1">
      <c r="A321" s="4015" t="s">
        <v>15051</v>
      </c>
      <c r="B321" s="4015">
        <v>100</v>
      </c>
      <c r="C321" s="4015">
        <v>380</v>
      </c>
      <c r="D321" s="4016">
        <v>1500</v>
      </c>
      <c r="E321" s="4017">
        <v>1083</v>
      </c>
      <c r="F321" s="4018">
        <v>36146.737590600002</v>
      </c>
      <c r="G321" s="4025">
        <f t="shared" si="4"/>
        <v>36146.737590600002</v>
      </c>
      <c r="I321" s="1992"/>
    </row>
    <row r="322" spans="1:9" ht="15.75" customHeight="1">
      <c r="A322" s="4015" t="s">
        <v>15052</v>
      </c>
      <c r="B322" s="4015">
        <v>100</v>
      </c>
      <c r="C322" s="4015">
        <v>380</v>
      </c>
      <c r="D322" s="4016">
        <v>1600</v>
      </c>
      <c r="E322" s="4017">
        <v>1172</v>
      </c>
      <c r="F322" s="4018">
        <v>38276.695644850006</v>
      </c>
      <c r="G322" s="4025">
        <f t="shared" si="4"/>
        <v>38276.695644850006</v>
      </c>
      <c r="I322" s="1992"/>
    </row>
    <row r="323" spans="1:9" ht="15.75" customHeight="1">
      <c r="A323" s="4015" t="s">
        <v>15053</v>
      </c>
      <c r="B323" s="4015">
        <v>100</v>
      </c>
      <c r="C323" s="4015">
        <v>380</v>
      </c>
      <c r="D323" s="4016">
        <v>1700</v>
      </c>
      <c r="E323" s="4017">
        <v>1260</v>
      </c>
      <c r="F323" s="4018">
        <v>40406.662638550006</v>
      </c>
      <c r="G323" s="4025">
        <f t="shared" si="4"/>
        <v>40406.662638550006</v>
      </c>
      <c r="I323" s="1992"/>
    </row>
    <row r="324" spans="1:9" ht="15.75" customHeight="1">
      <c r="A324" s="4015" t="s">
        <v>15054</v>
      </c>
      <c r="B324" s="4015">
        <v>100</v>
      </c>
      <c r="C324" s="4015">
        <v>380</v>
      </c>
      <c r="D324" s="4016">
        <v>1800</v>
      </c>
      <c r="E324" s="4017">
        <v>1349</v>
      </c>
      <c r="F324" s="4018">
        <v>42536.629632249998</v>
      </c>
      <c r="G324" s="4025">
        <f t="shared" si="4"/>
        <v>42536.629632249998</v>
      </c>
      <c r="I324" s="1992"/>
    </row>
    <row r="325" spans="1:9" ht="16.5" customHeight="1">
      <c r="A325" s="4015" t="s">
        <v>15055</v>
      </c>
      <c r="B325" s="4015">
        <v>100</v>
      </c>
      <c r="C325" s="4015">
        <v>380</v>
      </c>
      <c r="D325" s="4016">
        <v>1900</v>
      </c>
      <c r="E325" s="4017">
        <v>1438</v>
      </c>
      <c r="F325" s="4018">
        <v>44666.587686499995</v>
      </c>
      <c r="G325" s="4025">
        <f t="shared" si="4"/>
        <v>44666.587686499995</v>
      </c>
      <c r="I325" s="1992"/>
    </row>
    <row r="326" spans="1:9" ht="15.7">
      <c r="A326" s="4015" t="s">
        <v>15056</v>
      </c>
      <c r="B326" s="4015">
        <v>100</v>
      </c>
      <c r="C326" s="4015">
        <v>380</v>
      </c>
      <c r="D326" s="4016">
        <v>2000</v>
      </c>
      <c r="E326" s="4017">
        <v>1527</v>
      </c>
      <c r="F326" s="4018">
        <v>46796.554680200003</v>
      </c>
      <c r="G326" s="4025">
        <f t="shared" si="4"/>
        <v>46796.554680200003</v>
      </c>
    </row>
    <row r="327" spans="1:9" ht="15.7">
      <c r="A327" s="4015" t="s">
        <v>15057</v>
      </c>
      <c r="B327" s="4015">
        <v>100</v>
      </c>
      <c r="C327" s="4015">
        <v>380</v>
      </c>
      <c r="D327" s="4016">
        <v>2100</v>
      </c>
      <c r="E327" s="4017">
        <v>1615</v>
      </c>
      <c r="F327" s="4018">
        <v>48926.521673900002</v>
      </c>
      <c r="G327" s="4025">
        <f t="shared" si="4"/>
        <v>48926.521673900002</v>
      </c>
    </row>
    <row r="328" spans="1:9" ht="15.7">
      <c r="A328" s="4015" t="s">
        <v>15058</v>
      </c>
      <c r="B328" s="4015">
        <v>100</v>
      </c>
      <c r="C328" s="4015">
        <v>380</v>
      </c>
      <c r="D328" s="4016">
        <v>2200</v>
      </c>
      <c r="E328" s="4017">
        <v>1704</v>
      </c>
      <c r="F328" s="4018">
        <v>51056.479728150007</v>
      </c>
      <c r="G328" s="4025">
        <f t="shared" si="4"/>
        <v>51056.479728150007</v>
      </c>
    </row>
    <row r="329" spans="1:9" ht="15.7">
      <c r="A329" s="4015" t="s">
        <v>15059</v>
      </c>
      <c r="B329" s="4015">
        <v>100</v>
      </c>
      <c r="C329" s="4015">
        <v>380</v>
      </c>
      <c r="D329" s="4016">
        <v>2300</v>
      </c>
      <c r="E329" s="4017">
        <v>1793</v>
      </c>
      <c r="F329" s="4018">
        <v>53186.446721850007</v>
      </c>
      <c r="G329" s="4025">
        <f t="shared" si="4"/>
        <v>53186.446721850007</v>
      </c>
    </row>
    <row r="330" spans="1:9" ht="15.7">
      <c r="A330" s="4015" t="s">
        <v>15060</v>
      </c>
      <c r="B330" s="4015">
        <v>100</v>
      </c>
      <c r="C330" s="4015">
        <v>380</v>
      </c>
      <c r="D330" s="4016">
        <v>2400</v>
      </c>
      <c r="E330" s="4017">
        <v>1882</v>
      </c>
      <c r="F330" s="4018">
        <v>55316.404776100004</v>
      </c>
      <c r="G330" s="4025">
        <f t="shared" si="4"/>
        <v>55316.404776100004</v>
      </c>
    </row>
    <row r="331" spans="1:9" ht="15.7">
      <c r="A331" s="4015" t="s">
        <v>15061</v>
      </c>
      <c r="B331" s="4015">
        <v>100</v>
      </c>
      <c r="C331" s="4015">
        <v>380</v>
      </c>
      <c r="D331" s="4016">
        <v>2500</v>
      </c>
      <c r="E331" s="4017">
        <v>1970</v>
      </c>
      <c r="F331" s="4018">
        <v>57446.371769800004</v>
      </c>
      <c r="G331" s="4025">
        <f t="shared" si="4"/>
        <v>57446.371769800004</v>
      </c>
    </row>
    <row r="332" spans="1:9" ht="15.7">
      <c r="A332" s="4015" t="s">
        <v>15062</v>
      </c>
      <c r="B332" s="4015">
        <v>100</v>
      </c>
      <c r="C332" s="4015">
        <v>380</v>
      </c>
      <c r="D332" s="4016">
        <v>2600</v>
      </c>
      <c r="E332" s="4017">
        <v>2059</v>
      </c>
      <c r="F332" s="4018">
        <v>59576.338763500004</v>
      </c>
      <c r="G332" s="4025">
        <f t="shared" si="4"/>
        <v>59576.338763500004</v>
      </c>
    </row>
    <row r="333" spans="1:9" ht="15.7">
      <c r="A333" s="4015" t="s">
        <v>15063</v>
      </c>
      <c r="B333" s="4015">
        <v>100</v>
      </c>
      <c r="C333" s="4015">
        <v>380</v>
      </c>
      <c r="D333" s="4016">
        <v>2700</v>
      </c>
      <c r="E333" s="4017">
        <v>2148</v>
      </c>
      <c r="F333" s="4018">
        <v>61706.296817750001</v>
      </c>
      <c r="G333" s="4025">
        <f t="shared" si="4"/>
        <v>61706.296817750001</v>
      </c>
    </row>
    <row r="334" spans="1:9" ht="15.7">
      <c r="A334" s="4015" t="s">
        <v>15064</v>
      </c>
      <c r="B334" s="4015">
        <v>100</v>
      </c>
      <c r="C334" s="4015">
        <v>380</v>
      </c>
      <c r="D334" s="4016">
        <v>2800</v>
      </c>
      <c r="E334" s="4017">
        <v>2237</v>
      </c>
      <c r="F334" s="4018">
        <v>63836.263811450008</v>
      </c>
      <c r="G334" s="4025">
        <f t="shared" ref="G334:G397" si="5">(F334-F334*$B$4)</f>
        <v>63836.263811450008</v>
      </c>
    </row>
    <row r="335" spans="1:9" ht="15.7">
      <c r="A335" s="4015" t="s">
        <v>15065</v>
      </c>
      <c r="B335" s="4015">
        <v>100</v>
      </c>
      <c r="C335" s="4015">
        <v>380</v>
      </c>
      <c r="D335" s="4016">
        <v>2900</v>
      </c>
      <c r="E335" s="4017">
        <v>2325</v>
      </c>
      <c r="F335" s="4018">
        <v>65966.23080515</v>
      </c>
      <c r="G335" s="4025">
        <f t="shared" si="5"/>
        <v>65966.23080515</v>
      </c>
    </row>
    <row r="336" spans="1:9" ht="15.7">
      <c r="A336" s="4015" t="s">
        <v>15066</v>
      </c>
      <c r="B336" s="4015">
        <v>100</v>
      </c>
      <c r="C336" s="4015">
        <v>380</v>
      </c>
      <c r="D336" s="4016">
        <v>3000</v>
      </c>
      <c r="E336" s="4017">
        <v>2414</v>
      </c>
      <c r="F336" s="4018">
        <v>68096.188859400005</v>
      </c>
      <c r="G336" s="4025">
        <f t="shared" si="5"/>
        <v>68096.188859400005</v>
      </c>
    </row>
    <row r="337" spans="1:7" ht="15.7">
      <c r="A337" s="4015" t="s">
        <v>15067</v>
      </c>
      <c r="B337" s="4015">
        <v>100</v>
      </c>
      <c r="C337" s="4015">
        <v>380</v>
      </c>
      <c r="D337" s="4016">
        <v>3100</v>
      </c>
      <c r="E337" s="4017">
        <v>2503</v>
      </c>
      <c r="F337" s="4018">
        <v>70226.155853100005</v>
      </c>
      <c r="G337" s="4025">
        <f t="shared" si="5"/>
        <v>70226.155853100005</v>
      </c>
    </row>
    <row r="338" spans="1:7" ht="15.7">
      <c r="A338" s="4015" t="s">
        <v>15068</v>
      </c>
      <c r="B338" s="4015">
        <v>100</v>
      </c>
      <c r="C338" s="4015">
        <v>380</v>
      </c>
      <c r="D338" s="4016">
        <v>3200</v>
      </c>
      <c r="E338" s="4017">
        <v>2592</v>
      </c>
      <c r="F338" s="4018">
        <v>72356.113907350009</v>
      </c>
      <c r="G338" s="4025">
        <f t="shared" si="5"/>
        <v>72356.113907350009</v>
      </c>
    </row>
    <row r="339" spans="1:7" ht="15.7">
      <c r="A339" s="4015" t="s">
        <v>15069</v>
      </c>
      <c r="B339" s="4015">
        <v>100</v>
      </c>
      <c r="C339" s="4015">
        <v>380</v>
      </c>
      <c r="D339" s="4016">
        <v>3300</v>
      </c>
      <c r="E339" s="4017">
        <v>2680</v>
      </c>
      <c r="F339" s="4018">
        <v>74486.080901050009</v>
      </c>
      <c r="G339" s="4025">
        <f t="shared" si="5"/>
        <v>74486.080901050009</v>
      </c>
    </row>
    <row r="340" spans="1:7" ht="15.7">
      <c r="A340" s="4015" t="s">
        <v>15070</v>
      </c>
      <c r="B340" s="4015">
        <v>100</v>
      </c>
      <c r="C340" s="4015">
        <v>380</v>
      </c>
      <c r="D340" s="4016">
        <v>3400</v>
      </c>
      <c r="E340" s="4017">
        <v>2769</v>
      </c>
      <c r="F340" s="4018">
        <v>76616.047894750009</v>
      </c>
      <c r="G340" s="4025">
        <f t="shared" si="5"/>
        <v>76616.047894750009</v>
      </c>
    </row>
    <row r="341" spans="1:7" ht="15.7">
      <c r="A341" s="4015" t="s">
        <v>15071</v>
      </c>
      <c r="B341" s="4015">
        <v>100</v>
      </c>
      <c r="C341" s="4015">
        <v>380</v>
      </c>
      <c r="D341" s="4016">
        <v>3500</v>
      </c>
      <c r="E341" s="4017">
        <v>2858</v>
      </c>
      <c r="F341" s="4018">
        <v>78746.005949000013</v>
      </c>
      <c r="G341" s="4025">
        <f t="shared" si="5"/>
        <v>78746.005949000013</v>
      </c>
    </row>
    <row r="342" spans="1:7" ht="15.7">
      <c r="A342" s="4015" t="s">
        <v>15072</v>
      </c>
      <c r="B342" s="4015">
        <v>100</v>
      </c>
      <c r="C342" s="4015">
        <v>380</v>
      </c>
      <c r="D342" s="4016">
        <v>3600</v>
      </c>
      <c r="E342" s="4017">
        <v>2902</v>
      </c>
      <c r="F342" s="4018">
        <v>80875.972942700013</v>
      </c>
      <c r="G342" s="4025">
        <f t="shared" si="5"/>
        <v>80875.972942700013</v>
      </c>
    </row>
    <row r="343" spans="1:7" ht="15.7">
      <c r="A343" s="4015" t="s">
        <v>15073</v>
      </c>
      <c r="B343" s="4015">
        <v>100</v>
      </c>
      <c r="C343" s="4015">
        <v>380</v>
      </c>
      <c r="D343" s="4016">
        <v>3700</v>
      </c>
      <c r="E343" s="4017">
        <v>2991</v>
      </c>
      <c r="F343" s="4018">
        <v>83005.939936399998</v>
      </c>
      <c r="G343" s="4025">
        <f t="shared" si="5"/>
        <v>83005.939936399998</v>
      </c>
    </row>
    <row r="344" spans="1:7" ht="15.7">
      <c r="A344" s="4015" t="s">
        <v>15074</v>
      </c>
      <c r="B344" s="4015">
        <v>100</v>
      </c>
      <c r="C344" s="4015">
        <v>380</v>
      </c>
      <c r="D344" s="4016">
        <v>3800</v>
      </c>
      <c r="E344" s="4017">
        <v>3080</v>
      </c>
      <c r="F344" s="4018">
        <v>85135.897990650003</v>
      </c>
      <c r="G344" s="4025">
        <f t="shared" si="5"/>
        <v>85135.897990650003</v>
      </c>
    </row>
    <row r="345" spans="1:7" ht="15.7">
      <c r="A345" s="4015" t="s">
        <v>15075</v>
      </c>
      <c r="B345" s="4015">
        <v>100</v>
      </c>
      <c r="C345" s="4015">
        <v>380</v>
      </c>
      <c r="D345" s="4016">
        <v>3900</v>
      </c>
      <c r="E345" s="4017">
        <v>3168</v>
      </c>
      <c r="F345" s="4018">
        <v>87265.864984350002</v>
      </c>
      <c r="G345" s="4025">
        <f t="shared" si="5"/>
        <v>87265.864984350002</v>
      </c>
    </row>
    <row r="346" spans="1:7" ht="15.7">
      <c r="A346" s="4015" t="s">
        <v>15076</v>
      </c>
      <c r="B346" s="4015">
        <v>100</v>
      </c>
      <c r="C346" s="4015">
        <v>380</v>
      </c>
      <c r="D346" s="4016">
        <v>4000</v>
      </c>
      <c r="E346" s="4017">
        <v>3257</v>
      </c>
      <c r="F346" s="4018">
        <v>89395.823038599992</v>
      </c>
      <c r="G346" s="4025">
        <f t="shared" si="5"/>
        <v>89395.823038599992</v>
      </c>
    </row>
    <row r="347" spans="1:7" ht="15.7">
      <c r="A347" s="4015" t="s">
        <v>15077</v>
      </c>
      <c r="B347" s="4015">
        <v>100</v>
      </c>
      <c r="C347" s="4015">
        <v>380</v>
      </c>
      <c r="D347" s="4016">
        <v>4100</v>
      </c>
      <c r="E347" s="4017">
        <v>3346</v>
      </c>
      <c r="F347" s="4018">
        <v>91525.790032300007</v>
      </c>
      <c r="G347" s="4025">
        <f t="shared" si="5"/>
        <v>91525.790032300007</v>
      </c>
    </row>
    <row r="348" spans="1:7" ht="15.7">
      <c r="A348" s="4015" t="s">
        <v>15078</v>
      </c>
      <c r="B348" s="4015">
        <v>100</v>
      </c>
      <c r="C348" s="4015">
        <v>380</v>
      </c>
      <c r="D348" s="4016">
        <v>4200</v>
      </c>
      <c r="E348" s="4017">
        <v>3435</v>
      </c>
      <c r="F348" s="4018">
        <v>93655.757026000007</v>
      </c>
      <c r="G348" s="4025">
        <f t="shared" si="5"/>
        <v>93655.757026000007</v>
      </c>
    </row>
    <row r="349" spans="1:7" ht="15.7">
      <c r="A349" s="4015" t="s">
        <v>15079</v>
      </c>
      <c r="B349" s="4015">
        <v>100</v>
      </c>
      <c r="C349" s="4015">
        <v>380</v>
      </c>
      <c r="D349" s="4016">
        <v>4300</v>
      </c>
      <c r="E349" s="4017">
        <v>3523</v>
      </c>
      <c r="F349" s="4018">
        <v>95785.715080250011</v>
      </c>
      <c r="G349" s="4025">
        <f t="shared" si="5"/>
        <v>95785.715080250011</v>
      </c>
    </row>
    <row r="350" spans="1:7" ht="15.7">
      <c r="A350" s="4015" t="s">
        <v>15080</v>
      </c>
      <c r="B350" s="4015">
        <v>100</v>
      </c>
      <c r="C350" s="4015">
        <v>380</v>
      </c>
      <c r="D350" s="4016">
        <v>4400</v>
      </c>
      <c r="E350" s="4017">
        <v>3612</v>
      </c>
      <c r="F350" s="4018">
        <v>97915.682073950011</v>
      </c>
      <c r="G350" s="4025">
        <f t="shared" si="5"/>
        <v>97915.682073950011</v>
      </c>
    </row>
    <row r="351" spans="1:7" ht="15.7">
      <c r="A351" s="4015" t="s">
        <v>15081</v>
      </c>
      <c r="B351" s="4015">
        <v>100</v>
      </c>
      <c r="C351" s="4015">
        <v>380</v>
      </c>
      <c r="D351" s="4016">
        <v>4500</v>
      </c>
      <c r="E351" s="4017">
        <v>3701</v>
      </c>
      <c r="F351" s="4018">
        <v>100045.64906765001</v>
      </c>
      <c r="G351" s="4025">
        <f t="shared" si="5"/>
        <v>100045.64906765001</v>
      </c>
    </row>
    <row r="352" spans="1:7" ht="15.7">
      <c r="A352" s="4015" t="s">
        <v>15082</v>
      </c>
      <c r="B352" s="4015">
        <v>100</v>
      </c>
      <c r="C352" s="4015">
        <v>380</v>
      </c>
      <c r="D352" s="4016">
        <v>4600</v>
      </c>
      <c r="E352" s="4017">
        <v>3790</v>
      </c>
      <c r="F352" s="4018">
        <v>102175.60712190002</v>
      </c>
      <c r="G352" s="4025">
        <f t="shared" si="5"/>
        <v>102175.60712190002</v>
      </c>
    </row>
    <row r="353" spans="1:7" ht="15.7">
      <c r="A353" s="4015" t="s">
        <v>15083</v>
      </c>
      <c r="B353" s="4015">
        <v>100</v>
      </c>
      <c r="C353" s="4015">
        <v>380</v>
      </c>
      <c r="D353" s="4016">
        <v>4700</v>
      </c>
      <c r="E353" s="4017">
        <v>3878</v>
      </c>
      <c r="F353" s="4018">
        <v>104305.5741156</v>
      </c>
      <c r="G353" s="4025">
        <f t="shared" si="5"/>
        <v>104305.5741156</v>
      </c>
    </row>
    <row r="354" spans="1:7" ht="15.7">
      <c r="A354" s="4015" t="s">
        <v>15084</v>
      </c>
      <c r="B354" s="4015">
        <v>100</v>
      </c>
      <c r="C354" s="4015">
        <v>380</v>
      </c>
      <c r="D354" s="4016">
        <v>4800</v>
      </c>
      <c r="E354" s="4017">
        <v>3967</v>
      </c>
      <c r="F354" s="4018">
        <v>106435.53216984999</v>
      </c>
      <c r="G354" s="4025">
        <f t="shared" si="5"/>
        <v>106435.53216984999</v>
      </c>
    </row>
    <row r="355" spans="1:7" ht="15.7">
      <c r="A355" s="4015" t="s">
        <v>15085</v>
      </c>
      <c r="B355" s="4015">
        <v>100</v>
      </c>
      <c r="C355" s="4015">
        <v>380</v>
      </c>
      <c r="D355" s="4016">
        <v>4900</v>
      </c>
      <c r="E355" s="4017">
        <v>4056</v>
      </c>
      <c r="F355" s="4018">
        <v>108565.49916355</v>
      </c>
      <c r="G355" s="4025">
        <f t="shared" si="5"/>
        <v>108565.49916355</v>
      </c>
    </row>
    <row r="356" spans="1:7" ht="16" thickBot="1">
      <c r="A356" s="4026" t="s">
        <v>15086</v>
      </c>
      <c r="B356" s="4026">
        <v>100</v>
      </c>
      <c r="C356" s="4026">
        <v>380</v>
      </c>
      <c r="D356" s="4027">
        <v>5000</v>
      </c>
      <c r="E356" s="4028">
        <v>4145</v>
      </c>
      <c r="F356" s="3987">
        <v>110695.46615725</v>
      </c>
      <c r="G356" s="4029">
        <f t="shared" si="5"/>
        <v>110695.46615725</v>
      </c>
    </row>
    <row r="357" spans="1:7" ht="15.7">
      <c r="A357" s="4014" t="s">
        <v>15087</v>
      </c>
      <c r="B357" s="4014">
        <v>120</v>
      </c>
      <c r="C357" s="4014">
        <v>200</v>
      </c>
      <c r="D357" s="4019">
        <v>800</v>
      </c>
      <c r="E357" s="4020">
        <v>269</v>
      </c>
      <c r="F357" s="3988">
        <v>14533.874022849999</v>
      </c>
      <c r="G357" s="3988">
        <f t="shared" si="5"/>
        <v>14533.874022849999</v>
      </c>
    </row>
    <row r="358" spans="1:7" ht="15.7">
      <c r="A358" s="4015" t="s">
        <v>15088</v>
      </c>
      <c r="B358" s="4015">
        <v>120</v>
      </c>
      <c r="C358" s="4015">
        <v>200</v>
      </c>
      <c r="D358" s="4016">
        <v>900</v>
      </c>
      <c r="E358" s="4017">
        <v>321</v>
      </c>
      <c r="F358" s="4018">
        <v>15974.7256344</v>
      </c>
      <c r="G358" s="4018">
        <f t="shared" si="5"/>
        <v>15974.7256344</v>
      </c>
    </row>
    <row r="359" spans="1:7" ht="15.7">
      <c r="A359" s="4015" t="s">
        <v>15089</v>
      </c>
      <c r="B359" s="4015">
        <v>120</v>
      </c>
      <c r="C359" s="4015">
        <v>200</v>
      </c>
      <c r="D359" s="4016">
        <v>1000</v>
      </c>
      <c r="E359" s="4017">
        <v>373</v>
      </c>
      <c r="F359" s="4018">
        <v>17415.5861854</v>
      </c>
      <c r="G359" s="4018">
        <f t="shared" si="5"/>
        <v>17415.5861854</v>
      </c>
    </row>
    <row r="360" spans="1:7" ht="15.7">
      <c r="A360" s="4015" t="s">
        <v>15090</v>
      </c>
      <c r="B360" s="4015">
        <v>120</v>
      </c>
      <c r="C360" s="4015">
        <v>200</v>
      </c>
      <c r="D360" s="4016">
        <v>1100</v>
      </c>
      <c r="E360" s="4017">
        <v>424</v>
      </c>
      <c r="F360" s="4018">
        <v>18856.446736400001</v>
      </c>
      <c r="G360" s="4018">
        <f t="shared" si="5"/>
        <v>18856.446736400001</v>
      </c>
    </row>
    <row r="361" spans="1:7" ht="15.7">
      <c r="A361" s="4015" t="s">
        <v>15091</v>
      </c>
      <c r="B361" s="4015">
        <v>120</v>
      </c>
      <c r="C361" s="4015">
        <v>200</v>
      </c>
      <c r="D361" s="4016">
        <v>1200</v>
      </c>
      <c r="E361" s="4017">
        <v>476</v>
      </c>
      <c r="F361" s="4018">
        <v>20297.298347950004</v>
      </c>
      <c r="G361" s="4018">
        <f t="shared" si="5"/>
        <v>20297.298347950004</v>
      </c>
    </row>
    <row r="362" spans="1:7" ht="15.7">
      <c r="A362" s="4015" t="s">
        <v>15092</v>
      </c>
      <c r="B362" s="4015">
        <v>120</v>
      </c>
      <c r="C362" s="4015">
        <v>200</v>
      </c>
      <c r="D362" s="4016">
        <v>1300</v>
      </c>
      <c r="E362" s="4017">
        <v>528</v>
      </c>
      <c r="F362" s="4018">
        <v>21738.158898950001</v>
      </c>
      <c r="G362" s="4018">
        <f t="shared" si="5"/>
        <v>21738.158898950001</v>
      </c>
    </row>
    <row r="363" spans="1:7" ht="15.7">
      <c r="A363" s="4015" t="s">
        <v>15093</v>
      </c>
      <c r="B363" s="4015">
        <v>120</v>
      </c>
      <c r="C363" s="4015">
        <v>200</v>
      </c>
      <c r="D363" s="4016">
        <v>1400</v>
      </c>
      <c r="E363" s="4017">
        <v>580</v>
      </c>
      <c r="F363" s="4018">
        <v>23179.019449949999</v>
      </c>
      <c r="G363" s="4018">
        <f t="shared" si="5"/>
        <v>23179.019449949999</v>
      </c>
    </row>
    <row r="364" spans="1:7" ht="15.7">
      <c r="A364" s="4015" t="s">
        <v>15094</v>
      </c>
      <c r="B364" s="4015">
        <v>120</v>
      </c>
      <c r="C364" s="4015">
        <v>200</v>
      </c>
      <c r="D364" s="4016">
        <v>1500</v>
      </c>
      <c r="E364" s="4017">
        <v>631</v>
      </c>
      <c r="F364" s="4018">
        <v>24619.871061500002</v>
      </c>
      <c r="G364" s="4018">
        <f t="shared" si="5"/>
        <v>24619.871061500002</v>
      </c>
    </row>
    <row r="365" spans="1:7" ht="15.7">
      <c r="A365" s="4015" t="s">
        <v>15095</v>
      </c>
      <c r="B365" s="4015">
        <v>120</v>
      </c>
      <c r="C365" s="4015">
        <v>200</v>
      </c>
      <c r="D365" s="4016">
        <v>1600</v>
      </c>
      <c r="E365" s="4017">
        <v>683</v>
      </c>
      <c r="F365" s="4018">
        <v>26060.731612500003</v>
      </c>
      <c r="G365" s="4018">
        <f t="shared" si="5"/>
        <v>26060.731612500003</v>
      </c>
    </row>
    <row r="366" spans="1:7" ht="15.7">
      <c r="A366" s="4015" t="s">
        <v>15096</v>
      </c>
      <c r="B366" s="4015">
        <v>120</v>
      </c>
      <c r="C366" s="4015">
        <v>200</v>
      </c>
      <c r="D366" s="4016">
        <v>1700</v>
      </c>
      <c r="E366" s="4017">
        <v>735</v>
      </c>
      <c r="F366" s="4018">
        <v>27501.592163500001</v>
      </c>
      <c r="G366" s="4018">
        <f t="shared" si="5"/>
        <v>27501.592163500001</v>
      </c>
    </row>
    <row r="367" spans="1:7" ht="15.7">
      <c r="A367" s="4015" t="s">
        <v>15097</v>
      </c>
      <c r="B367" s="4015">
        <v>120</v>
      </c>
      <c r="C367" s="4015">
        <v>200</v>
      </c>
      <c r="D367" s="4016">
        <v>1800</v>
      </c>
      <c r="E367" s="4017">
        <v>787</v>
      </c>
      <c r="F367" s="4018">
        <v>28942.44377505</v>
      </c>
      <c r="G367" s="4018">
        <f t="shared" si="5"/>
        <v>28942.44377505</v>
      </c>
    </row>
    <row r="368" spans="1:7" ht="15.7">
      <c r="A368" s="4015" t="s">
        <v>15098</v>
      </c>
      <c r="B368" s="4015">
        <v>120</v>
      </c>
      <c r="C368" s="4015">
        <v>200</v>
      </c>
      <c r="D368" s="4016">
        <v>1900</v>
      </c>
      <c r="E368" s="4017">
        <v>838</v>
      </c>
      <c r="F368" s="4018">
        <v>30383.304326050002</v>
      </c>
      <c r="G368" s="4018">
        <f t="shared" si="5"/>
        <v>30383.304326050002</v>
      </c>
    </row>
    <row r="369" spans="1:7" ht="15.7">
      <c r="A369" s="4015" t="s">
        <v>15099</v>
      </c>
      <c r="B369" s="4015">
        <v>120</v>
      </c>
      <c r="C369" s="4015">
        <v>200</v>
      </c>
      <c r="D369" s="4016">
        <v>2000</v>
      </c>
      <c r="E369" s="4017">
        <v>890</v>
      </c>
      <c r="F369" s="4018">
        <v>31824.164877050007</v>
      </c>
      <c r="G369" s="4018">
        <f t="shared" si="5"/>
        <v>31824.164877050007</v>
      </c>
    </row>
    <row r="370" spans="1:7" ht="15.7">
      <c r="A370" s="4015" t="s">
        <v>15100</v>
      </c>
      <c r="B370" s="4015">
        <v>120</v>
      </c>
      <c r="C370" s="4015">
        <v>200</v>
      </c>
      <c r="D370" s="4016">
        <v>2100</v>
      </c>
      <c r="E370" s="4017">
        <v>942</v>
      </c>
      <c r="F370" s="4018">
        <v>33265.016488600006</v>
      </c>
      <c r="G370" s="4018">
        <f t="shared" si="5"/>
        <v>33265.016488600006</v>
      </c>
    </row>
    <row r="371" spans="1:7" ht="15.7">
      <c r="A371" s="4015" t="s">
        <v>15101</v>
      </c>
      <c r="B371" s="4015">
        <v>120</v>
      </c>
      <c r="C371" s="4015">
        <v>200</v>
      </c>
      <c r="D371" s="4016">
        <v>2200</v>
      </c>
      <c r="E371" s="4017">
        <v>994</v>
      </c>
      <c r="F371" s="4018">
        <v>34705.877039600004</v>
      </c>
      <c r="G371" s="4018">
        <f t="shared" si="5"/>
        <v>34705.877039600004</v>
      </c>
    </row>
    <row r="372" spans="1:7" ht="15.7">
      <c r="A372" s="4015" t="s">
        <v>15102</v>
      </c>
      <c r="B372" s="4015">
        <v>120</v>
      </c>
      <c r="C372" s="4015">
        <v>200</v>
      </c>
      <c r="D372" s="4016">
        <v>2300</v>
      </c>
      <c r="E372" s="4017">
        <v>1045</v>
      </c>
      <c r="F372" s="4018">
        <v>36146.737590600002</v>
      </c>
      <c r="G372" s="4018">
        <f t="shared" si="5"/>
        <v>36146.737590600002</v>
      </c>
    </row>
    <row r="373" spans="1:7" ht="15.7">
      <c r="A373" s="4015" t="s">
        <v>15103</v>
      </c>
      <c r="B373" s="4015">
        <v>120</v>
      </c>
      <c r="C373" s="4015">
        <v>200</v>
      </c>
      <c r="D373" s="4016">
        <v>2400</v>
      </c>
      <c r="E373" s="4017">
        <v>1097</v>
      </c>
      <c r="F373" s="4018">
        <v>37587.5981416</v>
      </c>
      <c r="G373" s="4018">
        <f t="shared" si="5"/>
        <v>37587.5981416</v>
      </c>
    </row>
    <row r="374" spans="1:7" ht="15.7">
      <c r="A374" s="4015" t="s">
        <v>15104</v>
      </c>
      <c r="B374" s="4015">
        <v>120</v>
      </c>
      <c r="C374" s="4015">
        <v>200</v>
      </c>
      <c r="D374" s="4016">
        <v>2500</v>
      </c>
      <c r="E374" s="4017">
        <v>1149</v>
      </c>
      <c r="F374" s="4018">
        <v>39028.449753150002</v>
      </c>
      <c r="G374" s="4018">
        <f t="shared" si="5"/>
        <v>39028.449753150002</v>
      </c>
    </row>
    <row r="375" spans="1:7" ht="15.7">
      <c r="A375" s="4015" t="s">
        <v>15105</v>
      </c>
      <c r="B375" s="4015">
        <v>120</v>
      </c>
      <c r="C375" s="4015">
        <v>200</v>
      </c>
      <c r="D375" s="4016">
        <v>2600</v>
      </c>
      <c r="E375" s="4017">
        <v>1201</v>
      </c>
      <c r="F375" s="4018">
        <v>40469.31030415</v>
      </c>
      <c r="G375" s="4018">
        <f t="shared" si="5"/>
        <v>40469.31030415</v>
      </c>
    </row>
    <row r="376" spans="1:7" ht="15.7">
      <c r="A376" s="4015" t="s">
        <v>15106</v>
      </c>
      <c r="B376" s="4015">
        <v>120</v>
      </c>
      <c r="C376" s="4015">
        <v>200</v>
      </c>
      <c r="D376" s="4016">
        <v>2700</v>
      </c>
      <c r="E376" s="4017">
        <v>1252</v>
      </c>
      <c r="F376" s="4018">
        <v>41910.170855150005</v>
      </c>
      <c r="G376" s="4018">
        <f t="shared" si="5"/>
        <v>41910.170855150005</v>
      </c>
    </row>
    <row r="377" spans="1:7" ht="15.7">
      <c r="A377" s="4015" t="s">
        <v>15107</v>
      </c>
      <c r="B377" s="4015">
        <v>120</v>
      </c>
      <c r="C377" s="4015">
        <v>200</v>
      </c>
      <c r="D377" s="4016">
        <v>2800</v>
      </c>
      <c r="E377" s="4017">
        <v>1304</v>
      </c>
      <c r="F377" s="4018">
        <v>43351.0224667</v>
      </c>
      <c r="G377" s="4018">
        <f t="shared" si="5"/>
        <v>43351.0224667</v>
      </c>
    </row>
    <row r="378" spans="1:7" ht="15.7">
      <c r="A378" s="4015" t="s">
        <v>15108</v>
      </c>
      <c r="B378" s="4015">
        <v>120</v>
      </c>
      <c r="C378" s="4015">
        <v>200</v>
      </c>
      <c r="D378" s="4016">
        <v>2900</v>
      </c>
      <c r="E378" s="4017">
        <v>1356</v>
      </c>
      <c r="F378" s="4018">
        <v>44791.883017700005</v>
      </c>
      <c r="G378" s="4018">
        <f t="shared" si="5"/>
        <v>44791.883017700005</v>
      </c>
    </row>
    <row r="379" spans="1:7" ht="15.7">
      <c r="A379" s="4015" t="s">
        <v>15109</v>
      </c>
      <c r="B379" s="4015">
        <v>120</v>
      </c>
      <c r="C379" s="4015">
        <v>200</v>
      </c>
      <c r="D379" s="4016">
        <v>3000</v>
      </c>
      <c r="E379" s="4017">
        <v>1408</v>
      </c>
      <c r="F379" s="4018">
        <v>46232.743568700003</v>
      </c>
      <c r="G379" s="4018">
        <f t="shared" si="5"/>
        <v>46232.743568700003</v>
      </c>
    </row>
    <row r="380" spans="1:7" ht="15.7">
      <c r="A380" s="4015" t="s">
        <v>15110</v>
      </c>
      <c r="B380" s="4015">
        <v>120</v>
      </c>
      <c r="C380" s="4015">
        <v>200</v>
      </c>
      <c r="D380" s="4016">
        <v>3100</v>
      </c>
      <c r="E380" s="4017">
        <v>1459</v>
      </c>
      <c r="F380" s="4018">
        <v>47673.595180249999</v>
      </c>
      <c r="G380" s="4018">
        <f t="shared" si="5"/>
        <v>47673.595180249999</v>
      </c>
    </row>
    <row r="381" spans="1:7" ht="15.7">
      <c r="A381" s="4015" t="s">
        <v>15111</v>
      </c>
      <c r="B381" s="4015">
        <v>120</v>
      </c>
      <c r="C381" s="4015">
        <v>200</v>
      </c>
      <c r="D381" s="4016">
        <v>3200</v>
      </c>
      <c r="E381" s="4017">
        <v>1511</v>
      </c>
      <c r="F381" s="4018">
        <v>49114.455731250004</v>
      </c>
      <c r="G381" s="4018">
        <f t="shared" si="5"/>
        <v>49114.455731250004</v>
      </c>
    </row>
    <row r="382" spans="1:7" ht="15.7">
      <c r="A382" s="4015" t="s">
        <v>15112</v>
      </c>
      <c r="B382" s="4015">
        <v>120</v>
      </c>
      <c r="C382" s="4015">
        <v>200</v>
      </c>
      <c r="D382" s="4016">
        <v>3300</v>
      </c>
      <c r="E382" s="4017">
        <v>1563</v>
      </c>
      <c r="F382" s="4018">
        <v>50555.316282250002</v>
      </c>
      <c r="G382" s="4018">
        <f t="shared" si="5"/>
        <v>50555.316282250002</v>
      </c>
    </row>
    <row r="383" spans="1:7" ht="15.7">
      <c r="A383" s="4015" t="s">
        <v>15113</v>
      </c>
      <c r="B383" s="4015">
        <v>120</v>
      </c>
      <c r="C383" s="4015">
        <v>200</v>
      </c>
      <c r="D383" s="4016">
        <v>3400</v>
      </c>
      <c r="E383" s="4017">
        <v>1615</v>
      </c>
      <c r="F383" s="4018">
        <v>51996.167893799997</v>
      </c>
      <c r="G383" s="4018">
        <f t="shared" si="5"/>
        <v>51996.167893799997</v>
      </c>
    </row>
    <row r="384" spans="1:7" ht="15.7">
      <c r="A384" s="4015" t="s">
        <v>15114</v>
      </c>
      <c r="B384" s="4015">
        <v>120</v>
      </c>
      <c r="C384" s="4015">
        <v>200</v>
      </c>
      <c r="D384" s="4016">
        <v>3500</v>
      </c>
      <c r="E384" s="4017">
        <v>1666</v>
      </c>
      <c r="F384" s="4018">
        <v>53437.028444800002</v>
      </c>
      <c r="G384" s="4018">
        <f t="shared" si="5"/>
        <v>53437.028444800002</v>
      </c>
    </row>
    <row r="385" spans="1:7" ht="15.7">
      <c r="A385" s="4015" t="s">
        <v>15115</v>
      </c>
      <c r="B385" s="4015">
        <v>120</v>
      </c>
      <c r="C385" s="4015">
        <v>200</v>
      </c>
      <c r="D385" s="4016">
        <v>3600</v>
      </c>
      <c r="E385" s="4017">
        <v>1692</v>
      </c>
      <c r="F385" s="4018">
        <v>54877.8889958</v>
      </c>
      <c r="G385" s="4018">
        <f t="shared" si="5"/>
        <v>54877.8889958</v>
      </c>
    </row>
    <row r="386" spans="1:7" ht="15.7">
      <c r="A386" s="4015" t="s">
        <v>15116</v>
      </c>
      <c r="B386" s="4015">
        <v>120</v>
      </c>
      <c r="C386" s="4015">
        <v>200</v>
      </c>
      <c r="D386" s="4016">
        <v>3700</v>
      </c>
      <c r="E386" s="4017">
        <v>1744</v>
      </c>
      <c r="F386" s="4018">
        <v>56318.740607350002</v>
      </c>
      <c r="G386" s="4018">
        <f t="shared" si="5"/>
        <v>56318.740607350002</v>
      </c>
    </row>
    <row r="387" spans="1:7" ht="15.7">
      <c r="A387" s="4015" t="s">
        <v>15117</v>
      </c>
      <c r="B387" s="4015">
        <v>120</v>
      </c>
      <c r="C387" s="4015">
        <v>200</v>
      </c>
      <c r="D387" s="4016">
        <v>3800</v>
      </c>
      <c r="E387" s="4017">
        <v>1796</v>
      </c>
      <c r="F387" s="4018">
        <v>57759.601158350008</v>
      </c>
      <c r="G387" s="4018">
        <f t="shared" si="5"/>
        <v>57759.601158350008</v>
      </c>
    </row>
    <row r="388" spans="1:7" ht="15.7">
      <c r="A388" s="4015" t="s">
        <v>15118</v>
      </c>
      <c r="B388" s="4015">
        <v>120</v>
      </c>
      <c r="C388" s="4015">
        <v>200</v>
      </c>
      <c r="D388" s="4016">
        <v>3900</v>
      </c>
      <c r="E388" s="4017">
        <v>1847</v>
      </c>
      <c r="F388" s="4018">
        <v>59200.461709350006</v>
      </c>
      <c r="G388" s="4018">
        <f t="shared" si="5"/>
        <v>59200.461709350006</v>
      </c>
    </row>
    <row r="389" spans="1:7" ht="15.7">
      <c r="A389" s="4015" t="s">
        <v>15119</v>
      </c>
      <c r="B389" s="4015">
        <v>120</v>
      </c>
      <c r="C389" s="4015">
        <v>200</v>
      </c>
      <c r="D389" s="4016">
        <v>4000</v>
      </c>
      <c r="E389" s="4017">
        <v>1899</v>
      </c>
      <c r="F389" s="4018">
        <v>60641.322260350011</v>
      </c>
      <c r="G389" s="4018">
        <f t="shared" si="5"/>
        <v>60641.322260350011</v>
      </c>
    </row>
    <row r="390" spans="1:7" ht="15.7">
      <c r="A390" s="4015" t="s">
        <v>15120</v>
      </c>
      <c r="B390" s="4015">
        <v>120</v>
      </c>
      <c r="C390" s="4015">
        <v>200</v>
      </c>
      <c r="D390" s="4016">
        <v>4100</v>
      </c>
      <c r="E390" s="4017">
        <v>1951</v>
      </c>
      <c r="F390" s="4018">
        <v>62082.173871899999</v>
      </c>
      <c r="G390" s="4018">
        <f t="shared" si="5"/>
        <v>62082.173871899999</v>
      </c>
    </row>
    <row r="391" spans="1:7" ht="15.7">
      <c r="A391" s="4015" t="s">
        <v>15121</v>
      </c>
      <c r="B391" s="4015">
        <v>120</v>
      </c>
      <c r="C391" s="4015">
        <v>200</v>
      </c>
      <c r="D391" s="4016">
        <v>4200</v>
      </c>
      <c r="E391" s="4017">
        <v>2003</v>
      </c>
      <c r="F391" s="4018">
        <v>63523.034422900004</v>
      </c>
      <c r="G391" s="4018">
        <f t="shared" si="5"/>
        <v>63523.034422900004</v>
      </c>
    </row>
    <row r="392" spans="1:7" ht="15.7">
      <c r="A392" s="4015" t="s">
        <v>15122</v>
      </c>
      <c r="B392" s="4015">
        <v>120</v>
      </c>
      <c r="C392" s="4015">
        <v>200</v>
      </c>
      <c r="D392" s="4016">
        <v>4300</v>
      </c>
      <c r="E392" s="4017">
        <v>2054</v>
      </c>
      <c r="F392" s="4018">
        <v>64963.894973900002</v>
      </c>
      <c r="G392" s="4018">
        <f t="shared" si="5"/>
        <v>64963.894973900002</v>
      </c>
    </row>
    <row r="393" spans="1:7" ht="15.7">
      <c r="A393" s="4015" t="s">
        <v>15123</v>
      </c>
      <c r="B393" s="4015">
        <v>120</v>
      </c>
      <c r="C393" s="4015">
        <v>200</v>
      </c>
      <c r="D393" s="4016">
        <v>4400</v>
      </c>
      <c r="E393" s="4017">
        <v>2106</v>
      </c>
      <c r="F393" s="4018">
        <v>66404.746585450004</v>
      </c>
      <c r="G393" s="4018">
        <f t="shared" si="5"/>
        <v>66404.746585450004</v>
      </c>
    </row>
    <row r="394" spans="1:7" ht="15.7">
      <c r="A394" s="4015" t="s">
        <v>15124</v>
      </c>
      <c r="B394" s="4015">
        <v>120</v>
      </c>
      <c r="C394" s="4015">
        <v>200</v>
      </c>
      <c r="D394" s="4016">
        <v>4500</v>
      </c>
      <c r="E394" s="4017">
        <v>2158</v>
      </c>
      <c r="F394" s="4018">
        <v>67845.607136450009</v>
      </c>
      <c r="G394" s="4018">
        <f t="shared" si="5"/>
        <v>67845.607136450009</v>
      </c>
    </row>
    <row r="395" spans="1:7" ht="15.7">
      <c r="A395" s="4015" t="s">
        <v>15125</v>
      </c>
      <c r="B395" s="4015">
        <v>120</v>
      </c>
      <c r="C395" s="4015">
        <v>200</v>
      </c>
      <c r="D395" s="4016">
        <v>4600</v>
      </c>
      <c r="E395" s="4017">
        <v>2210</v>
      </c>
      <c r="F395" s="4018">
        <v>69286.46768745</v>
      </c>
      <c r="G395" s="4018">
        <f t="shared" si="5"/>
        <v>69286.46768745</v>
      </c>
    </row>
    <row r="396" spans="1:7" ht="15.7">
      <c r="A396" s="4015" t="s">
        <v>15126</v>
      </c>
      <c r="B396" s="4015">
        <v>120</v>
      </c>
      <c r="C396" s="4015">
        <v>200</v>
      </c>
      <c r="D396" s="4016">
        <v>4700</v>
      </c>
      <c r="E396" s="4017">
        <v>2261</v>
      </c>
      <c r="F396" s="4018">
        <v>70727.31929900001</v>
      </c>
      <c r="G396" s="4018">
        <f t="shared" si="5"/>
        <v>70727.31929900001</v>
      </c>
    </row>
    <row r="397" spans="1:7" ht="15.7">
      <c r="A397" s="4015" t="s">
        <v>15127</v>
      </c>
      <c r="B397" s="4015">
        <v>120</v>
      </c>
      <c r="C397" s="4015">
        <v>200</v>
      </c>
      <c r="D397" s="4016">
        <v>4800</v>
      </c>
      <c r="E397" s="4017">
        <v>2313</v>
      </c>
      <c r="F397" s="4018">
        <v>72168.17985</v>
      </c>
      <c r="G397" s="4018">
        <f t="shared" si="5"/>
        <v>72168.17985</v>
      </c>
    </row>
    <row r="398" spans="1:7" ht="15.7">
      <c r="A398" s="4015" t="s">
        <v>15128</v>
      </c>
      <c r="B398" s="4015">
        <v>120</v>
      </c>
      <c r="C398" s="4015">
        <v>200</v>
      </c>
      <c r="D398" s="4016">
        <v>4900</v>
      </c>
      <c r="E398" s="4017">
        <v>2365</v>
      </c>
      <c r="F398" s="4018">
        <v>73609.040401000006</v>
      </c>
      <c r="G398" s="4018">
        <f t="shared" ref="G398:G461" si="6">(F398-F398*$B$4)</f>
        <v>73609.040401000006</v>
      </c>
    </row>
    <row r="399" spans="1:7" ht="15.7">
      <c r="A399" s="4015" t="s">
        <v>15129</v>
      </c>
      <c r="B399" s="4015">
        <v>120</v>
      </c>
      <c r="C399" s="4015">
        <v>200</v>
      </c>
      <c r="D399" s="4016">
        <v>5000</v>
      </c>
      <c r="E399" s="4017">
        <v>2417</v>
      </c>
      <c r="F399" s="4018">
        <v>75049.892012550001</v>
      </c>
      <c r="G399" s="4018">
        <f t="shared" si="6"/>
        <v>75049.892012550001</v>
      </c>
    </row>
    <row r="400" spans="1:7" ht="15.7">
      <c r="A400" s="4015" t="s">
        <v>15130</v>
      </c>
      <c r="B400" s="4015">
        <v>120</v>
      </c>
      <c r="C400" s="4015">
        <v>260</v>
      </c>
      <c r="D400" s="4016">
        <v>800</v>
      </c>
      <c r="E400" s="4017">
        <v>341</v>
      </c>
      <c r="F400" s="4018">
        <v>16212.783187900002</v>
      </c>
      <c r="G400" s="4018">
        <f t="shared" si="6"/>
        <v>16212.783187900002</v>
      </c>
    </row>
    <row r="401" spans="1:7" ht="15.7">
      <c r="A401" s="4015" t="s">
        <v>15131</v>
      </c>
      <c r="B401" s="4015">
        <v>120</v>
      </c>
      <c r="C401" s="4015">
        <v>260</v>
      </c>
      <c r="D401" s="4016">
        <v>900</v>
      </c>
      <c r="E401" s="4017">
        <v>407</v>
      </c>
      <c r="F401" s="4018">
        <v>17847.844350699997</v>
      </c>
      <c r="G401" s="4018">
        <f t="shared" si="6"/>
        <v>17847.844350699997</v>
      </c>
    </row>
    <row r="402" spans="1:7" ht="15.7">
      <c r="A402" s="4015" t="s">
        <v>15132</v>
      </c>
      <c r="B402" s="4015">
        <v>120</v>
      </c>
      <c r="C402" s="4015">
        <v>260</v>
      </c>
      <c r="D402" s="4016">
        <v>1000</v>
      </c>
      <c r="E402" s="4017">
        <v>473</v>
      </c>
      <c r="F402" s="4018">
        <v>19482.905513500002</v>
      </c>
      <c r="G402" s="4018">
        <f t="shared" si="6"/>
        <v>19482.905513500002</v>
      </c>
    </row>
    <row r="403" spans="1:7" ht="15.7">
      <c r="A403" s="4015" t="s">
        <v>15133</v>
      </c>
      <c r="B403" s="4015">
        <v>120</v>
      </c>
      <c r="C403" s="4015">
        <v>260</v>
      </c>
      <c r="D403" s="4016">
        <v>1100</v>
      </c>
      <c r="E403" s="4017">
        <v>538</v>
      </c>
      <c r="F403" s="4018">
        <v>21117.966676300002</v>
      </c>
      <c r="G403" s="4018">
        <f t="shared" si="6"/>
        <v>21117.966676300002</v>
      </c>
    </row>
    <row r="404" spans="1:7" ht="15.7">
      <c r="A404" s="4015" t="s">
        <v>15134</v>
      </c>
      <c r="B404" s="4015">
        <v>120</v>
      </c>
      <c r="C404" s="4015">
        <v>260</v>
      </c>
      <c r="D404" s="4016">
        <v>1200</v>
      </c>
      <c r="E404" s="4017">
        <v>604</v>
      </c>
      <c r="F404" s="4018">
        <v>22753.027839100003</v>
      </c>
      <c r="G404" s="4018">
        <f t="shared" si="6"/>
        <v>22753.027839100003</v>
      </c>
    </row>
    <row r="405" spans="1:7" ht="15.7">
      <c r="A405" s="4015" t="s">
        <v>15135</v>
      </c>
      <c r="B405" s="4015">
        <v>120</v>
      </c>
      <c r="C405" s="4015">
        <v>260</v>
      </c>
      <c r="D405" s="4016">
        <v>1300</v>
      </c>
      <c r="E405" s="4017">
        <v>669</v>
      </c>
      <c r="F405" s="4018">
        <v>24388.080062450001</v>
      </c>
      <c r="G405" s="4018">
        <f t="shared" si="6"/>
        <v>24388.080062450001</v>
      </c>
    </row>
    <row r="406" spans="1:7" ht="15.7">
      <c r="A406" s="4015" t="s">
        <v>15136</v>
      </c>
      <c r="B406" s="4015">
        <v>120</v>
      </c>
      <c r="C406" s="4015">
        <v>260</v>
      </c>
      <c r="D406" s="4016">
        <v>1400</v>
      </c>
      <c r="E406" s="4017">
        <v>735</v>
      </c>
      <c r="F406" s="4018">
        <v>26023.141225250001</v>
      </c>
      <c r="G406" s="4018">
        <f t="shared" si="6"/>
        <v>26023.141225250001</v>
      </c>
    </row>
    <row r="407" spans="1:7" ht="15.7">
      <c r="A407" s="4015" t="s">
        <v>15137</v>
      </c>
      <c r="B407" s="4015">
        <v>120</v>
      </c>
      <c r="C407" s="4015">
        <v>260</v>
      </c>
      <c r="D407" s="4016">
        <v>1500</v>
      </c>
      <c r="E407" s="4017">
        <v>801</v>
      </c>
      <c r="F407" s="4018">
        <v>27658.202388050002</v>
      </c>
      <c r="G407" s="4018">
        <f t="shared" si="6"/>
        <v>27658.202388050002</v>
      </c>
    </row>
    <row r="408" spans="1:7" ht="15.7">
      <c r="A408" s="4015" t="s">
        <v>15138</v>
      </c>
      <c r="B408" s="4015">
        <v>120</v>
      </c>
      <c r="C408" s="4015">
        <v>260</v>
      </c>
      <c r="D408" s="4016">
        <v>1600</v>
      </c>
      <c r="E408" s="4017">
        <v>866</v>
      </c>
      <c r="F408" s="4018">
        <v>29293.263550849999</v>
      </c>
      <c r="G408" s="4018">
        <f t="shared" si="6"/>
        <v>29293.263550849999</v>
      </c>
    </row>
    <row r="409" spans="1:7" ht="15.7">
      <c r="A409" s="4015" t="s">
        <v>15139</v>
      </c>
      <c r="B409" s="4015">
        <v>120</v>
      </c>
      <c r="C409" s="4015">
        <v>260</v>
      </c>
      <c r="D409" s="4016">
        <v>1700</v>
      </c>
      <c r="E409" s="4017">
        <v>932</v>
      </c>
      <c r="F409" s="4018">
        <v>30928.324713650003</v>
      </c>
      <c r="G409" s="4018">
        <f t="shared" si="6"/>
        <v>30928.324713650003</v>
      </c>
    </row>
    <row r="410" spans="1:7" ht="15.7">
      <c r="A410" s="4015" t="s">
        <v>15140</v>
      </c>
      <c r="B410" s="4015">
        <v>120</v>
      </c>
      <c r="C410" s="4015">
        <v>260</v>
      </c>
      <c r="D410" s="4016">
        <v>1800</v>
      </c>
      <c r="E410" s="4017">
        <v>998</v>
      </c>
      <c r="F410" s="4018">
        <v>32563.385876450004</v>
      </c>
      <c r="G410" s="4018">
        <f t="shared" si="6"/>
        <v>32563.385876450004</v>
      </c>
    </row>
    <row r="411" spans="1:7" ht="15.7">
      <c r="A411" s="4015" t="s">
        <v>15141</v>
      </c>
      <c r="B411" s="4015">
        <v>120</v>
      </c>
      <c r="C411" s="4015">
        <v>260</v>
      </c>
      <c r="D411" s="4016">
        <v>1900</v>
      </c>
      <c r="E411" s="4017">
        <v>1063</v>
      </c>
      <c r="F411" s="4018">
        <v>34198.447039250001</v>
      </c>
      <c r="G411" s="4018">
        <f t="shared" si="6"/>
        <v>34198.447039250001</v>
      </c>
    </row>
    <row r="412" spans="1:7" ht="15.7">
      <c r="A412" s="4015" t="s">
        <v>15142</v>
      </c>
      <c r="B412" s="4015">
        <v>120</v>
      </c>
      <c r="C412" s="4015">
        <v>260</v>
      </c>
      <c r="D412" s="4016">
        <v>2000</v>
      </c>
      <c r="E412" s="4017">
        <v>1129</v>
      </c>
      <c r="F412" s="4018">
        <v>35833.508202050005</v>
      </c>
      <c r="G412" s="4018">
        <f t="shared" si="6"/>
        <v>35833.508202050005</v>
      </c>
    </row>
    <row r="413" spans="1:7" ht="15.7">
      <c r="A413" s="4015" t="s">
        <v>15143</v>
      </c>
      <c r="B413" s="4015">
        <v>120</v>
      </c>
      <c r="C413" s="4015">
        <v>260</v>
      </c>
      <c r="D413" s="4016">
        <v>2100</v>
      </c>
      <c r="E413" s="4017">
        <v>1194</v>
      </c>
      <c r="F413" s="4018">
        <v>37468.569364850002</v>
      </c>
      <c r="G413" s="4018">
        <f t="shared" si="6"/>
        <v>37468.569364850002</v>
      </c>
    </row>
    <row r="414" spans="1:7" ht="15.7">
      <c r="A414" s="4015" t="s">
        <v>15144</v>
      </c>
      <c r="B414" s="4015">
        <v>120</v>
      </c>
      <c r="C414" s="4015">
        <v>260</v>
      </c>
      <c r="D414" s="4016">
        <v>2200</v>
      </c>
      <c r="E414" s="4017">
        <v>1260</v>
      </c>
      <c r="F414" s="4018">
        <v>39103.630527649999</v>
      </c>
      <c r="G414" s="4018">
        <f t="shared" si="6"/>
        <v>39103.630527649999</v>
      </c>
    </row>
    <row r="415" spans="1:7" ht="15.7">
      <c r="A415" s="4015" t="s">
        <v>15145</v>
      </c>
      <c r="B415" s="4015">
        <v>120</v>
      </c>
      <c r="C415" s="4015">
        <v>260</v>
      </c>
      <c r="D415" s="4016">
        <v>2300</v>
      </c>
      <c r="E415" s="4017">
        <v>1326</v>
      </c>
      <c r="F415" s="4018">
        <v>40738.682751</v>
      </c>
      <c r="G415" s="4018">
        <f t="shared" si="6"/>
        <v>40738.682751</v>
      </c>
    </row>
    <row r="416" spans="1:7" ht="15.7">
      <c r="A416" s="4015" t="s">
        <v>15146</v>
      </c>
      <c r="B416" s="4015">
        <v>120</v>
      </c>
      <c r="C416" s="4015">
        <v>260</v>
      </c>
      <c r="D416" s="4016">
        <v>2400</v>
      </c>
      <c r="E416" s="4017">
        <v>1391</v>
      </c>
      <c r="F416" s="4018">
        <v>42373.743913799997</v>
      </c>
      <c r="G416" s="4018">
        <f t="shared" si="6"/>
        <v>42373.743913799997</v>
      </c>
    </row>
    <row r="417" spans="1:7" ht="15.7">
      <c r="A417" s="4015" t="s">
        <v>15147</v>
      </c>
      <c r="B417" s="4015">
        <v>120</v>
      </c>
      <c r="C417" s="4015">
        <v>260</v>
      </c>
      <c r="D417" s="4016">
        <v>2500</v>
      </c>
      <c r="E417" s="4017">
        <v>1457</v>
      </c>
      <c r="F417" s="4018">
        <v>44008.805076599994</v>
      </c>
      <c r="G417" s="4018">
        <f t="shared" si="6"/>
        <v>44008.805076599994</v>
      </c>
    </row>
    <row r="418" spans="1:7" ht="15.7">
      <c r="A418" s="4015" t="s">
        <v>15148</v>
      </c>
      <c r="B418" s="4015">
        <v>120</v>
      </c>
      <c r="C418" s="4015">
        <v>260</v>
      </c>
      <c r="D418" s="4016">
        <v>2600</v>
      </c>
      <c r="E418" s="4017">
        <v>1523</v>
      </c>
      <c r="F418" s="4018">
        <v>45643.866239399998</v>
      </c>
      <c r="G418" s="4018">
        <f t="shared" si="6"/>
        <v>45643.866239399998</v>
      </c>
    </row>
    <row r="419" spans="1:7" ht="15.7">
      <c r="A419" s="4015" t="s">
        <v>15149</v>
      </c>
      <c r="B419" s="4015">
        <v>120</v>
      </c>
      <c r="C419" s="4015">
        <v>260</v>
      </c>
      <c r="D419" s="4016">
        <v>2700</v>
      </c>
      <c r="E419" s="4017">
        <v>1588</v>
      </c>
      <c r="F419" s="4018">
        <v>47278.927402200003</v>
      </c>
      <c r="G419" s="4018">
        <f t="shared" si="6"/>
        <v>47278.927402200003</v>
      </c>
    </row>
    <row r="420" spans="1:7" ht="15.7">
      <c r="A420" s="4015" t="s">
        <v>15150</v>
      </c>
      <c r="B420" s="4015">
        <v>120</v>
      </c>
      <c r="C420" s="4015">
        <v>260</v>
      </c>
      <c r="D420" s="4016">
        <v>2800</v>
      </c>
      <c r="E420" s="4017">
        <v>1654</v>
      </c>
      <c r="F420" s="4018">
        <v>48913.988565</v>
      </c>
      <c r="G420" s="4018">
        <f t="shared" si="6"/>
        <v>48913.988565</v>
      </c>
    </row>
    <row r="421" spans="1:7" ht="15.7">
      <c r="A421" s="4015" t="s">
        <v>15151</v>
      </c>
      <c r="B421" s="4015">
        <v>120</v>
      </c>
      <c r="C421" s="4015">
        <v>260</v>
      </c>
      <c r="D421" s="4016">
        <v>2900</v>
      </c>
      <c r="E421" s="4017">
        <v>1720</v>
      </c>
      <c r="F421" s="4018">
        <v>50549.049727800004</v>
      </c>
      <c r="G421" s="4018">
        <f t="shared" si="6"/>
        <v>50549.049727800004</v>
      </c>
    </row>
    <row r="422" spans="1:7" ht="15.7">
      <c r="A422" s="4015" t="s">
        <v>15152</v>
      </c>
      <c r="B422" s="4015">
        <v>120</v>
      </c>
      <c r="C422" s="4015">
        <v>260</v>
      </c>
      <c r="D422" s="4016">
        <v>3000</v>
      </c>
      <c r="E422" s="4017">
        <v>1785</v>
      </c>
      <c r="F422" s="4018">
        <v>52184.110890600001</v>
      </c>
      <c r="G422" s="4018">
        <f t="shared" si="6"/>
        <v>52184.110890600001</v>
      </c>
    </row>
    <row r="423" spans="1:7" ht="15.7">
      <c r="A423" s="4015" t="s">
        <v>15153</v>
      </c>
      <c r="B423" s="4015">
        <v>120</v>
      </c>
      <c r="C423" s="4015">
        <v>260</v>
      </c>
      <c r="D423" s="4016">
        <v>3100</v>
      </c>
      <c r="E423" s="4017">
        <v>1851</v>
      </c>
      <c r="F423" s="4018">
        <v>53819.172053400005</v>
      </c>
      <c r="G423" s="4018">
        <f t="shared" si="6"/>
        <v>53819.172053400005</v>
      </c>
    </row>
    <row r="424" spans="1:7" ht="15.7">
      <c r="A424" s="4015" t="s">
        <v>15154</v>
      </c>
      <c r="B424" s="4015">
        <v>120</v>
      </c>
      <c r="C424" s="4015">
        <v>260</v>
      </c>
      <c r="D424" s="4016">
        <v>3200</v>
      </c>
      <c r="E424" s="4017">
        <v>1916</v>
      </c>
      <c r="F424" s="4018">
        <v>55454.233216200009</v>
      </c>
      <c r="G424" s="4018">
        <f t="shared" si="6"/>
        <v>55454.233216200009</v>
      </c>
    </row>
    <row r="425" spans="1:7" ht="15.7">
      <c r="A425" s="4015" t="s">
        <v>15155</v>
      </c>
      <c r="B425" s="4015">
        <v>120</v>
      </c>
      <c r="C425" s="4015">
        <v>260</v>
      </c>
      <c r="D425" s="4016">
        <v>3300</v>
      </c>
      <c r="E425" s="4017">
        <v>1982</v>
      </c>
      <c r="F425" s="4018">
        <v>57089.294378999999</v>
      </c>
      <c r="G425" s="4018">
        <f t="shared" si="6"/>
        <v>57089.294378999999</v>
      </c>
    </row>
    <row r="426" spans="1:7" ht="15.7">
      <c r="A426" s="4015" t="s">
        <v>15156</v>
      </c>
      <c r="B426" s="4015">
        <v>120</v>
      </c>
      <c r="C426" s="4015">
        <v>260</v>
      </c>
      <c r="D426" s="4016">
        <v>3400</v>
      </c>
      <c r="E426" s="4017">
        <v>2048</v>
      </c>
      <c r="F426" s="4018">
        <v>58724.34660235</v>
      </c>
      <c r="G426" s="4018">
        <f t="shared" si="6"/>
        <v>58724.34660235</v>
      </c>
    </row>
    <row r="427" spans="1:7" ht="15.7">
      <c r="A427" s="4015" t="s">
        <v>15157</v>
      </c>
      <c r="B427" s="4015">
        <v>120</v>
      </c>
      <c r="C427" s="4015">
        <v>260</v>
      </c>
      <c r="D427" s="4016">
        <v>3500</v>
      </c>
      <c r="E427" s="4017">
        <v>2113</v>
      </c>
      <c r="F427" s="4018">
        <v>60359.407765150005</v>
      </c>
      <c r="G427" s="4018">
        <f t="shared" si="6"/>
        <v>60359.407765150005</v>
      </c>
    </row>
    <row r="428" spans="1:7" ht="15.7">
      <c r="A428" s="4015" t="s">
        <v>15158</v>
      </c>
      <c r="B428" s="4015">
        <v>120</v>
      </c>
      <c r="C428" s="4015">
        <v>260</v>
      </c>
      <c r="D428" s="4016">
        <v>3600</v>
      </c>
      <c r="E428" s="4017">
        <v>2146</v>
      </c>
      <c r="F428" s="4018">
        <v>61994.468927950002</v>
      </c>
      <c r="G428" s="4018">
        <f t="shared" si="6"/>
        <v>61994.468927950002</v>
      </c>
    </row>
    <row r="429" spans="1:7" ht="15.7">
      <c r="A429" s="4015" t="s">
        <v>15159</v>
      </c>
      <c r="B429" s="4015">
        <v>120</v>
      </c>
      <c r="C429" s="4015">
        <v>260</v>
      </c>
      <c r="D429" s="4016">
        <v>3700</v>
      </c>
      <c r="E429" s="4017">
        <v>2212</v>
      </c>
      <c r="F429" s="4018">
        <v>63629.530090750006</v>
      </c>
      <c r="G429" s="4018">
        <f t="shared" si="6"/>
        <v>63629.530090750006</v>
      </c>
    </row>
    <row r="430" spans="1:7" ht="15.7">
      <c r="A430" s="4015" t="s">
        <v>15160</v>
      </c>
      <c r="B430" s="4015">
        <v>120</v>
      </c>
      <c r="C430" s="4015">
        <v>260</v>
      </c>
      <c r="D430" s="4016">
        <v>3800</v>
      </c>
      <c r="E430" s="4017">
        <v>2277</v>
      </c>
      <c r="F430" s="4018">
        <v>65264.591253550003</v>
      </c>
      <c r="G430" s="4018">
        <f t="shared" si="6"/>
        <v>65264.591253550003</v>
      </c>
    </row>
    <row r="431" spans="1:7" ht="15.7">
      <c r="A431" s="4015" t="s">
        <v>15161</v>
      </c>
      <c r="B431" s="4015">
        <v>120</v>
      </c>
      <c r="C431" s="4015">
        <v>260</v>
      </c>
      <c r="D431" s="4016">
        <v>3900</v>
      </c>
      <c r="E431" s="4017">
        <v>2343</v>
      </c>
      <c r="F431" s="4018">
        <v>66899.65241635</v>
      </c>
      <c r="G431" s="4018">
        <f t="shared" si="6"/>
        <v>66899.65241635</v>
      </c>
    </row>
    <row r="432" spans="1:7" ht="15.7">
      <c r="A432" s="4015" t="s">
        <v>15162</v>
      </c>
      <c r="B432" s="4015">
        <v>120</v>
      </c>
      <c r="C432" s="4015">
        <v>260</v>
      </c>
      <c r="D432" s="4016">
        <v>4000</v>
      </c>
      <c r="E432" s="4017">
        <v>2409</v>
      </c>
      <c r="F432" s="4018">
        <v>68534.713579150004</v>
      </c>
      <c r="G432" s="4018">
        <f t="shared" si="6"/>
        <v>68534.713579150004</v>
      </c>
    </row>
    <row r="433" spans="1:7" ht="15.7">
      <c r="A433" s="4015" t="s">
        <v>15163</v>
      </c>
      <c r="B433" s="4015">
        <v>120</v>
      </c>
      <c r="C433" s="4015">
        <v>260</v>
      </c>
      <c r="D433" s="4016">
        <v>4100</v>
      </c>
      <c r="E433" s="4017">
        <v>2474</v>
      </c>
      <c r="F433" s="4018">
        <v>70169.774741949994</v>
      </c>
      <c r="G433" s="4018">
        <f t="shared" si="6"/>
        <v>70169.774741949994</v>
      </c>
    </row>
    <row r="434" spans="1:7" ht="15.7">
      <c r="A434" s="4015" t="s">
        <v>15164</v>
      </c>
      <c r="B434" s="4015">
        <v>120</v>
      </c>
      <c r="C434" s="4015">
        <v>260</v>
      </c>
      <c r="D434" s="4016">
        <v>4200</v>
      </c>
      <c r="E434" s="4017">
        <v>2540</v>
      </c>
      <c r="F434" s="4018">
        <v>71804.835904750013</v>
      </c>
      <c r="G434" s="4018">
        <f t="shared" si="6"/>
        <v>71804.835904750013</v>
      </c>
    </row>
    <row r="435" spans="1:7" ht="15.7">
      <c r="A435" s="4015" t="s">
        <v>15165</v>
      </c>
      <c r="B435" s="4015">
        <v>120</v>
      </c>
      <c r="C435" s="4015">
        <v>260</v>
      </c>
      <c r="D435" s="4016">
        <v>4300</v>
      </c>
      <c r="E435" s="4017">
        <v>2606</v>
      </c>
      <c r="F435" s="4018">
        <v>73439.897067550002</v>
      </c>
      <c r="G435" s="4018">
        <f t="shared" si="6"/>
        <v>73439.897067550002</v>
      </c>
    </row>
    <row r="436" spans="1:7" ht="15.7">
      <c r="A436" s="4015" t="s">
        <v>15166</v>
      </c>
      <c r="B436" s="4015">
        <v>120</v>
      </c>
      <c r="C436" s="4015">
        <v>260</v>
      </c>
      <c r="D436" s="4016">
        <v>4400</v>
      </c>
      <c r="E436" s="4017">
        <v>2671</v>
      </c>
      <c r="F436" s="4018">
        <v>75074.958230350006</v>
      </c>
      <c r="G436" s="4018">
        <f t="shared" si="6"/>
        <v>75074.958230350006</v>
      </c>
    </row>
    <row r="437" spans="1:7" ht="15.7">
      <c r="A437" s="4015" t="s">
        <v>15167</v>
      </c>
      <c r="B437" s="4015">
        <v>120</v>
      </c>
      <c r="C437" s="4015">
        <v>260</v>
      </c>
      <c r="D437" s="4016">
        <v>4500</v>
      </c>
      <c r="E437" s="4017">
        <v>2737</v>
      </c>
      <c r="F437" s="4018">
        <v>76710.010453700001</v>
      </c>
      <c r="G437" s="4018">
        <f t="shared" si="6"/>
        <v>76710.010453700001</v>
      </c>
    </row>
    <row r="438" spans="1:7" ht="15.7">
      <c r="A438" s="4015" t="s">
        <v>15168</v>
      </c>
      <c r="B438" s="4015">
        <v>120</v>
      </c>
      <c r="C438" s="4015">
        <v>260</v>
      </c>
      <c r="D438" s="4016">
        <v>4600</v>
      </c>
      <c r="E438" s="4017">
        <v>2802</v>
      </c>
      <c r="F438" s="4018">
        <v>78345.071616500005</v>
      </c>
      <c r="G438" s="4018">
        <f t="shared" si="6"/>
        <v>78345.071616500005</v>
      </c>
    </row>
    <row r="439" spans="1:7" ht="15.7">
      <c r="A439" s="4015" t="s">
        <v>15169</v>
      </c>
      <c r="B439" s="4015">
        <v>120</v>
      </c>
      <c r="C439" s="4015">
        <v>260</v>
      </c>
      <c r="D439" s="4016">
        <v>4700</v>
      </c>
      <c r="E439" s="4017">
        <v>2868</v>
      </c>
      <c r="F439" s="4018">
        <v>79980.132779300009</v>
      </c>
      <c r="G439" s="4018">
        <f t="shared" si="6"/>
        <v>79980.132779300009</v>
      </c>
    </row>
    <row r="440" spans="1:7" ht="15.7">
      <c r="A440" s="4015" t="s">
        <v>15170</v>
      </c>
      <c r="B440" s="4015">
        <v>120</v>
      </c>
      <c r="C440" s="4015">
        <v>260</v>
      </c>
      <c r="D440" s="4016">
        <v>4800</v>
      </c>
      <c r="E440" s="4017">
        <v>2934</v>
      </c>
      <c r="F440" s="4018">
        <v>81615.193942099999</v>
      </c>
      <c r="G440" s="4018">
        <f t="shared" si="6"/>
        <v>81615.193942099999</v>
      </c>
    </row>
    <row r="441" spans="1:7" ht="15.7">
      <c r="A441" s="4015" t="s">
        <v>15171</v>
      </c>
      <c r="B441" s="4015">
        <v>120</v>
      </c>
      <c r="C441" s="4015">
        <v>260</v>
      </c>
      <c r="D441" s="4016">
        <v>4900</v>
      </c>
      <c r="E441" s="4017">
        <v>2999</v>
      </c>
      <c r="F441" s="4018">
        <v>83250.255104900018</v>
      </c>
      <c r="G441" s="4018">
        <f t="shared" si="6"/>
        <v>83250.255104900018</v>
      </c>
    </row>
    <row r="442" spans="1:7" ht="15.7">
      <c r="A442" s="4015" t="s">
        <v>15172</v>
      </c>
      <c r="B442" s="4015">
        <v>120</v>
      </c>
      <c r="C442" s="4015">
        <v>260</v>
      </c>
      <c r="D442" s="4016">
        <v>5000</v>
      </c>
      <c r="E442" s="4017">
        <v>3065</v>
      </c>
      <c r="F442" s="4018">
        <v>84885.316267700007</v>
      </c>
      <c r="G442" s="4018">
        <f t="shared" si="6"/>
        <v>84885.316267700007</v>
      </c>
    </row>
    <row r="443" spans="1:7" ht="15.7">
      <c r="A443" s="4015" t="s">
        <v>15173</v>
      </c>
      <c r="B443" s="4015">
        <v>120</v>
      </c>
      <c r="C443" s="4015">
        <v>300</v>
      </c>
      <c r="D443" s="4016">
        <v>800</v>
      </c>
      <c r="E443" s="4017">
        <v>441</v>
      </c>
      <c r="F443" s="4018">
        <v>18559.505025750001</v>
      </c>
      <c r="G443" s="4018">
        <f t="shared" si="6"/>
        <v>18559.505025750001</v>
      </c>
    </row>
    <row r="444" spans="1:7" ht="15.7">
      <c r="A444" s="4015" t="s">
        <v>15174</v>
      </c>
      <c r="B444" s="4015">
        <v>120</v>
      </c>
      <c r="C444" s="4015">
        <v>300</v>
      </c>
      <c r="D444" s="4016">
        <v>900</v>
      </c>
      <c r="E444" s="4017">
        <v>530</v>
      </c>
      <c r="F444" s="4018">
        <v>20314.837548850002</v>
      </c>
      <c r="G444" s="4018">
        <f t="shared" si="6"/>
        <v>20314.837548850002</v>
      </c>
    </row>
    <row r="445" spans="1:7" ht="15.7">
      <c r="A445" s="4015" t="s">
        <v>15175</v>
      </c>
      <c r="B445" s="4015">
        <v>120</v>
      </c>
      <c r="C445" s="4015">
        <v>300</v>
      </c>
      <c r="D445" s="4016">
        <v>1000</v>
      </c>
      <c r="E445" s="4017">
        <v>618</v>
      </c>
      <c r="F445" s="4018">
        <v>22070.1790114</v>
      </c>
      <c r="G445" s="4018">
        <f t="shared" si="6"/>
        <v>22070.1790114</v>
      </c>
    </row>
    <row r="446" spans="1:7" ht="15.7">
      <c r="A446" s="4015" t="s">
        <v>15176</v>
      </c>
      <c r="B446" s="4015">
        <v>120</v>
      </c>
      <c r="C446" s="4015">
        <v>300</v>
      </c>
      <c r="D446" s="4016">
        <v>1100</v>
      </c>
      <c r="E446" s="4017">
        <v>706</v>
      </c>
      <c r="F446" s="4018">
        <v>23825.52047395</v>
      </c>
      <c r="G446" s="4018">
        <f t="shared" si="6"/>
        <v>23825.52047395</v>
      </c>
    </row>
    <row r="447" spans="1:7" ht="15.7">
      <c r="A447" s="4015" t="s">
        <v>15177</v>
      </c>
      <c r="B447" s="4015">
        <v>120</v>
      </c>
      <c r="C447" s="4015">
        <v>300</v>
      </c>
      <c r="D447" s="4016">
        <v>1200</v>
      </c>
      <c r="E447" s="4017">
        <v>794</v>
      </c>
      <c r="F447" s="4018">
        <v>25580.861936500005</v>
      </c>
      <c r="G447" s="4018">
        <f t="shared" si="6"/>
        <v>25580.861936500005</v>
      </c>
    </row>
    <row r="448" spans="1:7" ht="15.7">
      <c r="A448" s="4015" t="s">
        <v>15178</v>
      </c>
      <c r="B448" s="4015">
        <v>120</v>
      </c>
      <c r="C448" s="4015">
        <v>300</v>
      </c>
      <c r="D448" s="4016">
        <v>1300</v>
      </c>
      <c r="E448" s="4017">
        <v>883</v>
      </c>
      <c r="F448" s="4018">
        <v>27336.203399050002</v>
      </c>
      <c r="G448" s="4018">
        <f t="shared" si="6"/>
        <v>27336.203399050002</v>
      </c>
    </row>
    <row r="449" spans="1:7" ht="15.7">
      <c r="A449" s="4015" t="s">
        <v>15179</v>
      </c>
      <c r="B449" s="4015">
        <v>120</v>
      </c>
      <c r="C449" s="4015">
        <v>300</v>
      </c>
      <c r="D449" s="4016">
        <v>1400</v>
      </c>
      <c r="E449" s="4017">
        <v>971</v>
      </c>
      <c r="F449" s="4018">
        <v>29091.544861600003</v>
      </c>
      <c r="G449" s="4018">
        <f t="shared" si="6"/>
        <v>29091.544861600003</v>
      </c>
    </row>
    <row r="450" spans="1:7" ht="15.7">
      <c r="A450" s="4015" t="s">
        <v>15180</v>
      </c>
      <c r="B450" s="4015">
        <v>120</v>
      </c>
      <c r="C450" s="4015">
        <v>300</v>
      </c>
      <c r="D450" s="4016">
        <v>1500</v>
      </c>
      <c r="E450" s="4017">
        <v>1059</v>
      </c>
      <c r="F450" s="4018">
        <v>30846.886324150004</v>
      </c>
      <c r="G450" s="4018">
        <f t="shared" si="6"/>
        <v>30846.886324150004</v>
      </c>
    </row>
    <row r="451" spans="1:7" ht="15.7">
      <c r="A451" s="4015" t="s">
        <v>15181</v>
      </c>
      <c r="B451" s="4015">
        <v>120</v>
      </c>
      <c r="C451" s="4015">
        <v>300</v>
      </c>
      <c r="D451" s="4016">
        <v>1600</v>
      </c>
      <c r="E451" s="4017">
        <v>1148</v>
      </c>
      <c r="F451" s="4018">
        <v>32602.227786699998</v>
      </c>
      <c r="G451" s="4018">
        <f t="shared" si="6"/>
        <v>32602.227786699998</v>
      </c>
    </row>
    <row r="452" spans="1:7" ht="15.7">
      <c r="A452" s="4015" t="s">
        <v>15182</v>
      </c>
      <c r="B452" s="4015">
        <v>120</v>
      </c>
      <c r="C452" s="4015">
        <v>300</v>
      </c>
      <c r="D452" s="4016">
        <v>1700</v>
      </c>
      <c r="E452" s="4017">
        <v>1236</v>
      </c>
      <c r="F452" s="4018">
        <v>34357.569249250002</v>
      </c>
      <c r="G452" s="4018">
        <f t="shared" si="6"/>
        <v>34357.569249250002</v>
      </c>
    </row>
    <row r="453" spans="1:7" ht="15.7">
      <c r="A453" s="4015" t="s">
        <v>15183</v>
      </c>
      <c r="B453" s="4015">
        <v>120</v>
      </c>
      <c r="C453" s="4015">
        <v>300</v>
      </c>
      <c r="D453" s="4016">
        <v>1800</v>
      </c>
      <c r="E453" s="4017">
        <v>1324</v>
      </c>
      <c r="F453" s="4018">
        <v>36112.910711799996</v>
      </c>
      <c r="G453" s="4018">
        <f t="shared" si="6"/>
        <v>36112.910711799996</v>
      </c>
    </row>
    <row r="454" spans="1:7" ht="15.7">
      <c r="A454" s="4015" t="s">
        <v>15184</v>
      </c>
      <c r="B454" s="4015">
        <v>120</v>
      </c>
      <c r="C454" s="4015">
        <v>300</v>
      </c>
      <c r="D454" s="4016">
        <v>1900</v>
      </c>
      <c r="E454" s="4017">
        <v>1412</v>
      </c>
      <c r="F454" s="4018">
        <v>37868.252174350004</v>
      </c>
      <c r="G454" s="4018">
        <f t="shared" si="6"/>
        <v>37868.252174350004</v>
      </c>
    </row>
    <row r="455" spans="1:7" ht="15.7">
      <c r="A455" s="4015" t="s">
        <v>15185</v>
      </c>
      <c r="B455" s="4015">
        <v>120</v>
      </c>
      <c r="C455" s="4015">
        <v>300</v>
      </c>
      <c r="D455" s="4016">
        <v>2000</v>
      </c>
      <c r="E455" s="4017">
        <v>1501</v>
      </c>
      <c r="F455" s="4018">
        <v>39623.584697450002</v>
      </c>
      <c r="G455" s="4018">
        <f t="shared" si="6"/>
        <v>39623.584697450002</v>
      </c>
    </row>
    <row r="456" spans="1:7" ht="15.7">
      <c r="A456" s="4015" t="s">
        <v>15186</v>
      </c>
      <c r="B456" s="4015">
        <v>120</v>
      </c>
      <c r="C456" s="4015">
        <v>300</v>
      </c>
      <c r="D456" s="4016">
        <v>2100</v>
      </c>
      <c r="E456" s="4017">
        <v>1589</v>
      </c>
      <c r="F456" s="4018">
        <v>41378.926159999995</v>
      </c>
      <c r="G456" s="4018">
        <f t="shared" si="6"/>
        <v>41378.926159999995</v>
      </c>
    </row>
    <row r="457" spans="1:7" ht="15.7">
      <c r="A457" s="4015" t="s">
        <v>15187</v>
      </c>
      <c r="B457" s="4015">
        <v>120</v>
      </c>
      <c r="C457" s="4015">
        <v>300</v>
      </c>
      <c r="D457" s="4016">
        <v>2200</v>
      </c>
      <c r="E457" s="4017">
        <v>1677</v>
      </c>
      <c r="F457" s="4018">
        <v>43134.267622550004</v>
      </c>
      <c r="G457" s="4018">
        <f t="shared" si="6"/>
        <v>43134.267622550004</v>
      </c>
    </row>
    <row r="458" spans="1:7" ht="15.7">
      <c r="A458" s="4015" t="s">
        <v>15188</v>
      </c>
      <c r="B458" s="4015">
        <v>120</v>
      </c>
      <c r="C458" s="4015">
        <v>300</v>
      </c>
      <c r="D458" s="4016">
        <v>2300</v>
      </c>
      <c r="E458" s="4017">
        <v>1765</v>
      </c>
      <c r="F458" s="4018">
        <v>44889.609085100004</v>
      </c>
      <c r="G458" s="4018">
        <f t="shared" si="6"/>
        <v>44889.609085100004</v>
      </c>
    </row>
    <row r="459" spans="1:7" ht="15.7">
      <c r="A459" s="4015" t="s">
        <v>15189</v>
      </c>
      <c r="B459" s="4015">
        <v>120</v>
      </c>
      <c r="C459" s="4015">
        <v>300</v>
      </c>
      <c r="D459" s="4016">
        <v>2400</v>
      </c>
      <c r="E459" s="4017">
        <v>1854</v>
      </c>
      <c r="F459" s="4018">
        <v>46644.950547649998</v>
      </c>
      <c r="G459" s="4018">
        <f t="shared" si="6"/>
        <v>46644.950547649998</v>
      </c>
    </row>
    <row r="460" spans="1:7" ht="15.7">
      <c r="A460" s="4015" t="s">
        <v>15190</v>
      </c>
      <c r="B460" s="4015">
        <v>120</v>
      </c>
      <c r="C460" s="4015">
        <v>300</v>
      </c>
      <c r="D460" s="4016">
        <v>2500</v>
      </c>
      <c r="E460" s="4017">
        <v>1942</v>
      </c>
      <c r="F460" s="4018">
        <v>48400.292010200006</v>
      </c>
      <c r="G460" s="4018">
        <f t="shared" si="6"/>
        <v>48400.292010200006</v>
      </c>
    </row>
    <row r="461" spans="1:7" ht="15.7">
      <c r="A461" s="4015" t="s">
        <v>15191</v>
      </c>
      <c r="B461" s="4015">
        <v>120</v>
      </c>
      <c r="C461" s="4015">
        <v>300</v>
      </c>
      <c r="D461" s="4016">
        <v>2600</v>
      </c>
      <c r="E461" s="4017">
        <v>2030</v>
      </c>
      <c r="F461" s="4018">
        <v>50155.63347275</v>
      </c>
      <c r="G461" s="4018">
        <f t="shared" si="6"/>
        <v>50155.63347275</v>
      </c>
    </row>
    <row r="462" spans="1:7" ht="15.7">
      <c r="A462" s="4015" t="s">
        <v>15192</v>
      </c>
      <c r="B462" s="4015">
        <v>120</v>
      </c>
      <c r="C462" s="4015">
        <v>300</v>
      </c>
      <c r="D462" s="4016">
        <v>2700</v>
      </c>
      <c r="E462" s="4017">
        <v>2118</v>
      </c>
      <c r="F462" s="4018">
        <v>51910.974935300001</v>
      </c>
      <c r="G462" s="4018">
        <f t="shared" ref="G462:G525" si="7">(F462-F462*$B$4)</f>
        <v>51910.974935300001</v>
      </c>
    </row>
    <row r="463" spans="1:7" ht="15.7">
      <c r="A463" s="4015" t="s">
        <v>15193</v>
      </c>
      <c r="B463" s="4015">
        <v>120</v>
      </c>
      <c r="C463" s="4015">
        <v>300</v>
      </c>
      <c r="D463" s="4016">
        <v>2800</v>
      </c>
      <c r="E463" s="4017">
        <v>2207</v>
      </c>
      <c r="F463" s="4018">
        <v>53666.316397850002</v>
      </c>
      <c r="G463" s="4018">
        <f t="shared" si="7"/>
        <v>53666.316397850002</v>
      </c>
    </row>
    <row r="464" spans="1:7" ht="15.7">
      <c r="A464" s="4015" t="s">
        <v>15194</v>
      </c>
      <c r="B464" s="4015">
        <v>120</v>
      </c>
      <c r="C464" s="4015">
        <v>300</v>
      </c>
      <c r="D464" s="4016">
        <v>2900</v>
      </c>
      <c r="E464" s="4017">
        <v>2295</v>
      </c>
      <c r="F464" s="4018">
        <v>55421.657860400002</v>
      </c>
      <c r="G464" s="4018">
        <f t="shared" si="7"/>
        <v>55421.657860400002</v>
      </c>
    </row>
    <row r="465" spans="1:7" ht="15.7">
      <c r="A465" s="4015" t="s">
        <v>15195</v>
      </c>
      <c r="B465" s="4015">
        <v>120</v>
      </c>
      <c r="C465" s="4015">
        <v>300</v>
      </c>
      <c r="D465" s="4016">
        <v>3000</v>
      </c>
      <c r="E465" s="4017">
        <v>2383</v>
      </c>
      <c r="F465" s="4018">
        <v>57176.990383500008</v>
      </c>
      <c r="G465" s="4018">
        <f t="shared" si="7"/>
        <v>57176.990383500008</v>
      </c>
    </row>
    <row r="466" spans="1:7" ht="15.7">
      <c r="A466" s="4015" t="s">
        <v>15196</v>
      </c>
      <c r="B466" s="4015">
        <v>120</v>
      </c>
      <c r="C466" s="4015">
        <v>300</v>
      </c>
      <c r="D466" s="4016">
        <v>3100</v>
      </c>
      <c r="E466" s="4017">
        <v>2472</v>
      </c>
      <c r="F466" s="4018">
        <v>58932.331846050001</v>
      </c>
      <c r="G466" s="4018">
        <f t="shared" si="7"/>
        <v>58932.331846050001</v>
      </c>
    </row>
    <row r="467" spans="1:7" ht="15.7">
      <c r="A467" s="4015" t="s">
        <v>15197</v>
      </c>
      <c r="B467" s="4015">
        <v>120</v>
      </c>
      <c r="C467" s="4015">
        <v>300</v>
      </c>
      <c r="D467" s="4016">
        <v>3200</v>
      </c>
      <c r="E467" s="4017">
        <v>2560</v>
      </c>
      <c r="F467" s="4018">
        <v>60687.673308599995</v>
      </c>
      <c r="G467" s="4018">
        <f t="shared" si="7"/>
        <v>60687.673308599995</v>
      </c>
    </row>
    <row r="468" spans="1:7" ht="15.7">
      <c r="A468" s="4015" t="s">
        <v>15198</v>
      </c>
      <c r="B468" s="4015">
        <v>120</v>
      </c>
      <c r="C468" s="4015">
        <v>300</v>
      </c>
      <c r="D468" s="4016">
        <v>3300</v>
      </c>
      <c r="E468" s="4017">
        <v>2648</v>
      </c>
      <c r="F468" s="4018">
        <v>62443.014771150003</v>
      </c>
      <c r="G468" s="4018">
        <f t="shared" si="7"/>
        <v>62443.014771150003</v>
      </c>
    </row>
    <row r="469" spans="1:7" ht="15.7">
      <c r="A469" s="4015" t="s">
        <v>15199</v>
      </c>
      <c r="B469" s="4015">
        <v>120</v>
      </c>
      <c r="C469" s="4015">
        <v>300</v>
      </c>
      <c r="D469" s="4016">
        <v>3400</v>
      </c>
      <c r="E469" s="4017">
        <v>2736</v>
      </c>
      <c r="F469" s="4018">
        <v>64198.356233700011</v>
      </c>
      <c r="G469" s="4018">
        <f t="shared" si="7"/>
        <v>64198.356233700011</v>
      </c>
    </row>
    <row r="470" spans="1:7" ht="15.7">
      <c r="A470" s="4015" t="s">
        <v>15200</v>
      </c>
      <c r="B470" s="4015">
        <v>120</v>
      </c>
      <c r="C470" s="4015">
        <v>300</v>
      </c>
      <c r="D470" s="4016">
        <v>3500</v>
      </c>
      <c r="E470" s="4017">
        <v>2825</v>
      </c>
      <c r="F470" s="4018">
        <v>65953.697696250005</v>
      </c>
      <c r="G470" s="4018">
        <f t="shared" si="7"/>
        <v>65953.697696250005</v>
      </c>
    </row>
    <row r="471" spans="1:7" ht="15.7">
      <c r="A471" s="4015" t="s">
        <v>15201</v>
      </c>
      <c r="B471" s="4015">
        <v>120</v>
      </c>
      <c r="C471" s="4015">
        <v>300</v>
      </c>
      <c r="D471" s="4016">
        <v>3600</v>
      </c>
      <c r="E471" s="4017">
        <v>2869</v>
      </c>
      <c r="F471" s="4018">
        <v>67709.039158800006</v>
      </c>
      <c r="G471" s="4018">
        <f t="shared" si="7"/>
        <v>67709.039158800006</v>
      </c>
    </row>
    <row r="472" spans="1:7" ht="15.7">
      <c r="A472" s="4015" t="s">
        <v>15202</v>
      </c>
      <c r="B472" s="4015">
        <v>120</v>
      </c>
      <c r="C472" s="4015">
        <v>300</v>
      </c>
      <c r="D472" s="4016">
        <v>3700</v>
      </c>
      <c r="E472" s="4017">
        <v>2957</v>
      </c>
      <c r="F472" s="4018">
        <v>69464.380621349992</v>
      </c>
      <c r="G472" s="4018">
        <f t="shared" si="7"/>
        <v>69464.380621349992</v>
      </c>
    </row>
    <row r="473" spans="1:7" ht="15.7">
      <c r="A473" s="4015" t="s">
        <v>15203</v>
      </c>
      <c r="B473" s="4015">
        <v>120</v>
      </c>
      <c r="C473" s="4015">
        <v>300</v>
      </c>
      <c r="D473" s="4016">
        <v>3800</v>
      </c>
      <c r="E473" s="4017">
        <v>3045</v>
      </c>
      <c r="F473" s="4018">
        <v>71219.722083900007</v>
      </c>
      <c r="G473" s="4018">
        <f t="shared" si="7"/>
        <v>71219.722083900007</v>
      </c>
    </row>
    <row r="474" spans="1:7" ht="15.7">
      <c r="A474" s="4015" t="s">
        <v>15204</v>
      </c>
      <c r="B474" s="4015">
        <v>120</v>
      </c>
      <c r="C474" s="4015">
        <v>300</v>
      </c>
      <c r="D474" s="4016">
        <v>3900</v>
      </c>
      <c r="E474" s="4017">
        <v>3134</v>
      </c>
      <c r="F474" s="4018">
        <v>72975.063546450008</v>
      </c>
      <c r="G474" s="4018">
        <f t="shared" si="7"/>
        <v>72975.063546450008</v>
      </c>
    </row>
    <row r="475" spans="1:7" ht="15.7">
      <c r="A475" s="4015" t="s">
        <v>15205</v>
      </c>
      <c r="B475" s="4015">
        <v>120</v>
      </c>
      <c r="C475" s="4015">
        <v>300</v>
      </c>
      <c r="D475" s="4016">
        <v>4000</v>
      </c>
      <c r="E475" s="4017">
        <v>3222</v>
      </c>
      <c r="F475" s="4018">
        <v>74730.405008999995</v>
      </c>
      <c r="G475" s="4018">
        <f t="shared" si="7"/>
        <v>74730.405008999995</v>
      </c>
    </row>
    <row r="476" spans="1:7" ht="15.7">
      <c r="A476" s="4015" t="s">
        <v>15206</v>
      </c>
      <c r="B476" s="4015">
        <v>120</v>
      </c>
      <c r="C476" s="4015">
        <v>300</v>
      </c>
      <c r="D476" s="4016">
        <v>4100</v>
      </c>
      <c r="E476" s="4017">
        <v>3310</v>
      </c>
      <c r="F476" s="4018">
        <v>76485.7375321</v>
      </c>
      <c r="G476" s="4018">
        <f t="shared" si="7"/>
        <v>76485.7375321</v>
      </c>
    </row>
    <row r="477" spans="1:7" ht="15.7">
      <c r="A477" s="4015" t="s">
        <v>15207</v>
      </c>
      <c r="B477" s="4015">
        <v>120</v>
      </c>
      <c r="C477" s="4015">
        <v>300</v>
      </c>
      <c r="D477" s="4016">
        <v>4200</v>
      </c>
      <c r="E477" s="4017">
        <v>3398</v>
      </c>
      <c r="F477" s="4018">
        <v>78241.078994650001</v>
      </c>
      <c r="G477" s="4018">
        <f t="shared" si="7"/>
        <v>78241.078994650001</v>
      </c>
    </row>
    <row r="478" spans="1:7" ht="15.7">
      <c r="A478" s="4015" t="s">
        <v>15208</v>
      </c>
      <c r="B478" s="4015">
        <v>120</v>
      </c>
      <c r="C478" s="4015">
        <v>300</v>
      </c>
      <c r="D478" s="4016">
        <v>4300</v>
      </c>
      <c r="E478" s="4017">
        <v>3487</v>
      </c>
      <c r="F478" s="4018">
        <v>79996.420457200002</v>
      </c>
      <c r="G478" s="4018">
        <f t="shared" si="7"/>
        <v>79996.420457200002</v>
      </c>
    </row>
    <row r="479" spans="1:7" ht="15.7">
      <c r="A479" s="4015" t="s">
        <v>15209</v>
      </c>
      <c r="B479" s="4015">
        <v>120</v>
      </c>
      <c r="C479" s="4015">
        <v>300</v>
      </c>
      <c r="D479" s="4016">
        <v>4400</v>
      </c>
      <c r="E479" s="4017">
        <v>3575</v>
      </c>
      <c r="F479" s="4018">
        <v>81751.761919750003</v>
      </c>
      <c r="G479" s="4018">
        <f t="shared" si="7"/>
        <v>81751.761919750003</v>
      </c>
    </row>
    <row r="480" spans="1:7" ht="15.7">
      <c r="A480" s="4015" t="s">
        <v>15210</v>
      </c>
      <c r="B480" s="4015">
        <v>120</v>
      </c>
      <c r="C480" s="4015">
        <v>300</v>
      </c>
      <c r="D480" s="4016">
        <v>4500</v>
      </c>
      <c r="E480" s="4017">
        <v>3663</v>
      </c>
      <c r="F480" s="4018">
        <v>83507.103382300003</v>
      </c>
      <c r="G480" s="4018">
        <f t="shared" si="7"/>
        <v>83507.103382300003</v>
      </c>
    </row>
    <row r="481" spans="1:7" ht="15.7">
      <c r="A481" s="4015" t="s">
        <v>15211</v>
      </c>
      <c r="B481" s="4015">
        <v>120</v>
      </c>
      <c r="C481" s="4015">
        <v>300</v>
      </c>
      <c r="D481" s="4016">
        <v>4600</v>
      </c>
      <c r="E481" s="4017">
        <v>3751</v>
      </c>
      <c r="F481" s="4018">
        <v>85262.444844850004</v>
      </c>
      <c r="G481" s="4018">
        <f t="shared" si="7"/>
        <v>85262.444844850004</v>
      </c>
    </row>
    <row r="482" spans="1:7" ht="15.7">
      <c r="A482" s="4015" t="s">
        <v>15212</v>
      </c>
      <c r="B482" s="4015">
        <v>120</v>
      </c>
      <c r="C482" s="4015">
        <v>300</v>
      </c>
      <c r="D482" s="4016">
        <v>4700</v>
      </c>
      <c r="E482" s="4017">
        <v>3840</v>
      </c>
      <c r="F482" s="4018">
        <v>87017.786307400005</v>
      </c>
      <c r="G482" s="4018">
        <f t="shared" si="7"/>
        <v>87017.786307400005</v>
      </c>
    </row>
    <row r="483" spans="1:7" ht="15.7">
      <c r="A483" s="4015" t="s">
        <v>15213</v>
      </c>
      <c r="B483" s="4015">
        <v>120</v>
      </c>
      <c r="C483" s="4015">
        <v>300</v>
      </c>
      <c r="D483" s="4016">
        <v>4800</v>
      </c>
      <c r="E483" s="4017">
        <v>3928</v>
      </c>
      <c r="F483" s="4018">
        <v>88773.127769950006</v>
      </c>
      <c r="G483" s="4018">
        <f t="shared" si="7"/>
        <v>88773.127769950006</v>
      </c>
    </row>
    <row r="484" spans="1:7" ht="15.7">
      <c r="A484" s="4015" t="s">
        <v>15214</v>
      </c>
      <c r="B484" s="4015">
        <v>120</v>
      </c>
      <c r="C484" s="4015">
        <v>300</v>
      </c>
      <c r="D484" s="4016">
        <v>4900</v>
      </c>
      <c r="E484" s="4017">
        <v>4016</v>
      </c>
      <c r="F484" s="4018">
        <v>90528.469232499992</v>
      </c>
      <c r="G484" s="4018">
        <f t="shared" si="7"/>
        <v>90528.469232499992</v>
      </c>
    </row>
    <row r="485" spans="1:7" ht="15.7">
      <c r="A485" s="4015" t="s">
        <v>15215</v>
      </c>
      <c r="B485" s="4015">
        <v>120</v>
      </c>
      <c r="C485" s="4015">
        <v>300</v>
      </c>
      <c r="D485" s="4016">
        <v>5000</v>
      </c>
      <c r="E485" s="4017">
        <v>4105</v>
      </c>
      <c r="F485" s="4018">
        <v>92283.810695049993</v>
      </c>
      <c r="G485" s="4018">
        <f t="shared" si="7"/>
        <v>92283.810695049993</v>
      </c>
    </row>
    <row r="486" spans="1:7" ht="15.7">
      <c r="A486" s="4015" t="s">
        <v>15216</v>
      </c>
      <c r="B486" s="4015">
        <v>120</v>
      </c>
      <c r="C486" s="4015">
        <v>380</v>
      </c>
      <c r="D486" s="4016">
        <v>800</v>
      </c>
      <c r="E486" s="4017">
        <v>534</v>
      </c>
      <c r="F486" s="4018">
        <v>21510.131408349996</v>
      </c>
      <c r="G486" s="4018">
        <f t="shared" si="7"/>
        <v>21510.131408349996</v>
      </c>
    </row>
    <row r="487" spans="1:7" ht="15.7">
      <c r="A487" s="4015" t="s">
        <v>15217</v>
      </c>
      <c r="B487" s="4015">
        <v>120</v>
      </c>
      <c r="C487" s="4015">
        <v>380</v>
      </c>
      <c r="D487" s="4016">
        <v>900</v>
      </c>
      <c r="E487" s="4017">
        <v>637</v>
      </c>
      <c r="F487" s="4018">
        <v>23666.398263950003</v>
      </c>
      <c r="G487" s="4018">
        <f t="shared" si="7"/>
        <v>23666.398263950003</v>
      </c>
    </row>
    <row r="488" spans="1:7" ht="15.7">
      <c r="A488" s="4015" t="s">
        <v>15218</v>
      </c>
      <c r="B488" s="4015">
        <v>120</v>
      </c>
      <c r="C488" s="4015">
        <v>380</v>
      </c>
      <c r="D488" s="4016">
        <v>1000</v>
      </c>
      <c r="E488" s="4017">
        <v>739</v>
      </c>
      <c r="F488" s="4018">
        <v>25822.674059000001</v>
      </c>
      <c r="G488" s="4018">
        <f t="shared" si="7"/>
        <v>25822.674059000001</v>
      </c>
    </row>
    <row r="489" spans="1:7" ht="15.7">
      <c r="A489" s="4015" t="s">
        <v>15219</v>
      </c>
      <c r="B489" s="4015">
        <v>120</v>
      </c>
      <c r="C489" s="4015">
        <v>380</v>
      </c>
      <c r="D489" s="4016">
        <v>1100</v>
      </c>
      <c r="E489" s="4017">
        <v>842</v>
      </c>
      <c r="F489" s="4018">
        <v>27978.949854050003</v>
      </c>
      <c r="G489" s="4018">
        <f t="shared" si="7"/>
        <v>27978.949854050003</v>
      </c>
    </row>
    <row r="490" spans="1:7" ht="15.7">
      <c r="A490" s="4015" t="s">
        <v>15220</v>
      </c>
      <c r="B490" s="4015">
        <v>120</v>
      </c>
      <c r="C490" s="4015">
        <v>380</v>
      </c>
      <c r="D490" s="4016">
        <v>1200</v>
      </c>
      <c r="E490" s="4017">
        <v>945</v>
      </c>
      <c r="F490" s="4018">
        <v>30135.225649099997</v>
      </c>
      <c r="G490" s="4018">
        <f t="shared" si="7"/>
        <v>30135.225649099997</v>
      </c>
    </row>
    <row r="491" spans="1:7" ht="15.7">
      <c r="A491" s="4015" t="s">
        <v>15221</v>
      </c>
      <c r="B491" s="4015">
        <v>120</v>
      </c>
      <c r="C491" s="4015">
        <v>380</v>
      </c>
      <c r="D491" s="4016">
        <v>1300</v>
      </c>
      <c r="E491" s="4017">
        <v>1047</v>
      </c>
      <c r="F491" s="4018">
        <v>32291.501444150002</v>
      </c>
      <c r="G491" s="4018">
        <f t="shared" si="7"/>
        <v>32291.501444150002</v>
      </c>
    </row>
    <row r="492" spans="1:7" ht="15.7">
      <c r="A492" s="4015" t="s">
        <v>15222</v>
      </c>
      <c r="B492" s="4015">
        <v>120</v>
      </c>
      <c r="C492" s="4015">
        <v>380</v>
      </c>
      <c r="D492" s="4016">
        <v>1400</v>
      </c>
      <c r="E492" s="4017">
        <v>1150</v>
      </c>
      <c r="F492" s="4018">
        <v>34447.777239199997</v>
      </c>
      <c r="G492" s="4018">
        <f t="shared" si="7"/>
        <v>34447.777239199997</v>
      </c>
    </row>
    <row r="493" spans="1:7" ht="15.7">
      <c r="A493" s="4015" t="s">
        <v>15223</v>
      </c>
      <c r="B493" s="4015">
        <v>120</v>
      </c>
      <c r="C493" s="4015">
        <v>380</v>
      </c>
      <c r="D493" s="4016">
        <v>1500</v>
      </c>
      <c r="E493" s="4017">
        <v>1253</v>
      </c>
      <c r="F493" s="4018">
        <v>36604.053034250006</v>
      </c>
      <c r="G493" s="4018">
        <f t="shared" si="7"/>
        <v>36604.053034250006</v>
      </c>
    </row>
    <row r="494" spans="1:7" ht="15.7">
      <c r="A494" s="4015" t="s">
        <v>15224</v>
      </c>
      <c r="B494" s="4015">
        <v>120</v>
      </c>
      <c r="C494" s="4015">
        <v>380</v>
      </c>
      <c r="D494" s="4016">
        <v>1600</v>
      </c>
      <c r="E494" s="4017">
        <v>1355</v>
      </c>
      <c r="F494" s="4018">
        <v>38760.328829300001</v>
      </c>
      <c r="G494" s="4018">
        <f t="shared" si="7"/>
        <v>38760.328829300001</v>
      </c>
    </row>
    <row r="495" spans="1:7" ht="15.7">
      <c r="A495" s="4015" t="s">
        <v>15225</v>
      </c>
      <c r="B495" s="4015">
        <v>120</v>
      </c>
      <c r="C495" s="4015">
        <v>380</v>
      </c>
      <c r="D495" s="4016">
        <v>1700</v>
      </c>
      <c r="E495" s="4017">
        <v>1458</v>
      </c>
      <c r="F495" s="4018">
        <v>40916.60462435001</v>
      </c>
      <c r="G495" s="4018">
        <f t="shared" si="7"/>
        <v>40916.60462435001</v>
      </c>
    </row>
    <row r="496" spans="1:7" ht="15.7">
      <c r="A496" s="4015" t="s">
        <v>15226</v>
      </c>
      <c r="B496" s="4015">
        <v>120</v>
      </c>
      <c r="C496" s="4015">
        <v>380</v>
      </c>
      <c r="D496" s="4016">
        <v>1800</v>
      </c>
      <c r="E496" s="4017">
        <v>1561</v>
      </c>
      <c r="F496" s="4018">
        <v>43072.880419399997</v>
      </c>
      <c r="G496" s="4018">
        <f t="shared" si="7"/>
        <v>43072.880419399997</v>
      </c>
    </row>
    <row r="497" spans="1:7" ht="15.7">
      <c r="A497" s="4015" t="s">
        <v>15227</v>
      </c>
      <c r="B497" s="4015">
        <v>120</v>
      </c>
      <c r="C497" s="4015">
        <v>380</v>
      </c>
      <c r="D497" s="4016">
        <v>1900</v>
      </c>
      <c r="E497" s="4017">
        <v>1663</v>
      </c>
      <c r="F497" s="4018">
        <v>45229.147275000003</v>
      </c>
      <c r="G497" s="4018">
        <f t="shared" si="7"/>
        <v>45229.147275000003</v>
      </c>
    </row>
    <row r="498" spans="1:7" ht="15.7">
      <c r="A498" s="4015" t="s">
        <v>15228</v>
      </c>
      <c r="B498" s="4015">
        <v>120</v>
      </c>
      <c r="C498" s="4015">
        <v>380</v>
      </c>
      <c r="D498" s="4016">
        <v>2000</v>
      </c>
      <c r="E498" s="4017">
        <v>1766</v>
      </c>
      <c r="F498" s="4018">
        <v>47385.423070049997</v>
      </c>
      <c r="G498" s="4018">
        <f t="shared" si="7"/>
        <v>47385.423070049997</v>
      </c>
    </row>
    <row r="499" spans="1:7" ht="15.7">
      <c r="A499" s="4015" t="s">
        <v>15229</v>
      </c>
      <c r="B499" s="4015">
        <v>120</v>
      </c>
      <c r="C499" s="4015">
        <v>380</v>
      </c>
      <c r="D499" s="4016">
        <v>2100</v>
      </c>
      <c r="E499" s="4017">
        <v>1869</v>
      </c>
      <c r="F499" s="4018">
        <v>49541.698865100007</v>
      </c>
      <c r="G499" s="4018">
        <f t="shared" si="7"/>
        <v>49541.698865100007</v>
      </c>
    </row>
    <row r="500" spans="1:7" ht="15.7">
      <c r="A500" s="4015" t="s">
        <v>15230</v>
      </c>
      <c r="B500" s="4015">
        <v>120</v>
      </c>
      <c r="C500" s="4015">
        <v>380</v>
      </c>
      <c r="D500" s="4016">
        <v>2200</v>
      </c>
      <c r="E500" s="4017">
        <v>1971</v>
      </c>
      <c r="F500" s="4018">
        <v>51697.974660149994</v>
      </c>
      <c r="G500" s="4018">
        <f t="shared" si="7"/>
        <v>51697.974660149994</v>
      </c>
    </row>
    <row r="501" spans="1:7" ht="15.7">
      <c r="A501" s="4015" t="s">
        <v>15231</v>
      </c>
      <c r="B501" s="4015">
        <v>120</v>
      </c>
      <c r="C501" s="4015">
        <v>380</v>
      </c>
      <c r="D501" s="4016">
        <v>2300</v>
      </c>
      <c r="E501" s="4017">
        <v>2074</v>
      </c>
      <c r="F501" s="4018">
        <v>53854.250455200003</v>
      </c>
      <c r="G501" s="4018">
        <f t="shared" si="7"/>
        <v>53854.250455200003</v>
      </c>
    </row>
    <row r="502" spans="1:7" ht="15.7">
      <c r="A502" s="4015" t="s">
        <v>15232</v>
      </c>
      <c r="B502" s="4015">
        <v>120</v>
      </c>
      <c r="C502" s="4015">
        <v>380</v>
      </c>
      <c r="D502" s="4016">
        <v>2400</v>
      </c>
      <c r="E502" s="4017">
        <v>2177</v>
      </c>
      <c r="F502" s="4018">
        <v>56010.526250250005</v>
      </c>
      <c r="G502" s="4018">
        <f t="shared" si="7"/>
        <v>56010.526250250005</v>
      </c>
    </row>
    <row r="503" spans="1:7" ht="15.7">
      <c r="A503" s="4015" t="s">
        <v>15233</v>
      </c>
      <c r="B503" s="4015">
        <v>120</v>
      </c>
      <c r="C503" s="4015">
        <v>380</v>
      </c>
      <c r="D503" s="4016">
        <v>2500</v>
      </c>
      <c r="E503" s="4017">
        <v>2279</v>
      </c>
      <c r="F503" s="4018">
        <v>58166.802045300006</v>
      </c>
      <c r="G503" s="4018">
        <f t="shared" si="7"/>
        <v>58166.802045300006</v>
      </c>
    </row>
    <row r="504" spans="1:7" ht="15.7">
      <c r="A504" s="4015" t="s">
        <v>15234</v>
      </c>
      <c r="B504" s="4015">
        <v>120</v>
      </c>
      <c r="C504" s="4015">
        <v>380</v>
      </c>
      <c r="D504" s="4016">
        <v>2600</v>
      </c>
      <c r="E504" s="4017">
        <v>2382</v>
      </c>
      <c r="F504" s="4018">
        <v>60323.077840350001</v>
      </c>
      <c r="G504" s="4018">
        <f t="shared" si="7"/>
        <v>60323.077840350001</v>
      </c>
    </row>
    <row r="505" spans="1:7" ht="15.7">
      <c r="A505" s="4015" t="s">
        <v>15235</v>
      </c>
      <c r="B505" s="4015">
        <v>120</v>
      </c>
      <c r="C505" s="4015">
        <v>380</v>
      </c>
      <c r="D505" s="4016">
        <v>2700</v>
      </c>
      <c r="E505" s="4017">
        <v>2485</v>
      </c>
      <c r="F505" s="4018">
        <v>62479.353635400003</v>
      </c>
      <c r="G505" s="4018">
        <f t="shared" si="7"/>
        <v>62479.353635400003</v>
      </c>
    </row>
    <row r="506" spans="1:7" ht="15.7">
      <c r="A506" s="4015" t="s">
        <v>15236</v>
      </c>
      <c r="B506" s="4015">
        <v>120</v>
      </c>
      <c r="C506" s="4015">
        <v>380</v>
      </c>
      <c r="D506" s="4016">
        <v>2800</v>
      </c>
      <c r="E506" s="4017">
        <v>2587</v>
      </c>
      <c r="F506" s="4018">
        <v>64635.629430450004</v>
      </c>
      <c r="G506" s="4018">
        <f t="shared" si="7"/>
        <v>64635.629430450004</v>
      </c>
    </row>
    <row r="507" spans="1:7" ht="15.7">
      <c r="A507" s="4015" t="s">
        <v>15237</v>
      </c>
      <c r="B507" s="4015">
        <v>120</v>
      </c>
      <c r="C507" s="4015">
        <v>380</v>
      </c>
      <c r="D507" s="4016">
        <v>2900</v>
      </c>
      <c r="E507" s="4017">
        <v>2690</v>
      </c>
      <c r="F507" s="4018">
        <v>66791.905225499999</v>
      </c>
      <c r="G507" s="4018">
        <f t="shared" si="7"/>
        <v>66791.905225499999</v>
      </c>
    </row>
    <row r="508" spans="1:7" ht="15.7">
      <c r="A508" s="4015" t="s">
        <v>15238</v>
      </c>
      <c r="B508" s="4015">
        <v>120</v>
      </c>
      <c r="C508" s="4015">
        <v>380</v>
      </c>
      <c r="D508" s="4016">
        <v>3000</v>
      </c>
      <c r="E508" s="4017">
        <v>2793</v>
      </c>
      <c r="F508" s="4018">
        <v>68948.172081099998</v>
      </c>
      <c r="G508" s="4018">
        <f t="shared" si="7"/>
        <v>68948.172081099998</v>
      </c>
    </row>
    <row r="509" spans="1:7" ht="15.7">
      <c r="A509" s="4015" t="s">
        <v>15239</v>
      </c>
      <c r="B509" s="4015">
        <v>120</v>
      </c>
      <c r="C509" s="4015">
        <v>380</v>
      </c>
      <c r="D509" s="4016">
        <v>3100</v>
      </c>
      <c r="E509" s="4017">
        <v>2895</v>
      </c>
      <c r="F509" s="4018">
        <v>71104.447876150007</v>
      </c>
      <c r="G509" s="4018">
        <f t="shared" si="7"/>
        <v>71104.447876150007</v>
      </c>
    </row>
    <row r="510" spans="1:7" ht="15.7">
      <c r="A510" s="4015" t="s">
        <v>15240</v>
      </c>
      <c r="B510" s="4015">
        <v>120</v>
      </c>
      <c r="C510" s="4015">
        <v>380</v>
      </c>
      <c r="D510" s="4016">
        <v>3200</v>
      </c>
      <c r="E510" s="4017">
        <v>2998</v>
      </c>
      <c r="F510" s="4018">
        <v>73260.723671200001</v>
      </c>
      <c r="G510" s="4018">
        <f t="shared" si="7"/>
        <v>73260.723671200001</v>
      </c>
    </row>
    <row r="511" spans="1:7" ht="15.7">
      <c r="A511" s="4015" t="s">
        <v>15241</v>
      </c>
      <c r="B511" s="4015">
        <v>120</v>
      </c>
      <c r="C511" s="4015">
        <v>380</v>
      </c>
      <c r="D511" s="4016">
        <v>3300</v>
      </c>
      <c r="E511" s="4017">
        <v>3101</v>
      </c>
      <c r="F511" s="4018">
        <v>75416.99946625001</v>
      </c>
      <c r="G511" s="4018">
        <f t="shared" si="7"/>
        <v>75416.99946625001</v>
      </c>
    </row>
    <row r="512" spans="1:7" ht="15.7">
      <c r="A512" s="4015" t="s">
        <v>15242</v>
      </c>
      <c r="B512" s="4015">
        <v>120</v>
      </c>
      <c r="C512" s="4015">
        <v>380</v>
      </c>
      <c r="D512" s="4016">
        <v>3400</v>
      </c>
      <c r="E512" s="4017">
        <v>3203</v>
      </c>
      <c r="F512" s="4018">
        <v>77573.275261300005</v>
      </c>
      <c r="G512" s="4018">
        <f t="shared" si="7"/>
        <v>77573.275261300005</v>
      </c>
    </row>
    <row r="513" spans="1:7" ht="15.7">
      <c r="A513" s="4015" t="s">
        <v>15243</v>
      </c>
      <c r="B513" s="4015">
        <v>120</v>
      </c>
      <c r="C513" s="4015">
        <v>380</v>
      </c>
      <c r="D513" s="4016">
        <v>3500</v>
      </c>
      <c r="E513" s="4017">
        <v>3306</v>
      </c>
      <c r="F513" s="4018">
        <v>79729.551056349999</v>
      </c>
      <c r="G513" s="4018">
        <f t="shared" si="7"/>
        <v>79729.551056349999</v>
      </c>
    </row>
    <row r="514" spans="1:7" ht="15.7">
      <c r="A514" s="4015" t="s">
        <v>15244</v>
      </c>
      <c r="B514" s="4015">
        <v>120</v>
      </c>
      <c r="C514" s="4015">
        <v>380</v>
      </c>
      <c r="D514" s="4016">
        <v>3600</v>
      </c>
      <c r="E514" s="4017">
        <v>3357</v>
      </c>
      <c r="F514" s="4018">
        <v>81885.826851400008</v>
      </c>
      <c r="G514" s="4018">
        <f t="shared" si="7"/>
        <v>81885.826851400008</v>
      </c>
    </row>
    <row r="515" spans="1:7" ht="15.7">
      <c r="A515" s="4015" t="s">
        <v>15245</v>
      </c>
      <c r="B515" s="4015">
        <v>120</v>
      </c>
      <c r="C515" s="4015">
        <v>380</v>
      </c>
      <c r="D515" s="4016">
        <v>3700</v>
      </c>
      <c r="E515" s="4017">
        <v>3460</v>
      </c>
      <c r="F515" s="4018">
        <v>84042.102646450003</v>
      </c>
      <c r="G515" s="4018">
        <f t="shared" si="7"/>
        <v>84042.102646450003</v>
      </c>
    </row>
    <row r="516" spans="1:7" ht="15.7">
      <c r="A516" s="4015" t="s">
        <v>15246</v>
      </c>
      <c r="B516" s="4015">
        <v>120</v>
      </c>
      <c r="C516" s="4015">
        <v>380</v>
      </c>
      <c r="D516" s="4016">
        <v>3800</v>
      </c>
      <c r="E516" s="4017">
        <v>3563</v>
      </c>
      <c r="F516" s="4018">
        <v>86198.378441499997</v>
      </c>
      <c r="G516" s="4018">
        <f t="shared" si="7"/>
        <v>86198.378441499997</v>
      </c>
    </row>
    <row r="517" spans="1:7" ht="15.7">
      <c r="A517" s="4015" t="s">
        <v>15247</v>
      </c>
      <c r="B517" s="4015">
        <v>120</v>
      </c>
      <c r="C517" s="4015">
        <v>380</v>
      </c>
      <c r="D517" s="4016">
        <v>3900</v>
      </c>
      <c r="E517" s="4017">
        <v>3665</v>
      </c>
      <c r="F517" s="4018">
        <v>88354.654236549992</v>
      </c>
      <c r="G517" s="4018">
        <f t="shared" si="7"/>
        <v>88354.654236549992</v>
      </c>
    </row>
    <row r="518" spans="1:7" ht="15.7">
      <c r="A518" s="4015" t="s">
        <v>15248</v>
      </c>
      <c r="B518" s="4015">
        <v>120</v>
      </c>
      <c r="C518" s="4015">
        <v>380</v>
      </c>
      <c r="D518" s="4016">
        <v>4000</v>
      </c>
      <c r="E518" s="4017">
        <v>3768</v>
      </c>
      <c r="F518" s="4018">
        <v>90510.930031600001</v>
      </c>
      <c r="G518" s="4018">
        <f t="shared" si="7"/>
        <v>90510.930031600001</v>
      </c>
    </row>
    <row r="519" spans="1:7" ht="15.7">
      <c r="A519" s="4015" t="s">
        <v>15249</v>
      </c>
      <c r="B519" s="4015">
        <v>120</v>
      </c>
      <c r="C519" s="4015">
        <v>380</v>
      </c>
      <c r="D519" s="4016">
        <v>4100</v>
      </c>
      <c r="E519" s="4017">
        <v>3871</v>
      </c>
      <c r="F519" s="4018">
        <v>92667.196887200014</v>
      </c>
      <c r="G519" s="4018">
        <f t="shared" si="7"/>
        <v>92667.196887200014</v>
      </c>
    </row>
    <row r="520" spans="1:7" ht="15.7">
      <c r="A520" s="4015" t="s">
        <v>15250</v>
      </c>
      <c r="B520" s="4015">
        <v>120</v>
      </c>
      <c r="C520" s="4015">
        <v>380</v>
      </c>
      <c r="D520" s="4016">
        <v>4200</v>
      </c>
      <c r="E520" s="4017">
        <v>3973</v>
      </c>
      <c r="F520" s="4018">
        <v>94823.472682250009</v>
      </c>
      <c r="G520" s="4018">
        <f t="shared" si="7"/>
        <v>94823.472682250009</v>
      </c>
    </row>
    <row r="521" spans="1:7" ht="15.7">
      <c r="A521" s="4015" t="s">
        <v>15251</v>
      </c>
      <c r="B521" s="4015">
        <v>120</v>
      </c>
      <c r="C521" s="4015">
        <v>380</v>
      </c>
      <c r="D521" s="4016">
        <v>4300</v>
      </c>
      <c r="E521" s="4017">
        <v>4076</v>
      </c>
      <c r="F521" s="4018">
        <v>96979.748477300003</v>
      </c>
      <c r="G521" s="4018">
        <f t="shared" si="7"/>
        <v>96979.748477300003</v>
      </c>
    </row>
    <row r="522" spans="1:7" ht="15.7">
      <c r="A522" s="4015" t="s">
        <v>15252</v>
      </c>
      <c r="B522" s="4015">
        <v>120</v>
      </c>
      <c r="C522" s="4015">
        <v>380</v>
      </c>
      <c r="D522" s="4016">
        <v>4400</v>
      </c>
      <c r="E522" s="4017">
        <v>4179</v>
      </c>
      <c r="F522" s="4018">
        <v>99136.024272350012</v>
      </c>
      <c r="G522" s="4018">
        <f t="shared" si="7"/>
        <v>99136.024272350012</v>
      </c>
    </row>
    <row r="523" spans="1:7" ht="15.7">
      <c r="A523" s="4015" t="s">
        <v>15253</v>
      </c>
      <c r="B523" s="4015">
        <v>120</v>
      </c>
      <c r="C523" s="4015">
        <v>380</v>
      </c>
      <c r="D523" s="4016">
        <v>4500</v>
      </c>
      <c r="E523" s="4017">
        <v>4281</v>
      </c>
      <c r="F523" s="4018">
        <v>101292.30006740001</v>
      </c>
      <c r="G523" s="4018">
        <f t="shared" si="7"/>
        <v>101292.30006740001</v>
      </c>
    </row>
    <row r="524" spans="1:7" ht="15.7">
      <c r="A524" s="4015" t="s">
        <v>15254</v>
      </c>
      <c r="B524" s="4015">
        <v>120</v>
      </c>
      <c r="C524" s="4015">
        <v>380</v>
      </c>
      <c r="D524" s="4016">
        <v>4600</v>
      </c>
      <c r="E524" s="4017">
        <v>4384</v>
      </c>
      <c r="F524" s="4018">
        <v>103448.57586245</v>
      </c>
      <c r="G524" s="4018">
        <f t="shared" si="7"/>
        <v>103448.57586245</v>
      </c>
    </row>
    <row r="525" spans="1:7" ht="15.7">
      <c r="A525" s="4015" t="s">
        <v>15255</v>
      </c>
      <c r="B525" s="4015">
        <v>120</v>
      </c>
      <c r="C525" s="4015">
        <v>380</v>
      </c>
      <c r="D525" s="4016">
        <v>4700</v>
      </c>
      <c r="E525" s="4017">
        <v>4487</v>
      </c>
      <c r="F525" s="4018">
        <v>105604.8516575</v>
      </c>
      <c r="G525" s="4018">
        <f t="shared" si="7"/>
        <v>105604.8516575</v>
      </c>
    </row>
    <row r="526" spans="1:7" ht="15.7">
      <c r="A526" s="4015" t="s">
        <v>15256</v>
      </c>
      <c r="B526" s="4015">
        <v>120</v>
      </c>
      <c r="C526" s="4015">
        <v>380</v>
      </c>
      <c r="D526" s="4016">
        <v>4800</v>
      </c>
      <c r="E526" s="4017">
        <v>4589</v>
      </c>
      <c r="F526" s="4018">
        <v>107761.12745255</v>
      </c>
      <c r="G526" s="4018">
        <f t="shared" ref="G526:G589" si="8">(F526-F526*$B$4)</f>
        <v>107761.12745255</v>
      </c>
    </row>
    <row r="527" spans="1:7" ht="15.7">
      <c r="A527" s="4015" t="s">
        <v>15257</v>
      </c>
      <c r="B527" s="4015">
        <v>120</v>
      </c>
      <c r="C527" s="4015">
        <v>380</v>
      </c>
      <c r="D527" s="4016">
        <v>4900</v>
      </c>
      <c r="E527" s="4017">
        <v>4692</v>
      </c>
      <c r="F527" s="4018">
        <v>109917.4032476</v>
      </c>
      <c r="G527" s="4018">
        <f t="shared" si="8"/>
        <v>109917.4032476</v>
      </c>
    </row>
    <row r="528" spans="1:7" ht="15.7">
      <c r="A528" s="4015" t="s">
        <v>15258</v>
      </c>
      <c r="B528" s="4015">
        <v>120</v>
      </c>
      <c r="C528" s="4015">
        <v>380</v>
      </c>
      <c r="D528" s="4016">
        <v>5000</v>
      </c>
      <c r="E528" s="4017">
        <v>4795</v>
      </c>
      <c r="F528" s="4018">
        <v>112073.67904265001</v>
      </c>
      <c r="G528" s="4018">
        <f t="shared" si="8"/>
        <v>112073.67904265001</v>
      </c>
    </row>
    <row r="529" spans="1:7" ht="15.7">
      <c r="A529" s="4015" t="s">
        <v>15259</v>
      </c>
      <c r="B529" s="4015">
        <v>140</v>
      </c>
      <c r="C529" s="4015">
        <v>200</v>
      </c>
      <c r="D529" s="4016">
        <v>800</v>
      </c>
      <c r="E529" s="4017">
        <v>351</v>
      </c>
      <c r="F529" s="4018">
        <v>18253.784775199998</v>
      </c>
      <c r="G529" s="4018">
        <f t="shared" si="8"/>
        <v>18253.784775199998</v>
      </c>
    </row>
    <row r="530" spans="1:7" ht="15.7">
      <c r="A530" s="4015" t="s">
        <v>15260</v>
      </c>
      <c r="B530" s="4015">
        <v>140</v>
      </c>
      <c r="C530" s="4015">
        <v>200</v>
      </c>
      <c r="D530" s="4016">
        <v>900</v>
      </c>
      <c r="E530" s="4017">
        <v>419</v>
      </c>
      <c r="F530" s="4018">
        <v>20085.558535250002</v>
      </c>
      <c r="G530" s="4018">
        <f t="shared" si="8"/>
        <v>20085.558535250002</v>
      </c>
    </row>
    <row r="531" spans="1:7" ht="15.7">
      <c r="A531" s="4015" t="s">
        <v>15261</v>
      </c>
      <c r="B531" s="4015">
        <v>140</v>
      </c>
      <c r="C531" s="4015">
        <v>200</v>
      </c>
      <c r="D531" s="4016">
        <v>1000</v>
      </c>
      <c r="E531" s="4017">
        <v>486</v>
      </c>
      <c r="F531" s="4018">
        <v>21917.32335585</v>
      </c>
      <c r="G531" s="4018">
        <f t="shared" si="8"/>
        <v>21917.32335585</v>
      </c>
    </row>
    <row r="532" spans="1:7" ht="15.7">
      <c r="A532" s="4015" t="s">
        <v>15262</v>
      </c>
      <c r="B532" s="4015">
        <v>140</v>
      </c>
      <c r="C532" s="4015">
        <v>200</v>
      </c>
      <c r="D532" s="4016">
        <v>1100</v>
      </c>
      <c r="E532" s="4017">
        <v>554</v>
      </c>
      <c r="F532" s="4018">
        <v>23749.0971159</v>
      </c>
      <c r="G532" s="4018">
        <f t="shared" si="8"/>
        <v>23749.0971159</v>
      </c>
    </row>
    <row r="533" spans="1:7" ht="15.7">
      <c r="A533" s="4015" t="s">
        <v>15263</v>
      </c>
      <c r="B533" s="4015">
        <v>140</v>
      </c>
      <c r="C533" s="4015">
        <v>200</v>
      </c>
      <c r="D533" s="4016">
        <v>1200</v>
      </c>
      <c r="E533" s="4017">
        <v>621</v>
      </c>
      <c r="F533" s="4018">
        <v>25580.861936500005</v>
      </c>
      <c r="G533" s="4018">
        <f t="shared" si="8"/>
        <v>25580.861936500005</v>
      </c>
    </row>
    <row r="534" spans="1:7" ht="15.7">
      <c r="A534" s="4015" t="s">
        <v>15264</v>
      </c>
      <c r="B534" s="4015">
        <v>140</v>
      </c>
      <c r="C534" s="4015">
        <v>200</v>
      </c>
      <c r="D534" s="4016">
        <v>1300</v>
      </c>
      <c r="E534" s="4017">
        <v>689</v>
      </c>
      <c r="F534" s="4018">
        <v>27412.635696550005</v>
      </c>
      <c r="G534" s="4018">
        <f t="shared" si="8"/>
        <v>27412.635696550005</v>
      </c>
    </row>
    <row r="535" spans="1:7" ht="15.7">
      <c r="A535" s="4015" t="s">
        <v>15265</v>
      </c>
      <c r="B535" s="4015">
        <v>140</v>
      </c>
      <c r="C535" s="4015">
        <v>200</v>
      </c>
      <c r="D535" s="4016">
        <v>1400</v>
      </c>
      <c r="E535" s="4017">
        <v>756</v>
      </c>
      <c r="F535" s="4018">
        <v>29244.400517149999</v>
      </c>
      <c r="G535" s="4018">
        <f t="shared" si="8"/>
        <v>29244.400517149999</v>
      </c>
    </row>
    <row r="536" spans="1:7" ht="15.7">
      <c r="A536" s="4015" t="s">
        <v>15266</v>
      </c>
      <c r="B536" s="4015">
        <v>140</v>
      </c>
      <c r="C536" s="4015">
        <v>200</v>
      </c>
      <c r="D536" s="4016">
        <v>1500</v>
      </c>
      <c r="E536" s="4017">
        <v>824</v>
      </c>
      <c r="F536" s="4018">
        <v>31076.165337749997</v>
      </c>
      <c r="G536" s="4018">
        <f t="shared" si="8"/>
        <v>31076.165337749997</v>
      </c>
    </row>
    <row r="537" spans="1:7" ht="15.7">
      <c r="A537" s="4015" t="s">
        <v>15267</v>
      </c>
      <c r="B537" s="4015">
        <v>140</v>
      </c>
      <c r="C537" s="4015">
        <v>200</v>
      </c>
      <c r="D537" s="4016">
        <v>1600</v>
      </c>
      <c r="E537" s="4017">
        <v>891</v>
      </c>
      <c r="F537" s="4018">
        <v>32907.939097800001</v>
      </c>
      <c r="G537" s="4018">
        <f t="shared" si="8"/>
        <v>32907.939097800001</v>
      </c>
    </row>
    <row r="538" spans="1:7" ht="15.7">
      <c r="A538" s="4015" t="s">
        <v>15268</v>
      </c>
      <c r="B538" s="4015">
        <v>140</v>
      </c>
      <c r="C538" s="4015">
        <v>200</v>
      </c>
      <c r="D538" s="4016">
        <v>1700</v>
      </c>
      <c r="E538" s="4017">
        <v>959</v>
      </c>
      <c r="F538" s="4018">
        <v>34739.70391840001</v>
      </c>
      <c r="G538" s="4018">
        <f t="shared" si="8"/>
        <v>34739.70391840001</v>
      </c>
    </row>
    <row r="539" spans="1:7" ht="15.7">
      <c r="A539" s="4015" t="s">
        <v>15269</v>
      </c>
      <c r="B539" s="4015">
        <v>140</v>
      </c>
      <c r="C539" s="4015">
        <v>200</v>
      </c>
      <c r="D539" s="4016">
        <v>1800</v>
      </c>
      <c r="E539" s="4017">
        <v>1026</v>
      </c>
      <c r="F539" s="4018">
        <v>36571.477678450006</v>
      </c>
      <c r="G539" s="4018">
        <f t="shared" si="8"/>
        <v>36571.477678450006</v>
      </c>
    </row>
    <row r="540" spans="1:7" ht="15.7">
      <c r="A540" s="4015" t="s">
        <v>15270</v>
      </c>
      <c r="B540" s="4015">
        <v>140</v>
      </c>
      <c r="C540" s="4015">
        <v>200</v>
      </c>
      <c r="D540" s="4016">
        <v>1900</v>
      </c>
      <c r="E540" s="4017">
        <v>1094</v>
      </c>
      <c r="F540" s="4018">
        <v>38403.242499050008</v>
      </c>
      <c r="G540" s="4018">
        <f t="shared" si="8"/>
        <v>38403.242499050008</v>
      </c>
    </row>
    <row r="541" spans="1:7" ht="15.7">
      <c r="A541" s="4015" t="s">
        <v>15271</v>
      </c>
      <c r="B541" s="4015">
        <v>140</v>
      </c>
      <c r="C541" s="4015">
        <v>200</v>
      </c>
      <c r="D541" s="4016">
        <v>2000</v>
      </c>
      <c r="E541" s="4017">
        <v>1161</v>
      </c>
      <c r="F541" s="4018">
        <v>40235.016259100004</v>
      </c>
      <c r="G541" s="4018">
        <f t="shared" si="8"/>
        <v>40235.016259100004</v>
      </c>
    </row>
    <row r="542" spans="1:7" ht="15.7">
      <c r="A542" s="4015" t="s">
        <v>15272</v>
      </c>
      <c r="B542" s="4015">
        <v>140</v>
      </c>
      <c r="C542" s="4015">
        <v>200</v>
      </c>
      <c r="D542" s="4016">
        <v>2100</v>
      </c>
      <c r="E542" s="4017">
        <v>1229</v>
      </c>
      <c r="F542" s="4018">
        <v>42066.781079700006</v>
      </c>
      <c r="G542" s="4018">
        <f t="shared" si="8"/>
        <v>42066.781079700006</v>
      </c>
    </row>
    <row r="543" spans="1:7" ht="15.7">
      <c r="A543" s="4015" t="s">
        <v>15273</v>
      </c>
      <c r="B543" s="4015">
        <v>140</v>
      </c>
      <c r="C543" s="4015">
        <v>200</v>
      </c>
      <c r="D543" s="4016">
        <v>2200</v>
      </c>
      <c r="E543" s="4017">
        <v>1296</v>
      </c>
      <c r="F543" s="4018">
        <v>43898.55483975001</v>
      </c>
      <c r="G543" s="4018">
        <f t="shared" si="8"/>
        <v>43898.55483975001</v>
      </c>
    </row>
    <row r="544" spans="1:7" ht="15.7">
      <c r="A544" s="4015" t="s">
        <v>15274</v>
      </c>
      <c r="B544" s="4015">
        <v>140</v>
      </c>
      <c r="C544" s="4015">
        <v>200</v>
      </c>
      <c r="D544" s="4016">
        <v>2300</v>
      </c>
      <c r="E544" s="4017">
        <v>1364</v>
      </c>
      <c r="F544" s="4018">
        <v>45730.319660350004</v>
      </c>
      <c r="G544" s="4018">
        <f t="shared" si="8"/>
        <v>45730.319660350004</v>
      </c>
    </row>
    <row r="545" spans="1:7" ht="15.7">
      <c r="A545" s="4015" t="s">
        <v>15275</v>
      </c>
      <c r="B545" s="4015">
        <v>140</v>
      </c>
      <c r="C545" s="4015">
        <v>200</v>
      </c>
      <c r="D545" s="4016">
        <v>2400</v>
      </c>
      <c r="E545" s="4017">
        <v>1431</v>
      </c>
      <c r="F545" s="4018">
        <v>47562.084480950005</v>
      </c>
      <c r="G545" s="4018">
        <f t="shared" si="8"/>
        <v>47562.084480950005</v>
      </c>
    </row>
    <row r="546" spans="1:7" ht="15.7">
      <c r="A546" s="4015" t="s">
        <v>15276</v>
      </c>
      <c r="B546" s="4015">
        <v>140</v>
      </c>
      <c r="C546" s="4015">
        <v>200</v>
      </c>
      <c r="D546" s="4016">
        <v>2500</v>
      </c>
      <c r="E546" s="4017">
        <v>1499</v>
      </c>
      <c r="F546" s="4018">
        <v>49393.858241000009</v>
      </c>
      <c r="G546" s="4018">
        <f t="shared" si="8"/>
        <v>49393.858241000009</v>
      </c>
    </row>
    <row r="547" spans="1:7" ht="15.7">
      <c r="A547" s="4015" t="s">
        <v>15277</v>
      </c>
      <c r="B547" s="4015">
        <v>140</v>
      </c>
      <c r="C547" s="4015">
        <v>200</v>
      </c>
      <c r="D547" s="4016">
        <v>2600</v>
      </c>
      <c r="E547" s="4017">
        <v>1566</v>
      </c>
      <c r="F547" s="4018">
        <v>51225.623061600003</v>
      </c>
      <c r="G547" s="4018">
        <f t="shared" si="8"/>
        <v>51225.623061600003</v>
      </c>
    </row>
    <row r="548" spans="1:7" ht="15.7">
      <c r="A548" s="4015" t="s">
        <v>15278</v>
      </c>
      <c r="B548" s="4015">
        <v>140</v>
      </c>
      <c r="C548" s="4015">
        <v>200</v>
      </c>
      <c r="D548" s="4016">
        <v>2700</v>
      </c>
      <c r="E548" s="4017">
        <v>1634</v>
      </c>
      <c r="F548" s="4018">
        <v>53057.396821650007</v>
      </c>
      <c r="G548" s="4018">
        <f t="shared" si="8"/>
        <v>53057.396821650007</v>
      </c>
    </row>
    <row r="549" spans="1:7" ht="15.7">
      <c r="A549" s="4015" t="s">
        <v>15279</v>
      </c>
      <c r="B549" s="4015">
        <v>140</v>
      </c>
      <c r="C549" s="4015">
        <v>200</v>
      </c>
      <c r="D549" s="4016">
        <v>2800</v>
      </c>
      <c r="E549" s="4017">
        <v>1701</v>
      </c>
      <c r="F549" s="4018">
        <v>54889.161642250008</v>
      </c>
      <c r="G549" s="4018">
        <f t="shared" si="8"/>
        <v>54889.161642250008</v>
      </c>
    </row>
    <row r="550" spans="1:7" ht="15.7">
      <c r="A550" s="4015" t="s">
        <v>15280</v>
      </c>
      <c r="B550" s="4015">
        <v>140</v>
      </c>
      <c r="C550" s="4015">
        <v>200</v>
      </c>
      <c r="D550" s="4016">
        <v>2900</v>
      </c>
      <c r="E550" s="4017">
        <v>1769</v>
      </c>
      <c r="F550" s="4018">
        <v>56720.935402300005</v>
      </c>
      <c r="G550" s="4018">
        <f t="shared" si="8"/>
        <v>56720.935402300005</v>
      </c>
    </row>
    <row r="551" spans="1:7" ht="15.7">
      <c r="A551" s="4015" t="s">
        <v>15281</v>
      </c>
      <c r="B551" s="4015">
        <v>140</v>
      </c>
      <c r="C551" s="4015">
        <v>200</v>
      </c>
      <c r="D551" s="4016">
        <v>3000</v>
      </c>
      <c r="E551" s="4017">
        <v>1836</v>
      </c>
      <c r="F551" s="4018">
        <v>58552.700222900006</v>
      </c>
      <c r="G551" s="4018">
        <f t="shared" si="8"/>
        <v>58552.700222900006</v>
      </c>
    </row>
    <row r="552" spans="1:7" ht="15.7">
      <c r="A552" s="4015" t="s">
        <v>15282</v>
      </c>
      <c r="B552" s="4015">
        <v>140</v>
      </c>
      <c r="C552" s="4015">
        <v>200</v>
      </c>
      <c r="D552" s="4016">
        <v>3100</v>
      </c>
      <c r="E552" s="4017">
        <v>1904</v>
      </c>
      <c r="F552" s="4018">
        <v>60384.465043500008</v>
      </c>
      <c r="G552" s="4018">
        <f t="shared" si="8"/>
        <v>60384.465043500008</v>
      </c>
    </row>
    <row r="553" spans="1:7" ht="15.7">
      <c r="A553" s="4015" t="s">
        <v>15283</v>
      </c>
      <c r="B553" s="4015">
        <v>140</v>
      </c>
      <c r="C553" s="4015">
        <v>200</v>
      </c>
      <c r="D553" s="4016">
        <v>3200</v>
      </c>
      <c r="E553" s="4017">
        <v>1971</v>
      </c>
      <c r="F553" s="4018">
        <v>62216.238803550004</v>
      </c>
      <c r="G553" s="4018">
        <f t="shared" si="8"/>
        <v>62216.238803550004</v>
      </c>
    </row>
    <row r="554" spans="1:7" ht="15.7">
      <c r="A554" s="4015" t="s">
        <v>15284</v>
      </c>
      <c r="B554" s="4015">
        <v>140</v>
      </c>
      <c r="C554" s="4015">
        <v>200</v>
      </c>
      <c r="D554" s="4016">
        <v>3300</v>
      </c>
      <c r="E554" s="4017">
        <v>2039</v>
      </c>
      <c r="F554" s="4018">
        <v>64048.003624150006</v>
      </c>
      <c r="G554" s="4018">
        <f t="shared" si="8"/>
        <v>64048.003624150006</v>
      </c>
    </row>
    <row r="555" spans="1:7" ht="15.7">
      <c r="A555" s="4015" t="s">
        <v>15285</v>
      </c>
      <c r="B555" s="4015">
        <v>140</v>
      </c>
      <c r="C555" s="4015">
        <v>200</v>
      </c>
      <c r="D555" s="4016">
        <v>3400</v>
      </c>
      <c r="E555" s="4017">
        <v>2106</v>
      </c>
      <c r="F555" s="4018">
        <v>65879.777384200002</v>
      </c>
      <c r="G555" s="4018">
        <f t="shared" si="8"/>
        <v>65879.777384200002</v>
      </c>
    </row>
    <row r="556" spans="1:7" ht="15.7">
      <c r="A556" s="4015" t="s">
        <v>15286</v>
      </c>
      <c r="B556" s="4015">
        <v>140</v>
      </c>
      <c r="C556" s="4015">
        <v>200</v>
      </c>
      <c r="D556" s="4016">
        <v>3500</v>
      </c>
      <c r="E556" s="4017">
        <v>2174</v>
      </c>
      <c r="F556" s="4018">
        <v>67711.542204800004</v>
      </c>
      <c r="G556" s="4018">
        <f t="shared" si="8"/>
        <v>67711.542204800004</v>
      </c>
    </row>
    <row r="557" spans="1:7" ht="15.7">
      <c r="A557" s="4015" t="s">
        <v>15287</v>
      </c>
      <c r="B557" s="4015">
        <v>140</v>
      </c>
      <c r="C557" s="4015">
        <v>200</v>
      </c>
      <c r="D557" s="4016">
        <v>3600</v>
      </c>
      <c r="E557" s="4017">
        <v>2207</v>
      </c>
      <c r="F557" s="4018">
        <v>69543.31596485</v>
      </c>
      <c r="G557" s="4018">
        <f t="shared" si="8"/>
        <v>69543.31596485</v>
      </c>
    </row>
    <row r="558" spans="1:7" ht="15.7">
      <c r="A558" s="4015" t="s">
        <v>15288</v>
      </c>
      <c r="B558" s="4015">
        <v>140</v>
      </c>
      <c r="C558" s="4015">
        <v>200</v>
      </c>
      <c r="D558" s="4016">
        <v>3700</v>
      </c>
      <c r="E558" s="4017">
        <v>2275</v>
      </c>
      <c r="F558" s="4018">
        <v>71375.080785450002</v>
      </c>
      <c r="G558" s="4018">
        <f t="shared" si="8"/>
        <v>71375.080785450002</v>
      </c>
    </row>
    <row r="559" spans="1:7" ht="15.7">
      <c r="A559" s="4015" t="s">
        <v>15289</v>
      </c>
      <c r="B559" s="4015">
        <v>140</v>
      </c>
      <c r="C559" s="4015">
        <v>200</v>
      </c>
      <c r="D559" s="4016">
        <v>3800</v>
      </c>
      <c r="E559" s="4017">
        <v>2342</v>
      </c>
      <c r="F559" s="4018">
        <v>73206.854545499998</v>
      </c>
      <c r="G559" s="4018">
        <f t="shared" si="8"/>
        <v>73206.854545499998</v>
      </c>
    </row>
    <row r="560" spans="1:7" ht="15.7">
      <c r="A560" s="4015" t="s">
        <v>15290</v>
      </c>
      <c r="B560" s="4015">
        <v>140</v>
      </c>
      <c r="C560" s="4015">
        <v>200</v>
      </c>
      <c r="D560" s="4016">
        <v>3900</v>
      </c>
      <c r="E560" s="4017">
        <v>2410</v>
      </c>
      <c r="F560" s="4018">
        <v>75038.6193661</v>
      </c>
      <c r="G560" s="4018">
        <f t="shared" si="8"/>
        <v>75038.6193661</v>
      </c>
    </row>
    <row r="561" spans="1:7" ht="15.7">
      <c r="A561" s="4015" t="s">
        <v>15291</v>
      </c>
      <c r="B561" s="4015">
        <v>140</v>
      </c>
      <c r="C561" s="4015">
        <v>200</v>
      </c>
      <c r="D561" s="4016">
        <v>4000</v>
      </c>
      <c r="E561" s="4017">
        <v>2477</v>
      </c>
      <c r="F561" s="4018">
        <v>76870.384186700001</v>
      </c>
      <c r="G561" s="4018">
        <f t="shared" si="8"/>
        <v>76870.384186700001</v>
      </c>
    </row>
    <row r="562" spans="1:7" ht="15.7">
      <c r="A562" s="4015" t="s">
        <v>15292</v>
      </c>
      <c r="B562" s="4015">
        <v>140</v>
      </c>
      <c r="C562" s="4015">
        <v>200</v>
      </c>
      <c r="D562" s="4016">
        <v>4100</v>
      </c>
      <c r="E562" s="4017">
        <v>2545</v>
      </c>
      <c r="F562" s="4018">
        <v>78702.157946749998</v>
      </c>
      <c r="G562" s="4018">
        <f t="shared" si="8"/>
        <v>78702.157946749998</v>
      </c>
    </row>
    <row r="563" spans="1:7" ht="15.7">
      <c r="A563" s="4015" t="s">
        <v>15293</v>
      </c>
      <c r="B563" s="4015">
        <v>140</v>
      </c>
      <c r="C563" s="4015">
        <v>200</v>
      </c>
      <c r="D563" s="4016">
        <v>4200</v>
      </c>
      <c r="E563" s="4017">
        <v>2612</v>
      </c>
      <c r="F563" s="4018">
        <v>80533.922767349999</v>
      </c>
      <c r="G563" s="4018">
        <f t="shared" si="8"/>
        <v>80533.922767349999</v>
      </c>
    </row>
    <row r="564" spans="1:7" ht="15.7">
      <c r="A564" s="4015" t="s">
        <v>15294</v>
      </c>
      <c r="B564" s="4015">
        <v>140</v>
      </c>
      <c r="C564" s="4015">
        <v>200</v>
      </c>
      <c r="D564" s="4016">
        <v>4300</v>
      </c>
      <c r="E564" s="4017">
        <v>2680</v>
      </c>
      <c r="F564" s="4018">
        <v>82365.69652740001</v>
      </c>
      <c r="G564" s="4018">
        <f t="shared" si="8"/>
        <v>82365.69652740001</v>
      </c>
    </row>
    <row r="565" spans="1:7" ht="15.7">
      <c r="A565" s="4015" t="s">
        <v>15295</v>
      </c>
      <c r="B565" s="4015">
        <v>140</v>
      </c>
      <c r="C565" s="4015">
        <v>200</v>
      </c>
      <c r="D565" s="4016">
        <v>4400</v>
      </c>
      <c r="E565" s="4017">
        <v>2747</v>
      </c>
      <c r="F565" s="4018">
        <v>84197.461347999997</v>
      </c>
      <c r="G565" s="4018">
        <f t="shared" si="8"/>
        <v>84197.461347999997</v>
      </c>
    </row>
    <row r="566" spans="1:7" ht="15.7">
      <c r="A566" s="4015" t="s">
        <v>15296</v>
      </c>
      <c r="B566" s="4015">
        <v>140</v>
      </c>
      <c r="C566" s="4015">
        <v>200</v>
      </c>
      <c r="D566" s="4016">
        <v>4500</v>
      </c>
      <c r="E566" s="4017">
        <v>2815</v>
      </c>
      <c r="F566" s="4018">
        <v>86029.235108050008</v>
      </c>
      <c r="G566" s="4018">
        <f t="shared" si="8"/>
        <v>86029.235108050008</v>
      </c>
    </row>
    <row r="567" spans="1:7" ht="15.7">
      <c r="A567" s="4015" t="s">
        <v>15297</v>
      </c>
      <c r="B567" s="4015">
        <v>140</v>
      </c>
      <c r="C567" s="4015">
        <v>200</v>
      </c>
      <c r="D567" s="4016">
        <v>4600</v>
      </c>
      <c r="E567" s="4017">
        <v>2882</v>
      </c>
      <c r="F567" s="4018">
        <v>87860.99992865001</v>
      </c>
      <c r="G567" s="4018">
        <f t="shared" si="8"/>
        <v>87860.99992865001</v>
      </c>
    </row>
    <row r="568" spans="1:7" ht="15.7">
      <c r="A568" s="4015" t="s">
        <v>15298</v>
      </c>
      <c r="B568" s="4015">
        <v>140</v>
      </c>
      <c r="C568" s="4015">
        <v>200</v>
      </c>
      <c r="D568" s="4016">
        <v>4700</v>
      </c>
      <c r="E568" s="4017">
        <v>2950</v>
      </c>
      <c r="F568" s="4018">
        <v>89692.764749249996</v>
      </c>
      <c r="G568" s="4018">
        <f t="shared" si="8"/>
        <v>89692.764749249996</v>
      </c>
    </row>
    <row r="569" spans="1:7" ht="15.7">
      <c r="A569" s="4015" t="s">
        <v>15299</v>
      </c>
      <c r="B569" s="4015">
        <v>140</v>
      </c>
      <c r="C569" s="4015">
        <v>200</v>
      </c>
      <c r="D569" s="4016">
        <v>4800</v>
      </c>
      <c r="E569" s="4017">
        <v>3017</v>
      </c>
      <c r="F569" s="4018">
        <v>91524.538509300008</v>
      </c>
      <c r="G569" s="4018">
        <f t="shared" si="8"/>
        <v>91524.538509300008</v>
      </c>
    </row>
    <row r="570" spans="1:7" ht="15.7">
      <c r="A570" s="4015" t="s">
        <v>15300</v>
      </c>
      <c r="B570" s="4015">
        <v>140</v>
      </c>
      <c r="C570" s="4015">
        <v>200</v>
      </c>
      <c r="D570" s="4016">
        <v>4900</v>
      </c>
      <c r="E570" s="4017">
        <v>3085</v>
      </c>
      <c r="F570" s="4018">
        <v>93356.303329900009</v>
      </c>
      <c r="G570" s="4018">
        <f t="shared" si="8"/>
        <v>93356.303329900009</v>
      </c>
    </row>
    <row r="571" spans="1:7" ht="15.7">
      <c r="A571" s="4015" t="s">
        <v>15301</v>
      </c>
      <c r="B571" s="4015">
        <v>140</v>
      </c>
      <c r="C571" s="4015">
        <v>200</v>
      </c>
      <c r="D571" s="4016">
        <v>5000</v>
      </c>
      <c r="E571" s="4017">
        <v>3152</v>
      </c>
      <c r="F571" s="4018">
        <v>95188.077089950006</v>
      </c>
      <c r="G571" s="4018">
        <f t="shared" si="8"/>
        <v>95188.077089950006</v>
      </c>
    </row>
    <row r="572" spans="1:7" ht="15.7">
      <c r="A572" s="4015" t="s">
        <v>15302</v>
      </c>
      <c r="B572" s="4015">
        <v>140</v>
      </c>
      <c r="C572" s="4015">
        <v>260</v>
      </c>
      <c r="D572" s="4016">
        <v>800</v>
      </c>
      <c r="E572" s="4017">
        <v>447</v>
      </c>
      <c r="F572" s="4018">
        <v>21252.022668500002</v>
      </c>
      <c r="G572" s="4018">
        <f t="shared" si="8"/>
        <v>21252.022668500002</v>
      </c>
    </row>
    <row r="573" spans="1:7" ht="15.7">
      <c r="A573" s="4015" t="s">
        <v>15303</v>
      </c>
      <c r="B573" s="4015">
        <v>140</v>
      </c>
      <c r="C573" s="4015">
        <v>260</v>
      </c>
      <c r="D573" s="4016">
        <v>900</v>
      </c>
      <c r="E573" s="4017">
        <v>533</v>
      </c>
      <c r="F573" s="4018">
        <v>23358.183906850005</v>
      </c>
      <c r="G573" s="4018">
        <f t="shared" si="8"/>
        <v>23358.183906850005</v>
      </c>
    </row>
    <row r="574" spans="1:7" ht="15.7">
      <c r="A574" s="4015" t="s">
        <v>15304</v>
      </c>
      <c r="B574" s="4015">
        <v>140</v>
      </c>
      <c r="C574" s="4015">
        <v>260</v>
      </c>
      <c r="D574" s="4016">
        <v>1000</v>
      </c>
      <c r="E574" s="4017">
        <v>619</v>
      </c>
      <c r="F574" s="4018">
        <v>25464.345145200001</v>
      </c>
      <c r="G574" s="4018">
        <f t="shared" si="8"/>
        <v>25464.345145200001</v>
      </c>
    </row>
    <row r="575" spans="1:7" ht="15.7">
      <c r="A575" s="4015" t="s">
        <v>15305</v>
      </c>
      <c r="B575" s="4015">
        <v>140</v>
      </c>
      <c r="C575" s="4015">
        <v>260</v>
      </c>
      <c r="D575" s="4016">
        <v>1100</v>
      </c>
      <c r="E575" s="4017">
        <v>705</v>
      </c>
      <c r="F575" s="4018">
        <v>27570.497444100001</v>
      </c>
      <c r="G575" s="4018">
        <f t="shared" si="8"/>
        <v>27570.497444100001</v>
      </c>
    </row>
    <row r="576" spans="1:7" ht="15.7">
      <c r="A576" s="4015" t="s">
        <v>15306</v>
      </c>
      <c r="B576" s="4015">
        <v>140</v>
      </c>
      <c r="C576" s="4015">
        <v>260</v>
      </c>
      <c r="D576" s="4016">
        <v>1200</v>
      </c>
      <c r="E576" s="4017">
        <v>790</v>
      </c>
      <c r="F576" s="4018">
        <v>29676.658682450005</v>
      </c>
      <c r="G576" s="4018">
        <f t="shared" si="8"/>
        <v>29676.658682450005</v>
      </c>
    </row>
    <row r="577" spans="1:7" ht="15.7">
      <c r="A577" s="4015" t="s">
        <v>15307</v>
      </c>
      <c r="B577" s="4015">
        <v>140</v>
      </c>
      <c r="C577" s="4015">
        <v>260</v>
      </c>
      <c r="D577" s="4016">
        <v>1300</v>
      </c>
      <c r="E577" s="4017">
        <v>876</v>
      </c>
      <c r="F577" s="4018">
        <v>31782.819920800004</v>
      </c>
      <c r="G577" s="4018">
        <f t="shared" si="8"/>
        <v>31782.819920800004</v>
      </c>
    </row>
    <row r="578" spans="1:7" ht="15.7">
      <c r="A578" s="4015" t="s">
        <v>15308</v>
      </c>
      <c r="B578" s="4015">
        <v>140</v>
      </c>
      <c r="C578" s="4015">
        <v>260</v>
      </c>
      <c r="D578" s="4016">
        <v>1400</v>
      </c>
      <c r="E578" s="4017">
        <v>962</v>
      </c>
      <c r="F578" s="4018">
        <v>33888.972219700001</v>
      </c>
      <c r="G578" s="4018">
        <f t="shared" si="8"/>
        <v>33888.972219700001</v>
      </c>
    </row>
    <row r="579" spans="1:7" ht="15.7">
      <c r="A579" s="4015" t="s">
        <v>15309</v>
      </c>
      <c r="B579" s="4015">
        <v>140</v>
      </c>
      <c r="C579" s="4015">
        <v>260</v>
      </c>
      <c r="D579" s="4016">
        <v>1500</v>
      </c>
      <c r="E579" s="4017">
        <v>1048</v>
      </c>
      <c r="F579" s="4018">
        <v>35995.133458050004</v>
      </c>
      <c r="G579" s="4018">
        <f t="shared" si="8"/>
        <v>35995.133458050004</v>
      </c>
    </row>
    <row r="580" spans="1:7" ht="15.7">
      <c r="A580" s="4015" t="s">
        <v>15310</v>
      </c>
      <c r="B580" s="4015">
        <v>140</v>
      </c>
      <c r="C580" s="4015">
        <v>260</v>
      </c>
      <c r="D580" s="4016">
        <v>1600</v>
      </c>
      <c r="E580" s="4017">
        <v>1134</v>
      </c>
      <c r="F580" s="4018">
        <v>38101.294696399993</v>
      </c>
      <c r="G580" s="4018">
        <f t="shared" si="8"/>
        <v>38101.294696399993</v>
      </c>
    </row>
    <row r="581" spans="1:7" ht="15.7">
      <c r="A581" s="4015" t="s">
        <v>15311</v>
      </c>
      <c r="B581" s="4015">
        <v>140</v>
      </c>
      <c r="C581" s="4015">
        <v>260</v>
      </c>
      <c r="D581" s="4016">
        <v>1700</v>
      </c>
      <c r="E581" s="4017">
        <v>1220</v>
      </c>
      <c r="F581" s="4018">
        <v>40207.446995300001</v>
      </c>
      <c r="G581" s="4018">
        <f t="shared" si="8"/>
        <v>40207.446995300001</v>
      </c>
    </row>
    <row r="582" spans="1:7" ht="15.7">
      <c r="A582" s="4015" t="s">
        <v>15312</v>
      </c>
      <c r="B582" s="4015">
        <v>140</v>
      </c>
      <c r="C582" s="4015">
        <v>260</v>
      </c>
      <c r="D582" s="4016">
        <v>1800</v>
      </c>
      <c r="E582" s="4017">
        <v>1306</v>
      </c>
      <c r="F582" s="4018">
        <v>42313.608233650004</v>
      </c>
      <c r="G582" s="4018">
        <f t="shared" si="8"/>
        <v>42313.608233650004</v>
      </c>
    </row>
    <row r="583" spans="1:7" ht="15.7">
      <c r="A583" s="4015" t="s">
        <v>15313</v>
      </c>
      <c r="B583" s="4015">
        <v>140</v>
      </c>
      <c r="C583" s="4015">
        <v>260</v>
      </c>
      <c r="D583" s="4016">
        <v>1900</v>
      </c>
      <c r="E583" s="4017">
        <v>1392</v>
      </c>
      <c r="F583" s="4018">
        <v>44419.769472</v>
      </c>
      <c r="G583" s="4018">
        <f t="shared" si="8"/>
        <v>44419.769472</v>
      </c>
    </row>
    <row r="584" spans="1:7" ht="15.7">
      <c r="A584" s="4015" t="s">
        <v>15314</v>
      </c>
      <c r="B584" s="4015">
        <v>140</v>
      </c>
      <c r="C584" s="4015">
        <v>260</v>
      </c>
      <c r="D584" s="4016">
        <v>2000</v>
      </c>
      <c r="E584" s="4017">
        <v>1478</v>
      </c>
      <c r="F584" s="4018">
        <v>46525.921770900008</v>
      </c>
      <c r="G584" s="4018">
        <f t="shared" si="8"/>
        <v>46525.921770900008</v>
      </c>
    </row>
    <row r="585" spans="1:7" ht="15.7">
      <c r="A585" s="4015" t="s">
        <v>15315</v>
      </c>
      <c r="B585" s="4015">
        <v>140</v>
      </c>
      <c r="C585" s="4015">
        <v>260</v>
      </c>
      <c r="D585" s="4016">
        <v>2100</v>
      </c>
      <c r="E585" s="4017">
        <v>1564</v>
      </c>
      <c r="F585" s="4018">
        <v>48632.083009249996</v>
      </c>
      <c r="G585" s="4018">
        <f t="shared" si="8"/>
        <v>48632.083009249996</v>
      </c>
    </row>
    <row r="586" spans="1:7" ht="15.7">
      <c r="A586" s="4015" t="s">
        <v>15316</v>
      </c>
      <c r="B586" s="4015">
        <v>140</v>
      </c>
      <c r="C586" s="4015">
        <v>260</v>
      </c>
      <c r="D586" s="4016">
        <v>2200</v>
      </c>
      <c r="E586" s="4017">
        <v>1650</v>
      </c>
      <c r="F586" s="4018">
        <v>50738.2442476</v>
      </c>
      <c r="G586" s="4018">
        <f t="shared" si="8"/>
        <v>50738.2442476</v>
      </c>
    </row>
    <row r="587" spans="1:7" ht="15.7">
      <c r="A587" s="4015" t="s">
        <v>15317</v>
      </c>
      <c r="B587" s="4015">
        <v>140</v>
      </c>
      <c r="C587" s="4015">
        <v>260</v>
      </c>
      <c r="D587" s="4016">
        <v>2300</v>
      </c>
      <c r="E587" s="4017">
        <v>1736</v>
      </c>
      <c r="F587" s="4018">
        <v>52844.3965465</v>
      </c>
      <c r="G587" s="4018">
        <f t="shared" si="8"/>
        <v>52844.3965465</v>
      </c>
    </row>
    <row r="588" spans="1:7" ht="15.7">
      <c r="A588" s="4015" t="s">
        <v>15318</v>
      </c>
      <c r="B588" s="4015">
        <v>140</v>
      </c>
      <c r="C588" s="4015">
        <v>260</v>
      </c>
      <c r="D588" s="4016">
        <v>2400</v>
      </c>
      <c r="E588" s="4017">
        <v>1822</v>
      </c>
      <c r="F588" s="4018">
        <v>54950.557784850003</v>
      </c>
      <c r="G588" s="4018">
        <f t="shared" si="8"/>
        <v>54950.557784850003</v>
      </c>
    </row>
    <row r="589" spans="1:7" ht="15.7">
      <c r="A589" s="4015" t="s">
        <v>15319</v>
      </c>
      <c r="B589" s="4015">
        <v>140</v>
      </c>
      <c r="C589" s="4015">
        <v>260</v>
      </c>
      <c r="D589" s="4016">
        <v>2500</v>
      </c>
      <c r="E589" s="4017">
        <v>1907</v>
      </c>
      <c r="F589" s="4018">
        <v>57056.710083750004</v>
      </c>
      <c r="G589" s="4018">
        <f t="shared" si="8"/>
        <v>57056.710083750004</v>
      </c>
    </row>
    <row r="590" spans="1:7" ht="15.7">
      <c r="A590" s="4015" t="s">
        <v>15320</v>
      </c>
      <c r="B590" s="4015">
        <v>140</v>
      </c>
      <c r="C590" s="4015">
        <v>260</v>
      </c>
      <c r="D590" s="4016">
        <v>2600</v>
      </c>
      <c r="E590" s="4017">
        <v>1993</v>
      </c>
      <c r="F590" s="4018">
        <v>59162.8713221</v>
      </c>
      <c r="G590" s="4018">
        <f t="shared" ref="G590:G653" si="9">(F590-F590*$B$4)</f>
        <v>59162.8713221</v>
      </c>
    </row>
    <row r="591" spans="1:7" ht="15.7">
      <c r="A591" s="4015" t="s">
        <v>15321</v>
      </c>
      <c r="B591" s="4015">
        <v>140</v>
      </c>
      <c r="C591" s="4015">
        <v>260</v>
      </c>
      <c r="D591" s="4016">
        <v>2700</v>
      </c>
      <c r="E591" s="4017">
        <v>2079</v>
      </c>
      <c r="F591" s="4018">
        <v>61269.032560449996</v>
      </c>
      <c r="G591" s="4018">
        <f t="shared" si="9"/>
        <v>61269.032560449996</v>
      </c>
    </row>
    <row r="592" spans="1:7" ht="15.7">
      <c r="A592" s="4015" t="s">
        <v>15322</v>
      </c>
      <c r="B592" s="4015">
        <v>140</v>
      </c>
      <c r="C592" s="4015">
        <v>260</v>
      </c>
      <c r="D592" s="4016">
        <v>2800</v>
      </c>
      <c r="E592" s="4017">
        <v>2165</v>
      </c>
      <c r="F592" s="4018">
        <v>63375.184859350004</v>
      </c>
      <c r="G592" s="4018">
        <f t="shared" si="9"/>
        <v>63375.184859350004</v>
      </c>
    </row>
    <row r="593" spans="1:7" ht="15.7">
      <c r="A593" s="4015" t="s">
        <v>15323</v>
      </c>
      <c r="B593" s="4015">
        <v>140</v>
      </c>
      <c r="C593" s="4015">
        <v>260</v>
      </c>
      <c r="D593" s="4016">
        <v>2900</v>
      </c>
      <c r="E593" s="4017">
        <v>2251</v>
      </c>
      <c r="F593" s="4018">
        <v>65481.346097700007</v>
      </c>
      <c r="G593" s="4018">
        <f t="shared" si="9"/>
        <v>65481.346097700007</v>
      </c>
    </row>
    <row r="594" spans="1:7" ht="15.7">
      <c r="A594" s="4015" t="s">
        <v>15324</v>
      </c>
      <c r="B594" s="4015">
        <v>140</v>
      </c>
      <c r="C594" s="4015">
        <v>260</v>
      </c>
      <c r="D594" s="4016">
        <v>3000</v>
      </c>
      <c r="E594" s="4017">
        <v>2337</v>
      </c>
      <c r="F594" s="4018">
        <v>67587.507336049996</v>
      </c>
      <c r="G594" s="4018">
        <f t="shared" si="9"/>
        <v>67587.507336049996</v>
      </c>
    </row>
    <row r="595" spans="1:7" ht="15.7">
      <c r="A595" s="4015" t="s">
        <v>15325</v>
      </c>
      <c r="B595" s="4015">
        <v>140</v>
      </c>
      <c r="C595" s="4015">
        <v>260</v>
      </c>
      <c r="D595" s="4016">
        <v>3100</v>
      </c>
      <c r="E595" s="4017">
        <v>2423</v>
      </c>
      <c r="F595" s="4018">
        <v>69693.659634950003</v>
      </c>
      <c r="G595" s="4018">
        <f t="shared" si="9"/>
        <v>69693.659634950003</v>
      </c>
    </row>
    <row r="596" spans="1:7" ht="15.7">
      <c r="A596" s="4015" t="s">
        <v>15326</v>
      </c>
      <c r="B596" s="4015">
        <v>140</v>
      </c>
      <c r="C596" s="4015">
        <v>260</v>
      </c>
      <c r="D596" s="4016">
        <v>3200</v>
      </c>
      <c r="E596" s="4017">
        <v>2509</v>
      </c>
      <c r="F596" s="4018">
        <v>71799.820873300006</v>
      </c>
      <c r="G596" s="4018">
        <f t="shared" si="9"/>
        <v>71799.820873300006</v>
      </c>
    </row>
    <row r="597" spans="1:7" ht="15.7">
      <c r="A597" s="4015" t="s">
        <v>15327</v>
      </c>
      <c r="B597" s="4015">
        <v>140</v>
      </c>
      <c r="C597" s="4015">
        <v>260</v>
      </c>
      <c r="D597" s="4016">
        <v>3300</v>
      </c>
      <c r="E597" s="4017">
        <v>2595</v>
      </c>
      <c r="F597" s="4018">
        <v>73905.98211165001</v>
      </c>
      <c r="G597" s="4018">
        <f t="shared" si="9"/>
        <v>73905.98211165001</v>
      </c>
    </row>
    <row r="598" spans="1:7" ht="15.7">
      <c r="A598" s="4015" t="s">
        <v>15328</v>
      </c>
      <c r="B598" s="4015">
        <v>140</v>
      </c>
      <c r="C598" s="4015">
        <v>260</v>
      </c>
      <c r="D598" s="4016">
        <v>3400</v>
      </c>
      <c r="E598" s="4017">
        <v>2681</v>
      </c>
      <c r="F598" s="4018">
        <v>76012.134410550003</v>
      </c>
      <c r="G598" s="4018">
        <f t="shared" si="9"/>
        <v>76012.134410550003</v>
      </c>
    </row>
    <row r="599" spans="1:7" ht="15.7">
      <c r="A599" s="4015" t="s">
        <v>15329</v>
      </c>
      <c r="B599" s="4015">
        <v>140</v>
      </c>
      <c r="C599" s="4015">
        <v>260</v>
      </c>
      <c r="D599" s="4016">
        <v>3500</v>
      </c>
      <c r="E599" s="4017">
        <v>2767</v>
      </c>
      <c r="F599" s="4018">
        <v>78118.295648900006</v>
      </c>
      <c r="G599" s="4018">
        <f t="shared" si="9"/>
        <v>78118.295648900006</v>
      </c>
    </row>
    <row r="600" spans="1:7" ht="15.7">
      <c r="A600" s="4015" t="s">
        <v>15330</v>
      </c>
      <c r="B600" s="4015">
        <v>140</v>
      </c>
      <c r="C600" s="4015">
        <v>260</v>
      </c>
      <c r="D600" s="4016">
        <v>3600</v>
      </c>
      <c r="E600" s="4017">
        <v>2810</v>
      </c>
      <c r="F600" s="4018">
        <v>80224.456887250009</v>
      </c>
      <c r="G600" s="4018">
        <f t="shared" si="9"/>
        <v>80224.456887250009</v>
      </c>
    </row>
    <row r="601" spans="1:7" ht="15.7">
      <c r="A601" s="4015" t="s">
        <v>15331</v>
      </c>
      <c r="B601" s="4015">
        <v>140</v>
      </c>
      <c r="C601" s="4015">
        <v>260</v>
      </c>
      <c r="D601" s="4016">
        <v>3700</v>
      </c>
      <c r="E601" s="4017">
        <v>2896</v>
      </c>
      <c r="F601" s="4018">
        <v>82330.609186150017</v>
      </c>
      <c r="G601" s="4018">
        <f t="shared" si="9"/>
        <v>82330.609186150017</v>
      </c>
    </row>
    <row r="602" spans="1:7" ht="15.7">
      <c r="A602" s="4015" t="s">
        <v>15332</v>
      </c>
      <c r="B602" s="4015">
        <v>140</v>
      </c>
      <c r="C602" s="4015">
        <v>260</v>
      </c>
      <c r="D602" s="4016">
        <v>3800</v>
      </c>
      <c r="E602" s="4017">
        <v>2981</v>
      </c>
      <c r="F602" s="4018">
        <v>84436.770424500006</v>
      </c>
      <c r="G602" s="4018">
        <f t="shared" si="9"/>
        <v>84436.770424500006</v>
      </c>
    </row>
    <row r="603" spans="1:7" ht="15.7">
      <c r="A603" s="4015" t="s">
        <v>15333</v>
      </c>
      <c r="B603" s="4015">
        <v>140</v>
      </c>
      <c r="C603" s="4015">
        <v>260</v>
      </c>
      <c r="D603" s="4016">
        <v>3900</v>
      </c>
      <c r="E603" s="4017">
        <v>3067</v>
      </c>
      <c r="F603" s="4018">
        <v>86542.931662849995</v>
      </c>
      <c r="G603" s="4018">
        <f t="shared" si="9"/>
        <v>86542.931662849995</v>
      </c>
    </row>
    <row r="604" spans="1:7" ht="15.7">
      <c r="A604" s="4015" t="s">
        <v>15334</v>
      </c>
      <c r="B604" s="4015">
        <v>140</v>
      </c>
      <c r="C604" s="4015">
        <v>260</v>
      </c>
      <c r="D604" s="4016">
        <v>4000</v>
      </c>
      <c r="E604" s="4017">
        <v>3153</v>
      </c>
      <c r="F604" s="4018">
        <v>88649.083961750002</v>
      </c>
      <c r="G604" s="4018">
        <f t="shared" si="9"/>
        <v>88649.083961750002</v>
      </c>
    </row>
    <row r="605" spans="1:7" ht="15.7">
      <c r="A605" s="4015" t="s">
        <v>15335</v>
      </c>
      <c r="B605" s="4015">
        <v>140</v>
      </c>
      <c r="C605" s="4015">
        <v>260</v>
      </c>
      <c r="D605" s="4016">
        <v>4100</v>
      </c>
      <c r="E605" s="4017">
        <v>3239</v>
      </c>
      <c r="F605" s="4018">
        <v>90755.245200099991</v>
      </c>
      <c r="G605" s="4018">
        <f t="shared" si="9"/>
        <v>90755.245200099991</v>
      </c>
    </row>
    <row r="606" spans="1:7" ht="15.7">
      <c r="A606" s="4015" t="s">
        <v>15336</v>
      </c>
      <c r="B606" s="4015">
        <v>140</v>
      </c>
      <c r="C606" s="4015">
        <v>260</v>
      </c>
      <c r="D606" s="4016">
        <v>4200</v>
      </c>
      <c r="E606" s="4017">
        <v>3325</v>
      </c>
      <c r="F606" s="4018">
        <v>92861.406438450009</v>
      </c>
      <c r="G606" s="4018">
        <f t="shared" si="9"/>
        <v>92861.406438450009</v>
      </c>
    </row>
    <row r="607" spans="1:7" ht="15.7">
      <c r="A607" s="4015" t="s">
        <v>15337</v>
      </c>
      <c r="B607" s="4015">
        <v>140</v>
      </c>
      <c r="C607" s="4015">
        <v>260</v>
      </c>
      <c r="D607" s="4016">
        <v>4300</v>
      </c>
      <c r="E607" s="4017">
        <v>3411</v>
      </c>
      <c r="F607" s="4018">
        <v>94967.558737350002</v>
      </c>
      <c r="G607" s="4018">
        <f t="shared" si="9"/>
        <v>94967.558737350002</v>
      </c>
    </row>
    <row r="608" spans="1:7" ht="15.7">
      <c r="A608" s="4015" t="s">
        <v>15338</v>
      </c>
      <c r="B608" s="4015">
        <v>140</v>
      </c>
      <c r="C608" s="4015">
        <v>260</v>
      </c>
      <c r="D608" s="4016">
        <v>4400</v>
      </c>
      <c r="E608" s="4017">
        <v>3497</v>
      </c>
      <c r="F608" s="4018">
        <v>97073.719975699991</v>
      </c>
      <c r="G608" s="4018">
        <f t="shared" si="9"/>
        <v>97073.719975699991</v>
      </c>
    </row>
    <row r="609" spans="1:7" ht="15.7">
      <c r="A609" s="4015" t="s">
        <v>15339</v>
      </c>
      <c r="B609" s="4015">
        <v>140</v>
      </c>
      <c r="C609" s="4015">
        <v>260</v>
      </c>
      <c r="D609" s="4016">
        <v>4500</v>
      </c>
      <c r="E609" s="4017">
        <v>3583</v>
      </c>
      <c r="F609" s="4018">
        <v>99179.881214049994</v>
      </c>
      <c r="G609" s="4018">
        <f t="shared" si="9"/>
        <v>99179.881214049994</v>
      </c>
    </row>
    <row r="610" spans="1:7" ht="15.7">
      <c r="A610" s="4015" t="s">
        <v>15340</v>
      </c>
      <c r="B610" s="4015">
        <v>140</v>
      </c>
      <c r="C610" s="4015">
        <v>260</v>
      </c>
      <c r="D610" s="4016">
        <v>4600</v>
      </c>
      <c r="E610" s="4017">
        <v>3669</v>
      </c>
      <c r="F610" s="4018">
        <v>101286.03351295</v>
      </c>
      <c r="G610" s="4018">
        <f t="shared" si="9"/>
        <v>101286.03351295</v>
      </c>
    </row>
    <row r="611" spans="1:7" ht="15.7">
      <c r="A611" s="4015" t="s">
        <v>15341</v>
      </c>
      <c r="B611" s="4015">
        <v>140</v>
      </c>
      <c r="C611" s="4015">
        <v>260</v>
      </c>
      <c r="D611" s="4016">
        <v>4700</v>
      </c>
      <c r="E611" s="4017">
        <v>3755</v>
      </c>
      <c r="F611" s="4018">
        <v>103392.19475130001</v>
      </c>
      <c r="G611" s="4018">
        <f t="shared" si="9"/>
        <v>103392.19475130001</v>
      </c>
    </row>
    <row r="612" spans="1:7" ht="15.7">
      <c r="A612" s="4015" t="s">
        <v>15342</v>
      </c>
      <c r="B612" s="4015">
        <v>140</v>
      </c>
      <c r="C612" s="4015">
        <v>260</v>
      </c>
      <c r="D612" s="4016">
        <v>4800</v>
      </c>
      <c r="E612" s="4017">
        <v>3841</v>
      </c>
      <c r="F612" s="4018">
        <v>105498.35598964999</v>
      </c>
      <c r="G612" s="4018">
        <f t="shared" si="9"/>
        <v>105498.35598964999</v>
      </c>
    </row>
    <row r="613" spans="1:7" ht="15.7">
      <c r="A613" s="4015" t="s">
        <v>15343</v>
      </c>
      <c r="B613" s="4015">
        <v>140</v>
      </c>
      <c r="C613" s="4015">
        <v>260</v>
      </c>
      <c r="D613" s="4016">
        <v>4900</v>
      </c>
      <c r="E613" s="4017">
        <v>3927</v>
      </c>
      <c r="F613" s="4018">
        <v>107604.50828855</v>
      </c>
      <c r="G613" s="4018">
        <f t="shared" si="9"/>
        <v>107604.50828855</v>
      </c>
    </row>
    <row r="614" spans="1:7" ht="15.7">
      <c r="A614" s="4015" t="s">
        <v>15344</v>
      </c>
      <c r="B614" s="4015">
        <v>140</v>
      </c>
      <c r="C614" s="4015">
        <v>260</v>
      </c>
      <c r="D614" s="4016">
        <v>5000</v>
      </c>
      <c r="E614" s="4017">
        <v>4012</v>
      </c>
      <c r="F614" s="4018">
        <v>109710.6695269</v>
      </c>
      <c r="G614" s="4018">
        <f t="shared" si="9"/>
        <v>109710.6695269</v>
      </c>
    </row>
    <row r="615" spans="1:7" ht="15.7">
      <c r="A615" s="4015" t="s">
        <v>15345</v>
      </c>
      <c r="B615" s="4015">
        <v>140</v>
      </c>
      <c r="C615" s="4015">
        <v>300</v>
      </c>
      <c r="D615" s="4016">
        <v>800</v>
      </c>
      <c r="E615" s="4017">
        <v>596</v>
      </c>
      <c r="F615" s="4018">
        <v>27744.655809000004</v>
      </c>
      <c r="G615" s="4018">
        <f t="shared" si="9"/>
        <v>27744.655809000004</v>
      </c>
    </row>
    <row r="616" spans="1:7" ht="15.7">
      <c r="A616" s="4015" t="s">
        <v>15346</v>
      </c>
      <c r="B616" s="4015">
        <v>140</v>
      </c>
      <c r="C616" s="4015">
        <v>300</v>
      </c>
      <c r="D616" s="4016">
        <v>900</v>
      </c>
      <c r="E616" s="4017">
        <v>711</v>
      </c>
      <c r="F616" s="4018">
        <v>30230.448670500005</v>
      </c>
      <c r="G616" s="4018">
        <f t="shared" si="9"/>
        <v>30230.448670500005</v>
      </c>
    </row>
    <row r="617" spans="1:7" ht="15.7">
      <c r="A617" s="4015" t="s">
        <v>15347</v>
      </c>
      <c r="B617" s="4015">
        <v>140</v>
      </c>
      <c r="C617" s="4015">
        <v>300</v>
      </c>
      <c r="D617" s="4016">
        <v>1000</v>
      </c>
      <c r="E617" s="4017">
        <v>825</v>
      </c>
      <c r="F617" s="4018">
        <v>32716.241532</v>
      </c>
      <c r="G617" s="4018">
        <f t="shared" si="9"/>
        <v>32716.241532</v>
      </c>
    </row>
    <row r="618" spans="1:7" ht="15.7">
      <c r="A618" s="4015" t="s">
        <v>15348</v>
      </c>
      <c r="B618" s="4015">
        <v>140</v>
      </c>
      <c r="C618" s="4015">
        <v>300</v>
      </c>
      <c r="D618" s="4016">
        <v>1100</v>
      </c>
      <c r="E618" s="4017">
        <v>940</v>
      </c>
      <c r="F618" s="4018">
        <v>35202.034393500006</v>
      </c>
      <c r="G618" s="4018">
        <f t="shared" si="9"/>
        <v>35202.034393500006</v>
      </c>
    </row>
    <row r="619" spans="1:7" ht="15.7">
      <c r="A619" s="4015" t="s">
        <v>15349</v>
      </c>
      <c r="B619" s="4015">
        <v>140</v>
      </c>
      <c r="C619" s="4015">
        <v>300</v>
      </c>
      <c r="D619" s="4016">
        <v>1200</v>
      </c>
      <c r="E619" s="4017">
        <v>1055</v>
      </c>
      <c r="F619" s="4018">
        <v>37687.827255000004</v>
      </c>
      <c r="G619" s="4018">
        <f t="shared" si="9"/>
        <v>37687.827255000004</v>
      </c>
    </row>
    <row r="620" spans="1:7" ht="15.7">
      <c r="A620" s="4015" t="s">
        <v>15350</v>
      </c>
      <c r="B620" s="4015">
        <v>140</v>
      </c>
      <c r="C620" s="4015">
        <v>300</v>
      </c>
      <c r="D620" s="4016">
        <v>1300</v>
      </c>
      <c r="E620" s="4017">
        <v>1169</v>
      </c>
      <c r="F620" s="4018">
        <v>40173.620116499995</v>
      </c>
      <c r="G620" s="4018">
        <f t="shared" si="9"/>
        <v>40173.620116499995</v>
      </c>
    </row>
    <row r="621" spans="1:7" ht="15.7">
      <c r="A621" s="4015" t="s">
        <v>15351</v>
      </c>
      <c r="B621" s="4015">
        <v>140</v>
      </c>
      <c r="C621" s="4015">
        <v>300</v>
      </c>
      <c r="D621" s="4016">
        <v>1400</v>
      </c>
      <c r="E621" s="4017">
        <v>1284</v>
      </c>
      <c r="F621" s="4018">
        <v>42659.412978000008</v>
      </c>
      <c r="G621" s="4018">
        <f t="shared" si="9"/>
        <v>42659.412978000008</v>
      </c>
    </row>
    <row r="622" spans="1:7" ht="15.7">
      <c r="A622" s="4015" t="s">
        <v>15352</v>
      </c>
      <c r="B622" s="4015">
        <v>140</v>
      </c>
      <c r="C622" s="4015">
        <v>300</v>
      </c>
      <c r="D622" s="4016">
        <v>1500</v>
      </c>
      <c r="E622" s="4017">
        <v>1399</v>
      </c>
      <c r="F622" s="4018">
        <v>45145.205839499999</v>
      </c>
      <c r="G622" s="4018">
        <f t="shared" si="9"/>
        <v>45145.205839499999</v>
      </c>
    </row>
    <row r="623" spans="1:7" ht="15.7">
      <c r="A623" s="4015" t="s">
        <v>15353</v>
      </c>
      <c r="B623" s="4015">
        <v>140</v>
      </c>
      <c r="C623" s="4015">
        <v>300</v>
      </c>
      <c r="D623" s="4016">
        <v>1600</v>
      </c>
      <c r="E623" s="4017">
        <v>1513</v>
      </c>
      <c r="F623" s="4018">
        <v>47630.998701000004</v>
      </c>
      <c r="G623" s="4018">
        <f t="shared" si="9"/>
        <v>47630.998701000004</v>
      </c>
    </row>
    <row r="624" spans="1:7" ht="15.7">
      <c r="A624" s="4015" t="s">
        <v>15354</v>
      </c>
      <c r="B624" s="4015">
        <v>140</v>
      </c>
      <c r="C624" s="4015">
        <v>300</v>
      </c>
      <c r="D624" s="4016">
        <v>1700</v>
      </c>
      <c r="E624" s="4017">
        <v>1628</v>
      </c>
      <c r="F624" s="4018">
        <v>50116.791562500002</v>
      </c>
      <c r="G624" s="4018">
        <f t="shared" si="9"/>
        <v>50116.791562500002</v>
      </c>
    </row>
    <row r="625" spans="1:7" ht="15.7">
      <c r="A625" s="4015" t="s">
        <v>15355</v>
      </c>
      <c r="B625" s="4015">
        <v>140</v>
      </c>
      <c r="C625" s="4015">
        <v>300</v>
      </c>
      <c r="D625" s="4016">
        <v>1800</v>
      </c>
      <c r="E625" s="4017">
        <v>1743</v>
      </c>
      <c r="F625" s="4018">
        <v>52602.584424000001</v>
      </c>
      <c r="G625" s="4018">
        <f t="shared" si="9"/>
        <v>52602.584424000001</v>
      </c>
    </row>
    <row r="626" spans="1:7" ht="15.7">
      <c r="A626" s="4015" t="s">
        <v>15356</v>
      </c>
      <c r="B626" s="4015">
        <v>140</v>
      </c>
      <c r="C626" s="4015">
        <v>300</v>
      </c>
      <c r="D626" s="4016">
        <v>1900</v>
      </c>
      <c r="E626" s="4017">
        <v>1857</v>
      </c>
      <c r="F626" s="4018">
        <v>55088.377285500006</v>
      </c>
      <c r="G626" s="4018">
        <f t="shared" si="9"/>
        <v>55088.377285500006</v>
      </c>
    </row>
    <row r="627" spans="1:7" ht="15.7">
      <c r="A627" s="4015" t="s">
        <v>15357</v>
      </c>
      <c r="B627" s="4015">
        <v>140</v>
      </c>
      <c r="C627" s="4015">
        <v>300</v>
      </c>
      <c r="D627" s="4016">
        <v>2000</v>
      </c>
      <c r="E627" s="4017">
        <v>1972</v>
      </c>
      <c r="F627" s="4018">
        <v>57574.170146999997</v>
      </c>
      <c r="G627" s="4018">
        <f t="shared" si="9"/>
        <v>57574.170146999997</v>
      </c>
    </row>
    <row r="628" spans="1:7" ht="15.7">
      <c r="A628" s="4015" t="s">
        <v>15358</v>
      </c>
      <c r="B628" s="4015">
        <v>140</v>
      </c>
      <c r="C628" s="4015">
        <v>300</v>
      </c>
      <c r="D628" s="4016">
        <v>2100</v>
      </c>
      <c r="E628" s="4017">
        <v>2086</v>
      </c>
      <c r="F628" s="4018">
        <v>60059.963008500003</v>
      </c>
      <c r="G628" s="4018">
        <f t="shared" si="9"/>
        <v>60059.963008500003</v>
      </c>
    </row>
    <row r="629" spans="1:7" ht="15.7">
      <c r="A629" s="4015" t="s">
        <v>15359</v>
      </c>
      <c r="B629" s="4015">
        <v>140</v>
      </c>
      <c r="C629" s="4015">
        <v>300</v>
      </c>
      <c r="D629" s="4016">
        <v>2200</v>
      </c>
      <c r="E629" s="4017">
        <v>2201</v>
      </c>
      <c r="F629" s="4018">
        <v>62545.755870000001</v>
      </c>
      <c r="G629" s="4018">
        <f t="shared" si="9"/>
        <v>62545.755870000001</v>
      </c>
    </row>
    <row r="630" spans="1:7" ht="15.7">
      <c r="A630" s="4015" t="s">
        <v>15360</v>
      </c>
      <c r="B630" s="4015">
        <v>140</v>
      </c>
      <c r="C630" s="4015">
        <v>300</v>
      </c>
      <c r="D630" s="4016">
        <v>2300</v>
      </c>
      <c r="E630" s="4017">
        <v>2316</v>
      </c>
      <c r="F630" s="4018">
        <v>65031.548731499999</v>
      </c>
      <c r="G630" s="4018">
        <f t="shared" si="9"/>
        <v>65031.548731499999</v>
      </c>
    </row>
    <row r="631" spans="1:7" ht="15.7">
      <c r="A631" s="4015" t="s">
        <v>15361</v>
      </c>
      <c r="B631" s="4015">
        <v>140</v>
      </c>
      <c r="C631" s="4015">
        <v>300</v>
      </c>
      <c r="D631" s="4016">
        <v>2400</v>
      </c>
      <c r="E631" s="4017">
        <v>2430</v>
      </c>
      <c r="F631" s="4018">
        <v>67517.341593000005</v>
      </c>
      <c r="G631" s="4018">
        <f t="shared" si="9"/>
        <v>67517.341593000005</v>
      </c>
    </row>
    <row r="632" spans="1:7" ht="15.7">
      <c r="A632" s="4015" t="s">
        <v>15362</v>
      </c>
      <c r="B632" s="4015">
        <v>140</v>
      </c>
      <c r="C632" s="4015">
        <v>300</v>
      </c>
      <c r="D632" s="4016">
        <v>2500</v>
      </c>
      <c r="E632" s="4017">
        <v>2545</v>
      </c>
      <c r="F632" s="4018">
        <v>70003.134454500017</v>
      </c>
      <c r="G632" s="4018">
        <f t="shared" si="9"/>
        <v>70003.134454500017</v>
      </c>
    </row>
    <row r="633" spans="1:7" ht="15.7">
      <c r="A633" s="4015" t="s">
        <v>15363</v>
      </c>
      <c r="B633" s="4015">
        <v>140</v>
      </c>
      <c r="C633" s="4015">
        <v>300</v>
      </c>
      <c r="D633" s="4016">
        <v>2600</v>
      </c>
      <c r="E633" s="4017">
        <v>2660</v>
      </c>
      <c r="F633" s="4018">
        <v>72488.927316000001</v>
      </c>
      <c r="G633" s="4018">
        <f t="shared" si="9"/>
        <v>72488.927316000001</v>
      </c>
    </row>
    <row r="634" spans="1:7" ht="15.7">
      <c r="A634" s="4015" t="s">
        <v>15364</v>
      </c>
      <c r="B634" s="4015">
        <v>140</v>
      </c>
      <c r="C634" s="4015">
        <v>300</v>
      </c>
      <c r="D634" s="4016">
        <v>2700</v>
      </c>
      <c r="E634" s="4017">
        <v>2774</v>
      </c>
      <c r="F634" s="4018">
        <v>74974.720177499999</v>
      </c>
      <c r="G634" s="4018">
        <f t="shared" si="9"/>
        <v>74974.720177499999</v>
      </c>
    </row>
    <row r="635" spans="1:7" ht="15.7">
      <c r="A635" s="4015" t="s">
        <v>15365</v>
      </c>
      <c r="B635" s="4015">
        <v>140</v>
      </c>
      <c r="C635" s="4015">
        <v>300</v>
      </c>
      <c r="D635" s="4016">
        <v>2800</v>
      </c>
      <c r="E635" s="4017">
        <v>2889</v>
      </c>
      <c r="F635" s="4018">
        <v>77460.513038999998</v>
      </c>
      <c r="G635" s="4018">
        <f t="shared" si="9"/>
        <v>77460.513038999998</v>
      </c>
    </row>
    <row r="636" spans="1:7" ht="15.7">
      <c r="A636" s="4015" t="s">
        <v>15366</v>
      </c>
      <c r="B636" s="4015">
        <v>140</v>
      </c>
      <c r="C636" s="4015">
        <v>300</v>
      </c>
      <c r="D636" s="4016">
        <v>2900</v>
      </c>
      <c r="E636" s="4017">
        <v>3004</v>
      </c>
      <c r="F636" s="4018">
        <v>79946.30590050001</v>
      </c>
      <c r="G636" s="4018">
        <f t="shared" si="9"/>
        <v>79946.30590050001</v>
      </c>
    </row>
    <row r="637" spans="1:7" ht="15.7">
      <c r="A637" s="4015" t="s">
        <v>15367</v>
      </c>
      <c r="B637" s="4015">
        <v>140</v>
      </c>
      <c r="C637" s="4015">
        <v>300</v>
      </c>
      <c r="D637" s="4016">
        <v>3000</v>
      </c>
      <c r="E637" s="4017">
        <v>3118</v>
      </c>
      <c r="F637" s="4018">
        <v>82432.098762000009</v>
      </c>
      <c r="G637" s="4018">
        <f t="shared" si="9"/>
        <v>82432.098762000009</v>
      </c>
    </row>
    <row r="638" spans="1:7" ht="15.7">
      <c r="A638" s="4015" t="s">
        <v>15368</v>
      </c>
      <c r="B638" s="4015">
        <v>140</v>
      </c>
      <c r="C638" s="4015">
        <v>300</v>
      </c>
      <c r="D638" s="4016">
        <v>3100</v>
      </c>
      <c r="E638" s="4017">
        <v>3233</v>
      </c>
      <c r="F638" s="4018">
        <v>84917.891623500007</v>
      </c>
      <c r="G638" s="4018">
        <f t="shared" si="9"/>
        <v>84917.891623500007</v>
      </c>
    </row>
    <row r="639" spans="1:7" ht="15.7">
      <c r="A639" s="4015" t="s">
        <v>15369</v>
      </c>
      <c r="B639" s="4015">
        <v>140</v>
      </c>
      <c r="C639" s="4015">
        <v>300</v>
      </c>
      <c r="D639" s="4016">
        <v>3200</v>
      </c>
      <c r="E639" s="4017">
        <v>3347</v>
      </c>
      <c r="F639" s="4018">
        <v>87403.684485000005</v>
      </c>
      <c r="G639" s="4018">
        <f t="shared" si="9"/>
        <v>87403.684485000005</v>
      </c>
    </row>
    <row r="640" spans="1:7" ht="15.7">
      <c r="A640" s="4015" t="s">
        <v>15370</v>
      </c>
      <c r="B640" s="4015">
        <v>140</v>
      </c>
      <c r="C640" s="4015">
        <v>300</v>
      </c>
      <c r="D640" s="4016">
        <v>3300</v>
      </c>
      <c r="E640" s="4017">
        <v>3462</v>
      </c>
      <c r="F640" s="4018">
        <v>89889.477346499989</v>
      </c>
      <c r="G640" s="4018">
        <f t="shared" si="9"/>
        <v>89889.477346499989</v>
      </c>
    </row>
    <row r="641" spans="1:7" ht="15.7">
      <c r="A641" s="4015" t="s">
        <v>15371</v>
      </c>
      <c r="B641" s="4015">
        <v>140</v>
      </c>
      <c r="C641" s="4015">
        <v>300</v>
      </c>
      <c r="D641" s="4016">
        <v>3400</v>
      </c>
      <c r="E641" s="4017">
        <v>3577</v>
      </c>
      <c r="F641" s="4018">
        <v>92375.270208000002</v>
      </c>
      <c r="G641" s="4018">
        <f t="shared" si="9"/>
        <v>92375.270208000002</v>
      </c>
    </row>
    <row r="642" spans="1:7" ht="15.7">
      <c r="A642" s="4015" t="s">
        <v>15372</v>
      </c>
      <c r="B642" s="4015">
        <v>140</v>
      </c>
      <c r="C642" s="4015">
        <v>300</v>
      </c>
      <c r="D642" s="4016">
        <v>3500</v>
      </c>
      <c r="E642" s="4017">
        <v>3691</v>
      </c>
      <c r="F642" s="4018">
        <v>94861.063069500015</v>
      </c>
      <c r="G642" s="4018">
        <f t="shared" si="9"/>
        <v>94861.063069500015</v>
      </c>
    </row>
    <row r="643" spans="1:7" ht="15.7">
      <c r="A643" s="4015" t="s">
        <v>15373</v>
      </c>
      <c r="B643" s="4015">
        <v>140</v>
      </c>
      <c r="C643" s="4015">
        <v>300</v>
      </c>
      <c r="D643" s="4016">
        <v>3600</v>
      </c>
      <c r="E643" s="4017">
        <v>3749</v>
      </c>
      <c r="F643" s="4018">
        <v>97346.855930999998</v>
      </c>
      <c r="G643" s="4018">
        <f t="shared" si="9"/>
        <v>97346.855930999998</v>
      </c>
    </row>
    <row r="644" spans="1:7" ht="15.7">
      <c r="A644" s="4015" t="s">
        <v>15374</v>
      </c>
      <c r="B644" s="4015">
        <v>140</v>
      </c>
      <c r="C644" s="4015">
        <v>300</v>
      </c>
      <c r="D644" s="4016">
        <v>3700</v>
      </c>
      <c r="E644" s="4017">
        <v>3863</v>
      </c>
      <c r="F644" s="4018">
        <v>99832.648792499996</v>
      </c>
      <c r="G644" s="4018">
        <f t="shared" si="9"/>
        <v>99832.648792499996</v>
      </c>
    </row>
    <row r="645" spans="1:7" ht="15.7">
      <c r="A645" s="4015" t="s">
        <v>15375</v>
      </c>
      <c r="B645" s="4015">
        <v>140</v>
      </c>
      <c r="C645" s="4015">
        <v>300</v>
      </c>
      <c r="D645" s="4016">
        <v>3800</v>
      </c>
      <c r="E645" s="4017">
        <v>3978</v>
      </c>
      <c r="F645" s="4018">
        <v>102318.44165400001</v>
      </c>
      <c r="G645" s="4018">
        <f t="shared" si="9"/>
        <v>102318.44165400001</v>
      </c>
    </row>
    <row r="646" spans="1:7" ht="15.7">
      <c r="A646" s="4015" t="s">
        <v>15376</v>
      </c>
      <c r="B646" s="4015">
        <v>140</v>
      </c>
      <c r="C646" s="4015">
        <v>300</v>
      </c>
      <c r="D646" s="4016">
        <v>3900</v>
      </c>
      <c r="E646" s="4017">
        <v>4093</v>
      </c>
      <c r="F646" s="4018">
        <v>104804.23451550001</v>
      </c>
      <c r="G646" s="4018">
        <f t="shared" si="9"/>
        <v>104804.23451550001</v>
      </c>
    </row>
    <row r="647" spans="1:7" ht="15.7">
      <c r="A647" s="4015" t="s">
        <v>15377</v>
      </c>
      <c r="B647" s="4015">
        <v>140</v>
      </c>
      <c r="C647" s="4015">
        <v>300</v>
      </c>
      <c r="D647" s="4016">
        <v>4000</v>
      </c>
      <c r="E647" s="4017">
        <v>4207</v>
      </c>
      <c r="F647" s="4018">
        <v>107290.02737700001</v>
      </c>
      <c r="G647" s="4018">
        <f t="shared" si="9"/>
        <v>107290.02737700001</v>
      </c>
    </row>
    <row r="648" spans="1:7" ht="15.7">
      <c r="A648" s="4015" t="s">
        <v>15378</v>
      </c>
      <c r="B648" s="4015">
        <v>140</v>
      </c>
      <c r="C648" s="4015">
        <v>300</v>
      </c>
      <c r="D648" s="4016">
        <v>4100</v>
      </c>
      <c r="E648" s="4017">
        <v>4322</v>
      </c>
      <c r="F648" s="4018">
        <v>109775.8202385</v>
      </c>
      <c r="G648" s="4018">
        <f t="shared" si="9"/>
        <v>109775.8202385</v>
      </c>
    </row>
    <row r="649" spans="1:7" ht="15.7">
      <c r="A649" s="4015" t="s">
        <v>15379</v>
      </c>
      <c r="B649" s="4015">
        <v>140</v>
      </c>
      <c r="C649" s="4015">
        <v>300</v>
      </c>
      <c r="D649" s="4016">
        <v>4200</v>
      </c>
      <c r="E649" s="4017">
        <v>4437</v>
      </c>
      <c r="F649" s="4018">
        <v>112261.6131</v>
      </c>
      <c r="G649" s="4018">
        <f t="shared" si="9"/>
        <v>112261.6131</v>
      </c>
    </row>
    <row r="650" spans="1:7" ht="15.7">
      <c r="A650" s="4015" t="s">
        <v>15380</v>
      </c>
      <c r="B650" s="4015">
        <v>140</v>
      </c>
      <c r="C650" s="4015">
        <v>300</v>
      </c>
      <c r="D650" s="4016">
        <v>4300</v>
      </c>
      <c r="E650" s="4017">
        <v>4551</v>
      </c>
      <c r="F650" s="4018">
        <v>114747.40596150002</v>
      </c>
      <c r="G650" s="4018">
        <f t="shared" si="9"/>
        <v>114747.40596150002</v>
      </c>
    </row>
    <row r="651" spans="1:7" ht="15.7">
      <c r="A651" s="4015" t="s">
        <v>15381</v>
      </c>
      <c r="B651" s="4015">
        <v>140</v>
      </c>
      <c r="C651" s="4015">
        <v>300</v>
      </c>
      <c r="D651" s="4016">
        <v>4400</v>
      </c>
      <c r="E651" s="4017">
        <v>4666</v>
      </c>
      <c r="F651" s="4018">
        <v>117233.198823</v>
      </c>
      <c r="G651" s="4018">
        <f t="shared" si="9"/>
        <v>117233.198823</v>
      </c>
    </row>
    <row r="652" spans="1:7" ht="15.7">
      <c r="A652" s="4015" t="s">
        <v>15382</v>
      </c>
      <c r="B652" s="4015">
        <v>140</v>
      </c>
      <c r="C652" s="4015">
        <v>300</v>
      </c>
      <c r="D652" s="4016">
        <v>4500</v>
      </c>
      <c r="E652" s="4017">
        <v>4780</v>
      </c>
      <c r="F652" s="4018">
        <v>119718.99168450001</v>
      </c>
      <c r="G652" s="4018">
        <f t="shared" si="9"/>
        <v>119718.99168450001</v>
      </c>
    </row>
    <row r="653" spans="1:7" ht="15.7">
      <c r="A653" s="4015" t="s">
        <v>15383</v>
      </c>
      <c r="B653" s="4015">
        <v>140</v>
      </c>
      <c r="C653" s="4015">
        <v>300</v>
      </c>
      <c r="D653" s="4016">
        <v>4600</v>
      </c>
      <c r="E653" s="4017">
        <v>4895</v>
      </c>
      <c r="F653" s="4018">
        <v>122204.784546</v>
      </c>
      <c r="G653" s="4018">
        <f t="shared" si="9"/>
        <v>122204.784546</v>
      </c>
    </row>
    <row r="654" spans="1:7" ht="15.7">
      <c r="A654" s="4015" t="s">
        <v>15384</v>
      </c>
      <c r="B654" s="4015">
        <v>140</v>
      </c>
      <c r="C654" s="4015">
        <v>300</v>
      </c>
      <c r="D654" s="4016">
        <v>4700</v>
      </c>
      <c r="E654" s="4017">
        <v>5010</v>
      </c>
      <c r="F654" s="4018">
        <v>124690.57740749999</v>
      </c>
      <c r="G654" s="4018">
        <f t="shared" ref="G654:G717" si="10">(F654-F654*$B$4)</f>
        <v>124690.57740749999</v>
      </c>
    </row>
    <row r="655" spans="1:7" ht="15.7">
      <c r="A655" s="4015" t="s">
        <v>15385</v>
      </c>
      <c r="B655" s="4015">
        <v>140</v>
      </c>
      <c r="C655" s="4015">
        <v>300</v>
      </c>
      <c r="D655" s="4016">
        <v>4800</v>
      </c>
      <c r="E655" s="4017">
        <v>5124</v>
      </c>
      <c r="F655" s="4018">
        <v>127176.37026900002</v>
      </c>
      <c r="G655" s="4018">
        <f t="shared" si="10"/>
        <v>127176.37026900002</v>
      </c>
    </row>
    <row r="656" spans="1:7" ht="15.7">
      <c r="A656" s="4015" t="s">
        <v>15386</v>
      </c>
      <c r="B656" s="4015">
        <v>140</v>
      </c>
      <c r="C656" s="4015">
        <v>300</v>
      </c>
      <c r="D656" s="4016">
        <v>4900</v>
      </c>
      <c r="E656" s="4017">
        <v>5239</v>
      </c>
      <c r="F656" s="4018">
        <v>129662.1631305</v>
      </c>
      <c r="G656" s="4018">
        <f t="shared" si="10"/>
        <v>129662.1631305</v>
      </c>
    </row>
    <row r="657" spans="1:7" ht="15.7">
      <c r="A657" s="4015" t="s">
        <v>15387</v>
      </c>
      <c r="B657" s="4015">
        <v>140</v>
      </c>
      <c r="C657" s="4015">
        <v>300</v>
      </c>
      <c r="D657" s="4016">
        <v>5000</v>
      </c>
      <c r="E657" s="4017">
        <v>5354</v>
      </c>
      <c r="F657" s="4018">
        <v>132147.955992</v>
      </c>
      <c r="G657" s="4018">
        <f t="shared" si="10"/>
        <v>132147.955992</v>
      </c>
    </row>
    <row r="658" spans="1:7" ht="15.7">
      <c r="A658" s="4015" t="s">
        <v>15388</v>
      </c>
      <c r="B658" s="4015">
        <v>140</v>
      </c>
      <c r="C658" s="4015">
        <v>380</v>
      </c>
      <c r="D658" s="4016">
        <v>800</v>
      </c>
      <c r="E658" s="4017">
        <v>635</v>
      </c>
      <c r="F658" s="4018">
        <v>33405.347974700002</v>
      </c>
      <c r="G658" s="4018">
        <f t="shared" si="10"/>
        <v>33405.347974700002</v>
      </c>
    </row>
    <row r="659" spans="1:7" ht="15.7">
      <c r="A659" s="4015" t="s">
        <v>15389</v>
      </c>
      <c r="B659" s="4015">
        <v>140</v>
      </c>
      <c r="C659" s="4015">
        <v>380</v>
      </c>
      <c r="D659" s="4016">
        <v>900</v>
      </c>
      <c r="E659" s="4017">
        <v>757</v>
      </c>
      <c r="F659" s="4018">
        <v>36527.620736750003</v>
      </c>
      <c r="G659" s="4018">
        <f t="shared" si="10"/>
        <v>36527.620736750003</v>
      </c>
    </row>
    <row r="660" spans="1:7" ht="15.7">
      <c r="A660" s="4015" t="s">
        <v>15390</v>
      </c>
      <c r="B660" s="4015">
        <v>140</v>
      </c>
      <c r="C660" s="4015">
        <v>380</v>
      </c>
      <c r="D660" s="4016">
        <v>1000</v>
      </c>
      <c r="E660" s="4017">
        <v>879</v>
      </c>
      <c r="F660" s="4018">
        <v>39649.902438249999</v>
      </c>
      <c r="G660" s="4018">
        <f t="shared" si="10"/>
        <v>39649.902438249999</v>
      </c>
    </row>
    <row r="661" spans="1:7" ht="15.7">
      <c r="A661" s="4015" t="s">
        <v>15391</v>
      </c>
      <c r="B661" s="4015">
        <v>140</v>
      </c>
      <c r="C661" s="4015">
        <v>380</v>
      </c>
      <c r="D661" s="4016">
        <v>1100</v>
      </c>
      <c r="E661" s="4017">
        <v>1001</v>
      </c>
      <c r="F661" s="4018">
        <v>42772.175200300007</v>
      </c>
      <c r="G661" s="4018">
        <f t="shared" si="10"/>
        <v>42772.175200300007</v>
      </c>
    </row>
    <row r="662" spans="1:7" ht="15.7">
      <c r="A662" s="4015" t="s">
        <v>15392</v>
      </c>
      <c r="B662" s="4015">
        <v>140</v>
      </c>
      <c r="C662" s="4015">
        <v>380</v>
      </c>
      <c r="D662" s="4016">
        <v>1200</v>
      </c>
      <c r="E662" s="4017">
        <v>1123</v>
      </c>
      <c r="F662" s="4018">
        <v>45894.447962350008</v>
      </c>
      <c r="G662" s="4018">
        <f t="shared" si="10"/>
        <v>45894.447962350008</v>
      </c>
    </row>
    <row r="663" spans="1:7" ht="15.7">
      <c r="A663" s="4015" t="s">
        <v>15393</v>
      </c>
      <c r="B663" s="4015">
        <v>140</v>
      </c>
      <c r="C663" s="4015">
        <v>380</v>
      </c>
      <c r="D663" s="4016">
        <v>1300</v>
      </c>
      <c r="E663" s="4017">
        <v>1245</v>
      </c>
      <c r="F663" s="4018">
        <v>49016.729663850005</v>
      </c>
      <c r="G663" s="4018">
        <f t="shared" si="10"/>
        <v>49016.729663850005</v>
      </c>
    </row>
    <row r="664" spans="1:7" ht="15.7">
      <c r="A664" s="4015" t="s">
        <v>15394</v>
      </c>
      <c r="B664" s="4015">
        <v>140</v>
      </c>
      <c r="C664" s="4015">
        <v>380</v>
      </c>
      <c r="D664" s="4016">
        <v>1400</v>
      </c>
      <c r="E664" s="4017">
        <v>1367</v>
      </c>
      <c r="F664" s="4018">
        <v>52139.002425900006</v>
      </c>
      <c r="G664" s="4018">
        <f t="shared" si="10"/>
        <v>52139.002425900006</v>
      </c>
    </row>
    <row r="665" spans="1:7" ht="15.7">
      <c r="A665" s="4015" t="s">
        <v>15395</v>
      </c>
      <c r="B665" s="4015">
        <v>140</v>
      </c>
      <c r="C665" s="4015">
        <v>380</v>
      </c>
      <c r="D665" s="4016">
        <v>1500</v>
      </c>
      <c r="E665" s="4017">
        <v>1489</v>
      </c>
      <c r="F665" s="4018">
        <v>55261.284127400009</v>
      </c>
      <c r="G665" s="4018">
        <f t="shared" si="10"/>
        <v>55261.284127400009</v>
      </c>
    </row>
    <row r="666" spans="1:7" ht="15.7">
      <c r="A666" s="4015" t="s">
        <v>15396</v>
      </c>
      <c r="B666" s="4015">
        <v>140</v>
      </c>
      <c r="C666" s="4015">
        <v>380</v>
      </c>
      <c r="D666" s="4016">
        <v>1600</v>
      </c>
      <c r="E666" s="4017">
        <v>1611</v>
      </c>
      <c r="F666" s="4018">
        <v>58383.55688945001</v>
      </c>
      <c r="G666" s="4018">
        <f t="shared" si="10"/>
        <v>58383.55688945001</v>
      </c>
    </row>
    <row r="667" spans="1:7" ht="15.7">
      <c r="A667" s="4015" t="s">
        <v>15397</v>
      </c>
      <c r="B667" s="4015">
        <v>140</v>
      </c>
      <c r="C667" s="4015">
        <v>380</v>
      </c>
      <c r="D667" s="4016">
        <v>1700</v>
      </c>
      <c r="E667" s="4017">
        <v>1733</v>
      </c>
      <c r="F667" s="4018">
        <v>61505.829651500004</v>
      </c>
      <c r="G667" s="4018">
        <f t="shared" si="10"/>
        <v>61505.829651500004</v>
      </c>
    </row>
    <row r="668" spans="1:7" ht="15.7">
      <c r="A668" s="4015" t="s">
        <v>15398</v>
      </c>
      <c r="B668" s="4015">
        <v>140</v>
      </c>
      <c r="C668" s="4015">
        <v>380</v>
      </c>
      <c r="D668" s="4016">
        <v>1800</v>
      </c>
      <c r="E668" s="4017">
        <v>1855</v>
      </c>
      <c r="F668" s="4018">
        <v>64628.111353</v>
      </c>
      <c r="G668" s="4018">
        <f t="shared" si="10"/>
        <v>64628.111353</v>
      </c>
    </row>
    <row r="669" spans="1:7" ht="15.7">
      <c r="A669" s="4015" t="s">
        <v>15399</v>
      </c>
      <c r="B669" s="4015">
        <v>140</v>
      </c>
      <c r="C669" s="4015">
        <v>380</v>
      </c>
      <c r="D669" s="4016">
        <v>1900</v>
      </c>
      <c r="E669" s="4017">
        <v>1977</v>
      </c>
      <c r="F669" s="4018">
        <v>67750.384115050008</v>
      </c>
      <c r="G669" s="4018">
        <f t="shared" si="10"/>
        <v>67750.384115050008</v>
      </c>
    </row>
    <row r="670" spans="1:7" ht="15.7">
      <c r="A670" s="4015" t="s">
        <v>15400</v>
      </c>
      <c r="B670" s="4015">
        <v>140</v>
      </c>
      <c r="C670" s="4015">
        <v>380</v>
      </c>
      <c r="D670" s="4016">
        <v>2000</v>
      </c>
      <c r="E670" s="4017">
        <v>2099</v>
      </c>
      <c r="F670" s="4018">
        <v>70872.656877100002</v>
      </c>
      <c r="G670" s="4018">
        <f t="shared" si="10"/>
        <v>70872.656877100002</v>
      </c>
    </row>
    <row r="671" spans="1:7" ht="15.7">
      <c r="A671" s="4015" t="s">
        <v>15401</v>
      </c>
      <c r="B671" s="4015">
        <v>140</v>
      </c>
      <c r="C671" s="4015">
        <v>380</v>
      </c>
      <c r="D671" s="4016">
        <v>2100</v>
      </c>
      <c r="E671" s="4017">
        <v>2221</v>
      </c>
      <c r="F671" s="4018">
        <v>73994.938578600006</v>
      </c>
      <c r="G671" s="4018">
        <f t="shared" si="10"/>
        <v>73994.938578600006</v>
      </c>
    </row>
    <row r="672" spans="1:7" ht="15.7">
      <c r="A672" s="4015" t="s">
        <v>15402</v>
      </c>
      <c r="B672" s="4015">
        <v>140</v>
      </c>
      <c r="C672" s="4015">
        <v>380</v>
      </c>
      <c r="D672" s="4016">
        <v>2200</v>
      </c>
      <c r="E672" s="4017">
        <v>2343</v>
      </c>
      <c r="F672" s="4018">
        <v>77117.211340649999</v>
      </c>
      <c r="G672" s="4018">
        <f t="shared" si="10"/>
        <v>77117.211340649999</v>
      </c>
    </row>
    <row r="673" spans="1:7" ht="15.7">
      <c r="A673" s="4015" t="s">
        <v>15403</v>
      </c>
      <c r="B673" s="4015">
        <v>140</v>
      </c>
      <c r="C673" s="4015">
        <v>380</v>
      </c>
      <c r="D673" s="4016">
        <v>2300</v>
      </c>
      <c r="E673" s="4017">
        <v>2465</v>
      </c>
      <c r="F673" s="4018">
        <v>80239.493042150003</v>
      </c>
      <c r="G673" s="4018">
        <f t="shared" si="10"/>
        <v>80239.493042150003</v>
      </c>
    </row>
    <row r="674" spans="1:7" ht="15.7">
      <c r="A674" s="4015" t="s">
        <v>15404</v>
      </c>
      <c r="B674" s="4015">
        <v>140</v>
      </c>
      <c r="C674" s="4015">
        <v>380</v>
      </c>
      <c r="D674" s="4016">
        <v>2400</v>
      </c>
      <c r="E674" s="4017">
        <v>2587</v>
      </c>
      <c r="F674" s="4018">
        <v>83361.765804200011</v>
      </c>
      <c r="G674" s="4018">
        <f t="shared" si="10"/>
        <v>83361.765804200011</v>
      </c>
    </row>
    <row r="675" spans="1:7" ht="15.7">
      <c r="A675" s="4015" t="s">
        <v>15405</v>
      </c>
      <c r="B675" s="4015">
        <v>140</v>
      </c>
      <c r="C675" s="4015">
        <v>380</v>
      </c>
      <c r="D675" s="4016">
        <v>2500</v>
      </c>
      <c r="E675" s="4017">
        <v>2709</v>
      </c>
      <c r="F675" s="4018">
        <v>86484.038566250005</v>
      </c>
      <c r="G675" s="4018">
        <f t="shared" si="10"/>
        <v>86484.038566250005</v>
      </c>
    </row>
    <row r="676" spans="1:7" ht="15.7">
      <c r="A676" s="4015" t="s">
        <v>15406</v>
      </c>
      <c r="B676" s="4015">
        <v>140</v>
      </c>
      <c r="C676" s="4015">
        <v>380</v>
      </c>
      <c r="D676" s="4016">
        <v>2600</v>
      </c>
      <c r="E676" s="4017">
        <v>2831</v>
      </c>
      <c r="F676" s="4018">
        <v>89606.320267750008</v>
      </c>
      <c r="G676" s="4018">
        <f t="shared" si="10"/>
        <v>89606.320267750008</v>
      </c>
    </row>
    <row r="677" spans="1:7" ht="15.7">
      <c r="A677" s="4015" t="s">
        <v>15407</v>
      </c>
      <c r="B677" s="4015">
        <v>140</v>
      </c>
      <c r="C677" s="4015">
        <v>380</v>
      </c>
      <c r="D677" s="4016">
        <v>2700</v>
      </c>
      <c r="E677" s="4017">
        <v>2953</v>
      </c>
      <c r="F677" s="4018">
        <v>92728.593029800017</v>
      </c>
      <c r="G677" s="4018">
        <f t="shared" si="10"/>
        <v>92728.593029800017</v>
      </c>
    </row>
    <row r="678" spans="1:7" ht="15.7">
      <c r="A678" s="4015" t="s">
        <v>15408</v>
      </c>
      <c r="B678" s="4015">
        <v>140</v>
      </c>
      <c r="C678" s="4015">
        <v>380</v>
      </c>
      <c r="D678" s="4016">
        <v>2800</v>
      </c>
      <c r="E678" s="4017">
        <v>3075</v>
      </c>
      <c r="F678" s="4018">
        <v>95850.86579185001</v>
      </c>
      <c r="G678" s="4018">
        <f t="shared" si="10"/>
        <v>95850.86579185001</v>
      </c>
    </row>
    <row r="679" spans="1:7" ht="15.7">
      <c r="A679" s="4015" t="s">
        <v>15409</v>
      </c>
      <c r="B679" s="4015">
        <v>140</v>
      </c>
      <c r="C679" s="4015">
        <v>380</v>
      </c>
      <c r="D679" s="4016">
        <v>2900</v>
      </c>
      <c r="E679" s="4017">
        <v>3197</v>
      </c>
      <c r="F679" s="4018">
        <v>98973.147493350014</v>
      </c>
      <c r="G679" s="4018">
        <f t="shared" si="10"/>
        <v>98973.147493350014</v>
      </c>
    </row>
    <row r="680" spans="1:7" ht="15.7">
      <c r="A680" s="4015" t="s">
        <v>15410</v>
      </c>
      <c r="B680" s="4015">
        <v>140</v>
      </c>
      <c r="C680" s="4015">
        <v>380</v>
      </c>
      <c r="D680" s="4016">
        <v>3000</v>
      </c>
      <c r="E680" s="4017">
        <v>3319</v>
      </c>
      <c r="F680" s="4018">
        <v>102095.42025540001</v>
      </c>
      <c r="G680" s="4018">
        <f t="shared" si="10"/>
        <v>102095.42025540001</v>
      </c>
    </row>
    <row r="681" spans="1:7" ht="15.7">
      <c r="A681" s="4015" t="s">
        <v>15411</v>
      </c>
      <c r="B681" s="4015">
        <v>140</v>
      </c>
      <c r="C681" s="4015">
        <v>380</v>
      </c>
      <c r="D681" s="4016">
        <v>3100</v>
      </c>
      <c r="E681" s="4017">
        <v>3442</v>
      </c>
      <c r="F681" s="4018">
        <v>105217.7019569</v>
      </c>
      <c r="G681" s="4018">
        <f t="shared" si="10"/>
        <v>105217.7019569</v>
      </c>
    </row>
    <row r="682" spans="1:7" ht="15.7">
      <c r="A682" s="4015" t="s">
        <v>15412</v>
      </c>
      <c r="B682" s="4015">
        <v>140</v>
      </c>
      <c r="C682" s="4015">
        <v>380</v>
      </c>
      <c r="D682" s="4016">
        <v>3200</v>
      </c>
      <c r="E682" s="4017">
        <v>3564</v>
      </c>
      <c r="F682" s="4018">
        <v>108339.97471895</v>
      </c>
      <c r="G682" s="4018">
        <f t="shared" si="10"/>
        <v>108339.97471895</v>
      </c>
    </row>
    <row r="683" spans="1:7" ht="15.7">
      <c r="A683" s="4015" t="s">
        <v>15413</v>
      </c>
      <c r="B683" s="4015">
        <v>140</v>
      </c>
      <c r="C683" s="4015">
        <v>380</v>
      </c>
      <c r="D683" s="4016">
        <v>3300</v>
      </c>
      <c r="E683" s="4017">
        <v>3686</v>
      </c>
      <c r="F683" s="4018">
        <v>111462.247481</v>
      </c>
      <c r="G683" s="4018">
        <f t="shared" si="10"/>
        <v>111462.247481</v>
      </c>
    </row>
    <row r="684" spans="1:7" ht="15.7">
      <c r="A684" s="4015" t="s">
        <v>15414</v>
      </c>
      <c r="B684" s="4015">
        <v>140</v>
      </c>
      <c r="C684" s="4015">
        <v>380</v>
      </c>
      <c r="D684" s="4016">
        <v>3400</v>
      </c>
      <c r="E684" s="4017">
        <v>3808</v>
      </c>
      <c r="F684" s="4018">
        <v>114584.5291825</v>
      </c>
      <c r="G684" s="4018">
        <f t="shared" si="10"/>
        <v>114584.5291825</v>
      </c>
    </row>
    <row r="685" spans="1:7" ht="15.7">
      <c r="A685" s="4015" t="s">
        <v>15415</v>
      </c>
      <c r="B685" s="4015">
        <v>140</v>
      </c>
      <c r="C685" s="4015">
        <v>380</v>
      </c>
      <c r="D685" s="4016">
        <v>3500</v>
      </c>
      <c r="E685" s="4017">
        <v>3930</v>
      </c>
      <c r="F685" s="4018">
        <v>117706.80194455</v>
      </c>
      <c r="G685" s="4018">
        <f t="shared" si="10"/>
        <v>117706.80194455</v>
      </c>
    </row>
    <row r="686" spans="1:7" ht="15.7">
      <c r="A686" s="4015" t="s">
        <v>15416</v>
      </c>
      <c r="B686" s="4015">
        <v>140</v>
      </c>
      <c r="C686" s="4015">
        <v>380</v>
      </c>
      <c r="D686" s="4016">
        <v>3600</v>
      </c>
      <c r="E686" s="4017">
        <v>3991</v>
      </c>
      <c r="F686" s="4018">
        <v>120829.0747066</v>
      </c>
      <c r="G686" s="4018">
        <f t="shared" si="10"/>
        <v>120829.0747066</v>
      </c>
    </row>
    <row r="687" spans="1:7" ht="15.7">
      <c r="A687" s="4015" t="s">
        <v>15417</v>
      </c>
      <c r="B687" s="4015">
        <v>140</v>
      </c>
      <c r="C687" s="4015">
        <v>380</v>
      </c>
      <c r="D687" s="4016">
        <v>3700</v>
      </c>
      <c r="E687" s="4017">
        <v>4113</v>
      </c>
      <c r="F687" s="4018">
        <v>123951.35640809999</v>
      </c>
      <c r="G687" s="4018">
        <f t="shared" si="10"/>
        <v>123951.35640809999</v>
      </c>
    </row>
    <row r="688" spans="1:7" ht="15.7">
      <c r="A688" s="4015" t="s">
        <v>15418</v>
      </c>
      <c r="B688" s="4015">
        <v>140</v>
      </c>
      <c r="C688" s="4015">
        <v>380</v>
      </c>
      <c r="D688" s="4016">
        <v>3800</v>
      </c>
      <c r="E688" s="4017">
        <v>4235</v>
      </c>
      <c r="F688" s="4018">
        <v>127073.62917014999</v>
      </c>
      <c r="G688" s="4018">
        <f t="shared" si="10"/>
        <v>127073.62917014999</v>
      </c>
    </row>
    <row r="689" spans="1:7" ht="15.7">
      <c r="A689" s="4015" t="s">
        <v>15419</v>
      </c>
      <c r="B689" s="4015">
        <v>140</v>
      </c>
      <c r="C689" s="4015">
        <v>380</v>
      </c>
      <c r="D689" s="4016">
        <v>3900</v>
      </c>
      <c r="E689" s="4017">
        <v>4357</v>
      </c>
      <c r="F689" s="4018">
        <v>130195.91087165</v>
      </c>
      <c r="G689" s="4018">
        <f t="shared" si="10"/>
        <v>130195.91087165</v>
      </c>
    </row>
    <row r="690" spans="1:7" ht="15.7">
      <c r="A690" s="4015" t="s">
        <v>15420</v>
      </c>
      <c r="B690" s="4015">
        <v>140</v>
      </c>
      <c r="C690" s="4015">
        <v>380</v>
      </c>
      <c r="D690" s="4016">
        <v>4000</v>
      </c>
      <c r="E690" s="4017">
        <v>4479</v>
      </c>
      <c r="F690" s="4018">
        <v>133318.18363370001</v>
      </c>
      <c r="G690" s="4018">
        <f t="shared" si="10"/>
        <v>133318.18363370001</v>
      </c>
    </row>
    <row r="691" spans="1:7" ht="15.7">
      <c r="A691" s="4015" t="s">
        <v>15421</v>
      </c>
      <c r="B691" s="4015">
        <v>140</v>
      </c>
      <c r="C691" s="4015">
        <v>380</v>
      </c>
      <c r="D691" s="4016">
        <v>4100</v>
      </c>
      <c r="E691" s="4017">
        <v>4601</v>
      </c>
      <c r="F691" s="4018">
        <v>136440.45639575002</v>
      </c>
      <c r="G691" s="4018">
        <f t="shared" si="10"/>
        <v>136440.45639575002</v>
      </c>
    </row>
    <row r="692" spans="1:7" ht="15.7">
      <c r="A692" s="4015" t="s">
        <v>15422</v>
      </c>
      <c r="B692" s="4015">
        <v>140</v>
      </c>
      <c r="C692" s="4015">
        <v>380</v>
      </c>
      <c r="D692" s="4016">
        <v>4200</v>
      </c>
      <c r="E692" s="4017">
        <v>4723</v>
      </c>
      <c r="F692" s="4018">
        <v>139562.73809725</v>
      </c>
      <c r="G692" s="4018">
        <f t="shared" si="10"/>
        <v>139562.73809725</v>
      </c>
    </row>
    <row r="693" spans="1:7" ht="15.7">
      <c r="A693" s="4015" t="s">
        <v>15423</v>
      </c>
      <c r="B693" s="4015">
        <v>140</v>
      </c>
      <c r="C693" s="4015">
        <v>380</v>
      </c>
      <c r="D693" s="4016">
        <v>4300</v>
      </c>
      <c r="E693" s="4017">
        <v>4845</v>
      </c>
      <c r="F693" s="4018">
        <v>142685.0108593</v>
      </c>
      <c r="G693" s="4018">
        <f t="shared" si="10"/>
        <v>142685.0108593</v>
      </c>
    </row>
    <row r="694" spans="1:7" ht="15.7">
      <c r="A694" s="4015" t="s">
        <v>15424</v>
      </c>
      <c r="B694" s="4015">
        <v>140</v>
      </c>
      <c r="C694" s="4015">
        <v>380</v>
      </c>
      <c r="D694" s="4016">
        <v>4400</v>
      </c>
      <c r="E694" s="4017">
        <v>4967</v>
      </c>
      <c r="F694" s="4018">
        <v>145807.28362134998</v>
      </c>
      <c r="G694" s="4018">
        <f t="shared" si="10"/>
        <v>145807.28362134998</v>
      </c>
    </row>
    <row r="695" spans="1:7" ht="15.7">
      <c r="A695" s="4015" t="s">
        <v>15425</v>
      </c>
      <c r="B695" s="4015">
        <v>140</v>
      </c>
      <c r="C695" s="4015">
        <v>380</v>
      </c>
      <c r="D695" s="4016">
        <v>4500</v>
      </c>
      <c r="E695" s="4017">
        <v>5089</v>
      </c>
      <c r="F695" s="4018">
        <v>148929.56532285002</v>
      </c>
      <c r="G695" s="4018">
        <f t="shared" si="10"/>
        <v>148929.56532285002</v>
      </c>
    </row>
    <row r="696" spans="1:7" ht="15.7">
      <c r="A696" s="4015" t="s">
        <v>15426</v>
      </c>
      <c r="B696" s="4015">
        <v>140</v>
      </c>
      <c r="C696" s="4015">
        <v>380</v>
      </c>
      <c r="D696" s="4016">
        <v>4600</v>
      </c>
      <c r="E696" s="4017">
        <v>5211</v>
      </c>
      <c r="F696" s="4018">
        <v>152051.83808490002</v>
      </c>
      <c r="G696" s="4018">
        <f t="shared" si="10"/>
        <v>152051.83808490002</v>
      </c>
    </row>
    <row r="697" spans="1:7" ht="15.7">
      <c r="A697" s="4015" t="s">
        <v>15427</v>
      </c>
      <c r="B697" s="4015">
        <v>140</v>
      </c>
      <c r="C697" s="4015">
        <v>380</v>
      </c>
      <c r="D697" s="4016">
        <v>4700</v>
      </c>
      <c r="E697" s="4017">
        <v>5333</v>
      </c>
      <c r="F697" s="4018">
        <v>155174.1197864</v>
      </c>
      <c r="G697" s="4018">
        <f t="shared" si="10"/>
        <v>155174.1197864</v>
      </c>
    </row>
    <row r="698" spans="1:7" ht="15.7">
      <c r="A698" s="4015" t="s">
        <v>15428</v>
      </c>
      <c r="B698" s="4015">
        <v>140</v>
      </c>
      <c r="C698" s="4015">
        <v>380</v>
      </c>
      <c r="D698" s="4016">
        <v>4800</v>
      </c>
      <c r="E698" s="4017">
        <v>5455</v>
      </c>
      <c r="F698" s="4018">
        <v>158296.39254845001</v>
      </c>
      <c r="G698" s="4018">
        <f t="shared" si="10"/>
        <v>158296.39254845001</v>
      </c>
    </row>
    <row r="699" spans="1:7" ht="15.7">
      <c r="A699" s="4015" t="s">
        <v>15429</v>
      </c>
      <c r="B699" s="4015">
        <v>140</v>
      </c>
      <c r="C699" s="4015">
        <v>380</v>
      </c>
      <c r="D699" s="4016">
        <v>4900</v>
      </c>
      <c r="E699" s="4017">
        <v>5577</v>
      </c>
      <c r="F699" s="4018">
        <v>161418.66531050002</v>
      </c>
      <c r="G699" s="4018">
        <f t="shared" si="10"/>
        <v>161418.66531050002</v>
      </c>
    </row>
    <row r="700" spans="1:7" ht="15.7">
      <c r="A700" s="4015" t="s">
        <v>15430</v>
      </c>
      <c r="B700" s="4015">
        <v>140</v>
      </c>
      <c r="C700" s="4015">
        <v>380</v>
      </c>
      <c r="D700" s="4016">
        <v>5000</v>
      </c>
      <c r="E700" s="4017">
        <v>5699</v>
      </c>
      <c r="F700" s="4018">
        <v>164540.94701200002</v>
      </c>
      <c r="G700" s="4018">
        <f t="shared" si="10"/>
        <v>164540.94701200002</v>
      </c>
    </row>
    <row r="701" spans="1:7" ht="15.7">
      <c r="A701" s="4015" t="s">
        <v>15431</v>
      </c>
      <c r="B701" s="4015">
        <v>190</v>
      </c>
      <c r="C701" s="4015">
        <v>200</v>
      </c>
      <c r="D701" s="4016">
        <v>800</v>
      </c>
      <c r="E701" s="4017">
        <v>403</v>
      </c>
      <c r="F701" s="4018">
        <v>18669.7552626</v>
      </c>
      <c r="G701" s="4018">
        <f t="shared" si="10"/>
        <v>18669.7552626</v>
      </c>
    </row>
    <row r="702" spans="1:7" ht="15.7">
      <c r="A702" s="4015" t="s">
        <v>15432</v>
      </c>
      <c r="B702" s="4015">
        <v>190</v>
      </c>
      <c r="C702" s="4015">
        <v>200</v>
      </c>
      <c r="D702" s="4016">
        <v>900</v>
      </c>
      <c r="E702" s="4017">
        <v>480</v>
      </c>
      <c r="F702" s="4018">
        <v>20556.658610800001</v>
      </c>
      <c r="G702" s="4018">
        <f t="shared" si="10"/>
        <v>20556.658610800001</v>
      </c>
    </row>
    <row r="703" spans="1:7" ht="15.7">
      <c r="A703" s="4015" t="s">
        <v>15433</v>
      </c>
      <c r="B703" s="4015">
        <v>190</v>
      </c>
      <c r="C703" s="4015">
        <v>200</v>
      </c>
      <c r="D703" s="4016">
        <v>1000</v>
      </c>
      <c r="E703" s="4017">
        <v>557</v>
      </c>
      <c r="F703" s="4018">
        <v>22443.55301955</v>
      </c>
      <c r="G703" s="4018">
        <f t="shared" si="10"/>
        <v>22443.55301955</v>
      </c>
    </row>
    <row r="704" spans="1:7" ht="15.7">
      <c r="A704" s="4015" t="s">
        <v>15434</v>
      </c>
      <c r="B704" s="4015">
        <v>190</v>
      </c>
      <c r="C704" s="4015">
        <v>200</v>
      </c>
      <c r="D704" s="4016">
        <v>1100</v>
      </c>
      <c r="E704" s="4017">
        <v>635</v>
      </c>
      <c r="F704" s="4018">
        <v>24330.447428299998</v>
      </c>
      <c r="G704" s="4018">
        <f t="shared" si="10"/>
        <v>24330.447428299998</v>
      </c>
    </row>
    <row r="705" spans="1:7" ht="15.7">
      <c r="A705" s="4015" t="s">
        <v>15435</v>
      </c>
      <c r="B705" s="4015">
        <v>190</v>
      </c>
      <c r="C705" s="4015">
        <v>200</v>
      </c>
      <c r="D705" s="4016">
        <v>1200</v>
      </c>
      <c r="E705" s="4017">
        <v>712</v>
      </c>
      <c r="F705" s="4018">
        <v>26217.350776499999</v>
      </c>
      <c r="G705" s="4018">
        <f t="shared" si="10"/>
        <v>26217.350776499999</v>
      </c>
    </row>
    <row r="706" spans="1:7" ht="15.7">
      <c r="A706" s="4015" t="s">
        <v>15436</v>
      </c>
      <c r="B706" s="4015">
        <v>190</v>
      </c>
      <c r="C706" s="4015">
        <v>200</v>
      </c>
      <c r="D706" s="4016">
        <v>1300</v>
      </c>
      <c r="E706" s="4017">
        <v>790</v>
      </c>
      <c r="F706" s="4018">
        <v>28104.245185250002</v>
      </c>
      <c r="G706" s="4018">
        <f t="shared" si="10"/>
        <v>28104.245185250002</v>
      </c>
    </row>
    <row r="707" spans="1:7" ht="15.7">
      <c r="A707" s="4015" t="s">
        <v>15437</v>
      </c>
      <c r="B707" s="4015">
        <v>190</v>
      </c>
      <c r="C707" s="4015">
        <v>200</v>
      </c>
      <c r="D707" s="4016">
        <v>1400</v>
      </c>
      <c r="E707" s="4017">
        <v>867</v>
      </c>
      <c r="F707" s="4018">
        <v>29991.139593999997</v>
      </c>
      <c r="G707" s="4018">
        <f t="shared" si="10"/>
        <v>29991.139593999997</v>
      </c>
    </row>
    <row r="708" spans="1:7" ht="15.7">
      <c r="A708" s="4015" t="s">
        <v>15438</v>
      </c>
      <c r="B708" s="4015">
        <v>190</v>
      </c>
      <c r="C708" s="4015">
        <v>200</v>
      </c>
      <c r="D708" s="4016">
        <v>1500</v>
      </c>
      <c r="E708" s="4017">
        <v>945</v>
      </c>
      <c r="F708" s="4018">
        <v>31878.034002749999</v>
      </c>
      <c r="G708" s="4018">
        <f t="shared" si="10"/>
        <v>31878.034002749999</v>
      </c>
    </row>
    <row r="709" spans="1:7" ht="15.7">
      <c r="A709" s="4015" t="s">
        <v>15439</v>
      </c>
      <c r="B709" s="4015">
        <v>190</v>
      </c>
      <c r="C709" s="4015">
        <v>200</v>
      </c>
      <c r="D709" s="4016">
        <v>1600</v>
      </c>
      <c r="E709" s="4017">
        <v>1022</v>
      </c>
      <c r="F709" s="4018">
        <v>33764.93735095</v>
      </c>
      <c r="G709" s="4018">
        <f t="shared" si="10"/>
        <v>33764.93735095</v>
      </c>
    </row>
    <row r="710" spans="1:7" ht="15.7">
      <c r="A710" s="4015" t="s">
        <v>15440</v>
      </c>
      <c r="B710" s="4015">
        <v>190</v>
      </c>
      <c r="C710" s="4015">
        <v>200</v>
      </c>
      <c r="D710" s="4016">
        <v>1700</v>
      </c>
      <c r="E710" s="4017">
        <v>1099</v>
      </c>
      <c r="F710" s="4018">
        <v>35651.831759700006</v>
      </c>
      <c r="G710" s="4018">
        <f t="shared" si="10"/>
        <v>35651.831759700006</v>
      </c>
    </row>
    <row r="711" spans="1:7" ht="15.7">
      <c r="A711" s="4015" t="s">
        <v>15441</v>
      </c>
      <c r="B711" s="4015">
        <v>190</v>
      </c>
      <c r="C711" s="4015">
        <v>200</v>
      </c>
      <c r="D711" s="4016">
        <v>1800</v>
      </c>
      <c r="E711" s="4017">
        <v>1177</v>
      </c>
      <c r="F711" s="4018">
        <v>37538.726168450004</v>
      </c>
      <c r="G711" s="4018">
        <f t="shared" si="10"/>
        <v>37538.726168450004</v>
      </c>
    </row>
    <row r="712" spans="1:7" ht="15.7">
      <c r="A712" s="4015" t="s">
        <v>15442</v>
      </c>
      <c r="B712" s="4015">
        <v>190</v>
      </c>
      <c r="C712" s="4015">
        <v>200</v>
      </c>
      <c r="D712" s="4016">
        <v>1900</v>
      </c>
      <c r="E712" s="4017">
        <v>1254</v>
      </c>
      <c r="F712" s="4018">
        <v>39425.629516650006</v>
      </c>
      <c r="G712" s="4018">
        <f t="shared" si="10"/>
        <v>39425.629516650006</v>
      </c>
    </row>
    <row r="713" spans="1:7" ht="15.7">
      <c r="A713" s="4015" t="s">
        <v>15443</v>
      </c>
      <c r="B713" s="4015">
        <v>190</v>
      </c>
      <c r="C713" s="4015">
        <v>200</v>
      </c>
      <c r="D713" s="4016">
        <v>2000</v>
      </c>
      <c r="E713" s="4017">
        <v>1332</v>
      </c>
      <c r="F713" s="4018">
        <v>41312.523925399997</v>
      </c>
      <c r="G713" s="4018">
        <f t="shared" si="10"/>
        <v>41312.523925399997</v>
      </c>
    </row>
    <row r="714" spans="1:7" ht="15.7">
      <c r="A714" s="4015" t="s">
        <v>15444</v>
      </c>
      <c r="B714" s="4015">
        <v>190</v>
      </c>
      <c r="C714" s="4015">
        <v>200</v>
      </c>
      <c r="D714" s="4016">
        <v>2100</v>
      </c>
      <c r="E714" s="4017">
        <v>1409</v>
      </c>
      <c r="F714" s="4018">
        <v>43199.418334150003</v>
      </c>
      <c r="G714" s="4018">
        <f t="shared" si="10"/>
        <v>43199.418334150003</v>
      </c>
    </row>
    <row r="715" spans="1:7" ht="15.7">
      <c r="A715" s="4015" t="s">
        <v>15445</v>
      </c>
      <c r="B715" s="4015">
        <v>190</v>
      </c>
      <c r="C715" s="4015">
        <v>200</v>
      </c>
      <c r="D715" s="4016">
        <v>2200</v>
      </c>
      <c r="E715" s="4017">
        <v>1486</v>
      </c>
      <c r="F715" s="4018">
        <v>45086.321682350004</v>
      </c>
      <c r="G715" s="4018">
        <f t="shared" si="10"/>
        <v>45086.321682350004</v>
      </c>
    </row>
    <row r="716" spans="1:7" ht="15.7">
      <c r="A716" s="4015" t="s">
        <v>15446</v>
      </c>
      <c r="B716" s="4015">
        <v>190</v>
      </c>
      <c r="C716" s="4015">
        <v>200</v>
      </c>
      <c r="D716" s="4016">
        <v>2300</v>
      </c>
      <c r="E716" s="4017">
        <v>1564</v>
      </c>
      <c r="F716" s="4018">
        <v>46973.216091100003</v>
      </c>
      <c r="G716" s="4018">
        <f t="shared" si="10"/>
        <v>46973.216091100003</v>
      </c>
    </row>
    <row r="717" spans="1:7" ht="15.7">
      <c r="A717" s="4015" t="s">
        <v>15447</v>
      </c>
      <c r="B717" s="4015">
        <v>190</v>
      </c>
      <c r="C717" s="4015">
        <v>200</v>
      </c>
      <c r="D717" s="4016">
        <v>2400</v>
      </c>
      <c r="E717" s="4017">
        <v>1641</v>
      </c>
      <c r="F717" s="4018">
        <v>48860.110499850009</v>
      </c>
      <c r="G717" s="4018">
        <f t="shared" si="10"/>
        <v>48860.110499850009</v>
      </c>
    </row>
    <row r="718" spans="1:7" ht="15.7">
      <c r="A718" s="4015" t="s">
        <v>15448</v>
      </c>
      <c r="B718" s="4015">
        <v>190</v>
      </c>
      <c r="C718" s="4015">
        <v>200</v>
      </c>
      <c r="D718" s="4016">
        <v>2500</v>
      </c>
      <c r="E718" s="4017">
        <v>1719</v>
      </c>
      <c r="F718" s="4018">
        <v>50747.013848050003</v>
      </c>
      <c r="G718" s="4018">
        <f t="shared" ref="G718:G781" si="11">(F718-F718*$B$4)</f>
        <v>50747.013848050003</v>
      </c>
    </row>
    <row r="719" spans="1:7" ht="15.7">
      <c r="A719" s="4015" t="s">
        <v>15449</v>
      </c>
      <c r="B719" s="4015">
        <v>190</v>
      </c>
      <c r="C719" s="4015">
        <v>200</v>
      </c>
      <c r="D719" s="4016">
        <v>2600</v>
      </c>
      <c r="E719" s="4017">
        <v>1796</v>
      </c>
      <c r="F719" s="4018">
        <v>52633.908256799994</v>
      </c>
      <c r="G719" s="4018">
        <f t="shared" si="11"/>
        <v>52633.908256799994</v>
      </c>
    </row>
    <row r="720" spans="1:7" ht="15.7">
      <c r="A720" s="4015" t="s">
        <v>15450</v>
      </c>
      <c r="B720" s="4015">
        <v>190</v>
      </c>
      <c r="C720" s="4015">
        <v>200</v>
      </c>
      <c r="D720" s="4016">
        <v>2700</v>
      </c>
      <c r="E720" s="4017">
        <v>1874</v>
      </c>
      <c r="F720" s="4018">
        <v>54520.80266555</v>
      </c>
      <c r="G720" s="4018">
        <f t="shared" si="11"/>
        <v>54520.80266555</v>
      </c>
    </row>
    <row r="721" spans="1:7" ht="15.7">
      <c r="A721" s="4015" t="s">
        <v>15451</v>
      </c>
      <c r="B721" s="4015">
        <v>190</v>
      </c>
      <c r="C721" s="4015">
        <v>200</v>
      </c>
      <c r="D721" s="4016">
        <v>2800</v>
      </c>
      <c r="E721" s="4017">
        <v>1951</v>
      </c>
      <c r="F721" s="4018">
        <v>56407.706013750001</v>
      </c>
      <c r="G721" s="4018">
        <f t="shared" si="11"/>
        <v>56407.706013750001</v>
      </c>
    </row>
    <row r="722" spans="1:7" ht="15.7">
      <c r="A722" s="4015" t="s">
        <v>15452</v>
      </c>
      <c r="B722" s="4015">
        <v>190</v>
      </c>
      <c r="C722" s="4015">
        <v>200</v>
      </c>
      <c r="D722" s="4016">
        <v>2900</v>
      </c>
      <c r="E722" s="4017">
        <v>2028</v>
      </c>
      <c r="F722" s="4018">
        <v>58294.6004225</v>
      </c>
      <c r="G722" s="4018">
        <f t="shared" si="11"/>
        <v>58294.6004225</v>
      </c>
    </row>
    <row r="723" spans="1:7" ht="15.7">
      <c r="A723" s="4015" t="s">
        <v>15453</v>
      </c>
      <c r="B723" s="4015">
        <v>190</v>
      </c>
      <c r="C723" s="4015">
        <v>200</v>
      </c>
      <c r="D723" s="4016">
        <v>3000</v>
      </c>
      <c r="E723" s="4017">
        <v>2106</v>
      </c>
      <c r="F723" s="4018">
        <v>60181.494831250006</v>
      </c>
      <c r="G723" s="4018">
        <f t="shared" si="11"/>
        <v>60181.494831250006</v>
      </c>
    </row>
    <row r="724" spans="1:7" ht="15.7">
      <c r="A724" s="4015" t="s">
        <v>15454</v>
      </c>
      <c r="B724" s="4015">
        <v>190</v>
      </c>
      <c r="C724" s="4015">
        <v>200</v>
      </c>
      <c r="D724" s="4016">
        <v>3100</v>
      </c>
      <c r="E724" s="4017">
        <v>2183</v>
      </c>
      <c r="F724" s="4018">
        <v>62068.389240000004</v>
      </c>
      <c r="G724" s="4018">
        <f t="shared" si="11"/>
        <v>62068.389240000004</v>
      </c>
    </row>
    <row r="725" spans="1:7" ht="15.7">
      <c r="A725" s="4015" t="s">
        <v>15455</v>
      </c>
      <c r="B725" s="4015">
        <v>190</v>
      </c>
      <c r="C725" s="4015">
        <v>200</v>
      </c>
      <c r="D725" s="4016">
        <v>3200</v>
      </c>
      <c r="E725" s="4017">
        <v>2261</v>
      </c>
      <c r="F725" s="4018">
        <v>63955.292588199998</v>
      </c>
      <c r="G725" s="4018">
        <f t="shared" si="11"/>
        <v>63955.292588199998</v>
      </c>
    </row>
    <row r="726" spans="1:7" ht="15.7">
      <c r="A726" s="4015" t="s">
        <v>15456</v>
      </c>
      <c r="B726" s="4015">
        <v>190</v>
      </c>
      <c r="C726" s="4015">
        <v>200</v>
      </c>
      <c r="D726" s="4016">
        <v>3300</v>
      </c>
      <c r="E726" s="4017">
        <v>2338</v>
      </c>
      <c r="F726" s="4018">
        <v>65842.186996949997</v>
      </c>
      <c r="G726" s="4018">
        <f t="shared" si="11"/>
        <v>65842.186996949997</v>
      </c>
    </row>
    <row r="727" spans="1:7" ht="15.7">
      <c r="A727" s="4015" t="s">
        <v>15457</v>
      </c>
      <c r="B727" s="4015">
        <v>190</v>
      </c>
      <c r="C727" s="4015">
        <v>200</v>
      </c>
      <c r="D727" s="4016">
        <v>3400</v>
      </c>
      <c r="E727" s="4017">
        <v>2416</v>
      </c>
      <c r="F727" s="4018">
        <v>67729.081405699995</v>
      </c>
      <c r="G727" s="4018">
        <f t="shared" si="11"/>
        <v>67729.081405699995</v>
      </c>
    </row>
    <row r="728" spans="1:7" ht="15.7">
      <c r="A728" s="4015" t="s">
        <v>15458</v>
      </c>
      <c r="B728" s="4015">
        <v>190</v>
      </c>
      <c r="C728" s="4015">
        <v>200</v>
      </c>
      <c r="D728" s="4016">
        <v>3500</v>
      </c>
      <c r="E728" s="4017">
        <v>2493</v>
      </c>
      <c r="F728" s="4018">
        <v>69615.984753900018</v>
      </c>
      <c r="G728" s="4018">
        <f t="shared" si="11"/>
        <v>69615.984753900018</v>
      </c>
    </row>
    <row r="729" spans="1:7" ht="15.7">
      <c r="A729" s="4015" t="s">
        <v>15459</v>
      </c>
      <c r="B729" s="4015">
        <v>190</v>
      </c>
      <c r="C729" s="4015">
        <v>200</v>
      </c>
      <c r="D729" s="4016">
        <v>3600</v>
      </c>
      <c r="E729" s="4017">
        <v>2532</v>
      </c>
      <c r="F729" s="4018">
        <v>71502.879162650017</v>
      </c>
      <c r="G729" s="4018">
        <f t="shared" si="11"/>
        <v>71502.879162650017</v>
      </c>
    </row>
    <row r="730" spans="1:7" ht="15.7">
      <c r="A730" s="4015" t="s">
        <v>15460</v>
      </c>
      <c r="B730" s="4015">
        <v>190</v>
      </c>
      <c r="C730" s="4015">
        <v>200</v>
      </c>
      <c r="D730" s="4016">
        <v>3700</v>
      </c>
      <c r="E730" s="4017">
        <v>2609</v>
      </c>
      <c r="F730" s="4018">
        <v>73389.773571400001</v>
      </c>
      <c r="G730" s="4018">
        <f t="shared" si="11"/>
        <v>73389.773571400001</v>
      </c>
    </row>
    <row r="731" spans="1:7" ht="15.7">
      <c r="A731" s="4015" t="s">
        <v>15461</v>
      </c>
      <c r="B731" s="4015">
        <v>190</v>
      </c>
      <c r="C731" s="4015">
        <v>200</v>
      </c>
      <c r="D731" s="4016">
        <v>3800</v>
      </c>
      <c r="E731" s="4017">
        <v>2686</v>
      </c>
      <c r="F731" s="4018">
        <v>75276.676919599995</v>
      </c>
      <c r="G731" s="4018">
        <f t="shared" si="11"/>
        <v>75276.676919599995</v>
      </c>
    </row>
    <row r="732" spans="1:7" ht="15.7">
      <c r="A732" s="4015" t="s">
        <v>15462</v>
      </c>
      <c r="B732" s="4015">
        <v>190</v>
      </c>
      <c r="C732" s="4015">
        <v>200</v>
      </c>
      <c r="D732" s="4016">
        <v>3900</v>
      </c>
      <c r="E732" s="4017">
        <v>2764</v>
      </c>
      <c r="F732" s="4018">
        <v>77163.571328349994</v>
      </c>
      <c r="G732" s="4018">
        <f t="shared" si="11"/>
        <v>77163.571328349994</v>
      </c>
    </row>
    <row r="733" spans="1:7" ht="15.7">
      <c r="A733" s="4015" t="s">
        <v>15463</v>
      </c>
      <c r="B733" s="4015">
        <v>190</v>
      </c>
      <c r="C733" s="4015">
        <v>200</v>
      </c>
      <c r="D733" s="4016">
        <v>4000</v>
      </c>
      <c r="E733" s="4017">
        <v>2841</v>
      </c>
      <c r="F733" s="4018">
        <v>79050.465737100007</v>
      </c>
      <c r="G733" s="4018">
        <f t="shared" si="11"/>
        <v>79050.465737100007</v>
      </c>
    </row>
    <row r="734" spans="1:7" ht="15.7">
      <c r="A734" s="4015" t="s">
        <v>15464</v>
      </c>
      <c r="B734" s="4015">
        <v>190</v>
      </c>
      <c r="C734" s="4015">
        <v>200</v>
      </c>
      <c r="D734" s="4016">
        <v>4100</v>
      </c>
      <c r="E734" s="4017">
        <v>2919</v>
      </c>
      <c r="F734" s="4018">
        <v>80937.369085300001</v>
      </c>
      <c r="G734" s="4018">
        <f t="shared" si="11"/>
        <v>80937.369085300001</v>
      </c>
    </row>
    <row r="735" spans="1:7" ht="15.7">
      <c r="A735" s="4015" t="s">
        <v>15465</v>
      </c>
      <c r="B735" s="4015">
        <v>190</v>
      </c>
      <c r="C735" s="4015">
        <v>200</v>
      </c>
      <c r="D735" s="4016">
        <v>4200</v>
      </c>
      <c r="E735" s="4017">
        <v>2996</v>
      </c>
      <c r="F735" s="4018">
        <v>82824.263494049999</v>
      </c>
      <c r="G735" s="4018">
        <f t="shared" si="11"/>
        <v>82824.263494049999</v>
      </c>
    </row>
    <row r="736" spans="1:7" ht="15.7">
      <c r="A736" s="4015" t="s">
        <v>15466</v>
      </c>
      <c r="B736" s="4015">
        <v>190</v>
      </c>
      <c r="C736" s="4015">
        <v>200</v>
      </c>
      <c r="D736" s="4016">
        <v>4300</v>
      </c>
      <c r="E736" s="4017">
        <v>3074</v>
      </c>
      <c r="F736" s="4018">
        <v>84711.157902799998</v>
      </c>
      <c r="G736" s="4018">
        <f t="shared" si="11"/>
        <v>84711.157902799998</v>
      </c>
    </row>
    <row r="737" spans="1:7" ht="15.7">
      <c r="A737" s="4015" t="s">
        <v>15467</v>
      </c>
      <c r="B737" s="4015">
        <v>190</v>
      </c>
      <c r="C737" s="4015">
        <v>200</v>
      </c>
      <c r="D737" s="4016">
        <v>4400</v>
      </c>
      <c r="E737" s="4017">
        <v>3151</v>
      </c>
      <c r="F737" s="4018">
        <v>86598.061251000006</v>
      </c>
      <c r="G737" s="4018">
        <f t="shared" si="11"/>
        <v>86598.061251000006</v>
      </c>
    </row>
    <row r="738" spans="1:7" ht="15.7">
      <c r="A738" s="4015" t="s">
        <v>15468</v>
      </c>
      <c r="B738" s="4015">
        <v>190</v>
      </c>
      <c r="C738" s="4015">
        <v>200</v>
      </c>
      <c r="D738" s="4016">
        <v>4500</v>
      </c>
      <c r="E738" s="4017">
        <v>3228</v>
      </c>
      <c r="F738" s="4018">
        <v>88484.955659750005</v>
      </c>
      <c r="G738" s="4018">
        <f t="shared" si="11"/>
        <v>88484.955659750005</v>
      </c>
    </row>
    <row r="739" spans="1:7" ht="15.7">
      <c r="A739" s="4015" t="s">
        <v>15469</v>
      </c>
      <c r="B739" s="4015">
        <v>190</v>
      </c>
      <c r="C739" s="4015">
        <v>200</v>
      </c>
      <c r="D739" s="4016">
        <v>4600</v>
      </c>
      <c r="E739" s="4017">
        <v>3306</v>
      </c>
      <c r="F739" s="4018">
        <v>90371.850068500004</v>
      </c>
      <c r="G739" s="4018">
        <f t="shared" si="11"/>
        <v>90371.850068500004</v>
      </c>
    </row>
    <row r="740" spans="1:7" ht="15.7">
      <c r="A740" s="4015" t="s">
        <v>15470</v>
      </c>
      <c r="B740" s="4015">
        <v>190</v>
      </c>
      <c r="C740" s="4015">
        <v>200</v>
      </c>
      <c r="D740" s="4016">
        <v>4700</v>
      </c>
      <c r="E740" s="4017">
        <v>3383</v>
      </c>
      <c r="F740" s="4018">
        <v>92258.744477250017</v>
      </c>
      <c r="G740" s="4018">
        <f t="shared" si="11"/>
        <v>92258.744477250017</v>
      </c>
    </row>
    <row r="741" spans="1:7" ht="15.7">
      <c r="A741" s="4015" t="s">
        <v>15471</v>
      </c>
      <c r="B741" s="4015">
        <v>190</v>
      </c>
      <c r="C741" s="4015">
        <v>200</v>
      </c>
      <c r="D741" s="4016">
        <v>4800</v>
      </c>
      <c r="E741" s="4017">
        <v>3461</v>
      </c>
      <c r="F741" s="4018">
        <v>94145.647825450011</v>
      </c>
      <c r="G741" s="4018">
        <f t="shared" si="11"/>
        <v>94145.647825450011</v>
      </c>
    </row>
    <row r="742" spans="1:7" ht="15.7">
      <c r="A742" s="4015" t="s">
        <v>15472</v>
      </c>
      <c r="B742" s="4015">
        <v>190</v>
      </c>
      <c r="C742" s="4015">
        <v>200</v>
      </c>
      <c r="D742" s="4016">
        <v>4900</v>
      </c>
      <c r="E742" s="4017">
        <v>3538</v>
      </c>
      <c r="F742" s="4018">
        <v>96032.542234200009</v>
      </c>
      <c r="G742" s="4018">
        <f t="shared" si="11"/>
        <v>96032.542234200009</v>
      </c>
    </row>
    <row r="743" spans="1:7" ht="15.7">
      <c r="A743" s="4015" t="s">
        <v>15473</v>
      </c>
      <c r="B743" s="4015">
        <v>190</v>
      </c>
      <c r="C743" s="4015">
        <v>200</v>
      </c>
      <c r="D743" s="4016">
        <v>5000</v>
      </c>
      <c r="E743" s="4017">
        <v>3616</v>
      </c>
      <c r="F743" s="4018">
        <v>97919.436642949993</v>
      </c>
      <c r="G743" s="4018">
        <f t="shared" si="11"/>
        <v>97919.436642949993</v>
      </c>
    </row>
    <row r="744" spans="1:7" ht="15.7">
      <c r="A744" s="4015" t="s">
        <v>15474</v>
      </c>
      <c r="B744" s="4015">
        <v>190</v>
      </c>
      <c r="C744" s="4015">
        <v>260</v>
      </c>
      <c r="D744" s="4016">
        <v>800</v>
      </c>
      <c r="E744" s="4017">
        <v>514</v>
      </c>
      <c r="F744" s="4018">
        <v>22166.6535558</v>
      </c>
      <c r="G744" s="4018">
        <f t="shared" si="11"/>
        <v>22166.6535558</v>
      </c>
    </row>
    <row r="745" spans="1:7" ht="15.7">
      <c r="A745" s="4015" t="s">
        <v>15475</v>
      </c>
      <c r="B745" s="4015">
        <v>190</v>
      </c>
      <c r="C745" s="4015">
        <v>260</v>
      </c>
      <c r="D745" s="4016">
        <v>900</v>
      </c>
      <c r="E745" s="4017">
        <v>612</v>
      </c>
      <c r="F745" s="4018">
        <v>24356.765169099999</v>
      </c>
      <c r="G745" s="4018">
        <f t="shared" si="11"/>
        <v>24356.765169099999</v>
      </c>
    </row>
    <row r="746" spans="1:7" ht="15.7">
      <c r="A746" s="4015" t="s">
        <v>15476</v>
      </c>
      <c r="B746" s="4015">
        <v>190</v>
      </c>
      <c r="C746" s="4015">
        <v>260</v>
      </c>
      <c r="D746" s="4016">
        <v>1000</v>
      </c>
      <c r="E746" s="4017">
        <v>711</v>
      </c>
      <c r="F746" s="4018">
        <v>26546.867842950003</v>
      </c>
      <c r="G746" s="4018">
        <f t="shared" si="11"/>
        <v>26546.867842950003</v>
      </c>
    </row>
    <row r="747" spans="1:7" ht="15.7">
      <c r="A747" s="4015" t="s">
        <v>15477</v>
      </c>
      <c r="B747" s="4015">
        <v>190</v>
      </c>
      <c r="C747" s="4015">
        <v>260</v>
      </c>
      <c r="D747" s="4016">
        <v>1100</v>
      </c>
      <c r="E747" s="4017">
        <v>810</v>
      </c>
      <c r="F747" s="4018">
        <v>28736.970516800004</v>
      </c>
      <c r="G747" s="4018">
        <f t="shared" si="11"/>
        <v>28736.970516800004</v>
      </c>
    </row>
    <row r="748" spans="1:7" ht="15.7">
      <c r="A748" s="4015" t="s">
        <v>15478</v>
      </c>
      <c r="B748" s="4015">
        <v>190</v>
      </c>
      <c r="C748" s="4015">
        <v>260</v>
      </c>
      <c r="D748" s="4016">
        <v>1200</v>
      </c>
      <c r="E748" s="4017">
        <v>909</v>
      </c>
      <c r="F748" s="4018">
        <v>30927.07319065</v>
      </c>
      <c r="G748" s="4018">
        <f t="shared" si="11"/>
        <v>30927.07319065</v>
      </c>
    </row>
    <row r="749" spans="1:7" ht="15.7">
      <c r="A749" s="4015" t="s">
        <v>15479</v>
      </c>
      <c r="B749" s="4015">
        <v>190</v>
      </c>
      <c r="C749" s="4015">
        <v>260</v>
      </c>
      <c r="D749" s="4016">
        <v>1300</v>
      </c>
      <c r="E749" s="4017">
        <v>1007</v>
      </c>
      <c r="F749" s="4018">
        <v>33117.175864500001</v>
      </c>
      <c r="G749" s="4018">
        <f t="shared" si="11"/>
        <v>33117.175864500001</v>
      </c>
    </row>
    <row r="750" spans="1:7" ht="15.7">
      <c r="A750" s="4015" t="s">
        <v>15480</v>
      </c>
      <c r="B750" s="4015">
        <v>190</v>
      </c>
      <c r="C750" s="4015">
        <v>260</v>
      </c>
      <c r="D750" s="4016">
        <v>1400</v>
      </c>
      <c r="E750" s="4017">
        <v>1106</v>
      </c>
      <c r="F750" s="4018">
        <v>35307.278538349994</v>
      </c>
      <c r="G750" s="4018">
        <f t="shared" si="11"/>
        <v>35307.278538349994</v>
      </c>
    </row>
    <row r="751" spans="1:7" ht="15.7">
      <c r="A751" s="4015" t="s">
        <v>15481</v>
      </c>
      <c r="B751" s="4015">
        <v>190</v>
      </c>
      <c r="C751" s="4015">
        <v>260</v>
      </c>
      <c r="D751" s="4016">
        <v>1500</v>
      </c>
      <c r="E751" s="4017">
        <v>1205</v>
      </c>
      <c r="F751" s="4018">
        <v>37497.381212200002</v>
      </c>
      <c r="G751" s="4018">
        <f t="shared" si="11"/>
        <v>37497.381212200002</v>
      </c>
    </row>
    <row r="752" spans="1:7" ht="15.7">
      <c r="A752" s="4015" t="s">
        <v>15482</v>
      </c>
      <c r="B752" s="4015">
        <v>190</v>
      </c>
      <c r="C752" s="4015">
        <v>260</v>
      </c>
      <c r="D752" s="4016">
        <v>1600</v>
      </c>
      <c r="E752" s="4017">
        <v>1304</v>
      </c>
      <c r="F752" s="4018">
        <v>39687.483886050002</v>
      </c>
      <c r="G752" s="4018">
        <f t="shared" si="11"/>
        <v>39687.483886050002</v>
      </c>
    </row>
    <row r="753" spans="1:7" ht="15.7">
      <c r="A753" s="4015" t="s">
        <v>15483</v>
      </c>
      <c r="B753" s="4015">
        <v>190</v>
      </c>
      <c r="C753" s="4015">
        <v>260</v>
      </c>
      <c r="D753" s="4016">
        <v>1700</v>
      </c>
      <c r="E753" s="4017">
        <v>1402</v>
      </c>
      <c r="F753" s="4018">
        <v>41877.595499350005</v>
      </c>
      <c r="G753" s="4018">
        <f t="shared" si="11"/>
        <v>41877.595499350005</v>
      </c>
    </row>
    <row r="754" spans="1:7" ht="15.7">
      <c r="A754" s="4015" t="s">
        <v>15484</v>
      </c>
      <c r="B754" s="4015">
        <v>190</v>
      </c>
      <c r="C754" s="4015">
        <v>260</v>
      </c>
      <c r="D754" s="4016">
        <v>1800</v>
      </c>
      <c r="E754" s="4017">
        <v>1501</v>
      </c>
      <c r="F754" s="4018">
        <v>44067.698173200006</v>
      </c>
      <c r="G754" s="4018">
        <f t="shared" si="11"/>
        <v>44067.698173200006</v>
      </c>
    </row>
    <row r="755" spans="1:7" ht="15.7">
      <c r="A755" s="4015" t="s">
        <v>15485</v>
      </c>
      <c r="B755" s="4015">
        <v>190</v>
      </c>
      <c r="C755" s="4015">
        <v>260</v>
      </c>
      <c r="D755" s="4016">
        <v>1900</v>
      </c>
      <c r="E755" s="4017">
        <v>1600</v>
      </c>
      <c r="F755" s="4018">
        <v>46257.800847049999</v>
      </c>
      <c r="G755" s="4018">
        <f t="shared" si="11"/>
        <v>46257.800847049999</v>
      </c>
    </row>
    <row r="756" spans="1:7" ht="15.7">
      <c r="A756" s="4015" t="s">
        <v>15486</v>
      </c>
      <c r="B756" s="4015">
        <v>190</v>
      </c>
      <c r="C756" s="4015">
        <v>260</v>
      </c>
      <c r="D756" s="4016">
        <v>2000</v>
      </c>
      <c r="E756" s="4017">
        <v>1699</v>
      </c>
      <c r="F756" s="4018">
        <v>48447.903520900007</v>
      </c>
      <c r="G756" s="4018">
        <f t="shared" si="11"/>
        <v>48447.903520900007</v>
      </c>
    </row>
    <row r="757" spans="1:7" ht="15.7">
      <c r="A757" s="4015" t="s">
        <v>15487</v>
      </c>
      <c r="B757" s="4015">
        <v>190</v>
      </c>
      <c r="C757" s="4015">
        <v>260</v>
      </c>
      <c r="D757" s="4016">
        <v>2100</v>
      </c>
      <c r="E757" s="4017">
        <v>1797</v>
      </c>
      <c r="F757" s="4018">
        <v>50638.00619475</v>
      </c>
      <c r="G757" s="4018">
        <f t="shared" si="11"/>
        <v>50638.00619475</v>
      </c>
    </row>
    <row r="758" spans="1:7" ht="15.7">
      <c r="A758" s="4015" t="s">
        <v>15488</v>
      </c>
      <c r="B758" s="4015">
        <v>190</v>
      </c>
      <c r="C758" s="4015">
        <v>260</v>
      </c>
      <c r="D758" s="4016">
        <v>2200</v>
      </c>
      <c r="E758" s="4017">
        <v>1896</v>
      </c>
      <c r="F758" s="4018">
        <v>52828.108868600008</v>
      </c>
      <c r="G758" s="4018">
        <f t="shared" si="11"/>
        <v>52828.108868600008</v>
      </c>
    </row>
    <row r="759" spans="1:7" ht="15.7">
      <c r="A759" s="4015" t="s">
        <v>15489</v>
      </c>
      <c r="B759" s="4015">
        <v>190</v>
      </c>
      <c r="C759" s="4015">
        <v>260</v>
      </c>
      <c r="D759" s="4016">
        <v>2300</v>
      </c>
      <c r="E759" s="4017">
        <v>1995</v>
      </c>
      <c r="F759" s="4018">
        <v>55018.211542450001</v>
      </c>
      <c r="G759" s="4018">
        <f t="shared" si="11"/>
        <v>55018.211542450001</v>
      </c>
    </row>
    <row r="760" spans="1:7" ht="15.7">
      <c r="A760" s="4015" t="s">
        <v>15490</v>
      </c>
      <c r="B760" s="4015">
        <v>190</v>
      </c>
      <c r="C760" s="4015">
        <v>260</v>
      </c>
      <c r="D760" s="4016">
        <v>2400</v>
      </c>
      <c r="E760" s="4017">
        <v>2094</v>
      </c>
      <c r="F760" s="4018">
        <v>57208.314216300001</v>
      </c>
      <c r="G760" s="4018">
        <f t="shared" si="11"/>
        <v>57208.314216300001</v>
      </c>
    </row>
    <row r="761" spans="1:7" ht="15.7">
      <c r="A761" s="4015" t="s">
        <v>15491</v>
      </c>
      <c r="B761" s="4015">
        <v>190</v>
      </c>
      <c r="C761" s="4015">
        <v>260</v>
      </c>
      <c r="D761" s="4016">
        <v>2500</v>
      </c>
      <c r="E761" s="4017">
        <v>2192</v>
      </c>
      <c r="F761" s="4018">
        <v>59398.425829600004</v>
      </c>
      <c r="G761" s="4018">
        <f t="shared" si="11"/>
        <v>59398.425829600004</v>
      </c>
    </row>
    <row r="762" spans="1:7" ht="15.7">
      <c r="A762" s="4015" t="s">
        <v>15492</v>
      </c>
      <c r="B762" s="4015">
        <v>190</v>
      </c>
      <c r="C762" s="4015">
        <v>260</v>
      </c>
      <c r="D762" s="4016">
        <v>2600</v>
      </c>
      <c r="E762" s="4017">
        <v>2291</v>
      </c>
      <c r="F762" s="4018">
        <v>61588.528503450005</v>
      </c>
      <c r="G762" s="4018">
        <f t="shared" si="11"/>
        <v>61588.528503450005</v>
      </c>
    </row>
    <row r="763" spans="1:7" ht="15.7">
      <c r="A763" s="4015" t="s">
        <v>15493</v>
      </c>
      <c r="B763" s="4015">
        <v>190</v>
      </c>
      <c r="C763" s="4015">
        <v>260</v>
      </c>
      <c r="D763" s="4016">
        <v>2700</v>
      </c>
      <c r="E763" s="4017">
        <v>2390</v>
      </c>
      <c r="F763" s="4018">
        <v>63778.631177300005</v>
      </c>
      <c r="G763" s="4018">
        <f t="shared" si="11"/>
        <v>63778.631177300005</v>
      </c>
    </row>
    <row r="764" spans="1:7" ht="15.7">
      <c r="A764" s="4015" t="s">
        <v>15494</v>
      </c>
      <c r="B764" s="4015">
        <v>190</v>
      </c>
      <c r="C764" s="4015">
        <v>260</v>
      </c>
      <c r="D764" s="4016">
        <v>2800</v>
      </c>
      <c r="E764" s="4017">
        <v>2489</v>
      </c>
      <c r="F764" s="4018">
        <v>65968.733851150013</v>
      </c>
      <c r="G764" s="4018">
        <f t="shared" si="11"/>
        <v>65968.733851150013</v>
      </c>
    </row>
    <row r="765" spans="1:7" ht="15.7">
      <c r="A765" s="4015" t="s">
        <v>15495</v>
      </c>
      <c r="B765" s="4015">
        <v>190</v>
      </c>
      <c r="C765" s="4015">
        <v>260</v>
      </c>
      <c r="D765" s="4016">
        <v>2900</v>
      </c>
      <c r="E765" s="4017">
        <v>2588</v>
      </c>
      <c r="F765" s="4018">
        <v>68158.836525000006</v>
      </c>
      <c r="G765" s="4018">
        <f t="shared" si="11"/>
        <v>68158.836525000006</v>
      </c>
    </row>
    <row r="766" spans="1:7" ht="15.7">
      <c r="A766" s="4015" t="s">
        <v>15496</v>
      </c>
      <c r="B766" s="4015">
        <v>190</v>
      </c>
      <c r="C766" s="4015">
        <v>260</v>
      </c>
      <c r="D766" s="4016">
        <v>3000</v>
      </c>
      <c r="E766" s="4017">
        <v>2686</v>
      </c>
      <c r="F766" s="4018">
        <v>70348.939198849999</v>
      </c>
      <c r="G766" s="4018">
        <f t="shared" si="11"/>
        <v>70348.939198849999</v>
      </c>
    </row>
    <row r="767" spans="1:7" ht="15.7">
      <c r="A767" s="4015" t="s">
        <v>15497</v>
      </c>
      <c r="B767" s="4015">
        <v>190</v>
      </c>
      <c r="C767" s="4015">
        <v>260</v>
      </c>
      <c r="D767" s="4016">
        <v>3100</v>
      </c>
      <c r="E767" s="4017">
        <v>2785</v>
      </c>
      <c r="F767" s="4018">
        <v>72539.041872699992</v>
      </c>
      <c r="G767" s="4018">
        <f t="shared" si="11"/>
        <v>72539.041872699992</v>
      </c>
    </row>
    <row r="768" spans="1:7" ht="15.7">
      <c r="A768" s="4015" t="s">
        <v>15498</v>
      </c>
      <c r="B768" s="4015">
        <v>190</v>
      </c>
      <c r="C768" s="4015">
        <v>260</v>
      </c>
      <c r="D768" s="4016">
        <v>3200</v>
      </c>
      <c r="E768" s="4017">
        <v>2884</v>
      </c>
      <c r="F768" s="4018">
        <v>74729.14454655</v>
      </c>
      <c r="G768" s="4018">
        <f t="shared" si="11"/>
        <v>74729.14454655</v>
      </c>
    </row>
    <row r="769" spans="1:7" ht="15.7">
      <c r="A769" s="4015" t="s">
        <v>15499</v>
      </c>
      <c r="B769" s="4015">
        <v>190</v>
      </c>
      <c r="C769" s="4015">
        <v>260</v>
      </c>
      <c r="D769" s="4016">
        <v>3300</v>
      </c>
      <c r="E769" s="4017">
        <v>2983</v>
      </c>
      <c r="F769" s="4018">
        <v>76919.256159850003</v>
      </c>
      <c r="G769" s="4018">
        <f t="shared" si="11"/>
        <v>76919.256159850003</v>
      </c>
    </row>
    <row r="770" spans="1:7" ht="15.7">
      <c r="A770" s="4015" t="s">
        <v>15500</v>
      </c>
      <c r="B770" s="4015">
        <v>190</v>
      </c>
      <c r="C770" s="4015">
        <v>260</v>
      </c>
      <c r="D770" s="4016">
        <v>3400</v>
      </c>
      <c r="E770" s="4017">
        <v>3081</v>
      </c>
      <c r="F770" s="4018">
        <v>79109.358833699996</v>
      </c>
      <c r="G770" s="4018">
        <f t="shared" si="11"/>
        <v>79109.358833699996</v>
      </c>
    </row>
    <row r="771" spans="1:7" ht="15.7">
      <c r="A771" s="4015" t="s">
        <v>15501</v>
      </c>
      <c r="B771" s="4015">
        <v>190</v>
      </c>
      <c r="C771" s="4015">
        <v>260</v>
      </c>
      <c r="D771" s="4016">
        <v>3500</v>
      </c>
      <c r="E771" s="4017">
        <v>3180</v>
      </c>
      <c r="F771" s="4018">
        <v>81299.461507550004</v>
      </c>
      <c r="G771" s="4018">
        <f t="shared" si="11"/>
        <v>81299.461507550004</v>
      </c>
    </row>
    <row r="772" spans="1:7" ht="15.7">
      <c r="A772" s="4015" t="s">
        <v>15502</v>
      </c>
      <c r="B772" s="4015">
        <v>190</v>
      </c>
      <c r="C772" s="4015">
        <v>260</v>
      </c>
      <c r="D772" s="4016">
        <v>3600</v>
      </c>
      <c r="E772" s="4017">
        <v>3229</v>
      </c>
      <c r="F772" s="4018">
        <v>83489.564181400012</v>
      </c>
      <c r="G772" s="4018">
        <f t="shared" si="11"/>
        <v>83489.564181400012</v>
      </c>
    </row>
    <row r="773" spans="1:7" ht="15.7">
      <c r="A773" s="4015" t="s">
        <v>15503</v>
      </c>
      <c r="B773" s="4015">
        <v>190</v>
      </c>
      <c r="C773" s="4015">
        <v>260</v>
      </c>
      <c r="D773" s="4016">
        <v>3700</v>
      </c>
      <c r="E773" s="4017">
        <v>3328</v>
      </c>
      <c r="F773" s="4018">
        <v>85679.666855250005</v>
      </c>
      <c r="G773" s="4018">
        <f t="shared" si="11"/>
        <v>85679.666855250005</v>
      </c>
    </row>
    <row r="774" spans="1:7" ht="15.7">
      <c r="A774" s="4015" t="s">
        <v>15504</v>
      </c>
      <c r="B774" s="4015">
        <v>190</v>
      </c>
      <c r="C774" s="4015">
        <v>260</v>
      </c>
      <c r="D774" s="4016">
        <v>3800</v>
      </c>
      <c r="E774" s="4017">
        <v>3427</v>
      </c>
      <c r="F774" s="4018">
        <v>87869.769529099998</v>
      </c>
      <c r="G774" s="4018">
        <f t="shared" si="11"/>
        <v>87869.769529099998</v>
      </c>
    </row>
    <row r="775" spans="1:7" ht="15.7">
      <c r="A775" s="4015" t="s">
        <v>15505</v>
      </c>
      <c r="B775" s="4015">
        <v>190</v>
      </c>
      <c r="C775" s="4015">
        <v>260</v>
      </c>
      <c r="D775" s="4016">
        <v>3900</v>
      </c>
      <c r="E775" s="4017">
        <v>3526</v>
      </c>
      <c r="F775" s="4018">
        <v>90059.872202950006</v>
      </c>
      <c r="G775" s="4018">
        <f t="shared" si="11"/>
        <v>90059.872202950006</v>
      </c>
    </row>
    <row r="776" spans="1:7" ht="15.7">
      <c r="A776" s="4015" t="s">
        <v>15506</v>
      </c>
      <c r="B776" s="4015">
        <v>190</v>
      </c>
      <c r="C776" s="4015">
        <v>260</v>
      </c>
      <c r="D776" s="4016">
        <v>4000</v>
      </c>
      <c r="E776" s="4017">
        <v>3624</v>
      </c>
      <c r="F776" s="4018">
        <v>92249.974876800014</v>
      </c>
      <c r="G776" s="4018">
        <f t="shared" si="11"/>
        <v>92249.974876800014</v>
      </c>
    </row>
    <row r="777" spans="1:7" ht="15.7">
      <c r="A777" s="4015" t="s">
        <v>15507</v>
      </c>
      <c r="B777" s="4015">
        <v>190</v>
      </c>
      <c r="C777" s="4015">
        <v>260</v>
      </c>
      <c r="D777" s="4016">
        <v>4100</v>
      </c>
      <c r="E777" s="4017">
        <v>3723</v>
      </c>
      <c r="F777" s="4018">
        <v>94440.086490099988</v>
      </c>
      <c r="G777" s="4018">
        <f t="shared" si="11"/>
        <v>94440.086490099988</v>
      </c>
    </row>
    <row r="778" spans="1:7" ht="15.7">
      <c r="A778" s="4015" t="s">
        <v>15508</v>
      </c>
      <c r="B778" s="4015">
        <v>190</v>
      </c>
      <c r="C778" s="4015">
        <v>260</v>
      </c>
      <c r="D778" s="4016">
        <v>4200</v>
      </c>
      <c r="E778" s="4017">
        <v>3822</v>
      </c>
      <c r="F778" s="4018">
        <v>96630.18916395001</v>
      </c>
      <c r="G778" s="4018">
        <f t="shared" si="11"/>
        <v>96630.18916395001</v>
      </c>
    </row>
    <row r="779" spans="1:7" ht="15.7">
      <c r="A779" s="4015" t="s">
        <v>15509</v>
      </c>
      <c r="B779" s="4015">
        <v>190</v>
      </c>
      <c r="C779" s="4015">
        <v>260</v>
      </c>
      <c r="D779" s="4016">
        <v>4300</v>
      </c>
      <c r="E779" s="4017">
        <v>3921</v>
      </c>
      <c r="F779" s="4018">
        <v>98820.291837800003</v>
      </c>
      <c r="G779" s="4018">
        <f t="shared" si="11"/>
        <v>98820.291837800003</v>
      </c>
    </row>
    <row r="780" spans="1:7" ht="15.7">
      <c r="A780" s="4015" t="s">
        <v>15510</v>
      </c>
      <c r="B780" s="4015">
        <v>190</v>
      </c>
      <c r="C780" s="4015">
        <v>260</v>
      </c>
      <c r="D780" s="4016">
        <v>4400</v>
      </c>
      <c r="E780" s="4017">
        <v>4020</v>
      </c>
      <c r="F780" s="4018">
        <v>101010.39451165001</v>
      </c>
      <c r="G780" s="4018">
        <f t="shared" si="11"/>
        <v>101010.39451165001</v>
      </c>
    </row>
    <row r="781" spans="1:7" ht="15.7">
      <c r="A781" s="4015" t="s">
        <v>15511</v>
      </c>
      <c r="B781" s="4015">
        <v>190</v>
      </c>
      <c r="C781" s="4015">
        <v>260</v>
      </c>
      <c r="D781" s="4016">
        <v>4500</v>
      </c>
      <c r="E781" s="4017">
        <v>4118</v>
      </c>
      <c r="F781" s="4018">
        <v>103200.49718549999</v>
      </c>
      <c r="G781" s="4018">
        <f t="shared" si="11"/>
        <v>103200.49718549999</v>
      </c>
    </row>
    <row r="782" spans="1:7" ht="15.7">
      <c r="A782" s="4015" t="s">
        <v>15512</v>
      </c>
      <c r="B782" s="4015">
        <v>190</v>
      </c>
      <c r="C782" s="4015">
        <v>260</v>
      </c>
      <c r="D782" s="4016">
        <v>4600</v>
      </c>
      <c r="E782" s="4017">
        <v>4217</v>
      </c>
      <c r="F782" s="4018">
        <v>105390.59985935001</v>
      </c>
      <c r="G782" s="4018">
        <f t="shared" ref="G782:G845" si="12">(F782-F782*$B$4)</f>
        <v>105390.59985935001</v>
      </c>
    </row>
    <row r="783" spans="1:7" ht="15.7">
      <c r="A783" s="4015" t="s">
        <v>15513</v>
      </c>
      <c r="B783" s="4015">
        <v>190</v>
      </c>
      <c r="C783" s="4015">
        <v>260</v>
      </c>
      <c r="D783" s="4016">
        <v>4700</v>
      </c>
      <c r="E783" s="4017">
        <v>4316</v>
      </c>
      <c r="F783" s="4018">
        <v>107580.7025332</v>
      </c>
      <c r="G783" s="4018">
        <f t="shared" si="12"/>
        <v>107580.7025332</v>
      </c>
    </row>
    <row r="784" spans="1:7" ht="15.7">
      <c r="A784" s="4015" t="s">
        <v>15514</v>
      </c>
      <c r="B784" s="4015">
        <v>190</v>
      </c>
      <c r="C784" s="4015">
        <v>260</v>
      </c>
      <c r="D784" s="4016">
        <v>4800</v>
      </c>
      <c r="E784" s="4017">
        <v>4415</v>
      </c>
      <c r="F784" s="4018">
        <v>109770.80520705</v>
      </c>
      <c r="G784" s="4018">
        <f t="shared" si="12"/>
        <v>109770.80520705</v>
      </c>
    </row>
    <row r="785" spans="1:7" ht="15.7">
      <c r="A785" s="4015" t="s">
        <v>15515</v>
      </c>
      <c r="B785" s="4015">
        <v>190</v>
      </c>
      <c r="C785" s="4015">
        <v>260</v>
      </c>
      <c r="D785" s="4016">
        <v>4900</v>
      </c>
      <c r="E785" s="4017">
        <v>4513</v>
      </c>
      <c r="F785" s="4018">
        <v>111960.91682035002</v>
      </c>
      <c r="G785" s="4018">
        <f t="shared" si="12"/>
        <v>111960.91682035002</v>
      </c>
    </row>
    <row r="786" spans="1:7" ht="15.7">
      <c r="A786" s="4015" t="s">
        <v>15516</v>
      </c>
      <c r="B786" s="4015">
        <v>190</v>
      </c>
      <c r="C786" s="4015">
        <v>260</v>
      </c>
      <c r="D786" s="4016">
        <v>5000</v>
      </c>
      <c r="E786" s="4017">
        <v>4612</v>
      </c>
      <c r="F786" s="4018">
        <v>114151.01949420001</v>
      </c>
      <c r="G786" s="4018">
        <f t="shared" si="12"/>
        <v>114151.01949420001</v>
      </c>
    </row>
    <row r="787" spans="1:7" ht="15.7">
      <c r="A787" s="4015" t="s">
        <v>15517</v>
      </c>
      <c r="B787" s="4015">
        <v>190</v>
      </c>
      <c r="C787" s="4015">
        <v>300</v>
      </c>
      <c r="D787" s="4016">
        <v>800</v>
      </c>
      <c r="E787" s="4017">
        <v>668</v>
      </c>
      <c r="F787" s="4018">
        <v>29050.199905350004</v>
      </c>
      <c r="G787" s="4018">
        <f t="shared" si="12"/>
        <v>29050.199905350004</v>
      </c>
    </row>
    <row r="788" spans="1:7" ht="15.7">
      <c r="A788" s="4015" t="s">
        <v>15518</v>
      </c>
      <c r="B788" s="4015">
        <v>190</v>
      </c>
      <c r="C788" s="4015">
        <v>300</v>
      </c>
      <c r="D788" s="4016">
        <v>900</v>
      </c>
      <c r="E788" s="4017">
        <v>796</v>
      </c>
      <c r="F788" s="4018">
        <v>31680.078821950006</v>
      </c>
      <c r="G788" s="4018">
        <f t="shared" si="12"/>
        <v>31680.078821950006</v>
      </c>
    </row>
    <row r="789" spans="1:7" ht="15.7">
      <c r="A789" s="4015" t="s">
        <v>15519</v>
      </c>
      <c r="B789" s="4015">
        <v>190</v>
      </c>
      <c r="C789" s="4015">
        <v>300</v>
      </c>
      <c r="D789" s="4016">
        <v>1000</v>
      </c>
      <c r="E789" s="4017">
        <v>925</v>
      </c>
      <c r="F789" s="4018">
        <v>34309.957738550002</v>
      </c>
      <c r="G789" s="4018">
        <f t="shared" si="12"/>
        <v>34309.957738550002</v>
      </c>
    </row>
    <row r="790" spans="1:7" ht="15.7">
      <c r="A790" s="4015" t="s">
        <v>15520</v>
      </c>
      <c r="B790" s="4015">
        <v>190</v>
      </c>
      <c r="C790" s="4015">
        <v>300</v>
      </c>
      <c r="D790" s="4016">
        <v>1100</v>
      </c>
      <c r="E790" s="4017">
        <v>1053</v>
      </c>
      <c r="F790" s="4018">
        <v>36939.83665515</v>
      </c>
      <c r="G790" s="4018">
        <f t="shared" si="12"/>
        <v>36939.83665515</v>
      </c>
    </row>
    <row r="791" spans="1:7" ht="15.7">
      <c r="A791" s="4015" t="s">
        <v>15521</v>
      </c>
      <c r="B791" s="4015">
        <v>190</v>
      </c>
      <c r="C791" s="4015">
        <v>300</v>
      </c>
      <c r="D791" s="4016">
        <v>1200</v>
      </c>
      <c r="E791" s="4017">
        <v>1182</v>
      </c>
      <c r="F791" s="4018">
        <v>39569.715571750006</v>
      </c>
      <c r="G791" s="4018">
        <f t="shared" si="12"/>
        <v>39569.715571750006</v>
      </c>
    </row>
    <row r="792" spans="1:7" ht="15.7">
      <c r="A792" s="4015" t="s">
        <v>15522</v>
      </c>
      <c r="B792" s="4015">
        <v>190</v>
      </c>
      <c r="C792" s="4015">
        <v>300</v>
      </c>
      <c r="D792" s="4016">
        <v>1300</v>
      </c>
      <c r="E792" s="4017">
        <v>1310</v>
      </c>
      <c r="F792" s="4018">
        <v>42199.594488349998</v>
      </c>
      <c r="G792" s="4018">
        <f t="shared" si="12"/>
        <v>42199.594488349998</v>
      </c>
    </row>
    <row r="793" spans="1:7" ht="15.7">
      <c r="A793" s="4015" t="s">
        <v>15523</v>
      </c>
      <c r="B793" s="4015">
        <v>190</v>
      </c>
      <c r="C793" s="4015">
        <v>300</v>
      </c>
      <c r="D793" s="4016">
        <v>1400</v>
      </c>
      <c r="E793" s="4017">
        <v>1439</v>
      </c>
      <c r="F793" s="4018">
        <v>44829.473404950004</v>
      </c>
      <c r="G793" s="4018">
        <f t="shared" si="12"/>
        <v>44829.473404950004</v>
      </c>
    </row>
    <row r="794" spans="1:7" ht="15.7">
      <c r="A794" s="4015" t="s">
        <v>15524</v>
      </c>
      <c r="B794" s="4015">
        <v>190</v>
      </c>
      <c r="C794" s="4015">
        <v>300</v>
      </c>
      <c r="D794" s="4016">
        <v>1500</v>
      </c>
      <c r="E794" s="4017">
        <v>1567</v>
      </c>
      <c r="F794" s="4018">
        <v>47459.352321550003</v>
      </c>
      <c r="G794" s="4018">
        <f t="shared" si="12"/>
        <v>47459.352321550003</v>
      </c>
    </row>
    <row r="795" spans="1:7" ht="15.7">
      <c r="A795" s="4015" t="s">
        <v>15525</v>
      </c>
      <c r="B795" s="4015">
        <v>190</v>
      </c>
      <c r="C795" s="4015">
        <v>300</v>
      </c>
      <c r="D795" s="4016">
        <v>1600</v>
      </c>
      <c r="E795" s="4017">
        <v>1695</v>
      </c>
      <c r="F795" s="4018">
        <v>50089.231238150001</v>
      </c>
      <c r="G795" s="4018">
        <f t="shared" si="12"/>
        <v>50089.231238150001</v>
      </c>
    </row>
    <row r="796" spans="1:7" ht="15.7">
      <c r="A796" s="4015" t="s">
        <v>15526</v>
      </c>
      <c r="B796" s="4015">
        <v>190</v>
      </c>
      <c r="C796" s="4015">
        <v>300</v>
      </c>
      <c r="D796" s="4016">
        <v>1700</v>
      </c>
      <c r="E796" s="4017">
        <v>1824</v>
      </c>
      <c r="F796" s="4018">
        <v>52719.110154750007</v>
      </c>
      <c r="G796" s="4018">
        <f t="shared" si="12"/>
        <v>52719.110154750007</v>
      </c>
    </row>
    <row r="797" spans="1:7" ht="15.7">
      <c r="A797" s="4015" t="s">
        <v>15527</v>
      </c>
      <c r="B797" s="4015">
        <v>190</v>
      </c>
      <c r="C797" s="4015">
        <v>300</v>
      </c>
      <c r="D797" s="4016">
        <v>1800</v>
      </c>
      <c r="E797" s="4017">
        <v>1952</v>
      </c>
      <c r="F797" s="4018">
        <v>55348.989071350006</v>
      </c>
      <c r="G797" s="4018">
        <f t="shared" si="12"/>
        <v>55348.989071350006</v>
      </c>
    </row>
    <row r="798" spans="1:7" ht="15.7">
      <c r="A798" s="4015" t="s">
        <v>15528</v>
      </c>
      <c r="B798" s="4015">
        <v>190</v>
      </c>
      <c r="C798" s="4015">
        <v>300</v>
      </c>
      <c r="D798" s="4016">
        <v>1900</v>
      </c>
      <c r="E798" s="4017">
        <v>2081</v>
      </c>
      <c r="F798" s="4018">
        <v>57978.85904850001</v>
      </c>
      <c r="G798" s="4018">
        <f t="shared" si="12"/>
        <v>57978.85904850001</v>
      </c>
    </row>
    <row r="799" spans="1:7" ht="15.7">
      <c r="A799" s="4015" t="s">
        <v>15529</v>
      </c>
      <c r="B799" s="4015">
        <v>190</v>
      </c>
      <c r="C799" s="4015">
        <v>300</v>
      </c>
      <c r="D799" s="4016">
        <v>2000</v>
      </c>
      <c r="E799" s="4017">
        <v>2209</v>
      </c>
      <c r="F799" s="4018">
        <v>60608.737965099994</v>
      </c>
      <c r="G799" s="4018">
        <f t="shared" si="12"/>
        <v>60608.737965099994</v>
      </c>
    </row>
    <row r="800" spans="1:7" ht="15.7">
      <c r="A800" s="4015" t="s">
        <v>15530</v>
      </c>
      <c r="B800" s="4015">
        <v>190</v>
      </c>
      <c r="C800" s="4015">
        <v>300</v>
      </c>
      <c r="D800" s="4016">
        <v>2100</v>
      </c>
      <c r="E800" s="4017">
        <v>2338</v>
      </c>
      <c r="F800" s="4018">
        <v>63238.6168817</v>
      </c>
      <c r="G800" s="4018">
        <f t="shared" si="12"/>
        <v>63238.6168817</v>
      </c>
    </row>
    <row r="801" spans="1:7" ht="15.7">
      <c r="A801" s="4015" t="s">
        <v>15531</v>
      </c>
      <c r="B801" s="4015">
        <v>190</v>
      </c>
      <c r="C801" s="4015">
        <v>300</v>
      </c>
      <c r="D801" s="4016">
        <v>2200</v>
      </c>
      <c r="E801" s="4017">
        <v>2466</v>
      </c>
      <c r="F801" s="4018">
        <v>65868.495798300006</v>
      </c>
      <c r="G801" s="4018">
        <f t="shared" si="12"/>
        <v>65868.495798300006</v>
      </c>
    </row>
    <row r="802" spans="1:7" ht="15.7">
      <c r="A802" s="4015" t="s">
        <v>15532</v>
      </c>
      <c r="B802" s="4015">
        <v>190</v>
      </c>
      <c r="C802" s="4015">
        <v>300</v>
      </c>
      <c r="D802" s="4016">
        <v>2300</v>
      </c>
      <c r="E802" s="4017">
        <v>2594</v>
      </c>
      <c r="F802" s="4018">
        <v>68498.374714900012</v>
      </c>
      <c r="G802" s="4018">
        <f t="shared" si="12"/>
        <v>68498.374714900012</v>
      </c>
    </row>
    <row r="803" spans="1:7" ht="15.7">
      <c r="A803" s="4015" t="s">
        <v>15533</v>
      </c>
      <c r="B803" s="4015">
        <v>190</v>
      </c>
      <c r="C803" s="4015">
        <v>300</v>
      </c>
      <c r="D803" s="4016">
        <v>2400</v>
      </c>
      <c r="E803" s="4017">
        <v>2723</v>
      </c>
      <c r="F803" s="4018">
        <v>71128.253631500003</v>
      </c>
      <c r="G803" s="4018">
        <f t="shared" si="12"/>
        <v>71128.253631500003</v>
      </c>
    </row>
    <row r="804" spans="1:7" ht="15.7">
      <c r="A804" s="4015" t="s">
        <v>15534</v>
      </c>
      <c r="B804" s="4015">
        <v>190</v>
      </c>
      <c r="C804" s="4015">
        <v>300</v>
      </c>
      <c r="D804" s="4016">
        <v>2500</v>
      </c>
      <c r="E804" s="4017">
        <v>2851</v>
      </c>
      <c r="F804" s="4018">
        <v>73758.132548100009</v>
      </c>
      <c r="G804" s="4018">
        <f t="shared" si="12"/>
        <v>73758.132548100009</v>
      </c>
    </row>
    <row r="805" spans="1:7" ht="15.7">
      <c r="A805" s="4015" t="s">
        <v>15535</v>
      </c>
      <c r="B805" s="4015">
        <v>190</v>
      </c>
      <c r="C805" s="4015">
        <v>300</v>
      </c>
      <c r="D805" s="4016">
        <v>2600</v>
      </c>
      <c r="E805" s="4017">
        <v>2980</v>
      </c>
      <c r="F805" s="4018">
        <v>76388.011464700015</v>
      </c>
      <c r="G805" s="4018">
        <f t="shared" si="12"/>
        <v>76388.011464700015</v>
      </c>
    </row>
    <row r="806" spans="1:7" ht="15.7">
      <c r="A806" s="4015" t="s">
        <v>15536</v>
      </c>
      <c r="B806" s="4015">
        <v>190</v>
      </c>
      <c r="C806" s="4015">
        <v>300</v>
      </c>
      <c r="D806" s="4016">
        <v>2700</v>
      </c>
      <c r="E806" s="4017">
        <v>3108</v>
      </c>
      <c r="F806" s="4018">
        <v>79017.890381300007</v>
      </c>
      <c r="G806" s="4018">
        <f t="shared" si="12"/>
        <v>79017.890381300007</v>
      </c>
    </row>
    <row r="807" spans="1:7" ht="15.7">
      <c r="A807" s="4015" t="s">
        <v>15537</v>
      </c>
      <c r="B807" s="4015">
        <v>190</v>
      </c>
      <c r="C807" s="4015">
        <v>300</v>
      </c>
      <c r="D807" s="4016">
        <v>2800</v>
      </c>
      <c r="E807" s="4017">
        <v>3237</v>
      </c>
      <c r="F807" s="4018">
        <v>81647.769297899998</v>
      </c>
      <c r="G807" s="4018">
        <f t="shared" si="12"/>
        <v>81647.769297899998</v>
      </c>
    </row>
    <row r="808" spans="1:7" ht="15.7">
      <c r="A808" s="4015" t="s">
        <v>15538</v>
      </c>
      <c r="B808" s="4015">
        <v>190</v>
      </c>
      <c r="C808" s="4015">
        <v>300</v>
      </c>
      <c r="D808" s="4016">
        <v>2900</v>
      </c>
      <c r="E808" s="4017">
        <v>3365</v>
      </c>
      <c r="F808" s="4018">
        <v>84277.648214500005</v>
      </c>
      <c r="G808" s="4018">
        <f t="shared" si="12"/>
        <v>84277.648214500005</v>
      </c>
    </row>
    <row r="809" spans="1:7" ht="15.7">
      <c r="A809" s="4015" t="s">
        <v>15539</v>
      </c>
      <c r="B809" s="4015">
        <v>190</v>
      </c>
      <c r="C809" s="4015">
        <v>300</v>
      </c>
      <c r="D809" s="4016">
        <v>3000</v>
      </c>
      <c r="E809" s="4017">
        <v>3494</v>
      </c>
      <c r="F809" s="4018">
        <v>86907.527131099996</v>
      </c>
      <c r="G809" s="4018">
        <f t="shared" si="12"/>
        <v>86907.527131099996</v>
      </c>
    </row>
    <row r="810" spans="1:7" ht="15.7">
      <c r="A810" s="4015" t="s">
        <v>15540</v>
      </c>
      <c r="B810" s="4015">
        <v>190</v>
      </c>
      <c r="C810" s="4015">
        <v>300</v>
      </c>
      <c r="D810" s="4016">
        <v>3100</v>
      </c>
      <c r="E810" s="4017">
        <v>3622</v>
      </c>
      <c r="F810" s="4018">
        <v>89537.406047700002</v>
      </c>
      <c r="G810" s="4018">
        <f t="shared" si="12"/>
        <v>89537.406047700002</v>
      </c>
    </row>
    <row r="811" spans="1:7" ht="15.7">
      <c r="A811" s="4015" t="s">
        <v>15541</v>
      </c>
      <c r="B811" s="4015">
        <v>190</v>
      </c>
      <c r="C811" s="4015">
        <v>300</v>
      </c>
      <c r="D811" s="4016">
        <v>3200</v>
      </c>
      <c r="E811" s="4017">
        <v>3750</v>
      </c>
      <c r="F811" s="4018">
        <v>92167.284964300008</v>
      </c>
      <c r="G811" s="4018">
        <f t="shared" si="12"/>
        <v>92167.284964300008</v>
      </c>
    </row>
    <row r="812" spans="1:7" ht="15.7">
      <c r="A812" s="4015" t="s">
        <v>15542</v>
      </c>
      <c r="B812" s="4015">
        <v>190</v>
      </c>
      <c r="C812" s="4015">
        <v>300</v>
      </c>
      <c r="D812" s="4016">
        <v>3300</v>
      </c>
      <c r="E812" s="4017">
        <v>3879</v>
      </c>
      <c r="F812" s="4018">
        <v>94797.1638809</v>
      </c>
      <c r="G812" s="4018">
        <f t="shared" si="12"/>
        <v>94797.1638809</v>
      </c>
    </row>
    <row r="813" spans="1:7" ht="15.7">
      <c r="A813" s="4015" t="s">
        <v>15543</v>
      </c>
      <c r="B813" s="4015">
        <v>190</v>
      </c>
      <c r="C813" s="4015">
        <v>300</v>
      </c>
      <c r="D813" s="4016">
        <v>3400</v>
      </c>
      <c r="E813" s="4017">
        <v>4007</v>
      </c>
      <c r="F813" s="4018">
        <v>97427.042797500006</v>
      </c>
      <c r="G813" s="4018">
        <f t="shared" si="12"/>
        <v>97427.042797500006</v>
      </c>
    </row>
    <row r="814" spans="1:7" ht="15.7">
      <c r="A814" s="4015" t="s">
        <v>15544</v>
      </c>
      <c r="B814" s="4015">
        <v>190</v>
      </c>
      <c r="C814" s="4015">
        <v>300</v>
      </c>
      <c r="D814" s="4016">
        <v>3500</v>
      </c>
      <c r="E814" s="4017">
        <v>4136</v>
      </c>
      <c r="F814" s="4018">
        <v>100056.92171410001</v>
      </c>
      <c r="G814" s="4018">
        <f t="shared" si="12"/>
        <v>100056.92171410001</v>
      </c>
    </row>
    <row r="815" spans="1:7" ht="15.7">
      <c r="A815" s="4015" t="s">
        <v>15545</v>
      </c>
      <c r="B815" s="4015">
        <v>190</v>
      </c>
      <c r="C815" s="4015">
        <v>300</v>
      </c>
      <c r="D815" s="4016">
        <v>3600</v>
      </c>
      <c r="E815" s="4017">
        <v>4200</v>
      </c>
      <c r="F815" s="4018">
        <v>102686.8006307</v>
      </c>
      <c r="G815" s="4018">
        <f t="shared" si="12"/>
        <v>102686.8006307</v>
      </c>
    </row>
    <row r="816" spans="1:7" ht="15.7">
      <c r="A816" s="4015" t="s">
        <v>15546</v>
      </c>
      <c r="B816" s="4015">
        <v>190</v>
      </c>
      <c r="C816" s="4015">
        <v>300</v>
      </c>
      <c r="D816" s="4016">
        <v>3700</v>
      </c>
      <c r="E816" s="4017">
        <v>4328</v>
      </c>
      <c r="F816" s="4018">
        <v>105316.67954730001</v>
      </c>
      <c r="G816" s="4018">
        <f t="shared" si="12"/>
        <v>105316.67954730001</v>
      </c>
    </row>
    <row r="817" spans="1:7" ht="15.7">
      <c r="A817" s="4015" t="s">
        <v>15547</v>
      </c>
      <c r="B817" s="4015">
        <v>190</v>
      </c>
      <c r="C817" s="4015">
        <v>300</v>
      </c>
      <c r="D817" s="4016">
        <v>3800</v>
      </c>
      <c r="E817" s="4017">
        <v>4457</v>
      </c>
      <c r="F817" s="4018">
        <v>107946.5584639</v>
      </c>
      <c r="G817" s="4018">
        <f t="shared" si="12"/>
        <v>107946.5584639</v>
      </c>
    </row>
    <row r="818" spans="1:7" ht="15.7">
      <c r="A818" s="4015" t="s">
        <v>15548</v>
      </c>
      <c r="B818" s="4015">
        <v>190</v>
      </c>
      <c r="C818" s="4015">
        <v>300</v>
      </c>
      <c r="D818" s="4016">
        <v>3900</v>
      </c>
      <c r="E818" s="4017">
        <v>4585</v>
      </c>
      <c r="F818" s="4018">
        <v>110576.43738050001</v>
      </c>
      <c r="G818" s="4018">
        <f t="shared" si="12"/>
        <v>110576.43738050001</v>
      </c>
    </row>
    <row r="819" spans="1:7" ht="15.7">
      <c r="A819" s="4015" t="s">
        <v>15549</v>
      </c>
      <c r="B819" s="4015">
        <v>190</v>
      </c>
      <c r="C819" s="4015">
        <v>300</v>
      </c>
      <c r="D819" s="4016">
        <v>4000</v>
      </c>
      <c r="E819" s="4017">
        <v>4714</v>
      </c>
      <c r="F819" s="4018">
        <v>113206.3162971</v>
      </c>
      <c r="G819" s="4018">
        <f t="shared" si="12"/>
        <v>113206.3162971</v>
      </c>
    </row>
    <row r="820" spans="1:7" ht="15.7">
      <c r="A820" s="4015" t="s">
        <v>15550</v>
      </c>
      <c r="B820" s="4015">
        <v>190</v>
      </c>
      <c r="C820" s="4015">
        <v>300</v>
      </c>
      <c r="D820" s="4016">
        <v>4100</v>
      </c>
      <c r="E820" s="4017">
        <v>4842</v>
      </c>
      <c r="F820" s="4018">
        <v>115836.19521370002</v>
      </c>
      <c r="G820" s="4018">
        <f t="shared" si="12"/>
        <v>115836.19521370002</v>
      </c>
    </row>
    <row r="821" spans="1:7" ht="15.7">
      <c r="A821" s="4015" t="s">
        <v>15551</v>
      </c>
      <c r="B821" s="4015">
        <v>190</v>
      </c>
      <c r="C821" s="4015">
        <v>300</v>
      </c>
      <c r="D821" s="4016">
        <v>4200</v>
      </c>
      <c r="E821" s="4017">
        <v>4971</v>
      </c>
      <c r="F821" s="4018">
        <v>118466.07413030001</v>
      </c>
      <c r="G821" s="4018">
        <f t="shared" si="12"/>
        <v>118466.07413030001</v>
      </c>
    </row>
    <row r="822" spans="1:7" ht="15.7">
      <c r="A822" s="4015" t="s">
        <v>15552</v>
      </c>
      <c r="B822" s="4015">
        <v>190</v>
      </c>
      <c r="C822" s="4015">
        <v>300</v>
      </c>
      <c r="D822" s="4016">
        <v>4300</v>
      </c>
      <c r="E822" s="4017">
        <v>5099</v>
      </c>
      <c r="F822" s="4018">
        <v>121095.95304690002</v>
      </c>
      <c r="G822" s="4018">
        <f t="shared" si="12"/>
        <v>121095.95304690002</v>
      </c>
    </row>
    <row r="823" spans="1:7" ht="15.7">
      <c r="A823" s="4015" t="s">
        <v>15553</v>
      </c>
      <c r="B823" s="4015">
        <v>190</v>
      </c>
      <c r="C823" s="4015">
        <v>300</v>
      </c>
      <c r="D823" s="4016">
        <v>4400</v>
      </c>
      <c r="E823" s="4017">
        <v>5228</v>
      </c>
      <c r="F823" s="4018">
        <v>123725.83196349999</v>
      </c>
      <c r="G823" s="4018">
        <f t="shared" si="12"/>
        <v>123725.83196349999</v>
      </c>
    </row>
    <row r="824" spans="1:7" ht="15.7">
      <c r="A824" s="4015" t="s">
        <v>15554</v>
      </c>
      <c r="B824" s="4015">
        <v>190</v>
      </c>
      <c r="C824" s="4015">
        <v>300</v>
      </c>
      <c r="D824" s="4016">
        <v>4500</v>
      </c>
      <c r="E824" s="4017">
        <v>5356</v>
      </c>
      <c r="F824" s="4018">
        <v>126355.7108801</v>
      </c>
      <c r="G824" s="4018">
        <f t="shared" si="12"/>
        <v>126355.7108801</v>
      </c>
    </row>
    <row r="825" spans="1:7" ht="15.7">
      <c r="A825" s="4015" t="s">
        <v>15555</v>
      </c>
      <c r="B825" s="4015">
        <v>190</v>
      </c>
      <c r="C825" s="4015">
        <v>300</v>
      </c>
      <c r="D825" s="4016">
        <v>4600</v>
      </c>
      <c r="E825" s="4017">
        <v>5484</v>
      </c>
      <c r="F825" s="4018">
        <v>128985.58979670001</v>
      </c>
      <c r="G825" s="4018">
        <f t="shared" si="12"/>
        <v>128985.58979670001</v>
      </c>
    </row>
    <row r="826" spans="1:7" ht="15.7">
      <c r="A826" s="4015" t="s">
        <v>15556</v>
      </c>
      <c r="B826" s="4015">
        <v>190</v>
      </c>
      <c r="C826" s="4015">
        <v>300</v>
      </c>
      <c r="D826" s="4016">
        <v>4700</v>
      </c>
      <c r="E826" s="4017">
        <v>5613</v>
      </c>
      <c r="F826" s="4018">
        <v>131615.46871330001</v>
      </c>
      <c r="G826" s="4018">
        <f t="shared" si="12"/>
        <v>131615.46871330001</v>
      </c>
    </row>
    <row r="827" spans="1:7" ht="15.7">
      <c r="A827" s="4015" t="s">
        <v>15557</v>
      </c>
      <c r="B827" s="4015">
        <v>190</v>
      </c>
      <c r="C827" s="4015">
        <v>300</v>
      </c>
      <c r="D827" s="4016">
        <v>4800</v>
      </c>
      <c r="E827" s="4017">
        <v>5741</v>
      </c>
      <c r="F827" s="4018">
        <v>134245.3476299</v>
      </c>
      <c r="G827" s="4018">
        <f t="shared" si="12"/>
        <v>134245.3476299</v>
      </c>
    </row>
    <row r="828" spans="1:7" ht="15.7">
      <c r="A828" s="4015" t="s">
        <v>15558</v>
      </c>
      <c r="B828" s="4015">
        <v>190</v>
      </c>
      <c r="C828" s="4015">
        <v>300</v>
      </c>
      <c r="D828" s="4016">
        <v>4900</v>
      </c>
      <c r="E828" s="4017">
        <v>5870</v>
      </c>
      <c r="F828" s="4018">
        <v>136875.22654650002</v>
      </c>
      <c r="G828" s="4018">
        <f t="shared" si="12"/>
        <v>136875.22654650002</v>
      </c>
    </row>
    <row r="829" spans="1:7" ht="15.7">
      <c r="A829" s="4015" t="s">
        <v>15559</v>
      </c>
      <c r="B829" s="4015">
        <v>190</v>
      </c>
      <c r="C829" s="4015">
        <v>300</v>
      </c>
      <c r="D829" s="4016">
        <v>5000</v>
      </c>
      <c r="E829" s="4017">
        <v>5998</v>
      </c>
      <c r="F829" s="4018">
        <v>139505.10546309999</v>
      </c>
      <c r="G829" s="4018">
        <f t="shared" si="12"/>
        <v>139505.10546309999</v>
      </c>
    </row>
    <row r="830" spans="1:7" ht="15.7">
      <c r="A830" s="4015" t="s">
        <v>15560</v>
      </c>
      <c r="B830" s="4015">
        <v>190</v>
      </c>
      <c r="C830" s="4015">
        <v>380</v>
      </c>
      <c r="D830" s="4016">
        <v>800</v>
      </c>
      <c r="E830" s="4017">
        <v>842</v>
      </c>
      <c r="F830" s="4018">
        <v>34208.468162700003</v>
      </c>
      <c r="G830" s="4018">
        <f t="shared" si="12"/>
        <v>34208.468162700003</v>
      </c>
    </row>
    <row r="831" spans="1:7" ht="15.7">
      <c r="A831" s="4015" t="s">
        <v>15561</v>
      </c>
      <c r="B831" s="4015">
        <v>190</v>
      </c>
      <c r="C831" s="4015">
        <v>380</v>
      </c>
      <c r="D831" s="4016">
        <v>900</v>
      </c>
      <c r="E831" s="4017">
        <v>1003</v>
      </c>
      <c r="F831" s="4018">
        <v>37410.927791249997</v>
      </c>
      <c r="G831" s="4018">
        <f t="shared" si="12"/>
        <v>37410.927791249997</v>
      </c>
    </row>
    <row r="832" spans="1:7" ht="15.7">
      <c r="A832" s="4015" t="s">
        <v>15562</v>
      </c>
      <c r="B832" s="4015">
        <v>190</v>
      </c>
      <c r="C832" s="4015">
        <v>380</v>
      </c>
      <c r="D832" s="4016">
        <v>1000</v>
      </c>
      <c r="E832" s="4017">
        <v>1165</v>
      </c>
      <c r="F832" s="4018">
        <v>40613.396359250008</v>
      </c>
      <c r="G832" s="4018">
        <f t="shared" si="12"/>
        <v>40613.396359250008</v>
      </c>
    </row>
    <row r="833" spans="1:7" ht="15.7">
      <c r="A833" s="4015" t="s">
        <v>15563</v>
      </c>
      <c r="B833" s="4015">
        <v>190</v>
      </c>
      <c r="C833" s="4015">
        <v>380</v>
      </c>
      <c r="D833" s="4016">
        <v>1100</v>
      </c>
      <c r="E833" s="4017">
        <v>1327</v>
      </c>
      <c r="F833" s="4018">
        <v>43815.855987800001</v>
      </c>
      <c r="G833" s="4018">
        <f t="shared" si="12"/>
        <v>43815.855987800001</v>
      </c>
    </row>
    <row r="834" spans="1:7" ht="15.7">
      <c r="A834" s="4015" t="s">
        <v>15564</v>
      </c>
      <c r="B834" s="4015">
        <v>190</v>
      </c>
      <c r="C834" s="4015">
        <v>380</v>
      </c>
      <c r="D834" s="4016">
        <v>1200</v>
      </c>
      <c r="E834" s="4017">
        <v>1489</v>
      </c>
      <c r="F834" s="4018">
        <v>47018.324555800005</v>
      </c>
      <c r="G834" s="4018">
        <f t="shared" si="12"/>
        <v>47018.324555800005</v>
      </c>
    </row>
    <row r="835" spans="1:7" ht="15.7">
      <c r="A835" s="4015" t="s">
        <v>15565</v>
      </c>
      <c r="B835" s="4015">
        <v>190</v>
      </c>
      <c r="C835" s="4015">
        <v>380</v>
      </c>
      <c r="D835" s="4016">
        <v>1300</v>
      </c>
      <c r="E835" s="4017">
        <v>1651</v>
      </c>
      <c r="F835" s="4018">
        <v>50220.784184350006</v>
      </c>
      <c r="G835" s="4018">
        <f t="shared" si="12"/>
        <v>50220.784184350006</v>
      </c>
    </row>
    <row r="836" spans="1:7" ht="15.7">
      <c r="A836" s="4015" t="s">
        <v>15566</v>
      </c>
      <c r="B836" s="4015">
        <v>190</v>
      </c>
      <c r="C836" s="4015">
        <v>380</v>
      </c>
      <c r="D836" s="4016">
        <v>1400</v>
      </c>
      <c r="E836" s="4017">
        <v>1813</v>
      </c>
      <c r="F836" s="4018">
        <v>53423.2438129</v>
      </c>
      <c r="G836" s="4018">
        <f t="shared" si="12"/>
        <v>53423.2438129</v>
      </c>
    </row>
    <row r="837" spans="1:7" ht="15.7">
      <c r="A837" s="4015" t="s">
        <v>15567</v>
      </c>
      <c r="B837" s="4015">
        <v>190</v>
      </c>
      <c r="C837" s="4015">
        <v>380</v>
      </c>
      <c r="D837" s="4016">
        <v>1500</v>
      </c>
      <c r="E837" s="4017">
        <v>1974</v>
      </c>
      <c r="F837" s="4018">
        <v>56625.712380900004</v>
      </c>
      <c r="G837" s="4018">
        <f t="shared" si="12"/>
        <v>56625.712380900004</v>
      </c>
    </row>
    <row r="838" spans="1:7" ht="15.7">
      <c r="A838" s="4015" t="s">
        <v>15568</v>
      </c>
      <c r="B838" s="4015">
        <v>190</v>
      </c>
      <c r="C838" s="4015">
        <v>380</v>
      </c>
      <c r="D838" s="4016">
        <v>1600</v>
      </c>
      <c r="E838" s="4017">
        <v>2136</v>
      </c>
      <c r="F838" s="4018">
        <v>59828.172009449998</v>
      </c>
      <c r="G838" s="4018">
        <f t="shared" si="12"/>
        <v>59828.172009449998</v>
      </c>
    </row>
    <row r="839" spans="1:7" ht="15.7">
      <c r="A839" s="4015" t="s">
        <v>15569</v>
      </c>
      <c r="B839" s="4015">
        <v>190</v>
      </c>
      <c r="C839" s="4015">
        <v>380</v>
      </c>
      <c r="D839" s="4016">
        <v>1700</v>
      </c>
      <c r="E839" s="4017">
        <v>2298</v>
      </c>
      <c r="F839" s="4018">
        <v>63030.631637999999</v>
      </c>
      <c r="G839" s="4018">
        <f t="shared" si="12"/>
        <v>63030.631637999999</v>
      </c>
    </row>
    <row r="840" spans="1:7" ht="15.7">
      <c r="A840" s="4015" t="s">
        <v>15570</v>
      </c>
      <c r="B840" s="4015">
        <v>190</v>
      </c>
      <c r="C840" s="4015">
        <v>380</v>
      </c>
      <c r="D840" s="4016">
        <v>1800</v>
      </c>
      <c r="E840" s="4017">
        <v>2460</v>
      </c>
      <c r="F840" s="4018">
        <v>66233.100206000003</v>
      </c>
      <c r="G840" s="4018">
        <f t="shared" si="12"/>
        <v>66233.100206000003</v>
      </c>
    </row>
    <row r="841" spans="1:7" ht="15.7">
      <c r="A841" s="4015" t="s">
        <v>15571</v>
      </c>
      <c r="B841" s="4015">
        <v>190</v>
      </c>
      <c r="C841" s="4015">
        <v>380</v>
      </c>
      <c r="D841" s="4016">
        <v>1900</v>
      </c>
      <c r="E841" s="4017">
        <v>2622</v>
      </c>
      <c r="F841" s="4018">
        <v>69435.559834550004</v>
      </c>
      <c r="G841" s="4018">
        <f t="shared" si="12"/>
        <v>69435.559834550004</v>
      </c>
    </row>
    <row r="842" spans="1:7" ht="15.7">
      <c r="A842" s="4015" t="s">
        <v>15572</v>
      </c>
      <c r="B842" s="4015">
        <v>190</v>
      </c>
      <c r="C842" s="4015">
        <v>380</v>
      </c>
      <c r="D842" s="4016">
        <v>2000</v>
      </c>
      <c r="E842" s="4017">
        <v>2784</v>
      </c>
      <c r="F842" s="4018">
        <v>72638.02840255</v>
      </c>
      <c r="G842" s="4018">
        <f t="shared" si="12"/>
        <v>72638.02840255</v>
      </c>
    </row>
    <row r="843" spans="1:7" ht="15.7">
      <c r="A843" s="4015" t="s">
        <v>15573</v>
      </c>
      <c r="B843" s="4015">
        <v>190</v>
      </c>
      <c r="C843" s="4015">
        <v>380</v>
      </c>
      <c r="D843" s="4016">
        <v>2100</v>
      </c>
      <c r="E843" s="4017">
        <v>2945</v>
      </c>
      <c r="F843" s="4018">
        <v>75840.488031100002</v>
      </c>
      <c r="G843" s="4018">
        <f t="shared" si="12"/>
        <v>75840.488031100002</v>
      </c>
    </row>
    <row r="844" spans="1:7" ht="15.7">
      <c r="A844" s="4015" t="s">
        <v>15574</v>
      </c>
      <c r="B844" s="4015">
        <v>190</v>
      </c>
      <c r="C844" s="4015">
        <v>380</v>
      </c>
      <c r="D844" s="4016">
        <v>2200</v>
      </c>
      <c r="E844" s="4017">
        <v>3107</v>
      </c>
      <c r="F844" s="4018">
        <v>79042.947659650003</v>
      </c>
      <c r="G844" s="4018">
        <f t="shared" si="12"/>
        <v>79042.947659650003</v>
      </c>
    </row>
    <row r="845" spans="1:7" ht="15.7">
      <c r="A845" s="4015" t="s">
        <v>15575</v>
      </c>
      <c r="B845" s="4015">
        <v>190</v>
      </c>
      <c r="C845" s="4015">
        <v>380</v>
      </c>
      <c r="D845" s="4016">
        <v>2300</v>
      </c>
      <c r="E845" s="4017">
        <v>3269</v>
      </c>
      <c r="F845" s="4018">
        <v>82245.416227650014</v>
      </c>
      <c r="G845" s="4018">
        <f t="shared" si="12"/>
        <v>82245.416227650014</v>
      </c>
    </row>
    <row r="846" spans="1:7" ht="15.7">
      <c r="A846" s="4015" t="s">
        <v>15576</v>
      </c>
      <c r="B846" s="4015">
        <v>190</v>
      </c>
      <c r="C846" s="4015">
        <v>380</v>
      </c>
      <c r="D846" s="4016">
        <v>2400</v>
      </c>
      <c r="E846" s="4017">
        <v>3431</v>
      </c>
      <c r="F846" s="4018">
        <v>85447.8758562</v>
      </c>
      <c r="G846" s="4018">
        <f t="shared" ref="G846:G909" si="13">(F846-F846*$B$4)</f>
        <v>85447.8758562</v>
      </c>
    </row>
    <row r="847" spans="1:7" ht="15.7">
      <c r="A847" s="4015" t="s">
        <v>15577</v>
      </c>
      <c r="B847" s="4015">
        <v>190</v>
      </c>
      <c r="C847" s="4015">
        <v>380</v>
      </c>
      <c r="D847" s="4016">
        <v>2500</v>
      </c>
      <c r="E847" s="4017">
        <v>3593</v>
      </c>
      <c r="F847" s="4018">
        <v>88650.335484750001</v>
      </c>
      <c r="G847" s="4018">
        <f t="shared" si="13"/>
        <v>88650.335484750001</v>
      </c>
    </row>
    <row r="848" spans="1:7" ht="15.7">
      <c r="A848" s="4015" t="s">
        <v>15578</v>
      </c>
      <c r="B848" s="4015">
        <v>190</v>
      </c>
      <c r="C848" s="4015">
        <v>380</v>
      </c>
      <c r="D848" s="4016">
        <v>2600</v>
      </c>
      <c r="E848" s="4017">
        <v>3755</v>
      </c>
      <c r="F848" s="4018">
        <v>91852.804052749998</v>
      </c>
      <c r="G848" s="4018">
        <f t="shared" si="13"/>
        <v>91852.804052749998</v>
      </c>
    </row>
    <row r="849" spans="1:7" ht="15.7">
      <c r="A849" s="4015" t="s">
        <v>15579</v>
      </c>
      <c r="B849" s="4015">
        <v>190</v>
      </c>
      <c r="C849" s="4015">
        <v>380</v>
      </c>
      <c r="D849" s="4016">
        <v>2700</v>
      </c>
      <c r="E849" s="4017">
        <v>3917</v>
      </c>
      <c r="F849" s="4018">
        <v>95055.263681300014</v>
      </c>
      <c r="G849" s="4018">
        <f t="shared" si="13"/>
        <v>95055.263681300014</v>
      </c>
    </row>
    <row r="850" spans="1:7" ht="15.7">
      <c r="A850" s="4015" t="s">
        <v>15580</v>
      </c>
      <c r="B850" s="4015">
        <v>190</v>
      </c>
      <c r="C850" s="4015">
        <v>380</v>
      </c>
      <c r="D850" s="4016">
        <v>2800</v>
      </c>
      <c r="E850" s="4017">
        <v>4078</v>
      </c>
      <c r="F850" s="4018">
        <v>98257.732249299996</v>
      </c>
      <c r="G850" s="4018">
        <f t="shared" si="13"/>
        <v>98257.732249299996</v>
      </c>
    </row>
    <row r="851" spans="1:7" ht="15.7">
      <c r="A851" s="4015" t="s">
        <v>15581</v>
      </c>
      <c r="B851" s="4015">
        <v>190</v>
      </c>
      <c r="C851" s="4015">
        <v>380</v>
      </c>
      <c r="D851" s="4016">
        <v>2900</v>
      </c>
      <c r="E851" s="4017">
        <v>4240</v>
      </c>
      <c r="F851" s="4018">
        <v>101460.19187785001</v>
      </c>
      <c r="G851" s="4018">
        <f t="shared" si="13"/>
        <v>101460.19187785001</v>
      </c>
    </row>
    <row r="852" spans="1:7" ht="15.7">
      <c r="A852" s="4015" t="s">
        <v>15582</v>
      </c>
      <c r="B852" s="4015">
        <v>190</v>
      </c>
      <c r="C852" s="4015">
        <v>380</v>
      </c>
      <c r="D852" s="4016">
        <v>3000</v>
      </c>
      <c r="E852" s="4017">
        <v>4402</v>
      </c>
      <c r="F852" s="4018">
        <v>104662.65150640001</v>
      </c>
      <c r="G852" s="4018">
        <f t="shared" si="13"/>
        <v>104662.65150640001</v>
      </c>
    </row>
    <row r="853" spans="1:7" ht="15.7">
      <c r="A853" s="4015" t="s">
        <v>15583</v>
      </c>
      <c r="B853" s="4015">
        <v>190</v>
      </c>
      <c r="C853" s="4015">
        <v>380</v>
      </c>
      <c r="D853" s="4016">
        <v>3100</v>
      </c>
      <c r="E853" s="4017">
        <v>4564</v>
      </c>
      <c r="F853" s="4018">
        <v>107865.12007440001</v>
      </c>
      <c r="G853" s="4018">
        <f t="shared" si="13"/>
        <v>107865.12007440001</v>
      </c>
    </row>
    <row r="854" spans="1:7" ht="15.7">
      <c r="A854" s="4015" t="s">
        <v>15584</v>
      </c>
      <c r="B854" s="4015">
        <v>190</v>
      </c>
      <c r="C854" s="4015">
        <v>380</v>
      </c>
      <c r="D854" s="4016">
        <v>3200</v>
      </c>
      <c r="E854" s="4017">
        <v>4726</v>
      </c>
      <c r="F854" s="4018">
        <v>111067.57970295001</v>
      </c>
      <c r="G854" s="4018">
        <f t="shared" si="13"/>
        <v>111067.57970295001</v>
      </c>
    </row>
    <row r="855" spans="1:7" ht="15.7">
      <c r="A855" s="4015" t="s">
        <v>15585</v>
      </c>
      <c r="B855" s="4015">
        <v>190</v>
      </c>
      <c r="C855" s="4015">
        <v>380</v>
      </c>
      <c r="D855" s="4016">
        <v>3300</v>
      </c>
      <c r="E855" s="4017">
        <v>4888</v>
      </c>
      <c r="F855" s="4018">
        <v>114270.0393315</v>
      </c>
      <c r="G855" s="4018">
        <f t="shared" si="13"/>
        <v>114270.0393315</v>
      </c>
    </row>
    <row r="856" spans="1:7" ht="15.7">
      <c r="A856" s="4015" t="s">
        <v>15586</v>
      </c>
      <c r="B856" s="4015">
        <v>190</v>
      </c>
      <c r="C856" s="4015">
        <v>380</v>
      </c>
      <c r="D856" s="4016">
        <v>3400</v>
      </c>
      <c r="E856" s="4017">
        <v>5049</v>
      </c>
      <c r="F856" s="4018">
        <v>117472.50789950001</v>
      </c>
      <c r="G856" s="4018">
        <f t="shared" si="13"/>
        <v>117472.50789950001</v>
      </c>
    </row>
    <row r="857" spans="1:7" ht="15.7">
      <c r="A857" s="4015" t="s">
        <v>15587</v>
      </c>
      <c r="B857" s="4015">
        <v>190</v>
      </c>
      <c r="C857" s="4015">
        <v>380</v>
      </c>
      <c r="D857" s="4016">
        <v>3500</v>
      </c>
      <c r="E857" s="4017">
        <v>5211</v>
      </c>
      <c r="F857" s="4018">
        <v>120674.96752804999</v>
      </c>
      <c r="G857" s="4018">
        <f t="shared" si="13"/>
        <v>120674.96752804999</v>
      </c>
    </row>
    <row r="858" spans="1:7" ht="15.7">
      <c r="A858" s="4015" t="s">
        <v>15588</v>
      </c>
      <c r="B858" s="4015">
        <v>190</v>
      </c>
      <c r="C858" s="4015">
        <v>380</v>
      </c>
      <c r="D858" s="4016">
        <v>3600</v>
      </c>
      <c r="E858" s="4017">
        <v>5292</v>
      </c>
      <c r="F858" s="4018">
        <v>123877.43609605002</v>
      </c>
      <c r="G858" s="4018">
        <f t="shared" si="13"/>
        <v>123877.43609605002</v>
      </c>
    </row>
    <row r="859" spans="1:7" ht="15.7">
      <c r="A859" s="4015" t="s">
        <v>15589</v>
      </c>
      <c r="B859" s="4015">
        <v>190</v>
      </c>
      <c r="C859" s="4015">
        <v>380</v>
      </c>
      <c r="D859" s="4016">
        <v>3700</v>
      </c>
      <c r="E859" s="4017">
        <v>5454</v>
      </c>
      <c r="F859" s="4018">
        <v>127079.89572459999</v>
      </c>
      <c r="G859" s="4018">
        <f t="shared" si="13"/>
        <v>127079.89572459999</v>
      </c>
    </row>
    <row r="860" spans="1:7" ht="15.7">
      <c r="A860" s="4015" t="s">
        <v>15590</v>
      </c>
      <c r="B860" s="4015">
        <v>190</v>
      </c>
      <c r="C860" s="4015">
        <v>380</v>
      </c>
      <c r="D860" s="4016">
        <v>3800</v>
      </c>
      <c r="E860" s="4017">
        <v>5616</v>
      </c>
      <c r="F860" s="4018">
        <v>130282.35535315001</v>
      </c>
      <c r="G860" s="4018">
        <f t="shared" si="13"/>
        <v>130282.35535315001</v>
      </c>
    </row>
    <row r="861" spans="1:7" ht="15.7">
      <c r="A861" s="4015" t="s">
        <v>15591</v>
      </c>
      <c r="B861" s="4015">
        <v>190</v>
      </c>
      <c r="C861" s="4015">
        <v>380</v>
      </c>
      <c r="D861" s="4016">
        <v>3900</v>
      </c>
      <c r="E861" s="4017">
        <v>5778</v>
      </c>
      <c r="F861" s="4018">
        <v>133484.82392115003</v>
      </c>
      <c r="G861" s="4018">
        <f t="shared" si="13"/>
        <v>133484.82392115003</v>
      </c>
    </row>
    <row r="862" spans="1:7" ht="15.7">
      <c r="A862" s="4015" t="s">
        <v>15592</v>
      </c>
      <c r="B862" s="4015">
        <v>190</v>
      </c>
      <c r="C862" s="4015">
        <v>380</v>
      </c>
      <c r="D862" s="4016">
        <v>4000</v>
      </c>
      <c r="E862" s="4017">
        <v>5940</v>
      </c>
      <c r="F862" s="4018">
        <v>136687.28354969999</v>
      </c>
      <c r="G862" s="4018">
        <f t="shared" si="13"/>
        <v>136687.28354969999</v>
      </c>
    </row>
    <row r="863" spans="1:7" ht="15.7">
      <c r="A863" s="4015" t="s">
        <v>15593</v>
      </c>
      <c r="B863" s="4015">
        <v>190</v>
      </c>
      <c r="C863" s="4015">
        <v>380</v>
      </c>
      <c r="D863" s="4016">
        <v>4100</v>
      </c>
      <c r="E863" s="4017">
        <v>6101</v>
      </c>
      <c r="F863" s="4018">
        <v>139889.74317825001</v>
      </c>
      <c r="G863" s="4018">
        <f t="shared" si="13"/>
        <v>139889.74317825001</v>
      </c>
    </row>
    <row r="864" spans="1:7" ht="15.7">
      <c r="A864" s="4015" t="s">
        <v>15594</v>
      </c>
      <c r="B864" s="4015">
        <v>190</v>
      </c>
      <c r="C864" s="4015">
        <v>380</v>
      </c>
      <c r="D864" s="4016">
        <v>4200</v>
      </c>
      <c r="E864" s="4017">
        <v>6263</v>
      </c>
      <c r="F864" s="4018">
        <v>143092.21174624999</v>
      </c>
      <c r="G864" s="4018">
        <f t="shared" si="13"/>
        <v>143092.21174624999</v>
      </c>
    </row>
    <row r="865" spans="1:7" ht="15.7">
      <c r="A865" s="4015" t="s">
        <v>15595</v>
      </c>
      <c r="B865" s="4015">
        <v>190</v>
      </c>
      <c r="C865" s="4015">
        <v>380</v>
      </c>
      <c r="D865" s="4016">
        <v>4300</v>
      </c>
      <c r="E865" s="4017">
        <v>6425</v>
      </c>
      <c r="F865" s="4018">
        <v>146294.6713748</v>
      </c>
      <c r="G865" s="4018">
        <f t="shared" si="13"/>
        <v>146294.6713748</v>
      </c>
    </row>
    <row r="866" spans="1:7" ht="15.7">
      <c r="A866" s="4015" t="s">
        <v>15596</v>
      </c>
      <c r="B866" s="4015">
        <v>190</v>
      </c>
      <c r="C866" s="4015">
        <v>380</v>
      </c>
      <c r="D866" s="4016">
        <v>4400</v>
      </c>
      <c r="E866" s="4017">
        <v>6587</v>
      </c>
      <c r="F866" s="4018">
        <v>149497.13994280001</v>
      </c>
      <c r="G866" s="4018">
        <f t="shared" si="13"/>
        <v>149497.13994280001</v>
      </c>
    </row>
    <row r="867" spans="1:7" ht="15.7">
      <c r="A867" s="4015" t="s">
        <v>15597</v>
      </c>
      <c r="B867" s="4015">
        <v>190</v>
      </c>
      <c r="C867" s="4015">
        <v>380</v>
      </c>
      <c r="D867" s="4016">
        <v>4500</v>
      </c>
      <c r="E867" s="4017">
        <v>6749</v>
      </c>
      <c r="F867" s="4018">
        <v>152699.59957135</v>
      </c>
      <c r="G867" s="4018">
        <f t="shared" si="13"/>
        <v>152699.59957135</v>
      </c>
    </row>
    <row r="868" spans="1:7" ht="15.7">
      <c r="A868" s="4015" t="s">
        <v>15598</v>
      </c>
      <c r="B868" s="4015">
        <v>190</v>
      </c>
      <c r="C868" s="4015">
        <v>380</v>
      </c>
      <c r="D868" s="4016">
        <v>4600</v>
      </c>
      <c r="E868" s="4017">
        <v>6911</v>
      </c>
      <c r="F868" s="4018">
        <v>155902.05919990002</v>
      </c>
      <c r="G868" s="4018">
        <f t="shared" si="13"/>
        <v>155902.05919990002</v>
      </c>
    </row>
    <row r="869" spans="1:7" ht="15.7">
      <c r="A869" s="4015" t="s">
        <v>15599</v>
      </c>
      <c r="B869" s="4015">
        <v>190</v>
      </c>
      <c r="C869" s="4015">
        <v>380</v>
      </c>
      <c r="D869" s="4016">
        <v>4700</v>
      </c>
      <c r="E869" s="4017">
        <v>7072</v>
      </c>
      <c r="F869" s="4018">
        <v>159104.52776790003</v>
      </c>
      <c r="G869" s="4018">
        <f t="shared" si="13"/>
        <v>159104.52776790003</v>
      </c>
    </row>
    <row r="870" spans="1:7" ht="15.7">
      <c r="A870" s="4015" t="s">
        <v>15600</v>
      </c>
      <c r="B870" s="4015">
        <v>190</v>
      </c>
      <c r="C870" s="4015">
        <v>380</v>
      </c>
      <c r="D870" s="4016">
        <v>4800</v>
      </c>
      <c r="E870" s="4017">
        <v>7234</v>
      </c>
      <c r="F870" s="4018">
        <v>162306.98739644999</v>
      </c>
      <c r="G870" s="4018">
        <f t="shared" si="13"/>
        <v>162306.98739644999</v>
      </c>
    </row>
    <row r="871" spans="1:7" ht="15.7">
      <c r="A871" s="4015" t="s">
        <v>15601</v>
      </c>
      <c r="B871" s="4015">
        <v>190</v>
      </c>
      <c r="C871" s="4015">
        <v>380</v>
      </c>
      <c r="D871" s="4016">
        <v>4900</v>
      </c>
      <c r="E871" s="4017">
        <v>7396</v>
      </c>
      <c r="F871" s="4018">
        <v>165509.447025</v>
      </c>
      <c r="G871" s="4018">
        <f t="shared" si="13"/>
        <v>165509.447025</v>
      </c>
    </row>
    <row r="872" spans="1:7" ht="15.7">
      <c r="A872" s="4015" t="s">
        <v>15602</v>
      </c>
      <c r="B872" s="4015">
        <v>190</v>
      </c>
      <c r="C872" s="4015">
        <v>380</v>
      </c>
      <c r="D872" s="4016">
        <v>5000</v>
      </c>
      <c r="E872" s="4017">
        <v>7558</v>
      </c>
      <c r="F872" s="4018">
        <v>168711.91559299998</v>
      </c>
      <c r="G872" s="4018">
        <f t="shared" si="13"/>
        <v>168711.91559299998</v>
      </c>
    </row>
    <row r="873" spans="1:7" ht="15.7">
      <c r="A873" s="4015" t="s">
        <v>15603</v>
      </c>
      <c r="B873" s="4015">
        <v>80</v>
      </c>
      <c r="C873" s="4015">
        <v>260</v>
      </c>
      <c r="D873" s="4016">
        <v>800</v>
      </c>
      <c r="E873" s="4017">
        <v>935</v>
      </c>
      <c r="F873" s="4018">
        <v>28643.74378632813</v>
      </c>
      <c r="G873" s="4018">
        <f t="shared" si="13"/>
        <v>28643.74378632813</v>
      </c>
    </row>
    <row r="874" spans="1:7" ht="15.7">
      <c r="A874" s="4015" t="s">
        <v>15604</v>
      </c>
      <c r="B874" s="4015">
        <v>80</v>
      </c>
      <c r="C874" s="4015">
        <v>260</v>
      </c>
      <c r="D874" s="4016">
        <v>900</v>
      </c>
      <c r="E874" s="4017">
        <v>1169</v>
      </c>
      <c r="F874" s="4018">
        <v>31523.643475390629</v>
      </c>
      <c r="G874" s="4018">
        <f t="shared" si="13"/>
        <v>31523.643475390629</v>
      </c>
    </row>
    <row r="875" spans="1:7" ht="15.7">
      <c r="A875" s="4015" t="s">
        <v>15605</v>
      </c>
      <c r="B875" s="4015">
        <v>80</v>
      </c>
      <c r="C875" s="4015">
        <v>260</v>
      </c>
      <c r="D875" s="4016">
        <v>1000</v>
      </c>
      <c r="E875" s="4017">
        <v>1403</v>
      </c>
      <c r="F875" s="4018">
        <v>34403.543164453127</v>
      </c>
      <c r="G875" s="4018">
        <f t="shared" si="13"/>
        <v>34403.543164453127</v>
      </c>
    </row>
    <row r="876" spans="1:7" ht="15.7">
      <c r="A876" s="4015" t="s">
        <v>15606</v>
      </c>
      <c r="B876" s="4015">
        <v>80</v>
      </c>
      <c r="C876" s="4015">
        <v>260</v>
      </c>
      <c r="D876" s="4016">
        <v>1100</v>
      </c>
      <c r="E876" s="4017">
        <v>1636</v>
      </c>
      <c r="F876" s="4018">
        <v>37283.442853515626</v>
      </c>
      <c r="G876" s="4018">
        <f t="shared" si="13"/>
        <v>37283.442853515626</v>
      </c>
    </row>
    <row r="877" spans="1:7" ht="15.7">
      <c r="A877" s="4015" t="s">
        <v>15607</v>
      </c>
      <c r="B877" s="4015">
        <v>80</v>
      </c>
      <c r="C877" s="4015">
        <v>260</v>
      </c>
      <c r="D877" s="4016">
        <v>1200</v>
      </c>
      <c r="E877" s="4017">
        <v>1870</v>
      </c>
      <c r="F877" s="4018">
        <v>40163.342542578132</v>
      </c>
      <c r="G877" s="4018">
        <f t="shared" si="13"/>
        <v>40163.342542578132</v>
      </c>
    </row>
    <row r="878" spans="1:7" ht="15.7">
      <c r="A878" s="4015" t="s">
        <v>15608</v>
      </c>
      <c r="B878" s="4015">
        <v>80</v>
      </c>
      <c r="C878" s="4015">
        <v>260</v>
      </c>
      <c r="D878" s="4016">
        <v>1300</v>
      </c>
      <c r="E878" s="4017">
        <v>2104</v>
      </c>
      <c r="F878" s="4018">
        <v>43043.24223164063</v>
      </c>
      <c r="G878" s="4018">
        <f t="shared" si="13"/>
        <v>43043.24223164063</v>
      </c>
    </row>
    <row r="879" spans="1:7" ht="15.7">
      <c r="A879" s="4015" t="s">
        <v>15609</v>
      </c>
      <c r="B879" s="4015">
        <v>80</v>
      </c>
      <c r="C879" s="4015">
        <v>260</v>
      </c>
      <c r="D879" s="4016">
        <v>1400</v>
      </c>
      <c r="E879" s="4017">
        <v>2338</v>
      </c>
      <c r="F879" s="4018">
        <v>45923.141920703129</v>
      </c>
      <c r="G879" s="4018">
        <f t="shared" si="13"/>
        <v>45923.141920703129</v>
      </c>
    </row>
    <row r="880" spans="1:7" ht="15.7">
      <c r="A880" s="4015" t="s">
        <v>15610</v>
      </c>
      <c r="B880" s="4015">
        <v>80</v>
      </c>
      <c r="C880" s="4015">
        <v>260</v>
      </c>
      <c r="D880" s="4016">
        <v>1500</v>
      </c>
      <c r="E880" s="4017">
        <v>2571</v>
      </c>
      <c r="F880" s="4018">
        <v>48803.041609765634</v>
      </c>
      <c r="G880" s="4018">
        <f t="shared" si="13"/>
        <v>48803.041609765634</v>
      </c>
    </row>
    <row r="881" spans="1:7" ht="15.7">
      <c r="A881" s="4015" t="s">
        <v>15611</v>
      </c>
      <c r="B881" s="4015">
        <v>80</v>
      </c>
      <c r="C881" s="4015">
        <v>260</v>
      </c>
      <c r="D881" s="4016">
        <v>1600</v>
      </c>
      <c r="E881" s="4017">
        <v>2805</v>
      </c>
      <c r="F881" s="4018">
        <v>51682.941298828126</v>
      </c>
      <c r="G881" s="4018">
        <f t="shared" si="13"/>
        <v>51682.941298828126</v>
      </c>
    </row>
    <row r="882" spans="1:7" ht="15.7">
      <c r="A882" s="4015" t="s">
        <v>15612</v>
      </c>
      <c r="B882" s="4015">
        <v>80</v>
      </c>
      <c r="C882" s="4015">
        <v>260</v>
      </c>
      <c r="D882" s="4016">
        <v>1700</v>
      </c>
      <c r="E882" s="4017">
        <v>3039</v>
      </c>
      <c r="F882" s="4018">
        <v>54562.840987890631</v>
      </c>
      <c r="G882" s="4018">
        <f t="shared" si="13"/>
        <v>54562.840987890631</v>
      </c>
    </row>
    <row r="883" spans="1:7" ht="15.7">
      <c r="A883" s="4015" t="s">
        <v>15613</v>
      </c>
      <c r="B883" s="4015">
        <v>80</v>
      </c>
      <c r="C883" s="4015">
        <v>260</v>
      </c>
      <c r="D883" s="4016">
        <v>1800</v>
      </c>
      <c r="E883" s="4017">
        <v>3273</v>
      </c>
      <c r="F883" s="4018">
        <v>57442.74067695313</v>
      </c>
      <c r="G883" s="4018">
        <f t="shared" si="13"/>
        <v>57442.74067695313</v>
      </c>
    </row>
    <row r="884" spans="1:7" ht="15.7">
      <c r="A884" s="4015" t="s">
        <v>15614</v>
      </c>
      <c r="B884" s="4015">
        <v>80</v>
      </c>
      <c r="C884" s="4015">
        <v>260</v>
      </c>
      <c r="D884" s="4016">
        <v>1900</v>
      </c>
      <c r="E884" s="4017">
        <v>3506</v>
      </c>
      <c r="F884" s="4018">
        <v>60322.640366015628</v>
      </c>
      <c r="G884" s="4018">
        <f t="shared" si="13"/>
        <v>60322.640366015628</v>
      </c>
    </row>
    <row r="885" spans="1:7" ht="15.7">
      <c r="A885" s="4015" t="s">
        <v>15615</v>
      </c>
      <c r="B885" s="4015">
        <v>80</v>
      </c>
      <c r="C885" s="4015">
        <v>260</v>
      </c>
      <c r="D885" s="4016">
        <v>2000</v>
      </c>
      <c r="E885" s="4017">
        <v>3740</v>
      </c>
      <c r="F885" s="4018">
        <v>63202.540055078127</v>
      </c>
      <c r="G885" s="4018">
        <f t="shared" si="13"/>
        <v>63202.540055078127</v>
      </c>
    </row>
    <row r="886" spans="1:7" ht="15.7">
      <c r="A886" s="4015" t="s">
        <v>15616</v>
      </c>
      <c r="B886" s="4015">
        <v>80</v>
      </c>
      <c r="C886" s="4015">
        <v>260</v>
      </c>
      <c r="D886" s="4016">
        <v>2100</v>
      </c>
      <c r="E886" s="4017">
        <v>3974</v>
      </c>
      <c r="F886" s="4018">
        <v>66082.439744140633</v>
      </c>
      <c r="G886" s="4018">
        <f t="shared" si="13"/>
        <v>66082.439744140633</v>
      </c>
    </row>
    <row r="887" spans="1:7" ht="15.7">
      <c r="A887" s="4015" t="s">
        <v>15617</v>
      </c>
      <c r="B887" s="4015">
        <v>80</v>
      </c>
      <c r="C887" s="4015">
        <v>260</v>
      </c>
      <c r="D887" s="4016">
        <v>2200</v>
      </c>
      <c r="E887" s="4017">
        <v>4208</v>
      </c>
      <c r="F887" s="4018">
        <v>68962.339433203131</v>
      </c>
      <c r="G887" s="4018">
        <f t="shared" si="13"/>
        <v>68962.339433203131</v>
      </c>
    </row>
    <row r="888" spans="1:7" ht="15.7">
      <c r="A888" s="4015" t="s">
        <v>15618</v>
      </c>
      <c r="B888" s="4015">
        <v>80</v>
      </c>
      <c r="C888" s="4015">
        <v>260</v>
      </c>
      <c r="D888" s="4016">
        <v>2300</v>
      </c>
      <c r="E888" s="4017">
        <v>4441</v>
      </c>
      <c r="F888" s="4018">
        <v>71842.23912226563</v>
      </c>
      <c r="G888" s="4018">
        <f t="shared" si="13"/>
        <v>71842.23912226563</v>
      </c>
    </row>
    <row r="889" spans="1:7" ht="15.7">
      <c r="A889" s="4015" t="s">
        <v>15619</v>
      </c>
      <c r="B889" s="4015">
        <v>80</v>
      </c>
      <c r="C889" s="4015">
        <v>260</v>
      </c>
      <c r="D889" s="4016">
        <v>2400</v>
      </c>
      <c r="E889" s="4017">
        <v>4675</v>
      </c>
      <c r="F889" s="4018">
        <v>74722.138811328128</v>
      </c>
      <c r="G889" s="4018">
        <f t="shared" si="13"/>
        <v>74722.138811328128</v>
      </c>
    </row>
    <row r="890" spans="1:7" ht="15.7">
      <c r="A890" s="4015" t="s">
        <v>15620</v>
      </c>
      <c r="B890" s="4015">
        <v>80</v>
      </c>
      <c r="C890" s="4015">
        <v>260</v>
      </c>
      <c r="D890" s="4016">
        <v>2500</v>
      </c>
      <c r="E890" s="4017">
        <v>4909</v>
      </c>
      <c r="F890" s="4018">
        <v>77602.038500390627</v>
      </c>
      <c r="G890" s="4018">
        <f t="shared" si="13"/>
        <v>77602.038500390627</v>
      </c>
    </row>
    <row r="891" spans="1:7" ht="15.7">
      <c r="A891" s="4015" t="s">
        <v>15621</v>
      </c>
      <c r="B891" s="4015">
        <v>80</v>
      </c>
      <c r="C891" s="4015">
        <v>260</v>
      </c>
      <c r="D891" s="4016">
        <v>2600</v>
      </c>
      <c r="E891" s="4017">
        <v>5143</v>
      </c>
      <c r="F891" s="4018">
        <v>80481.938189453125</v>
      </c>
      <c r="G891" s="4018">
        <f t="shared" si="13"/>
        <v>80481.938189453125</v>
      </c>
    </row>
    <row r="892" spans="1:7" ht="15.7">
      <c r="A892" s="4015" t="s">
        <v>15622</v>
      </c>
      <c r="B892" s="4015">
        <v>80</v>
      </c>
      <c r="C892" s="4015">
        <v>260</v>
      </c>
      <c r="D892" s="4016">
        <v>2700</v>
      </c>
      <c r="E892" s="4017">
        <v>5376</v>
      </c>
      <c r="F892" s="4018">
        <v>83361.837878515638</v>
      </c>
      <c r="G892" s="4018">
        <f t="shared" si="13"/>
        <v>83361.837878515638</v>
      </c>
    </row>
    <row r="893" spans="1:7" ht="15.7">
      <c r="A893" s="4015" t="s">
        <v>15623</v>
      </c>
      <c r="B893" s="4015">
        <v>80</v>
      </c>
      <c r="C893" s="4015">
        <v>260</v>
      </c>
      <c r="D893" s="4016">
        <v>2800</v>
      </c>
      <c r="E893" s="4017">
        <v>5610</v>
      </c>
      <c r="F893" s="4018">
        <v>86241.737567578137</v>
      </c>
      <c r="G893" s="4018">
        <f t="shared" si="13"/>
        <v>86241.737567578137</v>
      </c>
    </row>
    <row r="894" spans="1:7" ht="15.7">
      <c r="A894" s="4015" t="s">
        <v>15624</v>
      </c>
      <c r="B894" s="4015">
        <v>80</v>
      </c>
      <c r="C894" s="4015">
        <v>260</v>
      </c>
      <c r="D894" s="4016">
        <v>2900</v>
      </c>
      <c r="E894" s="4017">
        <v>5844</v>
      </c>
      <c r="F894" s="4018">
        <v>89121.637256640635</v>
      </c>
      <c r="G894" s="4018">
        <f t="shared" si="13"/>
        <v>89121.637256640635</v>
      </c>
    </row>
    <row r="895" spans="1:7" ht="15.7">
      <c r="A895" s="4015" t="s">
        <v>15625</v>
      </c>
      <c r="B895" s="4015">
        <v>80</v>
      </c>
      <c r="C895" s="4015">
        <v>260</v>
      </c>
      <c r="D895" s="4016">
        <v>3000</v>
      </c>
      <c r="E895" s="4017">
        <v>6078</v>
      </c>
      <c r="F895" s="4018">
        <v>92001.536945703134</v>
      </c>
      <c r="G895" s="4018">
        <f t="shared" si="13"/>
        <v>92001.536945703134</v>
      </c>
    </row>
    <row r="896" spans="1:7" ht="15.7">
      <c r="A896" s="4015" t="s">
        <v>15626</v>
      </c>
      <c r="B896" s="4015">
        <v>80</v>
      </c>
      <c r="C896" s="4015">
        <v>260</v>
      </c>
      <c r="D896" s="4016">
        <v>3100</v>
      </c>
      <c r="E896" s="4017">
        <v>6311</v>
      </c>
      <c r="F896" s="4018">
        <v>94881.436634765632</v>
      </c>
      <c r="G896" s="4018">
        <f t="shared" si="13"/>
        <v>94881.436634765632</v>
      </c>
    </row>
    <row r="897" spans="1:7" ht="15.7">
      <c r="A897" s="4015" t="s">
        <v>15627</v>
      </c>
      <c r="B897" s="4015">
        <v>80</v>
      </c>
      <c r="C897" s="4015">
        <v>260</v>
      </c>
      <c r="D897" s="4016">
        <v>3200</v>
      </c>
      <c r="E897" s="4017">
        <v>6545</v>
      </c>
      <c r="F897" s="4018">
        <v>97761.336323828131</v>
      </c>
      <c r="G897" s="4018">
        <f t="shared" si="13"/>
        <v>97761.336323828131</v>
      </c>
    </row>
    <row r="898" spans="1:7" ht="15.7">
      <c r="A898" s="4015" t="s">
        <v>15628</v>
      </c>
      <c r="B898" s="4015">
        <v>80</v>
      </c>
      <c r="C898" s="4015">
        <v>260</v>
      </c>
      <c r="D898" s="4016">
        <v>3300</v>
      </c>
      <c r="E898" s="4017">
        <v>6779</v>
      </c>
      <c r="F898" s="4018">
        <v>100641.23601289063</v>
      </c>
      <c r="G898" s="4018">
        <f t="shared" si="13"/>
        <v>100641.23601289063</v>
      </c>
    </row>
    <row r="899" spans="1:7" ht="15.7">
      <c r="A899" s="4015" t="s">
        <v>15629</v>
      </c>
      <c r="B899" s="4015">
        <v>80</v>
      </c>
      <c r="C899" s="4015">
        <v>260</v>
      </c>
      <c r="D899" s="4016">
        <v>3400</v>
      </c>
      <c r="E899" s="4017">
        <v>7013</v>
      </c>
      <c r="F899" s="4018">
        <v>103521.13570195314</v>
      </c>
      <c r="G899" s="4018">
        <f t="shared" si="13"/>
        <v>103521.13570195314</v>
      </c>
    </row>
    <row r="900" spans="1:7" ht="15.7">
      <c r="A900" s="4015" t="s">
        <v>15630</v>
      </c>
      <c r="B900" s="4015">
        <v>80</v>
      </c>
      <c r="C900" s="4015">
        <v>260</v>
      </c>
      <c r="D900" s="4016">
        <v>3500</v>
      </c>
      <c r="E900" s="4017">
        <v>7246</v>
      </c>
      <c r="F900" s="4018">
        <v>106401.03539101563</v>
      </c>
      <c r="G900" s="4018">
        <f t="shared" si="13"/>
        <v>106401.03539101563</v>
      </c>
    </row>
    <row r="901" spans="1:7" ht="15.7">
      <c r="A901" s="4015" t="s">
        <v>15631</v>
      </c>
      <c r="B901" s="4015">
        <v>80</v>
      </c>
      <c r="C901" s="4015">
        <v>260</v>
      </c>
      <c r="D901" s="4016">
        <v>3600</v>
      </c>
      <c r="E901" s="4017">
        <v>7480</v>
      </c>
      <c r="F901" s="4018">
        <v>109280.93508007814</v>
      </c>
      <c r="G901" s="4018">
        <f t="shared" si="13"/>
        <v>109280.93508007814</v>
      </c>
    </row>
    <row r="902" spans="1:7" ht="15.7">
      <c r="A902" s="4015" t="s">
        <v>15632</v>
      </c>
      <c r="B902" s="4015">
        <v>80</v>
      </c>
      <c r="C902" s="4015">
        <v>260</v>
      </c>
      <c r="D902" s="4016">
        <v>3700</v>
      </c>
      <c r="E902" s="4017">
        <v>7714</v>
      </c>
      <c r="F902" s="4018">
        <v>112160.83476914064</v>
      </c>
      <c r="G902" s="4018">
        <f t="shared" si="13"/>
        <v>112160.83476914064</v>
      </c>
    </row>
    <row r="903" spans="1:7" ht="15.7">
      <c r="A903" s="4015" t="s">
        <v>15633</v>
      </c>
      <c r="B903" s="4015">
        <v>80</v>
      </c>
      <c r="C903" s="4015">
        <v>260</v>
      </c>
      <c r="D903" s="4016">
        <v>3800</v>
      </c>
      <c r="E903" s="4017">
        <v>7948</v>
      </c>
      <c r="F903" s="4018">
        <v>115040.73445820314</v>
      </c>
      <c r="G903" s="4018">
        <f t="shared" si="13"/>
        <v>115040.73445820314</v>
      </c>
    </row>
    <row r="904" spans="1:7" ht="15.7">
      <c r="A904" s="4015" t="s">
        <v>15634</v>
      </c>
      <c r="B904" s="4015">
        <v>80</v>
      </c>
      <c r="C904" s="4015">
        <v>300</v>
      </c>
      <c r="D904" s="4016">
        <v>800</v>
      </c>
      <c r="E904" s="4017">
        <v>1140</v>
      </c>
      <c r="F904" s="4018">
        <v>31656.198757421877</v>
      </c>
      <c r="G904" s="4018">
        <f t="shared" si="13"/>
        <v>31656.198757421877</v>
      </c>
    </row>
    <row r="905" spans="1:7" ht="15.7">
      <c r="A905" s="4015" t="s">
        <v>15635</v>
      </c>
      <c r="B905" s="4015">
        <v>80</v>
      </c>
      <c r="C905" s="4015">
        <v>300</v>
      </c>
      <c r="D905" s="4016">
        <v>900</v>
      </c>
      <c r="E905" s="4017">
        <v>1425</v>
      </c>
      <c r="F905" s="4018">
        <v>34881.105344921874</v>
      </c>
      <c r="G905" s="4018">
        <f t="shared" si="13"/>
        <v>34881.105344921874</v>
      </c>
    </row>
    <row r="906" spans="1:7" ht="15.7">
      <c r="A906" s="4015" t="s">
        <v>15636</v>
      </c>
      <c r="B906" s="4015">
        <v>80</v>
      </c>
      <c r="C906" s="4015">
        <v>300</v>
      </c>
      <c r="D906" s="4016">
        <v>1000</v>
      </c>
      <c r="E906" s="4017">
        <v>1710</v>
      </c>
      <c r="F906" s="4018">
        <v>38106.011932421876</v>
      </c>
      <c r="G906" s="4018">
        <f t="shared" si="13"/>
        <v>38106.011932421876</v>
      </c>
    </row>
    <row r="907" spans="1:7" ht="15.7">
      <c r="A907" s="4015" t="s">
        <v>15637</v>
      </c>
      <c r="B907" s="4015">
        <v>80</v>
      </c>
      <c r="C907" s="4015">
        <v>300</v>
      </c>
      <c r="D907" s="4016">
        <v>1100</v>
      </c>
      <c r="E907" s="4017">
        <v>1995</v>
      </c>
      <c r="F907" s="4018">
        <v>41330.918519921877</v>
      </c>
      <c r="G907" s="4018">
        <f t="shared" si="13"/>
        <v>41330.918519921877</v>
      </c>
    </row>
    <row r="908" spans="1:7" ht="15.7">
      <c r="A908" s="4015" t="s">
        <v>15638</v>
      </c>
      <c r="B908" s="4015">
        <v>80</v>
      </c>
      <c r="C908" s="4015">
        <v>300</v>
      </c>
      <c r="D908" s="4016">
        <v>1200</v>
      </c>
      <c r="E908" s="4017">
        <v>2280</v>
      </c>
      <c r="F908" s="4018">
        <v>44555.825107421879</v>
      </c>
      <c r="G908" s="4018">
        <f t="shared" si="13"/>
        <v>44555.825107421879</v>
      </c>
    </row>
    <row r="909" spans="1:7" ht="15.7">
      <c r="A909" s="4015" t="s">
        <v>15639</v>
      </c>
      <c r="B909" s="4015">
        <v>80</v>
      </c>
      <c r="C909" s="4015">
        <v>300</v>
      </c>
      <c r="D909" s="4016">
        <v>1300</v>
      </c>
      <c r="E909" s="4017">
        <v>2565</v>
      </c>
      <c r="F909" s="4018">
        <v>47780.73169492188</v>
      </c>
      <c r="G909" s="4018">
        <f t="shared" si="13"/>
        <v>47780.73169492188</v>
      </c>
    </row>
    <row r="910" spans="1:7" ht="15.7">
      <c r="A910" s="4015" t="s">
        <v>15640</v>
      </c>
      <c r="B910" s="4015">
        <v>80</v>
      </c>
      <c r="C910" s="4015">
        <v>300</v>
      </c>
      <c r="D910" s="4016">
        <v>1400</v>
      </c>
      <c r="E910" s="4017">
        <v>2850</v>
      </c>
      <c r="F910" s="4018">
        <v>51005.638282421882</v>
      </c>
      <c r="G910" s="4018">
        <f t="shared" ref="G910:G973" si="14">(F910-F910*$B$4)</f>
        <v>51005.638282421882</v>
      </c>
    </row>
    <row r="911" spans="1:7" ht="15.7">
      <c r="A911" s="4015" t="s">
        <v>15641</v>
      </c>
      <c r="B911" s="4015">
        <v>80</v>
      </c>
      <c r="C911" s="4015">
        <v>300</v>
      </c>
      <c r="D911" s="4016">
        <v>1500</v>
      </c>
      <c r="E911" s="4017">
        <v>3135</v>
      </c>
      <c r="F911" s="4018">
        <v>54230.544869921876</v>
      </c>
      <c r="G911" s="4018">
        <f t="shared" si="14"/>
        <v>54230.544869921876</v>
      </c>
    </row>
    <row r="912" spans="1:7" ht="15.7">
      <c r="A912" s="4015" t="s">
        <v>15642</v>
      </c>
      <c r="B912" s="4015">
        <v>80</v>
      </c>
      <c r="C912" s="4015">
        <v>300</v>
      </c>
      <c r="D912" s="4016">
        <v>1600</v>
      </c>
      <c r="E912" s="4017">
        <v>3420</v>
      </c>
      <c r="F912" s="4018">
        <v>57455.451457421885</v>
      </c>
      <c r="G912" s="4018">
        <f t="shared" si="14"/>
        <v>57455.451457421885</v>
      </c>
    </row>
    <row r="913" spans="1:7" ht="15.7">
      <c r="A913" s="4015" t="s">
        <v>15643</v>
      </c>
      <c r="B913" s="4015">
        <v>80</v>
      </c>
      <c r="C913" s="4015">
        <v>300</v>
      </c>
      <c r="D913" s="4016">
        <v>1700</v>
      </c>
      <c r="E913" s="4017">
        <v>3705</v>
      </c>
      <c r="F913" s="4018">
        <v>60680.358044921879</v>
      </c>
      <c r="G913" s="4018">
        <f t="shared" si="14"/>
        <v>60680.358044921879</v>
      </c>
    </row>
    <row r="914" spans="1:7" ht="15.7">
      <c r="A914" s="4015" t="s">
        <v>15644</v>
      </c>
      <c r="B914" s="4015">
        <v>80</v>
      </c>
      <c r="C914" s="4015">
        <v>300</v>
      </c>
      <c r="D914" s="4016">
        <v>1800</v>
      </c>
      <c r="E914" s="4017">
        <v>3990</v>
      </c>
      <c r="F914" s="4018">
        <v>63905.26463242188</v>
      </c>
      <c r="G914" s="4018">
        <f t="shared" si="14"/>
        <v>63905.26463242188</v>
      </c>
    </row>
    <row r="915" spans="1:7" ht="15.7">
      <c r="A915" s="4015" t="s">
        <v>15645</v>
      </c>
      <c r="B915" s="4015">
        <v>80</v>
      </c>
      <c r="C915" s="4015">
        <v>300</v>
      </c>
      <c r="D915" s="4016">
        <v>1900</v>
      </c>
      <c r="E915" s="4017">
        <v>4275</v>
      </c>
      <c r="F915" s="4018">
        <v>67130.171219921875</v>
      </c>
      <c r="G915" s="4018">
        <f t="shared" si="14"/>
        <v>67130.171219921875</v>
      </c>
    </row>
    <row r="916" spans="1:7" ht="15.7">
      <c r="A916" s="4015" t="s">
        <v>15646</v>
      </c>
      <c r="B916" s="4015">
        <v>80</v>
      </c>
      <c r="C916" s="4015">
        <v>300</v>
      </c>
      <c r="D916" s="4016">
        <v>2000</v>
      </c>
      <c r="E916" s="4017">
        <v>4560</v>
      </c>
      <c r="F916" s="4018">
        <v>70355.077807421883</v>
      </c>
      <c r="G916" s="4018">
        <f t="shared" si="14"/>
        <v>70355.077807421883</v>
      </c>
    </row>
    <row r="917" spans="1:7" ht="15.7">
      <c r="A917" s="4015" t="s">
        <v>15647</v>
      </c>
      <c r="B917" s="4015">
        <v>80</v>
      </c>
      <c r="C917" s="4015">
        <v>300</v>
      </c>
      <c r="D917" s="4016">
        <v>2100</v>
      </c>
      <c r="E917" s="4017">
        <v>4845</v>
      </c>
      <c r="F917" s="4018">
        <v>73579.984394921878</v>
      </c>
      <c r="G917" s="4018">
        <f t="shared" si="14"/>
        <v>73579.984394921878</v>
      </c>
    </row>
    <row r="918" spans="1:7" ht="15.7">
      <c r="A918" s="4015" t="s">
        <v>15648</v>
      </c>
      <c r="B918" s="4015">
        <v>80</v>
      </c>
      <c r="C918" s="4015">
        <v>300</v>
      </c>
      <c r="D918" s="4016">
        <v>2200</v>
      </c>
      <c r="E918" s="4017">
        <v>5130</v>
      </c>
      <c r="F918" s="4018">
        <v>76804.890982421886</v>
      </c>
      <c r="G918" s="4018">
        <f t="shared" si="14"/>
        <v>76804.890982421886</v>
      </c>
    </row>
    <row r="919" spans="1:7" ht="15.7">
      <c r="A919" s="4015" t="s">
        <v>15649</v>
      </c>
      <c r="B919" s="4015">
        <v>80</v>
      </c>
      <c r="C919" s="4015">
        <v>300</v>
      </c>
      <c r="D919" s="4016">
        <v>2300</v>
      </c>
      <c r="E919" s="4017">
        <v>5415</v>
      </c>
      <c r="F919" s="4018">
        <v>80029.79756992188</v>
      </c>
      <c r="G919" s="4018">
        <f t="shared" si="14"/>
        <v>80029.79756992188</v>
      </c>
    </row>
    <row r="920" spans="1:7" ht="15.7">
      <c r="A920" s="4015" t="s">
        <v>15650</v>
      </c>
      <c r="B920" s="4015">
        <v>80</v>
      </c>
      <c r="C920" s="4015">
        <v>300</v>
      </c>
      <c r="D920" s="4016">
        <v>2400</v>
      </c>
      <c r="E920" s="4017">
        <v>5700</v>
      </c>
      <c r="F920" s="4018">
        <v>83254.704157421875</v>
      </c>
      <c r="G920" s="4018">
        <f t="shared" si="14"/>
        <v>83254.704157421875</v>
      </c>
    </row>
    <row r="921" spans="1:7" ht="15.7">
      <c r="A921" s="4015" t="s">
        <v>15651</v>
      </c>
      <c r="B921" s="4015">
        <v>80</v>
      </c>
      <c r="C921" s="4015">
        <v>300</v>
      </c>
      <c r="D921" s="4016">
        <v>2500</v>
      </c>
      <c r="E921" s="4017">
        <v>5985</v>
      </c>
      <c r="F921" s="4018">
        <v>86479.610744921883</v>
      </c>
      <c r="G921" s="4018">
        <f t="shared" si="14"/>
        <v>86479.610744921883</v>
      </c>
    </row>
    <row r="922" spans="1:7" ht="15.7">
      <c r="A922" s="4015" t="s">
        <v>15652</v>
      </c>
      <c r="B922" s="4015">
        <v>80</v>
      </c>
      <c r="C922" s="4015">
        <v>300</v>
      </c>
      <c r="D922" s="4016">
        <v>2600</v>
      </c>
      <c r="E922" s="4017">
        <v>6270</v>
      </c>
      <c r="F922" s="4018">
        <v>89704.517332421878</v>
      </c>
      <c r="G922" s="4018">
        <f t="shared" si="14"/>
        <v>89704.517332421878</v>
      </c>
    </row>
    <row r="923" spans="1:7" ht="15.7">
      <c r="A923" s="4015" t="s">
        <v>15653</v>
      </c>
      <c r="B923" s="4015">
        <v>80</v>
      </c>
      <c r="C923" s="4015">
        <v>300</v>
      </c>
      <c r="D923" s="4016">
        <v>2700</v>
      </c>
      <c r="E923" s="4017">
        <v>6555</v>
      </c>
      <c r="F923" s="4018">
        <v>92929.423919921886</v>
      </c>
      <c r="G923" s="4018">
        <f t="shared" si="14"/>
        <v>92929.423919921886</v>
      </c>
    </row>
    <row r="924" spans="1:7" ht="15.7">
      <c r="A924" s="4015" t="s">
        <v>15654</v>
      </c>
      <c r="B924" s="4015">
        <v>80</v>
      </c>
      <c r="C924" s="4015">
        <v>300</v>
      </c>
      <c r="D924" s="4016">
        <v>2800</v>
      </c>
      <c r="E924" s="4017">
        <v>6840</v>
      </c>
      <c r="F924" s="4018">
        <v>96154.330507421881</v>
      </c>
      <c r="G924" s="4018">
        <f t="shared" si="14"/>
        <v>96154.330507421881</v>
      </c>
    </row>
    <row r="925" spans="1:7" ht="15.7">
      <c r="A925" s="4015" t="s">
        <v>15655</v>
      </c>
      <c r="B925" s="4015">
        <v>80</v>
      </c>
      <c r="C925" s="4015">
        <v>300</v>
      </c>
      <c r="D925" s="4016">
        <v>2900</v>
      </c>
      <c r="E925" s="4017">
        <v>7125</v>
      </c>
      <c r="F925" s="4018">
        <v>99379.237094921889</v>
      </c>
      <c r="G925" s="4018">
        <f t="shared" si="14"/>
        <v>99379.237094921889</v>
      </c>
    </row>
    <row r="926" spans="1:7" ht="15.7">
      <c r="A926" s="4015" t="s">
        <v>15656</v>
      </c>
      <c r="B926" s="4015">
        <v>80</v>
      </c>
      <c r="C926" s="4015">
        <v>300</v>
      </c>
      <c r="D926" s="4016">
        <v>3000</v>
      </c>
      <c r="E926" s="4017">
        <v>7410</v>
      </c>
      <c r="F926" s="4018">
        <v>102604.1436824219</v>
      </c>
      <c r="G926" s="4018">
        <f t="shared" si="14"/>
        <v>102604.1436824219</v>
      </c>
    </row>
    <row r="927" spans="1:7" ht="15.7">
      <c r="A927" s="4015" t="s">
        <v>15657</v>
      </c>
      <c r="B927" s="4015">
        <v>80</v>
      </c>
      <c r="C927" s="4015">
        <v>300</v>
      </c>
      <c r="D927" s="4016">
        <v>3100</v>
      </c>
      <c r="E927" s="4017">
        <v>7695</v>
      </c>
      <c r="F927" s="4018">
        <v>105829.05026992188</v>
      </c>
      <c r="G927" s="4018">
        <f t="shared" si="14"/>
        <v>105829.05026992188</v>
      </c>
    </row>
    <row r="928" spans="1:7" ht="15.7">
      <c r="A928" s="4015" t="s">
        <v>15658</v>
      </c>
      <c r="B928" s="4015">
        <v>80</v>
      </c>
      <c r="C928" s="4015">
        <v>300</v>
      </c>
      <c r="D928" s="4016">
        <v>3200</v>
      </c>
      <c r="E928" s="4017">
        <v>7980</v>
      </c>
      <c r="F928" s="4018">
        <v>109053.95685742189</v>
      </c>
      <c r="G928" s="4018">
        <f t="shared" si="14"/>
        <v>109053.95685742189</v>
      </c>
    </row>
    <row r="929" spans="1:7" ht="15.7">
      <c r="A929" s="4015" t="s">
        <v>15659</v>
      </c>
      <c r="B929" s="4015">
        <v>80</v>
      </c>
      <c r="C929" s="4015">
        <v>300</v>
      </c>
      <c r="D929" s="4016">
        <v>3300</v>
      </c>
      <c r="E929" s="4017">
        <v>8265</v>
      </c>
      <c r="F929" s="4018">
        <v>112278.86344492188</v>
      </c>
      <c r="G929" s="4018">
        <f t="shared" si="14"/>
        <v>112278.86344492188</v>
      </c>
    </row>
    <row r="930" spans="1:7" ht="15.7">
      <c r="A930" s="4015" t="s">
        <v>15660</v>
      </c>
      <c r="B930" s="4015">
        <v>80</v>
      </c>
      <c r="C930" s="4015">
        <v>300</v>
      </c>
      <c r="D930" s="4016">
        <v>3400</v>
      </c>
      <c r="E930" s="4017">
        <v>8550</v>
      </c>
      <c r="F930" s="4018">
        <v>115503.77003242189</v>
      </c>
      <c r="G930" s="4018">
        <f t="shared" si="14"/>
        <v>115503.77003242189</v>
      </c>
    </row>
    <row r="931" spans="1:7" ht="15.7">
      <c r="A931" s="4015" t="s">
        <v>15661</v>
      </c>
      <c r="B931" s="4015">
        <v>80</v>
      </c>
      <c r="C931" s="4015">
        <v>300</v>
      </c>
      <c r="D931" s="4016">
        <v>3500</v>
      </c>
      <c r="E931" s="4017">
        <v>8835</v>
      </c>
      <c r="F931" s="4018">
        <v>118728.67661992188</v>
      </c>
      <c r="G931" s="4018">
        <f t="shared" si="14"/>
        <v>118728.67661992188</v>
      </c>
    </row>
    <row r="932" spans="1:7" ht="15.7">
      <c r="A932" s="4015" t="s">
        <v>15662</v>
      </c>
      <c r="B932" s="4015">
        <v>80</v>
      </c>
      <c r="C932" s="4015">
        <v>300</v>
      </c>
      <c r="D932" s="4016">
        <v>3600</v>
      </c>
      <c r="E932" s="4017">
        <v>9120</v>
      </c>
      <c r="F932" s="4018">
        <v>121953.58320742188</v>
      </c>
      <c r="G932" s="4018">
        <f t="shared" si="14"/>
        <v>121953.58320742188</v>
      </c>
    </row>
    <row r="933" spans="1:7" ht="15.7">
      <c r="A933" s="4015" t="s">
        <v>15663</v>
      </c>
      <c r="B933" s="4015">
        <v>80</v>
      </c>
      <c r="C933" s="4015">
        <v>380</v>
      </c>
      <c r="D933" s="4016">
        <v>800</v>
      </c>
      <c r="E933" s="4017">
        <v>1309</v>
      </c>
      <c r="F933" s="4018">
        <v>35621.054350781254</v>
      </c>
      <c r="G933" s="4018">
        <f t="shared" si="14"/>
        <v>35621.054350781254</v>
      </c>
    </row>
    <row r="934" spans="1:7" ht="15.7">
      <c r="A934" s="4015" t="s">
        <v>15664</v>
      </c>
      <c r="B934" s="4015">
        <v>80</v>
      </c>
      <c r="C934" s="4015">
        <v>380</v>
      </c>
      <c r="D934" s="4016">
        <v>900</v>
      </c>
      <c r="E934" s="4017">
        <v>1636</v>
      </c>
      <c r="F934" s="4018">
        <v>39277.219561328129</v>
      </c>
      <c r="G934" s="4018">
        <f t="shared" si="14"/>
        <v>39277.219561328129</v>
      </c>
    </row>
    <row r="935" spans="1:7" ht="15.7">
      <c r="A935" s="4015" t="s">
        <v>15665</v>
      </c>
      <c r="B935" s="4015">
        <v>80</v>
      </c>
      <c r="C935" s="4015">
        <v>380</v>
      </c>
      <c r="D935" s="4016">
        <v>1000</v>
      </c>
      <c r="E935" s="4017">
        <v>1964</v>
      </c>
      <c r="F935" s="4018">
        <v>42933.384771875004</v>
      </c>
      <c r="G935" s="4018">
        <f t="shared" si="14"/>
        <v>42933.384771875004</v>
      </c>
    </row>
    <row r="936" spans="1:7" ht="15.7">
      <c r="A936" s="4015" t="s">
        <v>15666</v>
      </c>
      <c r="B936" s="4015">
        <v>80</v>
      </c>
      <c r="C936" s="4015">
        <v>380</v>
      </c>
      <c r="D936" s="4016">
        <v>1100</v>
      </c>
      <c r="E936" s="4017">
        <v>2291</v>
      </c>
      <c r="F936" s="4018">
        <v>46589.549982421879</v>
      </c>
      <c r="G936" s="4018">
        <f t="shared" si="14"/>
        <v>46589.549982421879</v>
      </c>
    </row>
    <row r="937" spans="1:7" ht="15.7">
      <c r="A937" s="4015" t="s">
        <v>15667</v>
      </c>
      <c r="B937" s="4015">
        <v>80</v>
      </c>
      <c r="C937" s="4015">
        <v>380</v>
      </c>
      <c r="D937" s="4016">
        <v>1200</v>
      </c>
      <c r="E937" s="4017">
        <v>2618</v>
      </c>
      <c r="F937" s="4018">
        <v>50245.715192968753</v>
      </c>
      <c r="G937" s="4018">
        <f t="shared" si="14"/>
        <v>50245.715192968753</v>
      </c>
    </row>
    <row r="938" spans="1:7" ht="15.7">
      <c r="A938" s="4015" t="s">
        <v>15668</v>
      </c>
      <c r="B938" s="4015">
        <v>80</v>
      </c>
      <c r="C938" s="4015">
        <v>380</v>
      </c>
      <c r="D938" s="4016">
        <v>1300</v>
      </c>
      <c r="E938" s="4017">
        <v>2945</v>
      </c>
      <c r="F938" s="4018">
        <v>53901.880403515628</v>
      </c>
      <c r="G938" s="4018">
        <f t="shared" si="14"/>
        <v>53901.880403515628</v>
      </c>
    </row>
    <row r="939" spans="1:7" ht="15.7">
      <c r="A939" s="4015" t="s">
        <v>15669</v>
      </c>
      <c r="B939" s="4015">
        <v>80</v>
      </c>
      <c r="C939" s="4015">
        <v>380</v>
      </c>
      <c r="D939" s="4016">
        <v>1400</v>
      </c>
      <c r="E939" s="4017">
        <v>3273</v>
      </c>
      <c r="F939" s="4018">
        <v>57558.045614062503</v>
      </c>
      <c r="G939" s="4018">
        <f t="shared" si="14"/>
        <v>57558.045614062503</v>
      </c>
    </row>
    <row r="940" spans="1:7" ht="15.7">
      <c r="A940" s="4015" t="s">
        <v>15670</v>
      </c>
      <c r="B940" s="4015">
        <v>80</v>
      </c>
      <c r="C940" s="4015">
        <v>380</v>
      </c>
      <c r="D940" s="4016">
        <v>1500</v>
      </c>
      <c r="E940" s="4017">
        <v>3800</v>
      </c>
      <c r="F940" s="4018">
        <v>61214.210824609378</v>
      </c>
      <c r="G940" s="4018">
        <f t="shared" si="14"/>
        <v>61214.210824609378</v>
      </c>
    </row>
    <row r="941" spans="1:7" ht="15.7">
      <c r="A941" s="4015" t="s">
        <v>15671</v>
      </c>
      <c r="B941" s="4015">
        <v>80</v>
      </c>
      <c r="C941" s="4015">
        <v>380</v>
      </c>
      <c r="D941" s="4016">
        <v>1600</v>
      </c>
      <c r="E941" s="4017">
        <v>3927</v>
      </c>
      <c r="F941" s="4018">
        <v>64870.376035156252</v>
      </c>
      <c r="G941" s="4018">
        <f t="shared" si="14"/>
        <v>64870.376035156252</v>
      </c>
    </row>
    <row r="942" spans="1:7" ht="15.7">
      <c r="A942" s="4015" t="s">
        <v>15672</v>
      </c>
      <c r="B942" s="4015">
        <v>80</v>
      </c>
      <c r="C942" s="4015">
        <v>380</v>
      </c>
      <c r="D942" s="4016">
        <v>1700</v>
      </c>
      <c r="E942" s="4017">
        <v>4254</v>
      </c>
      <c r="F942" s="4018">
        <v>68526.541245703134</v>
      </c>
      <c r="G942" s="4018">
        <f t="shared" si="14"/>
        <v>68526.541245703134</v>
      </c>
    </row>
    <row r="943" spans="1:7" ht="15.7">
      <c r="A943" s="4015" t="s">
        <v>15673</v>
      </c>
      <c r="B943" s="4015">
        <v>80</v>
      </c>
      <c r="C943" s="4015">
        <v>380</v>
      </c>
      <c r="D943" s="4016">
        <v>1800</v>
      </c>
      <c r="E943" s="4017">
        <v>4582</v>
      </c>
      <c r="F943" s="4018">
        <v>72182.706456250002</v>
      </c>
      <c r="G943" s="4018">
        <f t="shared" si="14"/>
        <v>72182.706456250002</v>
      </c>
    </row>
    <row r="944" spans="1:7" ht="15.7">
      <c r="A944" s="4015" t="s">
        <v>15674</v>
      </c>
      <c r="B944" s="4015">
        <v>80</v>
      </c>
      <c r="C944" s="4015">
        <v>380</v>
      </c>
      <c r="D944" s="4016">
        <v>1900</v>
      </c>
      <c r="E944" s="4017">
        <v>4909</v>
      </c>
      <c r="F944" s="4018">
        <v>75838.871666796884</v>
      </c>
      <c r="G944" s="4018">
        <f t="shared" si="14"/>
        <v>75838.871666796884</v>
      </c>
    </row>
    <row r="945" spans="1:7" ht="15.7">
      <c r="A945" s="4015" t="s">
        <v>15675</v>
      </c>
      <c r="B945" s="4015">
        <v>80</v>
      </c>
      <c r="C945" s="4015">
        <v>380</v>
      </c>
      <c r="D945" s="4016">
        <v>2000</v>
      </c>
      <c r="E945" s="4017">
        <v>5236</v>
      </c>
      <c r="F945" s="4018">
        <v>79495.036877343751</v>
      </c>
      <c r="G945" s="4018">
        <f t="shared" si="14"/>
        <v>79495.036877343751</v>
      </c>
    </row>
    <row r="946" spans="1:7" ht="15.7">
      <c r="A946" s="4015" t="s">
        <v>15676</v>
      </c>
      <c r="B946" s="4015">
        <v>80</v>
      </c>
      <c r="C946" s="4015">
        <v>380</v>
      </c>
      <c r="D946" s="4016">
        <v>2100</v>
      </c>
      <c r="E946" s="4017">
        <v>5563</v>
      </c>
      <c r="F946" s="4018">
        <v>83151.202087890633</v>
      </c>
      <c r="G946" s="4018">
        <f t="shared" si="14"/>
        <v>83151.202087890633</v>
      </c>
    </row>
    <row r="947" spans="1:7" ht="15.7">
      <c r="A947" s="4015" t="s">
        <v>15677</v>
      </c>
      <c r="B947" s="4015">
        <v>80</v>
      </c>
      <c r="C947" s="4015">
        <v>380</v>
      </c>
      <c r="D947" s="4016">
        <v>2200</v>
      </c>
      <c r="E947" s="4017">
        <v>5891</v>
      </c>
      <c r="F947" s="4018">
        <v>86807.367298437501</v>
      </c>
      <c r="G947" s="4018">
        <f t="shared" si="14"/>
        <v>86807.367298437501</v>
      </c>
    </row>
    <row r="948" spans="1:7" ht="15.7">
      <c r="A948" s="4015" t="s">
        <v>15678</v>
      </c>
      <c r="B948" s="4015">
        <v>80</v>
      </c>
      <c r="C948" s="4015">
        <v>380</v>
      </c>
      <c r="D948" s="4016">
        <v>2300</v>
      </c>
      <c r="E948" s="4017">
        <v>6218</v>
      </c>
      <c r="F948" s="4018">
        <v>90463.532508984383</v>
      </c>
      <c r="G948" s="4018">
        <f t="shared" si="14"/>
        <v>90463.532508984383</v>
      </c>
    </row>
    <row r="949" spans="1:7" ht="15.7">
      <c r="A949" s="4015" t="s">
        <v>15679</v>
      </c>
      <c r="B949" s="4015">
        <v>80</v>
      </c>
      <c r="C949" s="4015">
        <v>380</v>
      </c>
      <c r="D949" s="4016">
        <v>2400</v>
      </c>
      <c r="E949" s="4017">
        <v>6545</v>
      </c>
      <c r="F949" s="4018">
        <v>94119.697719531279</v>
      </c>
      <c r="G949" s="4018">
        <f t="shared" si="14"/>
        <v>94119.697719531279</v>
      </c>
    </row>
    <row r="950" spans="1:7" ht="15.7">
      <c r="A950" s="4015" t="s">
        <v>15680</v>
      </c>
      <c r="B950" s="4015">
        <v>80</v>
      </c>
      <c r="C950" s="4015">
        <v>380</v>
      </c>
      <c r="D950" s="4016">
        <v>2500</v>
      </c>
      <c r="E950" s="4017">
        <v>6872</v>
      </c>
      <c r="F950" s="4018">
        <v>97775.862930078132</v>
      </c>
      <c r="G950" s="4018">
        <f t="shared" si="14"/>
        <v>97775.862930078132</v>
      </c>
    </row>
    <row r="951" spans="1:7" ht="15.7">
      <c r="A951" s="4015" t="s">
        <v>15681</v>
      </c>
      <c r="B951" s="4015">
        <v>80</v>
      </c>
      <c r="C951" s="4015">
        <v>380</v>
      </c>
      <c r="D951" s="4016">
        <v>2600</v>
      </c>
      <c r="E951" s="4017">
        <v>7200</v>
      </c>
      <c r="F951" s="4018">
        <v>101432.02814062501</v>
      </c>
      <c r="G951" s="4018">
        <f t="shared" si="14"/>
        <v>101432.02814062501</v>
      </c>
    </row>
    <row r="952" spans="1:7" ht="15.7">
      <c r="A952" s="4015" t="s">
        <v>15682</v>
      </c>
      <c r="B952" s="4015">
        <v>80</v>
      </c>
      <c r="C952" s="4015">
        <v>380</v>
      </c>
      <c r="D952" s="4016">
        <v>2700</v>
      </c>
      <c r="E952" s="4017">
        <v>7527</v>
      </c>
      <c r="F952" s="4018">
        <v>105088.19335117188</v>
      </c>
      <c r="G952" s="4018">
        <f t="shared" si="14"/>
        <v>105088.19335117188</v>
      </c>
    </row>
    <row r="953" spans="1:7" ht="15.7">
      <c r="A953" s="4015" t="s">
        <v>15683</v>
      </c>
      <c r="B953" s="4015">
        <v>80</v>
      </c>
      <c r="C953" s="4015">
        <v>380</v>
      </c>
      <c r="D953" s="4016">
        <v>2800</v>
      </c>
      <c r="E953" s="4017">
        <v>7854</v>
      </c>
      <c r="F953" s="4018">
        <v>108744.35856171876</v>
      </c>
      <c r="G953" s="4018">
        <f t="shared" si="14"/>
        <v>108744.35856171876</v>
      </c>
    </row>
    <row r="954" spans="1:7" ht="15.7">
      <c r="A954" s="4015" t="s">
        <v>15684</v>
      </c>
      <c r="B954" s="4015">
        <v>80</v>
      </c>
      <c r="C954" s="4015">
        <v>380</v>
      </c>
      <c r="D954" s="4016">
        <v>2900</v>
      </c>
      <c r="E954" s="4017">
        <v>8181</v>
      </c>
      <c r="F954" s="4018">
        <v>112400.52377226565</v>
      </c>
      <c r="G954" s="4018">
        <f t="shared" si="14"/>
        <v>112400.52377226565</v>
      </c>
    </row>
    <row r="955" spans="1:7" ht="15.7">
      <c r="A955" s="4015" t="s">
        <v>15685</v>
      </c>
      <c r="B955" s="4015">
        <v>80</v>
      </c>
      <c r="C955" s="4015">
        <v>380</v>
      </c>
      <c r="D955" s="4016">
        <v>3000</v>
      </c>
      <c r="E955" s="4017">
        <v>8509</v>
      </c>
      <c r="F955" s="4018">
        <v>116056.68898281251</v>
      </c>
      <c r="G955" s="4018">
        <f t="shared" si="14"/>
        <v>116056.68898281251</v>
      </c>
    </row>
    <row r="956" spans="1:7" ht="15.7">
      <c r="A956" s="4015" t="s">
        <v>15686</v>
      </c>
      <c r="B956" s="4015">
        <v>80</v>
      </c>
      <c r="C956" s="4015">
        <v>380</v>
      </c>
      <c r="D956" s="4016">
        <v>3100</v>
      </c>
      <c r="E956" s="4017">
        <v>8836</v>
      </c>
      <c r="F956" s="4018">
        <v>119712.85419335938</v>
      </c>
      <c r="G956" s="4018">
        <f t="shared" si="14"/>
        <v>119712.85419335938</v>
      </c>
    </row>
    <row r="957" spans="1:7" ht="15.7">
      <c r="A957" s="4015" t="s">
        <v>15687</v>
      </c>
      <c r="B957" s="4015">
        <v>80</v>
      </c>
      <c r="C957" s="4015">
        <v>380</v>
      </c>
      <c r="D957" s="4016">
        <v>3200</v>
      </c>
      <c r="E957" s="4017">
        <v>9163</v>
      </c>
      <c r="F957" s="4018">
        <v>123369.01940390626</v>
      </c>
      <c r="G957" s="4018">
        <f t="shared" si="14"/>
        <v>123369.01940390626</v>
      </c>
    </row>
    <row r="958" spans="1:7" ht="15.7">
      <c r="A958" s="4015" t="s">
        <v>15688</v>
      </c>
      <c r="B958" s="4015">
        <v>80</v>
      </c>
      <c r="C958" s="4015">
        <v>380</v>
      </c>
      <c r="D958" s="4016">
        <v>3300</v>
      </c>
      <c r="E958" s="4017">
        <v>9490</v>
      </c>
      <c r="F958" s="4018">
        <v>127025.18461445313</v>
      </c>
      <c r="G958" s="4018">
        <f t="shared" si="14"/>
        <v>127025.18461445313</v>
      </c>
    </row>
    <row r="959" spans="1:7" ht="15.7">
      <c r="A959" s="4015" t="s">
        <v>15689</v>
      </c>
      <c r="B959" s="4015">
        <v>80</v>
      </c>
      <c r="C959" s="4015">
        <v>380</v>
      </c>
      <c r="D959" s="4016">
        <v>3400</v>
      </c>
      <c r="E959" s="4017">
        <v>9818</v>
      </c>
      <c r="F959" s="4018">
        <v>130681.34982500001</v>
      </c>
      <c r="G959" s="4018">
        <f t="shared" si="14"/>
        <v>130681.34982500001</v>
      </c>
    </row>
    <row r="960" spans="1:7" ht="15.7">
      <c r="A960" s="4015" t="s">
        <v>15690</v>
      </c>
      <c r="B960" s="4015">
        <v>80</v>
      </c>
      <c r="C960" s="4015">
        <v>380</v>
      </c>
      <c r="D960" s="4016">
        <v>3500</v>
      </c>
      <c r="E960" s="4017">
        <v>10145</v>
      </c>
      <c r="F960" s="4018">
        <v>134337.51503554688</v>
      </c>
      <c r="G960" s="4018">
        <f t="shared" si="14"/>
        <v>134337.51503554688</v>
      </c>
    </row>
    <row r="961" spans="1:7" ht="15.7">
      <c r="A961" s="4015" t="s">
        <v>15691</v>
      </c>
      <c r="B961" s="4015">
        <v>80</v>
      </c>
      <c r="C961" s="4015">
        <v>380</v>
      </c>
      <c r="D961" s="4016">
        <v>3600</v>
      </c>
      <c r="E961" s="4017">
        <v>10472</v>
      </c>
      <c r="F961" s="4018">
        <v>137993.68024609375</v>
      </c>
      <c r="G961" s="4018">
        <f t="shared" si="14"/>
        <v>137993.68024609375</v>
      </c>
    </row>
    <row r="962" spans="1:7" ht="15.7">
      <c r="A962" s="4015" t="s">
        <v>15692</v>
      </c>
      <c r="B962" s="4015">
        <v>80</v>
      </c>
      <c r="C962" s="4015">
        <v>380</v>
      </c>
      <c r="D962" s="4016">
        <v>3700</v>
      </c>
      <c r="E962" s="4017">
        <v>10799</v>
      </c>
      <c r="F962" s="4018">
        <v>141649.84545664064</v>
      </c>
      <c r="G962" s="4018">
        <f t="shared" si="14"/>
        <v>141649.84545664064</v>
      </c>
    </row>
    <row r="963" spans="1:7" ht="15.7">
      <c r="A963" s="4015" t="s">
        <v>15693</v>
      </c>
      <c r="B963" s="4015">
        <v>80</v>
      </c>
      <c r="C963" s="4015">
        <v>380</v>
      </c>
      <c r="D963" s="4016">
        <v>3800</v>
      </c>
      <c r="E963" s="4017">
        <v>11127</v>
      </c>
      <c r="F963" s="4018">
        <v>145306.01066718751</v>
      </c>
      <c r="G963" s="4018">
        <f t="shared" si="14"/>
        <v>145306.01066718751</v>
      </c>
    </row>
    <row r="964" spans="1:7" ht="15.7">
      <c r="A964" s="4015" t="s">
        <v>15694</v>
      </c>
      <c r="B964" s="4015">
        <v>120</v>
      </c>
      <c r="C964" s="4015">
        <v>260</v>
      </c>
      <c r="D964" s="4016">
        <v>800</v>
      </c>
      <c r="E964" s="4017">
        <v>1120</v>
      </c>
      <c r="F964" s="4018">
        <v>29037.777980859377</v>
      </c>
      <c r="G964" s="4018">
        <f t="shared" si="14"/>
        <v>29037.777980859377</v>
      </c>
    </row>
    <row r="965" spans="1:7" ht="15.7">
      <c r="A965" s="4015" t="s">
        <v>15695</v>
      </c>
      <c r="B965" s="4015">
        <v>120</v>
      </c>
      <c r="C965" s="4015">
        <v>260</v>
      </c>
      <c r="D965" s="4016">
        <v>900</v>
      </c>
      <c r="E965" s="4017">
        <v>1307</v>
      </c>
      <c r="F965" s="4018">
        <v>31955.810011328129</v>
      </c>
      <c r="G965" s="4018">
        <f t="shared" si="14"/>
        <v>31955.810011328129</v>
      </c>
    </row>
    <row r="966" spans="1:7" ht="15.7">
      <c r="A966" s="4015" t="s">
        <v>15696</v>
      </c>
      <c r="B966" s="4015">
        <v>120</v>
      </c>
      <c r="C966" s="4015">
        <v>260</v>
      </c>
      <c r="D966" s="4016">
        <v>1000</v>
      </c>
      <c r="E966" s="4017">
        <v>1493</v>
      </c>
      <c r="F966" s="4018">
        <v>34873.842041796881</v>
      </c>
      <c r="G966" s="4018">
        <f t="shared" si="14"/>
        <v>34873.842041796881</v>
      </c>
    </row>
    <row r="967" spans="1:7" ht="15.7">
      <c r="A967" s="4015" t="s">
        <v>15697</v>
      </c>
      <c r="B967" s="4015">
        <v>120</v>
      </c>
      <c r="C967" s="4015">
        <v>260</v>
      </c>
      <c r="D967" s="4016">
        <v>1100</v>
      </c>
      <c r="E967" s="4017">
        <v>1680</v>
      </c>
      <c r="F967" s="4018">
        <v>37791.874072265629</v>
      </c>
      <c r="G967" s="4018">
        <f t="shared" si="14"/>
        <v>37791.874072265629</v>
      </c>
    </row>
    <row r="968" spans="1:7" ht="15.7">
      <c r="A968" s="4015" t="s">
        <v>15698</v>
      </c>
      <c r="B968" s="4015">
        <v>120</v>
      </c>
      <c r="C968" s="4015">
        <v>260</v>
      </c>
      <c r="D968" s="4016">
        <v>1200</v>
      </c>
      <c r="E968" s="4017">
        <v>1867</v>
      </c>
      <c r="F968" s="4018">
        <v>40709.906102734378</v>
      </c>
      <c r="G968" s="4018">
        <f t="shared" si="14"/>
        <v>40709.906102734378</v>
      </c>
    </row>
    <row r="969" spans="1:7" ht="15.7">
      <c r="A969" s="4015" t="s">
        <v>15699</v>
      </c>
      <c r="B969" s="4015">
        <v>120</v>
      </c>
      <c r="C969" s="4015">
        <v>260</v>
      </c>
      <c r="D969" s="4016">
        <v>1300</v>
      </c>
      <c r="E969" s="4017">
        <v>2053</v>
      </c>
      <c r="F969" s="4018">
        <v>43627.938133203126</v>
      </c>
      <c r="G969" s="4018">
        <f t="shared" si="14"/>
        <v>43627.938133203126</v>
      </c>
    </row>
    <row r="970" spans="1:7" ht="15.7">
      <c r="A970" s="4015" t="s">
        <v>15700</v>
      </c>
      <c r="B970" s="4015">
        <v>120</v>
      </c>
      <c r="C970" s="4015">
        <v>260</v>
      </c>
      <c r="D970" s="4016">
        <v>1400</v>
      </c>
      <c r="E970" s="4017">
        <v>2240</v>
      </c>
      <c r="F970" s="4018">
        <v>46545.970163671882</v>
      </c>
      <c r="G970" s="4018">
        <f t="shared" si="14"/>
        <v>46545.970163671882</v>
      </c>
    </row>
    <row r="971" spans="1:7" ht="15.7">
      <c r="A971" s="4015" t="s">
        <v>15701</v>
      </c>
      <c r="B971" s="4015">
        <v>120</v>
      </c>
      <c r="C971" s="4015">
        <v>260</v>
      </c>
      <c r="D971" s="4016">
        <v>1500</v>
      </c>
      <c r="E971" s="4017">
        <v>2427</v>
      </c>
      <c r="F971" s="4018">
        <v>49464.00219414063</v>
      </c>
      <c r="G971" s="4018">
        <f t="shared" si="14"/>
        <v>49464.00219414063</v>
      </c>
    </row>
    <row r="972" spans="1:7" ht="15.7">
      <c r="A972" s="4015" t="s">
        <v>15702</v>
      </c>
      <c r="B972" s="4015">
        <v>120</v>
      </c>
      <c r="C972" s="4015">
        <v>260</v>
      </c>
      <c r="D972" s="4016">
        <v>1600</v>
      </c>
      <c r="E972" s="4017">
        <v>2613</v>
      </c>
      <c r="F972" s="4018">
        <v>52382.034224609379</v>
      </c>
      <c r="G972" s="4018">
        <f t="shared" si="14"/>
        <v>52382.034224609379</v>
      </c>
    </row>
    <row r="973" spans="1:7" ht="15.7">
      <c r="A973" s="4015" t="s">
        <v>15703</v>
      </c>
      <c r="B973" s="4015">
        <v>120</v>
      </c>
      <c r="C973" s="4015">
        <v>260</v>
      </c>
      <c r="D973" s="4016">
        <v>1700</v>
      </c>
      <c r="E973" s="4017">
        <v>2800</v>
      </c>
      <c r="F973" s="4018">
        <v>55300.066255078127</v>
      </c>
      <c r="G973" s="4018">
        <f t="shared" si="14"/>
        <v>55300.066255078127</v>
      </c>
    </row>
    <row r="974" spans="1:7" ht="15.7">
      <c r="A974" s="4015" t="s">
        <v>15704</v>
      </c>
      <c r="B974" s="4015">
        <v>120</v>
      </c>
      <c r="C974" s="4015">
        <v>260</v>
      </c>
      <c r="D974" s="4016">
        <v>1800</v>
      </c>
      <c r="E974" s="4017">
        <v>2987</v>
      </c>
      <c r="F974" s="4018">
        <v>58218.09828554689</v>
      </c>
      <c r="G974" s="4018">
        <f t="shared" ref="G974:G1037" si="15">(F974-F974*$B$4)</f>
        <v>58218.09828554689</v>
      </c>
    </row>
    <row r="975" spans="1:7" ht="15.7">
      <c r="A975" s="4015" t="s">
        <v>15705</v>
      </c>
      <c r="B975" s="4015">
        <v>120</v>
      </c>
      <c r="C975" s="4015">
        <v>260</v>
      </c>
      <c r="D975" s="4016">
        <v>1900</v>
      </c>
      <c r="E975" s="4017">
        <v>3173</v>
      </c>
      <c r="F975" s="4018">
        <v>61136.130316015631</v>
      </c>
      <c r="G975" s="4018">
        <f t="shared" si="15"/>
        <v>61136.130316015631</v>
      </c>
    </row>
    <row r="976" spans="1:7" ht="15.7">
      <c r="A976" s="4015" t="s">
        <v>15706</v>
      </c>
      <c r="B976" s="4015">
        <v>120</v>
      </c>
      <c r="C976" s="4015">
        <v>260</v>
      </c>
      <c r="D976" s="4016">
        <v>2000</v>
      </c>
      <c r="E976" s="4017">
        <v>3360</v>
      </c>
      <c r="F976" s="4018">
        <v>64054.16234648438</v>
      </c>
      <c r="G976" s="4018">
        <f t="shared" si="15"/>
        <v>64054.16234648438</v>
      </c>
    </row>
    <row r="977" spans="1:7" ht="15.7">
      <c r="A977" s="4015" t="s">
        <v>15707</v>
      </c>
      <c r="B977" s="4015">
        <v>120</v>
      </c>
      <c r="C977" s="4015">
        <v>260</v>
      </c>
      <c r="D977" s="4016">
        <v>2100</v>
      </c>
      <c r="E977" s="4017">
        <v>3547</v>
      </c>
      <c r="F977" s="4018">
        <v>66972.194376953135</v>
      </c>
      <c r="G977" s="4018">
        <f t="shared" si="15"/>
        <v>66972.194376953135</v>
      </c>
    </row>
    <row r="978" spans="1:7" ht="15.7">
      <c r="A978" s="4015" t="s">
        <v>15708</v>
      </c>
      <c r="B978" s="4015">
        <v>120</v>
      </c>
      <c r="C978" s="4015">
        <v>260</v>
      </c>
      <c r="D978" s="4016">
        <v>2200</v>
      </c>
      <c r="E978" s="4017">
        <v>3733</v>
      </c>
      <c r="F978" s="4018">
        <v>69890.226407421884</v>
      </c>
      <c r="G978" s="4018">
        <f t="shared" si="15"/>
        <v>69890.226407421884</v>
      </c>
    </row>
    <row r="979" spans="1:7" ht="15.7">
      <c r="A979" s="4015" t="s">
        <v>15709</v>
      </c>
      <c r="B979" s="4015">
        <v>120</v>
      </c>
      <c r="C979" s="4015">
        <v>260</v>
      </c>
      <c r="D979" s="4016">
        <v>2300</v>
      </c>
      <c r="E979" s="4017">
        <v>3920</v>
      </c>
      <c r="F979" s="4018">
        <v>72808.258437890632</v>
      </c>
      <c r="G979" s="4018">
        <f t="shared" si="15"/>
        <v>72808.258437890632</v>
      </c>
    </row>
    <row r="980" spans="1:7" ht="15.7">
      <c r="A980" s="4015" t="s">
        <v>15710</v>
      </c>
      <c r="B980" s="4015">
        <v>120</v>
      </c>
      <c r="C980" s="4015">
        <v>260</v>
      </c>
      <c r="D980" s="4016">
        <v>2400</v>
      </c>
      <c r="E980" s="4017">
        <v>4107</v>
      </c>
      <c r="F980" s="4018">
        <v>75726.290468359381</v>
      </c>
      <c r="G980" s="4018">
        <f t="shared" si="15"/>
        <v>75726.290468359381</v>
      </c>
    </row>
    <row r="981" spans="1:7" ht="15.7">
      <c r="A981" s="4015" t="s">
        <v>15711</v>
      </c>
      <c r="B981" s="4015">
        <v>120</v>
      </c>
      <c r="C981" s="4015">
        <v>260</v>
      </c>
      <c r="D981" s="4016">
        <v>2500</v>
      </c>
      <c r="E981" s="4017">
        <v>4293</v>
      </c>
      <c r="F981" s="4018">
        <v>78644.322498828129</v>
      </c>
      <c r="G981" s="4018">
        <f t="shared" si="15"/>
        <v>78644.322498828129</v>
      </c>
    </row>
    <row r="982" spans="1:7" ht="15.7">
      <c r="A982" s="4015" t="s">
        <v>15712</v>
      </c>
      <c r="B982" s="4015">
        <v>120</v>
      </c>
      <c r="C982" s="4015">
        <v>260</v>
      </c>
      <c r="D982" s="4016">
        <v>2600</v>
      </c>
      <c r="E982" s="4017">
        <v>4480</v>
      </c>
      <c r="F982" s="4018">
        <v>81562.354529296877</v>
      </c>
      <c r="G982" s="4018">
        <f t="shared" si="15"/>
        <v>81562.354529296877</v>
      </c>
    </row>
    <row r="983" spans="1:7" ht="15.7">
      <c r="A983" s="4015" t="s">
        <v>15713</v>
      </c>
      <c r="B983" s="4015">
        <v>120</v>
      </c>
      <c r="C983" s="4015">
        <v>260</v>
      </c>
      <c r="D983" s="4016">
        <v>2700</v>
      </c>
      <c r="E983" s="4017">
        <v>4667</v>
      </c>
      <c r="F983" s="4018">
        <v>84480.386559765626</v>
      </c>
      <c r="G983" s="4018">
        <f t="shared" si="15"/>
        <v>84480.386559765626</v>
      </c>
    </row>
    <row r="984" spans="1:7" ht="15.7">
      <c r="A984" s="4015" t="s">
        <v>15714</v>
      </c>
      <c r="B984" s="4015">
        <v>120</v>
      </c>
      <c r="C984" s="4015">
        <v>260</v>
      </c>
      <c r="D984" s="4016">
        <v>2800</v>
      </c>
      <c r="E984" s="4017">
        <v>4853</v>
      </c>
      <c r="F984" s="4018">
        <v>87398.418590234389</v>
      </c>
      <c r="G984" s="4018">
        <f t="shared" si="15"/>
        <v>87398.418590234389</v>
      </c>
    </row>
    <row r="985" spans="1:7" ht="15.7">
      <c r="A985" s="4015" t="s">
        <v>15715</v>
      </c>
      <c r="B985" s="4015">
        <v>120</v>
      </c>
      <c r="C985" s="4015">
        <v>260</v>
      </c>
      <c r="D985" s="4016">
        <v>2900</v>
      </c>
      <c r="E985" s="4017">
        <v>5040</v>
      </c>
      <c r="F985" s="4018">
        <v>90316.450620703137</v>
      </c>
      <c r="G985" s="4018">
        <f t="shared" si="15"/>
        <v>90316.450620703137</v>
      </c>
    </row>
    <row r="986" spans="1:7" ht="15.7">
      <c r="A986" s="4015" t="s">
        <v>15716</v>
      </c>
      <c r="B986" s="4015">
        <v>120</v>
      </c>
      <c r="C986" s="4015">
        <v>260</v>
      </c>
      <c r="D986" s="4016">
        <v>3000</v>
      </c>
      <c r="E986" s="4017">
        <v>5227</v>
      </c>
      <c r="F986" s="4018">
        <v>93234.4826511719</v>
      </c>
      <c r="G986" s="4018">
        <f t="shared" si="15"/>
        <v>93234.4826511719</v>
      </c>
    </row>
    <row r="987" spans="1:7" ht="15.7">
      <c r="A987" s="4015" t="s">
        <v>15717</v>
      </c>
      <c r="B987" s="4015">
        <v>120</v>
      </c>
      <c r="C987" s="4015">
        <v>260</v>
      </c>
      <c r="D987" s="4016">
        <v>3100</v>
      </c>
      <c r="E987" s="4017">
        <v>5413</v>
      </c>
      <c r="F987" s="4018">
        <v>96152.514681640634</v>
      </c>
      <c r="G987" s="4018">
        <f t="shared" si="15"/>
        <v>96152.514681640634</v>
      </c>
    </row>
    <row r="988" spans="1:7" ht="15.7">
      <c r="A988" s="4015" t="s">
        <v>15718</v>
      </c>
      <c r="B988" s="4015">
        <v>120</v>
      </c>
      <c r="C988" s="4015">
        <v>260</v>
      </c>
      <c r="D988" s="4016">
        <v>3200</v>
      </c>
      <c r="E988" s="4017">
        <v>5600</v>
      </c>
      <c r="F988" s="4018">
        <v>99070.546712109382</v>
      </c>
      <c r="G988" s="4018">
        <f t="shared" si="15"/>
        <v>99070.546712109382</v>
      </c>
    </row>
    <row r="989" spans="1:7" ht="15.7">
      <c r="A989" s="4015" t="s">
        <v>15719</v>
      </c>
      <c r="B989" s="4015">
        <v>120</v>
      </c>
      <c r="C989" s="4015">
        <v>260</v>
      </c>
      <c r="D989" s="4016">
        <v>3300</v>
      </c>
      <c r="E989" s="4017">
        <v>5787</v>
      </c>
      <c r="F989" s="4018">
        <v>101988.57874257813</v>
      </c>
      <c r="G989" s="4018">
        <f t="shared" si="15"/>
        <v>101988.57874257813</v>
      </c>
    </row>
    <row r="990" spans="1:7" ht="15.7">
      <c r="A990" s="4015" t="s">
        <v>15720</v>
      </c>
      <c r="B990" s="4015">
        <v>120</v>
      </c>
      <c r="C990" s="4015">
        <v>260</v>
      </c>
      <c r="D990" s="4016">
        <v>3400</v>
      </c>
      <c r="E990" s="4017">
        <v>5973</v>
      </c>
      <c r="F990" s="4018">
        <v>104906.61077304688</v>
      </c>
      <c r="G990" s="4018">
        <f t="shared" si="15"/>
        <v>104906.61077304688</v>
      </c>
    </row>
    <row r="991" spans="1:7" ht="15.7">
      <c r="A991" s="4015" t="s">
        <v>15721</v>
      </c>
      <c r="B991" s="4015">
        <v>120</v>
      </c>
      <c r="C991" s="4015">
        <v>260</v>
      </c>
      <c r="D991" s="4016">
        <v>3500</v>
      </c>
      <c r="E991" s="4017">
        <v>6160</v>
      </c>
      <c r="F991" s="4018">
        <v>107824.64280351564</v>
      </c>
      <c r="G991" s="4018">
        <f t="shared" si="15"/>
        <v>107824.64280351564</v>
      </c>
    </row>
    <row r="992" spans="1:7" ht="15.7">
      <c r="A992" s="4015" t="s">
        <v>15722</v>
      </c>
      <c r="B992" s="4015">
        <v>120</v>
      </c>
      <c r="C992" s="4015">
        <v>260</v>
      </c>
      <c r="D992" s="4016">
        <v>3600</v>
      </c>
      <c r="E992" s="4017">
        <v>6347</v>
      </c>
      <c r="F992" s="4018">
        <v>110742.67483398438</v>
      </c>
      <c r="G992" s="4018">
        <f t="shared" si="15"/>
        <v>110742.67483398438</v>
      </c>
    </row>
    <row r="993" spans="1:7" ht="15.7">
      <c r="A993" s="4015" t="s">
        <v>15723</v>
      </c>
      <c r="B993" s="4015">
        <v>120</v>
      </c>
      <c r="C993" s="4015">
        <v>260</v>
      </c>
      <c r="D993" s="4016">
        <v>3700</v>
      </c>
      <c r="E993" s="4017">
        <v>6533</v>
      </c>
      <c r="F993" s="4018">
        <v>113660.70686445314</v>
      </c>
      <c r="G993" s="4018">
        <f t="shared" si="15"/>
        <v>113660.70686445314</v>
      </c>
    </row>
    <row r="994" spans="1:7" ht="15.7">
      <c r="A994" s="4015" t="s">
        <v>15724</v>
      </c>
      <c r="B994" s="4015">
        <v>120</v>
      </c>
      <c r="C994" s="4015">
        <v>260</v>
      </c>
      <c r="D994" s="4016">
        <v>3800</v>
      </c>
      <c r="E994" s="4017">
        <v>6720</v>
      </c>
      <c r="F994" s="4018">
        <v>116578.73889492189</v>
      </c>
      <c r="G994" s="4018">
        <f t="shared" si="15"/>
        <v>116578.73889492189</v>
      </c>
    </row>
    <row r="995" spans="1:7" ht="15.7">
      <c r="A995" s="4015" t="s">
        <v>15725</v>
      </c>
      <c r="B995" s="4015">
        <v>120</v>
      </c>
      <c r="C995" s="4015">
        <v>260</v>
      </c>
      <c r="D995" s="4016">
        <v>3900</v>
      </c>
      <c r="E995" s="4017">
        <v>6907</v>
      </c>
      <c r="F995" s="4018">
        <v>119496.77092539064</v>
      </c>
      <c r="G995" s="4018">
        <f t="shared" si="15"/>
        <v>119496.77092539064</v>
      </c>
    </row>
    <row r="996" spans="1:7" ht="15.7">
      <c r="A996" s="4015" t="s">
        <v>15726</v>
      </c>
      <c r="B996" s="4015">
        <v>120</v>
      </c>
      <c r="C996" s="4015">
        <v>260</v>
      </c>
      <c r="D996" s="4016">
        <v>4000</v>
      </c>
      <c r="E996" s="4017">
        <v>7093</v>
      </c>
      <c r="F996" s="4018">
        <v>122414.80295585938</v>
      </c>
      <c r="G996" s="4018">
        <f t="shared" si="15"/>
        <v>122414.80295585938</v>
      </c>
    </row>
    <row r="997" spans="1:7" ht="15.7">
      <c r="A997" s="4015" t="s">
        <v>15727</v>
      </c>
      <c r="B997" s="4015">
        <v>120</v>
      </c>
      <c r="C997" s="4015">
        <v>260</v>
      </c>
      <c r="D997" s="4016">
        <v>4100</v>
      </c>
      <c r="E997" s="4017">
        <v>7280</v>
      </c>
      <c r="F997" s="4018">
        <v>125332.83498632813</v>
      </c>
      <c r="G997" s="4018">
        <f t="shared" si="15"/>
        <v>125332.83498632813</v>
      </c>
    </row>
    <row r="998" spans="1:7" ht="15.7">
      <c r="A998" s="4015" t="s">
        <v>15728</v>
      </c>
      <c r="B998" s="4015">
        <v>120</v>
      </c>
      <c r="C998" s="4015">
        <v>260</v>
      </c>
      <c r="D998" s="4016">
        <v>4200</v>
      </c>
      <c r="E998" s="4017">
        <v>7467</v>
      </c>
      <c r="F998" s="4018">
        <v>128250.86701679688</v>
      </c>
      <c r="G998" s="4018">
        <f t="shared" si="15"/>
        <v>128250.86701679688</v>
      </c>
    </row>
    <row r="999" spans="1:7" ht="15.7">
      <c r="A999" s="4015" t="s">
        <v>15729</v>
      </c>
      <c r="B999" s="4015">
        <v>120</v>
      </c>
      <c r="C999" s="4015">
        <v>260</v>
      </c>
      <c r="D999" s="4016">
        <v>4300</v>
      </c>
      <c r="E999" s="4017">
        <v>7653</v>
      </c>
      <c r="F999" s="4018">
        <v>131168.89904726564</v>
      </c>
      <c r="G999" s="4018">
        <f t="shared" si="15"/>
        <v>131168.89904726564</v>
      </c>
    </row>
    <row r="1000" spans="1:7" ht="15.7">
      <c r="A1000" s="4015" t="s">
        <v>15730</v>
      </c>
      <c r="B1000" s="4015">
        <v>120</v>
      </c>
      <c r="C1000" s="4015">
        <v>260</v>
      </c>
      <c r="D1000" s="4016">
        <v>4400</v>
      </c>
      <c r="E1000" s="4017">
        <v>7840</v>
      </c>
      <c r="F1000" s="4018">
        <v>134086.93107773439</v>
      </c>
      <c r="G1000" s="4018">
        <f t="shared" si="15"/>
        <v>134086.93107773439</v>
      </c>
    </row>
    <row r="1001" spans="1:7" ht="15.7">
      <c r="A1001" s="4015" t="s">
        <v>15731</v>
      </c>
      <c r="B1001" s="4015">
        <v>120</v>
      </c>
      <c r="C1001" s="4015">
        <v>260</v>
      </c>
      <c r="D1001" s="4016">
        <v>4500</v>
      </c>
      <c r="E1001" s="4017">
        <v>8027</v>
      </c>
      <c r="F1001" s="4018">
        <v>137004.96310820314</v>
      </c>
      <c r="G1001" s="4018">
        <f t="shared" si="15"/>
        <v>137004.96310820314</v>
      </c>
    </row>
    <row r="1002" spans="1:7" ht="15.7">
      <c r="A1002" s="4015" t="s">
        <v>15732</v>
      </c>
      <c r="B1002" s="4015">
        <v>120</v>
      </c>
      <c r="C1002" s="4015">
        <v>260</v>
      </c>
      <c r="D1002" s="4016">
        <v>4600</v>
      </c>
      <c r="E1002" s="4017">
        <v>8213</v>
      </c>
      <c r="F1002" s="4018">
        <v>139922.99513867189</v>
      </c>
      <c r="G1002" s="4018">
        <f t="shared" si="15"/>
        <v>139922.99513867189</v>
      </c>
    </row>
    <row r="1003" spans="1:7" ht="15.7">
      <c r="A1003" s="4015" t="s">
        <v>15733</v>
      </c>
      <c r="B1003" s="4015">
        <v>120</v>
      </c>
      <c r="C1003" s="4015">
        <v>260</v>
      </c>
      <c r="D1003" s="4016">
        <v>4700</v>
      </c>
      <c r="E1003" s="4017">
        <v>8400</v>
      </c>
      <c r="F1003" s="4018">
        <v>142841.02716914064</v>
      </c>
      <c r="G1003" s="4018">
        <f t="shared" si="15"/>
        <v>142841.02716914064</v>
      </c>
    </row>
    <row r="1004" spans="1:7" ht="15.7">
      <c r="A1004" s="4015" t="s">
        <v>15734</v>
      </c>
      <c r="B1004" s="4015">
        <v>120</v>
      </c>
      <c r="C1004" s="4015">
        <v>260</v>
      </c>
      <c r="D1004" s="4016">
        <v>4800</v>
      </c>
      <c r="E1004" s="4017">
        <v>8587</v>
      </c>
      <c r="F1004" s="4018">
        <v>145759.05919960939</v>
      </c>
      <c r="G1004" s="4018">
        <f t="shared" si="15"/>
        <v>145759.05919960939</v>
      </c>
    </row>
    <row r="1005" spans="1:7" ht="15.7">
      <c r="A1005" s="4015" t="s">
        <v>15735</v>
      </c>
      <c r="B1005" s="4015">
        <v>120</v>
      </c>
      <c r="C1005" s="4015">
        <v>260</v>
      </c>
      <c r="D1005" s="4016">
        <v>4900</v>
      </c>
      <c r="E1005" s="4017">
        <v>8774</v>
      </c>
      <c r="F1005" s="4018">
        <v>148677.09123007813</v>
      </c>
      <c r="G1005" s="4018">
        <f t="shared" si="15"/>
        <v>148677.09123007813</v>
      </c>
    </row>
    <row r="1006" spans="1:7" ht="15.7">
      <c r="A1006" s="4015" t="s">
        <v>15736</v>
      </c>
      <c r="B1006" s="4015">
        <v>120</v>
      </c>
      <c r="C1006" s="4015">
        <v>260</v>
      </c>
      <c r="D1006" s="4016">
        <v>5000</v>
      </c>
      <c r="E1006" s="4017">
        <v>8960</v>
      </c>
      <c r="F1006" s="4018">
        <v>151595.12326054688</v>
      </c>
      <c r="G1006" s="4018">
        <f t="shared" si="15"/>
        <v>151595.12326054688</v>
      </c>
    </row>
    <row r="1007" spans="1:7" ht="15.7">
      <c r="A1007" s="4015" t="s">
        <v>15737</v>
      </c>
      <c r="B1007" s="4015">
        <v>120</v>
      </c>
      <c r="C1007" s="4015">
        <v>300</v>
      </c>
      <c r="D1007" s="4016">
        <v>800</v>
      </c>
      <c r="E1007" s="4017">
        <v>1365</v>
      </c>
      <c r="F1007" s="4018">
        <v>33772.54370546875</v>
      </c>
      <c r="G1007" s="4018">
        <f t="shared" si="15"/>
        <v>33772.54370546875</v>
      </c>
    </row>
    <row r="1008" spans="1:7" ht="15.7">
      <c r="A1008" s="4015" t="s">
        <v>15738</v>
      </c>
      <c r="B1008" s="4015">
        <v>120</v>
      </c>
      <c r="C1008" s="4015">
        <v>300</v>
      </c>
      <c r="D1008" s="4016">
        <v>900</v>
      </c>
      <c r="E1008" s="4017">
        <v>1593</v>
      </c>
      <c r="F1008" s="4018">
        <v>37208.086083593749</v>
      </c>
      <c r="G1008" s="4018">
        <f t="shared" si="15"/>
        <v>37208.086083593749</v>
      </c>
    </row>
    <row r="1009" spans="1:7" ht="15.7">
      <c r="A1009" s="4015" t="s">
        <v>15739</v>
      </c>
      <c r="B1009" s="4015">
        <v>120</v>
      </c>
      <c r="C1009" s="4015">
        <v>300</v>
      </c>
      <c r="D1009" s="4016">
        <v>1000</v>
      </c>
      <c r="E1009" s="4017">
        <v>1820</v>
      </c>
      <c r="F1009" s="4018">
        <v>40643.628461718756</v>
      </c>
      <c r="G1009" s="4018">
        <f t="shared" si="15"/>
        <v>40643.628461718756</v>
      </c>
    </row>
    <row r="1010" spans="1:7" ht="15.7">
      <c r="A1010" s="4015" t="s">
        <v>15740</v>
      </c>
      <c r="B1010" s="4015">
        <v>120</v>
      </c>
      <c r="C1010" s="4015">
        <v>300</v>
      </c>
      <c r="D1010" s="4016">
        <v>1100</v>
      </c>
      <c r="E1010" s="4017">
        <v>2048</v>
      </c>
      <c r="F1010" s="4018">
        <v>44079.170839843755</v>
      </c>
      <c r="G1010" s="4018">
        <f t="shared" si="15"/>
        <v>44079.170839843755</v>
      </c>
    </row>
    <row r="1011" spans="1:7" ht="15.7">
      <c r="A1011" s="4015" t="s">
        <v>15741</v>
      </c>
      <c r="B1011" s="4015">
        <v>120</v>
      </c>
      <c r="C1011" s="4015">
        <v>300</v>
      </c>
      <c r="D1011" s="4016">
        <v>1200</v>
      </c>
      <c r="E1011" s="4017">
        <v>2275</v>
      </c>
      <c r="F1011" s="4018">
        <v>47514.713217968754</v>
      </c>
      <c r="G1011" s="4018">
        <f t="shared" si="15"/>
        <v>47514.713217968754</v>
      </c>
    </row>
    <row r="1012" spans="1:7" ht="15.7">
      <c r="A1012" s="4015" t="s">
        <v>15742</v>
      </c>
      <c r="B1012" s="4015">
        <v>120</v>
      </c>
      <c r="C1012" s="4015">
        <v>300</v>
      </c>
      <c r="D1012" s="4016">
        <v>1300</v>
      </c>
      <c r="E1012" s="4017">
        <v>2503</v>
      </c>
      <c r="F1012" s="4018">
        <v>50950.255596093761</v>
      </c>
      <c r="G1012" s="4018">
        <f t="shared" si="15"/>
        <v>50950.255596093761</v>
      </c>
    </row>
    <row r="1013" spans="1:7" ht="15.7">
      <c r="A1013" s="4015" t="s">
        <v>15743</v>
      </c>
      <c r="B1013" s="4015">
        <v>120</v>
      </c>
      <c r="C1013" s="4015">
        <v>300</v>
      </c>
      <c r="D1013" s="4016">
        <v>1400</v>
      </c>
      <c r="E1013" s="4017">
        <v>2730</v>
      </c>
      <c r="F1013" s="4018">
        <v>54385.797974218753</v>
      </c>
      <c r="G1013" s="4018">
        <f t="shared" si="15"/>
        <v>54385.797974218753</v>
      </c>
    </row>
    <row r="1014" spans="1:7" ht="15.7">
      <c r="A1014" s="4015" t="s">
        <v>15744</v>
      </c>
      <c r="B1014" s="4015">
        <v>120</v>
      </c>
      <c r="C1014" s="4015">
        <v>300</v>
      </c>
      <c r="D1014" s="4016">
        <v>1500</v>
      </c>
      <c r="E1014" s="4017">
        <v>2958</v>
      </c>
      <c r="F1014" s="4018">
        <v>57821.340352343752</v>
      </c>
      <c r="G1014" s="4018">
        <f t="shared" si="15"/>
        <v>57821.340352343752</v>
      </c>
    </row>
    <row r="1015" spans="1:7" ht="15.7">
      <c r="A1015" s="4015" t="s">
        <v>15745</v>
      </c>
      <c r="B1015" s="4015">
        <v>120</v>
      </c>
      <c r="C1015" s="4015">
        <v>300</v>
      </c>
      <c r="D1015" s="4016">
        <v>1600</v>
      </c>
      <c r="E1015" s="4017">
        <v>3185</v>
      </c>
      <c r="F1015" s="4018">
        <v>61256.882730468751</v>
      </c>
      <c r="G1015" s="4018">
        <f t="shared" si="15"/>
        <v>61256.882730468751</v>
      </c>
    </row>
    <row r="1016" spans="1:7" ht="15.7">
      <c r="A1016" s="4015" t="s">
        <v>15746</v>
      </c>
      <c r="B1016" s="4015">
        <v>120</v>
      </c>
      <c r="C1016" s="4015">
        <v>300</v>
      </c>
      <c r="D1016" s="4016">
        <v>1700</v>
      </c>
      <c r="E1016" s="4017">
        <v>3413</v>
      </c>
      <c r="F1016" s="4018">
        <v>64692.425108593758</v>
      </c>
      <c r="G1016" s="4018">
        <f t="shared" si="15"/>
        <v>64692.425108593758</v>
      </c>
    </row>
    <row r="1017" spans="1:7" ht="15.7">
      <c r="A1017" s="4015" t="s">
        <v>15747</v>
      </c>
      <c r="B1017" s="4015">
        <v>120</v>
      </c>
      <c r="C1017" s="4015">
        <v>300</v>
      </c>
      <c r="D1017" s="4016">
        <v>1800</v>
      </c>
      <c r="E1017" s="4017">
        <v>3640</v>
      </c>
      <c r="F1017" s="4018">
        <v>68127.967486718757</v>
      </c>
      <c r="G1017" s="4018">
        <f t="shared" si="15"/>
        <v>68127.967486718757</v>
      </c>
    </row>
    <row r="1018" spans="1:7" ht="15.7">
      <c r="A1018" s="4015" t="s">
        <v>15748</v>
      </c>
      <c r="B1018" s="4015">
        <v>120</v>
      </c>
      <c r="C1018" s="4015">
        <v>300</v>
      </c>
      <c r="D1018" s="4016">
        <v>1900</v>
      </c>
      <c r="E1018" s="4017">
        <v>3868</v>
      </c>
      <c r="F1018" s="4018">
        <v>71563.509864843756</v>
      </c>
      <c r="G1018" s="4018">
        <f t="shared" si="15"/>
        <v>71563.509864843756</v>
      </c>
    </row>
    <row r="1019" spans="1:7" ht="15.7">
      <c r="A1019" s="4015" t="s">
        <v>15749</v>
      </c>
      <c r="B1019" s="4015">
        <v>120</v>
      </c>
      <c r="C1019" s="4015">
        <v>300</v>
      </c>
      <c r="D1019" s="4016">
        <v>2000</v>
      </c>
      <c r="E1019" s="4017">
        <v>4095</v>
      </c>
      <c r="F1019" s="4018">
        <v>74999.052242968755</v>
      </c>
      <c r="G1019" s="4018">
        <f t="shared" si="15"/>
        <v>74999.052242968755</v>
      </c>
    </row>
    <row r="1020" spans="1:7" ht="15.7">
      <c r="A1020" s="4015" t="s">
        <v>15750</v>
      </c>
      <c r="B1020" s="4015">
        <v>120</v>
      </c>
      <c r="C1020" s="4015">
        <v>300</v>
      </c>
      <c r="D1020" s="4016">
        <v>2100</v>
      </c>
      <c r="E1020" s="4017">
        <v>4323</v>
      </c>
      <c r="F1020" s="4018">
        <v>78434.594621093755</v>
      </c>
      <c r="G1020" s="4018">
        <f t="shared" si="15"/>
        <v>78434.594621093755</v>
      </c>
    </row>
    <row r="1021" spans="1:7" ht="15.7">
      <c r="A1021" s="4015" t="s">
        <v>15751</v>
      </c>
      <c r="B1021" s="4015">
        <v>120</v>
      </c>
      <c r="C1021" s="4015">
        <v>300</v>
      </c>
      <c r="D1021" s="4016">
        <v>2200</v>
      </c>
      <c r="E1021" s="4017">
        <v>4550</v>
      </c>
      <c r="F1021" s="4018">
        <v>81870.136999218754</v>
      </c>
      <c r="G1021" s="4018">
        <f t="shared" si="15"/>
        <v>81870.136999218754</v>
      </c>
    </row>
    <row r="1022" spans="1:7" ht="15.7">
      <c r="A1022" s="4015" t="s">
        <v>15752</v>
      </c>
      <c r="B1022" s="4015">
        <v>120</v>
      </c>
      <c r="C1022" s="4015">
        <v>300</v>
      </c>
      <c r="D1022" s="4016">
        <v>2300</v>
      </c>
      <c r="E1022" s="4017">
        <v>4778</v>
      </c>
      <c r="F1022" s="4018">
        <v>85305.679377343753</v>
      </c>
      <c r="G1022" s="4018">
        <f t="shared" si="15"/>
        <v>85305.679377343753</v>
      </c>
    </row>
    <row r="1023" spans="1:7" ht="15.7">
      <c r="A1023" s="4015" t="s">
        <v>15753</v>
      </c>
      <c r="B1023" s="4015">
        <v>120</v>
      </c>
      <c r="C1023" s="4015">
        <v>300</v>
      </c>
      <c r="D1023" s="4016">
        <v>2400</v>
      </c>
      <c r="E1023" s="4017">
        <v>5005</v>
      </c>
      <c r="F1023" s="4018">
        <v>88741.221755468752</v>
      </c>
      <c r="G1023" s="4018">
        <f t="shared" si="15"/>
        <v>88741.221755468752</v>
      </c>
    </row>
    <row r="1024" spans="1:7" ht="15.7">
      <c r="A1024" s="4015" t="s">
        <v>15754</v>
      </c>
      <c r="B1024" s="4015">
        <v>120</v>
      </c>
      <c r="C1024" s="4015">
        <v>300</v>
      </c>
      <c r="D1024" s="4016">
        <v>2500</v>
      </c>
      <c r="E1024" s="4017">
        <v>5233</v>
      </c>
      <c r="F1024" s="4018">
        <v>92176.764133593766</v>
      </c>
      <c r="G1024" s="4018">
        <f t="shared" si="15"/>
        <v>92176.764133593766</v>
      </c>
    </row>
    <row r="1025" spans="1:7" ht="15.7">
      <c r="A1025" s="4015" t="s">
        <v>15755</v>
      </c>
      <c r="B1025" s="4015">
        <v>120</v>
      </c>
      <c r="C1025" s="4015">
        <v>300</v>
      </c>
      <c r="D1025" s="4016">
        <v>2600</v>
      </c>
      <c r="E1025" s="4017">
        <v>5460</v>
      </c>
      <c r="F1025" s="4018">
        <v>95612.306511718751</v>
      </c>
      <c r="G1025" s="4018">
        <f t="shared" si="15"/>
        <v>95612.306511718751</v>
      </c>
    </row>
    <row r="1026" spans="1:7" ht="15.7">
      <c r="A1026" s="4015" t="s">
        <v>15756</v>
      </c>
      <c r="B1026" s="4015">
        <v>120</v>
      </c>
      <c r="C1026" s="4015">
        <v>300</v>
      </c>
      <c r="D1026" s="4016">
        <v>2700</v>
      </c>
      <c r="E1026" s="4017">
        <v>5688</v>
      </c>
      <c r="F1026" s="4018">
        <v>99047.848889843764</v>
      </c>
      <c r="G1026" s="4018">
        <f t="shared" si="15"/>
        <v>99047.848889843764</v>
      </c>
    </row>
    <row r="1027" spans="1:7" ht="15.7">
      <c r="A1027" s="4015" t="s">
        <v>15757</v>
      </c>
      <c r="B1027" s="4015">
        <v>120</v>
      </c>
      <c r="C1027" s="4015">
        <v>300</v>
      </c>
      <c r="D1027" s="4016">
        <v>2800</v>
      </c>
      <c r="E1027" s="4017">
        <v>5915</v>
      </c>
      <c r="F1027" s="4018">
        <v>102483.39126796876</v>
      </c>
      <c r="G1027" s="4018">
        <f t="shared" si="15"/>
        <v>102483.39126796876</v>
      </c>
    </row>
    <row r="1028" spans="1:7" ht="15.7">
      <c r="A1028" s="4015" t="s">
        <v>15758</v>
      </c>
      <c r="B1028" s="4015">
        <v>120</v>
      </c>
      <c r="C1028" s="4015">
        <v>300</v>
      </c>
      <c r="D1028" s="4016">
        <v>2900</v>
      </c>
      <c r="E1028" s="4017">
        <v>6143</v>
      </c>
      <c r="F1028" s="4018">
        <v>105918.93364609376</v>
      </c>
      <c r="G1028" s="4018">
        <f t="shared" si="15"/>
        <v>105918.93364609376</v>
      </c>
    </row>
    <row r="1029" spans="1:7" ht="15.7">
      <c r="A1029" s="4015" t="s">
        <v>15759</v>
      </c>
      <c r="B1029" s="4015">
        <v>120</v>
      </c>
      <c r="C1029" s="4015">
        <v>300</v>
      </c>
      <c r="D1029" s="4016">
        <v>3000</v>
      </c>
      <c r="E1029" s="4017">
        <v>6370</v>
      </c>
      <c r="F1029" s="4018">
        <v>109354.47602421878</v>
      </c>
      <c r="G1029" s="4018">
        <f t="shared" si="15"/>
        <v>109354.47602421878</v>
      </c>
    </row>
    <row r="1030" spans="1:7" ht="15.7">
      <c r="A1030" s="4015" t="s">
        <v>15760</v>
      </c>
      <c r="B1030" s="4015">
        <v>120</v>
      </c>
      <c r="C1030" s="4015">
        <v>300</v>
      </c>
      <c r="D1030" s="4016">
        <v>3100</v>
      </c>
      <c r="E1030" s="4017">
        <v>6598</v>
      </c>
      <c r="F1030" s="4018">
        <v>112790.01840234376</v>
      </c>
      <c r="G1030" s="4018">
        <f t="shared" si="15"/>
        <v>112790.01840234376</v>
      </c>
    </row>
    <row r="1031" spans="1:7" ht="15.7">
      <c r="A1031" s="4015" t="s">
        <v>15761</v>
      </c>
      <c r="B1031" s="4015">
        <v>120</v>
      </c>
      <c r="C1031" s="4015">
        <v>300</v>
      </c>
      <c r="D1031" s="4016">
        <v>3200</v>
      </c>
      <c r="E1031" s="4017">
        <v>6825</v>
      </c>
      <c r="F1031" s="4018">
        <v>116225.56078046876</v>
      </c>
      <c r="G1031" s="4018">
        <f t="shared" si="15"/>
        <v>116225.56078046876</v>
      </c>
    </row>
    <row r="1032" spans="1:7" ht="15.7">
      <c r="A1032" s="4015" t="s">
        <v>15762</v>
      </c>
      <c r="B1032" s="4015">
        <v>120</v>
      </c>
      <c r="C1032" s="4015">
        <v>300</v>
      </c>
      <c r="D1032" s="4016">
        <v>3300</v>
      </c>
      <c r="E1032" s="4017">
        <v>7053</v>
      </c>
      <c r="F1032" s="4018">
        <v>119661.10315859376</v>
      </c>
      <c r="G1032" s="4018">
        <f t="shared" si="15"/>
        <v>119661.10315859376</v>
      </c>
    </row>
    <row r="1033" spans="1:7" ht="15.7">
      <c r="A1033" s="4015" t="s">
        <v>15763</v>
      </c>
      <c r="B1033" s="4015">
        <v>120</v>
      </c>
      <c r="C1033" s="4015">
        <v>300</v>
      </c>
      <c r="D1033" s="4016">
        <v>3400</v>
      </c>
      <c r="E1033" s="4017">
        <v>7280</v>
      </c>
      <c r="F1033" s="4018">
        <v>123096.64553671876</v>
      </c>
      <c r="G1033" s="4018">
        <f t="shared" si="15"/>
        <v>123096.64553671876</v>
      </c>
    </row>
    <row r="1034" spans="1:7" ht="15.7">
      <c r="A1034" s="4015" t="s">
        <v>15764</v>
      </c>
      <c r="B1034" s="4015">
        <v>120</v>
      </c>
      <c r="C1034" s="4015">
        <v>300</v>
      </c>
      <c r="D1034" s="4016">
        <v>3500</v>
      </c>
      <c r="E1034" s="4017">
        <v>7508</v>
      </c>
      <c r="F1034" s="4018">
        <v>126532.18791484376</v>
      </c>
      <c r="G1034" s="4018">
        <f t="shared" si="15"/>
        <v>126532.18791484376</v>
      </c>
    </row>
    <row r="1035" spans="1:7" ht="15.7">
      <c r="A1035" s="4015" t="s">
        <v>15765</v>
      </c>
      <c r="B1035" s="4015">
        <v>120</v>
      </c>
      <c r="C1035" s="4015">
        <v>300</v>
      </c>
      <c r="D1035" s="4016">
        <v>3600</v>
      </c>
      <c r="E1035" s="4017">
        <v>7735</v>
      </c>
      <c r="F1035" s="4018">
        <v>129967.73029296876</v>
      </c>
      <c r="G1035" s="4018">
        <f t="shared" si="15"/>
        <v>129967.73029296876</v>
      </c>
    </row>
    <row r="1036" spans="1:7" ht="15.7">
      <c r="A1036" s="4015" t="s">
        <v>15766</v>
      </c>
      <c r="B1036" s="4015">
        <v>120</v>
      </c>
      <c r="C1036" s="4015">
        <v>300</v>
      </c>
      <c r="D1036" s="4016">
        <v>3700</v>
      </c>
      <c r="E1036" s="4017">
        <v>7963</v>
      </c>
      <c r="F1036" s="4018">
        <v>133403.27267109376</v>
      </c>
      <c r="G1036" s="4018">
        <f t="shared" si="15"/>
        <v>133403.27267109376</v>
      </c>
    </row>
    <row r="1037" spans="1:7" ht="15.7">
      <c r="A1037" s="4015" t="s">
        <v>15767</v>
      </c>
      <c r="B1037" s="4015">
        <v>120</v>
      </c>
      <c r="C1037" s="4015">
        <v>300</v>
      </c>
      <c r="D1037" s="4016">
        <v>3800</v>
      </c>
      <c r="E1037" s="4017">
        <v>8190</v>
      </c>
      <c r="F1037" s="4018">
        <v>136838.81504921877</v>
      </c>
      <c r="G1037" s="4018">
        <f t="shared" si="15"/>
        <v>136838.81504921877</v>
      </c>
    </row>
    <row r="1038" spans="1:7" ht="15.7">
      <c r="A1038" s="4015" t="s">
        <v>15768</v>
      </c>
      <c r="B1038" s="4015">
        <v>120</v>
      </c>
      <c r="C1038" s="4015">
        <v>300</v>
      </c>
      <c r="D1038" s="4016">
        <v>3900</v>
      </c>
      <c r="E1038" s="4017">
        <v>8418</v>
      </c>
      <c r="F1038" s="4018">
        <v>140274.35742734376</v>
      </c>
      <c r="G1038" s="4018">
        <f t="shared" ref="G1038:G1101" si="16">(F1038-F1038*$B$4)</f>
        <v>140274.35742734376</v>
      </c>
    </row>
    <row r="1039" spans="1:7" ht="15.7">
      <c r="A1039" s="4015" t="s">
        <v>15769</v>
      </c>
      <c r="B1039" s="4015">
        <v>120</v>
      </c>
      <c r="C1039" s="4015">
        <v>300</v>
      </c>
      <c r="D1039" s="4016">
        <v>4000</v>
      </c>
      <c r="E1039" s="4017">
        <v>8645</v>
      </c>
      <c r="F1039" s="4018">
        <v>143709.89980546877</v>
      </c>
      <c r="G1039" s="4018">
        <f t="shared" si="16"/>
        <v>143709.89980546877</v>
      </c>
    </row>
    <row r="1040" spans="1:7" ht="15.7">
      <c r="A1040" s="4015" t="s">
        <v>15770</v>
      </c>
      <c r="B1040" s="4015">
        <v>120</v>
      </c>
      <c r="C1040" s="4015">
        <v>300</v>
      </c>
      <c r="D1040" s="4016">
        <v>4100</v>
      </c>
      <c r="E1040" s="4017">
        <v>8873</v>
      </c>
      <c r="F1040" s="4018">
        <v>147145.44218359375</v>
      </c>
      <c r="G1040" s="4018">
        <f t="shared" si="16"/>
        <v>147145.44218359375</v>
      </c>
    </row>
    <row r="1041" spans="1:7" ht="15.7">
      <c r="A1041" s="4015" t="s">
        <v>15771</v>
      </c>
      <c r="B1041" s="4015">
        <v>120</v>
      </c>
      <c r="C1041" s="4015">
        <v>300</v>
      </c>
      <c r="D1041" s="4016">
        <v>4200</v>
      </c>
      <c r="E1041" s="4017">
        <v>9100</v>
      </c>
      <c r="F1041" s="4018">
        <v>150580.98456171877</v>
      </c>
      <c r="G1041" s="4018">
        <f t="shared" si="16"/>
        <v>150580.98456171877</v>
      </c>
    </row>
    <row r="1042" spans="1:7" ht="15.7">
      <c r="A1042" s="4015" t="s">
        <v>15772</v>
      </c>
      <c r="B1042" s="4015">
        <v>120</v>
      </c>
      <c r="C1042" s="4015">
        <v>300</v>
      </c>
      <c r="D1042" s="4016">
        <v>4300</v>
      </c>
      <c r="E1042" s="4017">
        <v>9328</v>
      </c>
      <c r="F1042" s="4018">
        <v>154016.52693984375</v>
      </c>
      <c r="G1042" s="4018">
        <f t="shared" si="16"/>
        <v>154016.52693984375</v>
      </c>
    </row>
    <row r="1043" spans="1:7" ht="15.7">
      <c r="A1043" s="4015" t="s">
        <v>15773</v>
      </c>
      <c r="B1043" s="4015">
        <v>120</v>
      </c>
      <c r="C1043" s="4015">
        <v>300</v>
      </c>
      <c r="D1043" s="4016">
        <v>4400</v>
      </c>
      <c r="E1043" s="4017">
        <v>9555</v>
      </c>
      <c r="F1043" s="4018">
        <v>157452.06931796877</v>
      </c>
      <c r="G1043" s="4018">
        <f t="shared" si="16"/>
        <v>157452.06931796877</v>
      </c>
    </row>
    <row r="1044" spans="1:7" ht="15.7">
      <c r="A1044" s="4015" t="s">
        <v>15774</v>
      </c>
      <c r="B1044" s="4015">
        <v>120</v>
      </c>
      <c r="C1044" s="4015">
        <v>300</v>
      </c>
      <c r="D1044" s="4016">
        <v>4500</v>
      </c>
      <c r="E1044" s="4017">
        <v>9783</v>
      </c>
      <c r="F1044" s="4018">
        <v>160887.61169609375</v>
      </c>
      <c r="G1044" s="4018">
        <f t="shared" si="16"/>
        <v>160887.61169609375</v>
      </c>
    </row>
    <row r="1045" spans="1:7" ht="15.7">
      <c r="A1045" s="4015" t="s">
        <v>15775</v>
      </c>
      <c r="B1045" s="4015">
        <v>120</v>
      </c>
      <c r="C1045" s="4015">
        <v>300</v>
      </c>
      <c r="D1045" s="4016">
        <v>4600</v>
      </c>
      <c r="E1045" s="4017">
        <v>10010</v>
      </c>
      <c r="F1045" s="4018">
        <v>164323.15407421876</v>
      </c>
      <c r="G1045" s="4018">
        <f t="shared" si="16"/>
        <v>164323.15407421876</v>
      </c>
    </row>
    <row r="1046" spans="1:7" ht="15.7">
      <c r="A1046" s="4015" t="s">
        <v>15776</v>
      </c>
      <c r="B1046" s="4015">
        <v>120</v>
      </c>
      <c r="C1046" s="4015">
        <v>300</v>
      </c>
      <c r="D1046" s="4016">
        <v>4700</v>
      </c>
      <c r="E1046" s="4017">
        <v>10238</v>
      </c>
      <c r="F1046" s="4018">
        <v>167758.69645234375</v>
      </c>
      <c r="G1046" s="4018">
        <f t="shared" si="16"/>
        <v>167758.69645234375</v>
      </c>
    </row>
    <row r="1047" spans="1:7" ht="15.7">
      <c r="A1047" s="4015" t="s">
        <v>15777</v>
      </c>
      <c r="B1047" s="4015">
        <v>120</v>
      </c>
      <c r="C1047" s="4015">
        <v>300</v>
      </c>
      <c r="D1047" s="4016">
        <v>4800</v>
      </c>
      <c r="E1047" s="4017">
        <v>10465</v>
      </c>
      <c r="F1047" s="4018">
        <v>171194.23883046876</v>
      </c>
      <c r="G1047" s="4018">
        <f t="shared" si="16"/>
        <v>171194.23883046876</v>
      </c>
    </row>
    <row r="1048" spans="1:7" ht="15.7">
      <c r="A1048" s="4015" t="s">
        <v>15778</v>
      </c>
      <c r="B1048" s="4015">
        <v>120</v>
      </c>
      <c r="C1048" s="4015">
        <v>300</v>
      </c>
      <c r="D1048" s="4016">
        <v>4900</v>
      </c>
      <c r="E1048" s="4017">
        <v>10693</v>
      </c>
      <c r="F1048" s="4018">
        <v>174629.78120859378</v>
      </c>
      <c r="G1048" s="4018">
        <f t="shared" si="16"/>
        <v>174629.78120859378</v>
      </c>
    </row>
    <row r="1049" spans="1:7" ht="15.7">
      <c r="A1049" s="4015" t="s">
        <v>15779</v>
      </c>
      <c r="B1049" s="4015">
        <v>120</v>
      </c>
      <c r="C1049" s="4015">
        <v>300</v>
      </c>
      <c r="D1049" s="4016">
        <v>5000</v>
      </c>
      <c r="E1049" s="4017">
        <v>10920</v>
      </c>
      <c r="F1049" s="4018">
        <v>178065.32358671876</v>
      </c>
      <c r="G1049" s="4018">
        <f t="shared" si="16"/>
        <v>178065.32358671876</v>
      </c>
    </row>
    <row r="1050" spans="1:7" ht="15.7">
      <c r="A1050" s="4015" t="s">
        <v>15780</v>
      </c>
      <c r="B1050" s="4015">
        <v>120</v>
      </c>
      <c r="C1050" s="4015">
        <v>380</v>
      </c>
      <c r="D1050" s="4016">
        <v>800</v>
      </c>
      <c r="E1050" s="4017">
        <v>1590</v>
      </c>
      <c r="F1050" s="4018">
        <v>37959.837957031254</v>
      </c>
      <c r="G1050" s="4018">
        <f t="shared" si="16"/>
        <v>37959.837957031254</v>
      </c>
    </row>
    <row r="1051" spans="1:7" ht="15.7">
      <c r="A1051" s="4015" t="s">
        <v>15781</v>
      </c>
      <c r="B1051" s="4015">
        <v>120</v>
      </c>
      <c r="C1051" s="4015">
        <v>380</v>
      </c>
      <c r="D1051" s="4016">
        <v>900</v>
      </c>
      <c r="E1051" s="4017">
        <v>1856</v>
      </c>
      <c r="F1051" s="4018">
        <v>41849.336780468751</v>
      </c>
      <c r="G1051" s="4018">
        <f t="shared" si="16"/>
        <v>41849.336780468751</v>
      </c>
    </row>
    <row r="1052" spans="1:7" ht="15.7">
      <c r="A1052" s="4015" t="s">
        <v>15782</v>
      </c>
      <c r="B1052" s="4015">
        <v>120</v>
      </c>
      <c r="C1052" s="4015">
        <v>380</v>
      </c>
      <c r="D1052" s="4016">
        <v>1000</v>
      </c>
      <c r="E1052" s="4017">
        <v>2121</v>
      </c>
      <c r="F1052" s="4018">
        <v>45738.835603906256</v>
      </c>
      <c r="G1052" s="4018">
        <f t="shared" si="16"/>
        <v>45738.835603906256</v>
      </c>
    </row>
    <row r="1053" spans="1:7" ht="15.7">
      <c r="A1053" s="4015" t="s">
        <v>15783</v>
      </c>
      <c r="B1053" s="4015">
        <v>120</v>
      </c>
      <c r="C1053" s="4015">
        <v>380</v>
      </c>
      <c r="D1053" s="4016">
        <v>1100</v>
      </c>
      <c r="E1053" s="4017">
        <v>2386</v>
      </c>
      <c r="F1053" s="4018">
        <v>49628.334427343754</v>
      </c>
      <c r="G1053" s="4018">
        <f t="shared" si="16"/>
        <v>49628.334427343754</v>
      </c>
    </row>
    <row r="1054" spans="1:7" ht="15.7">
      <c r="A1054" s="4015" t="s">
        <v>15784</v>
      </c>
      <c r="B1054" s="4015">
        <v>120</v>
      </c>
      <c r="C1054" s="4015">
        <v>380</v>
      </c>
      <c r="D1054" s="4016">
        <v>1200</v>
      </c>
      <c r="E1054" s="4017">
        <v>2651</v>
      </c>
      <c r="F1054" s="4018">
        <v>53517.833250781252</v>
      </c>
      <c r="G1054" s="4018">
        <f t="shared" si="16"/>
        <v>53517.833250781252</v>
      </c>
    </row>
    <row r="1055" spans="1:7" ht="15.7">
      <c r="A1055" s="4015" t="s">
        <v>15785</v>
      </c>
      <c r="B1055" s="4015">
        <v>120</v>
      </c>
      <c r="C1055" s="4015">
        <v>380</v>
      </c>
      <c r="D1055" s="4016">
        <v>1300</v>
      </c>
      <c r="E1055" s="4017">
        <v>2916</v>
      </c>
      <c r="F1055" s="4018">
        <v>57407.332074218757</v>
      </c>
      <c r="G1055" s="4018">
        <f t="shared" si="16"/>
        <v>57407.332074218757</v>
      </c>
    </row>
    <row r="1056" spans="1:7" ht="15.7">
      <c r="A1056" s="4015" t="s">
        <v>15786</v>
      </c>
      <c r="B1056" s="4015">
        <v>120</v>
      </c>
      <c r="C1056" s="4015">
        <v>380</v>
      </c>
      <c r="D1056" s="4016">
        <v>1400</v>
      </c>
      <c r="E1056" s="4017">
        <v>3181</v>
      </c>
      <c r="F1056" s="4018">
        <v>61296.830897656255</v>
      </c>
      <c r="G1056" s="4018">
        <f t="shared" si="16"/>
        <v>61296.830897656255</v>
      </c>
    </row>
    <row r="1057" spans="1:7" ht="15.7">
      <c r="A1057" s="4015" t="s">
        <v>15787</v>
      </c>
      <c r="B1057" s="4015">
        <v>120</v>
      </c>
      <c r="C1057" s="4015">
        <v>380</v>
      </c>
      <c r="D1057" s="4016">
        <v>1500</v>
      </c>
      <c r="E1057" s="4017">
        <v>3446</v>
      </c>
      <c r="F1057" s="4018">
        <v>65186.329721093753</v>
      </c>
      <c r="G1057" s="4018">
        <f t="shared" si="16"/>
        <v>65186.329721093753</v>
      </c>
    </row>
    <row r="1058" spans="1:7" ht="15.7">
      <c r="A1058" s="4015" t="s">
        <v>15788</v>
      </c>
      <c r="B1058" s="4015">
        <v>120</v>
      </c>
      <c r="C1058" s="4015">
        <v>380</v>
      </c>
      <c r="D1058" s="4016">
        <v>1600</v>
      </c>
      <c r="E1058" s="4017">
        <v>3711</v>
      </c>
      <c r="F1058" s="4018">
        <v>69075.82854453125</v>
      </c>
      <c r="G1058" s="4018">
        <f t="shared" si="16"/>
        <v>69075.82854453125</v>
      </c>
    </row>
    <row r="1059" spans="1:7" ht="15.7">
      <c r="A1059" s="4015" t="s">
        <v>15789</v>
      </c>
      <c r="B1059" s="4015">
        <v>120</v>
      </c>
      <c r="C1059" s="4015">
        <v>380</v>
      </c>
      <c r="D1059" s="4016">
        <v>1700</v>
      </c>
      <c r="E1059" s="4017">
        <v>3976</v>
      </c>
      <c r="F1059" s="4018">
        <v>72965.327367968755</v>
      </c>
      <c r="G1059" s="4018">
        <f t="shared" si="16"/>
        <v>72965.327367968755</v>
      </c>
    </row>
    <row r="1060" spans="1:7" ht="15.7">
      <c r="A1060" s="4015" t="s">
        <v>15790</v>
      </c>
      <c r="B1060" s="4015">
        <v>120</v>
      </c>
      <c r="C1060" s="4015">
        <v>380</v>
      </c>
      <c r="D1060" s="4016">
        <v>1800</v>
      </c>
      <c r="E1060" s="4017">
        <v>4241</v>
      </c>
      <c r="F1060" s="4018">
        <v>76854.82619140626</v>
      </c>
      <c r="G1060" s="4018">
        <f t="shared" si="16"/>
        <v>76854.82619140626</v>
      </c>
    </row>
    <row r="1061" spans="1:7" ht="15.7">
      <c r="A1061" s="4015" t="s">
        <v>15791</v>
      </c>
      <c r="B1061" s="4015">
        <v>120</v>
      </c>
      <c r="C1061" s="4015">
        <v>380</v>
      </c>
      <c r="D1061" s="4016">
        <v>1900</v>
      </c>
      <c r="E1061" s="4017">
        <v>4506</v>
      </c>
      <c r="F1061" s="4018">
        <v>80744.325014843751</v>
      </c>
      <c r="G1061" s="4018">
        <f t="shared" si="16"/>
        <v>80744.325014843751</v>
      </c>
    </row>
    <row r="1062" spans="1:7" ht="15.7">
      <c r="A1062" s="4015" t="s">
        <v>15792</v>
      </c>
      <c r="B1062" s="4015">
        <v>120</v>
      </c>
      <c r="C1062" s="4015">
        <v>380</v>
      </c>
      <c r="D1062" s="4016">
        <v>2000</v>
      </c>
      <c r="E1062" s="4017">
        <v>4771</v>
      </c>
      <c r="F1062" s="4018">
        <v>84633.823838281256</v>
      </c>
      <c r="G1062" s="4018">
        <f t="shared" si="16"/>
        <v>84633.823838281256</v>
      </c>
    </row>
    <row r="1063" spans="1:7" ht="15.7">
      <c r="A1063" s="4015" t="s">
        <v>15793</v>
      </c>
      <c r="B1063" s="4015">
        <v>120</v>
      </c>
      <c r="C1063" s="4015">
        <v>380</v>
      </c>
      <c r="D1063" s="4016">
        <v>2100</v>
      </c>
      <c r="E1063" s="4017">
        <v>5036</v>
      </c>
      <c r="F1063" s="4018">
        <v>88523.322661718761</v>
      </c>
      <c r="G1063" s="4018">
        <f t="shared" si="16"/>
        <v>88523.322661718761</v>
      </c>
    </row>
    <row r="1064" spans="1:7" ht="15.7">
      <c r="A1064" s="4015" t="s">
        <v>15794</v>
      </c>
      <c r="B1064" s="4015">
        <v>120</v>
      </c>
      <c r="C1064" s="4015">
        <v>380</v>
      </c>
      <c r="D1064" s="4016">
        <v>2200</v>
      </c>
      <c r="E1064" s="4017">
        <v>5301</v>
      </c>
      <c r="F1064" s="4018">
        <v>92412.821485156266</v>
      </c>
      <c r="G1064" s="4018">
        <f t="shared" si="16"/>
        <v>92412.821485156266</v>
      </c>
    </row>
    <row r="1065" spans="1:7" ht="15.7">
      <c r="A1065" s="4015" t="s">
        <v>15795</v>
      </c>
      <c r="B1065" s="4015">
        <v>120</v>
      </c>
      <c r="C1065" s="4015">
        <v>380</v>
      </c>
      <c r="D1065" s="4016">
        <v>2300</v>
      </c>
      <c r="E1065" s="4017">
        <v>5566</v>
      </c>
      <c r="F1065" s="4018">
        <v>96302.320308593757</v>
      </c>
      <c r="G1065" s="4018">
        <f t="shared" si="16"/>
        <v>96302.320308593757</v>
      </c>
    </row>
    <row r="1066" spans="1:7" ht="15.7">
      <c r="A1066" s="4015" t="s">
        <v>15796</v>
      </c>
      <c r="B1066" s="4015">
        <v>120</v>
      </c>
      <c r="C1066" s="4015">
        <v>380</v>
      </c>
      <c r="D1066" s="4016">
        <v>2600</v>
      </c>
      <c r="E1066" s="4017">
        <v>6362</v>
      </c>
      <c r="F1066" s="4018">
        <v>107970.81677890626</v>
      </c>
      <c r="G1066" s="4018">
        <f t="shared" si="16"/>
        <v>107970.81677890626</v>
      </c>
    </row>
    <row r="1067" spans="1:7" ht="15.7">
      <c r="A1067" s="4015" t="s">
        <v>15797</v>
      </c>
      <c r="B1067" s="4015">
        <v>120</v>
      </c>
      <c r="C1067" s="4015">
        <v>380</v>
      </c>
      <c r="D1067" s="4016">
        <v>2500</v>
      </c>
      <c r="E1067" s="4017">
        <v>6097</v>
      </c>
      <c r="F1067" s="4018">
        <v>104081.31795546875</v>
      </c>
      <c r="G1067" s="4018">
        <f t="shared" si="16"/>
        <v>104081.31795546875</v>
      </c>
    </row>
    <row r="1068" spans="1:7" ht="15.7">
      <c r="A1068" s="4015" t="s">
        <v>15798</v>
      </c>
      <c r="B1068" s="4015">
        <v>120</v>
      </c>
      <c r="C1068" s="4015">
        <v>380</v>
      </c>
      <c r="D1068" s="4016">
        <v>2700</v>
      </c>
      <c r="E1068" s="4017">
        <v>6627</v>
      </c>
      <c r="F1068" s="4018">
        <v>111860.31560234378</v>
      </c>
      <c r="G1068" s="4018">
        <f t="shared" si="16"/>
        <v>111860.31560234378</v>
      </c>
    </row>
    <row r="1069" spans="1:7" ht="15.7">
      <c r="A1069" s="4015" t="s">
        <v>15799</v>
      </c>
      <c r="B1069" s="4015">
        <v>120</v>
      </c>
      <c r="C1069" s="4015">
        <v>380</v>
      </c>
      <c r="D1069" s="4016">
        <v>2800</v>
      </c>
      <c r="E1069" s="4017">
        <v>6892</v>
      </c>
      <c r="F1069" s="4018">
        <v>115749.81442578125</v>
      </c>
      <c r="G1069" s="4018">
        <f t="shared" si="16"/>
        <v>115749.81442578125</v>
      </c>
    </row>
    <row r="1070" spans="1:7" ht="15.7">
      <c r="A1070" s="4015" t="s">
        <v>15800</v>
      </c>
      <c r="B1070" s="4015">
        <v>120</v>
      </c>
      <c r="C1070" s="4015">
        <v>380</v>
      </c>
      <c r="D1070" s="4016">
        <v>2900</v>
      </c>
      <c r="E1070" s="4017">
        <v>7157</v>
      </c>
      <c r="F1070" s="4018">
        <v>119639.31324921876</v>
      </c>
      <c r="G1070" s="4018">
        <f t="shared" si="16"/>
        <v>119639.31324921876</v>
      </c>
    </row>
    <row r="1071" spans="1:7" ht="15.7">
      <c r="A1071" s="4015" t="s">
        <v>15801</v>
      </c>
      <c r="B1071" s="4015">
        <v>120</v>
      </c>
      <c r="C1071" s="4015">
        <v>380</v>
      </c>
      <c r="D1071" s="4016">
        <v>3000</v>
      </c>
      <c r="E1071" s="4017">
        <v>7422</v>
      </c>
      <c r="F1071" s="4018">
        <v>123528.81207265626</v>
      </c>
      <c r="G1071" s="4018">
        <f t="shared" si="16"/>
        <v>123528.81207265626</v>
      </c>
    </row>
    <row r="1072" spans="1:7" ht="15.7">
      <c r="A1072" s="4015" t="s">
        <v>15802</v>
      </c>
      <c r="B1072" s="4015">
        <v>120</v>
      </c>
      <c r="C1072" s="4015">
        <v>380</v>
      </c>
      <c r="D1072" s="4016">
        <v>3100</v>
      </c>
      <c r="E1072" s="4017">
        <v>7687</v>
      </c>
      <c r="F1072" s="4018">
        <v>127418.31089609375</v>
      </c>
      <c r="G1072" s="4018">
        <f t="shared" si="16"/>
        <v>127418.31089609375</v>
      </c>
    </row>
    <row r="1073" spans="1:7" ht="15.7">
      <c r="A1073" s="4015" t="s">
        <v>15803</v>
      </c>
      <c r="B1073" s="4015">
        <v>120</v>
      </c>
      <c r="C1073" s="4015">
        <v>380</v>
      </c>
      <c r="D1073" s="4016">
        <v>3200</v>
      </c>
      <c r="E1073" s="4017">
        <v>7952</v>
      </c>
      <c r="F1073" s="4018">
        <v>131307.80971953127</v>
      </c>
      <c r="G1073" s="4018">
        <f t="shared" si="16"/>
        <v>131307.80971953127</v>
      </c>
    </row>
    <row r="1074" spans="1:7" ht="15.7">
      <c r="A1074" s="4015" t="s">
        <v>15804</v>
      </c>
      <c r="B1074" s="4015">
        <v>120</v>
      </c>
      <c r="C1074" s="4015">
        <v>380</v>
      </c>
      <c r="D1074" s="4016">
        <v>3300</v>
      </c>
      <c r="E1074" s="4017">
        <v>8217</v>
      </c>
      <c r="F1074" s="4018">
        <v>135197.30854296876</v>
      </c>
      <c r="G1074" s="4018">
        <f t="shared" si="16"/>
        <v>135197.30854296876</v>
      </c>
    </row>
    <row r="1075" spans="1:7" ht="15.7">
      <c r="A1075" s="4015" t="s">
        <v>15805</v>
      </c>
      <c r="B1075" s="4015">
        <v>120</v>
      </c>
      <c r="C1075" s="4015">
        <v>380</v>
      </c>
      <c r="D1075" s="4016">
        <v>3400</v>
      </c>
      <c r="E1075" s="4017">
        <v>8482</v>
      </c>
      <c r="F1075" s="4018">
        <v>139086.80736640625</v>
      </c>
      <c r="G1075" s="4018">
        <f t="shared" si="16"/>
        <v>139086.80736640625</v>
      </c>
    </row>
    <row r="1076" spans="1:7" ht="15.7">
      <c r="A1076" s="4015" t="s">
        <v>15806</v>
      </c>
      <c r="B1076" s="4015">
        <v>120</v>
      </c>
      <c r="C1076" s="4015">
        <v>380</v>
      </c>
      <c r="D1076" s="4016">
        <v>3500</v>
      </c>
      <c r="E1076" s="4017">
        <v>8747</v>
      </c>
      <c r="F1076" s="4018">
        <v>142976.30618984377</v>
      </c>
      <c r="G1076" s="4018">
        <f t="shared" si="16"/>
        <v>142976.30618984377</v>
      </c>
    </row>
    <row r="1077" spans="1:7" ht="15.7">
      <c r="A1077" s="4015" t="s">
        <v>15807</v>
      </c>
      <c r="B1077" s="4015">
        <v>120</v>
      </c>
      <c r="C1077" s="4015">
        <v>380</v>
      </c>
      <c r="D1077" s="4016">
        <v>3800</v>
      </c>
      <c r="E1077" s="4017">
        <v>9543</v>
      </c>
      <c r="F1077" s="4018">
        <v>154644.80266015627</v>
      </c>
      <c r="G1077" s="4018">
        <f t="shared" si="16"/>
        <v>154644.80266015627</v>
      </c>
    </row>
    <row r="1078" spans="1:7" ht="15.7">
      <c r="A1078" s="4015" t="s">
        <v>15808</v>
      </c>
      <c r="B1078" s="4015">
        <v>120</v>
      </c>
      <c r="C1078" s="4015">
        <v>380</v>
      </c>
      <c r="D1078" s="4016">
        <v>3700</v>
      </c>
      <c r="E1078" s="4017">
        <v>9277</v>
      </c>
      <c r="F1078" s="4018">
        <v>150755.30383671875</v>
      </c>
      <c r="G1078" s="4018">
        <f t="shared" si="16"/>
        <v>150755.30383671875</v>
      </c>
    </row>
    <row r="1079" spans="1:7" ht="15.7">
      <c r="A1079" s="4015" t="s">
        <v>15809</v>
      </c>
      <c r="B1079" s="4015">
        <v>120</v>
      </c>
      <c r="C1079" s="4015">
        <v>380</v>
      </c>
      <c r="D1079" s="4016">
        <v>3900</v>
      </c>
      <c r="E1079" s="4017">
        <v>9808</v>
      </c>
      <c r="F1079" s="4018">
        <v>158534.30148359376</v>
      </c>
      <c r="G1079" s="4018">
        <f t="shared" si="16"/>
        <v>158534.30148359376</v>
      </c>
    </row>
    <row r="1080" spans="1:7" ht="15.7">
      <c r="A1080" s="4015" t="s">
        <v>15810</v>
      </c>
      <c r="B1080" s="4015">
        <v>120</v>
      </c>
      <c r="C1080" s="4015">
        <v>380</v>
      </c>
      <c r="D1080" s="4016">
        <v>4000</v>
      </c>
      <c r="E1080" s="4017">
        <v>10073</v>
      </c>
      <c r="F1080" s="4018">
        <v>162423.80030703126</v>
      </c>
      <c r="G1080" s="4018">
        <f t="shared" si="16"/>
        <v>162423.80030703126</v>
      </c>
    </row>
    <row r="1081" spans="1:7" ht="15.7">
      <c r="A1081" s="4015" t="s">
        <v>15811</v>
      </c>
      <c r="B1081" s="4015">
        <v>120</v>
      </c>
      <c r="C1081" s="4015">
        <v>380</v>
      </c>
      <c r="D1081" s="4016">
        <v>4100</v>
      </c>
      <c r="E1081" s="4017">
        <v>10338</v>
      </c>
      <c r="F1081" s="4018">
        <v>166313.29913046877</v>
      </c>
      <c r="G1081" s="4018">
        <f t="shared" si="16"/>
        <v>166313.29913046877</v>
      </c>
    </row>
    <row r="1082" spans="1:7" ht="15.7">
      <c r="A1082" s="4015" t="s">
        <v>15812</v>
      </c>
      <c r="B1082" s="4015">
        <v>120</v>
      </c>
      <c r="C1082" s="4015">
        <v>380</v>
      </c>
      <c r="D1082" s="4016">
        <v>4200</v>
      </c>
      <c r="E1082" s="4017">
        <v>10603</v>
      </c>
      <c r="F1082" s="4018">
        <v>170202.79795390627</v>
      </c>
      <c r="G1082" s="4018">
        <f t="shared" si="16"/>
        <v>170202.79795390627</v>
      </c>
    </row>
    <row r="1083" spans="1:7" ht="15.7">
      <c r="A1083" s="4015" t="s">
        <v>15813</v>
      </c>
      <c r="B1083" s="4015">
        <v>120</v>
      </c>
      <c r="C1083" s="4015">
        <v>380</v>
      </c>
      <c r="D1083" s="4016">
        <v>4300</v>
      </c>
      <c r="E1083" s="4017">
        <v>10868</v>
      </c>
      <c r="F1083" s="4018">
        <v>174092.29677734376</v>
      </c>
      <c r="G1083" s="4018">
        <f t="shared" si="16"/>
        <v>174092.29677734376</v>
      </c>
    </row>
    <row r="1084" spans="1:7" ht="15.7">
      <c r="A1084" s="4015" t="s">
        <v>15814</v>
      </c>
      <c r="B1084" s="4015">
        <v>120</v>
      </c>
      <c r="C1084" s="4015">
        <v>380</v>
      </c>
      <c r="D1084" s="4016">
        <v>4400</v>
      </c>
      <c r="E1084" s="4017">
        <v>11133</v>
      </c>
      <c r="F1084" s="4018">
        <v>177981.79560078128</v>
      </c>
      <c r="G1084" s="4018">
        <f t="shared" si="16"/>
        <v>177981.79560078128</v>
      </c>
    </row>
    <row r="1085" spans="1:7" ht="15.7">
      <c r="A1085" s="4015" t="s">
        <v>15815</v>
      </c>
      <c r="B1085" s="4015">
        <v>120</v>
      </c>
      <c r="C1085" s="4015">
        <v>380</v>
      </c>
      <c r="D1085" s="4016">
        <v>4500</v>
      </c>
      <c r="E1085" s="4017">
        <v>11398</v>
      </c>
      <c r="F1085" s="4018">
        <v>181871.29442421877</v>
      </c>
      <c r="G1085" s="4018">
        <f t="shared" si="16"/>
        <v>181871.29442421877</v>
      </c>
    </row>
    <row r="1086" spans="1:7" ht="15.7">
      <c r="A1086" s="4015" t="s">
        <v>15816</v>
      </c>
      <c r="B1086" s="4015">
        <v>120</v>
      </c>
      <c r="C1086" s="4015">
        <v>380</v>
      </c>
      <c r="D1086" s="4016">
        <v>4600</v>
      </c>
      <c r="E1086" s="4017">
        <v>11663</v>
      </c>
      <c r="F1086" s="4018">
        <v>185760.79324765629</v>
      </c>
      <c r="G1086" s="4018">
        <f t="shared" si="16"/>
        <v>185760.79324765629</v>
      </c>
    </row>
    <row r="1087" spans="1:7" ht="15.7">
      <c r="A1087" s="4015" t="s">
        <v>15817</v>
      </c>
      <c r="B1087" s="4015">
        <v>120</v>
      </c>
      <c r="C1087" s="4015">
        <v>380</v>
      </c>
      <c r="D1087" s="4016">
        <v>4700</v>
      </c>
      <c r="E1087" s="4017">
        <v>11928</v>
      </c>
      <c r="F1087" s="4018">
        <v>189650.29207109378</v>
      </c>
      <c r="G1087" s="4018">
        <f t="shared" si="16"/>
        <v>189650.29207109378</v>
      </c>
    </row>
    <row r="1088" spans="1:7" ht="15.7">
      <c r="A1088" s="4015" t="s">
        <v>15818</v>
      </c>
      <c r="B1088" s="4015">
        <v>120</v>
      </c>
      <c r="C1088" s="4015">
        <v>380</v>
      </c>
      <c r="D1088" s="4016">
        <v>4800</v>
      </c>
      <c r="E1088" s="4017">
        <v>12193</v>
      </c>
      <c r="F1088" s="4018">
        <v>193539.79089453127</v>
      </c>
      <c r="G1088" s="4018">
        <f t="shared" si="16"/>
        <v>193539.79089453127</v>
      </c>
    </row>
    <row r="1089" spans="1:7" ht="15.7">
      <c r="A1089" s="4015" t="s">
        <v>15819</v>
      </c>
      <c r="B1089" s="4015">
        <v>120</v>
      </c>
      <c r="C1089" s="4015">
        <v>380</v>
      </c>
      <c r="D1089" s="4016">
        <v>4900</v>
      </c>
      <c r="E1089" s="4017">
        <v>12458</v>
      </c>
      <c r="F1089" s="4018">
        <v>197429.28971796876</v>
      </c>
      <c r="G1089" s="4018">
        <f t="shared" si="16"/>
        <v>197429.28971796876</v>
      </c>
    </row>
    <row r="1090" spans="1:7" ht="15.7">
      <c r="A1090" s="4015" t="s">
        <v>15820</v>
      </c>
      <c r="B1090" s="4015">
        <v>120</v>
      </c>
      <c r="C1090" s="4015">
        <v>380</v>
      </c>
      <c r="D1090" s="4016">
        <v>5000</v>
      </c>
      <c r="E1090" s="4017">
        <v>12723</v>
      </c>
      <c r="F1090" s="4018">
        <v>201318.78854140628</v>
      </c>
      <c r="G1090" s="4018">
        <f t="shared" si="16"/>
        <v>201318.78854140628</v>
      </c>
    </row>
    <row r="1091" spans="1:7" ht="15.7">
      <c r="A1091" s="4015" t="s">
        <v>15821</v>
      </c>
      <c r="B1091" s="4015">
        <v>140</v>
      </c>
      <c r="C1091" s="4015">
        <v>260</v>
      </c>
      <c r="D1091" s="4016">
        <v>800</v>
      </c>
      <c r="E1091" s="4017">
        <v>1464</v>
      </c>
      <c r="F1091" s="4018">
        <v>35345.956744921881</v>
      </c>
      <c r="G1091" s="4018">
        <f t="shared" si="16"/>
        <v>35345.956744921881</v>
      </c>
    </row>
    <row r="1092" spans="1:7" ht="15.7">
      <c r="A1092" s="4015" t="s">
        <v>15822</v>
      </c>
      <c r="B1092" s="4015">
        <v>140</v>
      </c>
      <c r="C1092" s="4015">
        <v>260</v>
      </c>
      <c r="D1092" s="4016">
        <v>900</v>
      </c>
      <c r="E1092" s="4017">
        <v>1708</v>
      </c>
      <c r="F1092" s="4018">
        <v>38962.173788281252</v>
      </c>
      <c r="G1092" s="4018">
        <f t="shared" si="16"/>
        <v>38962.173788281252</v>
      </c>
    </row>
    <row r="1093" spans="1:7" ht="15.7">
      <c r="A1093" s="4015" t="s">
        <v>15823</v>
      </c>
      <c r="B1093" s="4015">
        <v>140</v>
      </c>
      <c r="C1093" s="4015">
        <v>260</v>
      </c>
      <c r="D1093" s="4016">
        <v>1000</v>
      </c>
      <c r="E1093" s="4017">
        <v>1952</v>
      </c>
      <c r="F1093" s="4018">
        <v>42578.39083164063</v>
      </c>
      <c r="G1093" s="4018">
        <f t="shared" si="16"/>
        <v>42578.39083164063</v>
      </c>
    </row>
    <row r="1094" spans="1:7" ht="15.7">
      <c r="A1094" s="4015" t="s">
        <v>15824</v>
      </c>
      <c r="B1094" s="4015">
        <v>140</v>
      </c>
      <c r="C1094" s="4015">
        <v>260</v>
      </c>
      <c r="D1094" s="4016">
        <v>1100</v>
      </c>
      <c r="E1094" s="4017">
        <v>2196</v>
      </c>
      <c r="F1094" s="4018">
        <v>46194.607875000002</v>
      </c>
      <c r="G1094" s="4018">
        <f t="shared" si="16"/>
        <v>46194.607875000002</v>
      </c>
    </row>
    <row r="1095" spans="1:7" ht="15.7">
      <c r="A1095" s="4015" t="s">
        <v>15825</v>
      </c>
      <c r="B1095" s="4015">
        <v>140</v>
      </c>
      <c r="C1095" s="4015">
        <v>260</v>
      </c>
      <c r="D1095" s="4016">
        <v>1200</v>
      </c>
      <c r="E1095" s="4017">
        <v>2440</v>
      </c>
      <c r="F1095" s="4018">
        <v>49810.824918359387</v>
      </c>
      <c r="G1095" s="4018">
        <f t="shared" si="16"/>
        <v>49810.824918359387</v>
      </c>
    </row>
    <row r="1096" spans="1:7" ht="15.7">
      <c r="A1096" s="4015" t="s">
        <v>15826</v>
      </c>
      <c r="B1096" s="4015">
        <v>140</v>
      </c>
      <c r="C1096" s="4015">
        <v>260</v>
      </c>
      <c r="D1096" s="4016">
        <v>1300</v>
      </c>
      <c r="E1096" s="4017">
        <v>2684</v>
      </c>
      <c r="F1096" s="4018">
        <v>53427.041961718751</v>
      </c>
      <c r="G1096" s="4018">
        <f t="shared" si="16"/>
        <v>53427.041961718751</v>
      </c>
    </row>
    <row r="1097" spans="1:7" ht="15.7">
      <c r="A1097" s="4015" t="s">
        <v>15827</v>
      </c>
      <c r="B1097" s="4015">
        <v>140</v>
      </c>
      <c r="C1097" s="4015">
        <v>260</v>
      </c>
      <c r="D1097" s="4016">
        <v>1400</v>
      </c>
      <c r="E1097" s="4017">
        <v>2928</v>
      </c>
      <c r="F1097" s="4018">
        <v>57043.259005078129</v>
      </c>
      <c r="G1097" s="4018">
        <f t="shared" si="16"/>
        <v>57043.259005078129</v>
      </c>
    </row>
    <row r="1098" spans="1:7" ht="15.7">
      <c r="A1098" s="4015" t="s">
        <v>15828</v>
      </c>
      <c r="B1098" s="4015">
        <v>140</v>
      </c>
      <c r="C1098" s="4015">
        <v>260</v>
      </c>
      <c r="D1098" s="4016">
        <v>1500</v>
      </c>
      <c r="E1098" s="4017">
        <v>3172</v>
      </c>
      <c r="F1098" s="4018">
        <v>60659.476048437507</v>
      </c>
      <c r="G1098" s="4018">
        <f t="shared" si="16"/>
        <v>60659.476048437507</v>
      </c>
    </row>
    <row r="1099" spans="1:7" ht="15.7">
      <c r="A1099" s="4015" t="s">
        <v>15829</v>
      </c>
      <c r="B1099" s="4015">
        <v>140</v>
      </c>
      <c r="C1099" s="4015">
        <v>260</v>
      </c>
      <c r="D1099" s="4016">
        <v>1600</v>
      </c>
      <c r="E1099" s="4017">
        <v>3416</v>
      </c>
      <c r="F1099" s="4018">
        <v>64275.693091796878</v>
      </c>
      <c r="G1099" s="4018">
        <f t="shared" si="16"/>
        <v>64275.693091796878</v>
      </c>
    </row>
    <row r="1100" spans="1:7" ht="15.7">
      <c r="A1100" s="4015" t="s">
        <v>15830</v>
      </c>
      <c r="B1100" s="4015">
        <v>140</v>
      </c>
      <c r="C1100" s="4015">
        <v>260</v>
      </c>
      <c r="D1100" s="4016">
        <v>1700</v>
      </c>
      <c r="E1100" s="4017">
        <v>3660</v>
      </c>
      <c r="F1100" s="4018">
        <v>67891.910135156257</v>
      </c>
      <c r="G1100" s="4018">
        <f t="shared" si="16"/>
        <v>67891.910135156257</v>
      </c>
    </row>
    <row r="1101" spans="1:7" ht="15.7">
      <c r="A1101" s="4015" t="s">
        <v>15831</v>
      </c>
      <c r="B1101" s="4015">
        <v>140</v>
      </c>
      <c r="C1101" s="4015">
        <v>260</v>
      </c>
      <c r="D1101" s="4016">
        <v>1800</v>
      </c>
      <c r="E1101" s="4017">
        <v>3904</v>
      </c>
      <c r="F1101" s="4018">
        <v>71508.127178515628</v>
      </c>
      <c r="G1101" s="4018">
        <f t="shared" si="16"/>
        <v>71508.127178515628</v>
      </c>
    </row>
    <row r="1102" spans="1:7" ht="15.7">
      <c r="A1102" s="4015" t="s">
        <v>15832</v>
      </c>
      <c r="B1102" s="4015">
        <v>140</v>
      </c>
      <c r="C1102" s="4015">
        <v>260</v>
      </c>
      <c r="D1102" s="4016">
        <v>1900</v>
      </c>
      <c r="E1102" s="4017">
        <v>4148</v>
      </c>
      <c r="F1102" s="4018">
        <v>75124.344221874999</v>
      </c>
      <c r="G1102" s="4018">
        <f t="shared" ref="G1102:G1165" si="17">(F1102-F1102*$B$4)</f>
        <v>75124.344221874999</v>
      </c>
    </row>
    <row r="1103" spans="1:7" ht="15.7">
      <c r="A1103" s="4015" t="s">
        <v>15833</v>
      </c>
      <c r="B1103" s="4015">
        <v>140</v>
      </c>
      <c r="C1103" s="4015">
        <v>260</v>
      </c>
      <c r="D1103" s="4016">
        <v>2000</v>
      </c>
      <c r="E1103" s="4017">
        <v>4392</v>
      </c>
      <c r="F1103" s="4018">
        <v>78740.561265234384</v>
      </c>
      <c r="G1103" s="4018">
        <f t="shared" si="17"/>
        <v>78740.561265234384</v>
      </c>
    </row>
    <row r="1104" spans="1:7" ht="15.7">
      <c r="A1104" s="4015" t="s">
        <v>15834</v>
      </c>
      <c r="B1104" s="4015">
        <v>140</v>
      </c>
      <c r="C1104" s="4015">
        <v>260</v>
      </c>
      <c r="D1104" s="4016">
        <v>2100</v>
      </c>
      <c r="E1104" s="4017">
        <v>4636</v>
      </c>
      <c r="F1104" s="4018">
        <v>82356.778308593755</v>
      </c>
      <c r="G1104" s="4018">
        <f t="shared" si="17"/>
        <v>82356.778308593755</v>
      </c>
    </row>
    <row r="1105" spans="1:7" ht="15.7">
      <c r="A1105" s="4015" t="s">
        <v>15835</v>
      </c>
      <c r="B1105" s="4015">
        <v>140</v>
      </c>
      <c r="C1105" s="4015">
        <v>260</v>
      </c>
      <c r="D1105" s="4016">
        <v>2200</v>
      </c>
      <c r="E1105" s="4017">
        <v>4880</v>
      </c>
      <c r="F1105" s="4018">
        <v>85972.995351953126</v>
      </c>
      <c r="G1105" s="4018">
        <f t="shared" si="17"/>
        <v>85972.995351953126</v>
      </c>
    </row>
    <row r="1106" spans="1:7" ht="15.7">
      <c r="A1106" s="4015" t="s">
        <v>15836</v>
      </c>
      <c r="B1106" s="4015">
        <v>140</v>
      </c>
      <c r="C1106" s="4015">
        <v>260</v>
      </c>
      <c r="D1106" s="4016">
        <v>2300</v>
      </c>
      <c r="E1106" s="4017">
        <v>5124</v>
      </c>
      <c r="F1106" s="4018">
        <v>89589.212395312512</v>
      </c>
      <c r="G1106" s="4018">
        <f t="shared" si="17"/>
        <v>89589.212395312512</v>
      </c>
    </row>
    <row r="1107" spans="1:7" ht="15.7">
      <c r="A1107" s="4015" t="s">
        <v>15837</v>
      </c>
      <c r="B1107" s="4015">
        <v>140</v>
      </c>
      <c r="C1107" s="4015">
        <v>260</v>
      </c>
      <c r="D1107" s="4016">
        <v>2400</v>
      </c>
      <c r="E1107" s="4017">
        <v>5368</v>
      </c>
      <c r="F1107" s="4018">
        <v>93205.429438671883</v>
      </c>
      <c r="G1107" s="4018">
        <f t="shared" si="17"/>
        <v>93205.429438671883</v>
      </c>
    </row>
    <row r="1108" spans="1:7" ht="15.7">
      <c r="A1108" s="4015" t="s">
        <v>15838</v>
      </c>
      <c r="B1108" s="4015">
        <v>140</v>
      </c>
      <c r="C1108" s="4015">
        <v>260</v>
      </c>
      <c r="D1108" s="4016">
        <v>2500</v>
      </c>
      <c r="E1108" s="4017">
        <v>5612</v>
      </c>
      <c r="F1108" s="4018">
        <v>96821.646482031254</v>
      </c>
      <c r="G1108" s="4018">
        <f t="shared" si="17"/>
        <v>96821.646482031254</v>
      </c>
    </row>
    <row r="1109" spans="1:7" ht="15.7">
      <c r="A1109" s="4015" t="s">
        <v>15839</v>
      </c>
      <c r="B1109" s="4015">
        <v>140</v>
      </c>
      <c r="C1109" s="4015">
        <v>260</v>
      </c>
      <c r="D1109" s="4016">
        <v>2600</v>
      </c>
      <c r="E1109" s="4017">
        <v>5856</v>
      </c>
      <c r="F1109" s="4018">
        <v>100437.86352539064</v>
      </c>
      <c r="G1109" s="4018">
        <f t="shared" si="17"/>
        <v>100437.86352539064</v>
      </c>
    </row>
    <row r="1110" spans="1:7" ht="15.7">
      <c r="A1110" s="4015" t="s">
        <v>15840</v>
      </c>
      <c r="B1110" s="4015">
        <v>140</v>
      </c>
      <c r="C1110" s="4015">
        <v>260</v>
      </c>
      <c r="D1110" s="4016">
        <v>2700</v>
      </c>
      <c r="E1110" s="4017">
        <v>6100</v>
      </c>
      <c r="F1110" s="4018">
        <v>104054.08056875001</v>
      </c>
      <c r="G1110" s="4018">
        <f t="shared" si="17"/>
        <v>104054.08056875001</v>
      </c>
    </row>
    <row r="1111" spans="1:7" ht="15.7">
      <c r="A1111" s="4015" t="s">
        <v>15841</v>
      </c>
      <c r="B1111" s="4015">
        <v>140</v>
      </c>
      <c r="C1111" s="4015">
        <v>260</v>
      </c>
      <c r="D1111" s="4016">
        <v>2800</v>
      </c>
      <c r="E1111" s="4017">
        <v>6344</v>
      </c>
      <c r="F1111" s="4018">
        <v>107670.2976121094</v>
      </c>
      <c r="G1111" s="4018">
        <f t="shared" si="17"/>
        <v>107670.2976121094</v>
      </c>
    </row>
    <row r="1112" spans="1:7" ht="15.7">
      <c r="A1112" s="4015" t="s">
        <v>15842</v>
      </c>
      <c r="B1112" s="4015">
        <v>140</v>
      </c>
      <c r="C1112" s="4015">
        <v>260</v>
      </c>
      <c r="D1112" s="4016">
        <v>2900</v>
      </c>
      <c r="E1112" s="4017">
        <v>6588</v>
      </c>
      <c r="F1112" s="4018">
        <v>111286.51465546875</v>
      </c>
      <c r="G1112" s="4018">
        <f t="shared" si="17"/>
        <v>111286.51465546875</v>
      </c>
    </row>
    <row r="1113" spans="1:7" ht="15.7">
      <c r="A1113" s="4015" t="s">
        <v>15843</v>
      </c>
      <c r="B1113" s="4015">
        <v>140</v>
      </c>
      <c r="C1113" s="4015">
        <v>260</v>
      </c>
      <c r="D1113" s="4016">
        <v>3000</v>
      </c>
      <c r="E1113" s="4017">
        <v>6832</v>
      </c>
      <c r="F1113" s="4018">
        <v>114902.73169882814</v>
      </c>
      <c r="G1113" s="4018">
        <f t="shared" si="17"/>
        <v>114902.73169882814</v>
      </c>
    </row>
    <row r="1114" spans="1:7" ht="15.7">
      <c r="A1114" s="4015" t="s">
        <v>15844</v>
      </c>
      <c r="B1114" s="4015">
        <v>140</v>
      </c>
      <c r="C1114" s="4015">
        <v>260</v>
      </c>
      <c r="D1114" s="4016">
        <v>3100</v>
      </c>
      <c r="E1114" s="4017">
        <v>7076</v>
      </c>
      <c r="F1114" s="4018">
        <v>118518.94874218751</v>
      </c>
      <c r="G1114" s="4018">
        <f t="shared" si="17"/>
        <v>118518.94874218751</v>
      </c>
    </row>
    <row r="1115" spans="1:7" ht="15.7">
      <c r="A1115" s="4015" t="s">
        <v>15845</v>
      </c>
      <c r="B1115" s="4015">
        <v>140</v>
      </c>
      <c r="C1115" s="4015">
        <v>260</v>
      </c>
      <c r="D1115" s="4016">
        <v>3200</v>
      </c>
      <c r="E1115" s="4017">
        <v>7320</v>
      </c>
      <c r="F1115" s="4018">
        <v>122135.16578554688</v>
      </c>
      <c r="G1115" s="4018">
        <f t="shared" si="17"/>
        <v>122135.16578554688</v>
      </c>
    </row>
    <row r="1116" spans="1:7" ht="15.7">
      <c r="A1116" s="4015" t="s">
        <v>15846</v>
      </c>
      <c r="B1116" s="4015">
        <v>140</v>
      </c>
      <c r="C1116" s="4015">
        <v>260</v>
      </c>
      <c r="D1116" s="4016">
        <v>3300</v>
      </c>
      <c r="E1116" s="4017">
        <v>7564</v>
      </c>
      <c r="F1116" s="4018">
        <v>125751.38282890627</v>
      </c>
      <c r="G1116" s="4018">
        <f t="shared" si="17"/>
        <v>125751.38282890627</v>
      </c>
    </row>
    <row r="1117" spans="1:7" ht="15.7">
      <c r="A1117" s="4015" t="s">
        <v>15847</v>
      </c>
      <c r="B1117" s="4015">
        <v>140</v>
      </c>
      <c r="C1117" s="4015">
        <v>260</v>
      </c>
      <c r="D1117" s="4016">
        <v>3400</v>
      </c>
      <c r="E1117" s="4017">
        <v>7808</v>
      </c>
      <c r="F1117" s="4018">
        <v>129367.59987226564</v>
      </c>
      <c r="G1117" s="4018">
        <f t="shared" si="17"/>
        <v>129367.59987226564</v>
      </c>
    </row>
    <row r="1118" spans="1:7" ht="15.7">
      <c r="A1118" s="4015" t="s">
        <v>15848</v>
      </c>
      <c r="B1118" s="4015">
        <v>140</v>
      </c>
      <c r="C1118" s="4015">
        <v>260</v>
      </c>
      <c r="D1118" s="4016">
        <v>3500</v>
      </c>
      <c r="E1118" s="4017">
        <v>8052</v>
      </c>
      <c r="F1118" s="4018">
        <v>132983.81691562501</v>
      </c>
      <c r="G1118" s="4018">
        <f t="shared" si="17"/>
        <v>132983.81691562501</v>
      </c>
    </row>
    <row r="1119" spans="1:7" ht="15.7">
      <c r="A1119" s="4015" t="s">
        <v>15849</v>
      </c>
      <c r="B1119" s="4015">
        <v>140</v>
      </c>
      <c r="C1119" s="4015">
        <v>260</v>
      </c>
      <c r="D1119" s="4016">
        <v>3600</v>
      </c>
      <c r="E1119" s="4017">
        <v>8296</v>
      </c>
      <c r="F1119" s="4018">
        <v>136600.03395898439</v>
      </c>
      <c r="G1119" s="4018">
        <f t="shared" si="17"/>
        <v>136600.03395898439</v>
      </c>
    </row>
    <row r="1120" spans="1:7" ht="15.7">
      <c r="A1120" s="4015" t="s">
        <v>15850</v>
      </c>
      <c r="B1120" s="4015">
        <v>140</v>
      </c>
      <c r="C1120" s="4015">
        <v>260</v>
      </c>
      <c r="D1120" s="4016">
        <v>3700</v>
      </c>
      <c r="E1120" s="4017">
        <v>8540</v>
      </c>
      <c r="F1120" s="4018">
        <v>140216.25100234375</v>
      </c>
      <c r="G1120" s="4018">
        <f t="shared" si="17"/>
        <v>140216.25100234375</v>
      </c>
    </row>
    <row r="1121" spans="1:7" ht="15.7">
      <c r="A1121" s="4015" t="s">
        <v>15851</v>
      </c>
      <c r="B1121" s="4015">
        <v>140</v>
      </c>
      <c r="C1121" s="4015">
        <v>260</v>
      </c>
      <c r="D1121" s="4016">
        <v>3800</v>
      </c>
      <c r="E1121" s="4017">
        <v>8784</v>
      </c>
      <c r="F1121" s="4018">
        <v>143832.46804570314</v>
      </c>
      <c r="G1121" s="4018">
        <f t="shared" si="17"/>
        <v>143832.46804570314</v>
      </c>
    </row>
    <row r="1122" spans="1:7" ht="15.7">
      <c r="A1122" s="4015" t="s">
        <v>15852</v>
      </c>
      <c r="B1122" s="4015">
        <v>140</v>
      </c>
      <c r="C1122" s="4015">
        <v>260</v>
      </c>
      <c r="D1122" s="4016">
        <v>3900</v>
      </c>
      <c r="E1122" s="4017">
        <v>9028</v>
      </c>
      <c r="F1122" s="4018">
        <v>147448.68508906252</v>
      </c>
      <c r="G1122" s="4018">
        <f t="shared" si="17"/>
        <v>147448.68508906252</v>
      </c>
    </row>
    <row r="1123" spans="1:7" ht="15.7">
      <c r="A1123" s="4015" t="s">
        <v>15853</v>
      </c>
      <c r="B1123" s="4015">
        <v>140</v>
      </c>
      <c r="C1123" s="4015">
        <v>260</v>
      </c>
      <c r="D1123" s="4016">
        <v>4000</v>
      </c>
      <c r="E1123" s="4017">
        <v>9272</v>
      </c>
      <c r="F1123" s="4018">
        <v>151064.90213242188</v>
      </c>
      <c r="G1123" s="4018">
        <f t="shared" si="17"/>
        <v>151064.90213242188</v>
      </c>
    </row>
    <row r="1124" spans="1:7" ht="15.7">
      <c r="A1124" s="4015" t="s">
        <v>15854</v>
      </c>
      <c r="B1124" s="4015">
        <v>140</v>
      </c>
      <c r="C1124" s="4015">
        <v>260</v>
      </c>
      <c r="D1124" s="4016">
        <v>4100</v>
      </c>
      <c r="E1124" s="4017">
        <v>9516</v>
      </c>
      <c r="F1124" s="4018">
        <v>154681.11917578126</v>
      </c>
      <c r="G1124" s="4018">
        <f t="shared" si="17"/>
        <v>154681.11917578126</v>
      </c>
    </row>
    <row r="1125" spans="1:7" ht="15.7">
      <c r="A1125" s="4015" t="s">
        <v>15855</v>
      </c>
      <c r="B1125" s="4015">
        <v>140</v>
      </c>
      <c r="C1125" s="4015">
        <v>260</v>
      </c>
      <c r="D1125" s="4016">
        <v>4200</v>
      </c>
      <c r="E1125" s="4017">
        <v>9760</v>
      </c>
      <c r="F1125" s="4018">
        <v>158297.33621914065</v>
      </c>
      <c r="G1125" s="4018">
        <f t="shared" si="17"/>
        <v>158297.33621914065</v>
      </c>
    </row>
    <row r="1126" spans="1:7" ht="15.7">
      <c r="A1126" s="4015" t="s">
        <v>15856</v>
      </c>
      <c r="B1126" s="4015">
        <v>140</v>
      </c>
      <c r="C1126" s="4015">
        <v>260</v>
      </c>
      <c r="D1126" s="4016">
        <v>4300</v>
      </c>
      <c r="E1126" s="4017">
        <v>10004</v>
      </c>
      <c r="F1126" s="4018">
        <v>161913.55326250001</v>
      </c>
      <c r="G1126" s="4018">
        <f t="shared" si="17"/>
        <v>161913.55326250001</v>
      </c>
    </row>
    <row r="1127" spans="1:7" ht="15.7">
      <c r="A1127" s="4015" t="s">
        <v>15857</v>
      </c>
      <c r="B1127" s="4015">
        <v>140</v>
      </c>
      <c r="C1127" s="4015">
        <v>260</v>
      </c>
      <c r="D1127" s="4016">
        <v>4400</v>
      </c>
      <c r="E1127" s="4017">
        <v>10248</v>
      </c>
      <c r="F1127" s="4018">
        <v>165529.77030585939</v>
      </c>
      <c r="G1127" s="4018">
        <f t="shared" si="17"/>
        <v>165529.77030585939</v>
      </c>
    </row>
    <row r="1128" spans="1:7" ht="15.7">
      <c r="A1128" s="4015" t="s">
        <v>15858</v>
      </c>
      <c r="B1128" s="4015">
        <v>140</v>
      </c>
      <c r="C1128" s="4015">
        <v>260</v>
      </c>
      <c r="D1128" s="4016">
        <v>4500</v>
      </c>
      <c r="E1128" s="4017">
        <v>10492</v>
      </c>
      <c r="F1128" s="4018">
        <v>169145.98734921878</v>
      </c>
      <c r="G1128" s="4018">
        <f t="shared" si="17"/>
        <v>169145.98734921878</v>
      </c>
    </row>
    <row r="1129" spans="1:7" ht="15.7">
      <c r="A1129" s="4015" t="s">
        <v>15859</v>
      </c>
      <c r="B1129" s="4015">
        <v>140</v>
      </c>
      <c r="C1129" s="4015">
        <v>260</v>
      </c>
      <c r="D1129" s="4016">
        <v>4600</v>
      </c>
      <c r="E1129" s="4017">
        <v>10736</v>
      </c>
      <c r="F1129" s="4018">
        <v>172762.20439257813</v>
      </c>
      <c r="G1129" s="4018">
        <f t="shared" si="17"/>
        <v>172762.20439257813</v>
      </c>
    </row>
    <row r="1130" spans="1:7" ht="15.7">
      <c r="A1130" s="4015" t="s">
        <v>15860</v>
      </c>
      <c r="B1130" s="4015">
        <v>140</v>
      </c>
      <c r="C1130" s="4015">
        <v>260</v>
      </c>
      <c r="D1130" s="4016">
        <v>4700</v>
      </c>
      <c r="E1130" s="4017">
        <v>10980</v>
      </c>
      <c r="F1130" s="4018">
        <v>176378.42143593752</v>
      </c>
      <c r="G1130" s="4018">
        <f t="shared" si="17"/>
        <v>176378.42143593752</v>
      </c>
    </row>
    <row r="1131" spans="1:7" ht="15.7">
      <c r="A1131" s="4015" t="s">
        <v>15861</v>
      </c>
      <c r="B1131" s="4015">
        <v>140</v>
      </c>
      <c r="C1131" s="4015">
        <v>260</v>
      </c>
      <c r="D1131" s="4016">
        <v>4800</v>
      </c>
      <c r="E1131" s="4017">
        <v>11224</v>
      </c>
      <c r="F1131" s="4018">
        <v>179994.63847929687</v>
      </c>
      <c r="G1131" s="4018">
        <f t="shared" si="17"/>
        <v>179994.63847929687</v>
      </c>
    </row>
    <row r="1132" spans="1:7" ht="15.7">
      <c r="A1132" s="4015" t="s">
        <v>15862</v>
      </c>
      <c r="B1132" s="4015">
        <v>140</v>
      </c>
      <c r="C1132" s="4015">
        <v>260</v>
      </c>
      <c r="D1132" s="4016">
        <v>4900</v>
      </c>
      <c r="E1132" s="4017">
        <v>11468</v>
      </c>
      <c r="F1132" s="4018">
        <v>183610.85552265626</v>
      </c>
      <c r="G1132" s="4018">
        <f t="shared" si="17"/>
        <v>183610.85552265626</v>
      </c>
    </row>
    <row r="1133" spans="1:7" ht="15.7">
      <c r="A1133" s="4015" t="s">
        <v>15863</v>
      </c>
      <c r="B1133" s="4015">
        <v>140</v>
      </c>
      <c r="C1133" s="4015">
        <v>260</v>
      </c>
      <c r="D1133" s="4016">
        <v>5000</v>
      </c>
      <c r="E1133" s="4017">
        <v>11712</v>
      </c>
      <c r="F1133" s="4018">
        <v>187227.07256601567</v>
      </c>
      <c r="G1133" s="4018">
        <f t="shared" si="17"/>
        <v>187227.07256601567</v>
      </c>
    </row>
    <row r="1134" spans="1:7" ht="15.7">
      <c r="A1134" s="4015" t="s">
        <v>15864</v>
      </c>
      <c r="B1134" s="4015">
        <v>140</v>
      </c>
      <c r="C1134" s="4015">
        <v>300</v>
      </c>
      <c r="D1134" s="4016">
        <v>800</v>
      </c>
      <c r="E1134" s="4017">
        <v>1743</v>
      </c>
      <c r="F1134" s="4018">
        <v>41192.007847656256</v>
      </c>
      <c r="G1134" s="4018">
        <f t="shared" si="17"/>
        <v>41192.007847656256</v>
      </c>
    </row>
    <row r="1135" spans="1:7" ht="15.7">
      <c r="A1135" s="4015" t="s">
        <v>15865</v>
      </c>
      <c r="B1135" s="4015">
        <v>140</v>
      </c>
      <c r="C1135" s="4015">
        <v>300</v>
      </c>
      <c r="D1135" s="4016">
        <v>900</v>
      </c>
      <c r="E1135" s="4017">
        <v>2034</v>
      </c>
      <c r="F1135" s="4018">
        <v>45461.922172265629</v>
      </c>
      <c r="G1135" s="4018">
        <f t="shared" si="17"/>
        <v>45461.922172265629</v>
      </c>
    </row>
    <row r="1136" spans="1:7" ht="15.7">
      <c r="A1136" s="4015" t="s">
        <v>15866</v>
      </c>
      <c r="B1136" s="4015">
        <v>140</v>
      </c>
      <c r="C1136" s="4015">
        <v>300</v>
      </c>
      <c r="D1136" s="4016">
        <v>1000</v>
      </c>
      <c r="E1136" s="4017">
        <v>2324</v>
      </c>
      <c r="F1136" s="4018">
        <v>49731.836496875003</v>
      </c>
      <c r="G1136" s="4018">
        <f t="shared" si="17"/>
        <v>49731.836496875003</v>
      </c>
    </row>
    <row r="1137" spans="1:7" ht="15.7">
      <c r="A1137" s="4015" t="s">
        <v>15867</v>
      </c>
      <c r="B1137" s="4015">
        <v>140</v>
      </c>
      <c r="C1137" s="4015">
        <v>300</v>
      </c>
      <c r="D1137" s="4016">
        <v>1100</v>
      </c>
      <c r="E1137" s="4017">
        <v>2615</v>
      </c>
      <c r="F1137" s="4018">
        <v>54001.750821484377</v>
      </c>
      <c r="G1137" s="4018">
        <f t="shared" si="17"/>
        <v>54001.750821484377</v>
      </c>
    </row>
    <row r="1138" spans="1:7" ht="15.7">
      <c r="A1138" s="4015" t="s">
        <v>15868</v>
      </c>
      <c r="B1138" s="4015">
        <v>140</v>
      </c>
      <c r="C1138" s="4015">
        <v>300</v>
      </c>
      <c r="D1138" s="4016">
        <v>1200</v>
      </c>
      <c r="E1138" s="4017">
        <v>2905</v>
      </c>
      <c r="F1138" s="4018">
        <v>58271.665146093757</v>
      </c>
      <c r="G1138" s="4018">
        <f t="shared" si="17"/>
        <v>58271.665146093757</v>
      </c>
    </row>
    <row r="1139" spans="1:7" ht="15.7">
      <c r="A1139" s="4015" t="s">
        <v>15869</v>
      </c>
      <c r="B1139" s="4015">
        <v>140</v>
      </c>
      <c r="C1139" s="4015">
        <v>300</v>
      </c>
      <c r="D1139" s="4016">
        <v>1300</v>
      </c>
      <c r="E1139" s="4017">
        <v>3196</v>
      </c>
      <c r="F1139" s="4018">
        <v>62541.579470703131</v>
      </c>
      <c r="G1139" s="4018">
        <f t="shared" si="17"/>
        <v>62541.579470703131</v>
      </c>
    </row>
    <row r="1140" spans="1:7" ht="15.7">
      <c r="A1140" s="4015" t="s">
        <v>15870</v>
      </c>
      <c r="B1140" s="4015">
        <v>140</v>
      </c>
      <c r="C1140" s="4015">
        <v>300</v>
      </c>
      <c r="D1140" s="4016">
        <v>1400</v>
      </c>
      <c r="E1140" s="4017">
        <v>3486</v>
      </c>
      <c r="F1140" s="4018">
        <v>66811.493795312505</v>
      </c>
      <c r="G1140" s="4018">
        <f t="shared" si="17"/>
        <v>66811.493795312505</v>
      </c>
    </row>
    <row r="1141" spans="1:7" ht="15.7">
      <c r="A1141" s="4015" t="s">
        <v>15871</v>
      </c>
      <c r="B1141" s="4015">
        <v>140</v>
      </c>
      <c r="C1141" s="4015">
        <v>300</v>
      </c>
      <c r="D1141" s="4016">
        <v>1500</v>
      </c>
      <c r="E1141" s="4017">
        <v>3777</v>
      </c>
      <c r="F1141" s="4018">
        <v>71081.408119921878</v>
      </c>
      <c r="G1141" s="4018">
        <f t="shared" si="17"/>
        <v>71081.408119921878</v>
      </c>
    </row>
    <row r="1142" spans="1:7" ht="15.7">
      <c r="A1142" s="4015" t="s">
        <v>15872</v>
      </c>
      <c r="B1142" s="4015">
        <v>140</v>
      </c>
      <c r="C1142" s="4015">
        <v>300</v>
      </c>
      <c r="D1142" s="4016">
        <v>1600</v>
      </c>
      <c r="E1142" s="4017">
        <v>4067</v>
      </c>
      <c r="F1142" s="4018">
        <v>75351.322444531252</v>
      </c>
      <c r="G1142" s="4018">
        <f t="shared" si="17"/>
        <v>75351.322444531252</v>
      </c>
    </row>
    <row r="1143" spans="1:7" ht="15.7">
      <c r="A1143" s="4015" t="s">
        <v>15873</v>
      </c>
      <c r="B1143" s="4015">
        <v>140</v>
      </c>
      <c r="C1143" s="4015">
        <v>300</v>
      </c>
      <c r="D1143" s="4016">
        <v>1700</v>
      </c>
      <c r="E1143" s="4017">
        <v>4358</v>
      </c>
      <c r="F1143" s="4018">
        <v>79621.236769140625</v>
      </c>
      <c r="G1143" s="4018">
        <f t="shared" si="17"/>
        <v>79621.236769140625</v>
      </c>
    </row>
    <row r="1144" spans="1:7" ht="15.7">
      <c r="A1144" s="4015" t="s">
        <v>15874</v>
      </c>
      <c r="B1144" s="4015">
        <v>140</v>
      </c>
      <c r="C1144" s="4015">
        <v>300</v>
      </c>
      <c r="D1144" s="4016">
        <v>1800</v>
      </c>
      <c r="E1144" s="4017">
        <v>4648</v>
      </c>
      <c r="F1144" s="4018">
        <v>83891.151093750013</v>
      </c>
      <c r="G1144" s="4018">
        <f t="shared" si="17"/>
        <v>83891.151093750013</v>
      </c>
    </row>
    <row r="1145" spans="1:7" ht="15.7">
      <c r="A1145" s="4015" t="s">
        <v>15875</v>
      </c>
      <c r="B1145" s="4015">
        <v>140</v>
      </c>
      <c r="C1145" s="4015">
        <v>300</v>
      </c>
      <c r="D1145" s="4016">
        <v>1900</v>
      </c>
      <c r="E1145" s="4017">
        <v>4939</v>
      </c>
      <c r="F1145" s="4018">
        <v>88161.065418359387</v>
      </c>
      <c r="G1145" s="4018">
        <f t="shared" si="17"/>
        <v>88161.065418359387</v>
      </c>
    </row>
    <row r="1146" spans="1:7" ht="15.7">
      <c r="A1146" s="4015" t="s">
        <v>15876</v>
      </c>
      <c r="B1146" s="4015">
        <v>140</v>
      </c>
      <c r="C1146" s="4015">
        <v>300</v>
      </c>
      <c r="D1146" s="4016">
        <v>2000</v>
      </c>
      <c r="E1146" s="4017">
        <v>5229</v>
      </c>
      <c r="F1146" s="4018">
        <v>92430.979742968775</v>
      </c>
      <c r="G1146" s="4018">
        <f t="shared" si="17"/>
        <v>92430.979742968775</v>
      </c>
    </row>
    <row r="1147" spans="1:7" ht="15.7">
      <c r="A1147" s="4015" t="s">
        <v>15877</v>
      </c>
      <c r="B1147" s="4015">
        <v>140</v>
      </c>
      <c r="C1147" s="4015">
        <v>300</v>
      </c>
      <c r="D1147" s="4016">
        <v>2100</v>
      </c>
      <c r="E1147" s="4017">
        <v>5520</v>
      </c>
      <c r="F1147" s="4018">
        <v>96700.894067578134</v>
      </c>
      <c r="G1147" s="4018">
        <f t="shared" si="17"/>
        <v>96700.894067578134</v>
      </c>
    </row>
    <row r="1148" spans="1:7" ht="15.7">
      <c r="A1148" s="4015" t="s">
        <v>15878</v>
      </c>
      <c r="B1148" s="4015">
        <v>140</v>
      </c>
      <c r="C1148" s="4015">
        <v>300</v>
      </c>
      <c r="D1148" s="4016">
        <v>2200</v>
      </c>
      <c r="E1148" s="4017">
        <v>5810</v>
      </c>
      <c r="F1148" s="4018">
        <v>100970.80839218751</v>
      </c>
      <c r="G1148" s="4018">
        <f t="shared" si="17"/>
        <v>100970.80839218751</v>
      </c>
    </row>
    <row r="1149" spans="1:7" ht="15.7">
      <c r="A1149" s="4015" t="s">
        <v>15879</v>
      </c>
      <c r="B1149" s="4015">
        <v>140</v>
      </c>
      <c r="C1149" s="4015">
        <v>300</v>
      </c>
      <c r="D1149" s="4016">
        <v>2300</v>
      </c>
      <c r="E1149" s="4017">
        <v>6101</v>
      </c>
      <c r="F1149" s="4018">
        <v>105240.72271679688</v>
      </c>
      <c r="G1149" s="4018">
        <f t="shared" si="17"/>
        <v>105240.72271679688</v>
      </c>
    </row>
    <row r="1150" spans="1:7" ht="15.7">
      <c r="A1150" s="4015" t="s">
        <v>15880</v>
      </c>
      <c r="B1150" s="4015">
        <v>140</v>
      </c>
      <c r="C1150" s="4015">
        <v>300</v>
      </c>
      <c r="D1150" s="4016">
        <v>2400</v>
      </c>
      <c r="E1150" s="4017">
        <v>6391</v>
      </c>
      <c r="F1150" s="4018">
        <v>109510.63704140625</v>
      </c>
      <c r="G1150" s="4018">
        <f t="shared" si="17"/>
        <v>109510.63704140625</v>
      </c>
    </row>
    <row r="1151" spans="1:7" ht="15.7">
      <c r="A1151" s="4015" t="s">
        <v>15881</v>
      </c>
      <c r="B1151" s="4015">
        <v>140</v>
      </c>
      <c r="C1151" s="4015">
        <v>300</v>
      </c>
      <c r="D1151" s="4016">
        <v>2500</v>
      </c>
      <c r="E1151" s="4017">
        <v>6682</v>
      </c>
      <c r="F1151" s="4018">
        <v>113780.55136601564</v>
      </c>
      <c r="G1151" s="4018">
        <f t="shared" si="17"/>
        <v>113780.55136601564</v>
      </c>
    </row>
    <row r="1152" spans="1:7" ht="15.7">
      <c r="A1152" s="4015" t="s">
        <v>15882</v>
      </c>
      <c r="B1152" s="4015">
        <v>140</v>
      </c>
      <c r="C1152" s="4015">
        <v>300</v>
      </c>
      <c r="D1152" s="4016">
        <v>2600</v>
      </c>
      <c r="E1152" s="4017">
        <v>6972</v>
      </c>
      <c r="F1152" s="4018">
        <v>118050.465690625</v>
      </c>
      <c r="G1152" s="4018">
        <f t="shared" si="17"/>
        <v>118050.465690625</v>
      </c>
    </row>
    <row r="1153" spans="1:7" ht="15.7">
      <c r="A1153" s="4015" t="s">
        <v>15883</v>
      </c>
      <c r="B1153" s="4015">
        <v>140</v>
      </c>
      <c r="C1153" s="4015">
        <v>300</v>
      </c>
      <c r="D1153" s="4016">
        <v>2700</v>
      </c>
      <c r="E1153" s="4017">
        <v>7263</v>
      </c>
      <c r="F1153" s="4018">
        <v>122320.38001523439</v>
      </c>
      <c r="G1153" s="4018">
        <f t="shared" si="17"/>
        <v>122320.38001523439</v>
      </c>
    </row>
    <row r="1154" spans="1:7" ht="15.7">
      <c r="A1154" s="4015" t="s">
        <v>15884</v>
      </c>
      <c r="B1154" s="4015">
        <v>140</v>
      </c>
      <c r="C1154" s="4015">
        <v>300</v>
      </c>
      <c r="D1154" s="4016">
        <v>2800</v>
      </c>
      <c r="E1154" s="4017">
        <v>7553</v>
      </c>
      <c r="F1154" s="4018">
        <v>126590.29433984376</v>
      </c>
      <c r="G1154" s="4018">
        <f t="shared" si="17"/>
        <v>126590.29433984376</v>
      </c>
    </row>
    <row r="1155" spans="1:7" ht="15.7">
      <c r="A1155" s="4015" t="s">
        <v>15885</v>
      </c>
      <c r="B1155" s="4015">
        <v>140</v>
      </c>
      <c r="C1155" s="4015">
        <v>300</v>
      </c>
      <c r="D1155" s="4016">
        <v>2900</v>
      </c>
      <c r="E1155" s="4017">
        <v>7844</v>
      </c>
      <c r="F1155" s="4018">
        <v>130860.20866445314</v>
      </c>
      <c r="G1155" s="4018">
        <f t="shared" si="17"/>
        <v>130860.20866445314</v>
      </c>
    </row>
    <row r="1156" spans="1:7" ht="15.7">
      <c r="A1156" s="4015" t="s">
        <v>15886</v>
      </c>
      <c r="B1156" s="4015">
        <v>140</v>
      </c>
      <c r="C1156" s="4015">
        <v>300</v>
      </c>
      <c r="D1156" s="4016">
        <v>3000</v>
      </c>
      <c r="E1156" s="4017">
        <v>8134</v>
      </c>
      <c r="F1156" s="4018">
        <v>135130.12298906251</v>
      </c>
      <c r="G1156" s="4018">
        <f t="shared" si="17"/>
        <v>135130.12298906251</v>
      </c>
    </row>
    <row r="1157" spans="1:7" ht="15.7">
      <c r="A1157" s="4015" t="s">
        <v>15887</v>
      </c>
      <c r="B1157" s="4015">
        <v>140</v>
      </c>
      <c r="C1157" s="4015">
        <v>300</v>
      </c>
      <c r="D1157" s="4016">
        <v>3100</v>
      </c>
      <c r="E1157" s="4017">
        <v>8425</v>
      </c>
      <c r="F1157" s="4018">
        <v>139400.0373136719</v>
      </c>
      <c r="G1157" s="4018">
        <f t="shared" si="17"/>
        <v>139400.0373136719</v>
      </c>
    </row>
    <row r="1158" spans="1:7" ht="15.7">
      <c r="A1158" s="4015" t="s">
        <v>15888</v>
      </c>
      <c r="B1158" s="4015">
        <v>140</v>
      </c>
      <c r="C1158" s="4015">
        <v>300</v>
      </c>
      <c r="D1158" s="4016">
        <v>3200</v>
      </c>
      <c r="E1158" s="4017">
        <v>8715</v>
      </c>
      <c r="F1158" s="4018">
        <v>143669.95163828126</v>
      </c>
      <c r="G1158" s="4018">
        <f t="shared" si="17"/>
        <v>143669.95163828126</v>
      </c>
    </row>
    <row r="1159" spans="1:7" ht="15.7">
      <c r="A1159" s="4015" t="s">
        <v>15889</v>
      </c>
      <c r="B1159" s="4015">
        <v>140</v>
      </c>
      <c r="C1159" s="4015">
        <v>300</v>
      </c>
      <c r="D1159" s="4016">
        <v>3300</v>
      </c>
      <c r="E1159" s="4017">
        <v>9006</v>
      </c>
      <c r="F1159" s="4018">
        <v>147939.86596289065</v>
      </c>
      <c r="G1159" s="4018">
        <f t="shared" si="17"/>
        <v>147939.86596289065</v>
      </c>
    </row>
    <row r="1160" spans="1:7" ht="15.7">
      <c r="A1160" s="4015" t="s">
        <v>15890</v>
      </c>
      <c r="B1160" s="4015">
        <v>140</v>
      </c>
      <c r="C1160" s="4015">
        <v>300</v>
      </c>
      <c r="D1160" s="4016">
        <v>3400</v>
      </c>
      <c r="E1160" s="4017">
        <v>9296</v>
      </c>
      <c r="F1160" s="4018">
        <v>152209.78028750001</v>
      </c>
      <c r="G1160" s="4018">
        <f t="shared" si="17"/>
        <v>152209.78028750001</v>
      </c>
    </row>
    <row r="1161" spans="1:7" ht="15.7">
      <c r="A1161" s="4015" t="s">
        <v>15891</v>
      </c>
      <c r="B1161" s="4015">
        <v>140</v>
      </c>
      <c r="C1161" s="4015">
        <v>300</v>
      </c>
      <c r="D1161" s="4016">
        <v>3500</v>
      </c>
      <c r="E1161" s="4017">
        <v>9587</v>
      </c>
      <c r="F1161" s="4018">
        <v>156479.69461210939</v>
      </c>
      <c r="G1161" s="4018">
        <f t="shared" si="17"/>
        <v>156479.69461210939</v>
      </c>
    </row>
    <row r="1162" spans="1:7" ht="15.7">
      <c r="A1162" s="4015" t="s">
        <v>15892</v>
      </c>
      <c r="B1162" s="4015">
        <v>140</v>
      </c>
      <c r="C1162" s="4015">
        <v>300</v>
      </c>
      <c r="D1162" s="4016">
        <v>3600</v>
      </c>
      <c r="E1162" s="4017">
        <v>9877</v>
      </c>
      <c r="F1162" s="4018">
        <v>160749.60893671875</v>
      </c>
      <c r="G1162" s="4018">
        <f t="shared" si="17"/>
        <v>160749.60893671875</v>
      </c>
    </row>
    <row r="1163" spans="1:7" ht="15.7">
      <c r="A1163" s="4015" t="s">
        <v>15893</v>
      </c>
      <c r="B1163" s="4015">
        <v>140</v>
      </c>
      <c r="C1163" s="4015">
        <v>300</v>
      </c>
      <c r="D1163" s="4016">
        <v>3700</v>
      </c>
      <c r="E1163" s="4017">
        <v>10168</v>
      </c>
      <c r="F1163" s="4018">
        <v>165019.52326132814</v>
      </c>
      <c r="G1163" s="4018">
        <f t="shared" si="17"/>
        <v>165019.52326132814</v>
      </c>
    </row>
    <row r="1164" spans="1:7" ht="15.7">
      <c r="A1164" s="4015" t="s">
        <v>15894</v>
      </c>
      <c r="B1164" s="4015">
        <v>140</v>
      </c>
      <c r="C1164" s="4015">
        <v>300</v>
      </c>
      <c r="D1164" s="4016">
        <v>3800</v>
      </c>
      <c r="E1164" s="4017">
        <v>10458</v>
      </c>
      <c r="F1164" s="4018">
        <v>169289.4375859375</v>
      </c>
      <c r="G1164" s="4018">
        <f t="shared" si="17"/>
        <v>169289.4375859375</v>
      </c>
    </row>
    <row r="1165" spans="1:7" ht="15.7">
      <c r="A1165" s="4015" t="s">
        <v>15895</v>
      </c>
      <c r="B1165" s="4015">
        <v>140</v>
      </c>
      <c r="C1165" s="4015">
        <v>300</v>
      </c>
      <c r="D1165" s="4016">
        <v>3900</v>
      </c>
      <c r="E1165" s="4017">
        <v>10749</v>
      </c>
      <c r="F1165" s="4018">
        <v>173559.35191054689</v>
      </c>
      <c r="G1165" s="4018">
        <f t="shared" si="17"/>
        <v>173559.35191054689</v>
      </c>
    </row>
    <row r="1166" spans="1:7" ht="15.7">
      <c r="A1166" s="4015" t="s">
        <v>15896</v>
      </c>
      <c r="B1166" s="4015">
        <v>140</v>
      </c>
      <c r="C1166" s="4015">
        <v>300</v>
      </c>
      <c r="D1166" s="4016">
        <v>4000</v>
      </c>
      <c r="E1166" s="4017">
        <v>11039</v>
      </c>
      <c r="F1166" s="4018">
        <v>177829.26623515628</v>
      </c>
      <c r="G1166" s="4018">
        <f t="shared" ref="G1166:G1229" si="18">(F1166-F1166*$B$4)</f>
        <v>177829.26623515628</v>
      </c>
    </row>
    <row r="1167" spans="1:7" ht="15.7">
      <c r="A1167" s="4015" t="s">
        <v>15897</v>
      </c>
      <c r="B1167" s="4015">
        <v>140</v>
      </c>
      <c r="C1167" s="4015">
        <v>300</v>
      </c>
      <c r="D1167" s="4016">
        <v>4100</v>
      </c>
      <c r="E1167" s="4017">
        <v>11330</v>
      </c>
      <c r="F1167" s="4018">
        <v>182099.18055976563</v>
      </c>
      <c r="G1167" s="4018">
        <f t="shared" si="18"/>
        <v>182099.18055976563</v>
      </c>
    </row>
    <row r="1168" spans="1:7" ht="15.7">
      <c r="A1168" s="4015" t="s">
        <v>15898</v>
      </c>
      <c r="B1168" s="4015">
        <v>140</v>
      </c>
      <c r="C1168" s="4015">
        <v>300</v>
      </c>
      <c r="D1168" s="4016">
        <v>4200</v>
      </c>
      <c r="E1168" s="4017">
        <v>11620</v>
      </c>
      <c r="F1168" s="4018">
        <v>186369.09488437505</v>
      </c>
      <c r="G1168" s="4018">
        <f t="shared" si="18"/>
        <v>186369.09488437505</v>
      </c>
    </row>
    <row r="1169" spans="1:7" ht="15.7">
      <c r="A1169" s="4015" t="s">
        <v>15899</v>
      </c>
      <c r="B1169" s="4015">
        <v>140</v>
      </c>
      <c r="C1169" s="4015">
        <v>300</v>
      </c>
      <c r="D1169" s="4016">
        <v>4300</v>
      </c>
      <c r="E1169" s="4017">
        <v>11911</v>
      </c>
      <c r="F1169" s="4018">
        <v>190639.00920898438</v>
      </c>
      <c r="G1169" s="4018">
        <f t="shared" si="18"/>
        <v>190639.00920898438</v>
      </c>
    </row>
    <row r="1170" spans="1:7" ht="15.7">
      <c r="A1170" s="4015" t="s">
        <v>15900</v>
      </c>
      <c r="B1170" s="4015">
        <v>140</v>
      </c>
      <c r="C1170" s="4015">
        <v>300</v>
      </c>
      <c r="D1170" s="4016">
        <v>4400</v>
      </c>
      <c r="E1170" s="4017">
        <v>12201</v>
      </c>
      <c r="F1170" s="4018">
        <v>194908.92353359377</v>
      </c>
      <c r="G1170" s="4018">
        <f t="shared" si="18"/>
        <v>194908.92353359377</v>
      </c>
    </row>
    <row r="1171" spans="1:7" ht="15.7">
      <c r="A1171" s="4015" t="s">
        <v>15901</v>
      </c>
      <c r="B1171" s="4015">
        <v>140</v>
      </c>
      <c r="C1171" s="4015">
        <v>300</v>
      </c>
      <c r="D1171" s="4016">
        <v>4500</v>
      </c>
      <c r="E1171" s="4017">
        <v>12492</v>
      </c>
      <c r="F1171" s="4018">
        <v>199178.83785820313</v>
      </c>
      <c r="G1171" s="4018">
        <f t="shared" si="18"/>
        <v>199178.83785820313</v>
      </c>
    </row>
    <row r="1172" spans="1:7" ht="15.7">
      <c r="A1172" s="4015" t="s">
        <v>15902</v>
      </c>
      <c r="B1172" s="4015">
        <v>140</v>
      </c>
      <c r="C1172" s="4015">
        <v>300</v>
      </c>
      <c r="D1172" s="4016">
        <v>4600</v>
      </c>
      <c r="E1172" s="4017">
        <v>12782</v>
      </c>
      <c r="F1172" s="4018">
        <v>203448.75218281252</v>
      </c>
      <c r="G1172" s="4018">
        <f t="shared" si="18"/>
        <v>203448.75218281252</v>
      </c>
    </row>
    <row r="1173" spans="1:7" ht="15.7">
      <c r="A1173" s="4015" t="s">
        <v>15903</v>
      </c>
      <c r="B1173" s="4015">
        <v>140</v>
      </c>
      <c r="C1173" s="4015">
        <v>300</v>
      </c>
      <c r="D1173" s="4016">
        <v>4700</v>
      </c>
      <c r="E1173" s="4017">
        <v>13073</v>
      </c>
      <c r="F1173" s="4018">
        <v>207718.66650742193</v>
      </c>
      <c r="G1173" s="4018">
        <f t="shared" si="18"/>
        <v>207718.66650742193</v>
      </c>
    </row>
    <row r="1174" spans="1:7" ht="15.7">
      <c r="A1174" s="4015" t="s">
        <v>15904</v>
      </c>
      <c r="B1174" s="4015">
        <v>140</v>
      </c>
      <c r="C1174" s="4015">
        <v>300</v>
      </c>
      <c r="D1174" s="4016">
        <v>4800</v>
      </c>
      <c r="E1174" s="4017">
        <v>13363</v>
      </c>
      <c r="F1174" s="4018">
        <v>211988.58083203126</v>
      </c>
      <c r="G1174" s="4018">
        <f t="shared" si="18"/>
        <v>211988.58083203126</v>
      </c>
    </row>
    <row r="1175" spans="1:7" ht="15.7">
      <c r="A1175" s="4015" t="s">
        <v>15905</v>
      </c>
      <c r="B1175" s="4015">
        <v>140</v>
      </c>
      <c r="C1175" s="4015">
        <v>300</v>
      </c>
      <c r="D1175" s="4016">
        <v>4900</v>
      </c>
      <c r="E1175" s="4017">
        <v>13654</v>
      </c>
      <c r="F1175" s="4018">
        <v>216258.49515664065</v>
      </c>
      <c r="G1175" s="4018">
        <f t="shared" si="18"/>
        <v>216258.49515664065</v>
      </c>
    </row>
    <row r="1176" spans="1:7" ht="15.7">
      <c r="A1176" s="4015" t="s">
        <v>15906</v>
      </c>
      <c r="B1176" s="4015">
        <v>140</v>
      </c>
      <c r="C1176" s="4015">
        <v>300</v>
      </c>
      <c r="D1176" s="4016">
        <v>5000</v>
      </c>
      <c r="E1176" s="4017">
        <v>13944</v>
      </c>
      <c r="F1176" s="4018">
        <v>220528.40948125001</v>
      </c>
      <c r="G1176" s="4018">
        <f t="shared" si="18"/>
        <v>220528.40948125001</v>
      </c>
    </row>
    <row r="1177" spans="1:7" ht="15.7">
      <c r="A1177" s="4015" t="s">
        <v>15907</v>
      </c>
      <c r="B1177" s="4015">
        <v>140</v>
      </c>
      <c r="C1177" s="4015">
        <v>380</v>
      </c>
      <c r="D1177" s="4016">
        <v>800</v>
      </c>
      <c r="E1177" s="4017">
        <v>1952</v>
      </c>
      <c r="F1177" s="4018">
        <v>47805.245342968752</v>
      </c>
      <c r="G1177" s="4018">
        <f t="shared" si="18"/>
        <v>47805.245342968752</v>
      </c>
    </row>
    <row r="1178" spans="1:7" ht="15.7">
      <c r="A1178" s="4015" t="s">
        <v>15908</v>
      </c>
      <c r="B1178" s="4015">
        <v>140</v>
      </c>
      <c r="C1178" s="4015">
        <v>380</v>
      </c>
      <c r="D1178" s="4016">
        <v>900</v>
      </c>
      <c r="E1178" s="4017">
        <v>2277</v>
      </c>
      <c r="F1178" s="4018">
        <v>52800.582067187504</v>
      </c>
      <c r="G1178" s="4018">
        <f t="shared" si="18"/>
        <v>52800.582067187504</v>
      </c>
    </row>
    <row r="1179" spans="1:7" ht="15.7">
      <c r="A1179" s="4015" t="s">
        <v>15909</v>
      </c>
      <c r="B1179" s="4015">
        <v>140</v>
      </c>
      <c r="C1179" s="4015">
        <v>380</v>
      </c>
      <c r="D1179" s="4016">
        <v>1000</v>
      </c>
      <c r="E1179" s="4017">
        <v>2603</v>
      </c>
      <c r="F1179" s="4018">
        <v>57795.918791406264</v>
      </c>
      <c r="G1179" s="4018">
        <f t="shared" si="18"/>
        <v>57795.918791406264</v>
      </c>
    </row>
    <row r="1180" spans="1:7" ht="15.7">
      <c r="A1180" s="4015" t="s">
        <v>15910</v>
      </c>
      <c r="B1180" s="4015">
        <v>140</v>
      </c>
      <c r="C1180" s="4015">
        <v>380</v>
      </c>
      <c r="D1180" s="4016">
        <v>1100</v>
      </c>
      <c r="E1180" s="4017">
        <v>2928</v>
      </c>
      <c r="F1180" s="4018">
        <v>62791.255515625002</v>
      </c>
      <c r="G1180" s="4018">
        <f t="shared" si="18"/>
        <v>62791.255515625002</v>
      </c>
    </row>
    <row r="1181" spans="1:7" ht="15.7">
      <c r="A1181" s="4015" t="s">
        <v>15911</v>
      </c>
      <c r="B1181" s="4015">
        <v>140</v>
      </c>
      <c r="C1181" s="4015">
        <v>380</v>
      </c>
      <c r="D1181" s="4016">
        <v>1200</v>
      </c>
      <c r="E1181" s="4017">
        <v>3253</v>
      </c>
      <c r="F1181" s="4018">
        <v>67786.592239843754</v>
      </c>
      <c r="G1181" s="4018">
        <f t="shared" si="18"/>
        <v>67786.592239843754</v>
      </c>
    </row>
    <row r="1182" spans="1:7" ht="15.7">
      <c r="A1182" s="4015" t="s">
        <v>15912</v>
      </c>
      <c r="B1182" s="4015">
        <v>140</v>
      </c>
      <c r="C1182" s="4015">
        <v>380</v>
      </c>
      <c r="D1182" s="4016">
        <v>1300</v>
      </c>
      <c r="E1182" s="4017">
        <v>3579</v>
      </c>
      <c r="F1182" s="4018">
        <v>72781.928964062507</v>
      </c>
      <c r="G1182" s="4018">
        <f t="shared" si="18"/>
        <v>72781.928964062507</v>
      </c>
    </row>
    <row r="1183" spans="1:7" ht="15.7">
      <c r="A1183" s="4015" t="s">
        <v>15913</v>
      </c>
      <c r="B1183" s="4015">
        <v>140</v>
      </c>
      <c r="C1183" s="4015">
        <v>380</v>
      </c>
      <c r="D1183" s="4016">
        <v>1400</v>
      </c>
      <c r="E1183" s="4017">
        <v>3904</v>
      </c>
      <c r="F1183" s="4018">
        <v>77777.265688281259</v>
      </c>
      <c r="G1183" s="4018">
        <f t="shared" si="18"/>
        <v>77777.265688281259</v>
      </c>
    </row>
    <row r="1184" spans="1:7" ht="15.7">
      <c r="A1184" s="4015" t="s">
        <v>15914</v>
      </c>
      <c r="B1184" s="4015">
        <v>140</v>
      </c>
      <c r="C1184" s="4015">
        <v>380</v>
      </c>
      <c r="D1184" s="4016">
        <v>1500</v>
      </c>
      <c r="E1184" s="4017">
        <v>4229</v>
      </c>
      <c r="F1184" s="4018">
        <v>82772.602412500011</v>
      </c>
      <c r="G1184" s="4018">
        <f t="shared" si="18"/>
        <v>82772.602412500011</v>
      </c>
    </row>
    <row r="1185" spans="1:7" ht="15.7">
      <c r="A1185" s="4015" t="s">
        <v>15915</v>
      </c>
      <c r="B1185" s="4015">
        <v>140</v>
      </c>
      <c r="C1185" s="4015">
        <v>380</v>
      </c>
      <c r="D1185" s="4016">
        <v>1600</v>
      </c>
      <c r="E1185" s="4017">
        <v>4555</v>
      </c>
      <c r="F1185" s="4018">
        <v>87767.939136718764</v>
      </c>
      <c r="G1185" s="4018">
        <f t="shared" si="18"/>
        <v>87767.939136718764</v>
      </c>
    </row>
    <row r="1186" spans="1:7" ht="15.7">
      <c r="A1186" s="4015" t="s">
        <v>15916</v>
      </c>
      <c r="B1186" s="4015">
        <v>140</v>
      </c>
      <c r="C1186" s="4015">
        <v>380</v>
      </c>
      <c r="D1186" s="4016">
        <v>1700</v>
      </c>
      <c r="E1186" s="4017">
        <v>4880</v>
      </c>
      <c r="F1186" s="4018">
        <v>92763.275860937501</v>
      </c>
      <c r="G1186" s="4018">
        <f t="shared" si="18"/>
        <v>92763.275860937501</v>
      </c>
    </row>
    <row r="1187" spans="1:7" ht="15.7">
      <c r="A1187" s="4015" t="s">
        <v>15917</v>
      </c>
      <c r="B1187" s="4015">
        <v>140</v>
      </c>
      <c r="C1187" s="4015">
        <v>380</v>
      </c>
      <c r="D1187" s="4016">
        <v>1800</v>
      </c>
      <c r="E1187" s="4017">
        <v>5205</v>
      </c>
      <c r="F1187" s="4018">
        <v>97758.612585156254</v>
      </c>
      <c r="G1187" s="4018">
        <f t="shared" si="18"/>
        <v>97758.612585156254</v>
      </c>
    </row>
    <row r="1188" spans="1:7" ht="15.7">
      <c r="A1188" s="4015" t="s">
        <v>15918</v>
      </c>
      <c r="B1188" s="4015">
        <v>140</v>
      </c>
      <c r="C1188" s="4015">
        <v>380</v>
      </c>
      <c r="D1188" s="4016">
        <v>1900</v>
      </c>
      <c r="E1188" s="4017">
        <v>5531</v>
      </c>
      <c r="F1188" s="4018">
        <v>102753.94930937502</v>
      </c>
      <c r="G1188" s="4018">
        <f t="shared" si="18"/>
        <v>102753.94930937502</v>
      </c>
    </row>
    <row r="1189" spans="1:7" ht="15.7">
      <c r="A1189" s="4015" t="s">
        <v>15919</v>
      </c>
      <c r="B1189" s="4015">
        <v>140</v>
      </c>
      <c r="C1189" s="4015">
        <v>380</v>
      </c>
      <c r="D1189" s="4016">
        <v>2000</v>
      </c>
      <c r="E1189" s="4017">
        <v>5856</v>
      </c>
      <c r="F1189" s="4018">
        <v>107749.28603359376</v>
      </c>
      <c r="G1189" s="4018">
        <f t="shared" si="18"/>
        <v>107749.28603359376</v>
      </c>
    </row>
    <row r="1190" spans="1:7" ht="15.7">
      <c r="A1190" s="4015" t="s">
        <v>15920</v>
      </c>
      <c r="B1190" s="4015">
        <v>140</v>
      </c>
      <c r="C1190" s="4015">
        <v>380</v>
      </c>
      <c r="D1190" s="4016">
        <v>2100</v>
      </c>
      <c r="E1190" s="4017">
        <v>6181</v>
      </c>
      <c r="F1190" s="4018">
        <v>112744.62275781251</v>
      </c>
      <c r="G1190" s="4018">
        <f t="shared" si="18"/>
        <v>112744.62275781251</v>
      </c>
    </row>
    <row r="1191" spans="1:7" ht="15.7">
      <c r="A1191" s="4015" t="s">
        <v>15921</v>
      </c>
      <c r="B1191" s="4015">
        <v>140</v>
      </c>
      <c r="C1191" s="4015">
        <v>380</v>
      </c>
      <c r="D1191" s="4016">
        <v>2200</v>
      </c>
      <c r="E1191" s="4017">
        <v>6507</v>
      </c>
      <c r="F1191" s="4018">
        <v>117739.95948203126</v>
      </c>
      <c r="G1191" s="4018">
        <f t="shared" si="18"/>
        <v>117739.95948203126</v>
      </c>
    </row>
    <row r="1192" spans="1:7" ht="15.7">
      <c r="A1192" s="4015" t="s">
        <v>15922</v>
      </c>
      <c r="B1192" s="4015">
        <v>140</v>
      </c>
      <c r="C1192" s="4015">
        <v>380</v>
      </c>
      <c r="D1192" s="4016">
        <v>2300</v>
      </c>
      <c r="E1192" s="4017">
        <v>6832</v>
      </c>
      <c r="F1192" s="4018">
        <v>122735.29620625002</v>
      </c>
      <c r="G1192" s="4018">
        <f t="shared" si="18"/>
        <v>122735.29620625002</v>
      </c>
    </row>
    <row r="1193" spans="1:7" ht="15.7">
      <c r="A1193" s="4015" t="s">
        <v>15923</v>
      </c>
      <c r="B1193" s="4015">
        <v>140</v>
      </c>
      <c r="C1193" s="4015">
        <v>380</v>
      </c>
      <c r="D1193" s="4016">
        <v>2400</v>
      </c>
      <c r="E1193" s="4017">
        <v>7157</v>
      </c>
      <c r="F1193" s="4018">
        <v>127730.63293046875</v>
      </c>
      <c r="G1193" s="4018">
        <f t="shared" si="18"/>
        <v>127730.63293046875</v>
      </c>
    </row>
    <row r="1194" spans="1:7" ht="15.7">
      <c r="A1194" s="4015" t="s">
        <v>15924</v>
      </c>
      <c r="B1194" s="4015">
        <v>140</v>
      </c>
      <c r="C1194" s="4015">
        <v>380</v>
      </c>
      <c r="D1194" s="4016">
        <v>2500</v>
      </c>
      <c r="E1194" s="4017">
        <v>7483</v>
      </c>
      <c r="F1194" s="4018">
        <v>132725.96965468751</v>
      </c>
      <c r="G1194" s="4018">
        <f t="shared" si="18"/>
        <v>132725.96965468751</v>
      </c>
    </row>
    <row r="1195" spans="1:7" ht="15.7">
      <c r="A1195" s="4015" t="s">
        <v>15925</v>
      </c>
      <c r="B1195" s="4015">
        <v>140</v>
      </c>
      <c r="C1195" s="4015">
        <v>380</v>
      </c>
      <c r="D1195" s="4016">
        <v>2600</v>
      </c>
      <c r="E1195" s="4017">
        <v>7808</v>
      </c>
      <c r="F1195" s="4018">
        <v>137721.30637890627</v>
      </c>
      <c r="G1195" s="4018">
        <f t="shared" si="18"/>
        <v>137721.30637890627</v>
      </c>
    </row>
    <row r="1196" spans="1:7" ht="15.7">
      <c r="A1196" s="4015" t="s">
        <v>15926</v>
      </c>
      <c r="B1196" s="4015">
        <v>140</v>
      </c>
      <c r="C1196" s="4015">
        <v>380</v>
      </c>
      <c r="D1196" s="4016">
        <v>2700</v>
      </c>
      <c r="E1196" s="4017">
        <v>8133</v>
      </c>
      <c r="F1196" s="4018">
        <v>142716.64310312501</v>
      </c>
      <c r="G1196" s="4018">
        <f t="shared" si="18"/>
        <v>142716.64310312501</v>
      </c>
    </row>
    <row r="1197" spans="1:7" ht="15.7">
      <c r="A1197" s="4015" t="s">
        <v>15927</v>
      </c>
      <c r="B1197" s="4015">
        <v>140</v>
      </c>
      <c r="C1197" s="4015">
        <v>380</v>
      </c>
      <c r="D1197" s="4016">
        <v>2800</v>
      </c>
      <c r="E1197" s="4017">
        <v>8459</v>
      </c>
      <c r="F1197" s="4018">
        <v>147711.97982734375</v>
      </c>
      <c r="G1197" s="4018">
        <f t="shared" si="18"/>
        <v>147711.97982734375</v>
      </c>
    </row>
    <row r="1198" spans="1:7" ht="15.7">
      <c r="A1198" s="4015" t="s">
        <v>15928</v>
      </c>
      <c r="B1198" s="4015">
        <v>140</v>
      </c>
      <c r="C1198" s="4015">
        <v>380</v>
      </c>
      <c r="D1198" s="4016">
        <v>2900</v>
      </c>
      <c r="E1198" s="4017">
        <v>8784</v>
      </c>
      <c r="F1198" s="4018">
        <v>152707.31655156252</v>
      </c>
      <c r="G1198" s="4018">
        <f t="shared" si="18"/>
        <v>152707.31655156252</v>
      </c>
    </row>
    <row r="1199" spans="1:7" ht="15.7">
      <c r="A1199" s="4015" t="s">
        <v>15929</v>
      </c>
      <c r="B1199" s="4015">
        <v>140</v>
      </c>
      <c r="C1199" s="4015">
        <v>380</v>
      </c>
      <c r="D1199" s="4016">
        <v>3000</v>
      </c>
      <c r="E1199" s="4017">
        <v>9109</v>
      </c>
      <c r="F1199" s="4018">
        <v>157702.65327578125</v>
      </c>
      <c r="G1199" s="4018">
        <f t="shared" si="18"/>
        <v>157702.65327578125</v>
      </c>
    </row>
    <row r="1200" spans="1:7" ht="15.7">
      <c r="A1200" s="4015" t="s">
        <v>15930</v>
      </c>
      <c r="B1200" s="4015">
        <v>140</v>
      </c>
      <c r="C1200" s="4015">
        <v>380</v>
      </c>
      <c r="D1200" s="4016">
        <v>3100</v>
      </c>
      <c r="E1200" s="4017">
        <v>9435</v>
      </c>
      <c r="F1200" s="4018">
        <v>162697.99000000002</v>
      </c>
      <c r="G1200" s="4018">
        <f t="shared" si="18"/>
        <v>162697.99000000002</v>
      </c>
    </row>
    <row r="1201" spans="1:7" ht="15.7">
      <c r="A1201" s="4015" t="s">
        <v>15931</v>
      </c>
      <c r="B1201" s="4015">
        <v>140</v>
      </c>
      <c r="C1201" s="4015">
        <v>380</v>
      </c>
      <c r="D1201" s="4016">
        <v>3200</v>
      </c>
      <c r="E1201" s="4017">
        <v>9760</v>
      </c>
      <c r="F1201" s="4018">
        <v>167693.32672421876</v>
      </c>
      <c r="G1201" s="4018">
        <f t="shared" si="18"/>
        <v>167693.32672421876</v>
      </c>
    </row>
    <row r="1202" spans="1:7" ht="15.7">
      <c r="A1202" s="4015" t="s">
        <v>15932</v>
      </c>
      <c r="B1202" s="4015">
        <v>140</v>
      </c>
      <c r="C1202" s="4015">
        <v>380</v>
      </c>
      <c r="D1202" s="4016">
        <v>3300</v>
      </c>
      <c r="E1202" s="4017">
        <v>10085</v>
      </c>
      <c r="F1202" s="4018">
        <v>172688.66344843752</v>
      </c>
      <c r="G1202" s="4018">
        <f t="shared" si="18"/>
        <v>172688.66344843752</v>
      </c>
    </row>
    <row r="1203" spans="1:7" ht="15.7">
      <c r="A1203" s="4015" t="s">
        <v>15933</v>
      </c>
      <c r="B1203" s="4015">
        <v>140</v>
      </c>
      <c r="C1203" s="4015">
        <v>380</v>
      </c>
      <c r="D1203" s="4016">
        <v>3400</v>
      </c>
      <c r="E1203" s="4017">
        <v>10411</v>
      </c>
      <c r="F1203" s="4018">
        <v>177684.00017265626</v>
      </c>
      <c r="G1203" s="4018">
        <f t="shared" si="18"/>
        <v>177684.00017265626</v>
      </c>
    </row>
    <row r="1204" spans="1:7" ht="15.7">
      <c r="A1204" s="4015" t="s">
        <v>15934</v>
      </c>
      <c r="B1204" s="4015">
        <v>140</v>
      </c>
      <c r="C1204" s="4015">
        <v>380</v>
      </c>
      <c r="D1204" s="4016">
        <v>3500</v>
      </c>
      <c r="E1204" s="4017">
        <v>10736</v>
      </c>
      <c r="F1204" s="4018">
        <v>182679.336896875</v>
      </c>
      <c r="G1204" s="4018">
        <f t="shared" si="18"/>
        <v>182679.336896875</v>
      </c>
    </row>
    <row r="1205" spans="1:7" ht="15.7">
      <c r="A1205" s="4015" t="s">
        <v>15935</v>
      </c>
      <c r="B1205" s="4015">
        <v>140</v>
      </c>
      <c r="C1205" s="4015">
        <v>380</v>
      </c>
      <c r="D1205" s="4016">
        <v>3600</v>
      </c>
      <c r="E1205" s="4017">
        <v>11061</v>
      </c>
      <c r="F1205" s="4018">
        <v>187674.67362109377</v>
      </c>
      <c r="G1205" s="4018">
        <f t="shared" si="18"/>
        <v>187674.67362109377</v>
      </c>
    </row>
    <row r="1206" spans="1:7" ht="15.7">
      <c r="A1206" s="4015" t="s">
        <v>15936</v>
      </c>
      <c r="B1206" s="4015">
        <v>140</v>
      </c>
      <c r="C1206" s="4015">
        <v>380</v>
      </c>
      <c r="D1206" s="4016">
        <v>3700</v>
      </c>
      <c r="E1206" s="4017">
        <v>11387</v>
      </c>
      <c r="F1206" s="4018">
        <v>192670.01034531253</v>
      </c>
      <c r="G1206" s="4018">
        <f t="shared" si="18"/>
        <v>192670.01034531253</v>
      </c>
    </row>
    <row r="1207" spans="1:7" ht="15.7">
      <c r="A1207" s="4015" t="s">
        <v>15937</v>
      </c>
      <c r="B1207" s="4015">
        <v>140</v>
      </c>
      <c r="C1207" s="4015">
        <v>380</v>
      </c>
      <c r="D1207" s="4016">
        <v>3800</v>
      </c>
      <c r="E1207" s="4017">
        <v>11712</v>
      </c>
      <c r="F1207" s="4018">
        <v>197665.34706953127</v>
      </c>
      <c r="G1207" s="4018">
        <f t="shared" si="18"/>
        <v>197665.34706953127</v>
      </c>
    </row>
    <row r="1208" spans="1:7" ht="15.7">
      <c r="A1208" s="4015" t="s">
        <v>15938</v>
      </c>
      <c r="B1208" s="4015">
        <v>140</v>
      </c>
      <c r="C1208" s="4015">
        <v>380</v>
      </c>
      <c r="D1208" s="4016">
        <v>3900</v>
      </c>
      <c r="E1208" s="4017">
        <v>12037</v>
      </c>
      <c r="F1208" s="4018">
        <v>202660.68379375001</v>
      </c>
      <c r="G1208" s="4018">
        <f t="shared" si="18"/>
        <v>202660.68379375001</v>
      </c>
    </row>
    <row r="1209" spans="1:7" ht="15.7">
      <c r="A1209" s="4015" t="s">
        <v>15939</v>
      </c>
      <c r="B1209" s="4015">
        <v>140</v>
      </c>
      <c r="C1209" s="4015">
        <v>380</v>
      </c>
      <c r="D1209" s="4016">
        <v>4000</v>
      </c>
      <c r="E1209" s="4017">
        <v>12363</v>
      </c>
      <c r="F1209" s="4018">
        <v>207656.02051796878</v>
      </c>
      <c r="G1209" s="4018">
        <f t="shared" si="18"/>
        <v>207656.02051796878</v>
      </c>
    </row>
    <row r="1210" spans="1:7" ht="15.7">
      <c r="A1210" s="4015" t="s">
        <v>15940</v>
      </c>
      <c r="B1210" s="4015">
        <v>140</v>
      </c>
      <c r="C1210" s="4015">
        <v>380</v>
      </c>
      <c r="D1210" s="4016">
        <v>4100</v>
      </c>
      <c r="E1210" s="4017">
        <v>12688</v>
      </c>
      <c r="F1210" s="4018">
        <v>212651.35724218751</v>
      </c>
      <c r="G1210" s="4018">
        <f t="shared" si="18"/>
        <v>212651.35724218751</v>
      </c>
    </row>
    <row r="1211" spans="1:7" ht="15.7">
      <c r="A1211" s="4015" t="s">
        <v>15941</v>
      </c>
      <c r="B1211" s="4015">
        <v>140</v>
      </c>
      <c r="C1211" s="4015">
        <v>380</v>
      </c>
      <c r="D1211" s="4016">
        <v>4200</v>
      </c>
      <c r="E1211" s="4017">
        <v>13013</v>
      </c>
      <c r="F1211" s="4018">
        <v>217646.69396640631</v>
      </c>
      <c r="G1211" s="4018">
        <f t="shared" si="18"/>
        <v>217646.69396640631</v>
      </c>
    </row>
    <row r="1212" spans="1:7" ht="15.7">
      <c r="A1212" s="4015" t="s">
        <v>15942</v>
      </c>
      <c r="B1212" s="4015">
        <v>140</v>
      </c>
      <c r="C1212" s="4015">
        <v>380</v>
      </c>
      <c r="D1212" s="4016">
        <v>4300</v>
      </c>
      <c r="E1212" s="4017">
        <v>13339</v>
      </c>
      <c r="F1212" s="4018">
        <v>222642.03069062502</v>
      </c>
      <c r="G1212" s="4018">
        <f t="shared" si="18"/>
        <v>222642.03069062502</v>
      </c>
    </row>
    <row r="1213" spans="1:7" ht="15.7">
      <c r="A1213" s="4015" t="s">
        <v>15943</v>
      </c>
      <c r="B1213" s="4015">
        <v>140</v>
      </c>
      <c r="C1213" s="4015">
        <v>380</v>
      </c>
      <c r="D1213" s="4016">
        <v>4400</v>
      </c>
      <c r="E1213" s="4017">
        <v>13664</v>
      </c>
      <c r="F1213" s="4018">
        <v>227637.36741484376</v>
      </c>
      <c r="G1213" s="4018">
        <f t="shared" si="18"/>
        <v>227637.36741484376</v>
      </c>
    </row>
    <row r="1214" spans="1:7" ht="15.7">
      <c r="A1214" s="4015" t="s">
        <v>15944</v>
      </c>
      <c r="B1214" s="4015">
        <v>140</v>
      </c>
      <c r="C1214" s="4015">
        <v>380</v>
      </c>
      <c r="D1214" s="4016">
        <v>4500</v>
      </c>
      <c r="E1214" s="4017">
        <v>13989</v>
      </c>
      <c r="F1214" s="4018">
        <v>232632.70413906252</v>
      </c>
      <c r="G1214" s="4018">
        <f t="shared" si="18"/>
        <v>232632.70413906252</v>
      </c>
    </row>
    <row r="1215" spans="1:7" ht="15.7">
      <c r="A1215" s="4015" t="s">
        <v>15945</v>
      </c>
      <c r="B1215" s="4015">
        <v>140</v>
      </c>
      <c r="C1215" s="4015">
        <v>380</v>
      </c>
      <c r="D1215" s="4016">
        <v>4600</v>
      </c>
      <c r="E1215" s="4017">
        <v>14315</v>
      </c>
      <c r="F1215" s="4018">
        <v>237628.04086328126</v>
      </c>
      <c r="G1215" s="4018">
        <f t="shared" si="18"/>
        <v>237628.04086328126</v>
      </c>
    </row>
    <row r="1216" spans="1:7" ht="15.7">
      <c r="A1216" s="4015" t="s">
        <v>15946</v>
      </c>
      <c r="B1216" s="4015">
        <v>140</v>
      </c>
      <c r="C1216" s="4015">
        <v>380</v>
      </c>
      <c r="D1216" s="4016">
        <v>4700</v>
      </c>
      <c r="E1216" s="4017">
        <v>14640</v>
      </c>
      <c r="F1216" s="4018">
        <v>242623.37758750003</v>
      </c>
      <c r="G1216" s="4018">
        <f t="shared" si="18"/>
        <v>242623.37758750003</v>
      </c>
    </row>
    <row r="1217" spans="1:7" ht="15.7">
      <c r="A1217" s="4015" t="s">
        <v>15947</v>
      </c>
      <c r="B1217" s="4015">
        <v>140</v>
      </c>
      <c r="C1217" s="4015">
        <v>380</v>
      </c>
      <c r="D1217" s="4016">
        <v>4800</v>
      </c>
      <c r="E1217" s="4017">
        <v>14965</v>
      </c>
      <c r="F1217" s="4018">
        <v>247618.71431171877</v>
      </c>
      <c r="G1217" s="4018">
        <f t="shared" si="18"/>
        <v>247618.71431171877</v>
      </c>
    </row>
    <row r="1218" spans="1:7" ht="15.7">
      <c r="A1218" s="4015" t="s">
        <v>15948</v>
      </c>
      <c r="B1218" s="4015">
        <v>140</v>
      </c>
      <c r="C1218" s="4015">
        <v>380</v>
      </c>
      <c r="D1218" s="4016">
        <v>4900</v>
      </c>
      <c r="E1218" s="4017">
        <v>15291</v>
      </c>
      <c r="F1218" s="4018">
        <v>252614.05103593753</v>
      </c>
      <c r="G1218" s="4018">
        <f t="shared" si="18"/>
        <v>252614.05103593753</v>
      </c>
    </row>
    <row r="1219" spans="1:7" ht="15.7">
      <c r="A1219" s="4015" t="s">
        <v>15949</v>
      </c>
      <c r="B1219" s="4015">
        <v>140</v>
      </c>
      <c r="C1219" s="4015">
        <v>380</v>
      </c>
      <c r="D1219" s="4016">
        <v>5000</v>
      </c>
      <c r="E1219" s="4017">
        <v>15616</v>
      </c>
      <c r="F1219" s="4018">
        <v>257609.38776015627</v>
      </c>
      <c r="G1219" s="4018">
        <f t="shared" si="18"/>
        <v>257609.38776015627</v>
      </c>
    </row>
    <row r="1220" spans="1:7" ht="15.7">
      <c r="A1220" s="4015" t="s">
        <v>15950</v>
      </c>
      <c r="B1220" s="4015">
        <v>80</v>
      </c>
      <c r="C1220" s="4015">
        <v>260</v>
      </c>
      <c r="D1220" s="4016">
        <v>800</v>
      </c>
      <c r="E1220" s="4017">
        <v>935</v>
      </c>
      <c r="F1220" s="4018">
        <v>37722.87269257813</v>
      </c>
      <c r="G1220" s="4018">
        <f t="shared" si="18"/>
        <v>37722.87269257813</v>
      </c>
    </row>
    <row r="1221" spans="1:7" ht="15.7">
      <c r="A1221" s="4015" t="s">
        <v>15951</v>
      </c>
      <c r="B1221" s="4015">
        <v>80</v>
      </c>
      <c r="C1221" s="4015">
        <v>260</v>
      </c>
      <c r="D1221" s="4016">
        <v>900</v>
      </c>
      <c r="E1221" s="4017">
        <v>1169</v>
      </c>
      <c r="F1221" s="4018">
        <v>40602.772381640629</v>
      </c>
      <c r="G1221" s="4018">
        <f t="shared" si="18"/>
        <v>40602.772381640629</v>
      </c>
    </row>
    <row r="1222" spans="1:7" ht="15.7">
      <c r="A1222" s="4015" t="s">
        <v>15952</v>
      </c>
      <c r="B1222" s="4015">
        <v>80</v>
      </c>
      <c r="C1222" s="4015">
        <v>260</v>
      </c>
      <c r="D1222" s="4016">
        <v>1000</v>
      </c>
      <c r="E1222" s="4017">
        <v>1403</v>
      </c>
      <c r="F1222" s="4018">
        <v>43482.672070703127</v>
      </c>
      <c r="G1222" s="4018">
        <f t="shared" si="18"/>
        <v>43482.672070703127</v>
      </c>
    </row>
    <row r="1223" spans="1:7" ht="15.7">
      <c r="A1223" s="4015" t="s">
        <v>15953</v>
      </c>
      <c r="B1223" s="4015">
        <v>80</v>
      </c>
      <c r="C1223" s="4015">
        <v>260</v>
      </c>
      <c r="D1223" s="4016">
        <v>1100</v>
      </c>
      <c r="E1223" s="4017">
        <v>1636</v>
      </c>
      <c r="F1223" s="4018">
        <v>46362.571759765626</v>
      </c>
      <c r="G1223" s="4018">
        <f t="shared" si="18"/>
        <v>46362.571759765626</v>
      </c>
    </row>
    <row r="1224" spans="1:7" ht="15.7">
      <c r="A1224" s="4015" t="s">
        <v>15954</v>
      </c>
      <c r="B1224" s="4015">
        <v>80</v>
      </c>
      <c r="C1224" s="4015">
        <v>260</v>
      </c>
      <c r="D1224" s="4016">
        <v>1200</v>
      </c>
      <c r="E1224" s="4017">
        <v>1870</v>
      </c>
      <c r="F1224" s="4018">
        <v>49242.471448828132</v>
      </c>
      <c r="G1224" s="4018">
        <f t="shared" si="18"/>
        <v>49242.471448828132</v>
      </c>
    </row>
    <row r="1225" spans="1:7" ht="15.7">
      <c r="A1225" s="4015" t="s">
        <v>15955</v>
      </c>
      <c r="B1225" s="4015">
        <v>80</v>
      </c>
      <c r="C1225" s="4015">
        <v>260</v>
      </c>
      <c r="D1225" s="4016">
        <v>1300</v>
      </c>
      <c r="E1225" s="4017">
        <v>2104</v>
      </c>
      <c r="F1225" s="4018">
        <v>52122.37113789063</v>
      </c>
      <c r="G1225" s="4018">
        <f t="shared" si="18"/>
        <v>52122.37113789063</v>
      </c>
    </row>
    <row r="1226" spans="1:7" ht="15.7">
      <c r="A1226" s="4015" t="s">
        <v>15956</v>
      </c>
      <c r="B1226" s="4015">
        <v>80</v>
      </c>
      <c r="C1226" s="4015">
        <v>260</v>
      </c>
      <c r="D1226" s="4016">
        <v>1400</v>
      </c>
      <c r="E1226" s="4017">
        <v>2338</v>
      </c>
      <c r="F1226" s="4018">
        <v>55002.270826953129</v>
      </c>
      <c r="G1226" s="4018">
        <f t="shared" si="18"/>
        <v>55002.270826953129</v>
      </c>
    </row>
    <row r="1227" spans="1:7" ht="15.7">
      <c r="A1227" s="4015" t="s">
        <v>15957</v>
      </c>
      <c r="B1227" s="4015">
        <v>80</v>
      </c>
      <c r="C1227" s="4015">
        <v>260</v>
      </c>
      <c r="D1227" s="4016">
        <v>1500</v>
      </c>
      <c r="E1227" s="4017">
        <v>2571</v>
      </c>
      <c r="F1227" s="4018">
        <v>57882.170516015634</v>
      </c>
      <c r="G1227" s="4018">
        <f t="shared" si="18"/>
        <v>57882.170516015634</v>
      </c>
    </row>
    <row r="1228" spans="1:7" ht="15.7">
      <c r="A1228" s="4015" t="s">
        <v>15958</v>
      </c>
      <c r="B1228" s="4015">
        <v>80</v>
      </c>
      <c r="C1228" s="4015">
        <v>260</v>
      </c>
      <c r="D1228" s="4016">
        <v>1600</v>
      </c>
      <c r="E1228" s="4017">
        <v>2805</v>
      </c>
      <c r="F1228" s="4018">
        <v>60762.070205078133</v>
      </c>
      <c r="G1228" s="4018">
        <f t="shared" si="18"/>
        <v>60762.070205078133</v>
      </c>
    </row>
    <row r="1229" spans="1:7" ht="15.7">
      <c r="A1229" s="4015" t="s">
        <v>15959</v>
      </c>
      <c r="B1229" s="4015">
        <v>80</v>
      </c>
      <c r="C1229" s="4015">
        <v>260</v>
      </c>
      <c r="D1229" s="4016">
        <v>1700</v>
      </c>
      <c r="E1229" s="4017">
        <v>3039</v>
      </c>
      <c r="F1229" s="4018">
        <v>63641.969894140631</v>
      </c>
      <c r="G1229" s="4018">
        <f t="shared" si="18"/>
        <v>63641.969894140631</v>
      </c>
    </row>
    <row r="1230" spans="1:7" ht="15.7">
      <c r="A1230" s="4015" t="s">
        <v>15960</v>
      </c>
      <c r="B1230" s="4015">
        <v>80</v>
      </c>
      <c r="C1230" s="4015">
        <v>260</v>
      </c>
      <c r="D1230" s="4016">
        <v>1800</v>
      </c>
      <c r="E1230" s="4017">
        <v>3273</v>
      </c>
      <c r="F1230" s="4018">
        <v>66521.869583203137</v>
      </c>
      <c r="G1230" s="4018">
        <f t="shared" ref="G1230:G1293" si="19">(F1230-F1230*$B$4)</f>
        <v>66521.869583203137</v>
      </c>
    </row>
    <row r="1231" spans="1:7" ht="15.7">
      <c r="A1231" s="4015" t="s">
        <v>15961</v>
      </c>
      <c r="B1231" s="4015">
        <v>80</v>
      </c>
      <c r="C1231" s="4015">
        <v>260</v>
      </c>
      <c r="D1231" s="4016">
        <v>1900</v>
      </c>
      <c r="E1231" s="4017">
        <v>3506</v>
      </c>
      <c r="F1231" s="4018">
        <v>69401.769272265636</v>
      </c>
      <c r="G1231" s="4018">
        <f t="shared" si="19"/>
        <v>69401.769272265636</v>
      </c>
    </row>
    <row r="1232" spans="1:7" ht="15.7">
      <c r="A1232" s="4015" t="s">
        <v>15962</v>
      </c>
      <c r="B1232" s="4015">
        <v>80</v>
      </c>
      <c r="C1232" s="4015">
        <v>260</v>
      </c>
      <c r="D1232" s="4016">
        <v>2000</v>
      </c>
      <c r="E1232" s="4017">
        <v>3740</v>
      </c>
      <c r="F1232" s="4018">
        <v>72281.668961328134</v>
      </c>
      <c r="G1232" s="4018">
        <f t="shared" si="19"/>
        <v>72281.668961328134</v>
      </c>
    </row>
    <row r="1233" spans="1:7" ht="15.7">
      <c r="A1233" s="4015" t="s">
        <v>15963</v>
      </c>
      <c r="B1233" s="4015">
        <v>80</v>
      </c>
      <c r="C1233" s="4015">
        <v>260</v>
      </c>
      <c r="D1233" s="4016">
        <v>2100</v>
      </c>
      <c r="E1233" s="4017">
        <v>3974</v>
      </c>
      <c r="F1233" s="4018">
        <v>75161.568650390633</v>
      </c>
      <c r="G1233" s="4018">
        <f t="shared" si="19"/>
        <v>75161.568650390633</v>
      </c>
    </row>
    <row r="1234" spans="1:7" ht="15.7">
      <c r="A1234" s="4015" t="s">
        <v>15964</v>
      </c>
      <c r="B1234" s="4015">
        <v>80</v>
      </c>
      <c r="C1234" s="4015">
        <v>260</v>
      </c>
      <c r="D1234" s="4016">
        <v>2200</v>
      </c>
      <c r="E1234" s="4017">
        <v>4208</v>
      </c>
      <c r="F1234" s="4018">
        <v>78041.468339453131</v>
      </c>
      <c r="G1234" s="4018">
        <f t="shared" si="19"/>
        <v>78041.468339453131</v>
      </c>
    </row>
    <row r="1235" spans="1:7" ht="15.7">
      <c r="A1235" s="4015" t="s">
        <v>15965</v>
      </c>
      <c r="B1235" s="4015">
        <v>80</v>
      </c>
      <c r="C1235" s="4015">
        <v>260</v>
      </c>
      <c r="D1235" s="4016">
        <v>2300</v>
      </c>
      <c r="E1235" s="4017">
        <v>4441</v>
      </c>
      <c r="F1235" s="4018">
        <v>80921.36802851563</v>
      </c>
      <c r="G1235" s="4018">
        <f t="shared" si="19"/>
        <v>80921.36802851563</v>
      </c>
    </row>
    <row r="1236" spans="1:7" ht="15.7">
      <c r="A1236" s="4015" t="s">
        <v>15966</v>
      </c>
      <c r="B1236" s="4015">
        <v>80</v>
      </c>
      <c r="C1236" s="4015">
        <v>260</v>
      </c>
      <c r="D1236" s="4016">
        <v>2600</v>
      </c>
      <c r="E1236" s="4017">
        <v>5143</v>
      </c>
      <c r="F1236" s="4018">
        <v>89561.067095703125</v>
      </c>
      <c r="G1236" s="4018">
        <f t="shared" si="19"/>
        <v>89561.067095703125</v>
      </c>
    </row>
    <row r="1237" spans="1:7" ht="15.7">
      <c r="A1237" s="4015" t="s">
        <v>15967</v>
      </c>
      <c r="B1237" s="4015">
        <v>80</v>
      </c>
      <c r="C1237" s="4015">
        <v>260</v>
      </c>
      <c r="D1237" s="4016">
        <v>2500</v>
      </c>
      <c r="E1237" s="4017">
        <v>4909</v>
      </c>
      <c r="F1237" s="4018">
        <v>86681.167406640627</v>
      </c>
      <c r="G1237" s="4018">
        <f t="shared" si="19"/>
        <v>86681.167406640627</v>
      </c>
    </row>
    <row r="1238" spans="1:7" ht="15.7">
      <c r="A1238" s="4015" t="s">
        <v>15968</v>
      </c>
      <c r="B1238" s="4015">
        <v>80</v>
      </c>
      <c r="C1238" s="4015">
        <v>260</v>
      </c>
      <c r="D1238" s="4016">
        <v>2700</v>
      </c>
      <c r="E1238" s="4017">
        <v>5376</v>
      </c>
      <c r="F1238" s="4018">
        <v>92440.966784765638</v>
      </c>
      <c r="G1238" s="4018">
        <f t="shared" si="19"/>
        <v>92440.966784765638</v>
      </c>
    </row>
    <row r="1239" spans="1:7" ht="15.7">
      <c r="A1239" s="4015" t="s">
        <v>15969</v>
      </c>
      <c r="B1239" s="4015">
        <v>80</v>
      </c>
      <c r="C1239" s="4015">
        <v>260</v>
      </c>
      <c r="D1239" s="4016">
        <v>2800</v>
      </c>
      <c r="E1239" s="4017">
        <v>5610</v>
      </c>
      <c r="F1239" s="4018">
        <v>95320.866473828137</v>
      </c>
      <c r="G1239" s="4018">
        <f t="shared" si="19"/>
        <v>95320.866473828137</v>
      </c>
    </row>
    <row r="1240" spans="1:7" ht="15.7">
      <c r="A1240" s="4015" t="s">
        <v>15970</v>
      </c>
      <c r="B1240" s="4015">
        <v>80</v>
      </c>
      <c r="C1240" s="4015">
        <v>260</v>
      </c>
      <c r="D1240" s="4016">
        <v>2900</v>
      </c>
      <c r="E1240" s="4017">
        <v>5844</v>
      </c>
      <c r="F1240" s="4018">
        <v>98200.76616289065</v>
      </c>
      <c r="G1240" s="4018">
        <f t="shared" si="19"/>
        <v>98200.76616289065</v>
      </c>
    </row>
    <row r="1241" spans="1:7" ht="15.7">
      <c r="A1241" s="4015" t="s">
        <v>15971</v>
      </c>
      <c r="B1241" s="4015">
        <v>80</v>
      </c>
      <c r="C1241" s="4015">
        <v>260</v>
      </c>
      <c r="D1241" s="4016">
        <v>3000</v>
      </c>
      <c r="E1241" s="4017">
        <v>6078</v>
      </c>
      <c r="F1241" s="4018">
        <v>101080.66585195313</v>
      </c>
      <c r="G1241" s="4018">
        <f t="shared" si="19"/>
        <v>101080.66585195313</v>
      </c>
    </row>
    <row r="1242" spans="1:7" ht="15.7">
      <c r="A1242" s="4015" t="s">
        <v>15972</v>
      </c>
      <c r="B1242" s="4015">
        <v>80</v>
      </c>
      <c r="C1242" s="4015">
        <v>260</v>
      </c>
      <c r="D1242" s="4016">
        <v>3100</v>
      </c>
      <c r="E1242" s="4017">
        <v>6311</v>
      </c>
      <c r="F1242" s="4018">
        <v>103960.56554101563</v>
      </c>
      <c r="G1242" s="4018">
        <f t="shared" si="19"/>
        <v>103960.56554101563</v>
      </c>
    </row>
    <row r="1243" spans="1:7" ht="15.7">
      <c r="A1243" s="4015" t="s">
        <v>15973</v>
      </c>
      <c r="B1243" s="4015">
        <v>80</v>
      </c>
      <c r="C1243" s="4015">
        <v>260</v>
      </c>
      <c r="D1243" s="4016">
        <v>3200</v>
      </c>
      <c r="E1243" s="4017">
        <v>6545</v>
      </c>
      <c r="F1243" s="4018">
        <v>106840.46523007813</v>
      </c>
      <c r="G1243" s="4018">
        <f t="shared" si="19"/>
        <v>106840.46523007813</v>
      </c>
    </row>
    <row r="1244" spans="1:7" ht="15.7">
      <c r="A1244" s="4015" t="s">
        <v>15974</v>
      </c>
      <c r="B1244" s="4015">
        <v>80</v>
      </c>
      <c r="C1244" s="4015">
        <v>260</v>
      </c>
      <c r="D1244" s="4016">
        <v>3400</v>
      </c>
      <c r="E1244" s="4017">
        <v>7013</v>
      </c>
      <c r="F1244" s="4018">
        <v>112600.26460820314</v>
      </c>
      <c r="G1244" s="4018">
        <f t="shared" si="19"/>
        <v>112600.26460820314</v>
      </c>
    </row>
    <row r="1245" spans="1:7" ht="15.7">
      <c r="A1245" s="4015" t="s">
        <v>15975</v>
      </c>
      <c r="B1245" s="4015">
        <v>80</v>
      </c>
      <c r="C1245" s="4015">
        <v>260</v>
      </c>
      <c r="D1245" s="4016">
        <v>3500</v>
      </c>
      <c r="E1245" s="4017">
        <v>7246</v>
      </c>
      <c r="F1245" s="4018">
        <v>115480.16429726564</v>
      </c>
      <c r="G1245" s="4018">
        <f t="shared" si="19"/>
        <v>115480.16429726564</v>
      </c>
    </row>
    <row r="1246" spans="1:7" ht="15.7">
      <c r="A1246" s="4015" t="s">
        <v>15976</v>
      </c>
      <c r="B1246" s="4015">
        <v>80</v>
      </c>
      <c r="C1246" s="4015">
        <v>260</v>
      </c>
      <c r="D1246" s="4016">
        <v>3600</v>
      </c>
      <c r="E1246" s="4017">
        <v>7480</v>
      </c>
      <c r="F1246" s="4018">
        <v>118360.06398632814</v>
      </c>
      <c r="G1246" s="4018">
        <f t="shared" si="19"/>
        <v>118360.06398632814</v>
      </c>
    </row>
    <row r="1247" spans="1:7" ht="15.7">
      <c r="A1247" s="4015" t="s">
        <v>15977</v>
      </c>
      <c r="B1247" s="4015">
        <v>80</v>
      </c>
      <c r="C1247" s="4015">
        <v>260</v>
      </c>
      <c r="D1247" s="4016">
        <v>3700</v>
      </c>
      <c r="E1247" s="4017">
        <v>7714</v>
      </c>
      <c r="F1247" s="4018">
        <v>121239.96367539064</v>
      </c>
      <c r="G1247" s="4018">
        <f t="shared" si="19"/>
        <v>121239.96367539064</v>
      </c>
    </row>
    <row r="1248" spans="1:7" ht="15.7">
      <c r="A1248" s="4015" t="s">
        <v>15978</v>
      </c>
      <c r="B1248" s="4015">
        <v>80</v>
      </c>
      <c r="C1248" s="4015">
        <v>260</v>
      </c>
      <c r="D1248" s="4016">
        <v>3800</v>
      </c>
      <c r="E1248" s="4017">
        <v>7948</v>
      </c>
      <c r="F1248" s="4018">
        <v>124119.86336445314</v>
      </c>
      <c r="G1248" s="4018">
        <f t="shared" si="19"/>
        <v>124119.86336445314</v>
      </c>
    </row>
    <row r="1249" spans="1:7" ht="15.7">
      <c r="A1249" s="4015" t="s">
        <v>15979</v>
      </c>
      <c r="B1249" s="4015">
        <v>80</v>
      </c>
      <c r="C1249" s="4015">
        <v>300</v>
      </c>
      <c r="D1249" s="4016">
        <v>800</v>
      </c>
      <c r="E1249" s="4017">
        <v>1140</v>
      </c>
      <c r="F1249" s="4018">
        <v>40735.32766367188</v>
      </c>
      <c r="G1249" s="4018">
        <f t="shared" si="19"/>
        <v>40735.32766367188</v>
      </c>
    </row>
    <row r="1250" spans="1:7" ht="15.7">
      <c r="A1250" s="4015" t="s">
        <v>15980</v>
      </c>
      <c r="B1250" s="4015">
        <v>80</v>
      </c>
      <c r="C1250" s="4015">
        <v>300</v>
      </c>
      <c r="D1250" s="4016">
        <v>900</v>
      </c>
      <c r="E1250" s="4017">
        <v>1425</v>
      </c>
      <c r="F1250" s="4018">
        <v>43960.234251171882</v>
      </c>
      <c r="G1250" s="4018">
        <f t="shared" si="19"/>
        <v>43960.234251171882</v>
      </c>
    </row>
    <row r="1251" spans="1:7" ht="15.7">
      <c r="A1251" s="4015" t="s">
        <v>15981</v>
      </c>
      <c r="B1251" s="4015">
        <v>80</v>
      </c>
      <c r="C1251" s="4015">
        <v>300</v>
      </c>
      <c r="D1251" s="4016">
        <v>1000</v>
      </c>
      <c r="E1251" s="4017">
        <v>1710</v>
      </c>
      <c r="F1251" s="4018">
        <v>47185.140838671876</v>
      </c>
      <c r="G1251" s="4018">
        <f t="shared" si="19"/>
        <v>47185.140838671876</v>
      </c>
    </row>
    <row r="1252" spans="1:7" ht="15.7">
      <c r="A1252" s="4015" t="s">
        <v>15982</v>
      </c>
      <c r="B1252" s="4015">
        <v>80</v>
      </c>
      <c r="C1252" s="4015">
        <v>300</v>
      </c>
      <c r="D1252" s="4016">
        <v>1100</v>
      </c>
      <c r="E1252" s="4017">
        <v>1995</v>
      </c>
      <c r="F1252" s="4018">
        <v>50410.047426171885</v>
      </c>
      <c r="G1252" s="4018">
        <f t="shared" si="19"/>
        <v>50410.047426171885</v>
      </c>
    </row>
    <row r="1253" spans="1:7" ht="15.7">
      <c r="A1253" s="4015" t="s">
        <v>15983</v>
      </c>
      <c r="B1253" s="4015">
        <v>80</v>
      </c>
      <c r="C1253" s="4015">
        <v>300</v>
      </c>
      <c r="D1253" s="4016">
        <v>1200</v>
      </c>
      <c r="E1253" s="4017">
        <v>2280</v>
      </c>
      <c r="F1253" s="4018">
        <v>53634.954013671879</v>
      </c>
      <c r="G1253" s="4018">
        <f t="shared" si="19"/>
        <v>53634.954013671879</v>
      </c>
    </row>
    <row r="1254" spans="1:7" ht="15.7">
      <c r="A1254" s="4015" t="s">
        <v>15984</v>
      </c>
      <c r="B1254" s="4015">
        <v>80</v>
      </c>
      <c r="C1254" s="4015">
        <v>300</v>
      </c>
      <c r="D1254" s="4016">
        <v>1300</v>
      </c>
      <c r="E1254" s="4017">
        <v>2565</v>
      </c>
      <c r="F1254" s="4018">
        <v>56859.86060117188</v>
      </c>
      <c r="G1254" s="4018">
        <f t="shared" si="19"/>
        <v>56859.86060117188</v>
      </c>
    </row>
    <row r="1255" spans="1:7" ht="15.7">
      <c r="A1255" s="4015" t="s">
        <v>15985</v>
      </c>
      <c r="B1255" s="4015">
        <v>80</v>
      </c>
      <c r="C1255" s="4015">
        <v>300</v>
      </c>
      <c r="D1255" s="4016">
        <v>1400</v>
      </c>
      <c r="E1255" s="4017">
        <v>2850</v>
      </c>
      <c r="F1255" s="4018">
        <v>60084.767188671882</v>
      </c>
      <c r="G1255" s="4018">
        <f t="shared" si="19"/>
        <v>60084.767188671882</v>
      </c>
    </row>
    <row r="1256" spans="1:7" ht="15.7">
      <c r="A1256" s="4015" t="s">
        <v>15986</v>
      </c>
      <c r="B1256" s="4015">
        <v>80</v>
      </c>
      <c r="C1256" s="4015">
        <v>300</v>
      </c>
      <c r="D1256" s="4016">
        <v>1500</v>
      </c>
      <c r="E1256" s="4017">
        <v>3135</v>
      </c>
      <c r="F1256" s="4018">
        <v>63309.673776171883</v>
      </c>
      <c r="G1256" s="4018">
        <f t="shared" si="19"/>
        <v>63309.673776171883</v>
      </c>
    </row>
    <row r="1257" spans="1:7" ht="15.7">
      <c r="A1257" s="4015" t="s">
        <v>15987</v>
      </c>
      <c r="B1257" s="4015">
        <v>80</v>
      </c>
      <c r="C1257" s="4015">
        <v>300</v>
      </c>
      <c r="D1257" s="4016">
        <v>1600</v>
      </c>
      <c r="E1257" s="4017">
        <v>3420</v>
      </c>
      <c r="F1257" s="4018">
        <v>66534.580363671877</v>
      </c>
      <c r="G1257" s="4018">
        <f t="shared" si="19"/>
        <v>66534.580363671877</v>
      </c>
    </row>
    <row r="1258" spans="1:7" ht="15.7">
      <c r="A1258" s="4015" t="s">
        <v>15988</v>
      </c>
      <c r="B1258" s="4015">
        <v>80</v>
      </c>
      <c r="C1258" s="4015">
        <v>300</v>
      </c>
      <c r="D1258" s="4016">
        <v>1700</v>
      </c>
      <c r="E1258" s="4017">
        <v>3705</v>
      </c>
      <c r="F1258" s="4018">
        <v>69759.486951171886</v>
      </c>
      <c r="G1258" s="4018">
        <f t="shared" si="19"/>
        <v>69759.486951171886</v>
      </c>
    </row>
    <row r="1259" spans="1:7" ht="15.7">
      <c r="A1259" s="4015" t="s">
        <v>15989</v>
      </c>
      <c r="B1259" s="4015">
        <v>80</v>
      </c>
      <c r="C1259" s="4015">
        <v>300</v>
      </c>
      <c r="D1259" s="4016">
        <v>1800</v>
      </c>
      <c r="E1259" s="4017">
        <v>3990</v>
      </c>
      <c r="F1259" s="4018">
        <v>72984.39353867188</v>
      </c>
      <c r="G1259" s="4018">
        <f t="shared" si="19"/>
        <v>72984.39353867188</v>
      </c>
    </row>
    <row r="1260" spans="1:7" ht="15.7">
      <c r="A1260" s="4015" t="s">
        <v>15990</v>
      </c>
      <c r="B1260" s="4015">
        <v>80</v>
      </c>
      <c r="C1260" s="4015">
        <v>300</v>
      </c>
      <c r="D1260" s="4016">
        <v>1900</v>
      </c>
      <c r="E1260" s="4017">
        <v>4275</v>
      </c>
      <c r="F1260" s="4018">
        <v>76209.300126171875</v>
      </c>
      <c r="G1260" s="4018">
        <f t="shared" si="19"/>
        <v>76209.300126171875</v>
      </c>
    </row>
    <row r="1261" spans="1:7" ht="15.7">
      <c r="A1261" s="4015" t="s">
        <v>15991</v>
      </c>
      <c r="B1261" s="4015">
        <v>80</v>
      </c>
      <c r="C1261" s="4015">
        <v>300</v>
      </c>
      <c r="D1261" s="4016">
        <v>2000</v>
      </c>
      <c r="E1261" s="4017">
        <v>4560</v>
      </c>
      <c r="F1261" s="4018">
        <v>79434.206713671883</v>
      </c>
      <c r="G1261" s="4018">
        <f t="shared" si="19"/>
        <v>79434.206713671883</v>
      </c>
    </row>
    <row r="1262" spans="1:7" ht="15.7">
      <c r="A1262" s="4015" t="s">
        <v>15992</v>
      </c>
      <c r="B1262" s="4015">
        <v>80</v>
      </c>
      <c r="C1262" s="4015">
        <v>300</v>
      </c>
      <c r="D1262" s="4016">
        <v>2100</v>
      </c>
      <c r="E1262" s="4017">
        <v>4845</v>
      </c>
      <c r="F1262" s="4018">
        <v>82659.113301171878</v>
      </c>
      <c r="G1262" s="4018">
        <f t="shared" si="19"/>
        <v>82659.113301171878</v>
      </c>
    </row>
    <row r="1263" spans="1:7" ht="15.7">
      <c r="A1263" s="4015" t="s">
        <v>15993</v>
      </c>
      <c r="B1263" s="4015">
        <v>80</v>
      </c>
      <c r="C1263" s="4015">
        <v>300</v>
      </c>
      <c r="D1263" s="4016">
        <v>2200</v>
      </c>
      <c r="E1263" s="4017">
        <v>5130</v>
      </c>
      <c r="F1263" s="4018">
        <v>85884.019888671886</v>
      </c>
      <c r="G1263" s="4018">
        <f t="shared" si="19"/>
        <v>85884.019888671886</v>
      </c>
    </row>
    <row r="1264" spans="1:7" ht="15.7">
      <c r="A1264" s="4015" t="s">
        <v>15994</v>
      </c>
      <c r="B1264" s="4015">
        <v>80</v>
      </c>
      <c r="C1264" s="4015">
        <v>300</v>
      </c>
      <c r="D1264" s="4016">
        <v>2300</v>
      </c>
      <c r="E1264" s="4017">
        <v>5415</v>
      </c>
      <c r="F1264" s="4018">
        <v>89108.92647617188</v>
      </c>
      <c r="G1264" s="4018">
        <f t="shared" si="19"/>
        <v>89108.92647617188</v>
      </c>
    </row>
    <row r="1265" spans="1:7" ht="15.7">
      <c r="A1265" s="4015" t="s">
        <v>15995</v>
      </c>
      <c r="B1265" s="4015">
        <v>80</v>
      </c>
      <c r="C1265" s="4015">
        <v>300</v>
      </c>
      <c r="D1265" s="4016">
        <v>3000</v>
      </c>
      <c r="E1265" s="4017">
        <v>7410</v>
      </c>
      <c r="F1265" s="4018">
        <v>111683.2725886719</v>
      </c>
      <c r="G1265" s="4018">
        <f t="shared" si="19"/>
        <v>111683.2725886719</v>
      </c>
    </row>
    <row r="1266" spans="1:7" ht="15.7">
      <c r="A1266" s="4015" t="s">
        <v>15996</v>
      </c>
      <c r="B1266" s="4015">
        <v>80</v>
      </c>
      <c r="C1266" s="4015">
        <v>300</v>
      </c>
      <c r="D1266" s="4016">
        <v>2500</v>
      </c>
      <c r="E1266" s="4017">
        <v>5985</v>
      </c>
      <c r="F1266" s="4018">
        <v>95558.739651171898</v>
      </c>
      <c r="G1266" s="4018">
        <f t="shared" si="19"/>
        <v>95558.739651171898</v>
      </c>
    </row>
    <row r="1267" spans="1:7" ht="15.7">
      <c r="A1267" s="4015" t="s">
        <v>15997</v>
      </c>
      <c r="B1267" s="4015">
        <v>80</v>
      </c>
      <c r="C1267" s="4015">
        <v>300</v>
      </c>
      <c r="D1267" s="4016">
        <v>2600</v>
      </c>
      <c r="E1267" s="4017">
        <v>6270</v>
      </c>
      <c r="F1267" s="4018">
        <v>98783.646238671878</v>
      </c>
      <c r="G1267" s="4018">
        <f t="shared" si="19"/>
        <v>98783.646238671878</v>
      </c>
    </row>
    <row r="1268" spans="1:7" ht="15.7">
      <c r="A1268" s="4015" t="s">
        <v>15998</v>
      </c>
      <c r="B1268" s="4015">
        <v>80</v>
      </c>
      <c r="C1268" s="4015">
        <v>300</v>
      </c>
      <c r="D1268" s="4016">
        <v>2700</v>
      </c>
      <c r="E1268" s="4017">
        <v>6555</v>
      </c>
      <c r="F1268" s="4018">
        <v>102008.55282617189</v>
      </c>
      <c r="G1268" s="4018">
        <f t="shared" si="19"/>
        <v>102008.55282617189</v>
      </c>
    </row>
    <row r="1269" spans="1:7" ht="15.7">
      <c r="A1269" s="4015" t="s">
        <v>15999</v>
      </c>
      <c r="B1269" s="4015">
        <v>80</v>
      </c>
      <c r="C1269" s="4015">
        <v>300</v>
      </c>
      <c r="D1269" s="4016">
        <v>2800</v>
      </c>
      <c r="E1269" s="4017">
        <v>6840</v>
      </c>
      <c r="F1269" s="4018">
        <v>105233.45941367188</v>
      </c>
      <c r="G1269" s="4018">
        <f t="shared" si="19"/>
        <v>105233.45941367188</v>
      </c>
    </row>
    <row r="1270" spans="1:7" ht="15.7">
      <c r="A1270" s="4015" t="s">
        <v>16000</v>
      </c>
      <c r="B1270" s="4015">
        <v>80</v>
      </c>
      <c r="C1270" s="4015">
        <v>300</v>
      </c>
      <c r="D1270" s="4016">
        <v>2900</v>
      </c>
      <c r="E1270" s="4017">
        <v>7125</v>
      </c>
      <c r="F1270" s="4018">
        <v>108458.36600117189</v>
      </c>
      <c r="G1270" s="4018">
        <f t="shared" si="19"/>
        <v>108458.36600117189</v>
      </c>
    </row>
    <row r="1271" spans="1:7" ht="15.7">
      <c r="A1271" s="4015" t="s">
        <v>16001</v>
      </c>
      <c r="B1271" s="4015">
        <v>80</v>
      </c>
      <c r="C1271" s="4015">
        <v>300</v>
      </c>
      <c r="D1271" s="4016">
        <v>3100</v>
      </c>
      <c r="E1271" s="4017">
        <v>7695</v>
      </c>
      <c r="F1271" s="4018">
        <v>114908.17917617188</v>
      </c>
      <c r="G1271" s="4018">
        <f t="shared" si="19"/>
        <v>114908.17917617188</v>
      </c>
    </row>
    <row r="1272" spans="1:7" ht="15.7">
      <c r="A1272" s="4015" t="s">
        <v>16002</v>
      </c>
      <c r="B1272" s="4015">
        <v>80</v>
      </c>
      <c r="C1272" s="4015">
        <v>300</v>
      </c>
      <c r="D1272" s="4016">
        <v>3300</v>
      </c>
      <c r="E1272" s="4017">
        <v>8265</v>
      </c>
      <c r="F1272" s="4018">
        <v>121357.99235117188</v>
      </c>
      <c r="G1272" s="4018">
        <f t="shared" si="19"/>
        <v>121357.99235117188</v>
      </c>
    </row>
    <row r="1273" spans="1:7" ht="15.7">
      <c r="A1273" s="4015" t="s">
        <v>16003</v>
      </c>
      <c r="B1273" s="4015">
        <v>80</v>
      </c>
      <c r="C1273" s="4015">
        <v>300</v>
      </c>
      <c r="D1273" s="4016">
        <v>3400</v>
      </c>
      <c r="E1273" s="4017">
        <v>8550</v>
      </c>
      <c r="F1273" s="4018">
        <v>124582.89893867189</v>
      </c>
      <c r="G1273" s="4018">
        <f t="shared" si="19"/>
        <v>124582.89893867189</v>
      </c>
    </row>
    <row r="1274" spans="1:7" ht="15.7">
      <c r="A1274" s="4015" t="s">
        <v>16004</v>
      </c>
      <c r="B1274" s="4015">
        <v>80</v>
      </c>
      <c r="C1274" s="4015">
        <v>300</v>
      </c>
      <c r="D1274" s="4016">
        <v>3500</v>
      </c>
      <c r="E1274" s="4017">
        <v>8835</v>
      </c>
      <c r="F1274" s="4018">
        <v>127807.80552617188</v>
      </c>
      <c r="G1274" s="4018">
        <f t="shared" si="19"/>
        <v>127807.80552617188</v>
      </c>
    </row>
    <row r="1275" spans="1:7" ht="15.7">
      <c r="A1275" s="4015" t="s">
        <v>16005</v>
      </c>
      <c r="B1275" s="4015">
        <v>80</v>
      </c>
      <c r="C1275" s="4015">
        <v>300</v>
      </c>
      <c r="D1275" s="4016">
        <v>3600</v>
      </c>
      <c r="E1275" s="4017">
        <v>9120</v>
      </c>
      <c r="F1275" s="4018">
        <v>131032.71211367188</v>
      </c>
      <c r="G1275" s="4018">
        <f t="shared" si="19"/>
        <v>131032.71211367188</v>
      </c>
    </row>
    <row r="1276" spans="1:7" ht="15.7">
      <c r="A1276" s="4015" t="s">
        <v>16006</v>
      </c>
      <c r="B1276" s="4015">
        <v>80</v>
      </c>
      <c r="C1276" s="4015">
        <v>300</v>
      </c>
      <c r="D1276" s="4016">
        <v>3700</v>
      </c>
      <c r="E1276" s="4017">
        <v>9405</v>
      </c>
      <c r="F1276" s="4018">
        <v>134257.61870117189</v>
      </c>
      <c r="G1276" s="4018">
        <f t="shared" si="19"/>
        <v>134257.61870117189</v>
      </c>
    </row>
    <row r="1277" spans="1:7" ht="15.7">
      <c r="A1277" s="4015" t="s">
        <v>16007</v>
      </c>
      <c r="B1277" s="4015">
        <v>80</v>
      </c>
      <c r="C1277" s="4015">
        <v>300</v>
      </c>
      <c r="D1277" s="4016">
        <v>3800</v>
      </c>
      <c r="E1277" s="4017">
        <v>9690</v>
      </c>
      <c r="F1277" s="4018">
        <v>137482.5252886719</v>
      </c>
      <c r="G1277" s="4018">
        <f t="shared" si="19"/>
        <v>137482.5252886719</v>
      </c>
    </row>
    <row r="1278" spans="1:7" ht="15.7">
      <c r="A1278" s="4015" t="s">
        <v>16008</v>
      </c>
      <c r="B1278" s="4015">
        <v>80</v>
      </c>
      <c r="C1278" s="4015">
        <v>380</v>
      </c>
      <c r="D1278" s="4016">
        <v>800</v>
      </c>
      <c r="E1278" s="4017">
        <v>1309</v>
      </c>
      <c r="F1278" s="4018">
        <v>44700.183257031254</v>
      </c>
      <c r="G1278" s="4018">
        <f t="shared" si="19"/>
        <v>44700.183257031254</v>
      </c>
    </row>
    <row r="1279" spans="1:7" ht="15.7">
      <c r="A1279" s="4015" t="s">
        <v>16009</v>
      </c>
      <c r="B1279" s="4015">
        <v>80</v>
      </c>
      <c r="C1279" s="4015">
        <v>380</v>
      </c>
      <c r="D1279" s="4016">
        <v>900</v>
      </c>
      <c r="E1279" s="4017">
        <v>1636</v>
      </c>
      <c r="F1279" s="4018">
        <v>48356.348467578129</v>
      </c>
      <c r="G1279" s="4018">
        <f t="shared" si="19"/>
        <v>48356.348467578129</v>
      </c>
    </row>
    <row r="1280" spans="1:7" ht="15.7">
      <c r="A1280" s="4015" t="s">
        <v>16010</v>
      </c>
      <c r="B1280" s="4015">
        <v>80</v>
      </c>
      <c r="C1280" s="4015">
        <v>380</v>
      </c>
      <c r="D1280" s="4016">
        <v>1000</v>
      </c>
      <c r="E1280" s="4017">
        <v>1964</v>
      </c>
      <c r="F1280" s="4018">
        <v>52012.513678125011</v>
      </c>
      <c r="G1280" s="4018">
        <f t="shared" si="19"/>
        <v>52012.513678125011</v>
      </c>
    </row>
    <row r="1281" spans="1:7" ht="15.7">
      <c r="A1281" s="4015" t="s">
        <v>16011</v>
      </c>
      <c r="B1281" s="4015">
        <v>80</v>
      </c>
      <c r="C1281" s="4015">
        <v>380</v>
      </c>
      <c r="D1281" s="4016">
        <v>1100</v>
      </c>
      <c r="E1281" s="4017">
        <v>2291</v>
      </c>
      <c r="F1281" s="4018">
        <v>55668.678888671879</v>
      </c>
      <c r="G1281" s="4018">
        <f t="shared" si="19"/>
        <v>55668.678888671879</v>
      </c>
    </row>
    <row r="1282" spans="1:7" ht="15.7">
      <c r="A1282" s="4015" t="s">
        <v>16012</v>
      </c>
      <c r="B1282" s="4015">
        <v>80</v>
      </c>
      <c r="C1282" s="4015">
        <v>380</v>
      </c>
      <c r="D1282" s="4016">
        <v>1200</v>
      </c>
      <c r="E1282" s="4017">
        <v>2618</v>
      </c>
      <c r="F1282" s="4018">
        <v>59324.844099218753</v>
      </c>
      <c r="G1282" s="4018">
        <f t="shared" si="19"/>
        <v>59324.844099218753</v>
      </c>
    </row>
    <row r="1283" spans="1:7" ht="15.7">
      <c r="A1283" s="4015" t="s">
        <v>16013</v>
      </c>
      <c r="B1283" s="4015">
        <v>80</v>
      </c>
      <c r="C1283" s="4015">
        <v>380</v>
      </c>
      <c r="D1283" s="4016">
        <v>1300</v>
      </c>
      <c r="E1283" s="4017">
        <v>2945</v>
      </c>
      <c r="F1283" s="4018">
        <v>62981.009309765628</v>
      </c>
      <c r="G1283" s="4018">
        <f t="shared" si="19"/>
        <v>62981.009309765628</v>
      </c>
    </row>
    <row r="1284" spans="1:7" ht="15.7">
      <c r="A1284" s="4015" t="s">
        <v>16014</v>
      </c>
      <c r="B1284" s="4015">
        <v>80</v>
      </c>
      <c r="C1284" s="4015">
        <v>380</v>
      </c>
      <c r="D1284" s="4016">
        <v>1400</v>
      </c>
      <c r="E1284" s="4017">
        <v>3273</v>
      </c>
      <c r="F1284" s="4018">
        <v>66637.174520312503</v>
      </c>
      <c r="G1284" s="4018">
        <f t="shared" si="19"/>
        <v>66637.174520312503</v>
      </c>
    </row>
    <row r="1285" spans="1:7" ht="15.7">
      <c r="A1285" s="4015" t="s">
        <v>16015</v>
      </c>
      <c r="B1285" s="4015">
        <v>80</v>
      </c>
      <c r="C1285" s="4015">
        <v>380</v>
      </c>
      <c r="D1285" s="4016">
        <v>1500</v>
      </c>
      <c r="E1285" s="4017">
        <v>3800</v>
      </c>
      <c r="F1285" s="4018">
        <v>70293.339730859385</v>
      </c>
      <c r="G1285" s="4018">
        <f t="shared" si="19"/>
        <v>70293.339730859385</v>
      </c>
    </row>
    <row r="1286" spans="1:7" ht="15.7">
      <c r="A1286" s="4015" t="s">
        <v>16016</v>
      </c>
      <c r="B1286" s="4015">
        <v>80</v>
      </c>
      <c r="C1286" s="4015">
        <v>380</v>
      </c>
      <c r="D1286" s="4016">
        <v>1600</v>
      </c>
      <c r="E1286" s="4017">
        <v>3927</v>
      </c>
      <c r="F1286" s="4018">
        <v>73949.504941406252</v>
      </c>
      <c r="G1286" s="4018">
        <f t="shared" si="19"/>
        <v>73949.504941406252</v>
      </c>
    </row>
    <row r="1287" spans="1:7" ht="15.7">
      <c r="A1287" s="4015" t="s">
        <v>16017</v>
      </c>
      <c r="B1287" s="4015">
        <v>80</v>
      </c>
      <c r="C1287" s="4015">
        <v>380</v>
      </c>
      <c r="D1287" s="4016">
        <v>1700</v>
      </c>
      <c r="E1287" s="4017">
        <v>4254</v>
      </c>
      <c r="F1287" s="4018">
        <v>77605.670151953134</v>
      </c>
      <c r="G1287" s="4018">
        <f t="shared" si="19"/>
        <v>77605.670151953134</v>
      </c>
    </row>
    <row r="1288" spans="1:7" ht="15.7">
      <c r="A1288" s="4015" t="s">
        <v>16018</v>
      </c>
      <c r="B1288" s="4015">
        <v>80</v>
      </c>
      <c r="C1288" s="4015">
        <v>380</v>
      </c>
      <c r="D1288" s="4016">
        <v>1800</v>
      </c>
      <c r="E1288" s="4017">
        <v>4582</v>
      </c>
      <c r="F1288" s="4018">
        <v>81261.835362500002</v>
      </c>
      <c r="G1288" s="4018">
        <f t="shared" si="19"/>
        <v>81261.835362500002</v>
      </c>
    </row>
    <row r="1289" spans="1:7" ht="15.7">
      <c r="A1289" s="4015" t="s">
        <v>16019</v>
      </c>
      <c r="B1289" s="4015">
        <v>80</v>
      </c>
      <c r="C1289" s="4015">
        <v>380</v>
      </c>
      <c r="D1289" s="4016">
        <v>1900</v>
      </c>
      <c r="E1289" s="4017">
        <v>4909</v>
      </c>
      <c r="F1289" s="4018">
        <v>84918.000573046884</v>
      </c>
      <c r="G1289" s="4018">
        <f t="shared" si="19"/>
        <v>84918.000573046884</v>
      </c>
    </row>
    <row r="1290" spans="1:7" ht="15.7">
      <c r="A1290" s="4015" t="s">
        <v>16020</v>
      </c>
      <c r="B1290" s="4015">
        <v>80</v>
      </c>
      <c r="C1290" s="4015">
        <v>380</v>
      </c>
      <c r="D1290" s="4016">
        <v>2000</v>
      </c>
      <c r="E1290" s="4017">
        <v>5236</v>
      </c>
      <c r="F1290" s="4018">
        <v>88574.165783593751</v>
      </c>
      <c r="G1290" s="4018">
        <f t="shared" si="19"/>
        <v>88574.165783593751</v>
      </c>
    </row>
    <row r="1291" spans="1:7" ht="15.7">
      <c r="A1291" s="4015" t="s">
        <v>16021</v>
      </c>
      <c r="B1291" s="4015">
        <v>80</v>
      </c>
      <c r="C1291" s="4015">
        <v>380</v>
      </c>
      <c r="D1291" s="4016">
        <v>2100</v>
      </c>
      <c r="E1291" s="4017">
        <v>5563</v>
      </c>
      <c r="F1291" s="4018">
        <v>92230.330994140633</v>
      </c>
      <c r="G1291" s="4018">
        <f t="shared" si="19"/>
        <v>92230.330994140633</v>
      </c>
    </row>
    <row r="1292" spans="1:7" ht="15.7">
      <c r="A1292" s="4015" t="s">
        <v>16022</v>
      </c>
      <c r="B1292" s="4015">
        <v>80</v>
      </c>
      <c r="C1292" s="4015">
        <v>380</v>
      </c>
      <c r="D1292" s="4016">
        <v>2200</v>
      </c>
      <c r="E1292" s="4017">
        <v>5891</v>
      </c>
      <c r="F1292" s="4018">
        <v>95886.496204687501</v>
      </c>
      <c r="G1292" s="4018">
        <f t="shared" si="19"/>
        <v>95886.496204687501</v>
      </c>
    </row>
    <row r="1293" spans="1:7" ht="15.7">
      <c r="A1293" s="4015" t="s">
        <v>16023</v>
      </c>
      <c r="B1293" s="4015">
        <v>80</v>
      </c>
      <c r="C1293" s="4015">
        <v>380</v>
      </c>
      <c r="D1293" s="4016">
        <v>2300</v>
      </c>
      <c r="E1293" s="4017">
        <v>6218</v>
      </c>
      <c r="F1293" s="4018">
        <v>99542.661415234383</v>
      </c>
      <c r="G1293" s="4018">
        <f t="shared" si="19"/>
        <v>99542.661415234383</v>
      </c>
    </row>
    <row r="1294" spans="1:7" ht="15.7">
      <c r="A1294" s="4015" t="s">
        <v>16024</v>
      </c>
      <c r="B1294" s="4015">
        <v>80</v>
      </c>
      <c r="C1294" s="4015">
        <v>380</v>
      </c>
      <c r="D1294" s="4016">
        <v>2400</v>
      </c>
      <c r="E1294" s="4017">
        <v>6545</v>
      </c>
      <c r="F1294" s="4018">
        <v>103198.82662578128</v>
      </c>
      <c r="G1294" s="4018">
        <f t="shared" ref="G1294:G1357" si="20">(F1294-F1294*$B$4)</f>
        <v>103198.82662578128</v>
      </c>
    </row>
    <row r="1295" spans="1:7" ht="15.7">
      <c r="A1295" s="4015" t="s">
        <v>16025</v>
      </c>
      <c r="B1295" s="4015">
        <v>80</v>
      </c>
      <c r="C1295" s="4015">
        <v>380</v>
      </c>
      <c r="D1295" s="4016">
        <v>2500</v>
      </c>
      <c r="E1295" s="4017">
        <v>6872</v>
      </c>
      <c r="F1295" s="4018">
        <v>106854.99183632813</v>
      </c>
      <c r="G1295" s="4018">
        <f t="shared" si="20"/>
        <v>106854.99183632813</v>
      </c>
    </row>
    <row r="1296" spans="1:7" ht="15.7">
      <c r="A1296" s="4015" t="s">
        <v>16026</v>
      </c>
      <c r="B1296" s="4015">
        <v>80</v>
      </c>
      <c r="C1296" s="4015">
        <v>380</v>
      </c>
      <c r="D1296" s="4016">
        <v>2600</v>
      </c>
      <c r="E1296" s="4017">
        <v>7200</v>
      </c>
      <c r="F1296" s="4018">
        <v>110511.15704687501</v>
      </c>
      <c r="G1296" s="4018">
        <f t="shared" si="20"/>
        <v>110511.15704687501</v>
      </c>
    </row>
    <row r="1297" spans="1:7" ht="15.7">
      <c r="A1297" s="4015" t="s">
        <v>16027</v>
      </c>
      <c r="B1297" s="4015">
        <v>80</v>
      </c>
      <c r="C1297" s="4015">
        <v>380</v>
      </c>
      <c r="D1297" s="4016">
        <v>2700</v>
      </c>
      <c r="E1297" s="4017">
        <v>7527</v>
      </c>
      <c r="F1297" s="4018">
        <v>114167.32225742188</v>
      </c>
      <c r="G1297" s="4018">
        <f t="shared" si="20"/>
        <v>114167.32225742188</v>
      </c>
    </row>
    <row r="1298" spans="1:7" ht="15.7">
      <c r="A1298" s="4015" t="s">
        <v>16028</v>
      </c>
      <c r="B1298" s="4015">
        <v>80</v>
      </c>
      <c r="C1298" s="4015">
        <v>380</v>
      </c>
      <c r="D1298" s="4016">
        <v>2800</v>
      </c>
      <c r="E1298" s="4017">
        <v>7854</v>
      </c>
      <c r="F1298" s="4018">
        <v>117823.48746796876</v>
      </c>
      <c r="G1298" s="4018">
        <f t="shared" si="20"/>
        <v>117823.48746796876</v>
      </c>
    </row>
    <row r="1299" spans="1:7" ht="15.7">
      <c r="A1299" s="4015" t="s">
        <v>16029</v>
      </c>
      <c r="B1299" s="4015">
        <v>80</v>
      </c>
      <c r="C1299" s="4015">
        <v>380</v>
      </c>
      <c r="D1299" s="4016">
        <v>2900</v>
      </c>
      <c r="E1299" s="4017">
        <v>8181</v>
      </c>
      <c r="F1299" s="4018">
        <v>121479.65267851563</v>
      </c>
      <c r="G1299" s="4018">
        <f t="shared" si="20"/>
        <v>121479.65267851563</v>
      </c>
    </row>
    <row r="1300" spans="1:7" ht="15.7">
      <c r="A1300" s="4015" t="s">
        <v>16030</v>
      </c>
      <c r="B1300" s="4015">
        <v>80</v>
      </c>
      <c r="C1300" s="4015">
        <v>380</v>
      </c>
      <c r="D1300" s="4016">
        <v>3000</v>
      </c>
      <c r="E1300" s="4017">
        <v>8509</v>
      </c>
      <c r="F1300" s="4018">
        <v>125135.81788906251</v>
      </c>
      <c r="G1300" s="4018">
        <f t="shared" si="20"/>
        <v>125135.81788906251</v>
      </c>
    </row>
    <row r="1301" spans="1:7" ht="15.7">
      <c r="A1301" s="4015" t="s">
        <v>16031</v>
      </c>
      <c r="B1301" s="4015">
        <v>80</v>
      </c>
      <c r="C1301" s="4015">
        <v>380</v>
      </c>
      <c r="D1301" s="4016">
        <v>3100</v>
      </c>
      <c r="E1301" s="4017">
        <v>8836</v>
      </c>
      <c r="F1301" s="4018">
        <v>128791.98309960938</v>
      </c>
      <c r="G1301" s="4018">
        <f t="shared" si="20"/>
        <v>128791.98309960938</v>
      </c>
    </row>
    <row r="1302" spans="1:7" ht="15.7">
      <c r="A1302" s="4015" t="s">
        <v>16032</v>
      </c>
      <c r="B1302" s="4015">
        <v>80</v>
      </c>
      <c r="C1302" s="4015">
        <v>380</v>
      </c>
      <c r="D1302" s="4016">
        <v>3200</v>
      </c>
      <c r="E1302" s="4017">
        <v>9163</v>
      </c>
      <c r="F1302" s="4018">
        <v>132448.14831015625</v>
      </c>
      <c r="G1302" s="4018">
        <f t="shared" si="20"/>
        <v>132448.14831015625</v>
      </c>
    </row>
    <row r="1303" spans="1:7" ht="15.7">
      <c r="A1303" s="4015" t="s">
        <v>16033</v>
      </c>
      <c r="B1303" s="4015">
        <v>80</v>
      </c>
      <c r="C1303" s="4015">
        <v>380</v>
      </c>
      <c r="D1303" s="4016">
        <v>3300</v>
      </c>
      <c r="E1303" s="4017">
        <v>9490</v>
      </c>
      <c r="F1303" s="4018">
        <v>136104.31352070314</v>
      </c>
      <c r="G1303" s="4018">
        <f t="shared" si="20"/>
        <v>136104.31352070314</v>
      </c>
    </row>
    <row r="1304" spans="1:7" ht="15.7">
      <c r="A1304" s="4015" t="s">
        <v>16034</v>
      </c>
      <c r="B1304" s="4015">
        <v>80</v>
      </c>
      <c r="C1304" s="4015">
        <v>380</v>
      </c>
      <c r="D1304" s="4016">
        <v>3400</v>
      </c>
      <c r="E1304" s="4017">
        <v>9818</v>
      </c>
      <c r="F1304" s="4018">
        <v>139760.47873125001</v>
      </c>
      <c r="G1304" s="4018">
        <f t="shared" si="20"/>
        <v>139760.47873125001</v>
      </c>
    </row>
    <row r="1305" spans="1:7" ht="15.7">
      <c r="A1305" s="4015" t="s">
        <v>16035</v>
      </c>
      <c r="B1305" s="4015">
        <v>80</v>
      </c>
      <c r="C1305" s="4015">
        <v>380</v>
      </c>
      <c r="D1305" s="4016">
        <v>3500</v>
      </c>
      <c r="E1305" s="4017">
        <v>10145</v>
      </c>
      <c r="F1305" s="4018">
        <v>143416.64394179688</v>
      </c>
      <c r="G1305" s="4018">
        <f t="shared" si="20"/>
        <v>143416.64394179688</v>
      </c>
    </row>
    <row r="1306" spans="1:7" ht="15.7">
      <c r="A1306" s="4015" t="s">
        <v>16036</v>
      </c>
      <c r="B1306" s="4015">
        <v>80</v>
      </c>
      <c r="C1306" s="4015">
        <v>380</v>
      </c>
      <c r="D1306" s="4016">
        <v>3600</v>
      </c>
      <c r="E1306" s="4017">
        <v>10472</v>
      </c>
      <c r="F1306" s="4018">
        <v>147072.80915234375</v>
      </c>
      <c r="G1306" s="4018">
        <f t="shared" si="20"/>
        <v>147072.80915234375</v>
      </c>
    </row>
    <row r="1307" spans="1:7" ht="15.7">
      <c r="A1307" s="4015" t="s">
        <v>16037</v>
      </c>
      <c r="B1307" s="4015">
        <v>80</v>
      </c>
      <c r="C1307" s="4015">
        <v>380</v>
      </c>
      <c r="D1307" s="4016">
        <v>3700</v>
      </c>
      <c r="E1307" s="4017">
        <v>10799</v>
      </c>
      <c r="F1307" s="4018">
        <v>150728.97436289064</v>
      </c>
      <c r="G1307" s="4018">
        <f t="shared" si="20"/>
        <v>150728.97436289064</v>
      </c>
    </row>
    <row r="1308" spans="1:7" ht="15.7">
      <c r="A1308" s="4015" t="s">
        <v>16038</v>
      </c>
      <c r="B1308" s="4015">
        <v>80</v>
      </c>
      <c r="C1308" s="4015">
        <v>380</v>
      </c>
      <c r="D1308" s="4016">
        <v>3800</v>
      </c>
      <c r="E1308" s="4017">
        <v>11127</v>
      </c>
      <c r="F1308" s="4018">
        <v>154385.13957343751</v>
      </c>
      <c r="G1308" s="4018">
        <f t="shared" si="20"/>
        <v>154385.13957343751</v>
      </c>
    </row>
    <row r="1309" spans="1:7" ht="15.7">
      <c r="A1309" s="4015" t="s">
        <v>16039</v>
      </c>
      <c r="B1309" s="4015">
        <v>120</v>
      </c>
      <c r="C1309" s="4015">
        <v>260</v>
      </c>
      <c r="D1309" s="4016">
        <v>800</v>
      </c>
      <c r="E1309" s="4017">
        <v>1120</v>
      </c>
      <c r="F1309" s="4018">
        <v>38116.906887109377</v>
      </c>
      <c r="G1309" s="4018">
        <f t="shared" si="20"/>
        <v>38116.906887109377</v>
      </c>
    </row>
    <row r="1310" spans="1:7" ht="15.7">
      <c r="A1310" s="4015" t="s">
        <v>16040</v>
      </c>
      <c r="B1310" s="4015">
        <v>120</v>
      </c>
      <c r="C1310" s="4015">
        <v>260</v>
      </c>
      <c r="D1310" s="4016">
        <v>900</v>
      </c>
      <c r="E1310" s="4017">
        <v>1307</v>
      </c>
      <c r="F1310" s="4018">
        <v>41034.938917578125</v>
      </c>
      <c r="G1310" s="4018">
        <f t="shared" si="20"/>
        <v>41034.938917578125</v>
      </c>
    </row>
    <row r="1311" spans="1:7" ht="15.7">
      <c r="A1311" s="4015" t="s">
        <v>16041</v>
      </c>
      <c r="B1311" s="4015">
        <v>120</v>
      </c>
      <c r="C1311" s="4015">
        <v>260</v>
      </c>
      <c r="D1311" s="4016">
        <v>1000</v>
      </c>
      <c r="E1311" s="4017">
        <v>1493</v>
      </c>
      <c r="F1311" s="4018">
        <v>43952.970948046881</v>
      </c>
      <c r="G1311" s="4018">
        <f t="shared" si="20"/>
        <v>43952.970948046881</v>
      </c>
    </row>
    <row r="1312" spans="1:7" ht="15.7">
      <c r="A1312" s="4015" t="s">
        <v>16042</v>
      </c>
      <c r="B1312" s="4015">
        <v>120</v>
      </c>
      <c r="C1312" s="4015">
        <v>260</v>
      </c>
      <c r="D1312" s="4016">
        <v>1100</v>
      </c>
      <c r="E1312" s="4017">
        <v>1680</v>
      </c>
      <c r="F1312" s="4018">
        <v>46871.002978515629</v>
      </c>
      <c r="G1312" s="4018">
        <f t="shared" si="20"/>
        <v>46871.002978515629</v>
      </c>
    </row>
    <row r="1313" spans="1:7" ht="15.7">
      <c r="A1313" s="4015" t="s">
        <v>16043</v>
      </c>
      <c r="B1313" s="4015">
        <v>120</v>
      </c>
      <c r="C1313" s="4015">
        <v>260</v>
      </c>
      <c r="D1313" s="4016">
        <v>1200</v>
      </c>
      <c r="E1313" s="4017">
        <v>1867</v>
      </c>
      <c r="F1313" s="4018">
        <v>49789.035008984378</v>
      </c>
      <c r="G1313" s="4018">
        <f t="shared" si="20"/>
        <v>49789.035008984378</v>
      </c>
    </row>
    <row r="1314" spans="1:7" ht="15.7">
      <c r="A1314" s="4015" t="s">
        <v>16044</v>
      </c>
      <c r="B1314" s="4015">
        <v>120</v>
      </c>
      <c r="C1314" s="4015">
        <v>260</v>
      </c>
      <c r="D1314" s="4016">
        <v>1300</v>
      </c>
      <c r="E1314" s="4017">
        <v>2053</v>
      </c>
      <c r="F1314" s="4018">
        <v>52707.067039453133</v>
      </c>
      <c r="G1314" s="4018">
        <f t="shared" si="20"/>
        <v>52707.067039453133</v>
      </c>
    </row>
    <row r="1315" spans="1:7" ht="15.7">
      <c r="A1315" s="4015" t="s">
        <v>16045</v>
      </c>
      <c r="B1315" s="4015">
        <v>120</v>
      </c>
      <c r="C1315" s="4015">
        <v>260</v>
      </c>
      <c r="D1315" s="4016">
        <v>1400</v>
      </c>
      <c r="E1315" s="4017">
        <v>2240</v>
      </c>
      <c r="F1315" s="4018">
        <v>55625.099069921882</v>
      </c>
      <c r="G1315" s="4018">
        <f t="shared" si="20"/>
        <v>55625.099069921882</v>
      </c>
    </row>
    <row r="1316" spans="1:7" ht="15.7">
      <c r="A1316" s="4015" t="s">
        <v>16046</v>
      </c>
      <c r="B1316" s="4015">
        <v>120</v>
      </c>
      <c r="C1316" s="4015">
        <v>260</v>
      </c>
      <c r="D1316" s="4016">
        <v>1500</v>
      </c>
      <c r="E1316" s="4017">
        <v>2427</v>
      </c>
      <c r="F1316" s="4018">
        <v>58543.13110039063</v>
      </c>
      <c r="G1316" s="4018">
        <f t="shared" si="20"/>
        <v>58543.13110039063</v>
      </c>
    </row>
    <row r="1317" spans="1:7" ht="15.7">
      <c r="A1317" s="4015" t="s">
        <v>16047</v>
      </c>
      <c r="B1317" s="4015">
        <v>120</v>
      </c>
      <c r="C1317" s="4015">
        <v>260</v>
      </c>
      <c r="D1317" s="4016">
        <v>1600</v>
      </c>
      <c r="E1317" s="4017">
        <v>2613</v>
      </c>
      <c r="F1317" s="4018">
        <v>61461.163130859379</v>
      </c>
      <c r="G1317" s="4018">
        <f t="shared" si="20"/>
        <v>61461.163130859379</v>
      </c>
    </row>
    <row r="1318" spans="1:7" ht="15.7">
      <c r="A1318" s="4015" t="s">
        <v>16048</v>
      </c>
      <c r="B1318" s="4015">
        <v>120</v>
      </c>
      <c r="C1318" s="4015">
        <v>260</v>
      </c>
      <c r="D1318" s="4016">
        <v>1700</v>
      </c>
      <c r="E1318" s="4017">
        <v>2800</v>
      </c>
      <c r="F1318" s="4018">
        <v>64379.195161328127</v>
      </c>
      <c r="G1318" s="4018">
        <f t="shared" si="20"/>
        <v>64379.195161328127</v>
      </c>
    </row>
    <row r="1319" spans="1:7" ht="15.7">
      <c r="A1319" s="4015" t="s">
        <v>16049</v>
      </c>
      <c r="B1319" s="4015">
        <v>120</v>
      </c>
      <c r="C1319" s="4015">
        <v>260</v>
      </c>
      <c r="D1319" s="4016">
        <v>1800</v>
      </c>
      <c r="E1319" s="4017">
        <v>2987</v>
      </c>
      <c r="F1319" s="4018">
        <v>67297.227191796876</v>
      </c>
      <c r="G1319" s="4018">
        <f t="shared" si="20"/>
        <v>67297.227191796876</v>
      </c>
    </row>
    <row r="1320" spans="1:7" ht="15.7">
      <c r="A1320" s="4015" t="s">
        <v>16050</v>
      </c>
      <c r="B1320" s="4015">
        <v>120</v>
      </c>
      <c r="C1320" s="4015">
        <v>260</v>
      </c>
      <c r="D1320" s="4016">
        <v>1900</v>
      </c>
      <c r="E1320" s="4017">
        <v>3173</v>
      </c>
      <c r="F1320" s="4018">
        <v>70215.259222265624</v>
      </c>
      <c r="G1320" s="4018">
        <f t="shared" si="20"/>
        <v>70215.259222265624</v>
      </c>
    </row>
    <row r="1321" spans="1:7" ht="15.7">
      <c r="A1321" s="4015" t="s">
        <v>16051</v>
      </c>
      <c r="B1321" s="4015">
        <v>120</v>
      </c>
      <c r="C1321" s="4015">
        <v>260</v>
      </c>
      <c r="D1321" s="4016">
        <v>2000</v>
      </c>
      <c r="E1321" s="4017">
        <v>3360</v>
      </c>
      <c r="F1321" s="4018">
        <v>73133.291252734387</v>
      </c>
      <c r="G1321" s="4018">
        <f t="shared" si="20"/>
        <v>73133.291252734387</v>
      </c>
    </row>
    <row r="1322" spans="1:7" ht="15.7">
      <c r="A1322" s="4015" t="s">
        <v>16052</v>
      </c>
      <c r="B1322" s="4015">
        <v>120</v>
      </c>
      <c r="C1322" s="4015">
        <v>260</v>
      </c>
      <c r="D1322" s="4016">
        <v>2100</v>
      </c>
      <c r="E1322" s="4017">
        <v>3547</v>
      </c>
      <c r="F1322" s="4018">
        <v>76051.323283203135</v>
      </c>
      <c r="G1322" s="4018">
        <f t="shared" si="20"/>
        <v>76051.323283203135</v>
      </c>
    </row>
    <row r="1323" spans="1:7" ht="15.7">
      <c r="A1323" s="4015" t="s">
        <v>16053</v>
      </c>
      <c r="B1323" s="4015">
        <v>120</v>
      </c>
      <c r="C1323" s="4015">
        <v>260</v>
      </c>
      <c r="D1323" s="4016">
        <v>2200</v>
      </c>
      <c r="E1323" s="4017">
        <v>3733</v>
      </c>
      <c r="F1323" s="4018">
        <v>78969.355313671884</v>
      </c>
      <c r="G1323" s="4018">
        <f t="shared" si="20"/>
        <v>78969.355313671884</v>
      </c>
    </row>
    <row r="1324" spans="1:7" ht="15.7">
      <c r="A1324" s="4015" t="s">
        <v>16054</v>
      </c>
      <c r="B1324" s="4015">
        <v>120</v>
      </c>
      <c r="C1324" s="4015">
        <v>260</v>
      </c>
      <c r="D1324" s="4016">
        <v>2300</v>
      </c>
      <c r="E1324" s="4017">
        <v>3920</v>
      </c>
      <c r="F1324" s="4018">
        <v>81887.387344140632</v>
      </c>
      <c r="G1324" s="4018">
        <f t="shared" si="20"/>
        <v>81887.387344140632</v>
      </c>
    </row>
    <row r="1325" spans="1:7" ht="15.7">
      <c r="A1325" s="4015" t="s">
        <v>16055</v>
      </c>
      <c r="B1325" s="4015">
        <v>120</v>
      </c>
      <c r="C1325" s="4015">
        <v>260</v>
      </c>
      <c r="D1325" s="4016">
        <v>2400</v>
      </c>
      <c r="E1325" s="4017">
        <v>4107</v>
      </c>
      <c r="F1325" s="4018">
        <v>84805.419374609381</v>
      </c>
      <c r="G1325" s="4018">
        <f t="shared" si="20"/>
        <v>84805.419374609381</v>
      </c>
    </row>
    <row r="1326" spans="1:7" ht="15.7">
      <c r="A1326" s="4015" t="s">
        <v>16056</v>
      </c>
      <c r="B1326" s="4015">
        <v>120</v>
      </c>
      <c r="C1326" s="4015">
        <v>260</v>
      </c>
      <c r="D1326" s="4016">
        <v>2500</v>
      </c>
      <c r="E1326" s="4017">
        <v>4293</v>
      </c>
      <c r="F1326" s="4018">
        <v>87723.451405078129</v>
      </c>
      <c r="G1326" s="4018">
        <f t="shared" si="20"/>
        <v>87723.451405078129</v>
      </c>
    </row>
    <row r="1327" spans="1:7" ht="15.7">
      <c r="A1327" s="4015" t="s">
        <v>16057</v>
      </c>
      <c r="B1327" s="4015">
        <v>120</v>
      </c>
      <c r="C1327" s="4015">
        <v>260</v>
      </c>
      <c r="D1327" s="4016">
        <v>2600</v>
      </c>
      <c r="E1327" s="4017">
        <v>4480</v>
      </c>
      <c r="F1327" s="4018">
        <v>90641.483435546877</v>
      </c>
      <c r="G1327" s="4018">
        <f t="shared" si="20"/>
        <v>90641.483435546877</v>
      </c>
    </row>
    <row r="1328" spans="1:7" ht="15.7">
      <c r="A1328" s="4015" t="s">
        <v>16058</v>
      </c>
      <c r="B1328" s="4015">
        <v>120</v>
      </c>
      <c r="C1328" s="4015">
        <v>260</v>
      </c>
      <c r="D1328" s="4016">
        <v>2700</v>
      </c>
      <c r="E1328" s="4017">
        <v>4667</v>
      </c>
      <c r="F1328" s="4018">
        <v>93559.515466015626</v>
      </c>
      <c r="G1328" s="4018">
        <f t="shared" si="20"/>
        <v>93559.515466015626</v>
      </c>
    </row>
    <row r="1329" spans="1:7" ht="15.7">
      <c r="A1329" s="4015" t="s">
        <v>16059</v>
      </c>
      <c r="B1329" s="4015">
        <v>120</v>
      </c>
      <c r="C1329" s="4015">
        <v>260</v>
      </c>
      <c r="D1329" s="4016">
        <v>2800</v>
      </c>
      <c r="E1329" s="4017">
        <v>4853</v>
      </c>
      <c r="F1329" s="4018">
        <v>96477.547496484389</v>
      </c>
      <c r="G1329" s="4018">
        <f t="shared" si="20"/>
        <v>96477.547496484389</v>
      </c>
    </row>
    <row r="1330" spans="1:7" ht="15.7">
      <c r="A1330" s="4015" t="s">
        <v>16060</v>
      </c>
      <c r="B1330" s="4015">
        <v>120</v>
      </c>
      <c r="C1330" s="4015">
        <v>260</v>
      </c>
      <c r="D1330" s="4016">
        <v>2900</v>
      </c>
      <c r="E1330" s="4017">
        <v>5040</v>
      </c>
      <c r="F1330" s="4018">
        <v>99395.579526953137</v>
      </c>
      <c r="G1330" s="4018">
        <f t="shared" si="20"/>
        <v>99395.579526953137</v>
      </c>
    </row>
    <row r="1331" spans="1:7" ht="15.7">
      <c r="A1331" s="4015" t="s">
        <v>16061</v>
      </c>
      <c r="B1331" s="4015">
        <v>120</v>
      </c>
      <c r="C1331" s="4015">
        <v>260</v>
      </c>
      <c r="D1331" s="4016">
        <v>3000</v>
      </c>
      <c r="E1331" s="4017">
        <v>5227</v>
      </c>
      <c r="F1331" s="4018">
        <v>102313.6115574219</v>
      </c>
      <c r="G1331" s="4018">
        <f t="shared" si="20"/>
        <v>102313.6115574219</v>
      </c>
    </row>
    <row r="1332" spans="1:7" ht="15.7">
      <c r="A1332" s="4015" t="s">
        <v>16062</v>
      </c>
      <c r="B1332" s="4015">
        <v>120</v>
      </c>
      <c r="C1332" s="4015">
        <v>260</v>
      </c>
      <c r="D1332" s="4016">
        <v>3100</v>
      </c>
      <c r="E1332" s="4017">
        <v>5413</v>
      </c>
      <c r="F1332" s="4018">
        <v>105231.64358789063</v>
      </c>
      <c r="G1332" s="4018">
        <f t="shared" si="20"/>
        <v>105231.64358789063</v>
      </c>
    </row>
    <row r="1333" spans="1:7" ht="15.7">
      <c r="A1333" s="4015" t="s">
        <v>16063</v>
      </c>
      <c r="B1333" s="4015">
        <v>120</v>
      </c>
      <c r="C1333" s="4015">
        <v>260</v>
      </c>
      <c r="D1333" s="4016">
        <v>3200</v>
      </c>
      <c r="E1333" s="4017">
        <v>5600</v>
      </c>
      <c r="F1333" s="4018">
        <v>108149.67561835938</v>
      </c>
      <c r="G1333" s="4018">
        <f t="shared" si="20"/>
        <v>108149.67561835938</v>
      </c>
    </row>
    <row r="1334" spans="1:7" ht="15.7">
      <c r="A1334" s="4015" t="s">
        <v>16064</v>
      </c>
      <c r="B1334" s="4015">
        <v>120</v>
      </c>
      <c r="C1334" s="4015">
        <v>260</v>
      </c>
      <c r="D1334" s="4016">
        <v>3300</v>
      </c>
      <c r="E1334" s="4017">
        <v>5787</v>
      </c>
      <c r="F1334" s="4018">
        <v>111067.70764882813</v>
      </c>
      <c r="G1334" s="4018">
        <f t="shared" si="20"/>
        <v>111067.70764882813</v>
      </c>
    </row>
    <row r="1335" spans="1:7" ht="15.7">
      <c r="A1335" s="4015" t="s">
        <v>16065</v>
      </c>
      <c r="B1335" s="4015">
        <v>120</v>
      </c>
      <c r="C1335" s="4015">
        <v>260</v>
      </c>
      <c r="D1335" s="4016">
        <v>3400</v>
      </c>
      <c r="E1335" s="4017">
        <v>5973</v>
      </c>
      <c r="F1335" s="4018">
        <v>113985.73967929688</v>
      </c>
      <c r="G1335" s="4018">
        <f t="shared" si="20"/>
        <v>113985.73967929688</v>
      </c>
    </row>
    <row r="1336" spans="1:7" ht="15.7">
      <c r="A1336" s="4015" t="s">
        <v>16066</v>
      </c>
      <c r="B1336" s="4015">
        <v>120</v>
      </c>
      <c r="C1336" s="4015">
        <v>260</v>
      </c>
      <c r="D1336" s="4016">
        <v>3500</v>
      </c>
      <c r="E1336" s="4017">
        <v>6160</v>
      </c>
      <c r="F1336" s="4018">
        <v>116903.77170976564</v>
      </c>
      <c r="G1336" s="4018">
        <f t="shared" si="20"/>
        <v>116903.77170976564</v>
      </c>
    </row>
    <row r="1337" spans="1:7" ht="15.7">
      <c r="A1337" s="4015" t="s">
        <v>16067</v>
      </c>
      <c r="B1337" s="4015">
        <v>120</v>
      </c>
      <c r="C1337" s="4015">
        <v>260</v>
      </c>
      <c r="D1337" s="4016">
        <v>3600</v>
      </c>
      <c r="E1337" s="4017">
        <v>6347</v>
      </c>
      <c r="F1337" s="4018">
        <v>119821.80374023439</v>
      </c>
      <c r="G1337" s="4018">
        <f t="shared" si="20"/>
        <v>119821.80374023439</v>
      </c>
    </row>
    <row r="1338" spans="1:7" ht="15.7">
      <c r="A1338" s="4015" t="s">
        <v>16068</v>
      </c>
      <c r="B1338" s="4015">
        <v>120</v>
      </c>
      <c r="C1338" s="4015">
        <v>260</v>
      </c>
      <c r="D1338" s="4016">
        <v>3700</v>
      </c>
      <c r="E1338" s="4017">
        <v>6533</v>
      </c>
      <c r="F1338" s="4018">
        <v>122739.83577070314</v>
      </c>
      <c r="G1338" s="4018">
        <f t="shared" si="20"/>
        <v>122739.83577070314</v>
      </c>
    </row>
    <row r="1339" spans="1:7" ht="15.7">
      <c r="A1339" s="4015" t="s">
        <v>16069</v>
      </c>
      <c r="B1339" s="4015">
        <v>120</v>
      </c>
      <c r="C1339" s="4015">
        <v>260</v>
      </c>
      <c r="D1339" s="4016">
        <v>3800</v>
      </c>
      <c r="E1339" s="4017">
        <v>6720</v>
      </c>
      <c r="F1339" s="4018">
        <v>125657.86780117189</v>
      </c>
      <c r="G1339" s="4018">
        <f t="shared" si="20"/>
        <v>125657.86780117189</v>
      </c>
    </row>
    <row r="1340" spans="1:7" ht="15.7">
      <c r="A1340" s="4015" t="s">
        <v>16070</v>
      </c>
      <c r="B1340" s="4015">
        <v>120</v>
      </c>
      <c r="C1340" s="4015">
        <v>260</v>
      </c>
      <c r="D1340" s="4016">
        <v>3900</v>
      </c>
      <c r="E1340" s="4017">
        <v>6907</v>
      </c>
      <c r="F1340" s="4018">
        <v>128575.89983164064</v>
      </c>
      <c r="G1340" s="4018">
        <f t="shared" si="20"/>
        <v>128575.89983164064</v>
      </c>
    </row>
    <row r="1341" spans="1:7" ht="15.7">
      <c r="A1341" s="4015" t="s">
        <v>16071</v>
      </c>
      <c r="B1341" s="4015">
        <v>120</v>
      </c>
      <c r="C1341" s="4015">
        <v>260</v>
      </c>
      <c r="D1341" s="4016">
        <v>4000</v>
      </c>
      <c r="E1341" s="4017">
        <v>7093</v>
      </c>
      <c r="F1341" s="4018">
        <v>131493.9318621094</v>
      </c>
      <c r="G1341" s="4018">
        <f t="shared" si="20"/>
        <v>131493.9318621094</v>
      </c>
    </row>
    <row r="1342" spans="1:7" ht="15.7">
      <c r="A1342" s="4015" t="s">
        <v>16072</v>
      </c>
      <c r="B1342" s="4015">
        <v>120</v>
      </c>
      <c r="C1342" s="4015">
        <v>260</v>
      </c>
      <c r="D1342" s="4016">
        <v>4100</v>
      </c>
      <c r="E1342" s="4017">
        <v>7280</v>
      </c>
      <c r="F1342" s="4018">
        <v>134411.96389257815</v>
      </c>
      <c r="G1342" s="4018">
        <f t="shared" si="20"/>
        <v>134411.96389257815</v>
      </c>
    </row>
    <row r="1343" spans="1:7" ht="15.7">
      <c r="A1343" s="4015" t="s">
        <v>16073</v>
      </c>
      <c r="B1343" s="4015">
        <v>120</v>
      </c>
      <c r="C1343" s="4015">
        <v>260</v>
      </c>
      <c r="D1343" s="4016">
        <v>4200</v>
      </c>
      <c r="E1343" s="4017">
        <v>7467</v>
      </c>
      <c r="F1343" s="4018">
        <v>137329.9959230469</v>
      </c>
      <c r="G1343" s="4018">
        <f t="shared" si="20"/>
        <v>137329.9959230469</v>
      </c>
    </row>
    <row r="1344" spans="1:7" ht="15.7">
      <c r="A1344" s="4015" t="s">
        <v>16074</v>
      </c>
      <c r="B1344" s="4015">
        <v>120</v>
      </c>
      <c r="C1344" s="4015">
        <v>260</v>
      </c>
      <c r="D1344" s="4016">
        <v>4300</v>
      </c>
      <c r="E1344" s="4017">
        <v>7653</v>
      </c>
      <c r="F1344" s="4018">
        <v>140248.02795351564</v>
      </c>
      <c r="G1344" s="4018">
        <f t="shared" si="20"/>
        <v>140248.02795351564</v>
      </c>
    </row>
    <row r="1345" spans="1:7" ht="15.7">
      <c r="A1345" s="4015" t="s">
        <v>16075</v>
      </c>
      <c r="B1345" s="4015">
        <v>120</v>
      </c>
      <c r="C1345" s="4015">
        <v>260</v>
      </c>
      <c r="D1345" s="4016">
        <v>4400</v>
      </c>
      <c r="E1345" s="4017">
        <v>7840</v>
      </c>
      <c r="F1345" s="4018">
        <v>143166.05998398439</v>
      </c>
      <c r="G1345" s="4018">
        <f t="shared" si="20"/>
        <v>143166.05998398439</v>
      </c>
    </row>
    <row r="1346" spans="1:7" ht="15.7">
      <c r="A1346" s="4015" t="s">
        <v>16076</v>
      </c>
      <c r="B1346" s="4015">
        <v>120</v>
      </c>
      <c r="C1346" s="4015">
        <v>260</v>
      </c>
      <c r="D1346" s="4016">
        <v>4500</v>
      </c>
      <c r="E1346" s="4017">
        <v>8027</v>
      </c>
      <c r="F1346" s="4018">
        <v>146084.09201445314</v>
      </c>
      <c r="G1346" s="4018">
        <f t="shared" si="20"/>
        <v>146084.09201445314</v>
      </c>
    </row>
    <row r="1347" spans="1:7" ht="15.7">
      <c r="A1347" s="4015" t="s">
        <v>16077</v>
      </c>
      <c r="B1347" s="4015">
        <v>120</v>
      </c>
      <c r="C1347" s="4015">
        <v>260</v>
      </c>
      <c r="D1347" s="4016">
        <v>4600</v>
      </c>
      <c r="E1347" s="4017">
        <v>8213</v>
      </c>
      <c r="F1347" s="4018">
        <v>149002.12404492189</v>
      </c>
      <c r="G1347" s="4018">
        <f t="shared" si="20"/>
        <v>149002.12404492189</v>
      </c>
    </row>
    <row r="1348" spans="1:7" ht="15.7">
      <c r="A1348" s="4015" t="s">
        <v>16078</v>
      </c>
      <c r="B1348" s="4015">
        <v>120</v>
      </c>
      <c r="C1348" s="4015">
        <v>260</v>
      </c>
      <c r="D1348" s="4016">
        <v>4700</v>
      </c>
      <c r="E1348" s="4017">
        <v>8400</v>
      </c>
      <c r="F1348" s="4018">
        <v>151920.15607539064</v>
      </c>
      <c r="G1348" s="4018">
        <f t="shared" si="20"/>
        <v>151920.15607539064</v>
      </c>
    </row>
    <row r="1349" spans="1:7" ht="15.7">
      <c r="A1349" s="4015" t="s">
        <v>16079</v>
      </c>
      <c r="B1349" s="4015">
        <v>120</v>
      </c>
      <c r="C1349" s="4015">
        <v>260</v>
      </c>
      <c r="D1349" s="4016">
        <v>4800</v>
      </c>
      <c r="E1349" s="4017">
        <v>8587</v>
      </c>
      <c r="F1349" s="4018">
        <v>154838.18810585939</v>
      </c>
      <c r="G1349" s="4018">
        <f t="shared" si="20"/>
        <v>154838.18810585939</v>
      </c>
    </row>
    <row r="1350" spans="1:7" ht="15.7">
      <c r="A1350" s="4015" t="s">
        <v>16080</v>
      </c>
      <c r="B1350" s="4015">
        <v>120</v>
      </c>
      <c r="C1350" s="4015">
        <v>260</v>
      </c>
      <c r="D1350" s="4016">
        <v>4900</v>
      </c>
      <c r="E1350" s="4017">
        <v>8774</v>
      </c>
      <c r="F1350" s="4018">
        <v>157756.22013632813</v>
      </c>
      <c r="G1350" s="4018">
        <f t="shared" si="20"/>
        <v>157756.22013632813</v>
      </c>
    </row>
    <row r="1351" spans="1:7" ht="15.7">
      <c r="A1351" s="4015" t="s">
        <v>16081</v>
      </c>
      <c r="B1351" s="4015">
        <v>120</v>
      </c>
      <c r="C1351" s="4015">
        <v>260</v>
      </c>
      <c r="D1351" s="4016">
        <v>5000</v>
      </c>
      <c r="E1351" s="4017">
        <v>8960</v>
      </c>
      <c r="F1351" s="4018">
        <v>160674.25216679688</v>
      </c>
      <c r="G1351" s="4018">
        <f t="shared" si="20"/>
        <v>160674.25216679688</v>
      </c>
    </row>
    <row r="1352" spans="1:7" ht="15.7">
      <c r="A1352" s="4015" t="s">
        <v>16082</v>
      </c>
      <c r="B1352" s="4015">
        <v>120</v>
      </c>
      <c r="C1352" s="4015">
        <v>300</v>
      </c>
      <c r="D1352" s="4016">
        <v>800</v>
      </c>
      <c r="E1352" s="4017">
        <v>1365</v>
      </c>
      <c r="F1352" s="4018">
        <v>42851.67261171875</v>
      </c>
      <c r="G1352" s="4018">
        <f t="shared" si="20"/>
        <v>42851.67261171875</v>
      </c>
    </row>
    <row r="1353" spans="1:7" ht="15.7">
      <c r="A1353" s="4015" t="s">
        <v>16083</v>
      </c>
      <c r="B1353" s="4015">
        <v>120</v>
      </c>
      <c r="C1353" s="4015">
        <v>300</v>
      </c>
      <c r="D1353" s="4016">
        <v>900</v>
      </c>
      <c r="E1353" s="4017">
        <v>1593</v>
      </c>
      <c r="F1353" s="4018">
        <v>46287.214989843756</v>
      </c>
      <c r="G1353" s="4018">
        <f t="shared" si="20"/>
        <v>46287.214989843756</v>
      </c>
    </row>
    <row r="1354" spans="1:7" ht="15.7">
      <c r="A1354" s="4015" t="s">
        <v>16084</v>
      </c>
      <c r="B1354" s="4015">
        <v>120</v>
      </c>
      <c r="C1354" s="4015">
        <v>300</v>
      </c>
      <c r="D1354" s="4016">
        <v>1000</v>
      </c>
      <c r="E1354" s="4017">
        <v>1820</v>
      </c>
      <c r="F1354" s="4018">
        <v>49722.757367968756</v>
      </c>
      <c r="G1354" s="4018">
        <f t="shared" si="20"/>
        <v>49722.757367968756</v>
      </c>
    </row>
    <row r="1355" spans="1:7" ht="15.7">
      <c r="A1355" s="4015" t="s">
        <v>16085</v>
      </c>
      <c r="B1355" s="4015">
        <v>120</v>
      </c>
      <c r="C1355" s="4015">
        <v>300</v>
      </c>
      <c r="D1355" s="4016">
        <v>1100</v>
      </c>
      <c r="E1355" s="4017">
        <v>2048</v>
      </c>
      <c r="F1355" s="4018">
        <v>53158.299746093755</v>
      </c>
      <c r="G1355" s="4018">
        <f t="shared" si="20"/>
        <v>53158.299746093755</v>
      </c>
    </row>
    <row r="1356" spans="1:7" ht="15.7">
      <c r="A1356" s="4015" t="s">
        <v>16086</v>
      </c>
      <c r="B1356" s="4015">
        <v>120</v>
      </c>
      <c r="C1356" s="4015">
        <v>300</v>
      </c>
      <c r="D1356" s="4016">
        <v>1200</v>
      </c>
      <c r="E1356" s="4017">
        <v>2275</v>
      </c>
      <c r="F1356" s="4018">
        <v>56593.842124218754</v>
      </c>
      <c r="G1356" s="4018">
        <f t="shared" si="20"/>
        <v>56593.842124218754</v>
      </c>
    </row>
    <row r="1357" spans="1:7" ht="15.7">
      <c r="A1357" s="4015" t="s">
        <v>16087</v>
      </c>
      <c r="B1357" s="4015">
        <v>120</v>
      </c>
      <c r="C1357" s="4015">
        <v>300</v>
      </c>
      <c r="D1357" s="4016">
        <v>1300</v>
      </c>
      <c r="E1357" s="4017">
        <v>2503</v>
      </c>
      <c r="F1357" s="4018">
        <v>60029.384502343753</v>
      </c>
      <c r="G1357" s="4018">
        <f t="shared" si="20"/>
        <v>60029.384502343753</v>
      </c>
    </row>
    <row r="1358" spans="1:7" ht="15.7">
      <c r="A1358" s="4015" t="s">
        <v>16088</v>
      </c>
      <c r="B1358" s="4015">
        <v>120</v>
      </c>
      <c r="C1358" s="4015">
        <v>300</v>
      </c>
      <c r="D1358" s="4016">
        <v>1400</v>
      </c>
      <c r="E1358" s="4017">
        <v>2730</v>
      </c>
      <c r="F1358" s="4018">
        <v>63464.926880468753</v>
      </c>
      <c r="G1358" s="4018">
        <f t="shared" ref="G1358:G1421" si="21">(F1358-F1358*$B$4)</f>
        <v>63464.926880468753</v>
      </c>
    </row>
    <row r="1359" spans="1:7" ht="15.7">
      <c r="A1359" s="4015" t="s">
        <v>16089</v>
      </c>
      <c r="B1359" s="4015">
        <v>120</v>
      </c>
      <c r="C1359" s="4015">
        <v>300</v>
      </c>
      <c r="D1359" s="4016">
        <v>1500</v>
      </c>
      <c r="E1359" s="4017">
        <v>2958</v>
      </c>
      <c r="F1359" s="4018">
        <v>66900.469258593759</v>
      </c>
      <c r="G1359" s="4018">
        <f t="shared" si="21"/>
        <v>66900.469258593759</v>
      </c>
    </row>
    <row r="1360" spans="1:7" ht="15.7">
      <c r="A1360" s="4015" t="s">
        <v>16090</v>
      </c>
      <c r="B1360" s="4015">
        <v>120</v>
      </c>
      <c r="C1360" s="4015">
        <v>300</v>
      </c>
      <c r="D1360" s="4016">
        <v>1600</v>
      </c>
      <c r="E1360" s="4017">
        <v>3185</v>
      </c>
      <c r="F1360" s="4018">
        <v>70336.011636718758</v>
      </c>
      <c r="G1360" s="4018">
        <f t="shared" si="21"/>
        <v>70336.011636718758</v>
      </c>
    </row>
    <row r="1361" spans="1:7" ht="15.7">
      <c r="A1361" s="4015" t="s">
        <v>16091</v>
      </c>
      <c r="B1361" s="4015">
        <v>120</v>
      </c>
      <c r="C1361" s="4015">
        <v>300</v>
      </c>
      <c r="D1361" s="4016">
        <v>1700</v>
      </c>
      <c r="E1361" s="4017">
        <v>3413</v>
      </c>
      <c r="F1361" s="4018">
        <v>73771.554014843758</v>
      </c>
      <c r="G1361" s="4018">
        <f t="shared" si="21"/>
        <v>73771.554014843758</v>
      </c>
    </row>
    <row r="1362" spans="1:7" ht="15.7">
      <c r="A1362" s="4015" t="s">
        <v>16092</v>
      </c>
      <c r="B1362" s="4015">
        <v>120</v>
      </c>
      <c r="C1362" s="4015">
        <v>300</v>
      </c>
      <c r="D1362" s="4016">
        <v>1800</v>
      </c>
      <c r="E1362" s="4017">
        <v>3640</v>
      </c>
      <c r="F1362" s="4018">
        <v>77207.096392968757</v>
      </c>
      <c r="G1362" s="4018">
        <f t="shared" si="21"/>
        <v>77207.096392968757</v>
      </c>
    </row>
    <row r="1363" spans="1:7" ht="15.7">
      <c r="A1363" s="4015" t="s">
        <v>16093</v>
      </c>
      <c r="B1363" s="4015">
        <v>120</v>
      </c>
      <c r="C1363" s="4015">
        <v>300</v>
      </c>
      <c r="D1363" s="4016">
        <v>1900</v>
      </c>
      <c r="E1363" s="4017">
        <v>3868</v>
      </c>
      <c r="F1363" s="4018">
        <v>80642.638771093756</v>
      </c>
      <c r="G1363" s="4018">
        <f t="shared" si="21"/>
        <v>80642.638771093756</v>
      </c>
    </row>
    <row r="1364" spans="1:7" ht="15.7">
      <c r="A1364" s="4015" t="s">
        <v>16094</v>
      </c>
      <c r="B1364" s="4015">
        <v>120</v>
      </c>
      <c r="C1364" s="4015">
        <v>300</v>
      </c>
      <c r="D1364" s="4016">
        <v>2000</v>
      </c>
      <c r="E1364" s="4017">
        <v>4095</v>
      </c>
      <c r="F1364" s="4018">
        <v>84078.181149218755</v>
      </c>
      <c r="G1364" s="4018">
        <f t="shared" si="21"/>
        <v>84078.181149218755</v>
      </c>
    </row>
    <row r="1365" spans="1:7" ht="15.7">
      <c r="A1365" s="4015" t="s">
        <v>16095</v>
      </c>
      <c r="B1365" s="4015">
        <v>120</v>
      </c>
      <c r="C1365" s="4015">
        <v>300</v>
      </c>
      <c r="D1365" s="4016">
        <v>2100</v>
      </c>
      <c r="E1365" s="4017">
        <v>4323</v>
      </c>
      <c r="F1365" s="4018">
        <v>87513.723527343755</v>
      </c>
      <c r="G1365" s="4018">
        <f t="shared" si="21"/>
        <v>87513.723527343755</v>
      </c>
    </row>
    <row r="1366" spans="1:7" ht="15.7">
      <c r="A1366" s="4015" t="s">
        <v>16096</v>
      </c>
      <c r="B1366" s="4015">
        <v>120</v>
      </c>
      <c r="C1366" s="4015">
        <v>300</v>
      </c>
      <c r="D1366" s="4016">
        <v>2200</v>
      </c>
      <c r="E1366" s="4017">
        <v>4550</v>
      </c>
      <c r="F1366" s="4018">
        <v>90949.265905468754</v>
      </c>
      <c r="G1366" s="4018">
        <f t="shared" si="21"/>
        <v>90949.265905468754</v>
      </c>
    </row>
    <row r="1367" spans="1:7" ht="15.7">
      <c r="A1367" s="4015" t="s">
        <v>16097</v>
      </c>
      <c r="B1367" s="4015">
        <v>120</v>
      </c>
      <c r="C1367" s="4015">
        <v>300</v>
      </c>
      <c r="D1367" s="4016">
        <v>2300</v>
      </c>
      <c r="E1367" s="4017">
        <v>4778</v>
      </c>
      <c r="F1367" s="4018">
        <v>94384.808283593753</v>
      </c>
      <c r="G1367" s="4018">
        <f t="shared" si="21"/>
        <v>94384.808283593753</v>
      </c>
    </row>
    <row r="1368" spans="1:7" ht="15.7">
      <c r="A1368" s="4015" t="s">
        <v>16098</v>
      </c>
      <c r="B1368" s="4015">
        <v>120</v>
      </c>
      <c r="C1368" s="4015">
        <v>300</v>
      </c>
      <c r="D1368" s="4016">
        <v>2400</v>
      </c>
      <c r="E1368" s="4017">
        <v>5005</v>
      </c>
      <c r="F1368" s="4018">
        <v>97820.350661718752</v>
      </c>
      <c r="G1368" s="4018">
        <f t="shared" si="21"/>
        <v>97820.350661718752</v>
      </c>
    </row>
    <row r="1369" spans="1:7" ht="15.7">
      <c r="A1369" s="4015" t="s">
        <v>16099</v>
      </c>
      <c r="B1369" s="4015">
        <v>120</v>
      </c>
      <c r="C1369" s="4015">
        <v>300</v>
      </c>
      <c r="D1369" s="4016">
        <v>2500</v>
      </c>
      <c r="E1369" s="4017">
        <v>5233</v>
      </c>
      <c r="F1369" s="4018">
        <v>101255.89303984377</v>
      </c>
      <c r="G1369" s="4018">
        <f t="shared" si="21"/>
        <v>101255.89303984377</v>
      </c>
    </row>
    <row r="1370" spans="1:7" ht="15.7">
      <c r="A1370" s="4015" t="s">
        <v>16100</v>
      </c>
      <c r="B1370" s="4015">
        <v>120</v>
      </c>
      <c r="C1370" s="4015">
        <v>300</v>
      </c>
      <c r="D1370" s="4016">
        <v>2600</v>
      </c>
      <c r="E1370" s="4017">
        <v>5460</v>
      </c>
      <c r="F1370" s="4018">
        <v>104691.43541796875</v>
      </c>
      <c r="G1370" s="4018">
        <f t="shared" si="21"/>
        <v>104691.43541796875</v>
      </c>
    </row>
    <row r="1371" spans="1:7" ht="15.7">
      <c r="A1371" s="4015" t="s">
        <v>16101</v>
      </c>
      <c r="B1371" s="4015">
        <v>120</v>
      </c>
      <c r="C1371" s="4015">
        <v>300</v>
      </c>
      <c r="D1371" s="4016">
        <v>2700</v>
      </c>
      <c r="E1371" s="4017">
        <v>5688</v>
      </c>
      <c r="F1371" s="4018">
        <v>108126.97779609376</v>
      </c>
      <c r="G1371" s="4018">
        <f t="shared" si="21"/>
        <v>108126.97779609376</v>
      </c>
    </row>
    <row r="1372" spans="1:7" ht="15.7">
      <c r="A1372" s="4015" t="s">
        <v>16102</v>
      </c>
      <c r="B1372" s="4015">
        <v>120</v>
      </c>
      <c r="C1372" s="4015">
        <v>300</v>
      </c>
      <c r="D1372" s="4016">
        <v>2800</v>
      </c>
      <c r="E1372" s="4017">
        <v>5915</v>
      </c>
      <c r="F1372" s="4018">
        <v>111562.52017421876</v>
      </c>
      <c r="G1372" s="4018">
        <f t="shared" si="21"/>
        <v>111562.52017421876</v>
      </c>
    </row>
    <row r="1373" spans="1:7" ht="15.7">
      <c r="A1373" s="4015" t="s">
        <v>16103</v>
      </c>
      <c r="B1373" s="4015">
        <v>120</v>
      </c>
      <c r="C1373" s="4015">
        <v>300</v>
      </c>
      <c r="D1373" s="4016">
        <v>2900</v>
      </c>
      <c r="E1373" s="4017">
        <v>6143</v>
      </c>
      <c r="F1373" s="4018">
        <v>114998.06255234376</v>
      </c>
      <c r="G1373" s="4018">
        <f t="shared" si="21"/>
        <v>114998.06255234376</v>
      </c>
    </row>
    <row r="1374" spans="1:7" ht="15.7">
      <c r="A1374" s="4015" t="s">
        <v>16104</v>
      </c>
      <c r="B1374" s="4015">
        <v>120</v>
      </c>
      <c r="C1374" s="4015">
        <v>300</v>
      </c>
      <c r="D1374" s="4016">
        <v>3000</v>
      </c>
      <c r="E1374" s="4017">
        <v>6370</v>
      </c>
      <c r="F1374" s="4018">
        <v>118433.60493046876</v>
      </c>
      <c r="G1374" s="4018">
        <f t="shared" si="21"/>
        <v>118433.60493046876</v>
      </c>
    </row>
    <row r="1375" spans="1:7" ht="15.7">
      <c r="A1375" s="4015" t="s">
        <v>16105</v>
      </c>
      <c r="B1375" s="4015">
        <v>120</v>
      </c>
      <c r="C1375" s="4015">
        <v>300</v>
      </c>
      <c r="D1375" s="4016">
        <v>3100</v>
      </c>
      <c r="E1375" s="4017">
        <v>6598</v>
      </c>
      <c r="F1375" s="4018">
        <v>121869.14730859376</v>
      </c>
      <c r="G1375" s="4018">
        <f t="shared" si="21"/>
        <v>121869.14730859376</v>
      </c>
    </row>
    <row r="1376" spans="1:7" ht="15.7">
      <c r="A1376" s="4015" t="s">
        <v>16106</v>
      </c>
      <c r="B1376" s="4015">
        <v>120</v>
      </c>
      <c r="C1376" s="4015">
        <v>300</v>
      </c>
      <c r="D1376" s="4016">
        <v>3200</v>
      </c>
      <c r="E1376" s="4017">
        <v>6825</v>
      </c>
      <c r="F1376" s="4018">
        <v>125304.68968671876</v>
      </c>
      <c r="G1376" s="4018">
        <f t="shared" si="21"/>
        <v>125304.68968671876</v>
      </c>
    </row>
    <row r="1377" spans="1:7" ht="15.7">
      <c r="A1377" s="4015" t="s">
        <v>16107</v>
      </c>
      <c r="B1377" s="4015">
        <v>120</v>
      </c>
      <c r="C1377" s="4015">
        <v>300</v>
      </c>
      <c r="D1377" s="4016">
        <v>3300</v>
      </c>
      <c r="E1377" s="4017">
        <v>7053</v>
      </c>
      <c r="F1377" s="4018">
        <v>128740.23206484376</v>
      </c>
      <c r="G1377" s="4018">
        <f t="shared" si="21"/>
        <v>128740.23206484376</v>
      </c>
    </row>
    <row r="1378" spans="1:7" ht="15.7">
      <c r="A1378" s="4015" t="s">
        <v>16108</v>
      </c>
      <c r="B1378" s="4015">
        <v>120</v>
      </c>
      <c r="C1378" s="4015">
        <v>300</v>
      </c>
      <c r="D1378" s="4016">
        <v>3400</v>
      </c>
      <c r="E1378" s="4017">
        <v>7280</v>
      </c>
      <c r="F1378" s="4018">
        <v>132175.77444296877</v>
      </c>
      <c r="G1378" s="4018">
        <f t="shared" si="21"/>
        <v>132175.77444296877</v>
      </c>
    </row>
    <row r="1379" spans="1:7" ht="15.7">
      <c r="A1379" s="4015" t="s">
        <v>16109</v>
      </c>
      <c r="B1379" s="4015">
        <v>120</v>
      </c>
      <c r="C1379" s="4015">
        <v>300</v>
      </c>
      <c r="D1379" s="4016">
        <v>3500</v>
      </c>
      <c r="E1379" s="4017">
        <v>7508</v>
      </c>
      <c r="F1379" s="4018">
        <v>135611.31682109376</v>
      </c>
      <c r="G1379" s="4018">
        <f t="shared" si="21"/>
        <v>135611.31682109376</v>
      </c>
    </row>
    <row r="1380" spans="1:7" ht="15.7">
      <c r="A1380" s="4015" t="s">
        <v>16110</v>
      </c>
      <c r="B1380" s="4015">
        <v>120</v>
      </c>
      <c r="C1380" s="4015">
        <v>300</v>
      </c>
      <c r="D1380" s="4016">
        <v>3600</v>
      </c>
      <c r="E1380" s="4017">
        <v>7735</v>
      </c>
      <c r="F1380" s="4018">
        <v>139046.85919921877</v>
      </c>
      <c r="G1380" s="4018">
        <f t="shared" si="21"/>
        <v>139046.85919921877</v>
      </c>
    </row>
    <row r="1381" spans="1:7" ht="15.7">
      <c r="A1381" s="4015" t="s">
        <v>16111</v>
      </c>
      <c r="B1381" s="4015">
        <v>120</v>
      </c>
      <c r="C1381" s="4015">
        <v>300</v>
      </c>
      <c r="D1381" s="4016">
        <v>3700</v>
      </c>
      <c r="E1381" s="4017">
        <v>7963</v>
      </c>
      <c r="F1381" s="4018">
        <v>142482.40157734376</v>
      </c>
      <c r="G1381" s="4018">
        <f t="shared" si="21"/>
        <v>142482.40157734376</v>
      </c>
    </row>
    <row r="1382" spans="1:7" ht="15.7">
      <c r="A1382" s="4015" t="s">
        <v>16112</v>
      </c>
      <c r="B1382" s="4015">
        <v>120</v>
      </c>
      <c r="C1382" s="4015">
        <v>300</v>
      </c>
      <c r="D1382" s="4016">
        <v>3800</v>
      </c>
      <c r="E1382" s="4017">
        <v>8190</v>
      </c>
      <c r="F1382" s="4018">
        <v>145917.94395546877</v>
      </c>
      <c r="G1382" s="4018">
        <f t="shared" si="21"/>
        <v>145917.94395546877</v>
      </c>
    </row>
    <row r="1383" spans="1:7" ht="15.7">
      <c r="A1383" s="4015" t="s">
        <v>16113</v>
      </c>
      <c r="B1383" s="4015">
        <v>120</v>
      </c>
      <c r="C1383" s="4015">
        <v>300</v>
      </c>
      <c r="D1383" s="4016">
        <v>3900</v>
      </c>
      <c r="E1383" s="4017">
        <v>8418</v>
      </c>
      <c r="F1383" s="4018">
        <v>149353.48633359376</v>
      </c>
      <c r="G1383" s="4018">
        <f t="shared" si="21"/>
        <v>149353.48633359376</v>
      </c>
    </row>
    <row r="1384" spans="1:7" ht="15.7">
      <c r="A1384" s="4015" t="s">
        <v>16114</v>
      </c>
      <c r="B1384" s="4015">
        <v>120</v>
      </c>
      <c r="C1384" s="4015">
        <v>300</v>
      </c>
      <c r="D1384" s="4016">
        <v>4000</v>
      </c>
      <c r="E1384" s="4017">
        <v>8645</v>
      </c>
      <c r="F1384" s="4018">
        <v>152789.02871171877</v>
      </c>
      <c r="G1384" s="4018">
        <f t="shared" si="21"/>
        <v>152789.02871171877</v>
      </c>
    </row>
    <row r="1385" spans="1:7" ht="15.7">
      <c r="A1385" s="4015" t="s">
        <v>16115</v>
      </c>
      <c r="B1385" s="4015">
        <v>120</v>
      </c>
      <c r="C1385" s="4015">
        <v>300</v>
      </c>
      <c r="D1385" s="4016">
        <v>4100</v>
      </c>
      <c r="E1385" s="4017">
        <v>8873</v>
      </c>
      <c r="F1385" s="4018">
        <v>156224.57108984375</v>
      </c>
      <c r="G1385" s="4018">
        <f t="shared" si="21"/>
        <v>156224.57108984375</v>
      </c>
    </row>
    <row r="1386" spans="1:7" ht="15.7">
      <c r="A1386" s="4015" t="s">
        <v>16116</v>
      </c>
      <c r="B1386" s="4015">
        <v>120</v>
      </c>
      <c r="C1386" s="4015">
        <v>300</v>
      </c>
      <c r="D1386" s="4016">
        <v>4200</v>
      </c>
      <c r="E1386" s="4017">
        <v>9100</v>
      </c>
      <c r="F1386" s="4018">
        <v>159660.11346796877</v>
      </c>
      <c r="G1386" s="4018">
        <f t="shared" si="21"/>
        <v>159660.11346796877</v>
      </c>
    </row>
    <row r="1387" spans="1:7" ht="15.7">
      <c r="A1387" s="4015" t="s">
        <v>16117</v>
      </c>
      <c r="B1387" s="4015">
        <v>120</v>
      </c>
      <c r="C1387" s="4015">
        <v>300</v>
      </c>
      <c r="D1387" s="4016">
        <v>4300</v>
      </c>
      <c r="E1387" s="4017">
        <v>9328</v>
      </c>
      <c r="F1387" s="4018">
        <v>163095.65584609375</v>
      </c>
      <c r="G1387" s="4018">
        <f t="shared" si="21"/>
        <v>163095.65584609375</v>
      </c>
    </row>
    <row r="1388" spans="1:7" ht="15.7">
      <c r="A1388" s="4015" t="s">
        <v>16118</v>
      </c>
      <c r="B1388" s="4015">
        <v>120</v>
      </c>
      <c r="C1388" s="4015">
        <v>300</v>
      </c>
      <c r="D1388" s="4016">
        <v>4400</v>
      </c>
      <c r="E1388" s="4017">
        <v>9555</v>
      </c>
      <c r="F1388" s="4018">
        <v>166531.19822421877</v>
      </c>
      <c r="G1388" s="4018">
        <f t="shared" si="21"/>
        <v>166531.19822421877</v>
      </c>
    </row>
    <row r="1389" spans="1:7" ht="15.7">
      <c r="A1389" s="4015" t="s">
        <v>16119</v>
      </c>
      <c r="B1389" s="4015">
        <v>120</v>
      </c>
      <c r="C1389" s="4015">
        <v>300</v>
      </c>
      <c r="D1389" s="4016">
        <v>4500</v>
      </c>
      <c r="E1389" s="4017">
        <v>9783</v>
      </c>
      <c r="F1389" s="4018">
        <v>169966.74060234375</v>
      </c>
      <c r="G1389" s="4018">
        <f t="shared" si="21"/>
        <v>169966.74060234375</v>
      </c>
    </row>
    <row r="1390" spans="1:7" ht="15.7">
      <c r="A1390" s="4015" t="s">
        <v>16120</v>
      </c>
      <c r="B1390" s="4015">
        <v>120</v>
      </c>
      <c r="C1390" s="4015">
        <v>300</v>
      </c>
      <c r="D1390" s="4016">
        <v>4600</v>
      </c>
      <c r="E1390" s="4017">
        <v>10010</v>
      </c>
      <c r="F1390" s="4018">
        <v>173402.28298046876</v>
      </c>
      <c r="G1390" s="4018">
        <f t="shared" si="21"/>
        <v>173402.28298046876</v>
      </c>
    </row>
    <row r="1391" spans="1:7" ht="15.7">
      <c r="A1391" s="4015" t="s">
        <v>16121</v>
      </c>
      <c r="B1391" s="4015">
        <v>120</v>
      </c>
      <c r="C1391" s="4015">
        <v>300</v>
      </c>
      <c r="D1391" s="4016">
        <v>4700</v>
      </c>
      <c r="E1391" s="4017">
        <v>10238</v>
      </c>
      <c r="F1391" s="4018">
        <v>176837.82535859375</v>
      </c>
      <c r="G1391" s="4018">
        <f t="shared" si="21"/>
        <v>176837.82535859375</v>
      </c>
    </row>
    <row r="1392" spans="1:7" ht="15.7">
      <c r="A1392" s="4015" t="s">
        <v>16122</v>
      </c>
      <c r="B1392" s="4015">
        <v>120</v>
      </c>
      <c r="C1392" s="4015">
        <v>300</v>
      </c>
      <c r="D1392" s="4016">
        <v>4800</v>
      </c>
      <c r="E1392" s="4017">
        <v>10465</v>
      </c>
      <c r="F1392" s="4018">
        <v>180273.36773671876</v>
      </c>
      <c r="G1392" s="4018">
        <f t="shared" si="21"/>
        <v>180273.36773671876</v>
      </c>
    </row>
    <row r="1393" spans="1:7" ht="15.7">
      <c r="A1393" s="4015" t="s">
        <v>16123</v>
      </c>
      <c r="B1393" s="4015">
        <v>120</v>
      </c>
      <c r="C1393" s="4015">
        <v>300</v>
      </c>
      <c r="D1393" s="4016">
        <v>4900</v>
      </c>
      <c r="E1393" s="4017">
        <v>10693</v>
      </c>
      <c r="F1393" s="4018">
        <v>183708.91011484381</v>
      </c>
      <c r="G1393" s="4018">
        <f t="shared" si="21"/>
        <v>183708.91011484381</v>
      </c>
    </row>
    <row r="1394" spans="1:7" ht="15.7">
      <c r="A1394" s="4015" t="s">
        <v>16124</v>
      </c>
      <c r="B1394" s="4015">
        <v>120</v>
      </c>
      <c r="C1394" s="4015">
        <v>300</v>
      </c>
      <c r="D1394" s="4016">
        <v>5000</v>
      </c>
      <c r="E1394" s="4017">
        <v>10920</v>
      </c>
      <c r="F1394" s="4018">
        <v>187144.45249296876</v>
      </c>
      <c r="G1394" s="4018">
        <f t="shared" si="21"/>
        <v>187144.45249296876</v>
      </c>
    </row>
    <row r="1395" spans="1:7" ht="15.7">
      <c r="A1395" s="4015" t="s">
        <v>16125</v>
      </c>
      <c r="B1395" s="4015">
        <v>120</v>
      </c>
      <c r="C1395" s="4015">
        <v>380</v>
      </c>
      <c r="D1395" s="4016">
        <v>800</v>
      </c>
      <c r="E1395" s="4017">
        <v>1590</v>
      </c>
      <c r="F1395" s="4018">
        <v>47038.966863281254</v>
      </c>
      <c r="G1395" s="4018">
        <f t="shared" si="21"/>
        <v>47038.966863281254</v>
      </c>
    </row>
    <row r="1396" spans="1:7" ht="15.7">
      <c r="A1396" s="4015" t="s">
        <v>16126</v>
      </c>
      <c r="B1396" s="4015">
        <v>120</v>
      </c>
      <c r="C1396" s="4015">
        <v>380</v>
      </c>
      <c r="D1396" s="4016">
        <v>900</v>
      </c>
      <c r="E1396" s="4017">
        <v>1856</v>
      </c>
      <c r="F1396" s="4018">
        <v>50928.465686718751</v>
      </c>
      <c r="G1396" s="4018">
        <f t="shared" si="21"/>
        <v>50928.465686718751</v>
      </c>
    </row>
    <row r="1397" spans="1:7" ht="15.7">
      <c r="A1397" s="4015" t="s">
        <v>16127</v>
      </c>
      <c r="B1397" s="4015">
        <v>120</v>
      </c>
      <c r="C1397" s="4015">
        <v>380</v>
      </c>
      <c r="D1397" s="4016">
        <v>1000</v>
      </c>
      <c r="E1397" s="4017">
        <v>2121</v>
      </c>
      <c r="F1397" s="4018">
        <v>54817.964510156264</v>
      </c>
      <c r="G1397" s="4018">
        <f t="shared" si="21"/>
        <v>54817.964510156264</v>
      </c>
    </row>
    <row r="1398" spans="1:7" ht="15.7">
      <c r="A1398" s="4015" t="s">
        <v>16128</v>
      </c>
      <c r="B1398" s="4015">
        <v>120</v>
      </c>
      <c r="C1398" s="4015">
        <v>380</v>
      </c>
      <c r="D1398" s="4016">
        <v>1100</v>
      </c>
      <c r="E1398" s="4017">
        <v>2386</v>
      </c>
      <c r="F1398" s="4018">
        <v>58707.463333593754</v>
      </c>
      <c r="G1398" s="4018">
        <f t="shared" si="21"/>
        <v>58707.463333593754</v>
      </c>
    </row>
    <row r="1399" spans="1:7" ht="15.7">
      <c r="A1399" s="4015" t="s">
        <v>16129</v>
      </c>
      <c r="B1399" s="4015">
        <v>120</v>
      </c>
      <c r="C1399" s="4015">
        <v>380</v>
      </c>
      <c r="D1399" s="4016">
        <v>1200</v>
      </c>
      <c r="E1399" s="4017">
        <v>2651</v>
      </c>
      <c r="F1399" s="4018">
        <v>62596.962157031252</v>
      </c>
      <c r="G1399" s="4018">
        <f t="shared" si="21"/>
        <v>62596.962157031252</v>
      </c>
    </row>
    <row r="1400" spans="1:7" ht="15.7">
      <c r="A1400" s="4015" t="s">
        <v>16130</v>
      </c>
      <c r="B1400" s="4015">
        <v>120</v>
      </c>
      <c r="C1400" s="4015">
        <v>380</v>
      </c>
      <c r="D1400" s="4016">
        <v>1300</v>
      </c>
      <c r="E1400" s="4017">
        <v>2916</v>
      </c>
      <c r="F1400" s="4018">
        <v>66486.46098046875</v>
      </c>
      <c r="G1400" s="4018">
        <f t="shared" si="21"/>
        <v>66486.46098046875</v>
      </c>
    </row>
    <row r="1401" spans="1:7" ht="15.7">
      <c r="A1401" s="4015" t="s">
        <v>16131</v>
      </c>
      <c r="B1401" s="4015">
        <v>120</v>
      </c>
      <c r="C1401" s="4015">
        <v>380</v>
      </c>
      <c r="D1401" s="4016">
        <v>1400</v>
      </c>
      <c r="E1401" s="4017">
        <v>3181</v>
      </c>
      <c r="F1401" s="4018">
        <v>70375.959803906255</v>
      </c>
      <c r="G1401" s="4018">
        <f t="shared" si="21"/>
        <v>70375.959803906255</v>
      </c>
    </row>
    <row r="1402" spans="1:7" ht="15.7">
      <c r="A1402" s="4015" t="s">
        <v>16132</v>
      </c>
      <c r="B1402" s="4015">
        <v>120</v>
      </c>
      <c r="C1402" s="4015">
        <v>380</v>
      </c>
      <c r="D1402" s="4016">
        <v>1500</v>
      </c>
      <c r="E1402" s="4017">
        <v>3446</v>
      </c>
      <c r="F1402" s="4018">
        <v>74265.45862734376</v>
      </c>
      <c r="G1402" s="4018">
        <f t="shared" si="21"/>
        <v>74265.45862734376</v>
      </c>
    </row>
    <row r="1403" spans="1:7" ht="15.7">
      <c r="A1403" s="4015" t="s">
        <v>16133</v>
      </c>
      <c r="B1403" s="4015">
        <v>120</v>
      </c>
      <c r="C1403" s="4015">
        <v>380</v>
      </c>
      <c r="D1403" s="4016">
        <v>1600</v>
      </c>
      <c r="E1403" s="4017">
        <v>3711</v>
      </c>
      <c r="F1403" s="4018">
        <v>78154.95745078125</v>
      </c>
      <c r="G1403" s="4018">
        <f t="shared" si="21"/>
        <v>78154.95745078125</v>
      </c>
    </row>
    <row r="1404" spans="1:7" ht="15.7">
      <c r="A1404" s="4015" t="s">
        <v>16134</v>
      </c>
      <c r="B1404" s="4015">
        <v>120</v>
      </c>
      <c r="C1404" s="4015">
        <v>380</v>
      </c>
      <c r="D1404" s="4016">
        <v>1700</v>
      </c>
      <c r="E1404" s="4017">
        <v>3976</v>
      </c>
      <c r="F1404" s="4018">
        <v>82044.456274218755</v>
      </c>
      <c r="G1404" s="4018">
        <f t="shared" si="21"/>
        <v>82044.456274218755</v>
      </c>
    </row>
    <row r="1405" spans="1:7" ht="15.7">
      <c r="A1405" s="4015" t="s">
        <v>16135</v>
      </c>
      <c r="B1405" s="4015">
        <v>120</v>
      </c>
      <c r="C1405" s="4015">
        <v>380</v>
      </c>
      <c r="D1405" s="4016">
        <v>1800</v>
      </c>
      <c r="E1405" s="4017">
        <v>4241</v>
      </c>
      <c r="F1405" s="4018">
        <v>85933.95509765626</v>
      </c>
      <c r="G1405" s="4018">
        <f t="shared" si="21"/>
        <v>85933.95509765626</v>
      </c>
    </row>
    <row r="1406" spans="1:7" ht="15.7">
      <c r="A1406" s="4015" t="s">
        <v>16136</v>
      </c>
      <c r="B1406" s="4015">
        <v>120</v>
      </c>
      <c r="C1406" s="4015">
        <v>380</v>
      </c>
      <c r="D1406" s="4016">
        <v>1900</v>
      </c>
      <c r="E1406" s="4017">
        <v>4506</v>
      </c>
      <c r="F1406" s="4018">
        <v>89823.453921093751</v>
      </c>
      <c r="G1406" s="4018">
        <f t="shared" si="21"/>
        <v>89823.453921093751</v>
      </c>
    </row>
    <row r="1407" spans="1:7" ht="15.7">
      <c r="A1407" s="4015" t="s">
        <v>16137</v>
      </c>
      <c r="B1407" s="4015">
        <v>120</v>
      </c>
      <c r="C1407" s="4015">
        <v>380</v>
      </c>
      <c r="D1407" s="4016">
        <v>2000</v>
      </c>
      <c r="E1407" s="4017">
        <v>4771</v>
      </c>
      <c r="F1407" s="4018">
        <v>93712.952744531256</v>
      </c>
      <c r="G1407" s="4018">
        <f t="shared" si="21"/>
        <v>93712.952744531256</v>
      </c>
    </row>
    <row r="1408" spans="1:7" ht="15.7">
      <c r="A1408" s="4015" t="s">
        <v>16138</v>
      </c>
      <c r="B1408" s="4015">
        <v>120</v>
      </c>
      <c r="C1408" s="4015">
        <v>380</v>
      </c>
      <c r="D1408" s="4016">
        <v>2100</v>
      </c>
      <c r="E1408" s="4017">
        <v>5036</v>
      </c>
      <c r="F1408" s="4018">
        <v>97602.451567968761</v>
      </c>
      <c r="G1408" s="4018">
        <f t="shared" si="21"/>
        <v>97602.451567968761</v>
      </c>
    </row>
    <row r="1409" spans="1:7" ht="15.7">
      <c r="A1409" s="4015" t="s">
        <v>16139</v>
      </c>
      <c r="B1409" s="4015">
        <v>120</v>
      </c>
      <c r="C1409" s="4015">
        <v>380</v>
      </c>
      <c r="D1409" s="4016">
        <v>2200</v>
      </c>
      <c r="E1409" s="4017">
        <v>5301</v>
      </c>
      <c r="F1409" s="4018">
        <v>101491.95039140627</v>
      </c>
      <c r="G1409" s="4018">
        <f t="shared" si="21"/>
        <v>101491.95039140627</v>
      </c>
    </row>
    <row r="1410" spans="1:7" ht="15.7">
      <c r="A1410" s="4015" t="s">
        <v>16140</v>
      </c>
      <c r="B1410" s="4015">
        <v>120</v>
      </c>
      <c r="C1410" s="4015">
        <v>380</v>
      </c>
      <c r="D1410" s="4016">
        <v>2300</v>
      </c>
      <c r="E1410" s="4017">
        <v>5566</v>
      </c>
      <c r="F1410" s="4018">
        <v>105381.44921484376</v>
      </c>
      <c r="G1410" s="4018">
        <f t="shared" si="21"/>
        <v>105381.44921484376</v>
      </c>
    </row>
    <row r="1411" spans="1:7" ht="15.7">
      <c r="A1411" s="4015" t="s">
        <v>16141</v>
      </c>
      <c r="B1411" s="4015">
        <v>120</v>
      </c>
      <c r="C1411" s="4015">
        <v>380</v>
      </c>
      <c r="D1411" s="4016">
        <v>2600</v>
      </c>
      <c r="E1411" s="4017">
        <v>6362</v>
      </c>
      <c r="F1411" s="4018">
        <v>117049.94568515626</v>
      </c>
      <c r="G1411" s="4018">
        <f t="shared" si="21"/>
        <v>117049.94568515626</v>
      </c>
    </row>
    <row r="1412" spans="1:7" ht="15.7">
      <c r="A1412" s="4015" t="s">
        <v>16142</v>
      </c>
      <c r="B1412" s="4015">
        <v>120</v>
      </c>
      <c r="C1412" s="4015">
        <v>380</v>
      </c>
      <c r="D1412" s="4016">
        <v>2500</v>
      </c>
      <c r="E1412" s="4017">
        <v>6097</v>
      </c>
      <c r="F1412" s="4018">
        <v>113160.44686171875</v>
      </c>
      <c r="G1412" s="4018">
        <f t="shared" si="21"/>
        <v>113160.44686171875</v>
      </c>
    </row>
    <row r="1413" spans="1:7" ht="15.7">
      <c r="A1413" s="4015" t="s">
        <v>16143</v>
      </c>
      <c r="B1413" s="4015">
        <v>120</v>
      </c>
      <c r="C1413" s="4015">
        <v>380</v>
      </c>
      <c r="D1413" s="4016">
        <v>2700</v>
      </c>
      <c r="E1413" s="4017">
        <v>6627</v>
      </c>
      <c r="F1413" s="4018">
        <v>120939.44450859376</v>
      </c>
      <c r="G1413" s="4018">
        <f t="shared" si="21"/>
        <v>120939.44450859376</v>
      </c>
    </row>
    <row r="1414" spans="1:7" ht="15.7">
      <c r="A1414" s="4015" t="s">
        <v>16144</v>
      </c>
      <c r="B1414" s="4015">
        <v>120</v>
      </c>
      <c r="C1414" s="4015">
        <v>380</v>
      </c>
      <c r="D1414" s="4016">
        <v>2800</v>
      </c>
      <c r="E1414" s="4017">
        <v>6892</v>
      </c>
      <c r="F1414" s="4018">
        <v>124828.94333203125</v>
      </c>
      <c r="G1414" s="4018">
        <f t="shared" si="21"/>
        <v>124828.94333203125</v>
      </c>
    </row>
    <row r="1415" spans="1:7" ht="15.7">
      <c r="A1415" s="4015" t="s">
        <v>16145</v>
      </c>
      <c r="B1415" s="4015">
        <v>120</v>
      </c>
      <c r="C1415" s="4015">
        <v>380</v>
      </c>
      <c r="D1415" s="4016">
        <v>2900</v>
      </c>
      <c r="E1415" s="4017">
        <v>7157</v>
      </c>
      <c r="F1415" s="4018">
        <v>128718.44215546876</v>
      </c>
      <c r="G1415" s="4018">
        <f t="shared" si="21"/>
        <v>128718.44215546876</v>
      </c>
    </row>
    <row r="1416" spans="1:7" ht="15.7">
      <c r="A1416" s="4015" t="s">
        <v>16146</v>
      </c>
      <c r="B1416" s="4015">
        <v>120</v>
      </c>
      <c r="C1416" s="4015">
        <v>380</v>
      </c>
      <c r="D1416" s="4016">
        <v>3000</v>
      </c>
      <c r="E1416" s="4017">
        <v>7422</v>
      </c>
      <c r="F1416" s="4018">
        <v>132607.94097890626</v>
      </c>
      <c r="G1416" s="4018">
        <f t="shared" si="21"/>
        <v>132607.94097890626</v>
      </c>
    </row>
    <row r="1417" spans="1:7" ht="15.7">
      <c r="A1417" s="4015" t="s">
        <v>16147</v>
      </c>
      <c r="B1417" s="4015">
        <v>120</v>
      </c>
      <c r="C1417" s="4015">
        <v>380</v>
      </c>
      <c r="D1417" s="4016">
        <v>3100</v>
      </c>
      <c r="E1417" s="4017">
        <v>7687</v>
      </c>
      <c r="F1417" s="4018">
        <v>136497.43980234375</v>
      </c>
      <c r="G1417" s="4018">
        <f t="shared" si="21"/>
        <v>136497.43980234375</v>
      </c>
    </row>
    <row r="1418" spans="1:7" ht="15.7">
      <c r="A1418" s="4015" t="s">
        <v>16148</v>
      </c>
      <c r="B1418" s="4015">
        <v>120</v>
      </c>
      <c r="C1418" s="4015">
        <v>380</v>
      </c>
      <c r="D1418" s="4016">
        <v>3200</v>
      </c>
      <c r="E1418" s="4017">
        <v>7952</v>
      </c>
      <c r="F1418" s="4018">
        <v>140386.93862578127</v>
      </c>
      <c r="G1418" s="4018">
        <f t="shared" si="21"/>
        <v>140386.93862578127</v>
      </c>
    </row>
    <row r="1419" spans="1:7" ht="15.7">
      <c r="A1419" s="4015" t="s">
        <v>16149</v>
      </c>
      <c r="B1419" s="4015">
        <v>120</v>
      </c>
      <c r="C1419" s="4015">
        <v>380</v>
      </c>
      <c r="D1419" s="4016">
        <v>3300</v>
      </c>
      <c r="E1419" s="4017">
        <v>8217</v>
      </c>
      <c r="F1419" s="4018">
        <v>144276.43744921876</v>
      </c>
      <c r="G1419" s="4018">
        <f t="shared" si="21"/>
        <v>144276.43744921876</v>
      </c>
    </row>
    <row r="1420" spans="1:7" ht="15.7">
      <c r="A1420" s="4015" t="s">
        <v>16150</v>
      </c>
      <c r="B1420" s="4015">
        <v>120</v>
      </c>
      <c r="C1420" s="4015">
        <v>380</v>
      </c>
      <c r="D1420" s="4016">
        <v>3400</v>
      </c>
      <c r="E1420" s="4017">
        <v>8482</v>
      </c>
      <c r="F1420" s="4018">
        <v>148165.93627265625</v>
      </c>
      <c r="G1420" s="4018">
        <f t="shared" si="21"/>
        <v>148165.93627265625</v>
      </c>
    </row>
    <row r="1421" spans="1:7" ht="15.7">
      <c r="A1421" s="4015" t="s">
        <v>16151</v>
      </c>
      <c r="B1421" s="4015">
        <v>120</v>
      </c>
      <c r="C1421" s="4015">
        <v>380</v>
      </c>
      <c r="D1421" s="4016">
        <v>3500</v>
      </c>
      <c r="E1421" s="4017">
        <v>8747</v>
      </c>
      <c r="F1421" s="4018">
        <v>152055.43509609377</v>
      </c>
      <c r="G1421" s="4018">
        <f t="shared" si="21"/>
        <v>152055.43509609377</v>
      </c>
    </row>
    <row r="1422" spans="1:7" ht="15.7">
      <c r="A1422" s="4015" t="s">
        <v>16152</v>
      </c>
      <c r="B1422" s="4015">
        <v>120</v>
      </c>
      <c r="C1422" s="4015">
        <v>380</v>
      </c>
      <c r="D1422" s="4016">
        <v>3800</v>
      </c>
      <c r="E1422" s="4017">
        <v>9543</v>
      </c>
      <c r="F1422" s="4018">
        <v>163723.93156640627</v>
      </c>
      <c r="G1422" s="4018">
        <f t="shared" ref="G1422:G1485" si="22">(F1422-F1422*$B$4)</f>
        <v>163723.93156640627</v>
      </c>
    </row>
    <row r="1423" spans="1:7" ht="15.7">
      <c r="A1423" s="4015" t="s">
        <v>16153</v>
      </c>
      <c r="B1423" s="4015">
        <v>120</v>
      </c>
      <c r="C1423" s="4015">
        <v>380</v>
      </c>
      <c r="D1423" s="4016">
        <v>3700</v>
      </c>
      <c r="E1423" s="4017">
        <v>9277</v>
      </c>
      <c r="F1423" s="4018">
        <v>159834.43274296875</v>
      </c>
      <c r="G1423" s="4018">
        <f t="shared" si="22"/>
        <v>159834.43274296875</v>
      </c>
    </row>
    <row r="1424" spans="1:7" ht="15.7">
      <c r="A1424" s="4015" t="s">
        <v>16154</v>
      </c>
      <c r="B1424" s="4015">
        <v>120</v>
      </c>
      <c r="C1424" s="4015">
        <v>380</v>
      </c>
      <c r="D1424" s="4016">
        <v>3900</v>
      </c>
      <c r="E1424" s="4017">
        <v>9808</v>
      </c>
      <c r="F1424" s="4018">
        <v>167613.43038984376</v>
      </c>
      <c r="G1424" s="4018">
        <f t="shared" si="22"/>
        <v>167613.43038984376</v>
      </c>
    </row>
    <row r="1425" spans="1:7" ht="15.7">
      <c r="A1425" s="4015" t="s">
        <v>16155</v>
      </c>
      <c r="B1425" s="4015">
        <v>120</v>
      </c>
      <c r="C1425" s="4015">
        <v>380</v>
      </c>
      <c r="D1425" s="4016">
        <v>4000</v>
      </c>
      <c r="E1425" s="4017">
        <v>10073</v>
      </c>
      <c r="F1425" s="4018">
        <v>171502.92921328126</v>
      </c>
      <c r="G1425" s="4018">
        <f t="shared" si="22"/>
        <v>171502.92921328126</v>
      </c>
    </row>
    <row r="1426" spans="1:7" ht="15.7">
      <c r="A1426" s="4015" t="s">
        <v>16156</v>
      </c>
      <c r="B1426" s="4015">
        <v>120</v>
      </c>
      <c r="C1426" s="4015">
        <v>380</v>
      </c>
      <c r="D1426" s="4016">
        <v>4100</v>
      </c>
      <c r="E1426" s="4017">
        <v>10338</v>
      </c>
      <c r="F1426" s="4018">
        <v>175392.42803671877</v>
      </c>
      <c r="G1426" s="4018">
        <f t="shared" si="22"/>
        <v>175392.42803671877</v>
      </c>
    </row>
    <row r="1427" spans="1:7" ht="15.7">
      <c r="A1427" s="4015" t="s">
        <v>16157</v>
      </c>
      <c r="B1427" s="4015">
        <v>120</v>
      </c>
      <c r="C1427" s="4015">
        <v>380</v>
      </c>
      <c r="D1427" s="4016">
        <v>4200</v>
      </c>
      <c r="E1427" s="4017">
        <v>10603</v>
      </c>
      <c r="F1427" s="4018">
        <v>179281.92686015627</v>
      </c>
      <c r="G1427" s="4018">
        <f t="shared" si="22"/>
        <v>179281.92686015627</v>
      </c>
    </row>
    <row r="1428" spans="1:7" ht="15.7">
      <c r="A1428" s="4015" t="s">
        <v>16158</v>
      </c>
      <c r="B1428" s="4015">
        <v>120</v>
      </c>
      <c r="C1428" s="4015">
        <v>380</v>
      </c>
      <c r="D1428" s="4016">
        <v>4300</v>
      </c>
      <c r="E1428" s="4017">
        <v>10868</v>
      </c>
      <c r="F1428" s="4018">
        <v>183171.42568359376</v>
      </c>
      <c r="G1428" s="4018">
        <f t="shared" si="22"/>
        <v>183171.42568359376</v>
      </c>
    </row>
    <row r="1429" spans="1:7" ht="15.7">
      <c r="A1429" s="4015" t="s">
        <v>16159</v>
      </c>
      <c r="B1429" s="4015">
        <v>120</v>
      </c>
      <c r="C1429" s="4015">
        <v>380</v>
      </c>
      <c r="D1429" s="4016">
        <v>4400</v>
      </c>
      <c r="E1429" s="4017">
        <v>11133</v>
      </c>
      <c r="F1429" s="4018">
        <v>187060.92450703128</v>
      </c>
      <c r="G1429" s="4018">
        <f t="shared" si="22"/>
        <v>187060.92450703128</v>
      </c>
    </row>
    <row r="1430" spans="1:7" ht="15.7">
      <c r="A1430" s="4015" t="s">
        <v>16160</v>
      </c>
      <c r="B1430" s="4015">
        <v>120</v>
      </c>
      <c r="C1430" s="4015">
        <v>380</v>
      </c>
      <c r="D1430" s="4016">
        <v>4500</v>
      </c>
      <c r="E1430" s="4017">
        <v>11398</v>
      </c>
      <c r="F1430" s="4018">
        <v>190950.42333046877</v>
      </c>
      <c r="G1430" s="4018">
        <f t="shared" si="22"/>
        <v>190950.42333046877</v>
      </c>
    </row>
    <row r="1431" spans="1:7" ht="15.7">
      <c r="A1431" s="4015" t="s">
        <v>16161</v>
      </c>
      <c r="B1431" s="4015">
        <v>120</v>
      </c>
      <c r="C1431" s="4015">
        <v>380</v>
      </c>
      <c r="D1431" s="4016">
        <v>4600</v>
      </c>
      <c r="E1431" s="4017">
        <v>11663</v>
      </c>
      <c r="F1431" s="4018">
        <v>194839.92215390629</v>
      </c>
      <c r="G1431" s="4018">
        <f t="shared" si="22"/>
        <v>194839.92215390629</v>
      </c>
    </row>
    <row r="1432" spans="1:7" ht="15.7">
      <c r="A1432" s="4015" t="s">
        <v>16162</v>
      </c>
      <c r="B1432" s="4015">
        <v>120</v>
      </c>
      <c r="C1432" s="4015">
        <v>380</v>
      </c>
      <c r="D1432" s="4016">
        <v>4700</v>
      </c>
      <c r="E1432" s="4017">
        <v>11928</v>
      </c>
      <c r="F1432" s="4018">
        <v>198729.42097734378</v>
      </c>
      <c r="G1432" s="4018">
        <f t="shared" si="22"/>
        <v>198729.42097734378</v>
      </c>
    </row>
    <row r="1433" spans="1:7" ht="15.7">
      <c r="A1433" s="4015" t="s">
        <v>16163</v>
      </c>
      <c r="B1433" s="4015">
        <v>120</v>
      </c>
      <c r="C1433" s="4015">
        <v>380</v>
      </c>
      <c r="D1433" s="4016">
        <v>4800</v>
      </c>
      <c r="E1433" s="4017">
        <v>12193</v>
      </c>
      <c r="F1433" s="4018">
        <v>202618.91980078127</v>
      </c>
      <c r="G1433" s="4018">
        <f t="shared" si="22"/>
        <v>202618.91980078127</v>
      </c>
    </row>
    <row r="1434" spans="1:7" ht="15.7">
      <c r="A1434" s="4015" t="s">
        <v>16164</v>
      </c>
      <c r="B1434" s="4015">
        <v>120</v>
      </c>
      <c r="C1434" s="4015">
        <v>380</v>
      </c>
      <c r="D1434" s="4016">
        <v>4900</v>
      </c>
      <c r="E1434" s="4017">
        <v>12458</v>
      </c>
      <c r="F1434" s="4018">
        <v>206508.41862421876</v>
      </c>
      <c r="G1434" s="4018">
        <f t="shared" si="22"/>
        <v>206508.41862421876</v>
      </c>
    </row>
    <row r="1435" spans="1:7" ht="15.7">
      <c r="A1435" s="4015" t="s">
        <v>16165</v>
      </c>
      <c r="B1435" s="4015">
        <v>120</v>
      </c>
      <c r="C1435" s="4015">
        <v>380</v>
      </c>
      <c r="D1435" s="4016">
        <v>5000</v>
      </c>
      <c r="E1435" s="4017">
        <v>12723</v>
      </c>
      <c r="F1435" s="4018">
        <v>210397.91744765628</v>
      </c>
      <c r="G1435" s="4018">
        <f t="shared" si="22"/>
        <v>210397.91744765628</v>
      </c>
    </row>
    <row r="1436" spans="1:7" ht="15.7">
      <c r="A1436" s="4015" t="s">
        <v>16166</v>
      </c>
      <c r="B1436" s="4015">
        <v>140</v>
      </c>
      <c r="C1436" s="4015">
        <v>260</v>
      </c>
      <c r="D1436" s="4016">
        <v>800</v>
      </c>
      <c r="E1436" s="4017">
        <v>1464</v>
      </c>
      <c r="F1436" s="4018">
        <v>44425.085651171881</v>
      </c>
      <c r="G1436" s="4018">
        <f t="shared" si="22"/>
        <v>44425.085651171881</v>
      </c>
    </row>
    <row r="1437" spans="1:7" ht="15.7">
      <c r="A1437" s="4015" t="s">
        <v>16167</v>
      </c>
      <c r="B1437" s="4015">
        <v>140</v>
      </c>
      <c r="C1437" s="4015">
        <v>260</v>
      </c>
      <c r="D1437" s="4016">
        <v>900</v>
      </c>
      <c r="E1437" s="4017">
        <v>1708</v>
      </c>
      <c r="F1437" s="4018">
        <v>48041.302694531252</v>
      </c>
      <c r="G1437" s="4018">
        <f t="shared" si="22"/>
        <v>48041.302694531252</v>
      </c>
    </row>
    <row r="1438" spans="1:7" ht="15.7">
      <c r="A1438" s="4015" t="s">
        <v>16168</v>
      </c>
      <c r="B1438" s="4015">
        <v>140</v>
      </c>
      <c r="C1438" s="4015">
        <v>260</v>
      </c>
      <c r="D1438" s="4016">
        <v>1000</v>
      </c>
      <c r="E1438" s="4017">
        <v>1952</v>
      </c>
      <c r="F1438" s="4018">
        <v>51657.51973789063</v>
      </c>
      <c r="G1438" s="4018">
        <f t="shared" si="22"/>
        <v>51657.51973789063</v>
      </c>
    </row>
    <row r="1439" spans="1:7" ht="15.7">
      <c r="A1439" s="4015" t="s">
        <v>16169</v>
      </c>
      <c r="B1439" s="4015">
        <v>140</v>
      </c>
      <c r="C1439" s="4015">
        <v>260</v>
      </c>
      <c r="D1439" s="4016">
        <v>1100</v>
      </c>
      <c r="E1439" s="4017">
        <v>2196</v>
      </c>
      <c r="F1439" s="4018">
        <v>55273.736781250002</v>
      </c>
      <c r="G1439" s="4018">
        <f t="shared" si="22"/>
        <v>55273.736781250002</v>
      </c>
    </row>
    <row r="1440" spans="1:7" ht="15.7">
      <c r="A1440" s="4015" t="s">
        <v>16170</v>
      </c>
      <c r="B1440" s="4015">
        <v>140</v>
      </c>
      <c r="C1440" s="4015">
        <v>260</v>
      </c>
      <c r="D1440" s="4016">
        <v>1200</v>
      </c>
      <c r="E1440" s="4017">
        <v>2440</v>
      </c>
      <c r="F1440" s="4018">
        <v>58889.95382460938</v>
      </c>
      <c r="G1440" s="4018">
        <f t="shared" si="22"/>
        <v>58889.95382460938</v>
      </c>
    </row>
    <row r="1441" spans="1:7" ht="15.7">
      <c r="A1441" s="4015" t="s">
        <v>16171</v>
      </c>
      <c r="B1441" s="4015">
        <v>140</v>
      </c>
      <c r="C1441" s="4015">
        <v>260</v>
      </c>
      <c r="D1441" s="4016">
        <v>1300</v>
      </c>
      <c r="E1441" s="4017">
        <v>2684</v>
      </c>
      <c r="F1441" s="4018">
        <v>62506.170867968758</v>
      </c>
      <c r="G1441" s="4018">
        <f t="shared" si="22"/>
        <v>62506.170867968758</v>
      </c>
    </row>
    <row r="1442" spans="1:7" ht="15.7">
      <c r="A1442" s="4015" t="s">
        <v>16172</v>
      </c>
      <c r="B1442" s="4015">
        <v>140</v>
      </c>
      <c r="C1442" s="4015">
        <v>260</v>
      </c>
      <c r="D1442" s="4016">
        <v>1400</v>
      </c>
      <c r="E1442" s="4017">
        <v>2928</v>
      </c>
      <c r="F1442" s="4018">
        <v>66122.387911328129</v>
      </c>
      <c r="G1442" s="4018">
        <f t="shared" si="22"/>
        <v>66122.387911328129</v>
      </c>
    </row>
    <row r="1443" spans="1:7" ht="15.7">
      <c r="A1443" s="4015" t="s">
        <v>16173</v>
      </c>
      <c r="B1443" s="4015">
        <v>140</v>
      </c>
      <c r="C1443" s="4015">
        <v>260</v>
      </c>
      <c r="D1443" s="4016">
        <v>1500</v>
      </c>
      <c r="E1443" s="4017">
        <v>3172</v>
      </c>
      <c r="F1443" s="4018">
        <v>69738.6049546875</v>
      </c>
      <c r="G1443" s="4018">
        <f t="shared" si="22"/>
        <v>69738.6049546875</v>
      </c>
    </row>
    <row r="1444" spans="1:7" ht="15.7">
      <c r="A1444" s="4015" t="s">
        <v>16174</v>
      </c>
      <c r="B1444" s="4015">
        <v>140</v>
      </c>
      <c r="C1444" s="4015">
        <v>260</v>
      </c>
      <c r="D1444" s="4016">
        <v>1600</v>
      </c>
      <c r="E1444" s="4017">
        <v>3416</v>
      </c>
      <c r="F1444" s="4018">
        <v>73354.821998046886</v>
      </c>
      <c r="G1444" s="4018">
        <f t="shared" si="22"/>
        <v>73354.821998046886</v>
      </c>
    </row>
    <row r="1445" spans="1:7" ht="15.7">
      <c r="A1445" s="4015" t="s">
        <v>16175</v>
      </c>
      <c r="B1445" s="4015">
        <v>140</v>
      </c>
      <c r="C1445" s="4015">
        <v>260</v>
      </c>
      <c r="D1445" s="4016">
        <v>1700</v>
      </c>
      <c r="E1445" s="4017">
        <v>3660</v>
      </c>
      <c r="F1445" s="4018">
        <v>76971.039041406257</v>
      </c>
      <c r="G1445" s="4018">
        <f t="shared" si="22"/>
        <v>76971.039041406257</v>
      </c>
    </row>
    <row r="1446" spans="1:7" ht="15.7">
      <c r="A1446" s="4015" t="s">
        <v>16176</v>
      </c>
      <c r="B1446" s="4015">
        <v>140</v>
      </c>
      <c r="C1446" s="4015">
        <v>260</v>
      </c>
      <c r="D1446" s="4016">
        <v>1800</v>
      </c>
      <c r="E1446" s="4017">
        <v>3904</v>
      </c>
      <c r="F1446" s="4018">
        <v>80587.256084765628</v>
      </c>
      <c r="G1446" s="4018">
        <f t="shared" si="22"/>
        <v>80587.256084765628</v>
      </c>
    </row>
    <row r="1447" spans="1:7" ht="15.7">
      <c r="A1447" s="4015" t="s">
        <v>16177</v>
      </c>
      <c r="B1447" s="4015">
        <v>140</v>
      </c>
      <c r="C1447" s="4015">
        <v>260</v>
      </c>
      <c r="D1447" s="4016">
        <v>1900</v>
      </c>
      <c r="E1447" s="4017">
        <v>4148</v>
      </c>
      <c r="F1447" s="4018">
        <v>84203.473128125013</v>
      </c>
      <c r="G1447" s="4018">
        <f t="shared" si="22"/>
        <v>84203.473128125013</v>
      </c>
    </row>
    <row r="1448" spans="1:7" ht="15.7">
      <c r="A1448" s="4015" t="s">
        <v>16178</v>
      </c>
      <c r="B1448" s="4015">
        <v>140</v>
      </c>
      <c r="C1448" s="4015">
        <v>260</v>
      </c>
      <c r="D1448" s="4016">
        <v>2000</v>
      </c>
      <c r="E1448" s="4017">
        <v>4392</v>
      </c>
      <c r="F1448" s="4018">
        <v>87819.690171484384</v>
      </c>
      <c r="G1448" s="4018">
        <f t="shared" si="22"/>
        <v>87819.690171484384</v>
      </c>
    </row>
    <row r="1449" spans="1:7" ht="15.7">
      <c r="A1449" s="4015" t="s">
        <v>16179</v>
      </c>
      <c r="B1449" s="4015">
        <v>140</v>
      </c>
      <c r="C1449" s="4015">
        <v>260</v>
      </c>
      <c r="D1449" s="4016">
        <v>2100</v>
      </c>
      <c r="E1449" s="4017">
        <v>4636</v>
      </c>
      <c r="F1449" s="4018">
        <v>91435.907214843755</v>
      </c>
      <c r="G1449" s="4018">
        <f t="shared" si="22"/>
        <v>91435.907214843755</v>
      </c>
    </row>
    <row r="1450" spans="1:7" ht="15.7">
      <c r="A1450" s="4015" t="s">
        <v>16180</v>
      </c>
      <c r="B1450" s="4015">
        <v>140</v>
      </c>
      <c r="C1450" s="4015">
        <v>260</v>
      </c>
      <c r="D1450" s="4016">
        <v>2200</v>
      </c>
      <c r="E1450" s="4017">
        <v>4880</v>
      </c>
      <c r="F1450" s="4018">
        <v>95052.124258203126</v>
      </c>
      <c r="G1450" s="4018">
        <f t="shared" si="22"/>
        <v>95052.124258203126</v>
      </c>
    </row>
    <row r="1451" spans="1:7" ht="15.7">
      <c r="A1451" s="4015" t="s">
        <v>16181</v>
      </c>
      <c r="B1451" s="4015">
        <v>140</v>
      </c>
      <c r="C1451" s="4015">
        <v>260</v>
      </c>
      <c r="D1451" s="4016">
        <v>2300</v>
      </c>
      <c r="E1451" s="4017">
        <v>5124</v>
      </c>
      <c r="F1451" s="4018">
        <v>98668.341301562526</v>
      </c>
      <c r="G1451" s="4018">
        <f t="shared" si="22"/>
        <v>98668.341301562526</v>
      </c>
    </row>
    <row r="1452" spans="1:7" ht="15.7">
      <c r="A1452" s="4015" t="s">
        <v>16182</v>
      </c>
      <c r="B1452" s="4015">
        <v>140</v>
      </c>
      <c r="C1452" s="4015">
        <v>260</v>
      </c>
      <c r="D1452" s="4016">
        <v>2400</v>
      </c>
      <c r="E1452" s="4017">
        <v>5368</v>
      </c>
      <c r="F1452" s="4018">
        <v>102284.55834492188</v>
      </c>
      <c r="G1452" s="4018">
        <f t="shared" si="22"/>
        <v>102284.55834492188</v>
      </c>
    </row>
    <row r="1453" spans="1:7" ht="15.7">
      <c r="A1453" s="4015" t="s">
        <v>16183</v>
      </c>
      <c r="B1453" s="4015">
        <v>140</v>
      </c>
      <c r="C1453" s="4015">
        <v>260</v>
      </c>
      <c r="D1453" s="4016">
        <v>2500</v>
      </c>
      <c r="E1453" s="4017">
        <v>5612</v>
      </c>
      <c r="F1453" s="4018">
        <v>105900.77538828125</v>
      </c>
      <c r="G1453" s="4018">
        <f t="shared" si="22"/>
        <v>105900.77538828125</v>
      </c>
    </row>
    <row r="1454" spans="1:7" ht="15.7">
      <c r="A1454" s="4015" t="s">
        <v>16184</v>
      </c>
      <c r="B1454" s="4015">
        <v>140</v>
      </c>
      <c r="C1454" s="4015">
        <v>260</v>
      </c>
      <c r="D1454" s="4016">
        <v>2600</v>
      </c>
      <c r="E1454" s="4017">
        <v>5856</v>
      </c>
      <c r="F1454" s="4018">
        <v>109516.99243164064</v>
      </c>
      <c r="G1454" s="4018">
        <f t="shared" si="22"/>
        <v>109516.99243164064</v>
      </c>
    </row>
    <row r="1455" spans="1:7" ht="15.7">
      <c r="A1455" s="4015" t="s">
        <v>16185</v>
      </c>
      <c r="B1455" s="4015">
        <v>140</v>
      </c>
      <c r="C1455" s="4015">
        <v>260</v>
      </c>
      <c r="D1455" s="4016">
        <v>2700</v>
      </c>
      <c r="E1455" s="4017">
        <v>6100</v>
      </c>
      <c r="F1455" s="4018">
        <v>113133.20947500001</v>
      </c>
      <c r="G1455" s="4018">
        <f t="shared" si="22"/>
        <v>113133.20947500001</v>
      </c>
    </row>
    <row r="1456" spans="1:7" ht="15.7">
      <c r="A1456" s="4015" t="s">
        <v>16186</v>
      </c>
      <c r="B1456" s="4015">
        <v>140</v>
      </c>
      <c r="C1456" s="4015">
        <v>260</v>
      </c>
      <c r="D1456" s="4016">
        <v>2800</v>
      </c>
      <c r="E1456" s="4017">
        <v>6344</v>
      </c>
      <c r="F1456" s="4018">
        <v>116749.4265183594</v>
      </c>
      <c r="G1456" s="4018">
        <f t="shared" si="22"/>
        <v>116749.4265183594</v>
      </c>
    </row>
    <row r="1457" spans="1:7" ht="15.7">
      <c r="A1457" s="4015" t="s">
        <v>16187</v>
      </c>
      <c r="B1457" s="4015">
        <v>140</v>
      </c>
      <c r="C1457" s="4015">
        <v>260</v>
      </c>
      <c r="D1457" s="4016">
        <v>2900</v>
      </c>
      <c r="E1457" s="4017">
        <v>6588</v>
      </c>
      <c r="F1457" s="4018">
        <v>120365.64356171875</v>
      </c>
      <c r="G1457" s="4018">
        <f t="shared" si="22"/>
        <v>120365.64356171875</v>
      </c>
    </row>
    <row r="1458" spans="1:7" ht="15.7">
      <c r="A1458" s="4015" t="s">
        <v>16188</v>
      </c>
      <c r="B1458" s="4015">
        <v>140</v>
      </c>
      <c r="C1458" s="4015">
        <v>260</v>
      </c>
      <c r="D1458" s="4016">
        <v>3000</v>
      </c>
      <c r="E1458" s="4017">
        <v>6832</v>
      </c>
      <c r="F1458" s="4018">
        <v>123981.86060507814</v>
      </c>
      <c r="G1458" s="4018">
        <f t="shared" si="22"/>
        <v>123981.86060507814</v>
      </c>
    </row>
    <row r="1459" spans="1:7" ht="15.7">
      <c r="A1459" s="4015" t="s">
        <v>16189</v>
      </c>
      <c r="B1459" s="4015">
        <v>140</v>
      </c>
      <c r="C1459" s="4015">
        <v>260</v>
      </c>
      <c r="D1459" s="4016">
        <v>3100</v>
      </c>
      <c r="E1459" s="4017">
        <v>7076</v>
      </c>
      <c r="F1459" s="4018">
        <v>127598.07764843751</v>
      </c>
      <c r="G1459" s="4018">
        <f t="shared" si="22"/>
        <v>127598.07764843751</v>
      </c>
    </row>
    <row r="1460" spans="1:7" ht="15.7">
      <c r="A1460" s="4015" t="s">
        <v>16190</v>
      </c>
      <c r="B1460" s="4015">
        <v>140</v>
      </c>
      <c r="C1460" s="4015">
        <v>260</v>
      </c>
      <c r="D1460" s="4016">
        <v>3200</v>
      </c>
      <c r="E1460" s="4017">
        <v>7320</v>
      </c>
      <c r="F1460" s="4018">
        <v>131214.29469179688</v>
      </c>
      <c r="G1460" s="4018">
        <f t="shared" si="22"/>
        <v>131214.29469179688</v>
      </c>
    </row>
    <row r="1461" spans="1:7" ht="15.7">
      <c r="A1461" s="4015" t="s">
        <v>16191</v>
      </c>
      <c r="B1461" s="4015">
        <v>140</v>
      </c>
      <c r="C1461" s="4015">
        <v>260</v>
      </c>
      <c r="D1461" s="4016">
        <v>3300</v>
      </c>
      <c r="E1461" s="4017">
        <v>7564</v>
      </c>
      <c r="F1461" s="4018">
        <v>134830.51173515627</v>
      </c>
      <c r="G1461" s="4018">
        <f t="shared" si="22"/>
        <v>134830.51173515627</v>
      </c>
    </row>
    <row r="1462" spans="1:7" ht="15.7">
      <c r="A1462" s="4015" t="s">
        <v>16192</v>
      </c>
      <c r="B1462" s="4015">
        <v>140</v>
      </c>
      <c r="C1462" s="4015">
        <v>260</v>
      </c>
      <c r="D1462" s="4016">
        <v>3400</v>
      </c>
      <c r="E1462" s="4017">
        <v>7808</v>
      </c>
      <c r="F1462" s="4018">
        <v>138446.72877851562</v>
      </c>
      <c r="G1462" s="4018">
        <f t="shared" si="22"/>
        <v>138446.72877851562</v>
      </c>
    </row>
    <row r="1463" spans="1:7" ht="15.7">
      <c r="A1463" s="4015" t="s">
        <v>16193</v>
      </c>
      <c r="B1463" s="4015">
        <v>140</v>
      </c>
      <c r="C1463" s="4015">
        <v>260</v>
      </c>
      <c r="D1463" s="4016">
        <v>3500</v>
      </c>
      <c r="E1463" s="4017">
        <v>8052</v>
      </c>
      <c r="F1463" s="4018">
        <v>142062.94582187501</v>
      </c>
      <c r="G1463" s="4018">
        <f t="shared" si="22"/>
        <v>142062.94582187501</v>
      </c>
    </row>
    <row r="1464" spans="1:7" ht="15.7">
      <c r="A1464" s="4015" t="s">
        <v>16194</v>
      </c>
      <c r="B1464" s="4015">
        <v>140</v>
      </c>
      <c r="C1464" s="4015">
        <v>260</v>
      </c>
      <c r="D1464" s="4016">
        <v>3600</v>
      </c>
      <c r="E1464" s="4017">
        <v>8296</v>
      </c>
      <c r="F1464" s="4018">
        <v>145679.16286523439</v>
      </c>
      <c r="G1464" s="4018">
        <f t="shared" si="22"/>
        <v>145679.16286523439</v>
      </c>
    </row>
    <row r="1465" spans="1:7" ht="15.7">
      <c r="A1465" s="4015" t="s">
        <v>16195</v>
      </c>
      <c r="B1465" s="4015">
        <v>140</v>
      </c>
      <c r="C1465" s="4015">
        <v>260</v>
      </c>
      <c r="D1465" s="4016">
        <v>3700</v>
      </c>
      <c r="E1465" s="4017">
        <v>8540</v>
      </c>
      <c r="F1465" s="4018">
        <v>149295.37990859375</v>
      </c>
      <c r="G1465" s="4018">
        <f t="shared" si="22"/>
        <v>149295.37990859375</v>
      </c>
    </row>
    <row r="1466" spans="1:7" ht="15.7">
      <c r="A1466" s="4015" t="s">
        <v>16196</v>
      </c>
      <c r="B1466" s="4015">
        <v>140</v>
      </c>
      <c r="C1466" s="4015">
        <v>260</v>
      </c>
      <c r="D1466" s="4016">
        <v>3800</v>
      </c>
      <c r="E1466" s="4017">
        <v>8784</v>
      </c>
      <c r="F1466" s="4018">
        <v>152911.59695195314</v>
      </c>
      <c r="G1466" s="4018">
        <f t="shared" si="22"/>
        <v>152911.59695195314</v>
      </c>
    </row>
    <row r="1467" spans="1:7" ht="15.7">
      <c r="A1467" s="4015" t="s">
        <v>16197</v>
      </c>
      <c r="B1467" s="4015">
        <v>140</v>
      </c>
      <c r="C1467" s="4015">
        <v>260</v>
      </c>
      <c r="D1467" s="4016">
        <v>3900</v>
      </c>
      <c r="E1467" s="4017">
        <v>9028</v>
      </c>
      <c r="F1467" s="4018">
        <v>156527.81399531252</v>
      </c>
      <c r="G1467" s="4018">
        <f t="shared" si="22"/>
        <v>156527.81399531252</v>
      </c>
    </row>
    <row r="1468" spans="1:7" ht="15.7">
      <c r="A1468" s="4015" t="s">
        <v>16198</v>
      </c>
      <c r="B1468" s="4015">
        <v>140</v>
      </c>
      <c r="C1468" s="4015">
        <v>260</v>
      </c>
      <c r="D1468" s="4016">
        <v>4000</v>
      </c>
      <c r="E1468" s="4017">
        <v>9272</v>
      </c>
      <c r="F1468" s="4018">
        <v>160144.03103867188</v>
      </c>
      <c r="G1468" s="4018">
        <f t="shared" si="22"/>
        <v>160144.03103867188</v>
      </c>
    </row>
    <row r="1469" spans="1:7" ht="15.7">
      <c r="A1469" s="4015" t="s">
        <v>16199</v>
      </c>
      <c r="B1469" s="4015">
        <v>140</v>
      </c>
      <c r="C1469" s="4015">
        <v>260</v>
      </c>
      <c r="D1469" s="4016">
        <v>4100</v>
      </c>
      <c r="E1469" s="4017">
        <v>9516</v>
      </c>
      <c r="F1469" s="4018">
        <v>163760.24808203126</v>
      </c>
      <c r="G1469" s="4018">
        <f t="shared" si="22"/>
        <v>163760.24808203126</v>
      </c>
    </row>
    <row r="1470" spans="1:7" ht="15.7">
      <c r="A1470" s="4015" t="s">
        <v>16200</v>
      </c>
      <c r="B1470" s="4015">
        <v>140</v>
      </c>
      <c r="C1470" s="4015">
        <v>260</v>
      </c>
      <c r="D1470" s="4016">
        <v>4200</v>
      </c>
      <c r="E1470" s="4017">
        <v>9760</v>
      </c>
      <c r="F1470" s="4018">
        <v>167376.46512539065</v>
      </c>
      <c r="G1470" s="4018">
        <f t="shared" si="22"/>
        <v>167376.46512539065</v>
      </c>
    </row>
    <row r="1471" spans="1:7" ht="15.7">
      <c r="A1471" s="4015" t="s">
        <v>16201</v>
      </c>
      <c r="B1471" s="4015">
        <v>140</v>
      </c>
      <c r="C1471" s="4015">
        <v>260</v>
      </c>
      <c r="D1471" s="4016">
        <v>4300</v>
      </c>
      <c r="E1471" s="4017">
        <v>10004</v>
      </c>
      <c r="F1471" s="4018">
        <v>170992.68216875001</v>
      </c>
      <c r="G1471" s="4018">
        <f t="shared" si="22"/>
        <v>170992.68216875001</v>
      </c>
    </row>
    <row r="1472" spans="1:7" ht="15.7">
      <c r="A1472" s="4015" t="s">
        <v>16202</v>
      </c>
      <c r="B1472" s="4015">
        <v>140</v>
      </c>
      <c r="C1472" s="4015">
        <v>260</v>
      </c>
      <c r="D1472" s="4016">
        <v>4400</v>
      </c>
      <c r="E1472" s="4017">
        <v>10248</v>
      </c>
      <c r="F1472" s="4018">
        <v>174608.89921210939</v>
      </c>
      <c r="G1472" s="4018">
        <f t="shared" si="22"/>
        <v>174608.89921210939</v>
      </c>
    </row>
    <row r="1473" spans="1:7" ht="15.7">
      <c r="A1473" s="4015" t="s">
        <v>16203</v>
      </c>
      <c r="B1473" s="4015">
        <v>140</v>
      </c>
      <c r="C1473" s="4015">
        <v>260</v>
      </c>
      <c r="D1473" s="4016">
        <v>4500</v>
      </c>
      <c r="E1473" s="4017">
        <v>10492</v>
      </c>
      <c r="F1473" s="4018">
        <v>178225.11625546878</v>
      </c>
      <c r="G1473" s="4018">
        <f t="shared" si="22"/>
        <v>178225.11625546878</v>
      </c>
    </row>
    <row r="1474" spans="1:7" ht="15.7">
      <c r="A1474" s="4015" t="s">
        <v>16204</v>
      </c>
      <c r="B1474" s="4015">
        <v>140</v>
      </c>
      <c r="C1474" s="4015">
        <v>260</v>
      </c>
      <c r="D1474" s="4016">
        <v>4600</v>
      </c>
      <c r="E1474" s="4017">
        <v>10736</v>
      </c>
      <c r="F1474" s="4018">
        <v>181841.33329882813</v>
      </c>
      <c r="G1474" s="4018">
        <f t="shared" si="22"/>
        <v>181841.33329882813</v>
      </c>
    </row>
    <row r="1475" spans="1:7" ht="15.7">
      <c r="A1475" s="4015" t="s">
        <v>16205</v>
      </c>
      <c r="B1475" s="4015">
        <v>140</v>
      </c>
      <c r="C1475" s="4015">
        <v>260</v>
      </c>
      <c r="D1475" s="4016">
        <v>4700</v>
      </c>
      <c r="E1475" s="4017">
        <v>10980</v>
      </c>
      <c r="F1475" s="4018">
        <v>185457.55034218752</v>
      </c>
      <c r="G1475" s="4018">
        <f t="shared" si="22"/>
        <v>185457.55034218752</v>
      </c>
    </row>
    <row r="1476" spans="1:7" ht="15.7">
      <c r="A1476" s="4015" t="s">
        <v>16206</v>
      </c>
      <c r="B1476" s="4015">
        <v>140</v>
      </c>
      <c r="C1476" s="4015">
        <v>260</v>
      </c>
      <c r="D1476" s="4016">
        <v>4800</v>
      </c>
      <c r="E1476" s="4017">
        <v>11224</v>
      </c>
      <c r="F1476" s="4018">
        <v>189073.76738554687</v>
      </c>
      <c r="G1476" s="4018">
        <f t="shared" si="22"/>
        <v>189073.76738554687</v>
      </c>
    </row>
    <row r="1477" spans="1:7" ht="15.7">
      <c r="A1477" s="4015" t="s">
        <v>16207</v>
      </c>
      <c r="B1477" s="4015">
        <v>140</v>
      </c>
      <c r="C1477" s="4015">
        <v>260</v>
      </c>
      <c r="D1477" s="4016">
        <v>4900</v>
      </c>
      <c r="E1477" s="4017">
        <v>11468</v>
      </c>
      <c r="F1477" s="4018">
        <v>192689.98442890626</v>
      </c>
      <c r="G1477" s="4018">
        <f t="shared" si="22"/>
        <v>192689.98442890626</v>
      </c>
    </row>
    <row r="1478" spans="1:7" ht="15.7">
      <c r="A1478" s="4015" t="s">
        <v>16208</v>
      </c>
      <c r="B1478" s="4015">
        <v>140</v>
      </c>
      <c r="C1478" s="4015">
        <v>260</v>
      </c>
      <c r="D1478" s="4016">
        <v>5000</v>
      </c>
      <c r="E1478" s="4017">
        <v>11712</v>
      </c>
      <c r="F1478" s="4018">
        <v>196306.20147226567</v>
      </c>
      <c r="G1478" s="4018">
        <f t="shared" si="22"/>
        <v>196306.20147226567</v>
      </c>
    </row>
    <row r="1479" spans="1:7" ht="15.7">
      <c r="A1479" s="4015" t="s">
        <v>16209</v>
      </c>
      <c r="B1479" s="4015">
        <v>140</v>
      </c>
      <c r="C1479" s="4015">
        <v>300</v>
      </c>
      <c r="D1479" s="4016">
        <v>800</v>
      </c>
      <c r="E1479" s="4017">
        <v>1743</v>
      </c>
      <c r="F1479" s="4018">
        <v>50271.136753906256</v>
      </c>
      <c r="G1479" s="4018">
        <f t="shared" si="22"/>
        <v>50271.136753906256</v>
      </c>
    </row>
    <row r="1480" spans="1:7" ht="15.7">
      <c r="A1480" s="4015" t="s">
        <v>16210</v>
      </c>
      <c r="B1480" s="4015">
        <v>140</v>
      </c>
      <c r="C1480" s="4015">
        <v>300</v>
      </c>
      <c r="D1480" s="4016">
        <v>900</v>
      </c>
      <c r="E1480" s="4017">
        <v>2034</v>
      </c>
      <c r="F1480" s="4018">
        <v>54541.051078515637</v>
      </c>
      <c r="G1480" s="4018">
        <f t="shared" si="22"/>
        <v>54541.051078515637</v>
      </c>
    </row>
    <row r="1481" spans="1:7" ht="15.7">
      <c r="A1481" s="4015" t="s">
        <v>16211</v>
      </c>
      <c r="B1481" s="4015">
        <v>140</v>
      </c>
      <c r="C1481" s="4015">
        <v>300</v>
      </c>
      <c r="D1481" s="4016">
        <v>1000</v>
      </c>
      <c r="E1481" s="4017">
        <v>2324</v>
      </c>
      <c r="F1481" s="4018">
        <v>58810.965403125003</v>
      </c>
      <c r="G1481" s="4018">
        <f t="shared" si="22"/>
        <v>58810.965403125003</v>
      </c>
    </row>
    <row r="1482" spans="1:7" ht="15.7">
      <c r="A1482" s="4015" t="s">
        <v>16212</v>
      </c>
      <c r="B1482" s="4015">
        <v>140</v>
      </c>
      <c r="C1482" s="4015">
        <v>300</v>
      </c>
      <c r="D1482" s="4016">
        <v>1100</v>
      </c>
      <c r="E1482" s="4017">
        <v>2615</v>
      </c>
      <c r="F1482" s="4018">
        <v>63080.879727734377</v>
      </c>
      <c r="G1482" s="4018">
        <f t="shared" si="22"/>
        <v>63080.879727734377</v>
      </c>
    </row>
    <row r="1483" spans="1:7" ht="15.7">
      <c r="A1483" s="4015" t="s">
        <v>16213</v>
      </c>
      <c r="B1483" s="4015">
        <v>140</v>
      </c>
      <c r="C1483" s="4015">
        <v>300</v>
      </c>
      <c r="D1483" s="4016">
        <v>1200</v>
      </c>
      <c r="E1483" s="4017">
        <v>2905</v>
      </c>
      <c r="F1483" s="4018">
        <v>67350.794052343757</v>
      </c>
      <c r="G1483" s="4018">
        <f t="shared" si="22"/>
        <v>67350.794052343757</v>
      </c>
    </row>
    <row r="1484" spans="1:7" ht="15.7">
      <c r="A1484" s="4015" t="s">
        <v>16214</v>
      </c>
      <c r="B1484" s="4015">
        <v>140</v>
      </c>
      <c r="C1484" s="4015">
        <v>300</v>
      </c>
      <c r="D1484" s="4016">
        <v>1300</v>
      </c>
      <c r="E1484" s="4017">
        <v>3196</v>
      </c>
      <c r="F1484" s="4018">
        <v>71620.708376953131</v>
      </c>
      <c r="G1484" s="4018">
        <f t="shared" si="22"/>
        <v>71620.708376953131</v>
      </c>
    </row>
    <row r="1485" spans="1:7" ht="15.7">
      <c r="A1485" s="4015" t="s">
        <v>16215</v>
      </c>
      <c r="B1485" s="4015">
        <v>140</v>
      </c>
      <c r="C1485" s="4015">
        <v>300</v>
      </c>
      <c r="D1485" s="4016">
        <v>1400</v>
      </c>
      <c r="E1485" s="4017">
        <v>3486</v>
      </c>
      <c r="F1485" s="4018">
        <v>75890.622701562505</v>
      </c>
      <c r="G1485" s="4018">
        <f t="shared" si="22"/>
        <v>75890.622701562505</v>
      </c>
    </row>
    <row r="1486" spans="1:7" ht="15.7">
      <c r="A1486" s="4015" t="s">
        <v>16216</v>
      </c>
      <c r="B1486" s="4015">
        <v>140</v>
      </c>
      <c r="C1486" s="4015">
        <v>300</v>
      </c>
      <c r="D1486" s="4016">
        <v>1500</v>
      </c>
      <c r="E1486" s="4017">
        <v>3777</v>
      </c>
      <c r="F1486" s="4018">
        <v>80160.537026171878</v>
      </c>
      <c r="G1486" s="4018">
        <f t="shared" ref="G1486:G1549" si="23">(F1486-F1486*$B$4)</f>
        <v>80160.537026171878</v>
      </c>
    </row>
    <row r="1487" spans="1:7" ht="15.7">
      <c r="A1487" s="4015" t="s">
        <v>16217</v>
      </c>
      <c r="B1487" s="4015">
        <v>140</v>
      </c>
      <c r="C1487" s="4015">
        <v>300</v>
      </c>
      <c r="D1487" s="4016">
        <v>1600</v>
      </c>
      <c r="E1487" s="4017">
        <v>4067</v>
      </c>
      <c r="F1487" s="4018">
        <v>84430.451350781252</v>
      </c>
      <c r="G1487" s="4018">
        <f t="shared" si="23"/>
        <v>84430.451350781252</v>
      </c>
    </row>
    <row r="1488" spans="1:7" ht="15.7">
      <c r="A1488" s="4015" t="s">
        <v>16218</v>
      </c>
      <c r="B1488" s="4015">
        <v>140</v>
      </c>
      <c r="C1488" s="4015">
        <v>300</v>
      </c>
      <c r="D1488" s="4016">
        <v>1700</v>
      </c>
      <c r="E1488" s="4017">
        <v>4358</v>
      </c>
      <c r="F1488" s="4018">
        <v>88700.365675390625</v>
      </c>
      <c r="G1488" s="4018">
        <f t="shared" si="23"/>
        <v>88700.365675390625</v>
      </c>
    </row>
    <row r="1489" spans="1:7" ht="15.7">
      <c r="A1489" s="4015" t="s">
        <v>16219</v>
      </c>
      <c r="B1489" s="4015">
        <v>140</v>
      </c>
      <c r="C1489" s="4015">
        <v>300</v>
      </c>
      <c r="D1489" s="4016">
        <v>1800</v>
      </c>
      <c r="E1489" s="4017">
        <v>4648</v>
      </c>
      <c r="F1489" s="4018">
        <v>92970.280000000013</v>
      </c>
      <c r="G1489" s="4018">
        <f t="shared" si="23"/>
        <v>92970.280000000013</v>
      </c>
    </row>
    <row r="1490" spans="1:7" ht="15.7">
      <c r="A1490" s="4015" t="s">
        <v>16220</v>
      </c>
      <c r="B1490" s="4015">
        <v>140</v>
      </c>
      <c r="C1490" s="4015">
        <v>300</v>
      </c>
      <c r="D1490" s="4016">
        <v>1900</v>
      </c>
      <c r="E1490" s="4017">
        <v>4939</v>
      </c>
      <c r="F1490" s="4018">
        <v>97240.194324609387</v>
      </c>
      <c r="G1490" s="4018">
        <f t="shared" si="23"/>
        <v>97240.194324609387</v>
      </c>
    </row>
    <row r="1491" spans="1:7" ht="15.7">
      <c r="A1491" s="4015" t="s">
        <v>16221</v>
      </c>
      <c r="B1491" s="4015">
        <v>140</v>
      </c>
      <c r="C1491" s="4015">
        <v>300</v>
      </c>
      <c r="D1491" s="4016">
        <v>2000</v>
      </c>
      <c r="E1491" s="4017">
        <v>5229</v>
      </c>
      <c r="F1491" s="4018">
        <v>101510.10864921878</v>
      </c>
      <c r="G1491" s="4018">
        <f t="shared" si="23"/>
        <v>101510.10864921878</v>
      </c>
    </row>
    <row r="1492" spans="1:7" ht="15.7">
      <c r="A1492" s="4015" t="s">
        <v>16222</v>
      </c>
      <c r="B1492" s="4015">
        <v>140</v>
      </c>
      <c r="C1492" s="4015">
        <v>300</v>
      </c>
      <c r="D1492" s="4016">
        <v>2100</v>
      </c>
      <c r="E1492" s="4017">
        <v>5520</v>
      </c>
      <c r="F1492" s="4018">
        <v>105780.02297382813</v>
      </c>
      <c r="G1492" s="4018">
        <f t="shared" si="23"/>
        <v>105780.02297382813</v>
      </c>
    </row>
    <row r="1493" spans="1:7" ht="15.7">
      <c r="A1493" s="4015" t="s">
        <v>16223</v>
      </c>
      <c r="B1493" s="4015">
        <v>140</v>
      </c>
      <c r="C1493" s="4015">
        <v>300</v>
      </c>
      <c r="D1493" s="4016">
        <v>2200</v>
      </c>
      <c r="E1493" s="4017">
        <v>5810</v>
      </c>
      <c r="F1493" s="4018">
        <v>110049.93729843751</v>
      </c>
      <c r="G1493" s="4018">
        <f t="shared" si="23"/>
        <v>110049.93729843751</v>
      </c>
    </row>
    <row r="1494" spans="1:7" ht="15.7">
      <c r="A1494" s="4015" t="s">
        <v>16224</v>
      </c>
      <c r="B1494" s="4015">
        <v>140</v>
      </c>
      <c r="C1494" s="4015">
        <v>300</v>
      </c>
      <c r="D1494" s="4016">
        <v>2300</v>
      </c>
      <c r="E1494" s="4017">
        <v>6101</v>
      </c>
      <c r="F1494" s="4018">
        <v>114319.85162304688</v>
      </c>
      <c r="G1494" s="4018">
        <f t="shared" si="23"/>
        <v>114319.85162304688</v>
      </c>
    </row>
    <row r="1495" spans="1:7" ht="15.7">
      <c r="A1495" s="4015" t="s">
        <v>16225</v>
      </c>
      <c r="B1495" s="4015">
        <v>140</v>
      </c>
      <c r="C1495" s="4015">
        <v>300</v>
      </c>
      <c r="D1495" s="4016">
        <v>2400</v>
      </c>
      <c r="E1495" s="4017">
        <v>6391</v>
      </c>
      <c r="F1495" s="4018">
        <v>118589.76594765625</v>
      </c>
      <c r="G1495" s="4018">
        <f t="shared" si="23"/>
        <v>118589.76594765625</v>
      </c>
    </row>
    <row r="1496" spans="1:7" ht="15.7">
      <c r="A1496" s="4015" t="s">
        <v>16226</v>
      </c>
      <c r="B1496" s="4015">
        <v>140</v>
      </c>
      <c r="C1496" s="4015">
        <v>300</v>
      </c>
      <c r="D1496" s="4016">
        <v>2500</v>
      </c>
      <c r="E1496" s="4017">
        <v>6682</v>
      </c>
      <c r="F1496" s="4018">
        <v>122859.68027226563</v>
      </c>
      <c r="G1496" s="4018">
        <f t="shared" si="23"/>
        <v>122859.68027226563</v>
      </c>
    </row>
    <row r="1497" spans="1:7" ht="15.7">
      <c r="A1497" s="4015" t="s">
        <v>16227</v>
      </c>
      <c r="B1497" s="4015">
        <v>140</v>
      </c>
      <c r="C1497" s="4015">
        <v>300</v>
      </c>
      <c r="D1497" s="4016">
        <v>2600</v>
      </c>
      <c r="E1497" s="4017">
        <v>6972</v>
      </c>
      <c r="F1497" s="4018">
        <v>127129.59459687502</v>
      </c>
      <c r="G1497" s="4018">
        <f t="shared" si="23"/>
        <v>127129.59459687502</v>
      </c>
    </row>
    <row r="1498" spans="1:7" ht="15.7">
      <c r="A1498" s="4015" t="s">
        <v>16228</v>
      </c>
      <c r="B1498" s="4015">
        <v>140</v>
      </c>
      <c r="C1498" s="4015">
        <v>300</v>
      </c>
      <c r="D1498" s="4016">
        <v>2700</v>
      </c>
      <c r="E1498" s="4017">
        <v>7263</v>
      </c>
      <c r="F1498" s="4018">
        <v>131399.50892148438</v>
      </c>
      <c r="G1498" s="4018">
        <f t="shared" si="23"/>
        <v>131399.50892148438</v>
      </c>
    </row>
    <row r="1499" spans="1:7" ht="15.7">
      <c r="A1499" s="4015" t="s">
        <v>16229</v>
      </c>
      <c r="B1499" s="4015">
        <v>140</v>
      </c>
      <c r="C1499" s="4015">
        <v>300</v>
      </c>
      <c r="D1499" s="4016">
        <v>2800</v>
      </c>
      <c r="E1499" s="4017">
        <v>7553</v>
      </c>
      <c r="F1499" s="4018">
        <v>135669.42324609376</v>
      </c>
      <c r="G1499" s="4018">
        <f t="shared" si="23"/>
        <v>135669.42324609376</v>
      </c>
    </row>
    <row r="1500" spans="1:7" ht="15.7">
      <c r="A1500" s="4015" t="s">
        <v>16230</v>
      </c>
      <c r="B1500" s="4015">
        <v>140</v>
      </c>
      <c r="C1500" s="4015">
        <v>300</v>
      </c>
      <c r="D1500" s="4016">
        <v>2900</v>
      </c>
      <c r="E1500" s="4017">
        <v>7844</v>
      </c>
      <c r="F1500" s="4018">
        <v>139939.33757070312</v>
      </c>
      <c r="G1500" s="4018">
        <f t="shared" si="23"/>
        <v>139939.33757070312</v>
      </c>
    </row>
    <row r="1501" spans="1:7" ht="15.7">
      <c r="A1501" s="4015" t="s">
        <v>16231</v>
      </c>
      <c r="B1501" s="4015">
        <v>140</v>
      </c>
      <c r="C1501" s="4015">
        <v>300</v>
      </c>
      <c r="D1501" s="4016">
        <v>3000</v>
      </c>
      <c r="E1501" s="4017">
        <v>8134</v>
      </c>
      <c r="F1501" s="4018">
        <v>144209.25189531251</v>
      </c>
      <c r="G1501" s="4018">
        <f t="shared" si="23"/>
        <v>144209.25189531251</v>
      </c>
    </row>
    <row r="1502" spans="1:7" ht="15.7">
      <c r="A1502" s="4015" t="s">
        <v>16232</v>
      </c>
      <c r="B1502" s="4015">
        <v>140</v>
      </c>
      <c r="C1502" s="4015">
        <v>300</v>
      </c>
      <c r="D1502" s="4016">
        <v>3100</v>
      </c>
      <c r="E1502" s="4017">
        <v>8425</v>
      </c>
      <c r="F1502" s="4018">
        <v>148479.1662199219</v>
      </c>
      <c r="G1502" s="4018">
        <f t="shared" si="23"/>
        <v>148479.1662199219</v>
      </c>
    </row>
    <row r="1503" spans="1:7" ht="15.7">
      <c r="A1503" s="4015" t="s">
        <v>16233</v>
      </c>
      <c r="B1503" s="4015">
        <v>140</v>
      </c>
      <c r="C1503" s="4015">
        <v>300</v>
      </c>
      <c r="D1503" s="4016">
        <v>3200</v>
      </c>
      <c r="E1503" s="4017">
        <v>8715</v>
      </c>
      <c r="F1503" s="4018">
        <v>152749.08054453126</v>
      </c>
      <c r="G1503" s="4018">
        <f t="shared" si="23"/>
        <v>152749.08054453126</v>
      </c>
    </row>
    <row r="1504" spans="1:7" ht="15.7">
      <c r="A1504" s="4015" t="s">
        <v>16234</v>
      </c>
      <c r="B1504" s="4015">
        <v>140</v>
      </c>
      <c r="C1504" s="4015">
        <v>300</v>
      </c>
      <c r="D1504" s="4016">
        <v>3300</v>
      </c>
      <c r="E1504" s="4017">
        <v>9006</v>
      </c>
      <c r="F1504" s="4018">
        <v>157018.99486914065</v>
      </c>
      <c r="G1504" s="4018">
        <f t="shared" si="23"/>
        <v>157018.99486914065</v>
      </c>
    </row>
    <row r="1505" spans="1:7" ht="15.7">
      <c r="A1505" s="4015" t="s">
        <v>16235</v>
      </c>
      <c r="B1505" s="4015">
        <v>140</v>
      </c>
      <c r="C1505" s="4015">
        <v>300</v>
      </c>
      <c r="D1505" s="4016">
        <v>3400</v>
      </c>
      <c r="E1505" s="4017">
        <v>9296</v>
      </c>
      <c r="F1505" s="4018">
        <v>161288.90919375001</v>
      </c>
      <c r="G1505" s="4018">
        <f t="shared" si="23"/>
        <v>161288.90919375001</v>
      </c>
    </row>
    <row r="1506" spans="1:7" ht="15.7">
      <c r="A1506" s="4015" t="s">
        <v>16236</v>
      </c>
      <c r="B1506" s="4015">
        <v>140</v>
      </c>
      <c r="C1506" s="4015">
        <v>300</v>
      </c>
      <c r="D1506" s="4016">
        <v>3500</v>
      </c>
      <c r="E1506" s="4017">
        <v>9587</v>
      </c>
      <c r="F1506" s="4018">
        <v>165558.82351835939</v>
      </c>
      <c r="G1506" s="4018">
        <f t="shared" si="23"/>
        <v>165558.82351835939</v>
      </c>
    </row>
    <row r="1507" spans="1:7" ht="15.7">
      <c r="A1507" s="4015" t="s">
        <v>16237</v>
      </c>
      <c r="B1507" s="4015">
        <v>140</v>
      </c>
      <c r="C1507" s="4015">
        <v>300</v>
      </c>
      <c r="D1507" s="4016">
        <v>3600</v>
      </c>
      <c r="E1507" s="4017">
        <v>9877</v>
      </c>
      <c r="F1507" s="4018">
        <v>169828.73784296875</v>
      </c>
      <c r="G1507" s="4018">
        <f t="shared" si="23"/>
        <v>169828.73784296875</v>
      </c>
    </row>
    <row r="1508" spans="1:7" ht="15.7">
      <c r="A1508" s="4015" t="s">
        <v>16238</v>
      </c>
      <c r="B1508" s="4015">
        <v>140</v>
      </c>
      <c r="C1508" s="4015">
        <v>300</v>
      </c>
      <c r="D1508" s="4016">
        <v>3700</v>
      </c>
      <c r="E1508" s="4017">
        <v>10168</v>
      </c>
      <c r="F1508" s="4018">
        <v>174098.65216757814</v>
      </c>
      <c r="G1508" s="4018">
        <f t="shared" si="23"/>
        <v>174098.65216757814</v>
      </c>
    </row>
    <row r="1509" spans="1:7" ht="15.7">
      <c r="A1509" s="4015" t="s">
        <v>16239</v>
      </c>
      <c r="B1509" s="4015">
        <v>140</v>
      </c>
      <c r="C1509" s="4015">
        <v>300</v>
      </c>
      <c r="D1509" s="4016">
        <v>3800</v>
      </c>
      <c r="E1509" s="4017">
        <v>10458</v>
      </c>
      <c r="F1509" s="4018">
        <v>178368.5664921875</v>
      </c>
      <c r="G1509" s="4018">
        <f t="shared" si="23"/>
        <v>178368.5664921875</v>
      </c>
    </row>
    <row r="1510" spans="1:7" ht="15.7">
      <c r="A1510" s="4015" t="s">
        <v>16240</v>
      </c>
      <c r="B1510" s="4015">
        <v>140</v>
      </c>
      <c r="C1510" s="4015">
        <v>300</v>
      </c>
      <c r="D1510" s="4016">
        <v>3900</v>
      </c>
      <c r="E1510" s="4017">
        <v>10749</v>
      </c>
      <c r="F1510" s="4018">
        <v>182638.48081679689</v>
      </c>
      <c r="G1510" s="4018">
        <f t="shared" si="23"/>
        <v>182638.48081679689</v>
      </c>
    </row>
    <row r="1511" spans="1:7" ht="15.7">
      <c r="A1511" s="4015" t="s">
        <v>16241</v>
      </c>
      <c r="B1511" s="4015">
        <v>140</v>
      </c>
      <c r="C1511" s="4015">
        <v>300</v>
      </c>
      <c r="D1511" s="4016">
        <v>4000</v>
      </c>
      <c r="E1511" s="4017">
        <v>11039</v>
      </c>
      <c r="F1511" s="4018">
        <v>186908.39514140628</v>
      </c>
      <c r="G1511" s="4018">
        <f t="shared" si="23"/>
        <v>186908.39514140628</v>
      </c>
    </row>
    <row r="1512" spans="1:7" ht="15.7">
      <c r="A1512" s="4015" t="s">
        <v>16242</v>
      </c>
      <c r="B1512" s="4015">
        <v>140</v>
      </c>
      <c r="C1512" s="4015">
        <v>300</v>
      </c>
      <c r="D1512" s="4016">
        <v>4100</v>
      </c>
      <c r="E1512" s="4017">
        <v>11330</v>
      </c>
      <c r="F1512" s="4018">
        <v>191178.30946601563</v>
      </c>
      <c r="G1512" s="4018">
        <f t="shared" si="23"/>
        <v>191178.30946601563</v>
      </c>
    </row>
    <row r="1513" spans="1:7" ht="15.7">
      <c r="A1513" s="4015" t="s">
        <v>16243</v>
      </c>
      <c r="B1513" s="4015">
        <v>140</v>
      </c>
      <c r="C1513" s="4015">
        <v>300</v>
      </c>
      <c r="D1513" s="4016">
        <v>4200</v>
      </c>
      <c r="E1513" s="4017">
        <v>11620</v>
      </c>
      <c r="F1513" s="4018">
        <v>195448.22379062505</v>
      </c>
      <c r="G1513" s="4018">
        <f t="shared" si="23"/>
        <v>195448.22379062505</v>
      </c>
    </row>
    <row r="1514" spans="1:7" ht="15.7">
      <c r="A1514" s="4015" t="s">
        <v>16244</v>
      </c>
      <c r="B1514" s="4015">
        <v>140</v>
      </c>
      <c r="C1514" s="4015">
        <v>300</v>
      </c>
      <c r="D1514" s="4016">
        <v>4300</v>
      </c>
      <c r="E1514" s="4017">
        <v>11911</v>
      </c>
      <c r="F1514" s="4018">
        <v>199718.13811523438</v>
      </c>
      <c r="G1514" s="4018">
        <f t="shared" si="23"/>
        <v>199718.13811523438</v>
      </c>
    </row>
    <row r="1515" spans="1:7" ht="15.7">
      <c r="A1515" s="4015" t="s">
        <v>16245</v>
      </c>
      <c r="B1515" s="4015">
        <v>140</v>
      </c>
      <c r="C1515" s="4015">
        <v>300</v>
      </c>
      <c r="D1515" s="4016">
        <v>4400</v>
      </c>
      <c r="E1515" s="4017">
        <v>12201</v>
      </c>
      <c r="F1515" s="4018">
        <v>203988.05243984377</v>
      </c>
      <c r="G1515" s="4018">
        <f t="shared" si="23"/>
        <v>203988.05243984377</v>
      </c>
    </row>
    <row r="1516" spans="1:7" ht="15.7">
      <c r="A1516" s="4015" t="s">
        <v>16246</v>
      </c>
      <c r="B1516" s="4015">
        <v>140</v>
      </c>
      <c r="C1516" s="4015">
        <v>300</v>
      </c>
      <c r="D1516" s="4016">
        <v>4500</v>
      </c>
      <c r="E1516" s="4017">
        <v>12492</v>
      </c>
      <c r="F1516" s="4018">
        <v>208257.96676445313</v>
      </c>
      <c r="G1516" s="4018">
        <f t="shared" si="23"/>
        <v>208257.96676445313</v>
      </c>
    </row>
    <row r="1517" spans="1:7" ht="15.7">
      <c r="A1517" s="4015" t="s">
        <v>16247</v>
      </c>
      <c r="B1517" s="4015">
        <v>140</v>
      </c>
      <c r="C1517" s="4015">
        <v>300</v>
      </c>
      <c r="D1517" s="4016">
        <v>4600</v>
      </c>
      <c r="E1517" s="4017">
        <v>12782</v>
      </c>
      <c r="F1517" s="4018">
        <v>212527.88108906252</v>
      </c>
      <c r="G1517" s="4018">
        <f t="shared" si="23"/>
        <v>212527.88108906252</v>
      </c>
    </row>
    <row r="1518" spans="1:7" ht="15.7">
      <c r="A1518" s="4015" t="s">
        <v>16248</v>
      </c>
      <c r="B1518" s="4015">
        <v>140</v>
      </c>
      <c r="C1518" s="4015">
        <v>300</v>
      </c>
      <c r="D1518" s="4016">
        <v>4700</v>
      </c>
      <c r="E1518" s="4017">
        <v>13073</v>
      </c>
      <c r="F1518" s="4018">
        <v>216797.79541367193</v>
      </c>
      <c r="G1518" s="4018">
        <f t="shared" si="23"/>
        <v>216797.79541367193</v>
      </c>
    </row>
    <row r="1519" spans="1:7" ht="15.7">
      <c r="A1519" s="4015" t="s">
        <v>16249</v>
      </c>
      <c r="B1519" s="4015">
        <v>140</v>
      </c>
      <c r="C1519" s="4015">
        <v>300</v>
      </c>
      <c r="D1519" s="4016">
        <v>4800</v>
      </c>
      <c r="E1519" s="4017">
        <v>13363</v>
      </c>
      <c r="F1519" s="4018">
        <v>221067.70973828126</v>
      </c>
      <c r="G1519" s="4018">
        <f t="shared" si="23"/>
        <v>221067.70973828126</v>
      </c>
    </row>
    <row r="1520" spans="1:7" ht="15.7">
      <c r="A1520" s="4015" t="s">
        <v>16250</v>
      </c>
      <c r="B1520" s="4015">
        <v>140</v>
      </c>
      <c r="C1520" s="4015">
        <v>300</v>
      </c>
      <c r="D1520" s="4016">
        <v>4900</v>
      </c>
      <c r="E1520" s="4017">
        <v>13654</v>
      </c>
      <c r="F1520" s="4018">
        <v>225337.62406289065</v>
      </c>
      <c r="G1520" s="4018">
        <f t="shared" si="23"/>
        <v>225337.62406289065</v>
      </c>
    </row>
    <row r="1521" spans="1:7" ht="15.7">
      <c r="A1521" s="4015" t="s">
        <v>16251</v>
      </c>
      <c r="B1521" s="4015">
        <v>140</v>
      </c>
      <c r="C1521" s="4015">
        <v>300</v>
      </c>
      <c r="D1521" s="4016">
        <v>5000</v>
      </c>
      <c r="E1521" s="4017">
        <v>13944</v>
      </c>
      <c r="F1521" s="4018">
        <v>229607.53838750001</v>
      </c>
      <c r="G1521" s="4018">
        <f t="shared" si="23"/>
        <v>229607.53838750001</v>
      </c>
    </row>
    <row r="1522" spans="1:7" ht="15.7">
      <c r="A1522" s="4015" t="s">
        <v>16252</v>
      </c>
      <c r="B1522" s="4015">
        <v>140</v>
      </c>
      <c r="C1522" s="4015">
        <v>380</v>
      </c>
      <c r="D1522" s="4016">
        <v>800</v>
      </c>
      <c r="E1522" s="4017">
        <v>1952</v>
      </c>
      <c r="F1522" s="4018">
        <v>56884.374249218752</v>
      </c>
      <c r="G1522" s="4018">
        <f t="shared" si="23"/>
        <v>56884.374249218752</v>
      </c>
    </row>
    <row r="1523" spans="1:7" ht="15.7">
      <c r="A1523" s="4015" t="s">
        <v>16253</v>
      </c>
      <c r="B1523" s="4015">
        <v>140</v>
      </c>
      <c r="C1523" s="4015">
        <v>380</v>
      </c>
      <c r="D1523" s="4016">
        <v>900</v>
      </c>
      <c r="E1523" s="4017">
        <v>2277</v>
      </c>
      <c r="F1523" s="4018">
        <v>61879.710973437504</v>
      </c>
      <c r="G1523" s="4018">
        <f t="shared" si="23"/>
        <v>61879.710973437504</v>
      </c>
    </row>
    <row r="1524" spans="1:7" ht="15.7">
      <c r="A1524" s="4015" t="s">
        <v>16254</v>
      </c>
      <c r="B1524" s="4015">
        <v>140</v>
      </c>
      <c r="C1524" s="4015">
        <v>380</v>
      </c>
      <c r="D1524" s="4016">
        <v>1000</v>
      </c>
      <c r="E1524" s="4017">
        <v>2603</v>
      </c>
      <c r="F1524" s="4018">
        <v>66875.04769765625</v>
      </c>
      <c r="G1524" s="4018">
        <f t="shared" si="23"/>
        <v>66875.04769765625</v>
      </c>
    </row>
    <row r="1525" spans="1:7" ht="15.7">
      <c r="A1525" s="4015" t="s">
        <v>16255</v>
      </c>
      <c r="B1525" s="4015">
        <v>140</v>
      </c>
      <c r="C1525" s="4015">
        <v>380</v>
      </c>
      <c r="D1525" s="4016">
        <v>1100</v>
      </c>
      <c r="E1525" s="4017">
        <v>2928</v>
      </c>
      <c r="F1525" s="4018">
        <v>71870.384421875002</v>
      </c>
      <c r="G1525" s="4018">
        <f t="shared" si="23"/>
        <v>71870.384421875002</v>
      </c>
    </row>
    <row r="1526" spans="1:7" ht="15.7">
      <c r="A1526" s="4015" t="s">
        <v>16256</v>
      </c>
      <c r="B1526" s="4015">
        <v>140</v>
      </c>
      <c r="C1526" s="4015">
        <v>380</v>
      </c>
      <c r="D1526" s="4016">
        <v>1200</v>
      </c>
      <c r="E1526" s="4017">
        <v>3253</v>
      </c>
      <c r="F1526" s="4018">
        <v>76865.721146093754</v>
      </c>
      <c r="G1526" s="4018">
        <f t="shared" si="23"/>
        <v>76865.721146093754</v>
      </c>
    </row>
    <row r="1527" spans="1:7" ht="15.7">
      <c r="A1527" s="4015" t="s">
        <v>16257</v>
      </c>
      <c r="B1527" s="4015">
        <v>140</v>
      </c>
      <c r="C1527" s="4015">
        <v>380</v>
      </c>
      <c r="D1527" s="4016">
        <v>1300</v>
      </c>
      <c r="E1527" s="4017">
        <v>3579</v>
      </c>
      <c r="F1527" s="4018">
        <v>81861.057870312507</v>
      </c>
      <c r="G1527" s="4018">
        <f t="shared" si="23"/>
        <v>81861.057870312507</v>
      </c>
    </row>
    <row r="1528" spans="1:7" ht="15.7">
      <c r="A1528" s="4015" t="s">
        <v>16258</v>
      </c>
      <c r="B1528" s="4015">
        <v>140</v>
      </c>
      <c r="C1528" s="4015">
        <v>380</v>
      </c>
      <c r="D1528" s="4016">
        <v>1400</v>
      </c>
      <c r="E1528" s="4017">
        <v>3904</v>
      </c>
      <c r="F1528" s="4018">
        <v>86856.394594531259</v>
      </c>
      <c r="G1528" s="4018">
        <f t="shared" si="23"/>
        <v>86856.394594531259</v>
      </c>
    </row>
    <row r="1529" spans="1:7" ht="15.7">
      <c r="A1529" s="4015" t="s">
        <v>16259</v>
      </c>
      <c r="B1529" s="4015">
        <v>140</v>
      </c>
      <c r="C1529" s="4015">
        <v>380</v>
      </c>
      <c r="D1529" s="4016">
        <v>1500</v>
      </c>
      <c r="E1529" s="4017">
        <v>4229</v>
      </c>
      <c r="F1529" s="4018">
        <v>91851.731318750011</v>
      </c>
      <c r="G1529" s="4018">
        <f t="shared" si="23"/>
        <v>91851.731318750011</v>
      </c>
    </row>
    <row r="1530" spans="1:7" ht="15.7">
      <c r="A1530" s="4015" t="s">
        <v>16260</v>
      </c>
      <c r="B1530" s="4015">
        <v>140</v>
      </c>
      <c r="C1530" s="4015">
        <v>380</v>
      </c>
      <c r="D1530" s="4016">
        <v>1600</v>
      </c>
      <c r="E1530" s="4017">
        <v>4555</v>
      </c>
      <c r="F1530" s="4018">
        <v>96847.068042968764</v>
      </c>
      <c r="G1530" s="4018">
        <f t="shared" si="23"/>
        <v>96847.068042968764</v>
      </c>
    </row>
    <row r="1531" spans="1:7" ht="15.7">
      <c r="A1531" s="4015" t="s">
        <v>16261</v>
      </c>
      <c r="B1531" s="4015">
        <v>140</v>
      </c>
      <c r="C1531" s="4015">
        <v>380</v>
      </c>
      <c r="D1531" s="4016">
        <v>1700</v>
      </c>
      <c r="E1531" s="4017">
        <v>4880</v>
      </c>
      <c r="F1531" s="4018">
        <v>101842.4047671875</v>
      </c>
      <c r="G1531" s="4018">
        <f t="shared" si="23"/>
        <v>101842.4047671875</v>
      </c>
    </row>
    <row r="1532" spans="1:7" ht="15.7">
      <c r="A1532" s="4015" t="s">
        <v>16262</v>
      </c>
      <c r="B1532" s="4015">
        <v>140</v>
      </c>
      <c r="C1532" s="4015">
        <v>380</v>
      </c>
      <c r="D1532" s="4016">
        <v>1800</v>
      </c>
      <c r="E1532" s="4017">
        <v>5205</v>
      </c>
      <c r="F1532" s="4018">
        <v>106837.74149140625</v>
      </c>
      <c r="G1532" s="4018">
        <f t="shared" si="23"/>
        <v>106837.74149140625</v>
      </c>
    </row>
    <row r="1533" spans="1:7" ht="15.7">
      <c r="A1533" s="4015" t="s">
        <v>16263</v>
      </c>
      <c r="B1533" s="4015">
        <v>140</v>
      </c>
      <c r="C1533" s="4015">
        <v>380</v>
      </c>
      <c r="D1533" s="4016">
        <v>1900</v>
      </c>
      <c r="E1533" s="4017">
        <v>5531</v>
      </c>
      <c r="F1533" s="4018">
        <v>111833.07821562502</v>
      </c>
      <c r="G1533" s="4018">
        <f t="shared" si="23"/>
        <v>111833.07821562502</v>
      </c>
    </row>
    <row r="1534" spans="1:7" ht="15.7">
      <c r="A1534" s="4015" t="s">
        <v>16264</v>
      </c>
      <c r="B1534" s="4015">
        <v>140</v>
      </c>
      <c r="C1534" s="4015">
        <v>380</v>
      </c>
      <c r="D1534" s="4016">
        <v>2000</v>
      </c>
      <c r="E1534" s="4017">
        <v>5856</v>
      </c>
      <c r="F1534" s="4018">
        <v>116828.41493984376</v>
      </c>
      <c r="G1534" s="4018">
        <f t="shared" si="23"/>
        <v>116828.41493984376</v>
      </c>
    </row>
    <row r="1535" spans="1:7" ht="15.7">
      <c r="A1535" s="4015" t="s">
        <v>16265</v>
      </c>
      <c r="B1535" s="4015">
        <v>140</v>
      </c>
      <c r="C1535" s="4015">
        <v>380</v>
      </c>
      <c r="D1535" s="4016">
        <v>2100</v>
      </c>
      <c r="E1535" s="4017">
        <v>6181</v>
      </c>
      <c r="F1535" s="4018">
        <v>121823.75166406251</v>
      </c>
      <c r="G1535" s="4018">
        <f t="shared" si="23"/>
        <v>121823.75166406251</v>
      </c>
    </row>
    <row r="1536" spans="1:7" ht="15.7">
      <c r="A1536" s="4015" t="s">
        <v>16266</v>
      </c>
      <c r="B1536" s="4015">
        <v>140</v>
      </c>
      <c r="C1536" s="4015">
        <v>380</v>
      </c>
      <c r="D1536" s="4016">
        <v>2200</v>
      </c>
      <c r="E1536" s="4017">
        <v>6507</v>
      </c>
      <c r="F1536" s="4018">
        <v>126819.08838828126</v>
      </c>
      <c r="G1536" s="4018">
        <f t="shared" si="23"/>
        <v>126819.08838828126</v>
      </c>
    </row>
    <row r="1537" spans="1:7" ht="15.7">
      <c r="A1537" s="4015" t="s">
        <v>16267</v>
      </c>
      <c r="B1537" s="4015">
        <v>140</v>
      </c>
      <c r="C1537" s="4015">
        <v>380</v>
      </c>
      <c r="D1537" s="4016">
        <v>2300</v>
      </c>
      <c r="E1537" s="4017">
        <v>6832</v>
      </c>
      <c r="F1537" s="4018">
        <v>131814.4251125</v>
      </c>
      <c r="G1537" s="4018">
        <f t="shared" si="23"/>
        <v>131814.4251125</v>
      </c>
    </row>
    <row r="1538" spans="1:7" ht="15.7">
      <c r="A1538" s="4015" t="s">
        <v>16268</v>
      </c>
      <c r="B1538" s="4015">
        <v>140</v>
      </c>
      <c r="C1538" s="4015">
        <v>380</v>
      </c>
      <c r="D1538" s="4016">
        <v>2400</v>
      </c>
      <c r="E1538" s="4017">
        <v>7157</v>
      </c>
      <c r="F1538" s="4018">
        <v>136809.76183671877</v>
      </c>
      <c r="G1538" s="4018">
        <f t="shared" si="23"/>
        <v>136809.76183671877</v>
      </c>
    </row>
    <row r="1539" spans="1:7" ht="15.7">
      <c r="A1539" s="4015" t="s">
        <v>16269</v>
      </c>
      <c r="B1539" s="4015">
        <v>140</v>
      </c>
      <c r="C1539" s="4015">
        <v>380</v>
      </c>
      <c r="D1539" s="4016">
        <v>2500</v>
      </c>
      <c r="E1539" s="4017">
        <v>7483</v>
      </c>
      <c r="F1539" s="4018">
        <v>141805.09856093751</v>
      </c>
      <c r="G1539" s="4018">
        <f t="shared" si="23"/>
        <v>141805.09856093751</v>
      </c>
    </row>
    <row r="1540" spans="1:7" ht="15.7">
      <c r="A1540" s="4015" t="s">
        <v>16270</v>
      </c>
      <c r="B1540" s="4015">
        <v>140</v>
      </c>
      <c r="C1540" s="4015">
        <v>380</v>
      </c>
      <c r="D1540" s="4016">
        <v>2600</v>
      </c>
      <c r="E1540" s="4017">
        <v>7808</v>
      </c>
      <c r="F1540" s="4018">
        <v>146800.43528515627</v>
      </c>
      <c r="G1540" s="4018">
        <f t="shared" si="23"/>
        <v>146800.43528515627</v>
      </c>
    </row>
    <row r="1541" spans="1:7" ht="15.7">
      <c r="A1541" s="4015" t="s">
        <v>16271</v>
      </c>
      <c r="B1541" s="4015">
        <v>140</v>
      </c>
      <c r="C1541" s="4015">
        <v>380</v>
      </c>
      <c r="D1541" s="4016">
        <v>2700</v>
      </c>
      <c r="E1541" s="4017">
        <v>8133</v>
      </c>
      <c r="F1541" s="4018">
        <v>151795.77200937501</v>
      </c>
      <c r="G1541" s="4018">
        <f t="shared" si="23"/>
        <v>151795.77200937501</v>
      </c>
    </row>
    <row r="1542" spans="1:7" ht="15.7">
      <c r="A1542" s="4015" t="s">
        <v>16272</v>
      </c>
      <c r="B1542" s="4015">
        <v>140</v>
      </c>
      <c r="C1542" s="4015">
        <v>380</v>
      </c>
      <c r="D1542" s="4016">
        <v>2800</v>
      </c>
      <c r="E1542" s="4017">
        <v>8459</v>
      </c>
      <c r="F1542" s="4018">
        <v>156791.10873359375</v>
      </c>
      <c r="G1542" s="4018">
        <f t="shared" si="23"/>
        <v>156791.10873359375</v>
      </c>
    </row>
    <row r="1543" spans="1:7" ht="15.7">
      <c r="A1543" s="4015" t="s">
        <v>16273</v>
      </c>
      <c r="B1543" s="4015">
        <v>140</v>
      </c>
      <c r="C1543" s="4015">
        <v>380</v>
      </c>
      <c r="D1543" s="4016">
        <v>2900</v>
      </c>
      <c r="E1543" s="4017">
        <v>8784</v>
      </c>
      <c r="F1543" s="4018">
        <v>161786.44545781252</v>
      </c>
      <c r="G1543" s="4018">
        <f t="shared" si="23"/>
        <v>161786.44545781252</v>
      </c>
    </row>
    <row r="1544" spans="1:7" ht="15.7">
      <c r="A1544" s="4015" t="s">
        <v>16274</v>
      </c>
      <c r="B1544" s="4015">
        <v>140</v>
      </c>
      <c r="C1544" s="4015">
        <v>380</v>
      </c>
      <c r="D1544" s="4016">
        <v>3000</v>
      </c>
      <c r="E1544" s="4017">
        <v>9109</v>
      </c>
      <c r="F1544" s="4018">
        <v>166781.78218203125</v>
      </c>
      <c r="G1544" s="4018">
        <f t="shared" si="23"/>
        <v>166781.78218203125</v>
      </c>
    </row>
    <row r="1545" spans="1:7" ht="15.7">
      <c r="A1545" s="4015" t="s">
        <v>16275</v>
      </c>
      <c r="B1545" s="4015">
        <v>140</v>
      </c>
      <c r="C1545" s="4015">
        <v>380</v>
      </c>
      <c r="D1545" s="4016">
        <v>3100</v>
      </c>
      <c r="E1545" s="4017">
        <v>9435</v>
      </c>
      <c r="F1545" s="4018">
        <v>171777.11890625002</v>
      </c>
      <c r="G1545" s="4018">
        <f t="shared" si="23"/>
        <v>171777.11890625002</v>
      </c>
    </row>
    <row r="1546" spans="1:7" ht="15.7">
      <c r="A1546" s="4015" t="s">
        <v>16276</v>
      </c>
      <c r="B1546" s="4015">
        <v>140</v>
      </c>
      <c r="C1546" s="4015">
        <v>380</v>
      </c>
      <c r="D1546" s="4016">
        <v>3200</v>
      </c>
      <c r="E1546" s="4017">
        <v>9760</v>
      </c>
      <c r="F1546" s="4018">
        <v>176772.45563046876</v>
      </c>
      <c r="G1546" s="4018">
        <f t="shared" si="23"/>
        <v>176772.45563046876</v>
      </c>
    </row>
    <row r="1547" spans="1:7" ht="15.7">
      <c r="A1547" s="4015" t="s">
        <v>16277</v>
      </c>
      <c r="B1547" s="4015">
        <v>140</v>
      </c>
      <c r="C1547" s="4015">
        <v>380</v>
      </c>
      <c r="D1547" s="4016">
        <v>3300</v>
      </c>
      <c r="E1547" s="4017">
        <v>10085</v>
      </c>
      <c r="F1547" s="4018">
        <v>181767.79235468752</v>
      </c>
      <c r="G1547" s="4018">
        <f t="shared" si="23"/>
        <v>181767.79235468752</v>
      </c>
    </row>
    <row r="1548" spans="1:7" ht="15.7">
      <c r="A1548" s="4015" t="s">
        <v>16278</v>
      </c>
      <c r="B1548" s="4015">
        <v>140</v>
      </c>
      <c r="C1548" s="4015">
        <v>380</v>
      </c>
      <c r="D1548" s="4016">
        <v>3400</v>
      </c>
      <c r="E1548" s="4017">
        <v>10411</v>
      </c>
      <c r="F1548" s="4018">
        <v>186763.12907890626</v>
      </c>
      <c r="G1548" s="4018">
        <f t="shared" si="23"/>
        <v>186763.12907890626</v>
      </c>
    </row>
    <row r="1549" spans="1:7" ht="15.7">
      <c r="A1549" s="4015" t="s">
        <v>16279</v>
      </c>
      <c r="B1549" s="4015">
        <v>140</v>
      </c>
      <c r="C1549" s="4015">
        <v>380</v>
      </c>
      <c r="D1549" s="4016">
        <v>3500</v>
      </c>
      <c r="E1549" s="4017">
        <v>10736</v>
      </c>
      <c r="F1549" s="4018">
        <v>191758.465803125</v>
      </c>
      <c r="G1549" s="4018">
        <f t="shared" si="23"/>
        <v>191758.465803125</v>
      </c>
    </row>
    <row r="1550" spans="1:7" ht="15.7">
      <c r="A1550" s="4015" t="s">
        <v>16280</v>
      </c>
      <c r="B1550" s="4015">
        <v>140</v>
      </c>
      <c r="C1550" s="4015">
        <v>380</v>
      </c>
      <c r="D1550" s="4016">
        <v>3600</v>
      </c>
      <c r="E1550" s="4017">
        <v>11061</v>
      </c>
      <c r="F1550" s="4018">
        <v>196753.80252734377</v>
      </c>
      <c r="G1550" s="4018">
        <f t="shared" ref="G1550:G1564" si="24">(F1550-F1550*$B$4)</f>
        <v>196753.80252734377</v>
      </c>
    </row>
    <row r="1551" spans="1:7" ht="15.7">
      <c r="A1551" s="4015" t="s">
        <v>16281</v>
      </c>
      <c r="B1551" s="4015">
        <v>140</v>
      </c>
      <c r="C1551" s="4015">
        <v>380</v>
      </c>
      <c r="D1551" s="4016">
        <v>3700</v>
      </c>
      <c r="E1551" s="4017">
        <v>11387</v>
      </c>
      <c r="F1551" s="4018">
        <v>201749.13925156253</v>
      </c>
      <c r="G1551" s="4018">
        <f t="shared" si="24"/>
        <v>201749.13925156253</v>
      </c>
    </row>
    <row r="1552" spans="1:7" ht="15.7">
      <c r="A1552" s="4015" t="s">
        <v>16282</v>
      </c>
      <c r="B1552" s="4015">
        <v>140</v>
      </c>
      <c r="C1552" s="4015">
        <v>380</v>
      </c>
      <c r="D1552" s="4016">
        <v>3800</v>
      </c>
      <c r="E1552" s="4017">
        <v>11712</v>
      </c>
      <c r="F1552" s="4018">
        <v>206744.47597578127</v>
      </c>
      <c r="G1552" s="4018">
        <f t="shared" si="24"/>
        <v>206744.47597578127</v>
      </c>
    </row>
    <row r="1553" spans="1:7" ht="15.7">
      <c r="A1553" s="4015" t="s">
        <v>16283</v>
      </c>
      <c r="B1553" s="4015">
        <v>140</v>
      </c>
      <c r="C1553" s="4015">
        <v>380</v>
      </c>
      <c r="D1553" s="4016">
        <v>3900</v>
      </c>
      <c r="E1553" s="4017">
        <v>12037</v>
      </c>
      <c r="F1553" s="4018">
        <v>211739.81270000001</v>
      </c>
      <c r="G1553" s="4018">
        <f t="shared" si="24"/>
        <v>211739.81270000001</v>
      </c>
    </row>
    <row r="1554" spans="1:7" ht="15.7">
      <c r="A1554" s="4015" t="s">
        <v>16284</v>
      </c>
      <c r="B1554" s="4015">
        <v>140</v>
      </c>
      <c r="C1554" s="4015">
        <v>380</v>
      </c>
      <c r="D1554" s="4016">
        <v>4000</v>
      </c>
      <c r="E1554" s="4017">
        <v>12363</v>
      </c>
      <c r="F1554" s="4018">
        <v>216735.14942421878</v>
      </c>
      <c r="G1554" s="4018">
        <f t="shared" si="24"/>
        <v>216735.14942421878</v>
      </c>
    </row>
    <row r="1555" spans="1:7" ht="15.7">
      <c r="A1555" s="4015" t="s">
        <v>16285</v>
      </c>
      <c r="B1555" s="4015">
        <v>140</v>
      </c>
      <c r="C1555" s="4015">
        <v>380</v>
      </c>
      <c r="D1555" s="4016">
        <v>4100</v>
      </c>
      <c r="E1555" s="4017">
        <v>12688</v>
      </c>
      <c r="F1555" s="4018">
        <v>221730.48614843751</v>
      </c>
      <c r="G1555" s="4018">
        <f t="shared" si="24"/>
        <v>221730.48614843751</v>
      </c>
    </row>
    <row r="1556" spans="1:7" ht="15.7">
      <c r="A1556" s="4015" t="s">
        <v>16286</v>
      </c>
      <c r="B1556" s="4015">
        <v>140</v>
      </c>
      <c r="C1556" s="4015">
        <v>380</v>
      </c>
      <c r="D1556" s="4016">
        <v>4200</v>
      </c>
      <c r="E1556" s="4017">
        <v>13013</v>
      </c>
      <c r="F1556" s="4018">
        <v>226725.82287265631</v>
      </c>
      <c r="G1556" s="4018">
        <f t="shared" si="24"/>
        <v>226725.82287265631</v>
      </c>
    </row>
    <row r="1557" spans="1:7" ht="15.7">
      <c r="A1557" s="4015" t="s">
        <v>16287</v>
      </c>
      <c r="B1557" s="4015">
        <v>140</v>
      </c>
      <c r="C1557" s="4015">
        <v>380</v>
      </c>
      <c r="D1557" s="4016">
        <v>4300</v>
      </c>
      <c r="E1557" s="4017">
        <v>13339</v>
      </c>
      <c r="F1557" s="4018">
        <v>231721.15959687502</v>
      </c>
      <c r="G1557" s="4018">
        <f t="shared" si="24"/>
        <v>231721.15959687502</v>
      </c>
    </row>
    <row r="1558" spans="1:7" ht="15.7">
      <c r="A1558" s="4015" t="s">
        <v>16288</v>
      </c>
      <c r="B1558" s="4015">
        <v>140</v>
      </c>
      <c r="C1558" s="4015">
        <v>380</v>
      </c>
      <c r="D1558" s="4016">
        <v>4400</v>
      </c>
      <c r="E1558" s="4017">
        <v>13664</v>
      </c>
      <c r="F1558" s="4018">
        <v>236716.49632109376</v>
      </c>
      <c r="G1558" s="4018">
        <f t="shared" si="24"/>
        <v>236716.49632109376</v>
      </c>
    </row>
    <row r="1559" spans="1:7" ht="15.7">
      <c r="A1559" s="4015" t="s">
        <v>16289</v>
      </c>
      <c r="B1559" s="4015">
        <v>140</v>
      </c>
      <c r="C1559" s="4015">
        <v>380</v>
      </c>
      <c r="D1559" s="4016">
        <v>4500</v>
      </c>
      <c r="E1559" s="4017">
        <v>13989</v>
      </c>
      <c r="F1559" s="4018">
        <v>241711.83304531252</v>
      </c>
      <c r="G1559" s="4018">
        <f t="shared" si="24"/>
        <v>241711.83304531252</v>
      </c>
    </row>
    <row r="1560" spans="1:7" ht="15.7">
      <c r="A1560" s="4015" t="s">
        <v>16290</v>
      </c>
      <c r="B1560" s="4015">
        <v>140</v>
      </c>
      <c r="C1560" s="4015">
        <v>380</v>
      </c>
      <c r="D1560" s="4016">
        <v>4600</v>
      </c>
      <c r="E1560" s="4017">
        <v>14315</v>
      </c>
      <c r="F1560" s="4018">
        <v>246707.16976953126</v>
      </c>
      <c r="G1560" s="4018">
        <f t="shared" si="24"/>
        <v>246707.16976953126</v>
      </c>
    </row>
    <row r="1561" spans="1:7" ht="15.7">
      <c r="A1561" s="4015" t="s">
        <v>16291</v>
      </c>
      <c r="B1561" s="4015">
        <v>140</v>
      </c>
      <c r="C1561" s="4015">
        <v>380</v>
      </c>
      <c r="D1561" s="4016">
        <v>4700</v>
      </c>
      <c r="E1561" s="4017">
        <v>14640</v>
      </c>
      <c r="F1561" s="4018">
        <v>251702.50649375003</v>
      </c>
      <c r="G1561" s="4018">
        <f t="shared" si="24"/>
        <v>251702.50649375003</v>
      </c>
    </row>
    <row r="1562" spans="1:7" ht="15.7">
      <c r="A1562" s="4015" t="s">
        <v>16292</v>
      </c>
      <c r="B1562" s="4015">
        <v>140</v>
      </c>
      <c r="C1562" s="4015">
        <v>380</v>
      </c>
      <c r="D1562" s="4016">
        <v>4800</v>
      </c>
      <c r="E1562" s="4017">
        <v>14965</v>
      </c>
      <c r="F1562" s="4018">
        <v>256697.84321796877</v>
      </c>
      <c r="G1562" s="4018">
        <f t="shared" si="24"/>
        <v>256697.84321796877</v>
      </c>
    </row>
    <row r="1563" spans="1:7" ht="15.7">
      <c r="A1563" s="4015" t="s">
        <v>16293</v>
      </c>
      <c r="B1563" s="4015">
        <v>140</v>
      </c>
      <c r="C1563" s="4015">
        <v>380</v>
      </c>
      <c r="D1563" s="4016">
        <v>4900</v>
      </c>
      <c r="E1563" s="4017">
        <v>15291</v>
      </c>
      <c r="F1563" s="4018">
        <v>261693.17994218753</v>
      </c>
      <c r="G1563" s="4018">
        <f t="shared" si="24"/>
        <v>261693.17994218753</v>
      </c>
    </row>
    <row r="1564" spans="1:7" ht="15.7">
      <c r="A1564" s="4015" t="s">
        <v>16294</v>
      </c>
      <c r="B1564" s="4015">
        <v>140</v>
      </c>
      <c r="C1564" s="4015">
        <v>380</v>
      </c>
      <c r="D1564" s="4016">
        <v>5000</v>
      </c>
      <c r="E1564" s="4017">
        <v>15616</v>
      </c>
      <c r="F1564" s="4018">
        <v>266688.51666640624</v>
      </c>
      <c r="G1564" s="4018">
        <f t="shared" si="24"/>
        <v>266688.51666640624</v>
      </c>
    </row>
  </sheetData>
  <mergeCells count="4">
    <mergeCell ref="A1:G1"/>
    <mergeCell ref="A8:G8"/>
    <mergeCell ref="A7:B7"/>
    <mergeCell ref="A9:F9"/>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J57"/>
  <sheetViews>
    <sheetView zoomScale="85" zoomScaleNormal="85" workbookViewId="0">
      <selection sqref="A1:J2"/>
    </sheetView>
  </sheetViews>
  <sheetFormatPr defaultColWidth="9.29296875" defaultRowHeight="13.7"/>
  <cols>
    <col min="1" max="1" width="20.5859375" style="1837" customWidth="1"/>
    <col min="2" max="2" width="67.703125" style="1837" customWidth="1"/>
    <col min="3" max="3" width="9.29296875" style="1837"/>
    <col min="4" max="4" width="12.41015625" style="1837" customWidth="1"/>
    <col min="5" max="6" width="11.41015625" style="1837" customWidth="1"/>
    <col min="7" max="7" width="13.41015625" style="1837" customWidth="1"/>
    <col min="8" max="9" width="14" style="1837" customWidth="1"/>
    <col min="10" max="10" width="14.703125" style="1837" customWidth="1"/>
    <col min="11" max="16384" width="9.29296875" style="1837"/>
  </cols>
  <sheetData>
    <row r="1" spans="1:10">
      <c r="A1" s="7548" t="s">
        <v>11153</v>
      </c>
      <c r="B1" s="7548"/>
      <c r="C1" s="7548"/>
      <c r="D1" s="7548"/>
      <c r="E1" s="7548"/>
      <c r="F1" s="7548"/>
      <c r="G1" s="7548"/>
      <c r="H1" s="7548"/>
      <c r="I1" s="7548"/>
      <c r="J1" s="7548"/>
    </row>
    <row r="2" spans="1:10" ht="15.75" customHeight="1">
      <c r="A2" s="7548"/>
      <c r="B2" s="7548"/>
      <c r="C2" s="7548"/>
      <c r="D2" s="7548"/>
      <c r="E2" s="7548"/>
      <c r="F2" s="7548"/>
      <c r="G2" s="7548"/>
      <c r="H2" s="7548"/>
      <c r="I2" s="7548"/>
      <c r="J2" s="7548"/>
    </row>
    <row r="4" spans="1:10" ht="15" customHeight="1">
      <c r="C4" s="1838"/>
      <c r="D4" s="1838"/>
      <c r="G4" s="7547" t="s">
        <v>6591</v>
      </c>
      <c r="H4" s="7547"/>
      <c r="I4" s="6906"/>
      <c r="J4" s="6472">
        <v>89.5</v>
      </c>
    </row>
    <row r="5" spans="1:10">
      <c r="A5" s="1839"/>
      <c r="B5" s="1838"/>
      <c r="C5" s="1840"/>
      <c r="D5" s="1840"/>
      <c r="G5" s="7547"/>
      <c r="H5" s="7547"/>
      <c r="I5" s="6906"/>
    </row>
    <row r="6" spans="1:10">
      <c r="C6" s="1840"/>
    </row>
    <row r="7" spans="1:10">
      <c r="A7" s="1840"/>
      <c r="B7" s="1840"/>
      <c r="C7" s="1840"/>
      <c r="D7" s="1840"/>
      <c r="H7" s="6471" t="s">
        <v>48</v>
      </c>
      <c r="I7" s="6908"/>
      <c r="J7" s="6470">
        <v>0</v>
      </c>
    </row>
    <row r="8" spans="1:10">
      <c r="A8" s="1841" t="s">
        <v>11224</v>
      </c>
      <c r="B8" s="1839"/>
      <c r="C8" s="1839"/>
      <c r="D8" s="1839"/>
      <c r="E8" s="1839"/>
      <c r="F8" s="1838"/>
      <c r="G8" s="1838"/>
      <c r="H8" s="1838"/>
      <c r="I8" s="1838"/>
      <c r="J8" s="1838"/>
    </row>
    <row r="9" spans="1:10">
      <c r="A9" s="1841" t="s">
        <v>11226</v>
      </c>
      <c r="B9" s="1839"/>
      <c r="C9" s="1839"/>
      <c r="D9" s="1839"/>
      <c r="E9" s="1839"/>
      <c r="F9" s="1838"/>
      <c r="G9" s="1838"/>
      <c r="H9" s="1838"/>
      <c r="I9" s="1838"/>
      <c r="J9" s="1838"/>
    </row>
    <row r="10" spans="1:10">
      <c r="A10" s="1841" t="s">
        <v>11227</v>
      </c>
      <c r="B10" s="1839"/>
      <c r="C10" s="1839"/>
      <c r="D10" s="1839"/>
      <c r="E10" s="1839"/>
      <c r="F10" s="1838"/>
      <c r="G10" s="1838"/>
      <c r="H10" s="1838"/>
      <c r="I10" s="1838"/>
      <c r="J10" s="1838"/>
    </row>
    <row r="11" spans="1:10">
      <c r="A11" s="1841" t="s">
        <v>11228</v>
      </c>
      <c r="B11" s="1839"/>
      <c r="C11" s="1839"/>
      <c r="D11" s="1839"/>
      <c r="E11" s="1839"/>
      <c r="F11" s="1838"/>
      <c r="G11" s="1838"/>
      <c r="H11" s="1838"/>
      <c r="I11" s="1838"/>
      <c r="J11" s="1838"/>
    </row>
    <row r="12" spans="1:10">
      <c r="A12" s="1841" t="s">
        <v>11229</v>
      </c>
      <c r="B12" s="1839"/>
      <c r="C12" s="1839"/>
      <c r="D12" s="1839"/>
      <c r="E12" s="1839"/>
      <c r="F12" s="1838"/>
      <c r="G12" s="1838"/>
      <c r="H12" s="1838"/>
      <c r="I12" s="1838"/>
      <c r="J12" s="1838"/>
    </row>
    <row r="13" spans="1:10">
      <c r="A13" s="4522" t="s">
        <v>18462</v>
      </c>
      <c r="B13" s="1839"/>
      <c r="C13" s="1839"/>
      <c r="D13" s="1839"/>
      <c r="E13" s="1839"/>
      <c r="F13" s="1838"/>
      <c r="G13" s="1838"/>
      <c r="H13" s="1838"/>
      <c r="I13" s="1838"/>
      <c r="J13" s="1838"/>
    </row>
    <row r="14" spans="1:10">
      <c r="A14" s="1837" t="s">
        <v>11230</v>
      </c>
      <c r="B14" s="1839"/>
      <c r="C14" s="1839"/>
      <c r="D14" s="1839"/>
      <c r="E14" s="1839"/>
      <c r="F14" s="1838"/>
      <c r="G14" s="1838"/>
      <c r="H14" s="1838"/>
      <c r="I14" s="1838"/>
    </row>
    <row r="15" spans="1:10">
      <c r="A15" s="1837" t="s">
        <v>11231</v>
      </c>
      <c r="B15" s="1839"/>
      <c r="C15" s="1839"/>
      <c r="D15" s="1839"/>
      <c r="E15" s="1839"/>
      <c r="F15" s="1838"/>
      <c r="G15" s="1838"/>
      <c r="H15" s="1838"/>
      <c r="I15" s="1838"/>
    </row>
    <row r="16" spans="1:10" ht="15" customHeight="1">
      <c r="A16" s="1837" t="s">
        <v>11232</v>
      </c>
      <c r="B16" s="1839"/>
      <c r="C16" s="1839"/>
      <c r="D16" s="1839"/>
      <c r="E16" s="1839"/>
      <c r="F16" s="1838"/>
      <c r="G16" s="1838"/>
      <c r="H16" s="1838"/>
      <c r="I16" s="1838"/>
    </row>
    <row r="17" spans="1:10">
      <c r="A17" s="1837" t="s">
        <v>11225</v>
      </c>
    </row>
    <row r="19" spans="1:10" ht="57.75" customHeight="1">
      <c r="A19" s="6469" t="s">
        <v>75</v>
      </c>
      <c r="B19" s="6469" t="s">
        <v>42</v>
      </c>
      <c r="C19" s="6469" t="s">
        <v>76</v>
      </c>
      <c r="D19" s="6469" t="s">
        <v>11154</v>
      </c>
      <c r="E19" s="6469" t="s">
        <v>10321</v>
      </c>
      <c r="F19" s="6469" t="s">
        <v>11234</v>
      </c>
      <c r="G19" s="6469" t="s">
        <v>6282</v>
      </c>
      <c r="H19" s="6469" t="s">
        <v>6283</v>
      </c>
      <c r="I19" s="6469" t="s">
        <v>58</v>
      </c>
      <c r="J19" s="6469" t="s">
        <v>6284</v>
      </c>
    </row>
    <row r="20" spans="1:10" ht="15" customHeight="1">
      <c r="A20" s="7544" t="s">
        <v>11155</v>
      </c>
      <c r="B20" s="7545"/>
      <c r="C20" s="7545"/>
      <c r="D20" s="7545"/>
      <c r="E20" s="7545"/>
      <c r="F20" s="7546"/>
      <c r="G20" s="6468"/>
      <c r="H20" s="6465"/>
      <c r="I20" s="6907"/>
      <c r="J20" s="6465"/>
    </row>
    <row r="21" spans="1:10">
      <c r="A21" s="6464" t="s">
        <v>11156</v>
      </c>
      <c r="B21" s="6464" t="s">
        <v>11157</v>
      </c>
      <c r="C21" s="6462" t="s">
        <v>1182</v>
      </c>
      <c r="D21" s="6462">
        <v>40</v>
      </c>
      <c r="E21" s="6463">
        <v>15</v>
      </c>
      <c r="F21" s="6462">
        <v>30</v>
      </c>
      <c r="G21" s="6461">
        <v>4.1309508612631776</v>
      </c>
      <c r="H21" s="6460">
        <f t="shared" ref="H21:H26" si="0">G21-G21*$J$7/100</f>
        <v>4.1309508612631776</v>
      </c>
      <c r="I21" s="6460">
        <v>283.86364678899122</v>
      </c>
      <c r="J21" s="6460">
        <f>I21-I21*$J$7</f>
        <v>283.86364678899122</v>
      </c>
    </row>
    <row r="22" spans="1:10">
      <c r="A22" s="6464" t="s">
        <v>11158</v>
      </c>
      <c r="B22" s="6464" t="s">
        <v>11159</v>
      </c>
      <c r="C22" s="6462" t="s">
        <v>1175</v>
      </c>
      <c r="D22" s="6462">
        <v>40</v>
      </c>
      <c r="E22" s="6463">
        <v>20</v>
      </c>
      <c r="F22" s="6462">
        <v>20</v>
      </c>
      <c r="G22" s="6461">
        <v>6.1619972451881866</v>
      </c>
      <c r="H22" s="6460">
        <f t="shared" si="0"/>
        <v>6.1619972451881866</v>
      </c>
      <c r="I22" s="6460">
        <v>445.04599335653182</v>
      </c>
      <c r="J22" s="6460">
        <f t="shared" ref="J22:J57" si="1">I22-I22*$J$7</f>
        <v>445.04599335653182</v>
      </c>
    </row>
    <row r="23" spans="1:10">
      <c r="A23" s="6464" t="s">
        <v>11160</v>
      </c>
      <c r="B23" s="6464" t="s">
        <v>11161</v>
      </c>
      <c r="C23" s="6462" t="s">
        <v>944</v>
      </c>
      <c r="D23" s="6462">
        <v>40</v>
      </c>
      <c r="E23" s="6463">
        <v>25</v>
      </c>
      <c r="F23" s="6462">
        <v>10</v>
      </c>
      <c r="G23" s="6461">
        <v>9.6460431726326608</v>
      </c>
      <c r="H23" s="6460">
        <f t="shared" si="0"/>
        <v>9.6460431726326608</v>
      </c>
      <c r="I23" s="6460">
        <v>863.32086395062311</v>
      </c>
      <c r="J23" s="6460">
        <f t="shared" si="1"/>
        <v>863.32086395062311</v>
      </c>
    </row>
    <row r="24" spans="1:10" ht="15.75" customHeight="1">
      <c r="A24" s="6464" t="s">
        <v>11162</v>
      </c>
      <c r="B24" s="6464" t="s">
        <v>11163</v>
      </c>
      <c r="C24" s="6462" t="s">
        <v>1180</v>
      </c>
      <c r="D24" s="6462">
        <v>40</v>
      </c>
      <c r="E24" s="6463">
        <v>32</v>
      </c>
      <c r="F24" s="6462">
        <v>6</v>
      </c>
      <c r="G24" s="6461">
        <v>15.43496786683275</v>
      </c>
      <c r="H24" s="6460">
        <f t="shared" si="0"/>
        <v>15.43496786683275</v>
      </c>
      <c r="I24" s="6460">
        <v>1381.4296240815311</v>
      </c>
      <c r="J24" s="6460">
        <f t="shared" si="1"/>
        <v>1381.4296240815311</v>
      </c>
    </row>
    <row r="25" spans="1:10">
      <c r="A25" s="6464" t="s">
        <v>11164</v>
      </c>
      <c r="B25" s="6464" t="s">
        <v>11165</v>
      </c>
      <c r="C25" s="6462" t="s">
        <v>1171</v>
      </c>
      <c r="D25" s="6462">
        <v>32</v>
      </c>
      <c r="E25" s="6463">
        <v>40</v>
      </c>
      <c r="F25" s="6462">
        <v>4</v>
      </c>
      <c r="G25" s="6461">
        <v>24.147176627385871</v>
      </c>
      <c r="H25" s="6460">
        <f t="shared" si="0"/>
        <v>24.147176627385871</v>
      </c>
      <c r="I25" s="6460">
        <v>2161.1723081510354</v>
      </c>
      <c r="J25" s="6460">
        <f t="shared" si="1"/>
        <v>2161.1723081510354</v>
      </c>
    </row>
    <row r="26" spans="1:10">
      <c r="A26" s="6464" t="s">
        <v>11166</v>
      </c>
      <c r="B26" s="6464" t="s">
        <v>11167</v>
      </c>
      <c r="C26" s="6462" t="s">
        <v>4915</v>
      </c>
      <c r="D26" s="6462">
        <v>32</v>
      </c>
      <c r="E26" s="6463">
        <v>50</v>
      </c>
      <c r="F26" s="6462">
        <v>2</v>
      </c>
      <c r="G26" s="6461">
        <v>37.287925945816902</v>
      </c>
      <c r="H26" s="6460">
        <f t="shared" si="0"/>
        <v>37.287925945816902</v>
      </c>
      <c r="I26" s="6460">
        <v>3337.2693721506125</v>
      </c>
      <c r="J26" s="6460">
        <f t="shared" si="1"/>
        <v>3337.2693721506125</v>
      </c>
    </row>
    <row r="27" spans="1:10">
      <c r="A27" s="7544" t="s">
        <v>11168</v>
      </c>
      <c r="B27" s="7545"/>
      <c r="C27" s="7545"/>
      <c r="D27" s="7545"/>
      <c r="E27" s="7545"/>
      <c r="F27" s="7546"/>
      <c r="G27" s="6467"/>
      <c r="H27" s="6467"/>
      <c r="I27" s="6907"/>
      <c r="J27" s="6465"/>
    </row>
    <row r="28" spans="1:10">
      <c r="A28" s="6464" t="s">
        <v>11169</v>
      </c>
      <c r="B28" s="6464" t="s">
        <v>11170</v>
      </c>
      <c r="C28" s="6462" t="s">
        <v>1182</v>
      </c>
      <c r="D28" s="6462">
        <v>40</v>
      </c>
      <c r="E28" s="6463">
        <v>15</v>
      </c>
      <c r="F28" s="6462">
        <v>25</v>
      </c>
      <c r="G28" s="6461">
        <v>4.414020029654167</v>
      </c>
      <c r="H28" s="6460">
        <f t="shared" ref="H28:H33" si="2">G28-G28*$J$7/100</f>
        <v>4.414020029654167</v>
      </c>
      <c r="I28" s="6460">
        <v>297.56740904777047</v>
      </c>
      <c r="J28" s="6460">
        <f t="shared" si="1"/>
        <v>297.56740904777047</v>
      </c>
    </row>
    <row r="29" spans="1:10">
      <c r="A29" s="6464" t="s">
        <v>11171</v>
      </c>
      <c r="B29" s="6464" t="s">
        <v>11172</v>
      </c>
      <c r="C29" s="6462" t="s">
        <v>1175</v>
      </c>
      <c r="D29" s="6462">
        <v>40</v>
      </c>
      <c r="E29" s="6463">
        <v>20</v>
      </c>
      <c r="F29" s="6462">
        <v>20</v>
      </c>
      <c r="G29" s="6461">
        <v>6.520517222932944</v>
      </c>
      <c r="H29" s="6460">
        <f t="shared" si="2"/>
        <v>6.520517222932944</v>
      </c>
      <c r="I29" s="6460">
        <v>471.70773489402177</v>
      </c>
      <c r="J29" s="6460">
        <f t="shared" si="1"/>
        <v>471.70773489402177</v>
      </c>
    </row>
    <row r="30" spans="1:10">
      <c r="A30" s="6464" t="s">
        <v>11173</v>
      </c>
      <c r="B30" s="6464" t="s">
        <v>11174</v>
      </c>
      <c r="C30" s="6462" t="s">
        <v>944</v>
      </c>
      <c r="D30" s="6462">
        <v>40</v>
      </c>
      <c r="E30" s="6463">
        <v>25</v>
      </c>
      <c r="F30" s="6462">
        <v>10</v>
      </c>
      <c r="G30" s="6461">
        <v>10.456840879054722</v>
      </c>
      <c r="H30" s="6460">
        <f t="shared" si="2"/>
        <v>10.456840879054722</v>
      </c>
      <c r="I30" s="6460">
        <v>935.88725867539767</v>
      </c>
      <c r="J30" s="6460">
        <f t="shared" si="1"/>
        <v>935.88725867539767</v>
      </c>
    </row>
    <row r="31" spans="1:10" ht="15.75" customHeight="1">
      <c r="A31" s="6464" t="s">
        <v>11175</v>
      </c>
      <c r="B31" s="6464" t="s">
        <v>11176</v>
      </c>
      <c r="C31" s="6462" t="s">
        <v>1180</v>
      </c>
      <c r="D31" s="6462">
        <v>40</v>
      </c>
      <c r="E31" s="6463">
        <v>32</v>
      </c>
      <c r="F31" s="6462">
        <v>6</v>
      </c>
      <c r="G31" s="6461">
        <v>18.250922919094656</v>
      </c>
      <c r="H31" s="6460">
        <f t="shared" si="2"/>
        <v>18.250922919094656</v>
      </c>
      <c r="I31" s="6460">
        <v>1633.4576012589716</v>
      </c>
      <c r="J31" s="6460">
        <f t="shared" si="1"/>
        <v>1633.4576012589716</v>
      </c>
    </row>
    <row r="32" spans="1:10">
      <c r="A32" s="6464" t="s">
        <v>11177</v>
      </c>
      <c r="B32" s="6464" t="s">
        <v>11178</v>
      </c>
      <c r="C32" s="6462" t="s">
        <v>1171</v>
      </c>
      <c r="D32" s="6462">
        <v>32</v>
      </c>
      <c r="E32" s="6463">
        <v>40</v>
      </c>
      <c r="F32" s="6462">
        <v>4</v>
      </c>
      <c r="G32" s="6461">
        <v>27.491175297312111</v>
      </c>
      <c r="H32" s="6460">
        <f t="shared" si="2"/>
        <v>27.491175297312111</v>
      </c>
      <c r="I32" s="6460">
        <v>2460.4601891094339</v>
      </c>
      <c r="J32" s="6460">
        <f t="shared" si="1"/>
        <v>2460.4601891094339</v>
      </c>
    </row>
    <row r="33" spans="1:10">
      <c r="A33" s="6464" t="s">
        <v>11179</v>
      </c>
      <c r="B33" s="6464" t="s">
        <v>11180</v>
      </c>
      <c r="C33" s="6462" t="s">
        <v>4915</v>
      </c>
      <c r="D33" s="6462">
        <v>32</v>
      </c>
      <c r="E33" s="6463">
        <v>50</v>
      </c>
      <c r="F33" s="6462">
        <v>2</v>
      </c>
      <c r="G33" s="6461">
        <v>40.798119857457941</v>
      </c>
      <c r="H33" s="6460">
        <f t="shared" si="2"/>
        <v>40.798119857457941</v>
      </c>
      <c r="I33" s="6460">
        <v>3651.4317272424855</v>
      </c>
      <c r="J33" s="6460">
        <f t="shared" si="1"/>
        <v>3651.4317272424855</v>
      </c>
    </row>
    <row r="34" spans="1:10">
      <c r="A34" s="7544" t="s">
        <v>11181</v>
      </c>
      <c r="B34" s="7545"/>
      <c r="C34" s="7545"/>
      <c r="D34" s="7545"/>
      <c r="E34" s="7545"/>
      <c r="F34" s="7546"/>
      <c r="G34" s="6466"/>
      <c r="H34" s="6466"/>
      <c r="I34" s="6907"/>
      <c r="J34" s="6465"/>
    </row>
    <row r="35" spans="1:10">
      <c r="A35" s="6464" t="s">
        <v>11182</v>
      </c>
      <c r="B35" s="6464" t="s">
        <v>11183</v>
      </c>
      <c r="C35" s="6462" t="s">
        <v>1182</v>
      </c>
      <c r="D35" s="6462">
        <v>40</v>
      </c>
      <c r="E35" s="6463">
        <v>15</v>
      </c>
      <c r="F35" s="6462">
        <v>30</v>
      </c>
      <c r="G35" s="6461">
        <v>4.0039400033264005</v>
      </c>
      <c r="H35" s="6460">
        <f>G35-G35*$J$7/100</f>
        <v>4.0039400033264005</v>
      </c>
      <c r="I35" s="6460">
        <v>276.03292549826091</v>
      </c>
      <c r="J35" s="6460">
        <f t="shared" si="1"/>
        <v>276.03292549826091</v>
      </c>
    </row>
    <row r="36" spans="1:10" ht="15.75" customHeight="1">
      <c r="A36" s="6464" t="s">
        <v>11184</v>
      </c>
      <c r="B36" s="6464" t="s">
        <v>11185</v>
      </c>
      <c r="C36" s="6462" t="s">
        <v>1175</v>
      </c>
      <c r="D36" s="6462">
        <v>40</v>
      </c>
      <c r="E36" s="6463">
        <v>20</v>
      </c>
      <c r="F36" s="6462">
        <v>20</v>
      </c>
      <c r="G36" s="6461">
        <v>5.9949112959288797</v>
      </c>
      <c r="H36" s="6460">
        <f>G36-G36*$J$7/100</f>
        <v>5.9949112959288797</v>
      </c>
      <c r="I36" s="6460">
        <v>432.74057418538416</v>
      </c>
      <c r="J36" s="6460">
        <f t="shared" si="1"/>
        <v>432.74057418538416</v>
      </c>
    </row>
    <row r="37" spans="1:10">
      <c r="A37" s="6464" t="s">
        <v>11186</v>
      </c>
      <c r="B37" s="6464" t="s">
        <v>11187</v>
      </c>
      <c r="C37" s="6462" t="s">
        <v>944</v>
      </c>
      <c r="D37" s="6462">
        <v>40</v>
      </c>
      <c r="E37" s="6463">
        <v>25</v>
      </c>
      <c r="F37" s="6462">
        <v>10</v>
      </c>
      <c r="G37" s="6461">
        <v>9.4332151125793011</v>
      </c>
      <c r="H37" s="6460">
        <f>G37-G37*$J$7/100</f>
        <v>9.4332151125793011</v>
      </c>
      <c r="I37" s="6460">
        <v>844.27275257584745</v>
      </c>
      <c r="J37" s="6460">
        <f t="shared" si="1"/>
        <v>844.27275257584745</v>
      </c>
    </row>
    <row r="38" spans="1:10">
      <c r="A38" s="6464" t="s">
        <v>11188</v>
      </c>
      <c r="B38" s="6464" t="s">
        <v>11189</v>
      </c>
      <c r="C38" s="6462" t="s">
        <v>1180</v>
      </c>
      <c r="D38" s="6462">
        <v>40</v>
      </c>
      <c r="E38" s="6463">
        <v>32</v>
      </c>
      <c r="F38" s="6462">
        <v>6</v>
      </c>
      <c r="G38" s="6461">
        <v>14.922904430383396</v>
      </c>
      <c r="H38" s="6460">
        <f>G38-G38*$J$7/100</f>
        <v>14.922904430383396</v>
      </c>
      <c r="I38" s="6460">
        <v>1335.5999465193138</v>
      </c>
      <c r="J38" s="6460">
        <f t="shared" si="1"/>
        <v>1335.5999465193138</v>
      </c>
    </row>
    <row r="39" spans="1:10">
      <c r="A39" s="7544" t="s">
        <v>11190</v>
      </c>
      <c r="B39" s="7545"/>
      <c r="C39" s="7545"/>
      <c r="D39" s="7545"/>
      <c r="E39" s="7545"/>
      <c r="F39" s="7546"/>
      <c r="G39" s="6466"/>
      <c r="H39" s="6466"/>
      <c r="I39" s="6907"/>
      <c r="J39" s="6465"/>
    </row>
    <row r="40" spans="1:10">
      <c r="A40" s="6464" t="s">
        <v>11191</v>
      </c>
      <c r="B40" s="6464" t="s">
        <v>11192</v>
      </c>
      <c r="C40" s="6462" t="s">
        <v>1182</v>
      </c>
      <c r="D40" s="6462">
        <v>40</v>
      </c>
      <c r="E40" s="6463">
        <v>15</v>
      </c>
      <c r="F40" s="6462">
        <v>25</v>
      </c>
      <c r="G40" s="6461">
        <v>4.2355500836247542</v>
      </c>
      <c r="H40" s="6460">
        <f>G40-G40*$J$7/100</f>
        <v>4.2355500836247542</v>
      </c>
      <c r="I40" s="6460">
        <v>289.736687757038</v>
      </c>
      <c r="J40" s="6460">
        <f t="shared" si="1"/>
        <v>289.736687757038</v>
      </c>
    </row>
    <row r="41" spans="1:10" ht="15.75" customHeight="1">
      <c r="A41" s="6464" t="s">
        <v>11193</v>
      </c>
      <c r="B41" s="6464" t="s">
        <v>11194</v>
      </c>
      <c r="C41" s="6462" t="s">
        <v>1175</v>
      </c>
      <c r="D41" s="6462">
        <v>40</v>
      </c>
      <c r="E41" s="6463">
        <v>20</v>
      </c>
      <c r="F41" s="6462">
        <v>20</v>
      </c>
      <c r="G41" s="6461">
        <v>6.4373478844670169</v>
      </c>
      <c r="H41" s="6460">
        <f>G41-G41*$J$7/100</f>
        <v>6.4373478844670169</v>
      </c>
      <c r="I41" s="6460">
        <v>463.50412211325448</v>
      </c>
      <c r="J41" s="6460">
        <f t="shared" si="1"/>
        <v>463.50412211325448</v>
      </c>
    </row>
    <row r="42" spans="1:10">
      <c r="A42" s="6464" t="s">
        <v>11195</v>
      </c>
      <c r="B42" s="6464" t="s">
        <v>11196</v>
      </c>
      <c r="C42" s="6462" t="s">
        <v>944</v>
      </c>
      <c r="D42" s="6462">
        <v>40</v>
      </c>
      <c r="E42" s="6463">
        <v>25</v>
      </c>
      <c r="F42" s="6462">
        <v>10</v>
      </c>
      <c r="G42" s="6461">
        <v>10.241801046700381</v>
      </c>
      <c r="H42" s="6460">
        <f>G42-G42*$J$7/100</f>
        <v>10.241801046700381</v>
      </c>
      <c r="I42" s="6460">
        <v>916.64119367968408</v>
      </c>
      <c r="J42" s="6460">
        <f t="shared" si="1"/>
        <v>916.64119367968408</v>
      </c>
    </row>
    <row r="43" spans="1:10">
      <c r="A43" s="6464" t="s">
        <v>11197</v>
      </c>
      <c r="B43" s="6464" t="s">
        <v>11198</v>
      </c>
      <c r="C43" s="6462" t="s">
        <v>1180</v>
      </c>
      <c r="D43" s="6462">
        <v>40</v>
      </c>
      <c r="E43" s="6463">
        <v>32</v>
      </c>
      <c r="F43" s="6462">
        <v>6</v>
      </c>
      <c r="G43" s="6461">
        <v>16.91690624182419</v>
      </c>
      <c r="H43" s="6460">
        <f>G43-G43*$J$7/100</f>
        <v>16.91690624182419</v>
      </c>
      <c r="I43" s="6460">
        <v>1514.063108643265</v>
      </c>
      <c r="J43" s="6460">
        <f t="shared" si="1"/>
        <v>1514.063108643265</v>
      </c>
    </row>
    <row r="44" spans="1:10">
      <c r="A44" s="7544" t="s">
        <v>11199</v>
      </c>
      <c r="B44" s="7545"/>
      <c r="C44" s="7545"/>
      <c r="D44" s="7545"/>
      <c r="E44" s="7545"/>
      <c r="F44" s="7546"/>
      <c r="G44" s="6466"/>
      <c r="H44" s="6466"/>
      <c r="I44" s="6907"/>
      <c r="J44" s="6465"/>
    </row>
    <row r="45" spans="1:10">
      <c r="A45" s="6464" t="s">
        <v>11200</v>
      </c>
      <c r="B45" s="6464" t="s">
        <v>11201</v>
      </c>
      <c r="C45" s="6462" t="s">
        <v>1182</v>
      </c>
      <c r="D45" s="6462">
        <v>40</v>
      </c>
      <c r="E45" s="6463">
        <v>15</v>
      </c>
      <c r="F45" s="6462">
        <v>25</v>
      </c>
      <c r="G45" s="6461">
        <v>5.576587165642592</v>
      </c>
      <c r="H45" s="6460">
        <f>G45-G45*$J$7/100</f>
        <v>5.576587165642592</v>
      </c>
      <c r="I45" s="6460">
        <v>389.57838421385742</v>
      </c>
      <c r="J45" s="6460">
        <f t="shared" si="1"/>
        <v>389.57838421385742</v>
      </c>
    </row>
    <row r="46" spans="1:10" ht="15.75" customHeight="1">
      <c r="A46" s="6464" t="s">
        <v>11202</v>
      </c>
      <c r="B46" s="6464" t="s">
        <v>11203</v>
      </c>
      <c r="C46" s="6462" t="s">
        <v>1175</v>
      </c>
      <c r="D46" s="6462">
        <v>40</v>
      </c>
      <c r="E46" s="6463">
        <v>20</v>
      </c>
      <c r="F46" s="6462">
        <v>15</v>
      </c>
      <c r="G46" s="6461">
        <v>8.7198247202895747</v>
      </c>
      <c r="H46" s="6460">
        <f>G46-G46*$J$7/100</f>
        <v>8.7198247202895747</v>
      </c>
      <c r="I46" s="6460">
        <v>627.57637772856606</v>
      </c>
      <c r="J46" s="6460">
        <f t="shared" si="1"/>
        <v>627.57637772856606</v>
      </c>
    </row>
    <row r="47" spans="1:10">
      <c r="A47" s="6464" t="s">
        <v>11204</v>
      </c>
      <c r="B47" s="6464" t="s">
        <v>11205</v>
      </c>
      <c r="C47" s="6462" t="s">
        <v>944</v>
      </c>
      <c r="D47" s="6462">
        <v>40</v>
      </c>
      <c r="E47" s="6463">
        <v>25</v>
      </c>
      <c r="F47" s="6462">
        <v>8</v>
      </c>
      <c r="G47" s="6461">
        <v>15.022816334891061</v>
      </c>
      <c r="H47" s="6460">
        <f>G47-G47*$J$7/100</f>
        <v>15.022816334891061</v>
      </c>
      <c r="I47" s="6460">
        <v>1344.5420619727499</v>
      </c>
      <c r="J47" s="6460">
        <f t="shared" si="1"/>
        <v>1344.5420619727499</v>
      </c>
    </row>
    <row r="48" spans="1:10">
      <c r="A48" s="6464" t="s">
        <v>11206</v>
      </c>
      <c r="B48" s="6464" t="s">
        <v>11207</v>
      </c>
      <c r="C48" s="6462" t="s">
        <v>1180</v>
      </c>
      <c r="D48" s="6462">
        <v>40</v>
      </c>
      <c r="E48" s="6463">
        <v>32</v>
      </c>
      <c r="F48" s="6462">
        <v>4</v>
      </c>
      <c r="G48" s="6461">
        <v>22.733521329433916</v>
      </c>
      <c r="H48" s="6460">
        <f>G48-G48*$J$7/100</f>
        <v>22.733521329433916</v>
      </c>
      <c r="I48" s="6460">
        <v>2034.6501589843356</v>
      </c>
      <c r="J48" s="6460">
        <f t="shared" si="1"/>
        <v>2034.6501589843356</v>
      </c>
    </row>
    <row r="49" spans="1:10">
      <c r="A49" s="7544" t="s">
        <v>11208</v>
      </c>
      <c r="B49" s="7545"/>
      <c r="C49" s="7545"/>
      <c r="D49" s="7545"/>
      <c r="E49" s="7545"/>
      <c r="F49" s="7546"/>
      <c r="G49" s="6466"/>
      <c r="H49" s="6466"/>
      <c r="I49" s="6907"/>
      <c r="J49" s="6465"/>
    </row>
    <row r="50" spans="1:10" ht="15.75" customHeight="1">
      <c r="A50" s="6464" t="s">
        <v>11209</v>
      </c>
      <c r="B50" s="6464" t="s">
        <v>11210</v>
      </c>
      <c r="C50" s="6462" t="s">
        <v>1182</v>
      </c>
      <c r="D50" s="6462">
        <v>40</v>
      </c>
      <c r="E50" s="6463">
        <v>15</v>
      </c>
      <c r="F50" s="6462">
        <v>25</v>
      </c>
      <c r="G50" s="6461">
        <v>6.5818574937121355</v>
      </c>
      <c r="H50" s="6460">
        <f>G50-G50*$J$7/100</f>
        <v>6.5818574937121355</v>
      </c>
      <c r="I50" s="6460">
        <v>415.02822840873216</v>
      </c>
      <c r="J50" s="6460">
        <f t="shared" si="1"/>
        <v>415.02822840873216</v>
      </c>
    </row>
    <row r="51" spans="1:10">
      <c r="A51" s="6464" t="s">
        <v>11211</v>
      </c>
      <c r="B51" s="6464" t="s">
        <v>11212</v>
      </c>
      <c r="C51" s="6462" t="s">
        <v>1175</v>
      </c>
      <c r="D51" s="6462">
        <v>40</v>
      </c>
      <c r="E51" s="6463">
        <v>20</v>
      </c>
      <c r="F51" s="6462">
        <v>15</v>
      </c>
      <c r="G51" s="6461">
        <v>10.033798436878477</v>
      </c>
      <c r="H51" s="6460">
        <f>G51-G51*$J$7/100</f>
        <v>10.033798436878477</v>
      </c>
      <c r="I51" s="6460">
        <v>695.2561831698838</v>
      </c>
      <c r="J51" s="6460">
        <f t="shared" si="1"/>
        <v>695.2561831698838</v>
      </c>
    </row>
    <row r="52" spans="1:10">
      <c r="A52" s="6464" t="s">
        <v>11213</v>
      </c>
      <c r="B52" s="6464" t="s">
        <v>11214</v>
      </c>
      <c r="C52" s="6462" t="s">
        <v>944</v>
      </c>
      <c r="D52" s="6462">
        <v>40</v>
      </c>
      <c r="E52" s="6463">
        <v>25</v>
      </c>
      <c r="F52" s="6462">
        <v>8</v>
      </c>
      <c r="G52" s="6461">
        <v>17.650592121021816</v>
      </c>
      <c r="H52" s="6460">
        <f>G52-G52*$J$7/100</f>
        <v>17.650592121021816</v>
      </c>
      <c r="I52" s="6460">
        <v>1579.7279948314526</v>
      </c>
      <c r="J52" s="6460">
        <f t="shared" si="1"/>
        <v>1579.7279948314526</v>
      </c>
    </row>
    <row r="53" spans="1:10">
      <c r="A53" s="7544" t="s">
        <v>11215</v>
      </c>
      <c r="B53" s="7545"/>
      <c r="C53" s="7545"/>
      <c r="D53" s="7545"/>
      <c r="E53" s="7545"/>
      <c r="F53" s="7546"/>
      <c r="G53" s="6466"/>
      <c r="H53" s="6466"/>
      <c r="I53" s="6907"/>
      <c r="J53" s="6465"/>
    </row>
    <row r="54" spans="1:10">
      <c r="A54" s="6464" t="s">
        <v>11216</v>
      </c>
      <c r="B54" s="6464" t="s">
        <v>11217</v>
      </c>
      <c r="C54" s="6462" t="s">
        <v>1182</v>
      </c>
      <c r="D54" s="6462">
        <v>40</v>
      </c>
      <c r="E54" s="6463">
        <v>15</v>
      </c>
      <c r="F54" s="6462">
        <v>25</v>
      </c>
      <c r="G54" s="6461">
        <v>4.4700353668198014</v>
      </c>
      <c r="H54" s="6460">
        <f>G54-G54*$J$7/100</f>
        <v>4.4700353668198014</v>
      </c>
      <c r="I54" s="6460">
        <v>305.39813033850078</v>
      </c>
      <c r="J54" s="6460">
        <f t="shared" si="1"/>
        <v>305.39813033850078</v>
      </c>
    </row>
    <row r="55" spans="1:10">
      <c r="A55" s="6464" t="s">
        <v>11218</v>
      </c>
      <c r="B55" s="6464" t="s">
        <v>11219</v>
      </c>
      <c r="C55" s="6462" t="s">
        <v>1175</v>
      </c>
      <c r="D55" s="6462">
        <v>40</v>
      </c>
      <c r="E55" s="6463">
        <v>20</v>
      </c>
      <c r="F55" s="6462">
        <v>20</v>
      </c>
      <c r="G55" s="6461">
        <v>6.9328821259238795</v>
      </c>
      <c r="H55" s="6460">
        <f>G55-G55*$J$7/100</f>
        <v>6.9328821259238795</v>
      </c>
      <c r="I55" s="6460">
        <v>488.11496045555214</v>
      </c>
      <c r="J55" s="6460">
        <f t="shared" si="1"/>
        <v>488.11496045555214</v>
      </c>
    </row>
    <row r="56" spans="1:10">
      <c r="A56" s="6464" t="s">
        <v>11220</v>
      </c>
      <c r="B56" s="6464" t="s">
        <v>11221</v>
      </c>
      <c r="C56" s="6462" t="s">
        <v>944</v>
      </c>
      <c r="D56" s="6462">
        <v>40</v>
      </c>
      <c r="E56" s="6463">
        <v>25</v>
      </c>
      <c r="F56" s="6462">
        <v>10</v>
      </c>
      <c r="G56" s="6461">
        <v>10.780180546418013</v>
      </c>
      <c r="H56" s="6460">
        <f>G56-G56*$J$7/100</f>
        <v>10.780180546418013</v>
      </c>
      <c r="I56" s="6460">
        <v>964.82615890441218</v>
      </c>
      <c r="J56" s="6460">
        <f t="shared" si="1"/>
        <v>964.82615890441218</v>
      </c>
    </row>
    <row r="57" spans="1:10">
      <c r="A57" s="6464" t="s">
        <v>11222</v>
      </c>
      <c r="B57" s="6464" t="s">
        <v>11223</v>
      </c>
      <c r="C57" s="6462" t="s">
        <v>1180</v>
      </c>
      <c r="D57" s="6462">
        <v>40</v>
      </c>
      <c r="E57" s="6463">
        <v>32</v>
      </c>
      <c r="F57" s="6462">
        <v>6</v>
      </c>
      <c r="G57" s="6461">
        <v>16.763493075097273</v>
      </c>
      <c r="H57" s="6460">
        <f>G57-G57*$J$7/100</f>
        <v>16.763493075097273</v>
      </c>
      <c r="I57" s="6460">
        <v>1500.3326302212058</v>
      </c>
      <c r="J57" s="6460">
        <f t="shared" si="1"/>
        <v>1500.3326302212058</v>
      </c>
    </row>
  </sheetData>
  <mergeCells count="9">
    <mergeCell ref="A44:F44"/>
    <mergeCell ref="A49:F49"/>
    <mergeCell ref="A53:F53"/>
    <mergeCell ref="G4:H5"/>
    <mergeCell ref="A1:J2"/>
    <mergeCell ref="A27:F27"/>
    <mergeCell ref="A20:F20"/>
    <mergeCell ref="A34:F34"/>
    <mergeCell ref="A39:F39"/>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pageSetUpPr fitToPage="1"/>
  </sheetPr>
  <dimension ref="A1:L39"/>
  <sheetViews>
    <sheetView workbookViewId="0">
      <selection activeCell="I51" sqref="I51"/>
    </sheetView>
  </sheetViews>
  <sheetFormatPr defaultColWidth="9.1171875" defaultRowHeight="14.35"/>
  <cols>
    <col min="1" max="1" width="23" style="6069" customWidth="1"/>
    <col min="2" max="2" width="65.87890625" style="6069" customWidth="1"/>
    <col min="3" max="3" width="17.703125" style="584" customWidth="1"/>
    <col min="4" max="4" width="12.87890625" style="6069" customWidth="1"/>
    <col min="5" max="5" width="13.703125" style="6069" customWidth="1"/>
    <col min="6" max="16384" width="9.1171875" style="6069"/>
  </cols>
  <sheetData>
    <row r="1" spans="1:8" ht="18">
      <c r="A1" s="7549" t="s">
        <v>23808</v>
      </c>
      <c r="B1" s="7549"/>
      <c r="C1" s="7549"/>
      <c r="D1" s="7549"/>
      <c r="E1" s="7549"/>
      <c r="F1" s="7549"/>
      <c r="G1" s="7549"/>
      <c r="H1" s="7549"/>
    </row>
    <row r="4" spans="1:8">
      <c r="A4" s="6918" t="s">
        <v>48</v>
      </c>
      <c r="B4" s="6919">
        <v>0</v>
      </c>
    </row>
    <row r="6" spans="1:8">
      <c r="A6" s="7550" t="s">
        <v>23749</v>
      </c>
      <c r="B6" s="7550"/>
      <c r="C6" s="7550"/>
      <c r="D6" s="7550"/>
      <c r="E6" s="7550"/>
    </row>
    <row r="7" spans="1:8" ht="43">
      <c r="A7" s="6920" t="s">
        <v>75</v>
      </c>
      <c r="B7" s="6921" t="s">
        <v>42</v>
      </c>
      <c r="C7" s="6922" t="s">
        <v>76</v>
      </c>
      <c r="D7" s="6923" t="s">
        <v>58</v>
      </c>
      <c r="E7" s="6923" t="s">
        <v>59</v>
      </c>
    </row>
    <row r="8" spans="1:8" ht="26">
      <c r="A8" s="6924" t="s">
        <v>23750</v>
      </c>
      <c r="B8" s="6925" t="s">
        <v>23751</v>
      </c>
      <c r="C8" s="6926" t="s">
        <v>745</v>
      </c>
      <c r="D8" s="6927">
        <v>380.38</v>
      </c>
      <c r="E8" s="6927">
        <f>D8-D8*$B$4/100</f>
        <v>380.38</v>
      </c>
    </row>
    <row r="9" spans="1:8" ht="26">
      <c r="A9" s="6924" t="s">
        <v>23752</v>
      </c>
      <c r="B9" s="6925" t="s">
        <v>23753</v>
      </c>
      <c r="C9" s="6926" t="s">
        <v>746</v>
      </c>
      <c r="D9" s="6927">
        <v>549.53</v>
      </c>
      <c r="E9" s="6927">
        <f t="shared" ref="E9:E19" si="0">D9-D9*$B$4/100</f>
        <v>549.53</v>
      </c>
    </row>
    <row r="10" spans="1:8" ht="26">
      <c r="A10" s="6924" t="s">
        <v>23754</v>
      </c>
      <c r="B10" s="6925" t="s">
        <v>23755</v>
      </c>
      <c r="C10" s="6926" t="s">
        <v>501</v>
      </c>
      <c r="D10" s="6927">
        <v>843.99</v>
      </c>
      <c r="E10" s="6927">
        <f t="shared" si="0"/>
        <v>843.99</v>
      </c>
    </row>
    <row r="11" spans="1:8" ht="26">
      <c r="A11" s="6924" t="s">
        <v>23756</v>
      </c>
      <c r="B11" s="6925" t="s">
        <v>23757</v>
      </c>
      <c r="C11" s="6926" t="s">
        <v>1049</v>
      </c>
      <c r="D11" s="6927">
        <v>1350.56</v>
      </c>
      <c r="E11" s="6927">
        <f t="shared" si="0"/>
        <v>1350.56</v>
      </c>
    </row>
    <row r="12" spans="1:8" ht="26">
      <c r="A12" s="6924" t="s">
        <v>23758</v>
      </c>
      <c r="B12" s="6925" t="s">
        <v>23759</v>
      </c>
      <c r="C12" s="6926" t="s">
        <v>1051</v>
      </c>
      <c r="D12" s="6927">
        <v>1958.26</v>
      </c>
      <c r="E12" s="6927">
        <f t="shared" si="0"/>
        <v>1958.26</v>
      </c>
    </row>
    <row r="13" spans="1:8" ht="26">
      <c r="A13" s="6924" t="s">
        <v>23760</v>
      </c>
      <c r="B13" s="6925" t="s">
        <v>23761</v>
      </c>
      <c r="C13" s="6926" t="s">
        <v>333</v>
      </c>
      <c r="D13" s="6927">
        <v>2949.92</v>
      </c>
      <c r="E13" s="6927">
        <f t="shared" si="0"/>
        <v>2949.92</v>
      </c>
    </row>
    <row r="14" spans="1:8" ht="26">
      <c r="A14" s="6924" t="s">
        <v>23762</v>
      </c>
      <c r="B14" s="6925" t="s">
        <v>23763</v>
      </c>
      <c r="C14" s="6926" t="s">
        <v>745</v>
      </c>
      <c r="D14" s="6927">
        <v>358.9</v>
      </c>
      <c r="E14" s="6927">
        <f t="shared" si="0"/>
        <v>358.9</v>
      </c>
    </row>
    <row r="15" spans="1:8" ht="26">
      <c r="A15" s="6924" t="s">
        <v>23764</v>
      </c>
      <c r="B15" s="6925" t="s">
        <v>23765</v>
      </c>
      <c r="C15" s="6926" t="s">
        <v>746</v>
      </c>
      <c r="D15" s="6927">
        <v>425.13</v>
      </c>
      <c r="E15" s="6927">
        <f t="shared" si="0"/>
        <v>425.13</v>
      </c>
    </row>
    <row r="16" spans="1:8" ht="26">
      <c r="A16" s="6924" t="s">
        <v>23766</v>
      </c>
      <c r="B16" s="6925" t="s">
        <v>23767</v>
      </c>
      <c r="C16" s="6926" t="s">
        <v>501</v>
      </c>
      <c r="D16" s="6927">
        <v>748.22</v>
      </c>
      <c r="E16" s="6927">
        <f t="shared" si="0"/>
        <v>748.22</v>
      </c>
    </row>
    <row r="17" spans="1:12" ht="26">
      <c r="A17" s="6924" t="s">
        <v>23768</v>
      </c>
      <c r="B17" s="6925" t="s">
        <v>23769</v>
      </c>
      <c r="C17" s="6926" t="s">
        <v>1049</v>
      </c>
      <c r="D17" s="6927">
        <v>1031.04</v>
      </c>
      <c r="E17" s="6927">
        <f t="shared" si="0"/>
        <v>1031.04</v>
      </c>
    </row>
    <row r="18" spans="1:12" ht="26">
      <c r="A18" s="6924" t="s">
        <v>23770</v>
      </c>
      <c r="B18" s="6925" t="s">
        <v>23771</v>
      </c>
      <c r="C18" s="6926" t="s">
        <v>1051</v>
      </c>
      <c r="D18" s="6927">
        <v>1692.45</v>
      </c>
      <c r="E18" s="6927">
        <f t="shared" si="0"/>
        <v>1692.45</v>
      </c>
    </row>
    <row r="19" spans="1:12" ht="26">
      <c r="A19" s="6924" t="s">
        <v>23772</v>
      </c>
      <c r="B19" s="6928" t="s">
        <v>23773</v>
      </c>
      <c r="C19" s="6926" t="s">
        <v>333</v>
      </c>
      <c r="D19" s="6927">
        <v>2442.46</v>
      </c>
      <c r="E19" s="6927">
        <f t="shared" si="0"/>
        <v>2442.46</v>
      </c>
    </row>
    <row r="20" spans="1:12">
      <c r="A20" s="7550" t="s">
        <v>23774</v>
      </c>
      <c r="B20" s="7550"/>
      <c r="C20" s="7550"/>
      <c r="D20" s="7550"/>
      <c r="E20" s="7550"/>
    </row>
    <row r="21" spans="1:12" ht="43">
      <c r="A21" s="6920" t="s">
        <v>75</v>
      </c>
      <c r="B21" s="6921" t="s">
        <v>42</v>
      </c>
      <c r="C21" s="6922" t="s">
        <v>76</v>
      </c>
      <c r="D21" s="6923" t="s">
        <v>58</v>
      </c>
      <c r="E21" s="6923" t="s">
        <v>59</v>
      </c>
      <c r="L21" s="650"/>
    </row>
    <row r="22" spans="1:12">
      <c r="A22" s="6924" t="s">
        <v>23775</v>
      </c>
      <c r="B22" s="6925" t="s">
        <v>23776</v>
      </c>
      <c r="C22" s="6926" t="s">
        <v>745</v>
      </c>
      <c r="D22" s="6927">
        <v>280.14</v>
      </c>
      <c r="E22" s="6927">
        <f>D22-D22*$B$4/100</f>
        <v>280.14</v>
      </c>
    </row>
    <row r="23" spans="1:12">
      <c r="A23" s="6924" t="s">
        <v>23777</v>
      </c>
      <c r="B23" s="6925" t="s">
        <v>23778</v>
      </c>
      <c r="C23" s="6926" t="s">
        <v>746</v>
      </c>
      <c r="D23" s="6927">
        <v>502.99</v>
      </c>
      <c r="E23" s="6927">
        <f t="shared" ref="E23:E27" si="1">D23-D23*$B$4/100</f>
        <v>502.99</v>
      </c>
    </row>
    <row r="24" spans="1:12">
      <c r="A24" s="6924" t="s">
        <v>23779</v>
      </c>
      <c r="B24" s="6925" t="s">
        <v>23780</v>
      </c>
      <c r="C24" s="6926" t="s">
        <v>501</v>
      </c>
      <c r="D24" s="6927">
        <v>948.7</v>
      </c>
      <c r="E24" s="6927">
        <f t="shared" si="1"/>
        <v>948.7</v>
      </c>
    </row>
    <row r="25" spans="1:12">
      <c r="A25" s="6924" t="s">
        <v>23781</v>
      </c>
      <c r="B25" s="6925" t="s">
        <v>23782</v>
      </c>
      <c r="C25" s="6926" t="s">
        <v>1049</v>
      </c>
      <c r="D25" s="6927">
        <v>1605.63</v>
      </c>
      <c r="E25" s="6927">
        <f t="shared" si="1"/>
        <v>1605.63</v>
      </c>
    </row>
    <row r="26" spans="1:12">
      <c r="A26" s="6924" t="s">
        <v>23783</v>
      </c>
      <c r="B26" s="6925" t="s">
        <v>23784</v>
      </c>
      <c r="C26" s="6926" t="s">
        <v>1051</v>
      </c>
      <c r="D26" s="6927">
        <v>2437.09</v>
      </c>
      <c r="E26" s="6927">
        <f t="shared" si="1"/>
        <v>2437.09</v>
      </c>
    </row>
    <row r="27" spans="1:12">
      <c r="A27" s="6924" t="s">
        <v>23785</v>
      </c>
      <c r="B27" s="6925" t="s">
        <v>23786</v>
      </c>
      <c r="C27" s="6926" t="s">
        <v>333</v>
      </c>
      <c r="D27" s="6927">
        <v>3144.14</v>
      </c>
      <c r="E27" s="6927">
        <f t="shared" si="1"/>
        <v>3144.14</v>
      </c>
    </row>
    <row r="28" spans="1:12">
      <c r="A28" s="7550" t="s">
        <v>23787</v>
      </c>
      <c r="B28" s="7550"/>
      <c r="C28" s="7550"/>
      <c r="D28" s="7550"/>
      <c r="E28" s="7550"/>
    </row>
    <row r="29" spans="1:12" ht="43">
      <c r="A29" s="6920" t="s">
        <v>75</v>
      </c>
      <c r="B29" s="6921" t="s">
        <v>42</v>
      </c>
      <c r="C29" s="6922" t="s">
        <v>76</v>
      </c>
      <c r="D29" s="6923" t="s">
        <v>58</v>
      </c>
      <c r="E29" s="6923" t="s">
        <v>59</v>
      </c>
    </row>
    <row r="30" spans="1:12" ht="26">
      <c r="A30" s="6967" t="s">
        <v>23796</v>
      </c>
      <c r="B30" s="6968" t="s">
        <v>23797</v>
      </c>
      <c r="C30" s="6969" t="s">
        <v>745</v>
      </c>
      <c r="D30" s="6970">
        <v>2007.49</v>
      </c>
      <c r="E30" s="6970">
        <f>D30-D30*$B$4/100</f>
        <v>2007.49</v>
      </c>
    </row>
    <row r="31" spans="1:12" ht="26">
      <c r="A31" s="6967" t="s">
        <v>23798</v>
      </c>
      <c r="B31" s="6968" t="s">
        <v>23799</v>
      </c>
      <c r="C31" s="6969" t="s">
        <v>746</v>
      </c>
      <c r="D31" s="6970">
        <v>2186.4899999999998</v>
      </c>
      <c r="E31" s="6970">
        <f t="shared" ref="E31:E39" si="2">D31-D31*$B$4/100</f>
        <v>2186.4899999999998</v>
      </c>
    </row>
    <row r="32" spans="1:12" ht="26">
      <c r="A32" s="6967" t="s">
        <v>23800</v>
      </c>
      <c r="B32" s="6968" t="s">
        <v>23801</v>
      </c>
      <c r="C32" s="6969" t="s">
        <v>501</v>
      </c>
      <c r="D32" s="6970">
        <v>3514.67</v>
      </c>
      <c r="E32" s="6970">
        <f t="shared" si="2"/>
        <v>3514.67</v>
      </c>
    </row>
    <row r="33" spans="1:5" ht="26">
      <c r="A33" s="6967" t="s">
        <v>23802</v>
      </c>
      <c r="B33" s="6968" t="s">
        <v>23803</v>
      </c>
      <c r="C33" s="6969" t="s">
        <v>1049</v>
      </c>
      <c r="D33" s="6970">
        <v>6580.04</v>
      </c>
      <c r="E33" s="6970">
        <f t="shared" si="2"/>
        <v>6580.04</v>
      </c>
    </row>
    <row r="34" spans="1:5" ht="26">
      <c r="A34" s="6967" t="s">
        <v>23804</v>
      </c>
      <c r="B34" s="6968" t="s">
        <v>23805</v>
      </c>
      <c r="C34" s="6969" t="s">
        <v>1051</v>
      </c>
      <c r="D34" s="6970">
        <v>7083.93</v>
      </c>
      <c r="E34" s="6970">
        <f t="shared" si="2"/>
        <v>7083.93</v>
      </c>
    </row>
    <row r="35" spans="1:5" ht="26">
      <c r="A35" s="6967" t="s">
        <v>23806</v>
      </c>
      <c r="B35" s="6968" t="s">
        <v>23807</v>
      </c>
      <c r="C35" s="6969" t="s">
        <v>333</v>
      </c>
      <c r="D35" s="6970">
        <v>10182.43</v>
      </c>
      <c r="E35" s="6970">
        <f t="shared" si="2"/>
        <v>10182.43</v>
      </c>
    </row>
    <row r="36" spans="1:5" ht="26">
      <c r="A36" s="6967" t="s">
        <v>23792</v>
      </c>
      <c r="B36" s="6968" t="s">
        <v>23793</v>
      </c>
      <c r="C36" s="6969" t="s">
        <v>745</v>
      </c>
      <c r="D36" s="6970">
        <v>1257.48</v>
      </c>
      <c r="E36" s="6970">
        <f t="shared" si="2"/>
        <v>1257.48</v>
      </c>
    </row>
    <row r="37" spans="1:5" ht="26">
      <c r="A37" s="6967" t="s">
        <v>23794</v>
      </c>
      <c r="B37" s="6968" t="s">
        <v>23795</v>
      </c>
      <c r="C37" s="6969" t="s">
        <v>746</v>
      </c>
      <c r="D37" s="6970">
        <v>1395.31</v>
      </c>
      <c r="E37" s="6970">
        <f t="shared" si="2"/>
        <v>1395.31</v>
      </c>
    </row>
    <row r="38" spans="1:5" ht="26">
      <c r="A38" s="6967" t="s">
        <v>23788</v>
      </c>
      <c r="B38" s="6968" t="s">
        <v>23789</v>
      </c>
      <c r="C38" s="6969" t="s">
        <v>745</v>
      </c>
      <c r="D38" s="6970">
        <v>1320.77</v>
      </c>
      <c r="E38" s="6970">
        <f t="shared" si="2"/>
        <v>1320.77</v>
      </c>
    </row>
    <row r="39" spans="1:5" ht="26">
      <c r="A39" s="6967" t="s">
        <v>23790</v>
      </c>
      <c r="B39" s="6968" t="s">
        <v>23791</v>
      </c>
      <c r="C39" s="6969" t="s">
        <v>746</v>
      </c>
      <c r="D39" s="6970">
        <v>1465.19</v>
      </c>
      <c r="E39" s="6970">
        <f t="shared" si="2"/>
        <v>1465.19</v>
      </c>
    </row>
  </sheetData>
  <mergeCells count="4">
    <mergeCell ref="A1:H1"/>
    <mergeCell ref="A6:E6"/>
    <mergeCell ref="A20:E20"/>
    <mergeCell ref="A28:E28"/>
  </mergeCells>
  <pageMargins left="0.25" right="0.25" top="0.75" bottom="0.75" header="0.3" footer="0.3"/>
  <pageSetup paperSize="9" scale="61"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M42"/>
  <sheetViews>
    <sheetView zoomScale="85" zoomScaleNormal="85" workbookViewId="0">
      <selection activeCell="J6" sqref="J6"/>
    </sheetView>
  </sheetViews>
  <sheetFormatPr defaultRowHeight="14.35"/>
  <cols>
    <col min="1" max="1" width="16" bestFit="1" customWidth="1"/>
    <col min="2" max="2" width="70.87890625" bestFit="1" customWidth="1"/>
    <col min="3" max="3" width="12.41015625" style="5870" bestFit="1" customWidth="1"/>
    <col min="4" max="4" width="7.5859375" style="5870" bestFit="1" customWidth="1"/>
    <col min="5" max="5" width="11.5859375" bestFit="1" customWidth="1"/>
    <col min="6" max="6" width="12" style="5870" bestFit="1" customWidth="1"/>
    <col min="7" max="7" width="7.87890625" bestFit="1" customWidth="1"/>
    <col min="8" max="8" width="12.29296875" style="3745" customWidth="1"/>
    <col min="9" max="9" width="9.29296875" bestFit="1" customWidth="1"/>
    <col min="10" max="10" width="12.703125" style="5870" customWidth="1"/>
    <col min="11" max="11" width="10.1171875" bestFit="1" customWidth="1"/>
  </cols>
  <sheetData>
    <row r="1" spans="1:13" s="800" customFormat="1" ht="15.35">
      <c r="A1" s="7551" t="s">
        <v>21907</v>
      </c>
      <c r="B1" s="7551"/>
      <c r="C1" s="7551"/>
      <c r="D1" s="7551"/>
      <c r="E1" s="7551"/>
      <c r="F1" s="7551"/>
      <c r="G1" s="7551"/>
      <c r="H1" s="7551"/>
      <c r="I1" s="7551"/>
      <c r="J1" s="7551"/>
    </row>
    <row r="2" spans="1:13" s="800" customFormat="1">
      <c r="A2" s="192"/>
      <c r="B2" s="173"/>
      <c r="C2" s="173"/>
      <c r="D2" s="297"/>
      <c r="G2" s="297"/>
      <c r="H2" s="297"/>
      <c r="I2" s="297"/>
      <c r="J2" s="297"/>
    </row>
    <row r="3" spans="1:13" s="800" customFormat="1" ht="14.7" thickBot="1">
      <c r="A3" s="191"/>
      <c r="B3" s="173"/>
      <c r="C3" s="173"/>
      <c r="D3" s="297"/>
      <c r="G3" s="297"/>
      <c r="H3" s="297"/>
      <c r="I3" s="297"/>
      <c r="J3" s="297"/>
    </row>
    <row r="4" spans="1:13" s="505" customFormat="1" ht="43.35" thickBot="1">
      <c r="A4" s="5943" t="s">
        <v>75</v>
      </c>
      <c r="B4" s="5944" t="s">
        <v>42</v>
      </c>
      <c r="C4" s="5945" t="s">
        <v>21885</v>
      </c>
      <c r="D4" s="5945" t="s">
        <v>21890</v>
      </c>
      <c r="E4" s="5946" t="s">
        <v>21877</v>
      </c>
      <c r="F4" s="5946" t="s">
        <v>21878</v>
      </c>
      <c r="G4" s="5945" t="s">
        <v>21888</v>
      </c>
      <c r="H4" s="5945" t="s">
        <v>21961</v>
      </c>
      <c r="I4" s="5946" t="s">
        <v>58</v>
      </c>
      <c r="J4" s="5947" t="s">
        <v>59</v>
      </c>
      <c r="K4" s="5942" t="s">
        <v>21910</v>
      </c>
      <c r="L4" s="5941">
        <v>0</v>
      </c>
      <c r="M4" s="2728"/>
    </row>
    <row r="5" spans="1:13" s="5921" customFormat="1" ht="14.7" thickBot="1">
      <c r="A5" s="6190" t="s">
        <v>21904</v>
      </c>
      <c r="B5" s="6191"/>
      <c r="C5" s="6191"/>
      <c r="D5" s="6191"/>
      <c r="E5" s="6191"/>
      <c r="F5" s="6191"/>
      <c r="G5" s="6191"/>
      <c r="H5" s="6191"/>
      <c r="I5" s="6191"/>
      <c r="J5" s="6192"/>
    </row>
    <row r="6" spans="1:13">
      <c r="A6" s="5927" t="s">
        <v>21844</v>
      </c>
      <c r="B6" s="5928" t="s">
        <v>21895</v>
      </c>
      <c r="C6" s="5929" t="s">
        <v>21883</v>
      </c>
      <c r="D6" s="5930" t="s">
        <v>16530</v>
      </c>
      <c r="E6" s="5931" t="s">
        <v>16530</v>
      </c>
      <c r="F6" s="5931" t="s">
        <v>21879</v>
      </c>
      <c r="G6" s="5930" t="s">
        <v>21889</v>
      </c>
      <c r="H6" s="5930">
        <v>100</v>
      </c>
      <c r="I6" s="6266">
        <v>279.537762532584</v>
      </c>
      <c r="J6" s="5932">
        <f>I6-I6*$L$4</f>
        <v>279.537762532584</v>
      </c>
    </row>
    <row r="7" spans="1:13">
      <c r="A7" s="5922" t="s">
        <v>21845</v>
      </c>
      <c r="B7" s="5923" t="s">
        <v>21896</v>
      </c>
      <c r="C7" s="5925" t="s">
        <v>21883</v>
      </c>
      <c r="D7" s="5291" t="s">
        <v>16530</v>
      </c>
      <c r="E7" s="5924" t="s">
        <v>16530</v>
      </c>
      <c r="F7" s="5924" t="s">
        <v>21879</v>
      </c>
      <c r="G7" s="5291" t="s">
        <v>21889</v>
      </c>
      <c r="H7" s="5291">
        <v>100</v>
      </c>
      <c r="I7" s="6266">
        <v>279.537762532584</v>
      </c>
      <c r="J7" s="5932">
        <f t="shared" ref="J7:J9" si="0">I7-I7*$L$4</f>
        <v>279.537762532584</v>
      </c>
      <c r="M7" s="6069"/>
    </row>
    <row r="8" spans="1:13">
      <c r="A8" s="5922" t="s">
        <v>21846</v>
      </c>
      <c r="B8" s="5923" t="s">
        <v>21895</v>
      </c>
      <c r="C8" s="5925" t="s">
        <v>21884</v>
      </c>
      <c r="D8" s="5291" t="s">
        <v>16530</v>
      </c>
      <c r="E8" s="5924" t="s">
        <v>16530</v>
      </c>
      <c r="F8" s="5924" t="s">
        <v>21879</v>
      </c>
      <c r="G8" s="5291" t="s">
        <v>21889</v>
      </c>
      <c r="H8" s="5291">
        <v>100</v>
      </c>
      <c r="I8" s="6266">
        <v>333.18642402873598</v>
      </c>
      <c r="J8" s="5932">
        <f t="shared" si="0"/>
        <v>333.18642402873598</v>
      </c>
      <c r="M8" s="6069"/>
    </row>
    <row r="9" spans="1:13" ht="14.7" thickBot="1">
      <c r="A9" s="5933" t="s">
        <v>21847</v>
      </c>
      <c r="B9" s="5934" t="s">
        <v>21896</v>
      </c>
      <c r="C9" s="5935" t="s">
        <v>21884</v>
      </c>
      <c r="D9" s="5936" t="s">
        <v>16530</v>
      </c>
      <c r="E9" s="5937" t="s">
        <v>16530</v>
      </c>
      <c r="F9" s="5937" t="s">
        <v>21879</v>
      </c>
      <c r="G9" s="5936" t="s">
        <v>21889</v>
      </c>
      <c r="H9" s="5936">
        <v>100</v>
      </c>
      <c r="I9" s="6266">
        <v>333.18642402873598</v>
      </c>
      <c r="J9" s="5932">
        <f t="shared" si="0"/>
        <v>333.18642402873598</v>
      </c>
      <c r="M9" s="6069"/>
    </row>
    <row r="10" spans="1:13" s="5921" customFormat="1" ht="14.7" thickBot="1">
      <c r="A10" s="6190" t="s">
        <v>21902</v>
      </c>
      <c r="B10" s="6191"/>
      <c r="C10" s="6191"/>
      <c r="D10" s="6191"/>
      <c r="E10" s="6191"/>
      <c r="F10" s="6191"/>
      <c r="G10" s="6191"/>
      <c r="H10" s="6191"/>
      <c r="I10" s="6191"/>
      <c r="J10" s="6192"/>
      <c r="M10" s="6069"/>
    </row>
    <row r="11" spans="1:13">
      <c r="A11" s="5927" t="s">
        <v>21848</v>
      </c>
      <c r="B11" s="5928" t="s">
        <v>21897</v>
      </c>
      <c r="C11" s="5929" t="s">
        <v>21883</v>
      </c>
      <c r="D11" s="5930" t="s">
        <v>16530</v>
      </c>
      <c r="E11" s="5931" t="s">
        <v>16530</v>
      </c>
      <c r="F11" s="5931" t="s">
        <v>21880</v>
      </c>
      <c r="G11" s="5930" t="s">
        <v>21889</v>
      </c>
      <c r="H11" s="5930">
        <v>100</v>
      </c>
      <c r="I11" s="6266">
        <v>256.74716573158702</v>
      </c>
      <c r="J11" s="5932">
        <f>I11-I11*$L$4</f>
        <v>256.74716573158702</v>
      </c>
      <c r="M11" s="6069"/>
    </row>
    <row r="12" spans="1:13">
      <c r="A12" s="5922" t="s">
        <v>21849</v>
      </c>
      <c r="B12" s="5923" t="s">
        <v>21897</v>
      </c>
      <c r="C12" s="5925" t="s">
        <v>21883</v>
      </c>
      <c r="D12" s="5291" t="s">
        <v>16530</v>
      </c>
      <c r="E12" s="5924" t="s">
        <v>16530</v>
      </c>
      <c r="F12" s="5924" t="s">
        <v>21881</v>
      </c>
      <c r="G12" s="5291" t="s">
        <v>21889</v>
      </c>
      <c r="H12" s="5291">
        <v>100</v>
      </c>
      <c r="I12" s="6266">
        <v>256.74716573158702</v>
      </c>
      <c r="J12" s="5932">
        <f t="shared" ref="J12:J14" si="1">I12-I12*$L$4</f>
        <v>256.74716573158702</v>
      </c>
      <c r="M12" s="6069"/>
    </row>
    <row r="13" spans="1:13">
      <c r="A13" s="5922" t="s">
        <v>21850</v>
      </c>
      <c r="B13" s="5923" t="s">
        <v>21897</v>
      </c>
      <c r="C13" s="5925" t="s">
        <v>21884</v>
      </c>
      <c r="D13" s="5291" t="s">
        <v>16530</v>
      </c>
      <c r="E13" s="5924" t="s">
        <v>16530</v>
      </c>
      <c r="F13" s="5924" t="s">
        <v>21880</v>
      </c>
      <c r="G13" s="5291" t="s">
        <v>21889</v>
      </c>
      <c r="H13" s="5291">
        <v>100</v>
      </c>
      <c r="I13" s="6266">
        <v>310.79920062244702</v>
      </c>
      <c r="J13" s="5932">
        <f t="shared" si="1"/>
        <v>310.79920062244702</v>
      </c>
      <c r="M13" s="6069"/>
    </row>
    <row r="14" spans="1:13" ht="14.7" thickBot="1">
      <c r="A14" s="5933" t="s">
        <v>21851</v>
      </c>
      <c r="B14" s="5934" t="s">
        <v>21897</v>
      </c>
      <c r="C14" s="5935" t="s">
        <v>21884</v>
      </c>
      <c r="D14" s="5936" t="s">
        <v>16530</v>
      </c>
      <c r="E14" s="5937" t="s">
        <v>16530</v>
      </c>
      <c r="F14" s="5937" t="s">
        <v>21881</v>
      </c>
      <c r="G14" s="5936" t="s">
        <v>21889</v>
      </c>
      <c r="H14" s="5936">
        <v>100</v>
      </c>
      <c r="I14" s="6266">
        <v>310.79920062244702</v>
      </c>
      <c r="J14" s="5932">
        <f t="shared" si="1"/>
        <v>310.79920062244702</v>
      </c>
      <c r="M14" s="6069"/>
    </row>
    <row r="15" spans="1:13" s="5921" customFormat="1" ht="14.7" thickBot="1">
      <c r="A15" s="6190" t="s">
        <v>21901</v>
      </c>
      <c r="B15" s="6191"/>
      <c r="C15" s="6191"/>
      <c r="D15" s="6191"/>
      <c r="E15" s="6191"/>
      <c r="F15" s="6191"/>
      <c r="G15" s="6191"/>
      <c r="H15" s="6191"/>
      <c r="I15" s="6191"/>
      <c r="J15" s="6192"/>
      <c r="M15" s="6069"/>
    </row>
    <row r="16" spans="1:13">
      <c r="A16" s="5927" t="s">
        <v>21852</v>
      </c>
      <c r="B16" s="5928" t="s">
        <v>21898</v>
      </c>
      <c r="C16" s="5929" t="s">
        <v>21886</v>
      </c>
      <c r="D16" s="5930" t="s">
        <v>16530</v>
      </c>
      <c r="E16" s="5931" t="s">
        <v>16530</v>
      </c>
      <c r="F16" s="5931" t="s">
        <v>21881</v>
      </c>
      <c r="G16" s="5930" t="s">
        <v>1182</v>
      </c>
      <c r="H16" s="5930">
        <v>50</v>
      </c>
      <c r="I16" s="6266">
        <v>742.81210635462196</v>
      </c>
      <c r="J16" s="5932">
        <f>I16-I16*$L$4</f>
        <v>742.81210635462196</v>
      </c>
      <c r="M16" s="6069"/>
    </row>
    <row r="17" spans="1:13">
      <c r="A17" s="5922" t="s">
        <v>21853</v>
      </c>
      <c r="B17" s="5923" t="s">
        <v>21898</v>
      </c>
      <c r="C17" s="5925" t="s">
        <v>21886</v>
      </c>
      <c r="D17" s="5291" t="s">
        <v>16530</v>
      </c>
      <c r="E17" s="5924" t="s">
        <v>16530</v>
      </c>
      <c r="F17" s="5924" t="s">
        <v>21882</v>
      </c>
      <c r="G17" s="5291" t="s">
        <v>1182</v>
      </c>
      <c r="H17" s="5291">
        <v>50</v>
      </c>
      <c r="I17" s="6266">
        <v>742.81210635462196</v>
      </c>
      <c r="J17" s="5932">
        <f t="shared" ref="J17:J24" si="2">I17-I17*$L$4</f>
        <v>742.81210635462196</v>
      </c>
      <c r="M17" s="6069"/>
    </row>
    <row r="18" spans="1:13">
      <c r="A18" s="5922" t="s">
        <v>21854</v>
      </c>
      <c r="B18" s="5923" t="s">
        <v>21898</v>
      </c>
      <c r="C18" s="5925" t="s">
        <v>21883</v>
      </c>
      <c r="D18" s="5291" t="s">
        <v>16530</v>
      </c>
      <c r="E18" s="5924" t="s">
        <v>16530</v>
      </c>
      <c r="F18" s="5924" t="s">
        <v>21880</v>
      </c>
      <c r="G18" s="5291" t="s">
        <v>21889</v>
      </c>
      <c r="H18" s="5291">
        <v>100</v>
      </c>
      <c r="I18" s="6266">
        <v>256.14210563952503</v>
      </c>
      <c r="J18" s="5932">
        <f t="shared" si="2"/>
        <v>256.14210563952503</v>
      </c>
      <c r="M18" s="6069"/>
    </row>
    <row r="19" spans="1:13">
      <c r="A19" s="5922" t="s">
        <v>21855</v>
      </c>
      <c r="B19" s="5923" t="s">
        <v>21898</v>
      </c>
      <c r="C19" s="5925" t="s">
        <v>21883</v>
      </c>
      <c r="D19" s="5291" t="s">
        <v>16530</v>
      </c>
      <c r="E19" s="5924" t="s">
        <v>16530</v>
      </c>
      <c r="F19" s="5924" t="s">
        <v>21881</v>
      </c>
      <c r="G19" s="5291" t="s">
        <v>21889</v>
      </c>
      <c r="H19" s="5291">
        <v>100</v>
      </c>
      <c r="I19" s="6266">
        <v>256.14210563952503</v>
      </c>
      <c r="J19" s="5932">
        <f t="shared" si="2"/>
        <v>256.14210563952503</v>
      </c>
      <c r="M19" s="6069"/>
    </row>
    <row r="20" spans="1:13">
      <c r="A20" s="5922" t="s">
        <v>21856</v>
      </c>
      <c r="B20" s="5923" t="s">
        <v>21898</v>
      </c>
      <c r="C20" s="5925" t="s">
        <v>21884</v>
      </c>
      <c r="D20" s="5291" t="s">
        <v>16530</v>
      </c>
      <c r="E20" s="5924" t="s">
        <v>16530</v>
      </c>
      <c r="F20" s="5924" t="s">
        <v>21880</v>
      </c>
      <c r="G20" s="5291" t="s">
        <v>21889</v>
      </c>
      <c r="H20" s="5291">
        <v>100</v>
      </c>
      <c r="I20" s="6266">
        <v>302.24768465463899</v>
      </c>
      <c r="J20" s="5932">
        <f t="shared" si="2"/>
        <v>302.24768465463899</v>
      </c>
      <c r="M20" s="6069"/>
    </row>
    <row r="21" spans="1:13">
      <c r="A21" s="5922" t="s">
        <v>21857</v>
      </c>
      <c r="B21" s="5923" t="s">
        <v>21898</v>
      </c>
      <c r="C21" s="5925" t="s">
        <v>21884</v>
      </c>
      <c r="D21" s="5291" t="s">
        <v>16530</v>
      </c>
      <c r="E21" s="5924" t="s">
        <v>16530</v>
      </c>
      <c r="F21" s="5924" t="s">
        <v>21881</v>
      </c>
      <c r="G21" s="5291" t="s">
        <v>21889</v>
      </c>
      <c r="H21" s="5291">
        <v>100</v>
      </c>
      <c r="I21" s="6266">
        <v>302.24768465463899</v>
      </c>
      <c r="J21" s="5932">
        <f t="shared" si="2"/>
        <v>302.24768465463899</v>
      </c>
      <c r="M21" s="6069"/>
    </row>
    <row r="22" spans="1:13">
      <c r="A22" s="5922" t="s">
        <v>21858</v>
      </c>
      <c r="B22" s="5923" t="s">
        <v>21898</v>
      </c>
      <c r="C22" s="5925" t="s">
        <v>21887</v>
      </c>
      <c r="D22" s="5291" t="s">
        <v>16530</v>
      </c>
      <c r="E22" s="5924" t="s">
        <v>16530</v>
      </c>
      <c r="F22" s="5924" t="s">
        <v>21880</v>
      </c>
      <c r="G22" s="5291" t="s">
        <v>1182</v>
      </c>
      <c r="H22" s="5291">
        <v>100</v>
      </c>
      <c r="I22" s="6266">
        <v>691.58368522671697</v>
      </c>
      <c r="J22" s="5932">
        <f t="shared" si="2"/>
        <v>691.58368522671697</v>
      </c>
      <c r="M22" s="6069"/>
    </row>
    <row r="23" spans="1:13">
      <c r="A23" s="5922" t="s">
        <v>21859</v>
      </c>
      <c r="B23" s="5923" t="s">
        <v>21898</v>
      </c>
      <c r="C23" s="5925" t="s">
        <v>21887</v>
      </c>
      <c r="D23" s="5291" t="s">
        <v>16530</v>
      </c>
      <c r="E23" s="5924" t="s">
        <v>16530</v>
      </c>
      <c r="F23" s="5924" t="s">
        <v>21881</v>
      </c>
      <c r="G23" s="5291" t="s">
        <v>1182</v>
      </c>
      <c r="H23" s="5291">
        <v>100</v>
      </c>
      <c r="I23" s="6266">
        <v>691.58368522671697</v>
      </c>
      <c r="J23" s="5932">
        <f t="shared" si="2"/>
        <v>691.58368522671697</v>
      </c>
      <c r="M23" s="6069"/>
    </row>
    <row r="24" spans="1:13" ht="14.7" thickBot="1">
      <c r="A24" s="5933" t="s">
        <v>21860</v>
      </c>
      <c r="B24" s="5934" t="s">
        <v>21898</v>
      </c>
      <c r="C24" s="5935" t="s">
        <v>21887</v>
      </c>
      <c r="D24" s="5936" t="s">
        <v>16530</v>
      </c>
      <c r="E24" s="5937" t="s">
        <v>16530</v>
      </c>
      <c r="F24" s="5937" t="s">
        <v>21882</v>
      </c>
      <c r="G24" s="5936" t="s">
        <v>1182</v>
      </c>
      <c r="H24" s="5936">
        <v>100</v>
      </c>
      <c r="I24" s="6266">
        <v>691.58368522671697</v>
      </c>
      <c r="J24" s="5932">
        <f t="shared" si="2"/>
        <v>691.58368522671697</v>
      </c>
      <c r="M24" s="6069"/>
    </row>
    <row r="25" spans="1:13" s="5921" customFormat="1" ht="14.7" thickBot="1">
      <c r="A25" s="6190" t="s">
        <v>21903</v>
      </c>
      <c r="B25" s="6191"/>
      <c r="C25" s="6191"/>
      <c r="D25" s="6191"/>
      <c r="E25" s="6191"/>
      <c r="F25" s="6191"/>
      <c r="G25" s="6191"/>
      <c r="H25" s="6191"/>
      <c r="I25" s="6191"/>
      <c r="J25" s="6192"/>
      <c r="M25" s="6069"/>
    </row>
    <row r="26" spans="1:13">
      <c r="A26" s="5927" t="s">
        <v>21861</v>
      </c>
      <c r="B26" s="5928" t="s">
        <v>21908</v>
      </c>
      <c r="C26" s="5929" t="s">
        <v>21887</v>
      </c>
      <c r="D26" s="5930" t="s">
        <v>21892</v>
      </c>
      <c r="E26" s="5931" t="s">
        <v>21876</v>
      </c>
      <c r="F26" s="5931" t="s">
        <v>21879</v>
      </c>
      <c r="G26" s="5930" t="s">
        <v>1182</v>
      </c>
      <c r="H26" s="5930">
        <v>50</v>
      </c>
      <c r="I26" s="6266">
        <v>781.53595224658204</v>
      </c>
      <c r="J26" s="5932">
        <f>I26-I26*$L$4</f>
        <v>781.53595224658204</v>
      </c>
      <c r="M26" s="6069"/>
    </row>
    <row r="27" spans="1:13">
      <c r="A27" s="5922" t="s">
        <v>21862</v>
      </c>
      <c r="B27" s="5923" t="s">
        <v>21908</v>
      </c>
      <c r="C27" s="5925" t="s">
        <v>21887</v>
      </c>
      <c r="D27" s="5291" t="s">
        <v>21892</v>
      </c>
      <c r="E27" s="5924" t="s">
        <v>21876</v>
      </c>
      <c r="F27" s="5924" t="s">
        <v>21880</v>
      </c>
      <c r="G27" s="5291" t="s">
        <v>1182</v>
      </c>
      <c r="H27" s="5291">
        <v>50</v>
      </c>
      <c r="I27" s="6266">
        <v>781.53595224658204</v>
      </c>
      <c r="J27" s="5932">
        <f t="shared" ref="J27:J31" si="3">I27-I27*$L$4</f>
        <v>781.53595224658204</v>
      </c>
      <c r="M27" s="6069"/>
    </row>
    <row r="28" spans="1:13">
      <c r="A28" s="5922" t="s">
        <v>21863</v>
      </c>
      <c r="B28" s="5923" t="s">
        <v>21908</v>
      </c>
      <c r="C28" s="5925" t="s">
        <v>21887</v>
      </c>
      <c r="D28" s="5291" t="s">
        <v>21892</v>
      </c>
      <c r="E28" s="5924" t="s">
        <v>21876</v>
      </c>
      <c r="F28" s="5924" t="s">
        <v>21881</v>
      </c>
      <c r="G28" s="5291" t="s">
        <v>1182</v>
      </c>
      <c r="H28" s="5291">
        <v>50</v>
      </c>
      <c r="I28" s="6266">
        <v>781.53595224658204</v>
      </c>
      <c r="J28" s="5932">
        <f t="shared" si="3"/>
        <v>781.53595224658204</v>
      </c>
      <c r="M28" s="6069"/>
    </row>
    <row r="29" spans="1:13">
      <c r="A29" s="5922" t="s">
        <v>21864</v>
      </c>
      <c r="B29" s="5923" t="s">
        <v>21909</v>
      </c>
      <c r="C29" s="5925" t="s">
        <v>21887</v>
      </c>
      <c r="D29" s="5291" t="s">
        <v>21892</v>
      </c>
      <c r="E29" s="5924" t="s">
        <v>21876</v>
      </c>
      <c r="F29" s="5924" t="s">
        <v>21879</v>
      </c>
      <c r="G29" s="5291" t="s">
        <v>1182</v>
      </c>
      <c r="H29" s="5291">
        <v>60</v>
      </c>
      <c r="I29" s="6266">
        <v>781.53595224658204</v>
      </c>
      <c r="J29" s="5932">
        <f t="shared" si="3"/>
        <v>781.53595224658204</v>
      </c>
      <c r="M29" s="6069"/>
    </row>
    <row r="30" spans="1:13">
      <c r="A30" s="5922" t="s">
        <v>21865</v>
      </c>
      <c r="B30" s="5923" t="s">
        <v>21909</v>
      </c>
      <c r="C30" s="5925" t="s">
        <v>21887</v>
      </c>
      <c r="D30" s="5291" t="s">
        <v>21892</v>
      </c>
      <c r="E30" s="5924" t="s">
        <v>21876</v>
      </c>
      <c r="F30" s="5924" t="s">
        <v>21880</v>
      </c>
      <c r="G30" s="5291" t="s">
        <v>1182</v>
      </c>
      <c r="H30" s="5291">
        <v>60</v>
      </c>
      <c r="I30" s="6266">
        <v>781.53595224658204</v>
      </c>
      <c r="J30" s="5932">
        <f t="shared" si="3"/>
        <v>781.53595224658204</v>
      </c>
      <c r="M30" s="6069"/>
    </row>
    <row r="31" spans="1:13" ht="14.7" thickBot="1">
      <c r="A31" s="5933" t="s">
        <v>21866</v>
      </c>
      <c r="B31" s="5934" t="s">
        <v>21909</v>
      </c>
      <c r="C31" s="5935" t="s">
        <v>21887</v>
      </c>
      <c r="D31" s="5936" t="s">
        <v>21892</v>
      </c>
      <c r="E31" s="5937" t="s">
        <v>21876</v>
      </c>
      <c r="F31" s="5937" t="s">
        <v>21881</v>
      </c>
      <c r="G31" s="5936" t="s">
        <v>1182</v>
      </c>
      <c r="H31" s="5936">
        <v>60</v>
      </c>
      <c r="I31" s="6266">
        <v>781.53595224658204</v>
      </c>
      <c r="J31" s="5932">
        <f t="shared" si="3"/>
        <v>781.53595224658204</v>
      </c>
      <c r="M31" s="6069"/>
    </row>
    <row r="32" spans="1:13" s="5921" customFormat="1" ht="14.7" thickBot="1">
      <c r="A32" s="6190" t="s">
        <v>21905</v>
      </c>
      <c r="B32" s="6191"/>
      <c r="C32" s="6191"/>
      <c r="D32" s="6191"/>
      <c r="E32" s="6191"/>
      <c r="F32" s="6191"/>
      <c r="G32" s="6191"/>
      <c r="H32" s="6191"/>
      <c r="I32" s="6191"/>
      <c r="J32" s="6192"/>
      <c r="M32" s="6069"/>
    </row>
    <row r="33" spans="1:13">
      <c r="A33" s="5927" t="s">
        <v>21867</v>
      </c>
      <c r="B33" s="5928" t="s">
        <v>21899</v>
      </c>
      <c r="C33" s="5938" t="s">
        <v>21893</v>
      </c>
      <c r="D33" s="5931" t="s">
        <v>21883</v>
      </c>
      <c r="E33" s="5931" t="s">
        <v>21876</v>
      </c>
      <c r="F33" s="5930" t="s">
        <v>16530</v>
      </c>
      <c r="G33" s="5930" t="s">
        <v>1182</v>
      </c>
      <c r="H33" s="5930">
        <v>100</v>
      </c>
      <c r="I33" s="6266">
        <v>575.266859565206</v>
      </c>
      <c r="J33" s="5932">
        <f>I33-I33*$L$4</f>
        <v>575.266859565206</v>
      </c>
      <c r="M33" s="6069"/>
    </row>
    <row r="34" spans="1:13">
      <c r="A34" s="5922" t="s">
        <v>21868</v>
      </c>
      <c r="B34" s="5923" t="s">
        <v>21899</v>
      </c>
      <c r="C34" s="5926" t="s">
        <v>21893</v>
      </c>
      <c r="D34" s="5924" t="s">
        <v>21891</v>
      </c>
      <c r="E34" s="5924" t="s">
        <v>21876</v>
      </c>
      <c r="F34" s="5291" t="s">
        <v>16530</v>
      </c>
      <c r="G34" s="5291" t="s">
        <v>1182</v>
      </c>
      <c r="H34" s="5930">
        <v>100</v>
      </c>
      <c r="I34" s="6266">
        <v>655.56377019827903</v>
      </c>
      <c r="J34" s="5932">
        <f t="shared" ref="J34:J40" si="4">I34-I34*$L$4</f>
        <v>655.56377019827903</v>
      </c>
      <c r="M34" s="6069"/>
    </row>
    <row r="35" spans="1:13">
      <c r="A35" s="5922" t="s">
        <v>21869</v>
      </c>
      <c r="B35" s="5923" t="s">
        <v>21899</v>
      </c>
      <c r="C35" s="5926" t="s">
        <v>21894</v>
      </c>
      <c r="D35" s="5924" t="s">
        <v>21883</v>
      </c>
      <c r="E35" s="5924" t="s">
        <v>21876</v>
      </c>
      <c r="F35" s="5291" t="s">
        <v>16530</v>
      </c>
      <c r="G35" s="5291" t="s">
        <v>1182</v>
      </c>
      <c r="H35" s="5930">
        <v>100</v>
      </c>
      <c r="I35" s="6266">
        <v>577.24694477023104</v>
      </c>
      <c r="J35" s="5932">
        <f t="shared" si="4"/>
        <v>577.24694477023104</v>
      </c>
      <c r="M35" s="6069"/>
    </row>
    <row r="36" spans="1:13">
      <c r="A36" s="5922" t="s">
        <v>21870</v>
      </c>
      <c r="B36" s="5923" t="s">
        <v>21899</v>
      </c>
      <c r="C36" s="5926" t="s">
        <v>21894</v>
      </c>
      <c r="D36" s="5924" t="s">
        <v>21891</v>
      </c>
      <c r="E36" s="5924" t="s">
        <v>21876</v>
      </c>
      <c r="F36" s="5291" t="s">
        <v>16530</v>
      </c>
      <c r="G36" s="5291" t="s">
        <v>1182</v>
      </c>
      <c r="H36" s="5930">
        <v>100</v>
      </c>
      <c r="I36" s="6266">
        <v>605.59342770532896</v>
      </c>
      <c r="J36" s="5932">
        <f t="shared" si="4"/>
        <v>605.59342770532896</v>
      </c>
      <c r="M36" s="6069"/>
    </row>
    <row r="37" spans="1:13">
      <c r="A37" s="5922" t="s">
        <v>21871</v>
      </c>
      <c r="B37" s="5923" t="s">
        <v>21899</v>
      </c>
      <c r="C37" s="5926" t="s">
        <v>21894</v>
      </c>
      <c r="D37" s="5924" t="s">
        <v>21886</v>
      </c>
      <c r="E37" s="5924" t="s">
        <v>21876</v>
      </c>
      <c r="F37" s="5291" t="s">
        <v>16530</v>
      </c>
      <c r="G37" s="5291" t="s">
        <v>1182</v>
      </c>
      <c r="H37" s="5930">
        <v>100</v>
      </c>
      <c r="I37" s="6266">
        <v>709.07893342059106</v>
      </c>
      <c r="J37" s="5932">
        <f t="shared" si="4"/>
        <v>709.07893342059106</v>
      </c>
      <c r="M37" s="6069"/>
    </row>
    <row r="38" spans="1:13">
      <c r="A38" s="5922" t="s">
        <v>21872</v>
      </c>
      <c r="B38" s="5923" t="s">
        <v>21899</v>
      </c>
      <c r="C38" s="5926" t="s">
        <v>21886</v>
      </c>
      <c r="D38" s="5924" t="s">
        <v>21883</v>
      </c>
      <c r="E38" s="5924" t="s">
        <v>21876</v>
      </c>
      <c r="F38" s="5291" t="s">
        <v>16530</v>
      </c>
      <c r="G38" s="5291" t="s">
        <v>1182</v>
      </c>
      <c r="H38" s="5930">
        <v>100</v>
      </c>
      <c r="I38" s="6266">
        <v>605.90607273770104</v>
      </c>
      <c r="J38" s="5932">
        <f t="shared" si="4"/>
        <v>605.90607273770104</v>
      </c>
      <c r="M38" s="6069"/>
    </row>
    <row r="39" spans="1:13">
      <c r="A39" s="5922" t="s">
        <v>21873</v>
      </c>
      <c r="B39" s="5923" t="s">
        <v>21899</v>
      </c>
      <c r="C39" s="5926" t="s">
        <v>21886</v>
      </c>
      <c r="D39" s="5924" t="s">
        <v>21891</v>
      </c>
      <c r="E39" s="5924" t="s">
        <v>21876</v>
      </c>
      <c r="F39" s="5291" t="s">
        <v>16530</v>
      </c>
      <c r="G39" s="5291" t="s">
        <v>1182</v>
      </c>
      <c r="H39" s="5930">
        <v>100</v>
      </c>
      <c r="I39" s="6266">
        <v>649.05108720509099</v>
      </c>
      <c r="J39" s="5932">
        <f t="shared" si="4"/>
        <v>649.05108720509099</v>
      </c>
      <c r="M39" s="6069"/>
    </row>
    <row r="40" spans="1:13" ht="14.7" thickBot="1">
      <c r="A40" s="5933" t="s">
        <v>21874</v>
      </c>
      <c r="B40" s="5934" t="s">
        <v>21899</v>
      </c>
      <c r="C40" s="5939" t="s">
        <v>21886</v>
      </c>
      <c r="D40" s="5937" t="s">
        <v>21886</v>
      </c>
      <c r="E40" s="5937" t="s">
        <v>21876</v>
      </c>
      <c r="F40" s="5936" t="s">
        <v>16530</v>
      </c>
      <c r="G40" s="5936" t="s">
        <v>1182</v>
      </c>
      <c r="H40" s="5930">
        <v>100</v>
      </c>
      <c r="I40" s="6266">
        <v>802.45558308914599</v>
      </c>
      <c r="J40" s="5932">
        <f t="shared" si="4"/>
        <v>802.45558308914599</v>
      </c>
      <c r="M40" s="6069"/>
    </row>
    <row r="41" spans="1:13" s="5921" customFormat="1" ht="14.7" thickBot="1">
      <c r="A41" s="6190" t="s">
        <v>21906</v>
      </c>
      <c r="B41" s="6191"/>
      <c r="C41" s="6191"/>
      <c r="D41" s="6191"/>
      <c r="E41" s="6191"/>
      <c r="F41" s="6191"/>
      <c r="G41" s="6191"/>
      <c r="H41" s="6191"/>
      <c r="I41" s="6191"/>
      <c r="J41" s="6192"/>
      <c r="M41" s="6069"/>
    </row>
    <row r="42" spans="1:13">
      <c r="A42" s="5927" t="s">
        <v>21875</v>
      </c>
      <c r="B42" s="5927" t="s">
        <v>21900</v>
      </c>
      <c r="C42" s="5940" t="s">
        <v>21893</v>
      </c>
      <c r="D42" s="5931" t="s">
        <v>16530</v>
      </c>
      <c r="E42" s="5931" t="s">
        <v>21876</v>
      </c>
      <c r="F42" s="5931" t="s">
        <v>16530</v>
      </c>
      <c r="G42" s="5931" t="s">
        <v>16530</v>
      </c>
      <c r="H42" s="5930">
        <v>200</v>
      </c>
      <c r="I42" s="6266">
        <v>317.33470785798102</v>
      </c>
      <c r="J42" s="5932">
        <f>I42-I42*$L$4</f>
        <v>317.33470785798102</v>
      </c>
      <c r="M42" s="6069"/>
    </row>
  </sheetData>
  <mergeCells count="1">
    <mergeCell ref="A1:J1"/>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WVA17"/>
  <sheetViews>
    <sheetView zoomScaleNormal="100" workbookViewId="0">
      <pane ySplit="6" topLeftCell="A7" activePane="bottomLeft" state="frozen"/>
      <selection pane="bottomLeft" activeCell="C8" sqref="C8:C16"/>
    </sheetView>
  </sheetViews>
  <sheetFormatPr defaultRowHeight="14.35"/>
  <cols>
    <col min="1" max="1" width="17.29296875" style="800" customWidth="1"/>
    <col min="2" max="2" width="107.29296875" style="800" customWidth="1"/>
    <col min="3" max="3" width="12.703125" style="450" bestFit="1" customWidth="1"/>
    <col min="4" max="4" width="20" style="800" customWidth="1"/>
    <col min="5" max="246" width="9.1171875" style="800"/>
    <col min="247" max="247" width="15.5859375" style="800" bestFit="1" customWidth="1"/>
    <col min="248" max="248" width="86.29296875" style="800" bestFit="1" customWidth="1"/>
    <col min="249" max="249" width="9.29296875" style="800" hidden="1" customWidth="1"/>
    <col min="250" max="250" width="12.703125" style="800" bestFit="1" customWidth="1"/>
    <col min="251" max="251" width="21.703125" style="800" bestFit="1" customWidth="1"/>
    <col min="252" max="502" width="9.1171875" style="800"/>
    <col min="503" max="503" width="15.5859375" style="800" bestFit="1" customWidth="1"/>
    <col min="504" max="504" width="86.29296875" style="800" bestFit="1" customWidth="1"/>
    <col min="505" max="505" width="9.29296875" style="800" hidden="1" customWidth="1"/>
    <col min="506" max="506" width="12.703125" style="800" bestFit="1" customWidth="1"/>
    <col min="507" max="507" width="21.703125" style="800" bestFit="1" customWidth="1"/>
    <col min="508" max="758" width="9.1171875" style="800"/>
    <col min="759" max="759" width="15.5859375" style="800" bestFit="1" customWidth="1"/>
    <col min="760" max="760" width="86.29296875" style="800" bestFit="1" customWidth="1"/>
    <col min="761" max="761" width="9.29296875" style="800" hidden="1" customWidth="1"/>
    <col min="762" max="762" width="12.703125" style="800" bestFit="1" customWidth="1"/>
    <col min="763" max="763" width="21.703125" style="800" bestFit="1" customWidth="1"/>
    <col min="764" max="1014" width="9.1171875" style="800"/>
    <col min="1015" max="1015" width="15.5859375" style="800" bestFit="1" customWidth="1"/>
    <col min="1016" max="1016" width="86.29296875" style="800" bestFit="1" customWidth="1"/>
    <col min="1017" max="1017" width="9.29296875" style="800" hidden="1" customWidth="1"/>
    <col min="1018" max="1018" width="12.703125" style="800" bestFit="1" customWidth="1"/>
    <col min="1019" max="1019" width="21.703125" style="800" bestFit="1" customWidth="1"/>
    <col min="1020" max="1270" width="9.1171875" style="800"/>
    <col min="1271" max="1271" width="15.5859375" style="800" bestFit="1" customWidth="1"/>
    <col min="1272" max="1272" width="86.29296875" style="800" bestFit="1" customWidth="1"/>
    <col min="1273" max="1273" width="9.29296875" style="800" hidden="1" customWidth="1"/>
    <col min="1274" max="1274" width="12.703125" style="800" bestFit="1" customWidth="1"/>
    <col min="1275" max="1275" width="21.703125" style="800" bestFit="1" customWidth="1"/>
    <col min="1276" max="1526" width="9.1171875" style="800"/>
    <col min="1527" max="1527" width="15.5859375" style="800" bestFit="1" customWidth="1"/>
    <col min="1528" max="1528" width="86.29296875" style="800" bestFit="1" customWidth="1"/>
    <col min="1529" max="1529" width="9.29296875" style="800" hidden="1" customWidth="1"/>
    <col min="1530" max="1530" width="12.703125" style="800" bestFit="1" customWidth="1"/>
    <col min="1531" max="1531" width="21.703125" style="800" bestFit="1" customWidth="1"/>
    <col min="1532" max="1782" width="9.1171875" style="800"/>
    <col min="1783" max="1783" width="15.5859375" style="800" bestFit="1" customWidth="1"/>
    <col min="1784" max="1784" width="86.29296875" style="800" bestFit="1" customWidth="1"/>
    <col min="1785" max="1785" width="9.29296875" style="800" hidden="1" customWidth="1"/>
    <col min="1786" max="1786" width="12.703125" style="800" bestFit="1" customWidth="1"/>
    <col min="1787" max="1787" width="21.703125" style="800" bestFit="1" customWidth="1"/>
    <col min="1788" max="2038" width="9.1171875" style="800"/>
    <col min="2039" max="2039" width="15.5859375" style="800" bestFit="1" customWidth="1"/>
    <col min="2040" max="2040" width="86.29296875" style="800" bestFit="1" customWidth="1"/>
    <col min="2041" max="2041" width="9.29296875" style="800" hidden="1" customWidth="1"/>
    <col min="2042" max="2042" width="12.703125" style="800" bestFit="1" customWidth="1"/>
    <col min="2043" max="2043" width="21.703125" style="800" bestFit="1" customWidth="1"/>
    <col min="2044" max="2294" width="9.1171875" style="800"/>
    <col min="2295" max="2295" width="15.5859375" style="800" bestFit="1" customWidth="1"/>
    <col min="2296" max="2296" width="86.29296875" style="800" bestFit="1" customWidth="1"/>
    <col min="2297" max="2297" width="9.29296875" style="800" hidden="1" customWidth="1"/>
    <col min="2298" max="2298" width="12.703125" style="800" bestFit="1" customWidth="1"/>
    <col min="2299" max="2299" width="21.703125" style="800" bestFit="1" customWidth="1"/>
    <col min="2300" max="2550" width="9.1171875" style="800"/>
    <col min="2551" max="2551" width="15.5859375" style="800" bestFit="1" customWidth="1"/>
    <col min="2552" max="2552" width="86.29296875" style="800" bestFit="1" customWidth="1"/>
    <col min="2553" max="2553" width="9.29296875" style="800" hidden="1" customWidth="1"/>
    <col min="2554" max="2554" width="12.703125" style="800" bestFit="1" customWidth="1"/>
    <col min="2555" max="2555" width="21.703125" style="800" bestFit="1" customWidth="1"/>
    <col min="2556" max="2806" width="9.1171875" style="800"/>
    <col min="2807" max="2807" width="15.5859375" style="800" bestFit="1" customWidth="1"/>
    <col min="2808" max="2808" width="86.29296875" style="800" bestFit="1" customWidth="1"/>
    <col min="2809" max="2809" width="9.29296875" style="800" hidden="1" customWidth="1"/>
    <col min="2810" max="2810" width="12.703125" style="800" bestFit="1" customWidth="1"/>
    <col min="2811" max="2811" width="21.703125" style="800" bestFit="1" customWidth="1"/>
    <col min="2812" max="3062" width="9.1171875" style="800"/>
    <col min="3063" max="3063" width="15.5859375" style="800" bestFit="1" customWidth="1"/>
    <col min="3064" max="3064" width="86.29296875" style="800" bestFit="1" customWidth="1"/>
    <col min="3065" max="3065" width="9.29296875" style="800" hidden="1" customWidth="1"/>
    <col min="3066" max="3066" width="12.703125" style="800" bestFit="1" customWidth="1"/>
    <col min="3067" max="3067" width="21.703125" style="800" bestFit="1" customWidth="1"/>
    <col min="3068" max="3318" width="9.1171875" style="800"/>
    <col min="3319" max="3319" width="15.5859375" style="800" bestFit="1" customWidth="1"/>
    <col min="3320" max="3320" width="86.29296875" style="800" bestFit="1" customWidth="1"/>
    <col min="3321" max="3321" width="9.29296875" style="800" hidden="1" customWidth="1"/>
    <col min="3322" max="3322" width="12.703125" style="800" bestFit="1" customWidth="1"/>
    <col min="3323" max="3323" width="21.703125" style="800" bestFit="1" customWidth="1"/>
    <col min="3324" max="3574" width="9.1171875" style="800"/>
    <col min="3575" max="3575" width="15.5859375" style="800" bestFit="1" customWidth="1"/>
    <col min="3576" max="3576" width="86.29296875" style="800" bestFit="1" customWidth="1"/>
    <col min="3577" max="3577" width="9.29296875" style="800" hidden="1" customWidth="1"/>
    <col min="3578" max="3578" width="12.703125" style="800" bestFit="1" customWidth="1"/>
    <col min="3579" max="3579" width="21.703125" style="800" bestFit="1" customWidth="1"/>
    <col min="3580" max="3830" width="9.1171875" style="800"/>
    <col min="3831" max="3831" width="15.5859375" style="800" bestFit="1" customWidth="1"/>
    <col min="3832" max="3832" width="86.29296875" style="800" bestFit="1" customWidth="1"/>
    <col min="3833" max="3833" width="9.29296875" style="800" hidden="1" customWidth="1"/>
    <col min="3834" max="3834" width="12.703125" style="800" bestFit="1" customWidth="1"/>
    <col min="3835" max="3835" width="21.703125" style="800" bestFit="1" customWidth="1"/>
    <col min="3836" max="4086" width="9.1171875" style="800"/>
    <col min="4087" max="4087" width="15.5859375" style="800" bestFit="1" customWidth="1"/>
    <col min="4088" max="4088" width="86.29296875" style="800" bestFit="1" customWidth="1"/>
    <col min="4089" max="4089" width="9.29296875" style="800" hidden="1" customWidth="1"/>
    <col min="4090" max="4090" width="12.703125" style="800" bestFit="1" customWidth="1"/>
    <col min="4091" max="4091" width="21.703125" style="800" bestFit="1" customWidth="1"/>
    <col min="4092" max="4342" width="9.1171875" style="800"/>
    <col min="4343" max="4343" width="15.5859375" style="800" bestFit="1" customWidth="1"/>
    <col min="4344" max="4344" width="86.29296875" style="800" bestFit="1" customWidth="1"/>
    <col min="4345" max="4345" width="9.29296875" style="800" hidden="1" customWidth="1"/>
    <col min="4346" max="4346" width="12.703125" style="800" bestFit="1" customWidth="1"/>
    <col min="4347" max="4347" width="21.703125" style="800" bestFit="1" customWidth="1"/>
    <col min="4348" max="4598" width="9.1171875" style="800"/>
    <col min="4599" max="4599" width="15.5859375" style="800" bestFit="1" customWidth="1"/>
    <col min="4600" max="4600" width="86.29296875" style="800" bestFit="1" customWidth="1"/>
    <col min="4601" max="4601" width="9.29296875" style="800" hidden="1" customWidth="1"/>
    <col min="4602" max="4602" width="12.703125" style="800" bestFit="1" customWidth="1"/>
    <col min="4603" max="4603" width="21.703125" style="800" bestFit="1" customWidth="1"/>
    <col min="4604" max="4854" width="9.1171875" style="800"/>
    <col min="4855" max="4855" width="15.5859375" style="800" bestFit="1" customWidth="1"/>
    <col min="4856" max="4856" width="86.29296875" style="800" bestFit="1" customWidth="1"/>
    <col min="4857" max="4857" width="9.29296875" style="800" hidden="1" customWidth="1"/>
    <col min="4858" max="4858" width="12.703125" style="800" bestFit="1" customWidth="1"/>
    <col min="4859" max="4859" width="21.703125" style="800" bestFit="1" customWidth="1"/>
    <col min="4860" max="5110" width="9.1171875" style="800"/>
    <col min="5111" max="5111" width="15.5859375" style="800" bestFit="1" customWidth="1"/>
    <col min="5112" max="5112" width="86.29296875" style="800" bestFit="1" customWidth="1"/>
    <col min="5113" max="5113" width="9.29296875" style="800" hidden="1" customWidth="1"/>
    <col min="5114" max="5114" width="12.703125" style="800" bestFit="1" customWidth="1"/>
    <col min="5115" max="5115" width="21.703125" style="800" bestFit="1" customWidth="1"/>
    <col min="5116" max="5366" width="9.1171875" style="800"/>
    <col min="5367" max="5367" width="15.5859375" style="800" bestFit="1" customWidth="1"/>
    <col min="5368" max="5368" width="86.29296875" style="800" bestFit="1" customWidth="1"/>
    <col min="5369" max="5369" width="9.29296875" style="800" hidden="1" customWidth="1"/>
    <col min="5370" max="5370" width="12.703125" style="800" bestFit="1" customWidth="1"/>
    <col min="5371" max="5371" width="21.703125" style="800" bestFit="1" customWidth="1"/>
    <col min="5372" max="5622" width="9.1171875" style="800"/>
    <col min="5623" max="5623" width="15.5859375" style="800" bestFit="1" customWidth="1"/>
    <col min="5624" max="5624" width="86.29296875" style="800" bestFit="1" customWidth="1"/>
    <col min="5625" max="5625" width="9.29296875" style="800" hidden="1" customWidth="1"/>
    <col min="5626" max="5626" width="12.703125" style="800" bestFit="1" customWidth="1"/>
    <col min="5627" max="5627" width="21.703125" style="800" bestFit="1" customWidth="1"/>
    <col min="5628" max="5878" width="9.1171875" style="800"/>
    <col min="5879" max="5879" width="15.5859375" style="800" bestFit="1" customWidth="1"/>
    <col min="5880" max="5880" width="86.29296875" style="800" bestFit="1" customWidth="1"/>
    <col min="5881" max="5881" width="9.29296875" style="800" hidden="1" customWidth="1"/>
    <col min="5882" max="5882" width="12.703125" style="800" bestFit="1" customWidth="1"/>
    <col min="5883" max="5883" width="21.703125" style="800" bestFit="1" customWidth="1"/>
    <col min="5884" max="6134" width="9.1171875" style="800"/>
    <col min="6135" max="6135" width="15.5859375" style="800" bestFit="1" customWidth="1"/>
    <col min="6136" max="6136" width="86.29296875" style="800" bestFit="1" customWidth="1"/>
    <col min="6137" max="6137" width="9.29296875" style="800" hidden="1" customWidth="1"/>
    <col min="6138" max="6138" width="12.703125" style="800" bestFit="1" customWidth="1"/>
    <col min="6139" max="6139" width="21.703125" style="800" bestFit="1" customWidth="1"/>
    <col min="6140" max="6390" width="9.1171875" style="800"/>
    <col min="6391" max="6391" width="15.5859375" style="800" bestFit="1" customWidth="1"/>
    <col min="6392" max="6392" width="86.29296875" style="800" bestFit="1" customWidth="1"/>
    <col min="6393" max="6393" width="9.29296875" style="800" hidden="1" customWidth="1"/>
    <col min="6394" max="6394" width="12.703125" style="800" bestFit="1" customWidth="1"/>
    <col min="6395" max="6395" width="21.703125" style="800" bestFit="1" customWidth="1"/>
    <col min="6396" max="6646" width="9.1171875" style="800"/>
    <col min="6647" max="6647" width="15.5859375" style="800" bestFit="1" customWidth="1"/>
    <col min="6648" max="6648" width="86.29296875" style="800" bestFit="1" customWidth="1"/>
    <col min="6649" max="6649" width="9.29296875" style="800" hidden="1" customWidth="1"/>
    <col min="6650" max="6650" width="12.703125" style="800" bestFit="1" customWidth="1"/>
    <col min="6651" max="6651" width="21.703125" style="800" bestFit="1" customWidth="1"/>
    <col min="6652" max="6902" width="9.1171875" style="800"/>
    <col min="6903" max="6903" width="15.5859375" style="800" bestFit="1" customWidth="1"/>
    <col min="6904" max="6904" width="86.29296875" style="800" bestFit="1" customWidth="1"/>
    <col min="6905" max="6905" width="9.29296875" style="800" hidden="1" customWidth="1"/>
    <col min="6906" max="6906" width="12.703125" style="800" bestFit="1" customWidth="1"/>
    <col min="6907" max="6907" width="21.703125" style="800" bestFit="1" customWidth="1"/>
    <col min="6908" max="7158" width="9.1171875" style="800"/>
    <col min="7159" max="7159" width="15.5859375" style="800" bestFit="1" customWidth="1"/>
    <col min="7160" max="7160" width="86.29296875" style="800" bestFit="1" customWidth="1"/>
    <col min="7161" max="7161" width="9.29296875" style="800" hidden="1" customWidth="1"/>
    <col min="7162" max="7162" width="12.703125" style="800" bestFit="1" customWidth="1"/>
    <col min="7163" max="7163" width="21.703125" style="800" bestFit="1" customWidth="1"/>
    <col min="7164" max="7414" width="9.1171875" style="800"/>
    <col min="7415" max="7415" width="15.5859375" style="800" bestFit="1" customWidth="1"/>
    <col min="7416" max="7416" width="86.29296875" style="800" bestFit="1" customWidth="1"/>
    <col min="7417" max="7417" width="9.29296875" style="800" hidden="1" customWidth="1"/>
    <col min="7418" max="7418" width="12.703125" style="800" bestFit="1" customWidth="1"/>
    <col min="7419" max="7419" width="21.703125" style="800" bestFit="1" customWidth="1"/>
    <col min="7420" max="7670" width="9.1171875" style="800"/>
    <col min="7671" max="7671" width="15.5859375" style="800" bestFit="1" customWidth="1"/>
    <col min="7672" max="7672" width="86.29296875" style="800" bestFit="1" customWidth="1"/>
    <col min="7673" max="7673" width="9.29296875" style="800" hidden="1" customWidth="1"/>
    <col min="7674" max="7674" width="12.703125" style="800" bestFit="1" customWidth="1"/>
    <col min="7675" max="7675" width="21.703125" style="800" bestFit="1" customWidth="1"/>
    <col min="7676" max="7926" width="9.1171875" style="800"/>
    <col min="7927" max="7927" width="15.5859375" style="800" bestFit="1" customWidth="1"/>
    <col min="7928" max="7928" width="86.29296875" style="800" bestFit="1" customWidth="1"/>
    <col min="7929" max="7929" width="9.29296875" style="800" hidden="1" customWidth="1"/>
    <col min="7930" max="7930" width="12.703125" style="800" bestFit="1" customWidth="1"/>
    <col min="7931" max="7931" width="21.703125" style="800" bestFit="1" customWidth="1"/>
    <col min="7932" max="8182" width="9.1171875" style="800"/>
    <col min="8183" max="8183" width="15.5859375" style="800" bestFit="1" customWidth="1"/>
    <col min="8184" max="8184" width="86.29296875" style="800" bestFit="1" customWidth="1"/>
    <col min="8185" max="8185" width="9.29296875" style="800" hidden="1" customWidth="1"/>
    <col min="8186" max="8186" width="12.703125" style="800" bestFit="1" customWidth="1"/>
    <col min="8187" max="8187" width="21.703125" style="800" bestFit="1" customWidth="1"/>
    <col min="8188" max="8438" width="9.1171875" style="800"/>
    <col min="8439" max="8439" width="15.5859375" style="800" bestFit="1" customWidth="1"/>
    <col min="8440" max="8440" width="86.29296875" style="800" bestFit="1" customWidth="1"/>
    <col min="8441" max="8441" width="9.29296875" style="800" hidden="1" customWidth="1"/>
    <col min="8442" max="8442" width="12.703125" style="800" bestFit="1" customWidth="1"/>
    <col min="8443" max="8443" width="21.703125" style="800" bestFit="1" customWidth="1"/>
    <col min="8444" max="8694" width="9.1171875" style="800"/>
    <col min="8695" max="8695" width="15.5859375" style="800" bestFit="1" customWidth="1"/>
    <col min="8696" max="8696" width="86.29296875" style="800" bestFit="1" customWidth="1"/>
    <col min="8697" max="8697" width="9.29296875" style="800" hidden="1" customWidth="1"/>
    <col min="8698" max="8698" width="12.703125" style="800" bestFit="1" customWidth="1"/>
    <col min="8699" max="8699" width="21.703125" style="800" bestFit="1" customWidth="1"/>
    <col min="8700" max="8950" width="9.1171875" style="800"/>
    <col min="8951" max="8951" width="15.5859375" style="800" bestFit="1" customWidth="1"/>
    <col min="8952" max="8952" width="86.29296875" style="800" bestFit="1" customWidth="1"/>
    <col min="8953" max="8953" width="9.29296875" style="800" hidden="1" customWidth="1"/>
    <col min="8954" max="8954" width="12.703125" style="800" bestFit="1" customWidth="1"/>
    <col min="8955" max="8955" width="21.703125" style="800" bestFit="1" customWidth="1"/>
    <col min="8956" max="9206" width="9.1171875" style="800"/>
    <col min="9207" max="9207" width="15.5859375" style="800" bestFit="1" customWidth="1"/>
    <col min="9208" max="9208" width="86.29296875" style="800" bestFit="1" customWidth="1"/>
    <col min="9209" max="9209" width="9.29296875" style="800" hidden="1" customWidth="1"/>
    <col min="9210" max="9210" width="12.703125" style="800" bestFit="1" customWidth="1"/>
    <col min="9211" max="9211" width="21.703125" style="800" bestFit="1" customWidth="1"/>
    <col min="9212" max="9462" width="9.1171875" style="800"/>
    <col min="9463" max="9463" width="15.5859375" style="800" bestFit="1" customWidth="1"/>
    <col min="9464" max="9464" width="86.29296875" style="800" bestFit="1" customWidth="1"/>
    <col min="9465" max="9465" width="9.29296875" style="800" hidden="1" customWidth="1"/>
    <col min="9466" max="9466" width="12.703125" style="800" bestFit="1" customWidth="1"/>
    <col min="9467" max="9467" width="21.703125" style="800" bestFit="1" customWidth="1"/>
    <col min="9468" max="9718" width="9.1171875" style="800"/>
    <col min="9719" max="9719" width="15.5859375" style="800" bestFit="1" customWidth="1"/>
    <col min="9720" max="9720" width="86.29296875" style="800" bestFit="1" customWidth="1"/>
    <col min="9721" max="9721" width="9.29296875" style="800" hidden="1" customWidth="1"/>
    <col min="9722" max="9722" width="12.703125" style="800" bestFit="1" customWidth="1"/>
    <col min="9723" max="9723" width="21.703125" style="800" bestFit="1" customWidth="1"/>
    <col min="9724" max="9974" width="9.1171875" style="800"/>
    <col min="9975" max="9975" width="15.5859375" style="800" bestFit="1" customWidth="1"/>
    <col min="9976" max="9976" width="86.29296875" style="800" bestFit="1" customWidth="1"/>
    <col min="9977" max="9977" width="9.29296875" style="800" hidden="1" customWidth="1"/>
    <col min="9978" max="9978" width="12.703125" style="800" bestFit="1" customWidth="1"/>
    <col min="9979" max="9979" width="21.703125" style="800" bestFit="1" customWidth="1"/>
    <col min="9980" max="10230" width="9.1171875" style="800"/>
    <col min="10231" max="10231" width="15.5859375" style="800" bestFit="1" customWidth="1"/>
    <col min="10232" max="10232" width="86.29296875" style="800" bestFit="1" customWidth="1"/>
    <col min="10233" max="10233" width="9.29296875" style="800" hidden="1" customWidth="1"/>
    <col min="10234" max="10234" width="12.703125" style="800" bestFit="1" customWidth="1"/>
    <col min="10235" max="10235" width="21.703125" style="800" bestFit="1" customWidth="1"/>
    <col min="10236" max="10486" width="9.1171875" style="800"/>
    <col min="10487" max="10487" width="15.5859375" style="800" bestFit="1" customWidth="1"/>
    <col min="10488" max="10488" width="86.29296875" style="800" bestFit="1" customWidth="1"/>
    <col min="10489" max="10489" width="9.29296875" style="800" hidden="1" customWidth="1"/>
    <col min="10490" max="10490" width="12.703125" style="800" bestFit="1" customWidth="1"/>
    <col min="10491" max="10491" width="21.703125" style="800" bestFit="1" customWidth="1"/>
    <col min="10492" max="10742" width="9.1171875" style="800"/>
    <col min="10743" max="10743" width="15.5859375" style="800" bestFit="1" customWidth="1"/>
    <col min="10744" max="10744" width="86.29296875" style="800" bestFit="1" customWidth="1"/>
    <col min="10745" max="10745" width="9.29296875" style="800" hidden="1" customWidth="1"/>
    <col min="10746" max="10746" width="12.703125" style="800" bestFit="1" customWidth="1"/>
    <col min="10747" max="10747" width="21.703125" style="800" bestFit="1" customWidth="1"/>
    <col min="10748" max="10998" width="9.1171875" style="800"/>
    <col min="10999" max="10999" width="15.5859375" style="800" bestFit="1" customWidth="1"/>
    <col min="11000" max="11000" width="86.29296875" style="800" bestFit="1" customWidth="1"/>
    <col min="11001" max="11001" width="9.29296875" style="800" hidden="1" customWidth="1"/>
    <col min="11002" max="11002" width="12.703125" style="800" bestFit="1" customWidth="1"/>
    <col min="11003" max="11003" width="21.703125" style="800" bestFit="1" customWidth="1"/>
    <col min="11004" max="11254" width="9.1171875" style="800"/>
    <col min="11255" max="11255" width="15.5859375" style="800" bestFit="1" customWidth="1"/>
    <col min="11256" max="11256" width="86.29296875" style="800" bestFit="1" customWidth="1"/>
    <col min="11257" max="11257" width="9.29296875" style="800" hidden="1" customWidth="1"/>
    <col min="11258" max="11258" width="12.703125" style="800" bestFit="1" customWidth="1"/>
    <col min="11259" max="11259" width="21.703125" style="800" bestFit="1" customWidth="1"/>
    <col min="11260" max="11510" width="9.1171875" style="800"/>
    <col min="11511" max="11511" width="15.5859375" style="800" bestFit="1" customWidth="1"/>
    <col min="11512" max="11512" width="86.29296875" style="800" bestFit="1" customWidth="1"/>
    <col min="11513" max="11513" width="9.29296875" style="800" hidden="1" customWidth="1"/>
    <col min="11514" max="11514" width="12.703125" style="800" bestFit="1" customWidth="1"/>
    <col min="11515" max="11515" width="21.703125" style="800" bestFit="1" customWidth="1"/>
    <col min="11516" max="11766" width="9.1171875" style="800"/>
    <col min="11767" max="11767" width="15.5859375" style="800" bestFit="1" customWidth="1"/>
    <col min="11768" max="11768" width="86.29296875" style="800" bestFit="1" customWidth="1"/>
    <col min="11769" max="11769" width="9.29296875" style="800" hidden="1" customWidth="1"/>
    <col min="11770" max="11770" width="12.703125" style="800" bestFit="1" customWidth="1"/>
    <col min="11771" max="11771" width="21.703125" style="800" bestFit="1" customWidth="1"/>
    <col min="11772" max="12022" width="9.1171875" style="800"/>
    <col min="12023" max="12023" width="15.5859375" style="800" bestFit="1" customWidth="1"/>
    <col min="12024" max="12024" width="86.29296875" style="800" bestFit="1" customWidth="1"/>
    <col min="12025" max="12025" width="9.29296875" style="800" hidden="1" customWidth="1"/>
    <col min="12026" max="12026" width="12.703125" style="800" bestFit="1" customWidth="1"/>
    <col min="12027" max="12027" width="21.703125" style="800" bestFit="1" customWidth="1"/>
    <col min="12028" max="12278" width="9.1171875" style="800"/>
    <col min="12279" max="12279" width="15.5859375" style="800" bestFit="1" customWidth="1"/>
    <col min="12280" max="12280" width="86.29296875" style="800" bestFit="1" customWidth="1"/>
    <col min="12281" max="12281" width="9.29296875" style="800" hidden="1" customWidth="1"/>
    <col min="12282" max="12282" width="12.703125" style="800" bestFit="1" customWidth="1"/>
    <col min="12283" max="12283" width="21.703125" style="800" bestFit="1" customWidth="1"/>
    <col min="12284" max="12534" width="9.1171875" style="800"/>
    <col min="12535" max="12535" width="15.5859375" style="800" bestFit="1" customWidth="1"/>
    <col min="12536" max="12536" width="86.29296875" style="800" bestFit="1" customWidth="1"/>
    <col min="12537" max="12537" width="9.29296875" style="800" hidden="1" customWidth="1"/>
    <col min="12538" max="12538" width="12.703125" style="800" bestFit="1" customWidth="1"/>
    <col min="12539" max="12539" width="21.703125" style="800" bestFit="1" customWidth="1"/>
    <col min="12540" max="12790" width="9.1171875" style="800"/>
    <col min="12791" max="12791" width="15.5859375" style="800" bestFit="1" customWidth="1"/>
    <col min="12792" max="12792" width="86.29296875" style="800" bestFit="1" customWidth="1"/>
    <col min="12793" max="12793" width="9.29296875" style="800" hidden="1" customWidth="1"/>
    <col min="12794" max="12794" width="12.703125" style="800" bestFit="1" customWidth="1"/>
    <col min="12795" max="12795" width="21.703125" style="800" bestFit="1" customWidth="1"/>
    <col min="12796" max="13046" width="9.1171875" style="800"/>
    <col min="13047" max="13047" width="15.5859375" style="800" bestFit="1" customWidth="1"/>
    <col min="13048" max="13048" width="86.29296875" style="800" bestFit="1" customWidth="1"/>
    <col min="13049" max="13049" width="9.29296875" style="800" hidden="1" customWidth="1"/>
    <col min="13050" max="13050" width="12.703125" style="800" bestFit="1" customWidth="1"/>
    <col min="13051" max="13051" width="21.703125" style="800" bestFit="1" customWidth="1"/>
    <col min="13052" max="13302" width="9.1171875" style="800"/>
    <col min="13303" max="13303" width="15.5859375" style="800" bestFit="1" customWidth="1"/>
    <col min="13304" max="13304" width="86.29296875" style="800" bestFit="1" customWidth="1"/>
    <col min="13305" max="13305" width="9.29296875" style="800" hidden="1" customWidth="1"/>
    <col min="13306" max="13306" width="12.703125" style="800" bestFit="1" customWidth="1"/>
    <col min="13307" max="13307" width="21.703125" style="800" bestFit="1" customWidth="1"/>
    <col min="13308" max="13558" width="9.1171875" style="800"/>
    <col min="13559" max="13559" width="15.5859375" style="800" bestFit="1" customWidth="1"/>
    <col min="13560" max="13560" width="86.29296875" style="800" bestFit="1" customWidth="1"/>
    <col min="13561" max="13561" width="9.29296875" style="800" hidden="1" customWidth="1"/>
    <col min="13562" max="13562" width="12.703125" style="800" bestFit="1" customWidth="1"/>
    <col min="13563" max="13563" width="21.703125" style="800" bestFit="1" customWidth="1"/>
    <col min="13564" max="13814" width="9.1171875" style="800"/>
    <col min="13815" max="13815" width="15.5859375" style="800" bestFit="1" customWidth="1"/>
    <col min="13816" max="13816" width="86.29296875" style="800" bestFit="1" customWidth="1"/>
    <col min="13817" max="13817" width="9.29296875" style="800" hidden="1" customWidth="1"/>
    <col min="13818" max="13818" width="12.703125" style="800" bestFit="1" customWidth="1"/>
    <col min="13819" max="13819" width="21.703125" style="800" bestFit="1" customWidth="1"/>
    <col min="13820" max="14070" width="9.1171875" style="800"/>
    <col min="14071" max="14071" width="15.5859375" style="800" bestFit="1" customWidth="1"/>
    <col min="14072" max="14072" width="86.29296875" style="800" bestFit="1" customWidth="1"/>
    <col min="14073" max="14073" width="9.29296875" style="800" hidden="1" customWidth="1"/>
    <col min="14074" max="14074" width="12.703125" style="800" bestFit="1" customWidth="1"/>
    <col min="14075" max="14075" width="21.703125" style="800" bestFit="1" customWidth="1"/>
    <col min="14076" max="14326" width="9.1171875" style="800"/>
    <col min="14327" max="14327" width="15.5859375" style="800" bestFit="1" customWidth="1"/>
    <col min="14328" max="14328" width="86.29296875" style="800" bestFit="1" customWidth="1"/>
    <col min="14329" max="14329" width="9.29296875" style="800" hidden="1" customWidth="1"/>
    <col min="14330" max="14330" width="12.703125" style="800" bestFit="1" customWidth="1"/>
    <col min="14331" max="14331" width="21.703125" style="800" bestFit="1" customWidth="1"/>
    <col min="14332" max="14582" width="9.1171875" style="800"/>
    <col min="14583" max="14583" width="15.5859375" style="800" bestFit="1" customWidth="1"/>
    <col min="14584" max="14584" width="86.29296875" style="800" bestFit="1" customWidth="1"/>
    <col min="14585" max="14585" width="9.29296875" style="800" hidden="1" customWidth="1"/>
    <col min="14586" max="14586" width="12.703125" style="800" bestFit="1" customWidth="1"/>
    <col min="14587" max="14587" width="21.703125" style="800" bestFit="1" customWidth="1"/>
    <col min="14588" max="14838" width="9.1171875" style="800"/>
    <col min="14839" max="14839" width="15.5859375" style="800" bestFit="1" customWidth="1"/>
    <col min="14840" max="14840" width="86.29296875" style="800" bestFit="1" customWidth="1"/>
    <col min="14841" max="14841" width="9.29296875" style="800" hidden="1" customWidth="1"/>
    <col min="14842" max="14842" width="12.703125" style="800" bestFit="1" customWidth="1"/>
    <col min="14843" max="14843" width="21.703125" style="800" bestFit="1" customWidth="1"/>
    <col min="14844" max="15094" width="9.1171875" style="800"/>
    <col min="15095" max="15095" width="15.5859375" style="800" bestFit="1" customWidth="1"/>
    <col min="15096" max="15096" width="86.29296875" style="800" bestFit="1" customWidth="1"/>
    <col min="15097" max="15097" width="9.29296875" style="800" hidden="1" customWidth="1"/>
    <col min="15098" max="15098" width="12.703125" style="800" bestFit="1" customWidth="1"/>
    <col min="15099" max="15099" width="21.703125" style="800" bestFit="1" customWidth="1"/>
    <col min="15100" max="15350" width="9.1171875" style="800"/>
    <col min="15351" max="15351" width="15.5859375" style="800" bestFit="1" customWidth="1"/>
    <col min="15352" max="15352" width="86.29296875" style="800" bestFit="1" customWidth="1"/>
    <col min="15353" max="15353" width="9.29296875" style="800" hidden="1" customWidth="1"/>
    <col min="15354" max="15354" width="12.703125" style="800" bestFit="1" customWidth="1"/>
    <col min="15355" max="15355" width="21.703125" style="800" bestFit="1" customWidth="1"/>
    <col min="15356" max="15606" width="9.1171875" style="800"/>
    <col min="15607" max="15607" width="15.5859375" style="800" bestFit="1" customWidth="1"/>
    <col min="15608" max="15608" width="86.29296875" style="800" bestFit="1" customWidth="1"/>
    <col min="15609" max="15609" width="9.29296875" style="800" hidden="1" customWidth="1"/>
    <col min="15610" max="15610" width="12.703125" style="800" bestFit="1" customWidth="1"/>
    <col min="15611" max="15611" width="21.703125" style="800" bestFit="1" customWidth="1"/>
    <col min="15612" max="15862" width="9.1171875" style="800"/>
    <col min="15863" max="15863" width="15.5859375" style="800" bestFit="1" customWidth="1"/>
    <col min="15864" max="15864" width="86.29296875" style="800" bestFit="1" customWidth="1"/>
    <col min="15865" max="15865" width="9.29296875" style="800" hidden="1" customWidth="1"/>
    <col min="15866" max="15866" width="12.703125" style="800" bestFit="1" customWidth="1"/>
    <col min="15867" max="15867" width="21.703125" style="800" bestFit="1" customWidth="1"/>
    <col min="15868" max="16118" width="9.1171875" style="800"/>
    <col min="16119" max="16119" width="15.5859375" style="800" bestFit="1" customWidth="1"/>
    <col min="16120" max="16120" width="86.29296875" style="800" bestFit="1" customWidth="1"/>
    <col min="16121" max="16121" width="9.29296875" style="800" hidden="1" customWidth="1"/>
    <col min="16122" max="16122" width="12.703125" style="800" bestFit="1" customWidth="1"/>
    <col min="16123" max="16123" width="21.703125" style="800" bestFit="1" customWidth="1"/>
    <col min="16124" max="16376" width="9.1171875" style="800"/>
    <col min="16377" max="16384" width="9.29296875" style="800" customWidth="1"/>
  </cols>
  <sheetData>
    <row r="1" spans="1:6">
      <c r="A1" s="7460" t="s">
        <v>20217</v>
      </c>
      <c r="B1" s="7460"/>
      <c r="C1" s="7460"/>
      <c r="D1" s="7484"/>
    </row>
    <row r="2" spans="1:6">
      <c r="A2" s="192"/>
      <c r="B2" s="173"/>
      <c r="C2" s="297"/>
      <c r="D2" s="297"/>
    </row>
    <row r="3" spans="1:6">
      <c r="A3" s="191"/>
      <c r="B3" s="173"/>
      <c r="C3" s="297"/>
      <c r="D3" s="297"/>
    </row>
    <row r="4" spans="1:6" ht="15" customHeight="1">
      <c r="A4" s="301" t="s">
        <v>48</v>
      </c>
      <c r="B4" s="6267">
        <v>20</v>
      </c>
      <c r="C4" s="175"/>
      <c r="D4" s="176"/>
    </row>
    <row r="6" spans="1:6" ht="29.25" customHeight="1">
      <c r="A6" s="799" t="s">
        <v>75</v>
      </c>
      <c r="B6" s="796" t="s">
        <v>42</v>
      </c>
      <c r="C6" s="649" t="s">
        <v>58</v>
      </c>
      <c r="D6" s="649" t="s">
        <v>59</v>
      </c>
    </row>
    <row r="7" spans="1:6" s="801" customFormat="1" ht="15" customHeight="1">
      <c r="A7" s="7487" t="s">
        <v>6098</v>
      </c>
      <c r="B7" s="7490"/>
      <c r="C7" s="1718"/>
      <c r="D7" s="810"/>
      <c r="E7" s="800"/>
    </row>
    <row r="8" spans="1:6" ht="15" customHeight="1">
      <c r="A8" s="5285" t="s">
        <v>20218</v>
      </c>
      <c r="B8" s="5285" t="s">
        <v>20224</v>
      </c>
      <c r="C8" s="5286">
        <v>2192.2172977340301</v>
      </c>
      <c r="D8" s="5286">
        <f t="shared" ref="D8:D16" si="0">C8-C8*$B$4/100</f>
        <v>1753.7738381872241</v>
      </c>
    </row>
    <row r="9" spans="1:6" ht="15" customHeight="1">
      <c r="A9" s="5285" t="s">
        <v>20219</v>
      </c>
      <c r="B9" s="5285" t="s">
        <v>20225</v>
      </c>
      <c r="C9" s="5286">
        <v>2301.4749589744802</v>
      </c>
      <c r="D9" s="5286">
        <f t="shared" si="0"/>
        <v>1841.1799671795841</v>
      </c>
    </row>
    <row r="10" spans="1:6" ht="15" customHeight="1">
      <c r="A10" s="5285" t="s">
        <v>20220</v>
      </c>
      <c r="B10" s="5285" t="s">
        <v>20226</v>
      </c>
      <c r="C10" s="5286">
        <v>2359.1884347719702</v>
      </c>
      <c r="D10" s="5286">
        <f t="shared" si="0"/>
        <v>1887.3507478175761</v>
      </c>
    </row>
    <row r="11" spans="1:6" ht="15" customHeight="1">
      <c r="A11" s="5285" t="s">
        <v>20221</v>
      </c>
      <c r="B11" s="5285" t="s">
        <v>20227</v>
      </c>
      <c r="C11" s="5286">
        <v>3729.8305044153699</v>
      </c>
      <c r="D11" s="5286">
        <f t="shared" si="0"/>
        <v>2983.8644035322959</v>
      </c>
    </row>
    <row r="12" spans="1:6" ht="15" customHeight="1">
      <c r="A12" s="5285" t="s">
        <v>20222</v>
      </c>
      <c r="B12" s="5285" t="s">
        <v>20228</v>
      </c>
      <c r="C12" s="5286">
        <v>6310.666000665</v>
      </c>
      <c r="D12" s="5286">
        <f t="shared" si="0"/>
        <v>5048.5328005319998</v>
      </c>
    </row>
    <row r="13" spans="1:6" ht="15" customHeight="1">
      <c r="A13" s="5285" t="s">
        <v>20223</v>
      </c>
      <c r="B13" s="5285" t="s">
        <v>20229</v>
      </c>
      <c r="C13" s="5286">
        <v>7295.2093911360598</v>
      </c>
      <c r="D13" s="5286">
        <f t="shared" si="0"/>
        <v>5836.167512908848</v>
      </c>
    </row>
    <row r="14" spans="1:6" s="5284" customFormat="1" ht="15" customHeight="1">
      <c r="A14" s="7552" t="s">
        <v>6100</v>
      </c>
      <c r="B14" s="7552"/>
      <c r="C14" s="5286"/>
      <c r="D14" s="5286"/>
      <c r="E14" s="800"/>
      <c r="F14" s="800"/>
    </row>
    <row r="15" spans="1:6" ht="15" customHeight="1">
      <c r="A15" s="5285" t="s">
        <v>20230</v>
      </c>
      <c r="B15" s="5285" t="s">
        <v>20232</v>
      </c>
      <c r="C15" s="5286">
        <v>5812.9471203072899</v>
      </c>
      <c r="D15" s="5286">
        <f t="shared" si="0"/>
        <v>4650.3576962458319</v>
      </c>
    </row>
    <row r="16" spans="1:6" ht="15" customHeight="1">
      <c r="A16" s="5285" t="s">
        <v>20231</v>
      </c>
      <c r="B16" s="5285" t="s">
        <v>20233</v>
      </c>
      <c r="C16" s="5286">
        <v>7346.16</v>
      </c>
      <c r="D16" s="5286">
        <f t="shared" si="0"/>
        <v>5876.9279999999999</v>
      </c>
    </row>
    <row r="17" spans="1:3">
      <c r="A17" s="804"/>
      <c r="B17" s="804"/>
      <c r="C17" s="800"/>
    </row>
  </sheetData>
  <mergeCells count="3">
    <mergeCell ref="A7:B7"/>
    <mergeCell ref="A14:B14"/>
    <mergeCell ref="A1:D1"/>
  </mergeCell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G19"/>
  <sheetViews>
    <sheetView zoomScale="85" zoomScaleNormal="85" workbookViewId="0">
      <selection activeCell="H4" sqref="H4"/>
    </sheetView>
  </sheetViews>
  <sheetFormatPr defaultRowHeight="14.35"/>
  <cols>
    <col min="1" max="1" width="16.5859375" bestFit="1" customWidth="1"/>
    <col min="2" max="2" width="133" customWidth="1"/>
    <col min="3" max="3" width="14" customWidth="1"/>
    <col min="4" max="4" width="16.5859375" customWidth="1"/>
    <col min="5" max="5" width="11.29296875" bestFit="1" customWidth="1"/>
  </cols>
  <sheetData>
    <row r="1" spans="1:7" s="800" customFormat="1" ht="15.7">
      <c r="A1" s="7551" t="s">
        <v>20435</v>
      </c>
      <c r="B1" s="7551"/>
      <c r="C1" s="7553"/>
      <c r="D1" s="7553"/>
      <c r="F1" s="804"/>
    </row>
    <row r="2" spans="1:7" s="800" customFormat="1">
      <c r="A2" s="192"/>
      <c r="B2" s="173"/>
      <c r="C2" s="5330"/>
      <c r="D2" s="5330"/>
      <c r="F2" s="804"/>
    </row>
    <row r="3" spans="1:7" s="800" customFormat="1">
      <c r="A3" s="191"/>
      <c r="B3" s="173"/>
      <c r="C3" s="5330"/>
      <c r="D3" s="5330"/>
      <c r="F3" s="804"/>
    </row>
    <row r="4" spans="1:7" s="800" customFormat="1" ht="66" customHeight="1">
      <c r="A4" s="799" t="s">
        <v>75</v>
      </c>
      <c r="B4" s="796" t="s">
        <v>42</v>
      </c>
      <c r="C4" s="649" t="s">
        <v>58</v>
      </c>
      <c r="D4" s="649" t="s">
        <v>59</v>
      </c>
      <c r="E4" s="301" t="s">
        <v>48</v>
      </c>
      <c r="F4" s="4540">
        <v>0</v>
      </c>
    </row>
    <row r="5" spans="1:7" ht="15" customHeight="1" thickBot="1">
      <c r="A5" s="7558" t="s">
        <v>20436</v>
      </c>
      <c r="B5" s="7559"/>
      <c r="C5" s="6188"/>
      <c r="D5" s="6189"/>
    </row>
    <row r="6" spans="1:7" s="5331" customFormat="1" ht="15" customHeight="1" thickTop="1">
      <c r="A6" s="7556" t="s">
        <v>20459</v>
      </c>
      <c r="B6" s="7557"/>
      <c r="C6" s="6186"/>
      <c r="D6" s="6187"/>
    </row>
    <row r="7" spans="1:7" ht="15" customHeight="1">
      <c r="A7" s="3354" t="s">
        <v>20439</v>
      </c>
      <c r="B7" s="1104" t="s">
        <v>20449</v>
      </c>
      <c r="C7" s="524">
        <v>3405.2376452574699</v>
      </c>
      <c r="D7" s="524">
        <f>C7-C7*$F$4</f>
        <v>3405.2376452574699</v>
      </c>
    </row>
    <row r="8" spans="1:7">
      <c r="A8" s="1104" t="s">
        <v>20440</v>
      </c>
      <c r="B8" s="3329" t="s">
        <v>20450</v>
      </c>
      <c r="C8" s="524">
        <v>3405.2376452574699</v>
      </c>
      <c r="D8" s="524">
        <f>C8-C8*$F$4</f>
        <v>3405.2376452574699</v>
      </c>
      <c r="F8" s="5870"/>
      <c r="G8" s="6069"/>
    </row>
    <row r="9" spans="1:7" s="5331" customFormat="1" ht="15" customHeight="1">
      <c r="A9" s="7554" t="s">
        <v>20460</v>
      </c>
      <c r="B9" s="7555"/>
      <c r="C9" s="6186"/>
      <c r="D9" s="6187"/>
      <c r="F9" s="5870"/>
      <c r="G9" s="6069"/>
    </row>
    <row r="10" spans="1:7" ht="15" customHeight="1">
      <c r="A10" s="5332" t="s">
        <v>20441</v>
      </c>
      <c r="B10" s="3329" t="s">
        <v>20451</v>
      </c>
      <c r="C10" s="524">
        <v>3405.2376452574699</v>
      </c>
      <c r="D10" s="524">
        <f t="shared" ref="D10:D18" si="0">C10-C10*$F$4</f>
        <v>3405.2376452574699</v>
      </c>
      <c r="F10" s="5870"/>
      <c r="G10" s="6069"/>
    </row>
    <row r="11" spans="1:7">
      <c r="A11" s="1104" t="s">
        <v>20442</v>
      </c>
      <c r="B11" s="3329" t="s">
        <v>20452</v>
      </c>
      <c r="C11" s="524">
        <v>3405.2376452574699</v>
      </c>
      <c r="D11" s="524">
        <f t="shared" si="0"/>
        <v>3405.2376452574699</v>
      </c>
      <c r="F11" s="5870"/>
      <c r="G11" s="6069"/>
    </row>
    <row r="12" spans="1:7">
      <c r="A12" s="1104" t="s">
        <v>20443</v>
      </c>
      <c r="B12" s="3329" t="s">
        <v>20453</v>
      </c>
      <c r="C12" s="524">
        <v>3830.8923509146498</v>
      </c>
      <c r="D12" s="524">
        <f t="shared" si="0"/>
        <v>3830.8923509146498</v>
      </c>
      <c r="F12" s="5870"/>
      <c r="G12" s="6069"/>
    </row>
    <row r="13" spans="1:7">
      <c r="A13" s="1104" t="s">
        <v>20444</v>
      </c>
      <c r="B13" s="3329" t="s">
        <v>20454</v>
      </c>
      <c r="C13" s="524">
        <v>3830.8923509146498</v>
      </c>
      <c r="D13" s="524">
        <f t="shared" si="0"/>
        <v>3830.8923509146498</v>
      </c>
      <c r="F13" s="5870"/>
      <c r="G13" s="6069"/>
    </row>
    <row r="14" spans="1:7">
      <c r="A14" s="1104" t="s">
        <v>20445</v>
      </c>
      <c r="B14" s="3329" t="s">
        <v>20455</v>
      </c>
      <c r="C14" s="524">
        <v>3830.8923509146498</v>
      </c>
      <c r="D14" s="524">
        <f t="shared" si="0"/>
        <v>3830.8923509146498</v>
      </c>
      <c r="F14" s="5870"/>
      <c r="G14" s="6069"/>
    </row>
    <row r="15" spans="1:7">
      <c r="A15" s="1104" t="s">
        <v>20446</v>
      </c>
      <c r="B15" s="3329" t="s">
        <v>20456</v>
      </c>
      <c r="C15" s="524">
        <v>3830.8923509146498</v>
      </c>
      <c r="D15" s="524">
        <f t="shared" si="0"/>
        <v>3830.8923509146498</v>
      </c>
      <c r="F15" s="5870"/>
      <c r="G15" s="6069"/>
    </row>
    <row r="16" spans="1:7" s="5331" customFormat="1" ht="15" customHeight="1">
      <c r="A16" s="7554" t="s">
        <v>20461</v>
      </c>
      <c r="B16" s="7555"/>
      <c r="C16" s="6186"/>
      <c r="D16" s="6187"/>
      <c r="F16" s="5870"/>
      <c r="G16" s="6069"/>
    </row>
    <row r="17" spans="1:7">
      <c r="A17" s="5333" t="s">
        <v>20447</v>
      </c>
      <c r="B17" s="5333" t="s">
        <v>20457</v>
      </c>
      <c r="C17" s="5367">
        <v>4487.6167539285898</v>
      </c>
      <c r="D17" s="524">
        <f t="shared" si="0"/>
        <v>4487.6167539285898</v>
      </c>
      <c r="F17" s="5870"/>
      <c r="G17" s="6069"/>
    </row>
    <row r="18" spans="1:7">
      <c r="A18" s="5333" t="s">
        <v>20448</v>
      </c>
      <c r="B18" s="5333" t="s">
        <v>20458</v>
      </c>
      <c r="C18" s="5367">
        <v>4652.0648158215099</v>
      </c>
      <c r="D18" s="524">
        <f t="shared" si="0"/>
        <v>4652.0648158215099</v>
      </c>
      <c r="F18" s="5870"/>
      <c r="G18" s="6069"/>
    </row>
    <row r="19" spans="1:7">
      <c r="G19" s="6069"/>
    </row>
  </sheetData>
  <mergeCells count="5">
    <mergeCell ref="A1:D1"/>
    <mergeCell ref="A9:B9"/>
    <mergeCell ref="A16:B16"/>
    <mergeCell ref="A6:B6"/>
    <mergeCell ref="A5:B5"/>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M45"/>
  <sheetViews>
    <sheetView zoomScale="85" zoomScaleNormal="85" workbookViewId="0">
      <selection activeCell="O4" sqref="O4"/>
    </sheetView>
  </sheetViews>
  <sheetFormatPr defaultColWidth="9.29296875" defaultRowHeight="13.7"/>
  <cols>
    <col min="1" max="1" width="20.5859375" style="1837" customWidth="1"/>
    <col min="2" max="2" width="77.41015625" style="1837" bestFit="1" customWidth="1"/>
    <col min="3" max="3" width="9.29296875" style="1837"/>
    <col min="4" max="4" width="12.41015625" style="1837" customWidth="1"/>
    <col min="5" max="5" width="9.29296875" style="1837" customWidth="1"/>
    <col min="6" max="6" width="12.5859375" style="1837" bestFit="1" customWidth="1"/>
    <col min="7" max="7" width="11.29296875" style="1837" customWidth="1"/>
    <col min="8" max="8" width="11.703125" style="1837" customWidth="1"/>
    <col min="9" max="9" width="10.41015625" style="1837" customWidth="1"/>
    <col min="10" max="10" width="10.29296875" style="1837" customWidth="1"/>
    <col min="11" max="11" width="12.29296875" style="1837" customWidth="1"/>
    <col min="12" max="12" width="11.5859375" style="1837" bestFit="1" customWidth="1"/>
    <col min="13" max="254" width="9.29296875" style="1837"/>
    <col min="255" max="255" width="20.5859375" style="1837" customWidth="1"/>
    <col min="256" max="256" width="36.703125" style="1837" customWidth="1"/>
    <col min="257" max="257" width="9.29296875" style="1837"/>
    <col min="258" max="258" width="12.41015625" style="1837" customWidth="1"/>
    <col min="259" max="259" width="9.29296875" style="1837" customWidth="1"/>
    <col min="260" max="260" width="8.703125" style="1837" customWidth="1"/>
    <col min="261" max="261" width="11.29296875" style="1837" customWidth="1"/>
    <col min="262" max="262" width="11.703125" style="1837" customWidth="1"/>
    <col min="263" max="263" width="10.41015625" style="1837" customWidth="1"/>
    <col min="264" max="264" width="10.29296875" style="1837" customWidth="1"/>
    <col min="265" max="265" width="12.29296875" style="1837" customWidth="1"/>
    <col min="266" max="266" width="10.29296875" style="1837" customWidth="1"/>
    <col min="267" max="510" width="9.29296875" style="1837"/>
    <col min="511" max="511" width="20.5859375" style="1837" customWidth="1"/>
    <col min="512" max="512" width="36.703125" style="1837" customWidth="1"/>
    <col min="513" max="513" width="9.29296875" style="1837"/>
    <col min="514" max="514" width="12.41015625" style="1837" customWidth="1"/>
    <col min="515" max="515" width="9.29296875" style="1837" customWidth="1"/>
    <col min="516" max="516" width="8.703125" style="1837" customWidth="1"/>
    <col min="517" max="517" width="11.29296875" style="1837" customWidth="1"/>
    <col min="518" max="518" width="11.703125" style="1837" customWidth="1"/>
    <col min="519" max="519" width="10.41015625" style="1837" customWidth="1"/>
    <col min="520" max="520" width="10.29296875" style="1837" customWidth="1"/>
    <col min="521" max="521" width="12.29296875" style="1837" customWidth="1"/>
    <col min="522" max="522" width="10.29296875" style="1837" customWidth="1"/>
    <col min="523" max="766" width="9.29296875" style="1837"/>
    <col min="767" max="767" width="20.5859375" style="1837" customWidth="1"/>
    <col min="768" max="768" width="36.703125" style="1837" customWidth="1"/>
    <col min="769" max="769" width="9.29296875" style="1837"/>
    <col min="770" max="770" width="12.41015625" style="1837" customWidth="1"/>
    <col min="771" max="771" width="9.29296875" style="1837" customWidth="1"/>
    <col min="772" max="772" width="8.703125" style="1837" customWidth="1"/>
    <col min="773" max="773" width="11.29296875" style="1837" customWidth="1"/>
    <col min="774" max="774" width="11.703125" style="1837" customWidth="1"/>
    <col min="775" max="775" width="10.41015625" style="1837" customWidth="1"/>
    <col min="776" max="776" width="10.29296875" style="1837" customWidth="1"/>
    <col min="777" max="777" width="12.29296875" style="1837" customWidth="1"/>
    <col min="778" max="778" width="10.29296875" style="1837" customWidth="1"/>
    <col min="779" max="1022" width="9.29296875" style="1837"/>
    <col min="1023" max="1023" width="20.5859375" style="1837" customWidth="1"/>
    <col min="1024" max="1024" width="36.703125" style="1837" customWidth="1"/>
    <col min="1025" max="1025" width="9.29296875" style="1837"/>
    <col min="1026" max="1026" width="12.41015625" style="1837" customWidth="1"/>
    <col min="1027" max="1027" width="9.29296875" style="1837" customWidth="1"/>
    <col min="1028" max="1028" width="8.703125" style="1837" customWidth="1"/>
    <col min="1029" max="1029" width="11.29296875" style="1837" customWidth="1"/>
    <col min="1030" max="1030" width="11.703125" style="1837" customWidth="1"/>
    <col min="1031" max="1031" width="10.41015625" style="1837" customWidth="1"/>
    <col min="1032" max="1032" width="10.29296875" style="1837" customWidth="1"/>
    <col min="1033" max="1033" width="12.29296875" style="1837" customWidth="1"/>
    <col min="1034" max="1034" width="10.29296875" style="1837" customWidth="1"/>
    <col min="1035" max="1278" width="9.29296875" style="1837"/>
    <col min="1279" max="1279" width="20.5859375" style="1837" customWidth="1"/>
    <col min="1280" max="1280" width="36.703125" style="1837" customWidth="1"/>
    <col min="1281" max="1281" width="9.29296875" style="1837"/>
    <col min="1282" max="1282" width="12.41015625" style="1837" customWidth="1"/>
    <col min="1283" max="1283" width="9.29296875" style="1837" customWidth="1"/>
    <col min="1284" max="1284" width="8.703125" style="1837" customWidth="1"/>
    <col min="1285" max="1285" width="11.29296875" style="1837" customWidth="1"/>
    <col min="1286" max="1286" width="11.703125" style="1837" customWidth="1"/>
    <col min="1287" max="1287" width="10.41015625" style="1837" customWidth="1"/>
    <col min="1288" max="1288" width="10.29296875" style="1837" customWidth="1"/>
    <col min="1289" max="1289" width="12.29296875" style="1837" customWidth="1"/>
    <col min="1290" max="1290" width="10.29296875" style="1837" customWidth="1"/>
    <col min="1291" max="1534" width="9.29296875" style="1837"/>
    <col min="1535" max="1535" width="20.5859375" style="1837" customWidth="1"/>
    <col min="1536" max="1536" width="36.703125" style="1837" customWidth="1"/>
    <col min="1537" max="1537" width="9.29296875" style="1837"/>
    <col min="1538" max="1538" width="12.41015625" style="1837" customWidth="1"/>
    <col min="1539" max="1539" width="9.29296875" style="1837" customWidth="1"/>
    <col min="1540" max="1540" width="8.703125" style="1837" customWidth="1"/>
    <col min="1541" max="1541" width="11.29296875" style="1837" customWidth="1"/>
    <col min="1542" max="1542" width="11.703125" style="1837" customWidth="1"/>
    <col min="1543" max="1543" width="10.41015625" style="1837" customWidth="1"/>
    <col min="1544" max="1544" width="10.29296875" style="1837" customWidth="1"/>
    <col min="1545" max="1545" width="12.29296875" style="1837" customWidth="1"/>
    <col min="1546" max="1546" width="10.29296875" style="1837" customWidth="1"/>
    <col min="1547" max="1790" width="9.29296875" style="1837"/>
    <col min="1791" max="1791" width="20.5859375" style="1837" customWidth="1"/>
    <col min="1792" max="1792" width="36.703125" style="1837" customWidth="1"/>
    <col min="1793" max="1793" width="9.29296875" style="1837"/>
    <col min="1794" max="1794" width="12.41015625" style="1837" customWidth="1"/>
    <col min="1795" max="1795" width="9.29296875" style="1837" customWidth="1"/>
    <col min="1796" max="1796" width="8.703125" style="1837" customWidth="1"/>
    <col min="1797" max="1797" width="11.29296875" style="1837" customWidth="1"/>
    <col min="1798" max="1798" width="11.703125" style="1837" customWidth="1"/>
    <col min="1799" max="1799" width="10.41015625" style="1837" customWidth="1"/>
    <col min="1800" max="1800" width="10.29296875" style="1837" customWidth="1"/>
    <col min="1801" max="1801" width="12.29296875" style="1837" customWidth="1"/>
    <col min="1802" max="1802" width="10.29296875" style="1837" customWidth="1"/>
    <col min="1803" max="2046" width="9.29296875" style="1837"/>
    <col min="2047" max="2047" width="20.5859375" style="1837" customWidth="1"/>
    <col min="2048" max="2048" width="36.703125" style="1837" customWidth="1"/>
    <col min="2049" max="2049" width="9.29296875" style="1837"/>
    <col min="2050" max="2050" width="12.41015625" style="1837" customWidth="1"/>
    <col min="2051" max="2051" width="9.29296875" style="1837" customWidth="1"/>
    <col min="2052" max="2052" width="8.703125" style="1837" customWidth="1"/>
    <col min="2053" max="2053" width="11.29296875" style="1837" customWidth="1"/>
    <col min="2054" max="2054" width="11.703125" style="1837" customWidth="1"/>
    <col min="2055" max="2055" width="10.41015625" style="1837" customWidth="1"/>
    <col min="2056" max="2056" width="10.29296875" style="1837" customWidth="1"/>
    <col min="2057" max="2057" width="12.29296875" style="1837" customWidth="1"/>
    <col min="2058" max="2058" width="10.29296875" style="1837" customWidth="1"/>
    <col min="2059" max="2302" width="9.29296875" style="1837"/>
    <col min="2303" max="2303" width="20.5859375" style="1837" customWidth="1"/>
    <col min="2304" max="2304" width="36.703125" style="1837" customWidth="1"/>
    <col min="2305" max="2305" width="9.29296875" style="1837"/>
    <col min="2306" max="2306" width="12.41015625" style="1837" customWidth="1"/>
    <col min="2307" max="2307" width="9.29296875" style="1837" customWidth="1"/>
    <col min="2308" max="2308" width="8.703125" style="1837" customWidth="1"/>
    <col min="2309" max="2309" width="11.29296875" style="1837" customWidth="1"/>
    <col min="2310" max="2310" width="11.703125" style="1837" customWidth="1"/>
    <col min="2311" max="2311" width="10.41015625" style="1837" customWidth="1"/>
    <col min="2312" max="2312" width="10.29296875" style="1837" customWidth="1"/>
    <col min="2313" max="2313" width="12.29296875" style="1837" customWidth="1"/>
    <col min="2314" max="2314" width="10.29296875" style="1837" customWidth="1"/>
    <col min="2315" max="2558" width="9.29296875" style="1837"/>
    <col min="2559" max="2559" width="20.5859375" style="1837" customWidth="1"/>
    <col min="2560" max="2560" width="36.703125" style="1837" customWidth="1"/>
    <col min="2561" max="2561" width="9.29296875" style="1837"/>
    <col min="2562" max="2562" width="12.41015625" style="1837" customWidth="1"/>
    <col min="2563" max="2563" width="9.29296875" style="1837" customWidth="1"/>
    <col min="2564" max="2564" width="8.703125" style="1837" customWidth="1"/>
    <col min="2565" max="2565" width="11.29296875" style="1837" customWidth="1"/>
    <col min="2566" max="2566" width="11.703125" style="1837" customWidth="1"/>
    <col min="2567" max="2567" width="10.41015625" style="1837" customWidth="1"/>
    <col min="2568" max="2568" width="10.29296875" style="1837" customWidth="1"/>
    <col min="2569" max="2569" width="12.29296875" style="1837" customWidth="1"/>
    <col min="2570" max="2570" width="10.29296875" style="1837" customWidth="1"/>
    <col min="2571" max="2814" width="9.29296875" style="1837"/>
    <col min="2815" max="2815" width="20.5859375" style="1837" customWidth="1"/>
    <col min="2816" max="2816" width="36.703125" style="1837" customWidth="1"/>
    <col min="2817" max="2817" width="9.29296875" style="1837"/>
    <col min="2818" max="2818" width="12.41015625" style="1837" customWidth="1"/>
    <col min="2819" max="2819" width="9.29296875" style="1837" customWidth="1"/>
    <col min="2820" max="2820" width="8.703125" style="1837" customWidth="1"/>
    <col min="2821" max="2821" width="11.29296875" style="1837" customWidth="1"/>
    <col min="2822" max="2822" width="11.703125" style="1837" customWidth="1"/>
    <col min="2823" max="2823" width="10.41015625" style="1837" customWidth="1"/>
    <col min="2824" max="2824" width="10.29296875" style="1837" customWidth="1"/>
    <col min="2825" max="2825" width="12.29296875" style="1837" customWidth="1"/>
    <col min="2826" max="2826" width="10.29296875" style="1837" customWidth="1"/>
    <col min="2827" max="3070" width="9.29296875" style="1837"/>
    <col min="3071" max="3071" width="20.5859375" style="1837" customWidth="1"/>
    <col min="3072" max="3072" width="36.703125" style="1837" customWidth="1"/>
    <col min="3073" max="3073" width="9.29296875" style="1837"/>
    <col min="3074" max="3074" width="12.41015625" style="1837" customWidth="1"/>
    <col min="3075" max="3075" width="9.29296875" style="1837" customWidth="1"/>
    <col min="3076" max="3076" width="8.703125" style="1837" customWidth="1"/>
    <col min="3077" max="3077" width="11.29296875" style="1837" customWidth="1"/>
    <col min="3078" max="3078" width="11.703125" style="1837" customWidth="1"/>
    <col min="3079" max="3079" width="10.41015625" style="1837" customWidth="1"/>
    <col min="3080" max="3080" width="10.29296875" style="1837" customWidth="1"/>
    <col min="3081" max="3081" width="12.29296875" style="1837" customWidth="1"/>
    <col min="3082" max="3082" width="10.29296875" style="1837" customWidth="1"/>
    <col min="3083" max="3326" width="9.29296875" style="1837"/>
    <col min="3327" max="3327" width="20.5859375" style="1837" customWidth="1"/>
    <col min="3328" max="3328" width="36.703125" style="1837" customWidth="1"/>
    <col min="3329" max="3329" width="9.29296875" style="1837"/>
    <col min="3330" max="3330" width="12.41015625" style="1837" customWidth="1"/>
    <col min="3331" max="3331" width="9.29296875" style="1837" customWidth="1"/>
    <col min="3332" max="3332" width="8.703125" style="1837" customWidth="1"/>
    <col min="3333" max="3333" width="11.29296875" style="1837" customWidth="1"/>
    <col min="3334" max="3334" width="11.703125" style="1837" customWidth="1"/>
    <col min="3335" max="3335" width="10.41015625" style="1837" customWidth="1"/>
    <col min="3336" max="3336" width="10.29296875" style="1837" customWidth="1"/>
    <col min="3337" max="3337" width="12.29296875" style="1837" customWidth="1"/>
    <col min="3338" max="3338" width="10.29296875" style="1837" customWidth="1"/>
    <col min="3339" max="3582" width="9.29296875" style="1837"/>
    <col min="3583" max="3583" width="20.5859375" style="1837" customWidth="1"/>
    <col min="3584" max="3584" width="36.703125" style="1837" customWidth="1"/>
    <col min="3585" max="3585" width="9.29296875" style="1837"/>
    <col min="3586" max="3586" width="12.41015625" style="1837" customWidth="1"/>
    <col min="3587" max="3587" width="9.29296875" style="1837" customWidth="1"/>
    <col min="3588" max="3588" width="8.703125" style="1837" customWidth="1"/>
    <col min="3589" max="3589" width="11.29296875" style="1837" customWidth="1"/>
    <col min="3590" max="3590" width="11.703125" style="1837" customWidth="1"/>
    <col min="3591" max="3591" width="10.41015625" style="1837" customWidth="1"/>
    <col min="3592" max="3592" width="10.29296875" style="1837" customWidth="1"/>
    <col min="3593" max="3593" width="12.29296875" style="1837" customWidth="1"/>
    <col min="3594" max="3594" width="10.29296875" style="1837" customWidth="1"/>
    <col min="3595" max="3838" width="9.29296875" style="1837"/>
    <col min="3839" max="3839" width="20.5859375" style="1837" customWidth="1"/>
    <col min="3840" max="3840" width="36.703125" style="1837" customWidth="1"/>
    <col min="3841" max="3841" width="9.29296875" style="1837"/>
    <col min="3842" max="3842" width="12.41015625" style="1837" customWidth="1"/>
    <col min="3843" max="3843" width="9.29296875" style="1837" customWidth="1"/>
    <col min="3844" max="3844" width="8.703125" style="1837" customWidth="1"/>
    <col min="3845" max="3845" width="11.29296875" style="1837" customWidth="1"/>
    <col min="3846" max="3846" width="11.703125" style="1837" customWidth="1"/>
    <col min="3847" max="3847" width="10.41015625" style="1837" customWidth="1"/>
    <col min="3848" max="3848" width="10.29296875" style="1837" customWidth="1"/>
    <col min="3849" max="3849" width="12.29296875" style="1837" customWidth="1"/>
    <col min="3850" max="3850" width="10.29296875" style="1837" customWidth="1"/>
    <col min="3851" max="4094" width="9.29296875" style="1837"/>
    <col min="4095" max="4095" width="20.5859375" style="1837" customWidth="1"/>
    <col min="4096" max="4096" width="36.703125" style="1837" customWidth="1"/>
    <col min="4097" max="4097" width="9.29296875" style="1837"/>
    <col min="4098" max="4098" width="12.41015625" style="1837" customWidth="1"/>
    <col min="4099" max="4099" width="9.29296875" style="1837" customWidth="1"/>
    <col min="4100" max="4100" width="8.703125" style="1837" customWidth="1"/>
    <col min="4101" max="4101" width="11.29296875" style="1837" customWidth="1"/>
    <col min="4102" max="4102" width="11.703125" style="1837" customWidth="1"/>
    <col min="4103" max="4103" width="10.41015625" style="1837" customWidth="1"/>
    <col min="4104" max="4104" width="10.29296875" style="1837" customWidth="1"/>
    <col min="4105" max="4105" width="12.29296875" style="1837" customWidth="1"/>
    <col min="4106" max="4106" width="10.29296875" style="1837" customWidth="1"/>
    <col min="4107" max="4350" width="9.29296875" style="1837"/>
    <col min="4351" max="4351" width="20.5859375" style="1837" customWidth="1"/>
    <col min="4352" max="4352" width="36.703125" style="1837" customWidth="1"/>
    <col min="4353" max="4353" width="9.29296875" style="1837"/>
    <col min="4354" max="4354" width="12.41015625" style="1837" customWidth="1"/>
    <col min="4355" max="4355" width="9.29296875" style="1837" customWidth="1"/>
    <col min="4356" max="4356" width="8.703125" style="1837" customWidth="1"/>
    <col min="4357" max="4357" width="11.29296875" style="1837" customWidth="1"/>
    <col min="4358" max="4358" width="11.703125" style="1837" customWidth="1"/>
    <col min="4359" max="4359" width="10.41015625" style="1837" customWidth="1"/>
    <col min="4360" max="4360" width="10.29296875" style="1837" customWidth="1"/>
    <col min="4361" max="4361" width="12.29296875" style="1837" customWidth="1"/>
    <col min="4362" max="4362" width="10.29296875" style="1837" customWidth="1"/>
    <col min="4363" max="4606" width="9.29296875" style="1837"/>
    <col min="4607" max="4607" width="20.5859375" style="1837" customWidth="1"/>
    <col min="4608" max="4608" width="36.703125" style="1837" customWidth="1"/>
    <col min="4609" max="4609" width="9.29296875" style="1837"/>
    <col min="4610" max="4610" width="12.41015625" style="1837" customWidth="1"/>
    <col min="4611" max="4611" width="9.29296875" style="1837" customWidth="1"/>
    <col min="4612" max="4612" width="8.703125" style="1837" customWidth="1"/>
    <col min="4613" max="4613" width="11.29296875" style="1837" customWidth="1"/>
    <col min="4614" max="4614" width="11.703125" style="1837" customWidth="1"/>
    <col min="4615" max="4615" width="10.41015625" style="1837" customWidth="1"/>
    <col min="4616" max="4616" width="10.29296875" style="1837" customWidth="1"/>
    <col min="4617" max="4617" width="12.29296875" style="1837" customWidth="1"/>
    <col min="4618" max="4618" width="10.29296875" style="1837" customWidth="1"/>
    <col min="4619" max="4862" width="9.29296875" style="1837"/>
    <col min="4863" max="4863" width="20.5859375" style="1837" customWidth="1"/>
    <col min="4864" max="4864" width="36.703125" style="1837" customWidth="1"/>
    <col min="4865" max="4865" width="9.29296875" style="1837"/>
    <col min="4866" max="4866" width="12.41015625" style="1837" customWidth="1"/>
    <col min="4867" max="4867" width="9.29296875" style="1837" customWidth="1"/>
    <col min="4868" max="4868" width="8.703125" style="1837" customWidth="1"/>
    <col min="4869" max="4869" width="11.29296875" style="1837" customWidth="1"/>
    <col min="4870" max="4870" width="11.703125" style="1837" customWidth="1"/>
    <col min="4871" max="4871" width="10.41015625" style="1837" customWidth="1"/>
    <col min="4872" max="4872" width="10.29296875" style="1837" customWidth="1"/>
    <col min="4873" max="4873" width="12.29296875" style="1837" customWidth="1"/>
    <col min="4874" max="4874" width="10.29296875" style="1837" customWidth="1"/>
    <col min="4875" max="5118" width="9.29296875" style="1837"/>
    <col min="5119" max="5119" width="20.5859375" style="1837" customWidth="1"/>
    <col min="5120" max="5120" width="36.703125" style="1837" customWidth="1"/>
    <col min="5121" max="5121" width="9.29296875" style="1837"/>
    <col min="5122" max="5122" width="12.41015625" style="1837" customWidth="1"/>
    <col min="5123" max="5123" width="9.29296875" style="1837" customWidth="1"/>
    <col min="5124" max="5124" width="8.703125" style="1837" customWidth="1"/>
    <col min="5125" max="5125" width="11.29296875" style="1837" customWidth="1"/>
    <col min="5126" max="5126" width="11.703125" style="1837" customWidth="1"/>
    <col min="5127" max="5127" width="10.41015625" style="1837" customWidth="1"/>
    <col min="5128" max="5128" width="10.29296875" style="1837" customWidth="1"/>
    <col min="5129" max="5129" width="12.29296875" style="1837" customWidth="1"/>
    <col min="5130" max="5130" width="10.29296875" style="1837" customWidth="1"/>
    <col min="5131" max="5374" width="9.29296875" style="1837"/>
    <col min="5375" max="5375" width="20.5859375" style="1837" customWidth="1"/>
    <col min="5376" max="5376" width="36.703125" style="1837" customWidth="1"/>
    <col min="5377" max="5377" width="9.29296875" style="1837"/>
    <col min="5378" max="5378" width="12.41015625" style="1837" customWidth="1"/>
    <col min="5379" max="5379" width="9.29296875" style="1837" customWidth="1"/>
    <col min="5380" max="5380" width="8.703125" style="1837" customWidth="1"/>
    <col min="5381" max="5381" width="11.29296875" style="1837" customWidth="1"/>
    <col min="5382" max="5382" width="11.703125" style="1837" customWidth="1"/>
    <col min="5383" max="5383" width="10.41015625" style="1837" customWidth="1"/>
    <col min="5384" max="5384" width="10.29296875" style="1837" customWidth="1"/>
    <col min="5385" max="5385" width="12.29296875" style="1837" customWidth="1"/>
    <col min="5386" max="5386" width="10.29296875" style="1837" customWidth="1"/>
    <col min="5387" max="5630" width="9.29296875" style="1837"/>
    <col min="5631" max="5631" width="20.5859375" style="1837" customWidth="1"/>
    <col min="5632" max="5632" width="36.703125" style="1837" customWidth="1"/>
    <col min="5633" max="5633" width="9.29296875" style="1837"/>
    <col min="5634" max="5634" width="12.41015625" style="1837" customWidth="1"/>
    <col min="5635" max="5635" width="9.29296875" style="1837" customWidth="1"/>
    <col min="5636" max="5636" width="8.703125" style="1837" customWidth="1"/>
    <col min="5637" max="5637" width="11.29296875" style="1837" customWidth="1"/>
    <col min="5638" max="5638" width="11.703125" style="1837" customWidth="1"/>
    <col min="5639" max="5639" width="10.41015625" style="1837" customWidth="1"/>
    <col min="5640" max="5640" width="10.29296875" style="1837" customWidth="1"/>
    <col min="5641" max="5641" width="12.29296875" style="1837" customWidth="1"/>
    <col min="5642" max="5642" width="10.29296875" style="1837" customWidth="1"/>
    <col min="5643" max="5886" width="9.29296875" style="1837"/>
    <col min="5887" max="5887" width="20.5859375" style="1837" customWidth="1"/>
    <col min="5888" max="5888" width="36.703125" style="1837" customWidth="1"/>
    <col min="5889" max="5889" width="9.29296875" style="1837"/>
    <col min="5890" max="5890" width="12.41015625" style="1837" customWidth="1"/>
    <col min="5891" max="5891" width="9.29296875" style="1837" customWidth="1"/>
    <col min="5892" max="5892" width="8.703125" style="1837" customWidth="1"/>
    <col min="5893" max="5893" width="11.29296875" style="1837" customWidth="1"/>
    <col min="5894" max="5894" width="11.703125" style="1837" customWidth="1"/>
    <col min="5895" max="5895" width="10.41015625" style="1837" customWidth="1"/>
    <col min="5896" max="5896" width="10.29296875" style="1837" customWidth="1"/>
    <col min="5897" max="5897" width="12.29296875" style="1837" customWidth="1"/>
    <col min="5898" max="5898" width="10.29296875" style="1837" customWidth="1"/>
    <col min="5899" max="6142" width="9.29296875" style="1837"/>
    <col min="6143" max="6143" width="20.5859375" style="1837" customWidth="1"/>
    <col min="6144" max="6144" width="36.703125" style="1837" customWidth="1"/>
    <col min="6145" max="6145" width="9.29296875" style="1837"/>
    <col min="6146" max="6146" width="12.41015625" style="1837" customWidth="1"/>
    <col min="6147" max="6147" width="9.29296875" style="1837" customWidth="1"/>
    <col min="6148" max="6148" width="8.703125" style="1837" customWidth="1"/>
    <col min="6149" max="6149" width="11.29296875" style="1837" customWidth="1"/>
    <col min="6150" max="6150" width="11.703125" style="1837" customWidth="1"/>
    <col min="6151" max="6151" width="10.41015625" style="1837" customWidth="1"/>
    <col min="6152" max="6152" width="10.29296875" style="1837" customWidth="1"/>
    <col min="6153" max="6153" width="12.29296875" style="1837" customWidth="1"/>
    <col min="6154" max="6154" width="10.29296875" style="1837" customWidth="1"/>
    <col min="6155" max="6398" width="9.29296875" style="1837"/>
    <col min="6399" max="6399" width="20.5859375" style="1837" customWidth="1"/>
    <col min="6400" max="6400" width="36.703125" style="1837" customWidth="1"/>
    <col min="6401" max="6401" width="9.29296875" style="1837"/>
    <col min="6402" max="6402" width="12.41015625" style="1837" customWidth="1"/>
    <col min="6403" max="6403" width="9.29296875" style="1837" customWidth="1"/>
    <col min="6404" max="6404" width="8.703125" style="1837" customWidth="1"/>
    <col min="6405" max="6405" width="11.29296875" style="1837" customWidth="1"/>
    <col min="6406" max="6406" width="11.703125" style="1837" customWidth="1"/>
    <col min="6407" max="6407" width="10.41015625" style="1837" customWidth="1"/>
    <col min="6408" max="6408" width="10.29296875" style="1837" customWidth="1"/>
    <col min="6409" max="6409" width="12.29296875" style="1837" customWidth="1"/>
    <col min="6410" max="6410" width="10.29296875" style="1837" customWidth="1"/>
    <col min="6411" max="6654" width="9.29296875" style="1837"/>
    <col min="6655" max="6655" width="20.5859375" style="1837" customWidth="1"/>
    <col min="6656" max="6656" width="36.703125" style="1837" customWidth="1"/>
    <col min="6657" max="6657" width="9.29296875" style="1837"/>
    <col min="6658" max="6658" width="12.41015625" style="1837" customWidth="1"/>
    <col min="6659" max="6659" width="9.29296875" style="1837" customWidth="1"/>
    <col min="6660" max="6660" width="8.703125" style="1837" customWidth="1"/>
    <col min="6661" max="6661" width="11.29296875" style="1837" customWidth="1"/>
    <col min="6662" max="6662" width="11.703125" style="1837" customWidth="1"/>
    <col min="6663" max="6663" width="10.41015625" style="1837" customWidth="1"/>
    <col min="6664" max="6664" width="10.29296875" style="1837" customWidth="1"/>
    <col min="6665" max="6665" width="12.29296875" style="1837" customWidth="1"/>
    <col min="6666" max="6666" width="10.29296875" style="1837" customWidth="1"/>
    <col min="6667" max="6910" width="9.29296875" style="1837"/>
    <col min="6911" max="6911" width="20.5859375" style="1837" customWidth="1"/>
    <col min="6912" max="6912" width="36.703125" style="1837" customWidth="1"/>
    <col min="6913" max="6913" width="9.29296875" style="1837"/>
    <col min="6914" max="6914" width="12.41015625" style="1837" customWidth="1"/>
    <col min="6915" max="6915" width="9.29296875" style="1837" customWidth="1"/>
    <col min="6916" max="6916" width="8.703125" style="1837" customWidth="1"/>
    <col min="6917" max="6917" width="11.29296875" style="1837" customWidth="1"/>
    <col min="6918" max="6918" width="11.703125" style="1837" customWidth="1"/>
    <col min="6919" max="6919" width="10.41015625" style="1837" customWidth="1"/>
    <col min="6920" max="6920" width="10.29296875" style="1837" customWidth="1"/>
    <col min="6921" max="6921" width="12.29296875" style="1837" customWidth="1"/>
    <col min="6922" max="6922" width="10.29296875" style="1837" customWidth="1"/>
    <col min="6923" max="7166" width="9.29296875" style="1837"/>
    <col min="7167" max="7167" width="20.5859375" style="1837" customWidth="1"/>
    <col min="7168" max="7168" width="36.703125" style="1837" customWidth="1"/>
    <col min="7169" max="7169" width="9.29296875" style="1837"/>
    <col min="7170" max="7170" width="12.41015625" style="1837" customWidth="1"/>
    <col min="7171" max="7171" width="9.29296875" style="1837" customWidth="1"/>
    <col min="7172" max="7172" width="8.703125" style="1837" customWidth="1"/>
    <col min="7173" max="7173" width="11.29296875" style="1837" customWidth="1"/>
    <col min="7174" max="7174" width="11.703125" style="1837" customWidth="1"/>
    <col min="7175" max="7175" width="10.41015625" style="1837" customWidth="1"/>
    <col min="7176" max="7176" width="10.29296875" style="1837" customWidth="1"/>
    <col min="7177" max="7177" width="12.29296875" style="1837" customWidth="1"/>
    <col min="7178" max="7178" width="10.29296875" style="1837" customWidth="1"/>
    <col min="7179" max="7422" width="9.29296875" style="1837"/>
    <col min="7423" max="7423" width="20.5859375" style="1837" customWidth="1"/>
    <col min="7424" max="7424" width="36.703125" style="1837" customWidth="1"/>
    <col min="7425" max="7425" width="9.29296875" style="1837"/>
    <col min="7426" max="7426" width="12.41015625" style="1837" customWidth="1"/>
    <col min="7427" max="7427" width="9.29296875" style="1837" customWidth="1"/>
    <col min="7428" max="7428" width="8.703125" style="1837" customWidth="1"/>
    <col min="7429" max="7429" width="11.29296875" style="1837" customWidth="1"/>
    <col min="7430" max="7430" width="11.703125" style="1837" customWidth="1"/>
    <col min="7431" max="7431" width="10.41015625" style="1837" customWidth="1"/>
    <col min="7432" max="7432" width="10.29296875" style="1837" customWidth="1"/>
    <col min="7433" max="7433" width="12.29296875" style="1837" customWidth="1"/>
    <col min="7434" max="7434" width="10.29296875" style="1837" customWidth="1"/>
    <col min="7435" max="7678" width="9.29296875" style="1837"/>
    <col min="7679" max="7679" width="20.5859375" style="1837" customWidth="1"/>
    <col min="7680" max="7680" width="36.703125" style="1837" customWidth="1"/>
    <col min="7681" max="7681" width="9.29296875" style="1837"/>
    <col min="7682" max="7682" width="12.41015625" style="1837" customWidth="1"/>
    <col min="7683" max="7683" width="9.29296875" style="1837" customWidth="1"/>
    <col min="7684" max="7684" width="8.703125" style="1837" customWidth="1"/>
    <col min="7685" max="7685" width="11.29296875" style="1837" customWidth="1"/>
    <col min="7686" max="7686" width="11.703125" style="1837" customWidth="1"/>
    <col min="7687" max="7687" width="10.41015625" style="1837" customWidth="1"/>
    <col min="7688" max="7688" width="10.29296875" style="1837" customWidth="1"/>
    <col min="7689" max="7689" width="12.29296875" style="1837" customWidth="1"/>
    <col min="7690" max="7690" width="10.29296875" style="1837" customWidth="1"/>
    <col min="7691" max="7934" width="9.29296875" style="1837"/>
    <col min="7935" max="7935" width="20.5859375" style="1837" customWidth="1"/>
    <col min="7936" max="7936" width="36.703125" style="1837" customWidth="1"/>
    <col min="7937" max="7937" width="9.29296875" style="1837"/>
    <col min="7938" max="7938" width="12.41015625" style="1837" customWidth="1"/>
    <col min="7939" max="7939" width="9.29296875" style="1837" customWidth="1"/>
    <col min="7940" max="7940" width="8.703125" style="1837" customWidth="1"/>
    <col min="7941" max="7941" width="11.29296875" style="1837" customWidth="1"/>
    <col min="7942" max="7942" width="11.703125" style="1837" customWidth="1"/>
    <col min="7943" max="7943" width="10.41015625" style="1837" customWidth="1"/>
    <col min="7944" max="7944" width="10.29296875" style="1837" customWidth="1"/>
    <col min="7945" max="7945" width="12.29296875" style="1837" customWidth="1"/>
    <col min="7946" max="7946" width="10.29296875" style="1837" customWidth="1"/>
    <col min="7947" max="8190" width="9.29296875" style="1837"/>
    <col min="8191" max="8191" width="20.5859375" style="1837" customWidth="1"/>
    <col min="8192" max="8192" width="36.703125" style="1837" customWidth="1"/>
    <col min="8193" max="8193" width="9.29296875" style="1837"/>
    <col min="8194" max="8194" width="12.41015625" style="1837" customWidth="1"/>
    <col min="8195" max="8195" width="9.29296875" style="1837" customWidth="1"/>
    <col min="8196" max="8196" width="8.703125" style="1837" customWidth="1"/>
    <col min="8197" max="8197" width="11.29296875" style="1837" customWidth="1"/>
    <col min="8198" max="8198" width="11.703125" style="1837" customWidth="1"/>
    <col min="8199" max="8199" width="10.41015625" style="1837" customWidth="1"/>
    <col min="8200" max="8200" width="10.29296875" style="1837" customWidth="1"/>
    <col min="8201" max="8201" width="12.29296875" style="1837" customWidth="1"/>
    <col min="8202" max="8202" width="10.29296875" style="1837" customWidth="1"/>
    <col min="8203" max="8446" width="9.29296875" style="1837"/>
    <col min="8447" max="8447" width="20.5859375" style="1837" customWidth="1"/>
    <col min="8448" max="8448" width="36.703125" style="1837" customWidth="1"/>
    <col min="8449" max="8449" width="9.29296875" style="1837"/>
    <col min="8450" max="8450" width="12.41015625" style="1837" customWidth="1"/>
    <col min="8451" max="8451" width="9.29296875" style="1837" customWidth="1"/>
    <col min="8452" max="8452" width="8.703125" style="1837" customWidth="1"/>
    <col min="8453" max="8453" width="11.29296875" style="1837" customWidth="1"/>
    <col min="8454" max="8454" width="11.703125" style="1837" customWidth="1"/>
    <col min="8455" max="8455" width="10.41015625" style="1837" customWidth="1"/>
    <col min="8456" max="8456" width="10.29296875" style="1837" customWidth="1"/>
    <col min="8457" max="8457" width="12.29296875" style="1837" customWidth="1"/>
    <col min="8458" max="8458" width="10.29296875" style="1837" customWidth="1"/>
    <col min="8459" max="8702" width="9.29296875" style="1837"/>
    <col min="8703" max="8703" width="20.5859375" style="1837" customWidth="1"/>
    <col min="8704" max="8704" width="36.703125" style="1837" customWidth="1"/>
    <col min="8705" max="8705" width="9.29296875" style="1837"/>
    <col min="8706" max="8706" width="12.41015625" style="1837" customWidth="1"/>
    <col min="8707" max="8707" width="9.29296875" style="1837" customWidth="1"/>
    <col min="8708" max="8708" width="8.703125" style="1837" customWidth="1"/>
    <col min="8709" max="8709" width="11.29296875" style="1837" customWidth="1"/>
    <col min="8710" max="8710" width="11.703125" style="1837" customWidth="1"/>
    <col min="8711" max="8711" width="10.41015625" style="1837" customWidth="1"/>
    <col min="8712" max="8712" width="10.29296875" style="1837" customWidth="1"/>
    <col min="8713" max="8713" width="12.29296875" style="1837" customWidth="1"/>
    <col min="8714" max="8714" width="10.29296875" style="1837" customWidth="1"/>
    <col min="8715" max="8958" width="9.29296875" style="1837"/>
    <col min="8959" max="8959" width="20.5859375" style="1837" customWidth="1"/>
    <col min="8960" max="8960" width="36.703125" style="1837" customWidth="1"/>
    <col min="8961" max="8961" width="9.29296875" style="1837"/>
    <col min="8962" max="8962" width="12.41015625" style="1837" customWidth="1"/>
    <col min="8963" max="8963" width="9.29296875" style="1837" customWidth="1"/>
    <col min="8964" max="8964" width="8.703125" style="1837" customWidth="1"/>
    <col min="8965" max="8965" width="11.29296875" style="1837" customWidth="1"/>
    <col min="8966" max="8966" width="11.703125" style="1837" customWidth="1"/>
    <col min="8967" max="8967" width="10.41015625" style="1837" customWidth="1"/>
    <col min="8968" max="8968" width="10.29296875" style="1837" customWidth="1"/>
    <col min="8969" max="8969" width="12.29296875" style="1837" customWidth="1"/>
    <col min="8970" max="8970" width="10.29296875" style="1837" customWidth="1"/>
    <col min="8971" max="9214" width="9.29296875" style="1837"/>
    <col min="9215" max="9215" width="20.5859375" style="1837" customWidth="1"/>
    <col min="9216" max="9216" width="36.703125" style="1837" customWidth="1"/>
    <col min="9217" max="9217" width="9.29296875" style="1837"/>
    <col min="9218" max="9218" width="12.41015625" style="1837" customWidth="1"/>
    <col min="9219" max="9219" width="9.29296875" style="1837" customWidth="1"/>
    <col min="9220" max="9220" width="8.703125" style="1837" customWidth="1"/>
    <col min="9221" max="9221" width="11.29296875" style="1837" customWidth="1"/>
    <col min="9222" max="9222" width="11.703125" style="1837" customWidth="1"/>
    <col min="9223" max="9223" width="10.41015625" style="1837" customWidth="1"/>
    <col min="9224" max="9224" width="10.29296875" style="1837" customWidth="1"/>
    <col min="9225" max="9225" width="12.29296875" style="1837" customWidth="1"/>
    <col min="9226" max="9226" width="10.29296875" style="1837" customWidth="1"/>
    <col min="9227" max="9470" width="9.29296875" style="1837"/>
    <col min="9471" max="9471" width="20.5859375" style="1837" customWidth="1"/>
    <col min="9472" max="9472" width="36.703125" style="1837" customWidth="1"/>
    <col min="9473" max="9473" width="9.29296875" style="1837"/>
    <col min="9474" max="9474" width="12.41015625" style="1837" customWidth="1"/>
    <col min="9475" max="9475" width="9.29296875" style="1837" customWidth="1"/>
    <col min="9476" max="9476" width="8.703125" style="1837" customWidth="1"/>
    <col min="9477" max="9477" width="11.29296875" style="1837" customWidth="1"/>
    <col min="9478" max="9478" width="11.703125" style="1837" customWidth="1"/>
    <col min="9479" max="9479" width="10.41015625" style="1837" customWidth="1"/>
    <col min="9480" max="9480" width="10.29296875" style="1837" customWidth="1"/>
    <col min="9481" max="9481" width="12.29296875" style="1837" customWidth="1"/>
    <col min="9482" max="9482" width="10.29296875" style="1837" customWidth="1"/>
    <col min="9483" max="9726" width="9.29296875" style="1837"/>
    <col min="9727" max="9727" width="20.5859375" style="1837" customWidth="1"/>
    <col min="9728" max="9728" width="36.703125" style="1837" customWidth="1"/>
    <col min="9729" max="9729" width="9.29296875" style="1837"/>
    <col min="9730" max="9730" width="12.41015625" style="1837" customWidth="1"/>
    <col min="9731" max="9731" width="9.29296875" style="1837" customWidth="1"/>
    <col min="9732" max="9732" width="8.703125" style="1837" customWidth="1"/>
    <col min="9733" max="9733" width="11.29296875" style="1837" customWidth="1"/>
    <col min="9734" max="9734" width="11.703125" style="1837" customWidth="1"/>
    <col min="9735" max="9735" width="10.41015625" style="1837" customWidth="1"/>
    <col min="9736" max="9736" width="10.29296875" style="1837" customWidth="1"/>
    <col min="9737" max="9737" width="12.29296875" style="1837" customWidth="1"/>
    <col min="9738" max="9738" width="10.29296875" style="1837" customWidth="1"/>
    <col min="9739" max="9982" width="9.29296875" style="1837"/>
    <col min="9983" max="9983" width="20.5859375" style="1837" customWidth="1"/>
    <col min="9984" max="9984" width="36.703125" style="1837" customWidth="1"/>
    <col min="9985" max="9985" width="9.29296875" style="1837"/>
    <col min="9986" max="9986" width="12.41015625" style="1837" customWidth="1"/>
    <col min="9987" max="9987" width="9.29296875" style="1837" customWidth="1"/>
    <col min="9988" max="9988" width="8.703125" style="1837" customWidth="1"/>
    <col min="9989" max="9989" width="11.29296875" style="1837" customWidth="1"/>
    <col min="9990" max="9990" width="11.703125" style="1837" customWidth="1"/>
    <col min="9991" max="9991" width="10.41015625" style="1837" customWidth="1"/>
    <col min="9992" max="9992" width="10.29296875" style="1837" customWidth="1"/>
    <col min="9993" max="9993" width="12.29296875" style="1837" customWidth="1"/>
    <col min="9994" max="9994" width="10.29296875" style="1837" customWidth="1"/>
    <col min="9995" max="10238" width="9.29296875" style="1837"/>
    <col min="10239" max="10239" width="20.5859375" style="1837" customWidth="1"/>
    <col min="10240" max="10240" width="36.703125" style="1837" customWidth="1"/>
    <col min="10241" max="10241" width="9.29296875" style="1837"/>
    <col min="10242" max="10242" width="12.41015625" style="1837" customWidth="1"/>
    <col min="10243" max="10243" width="9.29296875" style="1837" customWidth="1"/>
    <col min="10244" max="10244" width="8.703125" style="1837" customWidth="1"/>
    <col min="10245" max="10245" width="11.29296875" style="1837" customWidth="1"/>
    <col min="10246" max="10246" width="11.703125" style="1837" customWidth="1"/>
    <col min="10247" max="10247" width="10.41015625" style="1837" customWidth="1"/>
    <col min="10248" max="10248" width="10.29296875" style="1837" customWidth="1"/>
    <col min="10249" max="10249" width="12.29296875" style="1837" customWidth="1"/>
    <col min="10250" max="10250" width="10.29296875" style="1837" customWidth="1"/>
    <col min="10251" max="10494" width="9.29296875" style="1837"/>
    <col min="10495" max="10495" width="20.5859375" style="1837" customWidth="1"/>
    <col min="10496" max="10496" width="36.703125" style="1837" customWidth="1"/>
    <col min="10497" max="10497" width="9.29296875" style="1837"/>
    <col min="10498" max="10498" width="12.41015625" style="1837" customWidth="1"/>
    <col min="10499" max="10499" width="9.29296875" style="1837" customWidth="1"/>
    <col min="10500" max="10500" width="8.703125" style="1837" customWidth="1"/>
    <col min="10501" max="10501" width="11.29296875" style="1837" customWidth="1"/>
    <col min="10502" max="10502" width="11.703125" style="1837" customWidth="1"/>
    <col min="10503" max="10503" width="10.41015625" style="1837" customWidth="1"/>
    <col min="10504" max="10504" width="10.29296875" style="1837" customWidth="1"/>
    <col min="10505" max="10505" width="12.29296875" style="1837" customWidth="1"/>
    <col min="10506" max="10506" width="10.29296875" style="1837" customWidth="1"/>
    <col min="10507" max="10750" width="9.29296875" style="1837"/>
    <col min="10751" max="10751" width="20.5859375" style="1837" customWidth="1"/>
    <col min="10752" max="10752" width="36.703125" style="1837" customWidth="1"/>
    <col min="10753" max="10753" width="9.29296875" style="1837"/>
    <col min="10754" max="10754" width="12.41015625" style="1837" customWidth="1"/>
    <col min="10755" max="10755" width="9.29296875" style="1837" customWidth="1"/>
    <col min="10756" max="10756" width="8.703125" style="1837" customWidth="1"/>
    <col min="10757" max="10757" width="11.29296875" style="1837" customWidth="1"/>
    <col min="10758" max="10758" width="11.703125" style="1837" customWidth="1"/>
    <col min="10759" max="10759" width="10.41015625" style="1837" customWidth="1"/>
    <col min="10760" max="10760" width="10.29296875" style="1837" customWidth="1"/>
    <col min="10761" max="10761" width="12.29296875" style="1837" customWidth="1"/>
    <col min="10762" max="10762" width="10.29296875" style="1837" customWidth="1"/>
    <col min="10763" max="11006" width="9.29296875" style="1837"/>
    <col min="11007" max="11007" width="20.5859375" style="1837" customWidth="1"/>
    <col min="11008" max="11008" width="36.703125" style="1837" customWidth="1"/>
    <col min="11009" max="11009" width="9.29296875" style="1837"/>
    <col min="11010" max="11010" width="12.41015625" style="1837" customWidth="1"/>
    <col min="11011" max="11011" width="9.29296875" style="1837" customWidth="1"/>
    <col min="11012" max="11012" width="8.703125" style="1837" customWidth="1"/>
    <col min="11013" max="11013" width="11.29296875" style="1837" customWidth="1"/>
    <col min="11014" max="11014" width="11.703125" style="1837" customWidth="1"/>
    <col min="11015" max="11015" width="10.41015625" style="1837" customWidth="1"/>
    <col min="11016" max="11016" width="10.29296875" style="1837" customWidth="1"/>
    <col min="11017" max="11017" width="12.29296875" style="1837" customWidth="1"/>
    <col min="11018" max="11018" width="10.29296875" style="1837" customWidth="1"/>
    <col min="11019" max="11262" width="9.29296875" style="1837"/>
    <col min="11263" max="11263" width="20.5859375" style="1837" customWidth="1"/>
    <col min="11264" max="11264" width="36.703125" style="1837" customWidth="1"/>
    <col min="11265" max="11265" width="9.29296875" style="1837"/>
    <col min="11266" max="11266" width="12.41015625" style="1837" customWidth="1"/>
    <col min="11267" max="11267" width="9.29296875" style="1837" customWidth="1"/>
    <col min="11268" max="11268" width="8.703125" style="1837" customWidth="1"/>
    <col min="11269" max="11269" width="11.29296875" style="1837" customWidth="1"/>
    <col min="11270" max="11270" width="11.703125" style="1837" customWidth="1"/>
    <col min="11271" max="11271" width="10.41015625" style="1837" customWidth="1"/>
    <col min="11272" max="11272" width="10.29296875" style="1837" customWidth="1"/>
    <col min="11273" max="11273" width="12.29296875" style="1837" customWidth="1"/>
    <col min="11274" max="11274" width="10.29296875" style="1837" customWidth="1"/>
    <col min="11275" max="11518" width="9.29296875" style="1837"/>
    <col min="11519" max="11519" width="20.5859375" style="1837" customWidth="1"/>
    <col min="11520" max="11520" width="36.703125" style="1837" customWidth="1"/>
    <col min="11521" max="11521" width="9.29296875" style="1837"/>
    <col min="11522" max="11522" width="12.41015625" style="1837" customWidth="1"/>
    <col min="11523" max="11523" width="9.29296875" style="1837" customWidth="1"/>
    <col min="11524" max="11524" width="8.703125" style="1837" customWidth="1"/>
    <col min="11525" max="11525" width="11.29296875" style="1837" customWidth="1"/>
    <col min="11526" max="11526" width="11.703125" style="1837" customWidth="1"/>
    <col min="11527" max="11527" width="10.41015625" style="1837" customWidth="1"/>
    <col min="11528" max="11528" width="10.29296875" style="1837" customWidth="1"/>
    <col min="11529" max="11529" width="12.29296875" style="1837" customWidth="1"/>
    <col min="11530" max="11530" width="10.29296875" style="1837" customWidth="1"/>
    <col min="11531" max="11774" width="9.29296875" style="1837"/>
    <col min="11775" max="11775" width="20.5859375" style="1837" customWidth="1"/>
    <col min="11776" max="11776" width="36.703125" style="1837" customWidth="1"/>
    <col min="11777" max="11777" width="9.29296875" style="1837"/>
    <col min="11778" max="11778" width="12.41015625" style="1837" customWidth="1"/>
    <col min="11779" max="11779" width="9.29296875" style="1837" customWidth="1"/>
    <col min="11780" max="11780" width="8.703125" style="1837" customWidth="1"/>
    <col min="11781" max="11781" width="11.29296875" style="1837" customWidth="1"/>
    <col min="11782" max="11782" width="11.703125" style="1837" customWidth="1"/>
    <col min="11783" max="11783" width="10.41015625" style="1837" customWidth="1"/>
    <col min="11784" max="11784" width="10.29296875" style="1837" customWidth="1"/>
    <col min="11785" max="11785" width="12.29296875" style="1837" customWidth="1"/>
    <col min="11786" max="11786" width="10.29296875" style="1837" customWidth="1"/>
    <col min="11787" max="12030" width="9.29296875" style="1837"/>
    <col min="12031" max="12031" width="20.5859375" style="1837" customWidth="1"/>
    <col min="12032" max="12032" width="36.703125" style="1837" customWidth="1"/>
    <col min="12033" max="12033" width="9.29296875" style="1837"/>
    <col min="12034" max="12034" width="12.41015625" style="1837" customWidth="1"/>
    <col min="12035" max="12035" width="9.29296875" style="1837" customWidth="1"/>
    <col min="12036" max="12036" width="8.703125" style="1837" customWidth="1"/>
    <col min="12037" max="12037" width="11.29296875" style="1837" customWidth="1"/>
    <col min="12038" max="12038" width="11.703125" style="1837" customWidth="1"/>
    <col min="12039" max="12039" width="10.41015625" style="1837" customWidth="1"/>
    <col min="12040" max="12040" width="10.29296875" style="1837" customWidth="1"/>
    <col min="12041" max="12041" width="12.29296875" style="1837" customWidth="1"/>
    <col min="12042" max="12042" width="10.29296875" style="1837" customWidth="1"/>
    <col min="12043" max="12286" width="9.29296875" style="1837"/>
    <col min="12287" max="12287" width="20.5859375" style="1837" customWidth="1"/>
    <col min="12288" max="12288" width="36.703125" style="1837" customWidth="1"/>
    <col min="12289" max="12289" width="9.29296875" style="1837"/>
    <col min="12290" max="12290" width="12.41015625" style="1837" customWidth="1"/>
    <col min="12291" max="12291" width="9.29296875" style="1837" customWidth="1"/>
    <col min="12292" max="12292" width="8.703125" style="1837" customWidth="1"/>
    <col min="12293" max="12293" width="11.29296875" style="1837" customWidth="1"/>
    <col min="12294" max="12294" width="11.703125" style="1837" customWidth="1"/>
    <col min="12295" max="12295" width="10.41015625" style="1837" customWidth="1"/>
    <col min="12296" max="12296" width="10.29296875" style="1837" customWidth="1"/>
    <col min="12297" max="12297" width="12.29296875" style="1837" customWidth="1"/>
    <col min="12298" max="12298" width="10.29296875" style="1837" customWidth="1"/>
    <col min="12299" max="12542" width="9.29296875" style="1837"/>
    <col min="12543" max="12543" width="20.5859375" style="1837" customWidth="1"/>
    <col min="12544" max="12544" width="36.703125" style="1837" customWidth="1"/>
    <col min="12545" max="12545" width="9.29296875" style="1837"/>
    <col min="12546" max="12546" width="12.41015625" style="1837" customWidth="1"/>
    <col min="12547" max="12547" width="9.29296875" style="1837" customWidth="1"/>
    <col min="12548" max="12548" width="8.703125" style="1837" customWidth="1"/>
    <col min="12549" max="12549" width="11.29296875" style="1837" customWidth="1"/>
    <col min="12550" max="12550" width="11.703125" style="1837" customWidth="1"/>
    <col min="12551" max="12551" width="10.41015625" style="1837" customWidth="1"/>
    <col min="12552" max="12552" width="10.29296875" style="1837" customWidth="1"/>
    <col min="12553" max="12553" width="12.29296875" style="1837" customWidth="1"/>
    <col min="12554" max="12554" width="10.29296875" style="1837" customWidth="1"/>
    <col min="12555" max="12798" width="9.29296875" style="1837"/>
    <col min="12799" max="12799" width="20.5859375" style="1837" customWidth="1"/>
    <col min="12800" max="12800" width="36.703125" style="1837" customWidth="1"/>
    <col min="12801" max="12801" width="9.29296875" style="1837"/>
    <col min="12802" max="12802" width="12.41015625" style="1837" customWidth="1"/>
    <col min="12803" max="12803" width="9.29296875" style="1837" customWidth="1"/>
    <col min="12804" max="12804" width="8.703125" style="1837" customWidth="1"/>
    <col min="12805" max="12805" width="11.29296875" style="1837" customWidth="1"/>
    <col min="12806" max="12806" width="11.703125" style="1837" customWidth="1"/>
    <col min="12807" max="12807" width="10.41015625" style="1837" customWidth="1"/>
    <col min="12808" max="12808" width="10.29296875" style="1837" customWidth="1"/>
    <col min="12809" max="12809" width="12.29296875" style="1837" customWidth="1"/>
    <col min="12810" max="12810" width="10.29296875" style="1837" customWidth="1"/>
    <col min="12811" max="13054" width="9.29296875" style="1837"/>
    <col min="13055" max="13055" width="20.5859375" style="1837" customWidth="1"/>
    <col min="13056" max="13056" width="36.703125" style="1837" customWidth="1"/>
    <col min="13057" max="13057" width="9.29296875" style="1837"/>
    <col min="13058" max="13058" width="12.41015625" style="1837" customWidth="1"/>
    <col min="13059" max="13059" width="9.29296875" style="1837" customWidth="1"/>
    <col min="13060" max="13060" width="8.703125" style="1837" customWidth="1"/>
    <col min="13061" max="13061" width="11.29296875" style="1837" customWidth="1"/>
    <col min="13062" max="13062" width="11.703125" style="1837" customWidth="1"/>
    <col min="13063" max="13063" width="10.41015625" style="1837" customWidth="1"/>
    <col min="13064" max="13064" width="10.29296875" style="1837" customWidth="1"/>
    <col min="13065" max="13065" width="12.29296875" style="1837" customWidth="1"/>
    <col min="13066" max="13066" width="10.29296875" style="1837" customWidth="1"/>
    <col min="13067" max="13310" width="9.29296875" style="1837"/>
    <col min="13311" max="13311" width="20.5859375" style="1837" customWidth="1"/>
    <col min="13312" max="13312" width="36.703125" style="1837" customWidth="1"/>
    <col min="13313" max="13313" width="9.29296875" style="1837"/>
    <col min="13314" max="13314" width="12.41015625" style="1837" customWidth="1"/>
    <col min="13315" max="13315" width="9.29296875" style="1837" customWidth="1"/>
    <col min="13316" max="13316" width="8.703125" style="1837" customWidth="1"/>
    <col min="13317" max="13317" width="11.29296875" style="1837" customWidth="1"/>
    <col min="13318" max="13318" width="11.703125" style="1837" customWidth="1"/>
    <col min="13319" max="13319" width="10.41015625" style="1837" customWidth="1"/>
    <col min="13320" max="13320" width="10.29296875" style="1837" customWidth="1"/>
    <col min="13321" max="13321" width="12.29296875" style="1837" customWidth="1"/>
    <col min="13322" max="13322" width="10.29296875" style="1837" customWidth="1"/>
    <col min="13323" max="13566" width="9.29296875" style="1837"/>
    <col min="13567" max="13567" width="20.5859375" style="1837" customWidth="1"/>
    <col min="13568" max="13568" width="36.703125" style="1837" customWidth="1"/>
    <col min="13569" max="13569" width="9.29296875" style="1837"/>
    <col min="13570" max="13570" width="12.41015625" style="1837" customWidth="1"/>
    <col min="13571" max="13571" width="9.29296875" style="1837" customWidth="1"/>
    <col min="13572" max="13572" width="8.703125" style="1837" customWidth="1"/>
    <col min="13573" max="13573" width="11.29296875" style="1837" customWidth="1"/>
    <col min="13574" max="13574" width="11.703125" style="1837" customWidth="1"/>
    <col min="13575" max="13575" width="10.41015625" style="1837" customWidth="1"/>
    <col min="13576" max="13576" width="10.29296875" style="1837" customWidth="1"/>
    <col min="13577" max="13577" width="12.29296875" style="1837" customWidth="1"/>
    <col min="13578" max="13578" width="10.29296875" style="1837" customWidth="1"/>
    <col min="13579" max="13822" width="9.29296875" style="1837"/>
    <col min="13823" max="13823" width="20.5859375" style="1837" customWidth="1"/>
    <col min="13824" max="13824" width="36.703125" style="1837" customWidth="1"/>
    <col min="13825" max="13825" width="9.29296875" style="1837"/>
    <col min="13826" max="13826" width="12.41015625" style="1837" customWidth="1"/>
    <col min="13827" max="13827" width="9.29296875" style="1837" customWidth="1"/>
    <col min="13828" max="13828" width="8.703125" style="1837" customWidth="1"/>
    <col min="13829" max="13829" width="11.29296875" style="1837" customWidth="1"/>
    <col min="13830" max="13830" width="11.703125" style="1837" customWidth="1"/>
    <col min="13831" max="13831" width="10.41015625" style="1837" customWidth="1"/>
    <col min="13832" max="13832" width="10.29296875" style="1837" customWidth="1"/>
    <col min="13833" max="13833" width="12.29296875" style="1837" customWidth="1"/>
    <col min="13834" max="13834" width="10.29296875" style="1837" customWidth="1"/>
    <col min="13835" max="14078" width="9.29296875" style="1837"/>
    <col min="14079" max="14079" width="20.5859375" style="1837" customWidth="1"/>
    <col min="14080" max="14080" width="36.703125" style="1837" customWidth="1"/>
    <col min="14081" max="14081" width="9.29296875" style="1837"/>
    <col min="14082" max="14082" width="12.41015625" style="1837" customWidth="1"/>
    <col min="14083" max="14083" width="9.29296875" style="1837" customWidth="1"/>
    <col min="14084" max="14084" width="8.703125" style="1837" customWidth="1"/>
    <col min="14085" max="14085" width="11.29296875" style="1837" customWidth="1"/>
    <col min="14086" max="14086" width="11.703125" style="1837" customWidth="1"/>
    <col min="14087" max="14087" width="10.41015625" style="1837" customWidth="1"/>
    <col min="14088" max="14088" width="10.29296875" style="1837" customWidth="1"/>
    <col min="14089" max="14089" width="12.29296875" style="1837" customWidth="1"/>
    <col min="14090" max="14090" width="10.29296875" style="1837" customWidth="1"/>
    <col min="14091" max="14334" width="9.29296875" style="1837"/>
    <col min="14335" max="14335" width="20.5859375" style="1837" customWidth="1"/>
    <col min="14336" max="14336" width="36.703125" style="1837" customWidth="1"/>
    <col min="14337" max="14337" width="9.29296875" style="1837"/>
    <col min="14338" max="14338" width="12.41015625" style="1837" customWidth="1"/>
    <col min="14339" max="14339" width="9.29296875" style="1837" customWidth="1"/>
    <col min="14340" max="14340" width="8.703125" style="1837" customWidth="1"/>
    <col min="14341" max="14341" width="11.29296875" style="1837" customWidth="1"/>
    <col min="14342" max="14342" width="11.703125" style="1837" customWidth="1"/>
    <col min="14343" max="14343" width="10.41015625" style="1837" customWidth="1"/>
    <col min="14344" max="14344" width="10.29296875" style="1837" customWidth="1"/>
    <col min="14345" max="14345" width="12.29296875" style="1837" customWidth="1"/>
    <col min="14346" max="14346" width="10.29296875" style="1837" customWidth="1"/>
    <col min="14347" max="14590" width="9.29296875" style="1837"/>
    <col min="14591" max="14591" width="20.5859375" style="1837" customWidth="1"/>
    <col min="14592" max="14592" width="36.703125" style="1837" customWidth="1"/>
    <col min="14593" max="14593" width="9.29296875" style="1837"/>
    <col min="14594" max="14594" width="12.41015625" style="1837" customWidth="1"/>
    <col min="14595" max="14595" width="9.29296875" style="1837" customWidth="1"/>
    <col min="14596" max="14596" width="8.703125" style="1837" customWidth="1"/>
    <col min="14597" max="14597" width="11.29296875" style="1837" customWidth="1"/>
    <col min="14598" max="14598" width="11.703125" style="1837" customWidth="1"/>
    <col min="14599" max="14599" width="10.41015625" style="1837" customWidth="1"/>
    <col min="14600" max="14600" width="10.29296875" style="1837" customWidth="1"/>
    <col min="14601" max="14601" width="12.29296875" style="1837" customWidth="1"/>
    <col min="14602" max="14602" width="10.29296875" style="1837" customWidth="1"/>
    <col min="14603" max="14846" width="9.29296875" style="1837"/>
    <col min="14847" max="14847" width="20.5859375" style="1837" customWidth="1"/>
    <col min="14848" max="14848" width="36.703125" style="1837" customWidth="1"/>
    <col min="14849" max="14849" width="9.29296875" style="1837"/>
    <col min="14850" max="14850" width="12.41015625" style="1837" customWidth="1"/>
    <col min="14851" max="14851" width="9.29296875" style="1837" customWidth="1"/>
    <col min="14852" max="14852" width="8.703125" style="1837" customWidth="1"/>
    <col min="14853" max="14853" width="11.29296875" style="1837" customWidth="1"/>
    <col min="14854" max="14854" width="11.703125" style="1837" customWidth="1"/>
    <col min="14855" max="14855" width="10.41015625" style="1837" customWidth="1"/>
    <col min="14856" max="14856" width="10.29296875" style="1837" customWidth="1"/>
    <col min="14857" max="14857" width="12.29296875" style="1837" customWidth="1"/>
    <col min="14858" max="14858" width="10.29296875" style="1837" customWidth="1"/>
    <col min="14859" max="15102" width="9.29296875" style="1837"/>
    <col min="15103" max="15103" width="20.5859375" style="1837" customWidth="1"/>
    <col min="15104" max="15104" width="36.703125" style="1837" customWidth="1"/>
    <col min="15105" max="15105" width="9.29296875" style="1837"/>
    <col min="15106" max="15106" width="12.41015625" style="1837" customWidth="1"/>
    <col min="15107" max="15107" width="9.29296875" style="1837" customWidth="1"/>
    <col min="15108" max="15108" width="8.703125" style="1837" customWidth="1"/>
    <col min="15109" max="15109" width="11.29296875" style="1837" customWidth="1"/>
    <col min="15110" max="15110" width="11.703125" style="1837" customWidth="1"/>
    <col min="15111" max="15111" width="10.41015625" style="1837" customWidth="1"/>
    <col min="15112" max="15112" width="10.29296875" style="1837" customWidth="1"/>
    <col min="15113" max="15113" width="12.29296875" style="1837" customWidth="1"/>
    <col min="15114" max="15114" width="10.29296875" style="1837" customWidth="1"/>
    <col min="15115" max="15358" width="9.29296875" style="1837"/>
    <col min="15359" max="15359" width="20.5859375" style="1837" customWidth="1"/>
    <col min="15360" max="15360" width="36.703125" style="1837" customWidth="1"/>
    <col min="15361" max="15361" width="9.29296875" style="1837"/>
    <col min="15362" max="15362" width="12.41015625" style="1837" customWidth="1"/>
    <col min="15363" max="15363" width="9.29296875" style="1837" customWidth="1"/>
    <col min="15364" max="15364" width="8.703125" style="1837" customWidth="1"/>
    <col min="15365" max="15365" width="11.29296875" style="1837" customWidth="1"/>
    <col min="15366" max="15366" width="11.703125" style="1837" customWidth="1"/>
    <col min="15367" max="15367" width="10.41015625" style="1837" customWidth="1"/>
    <col min="15368" max="15368" width="10.29296875" style="1837" customWidth="1"/>
    <col min="15369" max="15369" width="12.29296875" style="1837" customWidth="1"/>
    <col min="15370" max="15370" width="10.29296875" style="1837" customWidth="1"/>
    <col min="15371" max="15614" width="9.29296875" style="1837"/>
    <col min="15615" max="15615" width="20.5859375" style="1837" customWidth="1"/>
    <col min="15616" max="15616" width="36.703125" style="1837" customWidth="1"/>
    <col min="15617" max="15617" width="9.29296875" style="1837"/>
    <col min="15618" max="15618" width="12.41015625" style="1837" customWidth="1"/>
    <col min="15619" max="15619" width="9.29296875" style="1837" customWidth="1"/>
    <col min="15620" max="15620" width="8.703125" style="1837" customWidth="1"/>
    <col min="15621" max="15621" width="11.29296875" style="1837" customWidth="1"/>
    <col min="15622" max="15622" width="11.703125" style="1837" customWidth="1"/>
    <col min="15623" max="15623" width="10.41015625" style="1837" customWidth="1"/>
    <col min="15624" max="15624" width="10.29296875" style="1837" customWidth="1"/>
    <col min="15625" max="15625" width="12.29296875" style="1837" customWidth="1"/>
    <col min="15626" max="15626" width="10.29296875" style="1837" customWidth="1"/>
    <col min="15627" max="15870" width="9.29296875" style="1837"/>
    <col min="15871" max="15871" width="20.5859375" style="1837" customWidth="1"/>
    <col min="15872" max="15872" width="36.703125" style="1837" customWidth="1"/>
    <col min="15873" max="15873" width="9.29296875" style="1837"/>
    <col min="15874" max="15874" width="12.41015625" style="1837" customWidth="1"/>
    <col min="15875" max="15875" width="9.29296875" style="1837" customWidth="1"/>
    <col min="15876" max="15876" width="8.703125" style="1837" customWidth="1"/>
    <col min="15877" max="15877" width="11.29296875" style="1837" customWidth="1"/>
    <col min="15878" max="15878" width="11.703125" style="1837" customWidth="1"/>
    <col min="15879" max="15879" width="10.41015625" style="1837" customWidth="1"/>
    <col min="15880" max="15880" width="10.29296875" style="1837" customWidth="1"/>
    <col min="15881" max="15881" width="12.29296875" style="1837" customWidth="1"/>
    <col min="15882" max="15882" width="10.29296875" style="1837" customWidth="1"/>
    <col min="15883" max="16126" width="9.29296875" style="1837"/>
    <col min="16127" max="16127" width="20.5859375" style="1837" customWidth="1"/>
    <col min="16128" max="16128" width="36.703125" style="1837" customWidth="1"/>
    <col min="16129" max="16129" width="9.29296875" style="1837"/>
    <col min="16130" max="16130" width="12.41015625" style="1837" customWidth="1"/>
    <col min="16131" max="16131" width="9.29296875" style="1837" customWidth="1"/>
    <col min="16132" max="16132" width="8.703125" style="1837" customWidth="1"/>
    <col min="16133" max="16133" width="11.29296875" style="1837" customWidth="1"/>
    <col min="16134" max="16134" width="11.703125" style="1837" customWidth="1"/>
    <col min="16135" max="16135" width="10.41015625" style="1837" customWidth="1"/>
    <col min="16136" max="16136" width="10.29296875" style="1837" customWidth="1"/>
    <col min="16137" max="16137" width="12.29296875" style="1837" customWidth="1"/>
    <col min="16138" max="16138" width="10.29296875" style="1837" customWidth="1"/>
    <col min="16139" max="16384" width="9.29296875" style="1837"/>
  </cols>
  <sheetData>
    <row r="1" spans="1:13">
      <c r="A1" s="7548" t="s">
        <v>14370</v>
      </c>
      <c r="B1" s="7548"/>
      <c r="C1" s="7548"/>
      <c r="D1" s="7548"/>
      <c r="E1" s="7548"/>
      <c r="F1" s="7548"/>
      <c r="G1" s="7548"/>
      <c r="H1" s="7548"/>
      <c r="I1" s="7548"/>
      <c r="J1" s="7548"/>
      <c r="K1" s="7548"/>
    </row>
    <row r="2" spans="1:13" ht="15.75" customHeight="1">
      <c r="A2" s="7548"/>
      <c r="B2" s="7548"/>
      <c r="C2" s="7548"/>
      <c r="D2" s="7548"/>
      <c r="E2" s="7548"/>
      <c r="F2" s="7548"/>
      <c r="G2" s="7548"/>
      <c r="H2" s="7548"/>
      <c r="I2" s="7548"/>
      <c r="J2" s="7548"/>
      <c r="K2" s="7548"/>
    </row>
    <row r="4" spans="1:13" ht="15" customHeight="1">
      <c r="C4" s="1838"/>
      <c r="D4" s="1838"/>
      <c r="J4" s="6268"/>
      <c r="K4" s="6268"/>
    </row>
    <row r="5" spans="1:13">
      <c r="A5" s="5324"/>
      <c r="B5" s="5324"/>
      <c r="C5" s="5324"/>
      <c r="D5" s="5324"/>
      <c r="E5" s="5324"/>
      <c r="F5" s="5324"/>
      <c r="G5" s="5324"/>
      <c r="H5" s="5324"/>
      <c r="I5" s="5324"/>
      <c r="J5" s="6268"/>
      <c r="K5" s="6268"/>
    </row>
    <row r="6" spans="1:13">
      <c r="A6" s="5324"/>
      <c r="B6" s="5324"/>
      <c r="C6" s="5324"/>
      <c r="D6" s="5324"/>
      <c r="E6" s="5324"/>
      <c r="F6" s="5324"/>
      <c r="G6" s="5324"/>
      <c r="H6" s="5324"/>
      <c r="I6" s="5324"/>
    </row>
    <row r="8" spans="1:13" ht="40">
      <c r="A8" s="3690" t="s">
        <v>75</v>
      </c>
      <c r="B8" s="3690" t="s">
        <v>67</v>
      </c>
      <c r="C8" s="3690" t="s">
        <v>14371</v>
      </c>
      <c r="D8" s="3690" t="s">
        <v>14372</v>
      </c>
      <c r="E8" s="3690" t="s">
        <v>14373</v>
      </c>
      <c r="F8" s="3690" t="s">
        <v>14374</v>
      </c>
      <c r="G8" s="3690" t="s">
        <v>1417</v>
      </c>
      <c r="H8" s="3690" t="s">
        <v>14375</v>
      </c>
      <c r="I8" s="3690" t="s">
        <v>14376</v>
      </c>
      <c r="J8" s="3690" t="s">
        <v>22025</v>
      </c>
      <c r="K8" s="3690" t="s">
        <v>22026</v>
      </c>
      <c r="L8" s="6087" t="s">
        <v>48</v>
      </c>
      <c r="M8" s="5375">
        <v>0</v>
      </c>
    </row>
    <row r="9" spans="1:13" ht="14.7">
      <c r="A9" s="5451" t="s">
        <v>14377</v>
      </c>
      <c r="B9" s="5452"/>
      <c r="C9" s="5453"/>
      <c r="D9" s="5453"/>
      <c r="E9" s="5453"/>
      <c r="F9" s="5453"/>
      <c r="G9" s="5453"/>
      <c r="H9" s="5453"/>
      <c r="I9" s="5453"/>
      <c r="J9" s="5453"/>
      <c r="K9" s="5453"/>
    </row>
    <row r="10" spans="1:13" ht="14.35">
      <c r="A10" s="5326" t="s">
        <v>14378</v>
      </c>
      <c r="B10" s="5326" t="s">
        <v>23584</v>
      </c>
      <c r="C10" s="5327">
        <v>25</v>
      </c>
      <c r="D10" s="5327" t="s">
        <v>1171</v>
      </c>
      <c r="E10" s="5327" t="s">
        <v>1059</v>
      </c>
      <c r="F10" s="5327" t="s">
        <v>14379</v>
      </c>
      <c r="G10" s="5327" t="s">
        <v>1420</v>
      </c>
      <c r="H10" s="5327">
        <v>180</v>
      </c>
      <c r="I10" s="5327">
        <v>8</v>
      </c>
      <c r="J10" s="5287">
        <v>3131.3459631783098</v>
      </c>
      <c r="K10" s="5287">
        <f>J10-J10*$M$8</f>
        <v>3131.3459631783098</v>
      </c>
    </row>
    <row r="11" spans="1:13" ht="14.35">
      <c r="A11" s="5326" t="s">
        <v>14380</v>
      </c>
      <c r="B11" s="5326" t="s">
        <v>23585</v>
      </c>
      <c r="C11" s="5327">
        <v>25</v>
      </c>
      <c r="D11" s="5327" t="s">
        <v>1171</v>
      </c>
      <c r="E11" s="5327" t="s">
        <v>1008</v>
      </c>
      <c r="F11" s="5327" t="s">
        <v>14381</v>
      </c>
      <c r="G11" s="5327" t="s">
        <v>1420</v>
      </c>
      <c r="H11" s="5327">
        <v>180</v>
      </c>
      <c r="I11" s="5327">
        <v>8</v>
      </c>
      <c r="J11" s="5287">
        <v>3244.2071957734402</v>
      </c>
      <c r="K11" s="5287">
        <f>J11-J11*$M$8</f>
        <v>3244.2071957734402</v>
      </c>
    </row>
    <row r="12" spans="1:13" ht="14.35">
      <c r="A12" s="5326" t="s">
        <v>14382</v>
      </c>
      <c r="B12" s="5326" t="s">
        <v>23586</v>
      </c>
      <c r="C12" s="5327">
        <v>25</v>
      </c>
      <c r="D12" s="5327" t="s">
        <v>1171</v>
      </c>
      <c r="E12" s="5327" t="s">
        <v>7419</v>
      </c>
      <c r="F12" s="5327" t="s">
        <v>14383</v>
      </c>
      <c r="G12" s="5327" t="s">
        <v>1420</v>
      </c>
      <c r="H12" s="5327">
        <v>180</v>
      </c>
      <c r="I12" s="5327">
        <v>6</v>
      </c>
      <c r="J12" s="5287">
        <v>5875.4229909812202</v>
      </c>
      <c r="K12" s="5287">
        <f t="shared" ref="K12:K18" si="0">J12-J12*$M$8</f>
        <v>5875.4229909812202</v>
      </c>
    </row>
    <row r="13" spans="1:13" ht="14.35">
      <c r="A13" s="5326" t="s">
        <v>14384</v>
      </c>
      <c r="B13" s="5326" t="s">
        <v>23587</v>
      </c>
      <c r="C13" s="5327">
        <v>32</v>
      </c>
      <c r="D13" s="5327" t="s">
        <v>4915</v>
      </c>
      <c r="E13" s="5327" t="s">
        <v>1059</v>
      </c>
      <c r="F13" s="5327" t="s">
        <v>14379</v>
      </c>
      <c r="G13" s="5327" t="s">
        <v>1420</v>
      </c>
      <c r="H13" s="5327">
        <v>180</v>
      </c>
      <c r="I13" s="5327">
        <v>8</v>
      </c>
      <c r="J13" s="5287">
        <v>3334.86744871875</v>
      </c>
      <c r="K13" s="5287">
        <f t="shared" si="0"/>
        <v>3334.86744871875</v>
      </c>
    </row>
    <row r="14" spans="1:13" ht="14.35">
      <c r="A14" s="5326" t="s">
        <v>14385</v>
      </c>
      <c r="B14" s="5326" t="s">
        <v>23588</v>
      </c>
      <c r="C14" s="5327">
        <v>32</v>
      </c>
      <c r="D14" s="5327" t="s">
        <v>4915</v>
      </c>
      <c r="E14" s="5327" t="s">
        <v>1008</v>
      </c>
      <c r="F14" s="5327" t="s">
        <v>14381</v>
      </c>
      <c r="G14" s="5327" t="s">
        <v>1420</v>
      </c>
      <c r="H14" s="5327">
        <v>180</v>
      </c>
      <c r="I14" s="5327">
        <v>8</v>
      </c>
      <c r="J14" s="5287">
        <v>3447.8000075136501</v>
      </c>
      <c r="K14" s="5287">
        <f t="shared" si="0"/>
        <v>3447.8000075136501</v>
      </c>
    </row>
    <row r="15" spans="1:13" ht="14.35">
      <c r="A15" s="5326" t="s">
        <v>14386</v>
      </c>
      <c r="B15" s="5326" t="s">
        <v>23589</v>
      </c>
      <c r="C15" s="5327">
        <v>32</v>
      </c>
      <c r="D15" s="5327" t="s">
        <v>4915</v>
      </c>
      <c r="E15" s="5327" t="s">
        <v>7419</v>
      </c>
      <c r="F15" s="5327" t="s">
        <v>14383</v>
      </c>
      <c r="G15" s="5327" t="s">
        <v>1420</v>
      </c>
      <c r="H15" s="5327">
        <v>180</v>
      </c>
      <c r="I15" s="5327">
        <v>6</v>
      </c>
      <c r="J15" s="5287">
        <v>6318.01605998169</v>
      </c>
      <c r="K15" s="5287">
        <f t="shared" si="0"/>
        <v>6318.01605998169</v>
      </c>
    </row>
    <row r="16" spans="1:13" ht="14.35">
      <c r="A16" s="5326" t="s">
        <v>14387</v>
      </c>
      <c r="B16" s="5326" t="s">
        <v>23590</v>
      </c>
      <c r="C16" s="5327">
        <v>25</v>
      </c>
      <c r="D16" s="5327" t="s">
        <v>1171</v>
      </c>
      <c r="E16" s="5327" t="s">
        <v>1059</v>
      </c>
      <c r="F16" s="5327" t="s">
        <v>14379</v>
      </c>
      <c r="G16" s="5327" t="s">
        <v>1420</v>
      </c>
      <c r="H16" s="5327">
        <v>130</v>
      </c>
      <c r="I16" s="5327">
        <v>8</v>
      </c>
      <c r="J16" s="5287">
        <v>3353.1531819889401</v>
      </c>
      <c r="K16" s="5287">
        <f t="shared" si="0"/>
        <v>3353.1531819889401</v>
      </c>
    </row>
    <row r="17" spans="1:13" ht="14.35">
      <c r="A17" s="5326" t="s">
        <v>14388</v>
      </c>
      <c r="B17" s="5326" t="s">
        <v>23591</v>
      </c>
      <c r="C17" s="5327">
        <v>25</v>
      </c>
      <c r="D17" s="5327" t="s">
        <v>1171</v>
      </c>
      <c r="E17" s="5327" t="s">
        <v>1008</v>
      </c>
      <c r="F17" s="5327" t="s">
        <v>14381</v>
      </c>
      <c r="G17" s="5327" t="s">
        <v>1420</v>
      </c>
      <c r="H17" s="5327">
        <v>130</v>
      </c>
      <c r="I17" s="5327">
        <v>8</v>
      </c>
      <c r="J17" s="5287">
        <v>3472.31285441214</v>
      </c>
      <c r="K17" s="5287">
        <f t="shared" si="0"/>
        <v>3472.31285441214</v>
      </c>
    </row>
    <row r="18" spans="1:13" s="3621" customFormat="1" ht="14.35">
      <c r="A18" s="5609" t="s">
        <v>23583</v>
      </c>
      <c r="B18" s="5609" t="s">
        <v>23592</v>
      </c>
      <c r="C18" s="6856" t="s">
        <v>7543</v>
      </c>
      <c r="D18" s="6856" t="s">
        <v>944</v>
      </c>
      <c r="E18" s="6856" t="s">
        <v>1008</v>
      </c>
      <c r="F18" s="5610" t="s">
        <v>14381</v>
      </c>
      <c r="G18" s="5610" t="s">
        <v>1420</v>
      </c>
      <c r="H18" s="5610">
        <v>130</v>
      </c>
      <c r="I18" s="6856" t="s">
        <v>7419</v>
      </c>
      <c r="J18" s="5287">
        <v>3472.31285441214</v>
      </c>
      <c r="K18" s="5287">
        <f t="shared" si="0"/>
        <v>3472.31285441214</v>
      </c>
    </row>
    <row r="20" spans="1:13" ht="40">
      <c r="A20" s="3690" t="s">
        <v>75</v>
      </c>
      <c r="B20" s="3690" t="s">
        <v>67</v>
      </c>
      <c r="C20" s="3690" t="s">
        <v>14371</v>
      </c>
      <c r="D20" s="3690" t="s">
        <v>14372</v>
      </c>
      <c r="E20" s="3690" t="s">
        <v>14373</v>
      </c>
      <c r="F20" s="3690" t="s">
        <v>14374</v>
      </c>
      <c r="G20" s="3690" t="s">
        <v>1417</v>
      </c>
      <c r="H20" s="3690" t="s">
        <v>14375</v>
      </c>
      <c r="I20" s="3690" t="s">
        <v>14376</v>
      </c>
      <c r="J20" s="3690" t="s">
        <v>22025</v>
      </c>
      <c r="K20" s="3690" t="s">
        <v>22026</v>
      </c>
    </row>
    <row r="21" spans="1:13" ht="14.7">
      <c r="A21" s="5451" t="s">
        <v>20424</v>
      </c>
      <c r="B21" s="5452"/>
      <c r="C21" s="5453"/>
      <c r="D21" s="5453"/>
      <c r="E21" s="5453"/>
      <c r="F21" s="5453"/>
      <c r="G21" s="5453"/>
      <c r="H21" s="5453"/>
      <c r="I21" s="5453"/>
      <c r="J21" s="5453"/>
      <c r="K21" s="5453"/>
      <c r="L21" s="6087" t="s">
        <v>48</v>
      </c>
      <c r="M21" s="5325">
        <v>0</v>
      </c>
    </row>
    <row r="22" spans="1:13" ht="14.35">
      <c r="A22" s="5326" t="s">
        <v>20407</v>
      </c>
      <c r="B22" s="5326" t="s">
        <v>20416</v>
      </c>
      <c r="C22" s="5327">
        <v>25</v>
      </c>
      <c r="D22" s="5327" t="s">
        <v>1171</v>
      </c>
      <c r="E22" s="5327" t="s">
        <v>1059</v>
      </c>
      <c r="F22" s="5327" t="s">
        <v>8058</v>
      </c>
      <c r="G22" s="5327" t="s">
        <v>1420</v>
      </c>
      <c r="H22" s="5327" t="s">
        <v>1564</v>
      </c>
      <c r="I22" s="5327"/>
      <c r="J22" s="6269">
        <v>11776.41</v>
      </c>
      <c r="K22" s="5287">
        <f>J22-J22*$M$21</f>
        <v>11776.41</v>
      </c>
    </row>
    <row r="23" spans="1:13" ht="14.35">
      <c r="A23" s="5326" t="s">
        <v>20408</v>
      </c>
      <c r="B23" s="5326" t="s">
        <v>20417</v>
      </c>
      <c r="C23" s="5327">
        <v>25</v>
      </c>
      <c r="D23" s="5327" t="s">
        <v>1171</v>
      </c>
      <c r="E23" s="5327" t="s">
        <v>1059</v>
      </c>
      <c r="F23" s="5327" t="s">
        <v>8058</v>
      </c>
      <c r="G23" s="5327" t="s">
        <v>1420</v>
      </c>
      <c r="H23" s="5327">
        <v>180</v>
      </c>
      <c r="I23" s="5327"/>
      <c r="J23" s="6269">
        <v>11216.14</v>
      </c>
      <c r="K23" s="5287">
        <f t="shared" ref="K23:K29" si="1">J23-J23*$M$21</f>
        <v>11216.14</v>
      </c>
    </row>
    <row r="24" spans="1:13" ht="14.35">
      <c r="A24" s="5326" t="s">
        <v>20409</v>
      </c>
      <c r="B24" s="5326" t="s">
        <v>20418</v>
      </c>
      <c r="C24" s="5327">
        <v>25</v>
      </c>
      <c r="D24" s="5327" t="s">
        <v>1171</v>
      </c>
      <c r="E24" s="5327" t="s">
        <v>1008</v>
      </c>
      <c r="F24" s="5327" t="s">
        <v>20426</v>
      </c>
      <c r="G24" s="5327" t="s">
        <v>1420</v>
      </c>
      <c r="H24" s="5327" t="s">
        <v>1564</v>
      </c>
      <c r="I24" s="5327"/>
      <c r="J24" s="6269">
        <v>12155.89</v>
      </c>
      <c r="K24" s="5287">
        <f t="shared" si="1"/>
        <v>12155.89</v>
      </c>
    </row>
    <row r="25" spans="1:13" ht="14.35">
      <c r="A25" s="5326" t="s">
        <v>20410</v>
      </c>
      <c r="B25" s="5326" t="s">
        <v>20419</v>
      </c>
      <c r="C25" s="5327" t="s">
        <v>330</v>
      </c>
      <c r="D25" s="5327" t="s">
        <v>1171</v>
      </c>
      <c r="E25" s="5327" t="s">
        <v>1008</v>
      </c>
      <c r="F25" s="5327" t="s">
        <v>20426</v>
      </c>
      <c r="G25" s="5327" t="s">
        <v>1420</v>
      </c>
      <c r="H25" s="5327">
        <v>180</v>
      </c>
      <c r="I25" s="5327"/>
      <c r="J25" s="6269">
        <v>11576.825000000001</v>
      </c>
      <c r="K25" s="5287">
        <f t="shared" si="1"/>
        <v>11576.825000000001</v>
      </c>
    </row>
    <row r="26" spans="1:13" ht="14.35">
      <c r="A26" s="5326" t="s">
        <v>20411</v>
      </c>
      <c r="B26" s="5326" t="s">
        <v>20420</v>
      </c>
      <c r="C26" s="5327" t="s">
        <v>330</v>
      </c>
      <c r="D26" s="5327" t="s">
        <v>1171</v>
      </c>
      <c r="E26" s="5327" t="s">
        <v>7419</v>
      </c>
      <c r="F26" s="5327" t="s">
        <v>1564</v>
      </c>
      <c r="G26" s="5327" t="s">
        <v>1420</v>
      </c>
      <c r="H26" s="5327">
        <v>180</v>
      </c>
      <c r="I26" s="5327"/>
      <c r="J26" s="6269">
        <v>22972.86</v>
      </c>
      <c r="K26" s="5287">
        <f t="shared" si="1"/>
        <v>22972.86</v>
      </c>
    </row>
    <row r="27" spans="1:13" ht="14.35">
      <c r="A27" s="5326" t="s">
        <v>20412</v>
      </c>
      <c r="B27" s="5326" t="s">
        <v>20421</v>
      </c>
      <c r="C27" s="5327">
        <v>32</v>
      </c>
      <c r="D27" s="5327" t="s">
        <v>4915</v>
      </c>
      <c r="E27" s="5327" t="s">
        <v>1059</v>
      </c>
      <c r="F27" s="5327" t="s">
        <v>8058</v>
      </c>
      <c r="G27" s="5327" t="s">
        <v>1420</v>
      </c>
      <c r="H27" s="5327">
        <v>180</v>
      </c>
      <c r="I27" s="5327"/>
      <c r="J27" s="6269">
        <v>10886.78</v>
      </c>
      <c r="K27" s="5287">
        <f t="shared" si="1"/>
        <v>10886.78</v>
      </c>
    </row>
    <row r="28" spans="1:13" ht="14.35">
      <c r="A28" s="5326" t="s">
        <v>20413</v>
      </c>
      <c r="B28" s="5326" t="s">
        <v>20422</v>
      </c>
      <c r="C28" s="5327" t="s">
        <v>331</v>
      </c>
      <c r="D28" s="5327" t="s">
        <v>4915</v>
      </c>
      <c r="E28" s="5327" t="s">
        <v>1008</v>
      </c>
      <c r="F28" s="5327" t="s">
        <v>20426</v>
      </c>
      <c r="G28" s="5327" t="s">
        <v>1420</v>
      </c>
      <c r="H28" s="5327" t="s">
        <v>1552</v>
      </c>
      <c r="I28" s="5327"/>
      <c r="J28" s="6269">
        <v>11551.764999999999</v>
      </c>
      <c r="K28" s="5287">
        <f t="shared" si="1"/>
        <v>11551.764999999999</v>
      </c>
    </row>
    <row r="29" spans="1:13" ht="14.35">
      <c r="A29" s="5326" t="s">
        <v>20414</v>
      </c>
      <c r="B29" s="5326" t="s">
        <v>20423</v>
      </c>
      <c r="C29" s="5327" t="s">
        <v>331</v>
      </c>
      <c r="D29" s="5327" t="s">
        <v>4915</v>
      </c>
      <c r="E29" s="5327" t="s">
        <v>7419</v>
      </c>
      <c r="F29" s="5327" t="s">
        <v>1564</v>
      </c>
      <c r="G29" s="5327" t="s">
        <v>1420</v>
      </c>
      <c r="H29" s="5327" t="s">
        <v>1552</v>
      </c>
      <c r="I29" s="5327"/>
      <c r="J29" s="6269">
        <v>23277.16</v>
      </c>
      <c r="K29" s="5287">
        <f t="shared" si="1"/>
        <v>23277.16</v>
      </c>
    </row>
    <row r="31" spans="1:13" ht="14.7">
      <c r="A31" s="5451" t="s">
        <v>20546</v>
      </c>
      <c r="B31" s="5452"/>
      <c r="C31" s="5453"/>
      <c r="D31" s="5453"/>
      <c r="E31" s="5453"/>
      <c r="F31" s="5453"/>
      <c r="G31" s="5453"/>
      <c r="H31" s="5453"/>
      <c r="I31" s="5453"/>
      <c r="J31" s="5453"/>
      <c r="K31" s="5453"/>
      <c r="L31" s="6087" t="s">
        <v>48</v>
      </c>
      <c r="M31" s="5325">
        <v>0</v>
      </c>
    </row>
    <row r="32" spans="1:13" ht="14.35">
      <c r="A32" s="5326" t="s">
        <v>20415</v>
      </c>
      <c r="B32" s="5326" t="s">
        <v>20427</v>
      </c>
      <c r="C32" s="5327" t="s">
        <v>7543</v>
      </c>
      <c r="D32" s="5327" t="s">
        <v>1182</v>
      </c>
      <c r="E32" s="5327" t="s">
        <v>20425</v>
      </c>
      <c r="F32" s="5327" t="s">
        <v>7420</v>
      </c>
      <c r="G32" s="5327" t="s">
        <v>1420</v>
      </c>
      <c r="H32" s="5327" t="s">
        <v>5809</v>
      </c>
      <c r="I32" s="5327"/>
      <c r="J32" s="6270">
        <v>10741.79</v>
      </c>
      <c r="K32" s="5287">
        <f>J32-J32*$M$21</f>
        <v>10741.79</v>
      </c>
      <c r="L32" s="3621"/>
    </row>
    <row r="33" spans="1:13" s="3621" customFormat="1" ht="14.35">
      <c r="A33" s="5609" t="s">
        <v>23593</v>
      </c>
      <c r="B33" s="5609" t="s">
        <v>23598</v>
      </c>
      <c r="C33" s="5610" t="s">
        <v>7543</v>
      </c>
      <c r="D33" s="5610" t="s">
        <v>1182</v>
      </c>
      <c r="E33" s="5610" t="s">
        <v>20425</v>
      </c>
      <c r="F33" s="5610" t="s">
        <v>7420</v>
      </c>
      <c r="G33" s="5610" t="s">
        <v>1420</v>
      </c>
      <c r="H33" s="5610" t="s">
        <v>5809</v>
      </c>
      <c r="I33" s="5610"/>
      <c r="J33" s="6270">
        <v>11815.968999999999</v>
      </c>
      <c r="K33" s="5287">
        <f t="shared" ref="K33:K34" si="2">J33-J33*$M$21</f>
        <v>11815.968999999999</v>
      </c>
    </row>
    <row r="34" spans="1:13" s="3621" customFormat="1" ht="14.35">
      <c r="A34" s="5609" t="s">
        <v>23594</v>
      </c>
      <c r="B34" s="5609" t="s">
        <v>23595</v>
      </c>
      <c r="C34" s="5610" t="s">
        <v>7543</v>
      </c>
      <c r="D34" s="5610" t="s">
        <v>1182</v>
      </c>
      <c r="E34" s="5610" t="s">
        <v>23597</v>
      </c>
      <c r="F34" s="5610" t="s">
        <v>7418</v>
      </c>
      <c r="G34" s="5610" t="s">
        <v>1420</v>
      </c>
      <c r="H34" s="5610" t="s">
        <v>23596</v>
      </c>
      <c r="I34" s="5610"/>
      <c r="J34" s="6270">
        <v>5907.9849999999997</v>
      </c>
      <c r="K34" s="5287">
        <f t="shared" si="2"/>
        <v>5907.9849999999997</v>
      </c>
    </row>
    <row r="36" spans="1:13" ht="40">
      <c r="A36" s="3690" t="s">
        <v>75</v>
      </c>
      <c r="B36" s="3690" t="s">
        <v>67</v>
      </c>
      <c r="C36" s="3690" t="s">
        <v>14371</v>
      </c>
      <c r="D36" s="3690" t="s">
        <v>14372</v>
      </c>
      <c r="E36" s="3690" t="s">
        <v>14373</v>
      </c>
      <c r="F36" s="3690" t="s">
        <v>14374</v>
      </c>
      <c r="G36" s="3690" t="s">
        <v>1417</v>
      </c>
      <c r="H36" s="3690" t="s">
        <v>14375</v>
      </c>
      <c r="I36" s="3690" t="s">
        <v>14376</v>
      </c>
      <c r="J36" s="3690" t="s">
        <v>22025</v>
      </c>
      <c r="K36" s="3690" t="s">
        <v>22026</v>
      </c>
    </row>
    <row r="37" spans="1:13" ht="14.7">
      <c r="A37" s="5451" t="s">
        <v>21091</v>
      </c>
      <c r="B37" s="5452"/>
      <c r="C37" s="5453"/>
      <c r="D37" s="5453"/>
      <c r="E37" s="5453"/>
      <c r="F37" s="5453"/>
      <c r="G37" s="5453"/>
      <c r="H37" s="5453"/>
      <c r="I37" s="5453"/>
      <c r="J37" s="5453"/>
      <c r="K37" s="5453"/>
      <c r="L37" s="6087" t="s">
        <v>48</v>
      </c>
      <c r="M37" s="5325">
        <v>0</v>
      </c>
    </row>
    <row r="38" spans="1:13" s="3621" customFormat="1" ht="14.35">
      <c r="A38" s="5609" t="s">
        <v>21073</v>
      </c>
      <c r="B38" s="5609" t="s">
        <v>21081</v>
      </c>
      <c r="C38" s="5610">
        <v>25</v>
      </c>
      <c r="D38" s="5610" t="s">
        <v>1171</v>
      </c>
      <c r="E38" s="5610" t="s">
        <v>1059</v>
      </c>
      <c r="F38" s="5610" t="s">
        <v>14379</v>
      </c>
      <c r="G38" s="5610" t="s">
        <v>1420</v>
      </c>
      <c r="H38" s="5610" t="s">
        <v>1564</v>
      </c>
      <c r="I38" s="5610"/>
      <c r="J38" s="6269">
        <v>4623.5716812987903</v>
      </c>
      <c r="K38" s="5287">
        <f>J38-J38*$M$21</f>
        <v>4623.5716812987903</v>
      </c>
    </row>
    <row r="39" spans="1:13" s="3621" customFormat="1" ht="14.35">
      <c r="A39" s="5609" t="s">
        <v>21074</v>
      </c>
      <c r="B39" s="5609" t="s">
        <v>21082</v>
      </c>
      <c r="C39" s="5610">
        <v>25</v>
      </c>
      <c r="D39" s="5610" t="s">
        <v>1171</v>
      </c>
      <c r="E39" s="5610" t="s">
        <v>1059</v>
      </c>
      <c r="F39" s="5610" t="s">
        <v>14379</v>
      </c>
      <c r="G39" s="5610" t="s">
        <v>1420</v>
      </c>
      <c r="H39" s="5610">
        <v>180</v>
      </c>
      <c r="I39" s="5610"/>
      <c r="J39" s="6269">
        <v>4589.7524526999496</v>
      </c>
      <c r="K39" s="5287">
        <f t="shared" ref="K39:K45" si="3">J39-J39*$M$21</f>
        <v>4589.7524526999496</v>
      </c>
    </row>
    <row r="40" spans="1:13" s="3621" customFormat="1" ht="14.35">
      <c r="A40" s="5609" t="s">
        <v>21075</v>
      </c>
      <c r="B40" s="5609" t="s">
        <v>21083</v>
      </c>
      <c r="C40" s="5610">
        <v>25</v>
      </c>
      <c r="D40" s="5610" t="s">
        <v>1171</v>
      </c>
      <c r="E40" s="5610" t="s">
        <v>1008</v>
      </c>
      <c r="F40" s="5610" t="s">
        <v>14381</v>
      </c>
      <c r="G40" s="5610" t="s">
        <v>1420</v>
      </c>
      <c r="H40" s="5610" t="s">
        <v>1564</v>
      </c>
      <c r="I40" s="5610"/>
      <c r="J40" s="6269">
        <v>4921.7857897402901</v>
      </c>
      <c r="K40" s="5287">
        <f t="shared" si="3"/>
        <v>4921.7857897402901</v>
      </c>
    </row>
    <row r="41" spans="1:13" s="3621" customFormat="1" ht="14.35">
      <c r="A41" s="5609" t="s">
        <v>21076</v>
      </c>
      <c r="B41" s="5609" t="s">
        <v>21084</v>
      </c>
      <c r="C41" s="5610" t="s">
        <v>330</v>
      </c>
      <c r="D41" s="5610" t="s">
        <v>1171</v>
      </c>
      <c r="E41" s="5610" t="s">
        <v>1008</v>
      </c>
      <c r="F41" s="5610" t="s">
        <v>14381</v>
      </c>
      <c r="G41" s="5610" t="s">
        <v>1420</v>
      </c>
      <c r="H41" s="5610">
        <v>180</v>
      </c>
      <c r="I41" s="5610"/>
      <c r="J41" s="6269">
        <v>4786.14750844235</v>
      </c>
      <c r="K41" s="5287">
        <f t="shared" si="3"/>
        <v>4786.14750844235</v>
      </c>
    </row>
    <row r="42" spans="1:13" s="3621" customFormat="1" ht="14.35">
      <c r="A42" s="5609" t="s">
        <v>21077</v>
      </c>
      <c r="B42" s="5609" t="s">
        <v>21085</v>
      </c>
      <c r="C42" s="5610" t="s">
        <v>330</v>
      </c>
      <c r="D42" s="5610" t="s">
        <v>1171</v>
      </c>
      <c r="E42" s="5610" t="s">
        <v>7419</v>
      </c>
      <c r="F42" s="5610" t="s">
        <v>21089</v>
      </c>
      <c r="G42" s="5610" t="s">
        <v>1420</v>
      </c>
      <c r="H42" s="5610">
        <v>180</v>
      </c>
      <c r="I42" s="5610"/>
      <c r="J42" s="6269">
        <v>9443.6138340413909</v>
      </c>
      <c r="K42" s="5287">
        <f t="shared" si="3"/>
        <v>9443.6138340413909</v>
      </c>
    </row>
    <row r="43" spans="1:13" s="3621" customFormat="1" ht="14.35">
      <c r="A43" s="5609" t="s">
        <v>21078</v>
      </c>
      <c r="B43" s="5609" t="s">
        <v>21086</v>
      </c>
      <c r="C43" s="5610">
        <v>32</v>
      </c>
      <c r="D43" s="5610" t="s">
        <v>4915</v>
      </c>
      <c r="E43" s="5610" t="s">
        <v>1059</v>
      </c>
      <c r="F43" s="5610" t="s">
        <v>14379</v>
      </c>
      <c r="G43" s="5610" t="s">
        <v>1420</v>
      </c>
      <c r="H43" s="5610">
        <v>180</v>
      </c>
      <c r="I43" s="5610"/>
      <c r="J43" s="6269">
        <v>4791.4737423540901</v>
      </c>
      <c r="K43" s="5287">
        <f t="shared" si="3"/>
        <v>4791.4737423540901</v>
      </c>
    </row>
    <row r="44" spans="1:13" s="3621" customFormat="1" ht="14.35">
      <c r="A44" s="5609" t="s">
        <v>21079</v>
      </c>
      <c r="B44" s="5609" t="s">
        <v>21087</v>
      </c>
      <c r="C44" s="5610" t="s">
        <v>331</v>
      </c>
      <c r="D44" s="5610" t="s">
        <v>4915</v>
      </c>
      <c r="E44" s="5610" t="s">
        <v>1008</v>
      </c>
      <c r="F44" s="5610" t="s">
        <v>14381</v>
      </c>
      <c r="G44" s="5610" t="s">
        <v>1420</v>
      </c>
      <c r="H44" s="5610" t="s">
        <v>1552</v>
      </c>
      <c r="I44" s="5610"/>
      <c r="J44" s="6269">
        <v>5132.2898662872203</v>
      </c>
      <c r="K44" s="5287">
        <f t="shared" si="3"/>
        <v>5132.2898662872203</v>
      </c>
    </row>
    <row r="45" spans="1:13" s="3621" customFormat="1" ht="14.35">
      <c r="A45" s="5609" t="s">
        <v>21080</v>
      </c>
      <c r="B45" s="5609" t="s">
        <v>21088</v>
      </c>
      <c r="C45" s="5610" t="s">
        <v>331</v>
      </c>
      <c r="D45" s="5610" t="s">
        <v>4915</v>
      </c>
      <c r="E45" s="5610" t="s">
        <v>7419</v>
      </c>
      <c r="F45" s="5610" t="s">
        <v>21090</v>
      </c>
      <c r="G45" s="5610" t="s">
        <v>1420</v>
      </c>
      <c r="H45" s="5610" t="s">
        <v>1552</v>
      </c>
      <c r="I45" s="5610"/>
      <c r="J45" s="6269">
        <v>9833.5475758354805</v>
      </c>
      <c r="K45" s="5287">
        <f t="shared" si="3"/>
        <v>9833.5475758354805</v>
      </c>
    </row>
  </sheetData>
  <mergeCells count="1">
    <mergeCell ref="A1:K2"/>
  </mergeCell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O8"/>
  <sheetViews>
    <sheetView workbookViewId="0">
      <selection activeCell="F20" sqref="F20"/>
    </sheetView>
  </sheetViews>
  <sheetFormatPr defaultRowHeight="14.35"/>
  <cols>
    <col min="1" max="1" width="23.5859375" customWidth="1"/>
    <col min="2" max="2" width="26.1171875" customWidth="1"/>
    <col min="3" max="3" width="35.87890625" customWidth="1"/>
    <col min="5" max="5" width="9.1171875" style="6069"/>
    <col min="6" max="6" width="11.1171875" bestFit="1" customWidth="1"/>
    <col min="7" max="7" width="9.29296875" bestFit="1" customWidth="1"/>
    <col min="8" max="8" width="7.5859375" bestFit="1" customWidth="1"/>
    <col min="10" max="10" width="8.5859375" bestFit="1" customWidth="1"/>
    <col min="12" max="12" width="10.41015625" bestFit="1" customWidth="1"/>
  </cols>
  <sheetData>
    <row r="1" spans="1:15" s="1837" customFormat="1" ht="13.7">
      <c r="A1" s="7548" t="s">
        <v>22857</v>
      </c>
      <c r="B1" s="7548"/>
      <c r="C1" s="7548"/>
      <c r="D1" s="7548"/>
      <c r="E1" s="7548"/>
      <c r="F1" s="7548"/>
      <c r="G1" s="7548"/>
      <c r="H1" s="7548"/>
      <c r="I1" s="7548"/>
      <c r="J1" s="7548"/>
      <c r="K1" s="7548"/>
    </row>
    <row r="2" spans="1:15" s="1837" customFormat="1" ht="13.7">
      <c r="A2" s="7548"/>
      <c r="B2" s="7548"/>
      <c r="C2" s="7548"/>
      <c r="D2" s="7548"/>
      <c r="E2" s="7548"/>
      <c r="F2" s="7548"/>
      <c r="G2" s="7548"/>
      <c r="H2" s="7548"/>
      <c r="I2" s="7548"/>
      <c r="J2" s="7548"/>
      <c r="K2" s="7548"/>
    </row>
    <row r="3" spans="1:15" s="1837" customFormat="1" ht="13.7"/>
    <row r="4" spans="1:15" s="6069" customFormat="1"/>
    <row r="5" spans="1:15" s="6069" customFormat="1">
      <c r="L5" s="5805"/>
    </row>
    <row r="6" spans="1:15" s="6069" customFormat="1" ht="63.35">
      <c r="A6" s="5807" t="s">
        <v>21309</v>
      </c>
      <c r="B6" s="6508" t="s">
        <v>21310</v>
      </c>
      <c r="C6" s="6508" t="s">
        <v>42</v>
      </c>
      <c r="D6" s="6508" t="s">
        <v>22867</v>
      </c>
      <c r="E6" s="6508" t="s">
        <v>2124</v>
      </c>
      <c r="F6" s="6535" t="s">
        <v>22864</v>
      </c>
      <c r="G6" s="6535" t="s">
        <v>21825</v>
      </c>
      <c r="H6" s="6536" t="s">
        <v>21824</v>
      </c>
      <c r="I6" s="6508" t="s">
        <v>22869</v>
      </c>
      <c r="J6" s="6508" t="s">
        <v>58</v>
      </c>
      <c r="K6" s="6508" t="s">
        <v>22027</v>
      </c>
      <c r="L6" s="6087" t="s">
        <v>48</v>
      </c>
      <c r="M6" s="5375">
        <v>0</v>
      </c>
    </row>
    <row r="7" spans="1:15" s="6069" customFormat="1" ht="69" customHeight="1">
      <c r="A7" s="5802"/>
      <c r="B7" s="5804" t="s">
        <v>22859</v>
      </c>
      <c r="C7" s="5803" t="s">
        <v>22858</v>
      </c>
      <c r="D7" s="5801" t="s">
        <v>22868</v>
      </c>
      <c r="E7" s="5801" t="s">
        <v>22862</v>
      </c>
      <c r="F7" s="6537" t="s">
        <v>22865</v>
      </c>
      <c r="G7" s="6509">
        <v>45</v>
      </c>
      <c r="H7" s="5801">
        <v>5</v>
      </c>
      <c r="I7" s="7560" t="s">
        <v>22870</v>
      </c>
      <c r="J7" s="6271">
        <v>46000</v>
      </c>
      <c r="K7" s="5806">
        <f>J7-J7*$M$6</f>
        <v>46000</v>
      </c>
    </row>
    <row r="8" spans="1:15" s="6069" customFormat="1" ht="70.5" customHeight="1">
      <c r="A8" s="5802"/>
      <c r="B8" s="5804" t="s">
        <v>22860</v>
      </c>
      <c r="C8" s="5803" t="s">
        <v>22861</v>
      </c>
      <c r="D8" s="5801" t="s">
        <v>22868</v>
      </c>
      <c r="E8" s="5801" t="s">
        <v>22863</v>
      </c>
      <c r="F8" s="6537" t="s">
        <v>22866</v>
      </c>
      <c r="G8" s="6509">
        <v>53</v>
      </c>
      <c r="H8" s="5801">
        <v>6</v>
      </c>
      <c r="I8" s="7561"/>
      <c r="J8" s="6271">
        <v>61000</v>
      </c>
      <c r="K8" s="5806">
        <f>J8-J8*$M$6</f>
        <v>61000</v>
      </c>
      <c r="O8" s="5829"/>
    </row>
  </sheetData>
  <mergeCells count="2">
    <mergeCell ref="A1:K2"/>
    <mergeCell ref="I7:I8"/>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Q9"/>
  <sheetViews>
    <sheetView zoomScale="85" zoomScaleNormal="85" workbookViewId="0">
      <selection activeCell="M1" sqref="A1:XFD9"/>
    </sheetView>
  </sheetViews>
  <sheetFormatPr defaultRowHeight="14.35"/>
  <cols>
    <col min="1" max="1" width="23.29296875" customWidth="1"/>
    <col min="2" max="2" width="16.1171875" bestFit="1" customWidth="1"/>
    <col min="3" max="3" width="33.5859375" customWidth="1"/>
    <col min="4" max="4" width="39.29296875" style="5794" bestFit="1" customWidth="1"/>
    <col min="5" max="5" width="13.29296875" bestFit="1" customWidth="1"/>
    <col min="6" max="6" width="10.41015625" bestFit="1" customWidth="1"/>
    <col min="7" max="7" width="9.41015625" style="5794" bestFit="1" customWidth="1"/>
    <col min="8" max="8" width="18.5859375" bestFit="1" customWidth="1"/>
    <col min="9" max="9" width="11.5859375" bestFit="1" customWidth="1"/>
    <col min="10" max="10" width="10.703125" style="5794" bestFit="1" customWidth="1"/>
    <col min="11" max="11" width="16.5859375" bestFit="1" customWidth="1"/>
    <col min="12" max="12" width="15.703125" bestFit="1" customWidth="1"/>
    <col min="13" max="13" width="11.5859375" bestFit="1" customWidth="1"/>
  </cols>
  <sheetData>
    <row r="1" spans="1:17" s="1837" customFormat="1" ht="13.7">
      <c r="A1" s="7548" t="s">
        <v>21308</v>
      </c>
      <c r="B1" s="7548"/>
      <c r="C1" s="7548"/>
      <c r="D1" s="7548"/>
      <c r="E1" s="7548"/>
      <c r="F1" s="7548"/>
      <c r="G1" s="7548"/>
      <c r="H1" s="7548"/>
      <c r="I1" s="7548"/>
      <c r="J1" s="7548"/>
      <c r="K1" s="7548"/>
      <c r="L1" s="7548"/>
    </row>
    <row r="2" spans="1:17" s="1837" customFormat="1" ht="13.7">
      <c r="A2" s="7548"/>
      <c r="B2" s="7548"/>
      <c r="C2" s="7548"/>
      <c r="D2" s="7548"/>
      <c r="E2" s="7548"/>
      <c r="F2" s="7548"/>
      <c r="G2" s="7548"/>
      <c r="H2" s="7548"/>
      <c r="I2" s="7548"/>
      <c r="J2" s="7548"/>
      <c r="K2" s="7548"/>
      <c r="L2" s="7548"/>
    </row>
    <row r="3" spans="1:17" s="1837" customFormat="1" ht="13.7"/>
    <row r="5" spans="1:17">
      <c r="M5" s="5805"/>
    </row>
    <row r="6" spans="1:17" ht="38">
      <c r="A6" s="5807" t="s">
        <v>21309</v>
      </c>
      <c r="B6" s="5808" t="s">
        <v>21310</v>
      </c>
      <c r="C6" s="5808" t="s">
        <v>42</v>
      </c>
      <c r="D6" s="5808" t="s">
        <v>1425</v>
      </c>
      <c r="E6" s="5808" t="s">
        <v>2124</v>
      </c>
      <c r="F6" s="7562" t="s">
        <v>1426</v>
      </c>
      <c r="G6" s="7562"/>
      <c r="H6" s="5808" t="s">
        <v>21318</v>
      </c>
      <c r="I6" s="5808" t="s">
        <v>21323</v>
      </c>
      <c r="J6" s="5808" t="s">
        <v>21324</v>
      </c>
      <c r="K6" s="6263" t="s">
        <v>58</v>
      </c>
      <c r="L6" s="6263" t="s">
        <v>22027</v>
      </c>
      <c r="M6" s="6087" t="s">
        <v>48</v>
      </c>
      <c r="N6" s="5375">
        <v>0</v>
      </c>
    </row>
    <row r="7" spans="1:17" ht="52.5" customHeight="1">
      <c r="A7" s="5802"/>
      <c r="B7" s="5804" t="s">
        <v>21327</v>
      </c>
      <c r="C7" s="5803" t="s">
        <v>21311</v>
      </c>
      <c r="D7" s="5803" t="s">
        <v>21322</v>
      </c>
      <c r="E7" s="5801">
        <v>400</v>
      </c>
      <c r="F7" s="5801" t="s">
        <v>21317</v>
      </c>
      <c r="G7" s="5801" t="s">
        <v>21316</v>
      </c>
      <c r="H7" s="5801" t="s">
        <v>21319</v>
      </c>
      <c r="I7" s="7566" t="s">
        <v>21326</v>
      </c>
      <c r="J7" s="7563" t="s">
        <v>21325</v>
      </c>
      <c r="K7" s="6271">
        <v>17944.75</v>
      </c>
      <c r="L7" s="5806">
        <f>K7-K7*$N$6</f>
        <v>17944.75</v>
      </c>
    </row>
    <row r="8" spans="1:17" ht="54.75" customHeight="1">
      <c r="A8" s="5802"/>
      <c r="B8" s="5804" t="s">
        <v>21328</v>
      </c>
      <c r="C8" s="5803" t="s">
        <v>21312</v>
      </c>
      <c r="D8" s="5803" t="s">
        <v>21321</v>
      </c>
      <c r="E8" s="5801">
        <v>250</v>
      </c>
      <c r="F8" s="5801" t="s">
        <v>16530</v>
      </c>
      <c r="G8" s="5801" t="s">
        <v>21316</v>
      </c>
      <c r="H8" s="5801" t="s">
        <v>21320</v>
      </c>
      <c r="I8" s="7567"/>
      <c r="J8" s="7564"/>
      <c r="K8" s="6271">
        <v>14161.584999999999</v>
      </c>
      <c r="L8" s="5806">
        <f t="shared" ref="L8:L9" si="0">K8-K8*$N$6</f>
        <v>14161.584999999999</v>
      </c>
      <c r="N8" s="5828"/>
      <c r="P8" s="5829"/>
      <c r="Q8" s="6069"/>
    </row>
    <row r="9" spans="1:17" ht="63" customHeight="1">
      <c r="A9" s="5802"/>
      <c r="B9" s="5804" t="s">
        <v>21329</v>
      </c>
      <c r="C9" s="5803" t="s">
        <v>21313</v>
      </c>
      <c r="D9" s="5803" t="s">
        <v>21322</v>
      </c>
      <c r="E9" s="5801">
        <v>450</v>
      </c>
      <c r="F9" s="5801" t="s">
        <v>21317</v>
      </c>
      <c r="G9" s="5801" t="s">
        <v>21316</v>
      </c>
      <c r="H9" s="5801" t="s">
        <v>21319</v>
      </c>
      <c r="I9" s="7568"/>
      <c r="J9" s="7565"/>
      <c r="K9" s="6271">
        <v>20369.305</v>
      </c>
      <c r="L9" s="5806">
        <f t="shared" si="0"/>
        <v>20369.305</v>
      </c>
      <c r="Q9" s="6069"/>
    </row>
  </sheetData>
  <mergeCells count="4">
    <mergeCell ref="F6:G6"/>
    <mergeCell ref="J7:J9"/>
    <mergeCell ref="I7:I9"/>
    <mergeCell ref="A1:L2"/>
  </mergeCell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M20"/>
  <sheetViews>
    <sheetView workbookViewId="0">
      <selection activeCell="P16" sqref="P16"/>
    </sheetView>
  </sheetViews>
  <sheetFormatPr defaultRowHeight="14.35"/>
  <cols>
    <col min="1" max="1" width="22.29296875" customWidth="1"/>
    <col min="2" max="2" width="18.5859375" bestFit="1" customWidth="1"/>
    <col min="3" max="3" width="47.41015625" bestFit="1" customWidth="1"/>
    <col min="4" max="4" width="11" customWidth="1"/>
    <col min="5" max="5" width="8.41015625" bestFit="1" customWidth="1"/>
    <col min="6" max="6" width="7.5859375" bestFit="1" customWidth="1"/>
    <col min="7" max="7" width="9.29296875" bestFit="1" customWidth="1"/>
    <col min="8" max="8" width="12.703125" bestFit="1" customWidth="1"/>
    <col min="9" max="9" width="8.703125" bestFit="1" customWidth="1"/>
    <col min="10" max="10" width="12.5859375" customWidth="1"/>
    <col min="11" max="11" width="9.29296875" bestFit="1" customWidth="1"/>
    <col min="12" max="12" width="13.41015625" customWidth="1"/>
    <col min="13" max="13" width="10.41015625" bestFit="1" customWidth="1"/>
    <col min="14" max="14" width="4.87890625" bestFit="1" customWidth="1"/>
    <col min="16" max="16" width="7" bestFit="1" customWidth="1"/>
  </cols>
  <sheetData>
    <row r="1" spans="1:13" s="1837" customFormat="1" ht="13.7">
      <c r="A1" s="7548" t="s">
        <v>21814</v>
      </c>
      <c r="B1" s="7548"/>
      <c r="C1" s="7548"/>
      <c r="D1" s="7548"/>
      <c r="E1" s="7548"/>
      <c r="F1" s="7548"/>
      <c r="G1" s="7548"/>
      <c r="H1" s="7548"/>
      <c r="I1" s="7548"/>
      <c r="J1" s="7548"/>
      <c r="K1" s="7548"/>
      <c r="L1" s="7548"/>
    </row>
    <row r="2" spans="1:13" s="1837" customFormat="1" ht="13.7">
      <c r="A2" s="7548"/>
      <c r="B2" s="7548"/>
      <c r="C2" s="7548"/>
      <c r="D2" s="7548"/>
      <c r="E2" s="7548"/>
      <c r="F2" s="7548"/>
      <c r="G2" s="7548"/>
      <c r="H2" s="7548"/>
      <c r="I2" s="7548"/>
      <c r="J2" s="7548"/>
      <c r="K2" s="7548"/>
      <c r="L2" s="7548"/>
    </row>
    <row r="3" spans="1:13" s="1837" customFormat="1" ht="13.7"/>
    <row r="4" spans="1:13" s="5870" customFormat="1">
      <c r="K4" s="1711"/>
      <c r="L4" s="1711"/>
    </row>
    <row r="5" spans="1:13" s="5870" customFormat="1">
      <c r="M5" s="5805"/>
    </row>
    <row r="6" spans="1:13" s="5870" customFormat="1" ht="63.35">
      <c r="A6" s="5807" t="s">
        <v>21309</v>
      </c>
      <c r="B6" s="5902" t="s">
        <v>21310</v>
      </c>
      <c r="C6" s="5902" t="s">
        <v>42</v>
      </c>
      <c r="D6" s="5902" t="s">
        <v>21827</v>
      </c>
      <c r="E6" s="5902" t="s">
        <v>2124</v>
      </c>
      <c r="F6" s="5902" t="s">
        <v>21824</v>
      </c>
      <c r="G6" s="5913" t="s">
        <v>21825</v>
      </c>
      <c r="H6" s="5902" t="s">
        <v>21323</v>
      </c>
      <c r="I6" s="5902" t="s">
        <v>1290</v>
      </c>
      <c r="J6" s="5902" t="s">
        <v>21315</v>
      </c>
      <c r="K6" s="5902" t="s">
        <v>21314</v>
      </c>
      <c r="L6" s="6087" t="s">
        <v>48</v>
      </c>
      <c r="M6" s="6088">
        <v>0.2</v>
      </c>
    </row>
    <row r="7" spans="1:13" s="536" customFormat="1" ht="15" customHeight="1">
      <c r="A7" s="7569"/>
      <c r="B7" s="5912" t="s">
        <v>21815</v>
      </c>
      <c r="C7" s="5914" t="s">
        <v>21828</v>
      </c>
      <c r="D7" s="5916" t="s">
        <v>1180</v>
      </c>
      <c r="E7" s="5917">
        <v>370</v>
      </c>
      <c r="F7" s="5917">
        <v>2.7</v>
      </c>
      <c r="G7" s="5918">
        <v>64</v>
      </c>
      <c r="H7" s="7570" t="s">
        <v>21826</v>
      </c>
      <c r="I7" s="5919">
        <v>8.1</v>
      </c>
      <c r="J7" s="6272">
        <v>11322.854468085099</v>
      </c>
      <c r="K7" s="6089">
        <f>J7-J7*$M$6</f>
        <v>9058.2835744680797</v>
      </c>
    </row>
    <row r="8" spans="1:13" s="536" customFormat="1">
      <c r="A8" s="7569"/>
      <c r="B8" s="5912" t="s">
        <v>21816</v>
      </c>
      <c r="C8" s="5914" t="s">
        <v>21829</v>
      </c>
      <c r="D8" s="5916" t="s">
        <v>1180</v>
      </c>
      <c r="E8" s="5917">
        <v>550</v>
      </c>
      <c r="F8" s="5917">
        <v>2.7</v>
      </c>
      <c r="G8" s="5918">
        <v>89</v>
      </c>
      <c r="H8" s="7570"/>
      <c r="I8" s="5919">
        <v>9.6999999999999993</v>
      </c>
      <c r="J8" s="6272">
        <v>13074.8836170213</v>
      </c>
      <c r="K8" s="6089">
        <f>J8-J8*$M$6</f>
        <v>10459.906893617041</v>
      </c>
    </row>
    <row r="9" spans="1:13" s="536" customFormat="1">
      <c r="A9" s="7569"/>
      <c r="B9" s="5912" t="s">
        <v>21817</v>
      </c>
      <c r="C9" s="5914" t="s">
        <v>21830</v>
      </c>
      <c r="D9" s="5916" t="s">
        <v>1180</v>
      </c>
      <c r="E9" s="5917">
        <v>750</v>
      </c>
      <c r="F9" s="5917">
        <v>2.7</v>
      </c>
      <c r="G9" s="5918">
        <v>115</v>
      </c>
      <c r="H9" s="7570"/>
      <c r="I9" s="5919">
        <v>11.6</v>
      </c>
      <c r="J9" s="6272">
        <v>14748.4669680851</v>
      </c>
      <c r="K9" s="6089">
        <f>J9-J9*$M$6</f>
        <v>11798.773574468079</v>
      </c>
    </row>
    <row r="10" spans="1:13" s="536" customFormat="1">
      <c r="A10" s="7569"/>
      <c r="B10" s="5912" t="s">
        <v>21818</v>
      </c>
      <c r="C10" s="5915" t="s">
        <v>21831</v>
      </c>
      <c r="D10" s="5916" t="s">
        <v>1180</v>
      </c>
      <c r="E10" s="5919">
        <v>1100</v>
      </c>
      <c r="F10" s="5920">
        <v>2.7</v>
      </c>
      <c r="G10" s="5919">
        <v>166</v>
      </c>
      <c r="H10" s="7570"/>
      <c r="I10" s="5919">
        <v>15.5</v>
      </c>
      <c r="J10" s="6272">
        <v>18749.383563829801</v>
      </c>
      <c r="K10" s="6089">
        <f t="shared" ref="K10:K15" si="0">J10-J10*$M$6</f>
        <v>14999.506851063841</v>
      </c>
    </row>
    <row r="11" spans="1:13" s="536" customFormat="1">
      <c r="A11" s="7569"/>
      <c r="B11" s="5912" t="s">
        <v>21819</v>
      </c>
      <c r="C11" s="5915" t="s">
        <v>21832</v>
      </c>
      <c r="D11" s="5916" t="s">
        <v>1180</v>
      </c>
      <c r="E11" s="5919">
        <v>750</v>
      </c>
      <c r="F11" s="5919">
        <v>3.9</v>
      </c>
      <c r="G11" s="5919">
        <v>84</v>
      </c>
      <c r="H11" s="7570"/>
      <c r="I11" s="5919">
        <v>11.2</v>
      </c>
      <c r="J11" s="6272">
        <v>14173.172393617</v>
      </c>
      <c r="K11" s="6089">
        <f t="shared" si="0"/>
        <v>11338.537914893601</v>
      </c>
    </row>
    <row r="12" spans="1:13" s="536" customFormat="1">
      <c r="A12" s="7569"/>
      <c r="B12" s="5912" t="s">
        <v>21820</v>
      </c>
      <c r="C12" s="5915" t="s">
        <v>21833</v>
      </c>
      <c r="D12" s="5916" t="s">
        <v>1180</v>
      </c>
      <c r="E12" s="5919">
        <v>920</v>
      </c>
      <c r="F12" s="5919">
        <v>3.9</v>
      </c>
      <c r="G12" s="5919">
        <v>104</v>
      </c>
      <c r="H12" s="7570"/>
      <c r="I12" s="5919">
        <v>13</v>
      </c>
      <c r="J12" s="6272">
        <v>16003.6568617021</v>
      </c>
      <c r="K12" s="6089">
        <f t="shared" si="0"/>
        <v>12802.92548936168</v>
      </c>
    </row>
    <row r="13" spans="1:13" s="536" customFormat="1">
      <c r="A13" s="7569"/>
      <c r="B13" s="5912" t="s">
        <v>21821</v>
      </c>
      <c r="C13" s="5915" t="s">
        <v>21834</v>
      </c>
      <c r="D13" s="5916" t="s">
        <v>1180</v>
      </c>
      <c r="E13" s="5919">
        <v>1100</v>
      </c>
      <c r="F13" s="5919">
        <v>3.9</v>
      </c>
      <c r="G13" s="5919">
        <v>124</v>
      </c>
      <c r="H13" s="7570"/>
      <c r="I13" s="5919">
        <v>15</v>
      </c>
      <c r="J13" s="6272">
        <v>17964.887500000001</v>
      </c>
      <c r="K13" s="6089">
        <f t="shared" si="0"/>
        <v>14371.91</v>
      </c>
    </row>
    <row r="14" spans="1:13" s="536" customFormat="1">
      <c r="A14" s="7569"/>
      <c r="B14" s="5912" t="s">
        <v>21822</v>
      </c>
      <c r="C14" s="5915" t="s">
        <v>21835</v>
      </c>
      <c r="D14" s="5916" t="s">
        <v>1180</v>
      </c>
      <c r="E14" s="5919">
        <v>1500</v>
      </c>
      <c r="F14" s="5919">
        <v>3.9</v>
      </c>
      <c r="G14" s="5919">
        <v>148</v>
      </c>
      <c r="H14" s="7570"/>
      <c r="I14" s="5919">
        <v>17.100000000000001</v>
      </c>
      <c r="J14" s="6272">
        <v>20266.075319148898</v>
      </c>
      <c r="K14" s="6089">
        <f t="shared" si="0"/>
        <v>16212.860255319119</v>
      </c>
    </row>
    <row r="15" spans="1:13" s="536" customFormat="1">
      <c r="A15" s="7569"/>
      <c r="B15" s="5912" t="s">
        <v>21823</v>
      </c>
      <c r="C15" s="5915" t="s">
        <v>21836</v>
      </c>
      <c r="D15" s="5916" t="s">
        <v>1180</v>
      </c>
      <c r="E15" s="5919">
        <v>1500</v>
      </c>
      <c r="F15" s="5919">
        <v>5.4</v>
      </c>
      <c r="G15" s="5919">
        <v>115</v>
      </c>
      <c r="H15" s="7570"/>
      <c r="I15" s="5919">
        <v>16.5</v>
      </c>
      <c r="J15" s="6272">
        <v>19586.18</v>
      </c>
      <c r="K15" s="6089">
        <f t="shared" si="0"/>
        <v>15668.944</v>
      </c>
    </row>
    <row r="16" spans="1:13">
      <c r="C16" s="5324"/>
    </row>
    <row r="17" spans="3:3">
      <c r="C17" s="5324"/>
    </row>
    <row r="18" spans="3:3">
      <c r="C18" s="5324"/>
    </row>
    <row r="19" spans="3:3">
      <c r="C19" s="5324"/>
    </row>
    <row r="20" spans="3:3">
      <c r="C20" s="5324"/>
    </row>
  </sheetData>
  <mergeCells count="3">
    <mergeCell ref="A1:L2"/>
    <mergeCell ref="A7:A15"/>
    <mergeCell ref="H7:H15"/>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L504"/>
  <sheetViews>
    <sheetView zoomScale="70" zoomScaleNormal="70" workbookViewId="0">
      <pane xSplit="3" ySplit="6" topLeftCell="D7" activePane="bottomRight" state="frozen"/>
      <selection activeCell="AB40" sqref="AB40"/>
      <selection pane="topRight" activeCell="AB40" sqref="AB40"/>
      <selection pane="bottomLeft" activeCell="AB40" sqref="AB40"/>
      <selection pane="bottomRight" activeCell="O41" sqref="O41"/>
    </sheetView>
  </sheetViews>
  <sheetFormatPr defaultColWidth="9.29296875" defaultRowHeight="14.35"/>
  <cols>
    <col min="1" max="1" width="30.29296875" style="2751" customWidth="1"/>
    <col min="2" max="2" width="10.29296875" style="2751" customWidth="1"/>
    <col min="3" max="3" width="9.29296875" style="2751" customWidth="1"/>
    <col min="4" max="4" width="16.5859375" style="2751" customWidth="1"/>
    <col min="5" max="5" width="14.703125" style="2751" customWidth="1"/>
    <col min="6" max="6" width="16" style="2751" customWidth="1"/>
    <col min="7" max="7" width="11.5859375" style="2751" customWidth="1"/>
    <col min="8" max="9" width="13.41015625" style="305" customWidth="1"/>
    <col min="10" max="11" width="14.29296875" style="2751" customWidth="1"/>
    <col min="12" max="16384" width="9.29296875" style="2751"/>
  </cols>
  <sheetData>
    <row r="1" spans="1:12">
      <c r="A1" s="7571" t="s">
        <v>8202</v>
      </c>
      <c r="B1" s="7571"/>
      <c r="C1" s="7571"/>
      <c r="D1" s="7571"/>
      <c r="E1" s="7571"/>
      <c r="F1" s="7571"/>
      <c r="G1" s="7571"/>
      <c r="H1" s="7571"/>
      <c r="I1" s="7571"/>
      <c r="J1" s="7571"/>
      <c r="K1" s="7571"/>
    </row>
    <row r="2" spans="1:12" ht="16.5" customHeight="1"/>
    <row r="3" spans="1:12">
      <c r="D3" s="2821" t="s">
        <v>8201</v>
      </c>
      <c r="E3" s="2822"/>
    </row>
    <row r="4" spans="1:12" ht="14.7" thickBot="1"/>
    <row r="5" spans="1:12" ht="38.25" customHeight="1">
      <c r="A5" s="7578" t="s">
        <v>53</v>
      </c>
      <c r="B5" s="7580" t="s">
        <v>54</v>
      </c>
      <c r="C5" s="7581"/>
      <c r="D5" s="4442" t="s">
        <v>8822</v>
      </c>
      <c r="E5" s="7572" t="s">
        <v>13445</v>
      </c>
      <c r="F5" s="7573"/>
      <c r="G5" s="5810" t="s">
        <v>8242</v>
      </c>
      <c r="H5" s="7593" t="s">
        <v>8241</v>
      </c>
      <c r="I5" s="7594"/>
      <c r="J5" s="7591" t="s">
        <v>8240</v>
      </c>
      <c r="K5" s="7592"/>
    </row>
    <row r="6" spans="1:12" ht="40.5" customHeight="1" thickBot="1">
      <c r="A6" s="7579"/>
      <c r="B6" s="2823" t="s">
        <v>60</v>
      </c>
      <c r="C6" s="2824" t="s">
        <v>61</v>
      </c>
      <c r="D6" s="5066" t="s">
        <v>8823</v>
      </c>
      <c r="E6" s="5067" t="s">
        <v>8200</v>
      </c>
      <c r="F6" s="5068" t="s">
        <v>8243</v>
      </c>
      <c r="G6" s="5811" t="s">
        <v>63</v>
      </c>
      <c r="H6" s="5063" t="s">
        <v>8200</v>
      </c>
      <c r="I6" s="5064" t="s">
        <v>8243</v>
      </c>
      <c r="J6" s="5063" t="s">
        <v>8200</v>
      </c>
      <c r="K6" s="5064" t="s">
        <v>8243</v>
      </c>
    </row>
    <row r="7" spans="1:12" ht="15" customHeight="1">
      <c r="A7" s="7588" t="s">
        <v>19895</v>
      </c>
      <c r="B7" s="7595">
        <v>300</v>
      </c>
      <c r="C7" s="2324">
        <v>400</v>
      </c>
      <c r="D7" s="5069">
        <v>441</v>
      </c>
      <c r="E7" s="5070">
        <v>3.93</v>
      </c>
      <c r="F7" s="5071">
        <v>4.21</v>
      </c>
      <c r="G7" s="5812">
        <v>0.75</v>
      </c>
      <c r="H7" s="5821">
        <v>3178.6582800000001</v>
      </c>
      <c r="I7" s="5822">
        <v>5473.6699500000004</v>
      </c>
      <c r="J7" s="5072">
        <f>H7-H7*$E$3</f>
        <v>3178.6582800000001</v>
      </c>
      <c r="K7" s="5073">
        <f>I7-I7*$E$3</f>
        <v>5473.6699500000004</v>
      </c>
      <c r="L7" s="3745"/>
    </row>
    <row r="8" spans="1:12">
      <c r="A8" s="7589"/>
      <c r="B8" s="7576"/>
      <c r="C8" s="2325">
        <v>500</v>
      </c>
      <c r="D8" s="5074">
        <v>506</v>
      </c>
      <c r="E8" s="5075">
        <v>4.6900000000000004</v>
      </c>
      <c r="F8" s="5076">
        <v>4.97</v>
      </c>
      <c r="G8" s="5813">
        <v>0.94</v>
      </c>
      <c r="H8" s="5821">
        <v>3633.4831049999998</v>
      </c>
      <c r="I8" s="5822">
        <v>5947.8441750000011</v>
      </c>
      <c r="J8" s="5077">
        <f t="shared" ref="J8:K64" si="0">H8-H8*$E$3</f>
        <v>3633.4831049999998</v>
      </c>
      <c r="K8" s="5065">
        <f t="shared" si="0"/>
        <v>5947.8441750000011</v>
      </c>
      <c r="L8" s="3745"/>
    </row>
    <row r="9" spans="1:12">
      <c r="A9" s="7589"/>
      <c r="B9" s="7576"/>
      <c r="C9" s="2325">
        <v>600</v>
      </c>
      <c r="D9" s="5074">
        <v>570</v>
      </c>
      <c r="E9" s="5075">
        <v>5.46</v>
      </c>
      <c r="F9" s="5076">
        <v>5.74</v>
      </c>
      <c r="G9" s="5813">
        <v>1.1299999999999999</v>
      </c>
      <c r="H9" s="5821">
        <v>4094.6043600000003</v>
      </c>
      <c r="I9" s="5822">
        <v>6458.8419000000004</v>
      </c>
      <c r="J9" s="5077">
        <f t="shared" si="0"/>
        <v>4094.6043600000003</v>
      </c>
      <c r="K9" s="5065">
        <f t="shared" si="0"/>
        <v>6458.8419000000004</v>
      </c>
      <c r="L9" s="3745"/>
    </row>
    <row r="10" spans="1:12">
      <c r="A10" s="7589"/>
      <c r="B10" s="7576"/>
      <c r="C10" s="2325">
        <v>700</v>
      </c>
      <c r="D10" s="5074">
        <v>635</v>
      </c>
      <c r="E10" s="5075">
        <v>6.22</v>
      </c>
      <c r="F10" s="5076">
        <v>6.5</v>
      </c>
      <c r="G10" s="5813">
        <v>1.32</v>
      </c>
      <c r="H10" s="5821">
        <v>4581.8396400000001</v>
      </c>
      <c r="I10" s="5822">
        <v>6933.016125000001</v>
      </c>
      <c r="J10" s="5077">
        <f t="shared" si="0"/>
        <v>4581.8396400000001</v>
      </c>
      <c r="K10" s="5065">
        <f t="shared" si="0"/>
        <v>6933.016125000001</v>
      </c>
      <c r="L10" s="3745"/>
    </row>
    <row r="11" spans="1:12">
      <c r="A11" s="7589"/>
      <c r="B11" s="7576"/>
      <c r="C11" s="2325">
        <v>800</v>
      </c>
      <c r="D11" s="5074">
        <v>699</v>
      </c>
      <c r="E11" s="5075">
        <v>6.98</v>
      </c>
      <c r="F11" s="5076">
        <v>7.26</v>
      </c>
      <c r="G11" s="5813">
        <v>1.51</v>
      </c>
      <c r="H11" s="5821">
        <v>5051.6285400000006</v>
      </c>
      <c r="I11" s="5822">
        <v>7444.0138500000003</v>
      </c>
      <c r="J11" s="5077">
        <f t="shared" si="0"/>
        <v>5051.6285400000006</v>
      </c>
      <c r="K11" s="5065">
        <f t="shared" si="0"/>
        <v>7444.0138500000003</v>
      </c>
      <c r="L11" s="3745"/>
    </row>
    <row r="12" spans="1:12">
      <c r="A12" s="7589"/>
      <c r="B12" s="7576"/>
      <c r="C12" s="2325">
        <v>900</v>
      </c>
      <c r="D12" s="5074">
        <v>764</v>
      </c>
      <c r="E12" s="5075">
        <v>7.75</v>
      </c>
      <c r="F12" s="5076">
        <v>8.0299999999999994</v>
      </c>
      <c r="G12" s="5813">
        <v>1.7</v>
      </c>
      <c r="H12" s="5821">
        <v>5494.3799399999998</v>
      </c>
      <c r="I12" s="5822">
        <v>7918.1880750000009</v>
      </c>
      <c r="J12" s="5077">
        <f t="shared" si="0"/>
        <v>5494.3799399999998</v>
      </c>
      <c r="K12" s="5065">
        <f t="shared" si="0"/>
        <v>7918.1880750000009</v>
      </c>
      <c r="L12" s="3745"/>
    </row>
    <row r="13" spans="1:12">
      <c r="A13" s="7589"/>
      <c r="B13" s="7576"/>
      <c r="C13" s="2325">
        <v>1000</v>
      </c>
      <c r="D13" s="5074">
        <v>829</v>
      </c>
      <c r="E13" s="5075">
        <v>8.52</v>
      </c>
      <c r="F13" s="5076">
        <v>8.8000000000000007</v>
      </c>
      <c r="G13" s="5813">
        <v>1.89</v>
      </c>
      <c r="H13" s="5821">
        <v>6025.6816199999994</v>
      </c>
      <c r="I13" s="5822">
        <v>8447.5865250000006</v>
      </c>
      <c r="J13" s="5077">
        <f t="shared" si="0"/>
        <v>6025.6816199999994</v>
      </c>
      <c r="K13" s="5065">
        <f t="shared" si="0"/>
        <v>8447.5865250000006</v>
      </c>
      <c r="L13" s="3745"/>
    </row>
    <row r="14" spans="1:12">
      <c r="A14" s="7589"/>
      <c r="B14" s="7576"/>
      <c r="C14" s="2325">
        <v>1100</v>
      </c>
      <c r="D14" s="5074">
        <v>893</v>
      </c>
      <c r="E14" s="5075">
        <v>9.2799999999999994</v>
      </c>
      <c r="F14" s="5076">
        <v>9.56</v>
      </c>
      <c r="G14" s="5813">
        <v>2.08</v>
      </c>
      <c r="H14" s="5821">
        <v>6479.4964499999996</v>
      </c>
      <c r="I14" s="5822">
        <v>8933.1606000000011</v>
      </c>
      <c r="J14" s="5077">
        <f t="shared" si="0"/>
        <v>6479.4964499999996</v>
      </c>
      <c r="K14" s="5065">
        <f t="shared" si="0"/>
        <v>8933.1606000000011</v>
      </c>
      <c r="L14" s="3745"/>
    </row>
    <row r="15" spans="1:12">
      <c r="A15" s="7589"/>
      <c r="B15" s="7576"/>
      <c r="C15" s="2325">
        <v>1200</v>
      </c>
      <c r="D15" s="5074">
        <v>958</v>
      </c>
      <c r="E15" s="5075">
        <v>10.039999999999999</v>
      </c>
      <c r="F15" s="5076">
        <v>10.32</v>
      </c>
      <c r="G15" s="5813">
        <v>2.27</v>
      </c>
      <c r="H15" s="5821">
        <v>7015.9067999999997</v>
      </c>
      <c r="I15" s="5822">
        <v>9414.357750000001</v>
      </c>
      <c r="J15" s="5077">
        <f t="shared" si="0"/>
        <v>7015.9067999999997</v>
      </c>
      <c r="K15" s="5065">
        <f t="shared" si="0"/>
        <v>9414.357750000001</v>
      </c>
      <c r="L15" s="3745"/>
    </row>
    <row r="16" spans="1:12">
      <c r="A16" s="7589"/>
      <c r="B16" s="7576"/>
      <c r="C16" s="2325">
        <v>1300</v>
      </c>
      <c r="D16" s="5074">
        <v>1022</v>
      </c>
      <c r="E16" s="5075">
        <v>10.8</v>
      </c>
      <c r="F16" s="5076">
        <v>11.08</v>
      </c>
      <c r="G16" s="5813">
        <v>2.46</v>
      </c>
      <c r="H16" s="5821">
        <v>7372.6676100000004</v>
      </c>
      <c r="I16" s="5822">
        <v>9834.1897500000014</v>
      </c>
      <c r="J16" s="5077">
        <f t="shared" si="0"/>
        <v>7372.6676100000004</v>
      </c>
      <c r="K16" s="5065">
        <f t="shared" si="0"/>
        <v>9834.1897500000014</v>
      </c>
      <c r="L16" s="3745"/>
    </row>
    <row r="17" spans="1:12">
      <c r="A17" s="7589"/>
      <c r="B17" s="7576"/>
      <c r="C17" s="2325">
        <v>1400</v>
      </c>
      <c r="D17" s="5074">
        <v>1087</v>
      </c>
      <c r="E17" s="5075">
        <v>11.57</v>
      </c>
      <c r="F17" s="5076">
        <v>11.85</v>
      </c>
      <c r="G17" s="5813">
        <v>2.65</v>
      </c>
      <c r="H17" s="5821">
        <v>7851.1797000000006</v>
      </c>
      <c r="I17" s="5822">
        <v>10326.775725</v>
      </c>
      <c r="J17" s="5077">
        <f t="shared" si="0"/>
        <v>7851.1797000000006</v>
      </c>
      <c r="K17" s="5065">
        <f t="shared" si="0"/>
        <v>10326.775725</v>
      </c>
      <c r="L17" s="3745"/>
    </row>
    <row r="18" spans="1:12">
      <c r="A18" s="7589"/>
      <c r="B18" s="7576"/>
      <c r="C18" s="2325">
        <v>1500</v>
      </c>
      <c r="D18" s="5074">
        <v>1152</v>
      </c>
      <c r="E18" s="5075">
        <v>12.33</v>
      </c>
      <c r="F18" s="5076">
        <v>12.61</v>
      </c>
      <c r="G18" s="5813">
        <v>2.84</v>
      </c>
      <c r="H18" s="5821">
        <v>8376.098535000001</v>
      </c>
      <c r="I18" s="5822">
        <v>10782.549224999999</v>
      </c>
      <c r="J18" s="5077">
        <f t="shared" si="0"/>
        <v>8376.098535000001</v>
      </c>
      <c r="K18" s="5065">
        <f t="shared" si="0"/>
        <v>10782.549224999999</v>
      </c>
      <c r="L18" s="3745"/>
    </row>
    <row r="19" spans="1:12">
      <c r="A19" s="7589"/>
      <c r="B19" s="7576"/>
      <c r="C19" s="2325">
        <v>1600</v>
      </c>
      <c r="D19" s="5074">
        <v>1216</v>
      </c>
      <c r="E19" s="5075">
        <v>13.09</v>
      </c>
      <c r="F19" s="5076">
        <v>13.37</v>
      </c>
      <c r="G19" s="5813">
        <v>3.03</v>
      </c>
      <c r="H19" s="5821">
        <v>8908.6743900000019</v>
      </c>
      <c r="I19" s="5822">
        <v>11459.197575000002</v>
      </c>
      <c r="J19" s="5077">
        <f t="shared" si="0"/>
        <v>8908.6743900000019</v>
      </c>
      <c r="K19" s="5065">
        <f t="shared" si="0"/>
        <v>11459.197575000002</v>
      </c>
      <c r="L19" s="3745"/>
    </row>
    <row r="20" spans="1:12">
      <c r="A20" s="7589"/>
      <c r="B20" s="7576"/>
      <c r="C20" s="2325">
        <v>1700</v>
      </c>
      <c r="D20" s="5074">
        <v>1281</v>
      </c>
      <c r="E20" s="5075">
        <v>13.93</v>
      </c>
      <c r="F20" s="5076">
        <v>14.22</v>
      </c>
      <c r="G20" s="5813">
        <v>3.22</v>
      </c>
      <c r="H20" s="5821">
        <v>9525.6465150000004</v>
      </c>
      <c r="I20" s="5822">
        <v>12017.525625000002</v>
      </c>
      <c r="J20" s="5077">
        <f t="shared" si="0"/>
        <v>9525.6465150000004</v>
      </c>
      <c r="K20" s="5065">
        <f t="shared" si="0"/>
        <v>12017.525625000002</v>
      </c>
      <c r="L20" s="3745"/>
    </row>
    <row r="21" spans="1:12">
      <c r="A21" s="7589"/>
      <c r="B21" s="7576"/>
      <c r="C21" s="2325">
        <v>1800</v>
      </c>
      <c r="D21" s="5074">
        <v>1345</v>
      </c>
      <c r="E21" s="5075">
        <v>14.7</v>
      </c>
      <c r="F21" s="5076">
        <v>14.98</v>
      </c>
      <c r="G21" s="5813">
        <v>3.41</v>
      </c>
      <c r="H21" s="5821">
        <v>9903.1621500000001</v>
      </c>
      <c r="I21" s="5822">
        <v>12872.977424999999</v>
      </c>
      <c r="J21" s="5077">
        <f t="shared" si="0"/>
        <v>9903.1621500000001</v>
      </c>
      <c r="K21" s="5065">
        <f t="shared" si="0"/>
        <v>12872.977424999999</v>
      </c>
      <c r="L21" s="3745"/>
    </row>
    <row r="22" spans="1:12">
      <c r="A22" s="7589"/>
      <c r="B22" s="7576"/>
      <c r="C22" s="2325">
        <v>1900</v>
      </c>
      <c r="D22" s="5074">
        <v>1410</v>
      </c>
      <c r="E22" s="5075">
        <v>15.46</v>
      </c>
      <c r="F22" s="5076">
        <v>15.74</v>
      </c>
      <c r="G22" s="5813">
        <v>3.6</v>
      </c>
      <c r="H22" s="5821">
        <v>10373.159790000002</v>
      </c>
      <c r="I22" s="5822">
        <v>13356.798525</v>
      </c>
      <c r="J22" s="5077">
        <f t="shared" si="0"/>
        <v>10373.159790000002</v>
      </c>
      <c r="K22" s="5065">
        <f t="shared" si="0"/>
        <v>13356.798525</v>
      </c>
      <c r="L22" s="3745"/>
    </row>
    <row r="23" spans="1:12">
      <c r="A23" s="7589"/>
      <c r="B23" s="7576"/>
      <c r="C23" s="2325">
        <v>2000</v>
      </c>
      <c r="D23" s="5074">
        <v>1475</v>
      </c>
      <c r="E23" s="5075">
        <v>16.22</v>
      </c>
      <c r="F23" s="5076">
        <v>16.5</v>
      </c>
      <c r="G23" s="5813">
        <v>3.79</v>
      </c>
      <c r="H23" s="5821">
        <v>11229.713460000001</v>
      </c>
      <c r="I23" s="5822">
        <v>14342.84145</v>
      </c>
      <c r="J23" s="5077">
        <f t="shared" si="0"/>
        <v>11229.713460000001</v>
      </c>
      <c r="K23" s="5065">
        <f t="shared" si="0"/>
        <v>14342.84145</v>
      </c>
      <c r="L23" s="3745"/>
    </row>
    <row r="24" spans="1:12">
      <c r="A24" s="7589"/>
      <c r="B24" s="7576"/>
      <c r="C24" s="2325">
        <v>2100</v>
      </c>
      <c r="D24" s="5074">
        <v>1539</v>
      </c>
      <c r="E24" s="5075">
        <v>16.98</v>
      </c>
      <c r="F24" s="5076">
        <v>17.260000000000002</v>
      </c>
      <c r="G24" s="5813">
        <v>3.98</v>
      </c>
      <c r="H24" s="5821">
        <v>11713.334220000001</v>
      </c>
      <c r="I24" s="5822">
        <v>14832.803475000001</v>
      </c>
      <c r="J24" s="5077">
        <f t="shared" si="0"/>
        <v>11713.334220000001</v>
      </c>
      <c r="K24" s="5065">
        <f t="shared" si="0"/>
        <v>14832.803475000001</v>
      </c>
      <c r="L24" s="3745"/>
    </row>
    <row r="25" spans="1:12">
      <c r="A25" s="7589"/>
      <c r="B25" s="7576"/>
      <c r="C25" s="2325">
        <v>2200</v>
      </c>
      <c r="D25" s="5074">
        <v>1604</v>
      </c>
      <c r="E25" s="5075">
        <v>17.75</v>
      </c>
      <c r="F25" s="5076">
        <v>18.03</v>
      </c>
      <c r="G25" s="5813">
        <v>4.17</v>
      </c>
      <c r="H25" s="5821">
        <v>12196.95498</v>
      </c>
      <c r="I25" s="5822">
        <v>15165.543120000002</v>
      </c>
      <c r="J25" s="5077">
        <f t="shared" si="0"/>
        <v>12196.95498</v>
      </c>
      <c r="K25" s="5065">
        <f t="shared" si="0"/>
        <v>15165.543120000002</v>
      </c>
      <c r="L25" s="3745"/>
    </row>
    <row r="26" spans="1:12">
      <c r="A26" s="7589"/>
      <c r="B26" s="7576"/>
      <c r="C26" s="2325">
        <v>2300</v>
      </c>
      <c r="D26" s="5074">
        <v>1668</v>
      </c>
      <c r="E26" s="5075">
        <v>18.510000000000002</v>
      </c>
      <c r="F26" s="5076">
        <v>18.79</v>
      </c>
      <c r="G26" s="5813">
        <v>4.3600000000000003</v>
      </c>
      <c r="H26" s="5821">
        <v>12717.18252</v>
      </c>
      <c r="I26" s="5822">
        <v>15692.498640000002</v>
      </c>
      <c r="J26" s="5077">
        <f t="shared" si="0"/>
        <v>12717.18252</v>
      </c>
      <c r="K26" s="5065">
        <f t="shared" si="0"/>
        <v>15692.498640000002</v>
      </c>
      <c r="L26" s="3745"/>
    </row>
    <row r="27" spans="1:12">
      <c r="A27" s="7589"/>
      <c r="B27" s="7576"/>
      <c r="C27" s="2325">
        <v>2400</v>
      </c>
      <c r="D27" s="5074">
        <v>1733</v>
      </c>
      <c r="E27" s="5075">
        <v>19.27</v>
      </c>
      <c r="F27" s="5076">
        <v>19.55</v>
      </c>
      <c r="G27" s="5813">
        <v>4.55</v>
      </c>
      <c r="H27" s="5821">
        <v>13238.26686</v>
      </c>
      <c r="I27" s="5822">
        <v>16257.66324</v>
      </c>
      <c r="J27" s="5077">
        <f t="shared" si="0"/>
        <v>13238.26686</v>
      </c>
      <c r="K27" s="5065">
        <f t="shared" si="0"/>
        <v>16257.66324</v>
      </c>
      <c r="L27" s="3745"/>
    </row>
    <row r="28" spans="1:12">
      <c r="A28" s="7589"/>
      <c r="B28" s="7576"/>
      <c r="C28" s="2325">
        <v>2500</v>
      </c>
      <c r="D28" s="5074">
        <v>1798</v>
      </c>
      <c r="E28" s="5075">
        <v>20.03</v>
      </c>
      <c r="F28" s="5076">
        <v>20.309999999999999</v>
      </c>
      <c r="G28" s="5813">
        <v>4.74</v>
      </c>
      <c r="H28" s="5821">
        <v>13721.04153</v>
      </c>
      <c r="I28" s="5822">
        <v>16720.376400000001</v>
      </c>
      <c r="J28" s="5077">
        <f t="shared" si="0"/>
        <v>13721.04153</v>
      </c>
      <c r="K28" s="5065">
        <f t="shared" si="0"/>
        <v>16720.376400000001</v>
      </c>
      <c r="L28" s="3745"/>
    </row>
    <row r="29" spans="1:12">
      <c r="A29" s="7589"/>
      <c r="B29" s="7576"/>
      <c r="C29" s="2325">
        <v>2600</v>
      </c>
      <c r="D29" s="5074">
        <v>1907</v>
      </c>
      <c r="E29" s="5075">
        <v>20.79</v>
      </c>
      <c r="F29" s="5076">
        <v>21.08</v>
      </c>
      <c r="G29" s="5813">
        <v>4.93</v>
      </c>
      <c r="H29" s="5821">
        <v>14603.138550000001</v>
      </c>
      <c r="I29" s="5822">
        <v>17695.303080000002</v>
      </c>
      <c r="J29" s="5077">
        <f t="shared" si="0"/>
        <v>14603.138550000001</v>
      </c>
      <c r="K29" s="5065">
        <f t="shared" si="0"/>
        <v>17695.303080000002</v>
      </c>
      <c r="L29" s="3745"/>
    </row>
    <row r="30" spans="1:12">
      <c r="A30" s="7589"/>
      <c r="B30" s="7576"/>
      <c r="C30" s="2325">
        <v>2800</v>
      </c>
      <c r="D30" s="5074">
        <v>2054</v>
      </c>
      <c r="E30" s="5075">
        <v>22.32</v>
      </c>
      <c r="F30" s="5076">
        <v>22.6</v>
      </c>
      <c r="G30" s="5813">
        <v>5.31</v>
      </c>
      <c r="H30" s="5821">
        <v>15711.719939999999</v>
      </c>
      <c r="I30" s="5822">
        <v>18845.583119999999</v>
      </c>
      <c r="J30" s="5077">
        <f t="shared" si="0"/>
        <v>15711.719939999999</v>
      </c>
      <c r="K30" s="5065">
        <f t="shared" si="0"/>
        <v>18845.583119999999</v>
      </c>
      <c r="L30" s="3745"/>
    </row>
    <row r="31" spans="1:12" ht="14.7" thickBot="1">
      <c r="A31" s="7589"/>
      <c r="B31" s="7577"/>
      <c r="C31" s="1391">
        <v>3000</v>
      </c>
      <c r="D31" s="5078">
        <v>2201</v>
      </c>
      <c r="E31" s="5079">
        <v>23.84</v>
      </c>
      <c r="F31" s="5080">
        <v>24.13</v>
      </c>
      <c r="G31" s="5814">
        <v>5.69</v>
      </c>
      <c r="H31" s="5821">
        <v>16590.411180000003</v>
      </c>
      <c r="I31" s="5822">
        <v>19761.476280000003</v>
      </c>
      <c r="J31" s="5081">
        <f t="shared" si="0"/>
        <v>16590.411180000003</v>
      </c>
      <c r="K31" s="1465">
        <f t="shared" si="0"/>
        <v>19761.476280000003</v>
      </c>
      <c r="L31" s="3745"/>
    </row>
    <row r="32" spans="1:12">
      <c r="A32" s="7589"/>
      <c r="B32" s="7575">
        <v>400</v>
      </c>
      <c r="C32" s="5082">
        <v>400</v>
      </c>
      <c r="D32" s="5083">
        <v>488.25</v>
      </c>
      <c r="E32" s="5070">
        <v>4.9200000000000008</v>
      </c>
      <c r="F32" s="5084">
        <v>5.2250000000000005</v>
      </c>
      <c r="G32" s="5815">
        <v>0.88000000000000012</v>
      </c>
      <c r="H32" s="5821">
        <v>3593.5987500000001</v>
      </c>
      <c r="I32" s="5822">
        <v>5924.2137675000004</v>
      </c>
      <c r="J32" s="5072">
        <f t="shared" si="0"/>
        <v>3593.5987500000001</v>
      </c>
      <c r="K32" s="5073">
        <f t="shared" si="0"/>
        <v>5924.2137675000004</v>
      </c>
      <c r="L32" s="3745"/>
    </row>
    <row r="33" spans="1:12">
      <c r="A33" s="7589"/>
      <c r="B33" s="7576"/>
      <c r="C33" s="5085">
        <v>500</v>
      </c>
      <c r="D33" s="5086">
        <v>609.75</v>
      </c>
      <c r="E33" s="5075">
        <v>6.15</v>
      </c>
      <c r="F33" s="5087">
        <v>6.4550000000000001</v>
      </c>
      <c r="G33" s="5816">
        <v>1.1000000000000001</v>
      </c>
      <c r="H33" s="5821">
        <v>4114.2323249999999</v>
      </c>
      <c r="I33" s="5822">
        <v>6518.6545724999996</v>
      </c>
      <c r="J33" s="5077">
        <f t="shared" si="0"/>
        <v>4114.2323249999999</v>
      </c>
      <c r="K33" s="5088">
        <f t="shared" si="0"/>
        <v>6518.6545724999996</v>
      </c>
      <c r="L33" s="3745"/>
    </row>
    <row r="34" spans="1:12">
      <c r="A34" s="7589"/>
      <c r="B34" s="7576"/>
      <c r="C34" s="5085">
        <v>600</v>
      </c>
      <c r="D34" s="5086">
        <v>732.375</v>
      </c>
      <c r="E34" s="5075">
        <v>7.38</v>
      </c>
      <c r="F34" s="5087">
        <v>7.6849999999999996</v>
      </c>
      <c r="G34" s="5816">
        <v>1.32</v>
      </c>
      <c r="H34" s="5821">
        <v>4638.3718500000004</v>
      </c>
      <c r="I34" s="5822">
        <v>7138.6400925000007</v>
      </c>
      <c r="J34" s="5077">
        <f t="shared" si="0"/>
        <v>4638.3718500000004</v>
      </c>
      <c r="K34" s="5088">
        <f t="shared" si="0"/>
        <v>7138.6400925000007</v>
      </c>
      <c r="L34" s="3745"/>
    </row>
    <row r="35" spans="1:12">
      <c r="A35" s="7589"/>
      <c r="B35" s="7576"/>
      <c r="C35" s="5089">
        <v>700</v>
      </c>
      <c r="D35" s="5086">
        <v>853.875</v>
      </c>
      <c r="E35" s="5075">
        <v>8.61</v>
      </c>
      <c r="F35" s="5087">
        <v>8.9149999999999991</v>
      </c>
      <c r="G35" s="5816">
        <v>1.54</v>
      </c>
      <c r="H35" s="5821">
        <v>5159.0054250000003</v>
      </c>
      <c r="I35" s="5822">
        <v>7644.1396500000001</v>
      </c>
      <c r="J35" s="5077">
        <f t="shared" si="0"/>
        <v>5159.0054250000003</v>
      </c>
      <c r="K35" s="5088">
        <f t="shared" si="0"/>
        <v>7644.1396500000001</v>
      </c>
      <c r="L35" s="3745"/>
    </row>
    <row r="36" spans="1:12">
      <c r="A36" s="7589"/>
      <c r="B36" s="7576"/>
      <c r="C36" s="5089">
        <v>800</v>
      </c>
      <c r="D36" s="5086">
        <v>976.5</v>
      </c>
      <c r="E36" s="5075">
        <v>9.8400000000000016</v>
      </c>
      <c r="F36" s="5087">
        <v>10.145000000000001</v>
      </c>
      <c r="G36" s="5816">
        <v>1.7600000000000002</v>
      </c>
      <c r="H36" s="5821">
        <v>5715.5805</v>
      </c>
      <c r="I36" s="5822">
        <v>8235.9440099999993</v>
      </c>
      <c r="J36" s="5077">
        <f t="shared" si="0"/>
        <v>5715.5805</v>
      </c>
      <c r="K36" s="5088">
        <f t="shared" si="0"/>
        <v>8235.9440099999993</v>
      </c>
      <c r="L36" s="3745"/>
    </row>
    <row r="37" spans="1:12">
      <c r="A37" s="7589"/>
      <c r="B37" s="7576"/>
      <c r="C37" s="5089">
        <v>900</v>
      </c>
      <c r="D37" s="5086">
        <v>1098</v>
      </c>
      <c r="E37" s="5075">
        <v>11.07</v>
      </c>
      <c r="F37" s="5087">
        <v>11.375</v>
      </c>
      <c r="G37" s="5816">
        <v>1.9800000000000002</v>
      </c>
      <c r="H37" s="5821">
        <v>6243.2259750000003</v>
      </c>
      <c r="I37" s="5822">
        <v>8769.6247275000005</v>
      </c>
      <c r="J37" s="5077">
        <f t="shared" si="0"/>
        <v>6243.2259750000003</v>
      </c>
      <c r="K37" s="5088">
        <f t="shared" si="0"/>
        <v>8769.6247275000005</v>
      </c>
      <c r="L37" s="3745"/>
    </row>
    <row r="38" spans="1:12">
      <c r="A38" s="7589"/>
      <c r="B38" s="7576"/>
      <c r="C38" s="5089">
        <v>1000</v>
      </c>
      <c r="D38" s="5086">
        <v>1220.625</v>
      </c>
      <c r="E38" s="5075">
        <v>12.3</v>
      </c>
      <c r="F38" s="5087">
        <v>12.3</v>
      </c>
      <c r="G38" s="5816">
        <v>2.2000000000000002</v>
      </c>
      <c r="H38" s="5821">
        <v>6832.2255750000004</v>
      </c>
      <c r="I38" s="5822">
        <v>9361.4290875000006</v>
      </c>
      <c r="J38" s="5077">
        <f t="shared" si="0"/>
        <v>6832.2255750000004</v>
      </c>
      <c r="K38" s="5088">
        <f t="shared" si="0"/>
        <v>9361.4290875000006</v>
      </c>
      <c r="L38" s="3745"/>
    </row>
    <row r="39" spans="1:12">
      <c r="A39" s="7589"/>
      <c r="B39" s="7576"/>
      <c r="C39" s="5089">
        <v>1100</v>
      </c>
      <c r="D39" s="5086">
        <v>1342.125</v>
      </c>
      <c r="E39" s="5075">
        <v>13.530000000000001</v>
      </c>
      <c r="F39" s="5087">
        <v>13.835000000000001</v>
      </c>
      <c r="G39" s="5816">
        <v>2.4200000000000004</v>
      </c>
      <c r="H39" s="5821">
        <v>7356.3651</v>
      </c>
      <c r="I39" s="5822">
        <v>9895.1098050000001</v>
      </c>
      <c r="J39" s="5077">
        <f t="shared" si="0"/>
        <v>7356.3651</v>
      </c>
      <c r="K39" s="5088">
        <f t="shared" si="0"/>
        <v>9895.1098050000001</v>
      </c>
      <c r="L39" s="3745"/>
    </row>
    <row r="40" spans="1:12">
      <c r="A40" s="7589"/>
      <c r="B40" s="7576"/>
      <c r="C40" s="5089">
        <v>1200</v>
      </c>
      <c r="D40" s="5086">
        <v>1464.75</v>
      </c>
      <c r="E40" s="5075">
        <v>14.76</v>
      </c>
      <c r="F40" s="5087">
        <v>15.065</v>
      </c>
      <c r="G40" s="5816">
        <v>2.64</v>
      </c>
      <c r="H40" s="5821">
        <v>7916.4351000000006</v>
      </c>
      <c r="I40" s="5822">
        <v>10426.154077500001</v>
      </c>
      <c r="J40" s="5077">
        <f t="shared" si="0"/>
        <v>7916.4351000000006</v>
      </c>
      <c r="K40" s="5088">
        <f t="shared" si="0"/>
        <v>10426.154077500001</v>
      </c>
      <c r="L40" s="3745"/>
    </row>
    <row r="41" spans="1:12">
      <c r="A41" s="7589"/>
      <c r="B41" s="7576"/>
      <c r="C41" s="5089">
        <v>1300</v>
      </c>
      <c r="D41" s="5086">
        <v>1586.25</v>
      </c>
      <c r="E41" s="5075">
        <v>15.990000000000002</v>
      </c>
      <c r="F41" s="5087">
        <v>16.295000000000002</v>
      </c>
      <c r="G41" s="5816">
        <v>2.8600000000000003</v>
      </c>
      <c r="H41" s="5821">
        <v>8366.0787</v>
      </c>
      <c r="I41" s="5822">
        <v>11020.594882500001</v>
      </c>
      <c r="J41" s="5077">
        <f t="shared" si="0"/>
        <v>8366.0787</v>
      </c>
      <c r="K41" s="5088">
        <f t="shared" si="0"/>
        <v>11020.594882500001</v>
      </c>
      <c r="L41" s="3745"/>
    </row>
    <row r="42" spans="1:12">
      <c r="A42" s="7589"/>
      <c r="B42" s="7576"/>
      <c r="C42" s="5089">
        <v>1400</v>
      </c>
      <c r="D42" s="5086">
        <v>1707.75</v>
      </c>
      <c r="E42" s="5075">
        <v>17.22</v>
      </c>
      <c r="F42" s="5087">
        <v>17.524999999999999</v>
      </c>
      <c r="G42" s="5816">
        <v>3.08</v>
      </c>
      <c r="H42" s="5821">
        <v>8925.2777249999999</v>
      </c>
      <c r="I42" s="5822">
        <v>11697.828922500001</v>
      </c>
      <c r="J42" s="5077">
        <f t="shared" si="0"/>
        <v>8925.2777249999999</v>
      </c>
      <c r="K42" s="5088">
        <f t="shared" si="0"/>
        <v>11697.828922500001</v>
      </c>
      <c r="L42" s="3745"/>
    </row>
    <row r="43" spans="1:12">
      <c r="A43" s="7589"/>
      <c r="B43" s="7576"/>
      <c r="C43" s="5089">
        <v>1500</v>
      </c>
      <c r="D43" s="5086">
        <v>1829.25</v>
      </c>
      <c r="E43" s="5075">
        <v>18.450000000000003</v>
      </c>
      <c r="F43" s="5087">
        <v>18.755000000000003</v>
      </c>
      <c r="G43" s="5816">
        <v>3.3000000000000003</v>
      </c>
      <c r="H43" s="5821">
        <v>9449.4172500000004</v>
      </c>
      <c r="I43" s="5822">
        <v>12231.50964</v>
      </c>
      <c r="J43" s="5077">
        <f t="shared" si="0"/>
        <v>9449.4172500000004</v>
      </c>
      <c r="K43" s="5088">
        <f t="shared" si="0"/>
        <v>12231.50964</v>
      </c>
      <c r="L43" s="3745"/>
    </row>
    <row r="44" spans="1:12">
      <c r="A44" s="7589"/>
      <c r="B44" s="7576"/>
      <c r="C44" s="5089">
        <v>1600</v>
      </c>
      <c r="D44" s="5086">
        <v>1951.875</v>
      </c>
      <c r="E44" s="5075">
        <v>19.680000000000003</v>
      </c>
      <c r="F44" s="5087">
        <v>19.985000000000003</v>
      </c>
      <c r="G44" s="5816">
        <v>3.5200000000000005</v>
      </c>
      <c r="H44" s="5821">
        <v>10133.077499999999</v>
      </c>
      <c r="I44" s="5822">
        <v>13075.183117500001</v>
      </c>
      <c r="J44" s="5077">
        <f t="shared" si="0"/>
        <v>10133.077499999999</v>
      </c>
      <c r="K44" s="5088">
        <f t="shared" si="0"/>
        <v>13075.183117500001</v>
      </c>
      <c r="L44" s="3745"/>
    </row>
    <row r="45" spans="1:12">
      <c r="A45" s="7589"/>
      <c r="B45" s="7576"/>
      <c r="C45" s="5089">
        <v>1700</v>
      </c>
      <c r="D45" s="5086">
        <v>2073.375</v>
      </c>
      <c r="E45" s="5075">
        <v>20.91</v>
      </c>
      <c r="F45" s="5087">
        <v>21.215</v>
      </c>
      <c r="G45" s="5816">
        <v>3.74</v>
      </c>
      <c r="H45" s="5821">
        <v>10735.2189</v>
      </c>
      <c r="I45" s="5822">
        <v>13708.3730175</v>
      </c>
      <c r="J45" s="5077">
        <f t="shared" si="0"/>
        <v>10735.2189</v>
      </c>
      <c r="K45" s="5088">
        <f t="shared" si="0"/>
        <v>13708.3730175</v>
      </c>
      <c r="L45" s="3745"/>
    </row>
    <row r="46" spans="1:12">
      <c r="A46" s="7589"/>
      <c r="B46" s="7576"/>
      <c r="C46" s="5089">
        <v>1800</v>
      </c>
      <c r="D46" s="5086">
        <v>2196</v>
      </c>
      <c r="E46" s="5075">
        <v>22.14</v>
      </c>
      <c r="F46" s="5087">
        <v>22.445</v>
      </c>
      <c r="G46" s="5816">
        <v>3.9600000000000004</v>
      </c>
      <c r="H46" s="5821">
        <v>11269.005300000001</v>
      </c>
      <c r="I46" s="5822">
        <v>14523.865335</v>
      </c>
      <c r="J46" s="5077">
        <f t="shared" si="0"/>
        <v>11269.005300000001</v>
      </c>
      <c r="K46" s="5088">
        <f t="shared" si="0"/>
        <v>14523.865335</v>
      </c>
      <c r="L46" s="3745"/>
    </row>
    <row r="47" spans="1:12">
      <c r="A47" s="7589"/>
      <c r="B47" s="7576"/>
      <c r="C47" s="5089">
        <v>1900</v>
      </c>
      <c r="D47" s="5086">
        <v>2316.375</v>
      </c>
      <c r="E47" s="5075">
        <v>23.37</v>
      </c>
      <c r="F47" s="5087">
        <v>23.675000000000001</v>
      </c>
      <c r="G47" s="5816">
        <v>4.18</v>
      </c>
      <c r="H47" s="5821">
        <v>11767.721175000001</v>
      </c>
      <c r="I47" s="5822">
        <v>14977.4114175</v>
      </c>
      <c r="J47" s="5077">
        <f t="shared" si="0"/>
        <v>11767.721175000001</v>
      </c>
      <c r="K47" s="5088">
        <f t="shared" si="0"/>
        <v>14977.4114175</v>
      </c>
      <c r="L47" s="3745"/>
    </row>
    <row r="48" spans="1:12">
      <c r="A48" s="7589"/>
      <c r="B48" s="7576"/>
      <c r="C48" s="5089">
        <v>2000</v>
      </c>
      <c r="D48" s="5086">
        <v>2440.125</v>
      </c>
      <c r="E48" s="5075">
        <v>24.6</v>
      </c>
      <c r="F48" s="5087">
        <v>24.905000000000001</v>
      </c>
      <c r="G48" s="5816">
        <v>4.4000000000000004</v>
      </c>
      <c r="H48" s="5821">
        <v>12766.916925000001</v>
      </c>
      <c r="I48" s="5822">
        <v>15994.569622500001</v>
      </c>
      <c r="J48" s="5077">
        <f t="shared" si="0"/>
        <v>12766.916925000001</v>
      </c>
      <c r="K48" s="5088">
        <f t="shared" si="0"/>
        <v>15994.569622500001</v>
      </c>
      <c r="L48" s="3745"/>
    </row>
    <row r="49" spans="1:12">
      <c r="A49" s="7589"/>
      <c r="B49" s="7576"/>
      <c r="C49" s="5089">
        <v>2100</v>
      </c>
      <c r="D49" s="5086">
        <v>2561.625</v>
      </c>
      <c r="E49" s="5075">
        <v>25.830000000000002</v>
      </c>
      <c r="F49" s="5087">
        <v>26.135000000000002</v>
      </c>
      <c r="G49" s="5816">
        <v>4.620000000000001</v>
      </c>
      <c r="H49" s="5821">
        <v>13312.97415</v>
      </c>
      <c r="I49" s="5822">
        <v>16493.02389</v>
      </c>
      <c r="J49" s="5077">
        <f t="shared" si="0"/>
        <v>13312.97415</v>
      </c>
      <c r="K49" s="5088">
        <f t="shared" si="0"/>
        <v>16493.02389</v>
      </c>
      <c r="L49" s="3745"/>
    </row>
    <row r="50" spans="1:12">
      <c r="A50" s="7589"/>
      <c r="B50" s="7576"/>
      <c r="C50" s="5089">
        <v>2200</v>
      </c>
      <c r="D50" s="5086">
        <v>2684.25</v>
      </c>
      <c r="E50" s="5075">
        <v>27.060000000000002</v>
      </c>
      <c r="F50" s="5087">
        <v>27.365000000000002</v>
      </c>
      <c r="G50" s="5816">
        <v>4.8400000000000007</v>
      </c>
      <c r="H50" s="5821">
        <v>13863.408299999999</v>
      </c>
      <c r="I50" s="5822">
        <v>16895.471890500001</v>
      </c>
      <c r="J50" s="5077">
        <f t="shared" si="0"/>
        <v>13863.408299999999</v>
      </c>
      <c r="K50" s="5088">
        <f t="shared" si="0"/>
        <v>16895.471890500001</v>
      </c>
      <c r="L50" s="3745"/>
    </row>
    <row r="51" spans="1:12">
      <c r="A51" s="7589"/>
      <c r="B51" s="7576"/>
      <c r="C51" s="5089">
        <v>2300</v>
      </c>
      <c r="D51" s="5086">
        <v>2806.875</v>
      </c>
      <c r="E51" s="5075">
        <v>28.29</v>
      </c>
      <c r="F51" s="5087">
        <v>28.594999999999999</v>
      </c>
      <c r="G51" s="5816">
        <v>5.0599999999999996</v>
      </c>
      <c r="H51" s="5821">
        <v>14446.266975</v>
      </c>
      <c r="I51" s="5822">
        <v>17405.288775000001</v>
      </c>
      <c r="J51" s="5077">
        <f t="shared" si="0"/>
        <v>14446.266975</v>
      </c>
      <c r="K51" s="5088">
        <f t="shared" si="0"/>
        <v>17405.288775000001</v>
      </c>
      <c r="L51" s="3745"/>
    </row>
    <row r="52" spans="1:12">
      <c r="A52" s="7589"/>
      <c r="B52" s="7576"/>
      <c r="C52" s="5089">
        <v>2400</v>
      </c>
      <c r="D52" s="5086">
        <v>2927.25</v>
      </c>
      <c r="E52" s="5075">
        <v>29.52</v>
      </c>
      <c r="F52" s="5087">
        <v>29.824999999999999</v>
      </c>
      <c r="G52" s="5816">
        <v>5.28</v>
      </c>
      <c r="H52" s="5821">
        <v>15067.702125</v>
      </c>
      <c r="I52" s="5822">
        <v>17960.98185</v>
      </c>
      <c r="J52" s="5077">
        <f t="shared" si="0"/>
        <v>15067.702125</v>
      </c>
      <c r="K52" s="5088">
        <f t="shared" si="0"/>
        <v>17960.98185</v>
      </c>
      <c r="L52" s="3745"/>
    </row>
    <row r="53" spans="1:12">
      <c r="A53" s="7589"/>
      <c r="B53" s="7576"/>
      <c r="C53" s="5089">
        <v>2500</v>
      </c>
      <c r="D53" s="5086">
        <v>3048.75</v>
      </c>
      <c r="E53" s="5075">
        <v>30.75</v>
      </c>
      <c r="F53" s="5087">
        <v>31.055</v>
      </c>
      <c r="G53" s="5816">
        <v>5.5</v>
      </c>
      <c r="H53" s="5821">
        <v>15618.136274999999</v>
      </c>
      <c r="I53" s="5822">
        <v>18426.402225000002</v>
      </c>
      <c r="J53" s="5077">
        <f t="shared" si="0"/>
        <v>15618.136274999999</v>
      </c>
      <c r="K53" s="5088">
        <f t="shared" si="0"/>
        <v>18426.402225000002</v>
      </c>
      <c r="L53" s="3745"/>
    </row>
    <row r="54" spans="1:12">
      <c r="A54" s="7589"/>
      <c r="B54" s="7576"/>
      <c r="C54" s="5089">
        <v>2600</v>
      </c>
      <c r="D54" s="5086">
        <v>3172.5</v>
      </c>
      <c r="E54" s="5075">
        <v>31.980000000000004</v>
      </c>
      <c r="F54" s="5087">
        <v>32.285000000000004</v>
      </c>
      <c r="G54" s="5816">
        <v>5.7200000000000006</v>
      </c>
      <c r="H54" s="5821">
        <v>16581.390524999999</v>
      </c>
      <c r="I54" s="5822">
        <v>19450.139625000003</v>
      </c>
      <c r="J54" s="5077">
        <f t="shared" si="0"/>
        <v>16581.390524999999</v>
      </c>
      <c r="K54" s="5088">
        <f t="shared" si="0"/>
        <v>19450.139625000003</v>
      </c>
      <c r="L54" s="3745"/>
    </row>
    <row r="55" spans="1:12">
      <c r="A55" s="7589"/>
      <c r="B55" s="7576"/>
      <c r="C55" s="5089">
        <v>2800</v>
      </c>
      <c r="D55" s="5086">
        <v>3415.5</v>
      </c>
      <c r="E55" s="5075">
        <v>34.44</v>
      </c>
      <c r="F55" s="5087">
        <v>34.744999999999997</v>
      </c>
      <c r="G55" s="5816">
        <v>6.16</v>
      </c>
      <c r="H55" s="5821">
        <v>17861.062275000004</v>
      </c>
      <c r="I55" s="5822">
        <v>20592.197325000001</v>
      </c>
      <c r="J55" s="5077">
        <f t="shared" si="0"/>
        <v>17861.062275000004</v>
      </c>
      <c r="K55" s="5088">
        <f t="shared" si="0"/>
        <v>20592.197325000001</v>
      </c>
      <c r="L55" s="3745"/>
    </row>
    <row r="56" spans="1:12" ht="14.7" thickBot="1">
      <c r="A56" s="7589"/>
      <c r="B56" s="7577"/>
      <c r="C56" s="5090">
        <v>3000</v>
      </c>
      <c r="D56" s="5091">
        <v>3660.75</v>
      </c>
      <c r="E56" s="5079">
        <v>36.900000000000006</v>
      </c>
      <c r="F56" s="5092">
        <v>37.205000000000005</v>
      </c>
      <c r="G56" s="5817">
        <v>6.6000000000000005</v>
      </c>
      <c r="H56" s="5821">
        <v>18873.41085</v>
      </c>
      <c r="I56" s="5822">
        <v>21577.369275000001</v>
      </c>
      <c r="J56" s="5081">
        <f t="shared" si="0"/>
        <v>18873.41085</v>
      </c>
      <c r="K56" s="1465">
        <f t="shared" si="0"/>
        <v>21577.369275000001</v>
      </c>
      <c r="L56" s="3745"/>
    </row>
    <row r="57" spans="1:12">
      <c r="A57" s="7589"/>
      <c r="B57" s="7575">
        <v>500</v>
      </c>
      <c r="C57" s="5093">
        <v>400</v>
      </c>
      <c r="D57" s="5094">
        <v>604</v>
      </c>
      <c r="E57" s="5070">
        <v>6.36</v>
      </c>
      <c r="F57" s="5071">
        <v>6.69</v>
      </c>
      <c r="G57" s="5812">
        <v>1.1200000000000001</v>
      </c>
      <c r="H57" s="5821">
        <v>3977.5002749999999</v>
      </c>
      <c r="I57" s="5822">
        <v>6269.4329774999997</v>
      </c>
      <c r="J57" s="5072">
        <f t="shared" si="0"/>
        <v>3977.5002749999999</v>
      </c>
      <c r="K57" s="5073">
        <f t="shared" si="0"/>
        <v>6269.4329774999997</v>
      </c>
      <c r="L57" s="3745"/>
    </row>
    <row r="58" spans="1:12">
      <c r="A58" s="7589"/>
      <c r="B58" s="7576"/>
      <c r="C58" s="5095">
        <v>500</v>
      </c>
      <c r="D58" s="5096">
        <v>711</v>
      </c>
      <c r="E58" s="5075">
        <v>7.71</v>
      </c>
      <c r="F58" s="5076">
        <v>8.0399999999999991</v>
      </c>
      <c r="G58" s="5813">
        <v>1.4</v>
      </c>
      <c r="H58" s="5821">
        <v>4582.2766500000007</v>
      </c>
      <c r="I58" s="5822">
        <v>6874.4417174999999</v>
      </c>
      <c r="J58" s="5077">
        <f t="shared" si="0"/>
        <v>4582.2766500000007</v>
      </c>
      <c r="K58" s="5065">
        <f t="shared" si="0"/>
        <v>6874.4417174999999</v>
      </c>
      <c r="L58" s="3745"/>
    </row>
    <row r="59" spans="1:12">
      <c r="A59" s="7589"/>
      <c r="B59" s="7576"/>
      <c r="C59" s="5095">
        <v>600</v>
      </c>
      <c r="D59" s="5096">
        <v>818</v>
      </c>
      <c r="E59" s="5075">
        <v>9.0500000000000007</v>
      </c>
      <c r="F59" s="5076">
        <v>9.39</v>
      </c>
      <c r="G59" s="5813">
        <v>1.68</v>
      </c>
      <c r="H59" s="5821">
        <v>5236.1363250000004</v>
      </c>
      <c r="I59" s="5822">
        <v>7516.4493075</v>
      </c>
      <c r="J59" s="5077">
        <f t="shared" si="0"/>
        <v>5236.1363250000004</v>
      </c>
      <c r="K59" s="5065">
        <f t="shared" si="0"/>
        <v>7516.4493075</v>
      </c>
      <c r="L59" s="3745"/>
    </row>
    <row r="60" spans="1:12">
      <c r="A60" s="7589"/>
      <c r="B60" s="7576"/>
      <c r="C60" s="5095">
        <v>700</v>
      </c>
      <c r="D60" s="5096">
        <v>925</v>
      </c>
      <c r="E60" s="5075">
        <v>10.4</v>
      </c>
      <c r="F60" s="5076">
        <v>10.73</v>
      </c>
      <c r="G60" s="5813">
        <v>1.96</v>
      </c>
      <c r="H60" s="5821">
        <v>5801.4762750000009</v>
      </c>
      <c r="I60" s="5822">
        <v>8102.9696999999996</v>
      </c>
      <c r="J60" s="5077">
        <f t="shared" si="0"/>
        <v>5801.4762750000009</v>
      </c>
      <c r="K60" s="5065">
        <f t="shared" si="0"/>
        <v>8102.9696999999996</v>
      </c>
      <c r="L60" s="3745"/>
    </row>
    <row r="61" spans="1:12">
      <c r="A61" s="7589"/>
      <c r="B61" s="7576"/>
      <c r="C61" s="5095">
        <v>800</v>
      </c>
      <c r="D61" s="5096">
        <v>1032</v>
      </c>
      <c r="E61" s="5075">
        <v>11.75</v>
      </c>
      <c r="F61" s="5076">
        <v>12.08</v>
      </c>
      <c r="G61" s="5813">
        <v>2.2400000000000002</v>
      </c>
      <c r="H61" s="5821">
        <v>6422.0294250000006</v>
      </c>
      <c r="I61" s="5822">
        <v>8725.5916649999999</v>
      </c>
      <c r="J61" s="5077">
        <f t="shared" si="0"/>
        <v>6422.0294250000006</v>
      </c>
      <c r="K61" s="5065">
        <f t="shared" si="0"/>
        <v>8725.5916649999999</v>
      </c>
      <c r="L61" s="3745"/>
    </row>
    <row r="62" spans="1:12">
      <c r="A62" s="7589"/>
      <c r="B62" s="7576"/>
      <c r="C62" s="5095">
        <v>900</v>
      </c>
      <c r="D62" s="5096">
        <v>1139</v>
      </c>
      <c r="E62" s="5075">
        <v>13.1</v>
      </c>
      <c r="F62" s="5076">
        <v>13.44</v>
      </c>
      <c r="G62" s="5813">
        <v>2.52</v>
      </c>
      <c r="H62" s="5821">
        <v>6988.24035</v>
      </c>
      <c r="I62" s="5822">
        <v>9276.0104850000007</v>
      </c>
      <c r="J62" s="5077">
        <f t="shared" si="0"/>
        <v>6988.24035</v>
      </c>
      <c r="K62" s="5065">
        <f t="shared" si="0"/>
        <v>9276.0104850000007</v>
      </c>
      <c r="L62" s="3745"/>
    </row>
    <row r="63" spans="1:12">
      <c r="A63" s="7589"/>
      <c r="B63" s="7576"/>
      <c r="C63" s="5095">
        <v>1000</v>
      </c>
      <c r="D63" s="5096">
        <v>1246</v>
      </c>
      <c r="E63" s="5075">
        <v>14.45</v>
      </c>
      <c r="F63" s="5076">
        <v>14.77</v>
      </c>
      <c r="G63" s="5813">
        <v>2.8</v>
      </c>
      <c r="H63" s="5821">
        <v>7626.3232500000004</v>
      </c>
      <c r="I63" s="5822">
        <v>9935.6202225000015</v>
      </c>
      <c r="J63" s="5077">
        <f t="shared" si="0"/>
        <v>7626.3232500000004</v>
      </c>
      <c r="K63" s="5065">
        <f t="shared" si="0"/>
        <v>9935.6202225000015</v>
      </c>
      <c r="L63" s="3745"/>
    </row>
    <row r="64" spans="1:12">
      <c r="A64" s="7589"/>
      <c r="B64" s="7576"/>
      <c r="C64" s="5095">
        <v>1100</v>
      </c>
      <c r="D64" s="5096">
        <v>1353</v>
      </c>
      <c r="E64" s="5075">
        <v>15.8</v>
      </c>
      <c r="F64" s="5076">
        <v>16.13</v>
      </c>
      <c r="G64" s="5813">
        <v>3.08</v>
      </c>
      <c r="H64" s="5821">
        <v>8210.0639250000004</v>
      </c>
      <c r="I64" s="5822">
        <v>10486.039042500001</v>
      </c>
      <c r="J64" s="5077">
        <f t="shared" si="0"/>
        <v>8210.0639250000004</v>
      </c>
      <c r="K64" s="5065">
        <f t="shared" si="0"/>
        <v>10486.039042500001</v>
      </c>
      <c r="L64" s="3745"/>
    </row>
    <row r="65" spans="1:12">
      <c r="A65" s="7589"/>
      <c r="B65" s="7576"/>
      <c r="C65" s="5095">
        <v>1200</v>
      </c>
      <c r="D65" s="5096">
        <v>1460</v>
      </c>
      <c r="E65" s="5075">
        <v>17.14</v>
      </c>
      <c r="F65" s="5076">
        <v>17.48</v>
      </c>
      <c r="G65" s="5813">
        <v>3.36</v>
      </c>
      <c r="H65" s="5821">
        <v>8757.8631000000005</v>
      </c>
      <c r="I65" s="5822">
        <v>11072.559435000001</v>
      </c>
      <c r="J65" s="5077">
        <f t="shared" ref="J65:K144" si="1">H65-H65*$E$3</f>
        <v>8757.8631000000005</v>
      </c>
      <c r="K65" s="5065">
        <f t="shared" si="1"/>
        <v>11072.559435000001</v>
      </c>
      <c r="L65" s="3745"/>
    </row>
    <row r="66" spans="1:12">
      <c r="A66" s="7589"/>
      <c r="B66" s="7576"/>
      <c r="C66" s="5095">
        <v>1300</v>
      </c>
      <c r="D66" s="5096">
        <v>1567</v>
      </c>
      <c r="E66" s="5075">
        <v>18.489999999999998</v>
      </c>
      <c r="F66" s="5076">
        <v>18.829999999999998</v>
      </c>
      <c r="G66" s="5813">
        <v>3.64</v>
      </c>
      <c r="H66" s="5821">
        <v>9396.8280000000013</v>
      </c>
      <c r="I66" s="5822">
        <v>11713.680825000001</v>
      </c>
      <c r="J66" s="5077">
        <f t="shared" si="1"/>
        <v>9396.8280000000013</v>
      </c>
      <c r="K66" s="5065">
        <f t="shared" si="1"/>
        <v>11713.680825000001</v>
      </c>
      <c r="L66" s="3745"/>
    </row>
    <row r="67" spans="1:12">
      <c r="A67" s="7589"/>
      <c r="B67" s="7576"/>
      <c r="C67" s="5095">
        <v>1400</v>
      </c>
      <c r="D67" s="5096">
        <v>1674</v>
      </c>
      <c r="E67" s="5075">
        <v>19.84</v>
      </c>
      <c r="F67" s="5076">
        <v>20.170000000000002</v>
      </c>
      <c r="G67" s="5813">
        <v>3.92</v>
      </c>
      <c r="H67" s="5821">
        <v>10070.841375</v>
      </c>
      <c r="I67" s="5822">
        <v>12428.777760000001</v>
      </c>
      <c r="J67" s="5077">
        <f t="shared" si="1"/>
        <v>10070.841375</v>
      </c>
      <c r="K67" s="5065">
        <f t="shared" si="1"/>
        <v>12428.777760000001</v>
      </c>
      <c r="L67" s="3745"/>
    </row>
    <row r="68" spans="1:12">
      <c r="A68" s="7589"/>
      <c r="B68" s="7576"/>
      <c r="C68" s="5095">
        <v>1500</v>
      </c>
      <c r="D68" s="5096">
        <v>1781</v>
      </c>
      <c r="E68" s="5075">
        <v>21.18</v>
      </c>
      <c r="F68" s="5076">
        <v>21.52</v>
      </c>
      <c r="G68" s="5813">
        <v>4.2</v>
      </c>
      <c r="H68" s="5821">
        <v>10711.55925</v>
      </c>
      <c r="I68" s="5822">
        <v>13015.2981525</v>
      </c>
      <c r="J68" s="5077">
        <f t="shared" si="1"/>
        <v>10711.55925</v>
      </c>
      <c r="K68" s="5065">
        <f t="shared" si="1"/>
        <v>13015.2981525</v>
      </c>
      <c r="L68" s="3745"/>
    </row>
    <row r="69" spans="1:12">
      <c r="A69" s="7589"/>
      <c r="B69" s="7576"/>
      <c r="C69" s="5095">
        <v>1600</v>
      </c>
      <c r="D69" s="5096">
        <v>1936</v>
      </c>
      <c r="E69" s="5075">
        <v>22.53</v>
      </c>
      <c r="F69" s="5076">
        <v>22.87</v>
      </c>
      <c r="G69" s="5813">
        <v>4.4800000000000004</v>
      </c>
      <c r="H69" s="5821">
        <v>11533.704525000001</v>
      </c>
      <c r="I69" s="5822">
        <v>13906.527337500002</v>
      </c>
      <c r="J69" s="5077">
        <f t="shared" si="1"/>
        <v>11533.704525000001</v>
      </c>
      <c r="K69" s="5065">
        <f t="shared" si="1"/>
        <v>13906.527337500002</v>
      </c>
      <c r="L69" s="3745"/>
    </row>
    <row r="70" spans="1:12">
      <c r="A70" s="7589"/>
      <c r="B70" s="7576"/>
      <c r="C70" s="5095">
        <v>1700</v>
      </c>
      <c r="D70" s="5096">
        <v>2057</v>
      </c>
      <c r="E70" s="5075">
        <v>23.96</v>
      </c>
      <c r="F70" s="5076">
        <v>24.3</v>
      </c>
      <c r="G70" s="5813">
        <v>4.76</v>
      </c>
      <c r="H70" s="5821">
        <v>12203.340974999999</v>
      </c>
      <c r="I70" s="5822">
        <v>14597.84088</v>
      </c>
      <c r="J70" s="5077">
        <f t="shared" si="1"/>
        <v>12203.340974999999</v>
      </c>
      <c r="K70" s="5065">
        <f t="shared" si="1"/>
        <v>14597.84088</v>
      </c>
      <c r="L70" s="3745"/>
    </row>
    <row r="71" spans="1:12">
      <c r="A71" s="7589"/>
      <c r="B71" s="7576"/>
      <c r="C71" s="5095">
        <v>1800</v>
      </c>
      <c r="D71" s="5096">
        <v>2178</v>
      </c>
      <c r="E71" s="5075">
        <v>25.31</v>
      </c>
      <c r="F71" s="5076">
        <v>25.64</v>
      </c>
      <c r="G71" s="5813">
        <v>5.04</v>
      </c>
      <c r="H71" s="5821">
        <v>12687.162075</v>
      </c>
      <c r="I71" s="5822">
        <v>15476.7408075</v>
      </c>
      <c r="J71" s="5077">
        <f t="shared" si="1"/>
        <v>12687.162075</v>
      </c>
      <c r="K71" s="5065">
        <f t="shared" si="1"/>
        <v>15476.7408075</v>
      </c>
      <c r="L71" s="3745"/>
    </row>
    <row r="72" spans="1:12">
      <c r="A72" s="7589"/>
      <c r="B72" s="7576"/>
      <c r="C72" s="5095">
        <v>1900</v>
      </c>
      <c r="D72" s="5096">
        <v>2299</v>
      </c>
      <c r="E72" s="5075">
        <v>26.65</v>
      </c>
      <c r="F72" s="5076">
        <v>26.99</v>
      </c>
      <c r="G72" s="5813">
        <v>5.32</v>
      </c>
      <c r="H72" s="5821">
        <v>13154.324400000001</v>
      </c>
      <c r="I72" s="5822">
        <v>15961.990695</v>
      </c>
      <c r="J72" s="5077">
        <f t="shared" si="1"/>
        <v>13154.324400000001</v>
      </c>
      <c r="K72" s="5065">
        <f t="shared" si="1"/>
        <v>15961.990695</v>
      </c>
      <c r="L72" s="3745"/>
    </row>
    <row r="73" spans="1:12">
      <c r="A73" s="7589"/>
      <c r="B73" s="7576"/>
      <c r="C73" s="5095">
        <v>2000</v>
      </c>
      <c r="D73" s="5096">
        <v>2420</v>
      </c>
      <c r="E73" s="5075">
        <v>28</v>
      </c>
      <c r="F73" s="5076">
        <v>28.34</v>
      </c>
      <c r="G73" s="5813">
        <v>5.6</v>
      </c>
      <c r="H73" s="5821">
        <v>14201.732475000001</v>
      </c>
      <c r="I73" s="5822">
        <v>17076.907837500003</v>
      </c>
      <c r="J73" s="5077">
        <f t="shared" si="1"/>
        <v>14201.732475000001</v>
      </c>
      <c r="K73" s="5065">
        <f t="shared" si="1"/>
        <v>17076.907837500003</v>
      </c>
      <c r="L73" s="3745"/>
    </row>
    <row r="74" spans="1:12">
      <c r="A74" s="7589"/>
      <c r="B74" s="7576"/>
      <c r="C74" s="5095">
        <v>2100</v>
      </c>
      <c r="D74" s="5096">
        <v>2541</v>
      </c>
      <c r="E74" s="5075">
        <v>29.35</v>
      </c>
      <c r="F74" s="5076">
        <v>29.68</v>
      </c>
      <c r="G74" s="5813">
        <v>5.88</v>
      </c>
      <c r="H74" s="5821">
        <v>14735.50785</v>
      </c>
      <c r="I74" s="5822">
        <v>17576.237227500002</v>
      </c>
      <c r="J74" s="5077">
        <f t="shared" si="1"/>
        <v>14735.50785</v>
      </c>
      <c r="K74" s="5065">
        <f t="shared" si="1"/>
        <v>17576.237227500002</v>
      </c>
      <c r="L74" s="3745"/>
    </row>
    <row r="75" spans="1:12">
      <c r="A75" s="7589"/>
      <c r="B75" s="7576"/>
      <c r="C75" s="5095">
        <v>2200</v>
      </c>
      <c r="D75" s="5096">
        <v>2662</v>
      </c>
      <c r="E75" s="5075">
        <v>30.69</v>
      </c>
      <c r="F75" s="5076">
        <v>31.03</v>
      </c>
      <c r="G75" s="5813">
        <v>6.16</v>
      </c>
      <c r="H75" s="5821">
        <v>15179.010525000002</v>
      </c>
      <c r="I75" s="5822">
        <v>18076.452817500001</v>
      </c>
      <c r="J75" s="5077">
        <f t="shared" si="1"/>
        <v>15179.010525000002</v>
      </c>
      <c r="K75" s="5065">
        <f t="shared" si="1"/>
        <v>18076.452817500001</v>
      </c>
      <c r="L75" s="3745"/>
    </row>
    <row r="76" spans="1:12">
      <c r="A76" s="7589"/>
      <c r="B76" s="7576"/>
      <c r="C76" s="5095">
        <v>2300</v>
      </c>
      <c r="D76" s="5096">
        <v>2783</v>
      </c>
      <c r="E76" s="5075">
        <v>32.04</v>
      </c>
      <c r="F76" s="5076">
        <v>32.380000000000003</v>
      </c>
      <c r="G76" s="5813">
        <v>6.44</v>
      </c>
      <c r="H76" s="5821">
        <v>15791.6808</v>
      </c>
      <c r="I76" s="5822">
        <v>18653.291474999998</v>
      </c>
      <c r="J76" s="5077">
        <f t="shared" si="1"/>
        <v>15791.6808</v>
      </c>
      <c r="K76" s="5065">
        <f t="shared" si="1"/>
        <v>18653.291474999998</v>
      </c>
      <c r="L76" s="3745"/>
    </row>
    <row r="77" spans="1:12">
      <c r="A77" s="7589"/>
      <c r="B77" s="7576"/>
      <c r="C77" s="5095">
        <v>2400</v>
      </c>
      <c r="D77" s="5096">
        <v>2903</v>
      </c>
      <c r="E77" s="5075">
        <v>33.39</v>
      </c>
      <c r="F77" s="5076">
        <v>33.72</v>
      </c>
      <c r="G77" s="5813">
        <v>6.72</v>
      </c>
      <c r="H77" s="5821">
        <v>16385.057325000002</v>
      </c>
      <c r="I77" s="5822">
        <v>19230.119054999999</v>
      </c>
      <c r="J77" s="5077">
        <f t="shared" si="1"/>
        <v>16385.057325000002</v>
      </c>
      <c r="K77" s="5065">
        <f t="shared" si="1"/>
        <v>19230.119054999999</v>
      </c>
      <c r="L77" s="3745"/>
    </row>
    <row r="78" spans="1:12">
      <c r="A78" s="7589"/>
      <c r="B78" s="7576"/>
      <c r="C78" s="5095">
        <v>2500</v>
      </c>
      <c r="D78" s="5096">
        <v>3025</v>
      </c>
      <c r="E78" s="5075">
        <v>34.729999999999997</v>
      </c>
      <c r="F78" s="5076">
        <v>35.07</v>
      </c>
      <c r="G78" s="5813">
        <v>7</v>
      </c>
      <c r="H78" s="5821">
        <v>16919.7147</v>
      </c>
      <c r="I78" s="5822">
        <v>19769.083739999998</v>
      </c>
      <c r="J78" s="5077">
        <f t="shared" si="1"/>
        <v>16919.7147</v>
      </c>
      <c r="K78" s="5065">
        <f t="shared" si="1"/>
        <v>19769.083739999998</v>
      </c>
      <c r="L78" s="3745"/>
    </row>
    <row r="79" spans="1:12">
      <c r="A79" s="7589"/>
      <c r="B79" s="7576"/>
      <c r="C79" s="5095">
        <v>2600</v>
      </c>
      <c r="D79" s="5096">
        <v>3145</v>
      </c>
      <c r="E79" s="5075">
        <v>36.08</v>
      </c>
      <c r="F79" s="5076">
        <v>36.42</v>
      </c>
      <c r="G79" s="5813">
        <v>7.28</v>
      </c>
      <c r="H79" s="5821">
        <v>17906.639625000003</v>
      </c>
      <c r="I79" s="5822">
        <v>20837.331375000002</v>
      </c>
      <c r="J79" s="5077">
        <f t="shared" si="1"/>
        <v>17906.639625000003</v>
      </c>
      <c r="K79" s="5065">
        <f t="shared" si="1"/>
        <v>20837.331375000002</v>
      </c>
      <c r="L79" s="3745"/>
    </row>
    <row r="80" spans="1:12">
      <c r="A80" s="7589"/>
      <c r="B80" s="7576"/>
      <c r="C80" s="5095">
        <v>2800</v>
      </c>
      <c r="D80" s="5096">
        <v>3388</v>
      </c>
      <c r="E80" s="5075">
        <v>38.78</v>
      </c>
      <c r="F80" s="5076">
        <v>39.11</v>
      </c>
      <c r="G80" s="5813">
        <v>7.84</v>
      </c>
      <c r="H80" s="5821">
        <v>19124.957249999999</v>
      </c>
      <c r="I80" s="5822">
        <v>22063.211834999998</v>
      </c>
      <c r="J80" s="5077">
        <f t="shared" si="1"/>
        <v>19124.957249999999</v>
      </c>
      <c r="K80" s="5065">
        <f t="shared" si="1"/>
        <v>22063.211834999998</v>
      </c>
      <c r="L80" s="3745"/>
    </row>
    <row r="81" spans="1:12" ht="14.7" thickBot="1">
      <c r="A81" s="7589"/>
      <c r="B81" s="7577"/>
      <c r="C81" s="5097">
        <v>3000</v>
      </c>
      <c r="D81" s="5098">
        <v>3630</v>
      </c>
      <c r="E81" s="5079">
        <v>41.47</v>
      </c>
      <c r="F81" s="5080">
        <v>41.8</v>
      </c>
      <c r="G81" s="5814">
        <v>8.4</v>
      </c>
      <c r="H81" s="5821">
        <v>20187.2601</v>
      </c>
      <c r="I81" s="5822">
        <v>23130.573270000001</v>
      </c>
      <c r="J81" s="5081">
        <f t="shared" si="1"/>
        <v>20187.2601</v>
      </c>
      <c r="K81" s="1465">
        <f t="shared" si="1"/>
        <v>23130.573270000001</v>
      </c>
      <c r="L81" s="3745"/>
    </row>
    <row r="82" spans="1:12">
      <c r="A82" s="7589"/>
      <c r="B82" s="7575">
        <v>600</v>
      </c>
      <c r="C82" s="5082">
        <v>400</v>
      </c>
      <c r="D82" s="5083">
        <v>732.31220299999995</v>
      </c>
      <c r="E82" s="5070">
        <v>7.48</v>
      </c>
      <c r="F82" s="5084">
        <v>7.83</v>
      </c>
      <c r="G82" s="5815">
        <v>1.2800000000000002</v>
      </c>
      <c r="H82" s="5821">
        <v>4372.8016500000003</v>
      </c>
      <c r="I82" s="5822">
        <v>6990.6890025000002</v>
      </c>
      <c r="J82" s="5072">
        <f t="shared" si="1"/>
        <v>4372.8016500000003</v>
      </c>
      <c r="K82" s="5073">
        <f t="shared" si="1"/>
        <v>6990.6890025000002</v>
      </c>
      <c r="L82" s="3745"/>
    </row>
    <row r="83" spans="1:12">
      <c r="A83" s="7589"/>
      <c r="B83" s="7576"/>
      <c r="C83" s="5089">
        <v>500</v>
      </c>
      <c r="D83" s="5086">
        <v>868.27573699999994</v>
      </c>
      <c r="E83" s="5075">
        <v>9.35</v>
      </c>
      <c r="F83" s="5087">
        <v>9.6999999999999993</v>
      </c>
      <c r="G83" s="5816">
        <v>1.6</v>
      </c>
      <c r="H83" s="5821">
        <v>5033.6732250000005</v>
      </c>
      <c r="I83" s="5822">
        <v>7694.3428800000002</v>
      </c>
      <c r="J83" s="5077">
        <f t="shared" si="1"/>
        <v>5033.6732250000005</v>
      </c>
      <c r="K83" s="5088">
        <f t="shared" si="1"/>
        <v>7694.3428800000002</v>
      </c>
      <c r="L83" s="3745"/>
    </row>
    <row r="84" spans="1:12">
      <c r="A84" s="7589"/>
      <c r="B84" s="7576"/>
      <c r="C84" s="5089">
        <v>600</v>
      </c>
      <c r="D84" s="5086">
        <v>1005.2501899999997</v>
      </c>
      <c r="E84" s="5075">
        <v>11.219999999999999</v>
      </c>
      <c r="F84" s="5087">
        <v>11.569999999999999</v>
      </c>
      <c r="G84" s="5816">
        <v>1.92</v>
      </c>
      <c r="H84" s="5821">
        <v>5762.9108249999999</v>
      </c>
      <c r="I84" s="5822">
        <v>8427.0530400000007</v>
      </c>
      <c r="J84" s="5077">
        <f t="shared" si="1"/>
        <v>5762.9108249999999</v>
      </c>
      <c r="K84" s="5088">
        <f t="shared" si="1"/>
        <v>8427.0530400000007</v>
      </c>
      <c r="L84" s="3745"/>
    </row>
    <row r="85" spans="1:12">
      <c r="A85" s="7589"/>
      <c r="B85" s="7576"/>
      <c r="C85" s="5089">
        <v>700</v>
      </c>
      <c r="D85" s="5086">
        <v>1142.4399000000003</v>
      </c>
      <c r="E85" s="5075">
        <v>13.089999999999998</v>
      </c>
      <c r="F85" s="5087">
        <v>13.439999999999998</v>
      </c>
      <c r="G85" s="5816">
        <v>2.2399999999999998</v>
      </c>
      <c r="H85" s="5821">
        <v>6388.7228999999998</v>
      </c>
      <c r="I85" s="5822">
        <v>9025.01649</v>
      </c>
      <c r="J85" s="5077">
        <f t="shared" si="1"/>
        <v>6388.7228999999998</v>
      </c>
      <c r="K85" s="5088">
        <f t="shared" si="1"/>
        <v>9025.01649</v>
      </c>
      <c r="L85" s="3745"/>
    </row>
    <row r="86" spans="1:12">
      <c r="A86" s="7589"/>
      <c r="B86" s="7576"/>
      <c r="C86" s="5089">
        <v>800</v>
      </c>
      <c r="D86" s="5086">
        <v>1279.2644620000001</v>
      </c>
      <c r="E86" s="5075">
        <v>14.96</v>
      </c>
      <c r="F86" s="5087">
        <v>15.31</v>
      </c>
      <c r="G86" s="5816">
        <v>2.5600000000000005</v>
      </c>
      <c r="H86" s="5821">
        <v>7049.5944750000008</v>
      </c>
      <c r="I86" s="5822">
        <v>9725.1477224999999</v>
      </c>
      <c r="J86" s="5077">
        <f t="shared" si="1"/>
        <v>7049.5944750000008</v>
      </c>
      <c r="K86" s="5088">
        <f t="shared" si="1"/>
        <v>9725.1477224999999</v>
      </c>
      <c r="L86" s="3745"/>
    </row>
    <row r="87" spans="1:12">
      <c r="A87" s="7589"/>
      <c r="B87" s="7576"/>
      <c r="C87" s="5089">
        <v>900</v>
      </c>
      <c r="D87" s="5086">
        <v>1415.327172</v>
      </c>
      <c r="E87" s="5075">
        <v>16.829999999999998</v>
      </c>
      <c r="F87" s="5087">
        <v>17.18</v>
      </c>
      <c r="G87" s="5816">
        <v>2.8800000000000003</v>
      </c>
      <c r="H87" s="5821">
        <v>7671.9006000000008</v>
      </c>
      <c r="I87" s="5822">
        <v>10356.576300000001</v>
      </c>
      <c r="J87" s="5077">
        <f t="shared" si="1"/>
        <v>7671.9006000000008</v>
      </c>
      <c r="K87" s="5088">
        <f t="shared" si="1"/>
        <v>10356.576300000001</v>
      </c>
      <c r="L87" s="3745"/>
    </row>
    <row r="88" spans="1:12">
      <c r="A88" s="7589"/>
      <c r="B88" s="7576"/>
      <c r="C88" s="5089">
        <v>1000</v>
      </c>
      <c r="D88" s="5086">
        <v>1551.1892760000001</v>
      </c>
      <c r="E88" s="5075">
        <v>18.7</v>
      </c>
      <c r="F88" s="5087">
        <v>18.7</v>
      </c>
      <c r="G88" s="5816">
        <v>3.2</v>
      </c>
      <c r="H88" s="5821">
        <v>8401.1381999999994</v>
      </c>
      <c r="I88" s="5822">
        <v>11055.8213325</v>
      </c>
      <c r="J88" s="5077">
        <f t="shared" si="1"/>
        <v>8401.1381999999994</v>
      </c>
      <c r="K88" s="5088">
        <f t="shared" si="1"/>
        <v>11055.8213325</v>
      </c>
      <c r="L88" s="3745"/>
    </row>
    <row r="89" spans="1:12">
      <c r="A89" s="7589"/>
      <c r="B89" s="7576"/>
      <c r="C89" s="5089">
        <v>1100</v>
      </c>
      <c r="D89" s="5086">
        <v>1689.232125</v>
      </c>
      <c r="E89" s="5075">
        <v>20.57</v>
      </c>
      <c r="F89" s="5087">
        <v>20.92</v>
      </c>
      <c r="G89" s="5816">
        <v>3.5200000000000005</v>
      </c>
      <c r="H89" s="5821">
        <v>9026.9502749999992</v>
      </c>
      <c r="I89" s="5822">
        <v>11687.2609875</v>
      </c>
      <c r="J89" s="5077">
        <f t="shared" si="1"/>
        <v>9026.9502749999992</v>
      </c>
      <c r="K89" s="5088">
        <f t="shared" si="1"/>
        <v>11687.2609875</v>
      </c>
      <c r="L89" s="3745"/>
    </row>
    <row r="90" spans="1:12">
      <c r="A90" s="7589"/>
      <c r="B90" s="7576"/>
      <c r="C90" s="5089">
        <v>1200</v>
      </c>
      <c r="D90" s="5086">
        <v>1824.1103579999999</v>
      </c>
      <c r="E90" s="5075">
        <v>22.439999999999998</v>
      </c>
      <c r="F90" s="5087">
        <v>22.79</v>
      </c>
      <c r="G90" s="5816">
        <v>3.84</v>
      </c>
      <c r="H90" s="5821">
        <v>9649.2564000000002</v>
      </c>
      <c r="I90" s="5822">
        <v>12315.166920000001</v>
      </c>
      <c r="J90" s="5077">
        <f t="shared" si="1"/>
        <v>9649.2564000000002</v>
      </c>
      <c r="K90" s="5088">
        <f t="shared" si="1"/>
        <v>12315.166920000001</v>
      </c>
      <c r="L90" s="3745"/>
    </row>
    <row r="91" spans="1:12">
      <c r="A91" s="7589"/>
      <c r="B91" s="7576"/>
      <c r="C91" s="5089">
        <v>1300</v>
      </c>
      <c r="D91" s="5086">
        <v>1979.949664</v>
      </c>
      <c r="E91" s="5075">
        <v>24.31</v>
      </c>
      <c r="F91" s="5087">
        <v>24.66</v>
      </c>
      <c r="G91" s="5816">
        <v>4.16</v>
      </c>
      <c r="H91" s="5821">
        <v>10346.05845</v>
      </c>
      <c r="I91" s="5822">
        <v>13018.8207975</v>
      </c>
      <c r="J91" s="5077">
        <f t="shared" si="1"/>
        <v>10346.05845</v>
      </c>
      <c r="K91" s="5088">
        <f t="shared" si="1"/>
        <v>13018.8207975</v>
      </c>
      <c r="L91" s="3745"/>
    </row>
    <row r="92" spans="1:12">
      <c r="A92" s="7589"/>
      <c r="B92" s="7576"/>
      <c r="C92" s="5089">
        <v>1400</v>
      </c>
      <c r="D92" s="5086">
        <v>2132.5544800000002</v>
      </c>
      <c r="E92" s="5075">
        <v>26.179999999999996</v>
      </c>
      <c r="F92" s="5087">
        <v>26.529999999999998</v>
      </c>
      <c r="G92" s="5816">
        <v>4.4799999999999995</v>
      </c>
      <c r="H92" s="5821">
        <v>11107.731599999999</v>
      </c>
      <c r="I92" s="5822">
        <v>13820.222535000001</v>
      </c>
      <c r="J92" s="5077">
        <f t="shared" si="1"/>
        <v>11107.731599999999</v>
      </c>
      <c r="K92" s="5088">
        <f t="shared" si="1"/>
        <v>13820.222535000001</v>
      </c>
      <c r="L92" s="3745"/>
    </row>
    <row r="93" spans="1:12">
      <c r="A93" s="7589"/>
      <c r="B93" s="7576"/>
      <c r="C93" s="5089">
        <v>1500</v>
      </c>
      <c r="D93" s="5086">
        <v>2284.1810599999999</v>
      </c>
      <c r="E93" s="5075">
        <v>28.049999999999997</v>
      </c>
      <c r="F93" s="5087">
        <v>28.4</v>
      </c>
      <c r="G93" s="5816">
        <v>4.8000000000000007</v>
      </c>
      <c r="H93" s="5821">
        <v>11769.47415</v>
      </c>
      <c r="I93" s="5822">
        <v>14450.77599</v>
      </c>
      <c r="J93" s="5077">
        <f t="shared" si="1"/>
        <v>11769.47415</v>
      </c>
      <c r="K93" s="5088">
        <f t="shared" si="1"/>
        <v>14450.77599</v>
      </c>
      <c r="L93" s="3745"/>
    </row>
    <row r="94" spans="1:12">
      <c r="A94" s="7589"/>
      <c r="B94" s="7576"/>
      <c r="C94" s="5089">
        <v>1600</v>
      </c>
      <c r="D94" s="5086">
        <v>2437.7641119999998</v>
      </c>
      <c r="E94" s="5075">
        <v>29.92</v>
      </c>
      <c r="F94" s="5087">
        <v>30.270000000000003</v>
      </c>
      <c r="G94" s="5816">
        <v>5.120000000000001</v>
      </c>
      <c r="H94" s="5821">
        <v>12670.5033</v>
      </c>
      <c r="I94" s="5822">
        <v>15448.5596475</v>
      </c>
      <c r="J94" s="5077">
        <f t="shared" si="1"/>
        <v>12670.5033</v>
      </c>
      <c r="K94" s="5088">
        <f t="shared" si="1"/>
        <v>15448.5596475</v>
      </c>
      <c r="L94" s="3745"/>
    </row>
    <row r="95" spans="1:12">
      <c r="A95" s="7589"/>
      <c r="B95" s="7576"/>
      <c r="C95" s="5089">
        <v>1700</v>
      </c>
      <c r="D95" s="5086">
        <v>2590.3689279999999</v>
      </c>
      <c r="E95" s="5075">
        <v>31.79</v>
      </c>
      <c r="F95" s="5087">
        <v>32.14</v>
      </c>
      <c r="G95" s="5816">
        <v>5.44</v>
      </c>
      <c r="H95" s="5821">
        <v>13451.459175000002</v>
      </c>
      <c r="I95" s="5822">
        <v>16198.00791</v>
      </c>
      <c r="J95" s="5077">
        <f t="shared" si="1"/>
        <v>13451.459175000002</v>
      </c>
      <c r="K95" s="5088">
        <f t="shared" si="1"/>
        <v>16198.00791</v>
      </c>
      <c r="L95" s="3745"/>
    </row>
    <row r="96" spans="1:12">
      <c r="A96" s="7589"/>
      <c r="B96" s="7576"/>
      <c r="C96" s="5089">
        <v>1800</v>
      </c>
      <c r="D96" s="5086">
        <v>2741.995508</v>
      </c>
      <c r="E96" s="5075">
        <v>33.659999999999997</v>
      </c>
      <c r="F96" s="5087">
        <v>34.01</v>
      </c>
      <c r="G96" s="5816">
        <v>5.7600000000000007</v>
      </c>
      <c r="H96" s="5821">
        <v>13982.610600000002</v>
      </c>
      <c r="I96" s="5822">
        <v>17162.326440000001</v>
      </c>
      <c r="J96" s="5077">
        <f t="shared" si="1"/>
        <v>13982.610600000002</v>
      </c>
      <c r="K96" s="5088">
        <f t="shared" si="1"/>
        <v>17162.326440000001</v>
      </c>
      <c r="L96" s="3745"/>
    </row>
    <row r="97" spans="1:12">
      <c r="A97" s="7589"/>
      <c r="B97" s="7576"/>
      <c r="C97" s="5089">
        <v>1900</v>
      </c>
      <c r="D97" s="5086">
        <v>2895.5785599999999</v>
      </c>
      <c r="E97" s="5075">
        <v>35.529999999999994</v>
      </c>
      <c r="F97" s="5087">
        <v>35.879999999999995</v>
      </c>
      <c r="G97" s="5816">
        <v>6.08</v>
      </c>
      <c r="H97" s="5821">
        <v>14511.127049999999</v>
      </c>
      <c r="I97" s="5822">
        <v>17698.65468</v>
      </c>
      <c r="J97" s="5077">
        <f t="shared" si="1"/>
        <v>14511.127049999999</v>
      </c>
      <c r="K97" s="5088">
        <f t="shared" si="1"/>
        <v>17698.65468</v>
      </c>
      <c r="L97" s="3745"/>
    </row>
    <row r="98" spans="1:12">
      <c r="A98" s="7589"/>
      <c r="B98" s="7576"/>
      <c r="C98" s="5089">
        <v>2000</v>
      </c>
      <c r="D98" s="5086">
        <v>3047.20514</v>
      </c>
      <c r="E98" s="5075">
        <v>37.4</v>
      </c>
      <c r="F98" s="5087">
        <v>37.75</v>
      </c>
      <c r="G98" s="5816">
        <v>6.4</v>
      </c>
      <c r="H98" s="5821">
        <v>15623.395200000001</v>
      </c>
      <c r="I98" s="5822">
        <v>18902.513070000001</v>
      </c>
      <c r="J98" s="5077">
        <f t="shared" si="1"/>
        <v>15623.395200000001</v>
      </c>
      <c r="K98" s="5088">
        <f t="shared" si="1"/>
        <v>18902.513070000001</v>
      </c>
      <c r="L98" s="3745"/>
    </row>
    <row r="99" spans="1:12">
      <c r="A99" s="7589"/>
      <c r="B99" s="7576"/>
      <c r="C99" s="5089">
        <v>2100</v>
      </c>
      <c r="D99" s="5086">
        <v>3197.1006479999996</v>
      </c>
      <c r="E99" s="5075">
        <v>39.270000000000003</v>
      </c>
      <c r="F99" s="5087">
        <v>39.620000000000005</v>
      </c>
      <c r="G99" s="5816">
        <v>6.7200000000000006</v>
      </c>
      <c r="H99" s="5821">
        <v>16206.253875</v>
      </c>
      <c r="I99" s="5822">
        <v>19490.794785000002</v>
      </c>
      <c r="J99" s="5077">
        <f t="shared" si="1"/>
        <v>16206.253875</v>
      </c>
      <c r="K99" s="5088">
        <f t="shared" si="1"/>
        <v>19490.794785000002</v>
      </c>
      <c r="L99" s="3745"/>
    </row>
    <row r="100" spans="1:12">
      <c r="A100" s="7589"/>
      <c r="B100" s="7576"/>
      <c r="C100" s="5089">
        <v>2200</v>
      </c>
      <c r="D100" s="5086">
        <v>3353.393008</v>
      </c>
      <c r="E100" s="5075">
        <v>41.14</v>
      </c>
      <c r="F100" s="5087">
        <v>41.49</v>
      </c>
      <c r="G100" s="5816">
        <v>7.0400000000000009</v>
      </c>
      <c r="H100" s="5821">
        <v>16751.429100000001</v>
      </c>
      <c r="I100" s="5822">
        <v>20043.850050000001</v>
      </c>
      <c r="J100" s="5077">
        <f t="shared" si="1"/>
        <v>16751.429100000001</v>
      </c>
      <c r="K100" s="5088">
        <f t="shared" si="1"/>
        <v>20043.850050000001</v>
      </c>
      <c r="L100" s="3745"/>
    </row>
    <row r="101" spans="1:12">
      <c r="A101" s="7589"/>
      <c r="B101" s="7576"/>
      <c r="C101" s="5089">
        <v>2300</v>
      </c>
      <c r="D101" s="5086">
        <v>3504.0413520000002</v>
      </c>
      <c r="E101" s="5075">
        <v>43.01</v>
      </c>
      <c r="F101" s="5087">
        <v>43.36</v>
      </c>
      <c r="G101" s="5816">
        <v>7.3599999999999994</v>
      </c>
      <c r="H101" s="5821">
        <v>17373.735225</v>
      </c>
      <c r="I101" s="5822">
        <v>20668.244415000001</v>
      </c>
      <c r="J101" s="5077">
        <f t="shared" si="1"/>
        <v>17373.735225</v>
      </c>
      <c r="K101" s="5088">
        <f t="shared" si="1"/>
        <v>20668.244415000001</v>
      </c>
      <c r="L101" s="3745"/>
    </row>
    <row r="102" spans="1:12">
      <c r="A102" s="7589"/>
      <c r="B102" s="7576"/>
      <c r="C102" s="5089">
        <v>2400</v>
      </c>
      <c r="D102" s="5086">
        <v>3657.6244040000001</v>
      </c>
      <c r="E102" s="5075">
        <v>44.879999999999995</v>
      </c>
      <c r="F102" s="5087">
        <v>45.23</v>
      </c>
      <c r="G102" s="5816">
        <v>7.68</v>
      </c>
      <c r="H102" s="5821">
        <v>17989.029450000002</v>
      </c>
      <c r="I102" s="5822">
        <v>21329.615475000002</v>
      </c>
      <c r="J102" s="5077">
        <f t="shared" si="1"/>
        <v>17989.029450000002</v>
      </c>
      <c r="K102" s="5088">
        <f t="shared" si="1"/>
        <v>21329.615475000002</v>
      </c>
      <c r="L102" s="3745"/>
    </row>
    <row r="103" spans="1:12">
      <c r="A103" s="7589"/>
      <c r="B103" s="7576"/>
      <c r="C103" s="5089">
        <v>2500</v>
      </c>
      <c r="D103" s="5086">
        <v>3809.2509839999998</v>
      </c>
      <c r="E103" s="5075">
        <v>46.75</v>
      </c>
      <c r="F103" s="5087">
        <v>47.1</v>
      </c>
      <c r="G103" s="5816">
        <v>8</v>
      </c>
      <c r="H103" s="5821">
        <v>18572.770125000003</v>
      </c>
      <c r="I103" s="5822">
        <v>21881.7956175</v>
      </c>
      <c r="J103" s="5077">
        <f t="shared" si="1"/>
        <v>18572.770125000003</v>
      </c>
      <c r="K103" s="5088">
        <f t="shared" si="1"/>
        <v>21881.7956175</v>
      </c>
      <c r="L103" s="3745"/>
    </row>
    <row r="104" spans="1:12">
      <c r="A104" s="7589"/>
      <c r="B104" s="7576"/>
      <c r="C104" s="5089">
        <v>2600</v>
      </c>
      <c r="D104" s="5086">
        <v>3960.8775639999999</v>
      </c>
      <c r="E104" s="5075">
        <v>48.62</v>
      </c>
      <c r="F104" s="5087">
        <v>48.97</v>
      </c>
      <c r="G104" s="5816">
        <v>8.32</v>
      </c>
      <c r="H104" s="5821">
        <v>19691.168175000003</v>
      </c>
      <c r="I104" s="5822">
        <v>23098.869465</v>
      </c>
      <c r="J104" s="5077">
        <f t="shared" si="1"/>
        <v>19691.168175000003</v>
      </c>
      <c r="K104" s="5088">
        <f t="shared" si="1"/>
        <v>23098.869465</v>
      </c>
      <c r="L104" s="3745"/>
    </row>
    <row r="105" spans="1:12">
      <c r="A105" s="7589"/>
      <c r="B105" s="7576"/>
      <c r="C105" s="5089">
        <v>2800</v>
      </c>
      <c r="D105" s="5086">
        <v>4267.0654320000003</v>
      </c>
      <c r="E105" s="5075">
        <v>52.359999999999992</v>
      </c>
      <c r="F105" s="5087">
        <v>52.709999999999994</v>
      </c>
      <c r="G105" s="5816">
        <v>8.9599999999999991</v>
      </c>
      <c r="H105" s="5821">
        <v>21039.20595</v>
      </c>
      <c r="I105" s="5822">
        <v>24455.962912500003</v>
      </c>
      <c r="J105" s="5077">
        <f t="shared" si="1"/>
        <v>21039.20595</v>
      </c>
      <c r="K105" s="5088">
        <f t="shared" si="1"/>
        <v>24455.962912500003</v>
      </c>
      <c r="L105" s="3745"/>
    </row>
    <row r="106" spans="1:12" ht="14.7" thickBot="1">
      <c r="A106" s="7590"/>
      <c r="B106" s="7577"/>
      <c r="C106" s="5090">
        <v>3000</v>
      </c>
      <c r="D106" s="5091">
        <v>4570.3185919999996</v>
      </c>
      <c r="E106" s="5079">
        <v>56.099999999999994</v>
      </c>
      <c r="F106" s="5092">
        <v>56.449999999999996</v>
      </c>
      <c r="G106" s="5817">
        <v>9.6000000000000014</v>
      </c>
      <c r="H106" s="5821">
        <v>22203.181349999999</v>
      </c>
      <c r="I106" s="5822">
        <v>25626.3672525</v>
      </c>
      <c r="J106" s="5081">
        <f t="shared" si="1"/>
        <v>22203.181349999999</v>
      </c>
      <c r="K106" s="5099">
        <f t="shared" si="1"/>
        <v>25626.3672525</v>
      </c>
      <c r="L106" s="3745"/>
    </row>
    <row r="107" spans="1:12">
      <c r="A107" s="7588" t="s">
        <v>19896</v>
      </c>
      <c r="B107" s="7575" t="s">
        <v>13203</v>
      </c>
      <c r="C107" s="5082">
        <v>600</v>
      </c>
      <c r="D107" s="5100">
        <v>453.50077499999992</v>
      </c>
      <c r="E107" s="5101">
        <v>6.39</v>
      </c>
      <c r="F107" s="5102">
        <v>6.95</v>
      </c>
      <c r="G107" s="5818">
        <v>1.5</v>
      </c>
      <c r="H107" s="5821">
        <v>5038.05015</v>
      </c>
      <c r="I107" s="5822">
        <v>7768.314225000001</v>
      </c>
      <c r="J107" s="5072">
        <f t="shared" si="1"/>
        <v>5038.05015</v>
      </c>
      <c r="K107" s="5073">
        <f t="shared" si="1"/>
        <v>7768.314225000001</v>
      </c>
      <c r="L107" s="3745"/>
    </row>
    <row r="108" spans="1:12">
      <c r="A108" s="7589"/>
      <c r="B108" s="7576"/>
      <c r="C108" s="5089">
        <v>700</v>
      </c>
      <c r="D108" s="5103">
        <v>521.83871999999997</v>
      </c>
      <c r="E108" s="5104">
        <v>7.45</v>
      </c>
      <c r="F108" s="5105">
        <v>8.11</v>
      </c>
      <c r="G108" s="5819">
        <v>1.75</v>
      </c>
      <c r="H108" s="5821">
        <v>5576.2134750000005</v>
      </c>
      <c r="I108" s="5822">
        <v>8267.9121000000014</v>
      </c>
      <c r="J108" s="5077">
        <f t="shared" si="1"/>
        <v>5576.2134750000005</v>
      </c>
      <c r="K108" s="5088">
        <f t="shared" si="1"/>
        <v>8267.9121000000014</v>
      </c>
      <c r="L108" s="3745"/>
    </row>
    <row r="109" spans="1:12">
      <c r="A109" s="7589"/>
      <c r="B109" s="7576"/>
      <c r="C109" s="5089">
        <v>800</v>
      </c>
      <c r="D109" s="5103">
        <v>590.27292</v>
      </c>
      <c r="E109" s="5104">
        <v>8.5</v>
      </c>
      <c r="F109" s="5105">
        <v>9.26</v>
      </c>
      <c r="G109" s="5819">
        <v>2</v>
      </c>
      <c r="H109" s="5821">
        <v>6195.8956500000004</v>
      </c>
      <c r="I109" s="5822">
        <v>8825.35815</v>
      </c>
      <c r="J109" s="5077">
        <f t="shared" si="1"/>
        <v>6195.8956500000004</v>
      </c>
      <c r="K109" s="5088">
        <f t="shared" si="1"/>
        <v>8825.35815</v>
      </c>
      <c r="L109" s="3745"/>
    </row>
    <row r="110" spans="1:12">
      <c r="A110" s="7589"/>
      <c r="B110" s="7576"/>
      <c r="C110" s="5089">
        <v>900</v>
      </c>
      <c r="D110" s="5103">
        <v>659.08282500000007</v>
      </c>
      <c r="E110" s="5104">
        <v>9.56</v>
      </c>
      <c r="F110" s="5105">
        <v>10.42</v>
      </c>
      <c r="G110" s="5819">
        <v>2.25</v>
      </c>
      <c r="H110" s="5821">
        <v>6763.8595500000001</v>
      </c>
      <c r="I110" s="5822">
        <v>9376.6632750000008</v>
      </c>
      <c r="J110" s="5077">
        <f t="shared" si="1"/>
        <v>6763.8595500000001</v>
      </c>
      <c r="K110" s="5088">
        <f t="shared" si="1"/>
        <v>9376.6632750000008</v>
      </c>
      <c r="L110" s="3745"/>
    </row>
    <row r="111" spans="1:12">
      <c r="A111" s="7589"/>
      <c r="B111" s="7576"/>
      <c r="C111" s="5089">
        <v>1000</v>
      </c>
      <c r="D111" s="5103">
        <v>727.60396500000002</v>
      </c>
      <c r="E111" s="5104">
        <v>10.350000000000001</v>
      </c>
      <c r="F111" s="5105">
        <v>11.58</v>
      </c>
      <c r="G111" s="5819">
        <v>2.5</v>
      </c>
      <c r="H111" s="5821">
        <v>7410.7073250000003</v>
      </c>
      <c r="I111" s="5822">
        <v>9985.8276000000005</v>
      </c>
      <c r="J111" s="5077">
        <f t="shared" si="1"/>
        <v>7410.7073250000003</v>
      </c>
      <c r="K111" s="5088">
        <f t="shared" si="1"/>
        <v>9985.8276000000005</v>
      </c>
      <c r="L111" s="3745"/>
    </row>
    <row r="112" spans="1:12">
      <c r="A112" s="7589"/>
      <c r="B112" s="7576"/>
      <c r="C112" s="5089">
        <v>1100</v>
      </c>
      <c r="D112" s="5103">
        <v>797.23980000000006</v>
      </c>
      <c r="E112" s="5104">
        <v>11.66</v>
      </c>
      <c r="F112" s="5105">
        <v>12.74</v>
      </c>
      <c r="G112" s="5819">
        <v>2.75</v>
      </c>
      <c r="H112" s="5821">
        <v>7974.2832750000007</v>
      </c>
      <c r="I112" s="5822">
        <v>10512.591075</v>
      </c>
      <c r="J112" s="5077">
        <f t="shared" si="1"/>
        <v>7974.2832750000007</v>
      </c>
      <c r="K112" s="5088">
        <f t="shared" si="1"/>
        <v>10512.591075</v>
      </c>
      <c r="L112" s="3745"/>
    </row>
    <row r="113" spans="1:12">
      <c r="A113" s="7589"/>
      <c r="B113" s="7576"/>
      <c r="C113" s="5089">
        <v>1200</v>
      </c>
      <c r="D113" s="5103">
        <v>866.02589999999987</v>
      </c>
      <c r="E113" s="5104">
        <v>12.72</v>
      </c>
      <c r="F113" s="5105">
        <v>13.9</v>
      </c>
      <c r="G113" s="5819">
        <v>3</v>
      </c>
      <c r="H113" s="5821">
        <v>8542.2471750000004</v>
      </c>
      <c r="I113" s="5822">
        <v>11064.778200000001</v>
      </c>
      <c r="J113" s="5077">
        <f t="shared" si="1"/>
        <v>8542.2471750000004</v>
      </c>
      <c r="K113" s="5088">
        <f t="shared" si="1"/>
        <v>11064.778200000001</v>
      </c>
      <c r="L113" s="3745"/>
    </row>
    <row r="114" spans="1:12">
      <c r="A114" s="7589"/>
      <c r="B114" s="7576"/>
      <c r="C114" s="5089">
        <v>1300</v>
      </c>
      <c r="D114" s="5103">
        <v>933.65486999999996</v>
      </c>
      <c r="E114" s="5104">
        <v>13.780000000000001</v>
      </c>
      <c r="F114" s="5105">
        <v>15.05</v>
      </c>
      <c r="G114" s="5819">
        <v>3.25</v>
      </c>
      <c r="H114" s="5821">
        <v>9105.8341500000006</v>
      </c>
      <c r="I114" s="5822">
        <v>11621.353275000001</v>
      </c>
      <c r="J114" s="5077">
        <f t="shared" si="1"/>
        <v>9105.8341500000006</v>
      </c>
      <c r="K114" s="5088">
        <f t="shared" si="1"/>
        <v>11621.353275000001</v>
      </c>
      <c r="L114" s="3745"/>
    </row>
    <row r="115" spans="1:12">
      <c r="A115" s="7589"/>
      <c r="B115" s="7576"/>
      <c r="C115" s="5089">
        <v>1400</v>
      </c>
      <c r="D115" s="5103">
        <v>1002.8311650000002</v>
      </c>
      <c r="E115" s="5104">
        <v>14.83</v>
      </c>
      <c r="F115" s="5105">
        <v>16.21</v>
      </c>
      <c r="G115" s="5819">
        <v>3.5</v>
      </c>
      <c r="H115" s="5821">
        <v>9752.6819250000008</v>
      </c>
      <c r="I115" s="5822">
        <v>12254.177250000001</v>
      </c>
      <c r="J115" s="5077">
        <f t="shared" si="1"/>
        <v>9752.6819250000008</v>
      </c>
      <c r="K115" s="5088">
        <f t="shared" si="1"/>
        <v>12254.177250000001</v>
      </c>
      <c r="L115" s="3745"/>
    </row>
    <row r="116" spans="1:12">
      <c r="A116" s="7589"/>
      <c r="B116" s="7576"/>
      <c r="C116" s="5089">
        <v>1500</v>
      </c>
      <c r="D116" s="5103">
        <v>1071.6389999999999</v>
      </c>
      <c r="E116" s="5104">
        <v>15.89</v>
      </c>
      <c r="F116" s="5105">
        <v>17.37</v>
      </c>
      <c r="G116" s="5819">
        <v>3.75</v>
      </c>
      <c r="H116" s="5821">
        <v>10290.84525</v>
      </c>
      <c r="I116" s="5822">
        <v>12754.6461</v>
      </c>
      <c r="J116" s="5077">
        <f t="shared" si="1"/>
        <v>10290.84525</v>
      </c>
      <c r="K116" s="5088">
        <f t="shared" si="1"/>
        <v>12754.6461</v>
      </c>
      <c r="L116" s="3745"/>
    </row>
    <row r="117" spans="1:12">
      <c r="A117" s="7589"/>
      <c r="B117" s="7576"/>
      <c r="C117" s="5089">
        <v>1600</v>
      </c>
      <c r="D117" s="5103">
        <v>1140.0783749999998</v>
      </c>
      <c r="E117" s="5104">
        <v>16.940000000000001</v>
      </c>
      <c r="F117" s="5105">
        <v>18.53</v>
      </c>
      <c r="G117" s="5819">
        <v>4</v>
      </c>
      <c r="H117" s="5821">
        <v>11070.037125000001</v>
      </c>
      <c r="I117" s="5822">
        <v>13539.978900000002</v>
      </c>
      <c r="J117" s="5077">
        <f t="shared" si="1"/>
        <v>11070.037125000001</v>
      </c>
      <c r="K117" s="5088">
        <f t="shared" si="1"/>
        <v>13539.978900000002</v>
      </c>
      <c r="L117" s="3745"/>
    </row>
    <row r="118" spans="1:12">
      <c r="A118" s="7589"/>
      <c r="B118" s="7576"/>
      <c r="C118" s="5089">
        <v>1700</v>
      </c>
      <c r="D118" s="5103">
        <v>1208.1492899999998</v>
      </c>
      <c r="E118" s="5104">
        <v>18</v>
      </c>
      <c r="F118" s="5105">
        <v>19.690000000000001</v>
      </c>
      <c r="G118" s="5819">
        <v>4.25</v>
      </c>
      <c r="H118" s="5821">
        <v>11784.37995</v>
      </c>
      <c r="I118" s="5822">
        <v>14185.9557</v>
      </c>
      <c r="J118" s="5077">
        <f t="shared" si="1"/>
        <v>11784.37995</v>
      </c>
      <c r="K118" s="5088">
        <f t="shared" si="1"/>
        <v>14185.9557</v>
      </c>
      <c r="L118" s="3745"/>
    </row>
    <row r="119" spans="1:12">
      <c r="A119" s="7589"/>
      <c r="B119" s="7576"/>
      <c r="C119" s="5089">
        <v>1800</v>
      </c>
      <c r="D119" s="5103">
        <v>1277.5108499999999</v>
      </c>
      <c r="E119" s="5104">
        <v>19.05</v>
      </c>
      <c r="F119" s="5105">
        <v>20.84</v>
      </c>
      <c r="G119" s="5819">
        <v>4.5</v>
      </c>
      <c r="H119" s="5821">
        <v>12416.321925</v>
      </c>
      <c r="I119" s="5822">
        <v>15074.714025000001</v>
      </c>
      <c r="J119" s="5077">
        <f t="shared" si="1"/>
        <v>12416.321925</v>
      </c>
      <c r="K119" s="5088">
        <f t="shared" si="1"/>
        <v>15074.714025000001</v>
      </c>
      <c r="L119" s="3745"/>
    </row>
    <row r="120" spans="1:12">
      <c r="A120" s="7589"/>
      <c r="B120" s="7576"/>
      <c r="C120" s="5089">
        <v>1900</v>
      </c>
      <c r="D120" s="5103">
        <v>1348.4394</v>
      </c>
      <c r="E120" s="5104">
        <v>20.11</v>
      </c>
      <c r="F120" s="5105">
        <v>22</v>
      </c>
      <c r="G120" s="5819">
        <v>4.75</v>
      </c>
      <c r="H120" s="5821">
        <v>12994.803675000001</v>
      </c>
      <c r="I120" s="5822">
        <v>15639.171975000001</v>
      </c>
      <c r="J120" s="5077">
        <f t="shared" si="1"/>
        <v>12994.803675000001</v>
      </c>
      <c r="K120" s="5088">
        <f t="shared" si="1"/>
        <v>15639.171975000001</v>
      </c>
      <c r="L120" s="3745"/>
    </row>
    <row r="121" spans="1:12">
      <c r="A121" s="7589"/>
      <c r="B121" s="7576"/>
      <c r="C121" s="5089">
        <v>2000</v>
      </c>
      <c r="D121" s="5103">
        <v>1417.5246149999998</v>
      </c>
      <c r="E121" s="5104">
        <v>21.16</v>
      </c>
      <c r="F121" s="5105">
        <v>23.16</v>
      </c>
      <c r="G121" s="5819">
        <v>5</v>
      </c>
      <c r="H121" s="5821">
        <v>14073.765299999999</v>
      </c>
      <c r="I121" s="5822">
        <v>16806.653324999999</v>
      </c>
      <c r="J121" s="5077">
        <f t="shared" si="1"/>
        <v>14073.765299999999</v>
      </c>
      <c r="K121" s="5088">
        <f t="shared" si="1"/>
        <v>16806.653324999999</v>
      </c>
      <c r="L121" s="3745"/>
    </row>
    <row r="122" spans="1:12">
      <c r="A122" s="7589"/>
      <c r="B122" s="7576"/>
      <c r="C122" s="5089">
        <v>2100</v>
      </c>
      <c r="D122" s="5103">
        <v>1490.2964999999999</v>
      </c>
      <c r="E122" s="5104">
        <v>22.220000000000002</v>
      </c>
      <c r="F122" s="5105">
        <v>24.32</v>
      </c>
      <c r="G122" s="5819">
        <v>5.25</v>
      </c>
      <c r="H122" s="5821">
        <v>14695.189425</v>
      </c>
      <c r="I122" s="5822">
        <v>17388.641025000001</v>
      </c>
      <c r="J122" s="5077">
        <f t="shared" si="1"/>
        <v>14695.189425</v>
      </c>
      <c r="K122" s="5088">
        <f t="shared" si="1"/>
        <v>17388.641025000001</v>
      </c>
      <c r="L122" s="3745"/>
    </row>
    <row r="123" spans="1:12">
      <c r="A123" s="7589"/>
      <c r="B123" s="7576"/>
      <c r="C123" s="5089">
        <v>2200</v>
      </c>
      <c r="D123" s="5103">
        <v>1561.2250499999998</v>
      </c>
      <c r="E123" s="5104">
        <v>23.27</v>
      </c>
      <c r="F123" s="5105">
        <v>25.48</v>
      </c>
      <c r="G123" s="5819">
        <v>5.5</v>
      </c>
      <c r="H123" s="5821">
        <v>15291.200925000001</v>
      </c>
      <c r="I123" s="5822">
        <v>17969.746725000001</v>
      </c>
      <c r="J123" s="5077">
        <f t="shared" si="1"/>
        <v>15291.200925000001</v>
      </c>
      <c r="K123" s="5088">
        <f t="shared" si="1"/>
        <v>17969.746725000001</v>
      </c>
      <c r="L123" s="3745"/>
    </row>
    <row r="124" spans="1:12">
      <c r="A124" s="7589"/>
      <c r="B124" s="7576"/>
      <c r="C124" s="5089">
        <v>2300</v>
      </c>
      <c r="D124" s="5103">
        <v>1632.1535999999999</v>
      </c>
      <c r="E124" s="5104">
        <v>24.330000000000002</v>
      </c>
      <c r="F124" s="5105">
        <v>26.63</v>
      </c>
      <c r="G124" s="5819">
        <v>5.75</v>
      </c>
      <c r="H124" s="5821">
        <v>15967.849275</v>
      </c>
      <c r="I124" s="5822">
        <v>18607.829625000002</v>
      </c>
      <c r="J124" s="5077">
        <f t="shared" si="1"/>
        <v>15967.849275</v>
      </c>
      <c r="K124" s="5088">
        <f t="shared" si="1"/>
        <v>18607.829625000002</v>
      </c>
      <c r="L124" s="3745"/>
    </row>
    <row r="125" spans="1:12">
      <c r="A125" s="7589"/>
      <c r="B125" s="7576"/>
      <c r="C125" s="5089">
        <v>2400</v>
      </c>
      <c r="D125" s="5103">
        <v>1703.0821499999997</v>
      </c>
      <c r="E125" s="5104">
        <v>25.38</v>
      </c>
      <c r="F125" s="5105">
        <v>27.79</v>
      </c>
      <c r="G125" s="5819">
        <v>6</v>
      </c>
      <c r="H125" s="5821">
        <v>16647.132600000001</v>
      </c>
      <c r="I125" s="5822">
        <v>19243.288575000002</v>
      </c>
      <c r="J125" s="5077">
        <f t="shared" si="1"/>
        <v>16647.132600000001</v>
      </c>
      <c r="K125" s="5088">
        <f t="shared" si="1"/>
        <v>19243.288575000002</v>
      </c>
      <c r="L125" s="3745"/>
    </row>
    <row r="126" spans="1:12">
      <c r="A126" s="7589"/>
      <c r="B126" s="7576"/>
      <c r="C126" s="5089">
        <v>2500</v>
      </c>
      <c r="D126" s="5103">
        <v>1771.70679</v>
      </c>
      <c r="E126" s="5104">
        <v>26.44</v>
      </c>
      <c r="F126" s="5105">
        <v>28.95</v>
      </c>
      <c r="G126" s="5819">
        <v>6.25</v>
      </c>
      <c r="H126" s="5821">
        <v>17268.556725000002</v>
      </c>
      <c r="I126" s="5822">
        <v>19824.394274999999</v>
      </c>
      <c r="J126" s="5077">
        <f t="shared" si="1"/>
        <v>17268.556725000002</v>
      </c>
      <c r="K126" s="5088">
        <f t="shared" si="1"/>
        <v>19824.394274999999</v>
      </c>
      <c r="L126" s="3745"/>
    </row>
    <row r="127" spans="1:12">
      <c r="A127" s="7589"/>
      <c r="B127" s="7576"/>
      <c r="C127" s="5089">
        <v>2600</v>
      </c>
      <c r="D127" s="5103">
        <v>1843.3391399999998</v>
      </c>
      <c r="E127" s="5104">
        <v>27.490000000000002</v>
      </c>
      <c r="F127" s="5105">
        <v>30.11</v>
      </c>
      <c r="G127" s="5819">
        <v>6.5</v>
      </c>
      <c r="H127" s="5821">
        <v>18393.095700000002</v>
      </c>
      <c r="I127" s="5822">
        <v>20975.227875</v>
      </c>
      <c r="J127" s="5077">
        <f t="shared" si="1"/>
        <v>18393.095700000002</v>
      </c>
      <c r="K127" s="5088">
        <f t="shared" si="1"/>
        <v>20975.227875</v>
      </c>
      <c r="L127" s="3745"/>
    </row>
    <row r="128" spans="1:12">
      <c r="A128" s="7589"/>
      <c r="B128" s="7576"/>
      <c r="C128" s="5089">
        <v>2800</v>
      </c>
      <c r="D128" s="5103">
        <v>1986.7963499999998</v>
      </c>
      <c r="E128" s="5104">
        <v>29.6</v>
      </c>
      <c r="F128" s="5105">
        <v>32.42</v>
      </c>
      <c r="G128" s="5819">
        <v>7</v>
      </c>
      <c r="H128" s="5821">
        <v>19813.876424999999</v>
      </c>
      <c r="I128" s="5822">
        <v>22254.899625000002</v>
      </c>
      <c r="J128" s="5077">
        <f t="shared" si="1"/>
        <v>19813.876424999999</v>
      </c>
      <c r="K128" s="5088">
        <f t="shared" si="1"/>
        <v>22254.899625000002</v>
      </c>
      <c r="L128" s="3745"/>
    </row>
    <row r="129" spans="1:12" ht="14.7" thickBot="1">
      <c r="A129" s="7589"/>
      <c r="B129" s="7577"/>
      <c r="C129" s="5090">
        <v>3000</v>
      </c>
      <c r="D129" s="5106">
        <v>2126.6848799999998</v>
      </c>
      <c r="E129" s="5107">
        <v>31.71</v>
      </c>
      <c r="F129" s="5108">
        <v>34.74</v>
      </c>
      <c r="G129" s="5820">
        <v>7.5</v>
      </c>
      <c r="H129" s="5821">
        <v>21091.7952</v>
      </c>
      <c r="I129" s="5822">
        <v>23534.571375</v>
      </c>
      <c r="J129" s="5081">
        <f t="shared" si="1"/>
        <v>21091.7952</v>
      </c>
      <c r="K129" s="5099">
        <f t="shared" si="1"/>
        <v>23534.571375</v>
      </c>
      <c r="L129" s="3745"/>
    </row>
    <row r="130" spans="1:12" ht="15" customHeight="1">
      <c r="A130" s="7589"/>
      <c r="B130" s="7582">
        <v>300</v>
      </c>
      <c r="C130" s="5093">
        <v>400</v>
      </c>
      <c r="D130" s="5109">
        <v>549</v>
      </c>
      <c r="E130" s="5110">
        <v>6.22</v>
      </c>
      <c r="F130" s="5110">
        <v>6.5</v>
      </c>
      <c r="G130" s="5812">
        <v>1.5</v>
      </c>
      <c r="H130" s="5821">
        <v>4620.8420999999998</v>
      </c>
      <c r="I130" s="5822">
        <v>6906.7215000000006</v>
      </c>
      <c r="J130" s="5072">
        <f t="shared" si="1"/>
        <v>4620.8420999999998</v>
      </c>
      <c r="K130" s="5073">
        <f t="shared" si="1"/>
        <v>6906.7215000000006</v>
      </c>
      <c r="L130" s="3745"/>
    </row>
    <row r="131" spans="1:12">
      <c r="A131" s="7589"/>
      <c r="B131" s="7583"/>
      <c r="C131" s="5095">
        <v>500</v>
      </c>
      <c r="D131" s="5111">
        <v>648</v>
      </c>
      <c r="E131" s="5112">
        <v>7.55</v>
      </c>
      <c r="F131" s="5112">
        <v>7.84</v>
      </c>
      <c r="G131" s="5813">
        <v>1.88</v>
      </c>
      <c r="H131" s="5821">
        <v>5117.1844500000007</v>
      </c>
      <c r="I131" s="5822">
        <v>7551.8163000000004</v>
      </c>
      <c r="J131" s="5077">
        <f t="shared" si="1"/>
        <v>5117.1844500000007</v>
      </c>
      <c r="K131" s="5065">
        <f t="shared" si="1"/>
        <v>7551.8163000000004</v>
      </c>
      <c r="L131" s="3745"/>
    </row>
    <row r="132" spans="1:12">
      <c r="A132" s="7589"/>
      <c r="B132" s="7583"/>
      <c r="C132" s="5095">
        <v>600</v>
      </c>
      <c r="D132" s="5111">
        <v>747</v>
      </c>
      <c r="E132" s="5112">
        <v>8.89</v>
      </c>
      <c r="F132" s="5112">
        <v>9.17</v>
      </c>
      <c r="G132" s="5813">
        <v>2.2599999999999998</v>
      </c>
      <c r="H132" s="5821">
        <v>5791.5288899999996</v>
      </c>
      <c r="I132" s="5822">
        <v>8154.4444800000001</v>
      </c>
      <c r="J132" s="5077">
        <f t="shared" si="1"/>
        <v>5791.5288899999996</v>
      </c>
      <c r="K132" s="5065">
        <f t="shared" si="1"/>
        <v>8154.4444800000001</v>
      </c>
      <c r="L132" s="3745"/>
    </row>
    <row r="133" spans="1:12">
      <c r="A133" s="7589"/>
      <c r="B133" s="7583"/>
      <c r="C133" s="5095">
        <v>700</v>
      </c>
      <c r="D133" s="5111">
        <v>846</v>
      </c>
      <c r="E133" s="5112">
        <v>10.220000000000001</v>
      </c>
      <c r="F133" s="5112">
        <v>10.5</v>
      </c>
      <c r="G133" s="5813">
        <v>2.64</v>
      </c>
      <c r="H133" s="5821">
        <v>6346.6710299999995</v>
      </c>
      <c r="I133" s="5822">
        <v>8710.0540799999999</v>
      </c>
      <c r="J133" s="5077">
        <f t="shared" si="1"/>
        <v>6346.6710299999995</v>
      </c>
      <c r="K133" s="5065">
        <f t="shared" si="1"/>
        <v>8710.0540799999999</v>
      </c>
      <c r="L133" s="3745"/>
    </row>
    <row r="134" spans="1:12">
      <c r="A134" s="7589"/>
      <c r="B134" s="7583"/>
      <c r="C134" s="5095">
        <v>800</v>
      </c>
      <c r="D134" s="5111">
        <v>945</v>
      </c>
      <c r="E134" s="5112">
        <v>11.55</v>
      </c>
      <c r="F134" s="5112">
        <v>11.84</v>
      </c>
      <c r="G134" s="5813">
        <v>3.02</v>
      </c>
      <c r="H134" s="5821">
        <v>7050.8214000000007</v>
      </c>
      <c r="I134" s="5822">
        <v>9414.983760000001</v>
      </c>
      <c r="J134" s="5077">
        <f t="shared" si="1"/>
        <v>7050.8214000000007</v>
      </c>
      <c r="K134" s="5065">
        <f t="shared" si="1"/>
        <v>9414.983760000001</v>
      </c>
      <c r="L134" s="3745"/>
    </row>
    <row r="135" spans="1:12">
      <c r="A135" s="7589"/>
      <c r="B135" s="7583"/>
      <c r="C135" s="5095">
        <v>900</v>
      </c>
      <c r="D135" s="5111">
        <v>1043</v>
      </c>
      <c r="E135" s="5112">
        <v>12.89</v>
      </c>
      <c r="F135" s="5112">
        <v>13.17</v>
      </c>
      <c r="G135" s="5813">
        <v>3.4</v>
      </c>
      <c r="H135" s="5821">
        <v>7691.954130000001</v>
      </c>
      <c r="I135" s="5822">
        <v>10101.67704</v>
      </c>
      <c r="J135" s="5077">
        <f t="shared" si="1"/>
        <v>7691.954130000001</v>
      </c>
      <c r="K135" s="5065">
        <f t="shared" si="1"/>
        <v>10101.67704</v>
      </c>
      <c r="L135" s="3745"/>
    </row>
    <row r="136" spans="1:12">
      <c r="A136" s="7589"/>
      <c r="B136" s="7583"/>
      <c r="C136" s="5095">
        <v>1000</v>
      </c>
      <c r="D136" s="5111">
        <v>1142</v>
      </c>
      <c r="E136" s="5112">
        <v>14.28</v>
      </c>
      <c r="F136" s="5112">
        <v>14.56</v>
      </c>
      <c r="G136" s="5813">
        <v>3.78</v>
      </c>
      <c r="H136" s="5821">
        <v>8436.1170600000005</v>
      </c>
      <c r="I136" s="5822">
        <v>10860.431400000001</v>
      </c>
      <c r="J136" s="5077">
        <f t="shared" si="1"/>
        <v>8436.1170600000005</v>
      </c>
      <c r="K136" s="5065">
        <f t="shared" si="1"/>
        <v>10860.431400000001</v>
      </c>
      <c r="L136" s="3745"/>
    </row>
    <row r="137" spans="1:12">
      <c r="A137" s="7589"/>
      <c r="B137" s="7583"/>
      <c r="C137" s="5095">
        <v>1100</v>
      </c>
      <c r="D137" s="5111">
        <v>1241</v>
      </c>
      <c r="E137" s="5112">
        <v>15.61</v>
      </c>
      <c r="F137" s="5112">
        <v>15.89</v>
      </c>
      <c r="G137" s="5813">
        <v>4.16</v>
      </c>
      <c r="H137" s="5821">
        <v>9074.7008100000003</v>
      </c>
      <c r="I137" s="5822">
        <v>11511.536400000001</v>
      </c>
      <c r="J137" s="5077">
        <f t="shared" si="1"/>
        <v>9074.7008100000003</v>
      </c>
      <c r="K137" s="5065">
        <f t="shared" si="1"/>
        <v>11511.536400000001</v>
      </c>
      <c r="L137" s="3745"/>
    </row>
    <row r="138" spans="1:12">
      <c r="A138" s="7589"/>
      <c r="B138" s="7583"/>
      <c r="C138" s="5095">
        <v>1200</v>
      </c>
      <c r="D138" s="5111">
        <v>1340</v>
      </c>
      <c r="E138" s="5112">
        <v>16.940000000000001</v>
      </c>
      <c r="F138" s="5112">
        <v>17.22</v>
      </c>
      <c r="G138" s="5813">
        <v>4.54</v>
      </c>
      <c r="H138" s="5821">
        <v>9712.438470000001</v>
      </c>
      <c r="I138" s="5822">
        <v>12161.77872</v>
      </c>
      <c r="J138" s="5077">
        <f t="shared" si="1"/>
        <v>9712.438470000001</v>
      </c>
      <c r="K138" s="5065">
        <f t="shared" si="1"/>
        <v>12161.77872</v>
      </c>
      <c r="L138" s="3745"/>
    </row>
    <row r="139" spans="1:12">
      <c r="A139" s="7589"/>
      <c r="B139" s="7583"/>
      <c r="C139" s="5095">
        <v>1300</v>
      </c>
      <c r="D139" s="5111">
        <v>1439</v>
      </c>
      <c r="E139" s="5112">
        <v>18.28</v>
      </c>
      <c r="F139" s="5112">
        <v>18.559999999999999</v>
      </c>
      <c r="G139" s="5813">
        <v>4.92</v>
      </c>
      <c r="H139" s="5821">
        <v>10351.022220000001</v>
      </c>
      <c r="I139" s="5822">
        <v>12812.88372</v>
      </c>
      <c r="J139" s="5077">
        <f t="shared" si="1"/>
        <v>10351.022220000001</v>
      </c>
      <c r="K139" s="5065">
        <f t="shared" si="1"/>
        <v>12812.88372</v>
      </c>
      <c r="L139" s="3745"/>
    </row>
    <row r="140" spans="1:12">
      <c r="A140" s="7589"/>
      <c r="B140" s="7583"/>
      <c r="C140" s="5095">
        <v>1400</v>
      </c>
      <c r="D140" s="5111">
        <v>1537</v>
      </c>
      <c r="E140" s="5112">
        <v>19.61</v>
      </c>
      <c r="F140" s="5112">
        <v>19.89</v>
      </c>
      <c r="G140" s="5813">
        <v>5.3</v>
      </c>
      <c r="H140" s="5821">
        <v>11095.185150000001</v>
      </c>
      <c r="I140" s="5822">
        <v>13553.401680000001</v>
      </c>
      <c r="J140" s="5077">
        <f t="shared" si="1"/>
        <v>11095.185150000001</v>
      </c>
      <c r="K140" s="5065">
        <f t="shared" si="1"/>
        <v>13553.401680000001</v>
      </c>
      <c r="L140" s="3745"/>
    </row>
    <row r="141" spans="1:12">
      <c r="A141" s="7589"/>
      <c r="B141" s="7583"/>
      <c r="C141" s="5095">
        <v>1500</v>
      </c>
      <c r="D141" s="5111">
        <v>1636</v>
      </c>
      <c r="E141" s="5112">
        <v>21</v>
      </c>
      <c r="F141" s="5112">
        <v>21.28</v>
      </c>
      <c r="G141" s="5813">
        <v>5.68</v>
      </c>
      <c r="H141" s="5821">
        <v>11698.00821</v>
      </c>
      <c r="I141" s="5822">
        <v>14186.281200000001</v>
      </c>
      <c r="J141" s="5077">
        <f t="shared" si="1"/>
        <v>11698.00821</v>
      </c>
      <c r="K141" s="5065">
        <f t="shared" si="1"/>
        <v>14186.281200000001</v>
      </c>
      <c r="L141" s="3745"/>
    </row>
    <row r="142" spans="1:12">
      <c r="A142" s="7589"/>
      <c r="B142" s="7583"/>
      <c r="C142" s="5095">
        <v>1600</v>
      </c>
      <c r="D142" s="5111">
        <v>1735</v>
      </c>
      <c r="E142" s="5112">
        <v>22.33</v>
      </c>
      <c r="F142" s="5112">
        <v>22.61</v>
      </c>
      <c r="G142" s="5813">
        <v>6.06</v>
      </c>
      <c r="H142" s="5821">
        <v>12577.545539999999</v>
      </c>
      <c r="I142" s="5822">
        <v>15145.570440000001</v>
      </c>
      <c r="J142" s="5077">
        <f t="shared" si="1"/>
        <v>12577.545539999999</v>
      </c>
      <c r="K142" s="5065">
        <f t="shared" si="1"/>
        <v>15145.570440000001</v>
      </c>
      <c r="L142" s="3745"/>
    </row>
    <row r="143" spans="1:12">
      <c r="A143" s="7589"/>
      <c r="B143" s="7583"/>
      <c r="C143" s="5095">
        <v>1700</v>
      </c>
      <c r="D143" s="5111">
        <v>1874</v>
      </c>
      <c r="E143" s="5112">
        <v>23.73</v>
      </c>
      <c r="F143" s="5112">
        <v>24.02</v>
      </c>
      <c r="G143" s="5813">
        <v>6.44</v>
      </c>
      <c r="H143" s="5821">
        <v>13408.55586</v>
      </c>
      <c r="I143" s="5822">
        <v>15974.649600000001</v>
      </c>
      <c r="J143" s="5077">
        <f t="shared" si="1"/>
        <v>13408.55586</v>
      </c>
      <c r="K143" s="5065">
        <f t="shared" si="1"/>
        <v>15974.649600000001</v>
      </c>
      <c r="L143" s="3745"/>
    </row>
    <row r="144" spans="1:12">
      <c r="A144" s="7589"/>
      <c r="B144" s="7583"/>
      <c r="C144" s="5095">
        <v>1800</v>
      </c>
      <c r="D144" s="5111">
        <v>1984</v>
      </c>
      <c r="E144" s="5112">
        <v>25.07</v>
      </c>
      <c r="F144" s="5112">
        <v>25.35</v>
      </c>
      <c r="G144" s="5813">
        <v>6.82</v>
      </c>
      <c r="H144" s="5821">
        <v>14095.67733</v>
      </c>
      <c r="I144" s="5822">
        <v>17080.659960000001</v>
      </c>
      <c r="J144" s="5077">
        <f t="shared" si="1"/>
        <v>14095.67733</v>
      </c>
      <c r="K144" s="5065">
        <f t="shared" si="1"/>
        <v>17080.659960000001</v>
      </c>
      <c r="L144" s="3745"/>
    </row>
    <row r="145" spans="1:12">
      <c r="A145" s="7589"/>
      <c r="B145" s="7583"/>
      <c r="C145" s="5095">
        <v>1900</v>
      </c>
      <c r="D145" s="5111">
        <v>2095</v>
      </c>
      <c r="E145" s="5112">
        <v>26.4</v>
      </c>
      <c r="F145" s="5112">
        <v>26.68</v>
      </c>
      <c r="G145" s="5813">
        <v>7.2</v>
      </c>
      <c r="H145" s="5821">
        <v>14746.181310000002</v>
      </c>
      <c r="I145" s="5822">
        <v>17743.91892</v>
      </c>
      <c r="J145" s="5077">
        <f t="shared" ref="J145:K196" si="2">H145-H145*$E$3</f>
        <v>14746.181310000002</v>
      </c>
      <c r="K145" s="5065">
        <f t="shared" si="2"/>
        <v>17743.91892</v>
      </c>
      <c r="L145" s="3745"/>
    </row>
    <row r="146" spans="1:12">
      <c r="A146" s="7589"/>
      <c r="B146" s="7583"/>
      <c r="C146" s="5095">
        <v>2000</v>
      </c>
      <c r="D146" s="5111">
        <v>2205</v>
      </c>
      <c r="E146" s="5112">
        <v>27.79</v>
      </c>
      <c r="F146" s="5112">
        <v>28.07</v>
      </c>
      <c r="G146" s="5813">
        <v>7.58</v>
      </c>
      <c r="H146" s="5821">
        <v>16026.75459</v>
      </c>
      <c r="I146" s="5822">
        <v>19070.436840000002</v>
      </c>
      <c r="J146" s="5077">
        <f t="shared" si="2"/>
        <v>16026.75459</v>
      </c>
      <c r="K146" s="5065">
        <f t="shared" si="2"/>
        <v>19070.436840000002</v>
      </c>
      <c r="L146" s="3745"/>
    </row>
    <row r="147" spans="1:12">
      <c r="A147" s="7589"/>
      <c r="B147" s="7583"/>
      <c r="C147" s="5095">
        <v>2100</v>
      </c>
      <c r="D147" s="5111">
        <v>2315</v>
      </c>
      <c r="E147" s="5112">
        <v>29.12</v>
      </c>
      <c r="F147" s="5112">
        <v>29.4</v>
      </c>
      <c r="G147" s="5813">
        <v>7.96</v>
      </c>
      <c r="H147" s="5821">
        <v>16695.99036</v>
      </c>
      <c r="I147" s="5822">
        <v>19732.237874999999</v>
      </c>
      <c r="J147" s="5077">
        <f t="shared" si="2"/>
        <v>16695.99036</v>
      </c>
      <c r="K147" s="5065">
        <f t="shared" si="2"/>
        <v>19732.237874999999</v>
      </c>
      <c r="L147" s="3745"/>
    </row>
    <row r="148" spans="1:12">
      <c r="A148" s="7589"/>
      <c r="B148" s="7583"/>
      <c r="C148" s="5095">
        <v>2200</v>
      </c>
      <c r="D148" s="5111">
        <v>2425</v>
      </c>
      <c r="E148" s="5112">
        <v>30.46</v>
      </c>
      <c r="F148" s="5112">
        <v>30.74</v>
      </c>
      <c r="G148" s="5813">
        <v>8.34</v>
      </c>
      <c r="H148" s="5821">
        <v>17365.226130000003</v>
      </c>
      <c r="I148" s="5822">
        <v>20314.322805</v>
      </c>
      <c r="J148" s="5077">
        <f t="shared" si="2"/>
        <v>17365.226130000003</v>
      </c>
      <c r="K148" s="5065">
        <f t="shared" si="2"/>
        <v>20314.322805</v>
      </c>
      <c r="L148" s="3745"/>
    </row>
    <row r="149" spans="1:12">
      <c r="A149" s="7589"/>
      <c r="B149" s="7583"/>
      <c r="C149" s="5095">
        <v>2300</v>
      </c>
      <c r="D149" s="5111">
        <v>2535</v>
      </c>
      <c r="E149" s="5112">
        <v>31.79</v>
      </c>
      <c r="F149" s="5112">
        <v>32.07</v>
      </c>
      <c r="G149" s="5813">
        <v>8.7200000000000006</v>
      </c>
      <c r="H149" s="5821">
        <v>18183.459419999999</v>
      </c>
      <c r="I149" s="5822">
        <v>21290.181885000002</v>
      </c>
      <c r="J149" s="5077">
        <f t="shared" si="2"/>
        <v>18183.459419999999</v>
      </c>
      <c r="K149" s="5065">
        <f t="shared" si="2"/>
        <v>21290.181885000002</v>
      </c>
      <c r="L149" s="3745"/>
    </row>
    <row r="150" spans="1:12">
      <c r="A150" s="7589"/>
      <c r="B150" s="7583"/>
      <c r="C150" s="5095">
        <v>2400</v>
      </c>
      <c r="D150" s="5111">
        <v>2645</v>
      </c>
      <c r="E150" s="5112">
        <v>33.119999999999997</v>
      </c>
      <c r="F150" s="5112">
        <v>33.4</v>
      </c>
      <c r="G150" s="5813">
        <v>9.1</v>
      </c>
      <c r="H150" s="5821">
        <v>18964.239839999998</v>
      </c>
      <c r="I150" s="5822">
        <v>21854.205764999999</v>
      </c>
      <c r="J150" s="5077">
        <f t="shared" si="2"/>
        <v>18964.239839999998</v>
      </c>
      <c r="K150" s="5065">
        <f t="shared" si="2"/>
        <v>21854.205764999999</v>
      </c>
      <c r="L150" s="3745"/>
    </row>
    <row r="151" spans="1:12">
      <c r="A151" s="7589"/>
      <c r="B151" s="7583"/>
      <c r="C151" s="5095">
        <v>2500</v>
      </c>
      <c r="D151" s="5111">
        <v>2756</v>
      </c>
      <c r="E151" s="5112">
        <v>34.46</v>
      </c>
      <c r="F151" s="5112">
        <v>34.74</v>
      </c>
      <c r="G151" s="5813">
        <v>9.48</v>
      </c>
      <c r="H151" s="5821">
        <v>19670.939190000001</v>
      </c>
      <c r="I151" s="5822">
        <v>22755.268304999998</v>
      </c>
      <c r="J151" s="5077">
        <f t="shared" si="2"/>
        <v>19670.939190000001</v>
      </c>
      <c r="K151" s="5065">
        <f t="shared" si="2"/>
        <v>22755.268304999998</v>
      </c>
      <c r="L151" s="3745"/>
    </row>
    <row r="152" spans="1:12">
      <c r="A152" s="7589"/>
      <c r="B152" s="7583"/>
      <c r="C152" s="5095">
        <v>2600</v>
      </c>
      <c r="D152" s="5111">
        <v>2866</v>
      </c>
      <c r="E152" s="5112">
        <v>35.79</v>
      </c>
      <c r="F152" s="5112">
        <v>36.07</v>
      </c>
      <c r="G152" s="5813">
        <v>9.86</v>
      </c>
      <c r="H152" s="5821">
        <v>20948.952780000003</v>
      </c>
      <c r="I152" s="5822">
        <v>23952.964665000003</v>
      </c>
      <c r="J152" s="5077">
        <f t="shared" si="2"/>
        <v>20948.952780000003</v>
      </c>
      <c r="K152" s="5065">
        <f t="shared" si="2"/>
        <v>23952.964665000003</v>
      </c>
      <c r="L152" s="3745"/>
    </row>
    <row r="153" spans="1:12">
      <c r="A153" s="7589"/>
      <c r="B153" s="7583"/>
      <c r="C153" s="5095">
        <v>2800</v>
      </c>
      <c r="D153" s="5111">
        <v>3086</v>
      </c>
      <c r="E153" s="5112">
        <v>38.46</v>
      </c>
      <c r="F153" s="5112">
        <v>38.74</v>
      </c>
      <c r="G153" s="5813">
        <v>10.62</v>
      </c>
      <c r="H153" s="5821">
        <v>22515.611580000004</v>
      </c>
      <c r="I153" s="5822">
        <v>25593.448755000001</v>
      </c>
      <c r="J153" s="5077">
        <f t="shared" si="2"/>
        <v>22515.611580000004</v>
      </c>
      <c r="K153" s="5065">
        <f t="shared" si="2"/>
        <v>25593.448755000001</v>
      </c>
      <c r="L153" s="3745"/>
    </row>
    <row r="154" spans="1:12" ht="14.7" thickBot="1">
      <c r="A154" s="7589"/>
      <c r="B154" s="7584"/>
      <c r="C154" s="5097">
        <v>3000</v>
      </c>
      <c r="D154" s="5113">
        <v>3307</v>
      </c>
      <c r="E154" s="5114">
        <v>41.12</v>
      </c>
      <c r="F154" s="5114">
        <v>41.41</v>
      </c>
      <c r="G154" s="5814">
        <v>11.38</v>
      </c>
      <c r="H154" s="5821">
        <v>24006.497130000003</v>
      </c>
      <c r="I154" s="5822">
        <v>27041.339325000001</v>
      </c>
      <c r="J154" s="5081">
        <f t="shared" si="2"/>
        <v>24006.497130000003</v>
      </c>
      <c r="K154" s="1465">
        <f t="shared" si="2"/>
        <v>27041.339325000001</v>
      </c>
      <c r="L154" s="3745"/>
    </row>
    <row r="155" spans="1:12">
      <c r="A155" s="7589"/>
      <c r="B155" s="7575">
        <v>400</v>
      </c>
      <c r="C155" s="5082">
        <v>400</v>
      </c>
      <c r="D155" s="5083">
        <v>606.51</v>
      </c>
      <c r="E155" s="5070">
        <v>7.5200000000000005</v>
      </c>
      <c r="F155" s="5084">
        <v>7.8250000000000002</v>
      </c>
      <c r="G155" s="5815">
        <v>1.8</v>
      </c>
      <c r="H155" s="5821">
        <v>4876.7764500000003</v>
      </c>
      <c r="I155" s="5822">
        <v>7271.3403000000008</v>
      </c>
      <c r="J155" s="5072">
        <f t="shared" si="2"/>
        <v>4876.7764500000003</v>
      </c>
      <c r="K155" s="5073">
        <f t="shared" si="2"/>
        <v>7271.3403000000008</v>
      </c>
      <c r="L155" s="3745"/>
    </row>
    <row r="156" spans="1:12">
      <c r="A156" s="7589"/>
      <c r="B156" s="7576"/>
      <c r="C156" s="5085">
        <v>500</v>
      </c>
      <c r="D156" s="5086">
        <v>757.61999999999989</v>
      </c>
      <c r="E156" s="5075">
        <v>9.4</v>
      </c>
      <c r="F156" s="5087">
        <v>9.7050000000000001</v>
      </c>
      <c r="G156" s="5816">
        <v>2.25</v>
      </c>
      <c r="H156" s="5821">
        <v>5595.4962000000005</v>
      </c>
      <c r="I156" s="5822">
        <v>8014.6017000000002</v>
      </c>
      <c r="J156" s="5077">
        <f t="shared" si="2"/>
        <v>5595.4962000000005</v>
      </c>
      <c r="K156" s="5088">
        <f t="shared" si="2"/>
        <v>8014.6017000000002</v>
      </c>
      <c r="L156" s="3745"/>
    </row>
    <row r="157" spans="1:12">
      <c r="A157" s="7589"/>
      <c r="B157" s="7576"/>
      <c r="C157" s="5085">
        <v>600</v>
      </c>
      <c r="D157" s="5086">
        <v>909.76499999999999</v>
      </c>
      <c r="E157" s="5075">
        <v>11.28</v>
      </c>
      <c r="F157" s="5087">
        <v>11.584999999999999</v>
      </c>
      <c r="G157" s="5816">
        <v>2.6999999999999997</v>
      </c>
      <c r="H157" s="5821">
        <v>6521.067</v>
      </c>
      <c r="I157" s="5822">
        <v>8820.9702000000016</v>
      </c>
      <c r="J157" s="5077">
        <f t="shared" si="2"/>
        <v>6521.067</v>
      </c>
      <c r="K157" s="5088">
        <f t="shared" si="2"/>
        <v>8820.9702000000016</v>
      </c>
      <c r="L157" s="3745"/>
    </row>
    <row r="158" spans="1:12">
      <c r="A158" s="7589"/>
      <c r="B158" s="7576"/>
      <c r="C158" s="5089">
        <v>700</v>
      </c>
      <c r="D158" s="5086">
        <v>1060.875</v>
      </c>
      <c r="E158" s="5075">
        <v>13.16</v>
      </c>
      <c r="F158" s="5087">
        <v>13.465</v>
      </c>
      <c r="G158" s="5816">
        <v>3.15</v>
      </c>
      <c r="H158" s="5821">
        <v>7124.9724000000006</v>
      </c>
      <c r="I158" s="5822">
        <v>9563.3606249999993</v>
      </c>
      <c r="J158" s="5077">
        <f t="shared" si="2"/>
        <v>7124.9724000000006</v>
      </c>
      <c r="K158" s="5088">
        <f t="shared" si="2"/>
        <v>9563.3606249999993</v>
      </c>
      <c r="L158" s="3745"/>
    </row>
    <row r="159" spans="1:12">
      <c r="A159" s="7589"/>
      <c r="B159" s="7576"/>
      <c r="C159" s="5089">
        <v>800</v>
      </c>
      <c r="D159" s="5086">
        <v>1213.02</v>
      </c>
      <c r="E159" s="5075">
        <v>15.040000000000001</v>
      </c>
      <c r="F159" s="5087">
        <v>15.345000000000001</v>
      </c>
      <c r="G159" s="5816">
        <v>3.6</v>
      </c>
      <c r="H159" s="5821">
        <v>7873.492725000001</v>
      </c>
      <c r="I159" s="5822">
        <v>10337.293575</v>
      </c>
      <c r="J159" s="5077">
        <f t="shared" si="2"/>
        <v>7873.492725000001</v>
      </c>
      <c r="K159" s="5088">
        <f t="shared" si="2"/>
        <v>10337.293575</v>
      </c>
      <c r="L159" s="3745"/>
    </row>
    <row r="160" spans="1:12">
      <c r="A160" s="7589"/>
      <c r="B160" s="7576"/>
      <c r="C160" s="5089">
        <v>900</v>
      </c>
      <c r="D160" s="5086">
        <v>1364.1299999999999</v>
      </c>
      <c r="E160" s="5075">
        <v>16.920000000000002</v>
      </c>
      <c r="F160" s="5087">
        <v>17.225000000000001</v>
      </c>
      <c r="G160" s="5816">
        <v>4.05</v>
      </c>
      <c r="H160" s="5821">
        <v>8625.5190000000002</v>
      </c>
      <c r="I160" s="5822">
        <v>11143.662075</v>
      </c>
      <c r="J160" s="5077">
        <f t="shared" si="2"/>
        <v>8625.5190000000002</v>
      </c>
      <c r="K160" s="5088">
        <f t="shared" si="2"/>
        <v>11143.662075</v>
      </c>
      <c r="L160" s="3745"/>
    </row>
    <row r="161" spans="1:12">
      <c r="A161" s="7589"/>
      <c r="B161" s="7576"/>
      <c r="C161" s="5089">
        <v>1000</v>
      </c>
      <c r="D161" s="5086">
        <v>1516.2749999999999</v>
      </c>
      <c r="E161" s="5075">
        <v>18.8</v>
      </c>
      <c r="F161" s="5087">
        <v>18.8</v>
      </c>
      <c r="G161" s="5816">
        <v>4.5</v>
      </c>
      <c r="H161" s="5821">
        <v>9356.509575</v>
      </c>
      <c r="I161" s="5822">
        <v>12006.125775</v>
      </c>
      <c r="J161" s="5077">
        <f t="shared" si="2"/>
        <v>9356.509575</v>
      </c>
      <c r="K161" s="5088">
        <f t="shared" si="2"/>
        <v>12006.125775</v>
      </c>
      <c r="L161" s="3745"/>
    </row>
    <row r="162" spans="1:12">
      <c r="A162" s="7589"/>
      <c r="B162" s="7576"/>
      <c r="C162" s="5089">
        <v>1100</v>
      </c>
      <c r="D162" s="5086">
        <v>1667.3849999999998</v>
      </c>
      <c r="E162" s="5075">
        <v>20.680000000000003</v>
      </c>
      <c r="F162" s="5087">
        <v>20.985000000000003</v>
      </c>
      <c r="G162" s="5816">
        <v>4.95</v>
      </c>
      <c r="H162" s="5821">
        <v>10069.9704</v>
      </c>
      <c r="I162" s="5822">
        <v>12720.4686</v>
      </c>
      <c r="J162" s="5077">
        <f t="shared" si="2"/>
        <v>10069.9704</v>
      </c>
      <c r="K162" s="5088">
        <f t="shared" si="2"/>
        <v>12720.4686</v>
      </c>
      <c r="L162" s="3745"/>
    </row>
    <row r="163" spans="1:12">
      <c r="A163" s="7589"/>
      <c r="B163" s="7576"/>
      <c r="C163" s="5089">
        <v>1200</v>
      </c>
      <c r="D163" s="5086">
        <v>1819.53</v>
      </c>
      <c r="E163" s="5075">
        <v>22.56</v>
      </c>
      <c r="F163" s="5087">
        <v>22.864999999999998</v>
      </c>
      <c r="G163" s="5816">
        <v>5.3999999999999995</v>
      </c>
      <c r="H163" s="5821">
        <v>10754.501625000001</v>
      </c>
      <c r="I163" s="5822">
        <v>13466.353950000001</v>
      </c>
      <c r="J163" s="5077">
        <f t="shared" si="2"/>
        <v>10754.501625000001</v>
      </c>
      <c r="K163" s="5088">
        <f t="shared" si="2"/>
        <v>13466.353950000001</v>
      </c>
      <c r="L163" s="3745"/>
    </row>
    <row r="164" spans="1:12">
      <c r="A164" s="7589"/>
      <c r="B164" s="7576"/>
      <c r="C164" s="5089">
        <v>1300</v>
      </c>
      <c r="D164" s="5086">
        <v>1971.675</v>
      </c>
      <c r="E164" s="5075">
        <v>24.44</v>
      </c>
      <c r="F164" s="5087">
        <v>24.745000000000001</v>
      </c>
      <c r="G164" s="5816">
        <v>5.8500000000000005</v>
      </c>
      <c r="H164" s="5821">
        <v>11524.057650000001</v>
      </c>
      <c r="I164" s="5822">
        <v>14242.0509</v>
      </c>
      <c r="J164" s="5077">
        <f t="shared" si="2"/>
        <v>11524.057650000001</v>
      </c>
      <c r="K164" s="5088">
        <f t="shared" si="2"/>
        <v>14242.0509</v>
      </c>
      <c r="L164" s="3745"/>
    </row>
    <row r="165" spans="1:12">
      <c r="A165" s="7589"/>
      <c r="B165" s="7576"/>
      <c r="C165" s="5089">
        <v>1400</v>
      </c>
      <c r="D165" s="5086">
        <v>2122.7849999999999</v>
      </c>
      <c r="E165" s="5075">
        <v>26.32</v>
      </c>
      <c r="F165" s="5087">
        <v>26.625</v>
      </c>
      <c r="G165" s="5816">
        <v>6.3</v>
      </c>
      <c r="H165" s="5821">
        <v>12378.638475000002</v>
      </c>
      <c r="I165" s="5822">
        <v>15135.18615</v>
      </c>
      <c r="J165" s="5077">
        <f t="shared" si="2"/>
        <v>12378.638475000002</v>
      </c>
      <c r="K165" s="5088">
        <f t="shared" si="2"/>
        <v>15135.18615</v>
      </c>
      <c r="L165" s="3745"/>
    </row>
    <row r="166" spans="1:12">
      <c r="A166" s="7589"/>
      <c r="B166" s="7576"/>
      <c r="C166" s="5089">
        <v>1500</v>
      </c>
      <c r="D166" s="5086">
        <v>2274.9299999999998</v>
      </c>
      <c r="E166" s="5075">
        <v>28.200000000000003</v>
      </c>
      <c r="F166" s="5087">
        <v>28.505000000000003</v>
      </c>
      <c r="G166" s="5816">
        <v>6.75</v>
      </c>
      <c r="H166" s="5821">
        <v>13121.988074999999</v>
      </c>
      <c r="I166" s="5822">
        <v>15911.754075000001</v>
      </c>
      <c r="J166" s="5077">
        <f t="shared" si="2"/>
        <v>13121.988074999999</v>
      </c>
      <c r="K166" s="5088">
        <f t="shared" si="2"/>
        <v>15911.754075000001</v>
      </c>
      <c r="L166" s="3745"/>
    </row>
    <row r="167" spans="1:12">
      <c r="A167" s="7589"/>
      <c r="B167" s="7576"/>
      <c r="C167" s="5089">
        <v>1600</v>
      </c>
      <c r="D167" s="5086">
        <v>2426.04</v>
      </c>
      <c r="E167" s="5075">
        <v>30.080000000000002</v>
      </c>
      <c r="F167" s="5087">
        <v>30.385000000000002</v>
      </c>
      <c r="G167" s="5816">
        <v>7.2</v>
      </c>
      <c r="H167" s="5821">
        <v>14107.071825000001</v>
      </c>
      <c r="I167" s="5822">
        <v>17009.998425000002</v>
      </c>
      <c r="J167" s="5077">
        <f t="shared" si="2"/>
        <v>14107.071825000001</v>
      </c>
      <c r="K167" s="5088">
        <f t="shared" si="2"/>
        <v>17009.998425000002</v>
      </c>
      <c r="L167" s="3745"/>
    </row>
    <row r="168" spans="1:12">
      <c r="A168" s="7589"/>
      <c r="B168" s="7576"/>
      <c r="C168" s="5089">
        <v>1700</v>
      </c>
      <c r="D168" s="5086">
        <v>2579.2199999999998</v>
      </c>
      <c r="E168" s="5075">
        <v>31.96</v>
      </c>
      <c r="F168" s="5087">
        <v>32.265000000000001</v>
      </c>
      <c r="G168" s="5816">
        <v>7.6499999999999995</v>
      </c>
      <c r="H168" s="5821">
        <v>15007.218975</v>
      </c>
      <c r="I168" s="5822">
        <v>17922.416400000002</v>
      </c>
      <c r="J168" s="5077">
        <f t="shared" si="2"/>
        <v>15007.218975</v>
      </c>
      <c r="K168" s="5088">
        <f t="shared" si="2"/>
        <v>17922.416400000002</v>
      </c>
      <c r="L168" s="3745"/>
    </row>
    <row r="169" spans="1:12">
      <c r="A169" s="7589"/>
      <c r="B169" s="7576"/>
      <c r="C169" s="5089">
        <v>1800</v>
      </c>
      <c r="D169" s="5086">
        <v>2729.2949999999996</v>
      </c>
      <c r="E169" s="5075">
        <v>33.840000000000003</v>
      </c>
      <c r="F169" s="5087">
        <v>34.145000000000003</v>
      </c>
      <c r="G169" s="5816">
        <v>8.1</v>
      </c>
      <c r="H169" s="5821">
        <v>15763.6332</v>
      </c>
      <c r="I169" s="5822">
        <v>19076.755950000002</v>
      </c>
      <c r="J169" s="5077">
        <f t="shared" si="2"/>
        <v>15763.6332</v>
      </c>
      <c r="K169" s="5088">
        <f t="shared" si="2"/>
        <v>19076.755950000002</v>
      </c>
      <c r="L169" s="3745"/>
    </row>
    <row r="170" spans="1:12">
      <c r="A170" s="7589"/>
      <c r="B170" s="7576"/>
      <c r="C170" s="5089">
        <v>1900</v>
      </c>
      <c r="D170" s="5086">
        <v>2881.4399999999996</v>
      </c>
      <c r="E170" s="5075">
        <v>35.72</v>
      </c>
      <c r="F170" s="5087">
        <v>36.024999999999999</v>
      </c>
      <c r="G170" s="5816">
        <v>8.5499999999999989</v>
      </c>
      <c r="H170" s="5821">
        <v>16520.036400000001</v>
      </c>
      <c r="I170" s="5822">
        <v>19894.513275000001</v>
      </c>
      <c r="J170" s="5077">
        <f t="shared" si="2"/>
        <v>16520.036400000001</v>
      </c>
      <c r="K170" s="5088">
        <f t="shared" si="2"/>
        <v>19894.513275000001</v>
      </c>
      <c r="L170" s="3745"/>
    </row>
    <row r="171" spans="1:12">
      <c r="A171" s="7589"/>
      <c r="B171" s="7576"/>
      <c r="C171" s="5089">
        <v>2000</v>
      </c>
      <c r="D171" s="5086">
        <v>3032.5499999999997</v>
      </c>
      <c r="E171" s="5075">
        <v>37.6</v>
      </c>
      <c r="F171" s="5087">
        <v>37.905000000000001</v>
      </c>
      <c r="G171" s="5816">
        <v>9</v>
      </c>
      <c r="H171" s="5821">
        <v>17924.169375000001</v>
      </c>
      <c r="I171" s="5822">
        <v>21435.3783</v>
      </c>
      <c r="J171" s="5077">
        <f t="shared" si="2"/>
        <v>17924.169375000001</v>
      </c>
      <c r="K171" s="5088">
        <f t="shared" si="2"/>
        <v>21435.3783</v>
      </c>
      <c r="L171" s="3745"/>
    </row>
    <row r="172" spans="1:12">
      <c r="A172" s="7589"/>
      <c r="B172" s="7576"/>
      <c r="C172" s="5089">
        <v>2100</v>
      </c>
      <c r="D172" s="5086">
        <v>3186.7649999999999</v>
      </c>
      <c r="E172" s="5075">
        <v>39.480000000000004</v>
      </c>
      <c r="F172" s="5087">
        <v>39.785000000000004</v>
      </c>
      <c r="G172" s="5816">
        <v>9.4500000000000011</v>
      </c>
      <c r="H172" s="5821">
        <v>18730.537874999998</v>
      </c>
      <c r="I172" s="5822">
        <v>22247.887725000001</v>
      </c>
      <c r="J172" s="5077">
        <f t="shared" si="2"/>
        <v>18730.537874999998</v>
      </c>
      <c r="K172" s="5088">
        <f t="shared" si="2"/>
        <v>22247.887725000001</v>
      </c>
      <c r="L172" s="3745"/>
    </row>
    <row r="173" spans="1:12">
      <c r="A173" s="7589"/>
      <c r="B173" s="7576"/>
      <c r="C173" s="5089">
        <v>2200</v>
      </c>
      <c r="D173" s="5086">
        <v>3338.91</v>
      </c>
      <c r="E173" s="5075">
        <v>41.360000000000007</v>
      </c>
      <c r="F173" s="5087">
        <v>41.665000000000006</v>
      </c>
      <c r="G173" s="5816">
        <v>9.9</v>
      </c>
      <c r="H173" s="5821">
        <v>19508.858775000001</v>
      </c>
      <c r="I173" s="5822">
        <v>23091.0687</v>
      </c>
      <c r="J173" s="5077">
        <f t="shared" si="2"/>
        <v>19508.858775000001</v>
      </c>
      <c r="K173" s="5088">
        <f t="shared" si="2"/>
        <v>23091.0687</v>
      </c>
      <c r="L173" s="3745"/>
    </row>
    <row r="174" spans="1:12">
      <c r="A174" s="7589"/>
      <c r="B174" s="7576"/>
      <c r="C174" s="5089">
        <v>2300</v>
      </c>
      <c r="D174" s="5086">
        <v>3486.9149999999995</v>
      </c>
      <c r="E174" s="5075">
        <v>43.239999999999995</v>
      </c>
      <c r="F174" s="5087">
        <v>43.544999999999995</v>
      </c>
      <c r="G174" s="5816">
        <v>10.35</v>
      </c>
      <c r="H174" s="5821">
        <v>20406.381975</v>
      </c>
      <c r="I174" s="5822">
        <v>23997.356775</v>
      </c>
      <c r="J174" s="5077">
        <f t="shared" si="2"/>
        <v>20406.381975</v>
      </c>
      <c r="K174" s="5088">
        <f t="shared" si="2"/>
        <v>23997.356775</v>
      </c>
      <c r="L174" s="3745"/>
    </row>
    <row r="175" spans="1:12">
      <c r="A175" s="7589"/>
      <c r="B175" s="7576"/>
      <c r="C175" s="5089">
        <v>2400</v>
      </c>
      <c r="D175" s="5086">
        <v>3639.06</v>
      </c>
      <c r="E175" s="5075">
        <v>45.12</v>
      </c>
      <c r="F175" s="5087">
        <v>45.424999999999997</v>
      </c>
      <c r="G175" s="5816">
        <v>10.799999999999999</v>
      </c>
      <c r="H175" s="5821">
        <v>21276.739575</v>
      </c>
      <c r="I175" s="5822">
        <v>24904.515825000002</v>
      </c>
      <c r="J175" s="5077">
        <f t="shared" si="2"/>
        <v>21276.739575</v>
      </c>
      <c r="K175" s="5088">
        <f t="shared" si="2"/>
        <v>24904.515825000002</v>
      </c>
      <c r="L175" s="3745"/>
    </row>
    <row r="176" spans="1:12">
      <c r="A176" s="7589"/>
      <c r="B176" s="7576"/>
      <c r="C176" s="5089">
        <v>2500</v>
      </c>
      <c r="D176" s="5086">
        <v>3791.2049999999999</v>
      </c>
      <c r="E176" s="5075">
        <v>47</v>
      </c>
      <c r="F176" s="5087">
        <v>47.305</v>
      </c>
      <c r="G176" s="5816">
        <v>11.25</v>
      </c>
      <c r="H176" s="5821">
        <v>22081.355100000001</v>
      </c>
      <c r="I176" s="5822">
        <v>25747.696800000002</v>
      </c>
      <c r="J176" s="5077">
        <f t="shared" si="2"/>
        <v>22081.355100000001</v>
      </c>
      <c r="K176" s="5088">
        <f t="shared" si="2"/>
        <v>25747.696800000002</v>
      </c>
      <c r="L176" s="3745"/>
    </row>
    <row r="177" spans="1:12">
      <c r="A177" s="7589"/>
      <c r="B177" s="7576"/>
      <c r="C177" s="5089">
        <v>2600</v>
      </c>
      <c r="D177" s="5086">
        <v>3942.3149999999996</v>
      </c>
      <c r="E177" s="5075">
        <v>48.88</v>
      </c>
      <c r="F177" s="5087">
        <v>49.185000000000002</v>
      </c>
      <c r="G177" s="5816">
        <v>11.700000000000001</v>
      </c>
      <c r="H177" s="5821">
        <v>23500.382850000002</v>
      </c>
      <c r="I177" s="5822">
        <v>27333.268200000002</v>
      </c>
      <c r="J177" s="5077">
        <f t="shared" si="2"/>
        <v>23500.382850000002</v>
      </c>
      <c r="K177" s="5088">
        <f t="shared" si="2"/>
        <v>27333.268200000002</v>
      </c>
      <c r="L177" s="3745"/>
    </row>
    <row r="178" spans="1:12">
      <c r="A178" s="7589"/>
      <c r="B178" s="7576"/>
      <c r="C178" s="5089">
        <v>2800</v>
      </c>
      <c r="D178" s="5086">
        <v>4248.6749999999993</v>
      </c>
      <c r="E178" s="5075">
        <v>52.64</v>
      </c>
      <c r="F178" s="5087">
        <v>52.945</v>
      </c>
      <c r="G178" s="5816">
        <v>12.6</v>
      </c>
      <c r="H178" s="5821">
        <v>25346.265525000003</v>
      </c>
      <c r="I178" s="5822">
        <v>28298.275425</v>
      </c>
      <c r="J178" s="5077">
        <f t="shared" si="2"/>
        <v>25346.265525000003</v>
      </c>
      <c r="K178" s="5088">
        <f t="shared" si="2"/>
        <v>28298.275425</v>
      </c>
      <c r="L178" s="3745"/>
    </row>
    <row r="179" spans="1:12" ht="14.7" thickBot="1">
      <c r="A179" s="7589"/>
      <c r="B179" s="7577"/>
      <c r="C179" s="5090">
        <v>3000</v>
      </c>
      <c r="D179" s="5091">
        <v>4548.8249999999998</v>
      </c>
      <c r="E179" s="5079">
        <v>56.400000000000006</v>
      </c>
      <c r="F179" s="5092">
        <v>56.705000000000005</v>
      </c>
      <c r="G179" s="5817">
        <v>13.5</v>
      </c>
      <c r="H179" s="5821">
        <v>27008.085825000002</v>
      </c>
      <c r="I179" s="5822">
        <v>29260.658700000004</v>
      </c>
      <c r="J179" s="5081">
        <f t="shared" si="2"/>
        <v>27008.085825000002</v>
      </c>
      <c r="K179" s="5099">
        <f t="shared" si="2"/>
        <v>29260.658700000004</v>
      </c>
      <c r="L179" s="3745"/>
    </row>
    <row r="180" spans="1:12">
      <c r="A180" s="7589"/>
      <c r="B180" s="7582">
        <v>500</v>
      </c>
      <c r="C180" s="5093">
        <v>400</v>
      </c>
      <c r="D180" s="5069">
        <v>775</v>
      </c>
      <c r="E180" s="5070">
        <v>10.33</v>
      </c>
      <c r="F180" s="5071">
        <v>10.66</v>
      </c>
      <c r="G180" s="5812">
        <v>2.25</v>
      </c>
      <c r="H180" s="5821">
        <v>5378.1273000000001</v>
      </c>
      <c r="I180" s="5822">
        <v>7589.5107749999997</v>
      </c>
      <c r="J180" s="5072">
        <f t="shared" si="2"/>
        <v>5378.1273000000001</v>
      </c>
      <c r="K180" s="5073">
        <f t="shared" si="2"/>
        <v>7589.5107749999997</v>
      </c>
      <c r="L180" s="3745"/>
    </row>
    <row r="181" spans="1:12">
      <c r="A181" s="7589"/>
      <c r="B181" s="7583"/>
      <c r="C181" s="5095">
        <v>500</v>
      </c>
      <c r="D181" s="5074">
        <v>930</v>
      </c>
      <c r="E181" s="5075">
        <v>12.66</v>
      </c>
      <c r="F181" s="5076">
        <v>13</v>
      </c>
      <c r="G181" s="5813">
        <v>2.82</v>
      </c>
      <c r="H181" s="5821">
        <v>6188.8837500000009</v>
      </c>
      <c r="I181" s="5822">
        <v>8410.77405</v>
      </c>
      <c r="J181" s="5077">
        <f t="shared" si="2"/>
        <v>6188.8837500000009</v>
      </c>
      <c r="K181" s="5065">
        <f t="shared" si="2"/>
        <v>8410.77405</v>
      </c>
      <c r="L181" s="3745"/>
    </row>
    <row r="182" spans="1:12">
      <c r="A182" s="7589"/>
      <c r="B182" s="7583"/>
      <c r="C182" s="5095">
        <v>600</v>
      </c>
      <c r="D182" s="5074">
        <v>1085</v>
      </c>
      <c r="E182" s="5075">
        <v>14.7</v>
      </c>
      <c r="F182" s="5076">
        <v>15.34</v>
      </c>
      <c r="G182" s="5813">
        <v>3.38</v>
      </c>
      <c r="H182" s="5821">
        <v>7072.3831500000006</v>
      </c>
      <c r="I182" s="5822">
        <v>9268.8608250000016</v>
      </c>
      <c r="J182" s="5077">
        <f t="shared" si="2"/>
        <v>7072.3831500000006</v>
      </c>
      <c r="K182" s="5065">
        <f t="shared" si="2"/>
        <v>9268.8608250000016</v>
      </c>
      <c r="L182" s="3745"/>
    </row>
    <row r="183" spans="1:12">
      <c r="A183" s="7589"/>
      <c r="B183" s="7583"/>
      <c r="C183" s="5095">
        <v>700</v>
      </c>
      <c r="D183" s="5074">
        <v>1240</v>
      </c>
      <c r="E183" s="5075">
        <v>17.34</v>
      </c>
      <c r="F183" s="5076">
        <v>17.670000000000002</v>
      </c>
      <c r="G183" s="5813">
        <v>3.94</v>
      </c>
      <c r="H183" s="5821">
        <v>7772.6911500000006</v>
      </c>
      <c r="I183" s="5822">
        <v>10034.910900000001</v>
      </c>
      <c r="J183" s="5077">
        <f t="shared" si="2"/>
        <v>7772.6911500000006</v>
      </c>
      <c r="K183" s="5065">
        <f t="shared" si="2"/>
        <v>10034.910900000001</v>
      </c>
      <c r="L183" s="3745"/>
    </row>
    <row r="184" spans="1:12">
      <c r="A184" s="7589"/>
      <c r="B184" s="7583"/>
      <c r="C184" s="5095">
        <v>800</v>
      </c>
      <c r="D184" s="5074">
        <v>1395</v>
      </c>
      <c r="E184" s="5075">
        <v>19.68</v>
      </c>
      <c r="F184" s="5076">
        <v>20.010000000000002</v>
      </c>
      <c r="G184" s="5813">
        <v>4.5</v>
      </c>
      <c r="H184" s="5821">
        <v>8611.4952000000012</v>
      </c>
      <c r="I184" s="5822">
        <v>10892.115674999999</v>
      </c>
      <c r="J184" s="5077">
        <f t="shared" si="2"/>
        <v>8611.4952000000012</v>
      </c>
      <c r="K184" s="5065">
        <f t="shared" si="2"/>
        <v>10892.115674999999</v>
      </c>
      <c r="L184" s="3745"/>
    </row>
    <row r="185" spans="1:12">
      <c r="A185" s="7589"/>
      <c r="B185" s="7583"/>
      <c r="C185" s="5095">
        <v>900</v>
      </c>
      <c r="D185" s="5074">
        <v>1551</v>
      </c>
      <c r="E185" s="5075">
        <v>22.01</v>
      </c>
      <c r="F185" s="5076">
        <v>22.35</v>
      </c>
      <c r="G185" s="5813">
        <v>5.07</v>
      </c>
      <c r="H185" s="5821">
        <v>9414.357750000001</v>
      </c>
      <c r="I185" s="5822">
        <v>11713.37895</v>
      </c>
      <c r="J185" s="5077">
        <f t="shared" si="2"/>
        <v>9414.357750000001</v>
      </c>
      <c r="K185" s="5065">
        <f t="shared" si="2"/>
        <v>11713.37895</v>
      </c>
      <c r="L185" s="3745"/>
    </row>
    <row r="186" spans="1:12">
      <c r="A186" s="7589"/>
      <c r="B186" s="7583"/>
      <c r="C186" s="5095">
        <v>1000</v>
      </c>
      <c r="D186" s="5074">
        <v>1706</v>
      </c>
      <c r="E186" s="5075">
        <v>24.41</v>
      </c>
      <c r="F186" s="5076">
        <v>24.74</v>
      </c>
      <c r="G186" s="5813">
        <v>5.63</v>
      </c>
      <c r="H186" s="5821">
        <v>10362.717225</v>
      </c>
      <c r="I186" s="5822">
        <v>12607.396200000001</v>
      </c>
      <c r="J186" s="5077">
        <f t="shared" si="2"/>
        <v>10362.717225</v>
      </c>
      <c r="K186" s="5065">
        <f t="shared" si="2"/>
        <v>12607.396200000001</v>
      </c>
      <c r="L186" s="3745"/>
    </row>
    <row r="187" spans="1:12">
      <c r="A187" s="7589"/>
      <c r="B187" s="7583"/>
      <c r="C187" s="5095">
        <v>1100</v>
      </c>
      <c r="D187" s="5074">
        <v>1905</v>
      </c>
      <c r="E187" s="5075">
        <v>26.75</v>
      </c>
      <c r="F187" s="5076">
        <v>27.08</v>
      </c>
      <c r="G187" s="5813">
        <v>6.19</v>
      </c>
      <c r="H187" s="5821">
        <v>11129.638275000001</v>
      </c>
      <c r="I187" s="5822">
        <v>13410.258749999999</v>
      </c>
      <c r="J187" s="5077">
        <f t="shared" si="2"/>
        <v>11129.638275000001</v>
      </c>
      <c r="K187" s="5065">
        <f t="shared" si="2"/>
        <v>13410.258749999999</v>
      </c>
      <c r="L187" s="3745"/>
    </row>
    <row r="188" spans="1:12">
      <c r="A188" s="7589"/>
      <c r="B188" s="7583"/>
      <c r="C188" s="5095">
        <v>1200</v>
      </c>
      <c r="D188" s="5074">
        <v>2077</v>
      </c>
      <c r="E188" s="5075">
        <v>29.08</v>
      </c>
      <c r="F188" s="5076">
        <v>29.41</v>
      </c>
      <c r="G188" s="5813">
        <v>6.76</v>
      </c>
      <c r="H188" s="5821">
        <v>11932.500825000001</v>
      </c>
      <c r="I188" s="5822">
        <v>14194.720574999999</v>
      </c>
      <c r="J188" s="5077">
        <f t="shared" si="2"/>
        <v>11932.500825000001</v>
      </c>
      <c r="K188" s="5065">
        <f t="shared" si="2"/>
        <v>14194.720574999999</v>
      </c>
      <c r="L188" s="3745"/>
    </row>
    <row r="189" spans="1:12">
      <c r="A189" s="7589"/>
      <c r="B189" s="7583"/>
      <c r="C189" s="5095">
        <v>1300</v>
      </c>
      <c r="D189" s="5074">
        <v>2251</v>
      </c>
      <c r="E189" s="5075">
        <v>31.42</v>
      </c>
      <c r="F189" s="5076">
        <v>31.75</v>
      </c>
      <c r="G189" s="5813">
        <v>7.32</v>
      </c>
      <c r="H189" s="5821">
        <v>12771.304875</v>
      </c>
      <c r="I189" s="5822">
        <v>15015.983850000001</v>
      </c>
      <c r="J189" s="5077">
        <f t="shared" si="2"/>
        <v>12771.304875</v>
      </c>
      <c r="K189" s="5065">
        <f t="shared" si="2"/>
        <v>15015.983850000001</v>
      </c>
      <c r="L189" s="3745"/>
    </row>
    <row r="190" spans="1:12">
      <c r="A190" s="7589"/>
      <c r="B190" s="7583"/>
      <c r="C190" s="5095">
        <v>1400</v>
      </c>
      <c r="D190" s="5074">
        <v>2424</v>
      </c>
      <c r="E190" s="5075">
        <v>33.76</v>
      </c>
      <c r="F190" s="5076">
        <v>34.090000000000003</v>
      </c>
      <c r="G190" s="5813">
        <v>7.88</v>
      </c>
      <c r="H190" s="5821">
        <v>13683.72285</v>
      </c>
      <c r="I190" s="5822">
        <v>15945.9426</v>
      </c>
      <c r="J190" s="5077">
        <f t="shared" si="2"/>
        <v>13683.72285</v>
      </c>
      <c r="K190" s="5065">
        <f t="shared" si="2"/>
        <v>15945.9426</v>
      </c>
      <c r="L190" s="3745"/>
    </row>
    <row r="191" spans="1:12">
      <c r="A191" s="7589"/>
      <c r="B191" s="7583"/>
      <c r="C191" s="5095">
        <v>1500</v>
      </c>
      <c r="D191" s="5074">
        <v>2596</v>
      </c>
      <c r="E191" s="5075">
        <v>36.159999999999997</v>
      </c>
      <c r="F191" s="5076">
        <v>36.479999999999997</v>
      </c>
      <c r="G191" s="5813">
        <v>8.44</v>
      </c>
      <c r="H191" s="5821">
        <v>14523.397875000001</v>
      </c>
      <c r="I191" s="5822">
        <v>16767.205875</v>
      </c>
      <c r="J191" s="5077">
        <f t="shared" si="2"/>
        <v>14523.397875000001</v>
      </c>
      <c r="K191" s="5065">
        <f t="shared" si="2"/>
        <v>16767.205875</v>
      </c>
      <c r="L191" s="3745"/>
    </row>
    <row r="192" spans="1:12">
      <c r="A192" s="7589"/>
      <c r="B192" s="7583"/>
      <c r="C192" s="5095">
        <v>1600</v>
      </c>
      <c r="D192" s="5074">
        <v>2770</v>
      </c>
      <c r="E192" s="5075">
        <v>38.49</v>
      </c>
      <c r="F192" s="5076">
        <v>38.82</v>
      </c>
      <c r="G192" s="5813">
        <v>9.01</v>
      </c>
      <c r="H192" s="5821">
        <v>15626.019150000002</v>
      </c>
      <c r="I192" s="5822">
        <v>17951.346000000001</v>
      </c>
      <c r="J192" s="5077">
        <f t="shared" si="2"/>
        <v>15626.019150000002</v>
      </c>
      <c r="K192" s="5065">
        <f t="shared" si="2"/>
        <v>17951.346000000001</v>
      </c>
      <c r="L192" s="3745"/>
    </row>
    <row r="193" spans="1:12">
      <c r="A193" s="7589"/>
      <c r="B193" s="7583"/>
      <c r="C193" s="5095">
        <v>1700</v>
      </c>
      <c r="D193" s="5074">
        <v>2943</v>
      </c>
      <c r="E193" s="5075">
        <v>40.9</v>
      </c>
      <c r="F193" s="5076">
        <v>41.23</v>
      </c>
      <c r="G193" s="5813">
        <v>9.58</v>
      </c>
      <c r="H193" s="5821">
        <v>16630.473825000001</v>
      </c>
      <c r="I193" s="5822">
        <v>18918.9882</v>
      </c>
      <c r="J193" s="5077">
        <f t="shared" si="2"/>
        <v>16630.473825000001</v>
      </c>
      <c r="K193" s="5065">
        <f t="shared" si="2"/>
        <v>18918.9882</v>
      </c>
      <c r="L193" s="3745"/>
    </row>
    <row r="194" spans="1:12">
      <c r="A194" s="7589"/>
      <c r="B194" s="7583"/>
      <c r="C194" s="5095">
        <v>1800</v>
      </c>
      <c r="D194" s="5074">
        <v>3116</v>
      </c>
      <c r="E194" s="5075">
        <v>43.24</v>
      </c>
      <c r="F194" s="5076">
        <v>43.56</v>
      </c>
      <c r="G194" s="5813">
        <v>10.14</v>
      </c>
      <c r="H194" s="5821">
        <v>17449.113150000001</v>
      </c>
      <c r="I194" s="5822">
        <v>20146.941675000002</v>
      </c>
      <c r="J194" s="5077">
        <f t="shared" si="2"/>
        <v>17449.113150000001</v>
      </c>
      <c r="K194" s="5065">
        <f t="shared" si="2"/>
        <v>20146.941675000002</v>
      </c>
      <c r="L194" s="3745"/>
    </row>
    <row r="195" spans="1:12">
      <c r="A195" s="7589"/>
      <c r="B195" s="7583"/>
      <c r="C195" s="5095">
        <v>1900</v>
      </c>
      <c r="D195" s="5074">
        <v>3289</v>
      </c>
      <c r="E195" s="5075">
        <v>45.57</v>
      </c>
      <c r="F195" s="5076">
        <v>45.9</v>
      </c>
      <c r="G195" s="5813">
        <v>10.7</v>
      </c>
      <c r="H195" s="5821">
        <v>18267.752475000001</v>
      </c>
      <c r="I195" s="5822">
        <v>20983.992750000001</v>
      </c>
      <c r="J195" s="5077">
        <f t="shared" si="2"/>
        <v>18267.752475000001</v>
      </c>
      <c r="K195" s="5065">
        <f t="shared" si="2"/>
        <v>20983.992750000001</v>
      </c>
      <c r="L195" s="3745"/>
    </row>
    <row r="196" spans="1:12">
      <c r="A196" s="7589"/>
      <c r="B196" s="7583"/>
      <c r="C196" s="5095">
        <v>2000</v>
      </c>
      <c r="D196" s="5074">
        <v>3462</v>
      </c>
      <c r="E196" s="5075">
        <v>47.97</v>
      </c>
      <c r="F196" s="5076">
        <v>48.29</v>
      </c>
      <c r="G196" s="5813">
        <v>11.27</v>
      </c>
      <c r="H196" s="5821">
        <v>19866.465675000003</v>
      </c>
      <c r="I196" s="5822">
        <v>22641.4251</v>
      </c>
      <c r="J196" s="5077">
        <f t="shared" si="2"/>
        <v>19866.465675000003</v>
      </c>
      <c r="K196" s="5065">
        <f t="shared" si="2"/>
        <v>22641.4251</v>
      </c>
      <c r="L196" s="3745"/>
    </row>
    <row r="197" spans="1:12">
      <c r="A197" s="7589"/>
      <c r="B197" s="7583"/>
      <c r="C197" s="5095">
        <v>2100</v>
      </c>
      <c r="D197" s="5074">
        <v>3635</v>
      </c>
      <c r="E197" s="5075">
        <v>50.31</v>
      </c>
      <c r="F197" s="5076">
        <v>50.63</v>
      </c>
      <c r="G197" s="5813">
        <v>11.83</v>
      </c>
      <c r="H197" s="5821">
        <v>20747.341125000003</v>
      </c>
      <c r="I197" s="5822">
        <v>23656.397625000001</v>
      </c>
      <c r="J197" s="5077">
        <f t="shared" ref="J197:J252" si="3">H197-H197*$E$3</f>
        <v>20747.341125000003</v>
      </c>
      <c r="K197" s="5065">
        <f t="shared" ref="K197:K381" si="4">I197-I197*$E$3</f>
        <v>23656.397625000001</v>
      </c>
      <c r="L197" s="3745"/>
    </row>
    <row r="198" spans="1:12">
      <c r="A198" s="7589"/>
      <c r="B198" s="7583"/>
      <c r="C198" s="5095">
        <v>2200</v>
      </c>
      <c r="D198" s="5074">
        <v>3808</v>
      </c>
      <c r="E198" s="5075">
        <v>52.65</v>
      </c>
      <c r="F198" s="5076">
        <v>52.97</v>
      </c>
      <c r="G198" s="5813">
        <v>12.39</v>
      </c>
      <c r="H198" s="5821">
        <v>21588.769124999999</v>
      </c>
      <c r="I198" s="5822">
        <v>24383.882249999999</v>
      </c>
      <c r="J198" s="5077">
        <f t="shared" si="3"/>
        <v>21588.769124999999</v>
      </c>
      <c r="K198" s="5065">
        <f t="shared" si="4"/>
        <v>24383.882249999999</v>
      </c>
      <c r="L198" s="3745"/>
    </row>
    <row r="199" spans="1:12">
      <c r="A199" s="7589"/>
      <c r="B199" s="7583"/>
      <c r="C199" s="5095">
        <v>2300</v>
      </c>
      <c r="D199" s="5074">
        <v>3982</v>
      </c>
      <c r="E199" s="5075">
        <v>54.98</v>
      </c>
      <c r="F199" s="5076">
        <v>55.3</v>
      </c>
      <c r="G199" s="5813">
        <v>12.95</v>
      </c>
      <c r="H199" s="5821">
        <v>22584.458925000003</v>
      </c>
      <c r="I199" s="5822">
        <v>25608.340800000002</v>
      </c>
      <c r="J199" s="5077">
        <f t="shared" si="3"/>
        <v>22584.458925000003</v>
      </c>
      <c r="K199" s="5065">
        <f t="shared" si="4"/>
        <v>25608.340800000002</v>
      </c>
      <c r="L199" s="3745"/>
    </row>
    <row r="200" spans="1:12">
      <c r="A200" s="7589"/>
      <c r="B200" s="7583"/>
      <c r="C200" s="5095">
        <v>2400</v>
      </c>
      <c r="D200" s="5074">
        <v>4155</v>
      </c>
      <c r="E200" s="5075">
        <v>57.32</v>
      </c>
      <c r="F200" s="5076">
        <v>57.64</v>
      </c>
      <c r="G200" s="5813">
        <v>13.52</v>
      </c>
      <c r="H200" s="5821">
        <v>23503.017824999999</v>
      </c>
      <c r="I200" s="5822">
        <v>26335.825424999999</v>
      </c>
      <c r="J200" s="5077">
        <f t="shared" si="3"/>
        <v>23503.017824999999</v>
      </c>
      <c r="K200" s="5065">
        <f t="shared" si="4"/>
        <v>26335.825424999999</v>
      </c>
      <c r="L200" s="3745"/>
    </row>
    <row r="201" spans="1:12">
      <c r="A201" s="7589"/>
      <c r="B201" s="7583"/>
      <c r="C201" s="5095">
        <v>2500</v>
      </c>
      <c r="D201" s="5074">
        <v>4327</v>
      </c>
      <c r="E201" s="5075">
        <v>59.66</v>
      </c>
      <c r="F201" s="5076">
        <v>59.98</v>
      </c>
      <c r="G201" s="5813">
        <v>14.08</v>
      </c>
      <c r="H201" s="5821">
        <v>24421.576724999999</v>
      </c>
      <c r="I201" s="5822">
        <v>27369.198675000003</v>
      </c>
      <c r="J201" s="5077">
        <f t="shared" si="3"/>
        <v>24421.576724999999</v>
      </c>
      <c r="K201" s="5065">
        <f t="shared" si="4"/>
        <v>27369.198675000003</v>
      </c>
      <c r="L201" s="3745"/>
    </row>
    <row r="202" spans="1:12">
      <c r="A202" s="7589"/>
      <c r="B202" s="7583"/>
      <c r="C202" s="5095">
        <v>2600</v>
      </c>
      <c r="D202" s="5074">
        <v>4501</v>
      </c>
      <c r="E202" s="5075">
        <v>61.99</v>
      </c>
      <c r="F202" s="5076">
        <v>62.32</v>
      </c>
      <c r="G202" s="5813">
        <v>14.64</v>
      </c>
      <c r="H202" s="5821">
        <v>26011.525050000004</v>
      </c>
      <c r="I202" s="5822">
        <v>28845.203625000002</v>
      </c>
      <c r="J202" s="5077">
        <f t="shared" si="3"/>
        <v>26011.525050000004</v>
      </c>
      <c r="K202" s="5065">
        <f t="shared" si="4"/>
        <v>28845.203625000002</v>
      </c>
      <c r="L202" s="3745"/>
    </row>
    <row r="203" spans="1:12">
      <c r="A203" s="7589"/>
      <c r="B203" s="7583"/>
      <c r="C203" s="5095">
        <v>2800</v>
      </c>
      <c r="D203" s="5074">
        <v>4847</v>
      </c>
      <c r="E203" s="5075">
        <v>66.67</v>
      </c>
      <c r="F203" s="5076">
        <v>66.989999999999995</v>
      </c>
      <c r="G203" s="5813">
        <v>15.77</v>
      </c>
      <c r="H203" s="5821">
        <v>28097.565300000002</v>
      </c>
      <c r="I203" s="5822">
        <v>30098.580750000001</v>
      </c>
      <c r="J203" s="5077">
        <f t="shared" si="3"/>
        <v>28097.565300000002</v>
      </c>
      <c r="K203" s="5065">
        <f t="shared" si="4"/>
        <v>30098.580750000001</v>
      </c>
      <c r="L203" s="3745"/>
    </row>
    <row r="204" spans="1:12" ht="14.7" thickBot="1">
      <c r="A204" s="7589"/>
      <c r="B204" s="7584"/>
      <c r="C204" s="5097">
        <v>3000</v>
      </c>
      <c r="D204" s="5078">
        <v>5193</v>
      </c>
      <c r="E204" s="5079">
        <v>71.34</v>
      </c>
      <c r="F204" s="5080">
        <v>71.66</v>
      </c>
      <c r="G204" s="5814">
        <v>16.899999999999999</v>
      </c>
      <c r="H204" s="5821">
        <v>29907.506474999998</v>
      </c>
      <c r="I204" s="5822">
        <v>31122.318150000003</v>
      </c>
      <c r="J204" s="5081">
        <f t="shared" si="3"/>
        <v>29907.506474999998</v>
      </c>
      <c r="K204" s="1465">
        <f t="shared" si="4"/>
        <v>31122.318150000003</v>
      </c>
      <c r="L204" s="3745"/>
    </row>
    <row r="205" spans="1:12">
      <c r="A205" s="7589"/>
      <c r="B205" s="7575">
        <v>600</v>
      </c>
      <c r="C205" s="5082">
        <v>400</v>
      </c>
      <c r="D205" s="5083">
        <v>888.43261499999983</v>
      </c>
      <c r="E205" s="5070">
        <v>11.32</v>
      </c>
      <c r="F205" s="5084">
        <v>11.67</v>
      </c>
      <c r="G205" s="5815">
        <v>2.64</v>
      </c>
      <c r="H205" s="5821">
        <v>5859.1154999999999</v>
      </c>
      <c r="I205" s="5822">
        <v>8494.0458749999998</v>
      </c>
      <c r="J205" s="5072">
        <f t="shared" si="3"/>
        <v>5859.1154999999999</v>
      </c>
      <c r="K205" s="5073">
        <f t="shared" si="4"/>
        <v>8494.0458749999998</v>
      </c>
      <c r="L205" s="3745"/>
    </row>
    <row r="206" spans="1:12">
      <c r="A206" s="7589"/>
      <c r="B206" s="7576"/>
      <c r="C206" s="5089">
        <v>500</v>
      </c>
      <c r="D206" s="5086">
        <v>1052.27622</v>
      </c>
      <c r="E206" s="5075">
        <v>14.15</v>
      </c>
      <c r="F206" s="5087">
        <v>14.5</v>
      </c>
      <c r="G206" s="5816">
        <v>3.3</v>
      </c>
      <c r="H206" s="5821">
        <v>6723.076500000001</v>
      </c>
      <c r="I206" s="5822">
        <v>9363.5214749999996</v>
      </c>
      <c r="J206" s="5077">
        <f t="shared" si="3"/>
        <v>6723.076500000001</v>
      </c>
      <c r="K206" s="5088">
        <f t="shared" si="4"/>
        <v>9363.5214749999996</v>
      </c>
      <c r="L206" s="3745"/>
    </row>
    <row r="207" spans="1:12">
      <c r="A207" s="7589"/>
      <c r="B207" s="7576"/>
      <c r="C207" s="5089">
        <v>600</v>
      </c>
      <c r="D207" s="5086">
        <v>1219.7164499999997</v>
      </c>
      <c r="E207" s="5075">
        <v>16.98</v>
      </c>
      <c r="F207" s="5087">
        <v>17.330000000000002</v>
      </c>
      <c r="G207" s="5816">
        <v>3.9599999999999995</v>
      </c>
      <c r="H207" s="5821">
        <v>7693.8960000000006</v>
      </c>
      <c r="I207" s="5822">
        <v>10307.493</v>
      </c>
      <c r="J207" s="5077">
        <f t="shared" si="3"/>
        <v>7693.8960000000006</v>
      </c>
      <c r="K207" s="5088">
        <f t="shared" si="4"/>
        <v>10307.493</v>
      </c>
      <c r="L207" s="3745"/>
    </row>
    <row r="208" spans="1:12">
      <c r="A208" s="7589"/>
      <c r="B208" s="7576"/>
      <c r="C208" s="5089">
        <v>700</v>
      </c>
      <c r="D208" s="5086">
        <v>1386.0719999999999</v>
      </c>
      <c r="E208" s="5075">
        <v>19.809999999999999</v>
      </c>
      <c r="F208" s="5087">
        <v>20.16</v>
      </c>
      <c r="G208" s="5816">
        <v>4.6199999999999992</v>
      </c>
      <c r="H208" s="5821">
        <v>8527.8060000000005</v>
      </c>
      <c r="I208" s="5822">
        <v>11176.097625</v>
      </c>
      <c r="J208" s="5077">
        <f t="shared" si="3"/>
        <v>8527.8060000000005</v>
      </c>
      <c r="K208" s="5088">
        <f t="shared" si="4"/>
        <v>11176.097625</v>
      </c>
      <c r="L208" s="3745"/>
    </row>
    <row r="209" spans="1:12">
      <c r="A209" s="7589"/>
      <c r="B209" s="7576"/>
      <c r="C209" s="5089">
        <v>800</v>
      </c>
      <c r="D209" s="5086">
        <v>1551.0458249999999</v>
      </c>
      <c r="E209" s="5075">
        <v>22.64</v>
      </c>
      <c r="F209" s="5087">
        <v>22.990000000000002</v>
      </c>
      <c r="G209" s="5816">
        <v>5.28</v>
      </c>
      <c r="H209" s="5821">
        <v>9460.2270000000008</v>
      </c>
      <c r="I209" s="5822">
        <v>12081.503699999999</v>
      </c>
      <c r="J209" s="5077">
        <f t="shared" si="3"/>
        <v>9460.2270000000008</v>
      </c>
      <c r="K209" s="5088">
        <f t="shared" si="4"/>
        <v>12081.503699999999</v>
      </c>
      <c r="L209" s="3745"/>
    </row>
    <row r="210" spans="1:12">
      <c r="A210" s="7589"/>
      <c r="B210" s="7576"/>
      <c r="C210" s="5089">
        <v>900</v>
      </c>
      <c r="D210" s="5086">
        <v>1705.04865</v>
      </c>
      <c r="E210" s="5075">
        <v>25.470000000000002</v>
      </c>
      <c r="F210" s="5087">
        <v>25.820000000000004</v>
      </c>
      <c r="G210" s="5816">
        <v>5.9399999999999995</v>
      </c>
      <c r="H210" s="5821">
        <v>10362.586499999999</v>
      </c>
      <c r="I210" s="5822">
        <v>13025.486250000002</v>
      </c>
      <c r="J210" s="5077">
        <f t="shared" si="3"/>
        <v>10362.586499999999</v>
      </c>
      <c r="K210" s="5088">
        <f t="shared" si="4"/>
        <v>13025.486250000002</v>
      </c>
      <c r="L210" s="3745"/>
    </row>
    <row r="211" spans="1:12">
      <c r="A211" s="7589"/>
      <c r="B211" s="7576"/>
      <c r="C211" s="5089">
        <v>1000</v>
      </c>
      <c r="D211" s="5086">
        <v>1882.0315799999998</v>
      </c>
      <c r="E211" s="5075">
        <v>28.3</v>
      </c>
      <c r="F211" s="5087">
        <v>28.3</v>
      </c>
      <c r="G211" s="5816">
        <v>6.6</v>
      </c>
      <c r="H211" s="5821">
        <v>11378.71098</v>
      </c>
      <c r="I211" s="5822">
        <v>14034.317850000001</v>
      </c>
      <c r="J211" s="5077">
        <f t="shared" si="3"/>
        <v>11378.71098</v>
      </c>
      <c r="K211" s="5088">
        <f t="shared" si="4"/>
        <v>14034.317850000001</v>
      </c>
      <c r="L211" s="3745"/>
    </row>
    <row r="212" spans="1:12">
      <c r="A212" s="7589"/>
      <c r="B212" s="7576"/>
      <c r="C212" s="5089">
        <v>1100</v>
      </c>
      <c r="D212" s="5086">
        <v>2048.5237499999998</v>
      </c>
      <c r="E212" s="5075">
        <v>31.130000000000003</v>
      </c>
      <c r="F212" s="5087">
        <v>31.480000000000004</v>
      </c>
      <c r="G212" s="5816">
        <v>7.26</v>
      </c>
      <c r="H212" s="5821">
        <v>12246.33879</v>
      </c>
      <c r="I212" s="5822">
        <v>14870.486925000001</v>
      </c>
      <c r="J212" s="5077">
        <f t="shared" si="3"/>
        <v>12246.33879</v>
      </c>
      <c r="K212" s="5088">
        <f t="shared" si="4"/>
        <v>14870.486925000001</v>
      </c>
      <c r="L212" s="3745"/>
    </row>
    <row r="213" spans="1:12">
      <c r="A213" s="7589"/>
      <c r="B213" s="7576"/>
      <c r="C213" s="5089">
        <v>1200</v>
      </c>
      <c r="D213" s="5086">
        <v>2212.0930799999996</v>
      </c>
      <c r="E213" s="5075">
        <v>33.96</v>
      </c>
      <c r="F213" s="5087">
        <v>34.31</v>
      </c>
      <c r="G213" s="5816">
        <v>7.919999999999999</v>
      </c>
      <c r="H213" s="5821">
        <v>13079.052</v>
      </c>
      <c r="I213" s="5822">
        <v>15743.468475000001</v>
      </c>
      <c r="J213" s="5077">
        <f t="shared" si="3"/>
        <v>13079.052</v>
      </c>
      <c r="K213" s="5088">
        <f t="shared" si="4"/>
        <v>15743.468475000001</v>
      </c>
      <c r="L213" s="3745"/>
    </row>
    <row r="214" spans="1:12">
      <c r="A214" s="7589"/>
      <c r="B214" s="7576"/>
      <c r="C214" s="5089">
        <v>1300</v>
      </c>
      <c r="D214" s="5086">
        <v>2401.3697399999996</v>
      </c>
      <c r="E214" s="5075">
        <v>36.79</v>
      </c>
      <c r="F214" s="5087">
        <v>37.14</v>
      </c>
      <c r="G214" s="5816">
        <v>8.58</v>
      </c>
      <c r="H214" s="5821">
        <v>14014.784700000002</v>
      </c>
      <c r="I214" s="5822">
        <v>16651.509525000001</v>
      </c>
      <c r="J214" s="5077">
        <f t="shared" si="3"/>
        <v>14014.784700000002</v>
      </c>
      <c r="K214" s="5088">
        <f t="shared" si="4"/>
        <v>16651.509525000001</v>
      </c>
      <c r="L214" s="3745"/>
    </row>
    <row r="215" spans="1:12">
      <c r="A215" s="7589"/>
      <c r="B215" s="7576"/>
      <c r="C215" s="5089">
        <v>1400</v>
      </c>
      <c r="D215" s="5086">
        <v>2586.4360199999996</v>
      </c>
      <c r="E215" s="5075">
        <v>39.619999999999997</v>
      </c>
      <c r="F215" s="5087">
        <v>39.97</v>
      </c>
      <c r="G215" s="5816">
        <v>9.2399999999999984</v>
      </c>
      <c r="H215" s="5821">
        <v>15054.404400000001</v>
      </c>
      <c r="I215" s="5822">
        <v>17696.282625000003</v>
      </c>
      <c r="J215" s="5077">
        <f t="shared" si="3"/>
        <v>15054.404400000001</v>
      </c>
      <c r="K215" s="5088">
        <f t="shared" si="4"/>
        <v>17696.282625000003</v>
      </c>
      <c r="L215" s="3745"/>
    </row>
    <row r="216" spans="1:12">
      <c r="A216" s="7589"/>
      <c r="B216" s="7576"/>
      <c r="C216" s="5089">
        <v>1500</v>
      </c>
      <c r="D216" s="5086">
        <v>2769.7055399999999</v>
      </c>
      <c r="E216" s="5075">
        <v>42.45</v>
      </c>
      <c r="F216" s="5087">
        <v>42.800000000000004</v>
      </c>
      <c r="G216" s="5816">
        <v>9.8999999999999986</v>
      </c>
      <c r="H216" s="5821">
        <v>15958.638989999999</v>
      </c>
      <c r="I216" s="5822">
        <v>18604.323675</v>
      </c>
      <c r="J216" s="5077">
        <f t="shared" si="3"/>
        <v>15958.638989999999</v>
      </c>
      <c r="K216" s="5088">
        <f t="shared" si="4"/>
        <v>18604.323675</v>
      </c>
      <c r="L216" s="3745"/>
    </row>
    <row r="217" spans="1:12">
      <c r="A217" s="7589"/>
      <c r="B217" s="7576"/>
      <c r="C217" s="5089">
        <v>1600</v>
      </c>
      <c r="D217" s="5086">
        <v>2955.6701999999996</v>
      </c>
      <c r="E217" s="5075">
        <v>45.28</v>
      </c>
      <c r="F217" s="5087">
        <v>45.63</v>
      </c>
      <c r="G217" s="5816">
        <v>10.56</v>
      </c>
      <c r="H217" s="5821">
        <v>17156.616750000001</v>
      </c>
      <c r="I217" s="5822">
        <v>19890.136350000001</v>
      </c>
      <c r="J217" s="5077">
        <f t="shared" si="3"/>
        <v>17156.616750000001</v>
      </c>
      <c r="K217" s="5088">
        <f t="shared" si="4"/>
        <v>19890.136350000001</v>
      </c>
      <c r="L217" s="3745"/>
    </row>
    <row r="218" spans="1:12">
      <c r="A218" s="7589"/>
      <c r="B218" s="7576"/>
      <c r="C218" s="5089">
        <v>1700</v>
      </c>
      <c r="D218" s="5086">
        <v>3139.8380999999995</v>
      </c>
      <c r="E218" s="5075">
        <v>48.11</v>
      </c>
      <c r="F218" s="5087">
        <v>48.46</v>
      </c>
      <c r="G218" s="5816">
        <v>11.219999999999999</v>
      </c>
      <c r="H218" s="5821">
        <v>18251.57502</v>
      </c>
      <c r="I218" s="5822">
        <v>21147.890400000004</v>
      </c>
      <c r="J218" s="5077">
        <f t="shared" si="3"/>
        <v>18251.57502</v>
      </c>
      <c r="K218" s="5088">
        <f t="shared" si="4"/>
        <v>21147.890400000004</v>
      </c>
      <c r="L218" s="3745"/>
    </row>
    <row r="219" spans="1:12">
      <c r="A219" s="7589"/>
      <c r="B219" s="7576"/>
      <c r="C219" s="5089">
        <v>1800</v>
      </c>
      <c r="D219" s="5086">
        <v>3325.8027599999996</v>
      </c>
      <c r="E219" s="5075">
        <v>50.940000000000005</v>
      </c>
      <c r="F219" s="5087">
        <v>51.290000000000006</v>
      </c>
      <c r="G219" s="5816">
        <v>11.879999999999999</v>
      </c>
      <c r="H219" s="5821">
        <v>19171.135620000001</v>
      </c>
      <c r="I219" s="5822">
        <v>22510.833975000001</v>
      </c>
      <c r="J219" s="5077">
        <f t="shared" si="3"/>
        <v>19171.135620000001</v>
      </c>
      <c r="K219" s="5088">
        <f t="shared" si="4"/>
        <v>22510.833975000001</v>
      </c>
      <c r="L219" s="3745"/>
    </row>
    <row r="220" spans="1:12">
      <c r="A220" s="7589"/>
      <c r="B220" s="7576"/>
      <c r="C220" s="5089">
        <v>1900</v>
      </c>
      <c r="D220" s="5086">
        <v>3509.9706599999995</v>
      </c>
      <c r="E220" s="5075">
        <v>53.769999999999996</v>
      </c>
      <c r="F220" s="5087">
        <v>54.12</v>
      </c>
      <c r="G220" s="5816">
        <v>12.54</v>
      </c>
      <c r="H220" s="5821">
        <v>20091.553019999999</v>
      </c>
      <c r="I220" s="5822">
        <v>23476.7232</v>
      </c>
      <c r="J220" s="5077">
        <f t="shared" si="3"/>
        <v>20091.553019999999</v>
      </c>
      <c r="K220" s="5088">
        <f t="shared" si="4"/>
        <v>23476.7232</v>
      </c>
      <c r="L220" s="3745"/>
    </row>
    <row r="221" spans="1:12">
      <c r="A221" s="7589"/>
      <c r="B221" s="7576"/>
      <c r="C221" s="5089">
        <v>2000</v>
      </c>
      <c r="D221" s="5086">
        <v>3695.0369399999995</v>
      </c>
      <c r="E221" s="5075">
        <v>56.6</v>
      </c>
      <c r="F221" s="5087">
        <v>56.95</v>
      </c>
      <c r="G221" s="5816">
        <v>13.2</v>
      </c>
      <c r="H221" s="5821">
        <v>21797.8488</v>
      </c>
      <c r="I221" s="5822">
        <v>25296.311249999999</v>
      </c>
      <c r="J221" s="5077">
        <f t="shared" si="3"/>
        <v>21797.8488</v>
      </c>
      <c r="K221" s="5088">
        <f t="shared" si="4"/>
        <v>25296.311249999999</v>
      </c>
      <c r="L221" s="3745"/>
    </row>
    <row r="222" spans="1:12">
      <c r="A222" s="7589"/>
      <c r="B222" s="7576"/>
      <c r="C222" s="5089">
        <v>2100</v>
      </c>
      <c r="D222" s="5086">
        <v>3873.8383649999992</v>
      </c>
      <c r="E222" s="5075">
        <v>59.430000000000007</v>
      </c>
      <c r="F222" s="5087">
        <v>59.780000000000008</v>
      </c>
      <c r="G222" s="5816">
        <v>13.86</v>
      </c>
      <c r="H222" s="5821">
        <v>22779.559529999999</v>
      </c>
      <c r="I222" s="5822">
        <v>26255.188575000004</v>
      </c>
      <c r="J222" s="5077">
        <f t="shared" si="3"/>
        <v>22779.559529999999</v>
      </c>
      <c r="K222" s="5088">
        <f t="shared" si="4"/>
        <v>26255.188575000004</v>
      </c>
      <c r="L222" s="3745"/>
    </row>
    <row r="223" spans="1:12">
      <c r="A223" s="7589"/>
      <c r="B223" s="7576"/>
      <c r="C223" s="5089">
        <v>2200</v>
      </c>
      <c r="D223" s="5086">
        <v>4063.3727399999993</v>
      </c>
      <c r="E223" s="5075">
        <v>62.260000000000005</v>
      </c>
      <c r="F223" s="5087">
        <v>62.610000000000007</v>
      </c>
      <c r="G223" s="5816">
        <v>14.52</v>
      </c>
      <c r="H223" s="5821">
        <v>23725.520280000001</v>
      </c>
      <c r="I223" s="5822">
        <v>27250.878375</v>
      </c>
      <c r="J223" s="5077">
        <f t="shared" si="3"/>
        <v>23725.520280000001</v>
      </c>
      <c r="K223" s="5088">
        <f t="shared" si="4"/>
        <v>27250.878375</v>
      </c>
      <c r="L223" s="3745"/>
    </row>
    <row r="224" spans="1:12">
      <c r="A224" s="7589"/>
      <c r="B224" s="7576"/>
      <c r="C224" s="5089">
        <v>2300</v>
      </c>
      <c r="D224" s="5086">
        <v>4249.3373999999994</v>
      </c>
      <c r="E224" s="5075">
        <v>65.09</v>
      </c>
      <c r="F224" s="5087">
        <v>65.44</v>
      </c>
      <c r="G224" s="5816">
        <v>15.179999999999998</v>
      </c>
      <c r="H224" s="5821">
        <v>24817.072770000002</v>
      </c>
      <c r="I224" s="5822">
        <v>28321.0641</v>
      </c>
      <c r="J224" s="5077">
        <f t="shared" si="3"/>
        <v>24817.072770000002</v>
      </c>
      <c r="K224" s="5088">
        <f t="shared" si="4"/>
        <v>28321.0641</v>
      </c>
      <c r="L224" s="3745"/>
    </row>
    <row r="225" spans="1:12">
      <c r="A225" s="7589"/>
      <c r="B225" s="7576"/>
      <c r="C225" s="5089">
        <v>2400</v>
      </c>
      <c r="D225" s="5086">
        <v>4433.5052999999989</v>
      </c>
      <c r="E225" s="5075">
        <v>67.92</v>
      </c>
      <c r="F225" s="5087">
        <v>68.27</v>
      </c>
      <c r="G225" s="5816">
        <v>15.839999999999998</v>
      </c>
      <c r="H225" s="5821">
        <v>25876.270349999999</v>
      </c>
      <c r="I225" s="5822">
        <v>29392.131825</v>
      </c>
      <c r="J225" s="5077">
        <f t="shared" si="3"/>
        <v>25876.270349999999</v>
      </c>
      <c r="K225" s="5088">
        <f t="shared" si="4"/>
        <v>29392.131825</v>
      </c>
      <c r="L225" s="3745"/>
    </row>
    <row r="226" spans="1:12">
      <c r="A226" s="7589"/>
      <c r="B226" s="7576"/>
      <c r="C226" s="5089">
        <v>2500</v>
      </c>
      <c r="D226" s="5086">
        <v>4618.5715799999989</v>
      </c>
      <c r="E226" s="5075">
        <v>70.75</v>
      </c>
      <c r="F226" s="5087">
        <v>71.099999999999994</v>
      </c>
      <c r="G226" s="5816">
        <v>16.5</v>
      </c>
      <c r="H226" s="5821">
        <v>26854.5753</v>
      </c>
      <c r="I226" s="5822">
        <v>30387.821625000004</v>
      </c>
      <c r="J226" s="5077">
        <f t="shared" si="3"/>
        <v>26854.5753</v>
      </c>
      <c r="K226" s="5088">
        <f t="shared" si="4"/>
        <v>30387.821625000004</v>
      </c>
      <c r="L226" s="3745"/>
    </row>
    <row r="227" spans="1:12">
      <c r="A227" s="7589"/>
      <c r="B227" s="7576"/>
      <c r="C227" s="5089">
        <v>2600</v>
      </c>
      <c r="D227" s="5086">
        <v>4803.6378599999998</v>
      </c>
      <c r="E227" s="5075">
        <v>73.58</v>
      </c>
      <c r="F227" s="5087">
        <v>73.929999999999993</v>
      </c>
      <c r="G227" s="5816">
        <v>17.16</v>
      </c>
      <c r="H227" s="5821">
        <v>28580.459670000004</v>
      </c>
      <c r="I227" s="5822">
        <v>32259.998925</v>
      </c>
      <c r="J227" s="5077">
        <f t="shared" si="3"/>
        <v>28580.459670000004</v>
      </c>
      <c r="K227" s="5088">
        <f t="shared" si="4"/>
        <v>32259.998925</v>
      </c>
      <c r="L227" s="3745"/>
    </row>
    <row r="228" spans="1:12">
      <c r="A228" s="7589"/>
      <c r="B228" s="7576"/>
      <c r="C228" s="5089">
        <v>2800</v>
      </c>
      <c r="D228" s="5086">
        <v>5171.9736599999997</v>
      </c>
      <c r="E228" s="5075">
        <v>79.239999999999995</v>
      </c>
      <c r="F228" s="5087">
        <v>79.589999999999989</v>
      </c>
      <c r="G228" s="5816">
        <v>18.479999999999997</v>
      </c>
      <c r="H228" s="5821">
        <v>30824.868690000003</v>
      </c>
      <c r="I228" s="5822">
        <v>33399.432674999996</v>
      </c>
      <c r="J228" s="5077">
        <f t="shared" si="3"/>
        <v>30824.868690000003</v>
      </c>
      <c r="K228" s="5088">
        <f t="shared" si="4"/>
        <v>33399.432674999996</v>
      </c>
      <c r="L228" s="3745"/>
    </row>
    <row r="229" spans="1:12" ht="14.7" thickBot="1">
      <c r="A229" s="7590"/>
      <c r="B229" s="7577"/>
      <c r="C229" s="5090">
        <v>3000</v>
      </c>
      <c r="D229" s="5091">
        <v>5543.0045999999993</v>
      </c>
      <c r="E229" s="5079">
        <v>84.9</v>
      </c>
      <c r="F229" s="5092">
        <v>85.25</v>
      </c>
      <c r="G229" s="5817">
        <v>19.799999999999997</v>
      </c>
      <c r="H229" s="5821">
        <v>32846.199120000005</v>
      </c>
      <c r="I229" s="5822">
        <v>34536.242475000006</v>
      </c>
      <c r="J229" s="5081">
        <f t="shared" si="3"/>
        <v>32846.199120000005</v>
      </c>
      <c r="K229" s="5099">
        <f t="shared" si="4"/>
        <v>34536.242475000006</v>
      </c>
      <c r="L229" s="3745"/>
    </row>
    <row r="230" spans="1:12" ht="14.7" thickBot="1">
      <c r="A230" s="7585" t="s">
        <v>19894</v>
      </c>
      <c r="B230" s="7574" t="s">
        <v>13203</v>
      </c>
      <c r="C230" s="5115">
        <v>600</v>
      </c>
      <c r="D230" s="5116">
        <v>637.70206499999995</v>
      </c>
      <c r="E230" s="5117">
        <v>7.89</v>
      </c>
      <c r="F230" s="5084">
        <v>8.09</v>
      </c>
      <c r="G230" s="5815">
        <v>1.5</v>
      </c>
      <c r="H230" s="5821">
        <v>5897.8899000000001</v>
      </c>
      <c r="I230" s="5822">
        <v>8495.6151000000009</v>
      </c>
      <c r="J230" s="5072">
        <f t="shared" si="3"/>
        <v>5897.8899000000001</v>
      </c>
      <c r="K230" s="5073">
        <f t="shared" si="4"/>
        <v>8495.6151000000009</v>
      </c>
      <c r="L230" s="3745"/>
    </row>
    <row r="231" spans="1:12" ht="14.7" thickBot="1">
      <c r="A231" s="7586"/>
      <c r="B231" s="7574"/>
      <c r="C231" s="5118">
        <v>700</v>
      </c>
      <c r="D231" s="5119">
        <v>733.84660800000006</v>
      </c>
      <c r="E231" s="5120">
        <v>9.2000000000000011</v>
      </c>
      <c r="F231" s="5087">
        <v>9.4</v>
      </c>
      <c r="G231" s="5816">
        <v>1.75</v>
      </c>
      <c r="H231" s="5821">
        <v>6380.8289999999997</v>
      </c>
      <c r="I231" s="5822">
        <v>9049.3214700000008</v>
      </c>
      <c r="J231" s="5077">
        <f t="shared" si="3"/>
        <v>6380.8289999999997</v>
      </c>
      <c r="K231" s="5088">
        <f t="shared" si="4"/>
        <v>9049.3214700000008</v>
      </c>
      <c r="L231" s="3745"/>
    </row>
    <row r="232" spans="1:12" ht="14.7" thickBot="1">
      <c r="A232" s="7586"/>
      <c r="B232" s="7574"/>
      <c r="C232" s="5118">
        <v>800</v>
      </c>
      <c r="D232" s="5119">
        <v>830.41912800000023</v>
      </c>
      <c r="E232" s="5120">
        <v>10.5</v>
      </c>
      <c r="F232" s="5087">
        <v>10.7</v>
      </c>
      <c r="G232" s="5816">
        <v>2</v>
      </c>
      <c r="H232" s="5821">
        <v>6971.5815750000002</v>
      </c>
      <c r="I232" s="5822">
        <v>9847.2089100000012</v>
      </c>
      <c r="J232" s="5077">
        <f t="shared" si="3"/>
        <v>6971.5815750000002</v>
      </c>
      <c r="K232" s="5088">
        <f t="shared" si="4"/>
        <v>9847.2089100000012</v>
      </c>
      <c r="L232" s="3745"/>
    </row>
    <row r="233" spans="1:12" ht="14.7" thickBot="1">
      <c r="A233" s="7586"/>
      <c r="B233" s="7574"/>
      <c r="C233" s="5118">
        <v>900</v>
      </c>
      <c r="D233" s="5119">
        <v>927.22360500000002</v>
      </c>
      <c r="E233" s="5120">
        <v>11.81</v>
      </c>
      <c r="F233" s="5087">
        <v>12.01</v>
      </c>
      <c r="G233" s="5816">
        <v>2.25</v>
      </c>
      <c r="H233" s="5821">
        <v>7507.1209500000004</v>
      </c>
      <c r="I233" s="5822">
        <v>10469.395860000001</v>
      </c>
      <c r="J233" s="5077">
        <f t="shared" si="3"/>
        <v>7507.1209500000004</v>
      </c>
      <c r="K233" s="5088">
        <f t="shared" si="4"/>
        <v>10469.395860000001</v>
      </c>
      <c r="L233" s="3745"/>
    </row>
    <row r="234" spans="1:12" ht="14.7" thickBot="1">
      <c r="A234" s="7586"/>
      <c r="B234" s="7574"/>
      <c r="C234" s="5118">
        <v>1000</v>
      </c>
      <c r="D234" s="5119">
        <v>1023.332211</v>
      </c>
      <c r="E234" s="5120">
        <v>12.850000000000001</v>
      </c>
      <c r="F234" s="5087">
        <v>13.05</v>
      </c>
      <c r="G234" s="5816">
        <v>2.5</v>
      </c>
      <c r="H234" s="5821">
        <v>8125.9211249999998</v>
      </c>
      <c r="I234" s="5822">
        <v>11154.947894999999</v>
      </c>
      <c r="J234" s="5077">
        <f t="shared" si="3"/>
        <v>8125.9211249999998</v>
      </c>
      <c r="K234" s="5088">
        <f t="shared" si="4"/>
        <v>11154.947894999999</v>
      </c>
      <c r="L234" s="3745"/>
    </row>
    <row r="235" spans="1:12" ht="14.7" thickBot="1">
      <c r="A235" s="7586"/>
      <c r="B235" s="7574"/>
      <c r="C235" s="5118">
        <v>1100</v>
      </c>
      <c r="D235" s="5119">
        <v>1121.2997399999999</v>
      </c>
      <c r="E235" s="5120">
        <v>14.41</v>
      </c>
      <c r="F235" s="5087">
        <v>14.61</v>
      </c>
      <c r="G235" s="5816">
        <v>2.75</v>
      </c>
      <c r="H235" s="5821">
        <v>8686.5092999999997</v>
      </c>
      <c r="I235" s="5822">
        <v>11749.924305</v>
      </c>
      <c r="J235" s="5077">
        <f t="shared" si="3"/>
        <v>8686.5092999999997</v>
      </c>
      <c r="K235" s="5088">
        <f t="shared" si="4"/>
        <v>11749.924305</v>
      </c>
      <c r="L235" s="3745"/>
    </row>
    <row r="236" spans="1:12" ht="14.7" thickBot="1">
      <c r="A236" s="7586"/>
      <c r="B236" s="7574"/>
      <c r="C236" s="5118">
        <v>1200</v>
      </c>
      <c r="D236" s="5119">
        <v>1217.78514</v>
      </c>
      <c r="E236" s="5120">
        <v>15.72</v>
      </c>
      <c r="F236" s="5087">
        <v>15.92</v>
      </c>
      <c r="G236" s="5816">
        <v>3</v>
      </c>
      <c r="H236" s="5821">
        <v>9222.4014750000006</v>
      </c>
      <c r="I236" s="5822">
        <v>12371.55969</v>
      </c>
      <c r="J236" s="5077">
        <f t="shared" si="3"/>
        <v>9222.4014750000006</v>
      </c>
      <c r="K236" s="5088">
        <f t="shared" si="4"/>
        <v>12371.55969</v>
      </c>
      <c r="L236" s="3745"/>
    </row>
    <row r="237" spans="1:12" ht="14.7" thickBot="1">
      <c r="A237" s="7586"/>
      <c r="B237" s="7574"/>
      <c r="C237" s="5118">
        <v>1300</v>
      </c>
      <c r="D237" s="5119">
        <v>1314.0647190000002</v>
      </c>
      <c r="E237" s="5120">
        <v>17.03</v>
      </c>
      <c r="F237" s="5087">
        <v>17.23</v>
      </c>
      <c r="G237" s="5816">
        <v>3.25</v>
      </c>
      <c r="H237" s="5821">
        <v>9787.7414250000002</v>
      </c>
      <c r="I237" s="5822">
        <v>12999.208215000001</v>
      </c>
      <c r="J237" s="5077">
        <f t="shared" si="3"/>
        <v>9787.7414250000002</v>
      </c>
      <c r="K237" s="5088">
        <f t="shared" si="4"/>
        <v>12999.208215000001</v>
      </c>
      <c r="L237" s="3745"/>
    </row>
    <row r="238" spans="1:12" ht="14.7" thickBot="1">
      <c r="A238" s="7586"/>
      <c r="B238" s="7574"/>
      <c r="C238" s="5118">
        <v>1400</v>
      </c>
      <c r="D238" s="5119">
        <v>1410.5370510000002</v>
      </c>
      <c r="E238" s="5120">
        <v>18.330000000000002</v>
      </c>
      <c r="F238" s="5087">
        <v>18.53</v>
      </c>
      <c r="G238" s="5816">
        <v>3.5</v>
      </c>
      <c r="H238" s="5821">
        <v>10431.08325</v>
      </c>
      <c r="I238" s="5822">
        <v>13459.191794999999</v>
      </c>
      <c r="J238" s="5077">
        <f t="shared" si="3"/>
        <v>10431.08325</v>
      </c>
      <c r="K238" s="5088">
        <f t="shared" si="4"/>
        <v>13459.191794999999</v>
      </c>
      <c r="L238" s="3745"/>
    </row>
    <row r="239" spans="1:12" ht="14.7" thickBot="1">
      <c r="A239" s="7586"/>
      <c r="B239" s="7574"/>
      <c r="C239" s="5118">
        <v>1500</v>
      </c>
      <c r="D239" s="5119">
        <v>1507.33935</v>
      </c>
      <c r="E239" s="5120">
        <v>19.64</v>
      </c>
      <c r="F239" s="5087">
        <v>19.84</v>
      </c>
      <c r="G239" s="5816">
        <v>3.75</v>
      </c>
      <c r="H239" s="5821">
        <v>10966.6116</v>
      </c>
      <c r="I239" s="5822">
        <v>14012.04378</v>
      </c>
      <c r="J239" s="5077">
        <f t="shared" si="3"/>
        <v>10966.6116</v>
      </c>
      <c r="K239" s="5088">
        <f t="shared" si="4"/>
        <v>14012.04378</v>
      </c>
      <c r="L239" s="3745"/>
    </row>
    <row r="240" spans="1:12" ht="14.7" thickBot="1">
      <c r="A240" s="7586"/>
      <c r="B240" s="7574"/>
      <c r="C240" s="5118">
        <v>1600</v>
      </c>
      <c r="D240" s="5119">
        <v>1604.4650819999999</v>
      </c>
      <c r="E240" s="5120">
        <v>20.94</v>
      </c>
      <c r="F240" s="5087">
        <v>21.14</v>
      </c>
      <c r="G240" s="5816">
        <v>4</v>
      </c>
      <c r="H240" s="5821">
        <v>11700.237150000001</v>
      </c>
      <c r="I240" s="5822">
        <v>14882.15379</v>
      </c>
      <c r="J240" s="5077">
        <f t="shared" si="3"/>
        <v>11700.237150000001</v>
      </c>
      <c r="K240" s="5088">
        <f t="shared" si="4"/>
        <v>14882.15379</v>
      </c>
      <c r="L240" s="3745"/>
    </row>
    <row r="241" spans="1:12" ht="14.7" thickBot="1">
      <c r="A241" s="7586"/>
      <c r="B241" s="7574"/>
      <c r="C241" s="5118">
        <v>1700</v>
      </c>
      <c r="D241" s="5119">
        <v>1699.388856</v>
      </c>
      <c r="E241" s="5120">
        <v>22.25</v>
      </c>
      <c r="F241" s="5087">
        <v>22.45</v>
      </c>
      <c r="G241" s="5816">
        <v>4.25</v>
      </c>
      <c r="H241" s="5821">
        <v>12383.8974</v>
      </c>
      <c r="I241" s="5822">
        <v>15595.781565000001</v>
      </c>
      <c r="J241" s="5077">
        <f t="shared" si="3"/>
        <v>12383.8974</v>
      </c>
      <c r="K241" s="5088">
        <f t="shared" si="4"/>
        <v>15595.781565000001</v>
      </c>
      <c r="L241" s="3745"/>
    </row>
    <row r="242" spans="1:12" ht="14.7" thickBot="1">
      <c r="A242" s="7586"/>
      <c r="B242" s="7574"/>
      <c r="C242" s="5118">
        <v>1800</v>
      </c>
      <c r="D242" s="5119">
        <v>1796.9697899999996</v>
      </c>
      <c r="E242" s="5120">
        <v>23.55</v>
      </c>
      <c r="F242" s="5087">
        <v>23.75</v>
      </c>
      <c r="G242" s="5816">
        <v>4.5</v>
      </c>
      <c r="H242" s="5821">
        <v>12957.120225000001</v>
      </c>
      <c r="I242" s="5822">
        <v>16580.238570000001</v>
      </c>
      <c r="J242" s="5077">
        <f t="shared" si="3"/>
        <v>12957.120225000001</v>
      </c>
      <c r="K242" s="5088">
        <f t="shared" si="4"/>
        <v>16580.238570000001</v>
      </c>
      <c r="L242" s="3745"/>
    </row>
    <row r="243" spans="1:12" ht="14.7" thickBot="1">
      <c r="A243" s="7586"/>
      <c r="B243" s="7574"/>
      <c r="C243" s="5118">
        <v>1900</v>
      </c>
      <c r="D243" s="5119">
        <v>1896.7548599999998</v>
      </c>
      <c r="E243" s="5120">
        <v>24.86</v>
      </c>
      <c r="F243" s="5087">
        <v>25.06</v>
      </c>
      <c r="G243" s="5816">
        <v>4.75</v>
      </c>
      <c r="H243" s="5821">
        <v>13532.967000000002</v>
      </c>
      <c r="I243" s="5822">
        <v>17203.593540000002</v>
      </c>
      <c r="J243" s="5077">
        <f t="shared" si="3"/>
        <v>13532.967000000002</v>
      </c>
      <c r="K243" s="5088">
        <f t="shared" si="4"/>
        <v>17203.593540000002</v>
      </c>
      <c r="L243" s="3745"/>
    </row>
    <row r="244" spans="1:12" ht="14.7" thickBot="1">
      <c r="A244" s="7586"/>
      <c r="B244" s="7574"/>
      <c r="C244" s="5118">
        <v>2000</v>
      </c>
      <c r="D244" s="5119">
        <v>1994.7844620000001</v>
      </c>
      <c r="E244" s="5120">
        <v>26.16</v>
      </c>
      <c r="F244" s="5087">
        <v>26.36</v>
      </c>
      <c r="G244" s="5816">
        <v>5</v>
      </c>
      <c r="H244" s="5821">
        <v>14624.19945</v>
      </c>
      <c r="I244" s="5822">
        <v>18495.85626</v>
      </c>
      <c r="J244" s="5077">
        <f t="shared" si="3"/>
        <v>14624.19945</v>
      </c>
      <c r="K244" s="5088">
        <f t="shared" si="4"/>
        <v>18495.85626</v>
      </c>
      <c r="L244" s="3745"/>
    </row>
    <row r="245" spans="1:12" ht="14.7" thickBot="1">
      <c r="A245" s="7586"/>
      <c r="B245" s="7574"/>
      <c r="C245" s="5118">
        <v>2100</v>
      </c>
      <c r="D245" s="5119">
        <v>2096.3250000000003</v>
      </c>
      <c r="E245" s="5120">
        <v>27.470000000000002</v>
      </c>
      <c r="F245" s="5087">
        <v>27.67</v>
      </c>
      <c r="G245" s="5816">
        <v>5.25</v>
      </c>
      <c r="H245" s="5821">
        <v>15217.575975000002</v>
      </c>
      <c r="I245" s="5822">
        <v>19138.981049999999</v>
      </c>
      <c r="J245" s="5077">
        <f t="shared" si="3"/>
        <v>15217.575975000002</v>
      </c>
      <c r="K245" s="5088">
        <f t="shared" si="4"/>
        <v>19138.981049999999</v>
      </c>
      <c r="L245" s="3745"/>
    </row>
    <row r="246" spans="1:12" ht="14.7" thickBot="1">
      <c r="A246" s="7586"/>
      <c r="B246" s="7574"/>
      <c r="C246" s="5118">
        <v>2200</v>
      </c>
      <c r="D246" s="5119">
        <v>2196.1100700000002</v>
      </c>
      <c r="E246" s="5120">
        <v>28.77</v>
      </c>
      <c r="F246" s="5087">
        <v>28.97</v>
      </c>
      <c r="G246" s="5816">
        <v>5.5</v>
      </c>
      <c r="H246" s="5821">
        <v>15969.602250000002</v>
      </c>
      <c r="I246" s="5822">
        <v>19782.10584</v>
      </c>
      <c r="J246" s="5077">
        <f t="shared" si="3"/>
        <v>15969.602250000002</v>
      </c>
      <c r="K246" s="5088">
        <f t="shared" si="4"/>
        <v>19782.10584</v>
      </c>
      <c r="L246" s="3745"/>
    </row>
    <row r="247" spans="1:12" ht="14.7" thickBot="1">
      <c r="A247" s="7586"/>
      <c r="B247" s="7574"/>
      <c r="C247" s="5118">
        <v>2300</v>
      </c>
      <c r="D247" s="5119">
        <v>2295.8951399999996</v>
      </c>
      <c r="E247" s="5120">
        <v>30.080000000000002</v>
      </c>
      <c r="F247" s="5087">
        <v>30.28</v>
      </c>
      <c r="G247" s="5816">
        <v>5.75</v>
      </c>
      <c r="H247" s="5821">
        <v>16481.470949999999</v>
      </c>
      <c r="I247" s="5822">
        <v>20488.000889999999</v>
      </c>
      <c r="J247" s="5077">
        <f t="shared" si="3"/>
        <v>16481.470949999999</v>
      </c>
      <c r="K247" s="5088">
        <f t="shared" si="4"/>
        <v>20488.000889999999</v>
      </c>
      <c r="L247" s="3745"/>
    </row>
    <row r="248" spans="1:12" ht="14.7" thickBot="1">
      <c r="A248" s="7586"/>
      <c r="B248" s="7574"/>
      <c r="C248" s="5118">
        <v>2400</v>
      </c>
      <c r="D248" s="5119">
        <v>2395.6802099999995</v>
      </c>
      <c r="E248" s="5120">
        <v>31.38</v>
      </c>
      <c r="F248" s="5087">
        <v>31.58</v>
      </c>
      <c r="G248" s="5816">
        <v>6</v>
      </c>
      <c r="H248" s="5821">
        <v>17100.271124999999</v>
      </c>
      <c r="I248" s="5822">
        <v>21191.311154999999</v>
      </c>
      <c r="J248" s="5077">
        <f t="shared" si="3"/>
        <v>17100.271124999999</v>
      </c>
      <c r="K248" s="5088">
        <f t="shared" si="4"/>
        <v>21191.311154999999</v>
      </c>
      <c r="L248" s="3745"/>
    </row>
    <row r="249" spans="1:12" ht="14.7" thickBot="1">
      <c r="A249" s="7586"/>
      <c r="B249" s="7574"/>
      <c r="C249" s="5118">
        <v>2500</v>
      </c>
      <c r="D249" s="5119">
        <v>2492.224416</v>
      </c>
      <c r="E249" s="5120">
        <v>32.69</v>
      </c>
      <c r="F249" s="5087">
        <v>32.89</v>
      </c>
      <c r="G249" s="5816">
        <v>6.25</v>
      </c>
      <c r="H249" s="5821">
        <v>17691.023700000002</v>
      </c>
      <c r="I249" s="5822">
        <v>21834.435945000001</v>
      </c>
      <c r="J249" s="5077">
        <f t="shared" si="3"/>
        <v>17691.023700000002</v>
      </c>
      <c r="K249" s="5088">
        <f t="shared" si="4"/>
        <v>21834.435945000001</v>
      </c>
      <c r="L249" s="3745"/>
    </row>
    <row r="250" spans="1:12" ht="14.7" thickBot="1">
      <c r="A250" s="7586"/>
      <c r="B250" s="7574"/>
      <c r="C250" s="5118">
        <v>2600</v>
      </c>
      <c r="D250" s="5119">
        <v>2592.7173359999997</v>
      </c>
      <c r="E250" s="5120">
        <v>33.989999999999995</v>
      </c>
      <c r="F250" s="5087">
        <v>34.19</v>
      </c>
      <c r="G250" s="5816">
        <v>6.5</v>
      </c>
      <c r="H250" s="5821">
        <v>18794.526975000001</v>
      </c>
      <c r="I250" s="5822">
        <v>23107.783230000001</v>
      </c>
      <c r="J250" s="5077">
        <f t="shared" si="3"/>
        <v>18794.526975000001</v>
      </c>
      <c r="K250" s="5088">
        <f t="shared" si="4"/>
        <v>23107.783230000001</v>
      </c>
      <c r="L250" s="3745"/>
    </row>
    <row r="251" spans="1:12" ht="14.7" thickBot="1">
      <c r="A251" s="7586"/>
      <c r="B251" s="7574"/>
      <c r="C251" s="5118">
        <v>2800</v>
      </c>
      <c r="D251" s="5119">
        <v>2793.9819600000001</v>
      </c>
      <c r="E251" s="5120">
        <v>36.599999999999994</v>
      </c>
      <c r="F251" s="5087">
        <v>36.799999999999997</v>
      </c>
      <c r="G251" s="5816">
        <v>7</v>
      </c>
      <c r="H251" s="5821">
        <v>20350.375500000002</v>
      </c>
      <c r="I251" s="5822">
        <v>25909.852395000002</v>
      </c>
      <c r="J251" s="5077">
        <f t="shared" si="3"/>
        <v>20350.375500000002</v>
      </c>
      <c r="K251" s="5088">
        <f t="shared" si="4"/>
        <v>25909.852395000002</v>
      </c>
      <c r="L251" s="3745"/>
    </row>
    <row r="252" spans="1:12" ht="14.7" thickBot="1">
      <c r="A252" s="7586"/>
      <c r="B252" s="7574"/>
      <c r="C252" s="5121">
        <v>3000</v>
      </c>
      <c r="D252" s="5122">
        <v>2991.3392519999998</v>
      </c>
      <c r="E252" s="5123">
        <v>39.209999999999994</v>
      </c>
      <c r="F252" s="5092">
        <v>39.409999999999997</v>
      </c>
      <c r="G252" s="5817">
        <v>7.5</v>
      </c>
      <c r="H252" s="5821">
        <v>23058.304500000002</v>
      </c>
      <c r="I252" s="5822">
        <v>25939.939725</v>
      </c>
      <c r="J252" s="5081">
        <f t="shared" si="3"/>
        <v>23058.304500000002</v>
      </c>
      <c r="K252" s="5099">
        <f t="shared" si="4"/>
        <v>25939.939725</v>
      </c>
      <c r="L252" s="3745"/>
    </row>
    <row r="253" spans="1:12" ht="15" customHeight="1">
      <c r="A253" s="7586"/>
      <c r="B253" s="7575">
        <v>300</v>
      </c>
      <c r="C253" s="5093">
        <v>400</v>
      </c>
      <c r="D253" s="5069">
        <v>660</v>
      </c>
      <c r="E253" s="5070">
        <v>7.16</v>
      </c>
      <c r="F253" s="5071">
        <v>7.44</v>
      </c>
      <c r="G253" s="5812">
        <v>1.5</v>
      </c>
      <c r="H253" s="5821">
        <v>5515.6607100000001</v>
      </c>
      <c r="I253" s="5822">
        <v>7763.9262750000007</v>
      </c>
      <c r="J253" s="5072">
        <f t="shared" ref="J253:K382" si="5">H253-H253*$E$3</f>
        <v>5515.6607100000001</v>
      </c>
      <c r="K253" s="5073">
        <f t="shared" si="4"/>
        <v>7763.9262750000007</v>
      </c>
      <c r="L253" s="3745"/>
    </row>
    <row r="254" spans="1:12">
      <c r="A254" s="7586"/>
      <c r="B254" s="7576"/>
      <c r="C254" s="5095">
        <v>500</v>
      </c>
      <c r="D254" s="5074">
        <v>798</v>
      </c>
      <c r="E254" s="5075">
        <v>8.67</v>
      </c>
      <c r="F254" s="5076">
        <v>8.9499999999999993</v>
      </c>
      <c r="G254" s="5813">
        <v>1.88</v>
      </c>
      <c r="H254" s="5821">
        <v>6097.2029999999995</v>
      </c>
      <c r="I254" s="5822">
        <v>8377.8181199999999</v>
      </c>
      <c r="J254" s="5077">
        <f t="shared" si="5"/>
        <v>6097.2029999999995</v>
      </c>
      <c r="K254" s="5065">
        <f t="shared" si="4"/>
        <v>8377.8181199999999</v>
      </c>
      <c r="L254" s="3745"/>
    </row>
    <row r="255" spans="1:12">
      <c r="A255" s="7586"/>
      <c r="B255" s="7576"/>
      <c r="C255" s="5095">
        <v>600</v>
      </c>
      <c r="D255" s="5074">
        <v>920</v>
      </c>
      <c r="E255" s="5075">
        <v>10.17</v>
      </c>
      <c r="F255" s="5076">
        <v>10.45</v>
      </c>
      <c r="G255" s="5813">
        <v>2.2599999999999998</v>
      </c>
      <c r="H255" s="5821">
        <v>6735.7867500000002</v>
      </c>
      <c r="I255" s="5822">
        <v>9020.0885249999992</v>
      </c>
      <c r="J255" s="5077">
        <f t="shared" si="5"/>
        <v>6735.7867500000002</v>
      </c>
      <c r="K255" s="5065">
        <f t="shared" si="4"/>
        <v>9020.0885249999992</v>
      </c>
      <c r="L255" s="3745"/>
    </row>
    <row r="256" spans="1:12">
      <c r="A256" s="7586"/>
      <c r="B256" s="7576"/>
      <c r="C256" s="5095">
        <v>700</v>
      </c>
      <c r="D256" s="5074">
        <v>1050</v>
      </c>
      <c r="E256" s="5075">
        <v>11.68</v>
      </c>
      <c r="F256" s="5076">
        <v>11.96</v>
      </c>
      <c r="G256" s="5813">
        <v>2.64</v>
      </c>
      <c r="H256" s="5821">
        <v>7313.0664600000009</v>
      </c>
      <c r="I256" s="5822">
        <v>9557.4534300000014</v>
      </c>
      <c r="J256" s="5077">
        <f t="shared" si="5"/>
        <v>7313.0664600000009</v>
      </c>
      <c r="K256" s="5065">
        <f t="shared" si="4"/>
        <v>9557.4534300000014</v>
      </c>
      <c r="L256" s="3745"/>
    </row>
    <row r="257" spans="1:12">
      <c r="A257" s="7586"/>
      <c r="B257" s="7576"/>
      <c r="C257" s="5095">
        <v>800</v>
      </c>
      <c r="D257" s="5074">
        <v>1180</v>
      </c>
      <c r="E257" s="5075">
        <v>13.18</v>
      </c>
      <c r="F257" s="5076">
        <v>13.47</v>
      </c>
      <c r="G257" s="5813">
        <v>3.02</v>
      </c>
      <c r="H257" s="5821">
        <v>7968.6791100000009</v>
      </c>
      <c r="I257" s="5822">
        <v>10237.554705</v>
      </c>
      <c r="J257" s="5077">
        <f t="shared" si="5"/>
        <v>7968.6791100000009</v>
      </c>
      <c r="K257" s="5065">
        <f t="shared" si="4"/>
        <v>10237.554705</v>
      </c>
      <c r="L257" s="3745"/>
    </row>
    <row r="258" spans="1:12">
      <c r="A258" s="7586"/>
      <c r="B258" s="7576"/>
      <c r="C258" s="5095">
        <v>900</v>
      </c>
      <c r="D258" s="5074">
        <v>1311</v>
      </c>
      <c r="E258" s="5075">
        <v>14.69</v>
      </c>
      <c r="F258" s="5076">
        <v>14.97</v>
      </c>
      <c r="G258" s="5813">
        <v>3.4</v>
      </c>
      <c r="H258" s="5821">
        <v>8578.3137300000017</v>
      </c>
      <c r="I258" s="5822">
        <v>10856.605305000001</v>
      </c>
      <c r="J258" s="5077">
        <f t="shared" si="5"/>
        <v>8578.3137300000017</v>
      </c>
      <c r="K258" s="5065">
        <f t="shared" si="4"/>
        <v>10856.605305000001</v>
      </c>
      <c r="L258" s="3745"/>
    </row>
    <row r="259" spans="1:12">
      <c r="A259" s="7586"/>
      <c r="B259" s="7576"/>
      <c r="C259" s="5095">
        <v>1000</v>
      </c>
      <c r="D259" s="5074">
        <v>1441</v>
      </c>
      <c r="E259" s="5075">
        <v>16.29</v>
      </c>
      <c r="F259" s="5076">
        <v>16.57</v>
      </c>
      <c r="G259" s="5813">
        <v>3.78</v>
      </c>
      <c r="H259" s="5821">
        <v>9287.562060000002</v>
      </c>
      <c r="I259" s="5822">
        <v>11597.746440000001</v>
      </c>
      <c r="J259" s="5077">
        <f t="shared" si="5"/>
        <v>9287.562060000002</v>
      </c>
      <c r="K259" s="5065">
        <f t="shared" si="4"/>
        <v>11597.746440000001</v>
      </c>
      <c r="L259" s="3745"/>
    </row>
    <row r="260" spans="1:12">
      <c r="A260" s="7586"/>
      <c r="B260" s="7576"/>
      <c r="C260" s="5095">
        <v>1100</v>
      </c>
      <c r="D260" s="5074">
        <v>1571</v>
      </c>
      <c r="E260" s="5075">
        <v>17.79</v>
      </c>
      <c r="F260" s="5076">
        <v>18.07</v>
      </c>
      <c r="G260" s="5813">
        <v>4.16</v>
      </c>
      <c r="H260" s="5821">
        <v>9943.1747099999993</v>
      </c>
      <c r="I260" s="5822">
        <v>12241.725614999999</v>
      </c>
      <c r="J260" s="5077">
        <f t="shared" si="5"/>
        <v>9943.1747099999993</v>
      </c>
      <c r="K260" s="5065">
        <f t="shared" si="4"/>
        <v>12241.725614999999</v>
      </c>
      <c r="L260" s="3745"/>
    </row>
    <row r="261" spans="1:12">
      <c r="A261" s="7586"/>
      <c r="B261" s="7576"/>
      <c r="C261" s="5095">
        <v>1200</v>
      </c>
      <c r="D261" s="5074">
        <v>1701</v>
      </c>
      <c r="E261" s="5075">
        <v>19.3</v>
      </c>
      <c r="F261" s="5076">
        <v>19.579999999999998</v>
      </c>
      <c r="G261" s="5813">
        <v>4.54</v>
      </c>
      <c r="H261" s="5821">
        <v>10563.026670000001</v>
      </c>
      <c r="I261" s="5822">
        <v>12886.569990000002</v>
      </c>
      <c r="J261" s="5077">
        <f t="shared" si="5"/>
        <v>10563.026670000001</v>
      </c>
      <c r="K261" s="5065">
        <f t="shared" si="4"/>
        <v>12886.569990000002</v>
      </c>
      <c r="L261" s="3745"/>
    </row>
    <row r="262" spans="1:12">
      <c r="A262" s="7586"/>
      <c r="B262" s="7576"/>
      <c r="C262" s="5095">
        <v>1300</v>
      </c>
      <c r="D262" s="5074">
        <v>1871</v>
      </c>
      <c r="E262" s="5075">
        <v>20.8</v>
      </c>
      <c r="F262" s="5076">
        <v>21.08</v>
      </c>
      <c r="G262" s="5813">
        <v>4.92</v>
      </c>
      <c r="H262" s="5821">
        <v>11201.610420000001</v>
      </c>
      <c r="I262" s="5822">
        <v>13530.559980000002</v>
      </c>
      <c r="J262" s="5077">
        <f t="shared" si="5"/>
        <v>11201.610420000001</v>
      </c>
      <c r="K262" s="5065">
        <f t="shared" si="4"/>
        <v>13530.559980000002</v>
      </c>
      <c r="L262" s="3745"/>
    </row>
    <row r="263" spans="1:12">
      <c r="A263" s="7586"/>
      <c r="B263" s="7576"/>
      <c r="C263" s="5095">
        <v>1400</v>
      </c>
      <c r="D263" s="5074">
        <v>2015</v>
      </c>
      <c r="E263" s="5075">
        <v>22.31</v>
      </c>
      <c r="F263" s="5076">
        <v>22.59</v>
      </c>
      <c r="G263" s="5813">
        <v>5.3</v>
      </c>
      <c r="H263" s="5821">
        <v>11931.30414</v>
      </c>
      <c r="I263" s="5822">
        <v>14246.761725</v>
      </c>
      <c r="J263" s="5077">
        <f t="shared" si="5"/>
        <v>11931.30414</v>
      </c>
      <c r="K263" s="5065">
        <f t="shared" si="4"/>
        <v>14246.761725</v>
      </c>
      <c r="L263" s="3745"/>
    </row>
    <row r="264" spans="1:12">
      <c r="A264" s="7586"/>
      <c r="B264" s="7576"/>
      <c r="C264" s="5095">
        <v>1500</v>
      </c>
      <c r="D264" s="5074">
        <v>2159</v>
      </c>
      <c r="E264" s="5075">
        <v>23.9</v>
      </c>
      <c r="F264" s="5076">
        <v>24.19</v>
      </c>
      <c r="G264" s="5813">
        <v>5.68</v>
      </c>
      <c r="H264" s="5821">
        <v>12548.59641</v>
      </c>
      <c r="I264" s="5822">
        <v>15179.892524999999</v>
      </c>
      <c r="J264" s="5077">
        <f t="shared" si="5"/>
        <v>12548.59641</v>
      </c>
      <c r="K264" s="5065">
        <f t="shared" si="4"/>
        <v>15179.892524999999</v>
      </c>
      <c r="L264" s="3745"/>
    </row>
    <row r="265" spans="1:12">
      <c r="A265" s="7586"/>
      <c r="B265" s="7576"/>
      <c r="C265" s="5095">
        <v>1600</v>
      </c>
      <c r="D265" s="5074">
        <v>2303</v>
      </c>
      <c r="E265" s="5075">
        <v>25.41</v>
      </c>
      <c r="F265" s="5076">
        <v>25.69</v>
      </c>
      <c r="G265" s="5813">
        <v>6.06</v>
      </c>
      <c r="H265" s="5821">
        <v>13408.55586</v>
      </c>
      <c r="I265" s="5822">
        <v>15766.874865</v>
      </c>
      <c r="J265" s="5077">
        <f t="shared" si="5"/>
        <v>13408.55586</v>
      </c>
      <c r="K265" s="5065">
        <f t="shared" si="4"/>
        <v>15766.874865</v>
      </c>
      <c r="L265" s="3745"/>
    </row>
    <row r="266" spans="1:12">
      <c r="A266" s="7586"/>
      <c r="B266" s="7576"/>
      <c r="C266" s="5095">
        <v>1700</v>
      </c>
      <c r="D266" s="5074">
        <v>2446</v>
      </c>
      <c r="E266" s="5075">
        <v>26</v>
      </c>
      <c r="F266" s="5076">
        <v>27.27</v>
      </c>
      <c r="G266" s="5813">
        <v>6.44</v>
      </c>
      <c r="H266" s="5821">
        <v>14168.044800000001</v>
      </c>
      <c r="I266" s="5822">
        <v>16569.921060000001</v>
      </c>
      <c r="J266" s="5077">
        <f t="shared" si="5"/>
        <v>14168.044800000001</v>
      </c>
      <c r="K266" s="5065">
        <f t="shared" si="4"/>
        <v>16569.921060000001</v>
      </c>
      <c r="L266" s="3745"/>
    </row>
    <row r="267" spans="1:12">
      <c r="A267" s="7586"/>
      <c r="B267" s="7576"/>
      <c r="C267" s="5095">
        <v>1800</v>
      </c>
      <c r="D267" s="5074">
        <v>2590</v>
      </c>
      <c r="E267" s="5075">
        <v>28.49</v>
      </c>
      <c r="F267" s="5076">
        <v>28.77</v>
      </c>
      <c r="G267" s="5813">
        <v>6.82</v>
      </c>
      <c r="H267" s="5821">
        <v>14818.548780000001</v>
      </c>
      <c r="I267" s="5822">
        <v>17482.166310000001</v>
      </c>
      <c r="J267" s="5077">
        <f t="shared" si="5"/>
        <v>14818.548780000001</v>
      </c>
      <c r="K267" s="5065">
        <f t="shared" si="4"/>
        <v>17482.166310000001</v>
      </c>
      <c r="L267" s="3745"/>
    </row>
    <row r="268" spans="1:12">
      <c r="A268" s="7586"/>
      <c r="B268" s="7576"/>
      <c r="C268" s="5095">
        <v>1900</v>
      </c>
      <c r="D268" s="5074">
        <v>2734</v>
      </c>
      <c r="E268" s="5075">
        <v>30</v>
      </c>
      <c r="F268" s="5076">
        <v>30.28</v>
      </c>
      <c r="G268" s="5813">
        <v>7.2</v>
      </c>
      <c r="H268" s="5821">
        <v>15469.052760000002</v>
      </c>
      <c r="I268" s="5822">
        <v>18248.236020000004</v>
      </c>
      <c r="J268" s="5077">
        <f t="shared" si="5"/>
        <v>15469.052760000002</v>
      </c>
      <c r="K268" s="5065">
        <f t="shared" si="4"/>
        <v>18248.236020000004</v>
      </c>
      <c r="L268" s="3745"/>
    </row>
    <row r="269" spans="1:12">
      <c r="A269" s="7586"/>
      <c r="B269" s="7576"/>
      <c r="C269" s="5095">
        <v>2000</v>
      </c>
      <c r="D269" s="5074">
        <v>2879</v>
      </c>
      <c r="E269" s="5075">
        <v>31.59</v>
      </c>
      <c r="F269" s="5076">
        <v>31.87</v>
      </c>
      <c r="G269" s="5813">
        <v>7.58</v>
      </c>
      <c r="H269" s="5821">
        <v>16770.060720000001</v>
      </c>
      <c r="I269" s="5822">
        <v>19224.960300000002</v>
      </c>
      <c r="J269" s="5077">
        <f t="shared" si="5"/>
        <v>16770.060720000001</v>
      </c>
      <c r="K269" s="5065">
        <f t="shared" si="4"/>
        <v>19224.960300000002</v>
      </c>
      <c r="L269" s="3745"/>
    </row>
    <row r="270" spans="1:12">
      <c r="A270" s="7586"/>
      <c r="B270" s="7576"/>
      <c r="C270" s="5095">
        <v>2100</v>
      </c>
      <c r="D270" s="5074">
        <v>3023</v>
      </c>
      <c r="E270" s="5075">
        <v>33.1</v>
      </c>
      <c r="F270" s="5076">
        <v>33.380000000000003</v>
      </c>
      <c r="G270" s="5813">
        <v>7.96</v>
      </c>
      <c r="H270" s="5821">
        <v>17402.689710000002</v>
      </c>
      <c r="I270" s="5822">
        <v>20352.153675000001</v>
      </c>
      <c r="J270" s="5077">
        <f t="shared" si="5"/>
        <v>17402.689710000002</v>
      </c>
      <c r="K270" s="5065">
        <f t="shared" si="4"/>
        <v>20352.153675000001</v>
      </c>
      <c r="L270" s="3745"/>
    </row>
    <row r="271" spans="1:12">
      <c r="A271" s="7586"/>
      <c r="B271" s="7576"/>
      <c r="C271" s="5095">
        <v>2200</v>
      </c>
      <c r="D271" s="5074">
        <v>3167</v>
      </c>
      <c r="E271" s="5075">
        <v>34.61</v>
      </c>
      <c r="F271" s="5076">
        <v>34.89</v>
      </c>
      <c r="G271" s="5813">
        <v>8.34</v>
      </c>
      <c r="H271" s="5821">
        <v>18071.925480000002</v>
      </c>
      <c r="I271" s="5822">
        <v>20990.119709999999</v>
      </c>
      <c r="J271" s="5077">
        <f t="shared" si="5"/>
        <v>18071.925480000002</v>
      </c>
      <c r="K271" s="5065">
        <f t="shared" si="4"/>
        <v>20990.119709999999</v>
      </c>
      <c r="L271" s="3745"/>
    </row>
    <row r="272" spans="1:12">
      <c r="A272" s="7586"/>
      <c r="B272" s="7576"/>
      <c r="C272" s="5095">
        <v>2300</v>
      </c>
      <c r="D272" s="5074">
        <v>3310</v>
      </c>
      <c r="E272" s="5075">
        <v>36.11</v>
      </c>
      <c r="F272" s="5076">
        <v>36.39</v>
      </c>
      <c r="G272" s="5813">
        <v>8.7200000000000006</v>
      </c>
      <c r="H272" s="5821">
        <v>18815.231609999999</v>
      </c>
      <c r="I272" s="5822">
        <v>21741.578355000001</v>
      </c>
      <c r="J272" s="5077">
        <f t="shared" si="5"/>
        <v>18815.231609999999</v>
      </c>
      <c r="K272" s="5065">
        <f t="shared" si="4"/>
        <v>21741.578355000001</v>
      </c>
      <c r="L272" s="3745"/>
    </row>
    <row r="273" spans="1:12">
      <c r="A273" s="7586"/>
      <c r="B273" s="7576"/>
      <c r="C273" s="5095">
        <v>2400</v>
      </c>
      <c r="D273" s="5074">
        <v>3454</v>
      </c>
      <c r="E273" s="5075">
        <v>37.619999999999997</v>
      </c>
      <c r="F273" s="5076">
        <v>37.9</v>
      </c>
      <c r="G273" s="5813">
        <v>9.1</v>
      </c>
      <c r="H273" s="5821">
        <v>19559.394540000001</v>
      </c>
      <c r="I273" s="5822">
        <v>22492.171800000004</v>
      </c>
      <c r="J273" s="5077">
        <f t="shared" si="5"/>
        <v>19559.394540000001</v>
      </c>
      <c r="K273" s="5065">
        <f t="shared" si="4"/>
        <v>22492.171800000004</v>
      </c>
      <c r="L273" s="3745"/>
    </row>
    <row r="274" spans="1:12">
      <c r="A274" s="7586"/>
      <c r="B274" s="7576"/>
      <c r="C274" s="5095">
        <v>2500</v>
      </c>
      <c r="D274" s="5074">
        <v>3598</v>
      </c>
      <c r="E274" s="5075">
        <v>39.119999999999997</v>
      </c>
      <c r="F274" s="5076">
        <v>39.409999999999997</v>
      </c>
      <c r="G274" s="5813">
        <v>9.48</v>
      </c>
      <c r="H274" s="5821">
        <v>20266.09389</v>
      </c>
      <c r="I274" s="5822">
        <v>23205.799575000001</v>
      </c>
      <c r="J274" s="5077">
        <f t="shared" si="5"/>
        <v>20266.09389</v>
      </c>
      <c r="K274" s="5065">
        <f t="shared" si="4"/>
        <v>23205.799575000001</v>
      </c>
      <c r="L274" s="3745"/>
    </row>
    <row r="275" spans="1:12">
      <c r="A275" s="7586"/>
      <c r="B275" s="7576"/>
      <c r="C275" s="5095">
        <v>2600</v>
      </c>
      <c r="D275" s="5074">
        <v>3742</v>
      </c>
      <c r="E275" s="5075">
        <v>40.630000000000003</v>
      </c>
      <c r="F275" s="5076">
        <v>40.909999999999997</v>
      </c>
      <c r="G275" s="5813">
        <v>9.86</v>
      </c>
      <c r="H275" s="5821">
        <v>21521.980620000002</v>
      </c>
      <c r="I275" s="5822">
        <v>24551.380245</v>
      </c>
      <c r="J275" s="5077">
        <f t="shared" si="5"/>
        <v>21521.980620000002</v>
      </c>
      <c r="K275" s="5065">
        <f t="shared" si="4"/>
        <v>24551.380245</v>
      </c>
      <c r="L275" s="3745"/>
    </row>
    <row r="276" spans="1:12">
      <c r="A276" s="7586"/>
      <c r="B276" s="7576"/>
      <c r="C276" s="5095">
        <v>2800</v>
      </c>
      <c r="D276" s="5074">
        <v>4029</v>
      </c>
      <c r="E276" s="5075">
        <v>43.64</v>
      </c>
      <c r="F276" s="5076">
        <v>43.92</v>
      </c>
      <c r="G276" s="5813">
        <v>10.62</v>
      </c>
      <c r="H276" s="5821">
        <v>23075.862390000002</v>
      </c>
      <c r="I276" s="5822">
        <v>26684.458500000001</v>
      </c>
      <c r="J276" s="5077">
        <f t="shared" si="5"/>
        <v>23075.862390000002</v>
      </c>
      <c r="K276" s="5065">
        <f t="shared" si="4"/>
        <v>26684.458500000001</v>
      </c>
      <c r="L276" s="3745"/>
    </row>
    <row r="277" spans="1:12" ht="14.7" thickBot="1">
      <c r="A277" s="7586"/>
      <c r="B277" s="7577"/>
      <c r="C277" s="5097">
        <v>3000</v>
      </c>
      <c r="D277" s="5078">
        <v>4317</v>
      </c>
      <c r="E277" s="5079">
        <v>46.65</v>
      </c>
      <c r="F277" s="5124">
        <v>46.94</v>
      </c>
      <c r="G277" s="5814">
        <v>11.38</v>
      </c>
      <c r="H277" s="5821">
        <v>24737.036940000002</v>
      </c>
      <c r="I277" s="5822">
        <v>27716.27103</v>
      </c>
      <c r="J277" s="5081">
        <f t="shared" si="5"/>
        <v>24737.036940000002</v>
      </c>
      <c r="K277" s="1465">
        <f t="shared" si="4"/>
        <v>27716.27103</v>
      </c>
      <c r="L277" s="3745"/>
    </row>
    <row r="278" spans="1:12">
      <c r="A278" s="7586"/>
      <c r="B278" s="7575">
        <v>400</v>
      </c>
      <c r="C278" s="5082">
        <v>400</v>
      </c>
      <c r="D278" s="5083">
        <v>813.4140000000001</v>
      </c>
      <c r="E278" s="5070">
        <v>8.8000000000000007</v>
      </c>
      <c r="F278" s="5084">
        <v>9.1050000000000004</v>
      </c>
      <c r="G278" s="5815">
        <v>1.8</v>
      </c>
      <c r="H278" s="5821">
        <v>5824.2649499999998</v>
      </c>
      <c r="I278" s="5822">
        <v>8309.1015000000007</v>
      </c>
      <c r="J278" s="5072">
        <f t="shared" si="5"/>
        <v>5824.2649499999998</v>
      </c>
      <c r="K278" s="5073">
        <f t="shared" si="4"/>
        <v>8309.1015000000007</v>
      </c>
      <c r="L278" s="3745"/>
    </row>
    <row r="279" spans="1:12">
      <c r="A279" s="7586"/>
      <c r="B279" s="7576"/>
      <c r="C279" s="5085">
        <v>500</v>
      </c>
      <c r="D279" s="5086">
        <v>1016.4960000000001</v>
      </c>
      <c r="E279" s="5075">
        <v>11</v>
      </c>
      <c r="F279" s="5087">
        <v>11.305</v>
      </c>
      <c r="G279" s="5816">
        <v>2.25</v>
      </c>
      <c r="H279" s="5821">
        <v>6516.6900750000004</v>
      </c>
      <c r="I279" s="5822">
        <v>9032.2091999999993</v>
      </c>
      <c r="J279" s="5077">
        <f t="shared" si="5"/>
        <v>6516.6900750000004</v>
      </c>
      <c r="K279" s="5088">
        <f t="shared" si="4"/>
        <v>9032.2091999999993</v>
      </c>
      <c r="L279" s="3745"/>
    </row>
    <row r="280" spans="1:12">
      <c r="A280" s="7586"/>
      <c r="B280" s="7576"/>
      <c r="C280" s="5085">
        <v>600</v>
      </c>
      <c r="D280" s="5086">
        <v>1219.578</v>
      </c>
      <c r="E280" s="5075">
        <v>13.2</v>
      </c>
      <c r="F280" s="5087">
        <v>13.504999999999999</v>
      </c>
      <c r="G280" s="5816">
        <v>2.6999999999999997</v>
      </c>
      <c r="H280" s="5821">
        <v>7267.834350000001</v>
      </c>
      <c r="I280" s="5822">
        <v>9816.6600000000017</v>
      </c>
      <c r="J280" s="5077">
        <f t="shared" si="5"/>
        <v>7267.834350000001</v>
      </c>
      <c r="K280" s="5088">
        <f t="shared" si="4"/>
        <v>9816.6600000000017</v>
      </c>
      <c r="L280" s="3745"/>
    </row>
    <row r="281" spans="1:12">
      <c r="A281" s="7586"/>
      <c r="B281" s="7576"/>
      <c r="C281" s="5089">
        <v>700</v>
      </c>
      <c r="D281" s="5086">
        <v>1422.66</v>
      </c>
      <c r="E281" s="5075">
        <v>15.399999999999999</v>
      </c>
      <c r="F281" s="5087">
        <v>15.704999999999998</v>
      </c>
      <c r="G281" s="5816">
        <v>3.15</v>
      </c>
      <c r="H281" s="5821">
        <v>7990.06005</v>
      </c>
      <c r="I281" s="5822">
        <v>10566.933299999999</v>
      </c>
      <c r="J281" s="5077">
        <f t="shared" si="5"/>
        <v>7990.06005</v>
      </c>
      <c r="K281" s="5088">
        <f t="shared" si="4"/>
        <v>10566.933299999999</v>
      </c>
      <c r="L281" s="3745"/>
    </row>
    <row r="282" spans="1:12">
      <c r="A282" s="7586"/>
      <c r="B282" s="7576"/>
      <c r="C282" s="5089">
        <v>800</v>
      </c>
      <c r="D282" s="5086">
        <v>1626.8280000000002</v>
      </c>
      <c r="E282" s="5075">
        <v>17.600000000000001</v>
      </c>
      <c r="F282" s="5087">
        <v>17.905000000000001</v>
      </c>
      <c r="G282" s="5816">
        <v>3.6</v>
      </c>
      <c r="H282" s="5821">
        <v>8768.3809500000007</v>
      </c>
      <c r="I282" s="5822">
        <v>11382.066675</v>
      </c>
      <c r="J282" s="5077">
        <f t="shared" si="5"/>
        <v>8768.3809500000007</v>
      </c>
      <c r="K282" s="5088">
        <f t="shared" si="4"/>
        <v>11382.066675</v>
      </c>
      <c r="L282" s="3745"/>
    </row>
    <row r="283" spans="1:12">
      <c r="A283" s="7586"/>
      <c r="B283" s="7576"/>
      <c r="C283" s="5089">
        <v>900</v>
      </c>
      <c r="D283" s="5086">
        <v>1829.91</v>
      </c>
      <c r="E283" s="5075">
        <v>19.8</v>
      </c>
      <c r="F283" s="5087">
        <v>20.105</v>
      </c>
      <c r="G283" s="5816">
        <v>4.05</v>
      </c>
      <c r="H283" s="5821">
        <v>9401.204925</v>
      </c>
      <c r="I283" s="5822">
        <v>12073.620825</v>
      </c>
      <c r="J283" s="5077">
        <f t="shared" si="5"/>
        <v>9401.204925</v>
      </c>
      <c r="K283" s="5088">
        <f t="shared" si="4"/>
        <v>12073.620825</v>
      </c>
      <c r="L283" s="3745"/>
    </row>
    <row r="284" spans="1:12">
      <c r="A284" s="7586"/>
      <c r="B284" s="7576"/>
      <c r="C284" s="5089">
        <v>1000</v>
      </c>
      <c r="D284" s="5086">
        <v>2032.9920000000002</v>
      </c>
      <c r="E284" s="5075">
        <v>22</v>
      </c>
      <c r="F284" s="5087">
        <v>22</v>
      </c>
      <c r="G284" s="5816">
        <v>4.5</v>
      </c>
      <c r="H284" s="5821">
        <v>10069.9704</v>
      </c>
      <c r="I284" s="5822">
        <v>12855.447674999999</v>
      </c>
      <c r="J284" s="5077">
        <f t="shared" si="5"/>
        <v>10069.9704</v>
      </c>
      <c r="K284" s="5088">
        <f t="shared" si="4"/>
        <v>12855.447674999999</v>
      </c>
      <c r="L284" s="3745"/>
    </row>
    <row r="285" spans="1:12">
      <c r="A285" s="7586"/>
      <c r="B285" s="7576"/>
      <c r="C285" s="5089">
        <v>1100</v>
      </c>
      <c r="D285" s="5086">
        <v>2236.0740000000001</v>
      </c>
      <c r="E285" s="5075">
        <v>24.200000000000003</v>
      </c>
      <c r="F285" s="5087">
        <v>24.505000000000003</v>
      </c>
      <c r="G285" s="5816">
        <v>4.95</v>
      </c>
      <c r="H285" s="5821">
        <v>10754.501625000001</v>
      </c>
      <c r="I285" s="5822">
        <v>13608.344924999999</v>
      </c>
      <c r="J285" s="5077">
        <f t="shared" si="5"/>
        <v>10754.501625000001</v>
      </c>
      <c r="K285" s="5088">
        <f t="shared" si="4"/>
        <v>13608.344924999999</v>
      </c>
      <c r="L285" s="3745"/>
    </row>
    <row r="286" spans="1:12">
      <c r="A286" s="7586"/>
      <c r="B286" s="7576"/>
      <c r="C286" s="5089">
        <v>1200</v>
      </c>
      <c r="D286" s="5086">
        <v>2439.1559999999999</v>
      </c>
      <c r="E286" s="5075">
        <v>26.4</v>
      </c>
      <c r="F286" s="5087">
        <v>26.704999999999998</v>
      </c>
      <c r="G286" s="5816">
        <v>5.3999999999999995</v>
      </c>
      <c r="H286" s="5821">
        <v>11497.763025</v>
      </c>
      <c r="I286" s="5822">
        <v>14362.124175000001</v>
      </c>
      <c r="J286" s="5077">
        <f t="shared" si="5"/>
        <v>11497.763025</v>
      </c>
      <c r="K286" s="5088">
        <f t="shared" si="4"/>
        <v>14362.124175000001</v>
      </c>
      <c r="L286" s="3745"/>
    </row>
    <row r="287" spans="1:12">
      <c r="A287" s="7586"/>
      <c r="B287" s="7576"/>
      <c r="C287" s="5089">
        <v>1300</v>
      </c>
      <c r="D287" s="5086">
        <v>2643.3240000000001</v>
      </c>
      <c r="E287" s="5075">
        <v>28.6</v>
      </c>
      <c r="F287" s="5087">
        <v>28.905000000000001</v>
      </c>
      <c r="G287" s="5816">
        <v>5.8500000000000005</v>
      </c>
      <c r="H287" s="5821">
        <v>12181.423275000001</v>
      </c>
      <c r="I287" s="5822">
        <v>15115.903425</v>
      </c>
      <c r="J287" s="5077">
        <f t="shared" si="5"/>
        <v>12181.423275000001</v>
      </c>
      <c r="K287" s="5088">
        <f t="shared" si="4"/>
        <v>15115.903425</v>
      </c>
      <c r="L287" s="3745"/>
    </row>
    <row r="288" spans="1:12">
      <c r="A288" s="7586"/>
      <c r="B288" s="7576"/>
      <c r="C288" s="5089">
        <v>1400</v>
      </c>
      <c r="D288" s="5086">
        <v>2846.4060000000004</v>
      </c>
      <c r="E288" s="5075">
        <v>30.799999999999997</v>
      </c>
      <c r="F288" s="5087">
        <v>31.104999999999997</v>
      </c>
      <c r="G288" s="5816">
        <v>6.3</v>
      </c>
      <c r="H288" s="5821">
        <v>13007.074500000001</v>
      </c>
      <c r="I288" s="5822">
        <v>15959.084400000002</v>
      </c>
      <c r="J288" s="5077">
        <f t="shared" si="5"/>
        <v>13007.074500000001</v>
      </c>
      <c r="K288" s="5088">
        <f t="shared" si="4"/>
        <v>15959.084400000002</v>
      </c>
      <c r="L288" s="3745"/>
    </row>
    <row r="289" spans="1:12">
      <c r="A289" s="7586"/>
      <c r="B289" s="7576"/>
      <c r="C289" s="5089">
        <v>1500</v>
      </c>
      <c r="D289" s="5086">
        <v>3052.7460000000001</v>
      </c>
      <c r="E289" s="5075">
        <v>33</v>
      </c>
      <c r="F289" s="5087">
        <v>33.305</v>
      </c>
      <c r="G289" s="5816">
        <v>6.75</v>
      </c>
      <c r="H289" s="5821">
        <v>13721.417325</v>
      </c>
      <c r="I289" s="5822">
        <v>16740.040275000003</v>
      </c>
      <c r="J289" s="5077">
        <f t="shared" si="5"/>
        <v>13721.417325</v>
      </c>
      <c r="K289" s="5088">
        <f t="shared" si="4"/>
        <v>16740.040275000003</v>
      </c>
      <c r="L289" s="3745"/>
    </row>
    <row r="290" spans="1:12">
      <c r="A290" s="7586"/>
      <c r="B290" s="7576"/>
      <c r="C290" s="5089">
        <v>1600</v>
      </c>
      <c r="D290" s="5086">
        <v>3252.57</v>
      </c>
      <c r="E290" s="5075">
        <v>35.200000000000003</v>
      </c>
      <c r="F290" s="5087">
        <v>35.505000000000003</v>
      </c>
      <c r="G290" s="5816">
        <v>7.2</v>
      </c>
      <c r="H290" s="5821">
        <v>14717.107125</v>
      </c>
      <c r="I290" s="5822">
        <v>17803.214100000001</v>
      </c>
      <c r="J290" s="5077">
        <f t="shared" si="5"/>
        <v>14717.107125</v>
      </c>
      <c r="K290" s="5088">
        <f t="shared" si="4"/>
        <v>17803.214100000001</v>
      </c>
      <c r="L290" s="3745"/>
    </row>
    <row r="291" spans="1:12">
      <c r="A291" s="7586"/>
      <c r="B291" s="7576"/>
      <c r="C291" s="5089">
        <v>1700</v>
      </c>
      <c r="D291" s="5086">
        <v>3456.7380000000003</v>
      </c>
      <c r="E291" s="5075">
        <v>37.4</v>
      </c>
      <c r="F291" s="5087">
        <v>37.704999999999998</v>
      </c>
      <c r="G291" s="5816">
        <v>7.6499999999999995</v>
      </c>
      <c r="H291" s="5821">
        <v>15561.159075000001</v>
      </c>
      <c r="I291" s="5822">
        <v>18725.27895</v>
      </c>
      <c r="J291" s="5077">
        <f t="shared" si="5"/>
        <v>15561.159075000001</v>
      </c>
      <c r="K291" s="5088">
        <f t="shared" si="4"/>
        <v>18725.27895</v>
      </c>
      <c r="L291" s="3745"/>
    </row>
    <row r="292" spans="1:12">
      <c r="A292" s="7586"/>
      <c r="B292" s="7576"/>
      <c r="C292" s="5089">
        <v>1800</v>
      </c>
      <c r="D292" s="5086">
        <v>3659.82</v>
      </c>
      <c r="E292" s="5075">
        <v>39.6</v>
      </c>
      <c r="F292" s="5087">
        <v>39.905000000000001</v>
      </c>
      <c r="G292" s="5816">
        <v>8.1</v>
      </c>
      <c r="H292" s="5821">
        <v>16286.019750000001</v>
      </c>
      <c r="I292" s="5822">
        <v>19829.653200000001</v>
      </c>
      <c r="J292" s="5077">
        <f t="shared" si="5"/>
        <v>16286.019750000001</v>
      </c>
      <c r="K292" s="5088">
        <f t="shared" si="4"/>
        <v>19829.653200000001</v>
      </c>
      <c r="L292" s="3745"/>
    </row>
    <row r="293" spans="1:12">
      <c r="A293" s="7586"/>
      <c r="B293" s="7576"/>
      <c r="C293" s="5089">
        <v>1900</v>
      </c>
      <c r="D293" s="5086">
        <v>3865.0740000000001</v>
      </c>
      <c r="E293" s="5075">
        <v>41.8</v>
      </c>
      <c r="F293" s="5087">
        <v>42.104999999999997</v>
      </c>
      <c r="G293" s="5816">
        <v>8.5499999999999989</v>
      </c>
      <c r="H293" s="5821">
        <v>17015.25735</v>
      </c>
      <c r="I293" s="5822">
        <v>20597.456249999999</v>
      </c>
      <c r="J293" s="5077">
        <f t="shared" si="5"/>
        <v>17015.25735</v>
      </c>
      <c r="K293" s="5088">
        <f t="shared" si="4"/>
        <v>20597.456249999999</v>
      </c>
      <c r="L293" s="3745"/>
    </row>
    <row r="294" spans="1:12">
      <c r="A294" s="7586"/>
      <c r="B294" s="7576"/>
      <c r="C294" s="5089">
        <v>2000</v>
      </c>
      <c r="D294" s="5086">
        <v>4065.9840000000004</v>
      </c>
      <c r="E294" s="5075">
        <v>44</v>
      </c>
      <c r="F294" s="5087">
        <v>44.305</v>
      </c>
      <c r="G294" s="5816">
        <v>9</v>
      </c>
      <c r="H294" s="5821">
        <v>18432.532125000002</v>
      </c>
      <c r="I294" s="5822">
        <v>22169.003850000001</v>
      </c>
      <c r="J294" s="5077">
        <f t="shared" si="5"/>
        <v>18432.532125000002</v>
      </c>
      <c r="K294" s="5088">
        <f t="shared" si="4"/>
        <v>22169.003850000001</v>
      </c>
      <c r="L294" s="3745"/>
    </row>
    <row r="295" spans="1:12">
      <c r="A295" s="7586"/>
      <c r="B295" s="7576"/>
      <c r="C295" s="5089">
        <v>2100</v>
      </c>
      <c r="D295" s="5086">
        <v>4270.152</v>
      </c>
      <c r="E295" s="5075">
        <v>46.2</v>
      </c>
      <c r="F295" s="5087">
        <v>46.505000000000003</v>
      </c>
      <c r="G295" s="5816">
        <v>9.4500000000000011</v>
      </c>
      <c r="H295" s="5821">
        <v>19181.052450000003</v>
      </c>
      <c r="I295" s="5822">
        <v>22956.089625000001</v>
      </c>
      <c r="J295" s="5077">
        <f t="shared" si="5"/>
        <v>19181.052450000003</v>
      </c>
      <c r="K295" s="5088">
        <f t="shared" si="4"/>
        <v>22956.089625000001</v>
      </c>
      <c r="L295" s="3745"/>
    </row>
    <row r="296" spans="1:12">
      <c r="A296" s="7586"/>
      <c r="B296" s="7576"/>
      <c r="C296" s="5089">
        <v>2200</v>
      </c>
      <c r="D296" s="5086">
        <v>4474.3200000000006</v>
      </c>
      <c r="E296" s="5075">
        <v>48.400000000000006</v>
      </c>
      <c r="F296" s="5087">
        <v>48.705000000000005</v>
      </c>
      <c r="G296" s="5816">
        <v>9.9</v>
      </c>
      <c r="H296" s="5821">
        <v>19929.572775000001</v>
      </c>
      <c r="I296" s="5822">
        <v>23748.434324999998</v>
      </c>
      <c r="J296" s="5077">
        <f t="shared" si="5"/>
        <v>19929.572775000001</v>
      </c>
      <c r="K296" s="5088">
        <f t="shared" si="4"/>
        <v>23748.434324999998</v>
      </c>
      <c r="L296" s="3745"/>
    </row>
    <row r="297" spans="1:12">
      <c r="A297" s="7586"/>
      <c r="B297" s="7576"/>
      <c r="C297" s="5089">
        <v>2300</v>
      </c>
      <c r="D297" s="5086">
        <v>4676.3160000000007</v>
      </c>
      <c r="E297" s="5075">
        <v>50.599999999999994</v>
      </c>
      <c r="F297" s="5087">
        <v>50.904999999999994</v>
      </c>
      <c r="G297" s="5816">
        <v>10.35</v>
      </c>
      <c r="H297" s="5821">
        <v>20765.741850000002</v>
      </c>
      <c r="I297" s="5822">
        <v>24662.605275000002</v>
      </c>
      <c r="J297" s="5077">
        <f t="shared" si="5"/>
        <v>20765.741850000002</v>
      </c>
      <c r="K297" s="5088">
        <f t="shared" si="4"/>
        <v>24662.605275000002</v>
      </c>
      <c r="L297" s="3745"/>
    </row>
    <row r="298" spans="1:12">
      <c r="A298" s="7586"/>
      <c r="B298" s="7576"/>
      <c r="C298" s="5089">
        <v>2400</v>
      </c>
      <c r="D298" s="5086">
        <v>4881.5700000000006</v>
      </c>
      <c r="E298" s="5075">
        <v>52.8</v>
      </c>
      <c r="F298" s="5087">
        <v>53.104999999999997</v>
      </c>
      <c r="G298" s="5816">
        <v>10.799999999999999</v>
      </c>
      <c r="H298" s="5821">
        <v>21604.545900000001</v>
      </c>
      <c r="I298" s="5822">
        <v>25545.233700000004</v>
      </c>
      <c r="J298" s="5077">
        <f t="shared" si="5"/>
        <v>21604.545900000001</v>
      </c>
      <c r="K298" s="5088">
        <f t="shared" si="4"/>
        <v>25545.233700000004</v>
      </c>
      <c r="L298" s="3745"/>
    </row>
    <row r="299" spans="1:12">
      <c r="A299" s="7586"/>
      <c r="B299" s="7576"/>
      <c r="C299" s="5089">
        <v>2500</v>
      </c>
      <c r="D299" s="5086">
        <v>5085.7380000000003</v>
      </c>
      <c r="E299" s="5075">
        <v>55</v>
      </c>
      <c r="F299" s="5087">
        <v>55.305</v>
      </c>
      <c r="G299" s="5816">
        <v>11.25</v>
      </c>
      <c r="H299" s="5821">
        <v>22381.984800000002</v>
      </c>
      <c r="I299" s="5822">
        <v>26369.131949999999</v>
      </c>
      <c r="J299" s="5077">
        <f t="shared" si="5"/>
        <v>22381.984800000002</v>
      </c>
      <c r="K299" s="5088">
        <f t="shared" si="4"/>
        <v>26369.131949999999</v>
      </c>
      <c r="L299" s="3745"/>
    </row>
    <row r="300" spans="1:12">
      <c r="A300" s="7586"/>
      <c r="B300" s="7576"/>
      <c r="C300" s="5089">
        <v>2600</v>
      </c>
      <c r="D300" s="5086">
        <v>5285.5620000000008</v>
      </c>
      <c r="E300" s="5075">
        <v>57.2</v>
      </c>
      <c r="F300" s="5087">
        <v>57.505000000000003</v>
      </c>
      <c r="G300" s="5816">
        <v>11.700000000000001</v>
      </c>
      <c r="H300" s="5821">
        <v>23779.987874999999</v>
      </c>
      <c r="I300" s="5822">
        <v>27917.879850000001</v>
      </c>
      <c r="J300" s="5077">
        <f t="shared" si="5"/>
        <v>23779.987874999999</v>
      </c>
      <c r="K300" s="5088">
        <f t="shared" si="4"/>
        <v>27917.879850000001</v>
      </c>
      <c r="L300" s="3745"/>
    </row>
    <row r="301" spans="1:12">
      <c r="A301" s="7586"/>
      <c r="B301" s="7576"/>
      <c r="C301" s="5089">
        <v>2800</v>
      </c>
      <c r="D301" s="5086">
        <v>5693.8980000000001</v>
      </c>
      <c r="E301" s="5075">
        <v>61.599999999999994</v>
      </c>
      <c r="F301" s="5087">
        <v>61.904999999999994</v>
      </c>
      <c r="G301" s="5816">
        <v>12.6</v>
      </c>
      <c r="H301" s="5821">
        <v>25564.516425000002</v>
      </c>
      <c r="I301" s="5822">
        <v>29832.128550000001</v>
      </c>
      <c r="J301" s="5077">
        <f t="shared" si="5"/>
        <v>25564.516425000002</v>
      </c>
      <c r="K301" s="5088">
        <f t="shared" si="4"/>
        <v>29832.128550000001</v>
      </c>
      <c r="L301" s="3745"/>
    </row>
    <row r="302" spans="1:12" ht="14.7" thickBot="1">
      <c r="A302" s="7586"/>
      <c r="B302" s="7577"/>
      <c r="C302" s="5090">
        <v>3000</v>
      </c>
      <c r="D302" s="5091">
        <v>6098.9760000000006</v>
      </c>
      <c r="E302" s="5079">
        <v>66</v>
      </c>
      <c r="F302" s="5092">
        <v>66.305000000000007</v>
      </c>
      <c r="G302" s="5817">
        <v>13.5</v>
      </c>
      <c r="H302" s="5821">
        <v>27162.347625000002</v>
      </c>
      <c r="I302" s="5822">
        <v>31454.512425000004</v>
      </c>
      <c r="J302" s="5081">
        <f t="shared" si="5"/>
        <v>27162.347625000002</v>
      </c>
      <c r="K302" s="5099">
        <f t="shared" si="4"/>
        <v>31454.512425000004</v>
      </c>
      <c r="L302" s="3745"/>
    </row>
    <row r="303" spans="1:12">
      <c r="A303" s="7586"/>
      <c r="B303" s="7582">
        <v>500</v>
      </c>
      <c r="C303" s="5093">
        <v>400</v>
      </c>
      <c r="D303" s="5069">
        <v>958</v>
      </c>
      <c r="E303" s="5070">
        <v>11.94</v>
      </c>
      <c r="F303" s="5071">
        <v>12.27</v>
      </c>
      <c r="G303" s="5812">
        <v>2.25</v>
      </c>
      <c r="H303" s="5821">
        <v>6367.6872000000003</v>
      </c>
      <c r="I303" s="5822">
        <v>8652.5023199999996</v>
      </c>
      <c r="J303" s="5072">
        <f t="shared" si="5"/>
        <v>6367.6872000000003</v>
      </c>
      <c r="K303" s="5073">
        <f t="shared" si="4"/>
        <v>8652.5023199999996</v>
      </c>
      <c r="L303" s="3745"/>
    </row>
    <row r="304" spans="1:12">
      <c r="A304" s="7586"/>
      <c r="B304" s="7583"/>
      <c r="C304" s="5095">
        <v>500</v>
      </c>
      <c r="D304" s="5074">
        <v>1163</v>
      </c>
      <c r="E304" s="5075">
        <v>14.61</v>
      </c>
      <c r="F304" s="5076">
        <v>14.95</v>
      </c>
      <c r="G304" s="5813">
        <v>2.82</v>
      </c>
      <c r="H304" s="5821">
        <v>7115.3255250000002</v>
      </c>
      <c r="I304" s="5822">
        <v>9404.5870275000016</v>
      </c>
      <c r="J304" s="5077">
        <f t="shared" si="5"/>
        <v>7115.3255250000002</v>
      </c>
      <c r="K304" s="5065">
        <f t="shared" si="4"/>
        <v>9404.5870275000016</v>
      </c>
      <c r="L304" s="3745"/>
    </row>
    <row r="305" spans="1:12">
      <c r="A305" s="7586"/>
      <c r="B305" s="7583"/>
      <c r="C305" s="5095">
        <v>600</v>
      </c>
      <c r="D305" s="5074">
        <v>1368</v>
      </c>
      <c r="E305" s="5075">
        <v>17.29</v>
      </c>
      <c r="F305" s="5076">
        <v>17.62</v>
      </c>
      <c r="G305" s="5813">
        <v>3.38</v>
      </c>
      <c r="H305" s="5821">
        <v>7955.0005499999997</v>
      </c>
      <c r="I305" s="5822">
        <v>10267.6350525</v>
      </c>
      <c r="J305" s="5077">
        <f t="shared" si="5"/>
        <v>7955.0005499999997</v>
      </c>
      <c r="K305" s="5065">
        <f t="shared" si="4"/>
        <v>10267.6350525</v>
      </c>
      <c r="L305" s="3745"/>
    </row>
    <row r="306" spans="1:12">
      <c r="A306" s="7586"/>
      <c r="B306" s="7583"/>
      <c r="C306" s="5095">
        <v>700</v>
      </c>
      <c r="D306" s="5074">
        <v>1573</v>
      </c>
      <c r="E306" s="5075">
        <v>19.96</v>
      </c>
      <c r="F306" s="5076">
        <v>20.3</v>
      </c>
      <c r="G306" s="5813">
        <v>3.94</v>
      </c>
      <c r="H306" s="5821">
        <v>8721.0506250000017</v>
      </c>
      <c r="I306" s="5822">
        <v>11036.446785</v>
      </c>
      <c r="J306" s="5077">
        <f t="shared" si="5"/>
        <v>8721.0506250000017</v>
      </c>
      <c r="K306" s="5065">
        <f t="shared" si="4"/>
        <v>11036.446785</v>
      </c>
      <c r="L306" s="3745"/>
    </row>
    <row r="307" spans="1:12">
      <c r="A307" s="7586"/>
      <c r="B307" s="7583"/>
      <c r="C307" s="5095">
        <v>800</v>
      </c>
      <c r="D307" s="5074">
        <v>1778</v>
      </c>
      <c r="E307" s="5075">
        <v>22.64</v>
      </c>
      <c r="F307" s="5076">
        <v>22.97</v>
      </c>
      <c r="G307" s="5813">
        <v>4.5</v>
      </c>
      <c r="H307" s="5821">
        <v>9560.7256500000003</v>
      </c>
      <c r="I307" s="5822">
        <v>11808.792240000001</v>
      </c>
      <c r="J307" s="5077">
        <f t="shared" si="5"/>
        <v>9560.7256500000003</v>
      </c>
      <c r="K307" s="5065">
        <f t="shared" si="4"/>
        <v>11808.792240000001</v>
      </c>
      <c r="L307" s="3745"/>
    </row>
    <row r="308" spans="1:12">
      <c r="A308" s="7586"/>
      <c r="B308" s="7583"/>
      <c r="C308" s="5095">
        <v>900</v>
      </c>
      <c r="D308" s="5074">
        <v>2038</v>
      </c>
      <c r="E308" s="5075">
        <v>25.31</v>
      </c>
      <c r="F308" s="5076">
        <v>25.65</v>
      </c>
      <c r="G308" s="5813">
        <v>5.07</v>
      </c>
      <c r="H308" s="5821">
        <v>10304.869050000001</v>
      </c>
      <c r="I308" s="5822">
        <v>12567.922237500001</v>
      </c>
      <c r="J308" s="5077">
        <f t="shared" si="5"/>
        <v>10304.869050000001</v>
      </c>
      <c r="K308" s="5065">
        <f t="shared" si="4"/>
        <v>12567.922237500001</v>
      </c>
      <c r="L308" s="3745"/>
    </row>
    <row r="309" spans="1:12">
      <c r="A309" s="7586"/>
      <c r="B309" s="7583"/>
      <c r="C309" s="5095">
        <v>1000</v>
      </c>
      <c r="D309" s="5074">
        <v>2265</v>
      </c>
      <c r="E309" s="5075">
        <v>28.07</v>
      </c>
      <c r="F309" s="5076">
        <v>28.41</v>
      </c>
      <c r="G309" s="5813">
        <v>5.63</v>
      </c>
      <c r="H309" s="5821">
        <v>11129.638275000001</v>
      </c>
      <c r="I309" s="5822">
        <v>13475.878447499999</v>
      </c>
      <c r="J309" s="5077">
        <f t="shared" si="5"/>
        <v>11129.638275000001</v>
      </c>
      <c r="K309" s="5065">
        <f t="shared" si="4"/>
        <v>13475.878447499999</v>
      </c>
      <c r="L309" s="3745"/>
    </row>
    <row r="310" spans="1:12">
      <c r="A310" s="7586"/>
      <c r="B310" s="7583"/>
      <c r="C310" s="5095">
        <v>1100</v>
      </c>
      <c r="D310" s="5074">
        <v>2491</v>
      </c>
      <c r="E310" s="5075">
        <v>30.75</v>
      </c>
      <c r="F310" s="5076">
        <v>31.09</v>
      </c>
      <c r="G310" s="5813">
        <v>6.19</v>
      </c>
      <c r="H310" s="5821">
        <v>11942.147700000001</v>
      </c>
      <c r="I310" s="5822">
        <v>14243.815057500002</v>
      </c>
      <c r="J310" s="5077">
        <f t="shared" si="5"/>
        <v>11942.147700000001</v>
      </c>
      <c r="K310" s="5065">
        <f t="shared" si="4"/>
        <v>14243.815057500002</v>
      </c>
      <c r="L310" s="3745"/>
    </row>
    <row r="311" spans="1:12">
      <c r="A311" s="7586"/>
      <c r="B311" s="7583"/>
      <c r="C311" s="5095">
        <v>1200</v>
      </c>
      <c r="D311" s="5074">
        <v>2718</v>
      </c>
      <c r="E311" s="5075">
        <v>33.43</v>
      </c>
      <c r="F311" s="5076">
        <v>33.76</v>
      </c>
      <c r="G311" s="5813">
        <v>6.76</v>
      </c>
      <c r="H311" s="5821">
        <v>12698.5509</v>
      </c>
      <c r="I311" s="5822">
        <v>15034.648860000001</v>
      </c>
      <c r="J311" s="5077">
        <f t="shared" si="5"/>
        <v>12698.5509</v>
      </c>
      <c r="K311" s="5065">
        <f t="shared" si="4"/>
        <v>15034.648860000001</v>
      </c>
      <c r="L311" s="3745"/>
    </row>
    <row r="312" spans="1:12">
      <c r="A312" s="7586"/>
      <c r="B312" s="7583"/>
      <c r="C312" s="5095">
        <v>1300</v>
      </c>
      <c r="D312" s="5074">
        <v>2944</v>
      </c>
      <c r="E312" s="5075">
        <v>36.1</v>
      </c>
      <c r="F312" s="5076">
        <v>36.44</v>
      </c>
      <c r="G312" s="5813">
        <v>7.32</v>
      </c>
      <c r="H312" s="5821">
        <v>13504.919400000001</v>
      </c>
      <c r="I312" s="5822">
        <v>15785.858445000002</v>
      </c>
      <c r="J312" s="5077">
        <f t="shared" si="5"/>
        <v>13504.919400000001</v>
      </c>
      <c r="K312" s="5065">
        <f t="shared" si="4"/>
        <v>15785.858445000002</v>
      </c>
      <c r="L312" s="3745"/>
    </row>
    <row r="313" spans="1:12">
      <c r="A313" s="7586"/>
      <c r="B313" s="7583"/>
      <c r="C313" s="5095">
        <v>1400</v>
      </c>
      <c r="D313" s="5074">
        <v>3171</v>
      </c>
      <c r="E313" s="5075">
        <v>38.78</v>
      </c>
      <c r="F313" s="5076">
        <v>39.11</v>
      </c>
      <c r="G313" s="5813">
        <v>7.88</v>
      </c>
      <c r="H313" s="5821">
        <v>14415.595425</v>
      </c>
      <c r="I313" s="5822">
        <v>16683.246719999999</v>
      </c>
      <c r="J313" s="5077">
        <f t="shared" si="5"/>
        <v>14415.595425</v>
      </c>
      <c r="K313" s="5065">
        <f t="shared" si="4"/>
        <v>16683.246719999999</v>
      </c>
      <c r="L313" s="3745"/>
    </row>
    <row r="314" spans="1:12">
      <c r="A314" s="7586"/>
      <c r="B314" s="7583"/>
      <c r="C314" s="5095">
        <v>1500</v>
      </c>
      <c r="D314" s="5074">
        <v>3397</v>
      </c>
      <c r="E314" s="5075">
        <v>41.54</v>
      </c>
      <c r="F314" s="5076">
        <v>41.87</v>
      </c>
      <c r="G314" s="5813">
        <v>8.44</v>
      </c>
      <c r="H314" s="5821">
        <v>15179.892524999999</v>
      </c>
      <c r="I314" s="5822">
        <v>17526.045075000002</v>
      </c>
      <c r="J314" s="5077">
        <f t="shared" si="5"/>
        <v>15179.892524999999</v>
      </c>
      <c r="K314" s="5065">
        <f t="shared" si="4"/>
        <v>17526.045075000002</v>
      </c>
      <c r="L314" s="3745"/>
    </row>
    <row r="315" spans="1:12">
      <c r="A315" s="7586"/>
      <c r="B315" s="7583"/>
      <c r="C315" s="5095">
        <v>1600</v>
      </c>
      <c r="D315" s="5074">
        <v>3624</v>
      </c>
      <c r="E315" s="5075">
        <v>44.21</v>
      </c>
      <c r="F315" s="5076">
        <v>44.54</v>
      </c>
      <c r="G315" s="5813">
        <v>9.01</v>
      </c>
      <c r="H315" s="5821">
        <v>16292.149650000001</v>
      </c>
      <c r="I315" s="5822">
        <v>18691.15437</v>
      </c>
      <c r="J315" s="5077">
        <f t="shared" si="5"/>
        <v>16292.149650000001</v>
      </c>
      <c r="K315" s="5065">
        <f t="shared" si="4"/>
        <v>18691.15437</v>
      </c>
      <c r="L315" s="3745"/>
    </row>
    <row r="316" spans="1:12">
      <c r="A316" s="7586"/>
      <c r="B316" s="7583"/>
      <c r="C316" s="5095">
        <v>1700</v>
      </c>
      <c r="D316" s="5074">
        <v>3850</v>
      </c>
      <c r="E316" s="5075">
        <v>46.96</v>
      </c>
      <c r="F316" s="5076">
        <v>47.3</v>
      </c>
      <c r="G316" s="5813">
        <v>9.58</v>
      </c>
      <c r="H316" s="5821">
        <v>17227.367325000003</v>
      </c>
      <c r="I316" s="5822">
        <v>19631.700585000002</v>
      </c>
      <c r="J316" s="5077">
        <f t="shared" si="5"/>
        <v>17227.367325000003</v>
      </c>
      <c r="K316" s="5065">
        <f t="shared" si="4"/>
        <v>19631.700585000002</v>
      </c>
      <c r="L316" s="3745"/>
    </row>
    <row r="317" spans="1:12">
      <c r="A317" s="7586"/>
      <c r="B317" s="7583"/>
      <c r="C317" s="5095">
        <v>1800</v>
      </c>
      <c r="D317" s="5074">
        <v>4076</v>
      </c>
      <c r="E317" s="5075">
        <v>49.64</v>
      </c>
      <c r="F317" s="5076">
        <v>49.97</v>
      </c>
      <c r="G317" s="5813">
        <v>10.14</v>
      </c>
      <c r="H317" s="5821">
        <v>18045.124649999998</v>
      </c>
      <c r="I317" s="5822">
        <v>20822.354595000001</v>
      </c>
      <c r="J317" s="5077">
        <f t="shared" si="5"/>
        <v>18045.124649999998</v>
      </c>
      <c r="K317" s="5065">
        <f t="shared" si="4"/>
        <v>20822.354595000001</v>
      </c>
      <c r="L317" s="3745"/>
    </row>
    <row r="318" spans="1:12">
      <c r="A318" s="7586"/>
      <c r="B318" s="7583"/>
      <c r="C318" s="5095">
        <v>1900</v>
      </c>
      <c r="D318" s="5074">
        <v>4303</v>
      </c>
      <c r="E318" s="5075">
        <v>52.31</v>
      </c>
      <c r="F318" s="5076">
        <v>52.65</v>
      </c>
      <c r="G318" s="5813">
        <v>10.7</v>
      </c>
      <c r="H318" s="5821">
        <v>18846.234225</v>
      </c>
      <c r="I318" s="5822">
        <v>21608.79063</v>
      </c>
      <c r="J318" s="5077">
        <f t="shared" si="5"/>
        <v>18846.234225</v>
      </c>
      <c r="K318" s="5065">
        <f t="shared" si="4"/>
        <v>21608.79063</v>
      </c>
      <c r="L318" s="3745"/>
    </row>
    <row r="319" spans="1:12">
      <c r="A319" s="7586"/>
      <c r="B319" s="7583"/>
      <c r="C319" s="5095">
        <v>2000</v>
      </c>
      <c r="D319" s="5074">
        <v>4529</v>
      </c>
      <c r="E319" s="5075">
        <v>55.07</v>
      </c>
      <c r="F319" s="5076">
        <v>55.41</v>
      </c>
      <c r="G319" s="5813">
        <v>11.27</v>
      </c>
      <c r="H319" s="5821">
        <v>20366.063550000003</v>
      </c>
      <c r="I319" s="5822">
        <v>23270.592870000004</v>
      </c>
      <c r="J319" s="5077">
        <f t="shared" si="5"/>
        <v>20366.063550000003</v>
      </c>
      <c r="K319" s="5065">
        <f t="shared" si="4"/>
        <v>23270.592870000004</v>
      </c>
      <c r="L319" s="3745"/>
    </row>
    <row r="320" spans="1:12">
      <c r="A320" s="7586"/>
      <c r="B320" s="7583"/>
      <c r="C320" s="5095">
        <v>2100</v>
      </c>
      <c r="D320" s="5074">
        <v>4756</v>
      </c>
      <c r="E320" s="5075">
        <v>57.75</v>
      </c>
      <c r="F320" s="5076">
        <v>58.08</v>
      </c>
      <c r="G320" s="5813">
        <v>11.83</v>
      </c>
      <c r="H320" s="5821">
        <v>21209.244525000002</v>
      </c>
      <c r="I320" s="5822">
        <v>24116.91387</v>
      </c>
      <c r="J320" s="5077">
        <f t="shared" si="5"/>
        <v>21209.244525000002</v>
      </c>
      <c r="K320" s="5065">
        <f t="shared" si="4"/>
        <v>24116.91387</v>
      </c>
      <c r="L320" s="3745"/>
    </row>
    <row r="321" spans="1:12">
      <c r="A321" s="7586"/>
      <c r="B321" s="7583"/>
      <c r="C321" s="5095">
        <v>2200</v>
      </c>
      <c r="D321" s="5074">
        <v>4982</v>
      </c>
      <c r="E321" s="5075">
        <v>60.42</v>
      </c>
      <c r="F321" s="5076">
        <v>60.76</v>
      </c>
      <c r="G321" s="5813">
        <v>12.39</v>
      </c>
      <c r="H321" s="5821">
        <v>22049.801550000004</v>
      </c>
      <c r="I321" s="5822">
        <v>24922.713374999999</v>
      </c>
      <c r="J321" s="5077">
        <f t="shared" si="5"/>
        <v>22049.801550000004</v>
      </c>
      <c r="K321" s="5065">
        <f t="shared" si="4"/>
        <v>24922.713374999999</v>
      </c>
      <c r="L321" s="3745"/>
    </row>
    <row r="322" spans="1:12">
      <c r="A322" s="7586"/>
      <c r="B322" s="7583"/>
      <c r="C322" s="5095">
        <v>2300</v>
      </c>
      <c r="D322" s="5074">
        <v>5209</v>
      </c>
      <c r="E322" s="5075">
        <v>63.09</v>
      </c>
      <c r="F322" s="5076">
        <v>63.43</v>
      </c>
      <c r="G322" s="5813">
        <v>12.95</v>
      </c>
      <c r="H322" s="5821">
        <v>23045.49135</v>
      </c>
      <c r="I322" s="5822">
        <v>25895.849595</v>
      </c>
      <c r="J322" s="5077">
        <f t="shared" si="5"/>
        <v>23045.49135</v>
      </c>
      <c r="K322" s="5065">
        <f t="shared" si="4"/>
        <v>25895.849595</v>
      </c>
      <c r="L322" s="3745"/>
    </row>
    <row r="323" spans="1:12">
      <c r="A323" s="7586"/>
      <c r="B323" s="7583"/>
      <c r="C323" s="5095">
        <v>2400</v>
      </c>
      <c r="D323" s="5074">
        <v>5436</v>
      </c>
      <c r="E323" s="5075">
        <v>65.77</v>
      </c>
      <c r="F323" s="5076">
        <v>66.11</v>
      </c>
      <c r="G323" s="5813">
        <v>13.52</v>
      </c>
      <c r="H323" s="5821">
        <v>23947.391475</v>
      </c>
      <c r="I323" s="5822">
        <v>26848.7250675</v>
      </c>
      <c r="J323" s="5077">
        <f t="shared" si="5"/>
        <v>23947.391475</v>
      </c>
      <c r="K323" s="5065">
        <f t="shared" si="4"/>
        <v>26848.7250675</v>
      </c>
      <c r="L323" s="3745"/>
    </row>
    <row r="324" spans="1:12">
      <c r="A324" s="7586"/>
      <c r="B324" s="7583"/>
      <c r="C324" s="5095">
        <v>2500</v>
      </c>
      <c r="D324" s="5074">
        <v>5663</v>
      </c>
      <c r="E324" s="5075">
        <v>68.45</v>
      </c>
      <c r="F324" s="5076">
        <v>68.78</v>
      </c>
      <c r="G324" s="5813">
        <v>14.08</v>
      </c>
      <c r="H324" s="5821">
        <v>24766.912800000002</v>
      </c>
      <c r="I324" s="5822">
        <v>27731.15</v>
      </c>
      <c r="J324" s="5077">
        <f t="shared" si="5"/>
        <v>24766.912800000002</v>
      </c>
      <c r="K324" s="5065">
        <f t="shared" si="4"/>
        <v>27731.15</v>
      </c>
      <c r="L324" s="3745"/>
    </row>
    <row r="325" spans="1:12">
      <c r="A325" s="7586"/>
      <c r="B325" s="7583"/>
      <c r="C325" s="5095">
        <v>2600</v>
      </c>
      <c r="D325" s="5074">
        <v>5889</v>
      </c>
      <c r="E325" s="5075">
        <v>71.12</v>
      </c>
      <c r="F325" s="5076">
        <v>71.459999999999994</v>
      </c>
      <c r="G325" s="5813">
        <v>14.64</v>
      </c>
      <c r="H325" s="5821">
        <v>26365.626</v>
      </c>
      <c r="I325" s="5822">
        <v>29347.155495000003</v>
      </c>
      <c r="J325" s="5077">
        <f t="shared" si="5"/>
        <v>26365.626</v>
      </c>
      <c r="K325" s="5065">
        <f t="shared" si="4"/>
        <v>29347.155495000003</v>
      </c>
      <c r="L325" s="3745"/>
    </row>
    <row r="326" spans="1:12">
      <c r="A326" s="7586"/>
      <c r="B326" s="7583"/>
      <c r="C326" s="5095">
        <v>2800</v>
      </c>
      <c r="D326" s="5074">
        <v>6342</v>
      </c>
      <c r="E326" s="5075">
        <v>76.47</v>
      </c>
      <c r="F326" s="5076">
        <v>76.81</v>
      </c>
      <c r="G326" s="5813">
        <v>15.77</v>
      </c>
      <c r="H326" s="5821">
        <v>28336.840875000002</v>
      </c>
      <c r="I326" s="5822">
        <v>31377.085215000003</v>
      </c>
      <c r="J326" s="5077">
        <f t="shared" si="5"/>
        <v>28336.840875000002</v>
      </c>
      <c r="K326" s="5065">
        <f t="shared" si="4"/>
        <v>31377.085215000003</v>
      </c>
      <c r="L326" s="3745"/>
    </row>
    <row r="327" spans="1:12" ht="14.7" thickBot="1">
      <c r="A327" s="7586"/>
      <c r="B327" s="7584"/>
      <c r="C327" s="5097">
        <v>3000</v>
      </c>
      <c r="D327" s="5078">
        <v>6795</v>
      </c>
      <c r="E327" s="5079">
        <v>81.819999999999993</v>
      </c>
      <c r="F327" s="5080">
        <v>82.16</v>
      </c>
      <c r="G327" s="5814">
        <v>16.899999999999999</v>
      </c>
      <c r="H327" s="5821">
        <v>30092.450850000001</v>
      </c>
      <c r="I327" s="5822">
        <v>33037.126132500001</v>
      </c>
      <c r="J327" s="5081">
        <f t="shared" si="5"/>
        <v>30092.450850000001</v>
      </c>
      <c r="K327" s="1465">
        <f t="shared" si="4"/>
        <v>33037.126132500001</v>
      </c>
      <c r="L327" s="3745"/>
    </row>
    <row r="328" spans="1:12">
      <c r="A328" s="7586"/>
      <c r="B328" s="7575">
        <v>600</v>
      </c>
      <c r="C328" s="5082">
        <v>400</v>
      </c>
      <c r="D328" s="5083">
        <v>1190.5657259999998</v>
      </c>
      <c r="E328" s="5125">
        <v>13.36</v>
      </c>
      <c r="F328" s="5126">
        <v>13.709999999999999</v>
      </c>
      <c r="G328" s="5815">
        <v>2.64</v>
      </c>
      <c r="H328" s="5821">
        <v>6912.8624250000003</v>
      </c>
      <c r="I328" s="5822">
        <v>9607.1850000000013</v>
      </c>
      <c r="J328" s="5072">
        <f t="shared" si="5"/>
        <v>6912.8624250000003</v>
      </c>
      <c r="K328" s="5073">
        <f t="shared" si="4"/>
        <v>9607.1850000000013</v>
      </c>
      <c r="L328" s="3745"/>
    </row>
    <row r="329" spans="1:12">
      <c r="A329" s="7586"/>
      <c r="B329" s="7576"/>
      <c r="C329" s="5089">
        <v>500</v>
      </c>
      <c r="D329" s="5086">
        <v>1411.6926659999999</v>
      </c>
      <c r="E329" s="5127">
        <v>16.7</v>
      </c>
      <c r="F329" s="5128">
        <v>17.05</v>
      </c>
      <c r="G329" s="5816">
        <v>3.3</v>
      </c>
      <c r="H329" s="5821">
        <v>7734.1257000000005</v>
      </c>
      <c r="I329" s="5822">
        <v>10444.225049999999</v>
      </c>
      <c r="J329" s="5077">
        <f t="shared" si="5"/>
        <v>7734.1257000000005</v>
      </c>
      <c r="K329" s="5088">
        <f t="shared" si="4"/>
        <v>10444.225049999999</v>
      </c>
      <c r="L329" s="3745"/>
    </row>
    <row r="330" spans="1:12">
      <c r="A330" s="7586"/>
      <c r="B330" s="7576"/>
      <c r="C330" s="5089">
        <v>600</v>
      </c>
      <c r="D330" s="5086">
        <v>1635.172965</v>
      </c>
      <c r="E330" s="5127">
        <v>20.04</v>
      </c>
      <c r="F330" s="5128">
        <v>20.39</v>
      </c>
      <c r="G330" s="5816">
        <v>3.9599999999999995</v>
      </c>
      <c r="H330" s="5821">
        <v>8625.5190000000002</v>
      </c>
      <c r="I330" s="5822">
        <v>11352.266100000001</v>
      </c>
      <c r="J330" s="5077">
        <f t="shared" si="5"/>
        <v>8625.5190000000002</v>
      </c>
      <c r="K330" s="5088">
        <f t="shared" si="4"/>
        <v>11352.266100000001</v>
      </c>
      <c r="L330" s="3745"/>
    </row>
    <row r="331" spans="1:12">
      <c r="A331" s="7586"/>
      <c r="B331" s="7576"/>
      <c r="C331" s="5089">
        <v>700</v>
      </c>
      <c r="D331" s="5086">
        <v>1858.2655500000001</v>
      </c>
      <c r="E331" s="5127">
        <v>23.38</v>
      </c>
      <c r="F331" s="5128">
        <v>23.73</v>
      </c>
      <c r="G331" s="5816">
        <v>4.6199999999999992</v>
      </c>
      <c r="H331" s="5821">
        <v>9482.7237750000004</v>
      </c>
      <c r="I331" s="5822">
        <v>12220.870724999999</v>
      </c>
      <c r="J331" s="5077">
        <f t="shared" si="5"/>
        <v>9482.7237750000004</v>
      </c>
      <c r="K331" s="5088">
        <f t="shared" si="4"/>
        <v>12220.870724999999</v>
      </c>
      <c r="L331" s="3745"/>
    </row>
    <row r="332" spans="1:12">
      <c r="A332" s="7586"/>
      <c r="B332" s="7576"/>
      <c r="C332" s="5089">
        <v>800</v>
      </c>
      <c r="D332" s="5086">
        <v>2079.7802040000001</v>
      </c>
      <c r="E332" s="5127">
        <v>26.72</v>
      </c>
      <c r="F332" s="5128">
        <v>27.07</v>
      </c>
      <c r="G332" s="5816">
        <v>5.28</v>
      </c>
      <c r="H332" s="5821">
        <v>10405.659600000001</v>
      </c>
      <c r="I332" s="5822">
        <v>13284.044550000001</v>
      </c>
      <c r="J332" s="5077">
        <f t="shared" si="5"/>
        <v>10405.659600000001</v>
      </c>
      <c r="K332" s="5088">
        <f t="shared" si="4"/>
        <v>13284.044550000001</v>
      </c>
      <c r="L332" s="3745"/>
    </row>
    <row r="333" spans="1:12">
      <c r="A333" s="7586"/>
      <c r="B333" s="7576"/>
      <c r="C333" s="5089">
        <v>900</v>
      </c>
      <c r="D333" s="5086">
        <v>2286.2996400000002</v>
      </c>
      <c r="E333" s="5127">
        <v>30.06</v>
      </c>
      <c r="F333" s="5128">
        <v>30.41</v>
      </c>
      <c r="G333" s="5816">
        <v>5.9399999999999995</v>
      </c>
      <c r="H333" s="5821">
        <v>11156.814900000001</v>
      </c>
      <c r="I333" s="5822">
        <v>14092.166025</v>
      </c>
      <c r="J333" s="5077">
        <f t="shared" si="5"/>
        <v>11156.814900000001</v>
      </c>
      <c r="K333" s="5088">
        <f t="shared" si="4"/>
        <v>14092.166025</v>
      </c>
      <c r="L333" s="3745"/>
    </row>
    <row r="334" spans="1:12">
      <c r="A334" s="7586"/>
      <c r="B334" s="7576"/>
      <c r="C334" s="5089">
        <v>1000</v>
      </c>
      <c r="D334" s="5086">
        <v>2522.6752199999996</v>
      </c>
      <c r="E334" s="5127">
        <v>33.4</v>
      </c>
      <c r="F334" s="5128">
        <v>33.4</v>
      </c>
      <c r="G334" s="5816">
        <v>6.6</v>
      </c>
      <c r="H334" s="5821">
        <v>12084.138675</v>
      </c>
      <c r="I334" s="5822">
        <v>15005.466</v>
      </c>
      <c r="J334" s="5077">
        <f t="shared" si="5"/>
        <v>12084.138675</v>
      </c>
      <c r="K334" s="5088">
        <f t="shared" si="4"/>
        <v>15005.466</v>
      </c>
      <c r="L334" s="3745"/>
    </row>
    <row r="335" spans="1:12">
      <c r="A335" s="7586"/>
      <c r="B335" s="7576"/>
      <c r="C335" s="5089">
        <v>1100</v>
      </c>
      <c r="D335" s="5086">
        <v>2747.1648749999999</v>
      </c>
      <c r="E335" s="5127">
        <v>36.74</v>
      </c>
      <c r="F335" s="5128">
        <v>37.090000000000003</v>
      </c>
      <c r="G335" s="5816">
        <v>7.26</v>
      </c>
      <c r="H335" s="5821">
        <v>12905.401950000001</v>
      </c>
      <c r="I335" s="5822">
        <v>15885.45945</v>
      </c>
      <c r="J335" s="5077">
        <f t="shared" si="5"/>
        <v>12905.401950000001</v>
      </c>
      <c r="K335" s="5088">
        <f t="shared" si="4"/>
        <v>15885.45945</v>
      </c>
      <c r="L335" s="3745"/>
    </row>
    <row r="336" spans="1:12">
      <c r="A336" s="7586"/>
      <c r="B336" s="7576"/>
      <c r="C336" s="5089">
        <v>1200</v>
      </c>
      <c r="D336" s="5086">
        <v>2965.570236</v>
      </c>
      <c r="E336" s="5127">
        <v>40.08</v>
      </c>
      <c r="F336" s="5128">
        <v>40.43</v>
      </c>
      <c r="G336" s="5816">
        <v>7.919999999999999</v>
      </c>
      <c r="H336" s="5821">
        <v>13796.795250000001</v>
      </c>
      <c r="I336" s="5822">
        <v>16765.4529</v>
      </c>
      <c r="J336" s="5077">
        <f t="shared" si="5"/>
        <v>13796.795250000001</v>
      </c>
      <c r="K336" s="5088">
        <f t="shared" si="4"/>
        <v>16765.4529</v>
      </c>
      <c r="L336" s="3745"/>
    </row>
    <row r="337" spans="1:12">
      <c r="A337" s="7586"/>
      <c r="B337" s="7576"/>
      <c r="C337" s="5089">
        <v>1300</v>
      </c>
      <c r="D337" s="5086">
        <v>3219.6506999999997</v>
      </c>
      <c r="E337" s="5127">
        <v>43.42</v>
      </c>
      <c r="F337" s="5128">
        <v>43.77</v>
      </c>
      <c r="G337" s="5816">
        <v>8.58</v>
      </c>
      <c r="H337" s="5821">
        <v>14618.058525</v>
      </c>
      <c r="I337" s="5822">
        <v>17646.32835</v>
      </c>
      <c r="J337" s="5077">
        <f t="shared" si="5"/>
        <v>14618.058525</v>
      </c>
      <c r="K337" s="5088">
        <f t="shared" si="4"/>
        <v>17646.32835</v>
      </c>
      <c r="L337" s="3745"/>
    </row>
    <row r="338" spans="1:12">
      <c r="A338" s="7586"/>
      <c r="B338" s="7576"/>
      <c r="C338" s="5089">
        <v>1400</v>
      </c>
      <c r="D338" s="5086">
        <v>3467.8223159999998</v>
      </c>
      <c r="E338" s="5127">
        <v>46.76</v>
      </c>
      <c r="F338" s="5128">
        <v>47.11</v>
      </c>
      <c r="G338" s="5816">
        <v>9.2399999999999984</v>
      </c>
      <c r="H338" s="5821">
        <v>15609.3714</v>
      </c>
      <c r="I338" s="5822">
        <v>18631.5003</v>
      </c>
      <c r="J338" s="5077">
        <f t="shared" si="5"/>
        <v>15609.3714</v>
      </c>
      <c r="K338" s="5088">
        <f t="shared" si="4"/>
        <v>18631.5003</v>
      </c>
      <c r="L338" s="3745"/>
    </row>
    <row r="339" spans="1:12">
      <c r="A339" s="7586"/>
      <c r="B339" s="7576"/>
      <c r="C339" s="5089">
        <v>1500</v>
      </c>
      <c r="D339" s="5086">
        <v>3715.0538879999999</v>
      </c>
      <c r="E339" s="5127">
        <v>50.099999999999994</v>
      </c>
      <c r="F339" s="5128">
        <v>50.449999999999996</v>
      </c>
      <c r="G339" s="5816">
        <v>9.8999999999999986</v>
      </c>
      <c r="H339" s="5821">
        <v>16465.694175000001</v>
      </c>
      <c r="I339" s="5822">
        <v>19544.800275000001</v>
      </c>
      <c r="J339" s="5077">
        <f t="shared" si="5"/>
        <v>16465.694175000001</v>
      </c>
      <c r="K339" s="5088">
        <f t="shared" si="4"/>
        <v>19544.800275000001</v>
      </c>
      <c r="L339" s="3745"/>
    </row>
    <row r="340" spans="1:12">
      <c r="A340" s="7586"/>
      <c r="B340" s="7576"/>
      <c r="C340" s="5089">
        <v>1600</v>
      </c>
      <c r="D340" s="5086">
        <v>3963.2255039999995</v>
      </c>
      <c r="E340" s="5127">
        <v>53.44</v>
      </c>
      <c r="F340" s="5128">
        <v>53.79</v>
      </c>
      <c r="G340" s="5816">
        <v>10.56</v>
      </c>
      <c r="H340" s="5821">
        <v>17660.352150000002</v>
      </c>
      <c r="I340" s="5822">
        <v>20786.777550000003</v>
      </c>
      <c r="J340" s="5077">
        <f t="shared" si="5"/>
        <v>17660.352150000002</v>
      </c>
      <c r="K340" s="5088">
        <f t="shared" si="4"/>
        <v>20786.777550000003</v>
      </c>
      <c r="L340" s="3745"/>
    </row>
    <row r="341" spans="1:12">
      <c r="A341" s="7586"/>
      <c r="B341" s="7576"/>
      <c r="C341" s="5089">
        <v>1700</v>
      </c>
      <c r="D341" s="5086">
        <v>4209.5170319999997</v>
      </c>
      <c r="E341" s="5127">
        <v>56.779999999999994</v>
      </c>
      <c r="F341" s="5128">
        <v>57.129999999999995</v>
      </c>
      <c r="G341" s="5816">
        <v>11.219999999999999</v>
      </c>
      <c r="H341" s="5821">
        <v>18673.5717</v>
      </c>
      <c r="I341" s="5822">
        <v>22059.437400000003</v>
      </c>
      <c r="J341" s="5077">
        <f t="shared" si="5"/>
        <v>18673.5717</v>
      </c>
      <c r="K341" s="5088">
        <f t="shared" si="4"/>
        <v>22059.437400000003</v>
      </c>
      <c r="L341" s="3745"/>
    </row>
    <row r="342" spans="1:12">
      <c r="A342" s="7586"/>
      <c r="B342" s="7576"/>
      <c r="C342" s="5089">
        <v>1800</v>
      </c>
      <c r="D342" s="5086">
        <v>4458.6286919999993</v>
      </c>
      <c r="E342" s="5127">
        <v>60.12</v>
      </c>
      <c r="F342" s="5128">
        <v>60.47</v>
      </c>
      <c r="G342" s="5816">
        <v>11.879999999999999</v>
      </c>
      <c r="H342" s="5821">
        <v>19543.047300000002</v>
      </c>
      <c r="I342" s="5822">
        <v>23362.779825000001</v>
      </c>
      <c r="J342" s="5077">
        <f t="shared" si="5"/>
        <v>19543.047300000002</v>
      </c>
      <c r="K342" s="5088">
        <f t="shared" si="4"/>
        <v>23362.779825000001</v>
      </c>
      <c r="L342" s="3745"/>
    </row>
    <row r="343" spans="1:12">
      <c r="A343" s="7586"/>
      <c r="B343" s="7576"/>
      <c r="C343" s="5089">
        <v>1900</v>
      </c>
      <c r="D343" s="5086">
        <v>4705.8602639999999</v>
      </c>
      <c r="E343" s="5127">
        <v>63.459999999999994</v>
      </c>
      <c r="F343" s="5128">
        <v>63.809999999999995</v>
      </c>
      <c r="G343" s="5816">
        <v>12.54</v>
      </c>
      <c r="H343" s="5821">
        <v>20418.6528</v>
      </c>
      <c r="I343" s="5822">
        <v>24267.314925000002</v>
      </c>
      <c r="J343" s="5077">
        <f t="shared" si="5"/>
        <v>20418.6528</v>
      </c>
      <c r="K343" s="5088">
        <f t="shared" si="4"/>
        <v>24267.314925000002</v>
      </c>
      <c r="L343" s="3745"/>
    </row>
    <row r="344" spans="1:12">
      <c r="A344" s="7586"/>
      <c r="B344" s="7576"/>
      <c r="C344" s="5089">
        <v>2000</v>
      </c>
      <c r="D344" s="5086">
        <v>4954.0318799999995</v>
      </c>
      <c r="E344" s="5127">
        <v>66.8</v>
      </c>
      <c r="F344" s="5128">
        <v>67.149999999999991</v>
      </c>
      <c r="G344" s="5816">
        <v>13.2</v>
      </c>
      <c r="H344" s="5821">
        <v>22119.038550000001</v>
      </c>
      <c r="I344" s="5822">
        <v>26120.209500000001</v>
      </c>
      <c r="J344" s="5077">
        <f t="shared" si="5"/>
        <v>22119.038550000001</v>
      </c>
      <c r="K344" s="5088">
        <f t="shared" si="4"/>
        <v>26120.209500000001</v>
      </c>
      <c r="L344" s="3745"/>
    </row>
    <row r="345" spans="1:12">
      <c r="A345" s="7586"/>
      <c r="B345" s="7576"/>
      <c r="C345" s="5089">
        <v>2100</v>
      </c>
      <c r="D345" s="5086">
        <v>5195.271213</v>
      </c>
      <c r="E345" s="5127">
        <v>70.14</v>
      </c>
      <c r="F345" s="5128">
        <v>70.489999999999995</v>
      </c>
      <c r="G345" s="5816">
        <v>13.86</v>
      </c>
      <c r="H345" s="5821">
        <v>23017.443750000002</v>
      </c>
      <c r="I345" s="5822">
        <v>27047.533274999998</v>
      </c>
      <c r="J345" s="5077">
        <f t="shared" si="5"/>
        <v>23017.443750000002</v>
      </c>
      <c r="K345" s="5088">
        <f t="shared" si="4"/>
        <v>27047.533274999998</v>
      </c>
      <c r="L345" s="3745"/>
    </row>
    <row r="346" spans="1:12">
      <c r="A346" s="7586"/>
      <c r="B346" s="7576"/>
      <c r="C346" s="5089">
        <v>2200</v>
      </c>
      <c r="D346" s="5086">
        <v>5449.4350680000007</v>
      </c>
      <c r="E346" s="5127">
        <v>73.48</v>
      </c>
      <c r="F346" s="5128">
        <v>73.83</v>
      </c>
      <c r="G346" s="5816">
        <v>14.52</v>
      </c>
      <c r="H346" s="5821">
        <v>23914.966950000002</v>
      </c>
      <c r="I346" s="5822">
        <v>27982.739925000002</v>
      </c>
      <c r="J346" s="5077">
        <f t="shared" si="5"/>
        <v>23914.966950000002</v>
      </c>
      <c r="K346" s="5088">
        <f t="shared" si="4"/>
        <v>27982.739925000002</v>
      </c>
      <c r="L346" s="3745"/>
    </row>
    <row r="347" spans="1:12">
      <c r="A347" s="7586"/>
      <c r="B347" s="7576"/>
      <c r="C347" s="5089">
        <v>2300</v>
      </c>
      <c r="D347" s="5086">
        <v>5697.6066840000003</v>
      </c>
      <c r="E347" s="5127">
        <v>76.819999999999993</v>
      </c>
      <c r="F347" s="5128">
        <v>77.169999999999987</v>
      </c>
      <c r="G347" s="5816">
        <v>15.179999999999998</v>
      </c>
      <c r="H347" s="5821">
        <v>24918.539625000001</v>
      </c>
      <c r="I347" s="5822">
        <v>29059.948575000002</v>
      </c>
      <c r="J347" s="5077">
        <f t="shared" si="5"/>
        <v>24918.539625000001</v>
      </c>
      <c r="K347" s="5088">
        <f t="shared" si="4"/>
        <v>29059.948575000002</v>
      </c>
      <c r="L347" s="3745"/>
    </row>
    <row r="348" spans="1:12">
      <c r="A348" s="7586"/>
      <c r="B348" s="7576"/>
      <c r="C348" s="5089">
        <v>2400</v>
      </c>
      <c r="D348" s="5086">
        <v>5944.838256</v>
      </c>
      <c r="E348" s="5127">
        <v>80.16</v>
      </c>
      <c r="F348" s="5128">
        <v>80.509999999999991</v>
      </c>
      <c r="G348" s="5816">
        <v>15.839999999999998</v>
      </c>
      <c r="H348" s="5821">
        <v>25925.629274999999</v>
      </c>
      <c r="I348" s="5822">
        <v>30100.333725</v>
      </c>
      <c r="J348" s="5077">
        <f t="shared" si="5"/>
        <v>25925.629274999999</v>
      </c>
      <c r="K348" s="5088">
        <f t="shared" si="4"/>
        <v>30100.333725</v>
      </c>
      <c r="L348" s="3745"/>
    </row>
    <row r="349" spans="1:12">
      <c r="A349" s="7586"/>
      <c r="B349" s="7576"/>
      <c r="C349" s="5089">
        <v>2500</v>
      </c>
      <c r="D349" s="5086">
        <v>6193.0098720000005</v>
      </c>
      <c r="E349" s="5127">
        <v>83.5</v>
      </c>
      <c r="F349" s="5128">
        <v>83.85</v>
      </c>
      <c r="G349" s="5816">
        <v>16.5</v>
      </c>
      <c r="H349" s="5821">
        <v>26858.211975000002</v>
      </c>
      <c r="I349" s="5822">
        <v>31071.481875000001</v>
      </c>
      <c r="J349" s="5077">
        <f t="shared" si="5"/>
        <v>26858.211975000002</v>
      </c>
      <c r="K349" s="5088">
        <f t="shared" si="4"/>
        <v>31071.481875000001</v>
      </c>
      <c r="L349" s="3745"/>
    </row>
    <row r="350" spans="1:12">
      <c r="A350" s="7586"/>
      <c r="B350" s="7576"/>
      <c r="C350" s="5089">
        <v>2600</v>
      </c>
      <c r="D350" s="5086">
        <v>6441.1814880000002</v>
      </c>
      <c r="E350" s="5127">
        <v>86.84</v>
      </c>
      <c r="F350" s="5128">
        <v>87.19</v>
      </c>
      <c r="G350" s="5816">
        <v>17.16</v>
      </c>
      <c r="H350" s="5821">
        <v>28536.680025000001</v>
      </c>
      <c r="I350" s="5822">
        <v>32897.21</v>
      </c>
      <c r="J350" s="5077">
        <f t="shared" si="5"/>
        <v>28536.680025000001</v>
      </c>
      <c r="K350" s="5088">
        <f t="shared" si="4"/>
        <v>32897.21</v>
      </c>
      <c r="L350" s="3745"/>
    </row>
    <row r="351" spans="1:12">
      <c r="A351" s="7586"/>
      <c r="B351" s="7576"/>
      <c r="C351" s="5089">
        <v>2800</v>
      </c>
      <c r="D351" s="5086">
        <v>6936.5846759999995</v>
      </c>
      <c r="E351" s="5127">
        <v>93.52</v>
      </c>
      <c r="F351" s="5128">
        <v>93.86999999999999</v>
      </c>
      <c r="G351" s="5816">
        <v>18.479999999999997</v>
      </c>
      <c r="H351" s="5821">
        <v>30677.944500000001</v>
      </c>
      <c r="I351" s="5822">
        <v>35155.042650000003</v>
      </c>
      <c r="J351" s="5077">
        <f t="shared" si="5"/>
        <v>30677.944500000001</v>
      </c>
      <c r="K351" s="5088">
        <f t="shared" si="4"/>
        <v>35155.042650000003</v>
      </c>
      <c r="L351" s="3745"/>
    </row>
    <row r="352" spans="1:12" ht="14.7" thickBot="1">
      <c r="A352" s="7587"/>
      <c r="B352" s="7577"/>
      <c r="C352" s="5090">
        <v>3000</v>
      </c>
      <c r="D352" s="5091">
        <v>7431.9878639999997</v>
      </c>
      <c r="E352" s="5061">
        <v>100.19999999999999</v>
      </c>
      <c r="F352" s="5129">
        <v>100.54999999999998</v>
      </c>
      <c r="G352" s="5817">
        <v>19.799999999999997</v>
      </c>
      <c r="H352" s="5821">
        <v>32595.699150000004</v>
      </c>
      <c r="I352" s="5822">
        <v>37066.660000000003</v>
      </c>
      <c r="J352" s="5081">
        <f t="shared" si="5"/>
        <v>32595.699150000004</v>
      </c>
      <c r="K352" s="5099">
        <f t="shared" si="4"/>
        <v>37066.660000000003</v>
      </c>
      <c r="L352" s="3745"/>
    </row>
    <row r="353" spans="1:12">
      <c r="A353" s="7585" t="s">
        <v>19897</v>
      </c>
      <c r="B353" s="7575" t="s">
        <v>13203</v>
      </c>
      <c r="C353" s="5082">
        <v>600</v>
      </c>
      <c r="D353" s="5130">
        <v>900.35440000000028</v>
      </c>
      <c r="E353" s="5131">
        <v>11.790000000000001</v>
      </c>
      <c r="F353" s="5084">
        <v>11.99</v>
      </c>
      <c r="G353" s="5815">
        <v>2.2799999999999998</v>
      </c>
      <c r="H353" s="5821">
        <v>9133.8817500000005</v>
      </c>
      <c r="I353" s="5822">
        <v>12064.855950000001</v>
      </c>
      <c r="J353" s="5072">
        <f t="shared" si="5"/>
        <v>9133.8817500000005</v>
      </c>
      <c r="K353" s="5073">
        <f t="shared" si="4"/>
        <v>12064.855950000001</v>
      </c>
      <c r="L353" s="3745"/>
    </row>
    <row r="354" spans="1:12">
      <c r="A354" s="7586"/>
      <c r="B354" s="7576"/>
      <c r="C354" s="5089">
        <v>700</v>
      </c>
      <c r="D354" s="5132">
        <v>1035.3827000000001</v>
      </c>
      <c r="E354" s="5133">
        <v>13.75</v>
      </c>
      <c r="F354" s="5087">
        <v>13.95</v>
      </c>
      <c r="G354" s="5816">
        <v>2.6599999999999997</v>
      </c>
      <c r="H354" s="5821">
        <v>9913.0736249999991</v>
      </c>
      <c r="I354" s="5822">
        <v>12939.590475000001</v>
      </c>
      <c r="J354" s="5077">
        <f t="shared" si="5"/>
        <v>9913.0736249999991</v>
      </c>
      <c r="K354" s="5088">
        <f t="shared" si="4"/>
        <v>12939.590475000001</v>
      </c>
      <c r="L354" s="3745"/>
    </row>
    <row r="355" spans="1:12">
      <c r="A355" s="7586"/>
      <c r="B355" s="7576"/>
      <c r="C355" s="5089">
        <v>800</v>
      </c>
      <c r="D355" s="5132">
        <v>1170.1800000000003</v>
      </c>
      <c r="E355" s="5133">
        <v>15.700000000000001</v>
      </c>
      <c r="F355" s="5087">
        <v>15.9</v>
      </c>
      <c r="G355" s="5816">
        <v>3.04</v>
      </c>
      <c r="H355" s="5821">
        <v>10803.584925000001</v>
      </c>
      <c r="I355" s="5822">
        <v>13874.797125000001</v>
      </c>
      <c r="J355" s="5077">
        <f t="shared" si="5"/>
        <v>10803.584925000001</v>
      </c>
      <c r="K355" s="5088">
        <f t="shared" si="4"/>
        <v>13874.797125000001</v>
      </c>
      <c r="L355" s="3745"/>
    </row>
    <row r="356" spans="1:12">
      <c r="A356" s="7586"/>
      <c r="B356" s="7576"/>
      <c r="C356" s="5089">
        <v>900</v>
      </c>
      <c r="D356" s="5132">
        <v>1307.4534000000001</v>
      </c>
      <c r="E356" s="5133">
        <v>17.66</v>
      </c>
      <c r="F356" s="5087">
        <v>17.86</v>
      </c>
      <c r="G356" s="5816">
        <v>3.42</v>
      </c>
      <c r="H356" s="5821">
        <v>11505.656925000001</v>
      </c>
      <c r="I356" s="5822">
        <v>14635.588275000002</v>
      </c>
      <c r="J356" s="5077">
        <f t="shared" si="5"/>
        <v>11505.656925000001</v>
      </c>
      <c r="K356" s="5088">
        <f t="shared" si="4"/>
        <v>14635.588275000002</v>
      </c>
      <c r="L356" s="3745"/>
    </row>
    <row r="357" spans="1:12">
      <c r="A357" s="7586"/>
      <c r="B357" s="7576"/>
      <c r="C357" s="5089">
        <v>1000</v>
      </c>
      <c r="D357" s="5132">
        <v>1441.8789000000002</v>
      </c>
      <c r="E357" s="5133">
        <v>19.350000000000001</v>
      </c>
      <c r="F357" s="5087">
        <v>19.55</v>
      </c>
      <c r="G357" s="5816">
        <v>3.8</v>
      </c>
      <c r="H357" s="5821">
        <v>12446.122500000001</v>
      </c>
      <c r="I357" s="5822">
        <v>15658.4547</v>
      </c>
      <c r="J357" s="5077">
        <f t="shared" si="5"/>
        <v>12446.122500000001</v>
      </c>
      <c r="K357" s="5088">
        <f t="shared" si="4"/>
        <v>15658.4547</v>
      </c>
      <c r="L357" s="3745"/>
    </row>
    <row r="358" spans="1:12">
      <c r="A358" s="7586"/>
      <c r="B358" s="7576"/>
      <c r="C358" s="5089">
        <v>1100</v>
      </c>
      <c r="D358" s="5132">
        <v>1577.3065000000001</v>
      </c>
      <c r="E358" s="5133">
        <v>21.560000000000002</v>
      </c>
      <c r="F358" s="5087">
        <v>21.76</v>
      </c>
      <c r="G358" s="5816">
        <v>4.18</v>
      </c>
      <c r="H358" s="5821">
        <v>13284.044550000001</v>
      </c>
      <c r="I358" s="5822">
        <v>16593.661349999998</v>
      </c>
      <c r="J358" s="5077">
        <f t="shared" si="5"/>
        <v>13284.044550000001</v>
      </c>
      <c r="K358" s="5088">
        <f t="shared" si="4"/>
        <v>16593.661349999998</v>
      </c>
      <c r="L358" s="3745"/>
    </row>
    <row r="359" spans="1:12">
      <c r="A359" s="7586"/>
      <c r="B359" s="7576"/>
      <c r="C359" s="5089">
        <v>1200</v>
      </c>
      <c r="D359" s="5132">
        <v>1712.1016</v>
      </c>
      <c r="E359" s="5133">
        <v>23.52</v>
      </c>
      <c r="F359" s="5087">
        <v>23.72</v>
      </c>
      <c r="G359" s="5816">
        <v>4.5599999999999996</v>
      </c>
      <c r="H359" s="5821">
        <v>14143.8843</v>
      </c>
      <c r="I359" s="5822">
        <v>17496.443475</v>
      </c>
      <c r="J359" s="5077">
        <f t="shared" si="5"/>
        <v>14143.8843</v>
      </c>
      <c r="K359" s="5088">
        <f t="shared" si="4"/>
        <v>17496.443475</v>
      </c>
      <c r="L359" s="3745"/>
    </row>
    <row r="360" spans="1:12">
      <c r="A360" s="7586"/>
      <c r="B360" s="7576"/>
      <c r="C360" s="5089">
        <v>1300</v>
      </c>
      <c r="D360" s="5132">
        <v>1847.8218000000002</v>
      </c>
      <c r="E360" s="5133">
        <v>25.48</v>
      </c>
      <c r="F360" s="5087">
        <v>25.68</v>
      </c>
      <c r="G360" s="5816">
        <v>4.9399999999999995</v>
      </c>
      <c r="H360" s="5821">
        <v>14790.732075</v>
      </c>
      <c r="I360" s="5822">
        <v>18196.762500000001</v>
      </c>
      <c r="J360" s="5077">
        <f t="shared" si="5"/>
        <v>14790.732075</v>
      </c>
      <c r="K360" s="5088">
        <f t="shared" si="4"/>
        <v>18196.762500000001</v>
      </c>
      <c r="L360" s="3745"/>
    </row>
    <row r="361" spans="1:12">
      <c r="A361" s="7586"/>
      <c r="B361" s="7576"/>
      <c r="C361" s="5089">
        <v>1400</v>
      </c>
      <c r="D361" s="5132">
        <v>1991.9757000000002</v>
      </c>
      <c r="E361" s="5133">
        <v>27.43</v>
      </c>
      <c r="F361" s="5087">
        <v>27.63</v>
      </c>
      <c r="G361" s="5816">
        <v>5.3199999999999994</v>
      </c>
      <c r="H361" s="5821">
        <v>15761.880225000001</v>
      </c>
      <c r="I361" s="5822">
        <v>19249.418475000002</v>
      </c>
      <c r="J361" s="5077">
        <f t="shared" si="5"/>
        <v>15761.880225000001</v>
      </c>
      <c r="K361" s="5088">
        <f t="shared" si="4"/>
        <v>19249.418475000002</v>
      </c>
      <c r="L361" s="3745"/>
    </row>
    <row r="362" spans="1:12">
      <c r="A362" s="7586"/>
      <c r="B362" s="7576"/>
      <c r="C362" s="5089">
        <v>1500</v>
      </c>
      <c r="D362" s="5132">
        <v>2135.4047000000005</v>
      </c>
      <c r="E362" s="5133">
        <v>29.39</v>
      </c>
      <c r="F362" s="5087">
        <v>29.59</v>
      </c>
      <c r="G362" s="5816">
        <v>5.6999999999999993</v>
      </c>
      <c r="H362" s="5821">
        <v>16541.072100000001</v>
      </c>
      <c r="I362" s="5822">
        <v>20097.858375000003</v>
      </c>
      <c r="J362" s="5077">
        <f t="shared" si="5"/>
        <v>16541.072100000001</v>
      </c>
      <c r="K362" s="5088">
        <f t="shared" si="4"/>
        <v>20097.858375000003</v>
      </c>
      <c r="L362" s="3745"/>
    </row>
    <row r="363" spans="1:12">
      <c r="A363" s="7586"/>
      <c r="B363" s="7576"/>
      <c r="C363" s="5089">
        <v>1600</v>
      </c>
      <c r="D363" s="5132">
        <v>2277.1462999999999</v>
      </c>
      <c r="E363" s="5133">
        <v>31.34</v>
      </c>
      <c r="F363" s="5087">
        <v>31.54</v>
      </c>
      <c r="G363" s="5816">
        <v>6.08</v>
      </c>
      <c r="H363" s="5821">
        <v>17662.976100000003</v>
      </c>
      <c r="I363" s="5822">
        <v>21381.918075000001</v>
      </c>
      <c r="J363" s="5077">
        <f t="shared" si="5"/>
        <v>17662.976100000003</v>
      </c>
      <c r="K363" s="5088">
        <f t="shared" si="4"/>
        <v>21381.918075000001</v>
      </c>
      <c r="L363" s="3745"/>
    </row>
    <row r="364" spans="1:12">
      <c r="A364" s="7586"/>
      <c r="B364" s="7576"/>
      <c r="C364" s="5089">
        <v>1700</v>
      </c>
      <c r="D364" s="5132">
        <v>2420.5753</v>
      </c>
      <c r="E364" s="5133">
        <v>33.299999999999997</v>
      </c>
      <c r="F364" s="5087">
        <v>33.5</v>
      </c>
      <c r="G364" s="5816">
        <v>6.46</v>
      </c>
      <c r="H364" s="5821">
        <v>18679.7016</v>
      </c>
      <c r="I364" s="5822">
        <v>22602.859650000002</v>
      </c>
      <c r="J364" s="5077">
        <f t="shared" si="5"/>
        <v>18679.7016</v>
      </c>
      <c r="K364" s="5088">
        <f t="shared" si="4"/>
        <v>22602.859650000002</v>
      </c>
      <c r="L364" s="3745"/>
    </row>
    <row r="365" spans="1:12">
      <c r="A365" s="7586"/>
      <c r="B365" s="7576"/>
      <c r="C365" s="5089">
        <v>1800</v>
      </c>
      <c r="D365" s="5132">
        <v>2562.3169000000003</v>
      </c>
      <c r="E365" s="5133">
        <v>35.25</v>
      </c>
      <c r="F365" s="5087">
        <v>35.450000000000003</v>
      </c>
      <c r="G365" s="5816">
        <v>6.84</v>
      </c>
      <c r="H365" s="5821">
        <v>19557.071100000001</v>
      </c>
      <c r="I365" s="5822">
        <v>23765.082074999998</v>
      </c>
      <c r="J365" s="5077">
        <f t="shared" si="5"/>
        <v>19557.071100000001</v>
      </c>
      <c r="K365" s="5088">
        <f t="shared" si="4"/>
        <v>23765.082074999998</v>
      </c>
      <c r="L365" s="3745"/>
    </row>
    <row r="366" spans="1:12">
      <c r="A366" s="7586"/>
      <c r="B366" s="7576"/>
      <c r="C366" s="5089">
        <v>1900</v>
      </c>
      <c r="D366" s="5132">
        <v>2705.7459000000003</v>
      </c>
      <c r="E366" s="5133">
        <v>37.209999999999994</v>
      </c>
      <c r="F366" s="5087">
        <v>37.409999999999997</v>
      </c>
      <c r="G366" s="5816">
        <v>7.22</v>
      </c>
      <c r="H366" s="5821">
        <v>20136.423825000002</v>
      </c>
      <c r="I366" s="5822">
        <v>24418.941749999998</v>
      </c>
      <c r="J366" s="5077">
        <f t="shared" si="5"/>
        <v>20136.423825000002</v>
      </c>
      <c r="K366" s="5088">
        <f t="shared" si="4"/>
        <v>24418.941749999998</v>
      </c>
      <c r="L366" s="3745"/>
    </row>
    <row r="367" spans="1:12">
      <c r="A367" s="7586"/>
      <c r="B367" s="7576"/>
      <c r="C367" s="5089">
        <v>2000</v>
      </c>
      <c r="D367" s="5132">
        <v>2846.6438000000003</v>
      </c>
      <c r="E367" s="5133">
        <v>39.159999999999997</v>
      </c>
      <c r="F367" s="5087">
        <v>39.36</v>
      </c>
      <c r="G367" s="5816">
        <v>7.6</v>
      </c>
      <c r="H367" s="5821">
        <v>21760.560675000001</v>
      </c>
      <c r="I367" s="5822">
        <v>26254.306575000002</v>
      </c>
      <c r="J367" s="5077">
        <f t="shared" si="5"/>
        <v>21760.560675000001</v>
      </c>
      <c r="K367" s="5088">
        <f t="shared" si="4"/>
        <v>26254.306575000002</v>
      </c>
      <c r="L367" s="3745"/>
    </row>
    <row r="368" spans="1:12">
      <c r="A368" s="7586"/>
      <c r="B368" s="7576"/>
      <c r="C368" s="5089">
        <v>2100</v>
      </c>
      <c r="D368" s="5132">
        <v>2989.2291</v>
      </c>
      <c r="E368" s="5133">
        <v>41.12</v>
      </c>
      <c r="F368" s="5087">
        <v>41.32</v>
      </c>
      <c r="G368" s="5816">
        <v>7.9799999999999995</v>
      </c>
      <c r="H368" s="5821">
        <v>22638.801149999999</v>
      </c>
      <c r="I368" s="5822">
        <v>27172.865475000002</v>
      </c>
      <c r="J368" s="5077">
        <f t="shared" si="5"/>
        <v>22638.801149999999</v>
      </c>
      <c r="K368" s="5088">
        <f t="shared" si="4"/>
        <v>27172.865475000002</v>
      </c>
      <c r="L368" s="3745"/>
    </row>
    <row r="369" spans="1:12">
      <c r="A369" s="7586"/>
      <c r="B369" s="7576"/>
      <c r="C369" s="5089">
        <v>2200</v>
      </c>
      <c r="D369" s="5132">
        <v>3131.8144000000007</v>
      </c>
      <c r="E369" s="5133">
        <v>43.07</v>
      </c>
      <c r="F369" s="5087">
        <v>43.27</v>
      </c>
      <c r="G369" s="5816">
        <v>8.36</v>
      </c>
      <c r="H369" s="5821">
        <v>23514.406650000001</v>
      </c>
      <c r="I369" s="5822">
        <v>28124.730899999999</v>
      </c>
      <c r="J369" s="5077">
        <f t="shared" si="5"/>
        <v>23514.406650000001</v>
      </c>
      <c r="K369" s="5088">
        <f t="shared" si="4"/>
        <v>28124.730899999999</v>
      </c>
      <c r="L369" s="3745"/>
    </row>
    <row r="370" spans="1:12">
      <c r="A370" s="7586"/>
      <c r="B370" s="7576"/>
      <c r="C370" s="5089">
        <v>2300</v>
      </c>
      <c r="D370" s="5132">
        <v>3272.7123000000006</v>
      </c>
      <c r="E370" s="5133">
        <v>45.029999999999994</v>
      </c>
      <c r="F370" s="5087">
        <v>45.23</v>
      </c>
      <c r="G370" s="5816">
        <v>8.7399999999999984</v>
      </c>
      <c r="H370" s="5821">
        <v>24475.036950000002</v>
      </c>
      <c r="I370" s="5822">
        <v>29194.04565</v>
      </c>
      <c r="J370" s="5077">
        <f t="shared" si="5"/>
        <v>24475.036950000002</v>
      </c>
      <c r="K370" s="5088">
        <f t="shared" si="4"/>
        <v>29194.04565</v>
      </c>
      <c r="L370" s="3745"/>
    </row>
    <row r="371" spans="1:12">
      <c r="A371" s="7586"/>
      <c r="B371" s="7576"/>
      <c r="C371" s="5089">
        <v>2400</v>
      </c>
      <c r="D371" s="5132">
        <v>3415.2976000000003</v>
      </c>
      <c r="E371" s="5133">
        <v>46.98</v>
      </c>
      <c r="F371" s="5087">
        <v>47.18</v>
      </c>
      <c r="G371" s="5816">
        <v>9.1199999999999992</v>
      </c>
      <c r="H371" s="5821">
        <v>25463.71485</v>
      </c>
      <c r="I371" s="5822">
        <v>30235.3128</v>
      </c>
      <c r="J371" s="5077">
        <f t="shared" si="5"/>
        <v>25463.71485</v>
      </c>
      <c r="K371" s="5088">
        <f t="shared" si="4"/>
        <v>30235.3128</v>
      </c>
      <c r="L371" s="3745"/>
    </row>
    <row r="372" spans="1:12">
      <c r="A372" s="7586"/>
      <c r="B372" s="7576"/>
      <c r="C372" s="5089">
        <v>2500</v>
      </c>
      <c r="D372" s="5132">
        <v>3557.882900000001</v>
      </c>
      <c r="E372" s="5133">
        <v>48.94</v>
      </c>
      <c r="F372" s="5087">
        <v>49.14</v>
      </c>
      <c r="G372" s="5816">
        <v>9.5</v>
      </c>
      <c r="H372" s="5821">
        <v>26339.331375000002</v>
      </c>
      <c r="I372" s="5822">
        <v>31187.178225</v>
      </c>
      <c r="J372" s="5077">
        <f t="shared" si="5"/>
        <v>26339.331375000002</v>
      </c>
      <c r="K372" s="5088">
        <f t="shared" si="4"/>
        <v>31187.178225</v>
      </c>
      <c r="L372" s="3745"/>
    </row>
    <row r="373" spans="1:12">
      <c r="A373" s="7586"/>
      <c r="B373" s="7576"/>
      <c r="C373" s="5089">
        <v>2600</v>
      </c>
      <c r="D373" s="5132">
        <v>3700.4682000000003</v>
      </c>
      <c r="E373" s="5133">
        <v>50.89</v>
      </c>
      <c r="F373" s="5087">
        <v>51.09</v>
      </c>
      <c r="G373" s="5816">
        <v>9.879999999999999</v>
      </c>
      <c r="H373" s="5821">
        <v>27979.233975000003</v>
      </c>
      <c r="I373" s="5822">
        <v>33033.060900000004</v>
      </c>
      <c r="J373" s="5077">
        <f t="shared" si="5"/>
        <v>27979.233975000003</v>
      </c>
      <c r="K373" s="5088">
        <f t="shared" si="4"/>
        <v>33033.060900000004</v>
      </c>
      <c r="L373" s="3745"/>
    </row>
    <row r="374" spans="1:12">
      <c r="A374" s="7586"/>
      <c r="B374" s="7576"/>
      <c r="C374" s="5089">
        <v>2800</v>
      </c>
      <c r="D374" s="5132">
        <v>3985.6388000000006</v>
      </c>
      <c r="E374" s="5133">
        <v>54.8</v>
      </c>
      <c r="F374" s="5087">
        <v>55</v>
      </c>
      <c r="G374" s="5816">
        <v>10.639999999999999</v>
      </c>
      <c r="H374" s="5821">
        <v>29909.259449999998</v>
      </c>
      <c r="I374" s="5822">
        <v>35128.748025000001</v>
      </c>
      <c r="J374" s="5077">
        <f t="shared" si="5"/>
        <v>29909.259449999998</v>
      </c>
      <c r="K374" s="5088">
        <f t="shared" si="4"/>
        <v>35128.748025000001</v>
      </c>
      <c r="L374" s="3745"/>
    </row>
    <row r="375" spans="1:12" ht="14.7" thickBot="1">
      <c r="A375" s="7586"/>
      <c r="B375" s="7577"/>
      <c r="C375" s="5090">
        <v>3000</v>
      </c>
      <c r="D375" s="5134">
        <v>4269.1220000000003</v>
      </c>
      <c r="E375" s="5135">
        <v>58.709999999999994</v>
      </c>
      <c r="F375" s="5092">
        <v>58.91</v>
      </c>
      <c r="G375" s="5817">
        <v>11.399999999999999</v>
      </c>
      <c r="H375" s="5821">
        <v>31842.790874999999</v>
      </c>
      <c r="I375" s="5822">
        <v>37223.55315</v>
      </c>
      <c r="J375" s="5081">
        <f t="shared" si="5"/>
        <v>31842.790874999999</v>
      </c>
      <c r="K375" s="5099">
        <f t="shared" si="4"/>
        <v>37223.55315</v>
      </c>
      <c r="L375" s="3745"/>
    </row>
    <row r="376" spans="1:12" ht="15" customHeight="1" thickBot="1">
      <c r="A376" s="7586"/>
      <c r="B376" s="7574">
        <v>300</v>
      </c>
      <c r="C376" s="5093">
        <v>400</v>
      </c>
      <c r="D376" s="5094">
        <v>883</v>
      </c>
      <c r="E376" s="4297">
        <v>10.65</v>
      </c>
      <c r="F376" s="5071">
        <v>10.93</v>
      </c>
      <c r="G376" s="5812">
        <v>2.25</v>
      </c>
      <c r="H376" s="5821">
        <v>8542.5530400000007</v>
      </c>
      <c r="I376" s="5822">
        <v>10876.358430000002</v>
      </c>
      <c r="J376" s="5072">
        <f t="shared" si="5"/>
        <v>8542.5530400000007</v>
      </c>
      <c r="K376" s="5073">
        <f t="shared" si="4"/>
        <v>10876.358430000002</v>
      </c>
      <c r="L376" s="3745"/>
    </row>
    <row r="377" spans="1:12" ht="14.7" thickBot="1">
      <c r="A377" s="7586"/>
      <c r="B377" s="7574"/>
      <c r="C377" s="5095">
        <v>500</v>
      </c>
      <c r="D377" s="5096">
        <v>1065</v>
      </c>
      <c r="E377" s="5127">
        <v>12.91</v>
      </c>
      <c r="F377" s="5076">
        <v>13.19</v>
      </c>
      <c r="G377" s="5813">
        <v>2.82</v>
      </c>
      <c r="H377" s="5821">
        <v>9428.90193</v>
      </c>
      <c r="I377" s="5822">
        <v>11793.370050000001</v>
      </c>
      <c r="J377" s="5077">
        <f t="shared" si="5"/>
        <v>9428.90193</v>
      </c>
      <c r="K377" s="5065">
        <f t="shared" si="4"/>
        <v>11793.370050000001</v>
      </c>
      <c r="L377" s="3745"/>
    </row>
    <row r="378" spans="1:12" ht="14.7" thickBot="1">
      <c r="A378" s="7586"/>
      <c r="B378" s="7574"/>
      <c r="C378" s="5095">
        <v>600</v>
      </c>
      <c r="D378" s="5096">
        <v>1247</v>
      </c>
      <c r="E378" s="5127">
        <v>15.17</v>
      </c>
      <c r="F378" s="5076">
        <v>15.45</v>
      </c>
      <c r="G378" s="5813">
        <v>3.39</v>
      </c>
      <c r="H378" s="5821">
        <v>10403.811810000001</v>
      </c>
      <c r="I378" s="5822">
        <v>12781.89234</v>
      </c>
      <c r="J378" s="5077">
        <f t="shared" si="5"/>
        <v>10403.811810000001</v>
      </c>
      <c r="K378" s="5065">
        <f t="shared" si="4"/>
        <v>12781.89234</v>
      </c>
      <c r="L378" s="3745"/>
    </row>
    <row r="379" spans="1:12" ht="14.7" thickBot="1">
      <c r="A379" s="7586"/>
      <c r="B379" s="7574"/>
      <c r="C379" s="5095">
        <v>700</v>
      </c>
      <c r="D379" s="5096">
        <v>1429</v>
      </c>
      <c r="E379" s="5127">
        <v>17.43</v>
      </c>
      <c r="F379" s="5076">
        <v>17.71</v>
      </c>
      <c r="G379" s="5813">
        <v>3.96</v>
      </c>
      <c r="H379" s="5821">
        <v>11308.046399999999</v>
      </c>
      <c r="I379" s="5822">
        <v>13698.90396</v>
      </c>
      <c r="J379" s="5077">
        <f t="shared" si="5"/>
        <v>11308.046399999999</v>
      </c>
      <c r="K379" s="5065">
        <f t="shared" si="4"/>
        <v>13698.90396</v>
      </c>
      <c r="L379" s="3745"/>
    </row>
    <row r="380" spans="1:12" ht="14.7" thickBot="1">
      <c r="A380" s="7586"/>
      <c r="B380" s="7574"/>
      <c r="C380" s="5095">
        <v>800</v>
      </c>
      <c r="D380" s="5096">
        <v>1611</v>
      </c>
      <c r="E380" s="5127">
        <v>19.690000000000001</v>
      </c>
      <c r="F380" s="5076">
        <v>19.97</v>
      </c>
      <c r="G380" s="5813">
        <v>4.53</v>
      </c>
      <c r="H380" s="5821">
        <v>12299.974469999999</v>
      </c>
      <c r="I380" s="5822">
        <v>14705.311949999999</v>
      </c>
      <c r="J380" s="5077">
        <f t="shared" si="5"/>
        <v>12299.974469999999</v>
      </c>
      <c r="K380" s="5065">
        <f t="shared" si="4"/>
        <v>14705.311949999999</v>
      </c>
      <c r="L380" s="3745"/>
    </row>
    <row r="381" spans="1:12" ht="14.7" thickBot="1">
      <c r="A381" s="7586"/>
      <c r="B381" s="7574"/>
      <c r="C381" s="5095">
        <v>900</v>
      </c>
      <c r="D381" s="5096">
        <v>1793</v>
      </c>
      <c r="E381" s="5127">
        <v>21.95</v>
      </c>
      <c r="F381" s="5076">
        <v>22.23</v>
      </c>
      <c r="G381" s="5813">
        <v>5.0999999999999996</v>
      </c>
      <c r="H381" s="5821">
        <v>13097.783789999999</v>
      </c>
      <c r="I381" s="5822">
        <v>15515.030790000001</v>
      </c>
      <c r="J381" s="5077">
        <f t="shared" si="5"/>
        <v>13097.783789999999</v>
      </c>
      <c r="K381" s="5065">
        <f t="shared" si="4"/>
        <v>15515.030790000001</v>
      </c>
      <c r="L381" s="3745"/>
    </row>
    <row r="382" spans="1:12" ht="14.7" thickBot="1">
      <c r="A382" s="7586"/>
      <c r="B382" s="7574"/>
      <c r="C382" s="5095">
        <v>1000</v>
      </c>
      <c r="D382" s="5096">
        <v>2031</v>
      </c>
      <c r="E382" s="5127">
        <v>24.35</v>
      </c>
      <c r="F382" s="5076">
        <v>24.64</v>
      </c>
      <c r="G382" s="5813">
        <v>5.67</v>
      </c>
      <c r="H382" s="5821">
        <v>14179.11894</v>
      </c>
      <c r="I382" s="5822">
        <v>16611.69195</v>
      </c>
      <c r="J382" s="5077">
        <f t="shared" si="5"/>
        <v>14179.11894</v>
      </c>
      <c r="K382" s="5065">
        <f t="shared" si="5"/>
        <v>16611.69195</v>
      </c>
      <c r="L382" s="3745"/>
    </row>
    <row r="383" spans="1:12" ht="14.7" thickBot="1">
      <c r="A383" s="7586"/>
      <c r="B383" s="7574"/>
      <c r="C383" s="5095">
        <v>1100</v>
      </c>
      <c r="D383" s="5096">
        <v>2235</v>
      </c>
      <c r="E383" s="5127">
        <v>26.61</v>
      </c>
      <c r="F383" s="5076">
        <v>26.9</v>
      </c>
      <c r="G383" s="5813">
        <v>6.24</v>
      </c>
      <c r="H383" s="5821">
        <v>15136.143120000001</v>
      </c>
      <c r="I383" s="5822">
        <v>17582.339250000001</v>
      </c>
      <c r="J383" s="5077">
        <f t="shared" ref="J383:K439" si="6">H383-H383*$E$3</f>
        <v>15136.143120000001</v>
      </c>
      <c r="K383" s="5065">
        <f t="shared" si="6"/>
        <v>17582.339250000001</v>
      </c>
      <c r="L383" s="3745"/>
    </row>
    <row r="384" spans="1:12" ht="14.7" thickBot="1">
      <c r="A384" s="7586"/>
      <c r="B384" s="7574"/>
      <c r="C384" s="5095">
        <v>1200</v>
      </c>
      <c r="D384" s="5096">
        <v>2438</v>
      </c>
      <c r="E384" s="5127">
        <v>28.87</v>
      </c>
      <c r="F384" s="5076">
        <v>29.16</v>
      </c>
      <c r="G384" s="5813">
        <v>6.81</v>
      </c>
      <c r="H384" s="5821">
        <v>16111.042290000001</v>
      </c>
      <c r="I384" s="5822">
        <v>18570.87225</v>
      </c>
      <c r="J384" s="5077">
        <f t="shared" si="6"/>
        <v>16111.042290000001</v>
      </c>
      <c r="K384" s="5065">
        <f t="shared" si="6"/>
        <v>18570.87225</v>
      </c>
      <c r="L384" s="3745"/>
    </row>
    <row r="385" spans="1:12" ht="14.7" thickBot="1">
      <c r="A385" s="7586"/>
      <c r="B385" s="7574"/>
      <c r="C385" s="5095">
        <v>1300</v>
      </c>
      <c r="D385" s="5096">
        <v>2641</v>
      </c>
      <c r="E385" s="5127">
        <v>31.14</v>
      </c>
      <c r="F385" s="5076">
        <v>31.42</v>
      </c>
      <c r="G385" s="5813">
        <v>7.38</v>
      </c>
      <c r="H385" s="5821">
        <v>16837.330230000003</v>
      </c>
      <c r="I385" s="5822">
        <v>19290.337920000002</v>
      </c>
      <c r="J385" s="5077">
        <f t="shared" si="6"/>
        <v>16837.330230000003</v>
      </c>
      <c r="K385" s="5065">
        <f t="shared" si="6"/>
        <v>19290.337920000002</v>
      </c>
      <c r="L385" s="3745"/>
    </row>
    <row r="386" spans="1:12" ht="14.7" thickBot="1">
      <c r="A386" s="7586"/>
      <c r="B386" s="7574"/>
      <c r="C386" s="5095">
        <v>1400</v>
      </c>
      <c r="D386" s="5096">
        <v>2844</v>
      </c>
      <c r="E386" s="5127">
        <v>33.4</v>
      </c>
      <c r="F386" s="5076">
        <v>33.68</v>
      </c>
      <c r="G386" s="5813">
        <v>7.95</v>
      </c>
      <c r="H386" s="5821">
        <v>17936.540369999999</v>
      </c>
      <c r="I386" s="5822">
        <v>20422.759770000001</v>
      </c>
      <c r="J386" s="5077">
        <f t="shared" si="6"/>
        <v>17936.540369999999</v>
      </c>
      <c r="K386" s="5065">
        <f t="shared" si="6"/>
        <v>20422.759770000001</v>
      </c>
      <c r="L386" s="3745"/>
    </row>
    <row r="387" spans="1:12" ht="14.7" thickBot="1">
      <c r="A387" s="7586"/>
      <c r="B387" s="7574"/>
      <c r="C387" s="5095">
        <v>1500</v>
      </c>
      <c r="D387" s="5096">
        <v>3047</v>
      </c>
      <c r="E387" s="5127">
        <v>35.799999999999997</v>
      </c>
      <c r="F387" s="5076">
        <v>36.08</v>
      </c>
      <c r="G387" s="5813">
        <v>8.52</v>
      </c>
      <c r="H387" s="5821">
        <v>18822.899970000002</v>
      </c>
      <c r="I387" s="5822">
        <v>21339.771389999998</v>
      </c>
      <c r="J387" s="5077">
        <f t="shared" si="6"/>
        <v>18822.899970000002</v>
      </c>
      <c r="K387" s="5065">
        <f t="shared" si="6"/>
        <v>21339.771389999998</v>
      </c>
      <c r="L387" s="3745"/>
    </row>
    <row r="388" spans="1:12" ht="14.7" thickBot="1">
      <c r="A388" s="7586"/>
      <c r="B388" s="7574"/>
      <c r="C388" s="5095">
        <v>1600</v>
      </c>
      <c r="D388" s="5096">
        <v>3250</v>
      </c>
      <c r="E388" s="5127">
        <v>38.06</v>
      </c>
      <c r="F388" s="5076">
        <v>38.340000000000003</v>
      </c>
      <c r="G388" s="5813">
        <v>9.09</v>
      </c>
      <c r="H388" s="5821">
        <v>20131.565580000002</v>
      </c>
      <c r="I388" s="5822">
        <v>22674.837149999999</v>
      </c>
      <c r="J388" s="5077">
        <f t="shared" si="6"/>
        <v>20131.565580000002</v>
      </c>
      <c r="K388" s="5065">
        <f t="shared" si="6"/>
        <v>22674.837149999999</v>
      </c>
      <c r="L388" s="3745"/>
    </row>
    <row r="389" spans="1:12" ht="14.7" thickBot="1">
      <c r="A389" s="7586"/>
      <c r="B389" s="7574"/>
      <c r="C389" s="5095">
        <v>1700</v>
      </c>
      <c r="D389" s="5096">
        <v>3454</v>
      </c>
      <c r="E389" s="5127">
        <v>40.39</v>
      </c>
      <c r="F389" s="5076">
        <v>40.67</v>
      </c>
      <c r="G389" s="5813">
        <v>9.66</v>
      </c>
      <c r="H389" s="5821">
        <v>21287.82789</v>
      </c>
      <c r="I389" s="5822">
        <v>23847.271560000001</v>
      </c>
      <c r="J389" s="5077">
        <f t="shared" si="6"/>
        <v>21287.82789</v>
      </c>
      <c r="K389" s="5065">
        <f t="shared" si="6"/>
        <v>23847.271560000001</v>
      </c>
      <c r="L389" s="3745"/>
    </row>
    <row r="390" spans="1:12" ht="14.7" thickBot="1">
      <c r="A390" s="7586"/>
      <c r="B390" s="7574"/>
      <c r="C390" s="5095">
        <v>1800</v>
      </c>
      <c r="D390" s="5096">
        <v>3657</v>
      </c>
      <c r="E390" s="5127">
        <v>42.65</v>
      </c>
      <c r="F390" s="5076">
        <v>42.93</v>
      </c>
      <c r="G390" s="5813">
        <v>10.23</v>
      </c>
      <c r="H390" s="5821">
        <v>22263.583859999999</v>
      </c>
      <c r="I390" s="5822">
        <v>25240.23558</v>
      </c>
      <c r="J390" s="5077">
        <f t="shared" si="6"/>
        <v>22263.583859999999</v>
      </c>
      <c r="K390" s="5065">
        <f t="shared" si="6"/>
        <v>25240.23558</v>
      </c>
      <c r="L390" s="3745"/>
    </row>
    <row r="391" spans="1:12" ht="14.7" thickBot="1">
      <c r="A391" s="7586"/>
      <c r="B391" s="7574"/>
      <c r="C391" s="5095">
        <v>1900</v>
      </c>
      <c r="D391" s="5096">
        <v>3860</v>
      </c>
      <c r="E391" s="5127">
        <v>44.91</v>
      </c>
      <c r="F391" s="5076">
        <v>45.19</v>
      </c>
      <c r="G391" s="5813">
        <v>10.8</v>
      </c>
      <c r="H391" s="5821">
        <v>22950.705330000004</v>
      </c>
      <c r="I391" s="5822">
        <v>25900.110810000002</v>
      </c>
      <c r="J391" s="5077">
        <f t="shared" si="6"/>
        <v>22950.705330000004</v>
      </c>
      <c r="K391" s="5065">
        <f t="shared" si="6"/>
        <v>25900.110810000002</v>
      </c>
      <c r="L391" s="3745"/>
    </row>
    <row r="392" spans="1:12" ht="14.7" thickBot="1">
      <c r="A392" s="7586"/>
      <c r="B392" s="7574"/>
      <c r="C392" s="5095">
        <v>2000</v>
      </c>
      <c r="D392" s="5096">
        <v>4063</v>
      </c>
      <c r="E392" s="5127">
        <v>47.31</v>
      </c>
      <c r="F392" s="5076">
        <v>47.59</v>
      </c>
      <c r="G392" s="5813">
        <v>11.37</v>
      </c>
      <c r="H392" s="5821">
        <v>24802.592850000001</v>
      </c>
      <c r="I392" s="5822">
        <v>27873.760320000001</v>
      </c>
      <c r="J392" s="5077">
        <f t="shared" si="6"/>
        <v>24802.592850000001</v>
      </c>
      <c r="K392" s="5065">
        <f t="shared" si="6"/>
        <v>27873.760320000001</v>
      </c>
      <c r="L392" s="3745"/>
    </row>
    <row r="393" spans="1:12" ht="14.7" thickBot="1">
      <c r="A393" s="7586"/>
      <c r="B393" s="7574"/>
      <c r="C393" s="5095">
        <v>2100</v>
      </c>
      <c r="D393" s="5096">
        <v>4266</v>
      </c>
      <c r="E393" s="5127">
        <v>49.57</v>
      </c>
      <c r="F393" s="5076">
        <v>49.85</v>
      </c>
      <c r="G393" s="5813">
        <v>11.94</v>
      </c>
      <c r="H393" s="5821">
        <v>25843.915440000001</v>
      </c>
      <c r="I393" s="5822">
        <v>28683.025350000004</v>
      </c>
      <c r="J393" s="5077">
        <f t="shared" si="6"/>
        <v>25843.915440000001</v>
      </c>
      <c r="K393" s="5065">
        <f t="shared" si="6"/>
        <v>28683.025350000004</v>
      </c>
      <c r="L393" s="3745"/>
    </row>
    <row r="394" spans="1:12" ht="14.7" thickBot="1">
      <c r="A394" s="7586"/>
      <c r="B394" s="7574"/>
      <c r="C394" s="5095">
        <v>2200</v>
      </c>
      <c r="D394" s="5096">
        <v>4469</v>
      </c>
      <c r="E394" s="5127">
        <v>51.83</v>
      </c>
      <c r="F394" s="5076">
        <v>52.11</v>
      </c>
      <c r="G394" s="5813">
        <v>12.51</v>
      </c>
      <c r="H394" s="5821">
        <v>26772.836580000003</v>
      </c>
      <c r="I394" s="5822">
        <v>29617.177380000001</v>
      </c>
      <c r="J394" s="5077">
        <f t="shared" si="6"/>
        <v>26772.836580000003</v>
      </c>
      <c r="K394" s="5065">
        <f t="shared" si="6"/>
        <v>29617.177380000001</v>
      </c>
      <c r="L394" s="3745"/>
    </row>
    <row r="395" spans="1:12" ht="14.7" thickBot="1">
      <c r="A395" s="7586"/>
      <c r="B395" s="7574"/>
      <c r="C395" s="5095">
        <v>2300</v>
      </c>
      <c r="D395" s="5096">
        <v>4672</v>
      </c>
      <c r="E395" s="5127">
        <v>54.09</v>
      </c>
      <c r="F395" s="5076">
        <v>54.37</v>
      </c>
      <c r="G395" s="5813">
        <v>13.08</v>
      </c>
      <c r="H395" s="5821">
        <v>27851.622750000002</v>
      </c>
      <c r="I395" s="5822">
        <v>30811.841235000004</v>
      </c>
      <c r="J395" s="5077">
        <f t="shared" si="6"/>
        <v>27851.622750000002</v>
      </c>
      <c r="K395" s="5065">
        <f t="shared" si="6"/>
        <v>30811.841235000004</v>
      </c>
      <c r="L395" s="3745"/>
    </row>
    <row r="396" spans="1:12" ht="14.7" thickBot="1">
      <c r="A396" s="7586"/>
      <c r="B396" s="7574"/>
      <c r="C396" s="5095">
        <v>2400</v>
      </c>
      <c r="D396" s="5096">
        <v>4876</v>
      </c>
      <c r="E396" s="5127">
        <v>56.35</v>
      </c>
      <c r="F396" s="5076">
        <v>56.63</v>
      </c>
      <c r="G396" s="5813">
        <v>13.65</v>
      </c>
      <c r="H396" s="5821">
        <v>29004.479280000003</v>
      </c>
      <c r="I396" s="5822">
        <v>31801.637700000003</v>
      </c>
      <c r="J396" s="5077">
        <f t="shared" si="6"/>
        <v>29004.479280000003</v>
      </c>
      <c r="K396" s="5065">
        <f t="shared" si="6"/>
        <v>31801.637700000003</v>
      </c>
      <c r="L396" s="3745"/>
    </row>
    <row r="397" spans="1:12" ht="14.7" thickBot="1">
      <c r="A397" s="7586"/>
      <c r="B397" s="7574"/>
      <c r="C397" s="5095">
        <v>2500</v>
      </c>
      <c r="D397" s="5096">
        <v>5079</v>
      </c>
      <c r="E397" s="5127">
        <v>58.61</v>
      </c>
      <c r="F397" s="5076">
        <v>58.89</v>
      </c>
      <c r="G397" s="5813">
        <v>14.22</v>
      </c>
      <c r="H397" s="5821">
        <v>30119.872230000001</v>
      </c>
      <c r="I397" s="5822">
        <v>33052.794390000003</v>
      </c>
      <c r="J397" s="5077">
        <f t="shared" si="6"/>
        <v>30119.872230000001</v>
      </c>
      <c r="K397" s="5065">
        <f t="shared" si="6"/>
        <v>33052.794390000003</v>
      </c>
      <c r="L397" s="3745"/>
    </row>
    <row r="398" spans="1:12" ht="14.7" thickBot="1">
      <c r="A398" s="7586"/>
      <c r="B398" s="7574"/>
      <c r="C398" s="5095">
        <v>2600</v>
      </c>
      <c r="D398" s="5096">
        <v>5282</v>
      </c>
      <c r="E398" s="5127">
        <v>60.87</v>
      </c>
      <c r="F398" s="5076">
        <v>61.15</v>
      </c>
      <c r="G398" s="5813">
        <v>14.79</v>
      </c>
      <c r="H398" s="5821">
        <v>31881.506580000001</v>
      </c>
      <c r="I398" s="5822">
        <v>34786.202850000001</v>
      </c>
      <c r="J398" s="5077">
        <f t="shared" si="6"/>
        <v>31881.506580000001</v>
      </c>
      <c r="K398" s="5065">
        <f t="shared" si="6"/>
        <v>34786.202850000001</v>
      </c>
      <c r="L398" s="3745"/>
    </row>
    <row r="399" spans="1:12" ht="14.7" thickBot="1">
      <c r="A399" s="7586"/>
      <c r="B399" s="7574"/>
      <c r="C399" s="5095">
        <v>2800</v>
      </c>
      <c r="D399" s="5096">
        <v>5688</v>
      </c>
      <c r="E399" s="5127">
        <v>65.39</v>
      </c>
      <c r="F399" s="5076">
        <v>65.67</v>
      </c>
      <c r="G399" s="5813">
        <v>15.93</v>
      </c>
      <c r="H399" s="5821">
        <v>36201.738510000003</v>
      </c>
      <c r="I399" s="5822">
        <v>37575.286245000003</v>
      </c>
      <c r="J399" s="5077">
        <f t="shared" si="6"/>
        <v>36201.738510000003</v>
      </c>
      <c r="K399" s="5065">
        <f t="shared" si="6"/>
        <v>37575.286245000003</v>
      </c>
      <c r="L399" s="3745"/>
    </row>
    <row r="400" spans="1:12" ht="14.7" thickBot="1">
      <c r="A400" s="7586"/>
      <c r="B400" s="7574"/>
      <c r="C400" s="5097">
        <v>3000</v>
      </c>
      <c r="D400" s="5098">
        <v>6094</v>
      </c>
      <c r="E400" s="5061">
        <v>69.91</v>
      </c>
      <c r="F400" s="5080">
        <v>70.209999999999994</v>
      </c>
      <c r="G400" s="5814">
        <v>17.07</v>
      </c>
      <c r="H400" s="5821">
        <v>36240.05889</v>
      </c>
      <c r="I400" s="5822">
        <v>39201.509760000008</v>
      </c>
      <c r="J400" s="5081">
        <f t="shared" si="6"/>
        <v>36240.05889</v>
      </c>
      <c r="K400" s="1465">
        <f t="shared" si="6"/>
        <v>39201.509760000008</v>
      </c>
      <c r="L400" s="3745"/>
    </row>
    <row r="401" spans="1:12">
      <c r="A401" s="7586"/>
      <c r="B401" s="7575">
        <v>400</v>
      </c>
      <c r="C401" s="5082">
        <v>400</v>
      </c>
      <c r="D401" s="5083">
        <v>1128.5639999999999</v>
      </c>
      <c r="E401" s="5070">
        <v>13.240000000000002</v>
      </c>
      <c r="F401" s="5084">
        <v>13.545000000000002</v>
      </c>
      <c r="G401" s="5815">
        <v>2.68</v>
      </c>
      <c r="H401" s="5821">
        <v>9068.1396750000004</v>
      </c>
      <c r="I401" s="5822">
        <v>11559.99915</v>
      </c>
      <c r="J401" s="5072">
        <f t="shared" si="6"/>
        <v>9068.1396750000004</v>
      </c>
      <c r="K401" s="5073">
        <f t="shared" si="6"/>
        <v>11559.99915</v>
      </c>
      <c r="L401" s="3745"/>
    </row>
    <row r="402" spans="1:12">
      <c r="A402" s="7586"/>
      <c r="B402" s="7576"/>
      <c r="C402" s="5089">
        <v>500</v>
      </c>
      <c r="D402" s="5086">
        <v>1411.7860000000001</v>
      </c>
      <c r="E402" s="5075">
        <v>16.55</v>
      </c>
      <c r="F402" s="5087">
        <v>16.855</v>
      </c>
      <c r="G402" s="5816">
        <v>3.35</v>
      </c>
      <c r="H402" s="5821">
        <v>10176.901875000001</v>
      </c>
      <c r="I402" s="5822">
        <v>12667.879350000001</v>
      </c>
      <c r="J402" s="5077">
        <f t="shared" si="6"/>
        <v>10176.901875000001</v>
      </c>
      <c r="K402" s="5088">
        <f t="shared" si="6"/>
        <v>12667.879350000001</v>
      </c>
      <c r="L402" s="3745"/>
    </row>
    <row r="403" spans="1:12">
      <c r="A403" s="7586"/>
      <c r="B403" s="7576"/>
      <c r="C403" s="5089">
        <v>600</v>
      </c>
      <c r="D403" s="5086">
        <v>1693.9269999999999</v>
      </c>
      <c r="E403" s="5075">
        <v>19.86</v>
      </c>
      <c r="F403" s="5087">
        <v>20.164999999999999</v>
      </c>
      <c r="G403" s="5816">
        <v>4.0199999999999996</v>
      </c>
      <c r="H403" s="5821">
        <v>11344.383225</v>
      </c>
      <c r="I403" s="5822">
        <v>13898.4678</v>
      </c>
      <c r="J403" s="5077">
        <f t="shared" si="6"/>
        <v>11344.383225</v>
      </c>
      <c r="K403" s="5088">
        <f t="shared" si="6"/>
        <v>13898.4678</v>
      </c>
      <c r="L403" s="3745"/>
    </row>
    <row r="404" spans="1:12">
      <c r="A404" s="7586"/>
      <c r="B404" s="7576"/>
      <c r="C404" s="5089">
        <v>700</v>
      </c>
      <c r="D404" s="5086">
        <v>1976.068</v>
      </c>
      <c r="E404" s="5075">
        <v>23.169999999999998</v>
      </c>
      <c r="F404" s="5087">
        <v>23.474999999999998</v>
      </c>
      <c r="G404" s="5816">
        <v>4.6899999999999995</v>
      </c>
      <c r="H404" s="5821">
        <v>12452.263425000001</v>
      </c>
      <c r="I404" s="5822">
        <v>15036.148575000001</v>
      </c>
      <c r="J404" s="5077">
        <f t="shared" si="6"/>
        <v>12452.263425000001</v>
      </c>
      <c r="K404" s="5088">
        <f t="shared" si="6"/>
        <v>15036.148575000001</v>
      </c>
      <c r="L404" s="3745"/>
    </row>
    <row r="405" spans="1:12">
      <c r="A405" s="7586"/>
      <c r="B405" s="7576"/>
      <c r="C405" s="5089">
        <v>800</v>
      </c>
      <c r="D405" s="5086">
        <v>2258.2089999999998</v>
      </c>
      <c r="E405" s="5075">
        <v>26.480000000000004</v>
      </c>
      <c r="F405" s="5087">
        <v>26.785000000000004</v>
      </c>
      <c r="G405" s="5816">
        <v>5.36</v>
      </c>
      <c r="H405" s="5821">
        <v>13677.59295</v>
      </c>
      <c r="I405" s="5822">
        <v>16261.4781</v>
      </c>
      <c r="J405" s="5077">
        <f t="shared" si="6"/>
        <v>13677.59295</v>
      </c>
      <c r="K405" s="5088">
        <f t="shared" si="6"/>
        <v>16261.4781</v>
      </c>
      <c r="L405" s="3745"/>
    </row>
    <row r="406" spans="1:12">
      <c r="A406" s="7586"/>
      <c r="B406" s="7576"/>
      <c r="C406" s="5089">
        <v>900</v>
      </c>
      <c r="D406" s="5086">
        <v>2540.35</v>
      </c>
      <c r="E406" s="5075">
        <v>29.790000000000003</v>
      </c>
      <c r="F406" s="5087">
        <v>30.095000000000002</v>
      </c>
      <c r="G406" s="5816">
        <v>6.03</v>
      </c>
      <c r="H406" s="5821">
        <v>14725.871999999999</v>
      </c>
      <c r="I406" s="5822">
        <v>17340.4287</v>
      </c>
      <c r="J406" s="5077">
        <f t="shared" si="6"/>
        <v>14725.871999999999</v>
      </c>
      <c r="K406" s="5088">
        <f t="shared" si="6"/>
        <v>17340.4287</v>
      </c>
      <c r="L406" s="3745"/>
    </row>
    <row r="407" spans="1:12">
      <c r="A407" s="7586"/>
      <c r="B407" s="7576"/>
      <c r="C407" s="5089">
        <v>1000</v>
      </c>
      <c r="D407" s="5086">
        <v>2822.491</v>
      </c>
      <c r="E407" s="5075">
        <v>33.1</v>
      </c>
      <c r="F407" s="5087">
        <v>33.1</v>
      </c>
      <c r="G407" s="5816">
        <v>6.7</v>
      </c>
      <c r="H407" s="5821">
        <v>15890.718375</v>
      </c>
      <c r="I407" s="5822">
        <v>18537.710625000003</v>
      </c>
      <c r="J407" s="5077">
        <f t="shared" si="6"/>
        <v>15890.718375</v>
      </c>
      <c r="K407" s="5088">
        <f t="shared" si="6"/>
        <v>18537.710625000003</v>
      </c>
      <c r="L407" s="3745"/>
    </row>
    <row r="408" spans="1:12">
      <c r="A408" s="7586"/>
      <c r="B408" s="7576"/>
      <c r="C408" s="5089">
        <v>1100</v>
      </c>
      <c r="D408" s="5086">
        <v>3104.6320000000001</v>
      </c>
      <c r="E408" s="5075">
        <v>36.410000000000004</v>
      </c>
      <c r="F408" s="5087">
        <v>36.715000000000003</v>
      </c>
      <c r="G408" s="5816">
        <v>7.370000000000001</v>
      </c>
      <c r="H408" s="5821">
        <v>16999.480575000001</v>
      </c>
      <c r="I408" s="5822">
        <v>19709.579925000002</v>
      </c>
      <c r="J408" s="5077">
        <f t="shared" si="6"/>
        <v>16999.480575000001</v>
      </c>
      <c r="K408" s="5088">
        <f t="shared" si="6"/>
        <v>19709.579925000002</v>
      </c>
      <c r="L408" s="3745"/>
    </row>
    <row r="409" spans="1:12">
      <c r="A409" s="7586"/>
      <c r="B409" s="7576"/>
      <c r="C409" s="5089">
        <v>1200</v>
      </c>
      <c r="D409" s="5086">
        <v>3386.7729999999997</v>
      </c>
      <c r="E409" s="5075">
        <v>39.72</v>
      </c>
      <c r="F409" s="5087">
        <v>40.024999999999999</v>
      </c>
      <c r="G409" s="5816">
        <v>8.0399999999999991</v>
      </c>
      <c r="H409" s="5821">
        <v>18137.161350000002</v>
      </c>
      <c r="I409" s="5822">
        <v>20847.260699999999</v>
      </c>
      <c r="J409" s="5077">
        <f t="shared" si="6"/>
        <v>18137.161350000002</v>
      </c>
      <c r="K409" s="5088">
        <f t="shared" si="6"/>
        <v>20847.260699999999</v>
      </c>
      <c r="L409" s="3745"/>
    </row>
    <row r="410" spans="1:12">
      <c r="A410" s="7586"/>
      <c r="B410" s="7576"/>
      <c r="C410" s="5089">
        <v>1300</v>
      </c>
      <c r="D410" s="5086">
        <v>3669.9949999999999</v>
      </c>
      <c r="E410" s="5075">
        <v>43.03</v>
      </c>
      <c r="F410" s="5087">
        <v>43.335000000000001</v>
      </c>
      <c r="G410" s="5816">
        <v>8.7100000000000009</v>
      </c>
      <c r="H410" s="5821">
        <v>19245.041550000002</v>
      </c>
      <c r="I410" s="5822">
        <v>21985.812450000001</v>
      </c>
      <c r="J410" s="5077">
        <f t="shared" si="6"/>
        <v>19245.041550000002</v>
      </c>
      <c r="K410" s="5088">
        <f t="shared" si="6"/>
        <v>21985.812450000001</v>
      </c>
      <c r="L410" s="3745"/>
    </row>
    <row r="411" spans="1:12">
      <c r="A411" s="7586"/>
      <c r="B411" s="7576"/>
      <c r="C411" s="5089">
        <v>1400</v>
      </c>
      <c r="D411" s="5086">
        <v>3952.136</v>
      </c>
      <c r="E411" s="5075">
        <v>46.339999999999996</v>
      </c>
      <c r="F411" s="5087">
        <v>46.644999999999996</v>
      </c>
      <c r="G411" s="5816">
        <v>9.379999999999999</v>
      </c>
      <c r="H411" s="5821">
        <v>20527.33725</v>
      </c>
      <c r="I411" s="5822">
        <v>23302.296675000001</v>
      </c>
      <c r="J411" s="5077">
        <f t="shared" si="6"/>
        <v>20527.33725</v>
      </c>
      <c r="K411" s="5088">
        <f t="shared" si="6"/>
        <v>23302.296675000001</v>
      </c>
      <c r="L411" s="3745"/>
    </row>
    <row r="412" spans="1:12">
      <c r="A412" s="7586"/>
      <c r="B412" s="7576"/>
      <c r="C412" s="5089">
        <v>1500</v>
      </c>
      <c r="D412" s="5086">
        <v>4235.3580000000002</v>
      </c>
      <c r="E412" s="5075">
        <v>49.650000000000006</v>
      </c>
      <c r="F412" s="5087">
        <v>49.955000000000005</v>
      </c>
      <c r="G412" s="5816">
        <v>10.050000000000001</v>
      </c>
      <c r="H412" s="5821">
        <v>21635.217450000004</v>
      </c>
      <c r="I412" s="5822">
        <v>24468.907050000002</v>
      </c>
      <c r="J412" s="5136">
        <f t="shared" si="6"/>
        <v>21635.217450000004</v>
      </c>
      <c r="K412" s="5088">
        <f t="shared" si="6"/>
        <v>24468.907050000002</v>
      </c>
      <c r="L412" s="3745"/>
    </row>
    <row r="413" spans="1:12">
      <c r="A413" s="7586"/>
      <c r="B413" s="7576"/>
      <c r="C413" s="5089">
        <v>1600</v>
      </c>
      <c r="D413" s="5086">
        <v>4516.4179999999997</v>
      </c>
      <c r="E413" s="5075">
        <v>52.960000000000008</v>
      </c>
      <c r="F413" s="5087">
        <v>53.265000000000008</v>
      </c>
      <c r="G413" s="5816">
        <v>10.72</v>
      </c>
      <c r="H413" s="5821">
        <v>23219.906849999999</v>
      </c>
      <c r="I413" s="5822">
        <v>26107.056675</v>
      </c>
      <c r="J413" s="5077">
        <f t="shared" si="6"/>
        <v>23219.906849999999</v>
      </c>
      <c r="K413" s="5088">
        <f t="shared" si="6"/>
        <v>26107.056675</v>
      </c>
      <c r="L413" s="3745"/>
    </row>
    <row r="414" spans="1:12">
      <c r="A414" s="7586"/>
      <c r="B414" s="7576"/>
      <c r="C414" s="5089">
        <v>1700</v>
      </c>
      <c r="D414" s="5086">
        <v>4799.6399999999994</v>
      </c>
      <c r="E414" s="5075">
        <v>56.27</v>
      </c>
      <c r="F414" s="5087">
        <v>56.575000000000003</v>
      </c>
      <c r="G414" s="5816">
        <v>11.39</v>
      </c>
      <c r="H414" s="5821">
        <v>24529.379175000002</v>
      </c>
      <c r="I414" s="5822">
        <v>27483.142049999999</v>
      </c>
      <c r="J414" s="5077">
        <f t="shared" si="6"/>
        <v>24529.379175000002</v>
      </c>
      <c r="K414" s="5088">
        <f t="shared" si="6"/>
        <v>27483.142049999999</v>
      </c>
      <c r="L414" s="3745"/>
    </row>
    <row r="415" spans="1:12">
      <c r="A415" s="7586"/>
      <c r="B415" s="7576"/>
      <c r="C415" s="5089">
        <v>1800</v>
      </c>
      <c r="D415" s="5086">
        <v>5080.7</v>
      </c>
      <c r="E415" s="5075">
        <v>59.580000000000005</v>
      </c>
      <c r="F415" s="5087">
        <v>59.885000000000005</v>
      </c>
      <c r="G415" s="5816">
        <v>12.06</v>
      </c>
      <c r="H415" s="5821">
        <v>25716.143250000001</v>
      </c>
      <c r="I415" s="5822">
        <v>29009.983274999999</v>
      </c>
      <c r="J415" s="5077">
        <f t="shared" si="6"/>
        <v>25716.143250000001</v>
      </c>
      <c r="K415" s="5088">
        <f t="shared" si="6"/>
        <v>29009.983274999999</v>
      </c>
      <c r="L415" s="3745"/>
    </row>
    <row r="416" spans="1:12">
      <c r="A416" s="7586"/>
      <c r="B416" s="7576"/>
      <c r="C416" s="5089">
        <v>1900</v>
      </c>
      <c r="D416" s="5086">
        <v>5363.9219999999996</v>
      </c>
      <c r="E416" s="5075">
        <v>62.89</v>
      </c>
      <c r="F416" s="5087">
        <v>63.195</v>
      </c>
      <c r="G416" s="5816">
        <v>12.73</v>
      </c>
      <c r="H416" s="5821">
        <v>26845.941149999999</v>
      </c>
      <c r="I416" s="5822">
        <v>30198.500325000001</v>
      </c>
      <c r="J416" s="5077">
        <f t="shared" si="6"/>
        <v>26845.941149999999</v>
      </c>
      <c r="K416" s="5088">
        <f t="shared" si="6"/>
        <v>30198.500325000001</v>
      </c>
      <c r="L416" s="3745"/>
    </row>
    <row r="417" spans="1:12">
      <c r="A417" s="7586"/>
      <c r="B417" s="7576"/>
      <c r="C417" s="5089">
        <v>2000</v>
      </c>
      <c r="D417" s="5086">
        <v>5644.982</v>
      </c>
      <c r="E417" s="5075">
        <v>66.2</v>
      </c>
      <c r="F417" s="5087">
        <v>66.50500000000001</v>
      </c>
      <c r="G417" s="5816">
        <v>13.4</v>
      </c>
      <c r="H417" s="5821">
        <v>29029.266</v>
      </c>
      <c r="I417" s="5822">
        <v>32544.862874999999</v>
      </c>
      <c r="J417" s="5077">
        <f t="shared" si="6"/>
        <v>29029.266</v>
      </c>
      <c r="K417" s="5088">
        <f t="shared" si="6"/>
        <v>32544.862874999999</v>
      </c>
      <c r="L417" s="3745"/>
    </row>
    <row r="418" spans="1:12">
      <c r="A418" s="7586"/>
      <c r="B418" s="7576"/>
      <c r="C418" s="5089">
        <v>2100</v>
      </c>
      <c r="D418" s="5086">
        <v>5928.2039999999997</v>
      </c>
      <c r="E418" s="5075">
        <v>69.510000000000005</v>
      </c>
      <c r="F418" s="5087">
        <v>69.815000000000012</v>
      </c>
      <c r="G418" s="5816">
        <v>14.07</v>
      </c>
      <c r="H418" s="5821">
        <v>30219.536025000001</v>
      </c>
      <c r="I418" s="5822">
        <v>33769.310400000002</v>
      </c>
      <c r="J418" s="5077">
        <f t="shared" si="6"/>
        <v>30219.536025000001</v>
      </c>
      <c r="K418" s="5088">
        <f t="shared" si="6"/>
        <v>33769.310400000002</v>
      </c>
      <c r="L418" s="3745"/>
    </row>
    <row r="419" spans="1:12">
      <c r="A419" s="7586"/>
      <c r="B419" s="7576"/>
      <c r="C419" s="5089">
        <v>2200</v>
      </c>
      <c r="D419" s="5086">
        <v>6209.2640000000001</v>
      </c>
      <c r="E419" s="5075">
        <v>72.820000000000007</v>
      </c>
      <c r="F419" s="5087">
        <v>73.125000000000014</v>
      </c>
      <c r="G419" s="5816">
        <v>14.740000000000002</v>
      </c>
      <c r="H419" s="5821">
        <v>31414.194</v>
      </c>
      <c r="I419" s="5822">
        <v>34997.274899999997</v>
      </c>
      <c r="J419" s="5077">
        <f t="shared" si="6"/>
        <v>31414.194</v>
      </c>
      <c r="K419" s="5088">
        <f t="shared" si="6"/>
        <v>34997.274899999997</v>
      </c>
      <c r="L419" s="3745"/>
    </row>
    <row r="420" spans="1:12">
      <c r="A420" s="7586"/>
      <c r="B420" s="7576"/>
      <c r="C420" s="5089">
        <v>2300</v>
      </c>
      <c r="D420" s="5086">
        <v>6491.4049999999997</v>
      </c>
      <c r="E420" s="5075">
        <v>76.13</v>
      </c>
      <c r="F420" s="5087">
        <v>76.435000000000002</v>
      </c>
      <c r="G420" s="5816">
        <v>15.409999999999998</v>
      </c>
      <c r="H420" s="5821">
        <v>32759.596800000003</v>
      </c>
      <c r="I420" s="5822">
        <v>36345.312675000001</v>
      </c>
      <c r="J420" s="5077">
        <f t="shared" si="6"/>
        <v>32759.596800000003</v>
      </c>
      <c r="K420" s="5088">
        <f t="shared" si="6"/>
        <v>36345.312675000001</v>
      </c>
      <c r="L420" s="3745"/>
    </row>
    <row r="421" spans="1:12">
      <c r="A421" s="7586"/>
      <c r="B421" s="7576"/>
      <c r="C421" s="5089">
        <v>2400</v>
      </c>
      <c r="D421" s="5086">
        <v>6774.6269999999995</v>
      </c>
      <c r="E421" s="5075">
        <v>79.44</v>
      </c>
      <c r="F421" s="5087">
        <v>79.745000000000005</v>
      </c>
      <c r="G421" s="5816">
        <v>16.079999999999998</v>
      </c>
      <c r="H421" s="5821">
        <v>34074.328050000004</v>
      </c>
      <c r="I421" s="5822">
        <v>37729.280925000006</v>
      </c>
      <c r="J421" s="5077">
        <f t="shared" si="6"/>
        <v>34074.328050000004</v>
      </c>
      <c r="K421" s="5088">
        <f t="shared" si="6"/>
        <v>37729.280925000006</v>
      </c>
      <c r="L421" s="3745"/>
    </row>
    <row r="422" spans="1:12">
      <c r="A422" s="7586"/>
      <c r="B422" s="7576"/>
      <c r="C422" s="5089">
        <v>2500</v>
      </c>
      <c r="D422" s="5086">
        <v>7055.6869999999999</v>
      </c>
      <c r="E422" s="5075">
        <v>82.75</v>
      </c>
      <c r="F422" s="5087">
        <v>83.055000000000007</v>
      </c>
      <c r="G422" s="5816">
        <v>16.75</v>
      </c>
      <c r="H422" s="5821">
        <v>35297.033625000004</v>
      </c>
      <c r="I422" s="5822">
        <v>38954.61045</v>
      </c>
      <c r="J422" s="5077">
        <f t="shared" si="6"/>
        <v>35297.033625000004</v>
      </c>
      <c r="K422" s="5088">
        <f t="shared" si="6"/>
        <v>38954.61045</v>
      </c>
      <c r="L422" s="3745"/>
    </row>
    <row r="423" spans="1:12">
      <c r="A423" s="7586"/>
      <c r="B423" s="7576"/>
      <c r="C423" s="5089">
        <v>2600</v>
      </c>
      <c r="D423" s="5086">
        <v>7338.9089999999997</v>
      </c>
      <c r="E423" s="5075">
        <v>86.06</v>
      </c>
      <c r="F423" s="5087">
        <v>86.365000000000009</v>
      </c>
      <c r="G423" s="5816">
        <v>17.420000000000002</v>
      </c>
      <c r="H423" s="5821">
        <v>37515.417975000004</v>
      </c>
      <c r="I423" s="5822">
        <v>41303.596949999999</v>
      </c>
      <c r="J423" s="5077">
        <f t="shared" si="6"/>
        <v>37515.417975000004</v>
      </c>
      <c r="K423" s="5088">
        <f t="shared" si="6"/>
        <v>41303.596949999999</v>
      </c>
      <c r="L423" s="3745"/>
    </row>
    <row r="424" spans="1:12">
      <c r="A424" s="7586"/>
      <c r="B424" s="7576"/>
      <c r="C424" s="5089">
        <v>2800</v>
      </c>
      <c r="D424" s="5086">
        <v>7905.3530000000001</v>
      </c>
      <c r="E424" s="5075">
        <v>92.679999999999993</v>
      </c>
      <c r="F424" s="5087">
        <v>92.984999999999999</v>
      </c>
      <c r="G424" s="5816">
        <v>18.759999999999998</v>
      </c>
      <c r="H424" s="5821">
        <v>40311.413100000005</v>
      </c>
      <c r="I424" s="5822">
        <v>44177.604975000002</v>
      </c>
      <c r="J424" s="5136">
        <f t="shared" si="6"/>
        <v>40311.413100000005</v>
      </c>
      <c r="K424" s="5088">
        <f t="shared" si="6"/>
        <v>44177.604975000002</v>
      </c>
      <c r="L424" s="3745"/>
    </row>
    <row r="425" spans="1:12" ht="14.7" thickBot="1">
      <c r="A425" s="7586"/>
      <c r="B425" s="7577"/>
      <c r="C425" s="5090">
        <v>3000</v>
      </c>
      <c r="D425" s="5091">
        <v>8467.473</v>
      </c>
      <c r="E425" s="5079">
        <v>99.300000000000011</v>
      </c>
      <c r="F425" s="5092">
        <v>99.605000000000018</v>
      </c>
      <c r="G425" s="5817">
        <v>20.100000000000001</v>
      </c>
      <c r="H425" s="5821">
        <v>42797.131650000003</v>
      </c>
      <c r="I425" s="5822">
        <v>46728.183600000004</v>
      </c>
      <c r="J425" s="5081">
        <f t="shared" si="6"/>
        <v>42797.131650000003</v>
      </c>
      <c r="K425" s="5099">
        <f t="shared" si="6"/>
        <v>46728.183600000004</v>
      </c>
      <c r="L425" s="3745"/>
    </row>
    <row r="426" spans="1:12" ht="14.7" thickBot="1">
      <c r="A426" s="7586"/>
      <c r="B426" s="7574">
        <v>500</v>
      </c>
      <c r="C426" s="5093">
        <v>400</v>
      </c>
      <c r="D426" s="5094">
        <v>1320</v>
      </c>
      <c r="E426" s="5070">
        <v>17.82</v>
      </c>
      <c r="F426" s="5071">
        <v>18.149999999999999</v>
      </c>
      <c r="G426" s="5812">
        <v>3.37</v>
      </c>
      <c r="H426" s="5821">
        <v>9815.7890250000019</v>
      </c>
      <c r="I426" s="5822">
        <v>12077.99775</v>
      </c>
      <c r="J426" s="5072">
        <f t="shared" si="6"/>
        <v>9815.7890250000019</v>
      </c>
      <c r="K426" s="5073">
        <f t="shared" si="6"/>
        <v>12077.99775</v>
      </c>
      <c r="L426" s="3745"/>
    </row>
    <row r="427" spans="1:12" ht="14.7" thickBot="1">
      <c r="A427" s="7586"/>
      <c r="B427" s="7574"/>
      <c r="C427" s="5095">
        <v>500</v>
      </c>
      <c r="D427" s="5096">
        <v>1603</v>
      </c>
      <c r="E427" s="5075">
        <v>21.83</v>
      </c>
      <c r="F427" s="5076">
        <v>22.16</v>
      </c>
      <c r="G427" s="5813">
        <v>4.21</v>
      </c>
      <c r="H427" s="5821">
        <v>11020.082849999999</v>
      </c>
      <c r="I427" s="5822">
        <v>13263.89085</v>
      </c>
      <c r="J427" s="5077">
        <f t="shared" si="6"/>
        <v>11020.082849999999</v>
      </c>
      <c r="K427" s="5065">
        <f t="shared" si="6"/>
        <v>13263.89085</v>
      </c>
      <c r="L427" s="3745"/>
    </row>
    <row r="428" spans="1:12" ht="14.7" thickBot="1">
      <c r="A428" s="7586"/>
      <c r="B428" s="7574"/>
      <c r="C428" s="5095">
        <v>600</v>
      </c>
      <c r="D428" s="5096">
        <v>1934</v>
      </c>
      <c r="E428" s="5075">
        <v>25.84</v>
      </c>
      <c r="F428" s="5076">
        <v>26.18</v>
      </c>
      <c r="G428" s="5813">
        <v>5.05</v>
      </c>
      <c r="H428" s="5821">
        <v>12297.119624999999</v>
      </c>
      <c r="I428" s="5822">
        <v>14559.339375000001</v>
      </c>
      <c r="J428" s="5077">
        <f t="shared" si="6"/>
        <v>12297.119624999999</v>
      </c>
      <c r="K428" s="5065">
        <f t="shared" si="6"/>
        <v>14559.339375000001</v>
      </c>
      <c r="L428" s="3745"/>
    </row>
    <row r="429" spans="1:12" ht="14.7" thickBot="1">
      <c r="A429" s="7586"/>
      <c r="B429" s="7574"/>
      <c r="C429" s="5095">
        <v>700</v>
      </c>
      <c r="D429" s="5096">
        <v>2257</v>
      </c>
      <c r="E429" s="5075">
        <v>29.86</v>
      </c>
      <c r="F429" s="5076">
        <v>30.19</v>
      </c>
      <c r="G429" s="5813">
        <v>5.89</v>
      </c>
      <c r="H429" s="5821">
        <v>13501.41345</v>
      </c>
      <c r="I429" s="5822">
        <v>15745.221450000001</v>
      </c>
      <c r="J429" s="5077">
        <f t="shared" si="6"/>
        <v>13501.41345</v>
      </c>
      <c r="K429" s="5065">
        <f t="shared" si="6"/>
        <v>15745.221450000001</v>
      </c>
      <c r="L429" s="3745"/>
    </row>
    <row r="430" spans="1:12" ht="14.7" thickBot="1">
      <c r="A430" s="7586"/>
      <c r="B430" s="7574"/>
      <c r="C430" s="5095">
        <v>800</v>
      </c>
      <c r="D430" s="5096">
        <v>2580</v>
      </c>
      <c r="E430" s="5075">
        <v>33.869999999999997</v>
      </c>
      <c r="F430" s="5076">
        <v>34.21</v>
      </c>
      <c r="G430" s="5813">
        <v>6.74</v>
      </c>
      <c r="H430" s="5821">
        <v>14815.273725000001</v>
      </c>
      <c r="I430" s="5822">
        <v>17059.081725</v>
      </c>
      <c r="J430" s="5077">
        <f t="shared" si="6"/>
        <v>14815.273725000001</v>
      </c>
      <c r="K430" s="5065">
        <f t="shared" si="6"/>
        <v>17059.081725</v>
      </c>
      <c r="L430" s="3745"/>
    </row>
    <row r="431" spans="1:12" ht="14.7" thickBot="1">
      <c r="A431" s="7586"/>
      <c r="B431" s="7574"/>
      <c r="C431" s="5095">
        <v>900</v>
      </c>
      <c r="D431" s="5096">
        <v>2902</v>
      </c>
      <c r="E431" s="5075">
        <v>37.880000000000003</v>
      </c>
      <c r="F431" s="5076">
        <v>38.229999999999997</v>
      </c>
      <c r="G431" s="5813">
        <v>7.58</v>
      </c>
      <c r="H431" s="5821">
        <v>15945.9426</v>
      </c>
      <c r="I431" s="5822">
        <v>18208.151324999999</v>
      </c>
      <c r="J431" s="5077">
        <f t="shared" si="6"/>
        <v>15945.9426</v>
      </c>
      <c r="K431" s="5065">
        <f t="shared" si="6"/>
        <v>18208.151324999999</v>
      </c>
      <c r="L431" s="3745"/>
    </row>
    <row r="432" spans="1:12" ht="14.7" thickBot="1">
      <c r="A432" s="7586"/>
      <c r="B432" s="7574"/>
      <c r="C432" s="5095">
        <v>1000</v>
      </c>
      <c r="D432" s="5096">
        <v>3225</v>
      </c>
      <c r="E432" s="5075">
        <v>42.04</v>
      </c>
      <c r="F432" s="5076">
        <v>42.37</v>
      </c>
      <c r="G432" s="5813">
        <v>8.42</v>
      </c>
      <c r="H432" s="5821">
        <v>17222.979375000003</v>
      </c>
      <c r="I432" s="5822">
        <v>19485.199125000003</v>
      </c>
      <c r="J432" s="5077">
        <f t="shared" si="6"/>
        <v>17222.979375000003</v>
      </c>
      <c r="K432" s="5065">
        <f t="shared" si="6"/>
        <v>19485.199125000003</v>
      </c>
      <c r="L432" s="3745"/>
    </row>
    <row r="433" spans="1:12" ht="14.7" thickBot="1">
      <c r="A433" s="7586"/>
      <c r="B433" s="7574"/>
      <c r="C433" s="5095">
        <v>1100</v>
      </c>
      <c r="D433" s="5096">
        <v>3547</v>
      </c>
      <c r="E433" s="5075">
        <v>46.05</v>
      </c>
      <c r="F433" s="5076">
        <v>46.39</v>
      </c>
      <c r="G433" s="5813">
        <v>9.26</v>
      </c>
      <c r="H433" s="5821">
        <v>18427.2732</v>
      </c>
      <c r="I433" s="5822">
        <v>20689.49295</v>
      </c>
      <c r="J433" s="5077">
        <f t="shared" si="6"/>
        <v>18427.2732</v>
      </c>
      <c r="K433" s="5065">
        <f t="shared" si="6"/>
        <v>20689.49295</v>
      </c>
      <c r="L433" s="3745"/>
    </row>
    <row r="434" spans="1:12" ht="14.7" thickBot="1">
      <c r="A434" s="7586"/>
      <c r="B434" s="7574"/>
      <c r="C434" s="5095">
        <v>1200</v>
      </c>
      <c r="D434" s="5096">
        <v>3869</v>
      </c>
      <c r="E434" s="5075">
        <v>50.06</v>
      </c>
      <c r="F434" s="5076">
        <v>50.4</v>
      </c>
      <c r="G434" s="5813">
        <v>10.11</v>
      </c>
      <c r="H434" s="5821">
        <v>19631.567025000004</v>
      </c>
      <c r="I434" s="5822">
        <v>21893.786775</v>
      </c>
      <c r="J434" s="5077">
        <f t="shared" si="6"/>
        <v>19631.567025000004</v>
      </c>
      <c r="K434" s="5065">
        <f t="shared" si="6"/>
        <v>21893.786775</v>
      </c>
      <c r="L434" s="3745"/>
    </row>
    <row r="435" spans="1:12" ht="14.7" thickBot="1">
      <c r="A435" s="7586"/>
      <c r="B435" s="7574"/>
      <c r="C435" s="5095">
        <v>1300</v>
      </c>
      <c r="D435" s="5096">
        <v>4192</v>
      </c>
      <c r="E435" s="5075">
        <v>54.08</v>
      </c>
      <c r="F435" s="5076">
        <v>54.42</v>
      </c>
      <c r="G435" s="5813">
        <v>10.96</v>
      </c>
      <c r="H435" s="5821">
        <v>20835.860850000001</v>
      </c>
      <c r="I435" s="5822">
        <v>23098.080600000001</v>
      </c>
      <c r="J435" s="5077">
        <f t="shared" si="6"/>
        <v>20835.860850000001</v>
      </c>
      <c r="K435" s="5065">
        <f t="shared" si="6"/>
        <v>23098.080600000001</v>
      </c>
      <c r="L435" s="3745"/>
    </row>
    <row r="436" spans="1:12" ht="14.7" thickBot="1">
      <c r="A436" s="7586"/>
      <c r="B436" s="7574"/>
      <c r="C436" s="5095">
        <v>1400</v>
      </c>
      <c r="D436" s="5096">
        <v>4514</v>
      </c>
      <c r="E436" s="5075">
        <v>58.09</v>
      </c>
      <c r="F436" s="5076">
        <v>58.43</v>
      </c>
      <c r="G436" s="5813">
        <v>10.95</v>
      </c>
      <c r="H436" s="5821">
        <v>22258.405575000004</v>
      </c>
      <c r="I436" s="5822">
        <v>24503.084550000003</v>
      </c>
      <c r="J436" s="5077">
        <f t="shared" si="6"/>
        <v>22258.405575000004</v>
      </c>
      <c r="K436" s="5065">
        <f t="shared" si="6"/>
        <v>24503.084550000003</v>
      </c>
      <c r="L436" s="3745"/>
    </row>
    <row r="437" spans="1:12" ht="14.7" thickBot="1">
      <c r="A437" s="7586"/>
      <c r="B437" s="7574"/>
      <c r="C437" s="5095">
        <v>1500</v>
      </c>
      <c r="D437" s="5096">
        <v>4836</v>
      </c>
      <c r="E437" s="5075">
        <v>62.25</v>
      </c>
      <c r="F437" s="5076">
        <v>62.58</v>
      </c>
      <c r="G437" s="5813">
        <v>12.64</v>
      </c>
      <c r="H437" s="5821">
        <v>23426.757900000001</v>
      </c>
      <c r="I437" s="5822">
        <v>25725.790125</v>
      </c>
      <c r="J437" s="5077">
        <f t="shared" si="6"/>
        <v>23426.757900000001</v>
      </c>
      <c r="K437" s="5065">
        <f t="shared" si="6"/>
        <v>25725.790125</v>
      </c>
      <c r="L437" s="3745"/>
    </row>
    <row r="438" spans="1:12" ht="14.7" thickBot="1">
      <c r="A438" s="7586"/>
      <c r="B438" s="7574"/>
      <c r="C438" s="5095">
        <v>1600</v>
      </c>
      <c r="D438" s="5096">
        <v>5159</v>
      </c>
      <c r="E438" s="5075">
        <v>66.260000000000005</v>
      </c>
      <c r="F438" s="5076">
        <v>66.599999999999994</v>
      </c>
      <c r="G438" s="5813">
        <v>13.48</v>
      </c>
      <c r="H438" s="5821">
        <v>25150.814325000003</v>
      </c>
      <c r="I438" s="5822">
        <v>27457.729425000001</v>
      </c>
      <c r="J438" s="5077">
        <f t="shared" si="6"/>
        <v>25150.814325000003</v>
      </c>
      <c r="K438" s="5065">
        <f t="shared" si="6"/>
        <v>27457.729425000001</v>
      </c>
      <c r="L438" s="3745"/>
    </row>
    <row r="439" spans="1:12" ht="14.7" thickBot="1">
      <c r="A439" s="7586"/>
      <c r="B439" s="7574"/>
      <c r="C439" s="5095">
        <v>1700</v>
      </c>
      <c r="D439" s="5096">
        <v>5481</v>
      </c>
      <c r="E439" s="5075">
        <v>70.349999999999994</v>
      </c>
      <c r="F439" s="5076">
        <v>70.680000000000007</v>
      </c>
      <c r="G439" s="5813">
        <v>14.32</v>
      </c>
      <c r="H439" s="5821">
        <v>26601.395625000001</v>
      </c>
      <c r="I439" s="5822">
        <v>28908.310725000003</v>
      </c>
      <c r="J439" s="5077">
        <f t="shared" si="6"/>
        <v>26601.395625000001</v>
      </c>
      <c r="K439" s="5065">
        <f t="shared" si="6"/>
        <v>28908.310725000003</v>
      </c>
      <c r="L439" s="3745"/>
    </row>
    <row r="440" spans="1:12" ht="14.7" thickBot="1">
      <c r="A440" s="7586"/>
      <c r="B440" s="7574"/>
      <c r="C440" s="5095">
        <v>1800</v>
      </c>
      <c r="D440" s="5096">
        <v>5803</v>
      </c>
      <c r="E440" s="5075">
        <v>74.36</v>
      </c>
      <c r="F440" s="5076">
        <v>74.7</v>
      </c>
      <c r="G440" s="5813">
        <v>15.17</v>
      </c>
      <c r="H440" s="5821">
        <v>27867.043575</v>
      </c>
      <c r="I440" s="5822">
        <v>30527.18865</v>
      </c>
      <c r="J440" s="5077">
        <f t="shared" ref="J440:K455" si="7">H440-H440*$E$3</f>
        <v>27867.043575</v>
      </c>
      <c r="K440" s="5065">
        <f t="shared" si="7"/>
        <v>30527.18865</v>
      </c>
      <c r="L440" s="3745"/>
    </row>
    <row r="441" spans="1:12" ht="14.7" thickBot="1">
      <c r="A441" s="7586"/>
      <c r="B441" s="7574"/>
      <c r="C441" s="5095">
        <v>1900</v>
      </c>
      <c r="D441" s="5096">
        <v>6126</v>
      </c>
      <c r="E441" s="5075">
        <v>78.38</v>
      </c>
      <c r="F441" s="5076">
        <v>78.709999999999994</v>
      </c>
      <c r="G441" s="5813">
        <v>16.010000000000002</v>
      </c>
      <c r="H441" s="5821">
        <v>29095.008075000002</v>
      </c>
      <c r="I441" s="5822">
        <v>31773.553875000001</v>
      </c>
      <c r="J441" s="5077">
        <f t="shared" si="7"/>
        <v>29095.008075000002</v>
      </c>
      <c r="K441" s="5065">
        <f t="shared" si="7"/>
        <v>31773.553875000001</v>
      </c>
      <c r="L441" s="3745"/>
    </row>
    <row r="442" spans="1:12" ht="14.7" thickBot="1">
      <c r="A442" s="7586"/>
      <c r="B442" s="7574"/>
      <c r="C442" s="5095">
        <v>2000</v>
      </c>
      <c r="D442" s="5096">
        <v>6448</v>
      </c>
      <c r="E442" s="5075">
        <v>82.53</v>
      </c>
      <c r="F442" s="5076">
        <v>82.87</v>
      </c>
      <c r="G442" s="5813">
        <v>16.850000000000001</v>
      </c>
      <c r="H442" s="5821">
        <v>31465.030275000005</v>
      </c>
      <c r="I442" s="5822">
        <v>34220.706975000001</v>
      </c>
      <c r="J442" s="5077">
        <f t="shared" si="7"/>
        <v>31465.030275000005</v>
      </c>
      <c r="K442" s="5065">
        <f t="shared" si="7"/>
        <v>34220.706975000001</v>
      </c>
      <c r="L442" s="3745"/>
    </row>
    <row r="443" spans="1:12" ht="14.7" thickBot="1">
      <c r="A443" s="7586"/>
      <c r="B443" s="7574"/>
      <c r="C443" s="5095">
        <v>2100</v>
      </c>
      <c r="D443" s="5096">
        <v>6770</v>
      </c>
      <c r="E443" s="5075">
        <v>86.54</v>
      </c>
      <c r="F443" s="5076">
        <v>86.88</v>
      </c>
      <c r="G443" s="5813">
        <v>17.690000000000001</v>
      </c>
      <c r="H443" s="5821">
        <v>32728.043249999999</v>
      </c>
      <c r="I443" s="5822">
        <v>35790.490575000003</v>
      </c>
      <c r="J443" s="5077">
        <f t="shared" si="7"/>
        <v>32728.043249999999</v>
      </c>
      <c r="K443" s="5065">
        <f t="shared" si="7"/>
        <v>35790.490575000003</v>
      </c>
      <c r="L443" s="3745"/>
    </row>
    <row r="444" spans="1:12" ht="14.7" thickBot="1">
      <c r="A444" s="7586"/>
      <c r="B444" s="7574"/>
      <c r="C444" s="5095">
        <v>2200</v>
      </c>
      <c r="D444" s="5096">
        <v>7093</v>
      </c>
      <c r="E444" s="5075">
        <v>90.56</v>
      </c>
      <c r="F444" s="5076">
        <v>90.89</v>
      </c>
      <c r="G444" s="5813">
        <v>18.54</v>
      </c>
      <c r="H444" s="5821">
        <v>34068.198149999997</v>
      </c>
      <c r="I444" s="5822">
        <v>36823.874850000007</v>
      </c>
      <c r="J444" s="5077">
        <f t="shared" si="7"/>
        <v>34068.198149999997</v>
      </c>
      <c r="K444" s="5065">
        <f t="shared" si="7"/>
        <v>36823.874850000007</v>
      </c>
      <c r="L444" s="3745"/>
    </row>
    <row r="445" spans="1:12" ht="14.7" thickBot="1">
      <c r="A445" s="7586"/>
      <c r="B445" s="7574"/>
      <c r="C445" s="5095">
        <v>2300</v>
      </c>
      <c r="D445" s="5096">
        <v>7416</v>
      </c>
      <c r="E445" s="5075">
        <v>94.57</v>
      </c>
      <c r="F445" s="5076">
        <v>94.91</v>
      </c>
      <c r="G445" s="5813">
        <v>19.38</v>
      </c>
      <c r="H445" s="5821">
        <v>35522.285400000001</v>
      </c>
      <c r="I445" s="5822">
        <v>38469.918375000001</v>
      </c>
      <c r="J445" s="5077">
        <f t="shared" si="7"/>
        <v>35522.285400000001</v>
      </c>
      <c r="K445" s="5065">
        <f t="shared" si="7"/>
        <v>38469.918375000001</v>
      </c>
      <c r="L445" s="3745"/>
    </row>
    <row r="446" spans="1:12" ht="14.7" thickBot="1">
      <c r="A446" s="7586"/>
      <c r="B446" s="7574"/>
      <c r="C446" s="5095">
        <v>2400</v>
      </c>
      <c r="D446" s="5096">
        <v>7738</v>
      </c>
      <c r="E446" s="5075">
        <v>98.59</v>
      </c>
      <c r="F446" s="5076">
        <v>98.92</v>
      </c>
      <c r="G446" s="5813">
        <v>20.22</v>
      </c>
      <c r="H446" s="5821">
        <v>36938.689200000001</v>
      </c>
      <c r="I446" s="5822">
        <v>39695.247900000002</v>
      </c>
      <c r="J446" s="5077">
        <f t="shared" si="7"/>
        <v>36938.689200000001</v>
      </c>
      <c r="K446" s="5065">
        <f t="shared" si="7"/>
        <v>39695.247900000002</v>
      </c>
      <c r="L446" s="3745"/>
    </row>
    <row r="447" spans="1:12" ht="14.7" thickBot="1">
      <c r="A447" s="7586"/>
      <c r="B447" s="7574"/>
      <c r="C447" s="5095">
        <v>2500</v>
      </c>
      <c r="D447" s="5096">
        <v>8061</v>
      </c>
      <c r="E447" s="5075">
        <v>102.6</v>
      </c>
      <c r="F447" s="5076">
        <v>102.93</v>
      </c>
      <c r="G447" s="5813">
        <v>21.06</v>
      </c>
      <c r="H447" s="5821">
        <v>38278.844100000002</v>
      </c>
      <c r="I447" s="5822">
        <v>41149.335149999999</v>
      </c>
      <c r="J447" s="5077">
        <f t="shared" si="7"/>
        <v>38278.844100000002</v>
      </c>
      <c r="K447" s="5065">
        <f t="shared" si="7"/>
        <v>41149.335149999999</v>
      </c>
      <c r="L447" s="3745"/>
    </row>
    <row r="448" spans="1:12" ht="14.7" thickBot="1">
      <c r="A448" s="7586"/>
      <c r="B448" s="7574"/>
      <c r="C448" s="5095">
        <v>2600</v>
      </c>
      <c r="D448" s="5096">
        <v>8383</v>
      </c>
      <c r="E448" s="5075">
        <v>106.61</v>
      </c>
      <c r="F448" s="5076">
        <v>106.95</v>
      </c>
      <c r="G448" s="5813">
        <v>21.91</v>
      </c>
      <c r="H448" s="5821">
        <v>40611.171824999998</v>
      </c>
      <c r="I448" s="5822">
        <v>43483.426874999997</v>
      </c>
      <c r="J448" s="5077">
        <f t="shared" si="7"/>
        <v>40611.171824999998</v>
      </c>
      <c r="K448" s="5065">
        <f t="shared" si="7"/>
        <v>43483.426874999997</v>
      </c>
      <c r="L448" s="3745"/>
    </row>
    <row r="449" spans="1:12" ht="14.7" thickBot="1">
      <c r="A449" s="7586"/>
      <c r="B449" s="7574"/>
      <c r="C449" s="5095">
        <v>2800</v>
      </c>
      <c r="D449" s="5096">
        <v>9027</v>
      </c>
      <c r="E449" s="5075">
        <v>114.64</v>
      </c>
      <c r="F449" s="5076">
        <v>114.98</v>
      </c>
      <c r="G449" s="5813">
        <v>23.6</v>
      </c>
      <c r="H449" s="5821">
        <v>43680.631050000004</v>
      </c>
      <c r="I449" s="5822">
        <v>46533.603374999999</v>
      </c>
      <c r="J449" s="5077">
        <f t="shared" si="7"/>
        <v>43680.631050000004</v>
      </c>
      <c r="K449" s="5065">
        <f t="shared" si="7"/>
        <v>46533.603374999999</v>
      </c>
      <c r="L449" s="3745"/>
    </row>
    <row r="450" spans="1:12" ht="14.7" thickBot="1">
      <c r="A450" s="7586"/>
      <c r="B450" s="7574"/>
      <c r="C450" s="5097">
        <v>3000</v>
      </c>
      <c r="D450" s="5098">
        <v>9672</v>
      </c>
      <c r="E450" s="5079">
        <v>122.67</v>
      </c>
      <c r="F450" s="5080">
        <v>123</v>
      </c>
      <c r="G450" s="5814">
        <v>25.28</v>
      </c>
      <c r="H450" s="5821">
        <v>46356.552900000002</v>
      </c>
      <c r="I450" s="5822">
        <v>48993.027300000002</v>
      </c>
      <c r="J450" s="5081">
        <f t="shared" si="7"/>
        <v>46356.552900000002</v>
      </c>
      <c r="K450" s="1465">
        <f t="shared" si="7"/>
        <v>48993.027300000002</v>
      </c>
      <c r="L450" s="3745"/>
    </row>
    <row r="451" spans="1:12" ht="14.7" thickBot="1">
      <c r="A451" s="7586"/>
      <c r="B451" s="7574">
        <v>600</v>
      </c>
      <c r="C451" s="5082">
        <v>400</v>
      </c>
      <c r="D451" s="5083">
        <v>1616.0846939999999</v>
      </c>
      <c r="E451" s="5125">
        <v>20.080000000000002</v>
      </c>
      <c r="F451" s="5126">
        <v>20.430000000000003</v>
      </c>
      <c r="G451" s="5815">
        <v>3.9200000000000004</v>
      </c>
      <c r="H451" s="5821">
        <v>10645.817175</v>
      </c>
      <c r="I451" s="5822">
        <v>13684.604850000002</v>
      </c>
      <c r="J451" s="5072">
        <f t="shared" si="7"/>
        <v>10645.817175</v>
      </c>
      <c r="K451" s="5073">
        <f t="shared" si="7"/>
        <v>13684.604850000002</v>
      </c>
      <c r="L451" s="3745"/>
    </row>
    <row r="452" spans="1:12" ht="14.7" thickBot="1">
      <c r="A452" s="7586"/>
      <c r="B452" s="7574"/>
      <c r="C452" s="5089">
        <v>500</v>
      </c>
      <c r="D452" s="5086">
        <v>1915.7800320000001</v>
      </c>
      <c r="E452" s="5127">
        <v>25.1</v>
      </c>
      <c r="F452" s="5128">
        <v>25.450000000000003</v>
      </c>
      <c r="G452" s="5816">
        <v>4.9000000000000004</v>
      </c>
      <c r="H452" s="5821">
        <v>11946.524625</v>
      </c>
      <c r="I452" s="5822">
        <v>14996.701125000001</v>
      </c>
      <c r="J452" s="5077">
        <f t="shared" si="7"/>
        <v>11946.524625</v>
      </c>
      <c r="K452" s="5088">
        <f t="shared" si="7"/>
        <v>14996.701125000001</v>
      </c>
      <c r="L452" s="3745"/>
    </row>
    <row r="453" spans="1:12" ht="14.7" thickBot="1">
      <c r="A453" s="7586"/>
      <c r="B453" s="7574"/>
      <c r="C453" s="5089">
        <v>600</v>
      </c>
      <c r="D453" s="5086">
        <v>2220.1056899999999</v>
      </c>
      <c r="E453" s="5127">
        <v>30.12</v>
      </c>
      <c r="F453" s="5128">
        <v>30.470000000000002</v>
      </c>
      <c r="G453" s="5816">
        <v>5.88</v>
      </c>
      <c r="H453" s="5821">
        <v>13317.351075000002</v>
      </c>
      <c r="I453" s="5822">
        <v>16455.176325</v>
      </c>
      <c r="J453" s="5077">
        <f t="shared" si="7"/>
        <v>13317.351075000002</v>
      </c>
      <c r="K453" s="5088">
        <f t="shared" si="7"/>
        <v>16455.176325</v>
      </c>
      <c r="L453" s="3745"/>
    </row>
    <row r="454" spans="1:12" ht="14.7" thickBot="1">
      <c r="A454" s="7586"/>
      <c r="B454" s="7574"/>
      <c r="C454" s="5089">
        <v>700</v>
      </c>
      <c r="D454" s="5086">
        <v>2522.4836399999999</v>
      </c>
      <c r="E454" s="5127">
        <v>35.14</v>
      </c>
      <c r="F454" s="5128">
        <v>35.49</v>
      </c>
      <c r="G454" s="5816">
        <v>6.86</v>
      </c>
      <c r="H454" s="5821">
        <v>14618.058525</v>
      </c>
      <c r="I454" s="5822">
        <v>17804.096099999999</v>
      </c>
      <c r="J454" s="5077">
        <f t="shared" si="7"/>
        <v>14618.058525</v>
      </c>
      <c r="K454" s="5088">
        <f t="shared" si="7"/>
        <v>17804.096099999999</v>
      </c>
      <c r="L454" s="3745"/>
    </row>
    <row r="455" spans="1:12" ht="14.7" thickBot="1">
      <c r="A455" s="7586"/>
      <c r="B455" s="7574"/>
      <c r="C455" s="5089">
        <v>800</v>
      </c>
      <c r="D455" s="5086">
        <v>2823.1124759999998</v>
      </c>
      <c r="E455" s="5127">
        <v>40.160000000000004</v>
      </c>
      <c r="F455" s="5128">
        <v>40.510000000000005</v>
      </c>
      <c r="G455" s="5816">
        <v>7.8400000000000007</v>
      </c>
      <c r="H455" s="5821">
        <v>16056.380025</v>
      </c>
      <c r="I455" s="5822">
        <v>19427.350950000004</v>
      </c>
      <c r="J455" s="5077">
        <f t="shared" si="7"/>
        <v>16056.380025</v>
      </c>
      <c r="K455" s="5088">
        <f t="shared" si="7"/>
        <v>19427.350950000004</v>
      </c>
      <c r="L455" s="3745"/>
    </row>
    <row r="456" spans="1:12" ht="14.7" thickBot="1">
      <c r="A456" s="7586"/>
      <c r="B456" s="7574"/>
      <c r="C456" s="5089">
        <v>900</v>
      </c>
      <c r="D456" s="5086">
        <v>3103.02594</v>
      </c>
      <c r="E456" s="5127">
        <v>45.180000000000007</v>
      </c>
      <c r="F456" s="5128">
        <v>45.530000000000008</v>
      </c>
      <c r="G456" s="5816">
        <v>8.82</v>
      </c>
      <c r="H456" s="5821">
        <v>17286.968475000001</v>
      </c>
      <c r="I456" s="5822">
        <v>20717.540550000002</v>
      </c>
      <c r="J456" s="5077">
        <f t="shared" ref="J456:J475" si="8">H456-H456*$E$3</f>
        <v>17286.968475000001</v>
      </c>
      <c r="K456" s="5088">
        <f t="shared" ref="K456:K475" si="9">I456-I456*$E$3</f>
        <v>20717.540550000002</v>
      </c>
      <c r="L456" s="3745"/>
    </row>
    <row r="457" spans="1:12" ht="14.7" thickBot="1">
      <c r="A457" s="7586"/>
      <c r="B457" s="7574"/>
      <c r="C457" s="5089">
        <v>1000</v>
      </c>
      <c r="D457" s="5086">
        <v>3424.7715840000001</v>
      </c>
      <c r="E457" s="5127">
        <v>50.2</v>
      </c>
      <c r="F457" s="5128">
        <v>50.2</v>
      </c>
      <c r="G457" s="5816">
        <v>9.8000000000000007</v>
      </c>
      <c r="H457" s="5821">
        <v>18654.288974999999</v>
      </c>
      <c r="I457" s="5822">
        <v>22148.839125000002</v>
      </c>
      <c r="J457" s="5077">
        <f t="shared" si="8"/>
        <v>18654.288974999999</v>
      </c>
      <c r="K457" s="5088">
        <f t="shared" si="9"/>
        <v>22148.839125000002</v>
      </c>
      <c r="L457" s="3745"/>
    </row>
    <row r="458" spans="1:12" ht="14.7" thickBot="1">
      <c r="A458" s="7586"/>
      <c r="B458" s="7574"/>
      <c r="C458" s="5089">
        <v>1100</v>
      </c>
      <c r="D458" s="5086">
        <v>3729.0802500000009</v>
      </c>
      <c r="E458" s="5127">
        <v>55.220000000000006</v>
      </c>
      <c r="F458" s="5128">
        <v>55.570000000000007</v>
      </c>
      <c r="G458" s="5816">
        <v>10.780000000000001</v>
      </c>
      <c r="H458" s="5821">
        <v>19954.996425000001</v>
      </c>
      <c r="I458" s="5822">
        <v>23550.348149999998</v>
      </c>
      <c r="J458" s="5077">
        <f t="shared" si="8"/>
        <v>19954.996425000001</v>
      </c>
      <c r="K458" s="5088">
        <f t="shared" si="9"/>
        <v>23550.348149999998</v>
      </c>
      <c r="L458" s="3745"/>
    </row>
    <row r="459" spans="1:12" ht="14.7" thickBot="1">
      <c r="A459" s="7586"/>
      <c r="B459" s="7574"/>
      <c r="C459" s="5089">
        <v>1200</v>
      </c>
      <c r="D459" s="5086">
        <v>4026.411576</v>
      </c>
      <c r="E459" s="5127">
        <v>60.24</v>
      </c>
      <c r="F459" s="5128">
        <v>60.59</v>
      </c>
      <c r="G459" s="5816">
        <v>11.76</v>
      </c>
      <c r="H459" s="5821">
        <v>21291.63435</v>
      </c>
      <c r="I459" s="5822">
        <v>24910.656750000002</v>
      </c>
      <c r="J459" s="5077">
        <f t="shared" si="8"/>
        <v>21291.63435</v>
      </c>
      <c r="K459" s="5088">
        <f t="shared" si="9"/>
        <v>24910.656750000002</v>
      </c>
      <c r="L459" s="3745"/>
    </row>
    <row r="460" spans="1:12" ht="14.7" thickBot="1">
      <c r="A460" s="7586"/>
      <c r="B460" s="7574"/>
      <c r="C460" s="5089">
        <v>1300</v>
      </c>
      <c r="D460" s="5086">
        <v>4372.1732880000009</v>
      </c>
      <c r="E460" s="5127">
        <v>65.260000000000005</v>
      </c>
      <c r="F460" s="5128">
        <v>65.61</v>
      </c>
      <c r="G460" s="5816">
        <v>12.740000000000002</v>
      </c>
      <c r="H460" s="5821">
        <v>22592.341800000002</v>
      </c>
      <c r="I460" s="5822">
        <v>26271.836325</v>
      </c>
      <c r="J460" s="5077">
        <f t="shared" si="8"/>
        <v>22592.341800000002</v>
      </c>
      <c r="K460" s="5088">
        <f t="shared" si="9"/>
        <v>26271.836325</v>
      </c>
      <c r="L460" s="3745"/>
    </row>
    <row r="461" spans="1:12" ht="14.7" thickBot="1">
      <c r="A461" s="7586"/>
      <c r="B461" s="7574"/>
      <c r="C461" s="5089">
        <v>1400</v>
      </c>
      <c r="D461" s="5086">
        <v>4707.7143120000001</v>
      </c>
      <c r="E461" s="5127">
        <v>70.28</v>
      </c>
      <c r="F461" s="5128">
        <v>70.63</v>
      </c>
      <c r="G461" s="5816">
        <v>13.72</v>
      </c>
      <c r="H461" s="5821">
        <v>24097.27635</v>
      </c>
      <c r="I461" s="5822">
        <v>27846.889875000001</v>
      </c>
      <c r="J461" s="5077">
        <f t="shared" si="8"/>
        <v>24097.27635</v>
      </c>
      <c r="K461" s="5088">
        <f t="shared" si="9"/>
        <v>27846.889875000001</v>
      </c>
      <c r="L461" s="3745"/>
    </row>
    <row r="462" spans="1:12" ht="14.7" thickBot="1">
      <c r="A462" s="7586"/>
      <c r="B462" s="7574"/>
      <c r="C462" s="5089">
        <v>1500</v>
      </c>
      <c r="D462" s="5086">
        <v>5045.0989679999993</v>
      </c>
      <c r="E462" s="5127">
        <v>75.300000000000011</v>
      </c>
      <c r="F462" s="5128">
        <v>75.650000000000006</v>
      </c>
      <c r="G462" s="5816">
        <v>14.700000000000001</v>
      </c>
      <c r="H462" s="5821">
        <v>26497.099125000001</v>
      </c>
      <c r="I462" s="5822">
        <v>29241.375974999999</v>
      </c>
      <c r="J462" s="5077">
        <f t="shared" si="8"/>
        <v>26497.099125000001</v>
      </c>
      <c r="K462" s="5088">
        <f t="shared" si="9"/>
        <v>29241.375974999999</v>
      </c>
      <c r="L462" s="3745"/>
    </row>
    <row r="463" spans="1:12" ht="14.7" thickBot="1">
      <c r="A463" s="7586"/>
      <c r="B463" s="7574"/>
      <c r="C463" s="5089">
        <v>1600</v>
      </c>
      <c r="D463" s="5086">
        <v>5380.6399919999994</v>
      </c>
      <c r="E463" s="5127">
        <v>80.320000000000007</v>
      </c>
      <c r="F463" s="5128">
        <v>80.67</v>
      </c>
      <c r="G463" s="5816">
        <v>15.680000000000001</v>
      </c>
      <c r="H463" s="5821">
        <v>27257.890275000002</v>
      </c>
      <c r="I463" s="5822">
        <v>31201.202024999999</v>
      </c>
      <c r="J463" s="5077">
        <f t="shared" si="8"/>
        <v>27257.890275000002</v>
      </c>
      <c r="K463" s="5088">
        <f t="shared" si="9"/>
        <v>31201.202024999999</v>
      </c>
      <c r="L463" s="3745"/>
    </row>
    <row r="464" spans="1:12" ht="14.7" thickBot="1">
      <c r="A464" s="7586"/>
      <c r="B464" s="7574"/>
      <c r="C464" s="5089">
        <v>1700</v>
      </c>
      <c r="D464" s="5086">
        <v>5718.0246480000005</v>
      </c>
      <c r="E464" s="5127">
        <v>85.34</v>
      </c>
      <c r="F464" s="5128">
        <v>85.69</v>
      </c>
      <c r="G464" s="5816">
        <v>16.66</v>
      </c>
      <c r="H464" s="5821">
        <v>28795.249349999998</v>
      </c>
      <c r="I464" s="5822">
        <v>33135.615449999998</v>
      </c>
      <c r="J464" s="5077">
        <f t="shared" si="8"/>
        <v>28795.249349999998</v>
      </c>
      <c r="K464" s="5088">
        <f t="shared" si="9"/>
        <v>33135.615449999998</v>
      </c>
      <c r="L464" s="3745"/>
    </row>
    <row r="465" spans="1:12" ht="14.7" thickBot="1">
      <c r="A465" s="7586"/>
      <c r="B465" s="7574"/>
      <c r="C465" s="5089">
        <v>1800</v>
      </c>
      <c r="D465" s="5086">
        <v>6052.6438560000006</v>
      </c>
      <c r="E465" s="5127">
        <v>90.360000000000014</v>
      </c>
      <c r="F465" s="5128">
        <v>90.710000000000008</v>
      </c>
      <c r="G465" s="5816">
        <v>17.64</v>
      </c>
      <c r="H465" s="5821">
        <v>30188.864475000002</v>
      </c>
      <c r="I465" s="5822">
        <v>34977.992175000007</v>
      </c>
      <c r="J465" s="5077">
        <f t="shared" si="8"/>
        <v>30188.864475000002</v>
      </c>
      <c r="K465" s="5088">
        <f t="shared" si="9"/>
        <v>34977.992175000007</v>
      </c>
      <c r="L465" s="3745"/>
    </row>
    <row r="466" spans="1:12" ht="14.7" thickBot="1">
      <c r="A466" s="7586"/>
      <c r="B466" s="7574"/>
      <c r="C466" s="5089">
        <v>1900</v>
      </c>
      <c r="D466" s="5086">
        <v>6390.9503279999999</v>
      </c>
      <c r="E466" s="5127">
        <v>95.38</v>
      </c>
      <c r="F466" s="5128">
        <v>95.72999999999999</v>
      </c>
      <c r="G466" s="5816">
        <v>18.62</v>
      </c>
      <c r="H466" s="5821">
        <v>31514.984550000001</v>
      </c>
      <c r="I466" s="5822">
        <v>36411.925725000001</v>
      </c>
      <c r="J466" s="5077">
        <f t="shared" si="8"/>
        <v>31514.984550000001</v>
      </c>
      <c r="K466" s="5088">
        <f t="shared" si="9"/>
        <v>36411.925725000001</v>
      </c>
      <c r="L466" s="3745"/>
    </row>
    <row r="467" spans="1:12" ht="14.7" thickBot="1">
      <c r="A467" s="7586"/>
      <c r="B467" s="7574"/>
      <c r="C467" s="5089">
        <v>2000</v>
      </c>
      <c r="D467" s="5086">
        <v>6725.569536</v>
      </c>
      <c r="E467" s="5127">
        <v>100.4</v>
      </c>
      <c r="F467" s="5128">
        <v>100.75</v>
      </c>
      <c r="G467" s="5816">
        <v>19.600000000000001</v>
      </c>
      <c r="H467" s="5821">
        <v>34077.834000000003</v>
      </c>
      <c r="I467" s="5822">
        <v>39242.098350000007</v>
      </c>
      <c r="J467" s="5077">
        <f t="shared" si="8"/>
        <v>34077.834000000003</v>
      </c>
      <c r="K467" s="5088">
        <f t="shared" si="9"/>
        <v>39242.098350000007</v>
      </c>
      <c r="L467" s="3745"/>
    </row>
    <row r="468" spans="1:12" ht="14.7" thickBot="1">
      <c r="A468" s="7586"/>
      <c r="B468" s="7574"/>
      <c r="C468" s="5089">
        <v>2100</v>
      </c>
      <c r="D468" s="5086">
        <v>7055.7379020000008</v>
      </c>
      <c r="E468" s="5127">
        <v>105.42000000000002</v>
      </c>
      <c r="F468" s="5128">
        <v>105.77000000000001</v>
      </c>
      <c r="G468" s="5816">
        <v>20.580000000000002</v>
      </c>
      <c r="H468" s="5821">
        <v>35474.955074999998</v>
      </c>
      <c r="I468" s="5822">
        <v>40719.856274999998</v>
      </c>
      <c r="J468" s="5077">
        <f t="shared" si="8"/>
        <v>35474.955074999998</v>
      </c>
      <c r="K468" s="5088">
        <f t="shared" si="9"/>
        <v>40719.856274999998</v>
      </c>
      <c r="L468" s="3745"/>
    </row>
    <row r="469" spans="1:12" ht="14.7" thickBot="1">
      <c r="A469" s="7586"/>
      <c r="B469" s="7574"/>
      <c r="C469" s="5089">
        <v>2200</v>
      </c>
      <c r="D469" s="5086">
        <v>7400.3388480000003</v>
      </c>
      <c r="E469" s="5127">
        <v>110.44000000000001</v>
      </c>
      <c r="F469" s="5128">
        <v>110.79</v>
      </c>
      <c r="G469" s="5816">
        <v>21.560000000000002</v>
      </c>
      <c r="H469" s="5821">
        <v>36878.217075</v>
      </c>
      <c r="I469" s="5822">
        <v>42200.249174999997</v>
      </c>
      <c r="J469" s="5077">
        <f t="shared" si="8"/>
        <v>36878.217075</v>
      </c>
      <c r="K469" s="5088">
        <f t="shared" si="9"/>
        <v>42200.249174999997</v>
      </c>
      <c r="L469" s="3745"/>
    </row>
    <row r="470" spans="1:12" ht="14.7" thickBot="1">
      <c r="A470" s="7586"/>
      <c r="B470" s="7574"/>
      <c r="C470" s="5089">
        <v>2300</v>
      </c>
      <c r="D470" s="5086">
        <v>7734.0362400000004</v>
      </c>
      <c r="E470" s="5127">
        <v>115.46</v>
      </c>
      <c r="F470" s="5128">
        <v>115.80999999999999</v>
      </c>
      <c r="G470" s="5816">
        <v>22.54</v>
      </c>
      <c r="H470" s="5821">
        <v>38456.765550000004</v>
      </c>
      <c r="I470" s="5822">
        <v>43827.009975000001</v>
      </c>
      <c r="J470" s="5077">
        <f t="shared" si="8"/>
        <v>38456.765550000004</v>
      </c>
      <c r="K470" s="5088">
        <f t="shared" si="9"/>
        <v>43827.009975000001</v>
      </c>
      <c r="L470" s="3745"/>
    </row>
    <row r="471" spans="1:12" ht="14.7" thickBot="1">
      <c r="A471" s="7586"/>
      <c r="B471" s="7574"/>
      <c r="C471" s="5089">
        <v>2400</v>
      </c>
      <c r="D471" s="5086">
        <v>8070.4990800000014</v>
      </c>
      <c r="E471" s="5127">
        <v>120.48</v>
      </c>
      <c r="F471" s="5128">
        <v>120.83</v>
      </c>
      <c r="G471" s="5816">
        <v>23.52</v>
      </c>
      <c r="H471" s="5821">
        <v>40000.265550000004</v>
      </c>
      <c r="I471" s="5822">
        <v>45496.713150000003</v>
      </c>
      <c r="J471" s="5077">
        <f t="shared" si="8"/>
        <v>40000.265550000004</v>
      </c>
      <c r="K471" s="5088">
        <f t="shared" si="9"/>
        <v>45496.713150000003</v>
      </c>
      <c r="L471" s="3745"/>
    </row>
    <row r="472" spans="1:12" ht="14.7" thickBot="1">
      <c r="A472" s="7586"/>
      <c r="B472" s="7574"/>
      <c r="C472" s="5089">
        <v>2500</v>
      </c>
      <c r="D472" s="5086">
        <v>8406.9619199999997</v>
      </c>
      <c r="E472" s="5127">
        <v>125.5</v>
      </c>
      <c r="F472" s="5128">
        <v>125.85</v>
      </c>
      <c r="G472" s="5816">
        <v>24.5</v>
      </c>
      <c r="H472" s="5821">
        <v>41435.070075000003</v>
      </c>
      <c r="I472" s="5822">
        <v>46974.471075000001</v>
      </c>
      <c r="J472" s="5077">
        <f t="shared" si="8"/>
        <v>41435.070075000003</v>
      </c>
      <c r="K472" s="5088">
        <f t="shared" si="9"/>
        <v>46974.471075000001</v>
      </c>
      <c r="L472" s="3745"/>
    </row>
    <row r="473" spans="1:12" ht="14.7" thickBot="1">
      <c r="A473" s="7586"/>
      <c r="B473" s="7574"/>
      <c r="C473" s="5089">
        <v>2600</v>
      </c>
      <c r="D473" s="5086">
        <v>8743.4247599999999</v>
      </c>
      <c r="E473" s="5127">
        <v>130.52000000000001</v>
      </c>
      <c r="F473" s="5128">
        <v>130.87</v>
      </c>
      <c r="G473" s="5816">
        <v>25.480000000000004</v>
      </c>
      <c r="H473" s="5821">
        <v>44039.990925000006</v>
      </c>
      <c r="I473" s="5822">
        <v>49808.160675000006</v>
      </c>
      <c r="J473" s="5077">
        <f t="shared" si="8"/>
        <v>44039.990925000006</v>
      </c>
      <c r="K473" s="5088">
        <f t="shared" si="9"/>
        <v>49808.160675000006</v>
      </c>
      <c r="L473" s="3745"/>
    </row>
    <row r="474" spans="1:12" ht="14.7" thickBot="1">
      <c r="A474" s="7586"/>
      <c r="B474" s="7574"/>
      <c r="C474" s="5089">
        <v>2800</v>
      </c>
      <c r="D474" s="5086">
        <v>9416.3504400000002</v>
      </c>
      <c r="E474" s="5127">
        <v>140.56</v>
      </c>
      <c r="F474" s="5128">
        <v>140.91</v>
      </c>
      <c r="G474" s="5816">
        <v>27.44</v>
      </c>
      <c r="H474" s="5821">
        <v>47322.442125000001</v>
      </c>
      <c r="I474" s="5822">
        <v>53275.545225000009</v>
      </c>
      <c r="J474" s="5077">
        <f t="shared" si="8"/>
        <v>47322.442125000001</v>
      </c>
      <c r="K474" s="5088">
        <f t="shared" si="9"/>
        <v>53275.545225000009</v>
      </c>
      <c r="L474" s="3745"/>
    </row>
    <row r="475" spans="1:12" ht="14.7" thickBot="1">
      <c r="A475" s="7587"/>
      <c r="B475" s="7574"/>
      <c r="C475" s="5090">
        <v>3000</v>
      </c>
      <c r="D475" s="5091">
        <v>10088.354304</v>
      </c>
      <c r="E475" s="5061">
        <v>150.60000000000002</v>
      </c>
      <c r="F475" s="5129">
        <v>150.95000000000002</v>
      </c>
      <c r="G475" s="5817">
        <v>29.400000000000002</v>
      </c>
      <c r="H475" s="5823">
        <v>50240.263500000008</v>
      </c>
      <c r="I475" s="5824">
        <v>56352.016350000005</v>
      </c>
      <c r="J475" s="5081">
        <f t="shared" si="8"/>
        <v>50240.263500000008</v>
      </c>
      <c r="K475" s="1465">
        <f t="shared" si="9"/>
        <v>56352.016350000005</v>
      </c>
      <c r="L475" s="3745"/>
    </row>
    <row r="476" spans="1:12">
      <c r="A476" s="2827"/>
      <c r="B476" s="567"/>
      <c r="C476" s="567"/>
      <c r="D476" s="2321"/>
      <c r="E476" s="565"/>
      <c r="F476" s="2322"/>
      <c r="G476" s="1467"/>
      <c r="H476" s="2323"/>
      <c r="I476" s="2323"/>
      <c r="J476" s="2323"/>
      <c r="K476" s="2323"/>
    </row>
    <row r="478" spans="1:12">
      <c r="A478" s="2371"/>
      <c r="B478" s="2371"/>
      <c r="C478" s="1466"/>
      <c r="D478" s="1467"/>
      <c r="H478" s="1467"/>
    </row>
    <row r="479" spans="1:12">
      <c r="A479" s="7602" t="s">
        <v>1720</v>
      </c>
      <c r="B479" s="7602"/>
      <c r="C479" s="7602"/>
      <c r="D479" s="7602"/>
      <c r="E479" s="7602"/>
      <c r="F479" s="7602"/>
      <c r="G479" s="7602"/>
      <c r="H479" s="7602"/>
    </row>
    <row r="480" spans="1:12" ht="31">
      <c r="A480" s="2328" t="s">
        <v>75</v>
      </c>
      <c r="B480" s="2328" t="s">
        <v>8820</v>
      </c>
      <c r="C480" s="7596" t="s">
        <v>71</v>
      </c>
      <c r="D480" s="7597"/>
      <c r="E480" s="7597"/>
      <c r="F480" s="7598"/>
      <c r="G480" s="2329" t="s">
        <v>1142</v>
      </c>
      <c r="H480" s="2330" t="s">
        <v>13208</v>
      </c>
    </row>
    <row r="481" spans="1:8" ht="30.75" customHeight="1">
      <c r="A481" s="1406" t="s">
        <v>13204</v>
      </c>
      <c r="B481" s="1406">
        <v>1</v>
      </c>
      <c r="C481" s="7599" t="s">
        <v>13206</v>
      </c>
      <c r="D481" s="7600"/>
      <c r="E481" s="7600"/>
      <c r="F481" s="7601"/>
      <c r="G481" s="483">
        <v>308.02999999999997</v>
      </c>
      <c r="H481" s="1390">
        <f>G481-G481*$E$3</f>
        <v>308.02999999999997</v>
      </c>
    </row>
    <row r="482" spans="1:8" ht="31.5" customHeight="1">
      <c r="A482" s="1406" t="s">
        <v>13205</v>
      </c>
      <c r="B482" s="1406">
        <v>1</v>
      </c>
      <c r="C482" s="7599" t="s">
        <v>13207</v>
      </c>
      <c r="D482" s="7600"/>
      <c r="E482" s="7600"/>
      <c r="F482" s="7601"/>
      <c r="G482" s="5747">
        <v>552.60450000000003</v>
      </c>
      <c r="H482" s="1390">
        <f>G482-G482*$E$3</f>
        <v>552.60450000000003</v>
      </c>
    </row>
    <row r="483" spans="1:8">
      <c r="A483" s="2371"/>
      <c r="B483" s="2371"/>
      <c r="C483" s="1466"/>
      <c r="D483" s="1467"/>
    </row>
    <row r="484" spans="1:8">
      <c r="A484" s="2371"/>
      <c r="B484" s="2371"/>
      <c r="C484" s="1466"/>
      <c r="D484" s="1467"/>
    </row>
    <row r="485" spans="1:8">
      <c r="A485" s="2371"/>
      <c r="B485" s="2371"/>
      <c r="C485" s="1466"/>
      <c r="D485" s="1467"/>
    </row>
    <row r="486" spans="1:8">
      <c r="A486" s="2371"/>
      <c r="B486" s="2371"/>
      <c r="C486" s="1466"/>
      <c r="D486" s="1467"/>
    </row>
    <row r="488" spans="1:8">
      <c r="A488" s="1337" t="s">
        <v>12102</v>
      </c>
    </row>
    <row r="489" spans="1:8">
      <c r="A489" s="1337" t="s">
        <v>12103</v>
      </c>
    </row>
    <row r="490" spans="1:8">
      <c r="A490" s="1337" t="s">
        <v>12104</v>
      </c>
    </row>
    <row r="491" spans="1:8">
      <c r="A491" s="1337"/>
    </row>
    <row r="492" spans="1:8">
      <c r="A492" s="1337"/>
    </row>
    <row r="493" spans="1:8">
      <c r="A493" s="1337"/>
    </row>
    <row r="495" spans="1:8">
      <c r="A495" s="1337"/>
    </row>
    <row r="496" spans="1:8">
      <c r="A496" s="1337"/>
    </row>
    <row r="497" spans="1:1">
      <c r="A497" s="1337"/>
    </row>
    <row r="498" spans="1:1">
      <c r="A498" s="1337"/>
    </row>
    <row r="499" spans="1:1">
      <c r="A499" s="1337"/>
    </row>
    <row r="500" spans="1:1">
      <c r="A500" s="1337"/>
    </row>
    <row r="501" spans="1:1">
      <c r="A501" s="1337"/>
    </row>
    <row r="502" spans="1:1">
      <c r="A502" s="1337"/>
    </row>
    <row r="503" spans="1:1">
      <c r="A503" s="1337"/>
    </row>
    <row r="504" spans="1:1">
      <c r="A504" s="1337"/>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M5" sqref="M5"/>
    </sheetView>
  </sheetViews>
  <sheetFormatPr defaultColWidth="9.29296875" defaultRowHeight="14.35"/>
  <cols>
    <col min="1" max="1" width="30.29296875" style="3745" customWidth="1"/>
    <col min="2" max="2" width="14.703125" style="3745" bestFit="1" customWidth="1"/>
    <col min="3" max="3" width="16.1171875" style="3745" customWidth="1"/>
    <col min="4" max="7" width="19.703125" style="3745" customWidth="1"/>
    <col min="8" max="9" width="13.41015625" style="305" customWidth="1"/>
    <col min="10" max="11" width="14.29296875" style="3745" customWidth="1"/>
    <col min="12" max="16384" width="9.29296875" style="3745"/>
  </cols>
  <sheetData>
    <row r="1" spans="1:11">
      <c r="A1" s="4406" t="s">
        <v>8202</v>
      </c>
      <c r="B1" s="4406"/>
      <c r="C1" s="4406"/>
      <c r="D1" s="4406"/>
      <c r="E1" s="4406"/>
      <c r="F1" s="4406"/>
      <c r="G1" s="4406"/>
      <c r="H1" s="4406"/>
      <c r="I1" s="4406"/>
      <c r="J1" s="4406"/>
      <c r="K1" s="4406"/>
    </row>
    <row r="2" spans="1:11" ht="16.5" customHeight="1"/>
    <row r="3" spans="1:11">
      <c r="D3" s="2821" t="s">
        <v>8201</v>
      </c>
      <c r="E3" s="2822"/>
    </row>
    <row r="4" spans="1:11" ht="14.7" thickBot="1"/>
    <row r="5" spans="1:11" ht="38.25" customHeight="1">
      <c r="A5" s="7604" t="s">
        <v>53</v>
      </c>
      <c r="B5" s="4442"/>
      <c r="C5" s="4414"/>
      <c r="D5" s="4442" t="s">
        <v>1590</v>
      </c>
      <c r="E5" s="4443"/>
      <c r="F5" s="4438"/>
      <c r="G5" s="4440" t="s">
        <v>8822</v>
      </c>
      <c r="H5" s="7593" t="s">
        <v>8241</v>
      </c>
      <c r="I5" s="7594"/>
      <c r="J5" s="7593" t="s">
        <v>8240</v>
      </c>
      <c r="K5" s="7594"/>
    </row>
    <row r="6" spans="1:11" ht="40.5" customHeight="1" thickBot="1">
      <c r="A6" s="7605"/>
      <c r="B6" s="4421" t="s">
        <v>75</v>
      </c>
      <c r="C6" s="4437" t="s">
        <v>67</v>
      </c>
      <c r="D6" s="4421" t="s">
        <v>21304</v>
      </c>
      <c r="E6" s="4439" t="s">
        <v>18247</v>
      </c>
      <c r="F6" s="4422" t="s">
        <v>18248</v>
      </c>
      <c r="G6" s="4441" t="s">
        <v>8823</v>
      </c>
      <c r="H6" s="4435" t="s">
        <v>18249</v>
      </c>
      <c r="I6" s="2826" t="s">
        <v>8243</v>
      </c>
      <c r="J6" s="2825" t="s">
        <v>8200</v>
      </c>
      <c r="K6" s="2826" t="s">
        <v>8243</v>
      </c>
    </row>
    <row r="7" spans="1:11" ht="15" customHeight="1">
      <c r="A7" s="7603" t="s">
        <v>18250</v>
      </c>
      <c r="B7" s="4423" t="s">
        <v>17199</v>
      </c>
      <c r="C7" s="4424" t="s">
        <v>17723</v>
      </c>
      <c r="D7" s="4411">
        <v>300</v>
      </c>
      <c r="E7" s="4413">
        <v>40</v>
      </c>
      <c r="F7" s="4413">
        <v>328</v>
      </c>
      <c r="G7" s="4436">
        <v>216</v>
      </c>
      <c r="H7" s="6135">
        <v>7665.42</v>
      </c>
      <c r="I7" s="6136">
        <v>13732.55</v>
      </c>
      <c r="J7" s="4415">
        <f t="shared" ref="J7:J70" si="0">H7-H7*$E$3</f>
        <v>7665.42</v>
      </c>
      <c r="K7" s="4416">
        <f t="shared" ref="K7:K70" si="1">I7-I7*$E$3</f>
        <v>13732.55</v>
      </c>
    </row>
    <row r="8" spans="1:11">
      <c r="A8" s="7589"/>
      <c r="B8" s="4425" t="s">
        <v>17200</v>
      </c>
      <c r="C8" s="4426" t="s">
        <v>17724</v>
      </c>
      <c r="D8" s="4412">
        <v>300</v>
      </c>
      <c r="E8" s="4410">
        <v>40</v>
      </c>
      <c r="F8" s="4410">
        <v>369</v>
      </c>
      <c r="G8" s="4431">
        <v>243</v>
      </c>
      <c r="H8" s="6137">
        <v>8253.89</v>
      </c>
      <c r="I8" s="6138">
        <v>14322.04</v>
      </c>
      <c r="J8" s="4417">
        <f t="shared" si="0"/>
        <v>8253.89</v>
      </c>
      <c r="K8" s="4418">
        <f t="shared" si="1"/>
        <v>14322.04</v>
      </c>
    </row>
    <row r="9" spans="1:11">
      <c r="A9" s="7589"/>
      <c r="B9" s="4425" t="s">
        <v>17201</v>
      </c>
      <c r="C9" s="4426" t="s">
        <v>17725</v>
      </c>
      <c r="D9" s="4412">
        <v>300</v>
      </c>
      <c r="E9" s="4410">
        <v>40</v>
      </c>
      <c r="F9" s="4410">
        <v>410</v>
      </c>
      <c r="G9" s="4431">
        <v>270</v>
      </c>
      <c r="H9" s="6137">
        <v>8844.4</v>
      </c>
      <c r="I9" s="6138">
        <v>14911.53</v>
      </c>
      <c r="J9" s="4417">
        <f t="shared" si="0"/>
        <v>8844.4</v>
      </c>
      <c r="K9" s="4418">
        <f t="shared" si="1"/>
        <v>14911.53</v>
      </c>
    </row>
    <row r="10" spans="1:11">
      <c r="A10" s="7589"/>
      <c r="B10" s="4425" t="s">
        <v>17202</v>
      </c>
      <c r="C10" s="4426" t="s">
        <v>17726</v>
      </c>
      <c r="D10" s="4412">
        <v>300</v>
      </c>
      <c r="E10" s="4410">
        <v>40</v>
      </c>
      <c r="F10" s="4410">
        <v>451</v>
      </c>
      <c r="G10" s="4431">
        <v>297</v>
      </c>
      <c r="H10" s="6137">
        <v>9433.89</v>
      </c>
      <c r="I10" s="6138">
        <v>15501.02</v>
      </c>
      <c r="J10" s="4417">
        <f t="shared" si="0"/>
        <v>9433.89</v>
      </c>
      <c r="K10" s="4418">
        <f t="shared" si="1"/>
        <v>15501.02</v>
      </c>
    </row>
    <row r="11" spans="1:11">
      <c r="A11" s="7589"/>
      <c r="B11" s="4425" t="s">
        <v>17203</v>
      </c>
      <c r="C11" s="4426" t="s">
        <v>17727</v>
      </c>
      <c r="D11" s="4412">
        <v>300</v>
      </c>
      <c r="E11" s="4410">
        <v>40</v>
      </c>
      <c r="F11" s="4410">
        <v>492</v>
      </c>
      <c r="G11" s="4431">
        <v>324</v>
      </c>
      <c r="H11" s="6137">
        <v>10022.36</v>
      </c>
      <c r="I11" s="6138">
        <v>16091.54</v>
      </c>
      <c r="J11" s="4417">
        <f t="shared" si="0"/>
        <v>10022.36</v>
      </c>
      <c r="K11" s="4418">
        <f t="shared" si="1"/>
        <v>16091.54</v>
      </c>
    </row>
    <row r="12" spans="1:11">
      <c r="A12" s="7589"/>
      <c r="B12" s="4425" t="s">
        <v>17204</v>
      </c>
      <c r="C12" s="4426" t="s">
        <v>17728</v>
      </c>
      <c r="D12" s="4412">
        <v>300</v>
      </c>
      <c r="E12" s="4410">
        <v>40</v>
      </c>
      <c r="F12" s="4410">
        <v>533</v>
      </c>
      <c r="G12" s="4431">
        <v>351</v>
      </c>
      <c r="H12" s="6137">
        <v>10612.87</v>
      </c>
      <c r="I12" s="6138">
        <v>16680</v>
      </c>
      <c r="J12" s="4417">
        <f t="shared" si="0"/>
        <v>10612.87</v>
      </c>
      <c r="K12" s="4418">
        <f t="shared" si="1"/>
        <v>16680</v>
      </c>
    </row>
    <row r="13" spans="1:11">
      <c r="A13" s="7589"/>
      <c r="B13" s="4425" t="s">
        <v>17205</v>
      </c>
      <c r="C13" s="4426" t="s">
        <v>17729</v>
      </c>
      <c r="D13" s="4412">
        <v>300</v>
      </c>
      <c r="E13" s="4410">
        <v>40</v>
      </c>
      <c r="F13" s="4410">
        <v>574</v>
      </c>
      <c r="G13" s="4431">
        <v>378</v>
      </c>
      <c r="H13" s="6137">
        <v>11202.36</v>
      </c>
      <c r="I13" s="6138">
        <v>17269.490000000002</v>
      </c>
      <c r="J13" s="4417">
        <f t="shared" si="0"/>
        <v>11202.36</v>
      </c>
      <c r="K13" s="4418">
        <f t="shared" si="1"/>
        <v>17269.490000000002</v>
      </c>
    </row>
    <row r="14" spans="1:11">
      <c r="A14" s="7589"/>
      <c r="B14" s="4425" t="s">
        <v>17206</v>
      </c>
      <c r="C14" s="4426" t="s">
        <v>17730</v>
      </c>
      <c r="D14" s="4412">
        <v>300</v>
      </c>
      <c r="E14" s="4410">
        <v>40</v>
      </c>
      <c r="F14" s="4410">
        <v>615</v>
      </c>
      <c r="G14" s="4431">
        <v>405</v>
      </c>
      <c r="H14" s="6137">
        <v>11790.83</v>
      </c>
      <c r="I14" s="6138">
        <v>17860.009999999998</v>
      </c>
      <c r="J14" s="4417">
        <f t="shared" si="0"/>
        <v>11790.83</v>
      </c>
      <c r="K14" s="4418">
        <f t="shared" si="1"/>
        <v>17860.009999999998</v>
      </c>
    </row>
    <row r="15" spans="1:11">
      <c r="A15" s="7589"/>
      <c r="B15" s="4425" t="s">
        <v>17207</v>
      </c>
      <c r="C15" s="4426" t="s">
        <v>17731</v>
      </c>
      <c r="D15" s="4412">
        <v>300</v>
      </c>
      <c r="E15" s="4410">
        <v>40</v>
      </c>
      <c r="F15" s="4410">
        <v>656</v>
      </c>
      <c r="G15" s="4431">
        <v>432</v>
      </c>
      <c r="H15" s="6137">
        <v>12381.34</v>
      </c>
      <c r="I15" s="6138">
        <v>18448.47</v>
      </c>
      <c r="J15" s="4417">
        <f t="shared" si="0"/>
        <v>12381.34</v>
      </c>
      <c r="K15" s="4418">
        <f t="shared" si="1"/>
        <v>18448.47</v>
      </c>
    </row>
    <row r="16" spans="1:11">
      <c r="A16" s="7589"/>
      <c r="B16" s="4425" t="s">
        <v>17208</v>
      </c>
      <c r="C16" s="4426" t="s">
        <v>17732</v>
      </c>
      <c r="D16" s="4412">
        <v>300</v>
      </c>
      <c r="E16" s="4410">
        <v>40</v>
      </c>
      <c r="F16" s="4410">
        <v>697</v>
      </c>
      <c r="G16" s="4431">
        <v>459</v>
      </c>
      <c r="H16" s="6137">
        <v>12970.83</v>
      </c>
      <c r="I16" s="6138">
        <v>19037.96</v>
      </c>
      <c r="J16" s="4417">
        <f t="shared" si="0"/>
        <v>12970.83</v>
      </c>
      <c r="K16" s="4418">
        <f t="shared" si="1"/>
        <v>19037.96</v>
      </c>
    </row>
    <row r="17" spans="1:11">
      <c r="A17" s="7589"/>
      <c r="B17" s="4425" t="s">
        <v>17209</v>
      </c>
      <c r="C17" s="4426" t="s">
        <v>17733</v>
      </c>
      <c r="D17" s="4412">
        <v>300</v>
      </c>
      <c r="E17" s="4410">
        <v>40</v>
      </c>
      <c r="F17" s="4410">
        <v>738</v>
      </c>
      <c r="G17" s="4431">
        <v>486</v>
      </c>
      <c r="H17" s="6137">
        <v>13560.32</v>
      </c>
      <c r="I17" s="6138">
        <v>19628.48</v>
      </c>
      <c r="J17" s="4417">
        <f t="shared" si="0"/>
        <v>13560.32</v>
      </c>
      <c r="K17" s="4418">
        <f t="shared" si="1"/>
        <v>19628.48</v>
      </c>
    </row>
    <row r="18" spans="1:11">
      <c r="A18" s="7589"/>
      <c r="B18" s="4425" t="s">
        <v>17210</v>
      </c>
      <c r="C18" s="4426" t="s">
        <v>17734</v>
      </c>
      <c r="D18" s="4412">
        <v>300</v>
      </c>
      <c r="E18" s="4410">
        <v>40</v>
      </c>
      <c r="F18" s="4410">
        <v>779</v>
      </c>
      <c r="G18" s="4431">
        <v>513</v>
      </c>
      <c r="H18" s="6137">
        <v>14149.81</v>
      </c>
      <c r="I18" s="6138">
        <v>20216.939999999999</v>
      </c>
      <c r="J18" s="4417">
        <f t="shared" si="0"/>
        <v>14149.81</v>
      </c>
      <c r="K18" s="4418">
        <f t="shared" si="1"/>
        <v>20216.939999999999</v>
      </c>
    </row>
    <row r="19" spans="1:11">
      <c r="A19" s="7589"/>
      <c r="B19" s="4425" t="s">
        <v>17211</v>
      </c>
      <c r="C19" s="4426" t="s">
        <v>17735</v>
      </c>
      <c r="D19" s="4412">
        <v>300</v>
      </c>
      <c r="E19" s="4410">
        <v>40</v>
      </c>
      <c r="F19" s="4410">
        <v>820</v>
      </c>
      <c r="G19" s="4431">
        <v>540</v>
      </c>
      <c r="H19" s="6137">
        <v>14739.3</v>
      </c>
      <c r="I19" s="6138">
        <v>20806.43</v>
      </c>
      <c r="J19" s="4417">
        <f t="shared" si="0"/>
        <v>14739.3</v>
      </c>
      <c r="K19" s="4418">
        <f t="shared" si="1"/>
        <v>20806.43</v>
      </c>
    </row>
    <row r="20" spans="1:11">
      <c r="A20" s="7589"/>
      <c r="B20" s="4425" t="s">
        <v>17212</v>
      </c>
      <c r="C20" s="4426" t="s">
        <v>17736</v>
      </c>
      <c r="D20" s="4412">
        <v>300</v>
      </c>
      <c r="E20" s="4410">
        <v>40</v>
      </c>
      <c r="F20" s="4410">
        <v>861</v>
      </c>
      <c r="G20" s="4431">
        <v>567</v>
      </c>
      <c r="H20" s="6137">
        <v>15328.79</v>
      </c>
      <c r="I20" s="6138">
        <v>21396.95</v>
      </c>
      <c r="J20" s="4417">
        <f t="shared" si="0"/>
        <v>15328.79</v>
      </c>
      <c r="K20" s="4418">
        <f t="shared" si="1"/>
        <v>21396.95</v>
      </c>
    </row>
    <row r="21" spans="1:11">
      <c r="A21" s="7589"/>
      <c r="B21" s="4425" t="s">
        <v>17213</v>
      </c>
      <c r="C21" s="4426" t="s">
        <v>17737</v>
      </c>
      <c r="D21" s="4412">
        <v>300</v>
      </c>
      <c r="E21" s="4410">
        <v>40</v>
      </c>
      <c r="F21" s="4410">
        <v>902</v>
      </c>
      <c r="G21" s="4431">
        <v>594</v>
      </c>
      <c r="H21" s="6137">
        <v>15918.28</v>
      </c>
      <c r="I21" s="6138">
        <v>21985.41</v>
      </c>
      <c r="J21" s="4417">
        <f t="shared" si="0"/>
        <v>15918.28</v>
      </c>
      <c r="K21" s="4418">
        <f t="shared" si="1"/>
        <v>21985.41</v>
      </c>
    </row>
    <row r="22" spans="1:11">
      <c r="A22" s="7589"/>
      <c r="B22" s="4425" t="s">
        <v>17214</v>
      </c>
      <c r="C22" s="4426" t="s">
        <v>17738</v>
      </c>
      <c r="D22" s="4412">
        <v>300</v>
      </c>
      <c r="E22" s="4410">
        <v>40</v>
      </c>
      <c r="F22" s="4410">
        <v>943</v>
      </c>
      <c r="G22" s="4431">
        <v>621</v>
      </c>
      <c r="H22" s="6137">
        <v>16507.77</v>
      </c>
      <c r="I22" s="6138">
        <v>22575.93</v>
      </c>
      <c r="J22" s="4417">
        <f t="shared" si="0"/>
        <v>16507.77</v>
      </c>
      <c r="K22" s="4418">
        <f t="shared" si="1"/>
        <v>22575.93</v>
      </c>
    </row>
    <row r="23" spans="1:11">
      <c r="A23" s="7589"/>
      <c r="B23" s="4425" t="s">
        <v>17215</v>
      </c>
      <c r="C23" s="4426" t="s">
        <v>17739</v>
      </c>
      <c r="D23" s="4412">
        <v>300</v>
      </c>
      <c r="E23" s="4410">
        <v>40</v>
      </c>
      <c r="F23" s="4410">
        <v>984</v>
      </c>
      <c r="G23" s="4431">
        <v>648</v>
      </c>
      <c r="H23" s="6137">
        <v>17097.259999999998</v>
      </c>
      <c r="I23" s="6138">
        <v>23165.42</v>
      </c>
      <c r="J23" s="4417">
        <f t="shared" si="0"/>
        <v>17097.259999999998</v>
      </c>
      <c r="K23" s="4418">
        <f t="shared" si="1"/>
        <v>23165.42</v>
      </c>
    </row>
    <row r="24" spans="1:11">
      <c r="A24" s="7589"/>
      <c r="B24" s="4425" t="s">
        <v>17216</v>
      </c>
      <c r="C24" s="4426" t="s">
        <v>17740</v>
      </c>
      <c r="D24" s="4412">
        <v>300</v>
      </c>
      <c r="E24" s="4410">
        <v>40</v>
      </c>
      <c r="F24" s="4410">
        <v>1025</v>
      </c>
      <c r="G24" s="4431">
        <v>675</v>
      </c>
      <c r="H24" s="6137">
        <v>17686.75</v>
      </c>
      <c r="I24" s="6138">
        <v>23754.91</v>
      </c>
      <c r="J24" s="4417">
        <f t="shared" si="0"/>
        <v>17686.75</v>
      </c>
      <c r="K24" s="4418">
        <f t="shared" si="1"/>
        <v>23754.91</v>
      </c>
    </row>
    <row r="25" spans="1:11">
      <c r="A25" s="7589"/>
      <c r="B25" s="4425" t="s">
        <v>17217</v>
      </c>
      <c r="C25" s="4426" t="s">
        <v>17741</v>
      </c>
      <c r="D25" s="4412">
        <v>300</v>
      </c>
      <c r="E25" s="4410">
        <v>40</v>
      </c>
      <c r="F25" s="4410">
        <v>1066</v>
      </c>
      <c r="G25" s="4431">
        <v>702</v>
      </c>
      <c r="H25" s="6137">
        <v>18276.240000000002</v>
      </c>
      <c r="I25" s="6138">
        <v>24344.400000000001</v>
      </c>
      <c r="J25" s="4417">
        <f t="shared" si="0"/>
        <v>18276.240000000002</v>
      </c>
      <c r="K25" s="4418">
        <f t="shared" si="1"/>
        <v>24344.400000000001</v>
      </c>
    </row>
    <row r="26" spans="1:11">
      <c r="A26" s="7589"/>
      <c r="B26" s="4425" t="s">
        <v>17218</v>
      </c>
      <c r="C26" s="4426" t="s">
        <v>17742</v>
      </c>
      <c r="D26" s="4412">
        <v>300</v>
      </c>
      <c r="E26" s="4410">
        <v>40</v>
      </c>
      <c r="F26" s="4410">
        <v>1107</v>
      </c>
      <c r="G26" s="4431">
        <v>729</v>
      </c>
      <c r="H26" s="6137">
        <v>18865.73</v>
      </c>
      <c r="I26" s="6138">
        <v>24933.89</v>
      </c>
      <c r="J26" s="4417">
        <f t="shared" si="0"/>
        <v>18865.73</v>
      </c>
      <c r="K26" s="4418">
        <f t="shared" si="1"/>
        <v>24933.89</v>
      </c>
    </row>
    <row r="27" spans="1:11">
      <c r="A27" s="7589"/>
      <c r="B27" s="4425" t="s">
        <v>17219</v>
      </c>
      <c r="C27" s="4426" t="s">
        <v>17743</v>
      </c>
      <c r="D27" s="4412">
        <v>300</v>
      </c>
      <c r="E27" s="4410">
        <v>40</v>
      </c>
      <c r="F27" s="4410">
        <v>1148</v>
      </c>
      <c r="G27" s="4431">
        <v>756</v>
      </c>
      <c r="H27" s="6137">
        <v>19455.22</v>
      </c>
      <c r="I27" s="6138">
        <v>25523.38</v>
      </c>
      <c r="J27" s="4417">
        <f t="shared" si="0"/>
        <v>19455.22</v>
      </c>
      <c r="K27" s="4418">
        <f t="shared" si="1"/>
        <v>25523.38</v>
      </c>
    </row>
    <row r="28" spans="1:11">
      <c r="A28" s="7589"/>
      <c r="B28" s="4425" t="s">
        <v>17220</v>
      </c>
      <c r="C28" s="4426" t="s">
        <v>17744</v>
      </c>
      <c r="D28" s="4412">
        <v>300</v>
      </c>
      <c r="E28" s="4410">
        <v>40</v>
      </c>
      <c r="F28" s="4410">
        <v>1189</v>
      </c>
      <c r="G28" s="4431">
        <v>783</v>
      </c>
      <c r="H28" s="6137">
        <v>20044.71</v>
      </c>
      <c r="I28" s="6138">
        <v>26112.87</v>
      </c>
      <c r="J28" s="4417">
        <f t="shared" si="0"/>
        <v>20044.71</v>
      </c>
      <c r="K28" s="4418">
        <f t="shared" si="1"/>
        <v>26112.87</v>
      </c>
    </row>
    <row r="29" spans="1:11">
      <c r="A29" s="7589"/>
      <c r="B29" s="4425" t="s">
        <v>17221</v>
      </c>
      <c r="C29" s="4426" t="s">
        <v>17745</v>
      </c>
      <c r="D29" s="4412">
        <v>300</v>
      </c>
      <c r="E29" s="4410">
        <v>40</v>
      </c>
      <c r="F29" s="4410">
        <v>1230</v>
      </c>
      <c r="G29" s="4431">
        <v>810</v>
      </c>
      <c r="H29" s="6137">
        <v>20635.23</v>
      </c>
      <c r="I29" s="6138">
        <v>26702.36</v>
      </c>
      <c r="J29" s="4417">
        <f t="shared" si="0"/>
        <v>20635.23</v>
      </c>
      <c r="K29" s="4418">
        <f t="shared" si="1"/>
        <v>26702.36</v>
      </c>
    </row>
    <row r="30" spans="1:11">
      <c r="A30" s="7589"/>
      <c r="B30" s="4425" t="s">
        <v>17222</v>
      </c>
      <c r="C30" s="4426" t="s">
        <v>17746</v>
      </c>
      <c r="D30" s="4412">
        <v>300</v>
      </c>
      <c r="E30" s="4410">
        <v>40</v>
      </c>
      <c r="F30" s="4410">
        <v>1271</v>
      </c>
      <c r="G30" s="4431">
        <v>837</v>
      </c>
      <c r="H30" s="6137">
        <v>21223.69</v>
      </c>
      <c r="I30" s="6138">
        <v>27291.85</v>
      </c>
      <c r="J30" s="4417">
        <f t="shared" si="0"/>
        <v>21223.69</v>
      </c>
      <c r="K30" s="4418">
        <f t="shared" si="1"/>
        <v>27291.85</v>
      </c>
    </row>
    <row r="31" spans="1:11">
      <c r="A31" s="7589"/>
      <c r="B31" s="4425" t="s">
        <v>17223</v>
      </c>
      <c r="C31" s="4426" t="s">
        <v>17747</v>
      </c>
      <c r="D31" s="4412">
        <v>300</v>
      </c>
      <c r="E31" s="4410">
        <v>40</v>
      </c>
      <c r="F31" s="4410">
        <v>1312</v>
      </c>
      <c r="G31" s="4431">
        <v>864</v>
      </c>
      <c r="H31" s="6137">
        <v>21814.21</v>
      </c>
      <c r="I31" s="6138">
        <v>27881.34</v>
      </c>
      <c r="J31" s="4417">
        <f t="shared" si="0"/>
        <v>21814.21</v>
      </c>
      <c r="K31" s="4418">
        <f t="shared" si="1"/>
        <v>27881.34</v>
      </c>
    </row>
    <row r="32" spans="1:11">
      <c r="A32" s="7589"/>
      <c r="B32" s="4425" t="s">
        <v>17224</v>
      </c>
      <c r="C32" s="4426" t="s">
        <v>17748</v>
      </c>
      <c r="D32" s="4412">
        <v>300</v>
      </c>
      <c r="E32" s="4410">
        <v>40</v>
      </c>
      <c r="F32" s="4410">
        <v>1353</v>
      </c>
      <c r="G32" s="4431">
        <v>891</v>
      </c>
      <c r="H32" s="6137">
        <v>22403.7</v>
      </c>
      <c r="I32" s="6138">
        <v>28470.83</v>
      </c>
      <c r="J32" s="4417">
        <f t="shared" si="0"/>
        <v>22403.7</v>
      </c>
      <c r="K32" s="4418">
        <f t="shared" si="1"/>
        <v>28470.83</v>
      </c>
    </row>
    <row r="33" spans="1:11">
      <c r="A33" s="7589"/>
      <c r="B33" s="4425" t="s">
        <v>17225</v>
      </c>
      <c r="C33" s="4426" t="s">
        <v>17749</v>
      </c>
      <c r="D33" s="4412">
        <v>300</v>
      </c>
      <c r="E33" s="4410">
        <v>40</v>
      </c>
      <c r="F33" s="4410">
        <v>1394</v>
      </c>
      <c r="G33" s="4431">
        <v>918</v>
      </c>
      <c r="H33" s="6137">
        <v>22992.16</v>
      </c>
      <c r="I33" s="6138">
        <v>29061.34</v>
      </c>
      <c r="J33" s="4417">
        <f t="shared" si="0"/>
        <v>22992.16</v>
      </c>
      <c r="K33" s="4418">
        <f t="shared" si="1"/>
        <v>29061.34</v>
      </c>
    </row>
    <row r="34" spans="1:11">
      <c r="A34" s="7589"/>
      <c r="B34" s="4425" t="s">
        <v>17226</v>
      </c>
      <c r="C34" s="4426" t="s">
        <v>17750</v>
      </c>
      <c r="D34" s="4412">
        <v>300</v>
      </c>
      <c r="E34" s="4410">
        <v>40</v>
      </c>
      <c r="F34" s="4410">
        <v>1435</v>
      </c>
      <c r="G34" s="4431">
        <v>945</v>
      </c>
      <c r="H34" s="6137">
        <v>23582.68</v>
      </c>
      <c r="I34" s="6138">
        <v>29649.81</v>
      </c>
      <c r="J34" s="4417">
        <f t="shared" si="0"/>
        <v>23582.68</v>
      </c>
      <c r="K34" s="4418">
        <f t="shared" si="1"/>
        <v>29649.81</v>
      </c>
    </row>
    <row r="35" spans="1:11">
      <c r="A35" s="7589"/>
      <c r="B35" s="4425" t="s">
        <v>17227</v>
      </c>
      <c r="C35" s="4426" t="s">
        <v>17751</v>
      </c>
      <c r="D35" s="4412">
        <v>300</v>
      </c>
      <c r="E35" s="4410">
        <v>40</v>
      </c>
      <c r="F35" s="4410">
        <v>1476</v>
      </c>
      <c r="G35" s="4431">
        <v>972</v>
      </c>
      <c r="H35" s="6137">
        <v>24172.17</v>
      </c>
      <c r="I35" s="6138">
        <v>30239.3</v>
      </c>
      <c r="J35" s="4417">
        <f t="shared" si="0"/>
        <v>24172.17</v>
      </c>
      <c r="K35" s="4418">
        <f t="shared" si="1"/>
        <v>30239.3</v>
      </c>
    </row>
    <row r="36" spans="1:11">
      <c r="A36" s="7589"/>
      <c r="B36" s="4425" t="s">
        <v>17228</v>
      </c>
      <c r="C36" s="4426" t="s">
        <v>17752</v>
      </c>
      <c r="D36" s="4412">
        <v>300</v>
      </c>
      <c r="E36" s="4410">
        <v>40</v>
      </c>
      <c r="F36" s="4410">
        <v>1517</v>
      </c>
      <c r="G36" s="4431">
        <v>999</v>
      </c>
      <c r="H36" s="6137">
        <v>24760.63</v>
      </c>
      <c r="I36" s="6138">
        <v>30829.81</v>
      </c>
      <c r="J36" s="4417">
        <f t="shared" si="0"/>
        <v>24760.63</v>
      </c>
      <c r="K36" s="4418">
        <f t="shared" si="1"/>
        <v>30829.81</v>
      </c>
    </row>
    <row r="37" spans="1:11">
      <c r="A37" s="7589"/>
      <c r="B37" s="4425" t="s">
        <v>17229</v>
      </c>
      <c r="C37" s="4426" t="s">
        <v>17753</v>
      </c>
      <c r="D37" s="4412">
        <v>300</v>
      </c>
      <c r="E37" s="4410">
        <v>40</v>
      </c>
      <c r="F37" s="4410">
        <v>1558</v>
      </c>
      <c r="G37" s="4431">
        <v>1026</v>
      </c>
      <c r="H37" s="6137">
        <v>25351.15</v>
      </c>
      <c r="I37" s="6138">
        <v>31418.28</v>
      </c>
      <c r="J37" s="4417">
        <f t="shared" si="0"/>
        <v>25351.15</v>
      </c>
      <c r="K37" s="4418">
        <f t="shared" si="1"/>
        <v>31418.28</v>
      </c>
    </row>
    <row r="38" spans="1:11">
      <c r="A38" s="7589"/>
      <c r="B38" s="4425" t="s">
        <v>17230</v>
      </c>
      <c r="C38" s="4426" t="s">
        <v>17754</v>
      </c>
      <c r="D38" s="4412">
        <v>300</v>
      </c>
      <c r="E38" s="4410">
        <v>40</v>
      </c>
      <c r="F38" s="4410">
        <v>1599</v>
      </c>
      <c r="G38" s="4431">
        <v>1053</v>
      </c>
      <c r="H38" s="6137">
        <v>25940.639999999999</v>
      </c>
      <c r="I38" s="6138">
        <v>32007.77</v>
      </c>
      <c r="J38" s="4417">
        <f t="shared" si="0"/>
        <v>25940.639999999999</v>
      </c>
      <c r="K38" s="4418">
        <f t="shared" si="1"/>
        <v>32007.77</v>
      </c>
    </row>
    <row r="39" spans="1:11">
      <c r="A39" s="7589"/>
      <c r="B39" s="4425" t="s">
        <v>17231</v>
      </c>
      <c r="C39" s="4426" t="s">
        <v>17755</v>
      </c>
      <c r="D39" s="4412">
        <v>300</v>
      </c>
      <c r="E39" s="4410">
        <v>40</v>
      </c>
      <c r="F39" s="4410">
        <v>1640</v>
      </c>
      <c r="G39" s="4431">
        <v>1080</v>
      </c>
      <c r="H39" s="6137">
        <v>26530.13</v>
      </c>
      <c r="I39" s="6138">
        <v>32598.28</v>
      </c>
      <c r="J39" s="4417">
        <f t="shared" si="0"/>
        <v>26530.13</v>
      </c>
      <c r="K39" s="4418">
        <f t="shared" si="1"/>
        <v>32598.28</v>
      </c>
    </row>
    <row r="40" spans="1:11">
      <c r="A40" s="7589"/>
      <c r="B40" s="4425" t="s">
        <v>17232</v>
      </c>
      <c r="C40" s="4426" t="s">
        <v>17756</v>
      </c>
      <c r="D40" s="4412">
        <v>300</v>
      </c>
      <c r="E40" s="4410">
        <v>40</v>
      </c>
      <c r="F40" s="4410">
        <v>1681</v>
      </c>
      <c r="G40" s="4431">
        <v>1107</v>
      </c>
      <c r="H40" s="6137">
        <v>27119.62</v>
      </c>
      <c r="I40" s="6138">
        <v>33186.75</v>
      </c>
      <c r="J40" s="4417">
        <f t="shared" si="0"/>
        <v>27119.62</v>
      </c>
      <c r="K40" s="4418">
        <f t="shared" si="1"/>
        <v>33186.75</v>
      </c>
    </row>
    <row r="41" spans="1:11">
      <c r="A41" s="7589"/>
      <c r="B41" s="4425" t="s">
        <v>17233</v>
      </c>
      <c r="C41" s="4426" t="s">
        <v>17757</v>
      </c>
      <c r="D41" s="4412">
        <v>300</v>
      </c>
      <c r="E41" s="4410">
        <v>40</v>
      </c>
      <c r="F41" s="4410">
        <v>1722</v>
      </c>
      <c r="G41" s="4431">
        <v>1134</v>
      </c>
      <c r="H41" s="6137">
        <v>27709.11</v>
      </c>
      <c r="I41" s="6138">
        <v>33776.239999999998</v>
      </c>
      <c r="J41" s="4417">
        <f t="shared" si="0"/>
        <v>27709.11</v>
      </c>
      <c r="K41" s="4418">
        <f t="shared" si="1"/>
        <v>33776.239999999998</v>
      </c>
    </row>
    <row r="42" spans="1:11">
      <c r="A42" s="7589"/>
      <c r="B42" s="4425" t="s">
        <v>17234</v>
      </c>
      <c r="C42" s="4426" t="s">
        <v>17758</v>
      </c>
      <c r="D42" s="4412">
        <v>300</v>
      </c>
      <c r="E42" s="4410">
        <v>40</v>
      </c>
      <c r="F42" s="4410">
        <v>1763</v>
      </c>
      <c r="G42" s="4431">
        <v>1161</v>
      </c>
      <c r="H42" s="6137">
        <v>28298.6</v>
      </c>
      <c r="I42" s="6138">
        <v>34366.75</v>
      </c>
      <c r="J42" s="4417">
        <f t="shared" si="0"/>
        <v>28298.6</v>
      </c>
      <c r="K42" s="4418">
        <f t="shared" si="1"/>
        <v>34366.75</v>
      </c>
    </row>
    <row r="43" spans="1:11">
      <c r="A43" s="7589"/>
      <c r="B43" s="4425" t="s">
        <v>17235</v>
      </c>
      <c r="C43" s="4426" t="s">
        <v>17759</v>
      </c>
      <c r="D43" s="4412">
        <v>300</v>
      </c>
      <c r="E43" s="4410">
        <v>40</v>
      </c>
      <c r="F43" s="4410">
        <v>1804</v>
      </c>
      <c r="G43" s="4431">
        <v>1188</v>
      </c>
      <c r="H43" s="6137">
        <v>28888.09</v>
      </c>
      <c r="I43" s="6138">
        <v>34955.22</v>
      </c>
      <c r="J43" s="4417">
        <f t="shared" si="0"/>
        <v>28888.09</v>
      </c>
      <c r="K43" s="4418">
        <f t="shared" si="1"/>
        <v>34955.22</v>
      </c>
    </row>
    <row r="44" spans="1:11">
      <c r="A44" s="7589"/>
      <c r="B44" s="4425" t="s">
        <v>17236</v>
      </c>
      <c r="C44" s="4426" t="s">
        <v>17760</v>
      </c>
      <c r="D44" s="4412">
        <v>300</v>
      </c>
      <c r="E44" s="4410">
        <v>40</v>
      </c>
      <c r="F44" s="4410">
        <v>1845</v>
      </c>
      <c r="G44" s="4431">
        <v>1215</v>
      </c>
      <c r="H44" s="6137">
        <v>29477.58</v>
      </c>
      <c r="I44" s="6138">
        <v>35545.730000000003</v>
      </c>
      <c r="J44" s="4417">
        <f t="shared" si="0"/>
        <v>29477.58</v>
      </c>
      <c r="K44" s="4418">
        <f t="shared" si="1"/>
        <v>35545.730000000003</v>
      </c>
    </row>
    <row r="45" spans="1:11">
      <c r="A45" s="7589"/>
      <c r="B45" s="4425" t="s">
        <v>17237</v>
      </c>
      <c r="C45" s="4426" t="s">
        <v>17761</v>
      </c>
      <c r="D45" s="4412">
        <v>300</v>
      </c>
      <c r="E45" s="4410">
        <v>40</v>
      </c>
      <c r="F45" s="4410">
        <v>1886</v>
      </c>
      <c r="G45" s="4431">
        <v>1242</v>
      </c>
      <c r="H45" s="6137">
        <v>30067.07</v>
      </c>
      <c r="I45" s="6138">
        <v>36135.22</v>
      </c>
      <c r="J45" s="4417">
        <f t="shared" si="0"/>
        <v>30067.07</v>
      </c>
      <c r="K45" s="4418">
        <f t="shared" si="1"/>
        <v>36135.22</v>
      </c>
    </row>
    <row r="46" spans="1:11">
      <c r="A46" s="7589"/>
      <c r="B46" s="4425" t="s">
        <v>17238</v>
      </c>
      <c r="C46" s="4426" t="s">
        <v>17762</v>
      </c>
      <c r="D46" s="4412">
        <v>300</v>
      </c>
      <c r="E46" s="4410">
        <v>40</v>
      </c>
      <c r="F46" s="4410">
        <v>1927</v>
      </c>
      <c r="G46" s="4431">
        <v>1269</v>
      </c>
      <c r="H46" s="6137">
        <v>30656.560000000001</v>
      </c>
      <c r="I46" s="6138">
        <v>36724.71</v>
      </c>
      <c r="J46" s="4417">
        <f t="shared" si="0"/>
        <v>30656.560000000001</v>
      </c>
      <c r="K46" s="4418">
        <f t="shared" si="1"/>
        <v>36724.71</v>
      </c>
    </row>
    <row r="47" spans="1:11">
      <c r="A47" s="7589"/>
      <c r="B47" s="4425" t="s">
        <v>17239</v>
      </c>
      <c r="C47" s="4426" t="s">
        <v>17763</v>
      </c>
      <c r="D47" s="4412">
        <v>300</v>
      </c>
      <c r="E47" s="4410">
        <v>40</v>
      </c>
      <c r="F47" s="4410">
        <v>1968</v>
      </c>
      <c r="G47" s="4431">
        <v>1296</v>
      </c>
      <c r="H47" s="6137">
        <v>31246.05</v>
      </c>
      <c r="I47" s="6138">
        <v>37314.199999999997</v>
      </c>
      <c r="J47" s="4417">
        <f t="shared" si="0"/>
        <v>31246.05</v>
      </c>
      <c r="K47" s="4418">
        <f t="shared" si="1"/>
        <v>37314.199999999997</v>
      </c>
    </row>
    <row r="48" spans="1:11">
      <c r="A48" s="7589"/>
      <c r="B48" s="4425" t="s">
        <v>17240</v>
      </c>
      <c r="C48" s="4426" t="s">
        <v>17764</v>
      </c>
      <c r="D48" s="4412">
        <v>300</v>
      </c>
      <c r="E48" s="4410">
        <v>40</v>
      </c>
      <c r="F48" s="4410">
        <v>2009</v>
      </c>
      <c r="G48" s="4431">
        <v>1323</v>
      </c>
      <c r="H48" s="6137">
        <v>31835.54</v>
      </c>
      <c r="I48" s="6138">
        <v>37903.69</v>
      </c>
      <c r="J48" s="4417">
        <f t="shared" si="0"/>
        <v>31835.54</v>
      </c>
      <c r="K48" s="4418">
        <f t="shared" si="1"/>
        <v>37903.69</v>
      </c>
    </row>
    <row r="49" spans="1:11" ht="14.7" thickBot="1">
      <c r="A49" s="7589"/>
      <c r="B49" s="4427" t="s">
        <v>17241</v>
      </c>
      <c r="C49" s="4428" t="s">
        <v>17765</v>
      </c>
      <c r="D49" s="4432">
        <v>300</v>
      </c>
      <c r="E49" s="4433">
        <v>40</v>
      </c>
      <c r="F49" s="4433">
        <v>2050</v>
      </c>
      <c r="G49" s="4434">
        <v>1350</v>
      </c>
      <c r="H49" s="6137">
        <v>32425.03</v>
      </c>
      <c r="I49" s="6138">
        <v>38493.18</v>
      </c>
      <c r="J49" s="4419">
        <f t="shared" si="0"/>
        <v>32425.03</v>
      </c>
      <c r="K49" s="4420">
        <f t="shared" si="1"/>
        <v>38493.18</v>
      </c>
    </row>
    <row r="50" spans="1:11">
      <c r="A50" s="7589"/>
      <c r="B50" s="4423" t="s">
        <v>17242</v>
      </c>
      <c r="C50" s="4424" t="s">
        <v>17766</v>
      </c>
      <c r="D50" s="4429">
        <v>500</v>
      </c>
      <c r="E50" s="4409">
        <v>40</v>
      </c>
      <c r="F50" s="4409">
        <v>328</v>
      </c>
      <c r="G50" s="4430">
        <v>312</v>
      </c>
      <c r="H50" s="6137">
        <v>8350.25</v>
      </c>
      <c r="I50" s="6138">
        <v>14417.39</v>
      </c>
      <c r="J50" s="4415">
        <f t="shared" si="0"/>
        <v>8350.25</v>
      </c>
      <c r="K50" s="4416">
        <f t="shared" si="1"/>
        <v>14417.39</v>
      </c>
    </row>
    <row r="51" spans="1:11">
      <c r="A51" s="7589"/>
      <c r="B51" s="4425" t="s">
        <v>17243</v>
      </c>
      <c r="C51" s="4426" t="s">
        <v>17767</v>
      </c>
      <c r="D51" s="4412">
        <v>500</v>
      </c>
      <c r="E51" s="4410">
        <v>40</v>
      </c>
      <c r="F51" s="4410">
        <v>369</v>
      </c>
      <c r="G51" s="4431">
        <v>351</v>
      </c>
      <c r="H51" s="6137">
        <v>9000.23</v>
      </c>
      <c r="I51" s="6138">
        <v>15067.36</v>
      </c>
      <c r="J51" s="4417">
        <f t="shared" si="0"/>
        <v>9000.23</v>
      </c>
      <c r="K51" s="4418">
        <f t="shared" si="1"/>
        <v>15067.36</v>
      </c>
    </row>
    <row r="52" spans="1:11">
      <c r="A52" s="7589"/>
      <c r="B52" s="4425" t="s">
        <v>17244</v>
      </c>
      <c r="C52" s="4426" t="s">
        <v>17768</v>
      </c>
      <c r="D52" s="4412">
        <v>500</v>
      </c>
      <c r="E52" s="4410">
        <v>40</v>
      </c>
      <c r="F52" s="4410">
        <v>410</v>
      </c>
      <c r="G52" s="4431">
        <v>390</v>
      </c>
      <c r="H52" s="6137">
        <v>9650.2099999999991</v>
      </c>
      <c r="I52" s="6138">
        <v>15718.37</v>
      </c>
      <c r="J52" s="4417">
        <f t="shared" si="0"/>
        <v>9650.2099999999991</v>
      </c>
      <c r="K52" s="4418">
        <f t="shared" si="1"/>
        <v>15718.37</v>
      </c>
    </row>
    <row r="53" spans="1:11">
      <c r="A53" s="7589"/>
      <c r="B53" s="4425" t="s">
        <v>17245</v>
      </c>
      <c r="C53" s="4426" t="s">
        <v>17769</v>
      </c>
      <c r="D53" s="4412">
        <v>500</v>
      </c>
      <c r="E53" s="4410">
        <v>40</v>
      </c>
      <c r="F53" s="4410">
        <v>451</v>
      </c>
      <c r="G53" s="4431">
        <v>429</v>
      </c>
      <c r="H53" s="6137">
        <v>10301.209999999999</v>
      </c>
      <c r="I53" s="6138">
        <v>16369.37</v>
      </c>
      <c r="J53" s="4417">
        <f t="shared" si="0"/>
        <v>10301.209999999999</v>
      </c>
      <c r="K53" s="4418">
        <f t="shared" si="1"/>
        <v>16369.37</v>
      </c>
    </row>
    <row r="54" spans="1:11">
      <c r="A54" s="7589"/>
      <c r="B54" s="4425" t="s">
        <v>17246</v>
      </c>
      <c r="C54" s="4426" t="s">
        <v>17770</v>
      </c>
      <c r="D54" s="4412">
        <v>500</v>
      </c>
      <c r="E54" s="4410">
        <v>40</v>
      </c>
      <c r="F54" s="4410">
        <v>492</v>
      </c>
      <c r="G54" s="4431">
        <v>468</v>
      </c>
      <c r="H54" s="6137">
        <v>10952.21</v>
      </c>
      <c r="I54" s="6138">
        <v>17019.349999999999</v>
      </c>
      <c r="J54" s="4417">
        <f t="shared" si="0"/>
        <v>10952.21</v>
      </c>
      <c r="K54" s="4418">
        <f t="shared" si="1"/>
        <v>17019.349999999999</v>
      </c>
    </row>
    <row r="55" spans="1:11">
      <c r="A55" s="7589"/>
      <c r="B55" s="4425" t="s">
        <v>17247</v>
      </c>
      <c r="C55" s="4426" t="s">
        <v>17771</v>
      </c>
      <c r="D55" s="4412">
        <v>500</v>
      </c>
      <c r="E55" s="4410">
        <v>40</v>
      </c>
      <c r="F55" s="4410">
        <v>533</v>
      </c>
      <c r="G55" s="4431">
        <v>507</v>
      </c>
      <c r="H55" s="6137">
        <v>11602.19</v>
      </c>
      <c r="I55" s="6138">
        <v>17669.32</v>
      </c>
      <c r="J55" s="4417">
        <f t="shared" si="0"/>
        <v>11602.19</v>
      </c>
      <c r="K55" s="4418">
        <f t="shared" si="1"/>
        <v>17669.32</v>
      </c>
    </row>
    <row r="56" spans="1:11">
      <c r="A56" s="7589"/>
      <c r="B56" s="4425" t="s">
        <v>17248</v>
      </c>
      <c r="C56" s="4426" t="s">
        <v>17772</v>
      </c>
      <c r="D56" s="4412">
        <v>500</v>
      </c>
      <c r="E56" s="4410">
        <v>40</v>
      </c>
      <c r="F56" s="4410">
        <v>574</v>
      </c>
      <c r="G56" s="4431">
        <v>546</v>
      </c>
      <c r="H56" s="6137">
        <v>12252.17</v>
      </c>
      <c r="I56" s="6138">
        <v>18320.32</v>
      </c>
      <c r="J56" s="4417">
        <f t="shared" si="0"/>
        <v>12252.17</v>
      </c>
      <c r="K56" s="4418">
        <f t="shared" si="1"/>
        <v>18320.32</v>
      </c>
    </row>
    <row r="57" spans="1:11">
      <c r="A57" s="7589"/>
      <c r="B57" s="4425" t="s">
        <v>17249</v>
      </c>
      <c r="C57" s="4426" t="s">
        <v>17773</v>
      </c>
      <c r="D57" s="4412">
        <v>500</v>
      </c>
      <c r="E57" s="4410">
        <v>40</v>
      </c>
      <c r="F57" s="4410">
        <v>615</v>
      </c>
      <c r="G57" s="4431">
        <v>585</v>
      </c>
      <c r="H57" s="6137">
        <v>12903.17</v>
      </c>
      <c r="I57" s="6138">
        <v>18970.3</v>
      </c>
      <c r="J57" s="4417">
        <f t="shared" si="0"/>
        <v>12903.17</v>
      </c>
      <c r="K57" s="4418">
        <f t="shared" si="1"/>
        <v>18970.3</v>
      </c>
    </row>
    <row r="58" spans="1:11">
      <c r="A58" s="7589"/>
      <c r="B58" s="4425" t="s">
        <v>17250</v>
      </c>
      <c r="C58" s="4426" t="s">
        <v>17774</v>
      </c>
      <c r="D58" s="4412">
        <v>500</v>
      </c>
      <c r="E58" s="4410">
        <v>40</v>
      </c>
      <c r="F58" s="4410">
        <v>656</v>
      </c>
      <c r="G58" s="4431">
        <v>624</v>
      </c>
      <c r="H58" s="6137">
        <v>13553.14</v>
      </c>
      <c r="I58" s="6138">
        <v>19621.3</v>
      </c>
      <c r="J58" s="4417">
        <f t="shared" si="0"/>
        <v>13553.14</v>
      </c>
      <c r="K58" s="4418">
        <f t="shared" si="1"/>
        <v>19621.3</v>
      </c>
    </row>
    <row r="59" spans="1:11">
      <c r="A59" s="7589"/>
      <c r="B59" s="4425" t="s">
        <v>17251</v>
      </c>
      <c r="C59" s="4426" t="s">
        <v>17775</v>
      </c>
      <c r="D59" s="4412">
        <v>500</v>
      </c>
      <c r="E59" s="4410">
        <v>40</v>
      </c>
      <c r="F59" s="4410">
        <v>697</v>
      </c>
      <c r="G59" s="4431">
        <v>663</v>
      </c>
      <c r="H59" s="6137">
        <v>14204.15</v>
      </c>
      <c r="I59" s="6138">
        <v>20272.3</v>
      </c>
      <c r="J59" s="4417">
        <f t="shared" si="0"/>
        <v>14204.15</v>
      </c>
      <c r="K59" s="4418">
        <f t="shared" si="1"/>
        <v>20272.3</v>
      </c>
    </row>
    <row r="60" spans="1:11">
      <c r="A60" s="7589"/>
      <c r="B60" s="4425" t="s">
        <v>17252</v>
      </c>
      <c r="C60" s="4426" t="s">
        <v>17776</v>
      </c>
      <c r="D60" s="4412">
        <v>500</v>
      </c>
      <c r="E60" s="4410">
        <v>40</v>
      </c>
      <c r="F60" s="4410">
        <v>738</v>
      </c>
      <c r="G60" s="4431">
        <v>702</v>
      </c>
      <c r="H60" s="6137">
        <v>14855.15</v>
      </c>
      <c r="I60" s="6138">
        <v>20922.28</v>
      </c>
      <c r="J60" s="4417">
        <f t="shared" si="0"/>
        <v>14855.15</v>
      </c>
      <c r="K60" s="4418">
        <f t="shared" si="1"/>
        <v>20922.28</v>
      </c>
    </row>
    <row r="61" spans="1:11">
      <c r="A61" s="7589"/>
      <c r="B61" s="4425" t="s">
        <v>17253</v>
      </c>
      <c r="C61" s="4426" t="s">
        <v>17777</v>
      </c>
      <c r="D61" s="4412">
        <v>500</v>
      </c>
      <c r="E61" s="4410">
        <v>40</v>
      </c>
      <c r="F61" s="4410">
        <v>779</v>
      </c>
      <c r="G61" s="4431">
        <v>741</v>
      </c>
      <c r="H61" s="6137">
        <v>15505.12</v>
      </c>
      <c r="I61" s="6138">
        <v>21572.26</v>
      </c>
      <c r="J61" s="4417">
        <f t="shared" si="0"/>
        <v>15505.12</v>
      </c>
      <c r="K61" s="4418">
        <f t="shared" si="1"/>
        <v>21572.26</v>
      </c>
    </row>
    <row r="62" spans="1:11">
      <c r="A62" s="7589"/>
      <c r="B62" s="4425" t="s">
        <v>17254</v>
      </c>
      <c r="C62" s="4426" t="s">
        <v>17778</v>
      </c>
      <c r="D62" s="4412">
        <v>500</v>
      </c>
      <c r="E62" s="4410">
        <v>40</v>
      </c>
      <c r="F62" s="4410">
        <v>820</v>
      </c>
      <c r="G62" s="4431">
        <v>780</v>
      </c>
      <c r="H62" s="6137">
        <v>16155.1</v>
      </c>
      <c r="I62" s="6138">
        <v>22223.26</v>
      </c>
      <c r="J62" s="4417">
        <f t="shared" si="0"/>
        <v>16155.1</v>
      </c>
      <c r="K62" s="4418">
        <f t="shared" si="1"/>
        <v>22223.26</v>
      </c>
    </row>
    <row r="63" spans="1:11">
      <c r="A63" s="7589"/>
      <c r="B63" s="4425" t="s">
        <v>17255</v>
      </c>
      <c r="C63" s="4426" t="s">
        <v>17779</v>
      </c>
      <c r="D63" s="4412">
        <v>500</v>
      </c>
      <c r="E63" s="4410">
        <v>40</v>
      </c>
      <c r="F63" s="4410">
        <v>861</v>
      </c>
      <c r="G63" s="4431">
        <v>819</v>
      </c>
      <c r="H63" s="6137">
        <v>16806.099999999999</v>
      </c>
      <c r="I63" s="6138">
        <v>22874.26</v>
      </c>
      <c r="J63" s="4417">
        <f t="shared" si="0"/>
        <v>16806.099999999999</v>
      </c>
      <c r="K63" s="4418">
        <f t="shared" si="1"/>
        <v>22874.26</v>
      </c>
    </row>
    <row r="64" spans="1:11">
      <c r="A64" s="7589"/>
      <c r="B64" s="4425" t="s">
        <v>17256</v>
      </c>
      <c r="C64" s="4426" t="s">
        <v>17780</v>
      </c>
      <c r="D64" s="4412">
        <v>500</v>
      </c>
      <c r="E64" s="4410">
        <v>40</v>
      </c>
      <c r="F64" s="4410">
        <v>902</v>
      </c>
      <c r="G64" s="4431">
        <v>858</v>
      </c>
      <c r="H64" s="6137">
        <v>17456.080000000002</v>
      </c>
      <c r="I64" s="6138">
        <v>23524.240000000002</v>
      </c>
      <c r="J64" s="4417">
        <f t="shared" si="0"/>
        <v>17456.080000000002</v>
      </c>
      <c r="K64" s="4418">
        <f t="shared" si="1"/>
        <v>23524.240000000002</v>
      </c>
    </row>
    <row r="65" spans="1:11">
      <c r="A65" s="7589"/>
      <c r="B65" s="4425" t="s">
        <v>17257</v>
      </c>
      <c r="C65" s="4426" t="s">
        <v>17781</v>
      </c>
      <c r="D65" s="4412">
        <v>500</v>
      </c>
      <c r="E65" s="4410">
        <v>40</v>
      </c>
      <c r="F65" s="4410">
        <v>943</v>
      </c>
      <c r="G65" s="4431">
        <v>897</v>
      </c>
      <c r="H65" s="6137">
        <v>18107.080000000002</v>
      </c>
      <c r="I65" s="6138">
        <v>24175.24</v>
      </c>
      <c r="J65" s="4417">
        <f t="shared" si="0"/>
        <v>18107.080000000002</v>
      </c>
      <c r="K65" s="4418">
        <f t="shared" si="1"/>
        <v>24175.24</v>
      </c>
    </row>
    <row r="66" spans="1:11">
      <c r="A66" s="7589"/>
      <c r="B66" s="4425" t="s">
        <v>17258</v>
      </c>
      <c r="C66" s="4426" t="s">
        <v>17782</v>
      </c>
      <c r="D66" s="4412">
        <v>500</v>
      </c>
      <c r="E66" s="4410">
        <v>40</v>
      </c>
      <c r="F66" s="4410">
        <v>984</v>
      </c>
      <c r="G66" s="4431">
        <v>936</v>
      </c>
      <c r="H66" s="6137">
        <v>18758.080000000002</v>
      </c>
      <c r="I66" s="6138">
        <v>24825.22</v>
      </c>
      <c r="J66" s="4417">
        <f t="shared" si="0"/>
        <v>18758.080000000002</v>
      </c>
      <c r="K66" s="4418">
        <f t="shared" si="1"/>
        <v>24825.22</v>
      </c>
    </row>
    <row r="67" spans="1:11">
      <c r="A67" s="7589"/>
      <c r="B67" s="4425" t="s">
        <v>17259</v>
      </c>
      <c r="C67" s="4426" t="s">
        <v>17783</v>
      </c>
      <c r="D67" s="4412">
        <v>500</v>
      </c>
      <c r="E67" s="4410">
        <v>40</v>
      </c>
      <c r="F67" s="4410">
        <v>1025</v>
      </c>
      <c r="G67" s="4431">
        <v>975</v>
      </c>
      <c r="H67" s="6137">
        <v>19408.060000000001</v>
      </c>
      <c r="I67" s="6138">
        <v>25475.19</v>
      </c>
      <c r="J67" s="4417">
        <f t="shared" si="0"/>
        <v>19408.060000000001</v>
      </c>
      <c r="K67" s="4418">
        <f t="shared" si="1"/>
        <v>25475.19</v>
      </c>
    </row>
    <row r="68" spans="1:11">
      <c r="A68" s="7589"/>
      <c r="B68" s="4425" t="s">
        <v>17260</v>
      </c>
      <c r="C68" s="4426" t="s">
        <v>17784</v>
      </c>
      <c r="D68" s="4412">
        <v>500</v>
      </c>
      <c r="E68" s="4410">
        <v>40</v>
      </c>
      <c r="F68" s="4410">
        <v>1066</v>
      </c>
      <c r="G68" s="4431">
        <v>1014</v>
      </c>
      <c r="H68" s="6137">
        <v>20058.04</v>
      </c>
      <c r="I68" s="6138">
        <v>26126.2</v>
      </c>
      <c r="J68" s="4417">
        <f t="shared" si="0"/>
        <v>20058.04</v>
      </c>
      <c r="K68" s="4418">
        <f t="shared" si="1"/>
        <v>26126.2</v>
      </c>
    </row>
    <row r="69" spans="1:11">
      <c r="A69" s="7589"/>
      <c r="B69" s="4425" t="s">
        <v>17261</v>
      </c>
      <c r="C69" s="4426" t="s">
        <v>17785</v>
      </c>
      <c r="D69" s="4412">
        <v>500</v>
      </c>
      <c r="E69" s="4410">
        <v>40</v>
      </c>
      <c r="F69" s="4410">
        <v>1107</v>
      </c>
      <c r="G69" s="4431">
        <v>1053</v>
      </c>
      <c r="H69" s="6137">
        <v>20709.04</v>
      </c>
      <c r="I69" s="6138">
        <v>26777.200000000001</v>
      </c>
      <c r="J69" s="4417">
        <f t="shared" si="0"/>
        <v>20709.04</v>
      </c>
      <c r="K69" s="4418">
        <f t="shared" si="1"/>
        <v>26777.200000000001</v>
      </c>
    </row>
    <row r="70" spans="1:11">
      <c r="A70" s="7589"/>
      <c r="B70" s="4425" t="s">
        <v>17262</v>
      </c>
      <c r="C70" s="4426" t="s">
        <v>17786</v>
      </c>
      <c r="D70" s="4412">
        <v>500</v>
      </c>
      <c r="E70" s="4410">
        <v>40</v>
      </c>
      <c r="F70" s="4410">
        <v>1148</v>
      </c>
      <c r="G70" s="4431">
        <v>1092</v>
      </c>
      <c r="H70" s="6137">
        <v>21359.02</v>
      </c>
      <c r="I70" s="6138">
        <v>27427.18</v>
      </c>
      <c r="J70" s="4417">
        <f t="shared" si="0"/>
        <v>21359.02</v>
      </c>
      <c r="K70" s="4418">
        <f t="shared" si="1"/>
        <v>27427.18</v>
      </c>
    </row>
    <row r="71" spans="1:11">
      <c r="A71" s="7589"/>
      <c r="B71" s="4425" t="s">
        <v>17263</v>
      </c>
      <c r="C71" s="4426" t="s">
        <v>17787</v>
      </c>
      <c r="D71" s="4412">
        <v>500</v>
      </c>
      <c r="E71" s="4410">
        <v>40</v>
      </c>
      <c r="F71" s="4410">
        <v>1189</v>
      </c>
      <c r="G71" s="4431">
        <v>1131</v>
      </c>
      <c r="H71" s="6137">
        <v>22010.02</v>
      </c>
      <c r="I71" s="6138">
        <v>28078.18</v>
      </c>
      <c r="J71" s="4417">
        <f t="shared" ref="J71:J134" si="2">H71-H71*$E$3</f>
        <v>22010.02</v>
      </c>
      <c r="K71" s="4418">
        <f t="shared" ref="K71:K134" si="3">I71-I71*$E$3</f>
        <v>28078.18</v>
      </c>
    </row>
    <row r="72" spans="1:11">
      <c r="A72" s="7589"/>
      <c r="B72" s="4425" t="s">
        <v>17264</v>
      </c>
      <c r="C72" s="4426" t="s">
        <v>17788</v>
      </c>
      <c r="D72" s="4412">
        <v>500</v>
      </c>
      <c r="E72" s="4410">
        <v>40</v>
      </c>
      <c r="F72" s="4410">
        <v>1230</v>
      </c>
      <c r="G72" s="4431">
        <v>1170</v>
      </c>
      <c r="H72" s="6137">
        <v>22661.02</v>
      </c>
      <c r="I72" s="6138">
        <v>28728.15</v>
      </c>
      <c r="J72" s="4417">
        <f t="shared" si="2"/>
        <v>22661.02</v>
      </c>
      <c r="K72" s="4418">
        <f t="shared" si="3"/>
        <v>28728.15</v>
      </c>
    </row>
    <row r="73" spans="1:11">
      <c r="A73" s="7589"/>
      <c r="B73" s="4425" t="s">
        <v>17265</v>
      </c>
      <c r="C73" s="4426" t="s">
        <v>17789</v>
      </c>
      <c r="D73" s="4412">
        <v>500</v>
      </c>
      <c r="E73" s="4410">
        <v>40</v>
      </c>
      <c r="F73" s="4410">
        <v>1271</v>
      </c>
      <c r="G73" s="4431">
        <v>1209</v>
      </c>
      <c r="H73" s="6137">
        <v>23311</v>
      </c>
      <c r="I73" s="6138">
        <v>29378.13</v>
      </c>
      <c r="J73" s="4417">
        <f t="shared" si="2"/>
        <v>23311</v>
      </c>
      <c r="K73" s="4418">
        <f t="shared" si="3"/>
        <v>29378.13</v>
      </c>
    </row>
    <row r="74" spans="1:11">
      <c r="A74" s="7589"/>
      <c r="B74" s="4425" t="s">
        <v>17266</v>
      </c>
      <c r="C74" s="4426" t="s">
        <v>17790</v>
      </c>
      <c r="D74" s="4412">
        <v>500</v>
      </c>
      <c r="E74" s="4410">
        <v>40</v>
      </c>
      <c r="F74" s="4410">
        <v>1312</v>
      </c>
      <c r="G74" s="4431">
        <v>1248</v>
      </c>
      <c r="H74" s="6137">
        <v>23960.97</v>
      </c>
      <c r="I74" s="6138">
        <v>30029.13</v>
      </c>
      <c r="J74" s="4417">
        <f t="shared" si="2"/>
        <v>23960.97</v>
      </c>
      <c r="K74" s="4418">
        <f t="shared" si="3"/>
        <v>30029.13</v>
      </c>
    </row>
    <row r="75" spans="1:11">
      <c r="A75" s="7589"/>
      <c r="B75" s="4425" t="s">
        <v>17267</v>
      </c>
      <c r="C75" s="4426" t="s">
        <v>17791</v>
      </c>
      <c r="D75" s="4412">
        <v>500</v>
      </c>
      <c r="E75" s="4410">
        <v>40</v>
      </c>
      <c r="F75" s="4410">
        <v>1353</v>
      </c>
      <c r="G75" s="4431">
        <v>1287</v>
      </c>
      <c r="H75" s="6137">
        <v>24610.95</v>
      </c>
      <c r="I75" s="6138">
        <v>30680.14</v>
      </c>
      <c r="J75" s="4417">
        <f t="shared" si="2"/>
        <v>24610.95</v>
      </c>
      <c r="K75" s="4418">
        <f t="shared" si="3"/>
        <v>30680.14</v>
      </c>
    </row>
    <row r="76" spans="1:11">
      <c r="A76" s="7589"/>
      <c r="B76" s="4425" t="s">
        <v>17268</v>
      </c>
      <c r="C76" s="4426" t="s">
        <v>17792</v>
      </c>
      <c r="D76" s="4412">
        <v>500</v>
      </c>
      <c r="E76" s="4410">
        <v>40</v>
      </c>
      <c r="F76" s="4410">
        <v>1394</v>
      </c>
      <c r="G76" s="4431">
        <v>1326</v>
      </c>
      <c r="H76" s="6137">
        <v>25261.95</v>
      </c>
      <c r="I76" s="6138">
        <v>31330.11</v>
      </c>
      <c r="J76" s="4417">
        <f t="shared" si="2"/>
        <v>25261.95</v>
      </c>
      <c r="K76" s="4418">
        <f t="shared" si="3"/>
        <v>31330.11</v>
      </c>
    </row>
    <row r="77" spans="1:11">
      <c r="A77" s="7589"/>
      <c r="B77" s="4425" t="s">
        <v>17269</v>
      </c>
      <c r="C77" s="4426" t="s">
        <v>17793</v>
      </c>
      <c r="D77" s="4412">
        <v>500</v>
      </c>
      <c r="E77" s="4410">
        <v>40</v>
      </c>
      <c r="F77" s="4410">
        <v>1435</v>
      </c>
      <c r="G77" s="4431">
        <v>1365</v>
      </c>
      <c r="H77" s="6137">
        <v>25912.959999999999</v>
      </c>
      <c r="I77" s="6138">
        <v>31980.09</v>
      </c>
      <c r="J77" s="4417">
        <f t="shared" si="2"/>
        <v>25912.959999999999</v>
      </c>
      <c r="K77" s="4418">
        <f t="shared" si="3"/>
        <v>31980.09</v>
      </c>
    </row>
    <row r="78" spans="1:11">
      <c r="A78" s="7589"/>
      <c r="B78" s="4425" t="s">
        <v>17270</v>
      </c>
      <c r="C78" s="4426" t="s">
        <v>17794</v>
      </c>
      <c r="D78" s="4412">
        <v>500</v>
      </c>
      <c r="E78" s="4410">
        <v>40</v>
      </c>
      <c r="F78" s="4410">
        <v>1476</v>
      </c>
      <c r="G78" s="4431">
        <v>1404</v>
      </c>
      <c r="H78" s="6137">
        <v>26562.93</v>
      </c>
      <c r="I78" s="6138">
        <v>32631.09</v>
      </c>
      <c r="J78" s="4417">
        <f t="shared" si="2"/>
        <v>26562.93</v>
      </c>
      <c r="K78" s="4418">
        <f t="shared" si="3"/>
        <v>32631.09</v>
      </c>
    </row>
    <row r="79" spans="1:11">
      <c r="A79" s="7589"/>
      <c r="B79" s="4425" t="s">
        <v>17271</v>
      </c>
      <c r="C79" s="4426" t="s">
        <v>17795</v>
      </c>
      <c r="D79" s="4412">
        <v>500</v>
      </c>
      <c r="E79" s="4410">
        <v>40</v>
      </c>
      <c r="F79" s="4410">
        <v>1517</v>
      </c>
      <c r="G79" s="4431">
        <v>1443</v>
      </c>
      <c r="H79" s="6137">
        <v>27213.93</v>
      </c>
      <c r="I79" s="6138">
        <v>33281.07</v>
      </c>
      <c r="J79" s="4417">
        <f t="shared" si="2"/>
        <v>27213.93</v>
      </c>
      <c r="K79" s="4418">
        <f t="shared" si="3"/>
        <v>33281.07</v>
      </c>
    </row>
    <row r="80" spans="1:11">
      <c r="A80" s="7589"/>
      <c r="B80" s="4425" t="s">
        <v>17272</v>
      </c>
      <c r="C80" s="4426" t="s">
        <v>17796</v>
      </c>
      <c r="D80" s="4412">
        <v>500</v>
      </c>
      <c r="E80" s="4410">
        <v>40</v>
      </c>
      <c r="F80" s="4410">
        <v>1558</v>
      </c>
      <c r="G80" s="4431">
        <v>1482</v>
      </c>
      <c r="H80" s="6137">
        <v>27863.91</v>
      </c>
      <c r="I80" s="6138">
        <v>33932.07</v>
      </c>
      <c r="J80" s="4417">
        <f t="shared" si="2"/>
        <v>27863.91</v>
      </c>
      <c r="K80" s="4418">
        <f t="shared" si="3"/>
        <v>33932.07</v>
      </c>
    </row>
    <row r="81" spans="1:11">
      <c r="A81" s="7589"/>
      <c r="B81" s="4425" t="s">
        <v>17273</v>
      </c>
      <c r="C81" s="4426" t="s">
        <v>17797</v>
      </c>
      <c r="D81" s="4412">
        <v>500</v>
      </c>
      <c r="E81" s="4410">
        <v>40</v>
      </c>
      <c r="F81" s="4410">
        <v>1599</v>
      </c>
      <c r="G81" s="4431">
        <v>1521</v>
      </c>
      <c r="H81" s="6137">
        <v>28513.89</v>
      </c>
      <c r="I81" s="6138">
        <v>34583.07</v>
      </c>
      <c r="J81" s="4417">
        <f t="shared" si="2"/>
        <v>28513.89</v>
      </c>
      <c r="K81" s="4418">
        <f t="shared" si="3"/>
        <v>34583.07</v>
      </c>
    </row>
    <row r="82" spans="1:11">
      <c r="A82" s="7589"/>
      <c r="B82" s="4425" t="s">
        <v>17274</v>
      </c>
      <c r="C82" s="4426" t="s">
        <v>17798</v>
      </c>
      <c r="D82" s="4412">
        <v>500</v>
      </c>
      <c r="E82" s="4410">
        <v>40</v>
      </c>
      <c r="F82" s="4410">
        <v>1640</v>
      </c>
      <c r="G82" s="4431">
        <v>1560</v>
      </c>
      <c r="H82" s="6137">
        <v>29164.89</v>
      </c>
      <c r="I82" s="6138">
        <v>35233.050000000003</v>
      </c>
      <c r="J82" s="4417">
        <f t="shared" si="2"/>
        <v>29164.89</v>
      </c>
      <c r="K82" s="4418">
        <f t="shared" si="3"/>
        <v>35233.050000000003</v>
      </c>
    </row>
    <row r="83" spans="1:11">
      <c r="A83" s="7589"/>
      <c r="B83" s="4425" t="s">
        <v>17275</v>
      </c>
      <c r="C83" s="4426" t="s">
        <v>17799</v>
      </c>
      <c r="D83" s="4412">
        <v>500</v>
      </c>
      <c r="E83" s="4410">
        <v>40</v>
      </c>
      <c r="F83" s="4410">
        <v>1681</v>
      </c>
      <c r="G83" s="4431">
        <v>1599</v>
      </c>
      <c r="H83" s="6137">
        <v>29815.89</v>
      </c>
      <c r="I83" s="6138">
        <v>35883.03</v>
      </c>
      <c r="J83" s="4417">
        <f t="shared" si="2"/>
        <v>29815.89</v>
      </c>
      <c r="K83" s="4418">
        <f t="shared" si="3"/>
        <v>35883.03</v>
      </c>
    </row>
    <row r="84" spans="1:11">
      <c r="A84" s="7589"/>
      <c r="B84" s="4425" t="s">
        <v>17276</v>
      </c>
      <c r="C84" s="4426" t="s">
        <v>17800</v>
      </c>
      <c r="D84" s="4412">
        <v>500</v>
      </c>
      <c r="E84" s="4410">
        <v>40</v>
      </c>
      <c r="F84" s="4410">
        <v>1722</v>
      </c>
      <c r="G84" s="4431">
        <v>1638</v>
      </c>
      <c r="H84" s="6137">
        <v>30465.87</v>
      </c>
      <c r="I84" s="6138">
        <v>36534.03</v>
      </c>
      <c r="J84" s="4417">
        <f t="shared" si="2"/>
        <v>30465.87</v>
      </c>
      <c r="K84" s="4418">
        <f t="shared" si="3"/>
        <v>36534.03</v>
      </c>
    </row>
    <row r="85" spans="1:11">
      <c r="A85" s="7589"/>
      <c r="B85" s="4425" t="s">
        <v>17277</v>
      </c>
      <c r="C85" s="4426" t="s">
        <v>17801</v>
      </c>
      <c r="D85" s="4412">
        <v>500</v>
      </c>
      <c r="E85" s="4410">
        <v>40</v>
      </c>
      <c r="F85" s="4410">
        <v>1763</v>
      </c>
      <c r="G85" s="4431">
        <v>1677</v>
      </c>
      <c r="H85" s="6137">
        <v>31116.87</v>
      </c>
      <c r="I85" s="6138">
        <v>37184</v>
      </c>
      <c r="J85" s="4417">
        <f t="shared" si="2"/>
        <v>31116.87</v>
      </c>
      <c r="K85" s="4418">
        <f t="shared" si="3"/>
        <v>37184</v>
      </c>
    </row>
    <row r="86" spans="1:11">
      <c r="A86" s="7589"/>
      <c r="B86" s="4425" t="s">
        <v>17278</v>
      </c>
      <c r="C86" s="4426" t="s">
        <v>17802</v>
      </c>
      <c r="D86" s="4412">
        <v>500</v>
      </c>
      <c r="E86" s="4410">
        <v>40</v>
      </c>
      <c r="F86" s="4410">
        <v>1804</v>
      </c>
      <c r="G86" s="4431">
        <v>1716</v>
      </c>
      <c r="H86" s="6137">
        <v>31766.85</v>
      </c>
      <c r="I86" s="6138">
        <v>37835.01</v>
      </c>
      <c r="J86" s="4417">
        <f t="shared" si="2"/>
        <v>31766.85</v>
      </c>
      <c r="K86" s="4418">
        <f t="shared" si="3"/>
        <v>37835.01</v>
      </c>
    </row>
    <row r="87" spans="1:11">
      <c r="A87" s="7589"/>
      <c r="B87" s="4425" t="s">
        <v>17279</v>
      </c>
      <c r="C87" s="4426" t="s">
        <v>17803</v>
      </c>
      <c r="D87" s="4412">
        <v>500</v>
      </c>
      <c r="E87" s="4410">
        <v>40</v>
      </c>
      <c r="F87" s="4410">
        <v>1845</v>
      </c>
      <c r="G87" s="4431">
        <v>1755</v>
      </c>
      <c r="H87" s="6137">
        <v>32417.85</v>
      </c>
      <c r="I87" s="6138">
        <v>38486.01</v>
      </c>
      <c r="J87" s="4417">
        <f t="shared" si="2"/>
        <v>32417.85</v>
      </c>
      <c r="K87" s="4418">
        <f t="shared" si="3"/>
        <v>38486.01</v>
      </c>
    </row>
    <row r="88" spans="1:11">
      <c r="A88" s="7589"/>
      <c r="B88" s="4425" t="s">
        <v>17280</v>
      </c>
      <c r="C88" s="4426" t="s">
        <v>17804</v>
      </c>
      <c r="D88" s="4412">
        <v>500</v>
      </c>
      <c r="E88" s="4410">
        <v>40</v>
      </c>
      <c r="F88" s="4410">
        <v>1886</v>
      </c>
      <c r="G88" s="4431">
        <v>1794</v>
      </c>
      <c r="H88" s="6137">
        <v>33068.85</v>
      </c>
      <c r="I88" s="6138">
        <v>39135.980000000003</v>
      </c>
      <c r="J88" s="4417">
        <f t="shared" si="2"/>
        <v>33068.85</v>
      </c>
      <c r="K88" s="4418">
        <f t="shared" si="3"/>
        <v>39135.980000000003</v>
      </c>
    </row>
    <row r="89" spans="1:11">
      <c r="A89" s="7589"/>
      <c r="B89" s="4425" t="s">
        <v>17281</v>
      </c>
      <c r="C89" s="4426" t="s">
        <v>17805</v>
      </c>
      <c r="D89" s="4412">
        <v>500</v>
      </c>
      <c r="E89" s="4410">
        <v>40</v>
      </c>
      <c r="F89" s="4410">
        <v>1927</v>
      </c>
      <c r="G89" s="4431">
        <v>1833</v>
      </c>
      <c r="H89" s="6137">
        <v>33718.83</v>
      </c>
      <c r="I89" s="6138">
        <v>39785.96</v>
      </c>
      <c r="J89" s="4417">
        <f t="shared" si="2"/>
        <v>33718.83</v>
      </c>
      <c r="K89" s="4418">
        <f t="shared" si="3"/>
        <v>39785.96</v>
      </c>
    </row>
    <row r="90" spans="1:11">
      <c r="A90" s="7589"/>
      <c r="B90" s="4425" t="s">
        <v>17282</v>
      </c>
      <c r="C90" s="4426" t="s">
        <v>17806</v>
      </c>
      <c r="D90" s="4412">
        <v>500</v>
      </c>
      <c r="E90" s="4410">
        <v>40</v>
      </c>
      <c r="F90" s="4410">
        <v>1968</v>
      </c>
      <c r="G90" s="4431">
        <v>1872</v>
      </c>
      <c r="H90" s="6137">
        <v>34368.800000000003</v>
      </c>
      <c r="I90" s="6138">
        <v>40436.959999999999</v>
      </c>
      <c r="J90" s="4417">
        <f t="shared" si="2"/>
        <v>34368.800000000003</v>
      </c>
      <c r="K90" s="4418">
        <f t="shared" si="3"/>
        <v>40436.959999999999</v>
      </c>
    </row>
    <row r="91" spans="1:11">
      <c r="A91" s="7589"/>
      <c r="B91" s="4425" t="s">
        <v>17283</v>
      </c>
      <c r="C91" s="4426" t="s">
        <v>17807</v>
      </c>
      <c r="D91" s="4412">
        <v>500</v>
      </c>
      <c r="E91" s="4410">
        <v>40</v>
      </c>
      <c r="F91" s="4410">
        <v>2009</v>
      </c>
      <c r="G91" s="4431">
        <v>1911</v>
      </c>
      <c r="H91" s="6137">
        <v>35019.81</v>
      </c>
      <c r="I91" s="6138">
        <v>41086.94</v>
      </c>
      <c r="J91" s="4417">
        <f t="shared" si="2"/>
        <v>35019.81</v>
      </c>
      <c r="K91" s="4418">
        <f t="shared" si="3"/>
        <v>41086.94</v>
      </c>
    </row>
    <row r="92" spans="1:11" ht="14.7" thickBot="1">
      <c r="A92" s="7589"/>
      <c r="B92" s="4427" t="s">
        <v>17284</v>
      </c>
      <c r="C92" s="4428" t="s">
        <v>17808</v>
      </c>
      <c r="D92" s="4432">
        <v>500</v>
      </c>
      <c r="E92" s="4433">
        <v>40</v>
      </c>
      <c r="F92" s="4433">
        <v>2050</v>
      </c>
      <c r="G92" s="4434">
        <v>1950</v>
      </c>
      <c r="H92" s="6137">
        <v>35669.78</v>
      </c>
      <c r="I92" s="6138">
        <v>41737.94</v>
      </c>
      <c r="J92" s="4419">
        <f t="shared" si="2"/>
        <v>35669.78</v>
      </c>
      <c r="K92" s="4420">
        <f t="shared" si="3"/>
        <v>41737.94</v>
      </c>
    </row>
    <row r="93" spans="1:11">
      <c r="A93" s="7589"/>
      <c r="B93" s="4423" t="s">
        <v>17285</v>
      </c>
      <c r="C93" s="4424" t="s">
        <v>17809</v>
      </c>
      <c r="D93" s="4429">
        <v>750</v>
      </c>
      <c r="E93" s="4409">
        <v>40</v>
      </c>
      <c r="F93" s="4409">
        <v>164</v>
      </c>
      <c r="G93" s="4430">
        <v>208</v>
      </c>
      <c r="H93" s="6137">
        <v>9433.89</v>
      </c>
      <c r="I93" s="6138">
        <v>15503.07</v>
      </c>
      <c r="J93" s="4415">
        <f t="shared" si="2"/>
        <v>9433.89</v>
      </c>
      <c r="K93" s="4416">
        <f t="shared" si="3"/>
        <v>15503.07</v>
      </c>
    </row>
    <row r="94" spans="1:11">
      <c r="A94" s="7589"/>
      <c r="B94" s="4425" t="s">
        <v>17286</v>
      </c>
      <c r="C94" s="4426" t="s">
        <v>17810</v>
      </c>
      <c r="D94" s="4412">
        <v>750</v>
      </c>
      <c r="E94" s="4410">
        <v>40</v>
      </c>
      <c r="F94" s="4410">
        <v>205</v>
      </c>
      <c r="G94" s="4431">
        <v>260</v>
      </c>
      <c r="H94" s="6137">
        <v>10439.61</v>
      </c>
      <c r="I94" s="6138">
        <v>16507.77</v>
      </c>
      <c r="J94" s="4417">
        <f t="shared" si="2"/>
        <v>10439.61</v>
      </c>
      <c r="K94" s="4418">
        <f t="shared" si="3"/>
        <v>16507.77</v>
      </c>
    </row>
    <row r="95" spans="1:11">
      <c r="A95" s="7589"/>
      <c r="B95" s="4425" t="s">
        <v>17287</v>
      </c>
      <c r="C95" s="4426" t="s">
        <v>17811</v>
      </c>
      <c r="D95" s="4412">
        <v>750</v>
      </c>
      <c r="E95" s="4410">
        <v>40</v>
      </c>
      <c r="F95" s="4410">
        <v>246</v>
      </c>
      <c r="G95" s="4431">
        <v>312</v>
      </c>
      <c r="H95" s="6137">
        <v>11444.31</v>
      </c>
      <c r="I95" s="6138">
        <v>17512.47</v>
      </c>
      <c r="J95" s="4417">
        <f t="shared" si="2"/>
        <v>11444.31</v>
      </c>
      <c r="K95" s="4418">
        <f t="shared" si="3"/>
        <v>17512.47</v>
      </c>
    </row>
    <row r="96" spans="1:11">
      <c r="A96" s="7589"/>
      <c r="B96" s="4425" t="s">
        <v>17288</v>
      </c>
      <c r="C96" s="4426" t="s">
        <v>17812</v>
      </c>
      <c r="D96" s="4412">
        <v>750</v>
      </c>
      <c r="E96" s="4410">
        <v>40</v>
      </c>
      <c r="F96" s="4410">
        <v>287</v>
      </c>
      <c r="G96" s="4431">
        <v>364</v>
      </c>
      <c r="H96" s="6137">
        <v>12450.03</v>
      </c>
      <c r="I96" s="6138">
        <v>18518.189999999999</v>
      </c>
      <c r="J96" s="4417">
        <f t="shared" si="2"/>
        <v>12450.03</v>
      </c>
      <c r="K96" s="4418">
        <f t="shared" si="3"/>
        <v>18518.189999999999</v>
      </c>
    </row>
    <row r="97" spans="1:11">
      <c r="A97" s="7589"/>
      <c r="B97" s="4425" t="s">
        <v>17289</v>
      </c>
      <c r="C97" s="4426" t="s">
        <v>17813</v>
      </c>
      <c r="D97" s="4412">
        <v>750</v>
      </c>
      <c r="E97" s="4410">
        <v>40</v>
      </c>
      <c r="F97" s="4410">
        <v>328</v>
      </c>
      <c r="G97" s="4431">
        <v>416</v>
      </c>
      <c r="H97" s="6137">
        <v>13455.75</v>
      </c>
      <c r="I97" s="6138">
        <v>19522.88</v>
      </c>
      <c r="J97" s="4417">
        <f t="shared" si="2"/>
        <v>13455.75</v>
      </c>
      <c r="K97" s="4418">
        <f t="shared" si="3"/>
        <v>19522.88</v>
      </c>
    </row>
    <row r="98" spans="1:11">
      <c r="A98" s="7589"/>
      <c r="B98" s="4425" t="s">
        <v>17290</v>
      </c>
      <c r="C98" s="4426" t="s">
        <v>17814</v>
      </c>
      <c r="D98" s="4412">
        <v>750</v>
      </c>
      <c r="E98" s="4410">
        <v>40</v>
      </c>
      <c r="F98" s="4410">
        <v>369</v>
      </c>
      <c r="G98" s="4431">
        <v>468</v>
      </c>
      <c r="H98" s="6137">
        <v>14460.45</v>
      </c>
      <c r="I98" s="6138">
        <v>20527.580000000002</v>
      </c>
      <c r="J98" s="4417">
        <f t="shared" si="2"/>
        <v>14460.45</v>
      </c>
      <c r="K98" s="4418">
        <f t="shared" si="3"/>
        <v>20527.580000000002</v>
      </c>
    </row>
    <row r="99" spans="1:11">
      <c r="A99" s="7589"/>
      <c r="B99" s="4425" t="s">
        <v>17291</v>
      </c>
      <c r="C99" s="4426" t="s">
        <v>17815</v>
      </c>
      <c r="D99" s="4412">
        <v>750</v>
      </c>
      <c r="E99" s="4410">
        <v>40</v>
      </c>
      <c r="F99" s="4410">
        <v>410</v>
      </c>
      <c r="G99" s="4431">
        <v>520</v>
      </c>
      <c r="H99" s="6137">
        <v>15465.14</v>
      </c>
      <c r="I99" s="6138">
        <v>21533.3</v>
      </c>
      <c r="J99" s="4417">
        <f t="shared" si="2"/>
        <v>15465.14</v>
      </c>
      <c r="K99" s="4418">
        <f t="shared" si="3"/>
        <v>21533.3</v>
      </c>
    </row>
    <row r="100" spans="1:11">
      <c r="A100" s="7589"/>
      <c r="B100" s="4425" t="s">
        <v>17292</v>
      </c>
      <c r="C100" s="4426" t="s">
        <v>17816</v>
      </c>
      <c r="D100" s="4412">
        <v>750</v>
      </c>
      <c r="E100" s="4410">
        <v>40</v>
      </c>
      <c r="F100" s="4410">
        <v>451</v>
      </c>
      <c r="G100" s="4431">
        <v>572</v>
      </c>
      <c r="H100" s="6137">
        <v>16470.86</v>
      </c>
      <c r="I100" s="6138">
        <v>22538</v>
      </c>
      <c r="J100" s="4417">
        <f t="shared" si="2"/>
        <v>16470.86</v>
      </c>
      <c r="K100" s="4418">
        <f t="shared" si="3"/>
        <v>22538</v>
      </c>
    </row>
    <row r="101" spans="1:11">
      <c r="A101" s="7589"/>
      <c r="B101" s="4425" t="s">
        <v>17293</v>
      </c>
      <c r="C101" s="4426" t="s">
        <v>17817</v>
      </c>
      <c r="D101" s="4412">
        <v>750</v>
      </c>
      <c r="E101" s="4410">
        <v>40</v>
      </c>
      <c r="F101" s="4410">
        <v>492</v>
      </c>
      <c r="G101" s="4431">
        <v>624</v>
      </c>
      <c r="H101" s="6137">
        <v>17475.560000000001</v>
      </c>
      <c r="I101" s="6138">
        <v>23542.69</v>
      </c>
      <c r="J101" s="4417">
        <f t="shared" si="2"/>
        <v>17475.560000000001</v>
      </c>
      <c r="K101" s="4418">
        <f t="shared" si="3"/>
        <v>23542.69</v>
      </c>
    </row>
    <row r="102" spans="1:11">
      <c r="A102" s="7589"/>
      <c r="B102" s="4425" t="s">
        <v>17294</v>
      </c>
      <c r="C102" s="4426" t="s">
        <v>17818</v>
      </c>
      <c r="D102" s="4412">
        <v>750</v>
      </c>
      <c r="E102" s="4410">
        <v>40</v>
      </c>
      <c r="F102" s="4410">
        <v>533</v>
      </c>
      <c r="G102" s="4431">
        <v>676</v>
      </c>
      <c r="H102" s="6137">
        <v>18480.259999999998</v>
      </c>
      <c r="I102" s="6138">
        <v>24548.41</v>
      </c>
      <c r="J102" s="4417">
        <f t="shared" si="2"/>
        <v>18480.259999999998</v>
      </c>
      <c r="K102" s="4418">
        <f t="shared" si="3"/>
        <v>24548.41</v>
      </c>
    </row>
    <row r="103" spans="1:11">
      <c r="A103" s="7589"/>
      <c r="B103" s="4425" t="s">
        <v>17295</v>
      </c>
      <c r="C103" s="4426" t="s">
        <v>17819</v>
      </c>
      <c r="D103" s="4412">
        <v>750</v>
      </c>
      <c r="E103" s="4410">
        <v>40</v>
      </c>
      <c r="F103" s="4410">
        <v>574</v>
      </c>
      <c r="G103" s="4431">
        <v>728</v>
      </c>
      <c r="H103" s="6137">
        <v>19485.98</v>
      </c>
      <c r="I103" s="6138">
        <v>25553.11</v>
      </c>
      <c r="J103" s="4417">
        <f t="shared" si="2"/>
        <v>19485.98</v>
      </c>
      <c r="K103" s="4418">
        <f t="shared" si="3"/>
        <v>25553.11</v>
      </c>
    </row>
    <row r="104" spans="1:11">
      <c r="A104" s="7589"/>
      <c r="B104" s="4425" t="s">
        <v>17296</v>
      </c>
      <c r="C104" s="4426" t="s">
        <v>17820</v>
      </c>
      <c r="D104" s="4412">
        <v>750</v>
      </c>
      <c r="E104" s="4410">
        <v>40</v>
      </c>
      <c r="F104" s="4410">
        <v>615</v>
      </c>
      <c r="G104" s="4431">
        <v>780</v>
      </c>
      <c r="H104" s="6137">
        <v>20490.669999999998</v>
      </c>
      <c r="I104" s="6138">
        <v>26557.81</v>
      </c>
      <c r="J104" s="4417">
        <f t="shared" si="2"/>
        <v>20490.669999999998</v>
      </c>
      <c r="K104" s="4418">
        <f t="shared" si="3"/>
        <v>26557.81</v>
      </c>
    </row>
    <row r="105" spans="1:11" ht="14.7" thickBot="1">
      <c r="A105" s="7589"/>
      <c r="B105" s="4427" t="s">
        <v>17297</v>
      </c>
      <c r="C105" s="4428" t="s">
        <v>17821</v>
      </c>
      <c r="D105" s="4432">
        <v>750</v>
      </c>
      <c r="E105" s="4433">
        <v>40</v>
      </c>
      <c r="F105" s="4433">
        <v>656</v>
      </c>
      <c r="G105" s="4434">
        <v>832</v>
      </c>
      <c r="H105" s="6137">
        <v>21495.37</v>
      </c>
      <c r="I105" s="6138">
        <v>27563.53</v>
      </c>
      <c r="J105" s="4419">
        <f t="shared" si="2"/>
        <v>21495.37</v>
      </c>
      <c r="K105" s="4420">
        <f t="shared" si="3"/>
        <v>27563.53</v>
      </c>
    </row>
    <row r="106" spans="1:11">
      <c r="A106" s="7589"/>
      <c r="B106" s="4423" t="s">
        <v>17298</v>
      </c>
      <c r="C106" s="4424" t="s">
        <v>17822</v>
      </c>
      <c r="D106" s="4429">
        <v>900</v>
      </c>
      <c r="E106" s="4409">
        <v>40</v>
      </c>
      <c r="F106" s="4409">
        <v>164</v>
      </c>
      <c r="G106" s="4430">
        <v>238.4</v>
      </c>
      <c r="H106" s="6137">
        <v>9965.9699999999993</v>
      </c>
      <c r="I106" s="6138">
        <v>16033.1</v>
      </c>
      <c r="J106" s="4415">
        <f t="shared" si="2"/>
        <v>9965.9699999999993</v>
      </c>
      <c r="K106" s="4416">
        <f t="shared" si="3"/>
        <v>16033.1</v>
      </c>
    </row>
    <row r="107" spans="1:11">
      <c r="A107" s="7589"/>
      <c r="B107" s="4425" t="s">
        <v>17299</v>
      </c>
      <c r="C107" s="4426" t="s">
        <v>17823</v>
      </c>
      <c r="D107" s="4412">
        <v>900</v>
      </c>
      <c r="E107" s="4410">
        <v>40</v>
      </c>
      <c r="F107" s="4410">
        <v>205</v>
      </c>
      <c r="G107" s="4431">
        <v>298</v>
      </c>
      <c r="H107" s="6137">
        <v>11084.46</v>
      </c>
      <c r="I107" s="6138">
        <v>17152.62</v>
      </c>
      <c r="J107" s="4417">
        <f t="shared" si="2"/>
        <v>11084.46</v>
      </c>
      <c r="K107" s="4418">
        <f t="shared" si="3"/>
        <v>17152.62</v>
      </c>
    </row>
    <row r="108" spans="1:11">
      <c r="A108" s="7589"/>
      <c r="B108" s="4425" t="s">
        <v>17300</v>
      </c>
      <c r="C108" s="4426" t="s">
        <v>17824</v>
      </c>
      <c r="D108" s="4412">
        <v>900</v>
      </c>
      <c r="E108" s="4410">
        <v>40</v>
      </c>
      <c r="F108" s="4410">
        <v>246</v>
      </c>
      <c r="G108" s="4431">
        <v>357.6</v>
      </c>
      <c r="H108" s="6137">
        <v>12203.98</v>
      </c>
      <c r="I108" s="6138">
        <v>18271.11</v>
      </c>
      <c r="J108" s="4417">
        <f t="shared" si="2"/>
        <v>12203.98</v>
      </c>
      <c r="K108" s="4418">
        <f t="shared" si="3"/>
        <v>18271.11</v>
      </c>
    </row>
    <row r="109" spans="1:11">
      <c r="A109" s="7589"/>
      <c r="B109" s="4425" t="s">
        <v>17301</v>
      </c>
      <c r="C109" s="4426" t="s">
        <v>17825</v>
      </c>
      <c r="D109" s="4412">
        <v>900</v>
      </c>
      <c r="E109" s="4410">
        <v>40</v>
      </c>
      <c r="F109" s="4410">
        <v>287</v>
      </c>
      <c r="G109" s="4431">
        <v>417.2</v>
      </c>
      <c r="H109" s="6137">
        <v>13323.5</v>
      </c>
      <c r="I109" s="6138">
        <v>19390.63</v>
      </c>
      <c r="J109" s="4417">
        <f t="shared" si="2"/>
        <v>13323.5</v>
      </c>
      <c r="K109" s="4418">
        <f t="shared" si="3"/>
        <v>19390.63</v>
      </c>
    </row>
    <row r="110" spans="1:11">
      <c r="A110" s="7589"/>
      <c r="B110" s="4425" t="s">
        <v>17302</v>
      </c>
      <c r="C110" s="4426" t="s">
        <v>17826</v>
      </c>
      <c r="D110" s="4412">
        <v>900</v>
      </c>
      <c r="E110" s="4410">
        <v>40</v>
      </c>
      <c r="F110" s="4410">
        <v>328</v>
      </c>
      <c r="G110" s="4431">
        <v>476.8</v>
      </c>
      <c r="H110" s="6137">
        <v>14441.99</v>
      </c>
      <c r="I110" s="6138">
        <v>20510.150000000001</v>
      </c>
      <c r="J110" s="4417">
        <f t="shared" si="2"/>
        <v>14441.99</v>
      </c>
      <c r="K110" s="4418">
        <f t="shared" si="3"/>
        <v>20510.150000000001</v>
      </c>
    </row>
    <row r="111" spans="1:11">
      <c r="A111" s="7589"/>
      <c r="B111" s="4425" t="s">
        <v>17303</v>
      </c>
      <c r="C111" s="4426" t="s">
        <v>17827</v>
      </c>
      <c r="D111" s="4412">
        <v>900</v>
      </c>
      <c r="E111" s="4410">
        <v>40</v>
      </c>
      <c r="F111" s="4410">
        <v>369</v>
      </c>
      <c r="G111" s="4431">
        <v>536.4</v>
      </c>
      <c r="H111" s="6137">
        <v>15561.51</v>
      </c>
      <c r="I111" s="6138">
        <v>21629.67</v>
      </c>
      <c r="J111" s="4417">
        <f t="shared" si="2"/>
        <v>15561.51</v>
      </c>
      <c r="K111" s="4418">
        <f t="shared" si="3"/>
        <v>21629.67</v>
      </c>
    </row>
    <row r="112" spans="1:11">
      <c r="A112" s="7589"/>
      <c r="B112" s="4425" t="s">
        <v>17304</v>
      </c>
      <c r="C112" s="4426" t="s">
        <v>17828</v>
      </c>
      <c r="D112" s="4412">
        <v>900</v>
      </c>
      <c r="E112" s="4410">
        <v>40</v>
      </c>
      <c r="F112" s="4410">
        <v>410</v>
      </c>
      <c r="G112" s="4431">
        <v>596</v>
      </c>
      <c r="H112" s="6137">
        <v>16681.03</v>
      </c>
      <c r="I112" s="6138">
        <v>22748.16</v>
      </c>
      <c r="J112" s="4417">
        <f t="shared" si="2"/>
        <v>16681.03</v>
      </c>
      <c r="K112" s="4418">
        <f t="shared" si="3"/>
        <v>22748.16</v>
      </c>
    </row>
    <row r="113" spans="1:11">
      <c r="A113" s="7589"/>
      <c r="B113" s="4425" t="s">
        <v>17305</v>
      </c>
      <c r="C113" s="4426" t="s">
        <v>17829</v>
      </c>
      <c r="D113" s="4412">
        <v>900</v>
      </c>
      <c r="E113" s="4410">
        <v>40</v>
      </c>
      <c r="F113" s="4410">
        <v>451</v>
      </c>
      <c r="G113" s="4431">
        <v>655.6</v>
      </c>
      <c r="H113" s="6137">
        <v>17800.55</v>
      </c>
      <c r="I113" s="6138">
        <v>23867.68</v>
      </c>
      <c r="J113" s="4417">
        <f t="shared" si="2"/>
        <v>17800.55</v>
      </c>
      <c r="K113" s="4418">
        <f t="shared" si="3"/>
        <v>23867.68</v>
      </c>
    </row>
    <row r="114" spans="1:11">
      <c r="A114" s="7589"/>
      <c r="B114" s="4425" t="s">
        <v>17306</v>
      </c>
      <c r="C114" s="4426" t="s">
        <v>17830</v>
      </c>
      <c r="D114" s="4412">
        <v>900</v>
      </c>
      <c r="E114" s="4410">
        <v>40</v>
      </c>
      <c r="F114" s="4410">
        <v>492</v>
      </c>
      <c r="G114" s="4431">
        <v>715.2</v>
      </c>
      <c r="H114" s="6137">
        <v>18919.04</v>
      </c>
      <c r="I114" s="6138">
        <v>24987.200000000001</v>
      </c>
      <c r="J114" s="4417">
        <f t="shared" si="2"/>
        <v>18919.04</v>
      </c>
      <c r="K114" s="4418">
        <f t="shared" si="3"/>
        <v>24987.200000000001</v>
      </c>
    </row>
    <row r="115" spans="1:11">
      <c r="A115" s="7589"/>
      <c r="B115" s="4425" t="s">
        <v>17307</v>
      </c>
      <c r="C115" s="4426" t="s">
        <v>17831</v>
      </c>
      <c r="D115" s="4412">
        <v>900</v>
      </c>
      <c r="E115" s="4410">
        <v>40</v>
      </c>
      <c r="F115" s="4410">
        <v>533</v>
      </c>
      <c r="G115" s="4431">
        <v>774.80000000000007</v>
      </c>
      <c r="H115" s="6137">
        <v>20038.560000000001</v>
      </c>
      <c r="I115" s="6138">
        <v>26105.69</v>
      </c>
      <c r="J115" s="4417">
        <f t="shared" si="2"/>
        <v>20038.560000000001</v>
      </c>
      <c r="K115" s="4418">
        <f t="shared" si="3"/>
        <v>26105.69</v>
      </c>
    </row>
    <row r="116" spans="1:11">
      <c r="A116" s="7589"/>
      <c r="B116" s="4425" t="s">
        <v>17308</v>
      </c>
      <c r="C116" s="4426" t="s">
        <v>17832</v>
      </c>
      <c r="D116" s="4412">
        <v>900</v>
      </c>
      <c r="E116" s="4410">
        <v>40</v>
      </c>
      <c r="F116" s="4410">
        <v>574</v>
      </c>
      <c r="G116" s="4431">
        <v>834.4</v>
      </c>
      <c r="H116" s="6137">
        <v>21157.05</v>
      </c>
      <c r="I116" s="6138">
        <v>27226.240000000002</v>
      </c>
      <c r="J116" s="4417">
        <f t="shared" si="2"/>
        <v>21157.05</v>
      </c>
      <c r="K116" s="4418">
        <f t="shared" si="3"/>
        <v>27226.240000000002</v>
      </c>
    </row>
    <row r="117" spans="1:11">
      <c r="A117" s="7589"/>
      <c r="B117" s="4425" t="s">
        <v>17309</v>
      </c>
      <c r="C117" s="4426" t="s">
        <v>17833</v>
      </c>
      <c r="D117" s="4412">
        <v>900</v>
      </c>
      <c r="E117" s="4410">
        <v>40</v>
      </c>
      <c r="F117" s="4410">
        <v>615</v>
      </c>
      <c r="G117" s="4431">
        <v>894</v>
      </c>
      <c r="H117" s="6137">
        <v>22276.57</v>
      </c>
      <c r="I117" s="6138">
        <v>28344.73</v>
      </c>
      <c r="J117" s="4417">
        <f t="shared" si="2"/>
        <v>22276.57</v>
      </c>
      <c r="K117" s="4418">
        <f t="shared" si="3"/>
        <v>28344.73</v>
      </c>
    </row>
    <row r="118" spans="1:11" ht="14.7" thickBot="1">
      <c r="A118" s="7589"/>
      <c r="B118" s="4427" t="s">
        <v>17310</v>
      </c>
      <c r="C118" s="4428" t="s">
        <v>17834</v>
      </c>
      <c r="D118" s="4432">
        <v>900</v>
      </c>
      <c r="E118" s="4433">
        <v>40</v>
      </c>
      <c r="F118" s="4433">
        <v>656</v>
      </c>
      <c r="G118" s="4434">
        <v>953.6</v>
      </c>
      <c r="H118" s="6137">
        <v>23396.09</v>
      </c>
      <c r="I118" s="6138">
        <v>29464.25</v>
      </c>
      <c r="J118" s="4419">
        <f t="shared" si="2"/>
        <v>23396.09</v>
      </c>
      <c r="K118" s="4420">
        <f t="shared" si="3"/>
        <v>29464.25</v>
      </c>
    </row>
    <row r="119" spans="1:11">
      <c r="A119" s="7589"/>
      <c r="B119" s="4423" t="s">
        <v>17311</v>
      </c>
      <c r="C119" s="4424" t="s">
        <v>17835</v>
      </c>
      <c r="D119" s="4429">
        <v>1100</v>
      </c>
      <c r="E119" s="4409">
        <v>40</v>
      </c>
      <c r="F119" s="4409">
        <v>164</v>
      </c>
      <c r="G119" s="4430">
        <v>259.2</v>
      </c>
      <c r="H119" s="6137">
        <v>10377.07</v>
      </c>
      <c r="I119" s="6138">
        <v>16445.23</v>
      </c>
      <c r="J119" s="4415">
        <f t="shared" si="2"/>
        <v>10377.07</v>
      </c>
      <c r="K119" s="4416">
        <f t="shared" si="3"/>
        <v>16445.23</v>
      </c>
    </row>
    <row r="120" spans="1:11">
      <c r="A120" s="7589"/>
      <c r="B120" s="4425" t="s">
        <v>17312</v>
      </c>
      <c r="C120" s="4426" t="s">
        <v>17836</v>
      </c>
      <c r="D120" s="4412">
        <v>1100</v>
      </c>
      <c r="E120" s="4410">
        <v>40</v>
      </c>
      <c r="F120" s="4410">
        <v>205</v>
      </c>
      <c r="G120" s="4431">
        <v>324</v>
      </c>
      <c r="H120" s="6137">
        <v>11600.14</v>
      </c>
      <c r="I120" s="6138">
        <v>17668.3</v>
      </c>
      <c r="J120" s="4417">
        <f t="shared" si="2"/>
        <v>11600.14</v>
      </c>
      <c r="K120" s="4418">
        <f t="shared" si="3"/>
        <v>17668.3</v>
      </c>
    </row>
    <row r="121" spans="1:11">
      <c r="A121" s="7589"/>
      <c r="B121" s="4425" t="s">
        <v>17313</v>
      </c>
      <c r="C121" s="4426" t="s">
        <v>17837</v>
      </c>
      <c r="D121" s="4412">
        <v>1100</v>
      </c>
      <c r="E121" s="4410">
        <v>40</v>
      </c>
      <c r="F121" s="4410">
        <v>246</v>
      </c>
      <c r="G121" s="4431">
        <v>388.79999999999995</v>
      </c>
      <c r="H121" s="6137">
        <v>12822.18</v>
      </c>
      <c r="I121" s="6138">
        <v>18890.34</v>
      </c>
      <c r="J121" s="4417">
        <f t="shared" si="2"/>
        <v>12822.18</v>
      </c>
      <c r="K121" s="4418">
        <f t="shared" si="3"/>
        <v>18890.34</v>
      </c>
    </row>
    <row r="122" spans="1:11">
      <c r="A122" s="7589"/>
      <c r="B122" s="4425" t="s">
        <v>17314</v>
      </c>
      <c r="C122" s="4426" t="s">
        <v>17838</v>
      </c>
      <c r="D122" s="4412">
        <v>1100</v>
      </c>
      <c r="E122" s="4410">
        <v>40</v>
      </c>
      <c r="F122" s="4410">
        <v>287</v>
      </c>
      <c r="G122" s="4431">
        <v>453.59999999999997</v>
      </c>
      <c r="H122" s="6137">
        <v>14044.21</v>
      </c>
      <c r="I122" s="6138">
        <v>20112.37</v>
      </c>
      <c r="J122" s="4417">
        <f t="shared" si="2"/>
        <v>14044.21</v>
      </c>
      <c r="K122" s="4418">
        <f t="shared" si="3"/>
        <v>20112.37</v>
      </c>
    </row>
    <row r="123" spans="1:11">
      <c r="A123" s="7589"/>
      <c r="B123" s="4425" t="s">
        <v>17315</v>
      </c>
      <c r="C123" s="4426" t="s">
        <v>17839</v>
      </c>
      <c r="D123" s="4412">
        <v>1100</v>
      </c>
      <c r="E123" s="4410">
        <v>40</v>
      </c>
      <c r="F123" s="4410">
        <v>328</v>
      </c>
      <c r="G123" s="4431">
        <v>518.4</v>
      </c>
      <c r="H123" s="6137">
        <v>15266.25</v>
      </c>
      <c r="I123" s="6138">
        <v>21334.41</v>
      </c>
      <c r="J123" s="4417">
        <f t="shared" si="2"/>
        <v>15266.25</v>
      </c>
      <c r="K123" s="4418">
        <f t="shared" si="3"/>
        <v>21334.41</v>
      </c>
    </row>
    <row r="124" spans="1:11">
      <c r="A124" s="7589"/>
      <c r="B124" s="4425" t="s">
        <v>17316</v>
      </c>
      <c r="C124" s="4426" t="s">
        <v>17840</v>
      </c>
      <c r="D124" s="4412">
        <v>1100</v>
      </c>
      <c r="E124" s="4410">
        <v>40</v>
      </c>
      <c r="F124" s="4410">
        <v>369</v>
      </c>
      <c r="G124" s="4431">
        <v>583.19999999999993</v>
      </c>
      <c r="H124" s="6137">
        <v>16489.32</v>
      </c>
      <c r="I124" s="6138">
        <v>22556.45</v>
      </c>
      <c r="J124" s="4417">
        <f t="shared" si="2"/>
        <v>16489.32</v>
      </c>
      <c r="K124" s="4418">
        <f t="shared" si="3"/>
        <v>22556.45</v>
      </c>
    </row>
    <row r="125" spans="1:11">
      <c r="A125" s="7589"/>
      <c r="B125" s="4425" t="s">
        <v>17317</v>
      </c>
      <c r="C125" s="4426" t="s">
        <v>17841</v>
      </c>
      <c r="D125" s="4412">
        <v>1100</v>
      </c>
      <c r="E125" s="4410">
        <v>40</v>
      </c>
      <c r="F125" s="4410">
        <v>410</v>
      </c>
      <c r="G125" s="4431">
        <v>648</v>
      </c>
      <c r="H125" s="6137">
        <v>17711.36</v>
      </c>
      <c r="I125" s="6138">
        <v>23779.51</v>
      </c>
      <c r="J125" s="4417">
        <f t="shared" si="2"/>
        <v>17711.36</v>
      </c>
      <c r="K125" s="4418">
        <f t="shared" si="3"/>
        <v>23779.51</v>
      </c>
    </row>
    <row r="126" spans="1:11">
      <c r="A126" s="7589"/>
      <c r="B126" s="4425" t="s">
        <v>17318</v>
      </c>
      <c r="C126" s="4426" t="s">
        <v>17842</v>
      </c>
      <c r="D126" s="4412">
        <v>1100</v>
      </c>
      <c r="E126" s="4410">
        <v>40</v>
      </c>
      <c r="F126" s="4410">
        <v>451</v>
      </c>
      <c r="G126" s="4431">
        <v>712.8</v>
      </c>
      <c r="H126" s="6137">
        <v>18933.39</v>
      </c>
      <c r="I126" s="6138">
        <v>25001.55</v>
      </c>
      <c r="J126" s="4417">
        <f t="shared" si="2"/>
        <v>18933.39</v>
      </c>
      <c r="K126" s="4418">
        <f t="shared" si="3"/>
        <v>25001.55</v>
      </c>
    </row>
    <row r="127" spans="1:11">
      <c r="A127" s="7589"/>
      <c r="B127" s="4425" t="s">
        <v>17319</v>
      </c>
      <c r="C127" s="4426" t="s">
        <v>17843</v>
      </c>
      <c r="D127" s="4412">
        <v>1100</v>
      </c>
      <c r="E127" s="4410">
        <v>40</v>
      </c>
      <c r="F127" s="4410">
        <v>492</v>
      </c>
      <c r="G127" s="4431">
        <v>777.59999999999991</v>
      </c>
      <c r="H127" s="6137">
        <v>20155.43</v>
      </c>
      <c r="I127" s="6138">
        <v>26223.59</v>
      </c>
      <c r="J127" s="4417">
        <f t="shared" si="2"/>
        <v>20155.43</v>
      </c>
      <c r="K127" s="4418">
        <f t="shared" si="3"/>
        <v>26223.59</v>
      </c>
    </row>
    <row r="128" spans="1:11">
      <c r="A128" s="7589"/>
      <c r="B128" s="4425" t="s">
        <v>17320</v>
      </c>
      <c r="C128" s="4426" t="s">
        <v>17844</v>
      </c>
      <c r="D128" s="4412">
        <v>1100</v>
      </c>
      <c r="E128" s="4410">
        <v>40</v>
      </c>
      <c r="F128" s="4410">
        <v>533</v>
      </c>
      <c r="G128" s="4431">
        <v>842.4</v>
      </c>
      <c r="H128" s="6137">
        <v>21378.5</v>
      </c>
      <c r="I128" s="6138">
        <v>27445.63</v>
      </c>
      <c r="J128" s="4417">
        <f t="shared" si="2"/>
        <v>21378.5</v>
      </c>
      <c r="K128" s="4418">
        <f t="shared" si="3"/>
        <v>27445.63</v>
      </c>
    </row>
    <row r="129" spans="1:11">
      <c r="A129" s="7589"/>
      <c r="B129" s="4425" t="s">
        <v>17321</v>
      </c>
      <c r="C129" s="4426" t="s">
        <v>17845</v>
      </c>
      <c r="D129" s="4412">
        <v>1100</v>
      </c>
      <c r="E129" s="4410">
        <v>40</v>
      </c>
      <c r="F129" s="4410">
        <v>574</v>
      </c>
      <c r="G129" s="4431">
        <v>907.19999999999993</v>
      </c>
      <c r="H129" s="6137">
        <v>22600.53</v>
      </c>
      <c r="I129" s="6138">
        <v>28667.67</v>
      </c>
      <c r="J129" s="4417">
        <f t="shared" si="2"/>
        <v>22600.53</v>
      </c>
      <c r="K129" s="4418">
        <f t="shared" si="3"/>
        <v>28667.67</v>
      </c>
    </row>
    <row r="130" spans="1:11" ht="15" customHeight="1">
      <c r="A130" s="7589"/>
      <c r="B130" s="4425" t="s">
        <v>17322</v>
      </c>
      <c r="C130" s="4426" t="s">
        <v>17846</v>
      </c>
      <c r="D130" s="4412">
        <v>1100</v>
      </c>
      <c r="E130" s="4410">
        <v>40</v>
      </c>
      <c r="F130" s="4410">
        <v>615</v>
      </c>
      <c r="G130" s="4431">
        <v>972</v>
      </c>
      <c r="H130" s="6137">
        <v>23822.57</v>
      </c>
      <c r="I130" s="6138">
        <v>29890.73</v>
      </c>
      <c r="J130" s="4417">
        <f t="shared" si="2"/>
        <v>23822.57</v>
      </c>
      <c r="K130" s="4418">
        <f t="shared" si="3"/>
        <v>29890.73</v>
      </c>
    </row>
    <row r="131" spans="1:11" ht="14.7" thickBot="1">
      <c r="A131" s="7589"/>
      <c r="B131" s="4427" t="s">
        <v>17323</v>
      </c>
      <c r="C131" s="4428" t="s">
        <v>17847</v>
      </c>
      <c r="D131" s="4432">
        <v>1100</v>
      </c>
      <c r="E131" s="4433">
        <v>40</v>
      </c>
      <c r="F131" s="4433">
        <v>656</v>
      </c>
      <c r="G131" s="4434">
        <v>1036.8</v>
      </c>
      <c r="H131" s="6137">
        <v>25045.64</v>
      </c>
      <c r="I131" s="6138">
        <v>31112.77</v>
      </c>
      <c r="J131" s="4419">
        <f t="shared" si="2"/>
        <v>25045.64</v>
      </c>
      <c r="K131" s="4420">
        <f t="shared" si="3"/>
        <v>31112.77</v>
      </c>
    </row>
    <row r="132" spans="1:11">
      <c r="A132" s="7589"/>
      <c r="B132" s="4423" t="s">
        <v>17324</v>
      </c>
      <c r="C132" s="4424" t="s">
        <v>17848</v>
      </c>
      <c r="D132" s="4429">
        <v>1200</v>
      </c>
      <c r="E132" s="4409">
        <v>40</v>
      </c>
      <c r="F132" s="4409">
        <v>164</v>
      </c>
      <c r="G132" s="4430">
        <v>300.39999999999998</v>
      </c>
      <c r="H132" s="6137">
        <v>11573.48</v>
      </c>
      <c r="I132" s="6138">
        <v>17640.62</v>
      </c>
      <c r="J132" s="4415">
        <f t="shared" si="2"/>
        <v>11573.48</v>
      </c>
      <c r="K132" s="4416">
        <f t="shared" si="3"/>
        <v>17640.62</v>
      </c>
    </row>
    <row r="133" spans="1:11">
      <c r="A133" s="7589"/>
      <c r="B133" s="4425" t="s">
        <v>17325</v>
      </c>
      <c r="C133" s="4426" t="s">
        <v>17849</v>
      </c>
      <c r="D133" s="4412">
        <v>1200</v>
      </c>
      <c r="E133" s="4410">
        <v>40</v>
      </c>
      <c r="F133" s="4410">
        <v>205</v>
      </c>
      <c r="G133" s="4431">
        <v>375.5</v>
      </c>
      <c r="H133" s="6137">
        <v>12948.28</v>
      </c>
      <c r="I133" s="6138">
        <v>19015.41</v>
      </c>
      <c r="J133" s="4417">
        <f t="shared" si="2"/>
        <v>12948.28</v>
      </c>
      <c r="K133" s="4418">
        <f t="shared" si="3"/>
        <v>19015.41</v>
      </c>
    </row>
    <row r="134" spans="1:11">
      <c r="A134" s="7589"/>
      <c r="B134" s="4425" t="s">
        <v>17326</v>
      </c>
      <c r="C134" s="4426" t="s">
        <v>17850</v>
      </c>
      <c r="D134" s="4412">
        <v>1200</v>
      </c>
      <c r="E134" s="4410">
        <v>40</v>
      </c>
      <c r="F134" s="4410">
        <v>246</v>
      </c>
      <c r="G134" s="4431">
        <v>450.59999999999997</v>
      </c>
      <c r="H134" s="6137">
        <v>14324.09</v>
      </c>
      <c r="I134" s="6138">
        <v>20391.23</v>
      </c>
      <c r="J134" s="4417">
        <f t="shared" si="2"/>
        <v>14324.09</v>
      </c>
      <c r="K134" s="4418">
        <f t="shared" si="3"/>
        <v>20391.23</v>
      </c>
    </row>
    <row r="135" spans="1:11">
      <c r="A135" s="7589"/>
      <c r="B135" s="4425" t="s">
        <v>17327</v>
      </c>
      <c r="C135" s="4426" t="s">
        <v>17851</v>
      </c>
      <c r="D135" s="4412">
        <v>1200</v>
      </c>
      <c r="E135" s="4410">
        <v>40</v>
      </c>
      <c r="F135" s="4410">
        <v>287</v>
      </c>
      <c r="G135" s="4431">
        <v>525.69999999999993</v>
      </c>
      <c r="H135" s="6137">
        <v>15698.89</v>
      </c>
      <c r="I135" s="6138">
        <v>21767.05</v>
      </c>
      <c r="J135" s="4417">
        <f t="shared" ref="J135:J198" si="4">H135-H135*$E$3</f>
        <v>15698.89</v>
      </c>
      <c r="K135" s="4418">
        <f t="shared" ref="K135:K198" si="5">I135-I135*$E$3</f>
        <v>21767.05</v>
      </c>
    </row>
    <row r="136" spans="1:11">
      <c r="A136" s="7589"/>
      <c r="B136" s="4425" t="s">
        <v>17328</v>
      </c>
      <c r="C136" s="4426" t="s">
        <v>17852</v>
      </c>
      <c r="D136" s="4412">
        <v>1200</v>
      </c>
      <c r="E136" s="4410">
        <v>40</v>
      </c>
      <c r="F136" s="4410">
        <v>328</v>
      </c>
      <c r="G136" s="4431">
        <v>600.79999999999995</v>
      </c>
      <c r="H136" s="6137">
        <v>17073.68</v>
      </c>
      <c r="I136" s="6138">
        <v>23141.84</v>
      </c>
      <c r="J136" s="4417">
        <f t="shared" si="4"/>
        <v>17073.68</v>
      </c>
      <c r="K136" s="4418">
        <f t="shared" si="5"/>
        <v>23141.84</v>
      </c>
    </row>
    <row r="137" spans="1:11">
      <c r="A137" s="7589"/>
      <c r="B137" s="4425" t="s">
        <v>17329</v>
      </c>
      <c r="C137" s="4426" t="s">
        <v>17853</v>
      </c>
      <c r="D137" s="4412">
        <v>1200</v>
      </c>
      <c r="E137" s="4410">
        <v>40</v>
      </c>
      <c r="F137" s="4410">
        <v>369</v>
      </c>
      <c r="G137" s="4431">
        <v>675.9</v>
      </c>
      <c r="H137" s="6137">
        <v>18449.5</v>
      </c>
      <c r="I137" s="6138">
        <v>24517.66</v>
      </c>
      <c r="J137" s="4417">
        <f t="shared" si="4"/>
        <v>18449.5</v>
      </c>
      <c r="K137" s="4418">
        <f t="shared" si="5"/>
        <v>24517.66</v>
      </c>
    </row>
    <row r="138" spans="1:11">
      <c r="A138" s="7589"/>
      <c r="B138" s="4425" t="s">
        <v>17330</v>
      </c>
      <c r="C138" s="4426" t="s">
        <v>17854</v>
      </c>
      <c r="D138" s="4412">
        <v>1200</v>
      </c>
      <c r="E138" s="4410">
        <v>40</v>
      </c>
      <c r="F138" s="4410">
        <v>410</v>
      </c>
      <c r="G138" s="4431">
        <v>751</v>
      </c>
      <c r="H138" s="6137">
        <v>19824.29</v>
      </c>
      <c r="I138" s="6138">
        <v>25892.45</v>
      </c>
      <c r="J138" s="4417">
        <f t="shared" si="4"/>
        <v>19824.29</v>
      </c>
      <c r="K138" s="4418">
        <f t="shared" si="5"/>
        <v>25892.45</v>
      </c>
    </row>
    <row r="139" spans="1:11">
      <c r="A139" s="7589"/>
      <c r="B139" s="4425" t="s">
        <v>17331</v>
      </c>
      <c r="C139" s="4426" t="s">
        <v>17855</v>
      </c>
      <c r="D139" s="4412">
        <v>1200</v>
      </c>
      <c r="E139" s="4410">
        <v>40</v>
      </c>
      <c r="F139" s="4410">
        <v>451</v>
      </c>
      <c r="G139" s="4431">
        <v>826.09999999999991</v>
      </c>
      <c r="H139" s="6137">
        <v>21199.09</v>
      </c>
      <c r="I139" s="6138">
        <v>27268.27</v>
      </c>
      <c r="J139" s="4417">
        <f t="shared" si="4"/>
        <v>21199.09</v>
      </c>
      <c r="K139" s="4418">
        <f t="shared" si="5"/>
        <v>27268.27</v>
      </c>
    </row>
    <row r="140" spans="1:11">
      <c r="A140" s="7589"/>
      <c r="B140" s="4425" t="s">
        <v>17332</v>
      </c>
      <c r="C140" s="4426" t="s">
        <v>17856</v>
      </c>
      <c r="D140" s="4412">
        <v>1200</v>
      </c>
      <c r="E140" s="4410">
        <v>40</v>
      </c>
      <c r="F140" s="4410">
        <v>492</v>
      </c>
      <c r="G140" s="4431">
        <v>901.19999999999993</v>
      </c>
      <c r="H140" s="6137">
        <v>22574.9</v>
      </c>
      <c r="I140" s="6138">
        <v>28643.06</v>
      </c>
      <c r="J140" s="4417">
        <f t="shared" si="4"/>
        <v>22574.9</v>
      </c>
      <c r="K140" s="4418">
        <f t="shared" si="5"/>
        <v>28643.06</v>
      </c>
    </row>
    <row r="141" spans="1:11">
      <c r="A141" s="7589"/>
      <c r="B141" s="4425" t="s">
        <v>17333</v>
      </c>
      <c r="C141" s="4426" t="s">
        <v>17857</v>
      </c>
      <c r="D141" s="4412">
        <v>1200</v>
      </c>
      <c r="E141" s="4410">
        <v>40</v>
      </c>
      <c r="F141" s="4410">
        <v>533</v>
      </c>
      <c r="G141" s="4431">
        <v>976.3</v>
      </c>
      <c r="H141" s="6137">
        <v>23949.7</v>
      </c>
      <c r="I141" s="6138">
        <v>30017.86</v>
      </c>
      <c r="J141" s="4417">
        <f t="shared" si="4"/>
        <v>23949.7</v>
      </c>
      <c r="K141" s="4418">
        <f t="shared" si="5"/>
        <v>30017.86</v>
      </c>
    </row>
    <row r="142" spans="1:11">
      <c r="A142" s="7589"/>
      <c r="B142" s="4425" t="s">
        <v>17334</v>
      </c>
      <c r="C142" s="4426" t="s">
        <v>17858</v>
      </c>
      <c r="D142" s="4412">
        <v>1200</v>
      </c>
      <c r="E142" s="4410">
        <v>40</v>
      </c>
      <c r="F142" s="4410">
        <v>574</v>
      </c>
      <c r="G142" s="4431">
        <v>1051.3999999999999</v>
      </c>
      <c r="H142" s="6137">
        <v>25325.52</v>
      </c>
      <c r="I142" s="6138">
        <v>31393.67</v>
      </c>
      <c r="J142" s="4417">
        <f t="shared" si="4"/>
        <v>25325.52</v>
      </c>
      <c r="K142" s="4418">
        <f t="shared" si="5"/>
        <v>31393.67</v>
      </c>
    </row>
    <row r="143" spans="1:11">
      <c r="A143" s="7589"/>
      <c r="B143" s="4425" t="s">
        <v>17335</v>
      </c>
      <c r="C143" s="4426" t="s">
        <v>17859</v>
      </c>
      <c r="D143" s="4412">
        <v>1200</v>
      </c>
      <c r="E143" s="4410">
        <v>40</v>
      </c>
      <c r="F143" s="4410">
        <v>615</v>
      </c>
      <c r="G143" s="4431">
        <v>1126.5</v>
      </c>
      <c r="H143" s="6137">
        <v>26700.31</v>
      </c>
      <c r="I143" s="6138">
        <v>32768.47</v>
      </c>
      <c r="J143" s="4417">
        <f t="shared" si="4"/>
        <v>26700.31</v>
      </c>
      <c r="K143" s="4418">
        <f t="shared" si="5"/>
        <v>32768.47</v>
      </c>
    </row>
    <row r="144" spans="1:11" ht="14.7" thickBot="1">
      <c r="A144" s="7589"/>
      <c r="B144" s="4427" t="s">
        <v>17336</v>
      </c>
      <c r="C144" s="4428" t="s">
        <v>17860</v>
      </c>
      <c r="D144" s="4432">
        <v>1200</v>
      </c>
      <c r="E144" s="4433">
        <v>40</v>
      </c>
      <c r="F144" s="4433">
        <v>656</v>
      </c>
      <c r="G144" s="4434">
        <v>1201.5999999999999</v>
      </c>
      <c r="H144" s="6137">
        <v>28075.1</v>
      </c>
      <c r="I144" s="6138">
        <v>34144.29</v>
      </c>
      <c r="J144" s="4419">
        <f t="shared" si="4"/>
        <v>28075.1</v>
      </c>
      <c r="K144" s="4420">
        <f t="shared" si="5"/>
        <v>34144.29</v>
      </c>
    </row>
    <row r="145" spans="1:11">
      <c r="A145" s="7589"/>
      <c r="B145" s="4423" t="s">
        <v>17337</v>
      </c>
      <c r="C145" s="4424" t="s">
        <v>17861</v>
      </c>
      <c r="D145" s="4429">
        <v>1500</v>
      </c>
      <c r="E145" s="4409">
        <v>40</v>
      </c>
      <c r="F145" s="4409">
        <v>164</v>
      </c>
      <c r="G145" s="4430">
        <v>362.4</v>
      </c>
      <c r="H145" s="6137">
        <v>12657.12</v>
      </c>
      <c r="I145" s="6138">
        <v>18724.25</v>
      </c>
      <c r="J145" s="4415">
        <f t="shared" si="4"/>
        <v>12657.12</v>
      </c>
      <c r="K145" s="4416">
        <f t="shared" si="5"/>
        <v>18724.25</v>
      </c>
    </row>
    <row r="146" spans="1:11">
      <c r="A146" s="7589"/>
      <c r="B146" s="4425" t="s">
        <v>17338</v>
      </c>
      <c r="C146" s="4426" t="s">
        <v>17862</v>
      </c>
      <c r="D146" s="4412">
        <v>1500</v>
      </c>
      <c r="E146" s="4410">
        <v>40</v>
      </c>
      <c r="F146" s="4410">
        <v>205</v>
      </c>
      <c r="G146" s="4431">
        <v>453</v>
      </c>
      <c r="H146" s="6137">
        <v>14261.56</v>
      </c>
      <c r="I146" s="6138">
        <v>20328.689999999999</v>
      </c>
      <c r="J146" s="4417">
        <f t="shared" si="4"/>
        <v>14261.56</v>
      </c>
      <c r="K146" s="4418">
        <f t="shared" si="5"/>
        <v>20328.689999999999</v>
      </c>
    </row>
    <row r="147" spans="1:11">
      <c r="A147" s="7589"/>
      <c r="B147" s="4425" t="s">
        <v>17339</v>
      </c>
      <c r="C147" s="4426" t="s">
        <v>17863</v>
      </c>
      <c r="D147" s="4412">
        <v>1500</v>
      </c>
      <c r="E147" s="4410">
        <v>40</v>
      </c>
      <c r="F147" s="4410">
        <v>246</v>
      </c>
      <c r="G147" s="4431">
        <v>543.59999999999991</v>
      </c>
      <c r="H147" s="6137">
        <v>15866</v>
      </c>
      <c r="I147" s="6138">
        <v>21934.15</v>
      </c>
      <c r="J147" s="4417">
        <f t="shared" si="4"/>
        <v>15866</v>
      </c>
      <c r="K147" s="4418">
        <f t="shared" si="5"/>
        <v>21934.15</v>
      </c>
    </row>
    <row r="148" spans="1:11">
      <c r="A148" s="7589"/>
      <c r="B148" s="4425" t="s">
        <v>17340</v>
      </c>
      <c r="C148" s="4426" t="s">
        <v>17864</v>
      </c>
      <c r="D148" s="4412">
        <v>1500</v>
      </c>
      <c r="E148" s="4410">
        <v>40</v>
      </c>
      <c r="F148" s="4410">
        <v>287</v>
      </c>
      <c r="G148" s="4431">
        <v>634.19999999999993</v>
      </c>
      <c r="H148" s="6137">
        <v>17470.43</v>
      </c>
      <c r="I148" s="6138">
        <v>23538.59</v>
      </c>
      <c r="J148" s="4417">
        <f t="shared" si="4"/>
        <v>17470.43</v>
      </c>
      <c r="K148" s="4418">
        <f t="shared" si="5"/>
        <v>23538.59</v>
      </c>
    </row>
    <row r="149" spans="1:11">
      <c r="A149" s="7589"/>
      <c r="B149" s="4425" t="s">
        <v>17341</v>
      </c>
      <c r="C149" s="4426" t="s">
        <v>17865</v>
      </c>
      <c r="D149" s="4412">
        <v>1500</v>
      </c>
      <c r="E149" s="4410">
        <v>40</v>
      </c>
      <c r="F149" s="4410">
        <v>328</v>
      </c>
      <c r="G149" s="4431">
        <v>724.8</v>
      </c>
      <c r="H149" s="6137">
        <v>19074.87</v>
      </c>
      <c r="I149" s="6138">
        <v>25143.03</v>
      </c>
      <c r="J149" s="4417">
        <f t="shared" si="4"/>
        <v>19074.87</v>
      </c>
      <c r="K149" s="4418">
        <f t="shared" si="5"/>
        <v>25143.03</v>
      </c>
    </row>
    <row r="150" spans="1:11">
      <c r="A150" s="7589"/>
      <c r="B150" s="4425" t="s">
        <v>17342</v>
      </c>
      <c r="C150" s="4426" t="s">
        <v>17866</v>
      </c>
      <c r="D150" s="4412">
        <v>1500</v>
      </c>
      <c r="E150" s="4410">
        <v>40</v>
      </c>
      <c r="F150" s="4410">
        <v>369</v>
      </c>
      <c r="G150" s="4431">
        <v>815.4</v>
      </c>
      <c r="H150" s="6137">
        <v>20680.330000000002</v>
      </c>
      <c r="I150" s="6138">
        <v>26747.47</v>
      </c>
      <c r="J150" s="4417">
        <f t="shared" si="4"/>
        <v>20680.330000000002</v>
      </c>
      <c r="K150" s="4418">
        <f t="shared" si="5"/>
        <v>26747.47</v>
      </c>
    </row>
    <row r="151" spans="1:11">
      <c r="A151" s="7589"/>
      <c r="B151" s="4425" t="s">
        <v>17343</v>
      </c>
      <c r="C151" s="4426" t="s">
        <v>17867</v>
      </c>
      <c r="D151" s="4412">
        <v>1500</v>
      </c>
      <c r="E151" s="4410">
        <v>40</v>
      </c>
      <c r="F151" s="4410">
        <v>410</v>
      </c>
      <c r="G151" s="4431">
        <v>906</v>
      </c>
      <c r="H151" s="6137">
        <v>22284.77</v>
      </c>
      <c r="I151" s="6138">
        <v>28352.93</v>
      </c>
      <c r="J151" s="4417">
        <f t="shared" si="4"/>
        <v>22284.77</v>
      </c>
      <c r="K151" s="4418">
        <f t="shared" si="5"/>
        <v>28352.93</v>
      </c>
    </row>
    <row r="152" spans="1:11">
      <c r="A152" s="7589"/>
      <c r="B152" s="4425" t="s">
        <v>17344</v>
      </c>
      <c r="C152" s="4426" t="s">
        <v>17868</v>
      </c>
      <c r="D152" s="4412">
        <v>1500</v>
      </c>
      <c r="E152" s="4410">
        <v>40</v>
      </c>
      <c r="F152" s="4410">
        <v>451</v>
      </c>
      <c r="G152" s="4431">
        <v>996.59999999999991</v>
      </c>
      <c r="H152" s="6137">
        <v>23889.21</v>
      </c>
      <c r="I152" s="6138">
        <v>29957.37</v>
      </c>
      <c r="J152" s="4417">
        <f t="shared" si="4"/>
        <v>23889.21</v>
      </c>
      <c r="K152" s="4418">
        <f t="shared" si="5"/>
        <v>29957.37</v>
      </c>
    </row>
    <row r="153" spans="1:11">
      <c r="A153" s="7589"/>
      <c r="B153" s="4425" t="s">
        <v>17345</v>
      </c>
      <c r="C153" s="4426" t="s">
        <v>17869</v>
      </c>
      <c r="D153" s="4412">
        <v>1500</v>
      </c>
      <c r="E153" s="4410">
        <v>40</v>
      </c>
      <c r="F153" s="4410">
        <v>492</v>
      </c>
      <c r="G153" s="4431">
        <v>1087.1999999999998</v>
      </c>
      <c r="H153" s="6137">
        <v>25493.65</v>
      </c>
      <c r="I153" s="6138">
        <v>31561.81</v>
      </c>
      <c r="J153" s="4417">
        <f t="shared" si="4"/>
        <v>25493.65</v>
      </c>
      <c r="K153" s="4418">
        <f t="shared" si="5"/>
        <v>31561.81</v>
      </c>
    </row>
    <row r="154" spans="1:11">
      <c r="A154" s="7589"/>
      <c r="B154" s="4425" t="s">
        <v>17346</v>
      </c>
      <c r="C154" s="4426" t="s">
        <v>17870</v>
      </c>
      <c r="D154" s="4412">
        <v>1500</v>
      </c>
      <c r="E154" s="4410">
        <v>40</v>
      </c>
      <c r="F154" s="4410">
        <v>533</v>
      </c>
      <c r="G154" s="4431">
        <v>1177.8</v>
      </c>
      <c r="H154" s="6137">
        <v>27098.09</v>
      </c>
      <c r="I154" s="6138">
        <v>33166.25</v>
      </c>
      <c r="J154" s="4417">
        <f t="shared" si="4"/>
        <v>27098.09</v>
      </c>
      <c r="K154" s="4418">
        <f t="shared" si="5"/>
        <v>33166.25</v>
      </c>
    </row>
    <row r="155" spans="1:11">
      <c r="A155" s="7589"/>
      <c r="B155" s="4425" t="s">
        <v>17347</v>
      </c>
      <c r="C155" s="4426" t="s">
        <v>17871</v>
      </c>
      <c r="D155" s="4412">
        <v>1500</v>
      </c>
      <c r="E155" s="4410">
        <v>40</v>
      </c>
      <c r="F155" s="4410">
        <v>574</v>
      </c>
      <c r="G155" s="4431">
        <v>1268.3999999999999</v>
      </c>
      <c r="H155" s="6137">
        <v>28702.52</v>
      </c>
      <c r="I155" s="6138">
        <v>34770.68</v>
      </c>
      <c r="J155" s="4417">
        <f t="shared" si="4"/>
        <v>28702.52</v>
      </c>
      <c r="K155" s="4418">
        <f t="shared" si="5"/>
        <v>34770.68</v>
      </c>
    </row>
    <row r="156" spans="1:11">
      <c r="A156" s="7589"/>
      <c r="B156" s="4425" t="s">
        <v>17348</v>
      </c>
      <c r="C156" s="4426" t="s">
        <v>17872</v>
      </c>
      <c r="D156" s="4412">
        <v>1500</v>
      </c>
      <c r="E156" s="4410">
        <v>40</v>
      </c>
      <c r="F156" s="4410">
        <v>615</v>
      </c>
      <c r="G156" s="4431">
        <v>1359</v>
      </c>
      <c r="H156" s="6137">
        <v>30306.959999999999</v>
      </c>
      <c r="I156" s="6138">
        <v>36376.15</v>
      </c>
      <c r="J156" s="4417">
        <f t="shared" si="4"/>
        <v>30306.959999999999</v>
      </c>
      <c r="K156" s="4418">
        <f t="shared" si="5"/>
        <v>36376.15</v>
      </c>
    </row>
    <row r="157" spans="1:11" ht="14.7" thickBot="1">
      <c r="A157" s="7589"/>
      <c r="B157" s="4427" t="s">
        <v>17349</v>
      </c>
      <c r="C157" s="4428" t="s">
        <v>17873</v>
      </c>
      <c r="D157" s="4432">
        <v>1500</v>
      </c>
      <c r="E157" s="4433">
        <v>40</v>
      </c>
      <c r="F157" s="4433">
        <v>656</v>
      </c>
      <c r="G157" s="4434">
        <v>1449.6</v>
      </c>
      <c r="H157" s="6137">
        <v>31912.43</v>
      </c>
      <c r="I157" s="6138">
        <v>37980.58</v>
      </c>
      <c r="J157" s="4419">
        <f t="shared" si="4"/>
        <v>31912.43</v>
      </c>
      <c r="K157" s="4420">
        <f t="shared" si="5"/>
        <v>37980.58</v>
      </c>
    </row>
    <row r="158" spans="1:11">
      <c r="A158" s="7589"/>
      <c r="B158" s="4423" t="s">
        <v>17350</v>
      </c>
      <c r="C158" s="4424" t="s">
        <v>17874</v>
      </c>
      <c r="D158" s="4429">
        <v>1750</v>
      </c>
      <c r="E158" s="4409">
        <v>40</v>
      </c>
      <c r="F158" s="4409">
        <v>164</v>
      </c>
      <c r="G158" s="4430">
        <v>413.2</v>
      </c>
      <c r="H158" s="6137">
        <v>13604.4</v>
      </c>
      <c r="I158" s="6138">
        <v>19672.560000000001</v>
      </c>
      <c r="J158" s="4415">
        <f t="shared" si="4"/>
        <v>13604.4</v>
      </c>
      <c r="K158" s="4416">
        <f t="shared" si="5"/>
        <v>19672.560000000001</v>
      </c>
    </row>
    <row r="159" spans="1:11">
      <c r="A159" s="7589"/>
      <c r="B159" s="4425" t="s">
        <v>17351</v>
      </c>
      <c r="C159" s="4426" t="s">
        <v>17875</v>
      </c>
      <c r="D159" s="4412">
        <v>1750</v>
      </c>
      <c r="E159" s="4410">
        <v>40</v>
      </c>
      <c r="F159" s="4410">
        <v>205</v>
      </c>
      <c r="G159" s="4431">
        <v>516.5</v>
      </c>
      <c r="H159" s="6137">
        <v>15424.13</v>
      </c>
      <c r="I159" s="6138">
        <v>21491.27</v>
      </c>
      <c r="J159" s="4417">
        <f t="shared" si="4"/>
        <v>15424.13</v>
      </c>
      <c r="K159" s="4418">
        <f t="shared" si="5"/>
        <v>21491.27</v>
      </c>
    </row>
    <row r="160" spans="1:11">
      <c r="A160" s="7589"/>
      <c r="B160" s="4425" t="s">
        <v>17352</v>
      </c>
      <c r="C160" s="4426" t="s">
        <v>17876</v>
      </c>
      <c r="D160" s="4412">
        <v>1750</v>
      </c>
      <c r="E160" s="4410">
        <v>40</v>
      </c>
      <c r="F160" s="4410">
        <v>246</v>
      </c>
      <c r="G160" s="4431">
        <v>619.79999999999995</v>
      </c>
      <c r="H160" s="6137">
        <v>17243.86</v>
      </c>
      <c r="I160" s="6138">
        <v>23312.02</v>
      </c>
      <c r="J160" s="4417">
        <f t="shared" si="4"/>
        <v>17243.86</v>
      </c>
      <c r="K160" s="4418">
        <f t="shared" si="5"/>
        <v>23312.02</v>
      </c>
    </row>
    <row r="161" spans="1:11">
      <c r="A161" s="7589"/>
      <c r="B161" s="4425" t="s">
        <v>17353</v>
      </c>
      <c r="C161" s="4426" t="s">
        <v>17877</v>
      </c>
      <c r="D161" s="4412">
        <v>1750</v>
      </c>
      <c r="E161" s="4410">
        <v>40</v>
      </c>
      <c r="F161" s="4410">
        <v>287</v>
      </c>
      <c r="G161" s="4431">
        <v>723.1</v>
      </c>
      <c r="H161" s="6137">
        <v>19063.59</v>
      </c>
      <c r="I161" s="6138">
        <v>25130.73</v>
      </c>
      <c r="J161" s="4417">
        <f t="shared" si="4"/>
        <v>19063.59</v>
      </c>
      <c r="K161" s="4418">
        <f t="shared" si="5"/>
        <v>25130.73</v>
      </c>
    </row>
    <row r="162" spans="1:11">
      <c r="A162" s="7589"/>
      <c r="B162" s="4425" t="s">
        <v>17354</v>
      </c>
      <c r="C162" s="4426" t="s">
        <v>17878</v>
      </c>
      <c r="D162" s="4412">
        <v>1750</v>
      </c>
      <c r="E162" s="4410">
        <v>40</v>
      </c>
      <c r="F162" s="4410">
        <v>328</v>
      </c>
      <c r="G162" s="4431">
        <v>826.4</v>
      </c>
      <c r="H162" s="6137">
        <v>20882.3</v>
      </c>
      <c r="I162" s="6138">
        <v>26950.46</v>
      </c>
      <c r="J162" s="4417">
        <f t="shared" si="4"/>
        <v>20882.3</v>
      </c>
      <c r="K162" s="4418">
        <f t="shared" si="5"/>
        <v>26950.46</v>
      </c>
    </row>
    <row r="163" spans="1:11">
      <c r="A163" s="7589"/>
      <c r="B163" s="4425" t="s">
        <v>17355</v>
      </c>
      <c r="C163" s="4426" t="s">
        <v>17879</v>
      </c>
      <c r="D163" s="4412">
        <v>1750</v>
      </c>
      <c r="E163" s="4410">
        <v>40</v>
      </c>
      <c r="F163" s="4410">
        <v>369</v>
      </c>
      <c r="G163" s="4431">
        <v>929.69999999999993</v>
      </c>
      <c r="H163" s="6137">
        <v>22703.05</v>
      </c>
      <c r="I163" s="6138">
        <v>28770.19</v>
      </c>
      <c r="J163" s="4417">
        <f t="shared" si="4"/>
        <v>22703.05</v>
      </c>
      <c r="K163" s="4418">
        <f t="shared" si="5"/>
        <v>28770.19</v>
      </c>
    </row>
    <row r="164" spans="1:11">
      <c r="A164" s="7589"/>
      <c r="B164" s="4425" t="s">
        <v>17356</v>
      </c>
      <c r="C164" s="4426" t="s">
        <v>17880</v>
      </c>
      <c r="D164" s="4412">
        <v>1750</v>
      </c>
      <c r="E164" s="4410">
        <v>40</v>
      </c>
      <c r="F164" s="4410">
        <v>410</v>
      </c>
      <c r="G164" s="4431">
        <v>1033</v>
      </c>
      <c r="H164" s="6137">
        <v>24521.759999999998</v>
      </c>
      <c r="I164" s="6138">
        <v>30589.919999999998</v>
      </c>
      <c r="J164" s="4417">
        <f t="shared" si="4"/>
        <v>24521.759999999998</v>
      </c>
      <c r="K164" s="4418">
        <f t="shared" si="5"/>
        <v>30589.919999999998</v>
      </c>
    </row>
    <row r="165" spans="1:11">
      <c r="A165" s="7589"/>
      <c r="B165" s="4425" t="s">
        <v>17357</v>
      </c>
      <c r="C165" s="4426" t="s">
        <v>17881</v>
      </c>
      <c r="D165" s="4412">
        <v>1750</v>
      </c>
      <c r="E165" s="4410">
        <v>40</v>
      </c>
      <c r="F165" s="4410">
        <v>451</v>
      </c>
      <c r="G165" s="4431">
        <v>1136.3</v>
      </c>
      <c r="H165" s="6137">
        <v>26341.49</v>
      </c>
      <c r="I165" s="6138">
        <v>32409.65</v>
      </c>
      <c r="J165" s="4417">
        <f t="shared" si="4"/>
        <v>26341.49</v>
      </c>
      <c r="K165" s="4418">
        <f t="shared" si="5"/>
        <v>32409.65</v>
      </c>
    </row>
    <row r="166" spans="1:11">
      <c r="A166" s="7589"/>
      <c r="B166" s="4425" t="s">
        <v>17358</v>
      </c>
      <c r="C166" s="4426" t="s">
        <v>17882</v>
      </c>
      <c r="D166" s="4412">
        <v>1750</v>
      </c>
      <c r="E166" s="4410">
        <v>40</v>
      </c>
      <c r="F166" s="4410">
        <v>492</v>
      </c>
      <c r="G166" s="4431">
        <v>1239.5999999999999</v>
      </c>
      <c r="H166" s="6137">
        <v>28161.22</v>
      </c>
      <c r="I166" s="6138">
        <v>34228.35</v>
      </c>
      <c r="J166" s="4417">
        <f t="shared" si="4"/>
        <v>28161.22</v>
      </c>
      <c r="K166" s="4418">
        <f t="shared" si="5"/>
        <v>34228.35</v>
      </c>
    </row>
    <row r="167" spans="1:11">
      <c r="A167" s="7589"/>
      <c r="B167" s="4425" t="s">
        <v>17359</v>
      </c>
      <c r="C167" s="4426" t="s">
        <v>17883</v>
      </c>
      <c r="D167" s="4412">
        <v>1750</v>
      </c>
      <c r="E167" s="4410">
        <v>40</v>
      </c>
      <c r="F167" s="4410">
        <v>533</v>
      </c>
      <c r="G167" s="4431">
        <v>1342.8999999999999</v>
      </c>
      <c r="H167" s="6137">
        <v>29980.95</v>
      </c>
      <c r="I167" s="6138">
        <v>36049.11</v>
      </c>
      <c r="J167" s="4417">
        <f t="shared" si="4"/>
        <v>29980.95</v>
      </c>
      <c r="K167" s="4418">
        <f t="shared" si="5"/>
        <v>36049.11</v>
      </c>
    </row>
    <row r="168" spans="1:11">
      <c r="A168" s="7589"/>
      <c r="B168" s="4425" t="s">
        <v>17360</v>
      </c>
      <c r="C168" s="4426" t="s">
        <v>17884</v>
      </c>
      <c r="D168" s="4412">
        <v>1750</v>
      </c>
      <c r="E168" s="4410">
        <v>40</v>
      </c>
      <c r="F168" s="4410">
        <v>574</v>
      </c>
      <c r="G168" s="4431">
        <v>1446.2</v>
      </c>
      <c r="H168" s="6137">
        <v>31800.68</v>
      </c>
      <c r="I168" s="6138">
        <v>37867.81</v>
      </c>
      <c r="J168" s="4417">
        <f t="shared" si="4"/>
        <v>31800.68</v>
      </c>
      <c r="K168" s="4418">
        <f t="shared" si="5"/>
        <v>37867.81</v>
      </c>
    </row>
    <row r="169" spans="1:11">
      <c r="A169" s="7589"/>
      <c r="B169" s="4425" t="s">
        <v>17361</v>
      </c>
      <c r="C169" s="4426" t="s">
        <v>17885</v>
      </c>
      <c r="D169" s="4412">
        <v>1750</v>
      </c>
      <c r="E169" s="4410">
        <v>40</v>
      </c>
      <c r="F169" s="4410">
        <v>615</v>
      </c>
      <c r="G169" s="4431">
        <v>1549.5</v>
      </c>
      <c r="H169" s="6137">
        <v>33619.379999999997</v>
      </c>
      <c r="I169" s="6138">
        <v>39687.54</v>
      </c>
      <c r="J169" s="4417">
        <f t="shared" si="4"/>
        <v>33619.379999999997</v>
      </c>
      <c r="K169" s="4418">
        <f t="shared" si="5"/>
        <v>39687.54</v>
      </c>
    </row>
    <row r="170" spans="1:11" ht="14.7" thickBot="1">
      <c r="A170" s="7589"/>
      <c r="B170" s="4427" t="s">
        <v>17362</v>
      </c>
      <c r="C170" s="4428" t="s">
        <v>17886</v>
      </c>
      <c r="D170" s="4432">
        <v>1750</v>
      </c>
      <c r="E170" s="4433">
        <v>40</v>
      </c>
      <c r="F170" s="4433">
        <v>656</v>
      </c>
      <c r="G170" s="4434">
        <v>1652.8</v>
      </c>
      <c r="H170" s="6137">
        <v>35439.11</v>
      </c>
      <c r="I170" s="6138">
        <v>41507.269999999997</v>
      </c>
      <c r="J170" s="4419">
        <f t="shared" si="4"/>
        <v>35439.11</v>
      </c>
      <c r="K170" s="4420">
        <f t="shared" si="5"/>
        <v>41507.269999999997</v>
      </c>
    </row>
    <row r="171" spans="1:11">
      <c r="A171" s="7589"/>
      <c r="B171" s="4423" t="s">
        <v>17363</v>
      </c>
      <c r="C171" s="4424" t="s">
        <v>17887</v>
      </c>
      <c r="D171" s="4429">
        <v>2000</v>
      </c>
      <c r="E171" s="4409">
        <v>40</v>
      </c>
      <c r="F171" s="4409">
        <v>164</v>
      </c>
      <c r="G171" s="4430">
        <v>465.2</v>
      </c>
      <c r="H171" s="6137">
        <v>14448.14</v>
      </c>
      <c r="I171" s="6138">
        <v>20516.3</v>
      </c>
      <c r="J171" s="4415">
        <f t="shared" si="4"/>
        <v>14448.14</v>
      </c>
      <c r="K171" s="4416">
        <f t="shared" si="5"/>
        <v>20516.3</v>
      </c>
    </row>
    <row r="172" spans="1:11">
      <c r="A172" s="7589"/>
      <c r="B172" s="4425" t="s">
        <v>17364</v>
      </c>
      <c r="C172" s="4426" t="s">
        <v>17888</v>
      </c>
      <c r="D172" s="4412">
        <v>2000</v>
      </c>
      <c r="E172" s="4410">
        <v>40</v>
      </c>
      <c r="F172" s="4410">
        <v>205</v>
      </c>
      <c r="G172" s="4431">
        <v>581.5</v>
      </c>
      <c r="H172" s="6137">
        <v>16459.59</v>
      </c>
      <c r="I172" s="6138">
        <v>22526.720000000001</v>
      </c>
      <c r="J172" s="4417">
        <f t="shared" si="4"/>
        <v>16459.59</v>
      </c>
      <c r="K172" s="4418">
        <f t="shared" si="5"/>
        <v>22526.720000000001</v>
      </c>
    </row>
    <row r="173" spans="1:11">
      <c r="A173" s="7589"/>
      <c r="B173" s="4425" t="s">
        <v>17365</v>
      </c>
      <c r="C173" s="4426" t="s">
        <v>17889</v>
      </c>
      <c r="D173" s="4412">
        <v>2000</v>
      </c>
      <c r="E173" s="4410">
        <v>40</v>
      </c>
      <c r="F173" s="4410">
        <v>246</v>
      </c>
      <c r="G173" s="4431">
        <v>697.8</v>
      </c>
      <c r="H173" s="6137">
        <v>18470</v>
      </c>
      <c r="I173" s="6138">
        <v>24538.16</v>
      </c>
      <c r="J173" s="4417">
        <f t="shared" si="4"/>
        <v>18470</v>
      </c>
      <c r="K173" s="4418">
        <f t="shared" si="5"/>
        <v>24538.16</v>
      </c>
    </row>
    <row r="174" spans="1:11">
      <c r="A174" s="7589"/>
      <c r="B174" s="4425" t="s">
        <v>17366</v>
      </c>
      <c r="C174" s="4426" t="s">
        <v>17890</v>
      </c>
      <c r="D174" s="4412">
        <v>2000</v>
      </c>
      <c r="E174" s="4410">
        <v>40</v>
      </c>
      <c r="F174" s="4410">
        <v>287</v>
      </c>
      <c r="G174" s="4431">
        <v>814.1</v>
      </c>
      <c r="H174" s="6137">
        <v>20481.45</v>
      </c>
      <c r="I174" s="6138">
        <v>26549.599999999999</v>
      </c>
      <c r="J174" s="4417">
        <f t="shared" si="4"/>
        <v>20481.45</v>
      </c>
      <c r="K174" s="4418">
        <f t="shared" si="5"/>
        <v>26549.599999999999</v>
      </c>
    </row>
    <row r="175" spans="1:11">
      <c r="A175" s="7589"/>
      <c r="B175" s="4425" t="s">
        <v>17367</v>
      </c>
      <c r="C175" s="4426" t="s">
        <v>17891</v>
      </c>
      <c r="D175" s="4412">
        <v>2000</v>
      </c>
      <c r="E175" s="4410">
        <v>40</v>
      </c>
      <c r="F175" s="4410">
        <v>328</v>
      </c>
      <c r="G175" s="4431">
        <v>930.4</v>
      </c>
      <c r="H175" s="6137">
        <v>22492.89</v>
      </c>
      <c r="I175" s="6138">
        <v>28561.05</v>
      </c>
      <c r="J175" s="4417">
        <f t="shared" si="4"/>
        <v>22492.89</v>
      </c>
      <c r="K175" s="4418">
        <f t="shared" si="5"/>
        <v>28561.05</v>
      </c>
    </row>
    <row r="176" spans="1:11">
      <c r="A176" s="7589"/>
      <c r="B176" s="4425" t="s">
        <v>17368</v>
      </c>
      <c r="C176" s="4426" t="s">
        <v>17892</v>
      </c>
      <c r="D176" s="4412">
        <v>2000</v>
      </c>
      <c r="E176" s="4410">
        <v>40</v>
      </c>
      <c r="F176" s="4410">
        <v>369</v>
      </c>
      <c r="G176" s="4431">
        <v>1046.7</v>
      </c>
      <c r="H176" s="6137">
        <v>24504.33</v>
      </c>
      <c r="I176" s="6138">
        <v>30572.49</v>
      </c>
      <c r="J176" s="4417">
        <f t="shared" si="4"/>
        <v>24504.33</v>
      </c>
      <c r="K176" s="4418">
        <f t="shared" si="5"/>
        <v>30572.49</v>
      </c>
    </row>
    <row r="177" spans="1:11">
      <c r="A177" s="7589"/>
      <c r="B177" s="4425" t="s">
        <v>17369</v>
      </c>
      <c r="C177" s="4426" t="s">
        <v>17893</v>
      </c>
      <c r="D177" s="4412">
        <v>2000</v>
      </c>
      <c r="E177" s="4410">
        <v>40</v>
      </c>
      <c r="F177" s="4410">
        <v>410</v>
      </c>
      <c r="G177" s="4431">
        <v>1163</v>
      </c>
      <c r="H177" s="6137">
        <v>26515.77</v>
      </c>
      <c r="I177" s="6138">
        <v>32583.93</v>
      </c>
      <c r="J177" s="4417">
        <f t="shared" si="4"/>
        <v>26515.77</v>
      </c>
      <c r="K177" s="4418">
        <f t="shared" si="5"/>
        <v>32583.93</v>
      </c>
    </row>
    <row r="178" spans="1:11">
      <c r="A178" s="7589"/>
      <c r="B178" s="4425" t="s">
        <v>17370</v>
      </c>
      <c r="C178" s="4426" t="s">
        <v>17894</v>
      </c>
      <c r="D178" s="4412">
        <v>2000</v>
      </c>
      <c r="E178" s="4410">
        <v>40</v>
      </c>
      <c r="F178" s="4410">
        <v>451</v>
      </c>
      <c r="G178" s="4431">
        <v>1279.3</v>
      </c>
      <c r="H178" s="6137">
        <v>28527.22</v>
      </c>
      <c r="I178" s="6138">
        <v>34594.35</v>
      </c>
      <c r="J178" s="4417">
        <f t="shared" si="4"/>
        <v>28527.22</v>
      </c>
      <c r="K178" s="4418">
        <f t="shared" si="5"/>
        <v>34594.35</v>
      </c>
    </row>
    <row r="179" spans="1:11">
      <c r="A179" s="7589"/>
      <c r="B179" s="4425" t="s">
        <v>17371</v>
      </c>
      <c r="C179" s="4426" t="s">
        <v>17895</v>
      </c>
      <c r="D179" s="4412">
        <v>2000</v>
      </c>
      <c r="E179" s="4410">
        <v>40</v>
      </c>
      <c r="F179" s="4410">
        <v>492</v>
      </c>
      <c r="G179" s="4431">
        <v>1395.6</v>
      </c>
      <c r="H179" s="6137">
        <v>30537.63</v>
      </c>
      <c r="I179" s="6138">
        <v>36605.79</v>
      </c>
      <c r="J179" s="4417">
        <f t="shared" si="4"/>
        <v>30537.63</v>
      </c>
      <c r="K179" s="4418">
        <f t="shared" si="5"/>
        <v>36605.79</v>
      </c>
    </row>
    <row r="180" spans="1:11">
      <c r="A180" s="7589"/>
      <c r="B180" s="4425" t="s">
        <v>17372</v>
      </c>
      <c r="C180" s="4426" t="s">
        <v>17896</v>
      </c>
      <c r="D180" s="4412">
        <v>2000</v>
      </c>
      <c r="E180" s="4410">
        <v>40</v>
      </c>
      <c r="F180" s="4410">
        <v>533</v>
      </c>
      <c r="G180" s="4431">
        <v>1511.8999999999999</v>
      </c>
      <c r="H180" s="6137">
        <v>32550.1</v>
      </c>
      <c r="I180" s="6138">
        <v>38617.230000000003</v>
      </c>
      <c r="J180" s="4417">
        <f t="shared" si="4"/>
        <v>32550.1</v>
      </c>
      <c r="K180" s="4418">
        <f t="shared" si="5"/>
        <v>38617.230000000003</v>
      </c>
    </row>
    <row r="181" spans="1:11">
      <c r="A181" s="7589"/>
      <c r="B181" s="4425" t="s">
        <v>17373</v>
      </c>
      <c r="C181" s="4426" t="s">
        <v>17897</v>
      </c>
      <c r="D181" s="4412">
        <v>2000</v>
      </c>
      <c r="E181" s="4410">
        <v>40</v>
      </c>
      <c r="F181" s="4410">
        <v>574</v>
      </c>
      <c r="G181" s="4431">
        <v>1628.2</v>
      </c>
      <c r="H181" s="6137">
        <v>34560.519999999997</v>
      </c>
      <c r="I181" s="6138">
        <v>40628.68</v>
      </c>
      <c r="J181" s="4417">
        <f t="shared" si="4"/>
        <v>34560.519999999997</v>
      </c>
      <c r="K181" s="4418">
        <f t="shared" si="5"/>
        <v>40628.68</v>
      </c>
    </row>
    <row r="182" spans="1:11">
      <c r="A182" s="7589"/>
      <c r="B182" s="4425" t="s">
        <v>17374</v>
      </c>
      <c r="C182" s="4426" t="s">
        <v>17898</v>
      </c>
      <c r="D182" s="4412">
        <v>2000</v>
      </c>
      <c r="E182" s="4410">
        <v>40</v>
      </c>
      <c r="F182" s="4410">
        <v>615</v>
      </c>
      <c r="G182" s="4431">
        <v>1744.5</v>
      </c>
      <c r="H182" s="6137">
        <v>36571.96</v>
      </c>
      <c r="I182" s="6138">
        <v>42640.12</v>
      </c>
      <c r="J182" s="4417">
        <f t="shared" si="4"/>
        <v>36571.96</v>
      </c>
      <c r="K182" s="4418">
        <f t="shared" si="5"/>
        <v>42640.12</v>
      </c>
    </row>
    <row r="183" spans="1:11" ht="14.7" thickBot="1">
      <c r="A183" s="7589"/>
      <c r="B183" s="4427" t="s">
        <v>17375</v>
      </c>
      <c r="C183" s="4428" t="s">
        <v>17899</v>
      </c>
      <c r="D183" s="4432">
        <v>2000</v>
      </c>
      <c r="E183" s="4433">
        <v>40</v>
      </c>
      <c r="F183" s="4433">
        <v>656</v>
      </c>
      <c r="G183" s="4434">
        <v>1860.8</v>
      </c>
      <c r="H183" s="6137">
        <v>38583.4</v>
      </c>
      <c r="I183" s="6138">
        <v>44651.56</v>
      </c>
      <c r="J183" s="4419">
        <f t="shared" si="4"/>
        <v>38583.4</v>
      </c>
      <c r="K183" s="4420">
        <f t="shared" si="5"/>
        <v>44651.56</v>
      </c>
    </row>
    <row r="184" spans="1:11">
      <c r="A184" s="7603" t="s">
        <v>18251</v>
      </c>
      <c r="B184" s="4423" t="s">
        <v>17376</v>
      </c>
      <c r="C184" s="4424" t="s">
        <v>17900</v>
      </c>
      <c r="D184" s="4429">
        <v>300</v>
      </c>
      <c r="E184" s="4409">
        <v>100</v>
      </c>
      <c r="F184" s="4409">
        <v>328</v>
      </c>
      <c r="G184" s="4430">
        <v>371.2</v>
      </c>
      <c r="H184" s="6137">
        <v>10818.94</v>
      </c>
      <c r="I184" s="6138">
        <v>16884.7826895</v>
      </c>
      <c r="J184" s="4415">
        <f t="shared" si="4"/>
        <v>10818.94</v>
      </c>
      <c r="K184" s="4416">
        <f t="shared" si="5"/>
        <v>16884.7826895</v>
      </c>
    </row>
    <row r="185" spans="1:11">
      <c r="A185" s="7589"/>
      <c r="B185" s="4425" t="s">
        <v>17377</v>
      </c>
      <c r="C185" s="4426" t="s">
        <v>17901</v>
      </c>
      <c r="D185" s="4412">
        <v>300</v>
      </c>
      <c r="E185" s="4410">
        <v>100</v>
      </c>
      <c r="F185" s="4410">
        <v>369</v>
      </c>
      <c r="G185" s="4431">
        <v>417.59999999999997</v>
      </c>
      <c r="H185" s="6137">
        <v>11802.1</v>
      </c>
      <c r="I185" s="6138">
        <v>17870.259999999998</v>
      </c>
      <c r="J185" s="4417">
        <f t="shared" si="4"/>
        <v>11802.1</v>
      </c>
      <c r="K185" s="4418">
        <f t="shared" si="5"/>
        <v>17870.259999999998</v>
      </c>
    </row>
    <row r="186" spans="1:11">
      <c r="A186" s="7589"/>
      <c r="B186" s="4425" t="s">
        <v>17378</v>
      </c>
      <c r="C186" s="4426" t="s">
        <v>17902</v>
      </c>
      <c r="D186" s="4412">
        <v>300</v>
      </c>
      <c r="E186" s="4410">
        <v>100</v>
      </c>
      <c r="F186" s="4410">
        <v>410</v>
      </c>
      <c r="G186" s="4431">
        <v>464</v>
      </c>
      <c r="H186" s="6137">
        <v>12787.32</v>
      </c>
      <c r="I186" s="6138">
        <v>18852.670831500003</v>
      </c>
      <c r="J186" s="4417">
        <f t="shared" si="4"/>
        <v>12787.32</v>
      </c>
      <c r="K186" s="4418">
        <f t="shared" si="5"/>
        <v>18852.670831500003</v>
      </c>
    </row>
    <row r="187" spans="1:11">
      <c r="A187" s="7589"/>
      <c r="B187" s="4425" t="s">
        <v>17379</v>
      </c>
      <c r="C187" s="4426" t="s">
        <v>17903</v>
      </c>
      <c r="D187" s="4412">
        <v>300</v>
      </c>
      <c r="E187" s="4410">
        <v>100</v>
      </c>
      <c r="F187" s="4410">
        <v>451</v>
      </c>
      <c r="G187" s="4431">
        <v>510.4</v>
      </c>
      <c r="H187" s="6137">
        <v>13770.49</v>
      </c>
      <c r="I187" s="6138">
        <v>19838.650000000001</v>
      </c>
      <c r="J187" s="4417">
        <f t="shared" si="4"/>
        <v>13770.49</v>
      </c>
      <c r="K187" s="4418">
        <f t="shared" si="5"/>
        <v>19838.650000000001</v>
      </c>
    </row>
    <row r="188" spans="1:11">
      <c r="A188" s="7589"/>
      <c r="B188" s="4425" t="s">
        <v>17380</v>
      </c>
      <c r="C188" s="4426" t="s">
        <v>17904</v>
      </c>
      <c r="D188" s="4412">
        <v>300</v>
      </c>
      <c r="E188" s="4410">
        <v>100</v>
      </c>
      <c r="F188" s="4410">
        <v>492</v>
      </c>
      <c r="G188" s="4431">
        <v>556.79999999999995</v>
      </c>
      <c r="H188" s="6137">
        <v>14754.68</v>
      </c>
      <c r="I188" s="6138">
        <v>20820.558973500003</v>
      </c>
      <c r="J188" s="4417">
        <f t="shared" si="4"/>
        <v>14754.68</v>
      </c>
      <c r="K188" s="4418">
        <f t="shared" si="5"/>
        <v>20820.558973500003</v>
      </c>
    </row>
    <row r="189" spans="1:11">
      <c r="A189" s="7589"/>
      <c r="B189" s="4425" t="s">
        <v>17381</v>
      </c>
      <c r="C189" s="4426" t="s">
        <v>17905</v>
      </c>
      <c r="D189" s="4412">
        <v>300</v>
      </c>
      <c r="E189" s="4410">
        <v>100</v>
      </c>
      <c r="F189" s="4410">
        <v>533</v>
      </c>
      <c r="G189" s="4431">
        <v>603.19999999999993</v>
      </c>
      <c r="H189" s="6137">
        <v>15738.87</v>
      </c>
      <c r="I189" s="6138">
        <v>21807.03</v>
      </c>
      <c r="J189" s="4417">
        <f t="shared" si="4"/>
        <v>15738.87</v>
      </c>
      <c r="K189" s="4418">
        <f t="shared" si="5"/>
        <v>21807.03</v>
      </c>
    </row>
    <row r="190" spans="1:11">
      <c r="A190" s="7589"/>
      <c r="B190" s="4425" t="s">
        <v>17382</v>
      </c>
      <c r="C190" s="4426" t="s">
        <v>17906</v>
      </c>
      <c r="D190" s="4412">
        <v>300</v>
      </c>
      <c r="E190" s="4410">
        <v>100</v>
      </c>
      <c r="F190" s="4410">
        <v>574</v>
      </c>
      <c r="G190" s="4431">
        <v>649.6</v>
      </c>
      <c r="H190" s="6137">
        <v>16721.284475500004</v>
      </c>
      <c r="I190" s="6138">
        <v>22788.447115500006</v>
      </c>
      <c r="J190" s="4417">
        <f t="shared" si="4"/>
        <v>16721.284475500004</v>
      </c>
      <c r="K190" s="4418">
        <f t="shared" si="5"/>
        <v>22788.447115500006</v>
      </c>
    </row>
    <row r="191" spans="1:11">
      <c r="A191" s="7589"/>
      <c r="B191" s="4425" t="s">
        <v>17383</v>
      </c>
      <c r="C191" s="4426" t="s">
        <v>17907</v>
      </c>
      <c r="D191" s="4412">
        <v>300</v>
      </c>
      <c r="E191" s="4410">
        <v>100</v>
      </c>
      <c r="F191" s="4410">
        <v>615</v>
      </c>
      <c r="G191" s="4431">
        <v>696</v>
      </c>
      <c r="H191" s="6137">
        <v>17707.25</v>
      </c>
      <c r="I191" s="6138">
        <v>23775.41</v>
      </c>
      <c r="J191" s="4417">
        <f t="shared" si="4"/>
        <v>17707.25</v>
      </c>
      <c r="K191" s="4418">
        <f t="shared" si="5"/>
        <v>23775.41</v>
      </c>
    </row>
    <row r="192" spans="1:11">
      <c r="A192" s="7589"/>
      <c r="B192" s="4425" t="s">
        <v>17384</v>
      </c>
      <c r="C192" s="4426" t="s">
        <v>17908</v>
      </c>
      <c r="D192" s="4412">
        <v>300</v>
      </c>
      <c r="E192" s="4410">
        <v>100</v>
      </c>
      <c r="F192" s="4410">
        <v>656</v>
      </c>
      <c r="G192" s="4431">
        <v>742.4</v>
      </c>
      <c r="H192" s="6137">
        <v>18689.1726175</v>
      </c>
      <c r="I192" s="6138">
        <v>24756.335257500003</v>
      </c>
      <c r="J192" s="4417">
        <f t="shared" si="4"/>
        <v>18689.1726175</v>
      </c>
      <c r="K192" s="4418">
        <f t="shared" si="5"/>
        <v>24756.335257500003</v>
      </c>
    </row>
    <row r="193" spans="1:11">
      <c r="A193" s="7589"/>
      <c r="B193" s="4425" t="s">
        <v>17385</v>
      </c>
      <c r="C193" s="4426" t="s">
        <v>17909</v>
      </c>
      <c r="D193" s="4412">
        <v>300</v>
      </c>
      <c r="E193" s="4410">
        <v>100</v>
      </c>
      <c r="F193" s="4410">
        <v>697</v>
      </c>
      <c r="G193" s="4431">
        <v>788.8</v>
      </c>
      <c r="H193" s="6137">
        <v>19674.61</v>
      </c>
      <c r="I193" s="6138">
        <v>25742.77</v>
      </c>
      <c r="J193" s="4417">
        <f t="shared" si="4"/>
        <v>19674.61</v>
      </c>
      <c r="K193" s="4418">
        <f t="shared" si="5"/>
        <v>25742.77</v>
      </c>
    </row>
    <row r="194" spans="1:11">
      <c r="A194" s="7589"/>
      <c r="B194" s="4425" t="s">
        <v>17386</v>
      </c>
      <c r="C194" s="4426" t="s">
        <v>17910</v>
      </c>
      <c r="D194" s="4412">
        <v>300</v>
      </c>
      <c r="E194" s="4410">
        <v>100</v>
      </c>
      <c r="F194" s="4410">
        <v>738</v>
      </c>
      <c r="G194" s="4431">
        <v>835.19999999999993</v>
      </c>
      <c r="H194" s="6137">
        <v>20657.0607595</v>
      </c>
      <c r="I194" s="6138">
        <v>26724.223399499999</v>
      </c>
      <c r="J194" s="4417">
        <f t="shared" si="4"/>
        <v>20657.0607595</v>
      </c>
      <c r="K194" s="4418">
        <f t="shared" si="5"/>
        <v>26724.223399499999</v>
      </c>
    </row>
    <row r="195" spans="1:11">
      <c r="A195" s="7589"/>
      <c r="B195" s="4425" t="s">
        <v>17387</v>
      </c>
      <c r="C195" s="4426" t="s">
        <v>17911</v>
      </c>
      <c r="D195" s="4412">
        <v>300</v>
      </c>
      <c r="E195" s="4410">
        <v>100</v>
      </c>
      <c r="F195" s="4410">
        <v>779</v>
      </c>
      <c r="G195" s="4431">
        <v>881.6</v>
      </c>
      <c r="H195" s="6137">
        <v>21643</v>
      </c>
      <c r="I195" s="6138">
        <v>27710.13</v>
      </c>
      <c r="J195" s="4417">
        <f t="shared" si="4"/>
        <v>21643</v>
      </c>
      <c r="K195" s="4418">
        <f t="shared" si="5"/>
        <v>27710.13</v>
      </c>
    </row>
    <row r="196" spans="1:11">
      <c r="A196" s="7589"/>
      <c r="B196" s="4425" t="s">
        <v>17388</v>
      </c>
      <c r="C196" s="4426" t="s">
        <v>17912</v>
      </c>
      <c r="D196" s="4412">
        <v>300</v>
      </c>
      <c r="E196" s="4410">
        <v>100</v>
      </c>
      <c r="F196" s="4410">
        <v>820</v>
      </c>
      <c r="G196" s="4431">
        <v>928</v>
      </c>
      <c r="H196" s="6137">
        <v>22624.948901500004</v>
      </c>
      <c r="I196" s="6138">
        <v>28692.111541499999</v>
      </c>
      <c r="J196" s="4417">
        <f t="shared" si="4"/>
        <v>22624.948901500004</v>
      </c>
      <c r="K196" s="4418">
        <f t="shared" si="5"/>
        <v>28692.111541499999</v>
      </c>
    </row>
    <row r="197" spans="1:11">
      <c r="A197" s="7589"/>
      <c r="B197" s="4425" t="s">
        <v>17389</v>
      </c>
      <c r="C197" s="4426" t="s">
        <v>17913</v>
      </c>
      <c r="D197" s="4412">
        <v>300</v>
      </c>
      <c r="E197" s="4410">
        <v>100</v>
      </c>
      <c r="F197" s="4410">
        <v>861</v>
      </c>
      <c r="G197" s="4431">
        <v>974.4</v>
      </c>
      <c r="H197" s="6137">
        <v>23611.38</v>
      </c>
      <c r="I197" s="6138">
        <v>29678.51</v>
      </c>
      <c r="J197" s="4417">
        <f t="shared" si="4"/>
        <v>23611.38</v>
      </c>
      <c r="K197" s="4418">
        <f t="shared" si="5"/>
        <v>29678.51</v>
      </c>
    </row>
    <row r="198" spans="1:11">
      <c r="A198" s="7589"/>
      <c r="B198" s="4425" t="s">
        <v>17390</v>
      </c>
      <c r="C198" s="4426" t="s">
        <v>17914</v>
      </c>
      <c r="D198" s="4412">
        <v>300</v>
      </c>
      <c r="E198" s="4410">
        <v>100</v>
      </c>
      <c r="F198" s="4410">
        <v>902</v>
      </c>
      <c r="G198" s="4431">
        <v>1020.8</v>
      </c>
      <c r="H198" s="6137">
        <v>24592.8370435</v>
      </c>
      <c r="I198" s="6138">
        <v>30659.999683499998</v>
      </c>
      <c r="J198" s="4417">
        <f t="shared" si="4"/>
        <v>24592.8370435</v>
      </c>
      <c r="K198" s="4418">
        <f t="shared" si="5"/>
        <v>30659.999683499998</v>
      </c>
    </row>
    <row r="199" spans="1:11">
      <c r="A199" s="7589"/>
      <c r="B199" s="4425" t="s">
        <v>17391</v>
      </c>
      <c r="C199" s="4426" t="s">
        <v>17915</v>
      </c>
      <c r="D199" s="4412">
        <v>300</v>
      </c>
      <c r="E199" s="4410">
        <v>100</v>
      </c>
      <c r="F199" s="4410">
        <v>943</v>
      </c>
      <c r="G199" s="4431">
        <v>1067.2</v>
      </c>
      <c r="H199" s="6137">
        <v>25578.74</v>
      </c>
      <c r="I199" s="6138">
        <v>31646.9</v>
      </c>
      <c r="J199" s="4417">
        <f t="shared" ref="J199:J262" si="6">H199-H199*$E$3</f>
        <v>25578.74</v>
      </c>
      <c r="K199" s="4418">
        <f t="shared" ref="K199:K262" si="7">I199-I199*$E$3</f>
        <v>31646.9</v>
      </c>
    </row>
    <row r="200" spans="1:11">
      <c r="A200" s="7589"/>
      <c r="B200" s="4425" t="s">
        <v>17392</v>
      </c>
      <c r="C200" s="4426" t="s">
        <v>17916</v>
      </c>
      <c r="D200" s="4412">
        <v>300</v>
      </c>
      <c r="E200" s="4410">
        <v>100</v>
      </c>
      <c r="F200" s="4410">
        <v>984</v>
      </c>
      <c r="G200" s="4431">
        <v>1113.5999999999999</v>
      </c>
      <c r="H200" s="6137">
        <v>26560.725185500003</v>
      </c>
      <c r="I200" s="6138">
        <v>32627.887825500002</v>
      </c>
      <c r="J200" s="4417">
        <f t="shared" si="6"/>
        <v>26560.725185500003</v>
      </c>
      <c r="K200" s="4418">
        <f t="shared" si="7"/>
        <v>32627.887825500002</v>
      </c>
    </row>
    <row r="201" spans="1:11">
      <c r="A201" s="7589"/>
      <c r="B201" s="4425" t="s">
        <v>17393</v>
      </c>
      <c r="C201" s="4426" t="s">
        <v>17917</v>
      </c>
      <c r="D201" s="4412">
        <v>300</v>
      </c>
      <c r="E201" s="4410">
        <v>100</v>
      </c>
      <c r="F201" s="4410">
        <v>1025</v>
      </c>
      <c r="G201" s="4431">
        <v>1160</v>
      </c>
      <c r="H201" s="6137">
        <v>27547.119999999999</v>
      </c>
      <c r="I201" s="6138">
        <v>33615.279999999999</v>
      </c>
      <c r="J201" s="4417">
        <f t="shared" si="6"/>
        <v>27547.119999999999</v>
      </c>
      <c r="K201" s="4418">
        <f t="shared" si="7"/>
        <v>33615.279999999999</v>
      </c>
    </row>
    <row r="202" spans="1:11">
      <c r="A202" s="7589"/>
      <c r="B202" s="4425" t="s">
        <v>17394</v>
      </c>
      <c r="C202" s="4426" t="s">
        <v>17918</v>
      </c>
      <c r="D202" s="4412">
        <v>300</v>
      </c>
      <c r="E202" s="4410">
        <v>100</v>
      </c>
      <c r="F202" s="4410">
        <v>1066</v>
      </c>
      <c r="G202" s="4431">
        <v>1206.3999999999999</v>
      </c>
      <c r="H202" s="6137">
        <v>28528.613327500003</v>
      </c>
      <c r="I202" s="6138">
        <v>34599.47</v>
      </c>
      <c r="J202" s="4417">
        <f t="shared" si="6"/>
        <v>28528.613327500003</v>
      </c>
      <c r="K202" s="4418">
        <f t="shared" si="7"/>
        <v>34599.47</v>
      </c>
    </row>
    <row r="203" spans="1:11">
      <c r="A203" s="7589"/>
      <c r="B203" s="4425" t="s">
        <v>17395</v>
      </c>
      <c r="C203" s="4426" t="s">
        <v>17919</v>
      </c>
      <c r="D203" s="4412">
        <v>300</v>
      </c>
      <c r="E203" s="4410">
        <v>100</v>
      </c>
      <c r="F203" s="4410">
        <v>1107</v>
      </c>
      <c r="G203" s="4431">
        <v>1252.8</v>
      </c>
      <c r="H203" s="6137">
        <v>29515.51</v>
      </c>
      <c r="I203" s="6138">
        <v>35579.720038500003</v>
      </c>
      <c r="J203" s="4417">
        <f t="shared" si="6"/>
        <v>29515.51</v>
      </c>
      <c r="K203" s="4418">
        <f t="shared" si="7"/>
        <v>35579.720038500003</v>
      </c>
    </row>
    <row r="204" spans="1:11">
      <c r="A204" s="7589"/>
      <c r="B204" s="4425" t="s">
        <v>17396</v>
      </c>
      <c r="C204" s="4426" t="s">
        <v>17920</v>
      </c>
      <c r="D204" s="4412">
        <v>300</v>
      </c>
      <c r="E204" s="4410">
        <v>100</v>
      </c>
      <c r="F204" s="4410">
        <v>1148</v>
      </c>
      <c r="G204" s="4431">
        <v>1299.2</v>
      </c>
      <c r="H204" s="6137">
        <v>30496.501469500003</v>
      </c>
      <c r="I204" s="6138">
        <v>36567.86</v>
      </c>
      <c r="J204" s="4417">
        <f t="shared" si="6"/>
        <v>30496.501469500003</v>
      </c>
      <c r="K204" s="4418">
        <f t="shared" si="7"/>
        <v>36567.86</v>
      </c>
    </row>
    <row r="205" spans="1:11">
      <c r="A205" s="7589"/>
      <c r="B205" s="4425" t="s">
        <v>17397</v>
      </c>
      <c r="C205" s="4426" t="s">
        <v>17921</v>
      </c>
      <c r="D205" s="4412">
        <v>300</v>
      </c>
      <c r="E205" s="4410">
        <v>100</v>
      </c>
      <c r="F205" s="4410">
        <v>1189</v>
      </c>
      <c r="G205" s="4431">
        <v>1345.6</v>
      </c>
      <c r="H205" s="6137">
        <v>31483.89</v>
      </c>
      <c r="I205" s="6138">
        <v>37551.03</v>
      </c>
      <c r="J205" s="4417">
        <f t="shared" si="6"/>
        <v>31483.89</v>
      </c>
      <c r="K205" s="4418">
        <f t="shared" si="7"/>
        <v>37551.03</v>
      </c>
    </row>
    <row r="206" spans="1:11">
      <c r="A206" s="7589"/>
      <c r="B206" s="4425" t="s">
        <v>17398</v>
      </c>
      <c r="C206" s="4426" t="s">
        <v>17922</v>
      </c>
      <c r="D206" s="4412">
        <v>300</v>
      </c>
      <c r="E206" s="4410">
        <v>100</v>
      </c>
      <c r="F206" s="4410">
        <v>1230</v>
      </c>
      <c r="G206" s="4431">
        <v>1392</v>
      </c>
      <c r="H206" s="6137">
        <v>32467.06</v>
      </c>
      <c r="I206" s="6138">
        <v>38535.22</v>
      </c>
      <c r="J206" s="4417">
        <f t="shared" si="6"/>
        <v>32467.06</v>
      </c>
      <c r="K206" s="4418">
        <f t="shared" si="7"/>
        <v>38535.22</v>
      </c>
    </row>
    <row r="207" spans="1:11">
      <c r="A207" s="7589"/>
      <c r="B207" s="4425" t="s">
        <v>17399</v>
      </c>
      <c r="C207" s="4426" t="s">
        <v>17923</v>
      </c>
      <c r="D207" s="4412">
        <v>300</v>
      </c>
      <c r="E207" s="4410">
        <v>100</v>
      </c>
      <c r="F207" s="4410">
        <v>1271</v>
      </c>
      <c r="G207" s="4431">
        <v>1438.3999999999999</v>
      </c>
      <c r="H207" s="6137">
        <v>33451.25</v>
      </c>
      <c r="I207" s="6138">
        <v>39519.410000000003</v>
      </c>
      <c r="J207" s="4417">
        <f t="shared" si="6"/>
        <v>33451.25</v>
      </c>
      <c r="K207" s="4418">
        <f t="shared" si="7"/>
        <v>39519.410000000003</v>
      </c>
    </row>
    <row r="208" spans="1:11">
      <c r="A208" s="7589"/>
      <c r="B208" s="4425" t="s">
        <v>17400</v>
      </c>
      <c r="C208" s="4426" t="s">
        <v>17924</v>
      </c>
      <c r="D208" s="4412">
        <v>300</v>
      </c>
      <c r="E208" s="4410">
        <v>100</v>
      </c>
      <c r="F208" s="4410">
        <v>1312</v>
      </c>
      <c r="G208" s="4431">
        <v>1484.8</v>
      </c>
      <c r="H208" s="6137">
        <v>34435.440000000002</v>
      </c>
      <c r="I208" s="6138">
        <v>40503.599999999999</v>
      </c>
      <c r="J208" s="4417">
        <f t="shared" si="6"/>
        <v>34435.440000000002</v>
      </c>
      <c r="K208" s="4418">
        <f t="shared" si="7"/>
        <v>40503.599999999999</v>
      </c>
    </row>
    <row r="209" spans="1:11">
      <c r="A209" s="7589"/>
      <c r="B209" s="4425" t="s">
        <v>17401</v>
      </c>
      <c r="C209" s="4426" t="s">
        <v>17925</v>
      </c>
      <c r="D209" s="4412">
        <v>300</v>
      </c>
      <c r="E209" s="4410">
        <v>100</v>
      </c>
      <c r="F209" s="4410">
        <v>1353</v>
      </c>
      <c r="G209" s="4431">
        <v>1531.2</v>
      </c>
      <c r="H209" s="6137">
        <v>35419.629999999997</v>
      </c>
      <c r="I209" s="6138">
        <v>41487.79</v>
      </c>
      <c r="J209" s="4417">
        <f t="shared" si="6"/>
        <v>35419.629999999997</v>
      </c>
      <c r="K209" s="4418">
        <f t="shared" si="7"/>
        <v>41487.79</v>
      </c>
    </row>
    <row r="210" spans="1:11">
      <c r="A210" s="7589"/>
      <c r="B210" s="4425" t="s">
        <v>17402</v>
      </c>
      <c r="C210" s="4426" t="s">
        <v>17926</v>
      </c>
      <c r="D210" s="4412">
        <v>300</v>
      </c>
      <c r="E210" s="4410">
        <v>100</v>
      </c>
      <c r="F210" s="4410">
        <v>1394</v>
      </c>
      <c r="G210" s="4431">
        <v>1577.6</v>
      </c>
      <c r="H210" s="6137">
        <v>36403.83</v>
      </c>
      <c r="I210" s="6138">
        <v>42470.96</v>
      </c>
      <c r="J210" s="4417">
        <f t="shared" si="6"/>
        <v>36403.83</v>
      </c>
      <c r="K210" s="4418">
        <f t="shared" si="7"/>
        <v>42470.96</v>
      </c>
    </row>
    <row r="211" spans="1:11">
      <c r="A211" s="7589"/>
      <c r="B211" s="4425" t="s">
        <v>17403</v>
      </c>
      <c r="C211" s="4426" t="s">
        <v>17927</v>
      </c>
      <c r="D211" s="4412">
        <v>300</v>
      </c>
      <c r="E211" s="4410">
        <v>100</v>
      </c>
      <c r="F211" s="4410">
        <v>1435</v>
      </c>
      <c r="G211" s="4431">
        <v>1624</v>
      </c>
      <c r="H211" s="6137">
        <v>37388.019999999997</v>
      </c>
      <c r="I211" s="6138">
        <v>43455.15</v>
      </c>
      <c r="J211" s="4417">
        <f t="shared" si="6"/>
        <v>37388.019999999997</v>
      </c>
      <c r="K211" s="4418">
        <f t="shared" si="7"/>
        <v>43455.15</v>
      </c>
    </row>
    <row r="212" spans="1:11">
      <c r="A212" s="7589"/>
      <c r="B212" s="4425" t="s">
        <v>17404</v>
      </c>
      <c r="C212" s="4426" t="s">
        <v>17928</v>
      </c>
      <c r="D212" s="4412">
        <v>300</v>
      </c>
      <c r="E212" s="4410">
        <v>100</v>
      </c>
      <c r="F212" s="4410">
        <v>1476</v>
      </c>
      <c r="G212" s="4431">
        <v>1670.3999999999999</v>
      </c>
      <c r="H212" s="6137">
        <v>38371.19</v>
      </c>
      <c r="I212" s="6138">
        <v>44439.34</v>
      </c>
      <c r="J212" s="4417">
        <f t="shared" si="6"/>
        <v>38371.19</v>
      </c>
      <c r="K212" s="4418">
        <f t="shared" si="7"/>
        <v>44439.34</v>
      </c>
    </row>
    <row r="213" spans="1:11">
      <c r="A213" s="7589"/>
      <c r="B213" s="4425" t="s">
        <v>17405</v>
      </c>
      <c r="C213" s="4426" t="s">
        <v>17929</v>
      </c>
      <c r="D213" s="4412">
        <v>300</v>
      </c>
      <c r="E213" s="4410">
        <v>100</v>
      </c>
      <c r="F213" s="4410">
        <v>1517</v>
      </c>
      <c r="G213" s="4431">
        <v>1716.8</v>
      </c>
      <c r="H213" s="6137">
        <v>39356.400000000001</v>
      </c>
      <c r="I213" s="6138">
        <v>45423.54</v>
      </c>
      <c r="J213" s="4417">
        <f t="shared" si="6"/>
        <v>39356.400000000001</v>
      </c>
      <c r="K213" s="4418">
        <f t="shared" si="7"/>
        <v>45423.54</v>
      </c>
    </row>
    <row r="214" spans="1:11">
      <c r="A214" s="7589"/>
      <c r="B214" s="4425" t="s">
        <v>17406</v>
      </c>
      <c r="C214" s="4426" t="s">
        <v>17930</v>
      </c>
      <c r="D214" s="4412">
        <v>300</v>
      </c>
      <c r="E214" s="4410">
        <v>100</v>
      </c>
      <c r="F214" s="4410">
        <v>1558</v>
      </c>
      <c r="G214" s="4431">
        <v>1763.2</v>
      </c>
      <c r="H214" s="6137">
        <v>40339.57</v>
      </c>
      <c r="I214" s="6138">
        <v>46407.73</v>
      </c>
      <c r="J214" s="4417">
        <f t="shared" si="6"/>
        <v>40339.57</v>
      </c>
      <c r="K214" s="4418">
        <f t="shared" si="7"/>
        <v>46407.73</v>
      </c>
    </row>
    <row r="215" spans="1:11">
      <c r="A215" s="7589"/>
      <c r="B215" s="4425" t="s">
        <v>17407</v>
      </c>
      <c r="C215" s="4426" t="s">
        <v>17931</v>
      </c>
      <c r="D215" s="4412">
        <v>300</v>
      </c>
      <c r="E215" s="4410">
        <v>100</v>
      </c>
      <c r="F215" s="4410">
        <v>1599</v>
      </c>
      <c r="G215" s="4431">
        <v>1809.6</v>
      </c>
      <c r="H215" s="6137">
        <v>41323.760000000002</v>
      </c>
      <c r="I215" s="6138">
        <v>47391.92</v>
      </c>
      <c r="J215" s="4417">
        <f t="shared" si="6"/>
        <v>41323.760000000002</v>
      </c>
      <c r="K215" s="4418">
        <f t="shared" si="7"/>
        <v>47391.92</v>
      </c>
    </row>
    <row r="216" spans="1:11">
      <c r="A216" s="7589"/>
      <c r="B216" s="4425" t="s">
        <v>17408</v>
      </c>
      <c r="C216" s="4426" t="s">
        <v>17932</v>
      </c>
      <c r="D216" s="4412">
        <v>300</v>
      </c>
      <c r="E216" s="4410">
        <v>100</v>
      </c>
      <c r="F216" s="4410">
        <v>1640</v>
      </c>
      <c r="G216" s="4431">
        <v>1856</v>
      </c>
      <c r="H216" s="6137">
        <v>42307.95</v>
      </c>
      <c r="I216" s="6138">
        <v>48375.09</v>
      </c>
      <c r="J216" s="4417">
        <f t="shared" si="6"/>
        <v>42307.95</v>
      </c>
      <c r="K216" s="4418">
        <f t="shared" si="7"/>
        <v>48375.09</v>
      </c>
    </row>
    <row r="217" spans="1:11">
      <c r="A217" s="7589"/>
      <c r="B217" s="4425" t="s">
        <v>17409</v>
      </c>
      <c r="C217" s="4426" t="s">
        <v>17933</v>
      </c>
      <c r="D217" s="4412">
        <v>300</v>
      </c>
      <c r="E217" s="4410">
        <v>100</v>
      </c>
      <c r="F217" s="4410">
        <v>1681</v>
      </c>
      <c r="G217" s="4431">
        <v>1902.3999999999999</v>
      </c>
      <c r="H217" s="6137">
        <v>43291.12</v>
      </c>
      <c r="I217" s="6138">
        <v>49360.3</v>
      </c>
      <c r="J217" s="4417">
        <f t="shared" si="6"/>
        <v>43291.12</v>
      </c>
      <c r="K217" s="4418">
        <f t="shared" si="7"/>
        <v>49360.3</v>
      </c>
    </row>
    <row r="218" spans="1:11">
      <c r="A218" s="7589"/>
      <c r="B218" s="4425" t="s">
        <v>17410</v>
      </c>
      <c r="C218" s="4426" t="s">
        <v>17934</v>
      </c>
      <c r="D218" s="4412">
        <v>300</v>
      </c>
      <c r="E218" s="4410">
        <v>100</v>
      </c>
      <c r="F218" s="4410">
        <v>1722</v>
      </c>
      <c r="G218" s="4431">
        <v>1948.8</v>
      </c>
      <c r="H218" s="6137">
        <v>44276.34</v>
      </c>
      <c r="I218" s="6138">
        <v>50343.47</v>
      </c>
      <c r="J218" s="4417">
        <f t="shared" si="6"/>
        <v>44276.34</v>
      </c>
      <c r="K218" s="4418">
        <f t="shared" si="7"/>
        <v>50343.47</v>
      </c>
    </row>
    <row r="219" spans="1:11">
      <c r="A219" s="7589"/>
      <c r="B219" s="4425" t="s">
        <v>17411</v>
      </c>
      <c r="C219" s="4426" t="s">
        <v>17935</v>
      </c>
      <c r="D219" s="4412">
        <v>300</v>
      </c>
      <c r="E219" s="4410">
        <v>100</v>
      </c>
      <c r="F219" s="4410">
        <v>1763</v>
      </c>
      <c r="G219" s="4431">
        <v>1995.2</v>
      </c>
      <c r="H219" s="6137">
        <v>45259.5</v>
      </c>
      <c r="I219" s="6138">
        <v>51327.66</v>
      </c>
      <c r="J219" s="4417">
        <f t="shared" si="6"/>
        <v>45259.5</v>
      </c>
      <c r="K219" s="4418">
        <f t="shared" si="7"/>
        <v>51327.66</v>
      </c>
    </row>
    <row r="220" spans="1:11">
      <c r="A220" s="7589"/>
      <c r="B220" s="4425" t="s">
        <v>17412</v>
      </c>
      <c r="C220" s="4426" t="s">
        <v>17936</v>
      </c>
      <c r="D220" s="4412">
        <v>300</v>
      </c>
      <c r="E220" s="4410">
        <v>100</v>
      </c>
      <c r="F220" s="4410">
        <v>1804</v>
      </c>
      <c r="G220" s="4431">
        <v>2041.6</v>
      </c>
      <c r="H220" s="6137">
        <v>46243.7</v>
      </c>
      <c r="I220" s="6138">
        <v>52311.86</v>
      </c>
      <c r="J220" s="4417">
        <f t="shared" si="6"/>
        <v>46243.7</v>
      </c>
      <c r="K220" s="4418">
        <f t="shared" si="7"/>
        <v>52311.86</v>
      </c>
    </row>
    <row r="221" spans="1:11">
      <c r="A221" s="7589"/>
      <c r="B221" s="4425" t="s">
        <v>17413</v>
      </c>
      <c r="C221" s="4426" t="s">
        <v>17937</v>
      </c>
      <c r="D221" s="4412">
        <v>300</v>
      </c>
      <c r="E221" s="4410">
        <v>100</v>
      </c>
      <c r="F221" s="4410">
        <v>1845</v>
      </c>
      <c r="G221" s="4431">
        <v>2088</v>
      </c>
      <c r="H221" s="6137">
        <v>47227.89</v>
      </c>
      <c r="I221" s="6138">
        <v>53296.05</v>
      </c>
      <c r="J221" s="4417">
        <f t="shared" si="6"/>
        <v>47227.89</v>
      </c>
      <c r="K221" s="4418">
        <f t="shared" si="7"/>
        <v>53296.05</v>
      </c>
    </row>
    <row r="222" spans="1:11">
      <c r="A222" s="7589"/>
      <c r="B222" s="4425" t="s">
        <v>17414</v>
      </c>
      <c r="C222" s="4426" t="s">
        <v>17938</v>
      </c>
      <c r="D222" s="4412">
        <v>300</v>
      </c>
      <c r="E222" s="4410">
        <v>100</v>
      </c>
      <c r="F222" s="4410">
        <v>1886</v>
      </c>
      <c r="G222" s="4431">
        <v>2134.4</v>
      </c>
      <c r="H222" s="6137">
        <v>48212.08</v>
      </c>
      <c r="I222" s="6138">
        <v>54279.21</v>
      </c>
      <c r="J222" s="4417">
        <f t="shared" si="6"/>
        <v>48212.08</v>
      </c>
      <c r="K222" s="4418">
        <f t="shared" si="7"/>
        <v>54279.21</v>
      </c>
    </row>
    <row r="223" spans="1:11">
      <c r="A223" s="7589"/>
      <c r="B223" s="4425" t="s">
        <v>17415</v>
      </c>
      <c r="C223" s="4426" t="s">
        <v>17939</v>
      </c>
      <c r="D223" s="4412">
        <v>300</v>
      </c>
      <c r="E223" s="4410">
        <v>100</v>
      </c>
      <c r="F223" s="4410">
        <v>1927</v>
      </c>
      <c r="G223" s="4431">
        <v>2180.7999999999997</v>
      </c>
      <c r="H223" s="6137">
        <v>49196.27</v>
      </c>
      <c r="I223" s="6138">
        <v>55264.43</v>
      </c>
      <c r="J223" s="4417">
        <f t="shared" si="6"/>
        <v>49196.27</v>
      </c>
      <c r="K223" s="4418">
        <f t="shared" si="7"/>
        <v>55264.43</v>
      </c>
    </row>
    <row r="224" spans="1:11">
      <c r="A224" s="7589"/>
      <c r="B224" s="4425" t="s">
        <v>17416</v>
      </c>
      <c r="C224" s="4426" t="s">
        <v>17940</v>
      </c>
      <c r="D224" s="4412">
        <v>300</v>
      </c>
      <c r="E224" s="4410">
        <v>100</v>
      </c>
      <c r="F224" s="4410">
        <v>1968</v>
      </c>
      <c r="G224" s="4431">
        <v>2227.1999999999998</v>
      </c>
      <c r="H224" s="6137">
        <v>50180.46</v>
      </c>
      <c r="I224" s="6138">
        <v>56247.6</v>
      </c>
      <c r="J224" s="4417">
        <f t="shared" si="6"/>
        <v>50180.46</v>
      </c>
      <c r="K224" s="4418">
        <f t="shared" si="7"/>
        <v>56247.6</v>
      </c>
    </row>
    <row r="225" spans="1:11">
      <c r="A225" s="7589"/>
      <c r="B225" s="4425" t="s">
        <v>17417</v>
      </c>
      <c r="C225" s="4426" t="s">
        <v>17941</v>
      </c>
      <c r="D225" s="4412">
        <v>300</v>
      </c>
      <c r="E225" s="4410">
        <v>100</v>
      </c>
      <c r="F225" s="4410">
        <v>2009</v>
      </c>
      <c r="G225" s="4431">
        <v>2273.6</v>
      </c>
      <c r="H225" s="6137">
        <v>51163.63</v>
      </c>
      <c r="I225" s="6138">
        <v>57231.79</v>
      </c>
      <c r="J225" s="4417">
        <f t="shared" si="6"/>
        <v>51163.63</v>
      </c>
      <c r="K225" s="4418">
        <f t="shared" si="7"/>
        <v>57231.79</v>
      </c>
    </row>
    <row r="226" spans="1:11" ht="14.7" thickBot="1">
      <c r="A226" s="7589"/>
      <c r="B226" s="4427" t="s">
        <v>17418</v>
      </c>
      <c r="C226" s="4428" t="s">
        <v>17942</v>
      </c>
      <c r="D226" s="4432">
        <v>300</v>
      </c>
      <c r="E226" s="4433">
        <v>100</v>
      </c>
      <c r="F226" s="4433">
        <v>2050</v>
      </c>
      <c r="G226" s="4434">
        <v>2320</v>
      </c>
      <c r="H226" s="6137">
        <v>52148.85</v>
      </c>
      <c r="I226" s="6138">
        <v>58215.98</v>
      </c>
      <c r="J226" s="4419">
        <f t="shared" si="6"/>
        <v>52148.85</v>
      </c>
      <c r="K226" s="4420">
        <f t="shared" si="7"/>
        <v>58215.98</v>
      </c>
    </row>
    <row r="227" spans="1:11">
      <c r="A227" s="7589"/>
      <c r="B227" s="4423" t="s">
        <v>17419</v>
      </c>
      <c r="C227" s="4424" t="s">
        <v>17943</v>
      </c>
      <c r="D227" s="4429">
        <v>500</v>
      </c>
      <c r="E227" s="4409">
        <v>100</v>
      </c>
      <c r="F227" s="4409">
        <v>328</v>
      </c>
      <c r="G227" s="4430">
        <v>568</v>
      </c>
      <c r="H227" s="6137">
        <v>11798</v>
      </c>
      <c r="I227" s="6138">
        <v>17864.294580000002</v>
      </c>
      <c r="J227" s="4415">
        <f t="shared" si="6"/>
        <v>11798</v>
      </c>
      <c r="K227" s="4416">
        <f t="shared" si="7"/>
        <v>17864.294580000002</v>
      </c>
    </row>
    <row r="228" spans="1:11">
      <c r="A228" s="7589"/>
      <c r="B228" s="4425" t="s">
        <v>17420</v>
      </c>
      <c r="C228" s="4426" t="s">
        <v>17944</v>
      </c>
      <c r="D228" s="4412">
        <v>500</v>
      </c>
      <c r="E228" s="4410">
        <v>100</v>
      </c>
      <c r="F228" s="4410">
        <v>369</v>
      </c>
      <c r="G228" s="4431">
        <v>639</v>
      </c>
      <c r="H228" s="6137">
        <v>12879.59</v>
      </c>
      <c r="I228" s="6138">
        <v>18947.75</v>
      </c>
      <c r="J228" s="4417">
        <f t="shared" si="6"/>
        <v>12879.59</v>
      </c>
      <c r="K228" s="4418">
        <f t="shared" si="7"/>
        <v>18947.75</v>
      </c>
    </row>
    <row r="229" spans="1:11">
      <c r="A229" s="7589"/>
      <c r="B229" s="4425" t="s">
        <v>17421</v>
      </c>
      <c r="C229" s="4426" t="s">
        <v>17945</v>
      </c>
      <c r="D229" s="4412">
        <v>500</v>
      </c>
      <c r="E229" s="4410">
        <v>100</v>
      </c>
      <c r="F229" s="4410">
        <v>410</v>
      </c>
      <c r="G229" s="4431">
        <v>710</v>
      </c>
      <c r="H229" s="6137">
        <v>13961.17</v>
      </c>
      <c r="I229" s="6138">
        <v>20029.330000000002</v>
      </c>
      <c r="J229" s="4417">
        <f t="shared" si="6"/>
        <v>13961.17</v>
      </c>
      <c r="K229" s="4418">
        <f t="shared" si="7"/>
        <v>20029.330000000002</v>
      </c>
    </row>
    <row r="230" spans="1:11">
      <c r="A230" s="7589"/>
      <c r="B230" s="4425" t="s">
        <v>17422</v>
      </c>
      <c r="C230" s="4426" t="s">
        <v>17946</v>
      </c>
      <c r="D230" s="4412">
        <v>500</v>
      </c>
      <c r="E230" s="4410">
        <v>100</v>
      </c>
      <c r="F230" s="4410">
        <v>451</v>
      </c>
      <c r="G230" s="4431">
        <v>781</v>
      </c>
      <c r="H230" s="6137">
        <v>15042.76</v>
      </c>
      <c r="I230" s="6138">
        <v>21110.92</v>
      </c>
      <c r="J230" s="4417">
        <f t="shared" si="6"/>
        <v>15042.76</v>
      </c>
      <c r="K230" s="4418">
        <f t="shared" si="7"/>
        <v>21110.92</v>
      </c>
    </row>
    <row r="231" spans="1:11">
      <c r="A231" s="7589"/>
      <c r="B231" s="4425" t="s">
        <v>17423</v>
      </c>
      <c r="C231" s="4426" t="s">
        <v>17947</v>
      </c>
      <c r="D231" s="4412">
        <v>500</v>
      </c>
      <c r="E231" s="4410">
        <v>100</v>
      </c>
      <c r="F231" s="4410">
        <v>492</v>
      </c>
      <c r="G231" s="4431">
        <v>852</v>
      </c>
      <c r="H231" s="6137">
        <v>16122.940108000001</v>
      </c>
      <c r="I231" s="6138">
        <v>22190.102747999998</v>
      </c>
      <c r="J231" s="4417">
        <f t="shared" si="6"/>
        <v>16122.940108000001</v>
      </c>
      <c r="K231" s="4418">
        <f t="shared" si="7"/>
        <v>22190.102747999998</v>
      </c>
    </row>
    <row r="232" spans="1:11">
      <c r="A232" s="7589"/>
      <c r="B232" s="4425" t="s">
        <v>17424</v>
      </c>
      <c r="C232" s="4426" t="s">
        <v>17948</v>
      </c>
      <c r="D232" s="4412">
        <v>500</v>
      </c>
      <c r="E232" s="4410">
        <v>100</v>
      </c>
      <c r="F232" s="4410">
        <v>533</v>
      </c>
      <c r="G232" s="4431">
        <v>923</v>
      </c>
      <c r="H232" s="6137">
        <v>17205.93</v>
      </c>
      <c r="I232" s="6138">
        <v>23274.09</v>
      </c>
      <c r="J232" s="4417">
        <f t="shared" si="6"/>
        <v>17205.93</v>
      </c>
      <c r="K232" s="4418">
        <f t="shared" si="7"/>
        <v>23274.09</v>
      </c>
    </row>
    <row r="233" spans="1:11">
      <c r="A233" s="7589"/>
      <c r="B233" s="4425" t="s">
        <v>17425</v>
      </c>
      <c r="C233" s="4426" t="s">
        <v>17949</v>
      </c>
      <c r="D233" s="4412">
        <v>500</v>
      </c>
      <c r="E233" s="4410">
        <v>100</v>
      </c>
      <c r="F233" s="4410">
        <v>574</v>
      </c>
      <c r="G233" s="4431">
        <v>994</v>
      </c>
      <c r="H233" s="6137">
        <v>18285.844192</v>
      </c>
      <c r="I233" s="6138">
        <v>24353.006831999999</v>
      </c>
      <c r="J233" s="4417">
        <f t="shared" si="6"/>
        <v>18285.844192</v>
      </c>
      <c r="K233" s="4418">
        <f t="shared" si="7"/>
        <v>24353.006831999999</v>
      </c>
    </row>
    <row r="234" spans="1:11">
      <c r="A234" s="7589"/>
      <c r="B234" s="4425" t="s">
        <v>17426</v>
      </c>
      <c r="C234" s="4426" t="s">
        <v>17950</v>
      </c>
      <c r="D234" s="4412">
        <v>500</v>
      </c>
      <c r="E234" s="4410">
        <v>100</v>
      </c>
      <c r="F234" s="4410">
        <v>615</v>
      </c>
      <c r="G234" s="4431">
        <v>1065</v>
      </c>
      <c r="H234" s="6137">
        <v>19369.099999999999</v>
      </c>
      <c r="I234" s="6138">
        <v>25434.458874</v>
      </c>
      <c r="J234" s="4417">
        <f t="shared" si="6"/>
        <v>19369.099999999999</v>
      </c>
      <c r="K234" s="4418">
        <f t="shared" si="7"/>
        <v>25434.458874</v>
      </c>
    </row>
    <row r="235" spans="1:11">
      <c r="A235" s="7589"/>
      <c r="B235" s="4425" t="s">
        <v>17427</v>
      </c>
      <c r="C235" s="4426" t="s">
        <v>17951</v>
      </c>
      <c r="D235" s="4412">
        <v>500</v>
      </c>
      <c r="E235" s="4410">
        <v>100</v>
      </c>
      <c r="F235" s="4410">
        <v>656</v>
      </c>
      <c r="G235" s="4431">
        <v>1136</v>
      </c>
      <c r="H235" s="6137">
        <v>20448.748276000002</v>
      </c>
      <c r="I235" s="6138">
        <v>26515.910916000001</v>
      </c>
      <c r="J235" s="4417">
        <f t="shared" si="6"/>
        <v>20448.748276000002</v>
      </c>
      <c r="K235" s="4418">
        <f t="shared" si="7"/>
        <v>26515.910916000001</v>
      </c>
    </row>
    <row r="236" spans="1:11">
      <c r="A236" s="7589"/>
      <c r="B236" s="4425" t="s">
        <v>17428</v>
      </c>
      <c r="C236" s="4426" t="s">
        <v>17952</v>
      </c>
      <c r="D236" s="4412">
        <v>500</v>
      </c>
      <c r="E236" s="4410">
        <v>100</v>
      </c>
      <c r="F236" s="4410">
        <v>697</v>
      </c>
      <c r="G236" s="4431">
        <v>1207</v>
      </c>
      <c r="H236" s="6137">
        <v>21532.28</v>
      </c>
      <c r="I236" s="6138">
        <v>27597.362957999998</v>
      </c>
      <c r="J236" s="4417">
        <f t="shared" si="6"/>
        <v>21532.28</v>
      </c>
      <c r="K236" s="4418">
        <f t="shared" si="7"/>
        <v>27597.362957999998</v>
      </c>
    </row>
    <row r="237" spans="1:11">
      <c r="A237" s="7589"/>
      <c r="B237" s="4425" t="s">
        <v>17429</v>
      </c>
      <c r="C237" s="4426" t="s">
        <v>17953</v>
      </c>
      <c r="D237" s="4412">
        <v>500</v>
      </c>
      <c r="E237" s="4410">
        <v>100</v>
      </c>
      <c r="F237" s="4410">
        <v>738</v>
      </c>
      <c r="G237" s="4431">
        <v>1278</v>
      </c>
      <c r="H237" s="6137">
        <v>22611.652360000004</v>
      </c>
      <c r="I237" s="6138">
        <v>28678.815000000002</v>
      </c>
      <c r="J237" s="4417">
        <f t="shared" si="6"/>
        <v>22611.652360000004</v>
      </c>
      <c r="K237" s="4418">
        <f t="shared" si="7"/>
        <v>28678.815000000002</v>
      </c>
    </row>
    <row r="238" spans="1:11">
      <c r="A238" s="7589"/>
      <c r="B238" s="4425" t="s">
        <v>17430</v>
      </c>
      <c r="C238" s="4426" t="s">
        <v>17954</v>
      </c>
      <c r="D238" s="4412">
        <v>500</v>
      </c>
      <c r="E238" s="4410">
        <v>100</v>
      </c>
      <c r="F238" s="4410">
        <v>779</v>
      </c>
      <c r="G238" s="4431">
        <v>1349</v>
      </c>
      <c r="H238" s="6137">
        <v>23695.45</v>
      </c>
      <c r="I238" s="6138">
        <v>29763.61</v>
      </c>
      <c r="J238" s="4417">
        <f t="shared" si="6"/>
        <v>23695.45</v>
      </c>
      <c r="K238" s="4418">
        <f t="shared" si="7"/>
        <v>29763.61</v>
      </c>
    </row>
    <row r="239" spans="1:11">
      <c r="A239" s="7589"/>
      <c r="B239" s="4425" t="s">
        <v>17431</v>
      </c>
      <c r="C239" s="4426" t="s">
        <v>17955</v>
      </c>
      <c r="D239" s="4412">
        <v>500</v>
      </c>
      <c r="E239" s="4410">
        <v>100</v>
      </c>
      <c r="F239" s="4410">
        <v>820</v>
      </c>
      <c r="G239" s="4431">
        <v>1420</v>
      </c>
      <c r="H239" s="6137">
        <v>24774.556443999998</v>
      </c>
      <c r="I239" s="6138">
        <v>30841.719083999997</v>
      </c>
      <c r="J239" s="4417">
        <f t="shared" si="6"/>
        <v>24774.556443999998</v>
      </c>
      <c r="K239" s="4418">
        <f t="shared" si="7"/>
        <v>30841.719083999997</v>
      </c>
    </row>
    <row r="240" spans="1:11">
      <c r="A240" s="7589"/>
      <c r="B240" s="4425" t="s">
        <v>17432</v>
      </c>
      <c r="C240" s="4426" t="s">
        <v>17956</v>
      </c>
      <c r="D240" s="4412">
        <v>500</v>
      </c>
      <c r="E240" s="4410">
        <v>100</v>
      </c>
      <c r="F240" s="4410">
        <v>861</v>
      </c>
      <c r="G240" s="4431">
        <v>1491</v>
      </c>
      <c r="H240" s="6137">
        <v>25858.62</v>
      </c>
      <c r="I240" s="6138">
        <v>31926.78</v>
      </c>
      <c r="J240" s="4417">
        <f t="shared" si="6"/>
        <v>25858.62</v>
      </c>
      <c r="K240" s="4418">
        <f t="shared" si="7"/>
        <v>31926.78</v>
      </c>
    </row>
    <row r="241" spans="1:11">
      <c r="A241" s="7589"/>
      <c r="B241" s="4425" t="s">
        <v>17433</v>
      </c>
      <c r="C241" s="4426" t="s">
        <v>17957</v>
      </c>
      <c r="D241" s="4412">
        <v>500</v>
      </c>
      <c r="E241" s="4410">
        <v>100</v>
      </c>
      <c r="F241" s="4410">
        <v>902</v>
      </c>
      <c r="G241" s="4431">
        <v>1562</v>
      </c>
      <c r="H241" s="6137">
        <v>26937.460528000003</v>
      </c>
      <c r="I241" s="6138">
        <v>33004.623168000006</v>
      </c>
      <c r="J241" s="4417">
        <f t="shared" si="6"/>
        <v>26937.460528000003</v>
      </c>
      <c r="K241" s="4418">
        <f t="shared" si="7"/>
        <v>33004.623168000006</v>
      </c>
    </row>
    <row r="242" spans="1:11">
      <c r="A242" s="7589"/>
      <c r="B242" s="4425" t="s">
        <v>17434</v>
      </c>
      <c r="C242" s="4426" t="s">
        <v>17958</v>
      </c>
      <c r="D242" s="4412">
        <v>500</v>
      </c>
      <c r="E242" s="4410">
        <v>100</v>
      </c>
      <c r="F242" s="4410">
        <v>943</v>
      </c>
      <c r="G242" s="4431">
        <v>1633</v>
      </c>
      <c r="H242" s="6137">
        <v>28021.79</v>
      </c>
      <c r="I242" s="6138">
        <v>34088.93</v>
      </c>
      <c r="J242" s="4417">
        <f t="shared" si="6"/>
        <v>28021.79</v>
      </c>
      <c r="K242" s="4418">
        <f t="shared" si="7"/>
        <v>34088.93</v>
      </c>
    </row>
    <row r="243" spans="1:11">
      <c r="A243" s="7589"/>
      <c r="B243" s="4425" t="s">
        <v>17435</v>
      </c>
      <c r="C243" s="4426" t="s">
        <v>17959</v>
      </c>
      <c r="D243" s="4412">
        <v>500</v>
      </c>
      <c r="E243" s="4410">
        <v>100</v>
      </c>
      <c r="F243" s="4410">
        <v>984</v>
      </c>
      <c r="G243" s="4431">
        <v>1704</v>
      </c>
      <c r="H243" s="6137">
        <v>29100.364612000001</v>
      </c>
      <c r="I243" s="6138">
        <v>35167.527252</v>
      </c>
      <c r="J243" s="4417">
        <f t="shared" si="6"/>
        <v>29100.364612000001</v>
      </c>
      <c r="K243" s="4418">
        <f t="shared" si="7"/>
        <v>35167.527252</v>
      </c>
    </row>
    <row r="244" spans="1:11">
      <c r="A244" s="7589"/>
      <c r="B244" s="4425" t="s">
        <v>17436</v>
      </c>
      <c r="C244" s="4426" t="s">
        <v>17960</v>
      </c>
      <c r="D244" s="4412">
        <v>500</v>
      </c>
      <c r="E244" s="4410">
        <v>100</v>
      </c>
      <c r="F244" s="4410">
        <v>1025</v>
      </c>
      <c r="G244" s="4431">
        <v>1775</v>
      </c>
      <c r="H244" s="6137">
        <v>30184.959999999999</v>
      </c>
      <c r="I244" s="6138">
        <v>36252.1</v>
      </c>
      <c r="J244" s="4417">
        <f t="shared" si="6"/>
        <v>30184.959999999999</v>
      </c>
      <c r="K244" s="4418">
        <f t="shared" si="7"/>
        <v>36252.1</v>
      </c>
    </row>
    <row r="245" spans="1:11">
      <c r="A245" s="7589"/>
      <c r="B245" s="4425" t="s">
        <v>17437</v>
      </c>
      <c r="C245" s="4426" t="s">
        <v>17961</v>
      </c>
      <c r="D245" s="4412">
        <v>500</v>
      </c>
      <c r="E245" s="4410">
        <v>100</v>
      </c>
      <c r="F245" s="4410">
        <v>1066</v>
      </c>
      <c r="G245" s="4431">
        <v>1846</v>
      </c>
      <c r="H245" s="6137">
        <v>31263.268696000003</v>
      </c>
      <c r="I245" s="6138">
        <v>37330.431336000001</v>
      </c>
      <c r="J245" s="4417">
        <f t="shared" si="6"/>
        <v>31263.268696000003</v>
      </c>
      <c r="K245" s="4418">
        <f t="shared" si="7"/>
        <v>37330.431336000001</v>
      </c>
    </row>
    <row r="246" spans="1:11">
      <c r="A246" s="7589"/>
      <c r="B246" s="4425" t="s">
        <v>17438</v>
      </c>
      <c r="C246" s="4426" t="s">
        <v>17962</v>
      </c>
      <c r="D246" s="4412">
        <v>500</v>
      </c>
      <c r="E246" s="4410">
        <v>100</v>
      </c>
      <c r="F246" s="4410">
        <v>1107</v>
      </c>
      <c r="G246" s="4431">
        <v>1917</v>
      </c>
      <c r="H246" s="6137">
        <v>32348.14</v>
      </c>
      <c r="I246" s="6138">
        <v>38415.269999999997</v>
      </c>
      <c r="J246" s="4417">
        <f t="shared" si="6"/>
        <v>32348.14</v>
      </c>
      <c r="K246" s="4418">
        <f t="shared" si="7"/>
        <v>38415.269999999997</v>
      </c>
    </row>
    <row r="247" spans="1:11">
      <c r="A247" s="7589"/>
      <c r="B247" s="4425" t="s">
        <v>17439</v>
      </c>
      <c r="C247" s="4426" t="s">
        <v>17963</v>
      </c>
      <c r="D247" s="4412">
        <v>500</v>
      </c>
      <c r="E247" s="4410">
        <v>100</v>
      </c>
      <c r="F247" s="4410">
        <v>1148</v>
      </c>
      <c r="G247" s="4431">
        <v>1988</v>
      </c>
      <c r="H247" s="6137">
        <v>33426.172780000001</v>
      </c>
      <c r="I247" s="6138">
        <v>39493.335419999996</v>
      </c>
      <c r="J247" s="4417">
        <f t="shared" si="6"/>
        <v>33426.172780000001</v>
      </c>
      <c r="K247" s="4418">
        <f t="shared" si="7"/>
        <v>39493.335419999996</v>
      </c>
    </row>
    <row r="248" spans="1:11">
      <c r="A248" s="7589"/>
      <c r="B248" s="4425" t="s">
        <v>17440</v>
      </c>
      <c r="C248" s="4426" t="s">
        <v>17964</v>
      </c>
      <c r="D248" s="4412">
        <v>500</v>
      </c>
      <c r="E248" s="4410">
        <v>100</v>
      </c>
      <c r="F248" s="4410">
        <v>1189</v>
      </c>
      <c r="G248" s="4431">
        <v>2059</v>
      </c>
      <c r="H248" s="6137">
        <v>34510.28</v>
      </c>
      <c r="I248" s="6138">
        <v>40578.44</v>
      </c>
      <c r="J248" s="4417">
        <f t="shared" si="6"/>
        <v>34510.28</v>
      </c>
      <c r="K248" s="4418">
        <f t="shared" si="7"/>
        <v>40578.44</v>
      </c>
    </row>
    <row r="249" spans="1:11">
      <c r="A249" s="7589"/>
      <c r="B249" s="4425" t="s">
        <v>17441</v>
      </c>
      <c r="C249" s="4426" t="s">
        <v>17965</v>
      </c>
      <c r="D249" s="4412">
        <v>500</v>
      </c>
      <c r="E249" s="4410">
        <v>100</v>
      </c>
      <c r="F249" s="4410">
        <v>1230</v>
      </c>
      <c r="G249" s="4431">
        <v>2130</v>
      </c>
      <c r="H249" s="6137">
        <v>35592.89</v>
      </c>
      <c r="I249" s="6138">
        <v>41660.03</v>
      </c>
      <c r="J249" s="4417">
        <f t="shared" si="6"/>
        <v>35592.89</v>
      </c>
      <c r="K249" s="4418">
        <f t="shared" si="7"/>
        <v>41660.03</v>
      </c>
    </row>
    <row r="250" spans="1:11">
      <c r="A250" s="7589"/>
      <c r="B250" s="4425" t="s">
        <v>17442</v>
      </c>
      <c r="C250" s="4426" t="s">
        <v>17966</v>
      </c>
      <c r="D250" s="4412">
        <v>500</v>
      </c>
      <c r="E250" s="4410">
        <v>100</v>
      </c>
      <c r="F250" s="4410">
        <v>1271</v>
      </c>
      <c r="G250" s="4431">
        <v>2201</v>
      </c>
      <c r="H250" s="6137">
        <v>36674.480000000003</v>
      </c>
      <c r="I250" s="6138">
        <v>42741.61</v>
      </c>
      <c r="J250" s="4417">
        <f t="shared" si="6"/>
        <v>36674.480000000003</v>
      </c>
      <c r="K250" s="4418">
        <f t="shared" si="7"/>
        <v>42741.61</v>
      </c>
    </row>
    <row r="251" spans="1:11">
      <c r="A251" s="7589"/>
      <c r="B251" s="4425" t="s">
        <v>17443</v>
      </c>
      <c r="C251" s="4426" t="s">
        <v>17967</v>
      </c>
      <c r="D251" s="4412">
        <v>500</v>
      </c>
      <c r="E251" s="4410">
        <v>100</v>
      </c>
      <c r="F251" s="4410">
        <v>1312</v>
      </c>
      <c r="G251" s="4431">
        <v>2272</v>
      </c>
      <c r="H251" s="6137">
        <v>37755.040000000001</v>
      </c>
      <c r="I251" s="6138">
        <v>43823.199999999997</v>
      </c>
      <c r="J251" s="4417">
        <f t="shared" si="6"/>
        <v>37755.040000000001</v>
      </c>
      <c r="K251" s="4418">
        <f t="shared" si="7"/>
        <v>43823.199999999997</v>
      </c>
    </row>
    <row r="252" spans="1:11">
      <c r="A252" s="7589"/>
      <c r="B252" s="4425" t="s">
        <v>17444</v>
      </c>
      <c r="C252" s="4426" t="s">
        <v>17968</v>
      </c>
      <c r="D252" s="4412">
        <v>500</v>
      </c>
      <c r="E252" s="4410">
        <v>100</v>
      </c>
      <c r="F252" s="4410">
        <v>1353</v>
      </c>
      <c r="G252" s="4431">
        <v>2343</v>
      </c>
      <c r="H252" s="6137">
        <v>38837.65</v>
      </c>
      <c r="I252" s="6138">
        <v>44904.79</v>
      </c>
      <c r="J252" s="4417">
        <f t="shared" si="6"/>
        <v>38837.65</v>
      </c>
      <c r="K252" s="4418">
        <f t="shared" si="7"/>
        <v>44904.79</v>
      </c>
    </row>
    <row r="253" spans="1:11" ht="15" customHeight="1">
      <c r="A253" s="7589"/>
      <c r="B253" s="4425" t="s">
        <v>17445</v>
      </c>
      <c r="C253" s="4426" t="s">
        <v>17969</v>
      </c>
      <c r="D253" s="4412">
        <v>500</v>
      </c>
      <c r="E253" s="4410">
        <v>100</v>
      </c>
      <c r="F253" s="4410">
        <v>1394</v>
      </c>
      <c r="G253" s="4431">
        <v>2414</v>
      </c>
      <c r="H253" s="6137">
        <v>39918.21</v>
      </c>
      <c r="I253" s="6138">
        <v>45986.37</v>
      </c>
      <c r="J253" s="4417">
        <f t="shared" si="6"/>
        <v>39918.21</v>
      </c>
      <c r="K253" s="4418">
        <f t="shared" si="7"/>
        <v>45986.37</v>
      </c>
    </row>
    <row r="254" spans="1:11">
      <c r="A254" s="7589"/>
      <c r="B254" s="4425" t="s">
        <v>17446</v>
      </c>
      <c r="C254" s="4426" t="s">
        <v>17970</v>
      </c>
      <c r="D254" s="4412">
        <v>500</v>
      </c>
      <c r="E254" s="4410">
        <v>100</v>
      </c>
      <c r="F254" s="4410">
        <v>1435</v>
      </c>
      <c r="G254" s="4431">
        <v>2485</v>
      </c>
      <c r="H254" s="6137">
        <v>40999.800000000003</v>
      </c>
      <c r="I254" s="6138">
        <v>47067.96</v>
      </c>
      <c r="J254" s="4417">
        <f t="shared" si="6"/>
        <v>40999.800000000003</v>
      </c>
      <c r="K254" s="4418">
        <f t="shared" si="7"/>
        <v>47067.96</v>
      </c>
    </row>
    <row r="255" spans="1:11">
      <c r="A255" s="7589"/>
      <c r="B255" s="4425" t="s">
        <v>17447</v>
      </c>
      <c r="C255" s="4426" t="s">
        <v>17971</v>
      </c>
      <c r="D255" s="4412">
        <v>500</v>
      </c>
      <c r="E255" s="4410">
        <v>100</v>
      </c>
      <c r="F255" s="4410">
        <v>1476</v>
      </c>
      <c r="G255" s="4431">
        <v>2556</v>
      </c>
      <c r="H255" s="6137">
        <v>42082.41</v>
      </c>
      <c r="I255" s="6138">
        <v>48149.54</v>
      </c>
      <c r="J255" s="4417">
        <f t="shared" si="6"/>
        <v>42082.41</v>
      </c>
      <c r="K255" s="4418">
        <f t="shared" si="7"/>
        <v>48149.54</v>
      </c>
    </row>
    <row r="256" spans="1:11">
      <c r="A256" s="7589"/>
      <c r="B256" s="4425" t="s">
        <v>17448</v>
      </c>
      <c r="C256" s="4426" t="s">
        <v>17972</v>
      </c>
      <c r="D256" s="4412">
        <v>500</v>
      </c>
      <c r="E256" s="4410">
        <v>100</v>
      </c>
      <c r="F256" s="4410">
        <v>1517</v>
      </c>
      <c r="G256" s="4431">
        <v>2627</v>
      </c>
      <c r="H256" s="6137">
        <v>43162.97</v>
      </c>
      <c r="I256" s="6138">
        <v>49231.13</v>
      </c>
      <c r="J256" s="4417">
        <f t="shared" si="6"/>
        <v>43162.97</v>
      </c>
      <c r="K256" s="4418">
        <f t="shared" si="7"/>
        <v>49231.13</v>
      </c>
    </row>
    <row r="257" spans="1:11">
      <c r="A257" s="7589"/>
      <c r="B257" s="4425" t="s">
        <v>17449</v>
      </c>
      <c r="C257" s="4426" t="s">
        <v>17973</v>
      </c>
      <c r="D257" s="4412">
        <v>500</v>
      </c>
      <c r="E257" s="4410">
        <v>100</v>
      </c>
      <c r="F257" s="4410">
        <v>1558</v>
      </c>
      <c r="G257" s="4431">
        <v>2698</v>
      </c>
      <c r="H257" s="6137">
        <v>44245.58</v>
      </c>
      <c r="I257" s="6138">
        <v>50312.72</v>
      </c>
      <c r="J257" s="4417">
        <f t="shared" si="6"/>
        <v>44245.58</v>
      </c>
      <c r="K257" s="4418">
        <f t="shared" si="7"/>
        <v>50312.72</v>
      </c>
    </row>
    <row r="258" spans="1:11">
      <c r="A258" s="7589"/>
      <c r="B258" s="4425" t="s">
        <v>17450</v>
      </c>
      <c r="C258" s="4426" t="s">
        <v>17974</v>
      </c>
      <c r="D258" s="4412">
        <v>500</v>
      </c>
      <c r="E258" s="4410">
        <v>100</v>
      </c>
      <c r="F258" s="4410">
        <v>1599</v>
      </c>
      <c r="G258" s="4431">
        <v>2769</v>
      </c>
      <c r="H258" s="6137">
        <v>45326.14</v>
      </c>
      <c r="I258" s="6138">
        <v>51394.3</v>
      </c>
      <c r="J258" s="4417">
        <f t="shared" si="6"/>
        <v>45326.14</v>
      </c>
      <c r="K258" s="4418">
        <f t="shared" si="7"/>
        <v>51394.3</v>
      </c>
    </row>
    <row r="259" spans="1:11">
      <c r="A259" s="7589"/>
      <c r="B259" s="4425" t="s">
        <v>17451</v>
      </c>
      <c r="C259" s="4426" t="s">
        <v>17975</v>
      </c>
      <c r="D259" s="4412">
        <v>500</v>
      </c>
      <c r="E259" s="4410">
        <v>100</v>
      </c>
      <c r="F259" s="4410">
        <v>1640</v>
      </c>
      <c r="G259" s="4431">
        <v>2840</v>
      </c>
      <c r="H259" s="6137">
        <v>46407.73</v>
      </c>
      <c r="I259" s="6138">
        <v>52475.89</v>
      </c>
      <c r="J259" s="4417">
        <f t="shared" si="6"/>
        <v>46407.73</v>
      </c>
      <c r="K259" s="4418">
        <f t="shared" si="7"/>
        <v>52475.89</v>
      </c>
    </row>
    <row r="260" spans="1:11">
      <c r="A260" s="7589"/>
      <c r="B260" s="4425" t="s">
        <v>17452</v>
      </c>
      <c r="C260" s="4426" t="s">
        <v>17976</v>
      </c>
      <c r="D260" s="4412">
        <v>500</v>
      </c>
      <c r="E260" s="4410">
        <v>100</v>
      </c>
      <c r="F260" s="4410">
        <v>1681</v>
      </c>
      <c r="G260" s="4431">
        <v>2911</v>
      </c>
      <c r="H260" s="6137">
        <v>47490.34</v>
      </c>
      <c r="I260" s="6138">
        <v>53557.47</v>
      </c>
      <c r="J260" s="4417">
        <f t="shared" si="6"/>
        <v>47490.34</v>
      </c>
      <c r="K260" s="4418">
        <f t="shared" si="7"/>
        <v>53557.47</v>
      </c>
    </row>
    <row r="261" spans="1:11">
      <c r="A261" s="7589"/>
      <c r="B261" s="4425" t="s">
        <v>17453</v>
      </c>
      <c r="C261" s="4426" t="s">
        <v>17977</v>
      </c>
      <c r="D261" s="4412">
        <v>500</v>
      </c>
      <c r="E261" s="4410">
        <v>100</v>
      </c>
      <c r="F261" s="4410">
        <v>1722</v>
      </c>
      <c r="G261" s="4431">
        <v>2982</v>
      </c>
      <c r="H261" s="6137">
        <v>48570.9</v>
      </c>
      <c r="I261" s="6138">
        <v>54638.03</v>
      </c>
      <c r="J261" s="4417">
        <f t="shared" si="6"/>
        <v>48570.9</v>
      </c>
      <c r="K261" s="4418">
        <f t="shared" si="7"/>
        <v>54638.03</v>
      </c>
    </row>
    <row r="262" spans="1:11">
      <c r="A262" s="7589"/>
      <c r="B262" s="4425" t="s">
        <v>17454</v>
      </c>
      <c r="C262" s="4426" t="s">
        <v>17978</v>
      </c>
      <c r="D262" s="4412">
        <v>500</v>
      </c>
      <c r="E262" s="4410">
        <v>100</v>
      </c>
      <c r="F262" s="4410">
        <v>1763</v>
      </c>
      <c r="G262" s="4431">
        <v>3053</v>
      </c>
      <c r="H262" s="6137">
        <v>49652.49</v>
      </c>
      <c r="I262" s="6138">
        <v>55720.65</v>
      </c>
      <c r="J262" s="4417">
        <f t="shared" si="6"/>
        <v>49652.49</v>
      </c>
      <c r="K262" s="4418">
        <f t="shared" si="7"/>
        <v>55720.65</v>
      </c>
    </row>
    <row r="263" spans="1:11">
      <c r="A263" s="7589"/>
      <c r="B263" s="4425" t="s">
        <v>17455</v>
      </c>
      <c r="C263" s="4426" t="s">
        <v>17979</v>
      </c>
      <c r="D263" s="4412">
        <v>500</v>
      </c>
      <c r="E263" s="4410">
        <v>100</v>
      </c>
      <c r="F263" s="4410">
        <v>1804</v>
      </c>
      <c r="G263" s="4431">
        <v>3124</v>
      </c>
      <c r="H263" s="6137">
        <v>50734.07</v>
      </c>
      <c r="I263" s="6138">
        <v>56802.23</v>
      </c>
      <c r="J263" s="4417">
        <f t="shared" ref="J263:J326" si="8">H263-H263*$E$3</f>
        <v>50734.07</v>
      </c>
      <c r="K263" s="4418">
        <f t="shared" ref="K263:K326" si="9">I263-I263*$E$3</f>
        <v>56802.23</v>
      </c>
    </row>
    <row r="264" spans="1:11">
      <c r="A264" s="7589"/>
      <c r="B264" s="4425" t="s">
        <v>17456</v>
      </c>
      <c r="C264" s="4426" t="s">
        <v>17980</v>
      </c>
      <c r="D264" s="4412">
        <v>500</v>
      </c>
      <c r="E264" s="4410">
        <v>100</v>
      </c>
      <c r="F264" s="4410">
        <v>1845</v>
      </c>
      <c r="G264" s="4431">
        <v>3195</v>
      </c>
      <c r="H264" s="6137">
        <v>51815.66</v>
      </c>
      <c r="I264" s="6138">
        <v>57883.82</v>
      </c>
      <c r="J264" s="4417">
        <f t="shared" si="8"/>
        <v>51815.66</v>
      </c>
      <c r="K264" s="4418">
        <f t="shared" si="9"/>
        <v>57883.82</v>
      </c>
    </row>
    <row r="265" spans="1:11">
      <c r="A265" s="7589"/>
      <c r="B265" s="4425" t="s">
        <v>17457</v>
      </c>
      <c r="C265" s="4426" t="s">
        <v>17981</v>
      </c>
      <c r="D265" s="4412">
        <v>500</v>
      </c>
      <c r="E265" s="4410">
        <v>100</v>
      </c>
      <c r="F265" s="4410">
        <v>1886</v>
      </c>
      <c r="G265" s="4431">
        <v>3266</v>
      </c>
      <c r="H265" s="6137">
        <v>52897.24</v>
      </c>
      <c r="I265" s="6138">
        <v>58965.4</v>
      </c>
      <c r="J265" s="4417">
        <f t="shared" si="8"/>
        <v>52897.24</v>
      </c>
      <c r="K265" s="4418">
        <f t="shared" si="9"/>
        <v>58965.4</v>
      </c>
    </row>
    <row r="266" spans="1:11">
      <c r="A266" s="7589"/>
      <c r="B266" s="4425" t="s">
        <v>17458</v>
      </c>
      <c r="C266" s="4426" t="s">
        <v>17982</v>
      </c>
      <c r="D266" s="4412">
        <v>500</v>
      </c>
      <c r="E266" s="4410">
        <v>100</v>
      </c>
      <c r="F266" s="4410">
        <v>1927</v>
      </c>
      <c r="G266" s="4431">
        <v>3337</v>
      </c>
      <c r="H266" s="6137">
        <v>53978.83</v>
      </c>
      <c r="I266" s="6138">
        <v>60045.96</v>
      </c>
      <c r="J266" s="4417">
        <f t="shared" si="8"/>
        <v>53978.83</v>
      </c>
      <c r="K266" s="4418">
        <f t="shared" si="9"/>
        <v>60045.96</v>
      </c>
    </row>
    <row r="267" spans="1:11">
      <c r="A267" s="7589"/>
      <c r="B267" s="4425" t="s">
        <v>17459</v>
      </c>
      <c r="C267" s="4426" t="s">
        <v>17983</v>
      </c>
      <c r="D267" s="4412">
        <v>500</v>
      </c>
      <c r="E267" s="4410">
        <v>100</v>
      </c>
      <c r="F267" s="4410">
        <v>1968</v>
      </c>
      <c r="G267" s="4431">
        <v>3408</v>
      </c>
      <c r="H267" s="6137">
        <v>55060.42</v>
      </c>
      <c r="I267" s="6138">
        <v>61128.58</v>
      </c>
      <c r="J267" s="4417">
        <f t="shared" si="8"/>
        <v>55060.42</v>
      </c>
      <c r="K267" s="4418">
        <f t="shared" si="9"/>
        <v>61128.58</v>
      </c>
    </row>
    <row r="268" spans="1:11">
      <c r="A268" s="7589"/>
      <c r="B268" s="4425" t="s">
        <v>17460</v>
      </c>
      <c r="C268" s="4426" t="s">
        <v>17984</v>
      </c>
      <c r="D268" s="4412">
        <v>500</v>
      </c>
      <c r="E268" s="4410">
        <v>100</v>
      </c>
      <c r="F268" s="4410">
        <v>2009</v>
      </c>
      <c r="G268" s="4431">
        <v>3479</v>
      </c>
      <c r="H268" s="6137">
        <v>56142</v>
      </c>
      <c r="I268" s="6138">
        <v>62210.16</v>
      </c>
      <c r="J268" s="4417">
        <f t="shared" si="8"/>
        <v>56142</v>
      </c>
      <c r="K268" s="4418">
        <f t="shared" si="9"/>
        <v>62210.16</v>
      </c>
    </row>
    <row r="269" spans="1:11" ht="14.7" thickBot="1">
      <c r="A269" s="7589"/>
      <c r="B269" s="4427" t="s">
        <v>17461</v>
      </c>
      <c r="C269" s="4428" t="s">
        <v>17985</v>
      </c>
      <c r="D269" s="4432">
        <v>500</v>
      </c>
      <c r="E269" s="4433">
        <v>100</v>
      </c>
      <c r="F269" s="4433">
        <v>2050</v>
      </c>
      <c r="G269" s="4434">
        <v>3550</v>
      </c>
      <c r="H269" s="6137">
        <v>57223.59</v>
      </c>
      <c r="I269" s="6138">
        <v>63290.720000000001</v>
      </c>
      <c r="J269" s="4419">
        <f t="shared" si="8"/>
        <v>57223.59</v>
      </c>
      <c r="K269" s="4420">
        <f t="shared" si="9"/>
        <v>63290.720000000001</v>
      </c>
    </row>
    <row r="270" spans="1:11">
      <c r="A270" s="7589"/>
      <c r="B270" s="4423" t="s">
        <v>17462</v>
      </c>
      <c r="C270" s="4424" t="s">
        <v>17986</v>
      </c>
      <c r="D270" s="4429">
        <v>750</v>
      </c>
      <c r="E270" s="4409">
        <v>100</v>
      </c>
      <c r="F270" s="4409">
        <v>164</v>
      </c>
      <c r="G270" s="4430">
        <v>392</v>
      </c>
      <c r="H270" s="6137">
        <v>12970.83</v>
      </c>
      <c r="I270" s="6138">
        <v>19037.96</v>
      </c>
      <c r="J270" s="4415">
        <f t="shared" si="8"/>
        <v>12970.83</v>
      </c>
      <c r="K270" s="4416">
        <f t="shared" si="9"/>
        <v>19037.96</v>
      </c>
    </row>
    <row r="271" spans="1:11">
      <c r="A271" s="7589"/>
      <c r="B271" s="4425" t="s">
        <v>17463</v>
      </c>
      <c r="C271" s="4426" t="s">
        <v>17987</v>
      </c>
      <c r="D271" s="4412">
        <v>750</v>
      </c>
      <c r="E271" s="4410">
        <v>100</v>
      </c>
      <c r="F271" s="4410">
        <v>205</v>
      </c>
      <c r="G271" s="4431">
        <v>490</v>
      </c>
      <c r="H271" s="6137">
        <v>14778.26</v>
      </c>
      <c r="I271" s="6138">
        <v>20845.39</v>
      </c>
      <c r="J271" s="4417">
        <f t="shared" si="8"/>
        <v>14778.26</v>
      </c>
      <c r="K271" s="4418">
        <f t="shared" si="9"/>
        <v>20845.39</v>
      </c>
    </row>
    <row r="272" spans="1:11">
      <c r="A272" s="7589"/>
      <c r="B272" s="4425" t="s">
        <v>17464</v>
      </c>
      <c r="C272" s="4426" t="s">
        <v>17988</v>
      </c>
      <c r="D272" s="4412">
        <v>750</v>
      </c>
      <c r="E272" s="4410">
        <v>100</v>
      </c>
      <c r="F272" s="4410">
        <v>246</v>
      </c>
      <c r="G272" s="4431">
        <v>588</v>
      </c>
      <c r="H272" s="6137">
        <v>16585.689999999999</v>
      </c>
      <c r="I272" s="6138">
        <v>22653.84</v>
      </c>
      <c r="J272" s="4417">
        <f t="shared" si="8"/>
        <v>16585.689999999999</v>
      </c>
      <c r="K272" s="4418">
        <f t="shared" si="9"/>
        <v>22653.84</v>
      </c>
    </row>
    <row r="273" spans="1:11">
      <c r="A273" s="7589"/>
      <c r="B273" s="4425" t="s">
        <v>17465</v>
      </c>
      <c r="C273" s="4426" t="s">
        <v>17989</v>
      </c>
      <c r="D273" s="4412">
        <v>750</v>
      </c>
      <c r="E273" s="4410">
        <v>100</v>
      </c>
      <c r="F273" s="4410">
        <v>287</v>
      </c>
      <c r="G273" s="4431">
        <v>686</v>
      </c>
      <c r="H273" s="6137">
        <v>18393.11</v>
      </c>
      <c r="I273" s="6138">
        <v>24461.27</v>
      </c>
      <c r="J273" s="4417">
        <f t="shared" si="8"/>
        <v>18393.11</v>
      </c>
      <c r="K273" s="4418">
        <f t="shared" si="9"/>
        <v>24461.27</v>
      </c>
    </row>
    <row r="274" spans="1:11">
      <c r="A274" s="7589"/>
      <c r="B274" s="4425" t="s">
        <v>17466</v>
      </c>
      <c r="C274" s="4426" t="s">
        <v>17990</v>
      </c>
      <c r="D274" s="4412">
        <v>750</v>
      </c>
      <c r="E274" s="4410">
        <v>100</v>
      </c>
      <c r="F274" s="4410">
        <v>328</v>
      </c>
      <c r="G274" s="4431">
        <v>784</v>
      </c>
      <c r="H274" s="6137">
        <v>20199.52</v>
      </c>
      <c r="I274" s="6138">
        <v>26268.7</v>
      </c>
      <c r="J274" s="4417">
        <f t="shared" si="8"/>
        <v>20199.52</v>
      </c>
      <c r="K274" s="4418">
        <f t="shared" si="9"/>
        <v>26268.7</v>
      </c>
    </row>
    <row r="275" spans="1:11">
      <c r="A275" s="7589"/>
      <c r="B275" s="4425" t="s">
        <v>17467</v>
      </c>
      <c r="C275" s="4426" t="s">
        <v>17991</v>
      </c>
      <c r="D275" s="4412">
        <v>750</v>
      </c>
      <c r="E275" s="4410">
        <v>100</v>
      </c>
      <c r="F275" s="4410">
        <v>369</v>
      </c>
      <c r="G275" s="4431">
        <v>882</v>
      </c>
      <c r="H275" s="6137">
        <v>22006.94</v>
      </c>
      <c r="I275" s="6138">
        <v>28075.1</v>
      </c>
      <c r="J275" s="4417">
        <f t="shared" si="8"/>
        <v>22006.94</v>
      </c>
      <c r="K275" s="4418">
        <f t="shared" si="9"/>
        <v>28075.1</v>
      </c>
    </row>
    <row r="276" spans="1:11">
      <c r="A276" s="7589"/>
      <c r="B276" s="4425" t="s">
        <v>17468</v>
      </c>
      <c r="C276" s="4426" t="s">
        <v>17992</v>
      </c>
      <c r="D276" s="4412">
        <v>750</v>
      </c>
      <c r="E276" s="4410">
        <v>100</v>
      </c>
      <c r="F276" s="4410">
        <v>410</v>
      </c>
      <c r="G276" s="4431">
        <v>980</v>
      </c>
      <c r="H276" s="6137">
        <v>23814.37</v>
      </c>
      <c r="I276" s="6138">
        <v>29882.53</v>
      </c>
      <c r="J276" s="4417">
        <f t="shared" si="8"/>
        <v>23814.37</v>
      </c>
      <c r="K276" s="4418">
        <f t="shared" si="9"/>
        <v>29882.53</v>
      </c>
    </row>
    <row r="277" spans="1:11">
      <c r="A277" s="7589"/>
      <c r="B277" s="4425" t="s">
        <v>17469</v>
      </c>
      <c r="C277" s="4426" t="s">
        <v>17993</v>
      </c>
      <c r="D277" s="4412">
        <v>750</v>
      </c>
      <c r="E277" s="4410">
        <v>100</v>
      </c>
      <c r="F277" s="4410">
        <v>451</v>
      </c>
      <c r="G277" s="4431">
        <v>1078</v>
      </c>
      <c r="H277" s="6137">
        <v>25622.82</v>
      </c>
      <c r="I277" s="6138">
        <v>31689.96</v>
      </c>
      <c r="J277" s="4417">
        <f t="shared" si="8"/>
        <v>25622.82</v>
      </c>
      <c r="K277" s="4418">
        <f t="shared" si="9"/>
        <v>31689.96</v>
      </c>
    </row>
    <row r="278" spans="1:11">
      <c r="A278" s="7589"/>
      <c r="B278" s="4425" t="s">
        <v>17470</v>
      </c>
      <c r="C278" s="4426" t="s">
        <v>17994</v>
      </c>
      <c r="D278" s="4412">
        <v>750</v>
      </c>
      <c r="E278" s="4410">
        <v>100</v>
      </c>
      <c r="F278" s="4410">
        <v>492</v>
      </c>
      <c r="G278" s="4431">
        <v>1176</v>
      </c>
      <c r="H278" s="6137">
        <v>27430.25</v>
      </c>
      <c r="I278" s="6138">
        <v>33497.379999999997</v>
      </c>
      <c r="J278" s="4417">
        <f t="shared" si="8"/>
        <v>27430.25</v>
      </c>
      <c r="K278" s="4418">
        <f t="shared" si="9"/>
        <v>33497.379999999997</v>
      </c>
    </row>
    <row r="279" spans="1:11">
      <c r="A279" s="7589"/>
      <c r="B279" s="4425" t="s">
        <v>17471</v>
      </c>
      <c r="C279" s="4426" t="s">
        <v>17995</v>
      </c>
      <c r="D279" s="4412">
        <v>750</v>
      </c>
      <c r="E279" s="4410">
        <v>100</v>
      </c>
      <c r="F279" s="4410">
        <v>533</v>
      </c>
      <c r="G279" s="4431">
        <v>1274</v>
      </c>
      <c r="H279" s="6137">
        <v>29237.68</v>
      </c>
      <c r="I279" s="6138">
        <v>35304.81</v>
      </c>
      <c r="J279" s="4417">
        <f t="shared" si="8"/>
        <v>29237.68</v>
      </c>
      <c r="K279" s="4418">
        <f t="shared" si="9"/>
        <v>35304.81</v>
      </c>
    </row>
    <row r="280" spans="1:11">
      <c r="A280" s="7589"/>
      <c r="B280" s="4425" t="s">
        <v>17472</v>
      </c>
      <c r="C280" s="4426" t="s">
        <v>17996</v>
      </c>
      <c r="D280" s="4412">
        <v>750</v>
      </c>
      <c r="E280" s="4410">
        <v>100</v>
      </c>
      <c r="F280" s="4410">
        <v>574</v>
      </c>
      <c r="G280" s="4431">
        <v>1372</v>
      </c>
      <c r="H280" s="6137">
        <v>31045.11</v>
      </c>
      <c r="I280" s="6138">
        <v>37112.239999999998</v>
      </c>
      <c r="J280" s="4417">
        <f t="shared" si="8"/>
        <v>31045.11</v>
      </c>
      <c r="K280" s="4418">
        <f t="shared" si="9"/>
        <v>37112.239999999998</v>
      </c>
    </row>
    <row r="281" spans="1:11">
      <c r="A281" s="7589"/>
      <c r="B281" s="4425" t="s">
        <v>17473</v>
      </c>
      <c r="C281" s="4426" t="s">
        <v>17997</v>
      </c>
      <c r="D281" s="4412">
        <v>750</v>
      </c>
      <c r="E281" s="4410">
        <v>100</v>
      </c>
      <c r="F281" s="4410">
        <v>615</v>
      </c>
      <c r="G281" s="4431">
        <v>1470</v>
      </c>
      <c r="H281" s="6137">
        <v>32852.53</v>
      </c>
      <c r="I281" s="6138">
        <v>38919.67</v>
      </c>
      <c r="J281" s="4417">
        <f t="shared" si="8"/>
        <v>32852.53</v>
      </c>
      <c r="K281" s="4418">
        <f t="shared" si="9"/>
        <v>38919.67</v>
      </c>
    </row>
    <row r="282" spans="1:11" ht="14.7" thickBot="1">
      <c r="A282" s="7589"/>
      <c r="B282" s="4427" t="s">
        <v>17474</v>
      </c>
      <c r="C282" s="4428" t="s">
        <v>17998</v>
      </c>
      <c r="D282" s="4432">
        <v>750</v>
      </c>
      <c r="E282" s="4433">
        <v>100</v>
      </c>
      <c r="F282" s="4433">
        <v>656</v>
      </c>
      <c r="G282" s="4434">
        <v>1568</v>
      </c>
      <c r="H282" s="6137">
        <v>34659.96</v>
      </c>
      <c r="I282" s="6138">
        <v>40727.1</v>
      </c>
      <c r="J282" s="4419">
        <f t="shared" si="8"/>
        <v>34659.96</v>
      </c>
      <c r="K282" s="4420">
        <f t="shared" si="9"/>
        <v>40727.1</v>
      </c>
    </row>
    <row r="283" spans="1:11">
      <c r="A283" s="7589"/>
      <c r="B283" s="4423" t="s">
        <v>17475</v>
      </c>
      <c r="C283" s="4424" t="s">
        <v>17999</v>
      </c>
      <c r="D283" s="4429">
        <v>900</v>
      </c>
      <c r="E283" s="4409">
        <v>100</v>
      </c>
      <c r="F283" s="4409">
        <v>164</v>
      </c>
      <c r="G283" s="4430">
        <v>464</v>
      </c>
      <c r="H283" s="6137">
        <v>14027.81</v>
      </c>
      <c r="I283" s="6138">
        <v>20094.95</v>
      </c>
      <c r="J283" s="4415">
        <f t="shared" si="8"/>
        <v>14027.81</v>
      </c>
      <c r="K283" s="4416">
        <f t="shared" si="9"/>
        <v>20094.95</v>
      </c>
    </row>
    <row r="284" spans="1:11">
      <c r="A284" s="7589"/>
      <c r="B284" s="4425" t="s">
        <v>17476</v>
      </c>
      <c r="C284" s="4426" t="s">
        <v>18000</v>
      </c>
      <c r="D284" s="4412">
        <v>900</v>
      </c>
      <c r="E284" s="4410">
        <v>100</v>
      </c>
      <c r="F284" s="4410">
        <v>205</v>
      </c>
      <c r="G284" s="4431">
        <v>580</v>
      </c>
      <c r="H284" s="6137">
        <v>16077.19</v>
      </c>
      <c r="I284" s="6138">
        <v>22144.32</v>
      </c>
      <c r="J284" s="4417">
        <f t="shared" si="8"/>
        <v>16077.19</v>
      </c>
      <c r="K284" s="4418">
        <f t="shared" si="9"/>
        <v>22144.32</v>
      </c>
    </row>
    <row r="285" spans="1:11">
      <c r="A285" s="7589"/>
      <c r="B285" s="4425" t="s">
        <v>17477</v>
      </c>
      <c r="C285" s="4426" t="s">
        <v>18001</v>
      </c>
      <c r="D285" s="4412">
        <v>900</v>
      </c>
      <c r="E285" s="4410">
        <v>100</v>
      </c>
      <c r="F285" s="4410">
        <v>246</v>
      </c>
      <c r="G285" s="4431">
        <v>696</v>
      </c>
      <c r="H285" s="6137">
        <v>18125.54</v>
      </c>
      <c r="I285" s="6138">
        <v>24193.69</v>
      </c>
      <c r="J285" s="4417">
        <f t="shared" si="8"/>
        <v>18125.54</v>
      </c>
      <c r="K285" s="4418">
        <f t="shared" si="9"/>
        <v>24193.69</v>
      </c>
    </row>
    <row r="286" spans="1:11">
      <c r="A286" s="7589"/>
      <c r="B286" s="4425" t="s">
        <v>17478</v>
      </c>
      <c r="C286" s="4426" t="s">
        <v>18002</v>
      </c>
      <c r="D286" s="4412">
        <v>900</v>
      </c>
      <c r="E286" s="4410">
        <v>100</v>
      </c>
      <c r="F286" s="4410">
        <v>287</v>
      </c>
      <c r="G286" s="4431">
        <v>812</v>
      </c>
      <c r="H286" s="6137">
        <v>20174.91</v>
      </c>
      <c r="I286" s="6138">
        <v>26242.04</v>
      </c>
      <c r="J286" s="4417">
        <f t="shared" si="8"/>
        <v>20174.91</v>
      </c>
      <c r="K286" s="4418">
        <f t="shared" si="9"/>
        <v>26242.04</v>
      </c>
    </row>
    <row r="287" spans="1:11">
      <c r="A287" s="7589"/>
      <c r="B287" s="4425" t="s">
        <v>17479</v>
      </c>
      <c r="C287" s="4426" t="s">
        <v>18003</v>
      </c>
      <c r="D287" s="4412">
        <v>900</v>
      </c>
      <c r="E287" s="4410">
        <v>100</v>
      </c>
      <c r="F287" s="4410">
        <v>328</v>
      </c>
      <c r="G287" s="4431">
        <v>928</v>
      </c>
      <c r="H287" s="6137">
        <v>22223.26</v>
      </c>
      <c r="I287" s="6138">
        <v>28291.42</v>
      </c>
      <c r="J287" s="4417">
        <f t="shared" si="8"/>
        <v>22223.26</v>
      </c>
      <c r="K287" s="4418">
        <f t="shared" si="9"/>
        <v>28291.42</v>
      </c>
    </row>
    <row r="288" spans="1:11">
      <c r="A288" s="7589"/>
      <c r="B288" s="4425" t="s">
        <v>17480</v>
      </c>
      <c r="C288" s="4426" t="s">
        <v>18004</v>
      </c>
      <c r="D288" s="4412">
        <v>900</v>
      </c>
      <c r="E288" s="4410">
        <v>100</v>
      </c>
      <c r="F288" s="4410">
        <v>369</v>
      </c>
      <c r="G288" s="4431">
        <v>1044</v>
      </c>
      <c r="H288" s="6137">
        <v>24272.639999999999</v>
      </c>
      <c r="I288" s="6138">
        <v>30340.79</v>
      </c>
      <c r="J288" s="4417">
        <f t="shared" si="8"/>
        <v>24272.639999999999</v>
      </c>
      <c r="K288" s="4418">
        <f t="shared" si="9"/>
        <v>30340.79</v>
      </c>
    </row>
    <row r="289" spans="1:11">
      <c r="A289" s="7589"/>
      <c r="B289" s="4425" t="s">
        <v>17481</v>
      </c>
      <c r="C289" s="4426" t="s">
        <v>18005</v>
      </c>
      <c r="D289" s="4412">
        <v>900</v>
      </c>
      <c r="E289" s="4410">
        <v>100</v>
      </c>
      <c r="F289" s="4410">
        <v>410</v>
      </c>
      <c r="G289" s="4431">
        <v>1160</v>
      </c>
      <c r="H289" s="6137">
        <v>26320.98</v>
      </c>
      <c r="I289" s="6138">
        <v>32389.14</v>
      </c>
      <c r="J289" s="4417">
        <f t="shared" si="8"/>
        <v>26320.98</v>
      </c>
      <c r="K289" s="4418">
        <f t="shared" si="9"/>
        <v>32389.14</v>
      </c>
    </row>
    <row r="290" spans="1:11">
      <c r="A290" s="7589"/>
      <c r="B290" s="4425" t="s">
        <v>17482</v>
      </c>
      <c r="C290" s="4426" t="s">
        <v>18006</v>
      </c>
      <c r="D290" s="4412">
        <v>900</v>
      </c>
      <c r="E290" s="4410">
        <v>100</v>
      </c>
      <c r="F290" s="4410">
        <v>451</v>
      </c>
      <c r="G290" s="4431">
        <v>1276</v>
      </c>
      <c r="H290" s="6137">
        <v>28371.38</v>
      </c>
      <c r="I290" s="6138">
        <v>34438.519999999997</v>
      </c>
      <c r="J290" s="4417">
        <f t="shared" si="8"/>
        <v>28371.38</v>
      </c>
      <c r="K290" s="4418">
        <f t="shared" si="9"/>
        <v>34438.519999999997</v>
      </c>
    </row>
    <row r="291" spans="1:11">
      <c r="A291" s="7589"/>
      <c r="B291" s="4425" t="s">
        <v>17483</v>
      </c>
      <c r="C291" s="4426" t="s">
        <v>18007</v>
      </c>
      <c r="D291" s="4412">
        <v>900</v>
      </c>
      <c r="E291" s="4410">
        <v>100</v>
      </c>
      <c r="F291" s="4410">
        <v>492</v>
      </c>
      <c r="G291" s="4431">
        <v>1392</v>
      </c>
      <c r="H291" s="6137">
        <v>30419.73</v>
      </c>
      <c r="I291" s="6138">
        <v>36487.89</v>
      </c>
      <c r="J291" s="4417">
        <f t="shared" si="8"/>
        <v>30419.73</v>
      </c>
      <c r="K291" s="4418">
        <f t="shared" si="9"/>
        <v>36487.89</v>
      </c>
    </row>
    <row r="292" spans="1:11">
      <c r="A292" s="7589"/>
      <c r="B292" s="4425" t="s">
        <v>17484</v>
      </c>
      <c r="C292" s="4426" t="s">
        <v>18008</v>
      </c>
      <c r="D292" s="4412">
        <v>900</v>
      </c>
      <c r="E292" s="4410">
        <v>100</v>
      </c>
      <c r="F292" s="4410">
        <v>533</v>
      </c>
      <c r="G292" s="4431">
        <v>1508</v>
      </c>
      <c r="H292" s="6137">
        <v>32469.11</v>
      </c>
      <c r="I292" s="6138">
        <v>38536.239999999998</v>
      </c>
      <c r="J292" s="4417">
        <f t="shared" si="8"/>
        <v>32469.11</v>
      </c>
      <c r="K292" s="4418">
        <f t="shared" si="9"/>
        <v>38536.239999999998</v>
      </c>
    </row>
    <row r="293" spans="1:11">
      <c r="A293" s="7589"/>
      <c r="B293" s="4425" t="s">
        <v>17485</v>
      </c>
      <c r="C293" s="4426" t="s">
        <v>18009</v>
      </c>
      <c r="D293" s="4412">
        <v>900</v>
      </c>
      <c r="E293" s="4410">
        <v>100</v>
      </c>
      <c r="F293" s="4410">
        <v>574</v>
      </c>
      <c r="G293" s="4431">
        <v>1624</v>
      </c>
      <c r="H293" s="6137">
        <v>34517.46</v>
      </c>
      <c r="I293" s="6138">
        <v>40585.620000000003</v>
      </c>
      <c r="J293" s="4417">
        <f t="shared" si="8"/>
        <v>34517.46</v>
      </c>
      <c r="K293" s="4418">
        <f t="shared" si="9"/>
        <v>40585.620000000003</v>
      </c>
    </row>
    <row r="294" spans="1:11">
      <c r="A294" s="7589"/>
      <c r="B294" s="4425" t="s">
        <v>17486</v>
      </c>
      <c r="C294" s="4426" t="s">
        <v>18010</v>
      </c>
      <c r="D294" s="4412">
        <v>900</v>
      </c>
      <c r="E294" s="4410">
        <v>100</v>
      </c>
      <c r="F294" s="4410">
        <v>615</v>
      </c>
      <c r="G294" s="4431">
        <v>1740</v>
      </c>
      <c r="H294" s="6137">
        <v>36566.83</v>
      </c>
      <c r="I294" s="6138">
        <v>42633.97</v>
      </c>
      <c r="J294" s="4417">
        <f t="shared" si="8"/>
        <v>36566.83</v>
      </c>
      <c r="K294" s="4418">
        <f t="shared" si="9"/>
        <v>42633.97</v>
      </c>
    </row>
    <row r="295" spans="1:11" ht="14.7" thickBot="1">
      <c r="A295" s="7589"/>
      <c r="B295" s="4427" t="s">
        <v>17487</v>
      </c>
      <c r="C295" s="4428" t="s">
        <v>18011</v>
      </c>
      <c r="D295" s="4432">
        <v>900</v>
      </c>
      <c r="E295" s="4433">
        <v>100</v>
      </c>
      <c r="F295" s="4433">
        <v>656</v>
      </c>
      <c r="G295" s="4434">
        <v>1856</v>
      </c>
      <c r="H295" s="6137">
        <v>38615.18</v>
      </c>
      <c r="I295" s="6138">
        <v>44683.34</v>
      </c>
      <c r="J295" s="4419">
        <f t="shared" si="8"/>
        <v>38615.18</v>
      </c>
      <c r="K295" s="4420">
        <f t="shared" si="9"/>
        <v>44683.34</v>
      </c>
    </row>
    <row r="296" spans="1:11">
      <c r="A296" s="7589"/>
      <c r="B296" s="4423" t="s">
        <v>17488</v>
      </c>
      <c r="C296" s="4424" t="s">
        <v>18012</v>
      </c>
      <c r="D296" s="4429">
        <v>1000</v>
      </c>
      <c r="E296" s="4409">
        <v>100</v>
      </c>
      <c r="F296" s="4409">
        <v>164</v>
      </c>
      <c r="G296" s="4430">
        <v>508</v>
      </c>
      <c r="H296" s="6137">
        <v>14710.59</v>
      </c>
      <c r="I296" s="6138">
        <v>20777.73</v>
      </c>
      <c r="J296" s="4415">
        <f t="shared" si="8"/>
        <v>14710.59</v>
      </c>
      <c r="K296" s="4416">
        <f t="shared" si="9"/>
        <v>20777.73</v>
      </c>
    </row>
    <row r="297" spans="1:11">
      <c r="A297" s="7589"/>
      <c r="B297" s="4425" t="s">
        <v>17489</v>
      </c>
      <c r="C297" s="4426" t="s">
        <v>18013</v>
      </c>
      <c r="D297" s="4412">
        <v>1000</v>
      </c>
      <c r="E297" s="4410">
        <v>100</v>
      </c>
      <c r="F297" s="4410">
        <v>205</v>
      </c>
      <c r="G297" s="4431">
        <v>635</v>
      </c>
      <c r="H297" s="6137">
        <v>16911.7</v>
      </c>
      <c r="I297" s="6138">
        <v>22978.83</v>
      </c>
      <c r="J297" s="4417">
        <f t="shared" si="8"/>
        <v>16911.7</v>
      </c>
      <c r="K297" s="4418">
        <f t="shared" si="9"/>
        <v>22978.83</v>
      </c>
    </row>
    <row r="298" spans="1:11">
      <c r="A298" s="7589"/>
      <c r="B298" s="4425" t="s">
        <v>17490</v>
      </c>
      <c r="C298" s="4426" t="s">
        <v>18014</v>
      </c>
      <c r="D298" s="4412">
        <v>1000</v>
      </c>
      <c r="E298" s="4410">
        <v>100</v>
      </c>
      <c r="F298" s="4410">
        <v>246</v>
      </c>
      <c r="G298" s="4431">
        <v>762</v>
      </c>
      <c r="H298" s="6137">
        <v>19111.78</v>
      </c>
      <c r="I298" s="6138">
        <v>25179.94</v>
      </c>
      <c r="J298" s="4417">
        <f t="shared" si="8"/>
        <v>19111.78</v>
      </c>
      <c r="K298" s="4418">
        <f t="shared" si="9"/>
        <v>25179.94</v>
      </c>
    </row>
    <row r="299" spans="1:11">
      <c r="A299" s="7589"/>
      <c r="B299" s="4425" t="s">
        <v>17491</v>
      </c>
      <c r="C299" s="4426" t="s">
        <v>18015</v>
      </c>
      <c r="D299" s="4412">
        <v>1000</v>
      </c>
      <c r="E299" s="4410">
        <v>100</v>
      </c>
      <c r="F299" s="4410">
        <v>287</v>
      </c>
      <c r="G299" s="4431">
        <v>889</v>
      </c>
      <c r="H299" s="6137">
        <v>21312.880000000001</v>
      </c>
      <c r="I299" s="6138">
        <v>27380.02</v>
      </c>
      <c r="J299" s="4417">
        <f t="shared" si="8"/>
        <v>21312.880000000001</v>
      </c>
      <c r="K299" s="4418">
        <f t="shared" si="9"/>
        <v>27380.02</v>
      </c>
    </row>
    <row r="300" spans="1:11">
      <c r="A300" s="7589"/>
      <c r="B300" s="4425" t="s">
        <v>17492</v>
      </c>
      <c r="C300" s="4426" t="s">
        <v>18016</v>
      </c>
      <c r="D300" s="4412">
        <v>1000</v>
      </c>
      <c r="E300" s="4410">
        <v>100</v>
      </c>
      <c r="F300" s="4410">
        <v>328</v>
      </c>
      <c r="G300" s="4431">
        <v>1016</v>
      </c>
      <c r="H300" s="6137">
        <v>23513.99</v>
      </c>
      <c r="I300" s="6138">
        <v>29581.119999999999</v>
      </c>
      <c r="J300" s="4417">
        <f t="shared" si="8"/>
        <v>23513.99</v>
      </c>
      <c r="K300" s="4418">
        <f t="shared" si="9"/>
        <v>29581.119999999999</v>
      </c>
    </row>
    <row r="301" spans="1:11">
      <c r="A301" s="7589"/>
      <c r="B301" s="4425" t="s">
        <v>17493</v>
      </c>
      <c r="C301" s="4426" t="s">
        <v>18017</v>
      </c>
      <c r="D301" s="4412">
        <v>1000</v>
      </c>
      <c r="E301" s="4410">
        <v>100</v>
      </c>
      <c r="F301" s="4410">
        <v>369</v>
      </c>
      <c r="G301" s="4431">
        <v>1143</v>
      </c>
      <c r="H301" s="6137">
        <v>25715.09</v>
      </c>
      <c r="I301" s="6138">
        <v>31782.23</v>
      </c>
      <c r="J301" s="4417">
        <f t="shared" si="8"/>
        <v>25715.09</v>
      </c>
      <c r="K301" s="4418">
        <f t="shared" si="9"/>
        <v>31782.23</v>
      </c>
    </row>
    <row r="302" spans="1:11">
      <c r="A302" s="7589"/>
      <c r="B302" s="4425" t="s">
        <v>17494</v>
      </c>
      <c r="C302" s="4426" t="s">
        <v>18018</v>
      </c>
      <c r="D302" s="4412">
        <v>1000</v>
      </c>
      <c r="E302" s="4410">
        <v>100</v>
      </c>
      <c r="F302" s="4410">
        <v>410</v>
      </c>
      <c r="G302" s="4431">
        <v>1270</v>
      </c>
      <c r="H302" s="6137">
        <v>27915.17</v>
      </c>
      <c r="I302" s="6138">
        <v>33983.33</v>
      </c>
      <c r="J302" s="4417">
        <f t="shared" si="8"/>
        <v>27915.17</v>
      </c>
      <c r="K302" s="4418">
        <f t="shared" si="9"/>
        <v>33983.33</v>
      </c>
    </row>
    <row r="303" spans="1:11">
      <c r="A303" s="7589"/>
      <c r="B303" s="4425" t="s">
        <v>17495</v>
      </c>
      <c r="C303" s="4426" t="s">
        <v>18019</v>
      </c>
      <c r="D303" s="4412">
        <v>1000</v>
      </c>
      <c r="E303" s="4410">
        <v>100</v>
      </c>
      <c r="F303" s="4410">
        <v>451</v>
      </c>
      <c r="G303" s="4431">
        <v>1397</v>
      </c>
      <c r="H303" s="6137">
        <v>30116.28</v>
      </c>
      <c r="I303" s="6138">
        <v>36184.43</v>
      </c>
      <c r="J303" s="4417">
        <f t="shared" si="8"/>
        <v>30116.28</v>
      </c>
      <c r="K303" s="4418">
        <f t="shared" si="9"/>
        <v>36184.43</v>
      </c>
    </row>
    <row r="304" spans="1:11">
      <c r="A304" s="7589"/>
      <c r="B304" s="4425" t="s">
        <v>17496</v>
      </c>
      <c r="C304" s="4426" t="s">
        <v>18020</v>
      </c>
      <c r="D304" s="4412">
        <v>1000</v>
      </c>
      <c r="E304" s="4410">
        <v>100</v>
      </c>
      <c r="F304" s="4410">
        <v>492</v>
      </c>
      <c r="G304" s="4431">
        <v>1524</v>
      </c>
      <c r="H304" s="6137">
        <v>32316.35</v>
      </c>
      <c r="I304" s="6138">
        <v>38384.51</v>
      </c>
      <c r="J304" s="4417">
        <f t="shared" si="8"/>
        <v>32316.35</v>
      </c>
      <c r="K304" s="4418">
        <f t="shared" si="9"/>
        <v>38384.51</v>
      </c>
    </row>
    <row r="305" spans="1:11">
      <c r="A305" s="7589"/>
      <c r="B305" s="4425" t="s">
        <v>17497</v>
      </c>
      <c r="C305" s="4426" t="s">
        <v>18021</v>
      </c>
      <c r="D305" s="4412">
        <v>1000</v>
      </c>
      <c r="E305" s="4410">
        <v>100</v>
      </c>
      <c r="F305" s="4410">
        <v>533</v>
      </c>
      <c r="G305" s="4431">
        <v>1651</v>
      </c>
      <c r="H305" s="6137">
        <v>34517.46</v>
      </c>
      <c r="I305" s="6138">
        <v>40585.620000000003</v>
      </c>
      <c r="J305" s="4417">
        <f t="shared" si="8"/>
        <v>34517.46</v>
      </c>
      <c r="K305" s="4418">
        <f t="shared" si="9"/>
        <v>40585.620000000003</v>
      </c>
    </row>
    <row r="306" spans="1:11">
      <c r="A306" s="7589"/>
      <c r="B306" s="4425" t="s">
        <v>17498</v>
      </c>
      <c r="C306" s="4426" t="s">
        <v>18022</v>
      </c>
      <c r="D306" s="4412">
        <v>1000</v>
      </c>
      <c r="E306" s="4410">
        <v>100</v>
      </c>
      <c r="F306" s="4410">
        <v>574</v>
      </c>
      <c r="G306" s="4431">
        <v>1778</v>
      </c>
      <c r="H306" s="6137">
        <v>36718.559999999998</v>
      </c>
      <c r="I306" s="6138">
        <v>42786.720000000001</v>
      </c>
      <c r="J306" s="4417">
        <f t="shared" si="8"/>
        <v>36718.559999999998</v>
      </c>
      <c r="K306" s="4418">
        <f t="shared" si="9"/>
        <v>42786.720000000001</v>
      </c>
    </row>
    <row r="307" spans="1:11">
      <c r="A307" s="7589"/>
      <c r="B307" s="4425" t="s">
        <v>17499</v>
      </c>
      <c r="C307" s="4426" t="s">
        <v>18023</v>
      </c>
      <c r="D307" s="4412">
        <v>1000</v>
      </c>
      <c r="E307" s="4410">
        <v>100</v>
      </c>
      <c r="F307" s="4410">
        <v>615</v>
      </c>
      <c r="G307" s="4431">
        <v>1905</v>
      </c>
      <c r="H307" s="6137">
        <v>38918.639999999999</v>
      </c>
      <c r="I307" s="6138">
        <v>44986.8</v>
      </c>
      <c r="J307" s="4417">
        <f t="shared" si="8"/>
        <v>38918.639999999999</v>
      </c>
      <c r="K307" s="4418">
        <f t="shared" si="9"/>
        <v>44986.8</v>
      </c>
    </row>
    <row r="308" spans="1:11" ht="14.7" thickBot="1">
      <c r="A308" s="7589"/>
      <c r="B308" s="4427" t="s">
        <v>17500</v>
      </c>
      <c r="C308" s="4428" t="s">
        <v>18024</v>
      </c>
      <c r="D308" s="4432">
        <v>1000</v>
      </c>
      <c r="E308" s="4433">
        <v>100</v>
      </c>
      <c r="F308" s="4433">
        <v>656</v>
      </c>
      <c r="G308" s="4434">
        <v>2032</v>
      </c>
      <c r="H308" s="6137">
        <v>41119.75</v>
      </c>
      <c r="I308" s="6138">
        <v>47186.879999999997</v>
      </c>
      <c r="J308" s="4419">
        <f t="shared" si="8"/>
        <v>41119.75</v>
      </c>
      <c r="K308" s="4420">
        <f t="shared" si="9"/>
        <v>47186.879999999997</v>
      </c>
    </row>
    <row r="309" spans="1:11">
      <c r="A309" s="7589"/>
      <c r="B309" s="4423" t="s">
        <v>17501</v>
      </c>
      <c r="C309" s="4424" t="s">
        <v>18025</v>
      </c>
      <c r="D309" s="4429">
        <v>1200</v>
      </c>
      <c r="E309" s="4409">
        <v>100</v>
      </c>
      <c r="F309" s="4409">
        <v>164</v>
      </c>
      <c r="G309" s="4430">
        <v>600</v>
      </c>
      <c r="H309" s="6137">
        <v>16726.14</v>
      </c>
      <c r="I309" s="6138">
        <v>22793.27</v>
      </c>
      <c r="J309" s="4415">
        <f t="shared" si="8"/>
        <v>16726.14</v>
      </c>
      <c r="K309" s="4416">
        <f t="shared" si="9"/>
        <v>22793.27</v>
      </c>
    </row>
    <row r="310" spans="1:11">
      <c r="A310" s="7589"/>
      <c r="B310" s="4425" t="s">
        <v>17502</v>
      </c>
      <c r="C310" s="4426" t="s">
        <v>18026</v>
      </c>
      <c r="D310" s="4412">
        <v>1200</v>
      </c>
      <c r="E310" s="4410">
        <v>100</v>
      </c>
      <c r="F310" s="4410">
        <v>205</v>
      </c>
      <c r="G310" s="4431">
        <v>750</v>
      </c>
      <c r="H310" s="6137">
        <v>19285.04</v>
      </c>
      <c r="I310" s="6138">
        <v>25353.200000000001</v>
      </c>
      <c r="J310" s="4417">
        <f t="shared" si="8"/>
        <v>19285.04</v>
      </c>
      <c r="K310" s="4418">
        <f t="shared" si="9"/>
        <v>25353.200000000001</v>
      </c>
    </row>
    <row r="311" spans="1:11">
      <c r="A311" s="7589"/>
      <c r="B311" s="4425" t="s">
        <v>17503</v>
      </c>
      <c r="C311" s="4426" t="s">
        <v>18027</v>
      </c>
      <c r="D311" s="4412">
        <v>1200</v>
      </c>
      <c r="E311" s="4410">
        <v>100</v>
      </c>
      <c r="F311" s="4410">
        <v>246</v>
      </c>
      <c r="G311" s="4431">
        <v>900</v>
      </c>
      <c r="H311" s="6137">
        <v>21842.91</v>
      </c>
      <c r="I311" s="6138">
        <v>27912.1</v>
      </c>
      <c r="J311" s="4417">
        <f t="shared" si="8"/>
        <v>21842.91</v>
      </c>
      <c r="K311" s="4418">
        <f t="shared" si="9"/>
        <v>27912.1</v>
      </c>
    </row>
    <row r="312" spans="1:11">
      <c r="A312" s="7589"/>
      <c r="B312" s="4425" t="s">
        <v>17504</v>
      </c>
      <c r="C312" s="4426" t="s">
        <v>18028</v>
      </c>
      <c r="D312" s="4412">
        <v>1200</v>
      </c>
      <c r="E312" s="4410">
        <v>100</v>
      </c>
      <c r="F312" s="4410">
        <v>287</v>
      </c>
      <c r="G312" s="4431">
        <v>1050</v>
      </c>
      <c r="H312" s="6137">
        <v>24401.81</v>
      </c>
      <c r="I312" s="6138">
        <v>30469.97</v>
      </c>
      <c r="J312" s="4417">
        <f t="shared" si="8"/>
        <v>24401.81</v>
      </c>
      <c r="K312" s="4418">
        <f t="shared" si="9"/>
        <v>30469.97</v>
      </c>
    </row>
    <row r="313" spans="1:11">
      <c r="A313" s="7589"/>
      <c r="B313" s="4425" t="s">
        <v>17505</v>
      </c>
      <c r="C313" s="4426" t="s">
        <v>18029</v>
      </c>
      <c r="D313" s="4412">
        <v>1200</v>
      </c>
      <c r="E313" s="4410">
        <v>100</v>
      </c>
      <c r="F313" s="4410">
        <v>328</v>
      </c>
      <c r="G313" s="4431">
        <v>1200</v>
      </c>
      <c r="H313" s="6137">
        <v>26961.73</v>
      </c>
      <c r="I313" s="6138">
        <v>33028.870000000003</v>
      </c>
      <c r="J313" s="4417">
        <f t="shared" si="8"/>
        <v>26961.73</v>
      </c>
      <c r="K313" s="4418">
        <f t="shared" si="9"/>
        <v>33028.870000000003</v>
      </c>
    </row>
    <row r="314" spans="1:11">
      <c r="A314" s="7589"/>
      <c r="B314" s="4425" t="s">
        <v>17506</v>
      </c>
      <c r="C314" s="4426" t="s">
        <v>18030</v>
      </c>
      <c r="D314" s="4412">
        <v>1200</v>
      </c>
      <c r="E314" s="4410">
        <v>100</v>
      </c>
      <c r="F314" s="4410">
        <v>369</v>
      </c>
      <c r="G314" s="4431">
        <v>1350</v>
      </c>
      <c r="H314" s="6137">
        <v>29519.61</v>
      </c>
      <c r="I314" s="6138">
        <v>35587.769999999997</v>
      </c>
      <c r="J314" s="4417">
        <f t="shared" si="8"/>
        <v>29519.61</v>
      </c>
      <c r="K314" s="4418">
        <f t="shared" si="9"/>
        <v>35587.769999999997</v>
      </c>
    </row>
    <row r="315" spans="1:11">
      <c r="A315" s="7589"/>
      <c r="B315" s="4425" t="s">
        <v>17507</v>
      </c>
      <c r="C315" s="4426" t="s">
        <v>18031</v>
      </c>
      <c r="D315" s="4412">
        <v>1200</v>
      </c>
      <c r="E315" s="4410">
        <v>100</v>
      </c>
      <c r="F315" s="4410">
        <v>410</v>
      </c>
      <c r="G315" s="4431">
        <v>1500</v>
      </c>
      <c r="H315" s="6137">
        <v>32078.51</v>
      </c>
      <c r="I315" s="6138">
        <v>38145.64</v>
      </c>
      <c r="J315" s="4417">
        <f t="shared" si="8"/>
        <v>32078.51</v>
      </c>
      <c r="K315" s="4418">
        <f t="shared" si="9"/>
        <v>38145.64</v>
      </c>
    </row>
    <row r="316" spans="1:11">
      <c r="A316" s="7589"/>
      <c r="B316" s="4425" t="s">
        <v>17508</v>
      </c>
      <c r="C316" s="4426" t="s">
        <v>18032</v>
      </c>
      <c r="D316" s="4412">
        <v>1200</v>
      </c>
      <c r="E316" s="4410">
        <v>100</v>
      </c>
      <c r="F316" s="4410">
        <v>451</v>
      </c>
      <c r="G316" s="4431">
        <v>1650</v>
      </c>
      <c r="H316" s="6137">
        <v>34637.410000000003</v>
      </c>
      <c r="I316" s="6138">
        <v>40704.54</v>
      </c>
      <c r="J316" s="4417">
        <f t="shared" si="8"/>
        <v>34637.410000000003</v>
      </c>
      <c r="K316" s="4418">
        <f t="shared" si="9"/>
        <v>40704.54</v>
      </c>
    </row>
    <row r="317" spans="1:11">
      <c r="A317" s="7589"/>
      <c r="B317" s="4425" t="s">
        <v>17509</v>
      </c>
      <c r="C317" s="4426" t="s">
        <v>18033</v>
      </c>
      <c r="D317" s="4412">
        <v>1200</v>
      </c>
      <c r="E317" s="4410">
        <v>100</v>
      </c>
      <c r="F317" s="4410">
        <v>492</v>
      </c>
      <c r="G317" s="4431">
        <v>1800</v>
      </c>
      <c r="H317" s="6137">
        <v>37196.31</v>
      </c>
      <c r="I317" s="6138">
        <v>43263.44</v>
      </c>
      <c r="J317" s="4417">
        <f t="shared" si="8"/>
        <v>37196.31</v>
      </c>
      <c r="K317" s="4418">
        <f t="shared" si="9"/>
        <v>43263.44</v>
      </c>
    </row>
    <row r="318" spans="1:11">
      <c r="A318" s="7589"/>
      <c r="B318" s="4425" t="s">
        <v>17510</v>
      </c>
      <c r="C318" s="4426" t="s">
        <v>18034</v>
      </c>
      <c r="D318" s="4412">
        <v>1200</v>
      </c>
      <c r="E318" s="4410">
        <v>100</v>
      </c>
      <c r="F318" s="4410">
        <v>533</v>
      </c>
      <c r="G318" s="4431">
        <v>1950</v>
      </c>
      <c r="H318" s="6137">
        <v>39754.18</v>
      </c>
      <c r="I318" s="6138">
        <v>45822.34</v>
      </c>
      <c r="J318" s="4417">
        <f t="shared" si="8"/>
        <v>39754.18</v>
      </c>
      <c r="K318" s="4418">
        <f t="shared" si="9"/>
        <v>45822.34</v>
      </c>
    </row>
    <row r="319" spans="1:11">
      <c r="A319" s="7589"/>
      <c r="B319" s="4425" t="s">
        <v>17511</v>
      </c>
      <c r="C319" s="4426" t="s">
        <v>18035</v>
      </c>
      <c r="D319" s="4412">
        <v>1200</v>
      </c>
      <c r="E319" s="4410">
        <v>100</v>
      </c>
      <c r="F319" s="4410">
        <v>574</v>
      </c>
      <c r="G319" s="4431">
        <v>2100</v>
      </c>
      <c r="H319" s="6137">
        <v>42313.08</v>
      </c>
      <c r="I319" s="6138">
        <v>48381.24</v>
      </c>
      <c r="J319" s="4417">
        <f t="shared" si="8"/>
        <v>42313.08</v>
      </c>
      <c r="K319" s="4418">
        <f t="shared" si="9"/>
        <v>48381.24</v>
      </c>
    </row>
    <row r="320" spans="1:11">
      <c r="A320" s="7589"/>
      <c r="B320" s="4425" t="s">
        <v>17512</v>
      </c>
      <c r="C320" s="4426" t="s">
        <v>18036</v>
      </c>
      <c r="D320" s="4412">
        <v>1200</v>
      </c>
      <c r="E320" s="4410">
        <v>100</v>
      </c>
      <c r="F320" s="4410">
        <v>615</v>
      </c>
      <c r="G320" s="4431">
        <v>2250</v>
      </c>
      <c r="H320" s="6137">
        <v>44871.98</v>
      </c>
      <c r="I320" s="6138">
        <v>50940.14</v>
      </c>
      <c r="J320" s="4417">
        <f t="shared" si="8"/>
        <v>44871.98</v>
      </c>
      <c r="K320" s="4418">
        <f t="shared" si="9"/>
        <v>50940.14</v>
      </c>
    </row>
    <row r="321" spans="1:11" ht="14.7" thickBot="1">
      <c r="A321" s="7589"/>
      <c r="B321" s="4427" t="s">
        <v>17513</v>
      </c>
      <c r="C321" s="4428" t="s">
        <v>18037</v>
      </c>
      <c r="D321" s="4432">
        <v>1200</v>
      </c>
      <c r="E321" s="4433">
        <v>100</v>
      </c>
      <c r="F321" s="4433">
        <v>656</v>
      </c>
      <c r="G321" s="4434">
        <v>2400</v>
      </c>
      <c r="H321" s="6137">
        <v>47430.879999999997</v>
      </c>
      <c r="I321" s="6138">
        <v>53499.040000000001</v>
      </c>
      <c r="J321" s="4419">
        <f t="shared" si="8"/>
        <v>47430.879999999997</v>
      </c>
      <c r="K321" s="4420">
        <f t="shared" si="9"/>
        <v>53499.040000000001</v>
      </c>
    </row>
    <row r="322" spans="1:11">
      <c r="A322" s="7589"/>
      <c r="B322" s="4423" t="s">
        <v>17514</v>
      </c>
      <c r="C322" s="4424" t="s">
        <v>18038</v>
      </c>
      <c r="D322" s="4429">
        <v>1500</v>
      </c>
      <c r="E322" s="4409">
        <v>100</v>
      </c>
      <c r="F322" s="4409">
        <v>164</v>
      </c>
      <c r="G322" s="4430">
        <v>732</v>
      </c>
      <c r="H322" s="6137">
        <v>18431.05</v>
      </c>
      <c r="I322" s="6138">
        <v>24500.23</v>
      </c>
      <c r="J322" s="4415">
        <f t="shared" si="8"/>
        <v>18431.05</v>
      </c>
      <c r="K322" s="4416">
        <f t="shared" si="9"/>
        <v>24500.23</v>
      </c>
    </row>
    <row r="323" spans="1:11">
      <c r="A323" s="7589"/>
      <c r="B323" s="4425" t="s">
        <v>17515</v>
      </c>
      <c r="C323" s="4426" t="s">
        <v>18039</v>
      </c>
      <c r="D323" s="4412">
        <v>1500</v>
      </c>
      <c r="E323" s="4410">
        <v>100</v>
      </c>
      <c r="F323" s="4410">
        <v>205</v>
      </c>
      <c r="G323" s="4431">
        <v>915</v>
      </c>
      <c r="H323" s="6137">
        <v>21396.95</v>
      </c>
      <c r="I323" s="6138">
        <v>27465.11</v>
      </c>
      <c r="J323" s="4417">
        <f t="shared" si="8"/>
        <v>21396.95</v>
      </c>
      <c r="K323" s="4418">
        <f t="shared" si="9"/>
        <v>27465.11</v>
      </c>
    </row>
    <row r="324" spans="1:11">
      <c r="A324" s="7589"/>
      <c r="B324" s="4425" t="s">
        <v>17516</v>
      </c>
      <c r="C324" s="4426" t="s">
        <v>18040</v>
      </c>
      <c r="D324" s="4412">
        <v>1500</v>
      </c>
      <c r="E324" s="4410">
        <v>100</v>
      </c>
      <c r="F324" s="4410">
        <v>246</v>
      </c>
      <c r="G324" s="4431">
        <v>1098</v>
      </c>
      <c r="H324" s="6137">
        <v>24362.85</v>
      </c>
      <c r="I324" s="6138">
        <v>30429.99</v>
      </c>
      <c r="J324" s="4417">
        <f t="shared" si="8"/>
        <v>24362.85</v>
      </c>
      <c r="K324" s="4418">
        <f t="shared" si="9"/>
        <v>30429.99</v>
      </c>
    </row>
    <row r="325" spans="1:11">
      <c r="A325" s="7589"/>
      <c r="B325" s="4425" t="s">
        <v>17517</v>
      </c>
      <c r="C325" s="4426" t="s">
        <v>18041</v>
      </c>
      <c r="D325" s="4412">
        <v>1500</v>
      </c>
      <c r="E325" s="4410">
        <v>100</v>
      </c>
      <c r="F325" s="4410">
        <v>287</v>
      </c>
      <c r="G325" s="4431">
        <v>1281</v>
      </c>
      <c r="H325" s="6137">
        <v>27327.73</v>
      </c>
      <c r="I325" s="6138">
        <v>33395.89</v>
      </c>
      <c r="J325" s="4417">
        <f t="shared" si="8"/>
        <v>27327.73</v>
      </c>
      <c r="K325" s="4418">
        <f t="shared" si="9"/>
        <v>33395.89</v>
      </c>
    </row>
    <row r="326" spans="1:11">
      <c r="A326" s="7589"/>
      <c r="B326" s="4425" t="s">
        <v>17518</v>
      </c>
      <c r="C326" s="4426" t="s">
        <v>18042</v>
      </c>
      <c r="D326" s="4412">
        <v>1500</v>
      </c>
      <c r="E326" s="4410">
        <v>100</v>
      </c>
      <c r="F326" s="4410">
        <v>328</v>
      </c>
      <c r="G326" s="4431">
        <v>1464</v>
      </c>
      <c r="H326" s="6137">
        <v>30293.63</v>
      </c>
      <c r="I326" s="6138">
        <v>36360.769999999997</v>
      </c>
      <c r="J326" s="4417">
        <f t="shared" si="8"/>
        <v>30293.63</v>
      </c>
      <c r="K326" s="4418">
        <f t="shared" si="9"/>
        <v>36360.769999999997</v>
      </c>
    </row>
    <row r="327" spans="1:11">
      <c r="A327" s="7589"/>
      <c r="B327" s="4425" t="s">
        <v>17519</v>
      </c>
      <c r="C327" s="4426" t="s">
        <v>18043</v>
      </c>
      <c r="D327" s="4412">
        <v>1500</v>
      </c>
      <c r="E327" s="4410">
        <v>100</v>
      </c>
      <c r="F327" s="4410">
        <v>369</v>
      </c>
      <c r="G327" s="4431">
        <v>1647</v>
      </c>
      <c r="H327" s="6137">
        <v>33258.51</v>
      </c>
      <c r="I327" s="6138">
        <v>39326.67</v>
      </c>
      <c r="J327" s="4417">
        <f t="shared" ref="J327:J390" si="10">H327-H327*$E$3</f>
        <v>33258.51</v>
      </c>
      <c r="K327" s="4418">
        <f t="shared" ref="K327:K390" si="11">I327-I327*$E$3</f>
        <v>39326.67</v>
      </c>
    </row>
    <row r="328" spans="1:11">
      <c r="A328" s="7589"/>
      <c r="B328" s="4425" t="s">
        <v>17520</v>
      </c>
      <c r="C328" s="4426" t="s">
        <v>18044</v>
      </c>
      <c r="D328" s="4412">
        <v>1500</v>
      </c>
      <c r="E328" s="4410">
        <v>100</v>
      </c>
      <c r="F328" s="4410">
        <v>410</v>
      </c>
      <c r="G328" s="4431">
        <v>1830</v>
      </c>
      <c r="H328" s="6137">
        <v>36223.39</v>
      </c>
      <c r="I328" s="6138">
        <v>42291.55</v>
      </c>
      <c r="J328" s="4417">
        <f t="shared" si="10"/>
        <v>36223.39</v>
      </c>
      <c r="K328" s="4418">
        <f t="shared" si="11"/>
        <v>42291.55</v>
      </c>
    </row>
    <row r="329" spans="1:11">
      <c r="A329" s="7589"/>
      <c r="B329" s="4425" t="s">
        <v>17521</v>
      </c>
      <c r="C329" s="4426" t="s">
        <v>18045</v>
      </c>
      <c r="D329" s="4412">
        <v>1500</v>
      </c>
      <c r="E329" s="4410">
        <v>100</v>
      </c>
      <c r="F329" s="4410">
        <v>451</v>
      </c>
      <c r="G329" s="4431">
        <v>2013</v>
      </c>
      <c r="H329" s="6137">
        <v>39189.300000000003</v>
      </c>
      <c r="I329" s="6138">
        <v>45257.45</v>
      </c>
      <c r="J329" s="4417">
        <f t="shared" si="10"/>
        <v>39189.300000000003</v>
      </c>
      <c r="K329" s="4418">
        <f t="shared" si="11"/>
        <v>45257.45</v>
      </c>
    </row>
    <row r="330" spans="1:11">
      <c r="A330" s="7589"/>
      <c r="B330" s="4425" t="s">
        <v>17522</v>
      </c>
      <c r="C330" s="4426" t="s">
        <v>18046</v>
      </c>
      <c r="D330" s="4412">
        <v>1500</v>
      </c>
      <c r="E330" s="4410">
        <v>100</v>
      </c>
      <c r="F330" s="4410">
        <v>492</v>
      </c>
      <c r="G330" s="4431">
        <v>2196</v>
      </c>
      <c r="H330" s="6137">
        <v>42155.199999999997</v>
      </c>
      <c r="I330" s="6138">
        <v>48222.33</v>
      </c>
      <c r="J330" s="4417">
        <f t="shared" si="10"/>
        <v>42155.199999999997</v>
      </c>
      <c r="K330" s="4418">
        <f t="shared" si="11"/>
        <v>48222.33</v>
      </c>
    </row>
    <row r="331" spans="1:11">
      <c r="A331" s="7589"/>
      <c r="B331" s="4425" t="s">
        <v>17523</v>
      </c>
      <c r="C331" s="4426" t="s">
        <v>18047</v>
      </c>
      <c r="D331" s="4412">
        <v>1500</v>
      </c>
      <c r="E331" s="4410">
        <v>100</v>
      </c>
      <c r="F331" s="4410">
        <v>533</v>
      </c>
      <c r="G331" s="4431">
        <v>2379</v>
      </c>
      <c r="H331" s="6137">
        <v>45120.08</v>
      </c>
      <c r="I331" s="6138">
        <v>51188.24</v>
      </c>
      <c r="J331" s="4417">
        <f t="shared" si="10"/>
        <v>45120.08</v>
      </c>
      <c r="K331" s="4418">
        <f t="shared" si="11"/>
        <v>51188.24</v>
      </c>
    </row>
    <row r="332" spans="1:11">
      <c r="A332" s="7589"/>
      <c r="B332" s="4425" t="s">
        <v>17524</v>
      </c>
      <c r="C332" s="4426" t="s">
        <v>18048</v>
      </c>
      <c r="D332" s="4412">
        <v>1500</v>
      </c>
      <c r="E332" s="4410">
        <v>100</v>
      </c>
      <c r="F332" s="4410">
        <v>574</v>
      </c>
      <c r="G332" s="4431">
        <v>2562</v>
      </c>
      <c r="H332" s="6137">
        <v>48085.98</v>
      </c>
      <c r="I332" s="6138">
        <v>54154.14</v>
      </c>
      <c r="J332" s="4417">
        <f t="shared" si="10"/>
        <v>48085.98</v>
      </c>
      <c r="K332" s="4418">
        <f t="shared" si="11"/>
        <v>54154.14</v>
      </c>
    </row>
    <row r="333" spans="1:11">
      <c r="A333" s="7589"/>
      <c r="B333" s="4425" t="s">
        <v>17525</v>
      </c>
      <c r="C333" s="4426" t="s">
        <v>18049</v>
      </c>
      <c r="D333" s="4412">
        <v>1500</v>
      </c>
      <c r="E333" s="4410">
        <v>100</v>
      </c>
      <c r="F333" s="4410">
        <v>615</v>
      </c>
      <c r="G333" s="4431">
        <v>2745</v>
      </c>
      <c r="H333" s="6137">
        <v>51051.88</v>
      </c>
      <c r="I333" s="6138">
        <v>57119.02</v>
      </c>
      <c r="J333" s="4417">
        <f t="shared" si="10"/>
        <v>51051.88</v>
      </c>
      <c r="K333" s="4418">
        <f t="shared" si="11"/>
        <v>57119.02</v>
      </c>
    </row>
    <row r="334" spans="1:11" ht="14.7" thickBot="1">
      <c r="A334" s="7589"/>
      <c r="B334" s="4427" t="s">
        <v>17526</v>
      </c>
      <c r="C334" s="4428" t="s">
        <v>18050</v>
      </c>
      <c r="D334" s="4432">
        <v>1500</v>
      </c>
      <c r="E334" s="4433">
        <v>100</v>
      </c>
      <c r="F334" s="4433">
        <v>656</v>
      </c>
      <c r="G334" s="4434">
        <v>2928</v>
      </c>
      <c r="H334" s="6137">
        <v>54016.76</v>
      </c>
      <c r="I334" s="6138">
        <v>60083.9</v>
      </c>
      <c r="J334" s="4419">
        <f t="shared" si="10"/>
        <v>54016.76</v>
      </c>
      <c r="K334" s="4420">
        <f t="shared" si="11"/>
        <v>60083.9</v>
      </c>
    </row>
    <row r="335" spans="1:11">
      <c r="A335" s="7589"/>
      <c r="B335" s="4423" t="s">
        <v>17527</v>
      </c>
      <c r="C335" s="4424" t="s">
        <v>18051</v>
      </c>
      <c r="D335" s="4429">
        <v>1750</v>
      </c>
      <c r="E335" s="4409">
        <v>100</v>
      </c>
      <c r="F335" s="4409">
        <v>164</v>
      </c>
      <c r="G335" s="4430">
        <v>848</v>
      </c>
      <c r="H335" s="6137">
        <v>20271.28</v>
      </c>
      <c r="I335" s="6138">
        <v>26336.407605749995</v>
      </c>
      <c r="J335" s="4415">
        <f t="shared" si="10"/>
        <v>20271.28</v>
      </c>
      <c r="K335" s="4416">
        <f t="shared" si="11"/>
        <v>26336.407605749995</v>
      </c>
    </row>
    <row r="336" spans="1:11">
      <c r="A336" s="7589"/>
      <c r="B336" s="4425" t="s">
        <v>17528</v>
      </c>
      <c r="C336" s="4426" t="s">
        <v>18052</v>
      </c>
      <c r="D336" s="4412">
        <v>1750</v>
      </c>
      <c r="E336" s="4410">
        <v>100</v>
      </c>
      <c r="F336" s="4410">
        <v>205</v>
      </c>
      <c r="G336" s="4431">
        <v>1060</v>
      </c>
      <c r="H336" s="6137">
        <v>23655.46</v>
      </c>
      <c r="I336" s="6138">
        <v>29722.6</v>
      </c>
      <c r="J336" s="4417">
        <f t="shared" si="10"/>
        <v>23655.46</v>
      </c>
      <c r="K336" s="4418">
        <f t="shared" si="11"/>
        <v>29722.6</v>
      </c>
    </row>
    <row r="337" spans="1:11">
      <c r="A337" s="7589"/>
      <c r="B337" s="4425" t="s">
        <v>17529</v>
      </c>
      <c r="C337" s="4426" t="s">
        <v>18053</v>
      </c>
      <c r="D337" s="4412">
        <v>1750</v>
      </c>
      <c r="E337" s="4410">
        <v>100</v>
      </c>
      <c r="F337" s="4410">
        <v>246</v>
      </c>
      <c r="G337" s="4431">
        <v>1272</v>
      </c>
      <c r="H337" s="6137">
        <v>27039.65</v>
      </c>
      <c r="I337" s="6138">
        <v>33104.347229250001</v>
      </c>
      <c r="J337" s="4417">
        <f t="shared" si="10"/>
        <v>27039.65</v>
      </c>
      <c r="K337" s="4418">
        <f t="shared" si="11"/>
        <v>33104.347229250001</v>
      </c>
    </row>
    <row r="338" spans="1:11">
      <c r="A338" s="7589"/>
      <c r="B338" s="4425" t="s">
        <v>17530</v>
      </c>
      <c r="C338" s="4426" t="s">
        <v>18054</v>
      </c>
      <c r="D338" s="4412">
        <v>1750</v>
      </c>
      <c r="E338" s="4410">
        <v>100</v>
      </c>
      <c r="F338" s="4410">
        <v>287</v>
      </c>
      <c r="G338" s="4431">
        <v>1484</v>
      </c>
      <c r="H338" s="6137">
        <v>30423.84</v>
      </c>
      <c r="I338" s="6138">
        <v>36490.97</v>
      </c>
      <c r="J338" s="4417">
        <f t="shared" si="10"/>
        <v>30423.84</v>
      </c>
      <c r="K338" s="4418">
        <f t="shared" si="11"/>
        <v>36490.97</v>
      </c>
    </row>
    <row r="339" spans="1:11">
      <c r="A339" s="7589"/>
      <c r="B339" s="4425" t="s">
        <v>17531</v>
      </c>
      <c r="C339" s="4426" t="s">
        <v>18055</v>
      </c>
      <c r="D339" s="4412">
        <v>1750</v>
      </c>
      <c r="E339" s="4410">
        <v>100</v>
      </c>
      <c r="F339" s="4410">
        <v>328</v>
      </c>
      <c r="G339" s="4431">
        <v>1696</v>
      </c>
      <c r="H339" s="6137">
        <v>33808.019999999997</v>
      </c>
      <c r="I339" s="6138">
        <v>39872.286852750003</v>
      </c>
      <c r="J339" s="4417">
        <f t="shared" si="10"/>
        <v>33808.019999999997</v>
      </c>
      <c r="K339" s="4418">
        <f t="shared" si="11"/>
        <v>39872.286852750003</v>
      </c>
    </row>
    <row r="340" spans="1:11">
      <c r="A340" s="7589"/>
      <c r="B340" s="4425" t="s">
        <v>17532</v>
      </c>
      <c r="C340" s="4426" t="s">
        <v>18056</v>
      </c>
      <c r="D340" s="4412">
        <v>1750</v>
      </c>
      <c r="E340" s="4410">
        <v>100</v>
      </c>
      <c r="F340" s="4410">
        <v>369</v>
      </c>
      <c r="G340" s="4431">
        <v>1908</v>
      </c>
      <c r="H340" s="6137">
        <v>37189.094024500002</v>
      </c>
      <c r="I340" s="6138">
        <v>43260.36</v>
      </c>
      <c r="J340" s="4417">
        <f t="shared" si="10"/>
        <v>37189.094024500002</v>
      </c>
      <c r="K340" s="4418">
        <f t="shared" si="11"/>
        <v>43260.36</v>
      </c>
    </row>
    <row r="341" spans="1:11">
      <c r="A341" s="7589"/>
      <c r="B341" s="4425" t="s">
        <v>17533</v>
      </c>
      <c r="C341" s="4426" t="s">
        <v>18057</v>
      </c>
      <c r="D341" s="4412">
        <v>1750</v>
      </c>
      <c r="E341" s="4410">
        <v>100</v>
      </c>
      <c r="F341" s="4410">
        <v>410</v>
      </c>
      <c r="G341" s="4431">
        <v>2120</v>
      </c>
      <c r="H341" s="6137">
        <v>40576.39</v>
      </c>
      <c r="I341" s="6138">
        <v>46640.226476249998</v>
      </c>
      <c r="J341" s="4417">
        <f t="shared" si="10"/>
        <v>40576.39</v>
      </c>
      <c r="K341" s="4418">
        <f t="shared" si="11"/>
        <v>46640.226476249998</v>
      </c>
    </row>
    <row r="342" spans="1:11">
      <c r="A342" s="7589"/>
      <c r="B342" s="4425" t="s">
        <v>17534</v>
      </c>
      <c r="C342" s="4426" t="s">
        <v>18058</v>
      </c>
      <c r="D342" s="4412">
        <v>1750</v>
      </c>
      <c r="E342" s="4410">
        <v>100</v>
      </c>
      <c r="F342" s="4410">
        <v>451</v>
      </c>
      <c r="G342" s="4431">
        <v>2332</v>
      </c>
      <c r="H342" s="6137">
        <v>43961.599999999999</v>
      </c>
      <c r="I342" s="6138">
        <v>50028.73</v>
      </c>
      <c r="J342" s="4417">
        <f t="shared" si="10"/>
        <v>43961.599999999999</v>
      </c>
      <c r="K342" s="4418">
        <f t="shared" si="11"/>
        <v>50028.73</v>
      </c>
    </row>
    <row r="343" spans="1:11">
      <c r="A343" s="7589"/>
      <c r="B343" s="4425" t="s">
        <v>17535</v>
      </c>
      <c r="C343" s="4426" t="s">
        <v>18059</v>
      </c>
      <c r="D343" s="4412">
        <v>1750</v>
      </c>
      <c r="E343" s="4410">
        <v>100</v>
      </c>
      <c r="F343" s="4410">
        <v>492</v>
      </c>
      <c r="G343" s="4431">
        <v>2544</v>
      </c>
      <c r="H343" s="6137">
        <v>47345.79</v>
      </c>
      <c r="I343" s="6138">
        <v>53408.16609975</v>
      </c>
      <c r="J343" s="4417">
        <f t="shared" si="10"/>
        <v>47345.79</v>
      </c>
      <c r="K343" s="4418">
        <f t="shared" si="11"/>
        <v>53408.16609975</v>
      </c>
    </row>
    <row r="344" spans="1:11">
      <c r="A344" s="7589"/>
      <c r="B344" s="4425" t="s">
        <v>17536</v>
      </c>
      <c r="C344" s="4426" t="s">
        <v>18060</v>
      </c>
      <c r="D344" s="4412">
        <v>1750</v>
      </c>
      <c r="E344" s="4410">
        <v>100</v>
      </c>
      <c r="F344" s="4410">
        <v>533</v>
      </c>
      <c r="G344" s="4431">
        <v>2756</v>
      </c>
      <c r="H344" s="6137">
        <v>50729.97</v>
      </c>
      <c r="I344" s="6138">
        <v>56797.11</v>
      </c>
      <c r="J344" s="4417">
        <f t="shared" si="10"/>
        <v>50729.97</v>
      </c>
      <c r="K344" s="4418">
        <f t="shared" si="11"/>
        <v>56797.11</v>
      </c>
    </row>
    <row r="345" spans="1:11">
      <c r="A345" s="7589"/>
      <c r="B345" s="4425" t="s">
        <v>17537</v>
      </c>
      <c r="C345" s="4426" t="s">
        <v>18061</v>
      </c>
      <c r="D345" s="4412">
        <v>1750</v>
      </c>
      <c r="E345" s="4410">
        <v>100</v>
      </c>
      <c r="F345" s="4410">
        <v>574</v>
      </c>
      <c r="G345" s="4431">
        <v>2968</v>
      </c>
      <c r="H345" s="6137">
        <v>54114.16</v>
      </c>
      <c r="I345" s="6138">
        <v>60181.29</v>
      </c>
      <c r="J345" s="4417">
        <f t="shared" si="10"/>
        <v>54114.16</v>
      </c>
      <c r="K345" s="4418">
        <f t="shared" si="11"/>
        <v>60181.29</v>
      </c>
    </row>
    <row r="346" spans="1:11">
      <c r="A346" s="7589"/>
      <c r="B346" s="4425" t="s">
        <v>17538</v>
      </c>
      <c r="C346" s="4426" t="s">
        <v>18062</v>
      </c>
      <c r="D346" s="4412">
        <v>1750</v>
      </c>
      <c r="E346" s="4410">
        <v>100</v>
      </c>
      <c r="F346" s="4410">
        <v>615</v>
      </c>
      <c r="G346" s="4431">
        <v>3180</v>
      </c>
      <c r="H346" s="6137">
        <v>57498.34</v>
      </c>
      <c r="I346" s="6138">
        <v>63565.48</v>
      </c>
      <c r="J346" s="4417">
        <f t="shared" si="10"/>
        <v>57498.34</v>
      </c>
      <c r="K346" s="4418">
        <f t="shared" si="11"/>
        <v>63565.48</v>
      </c>
    </row>
    <row r="347" spans="1:11" ht="14.7" thickBot="1">
      <c r="A347" s="7589"/>
      <c r="B347" s="4427" t="s">
        <v>17539</v>
      </c>
      <c r="C347" s="4428" t="s">
        <v>18063</v>
      </c>
      <c r="D347" s="4432">
        <v>1750</v>
      </c>
      <c r="E347" s="4433">
        <v>100</v>
      </c>
      <c r="F347" s="4433">
        <v>656</v>
      </c>
      <c r="G347" s="4434">
        <v>3392</v>
      </c>
      <c r="H347" s="6137">
        <v>60882.53</v>
      </c>
      <c r="I347" s="6138">
        <v>66949.66</v>
      </c>
      <c r="J347" s="4419">
        <f t="shared" si="10"/>
        <v>60882.53</v>
      </c>
      <c r="K347" s="4420">
        <f t="shared" si="11"/>
        <v>66949.66</v>
      </c>
    </row>
    <row r="348" spans="1:11">
      <c r="A348" s="7589"/>
      <c r="B348" s="4423" t="s">
        <v>17540</v>
      </c>
      <c r="C348" s="4424" t="s">
        <v>18064</v>
      </c>
      <c r="D348" s="4429">
        <v>2000</v>
      </c>
      <c r="E348" s="4409">
        <v>100</v>
      </c>
      <c r="F348" s="4409">
        <v>164</v>
      </c>
      <c r="G348" s="4430">
        <v>962</v>
      </c>
      <c r="H348" s="6137">
        <v>22250.94</v>
      </c>
      <c r="I348" s="6138">
        <v>28318.07</v>
      </c>
      <c r="J348" s="4415">
        <f t="shared" si="10"/>
        <v>22250.94</v>
      </c>
      <c r="K348" s="4416">
        <f t="shared" si="11"/>
        <v>28318.07</v>
      </c>
    </row>
    <row r="349" spans="1:11">
      <c r="A349" s="7589"/>
      <c r="B349" s="4425" t="s">
        <v>17541</v>
      </c>
      <c r="C349" s="4426" t="s">
        <v>18065</v>
      </c>
      <c r="D349" s="4412">
        <v>2000</v>
      </c>
      <c r="E349" s="4410">
        <v>100</v>
      </c>
      <c r="F349" s="4410">
        <v>205</v>
      </c>
      <c r="G349" s="4431">
        <v>1202.5</v>
      </c>
      <c r="H349" s="6137">
        <v>26106.720000000001</v>
      </c>
      <c r="I349" s="6138">
        <v>32173.85</v>
      </c>
      <c r="J349" s="4417">
        <f t="shared" si="10"/>
        <v>26106.720000000001</v>
      </c>
      <c r="K349" s="4418">
        <f t="shared" si="11"/>
        <v>32173.85</v>
      </c>
    </row>
    <row r="350" spans="1:11">
      <c r="A350" s="7589"/>
      <c r="B350" s="4425" t="s">
        <v>17542</v>
      </c>
      <c r="C350" s="4426" t="s">
        <v>18066</v>
      </c>
      <c r="D350" s="4412">
        <v>2000</v>
      </c>
      <c r="E350" s="4410">
        <v>100</v>
      </c>
      <c r="F350" s="4410">
        <v>246</v>
      </c>
      <c r="G350" s="4431">
        <v>1443</v>
      </c>
      <c r="H350" s="6137">
        <v>29962.5</v>
      </c>
      <c r="I350" s="6138">
        <v>36030.65</v>
      </c>
      <c r="J350" s="4417">
        <f t="shared" si="10"/>
        <v>29962.5</v>
      </c>
      <c r="K350" s="4418">
        <f t="shared" si="11"/>
        <v>36030.65</v>
      </c>
    </row>
    <row r="351" spans="1:11">
      <c r="A351" s="7589"/>
      <c r="B351" s="4425" t="s">
        <v>17543</v>
      </c>
      <c r="C351" s="4426" t="s">
        <v>18067</v>
      </c>
      <c r="D351" s="4412">
        <v>2000</v>
      </c>
      <c r="E351" s="4410">
        <v>100</v>
      </c>
      <c r="F351" s="4410">
        <v>287</v>
      </c>
      <c r="G351" s="4431">
        <v>1683.5</v>
      </c>
      <c r="H351" s="6137">
        <v>33819.300000000003</v>
      </c>
      <c r="I351" s="6138">
        <v>39887.46</v>
      </c>
      <c r="J351" s="4417">
        <f t="shared" si="10"/>
        <v>33819.300000000003</v>
      </c>
      <c r="K351" s="4418">
        <f t="shared" si="11"/>
        <v>39887.46</v>
      </c>
    </row>
    <row r="352" spans="1:11">
      <c r="A352" s="7589"/>
      <c r="B352" s="4425" t="s">
        <v>17544</v>
      </c>
      <c r="C352" s="4426" t="s">
        <v>18068</v>
      </c>
      <c r="D352" s="4412">
        <v>2000</v>
      </c>
      <c r="E352" s="4410">
        <v>100</v>
      </c>
      <c r="F352" s="4410">
        <v>328</v>
      </c>
      <c r="G352" s="4431">
        <v>1924</v>
      </c>
      <c r="H352" s="6137">
        <v>37675.07</v>
      </c>
      <c r="I352" s="6138">
        <v>43743.23</v>
      </c>
      <c r="J352" s="4417">
        <f t="shared" si="10"/>
        <v>37675.07</v>
      </c>
      <c r="K352" s="4418">
        <f t="shared" si="11"/>
        <v>43743.23</v>
      </c>
    </row>
    <row r="353" spans="1:11">
      <c r="A353" s="7589"/>
      <c r="B353" s="4425" t="s">
        <v>17545</v>
      </c>
      <c r="C353" s="4426" t="s">
        <v>18069</v>
      </c>
      <c r="D353" s="4412">
        <v>2000</v>
      </c>
      <c r="E353" s="4410">
        <v>100</v>
      </c>
      <c r="F353" s="4410">
        <v>369</v>
      </c>
      <c r="G353" s="4431">
        <v>2164.5</v>
      </c>
      <c r="H353" s="6137">
        <v>41532.9</v>
      </c>
      <c r="I353" s="6138">
        <v>47600.04</v>
      </c>
      <c r="J353" s="4417">
        <f t="shared" si="10"/>
        <v>41532.9</v>
      </c>
      <c r="K353" s="4418">
        <f t="shared" si="11"/>
        <v>47600.04</v>
      </c>
    </row>
    <row r="354" spans="1:11">
      <c r="A354" s="7589"/>
      <c r="B354" s="4425" t="s">
        <v>17546</v>
      </c>
      <c r="C354" s="4426" t="s">
        <v>18070</v>
      </c>
      <c r="D354" s="4412">
        <v>2000</v>
      </c>
      <c r="E354" s="4410">
        <v>100</v>
      </c>
      <c r="F354" s="4410">
        <v>410</v>
      </c>
      <c r="G354" s="4431">
        <v>2405</v>
      </c>
      <c r="H354" s="6137">
        <v>45388.68</v>
      </c>
      <c r="I354" s="6138">
        <v>51455.81</v>
      </c>
      <c r="J354" s="4417">
        <f t="shared" si="10"/>
        <v>45388.68</v>
      </c>
      <c r="K354" s="4418">
        <f t="shared" si="11"/>
        <v>51455.81</v>
      </c>
    </row>
    <row r="355" spans="1:11">
      <c r="A355" s="7589"/>
      <c r="B355" s="4425" t="s">
        <v>17547</v>
      </c>
      <c r="C355" s="4426" t="s">
        <v>18071</v>
      </c>
      <c r="D355" s="4412">
        <v>2000</v>
      </c>
      <c r="E355" s="4410">
        <v>100</v>
      </c>
      <c r="F355" s="4410">
        <v>451</v>
      </c>
      <c r="G355" s="4431">
        <v>2645.5</v>
      </c>
      <c r="H355" s="6137">
        <v>49245.48</v>
      </c>
      <c r="I355" s="6138">
        <v>55312.62</v>
      </c>
      <c r="J355" s="4417">
        <f t="shared" si="10"/>
        <v>49245.48</v>
      </c>
      <c r="K355" s="4418">
        <f t="shared" si="11"/>
        <v>55312.62</v>
      </c>
    </row>
    <row r="356" spans="1:11">
      <c r="A356" s="7589"/>
      <c r="B356" s="4425" t="s">
        <v>17548</v>
      </c>
      <c r="C356" s="4426" t="s">
        <v>18072</v>
      </c>
      <c r="D356" s="4412">
        <v>2000</v>
      </c>
      <c r="E356" s="4410">
        <v>100</v>
      </c>
      <c r="F356" s="4410">
        <v>492</v>
      </c>
      <c r="G356" s="4431">
        <v>2886</v>
      </c>
      <c r="H356" s="6137">
        <v>53101.26</v>
      </c>
      <c r="I356" s="6138">
        <v>59168.39</v>
      </c>
      <c r="J356" s="4417">
        <f t="shared" si="10"/>
        <v>53101.26</v>
      </c>
      <c r="K356" s="4418">
        <f t="shared" si="11"/>
        <v>59168.39</v>
      </c>
    </row>
    <row r="357" spans="1:11">
      <c r="A357" s="7589"/>
      <c r="B357" s="4425" t="s">
        <v>17549</v>
      </c>
      <c r="C357" s="4426" t="s">
        <v>18073</v>
      </c>
      <c r="D357" s="4412">
        <v>2000</v>
      </c>
      <c r="E357" s="4410">
        <v>100</v>
      </c>
      <c r="F357" s="4410">
        <v>533</v>
      </c>
      <c r="G357" s="4431">
        <v>3126.5</v>
      </c>
      <c r="H357" s="6137">
        <v>56957.04</v>
      </c>
      <c r="I357" s="6138">
        <v>63025.2</v>
      </c>
      <c r="J357" s="4417">
        <f t="shared" si="10"/>
        <v>56957.04</v>
      </c>
      <c r="K357" s="4418">
        <f t="shared" si="11"/>
        <v>63025.2</v>
      </c>
    </row>
    <row r="358" spans="1:11">
      <c r="A358" s="7589"/>
      <c r="B358" s="4425" t="s">
        <v>17550</v>
      </c>
      <c r="C358" s="4426" t="s">
        <v>18074</v>
      </c>
      <c r="D358" s="4412">
        <v>2000</v>
      </c>
      <c r="E358" s="4410">
        <v>100</v>
      </c>
      <c r="F358" s="4410">
        <v>574</v>
      </c>
      <c r="G358" s="4431">
        <v>3367</v>
      </c>
      <c r="H358" s="6137">
        <v>60813.84</v>
      </c>
      <c r="I358" s="6138">
        <v>66882</v>
      </c>
      <c r="J358" s="4417">
        <f t="shared" si="10"/>
        <v>60813.84</v>
      </c>
      <c r="K358" s="4418">
        <f t="shared" si="11"/>
        <v>66882</v>
      </c>
    </row>
    <row r="359" spans="1:11">
      <c r="A359" s="7589"/>
      <c r="B359" s="4425" t="s">
        <v>17551</v>
      </c>
      <c r="C359" s="4426" t="s">
        <v>18075</v>
      </c>
      <c r="D359" s="4412">
        <v>2000</v>
      </c>
      <c r="E359" s="4410">
        <v>100</v>
      </c>
      <c r="F359" s="4410">
        <v>615</v>
      </c>
      <c r="G359" s="4431">
        <v>3607.5</v>
      </c>
      <c r="H359" s="6137">
        <v>64669.62</v>
      </c>
      <c r="I359" s="6138">
        <v>70737.77</v>
      </c>
      <c r="J359" s="4417">
        <f t="shared" si="10"/>
        <v>64669.62</v>
      </c>
      <c r="K359" s="4418">
        <f t="shared" si="11"/>
        <v>70737.77</v>
      </c>
    </row>
    <row r="360" spans="1:11" ht="14.7" thickBot="1">
      <c r="A360" s="7589"/>
      <c r="B360" s="4427" t="s">
        <v>17552</v>
      </c>
      <c r="C360" s="4428" t="s">
        <v>18076</v>
      </c>
      <c r="D360" s="4432">
        <v>2000</v>
      </c>
      <c r="E360" s="4433">
        <v>100</v>
      </c>
      <c r="F360" s="4433">
        <v>656</v>
      </c>
      <c r="G360" s="4434">
        <v>3848</v>
      </c>
      <c r="H360" s="6137">
        <v>68527.44</v>
      </c>
      <c r="I360" s="6138">
        <v>74594.58</v>
      </c>
      <c r="J360" s="4419">
        <f t="shared" si="10"/>
        <v>68527.44</v>
      </c>
      <c r="K360" s="4420">
        <f t="shared" si="11"/>
        <v>74594.58</v>
      </c>
    </row>
    <row r="361" spans="1:11">
      <c r="A361" s="7603" t="s">
        <v>18252</v>
      </c>
      <c r="B361" s="4423" t="s">
        <v>17553</v>
      </c>
      <c r="C361" s="4424" t="s">
        <v>18077</v>
      </c>
      <c r="D361" s="4429">
        <v>300</v>
      </c>
      <c r="E361" s="4409">
        <v>160</v>
      </c>
      <c r="F361" s="4409">
        <v>328</v>
      </c>
      <c r="G361" s="4430">
        <v>512</v>
      </c>
      <c r="H361" s="6137">
        <v>14858.22</v>
      </c>
      <c r="I361" s="6138">
        <v>20927.41</v>
      </c>
      <c r="J361" s="4415">
        <f t="shared" si="10"/>
        <v>14858.22</v>
      </c>
      <c r="K361" s="4416">
        <f t="shared" si="11"/>
        <v>20927.41</v>
      </c>
    </row>
    <row r="362" spans="1:11">
      <c r="A362" s="7589"/>
      <c r="B362" s="4425" t="s">
        <v>17554</v>
      </c>
      <c r="C362" s="4426" t="s">
        <v>18078</v>
      </c>
      <c r="D362" s="4412">
        <v>300</v>
      </c>
      <c r="E362" s="4410">
        <v>160</v>
      </c>
      <c r="F362" s="4410">
        <v>369</v>
      </c>
      <c r="G362" s="4431">
        <v>576</v>
      </c>
      <c r="H362" s="6137">
        <v>16330.41</v>
      </c>
      <c r="I362" s="6138">
        <v>22398.57</v>
      </c>
      <c r="J362" s="4417">
        <f t="shared" si="10"/>
        <v>16330.41</v>
      </c>
      <c r="K362" s="4418">
        <f t="shared" si="11"/>
        <v>22398.57</v>
      </c>
    </row>
    <row r="363" spans="1:11">
      <c r="A363" s="7589"/>
      <c r="B363" s="4425" t="s">
        <v>17555</v>
      </c>
      <c r="C363" s="4426" t="s">
        <v>18079</v>
      </c>
      <c r="D363" s="4412">
        <v>300</v>
      </c>
      <c r="E363" s="4410">
        <v>160</v>
      </c>
      <c r="F363" s="4410">
        <v>410</v>
      </c>
      <c r="G363" s="4431">
        <v>640</v>
      </c>
      <c r="H363" s="6137">
        <v>17802.599999999999</v>
      </c>
      <c r="I363" s="6138">
        <v>23869.73</v>
      </c>
      <c r="J363" s="4417">
        <f t="shared" si="10"/>
        <v>17802.599999999999</v>
      </c>
      <c r="K363" s="4418">
        <f t="shared" si="11"/>
        <v>23869.73</v>
      </c>
    </row>
    <row r="364" spans="1:11">
      <c r="A364" s="7589"/>
      <c r="B364" s="4425" t="s">
        <v>17556</v>
      </c>
      <c r="C364" s="4426" t="s">
        <v>18080</v>
      </c>
      <c r="D364" s="4412">
        <v>300</v>
      </c>
      <c r="E364" s="4410">
        <v>160</v>
      </c>
      <c r="F364" s="4410">
        <v>451</v>
      </c>
      <c r="G364" s="4431">
        <v>704</v>
      </c>
      <c r="H364" s="6137">
        <v>19273.759999999998</v>
      </c>
      <c r="I364" s="6138">
        <v>25341.919999999998</v>
      </c>
      <c r="J364" s="4417">
        <f t="shared" si="10"/>
        <v>19273.759999999998</v>
      </c>
      <c r="K364" s="4418">
        <f t="shared" si="11"/>
        <v>25341.919999999998</v>
      </c>
    </row>
    <row r="365" spans="1:11">
      <c r="A365" s="7589"/>
      <c r="B365" s="4425" t="s">
        <v>17557</v>
      </c>
      <c r="C365" s="4426" t="s">
        <v>18081</v>
      </c>
      <c r="D365" s="4412">
        <v>300</v>
      </c>
      <c r="E365" s="4410">
        <v>160</v>
      </c>
      <c r="F365" s="4410">
        <v>492</v>
      </c>
      <c r="G365" s="4431">
        <v>768</v>
      </c>
      <c r="H365" s="6137">
        <v>20745.95</v>
      </c>
      <c r="I365" s="6138">
        <v>26813.08</v>
      </c>
      <c r="J365" s="4417">
        <f t="shared" si="10"/>
        <v>20745.95</v>
      </c>
      <c r="K365" s="4418">
        <f t="shared" si="11"/>
        <v>26813.08</v>
      </c>
    </row>
    <row r="366" spans="1:11">
      <c r="A366" s="7589"/>
      <c r="B366" s="4425" t="s">
        <v>17558</v>
      </c>
      <c r="C366" s="4426" t="s">
        <v>18082</v>
      </c>
      <c r="D366" s="4412">
        <v>300</v>
      </c>
      <c r="E366" s="4410">
        <v>160</v>
      </c>
      <c r="F366" s="4410">
        <v>533</v>
      </c>
      <c r="G366" s="4431">
        <v>832</v>
      </c>
      <c r="H366" s="6137">
        <v>22217.11</v>
      </c>
      <c r="I366" s="6138">
        <v>28284.240000000002</v>
      </c>
      <c r="J366" s="4417">
        <f t="shared" si="10"/>
        <v>22217.11</v>
      </c>
      <c r="K366" s="4418">
        <f t="shared" si="11"/>
        <v>28284.240000000002</v>
      </c>
    </row>
    <row r="367" spans="1:11">
      <c r="A367" s="7589"/>
      <c r="B367" s="4425" t="s">
        <v>17559</v>
      </c>
      <c r="C367" s="4426" t="s">
        <v>18083</v>
      </c>
      <c r="D367" s="4412">
        <v>300</v>
      </c>
      <c r="E367" s="4410">
        <v>160</v>
      </c>
      <c r="F367" s="4410">
        <v>574</v>
      </c>
      <c r="G367" s="4431">
        <v>896</v>
      </c>
      <c r="H367" s="6137">
        <v>23688.27</v>
      </c>
      <c r="I367" s="6138">
        <v>29756.43</v>
      </c>
      <c r="J367" s="4417">
        <f t="shared" si="10"/>
        <v>23688.27</v>
      </c>
      <c r="K367" s="4418">
        <f t="shared" si="11"/>
        <v>29756.43</v>
      </c>
    </row>
    <row r="368" spans="1:11">
      <c r="A368" s="7589"/>
      <c r="B368" s="4425" t="s">
        <v>17560</v>
      </c>
      <c r="C368" s="4426" t="s">
        <v>18084</v>
      </c>
      <c r="D368" s="4412">
        <v>300</v>
      </c>
      <c r="E368" s="4410">
        <v>160</v>
      </c>
      <c r="F368" s="4410">
        <v>615</v>
      </c>
      <c r="G368" s="4431">
        <v>960</v>
      </c>
      <c r="H368" s="6137">
        <v>25160.46</v>
      </c>
      <c r="I368" s="6138">
        <v>31227.59</v>
      </c>
      <c r="J368" s="4417">
        <f t="shared" si="10"/>
        <v>25160.46</v>
      </c>
      <c r="K368" s="4418">
        <f t="shared" si="11"/>
        <v>31227.59</v>
      </c>
    </row>
    <row r="369" spans="1:11">
      <c r="A369" s="7589"/>
      <c r="B369" s="4425" t="s">
        <v>17561</v>
      </c>
      <c r="C369" s="4426" t="s">
        <v>18085</v>
      </c>
      <c r="D369" s="4412">
        <v>300</v>
      </c>
      <c r="E369" s="4410">
        <v>160</v>
      </c>
      <c r="F369" s="4410">
        <v>656</v>
      </c>
      <c r="G369" s="4431">
        <v>1024</v>
      </c>
      <c r="H369" s="6137">
        <v>26631.62</v>
      </c>
      <c r="I369" s="6138">
        <v>32699.78</v>
      </c>
      <c r="J369" s="4417">
        <f t="shared" si="10"/>
        <v>26631.62</v>
      </c>
      <c r="K369" s="4418">
        <f t="shared" si="11"/>
        <v>32699.78</v>
      </c>
    </row>
    <row r="370" spans="1:11">
      <c r="A370" s="7589"/>
      <c r="B370" s="4425" t="s">
        <v>17562</v>
      </c>
      <c r="C370" s="4426" t="s">
        <v>18086</v>
      </c>
      <c r="D370" s="4412">
        <v>300</v>
      </c>
      <c r="E370" s="4410">
        <v>160</v>
      </c>
      <c r="F370" s="4410">
        <v>697</v>
      </c>
      <c r="G370" s="4431">
        <v>1088</v>
      </c>
      <c r="H370" s="6137">
        <v>28103.81</v>
      </c>
      <c r="I370" s="6138">
        <v>34171.97</v>
      </c>
      <c r="J370" s="4417">
        <f t="shared" si="10"/>
        <v>28103.81</v>
      </c>
      <c r="K370" s="4418">
        <f t="shared" si="11"/>
        <v>34171.97</v>
      </c>
    </row>
    <row r="371" spans="1:11">
      <c r="A371" s="7589"/>
      <c r="B371" s="4425" t="s">
        <v>17563</v>
      </c>
      <c r="C371" s="4426" t="s">
        <v>18087</v>
      </c>
      <c r="D371" s="4412">
        <v>300</v>
      </c>
      <c r="E371" s="4410">
        <v>160</v>
      </c>
      <c r="F371" s="4410">
        <v>738</v>
      </c>
      <c r="G371" s="4431">
        <v>1152</v>
      </c>
      <c r="H371" s="6137">
        <v>29574.97</v>
      </c>
      <c r="I371" s="6138">
        <v>35643.129999999997</v>
      </c>
      <c r="J371" s="4417">
        <f t="shared" si="10"/>
        <v>29574.97</v>
      </c>
      <c r="K371" s="4418">
        <f t="shared" si="11"/>
        <v>35643.129999999997</v>
      </c>
    </row>
    <row r="372" spans="1:11">
      <c r="A372" s="7589"/>
      <c r="B372" s="4425" t="s">
        <v>17564</v>
      </c>
      <c r="C372" s="4426" t="s">
        <v>18088</v>
      </c>
      <c r="D372" s="4412">
        <v>300</v>
      </c>
      <c r="E372" s="4410">
        <v>160</v>
      </c>
      <c r="F372" s="4410">
        <v>779</v>
      </c>
      <c r="G372" s="4431">
        <v>1216</v>
      </c>
      <c r="H372" s="6137">
        <v>31047.16</v>
      </c>
      <c r="I372" s="6138">
        <v>37114.29</v>
      </c>
      <c r="J372" s="4417">
        <f t="shared" si="10"/>
        <v>31047.16</v>
      </c>
      <c r="K372" s="4418">
        <f t="shared" si="11"/>
        <v>37114.29</v>
      </c>
    </row>
    <row r="373" spans="1:11">
      <c r="A373" s="7589"/>
      <c r="B373" s="4425" t="s">
        <v>17565</v>
      </c>
      <c r="C373" s="4426" t="s">
        <v>18089</v>
      </c>
      <c r="D373" s="4412">
        <v>300</v>
      </c>
      <c r="E373" s="4410">
        <v>160</v>
      </c>
      <c r="F373" s="4410">
        <v>820</v>
      </c>
      <c r="G373" s="4431">
        <v>1280</v>
      </c>
      <c r="H373" s="6137">
        <v>32518.32</v>
      </c>
      <c r="I373" s="6138">
        <v>38586.480000000003</v>
      </c>
      <c r="J373" s="4417">
        <f t="shared" si="10"/>
        <v>32518.32</v>
      </c>
      <c r="K373" s="4418">
        <f t="shared" si="11"/>
        <v>38586.480000000003</v>
      </c>
    </row>
    <row r="374" spans="1:11">
      <c r="A374" s="7589"/>
      <c r="B374" s="4425" t="s">
        <v>17566</v>
      </c>
      <c r="C374" s="4426" t="s">
        <v>18090</v>
      </c>
      <c r="D374" s="4412">
        <v>300</v>
      </c>
      <c r="E374" s="4410">
        <v>160</v>
      </c>
      <c r="F374" s="4410">
        <v>861</v>
      </c>
      <c r="G374" s="4431">
        <v>1344</v>
      </c>
      <c r="H374" s="6137">
        <v>33990.51</v>
      </c>
      <c r="I374" s="6138">
        <v>40057.64</v>
      </c>
      <c r="J374" s="4417">
        <f t="shared" si="10"/>
        <v>33990.51</v>
      </c>
      <c r="K374" s="4418">
        <f t="shared" si="11"/>
        <v>40057.64</v>
      </c>
    </row>
    <row r="375" spans="1:11">
      <c r="A375" s="7589"/>
      <c r="B375" s="4425" t="s">
        <v>17567</v>
      </c>
      <c r="C375" s="4426" t="s">
        <v>18091</v>
      </c>
      <c r="D375" s="4412">
        <v>300</v>
      </c>
      <c r="E375" s="4410">
        <v>160</v>
      </c>
      <c r="F375" s="4410">
        <v>902</v>
      </c>
      <c r="G375" s="4431">
        <v>1408</v>
      </c>
      <c r="H375" s="6137">
        <v>35461.67</v>
      </c>
      <c r="I375" s="6138">
        <v>41528.800000000003</v>
      </c>
      <c r="J375" s="4417">
        <f t="shared" si="10"/>
        <v>35461.67</v>
      </c>
      <c r="K375" s="4418">
        <f t="shared" si="11"/>
        <v>41528.800000000003</v>
      </c>
    </row>
    <row r="376" spans="1:11" ht="15" customHeight="1">
      <c r="A376" s="7589"/>
      <c r="B376" s="4425" t="s">
        <v>17568</v>
      </c>
      <c r="C376" s="4426" t="s">
        <v>18092</v>
      </c>
      <c r="D376" s="4412">
        <v>300</v>
      </c>
      <c r="E376" s="4410">
        <v>160</v>
      </c>
      <c r="F376" s="4410">
        <v>943</v>
      </c>
      <c r="G376" s="4431">
        <v>1472</v>
      </c>
      <c r="H376" s="6137">
        <v>36932.83</v>
      </c>
      <c r="I376" s="6138">
        <v>43000.99</v>
      </c>
      <c r="J376" s="4417">
        <f t="shared" si="10"/>
        <v>36932.83</v>
      </c>
      <c r="K376" s="4418">
        <f t="shared" si="11"/>
        <v>43000.99</v>
      </c>
    </row>
    <row r="377" spans="1:11">
      <c r="A377" s="7589"/>
      <c r="B377" s="4425" t="s">
        <v>17569</v>
      </c>
      <c r="C377" s="4426" t="s">
        <v>18093</v>
      </c>
      <c r="D377" s="4412">
        <v>300</v>
      </c>
      <c r="E377" s="4410">
        <v>160</v>
      </c>
      <c r="F377" s="4410">
        <v>984</v>
      </c>
      <c r="G377" s="4431">
        <v>1536</v>
      </c>
      <c r="H377" s="6137">
        <v>38405.019999999997</v>
      </c>
      <c r="I377" s="6138">
        <v>44472.15</v>
      </c>
      <c r="J377" s="4417">
        <f t="shared" si="10"/>
        <v>38405.019999999997</v>
      </c>
      <c r="K377" s="4418">
        <f t="shared" si="11"/>
        <v>44472.15</v>
      </c>
    </row>
    <row r="378" spans="1:11">
      <c r="A378" s="7589"/>
      <c r="B378" s="4425" t="s">
        <v>17570</v>
      </c>
      <c r="C378" s="4426" t="s">
        <v>18094</v>
      </c>
      <c r="D378" s="4412">
        <v>300</v>
      </c>
      <c r="E378" s="4410">
        <v>160</v>
      </c>
      <c r="F378" s="4410">
        <v>1025</v>
      </c>
      <c r="G378" s="4431">
        <v>1600</v>
      </c>
      <c r="H378" s="6137">
        <v>39876.18</v>
      </c>
      <c r="I378" s="6138">
        <v>45944.34</v>
      </c>
      <c r="J378" s="4417">
        <f t="shared" si="10"/>
        <v>39876.18</v>
      </c>
      <c r="K378" s="4418">
        <f t="shared" si="11"/>
        <v>45944.34</v>
      </c>
    </row>
    <row r="379" spans="1:11">
      <c r="A379" s="7589"/>
      <c r="B379" s="4425" t="s">
        <v>17571</v>
      </c>
      <c r="C379" s="4426" t="s">
        <v>18095</v>
      </c>
      <c r="D379" s="4412">
        <v>300</v>
      </c>
      <c r="E379" s="4410">
        <v>160</v>
      </c>
      <c r="F379" s="4410">
        <v>1066</v>
      </c>
      <c r="G379" s="4431">
        <v>1664</v>
      </c>
      <c r="H379" s="6137">
        <v>41348.370000000003</v>
      </c>
      <c r="I379" s="6138">
        <v>47416.53</v>
      </c>
      <c r="J379" s="4417">
        <f t="shared" si="10"/>
        <v>41348.370000000003</v>
      </c>
      <c r="K379" s="4418">
        <f t="shared" si="11"/>
        <v>47416.53</v>
      </c>
    </row>
    <row r="380" spans="1:11">
      <c r="A380" s="7589"/>
      <c r="B380" s="4425" t="s">
        <v>17572</v>
      </c>
      <c r="C380" s="4426" t="s">
        <v>18096</v>
      </c>
      <c r="D380" s="4412">
        <v>300</v>
      </c>
      <c r="E380" s="4410">
        <v>160</v>
      </c>
      <c r="F380" s="4410">
        <v>1107</v>
      </c>
      <c r="G380" s="4431">
        <v>1728</v>
      </c>
      <c r="H380" s="6137">
        <v>42819.53</v>
      </c>
      <c r="I380" s="6138">
        <v>48887.69</v>
      </c>
      <c r="J380" s="4417">
        <f t="shared" si="10"/>
        <v>42819.53</v>
      </c>
      <c r="K380" s="4418">
        <f t="shared" si="11"/>
        <v>48887.69</v>
      </c>
    </row>
    <row r="381" spans="1:11">
      <c r="A381" s="7589"/>
      <c r="B381" s="4425" t="s">
        <v>17573</v>
      </c>
      <c r="C381" s="4426" t="s">
        <v>18097</v>
      </c>
      <c r="D381" s="4412">
        <v>300</v>
      </c>
      <c r="E381" s="4410">
        <v>160</v>
      </c>
      <c r="F381" s="4410">
        <v>1148</v>
      </c>
      <c r="G381" s="4431">
        <v>1792</v>
      </c>
      <c r="H381" s="6137">
        <v>44291.72</v>
      </c>
      <c r="I381" s="6138">
        <v>50358.85</v>
      </c>
      <c r="J381" s="4417">
        <f t="shared" si="10"/>
        <v>44291.72</v>
      </c>
      <c r="K381" s="4418">
        <f t="shared" si="11"/>
        <v>50358.85</v>
      </c>
    </row>
    <row r="382" spans="1:11">
      <c r="A382" s="7589"/>
      <c r="B382" s="4425" t="s">
        <v>17574</v>
      </c>
      <c r="C382" s="4426" t="s">
        <v>18098</v>
      </c>
      <c r="D382" s="4412">
        <v>300</v>
      </c>
      <c r="E382" s="4410">
        <v>160</v>
      </c>
      <c r="F382" s="4410">
        <v>1189</v>
      </c>
      <c r="G382" s="4431">
        <v>1856</v>
      </c>
      <c r="H382" s="6137">
        <v>45762.879999999997</v>
      </c>
      <c r="I382" s="6138">
        <v>51831.040000000001</v>
      </c>
      <c r="J382" s="4417">
        <f t="shared" si="10"/>
        <v>45762.879999999997</v>
      </c>
      <c r="K382" s="4418">
        <f t="shared" si="11"/>
        <v>51831.040000000001</v>
      </c>
    </row>
    <row r="383" spans="1:11">
      <c r="A383" s="7589"/>
      <c r="B383" s="4425" t="s">
        <v>17575</v>
      </c>
      <c r="C383" s="4426" t="s">
        <v>18099</v>
      </c>
      <c r="D383" s="4412">
        <v>300</v>
      </c>
      <c r="E383" s="4410">
        <v>160</v>
      </c>
      <c r="F383" s="4410">
        <v>1230</v>
      </c>
      <c r="G383" s="4431">
        <v>1920</v>
      </c>
      <c r="H383" s="6137">
        <v>47235.06</v>
      </c>
      <c r="I383" s="6138">
        <v>53302.2</v>
      </c>
      <c r="J383" s="4417">
        <f t="shared" si="10"/>
        <v>47235.06</v>
      </c>
      <c r="K383" s="4418">
        <f t="shared" si="11"/>
        <v>53302.2</v>
      </c>
    </row>
    <row r="384" spans="1:11">
      <c r="A384" s="7589"/>
      <c r="B384" s="4425" t="s">
        <v>17576</v>
      </c>
      <c r="C384" s="4426" t="s">
        <v>18100</v>
      </c>
      <c r="D384" s="4412">
        <v>300</v>
      </c>
      <c r="E384" s="4410">
        <v>160</v>
      </c>
      <c r="F384" s="4410">
        <v>1271</v>
      </c>
      <c r="G384" s="4431">
        <v>1984</v>
      </c>
      <c r="H384" s="6137">
        <v>48706.23</v>
      </c>
      <c r="I384" s="6138">
        <v>54774.39</v>
      </c>
      <c r="J384" s="4417">
        <f t="shared" si="10"/>
        <v>48706.23</v>
      </c>
      <c r="K384" s="4418">
        <f t="shared" si="11"/>
        <v>54774.39</v>
      </c>
    </row>
    <row r="385" spans="1:11">
      <c r="A385" s="7589"/>
      <c r="B385" s="4425" t="s">
        <v>17577</v>
      </c>
      <c r="C385" s="4426" t="s">
        <v>18101</v>
      </c>
      <c r="D385" s="4412">
        <v>300</v>
      </c>
      <c r="E385" s="4410">
        <v>160</v>
      </c>
      <c r="F385" s="4410">
        <v>1312</v>
      </c>
      <c r="G385" s="4431">
        <v>2048</v>
      </c>
      <c r="H385" s="6137">
        <v>50178.41</v>
      </c>
      <c r="I385" s="6138">
        <v>56245.55</v>
      </c>
      <c r="J385" s="4417">
        <f t="shared" si="10"/>
        <v>50178.41</v>
      </c>
      <c r="K385" s="4418">
        <f t="shared" si="11"/>
        <v>56245.55</v>
      </c>
    </row>
    <row r="386" spans="1:11">
      <c r="A386" s="7589"/>
      <c r="B386" s="4425" t="s">
        <v>17578</v>
      </c>
      <c r="C386" s="4426" t="s">
        <v>18102</v>
      </c>
      <c r="D386" s="4412">
        <v>300</v>
      </c>
      <c r="E386" s="4410">
        <v>160</v>
      </c>
      <c r="F386" s="4410">
        <v>1353</v>
      </c>
      <c r="G386" s="4431">
        <v>2112</v>
      </c>
      <c r="H386" s="6137">
        <v>51649.58</v>
      </c>
      <c r="I386" s="6138">
        <v>57716.71</v>
      </c>
      <c r="J386" s="4417">
        <f t="shared" si="10"/>
        <v>51649.58</v>
      </c>
      <c r="K386" s="4418">
        <f t="shared" si="11"/>
        <v>57716.71</v>
      </c>
    </row>
    <row r="387" spans="1:11">
      <c r="A387" s="7589"/>
      <c r="B387" s="4425" t="s">
        <v>17579</v>
      </c>
      <c r="C387" s="4426" t="s">
        <v>18103</v>
      </c>
      <c r="D387" s="4412">
        <v>300</v>
      </c>
      <c r="E387" s="4410">
        <v>160</v>
      </c>
      <c r="F387" s="4410">
        <v>1394</v>
      </c>
      <c r="G387" s="4431">
        <v>2176</v>
      </c>
      <c r="H387" s="6137">
        <v>53120.74</v>
      </c>
      <c r="I387" s="6138">
        <v>59188.9</v>
      </c>
      <c r="J387" s="4417">
        <f t="shared" si="10"/>
        <v>53120.74</v>
      </c>
      <c r="K387" s="4418">
        <f t="shared" si="11"/>
        <v>59188.9</v>
      </c>
    </row>
    <row r="388" spans="1:11">
      <c r="A388" s="7589"/>
      <c r="B388" s="4425" t="s">
        <v>17580</v>
      </c>
      <c r="C388" s="4426" t="s">
        <v>18104</v>
      </c>
      <c r="D388" s="4412">
        <v>300</v>
      </c>
      <c r="E388" s="4410">
        <v>160</v>
      </c>
      <c r="F388" s="4410">
        <v>1435</v>
      </c>
      <c r="G388" s="4431">
        <v>2240</v>
      </c>
      <c r="H388" s="6137">
        <v>54592.93</v>
      </c>
      <c r="I388" s="6138">
        <v>60661.08</v>
      </c>
      <c r="J388" s="4417">
        <f t="shared" si="10"/>
        <v>54592.93</v>
      </c>
      <c r="K388" s="4418">
        <f t="shared" si="11"/>
        <v>60661.08</v>
      </c>
    </row>
    <row r="389" spans="1:11">
      <c r="A389" s="7589"/>
      <c r="B389" s="4425" t="s">
        <v>17581</v>
      </c>
      <c r="C389" s="4426" t="s">
        <v>18105</v>
      </c>
      <c r="D389" s="4412">
        <v>300</v>
      </c>
      <c r="E389" s="4410">
        <v>160</v>
      </c>
      <c r="F389" s="4410">
        <v>1476</v>
      </c>
      <c r="G389" s="4431">
        <v>2304</v>
      </c>
      <c r="H389" s="6137">
        <v>56064.09</v>
      </c>
      <c r="I389" s="6138">
        <v>62132.25</v>
      </c>
      <c r="J389" s="4417">
        <f t="shared" si="10"/>
        <v>56064.09</v>
      </c>
      <c r="K389" s="4418">
        <f t="shared" si="11"/>
        <v>62132.25</v>
      </c>
    </row>
    <row r="390" spans="1:11">
      <c r="A390" s="7589"/>
      <c r="B390" s="4425" t="s">
        <v>17582</v>
      </c>
      <c r="C390" s="4426" t="s">
        <v>18106</v>
      </c>
      <c r="D390" s="4412">
        <v>300</v>
      </c>
      <c r="E390" s="4410">
        <v>160</v>
      </c>
      <c r="F390" s="4410">
        <v>1517</v>
      </c>
      <c r="G390" s="4431">
        <v>2368</v>
      </c>
      <c r="H390" s="6137">
        <v>57536.27</v>
      </c>
      <c r="I390" s="6138">
        <v>63604.43</v>
      </c>
      <c r="J390" s="4417">
        <f t="shared" si="10"/>
        <v>57536.27</v>
      </c>
      <c r="K390" s="4418">
        <f t="shared" si="11"/>
        <v>63604.43</v>
      </c>
    </row>
    <row r="391" spans="1:11">
      <c r="A391" s="7589"/>
      <c r="B391" s="4425" t="s">
        <v>17583</v>
      </c>
      <c r="C391" s="4426" t="s">
        <v>18107</v>
      </c>
      <c r="D391" s="4412">
        <v>300</v>
      </c>
      <c r="E391" s="4410">
        <v>160</v>
      </c>
      <c r="F391" s="4410">
        <v>1558</v>
      </c>
      <c r="G391" s="4431">
        <v>2432</v>
      </c>
      <c r="H391" s="6137">
        <v>59008.46</v>
      </c>
      <c r="I391" s="6138">
        <v>65075.6</v>
      </c>
      <c r="J391" s="4417">
        <f t="shared" ref="J391:J454" si="12">H391-H391*$E$3</f>
        <v>59008.46</v>
      </c>
      <c r="K391" s="4418">
        <f t="shared" ref="K391:K454" si="13">I391-I391*$E$3</f>
        <v>65075.6</v>
      </c>
    </row>
    <row r="392" spans="1:11">
      <c r="A392" s="7589"/>
      <c r="B392" s="4425" t="s">
        <v>17584</v>
      </c>
      <c r="C392" s="4426" t="s">
        <v>18108</v>
      </c>
      <c r="D392" s="4412">
        <v>300</v>
      </c>
      <c r="E392" s="4410">
        <v>160</v>
      </c>
      <c r="F392" s="4410">
        <v>1599</v>
      </c>
      <c r="G392" s="4431">
        <v>2496</v>
      </c>
      <c r="H392" s="6137">
        <v>60479.62</v>
      </c>
      <c r="I392" s="6138">
        <v>66546.759999999995</v>
      </c>
      <c r="J392" s="4417">
        <f t="shared" si="12"/>
        <v>60479.62</v>
      </c>
      <c r="K392" s="4418">
        <f t="shared" si="13"/>
        <v>66546.759999999995</v>
      </c>
    </row>
    <row r="393" spans="1:11">
      <c r="A393" s="7589"/>
      <c r="B393" s="4425" t="s">
        <v>17585</v>
      </c>
      <c r="C393" s="4426" t="s">
        <v>18109</v>
      </c>
      <c r="D393" s="4412">
        <v>300</v>
      </c>
      <c r="E393" s="4410">
        <v>160</v>
      </c>
      <c r="F393" s="4410">
        <v>1640</v>
      </c>
      <c r="G393" s="4431">
        <v>2560</v>
      </c>
      <c r="H393" s="6137">
        <v>61950.79</v>
      </c>
      <c r="I393" s="6138">
        <v>68018.94</v>
      </c>
      <c r="J393" s="4417">
        <f t="shared" si="12"/>
        <v>61950.79</v>
      </c>
      <c r="K393" s="4418">
        <f t="shared" si="13"/>
        <v>68018.94</v>
      </c>
    </row>
    <row r="394" spans="1:11">
      <c r="A394" s="7589"/>
      <c r="B394" s="4425" t="s">
        <v>17586</v>
      </c>
      <c r="C394" s="4426" t="s">
        <v>18110</v>
      </c>
      <c r="D394" s="4412">
        <v>300</v>
      </c>
      <c r="E394" s="4410">
        <v>160</v>
      </c>
      <c r="F394" s="4410">
        <v>1681</v>
      </c>
      <c r="G394" s="4431">
        <v>2624</v>
      </c>
      <c r="H394" s="6137">
        <v>63422.97</v>
      </c>
      <c r="I394" s="6138">
        <v>69490.11</v>
      </c>
      <c r="J394" s="4417">
        <f t="shared" si="12"/>
        <v>63422.97</v>
      </c>
      <c r="K394" s="4418">
        <f t="shared" si="13"/>
        <v>69490.11</v>
      </c>
    </row>
    <row r="395" spans="1:11">
      <c r="A395" s="7589"/>
      <c r="B395" s="4425" t="s">
        <v>17587</v>
      </c>
      <c r="C395" s="4426" t="s">
        <v>18111</v>
      </c>
      <c r="D395" s="4412">
        <v>300</v>
      </c>
      <c r="E395" s="4410">
        <v>160</v>
      </c>
      <c r="F395" s="4410">
        <v>1722</v>
      </c>
      <c r="G395" s="4431">
        <v>2688</v>
      </c>
      <c r="H395" s="6137">
        <v>64894.13</v>
      </c>
      <c r="I395" s="6138">
        <v>70961.27</v>
      </c>
      <c r="J395" s="4417">
        <f t="shared" si="12"/>
        <v>64894.13</v>
      </c>
      <c r="K395" s="4418">
        <f t="shared" si="13"/>
        <v>70961.27</v>
      </c>
    </row>
    <row r="396" spans="1:11">
      <c r="A396" s="7589"/>
      <c r="B396" s="4425" t="s">
        <v>17588</v>
      </c>
      <c r="C396" s="4426" t="s">
        <v>18112</v>
      </c>
      <c r="D396" s="4412">
        <v>300</v>
      </c>
      <c r="E396" s="4410">
        <v>160</v>
      </c>
      <c r="F396" s="4410">
        <v>1763</v>
      </c>
      <c r="G396" s="4431">
        <v>2752</v>
      </c>
      <c r="H396" s="6137">
        <v>66365.3</v>
      </c>
      <c r="I396" s="6138">
        <v>72433.460000000006</v>
      </c>
      <c r="J396" s="4417">
        <f t="shared" si="12"/>
        <v>66365.3</v>
      </c>
      <c r="K396" s="4418">
        <f t="shared" si="13"/>
        <v>72433.460000000006</v>
      </c>
    </row>
    <row r="397" spans="1:11">
      <c r="A397" s="7589"/>
      <c r="B397" s="4425" t="s">
        <v>17589</v>
      </c>
      <c r="C397" s="4426" t="s">
        <v>18113</v>
      </c>
      <c r="D397" s="4412">
        <v>300</v>
      </c>
      <c r="E397" s="4410">
        <v>160</v>
      </c>
      <c r="F397" s="4410">
        <v>1804</v>
      </c>
      <c r="G397" s="4431">
        <v>2816</v>
      </c>
      <c r="H397" s="6137">
        <v>67837.48</v>
      </c>
      <c r="I397" s="6138">
        <v>73905.64</v>
      </c>
      <c r="J397" s="4417">
        <f t="shared" si="12"/>
        <v>67837.48</v>
      </c>
      <c r="K397" s="4418">
        <f t="shared" si="13"/>
        <v>73905.64</v>
      </c>
    </row>
    <row r="398" spans="1:11">
      <c r="A398" s="7589"/>
      <c r="B398" s="4425" t="s">
        <v>17590</v>
      </c>
      <c r="C398" s="4426" t="s">
        <v>18114</v>
      </c>
      <c r="D398" s="4412">
        <v>300</v>
      </c>
      <c r="E398" s="4410">
        <v>160</v>
      </c>
      <c r="F398" s="4410">
        <v>1845</v>
      </c>
      <c r="G398" s="4431">
        <v>2880</v>
      </c>
      <c r="H398" s="6137">
        <v>69308.649999999994</v>
      </c>
      <c r="I398" s="6138">
        <v>75376.800000000003</v>
      </c>
      <c r="J398" s="4417">
        <f t="shared" si="12"/>
        <v>69308.649999999994</v>
      </c>
      <c r="K398" s="4418">
        <f t="shared" si="13"/>
        <v>75376.800000000003</v>
      </c>
    </row>
    <row r="399" spans="1:11">
      <c r="A399" s="7589"/>
      <c r="B399" s="4425" t="s">
        <v>17591</v>
      </c>
      <c r="C399" s="4426" t="s">
        <v>18115</v>
      </c>
      <c r="D399" s="4412">
        <v>300</v>
      </c>
      <c r="E399" s="4410">
        <v>160</v>
      </c>
      <c r="F399" s="4410">
        <v>1886</v>
      </c>
      <c r="G399" s="4431">
        <v>2944</v>
      </c>
      <c r="H399" s="6137">
        <v>70780.83</v>
      </c>
      <c r="I399" s="6138">
        <v>76848.990000000005</v>
      </c>
      <c r="J399" s="4417">
        <f t="shared" si="12"/>
        <v>70780.83</v>
      </c>
      <c r="K399" s="4418">
        <f t="shared" si="13"/>
        <v>76848.990000000005</v>
      </c>
    </row>
    <row r="400" spans="1:11">
      <c r="A400" s="7589"/>
      <c r="B400" s="4425" t="s">
        <v>17592</v>
      </c>
      <c r="C400" s="4426" t="s">
        <v>18116</v>
      </c>
      <c r="D400" s="4412">
        <v>300</v>
      </c>
      <c r="E400" s="4410">
        <v>160</v>
      </c>
      <c r="F400" s="4410">
        <v>1927</v>
      </c>
      <c r="G400" s="4431">
        <v>3008</v>
      </c>
      <c r="H400" s="6137">
        <v>72253.02</v>
      </c>
      <c r="I400" s="6138">
        <v>78320.149999999994</v>
      </c>
      <c r="J400" s="4417">
        <f t="shared" si="12"/>
        <v>72253.02</v>
      </c>
      <c r="K400" s="4418">
        <f t="shared" si="13"/>
        <v>78320.149999999994</v>
      </c>
    </row>
    <row r="401" spans="1:11">
      <c r="A401" s="7589"/>
      <c r="B401" s="4425" t="s">
        <v>17593</v>
      </c>
      <c r="C401" s="4426" t="s">
        <v>18117</v>
      </c>
      <c r="D401" s="4412">
        <v>300</v>
      </c>
      <c r="E401" s="4410">
        <v>160</v>
      </c>
      <c r="F401" s="4410">
        <v>1968</v>
      </c>
      <c r="G401" s="4431">
        <v>3072</v>
      </c>
      <c r="H401" s="6137">
        <v>73724.179999999993</v>
      </c>
      <c r="I401" s="6138">
        <v>79791.320000000007</v>
      </c>
      <c r="J401" s="4417">
        <f t="shared" si="12"/>
        <v>73724.179999999993</v>
      </c>
      <c r="K401" s="4418">
        <f t="shared" si="13"/>
        <v>79791.320000000007</v>
      </c>
    </row>
    <row r="402" spans="1:11">
      <c r="A402" s="7589"/>
      <c r="B402" s="4425" t="s">
        <v>17594</v>
      </c>
      <c r="C402" s="4426" t="s">
        <v>18118</v>
      </c>
      <c r="D402" s="4412">
        <v>300</v>
      </c>
      <c r="E402" s="4410">
        <v>160</v>
      </c>
      <c r="F402" s="4410">
        <v>2009</v>
      </c>
      <c r="G402" s="4431">
        <v>3136</v>
      </c>
      <c r="H402" s="6137">
        <v>75195.34</v>
      </c>
      <c r="I402" s="6138">
        <v>81263.5</v>
      </c>
      <c r="J402" s="4417">
        <f t="shared" si="12"/>
        <v>75195.34</v>
      </c>
      <c r="K402" s="4418">
        <f t="shared" si="13"/>
        <v>81263.5</v>
      </c>
    </row>
    <row r="403" spans="1:11" ht="14.7" thickBot="1">
      <c r="A403" s="7589"/>
      <c r="B403" s="4427" t="s">
        <v>17595</v>
      </c>
      <c r="C403" s="4428" t="s">
        <v>18119</v>
      </c>
      <c r="D403" s="4432">
        <v>300</v>
      </c>
      <c r="E403" s="4433">
        <v>160</v>
      </c>
      <c r="F403" s="4433">
        <v>2050</v>
      </c>
      <c r="G403" s="4434">
        <v>3200</v>
      </c>
      <c r="H403" s="6137">
        <v>76667.53</v>
      </c>
      <c r="I403" s="6138">
        <v>82734.67</v>
      </c>
      <c r="J403" s="4419">
        <f t="shared" si="12"/>
        <v>76667.53</v>
      </c>
      <c r="K403" s="4420">
        <f t="shared" si="13"/>
        <v>82734.67</v>
      </c>
    </row>
    <row r="404" spans="1:11">
      <c r="A404" s="7589"/>
      <c r="B404" s="4423" t="s">
        <v>17596</v>
      </c>
      <c r="C404" s="4424" t="s">
        <v>18120</v>
      </c>
      <c r="D404" s="4429">
        <v>500</v>
      </c>
      <c r="E404" s="4409">
        <v>160</v>
      </c>
      <c r="F404" s="4409">
        <v>328</v>
      </c>
      <c r="G404" s="4430">
        <v>816</v>
      </c>
      <c r="H404" s="6137">
        <v>16257.62</v>
      </c>
      <c r="I404" s="6138">
        <v>22324.76</v>
      </c>
      <c r="J404" s="4415">
        <f t="shared" si="12"/>
        <v>16257.62</v>
      </c>
      <c r="K404" s="4416">
        <f t="shared" si="13"/>
        <v>22324.76</v>
      </c>
    </row>
    <row r="405" spans="1:11">
      <c r="A405" s="7589"/>
      <c r="B405" s="4425" t="s">
        <v>17597</v>
      </c>
      <c r="C405" s="4426" t="s">
        <v>18121</v>
      </c>
      <c r="D405" s="4412">
        <v>500</v>
      </c>
      <c r="E405" s="4410">
        <v>160</v>
      </c>
      <c r="F405" s="4410">
        <v>369</v>
      </c>
      <c r="G405" s="4431">
        <v>918</v>
      </c>
      <c r="H405" s="6137">
        <v>17877.439999999999</v>
      </c>
      <c r="I405" s="6138">
        <v>23945.599999999999</v>
      </c>
      <c r="J405" s="4417">
        <f t="shared" si="12"/>
        <v>17877.439999999999</v>
      </c>
      <c r="K405" s="4418">
        <f t="shared" si="13"/>
        <v>23945.599999999999</v>
      </c>
    </row>
    <row r="406" spans="1:11">
      <c r="A406" s="7589"/>
      <c r="B406" s="4425" t="s">
        <v>17598</v>
      </c>
      <c r="C406" s="4426" t="s">
        <v>18122</v>
      </c>
      <c r="D406" s="4412">
        <v>500</v>
      </c>
      <c r="E406" s="4410">
        <v>160</v>
      </c>
      <c r="F406" s="4410">
        <v>410</v>
      </c>
      <c r="G406" s="4431">
        <v>1020</v>
      </c>
      <c r="H406" s="6137">
        <v>19497.25</v>
      </c>
      <c r="I406" s="6138">
        <v>25565.41</v>
      </c>
      <c r="J406" s="4417">
        <f t="shared" si="12"/>
        <v>19497.25</v>
      </c>
      <c r="K406" s="4418">
        <f t="shared" si="13"/>
        <v>25565.41</v>
      </c>
    </row>
    <row r="407" spans="1:11">
      <c r="A407" s="7589"/>
      <c r="B407" s="4425" t="s">
        <v>17599</v>
      </c>
      <c r="C407" s="4426" t="s">
        <v>18123</v>
      </c>
      <c r="D407" s="4412">
        <v>500</v>
      </c>
      <c r="E407" s="4410">
        <v>160</v>
      </c>
      <c r="F407" s="4410">
        <v>451</v>
      </c>
      <c r="G407" s="4431">
        <v>1122</v>
      </c>
      <c r="H407" s="6137">
        <v>21118.09</v>
      </c>
      <c r="I407" s="6138">
        <v>27185.23</v>
      </c>
      <c r="J407" s="4417">
        <f t="shared" si="12"/>
        <v>21118.09</v>
      </c>
      <c r="K407" s="4418">
        <f t="shared" si="13"/>
        <v>27185.23</v>
      </c>
    </row>
    <row r="408" spans="1:11">
      <c r="A408" s="7589"/>
      <c r="B408" s="4425" t="s">
        <v>17600</v>
      </c>
      <c r="C408" s="4426" t="s">
        <v>18124</v>
      </c>
      <c r="D408" s="4412">
        <v>500</v>
      </c>
      <c r="E408" s="4410">
        <v>160</v>
      </c>
      <c r="F408" s="4410">
        <v>492</v>
      </c>
      <c r="G408" s="4431">
        <v>1224</v>
      </c>
      <c r="H408" s="6137">
        <v>22737.91</v>
      </c>
      <c r="I408" s="6138">
        <v>28806.07</v>
      </c>
      <c r="J408" s="4417">
        <f t="shared" si="12"/>
        <v>22737.91</v>
      </c>
      <c r="K408" s="4418">
        <f t="shared" si="13"/>
        <v>28806.07</v>
      </c>
    </row>
    <row r="409" spans="1:11">
      <c r="A409" s="7589"/>
      <c r="B409" s="4425" t="s">
        <v>17601</v>
      </c>
      <c r="C409" s="4426" t="s">
        <v>18125</v>
      </c>
      <c r="D409" s="4412">
        <v>500</v>
      </c>
      <c r="E409" s="4410">
        <v>160</v>
      </c>
      <c r="F409" s="4410">
        <v>533</v>
      </c>
      <c r="G409" s="4431">
        <v>1326</v>
      </c>
      <c r="H409" s="6137">
        <v>24357.73</v>
      </c>
      <c r="I409" s="6138">
        <v>30425.89</v>
      </c>
      <c r="J409" s="4417">
        <f t="shared" si="12"/>
        <v>24357.73</v>
      </c>
      <c r="K409" s="4418">
        <f t="shared" si="13"/>
        <v>30425.89</v>
      </c>
    </row>
    <row r="410" spans="1:11">
      <c r="A410" s="7589"/>
      <c r="B410" s="4425" t="s">
        <v>17602</v>
      </c>
      <c r="C410" s="4426" t="s">
        <v>18126</v>
      </c>
      <c r="D410" s="4412">
        <v>500</v>
      </c>
      <c r="E410" s="4410">
        <v>160</v>
      </c>
      <c r="F410" s="4410">
        <v>574</v>
      </c>
      <c r="G410" s="4431">
        <v>1428</v>
      </c>
      <c r="H410" s="6137">
        <v>25978.57</v>
      </c>
      <c r="I410" s="6138">
        <v>32045.7</v>
      </c>
      <c r="J410" s="4417">
        <f t="shared" si="12"/>
        <v>25978.57</v>
      </c>
      <c r="K410" s="4418">
        <f t="shared" si="13"/>
        <v>32045.7</v>
      </c>
    </row>
    <row r="411" spans="1:11">
      <c r="A411" s="7589"/>
      <c r="B411" s="4425" t="s">
        <v>17603</v>
      </c>
      <c r="C411" s="4426" t="s">
        <v>18127</v>
      </c>
      <c r="D411" s="4412">
        <v>500</v>
      </c>
      <c r="E411" s="4410">
        <v>160</v>
      </c>
      <c r="F411" s="4410">
        <v>615</v>
      </c>
      <c r="G411" s="4431">
        <v>1530</v>
      </c>
      <c r="H411" s="6137">
        <v>27598.38</v>
      </c>
      <c r="I411" s="6138">
        <v>33666.54</v>
      </c>
      <c r="J411" s="4417">
        <f t="shared" si="12"/>
        <v>27598.38</v>
      </c>
      <c r="K411" s="4418">
        <f t="shared" si="13"/>
        <v>33666.54</v>
      </c>
    </row>
    <row r="412" spans="1:11">
      <c r="A412" s="7589"/>
      <c r="B412" s="4425" t="s">
        <v>17604</v>
      </c>
      <c r="C412" s="4426" t="s">
        <v>18128</v>
      </c>
      <c r="D412" s="4412">
        <v>500</v>
      </c>
      <c r="E412" s="4410">
        <v>160</v>
      </c>
      <c r="F412" s="4410">
        <v>656</v>
      </c>
      <c r="G412" s="4431">
        <v>1632</v>
      </c>
      <c r="H412" s="6137">
        <v>29218.2</v>
      </c>
      <c r="I412" s="6138">
        <v>35286.36</v>
      </c>
      <c r="J412" s="4417">
        <f t="shared" si="12"/>
        <v>29218.2</v>
      </c>
      <c r="K412" s="4418">
        <f t="shared" si="13"/>
        <v>35286.36</v>
      </c>
    </row>
    <row r="413" spans="1:11">
      <c r="A413" s="7589"/>
      <c r="B413" s="4425" t="s">
        <v>17605</v>
      </c>
      <c r="C413" s="4426" t="s">
        <v>18129</v>
      </c>
      <c r="D413" s="4412">
        <v>500</v>
      </c>
      <c r="E413" s="4410">
        <v>160</v>
      </c>
      <c r="F413" s="4410">
        <v>697</v>
      </c>
      <c r="G413" s="4431">
        <v>1734</v>
      </c>
      <c r="H413" s="6137">
        <v>30838.02</v>
      </c>
      <c r="I413" s="6138">
        <v>36906.17</v>
      </c>
      <c r="J413" s="4417">
        <f t="shared" si="12"/>
        <v>30838.02</v>
      </c>
      <c r="K413" s="4418">
        <f t="shared" si="13"/>
        <v>36906.17</v>
      </c>
    </row>
    <row r="414" spans="1:11">
      <c r="A414" s="7589"/>
      <c r="B414" s="4425" t="s">
        <v>17606</v>
      </c>
      <c r="C414" s="4426" t="s">
        <v>18130</v>
      </c>
      <c r="D414" s="4412">
        <v>500</v>
      </c>
      <c r="E414" s="4410">
        <v>160</v>
      </c>
      <c r="F414" s="4410">
        <v>738</v>
      </c>
      <c r="G414" s="4431">
        <v>1836</v>
      </c>
      <c r="H414" s="6137">
        <v>32458.86</v>
      </c>
      <c r="I414" s="6138">
        <v>38525.99</v>
      </c>
      <c r="J414" s="4417">
        <f t="shared" si="12"/>
        <v>32458.86</v>
      </c>
      <c r="K414" s="4418">
        <f t="shared" si="13"/>
        <v>38525.99</v>
      </c>
    </row>
    <row r="415" spans="1:11">
      <c r="A415" s="7589"/>
      <c r="B415" s="4425" t="s">
        <v>17607</v>
      </c>
      <c r="C415" s="4426" t="s">
        <v>18131</v>
      </c>
      <c r="D415" s="4412">
        <v>500</v>
      </c>
      <c r="E415" s="4410">
        <v>160</v>
      </c>
      <c r="F415" s="4410">
        <v>779</v>
      </c>
      <c r="G415" s="4431">
        <v>1938</v>
      </c>
      <c r="H415" s="6137">
        <v>34078.67</v>
      </c>
      <c r="I415" s="6138">
        <v>40146.83</v>
      </c>
      <c r="J415" s="4417">
        <f t="shared" si="12"/>
        <v>34078.67</v>
      </c>
      <c r="K415" s="4418">
        <f t="shared" si="13"/>
        <v>40146.83</v>
      </c>
    </row>
    <row r="416" spans="1:11">
      <c r="A416" s="7589"/>
      <c r="B416" s="4425" t="s">
        <v>17608</v>
      </c>
      <c r="C416" s="4426" t="s">
        <v>18132</v>
      </c>
      <c r="D416" s="4412">
        <v>500</v>
      </c>
      <c r="E416" s="4410">
        <v>160</v>
      </c>
      <c r="F416" s="4410">
        <v>820</v>
      </c>
      <c r="G416" s="4431">
        <v>2040</v>
      </c>
      <c r="H416" s="6137">
        <v>35698.49</v>
      </c>
      <c r="I416" s="6138">
        <v>41766.65</v>
      </c>
      <c r="J416" s="4417">
        <f t="shared" si="12"/>
        <v>35698.49</v>
      </c>
      <c r="K416" s="4418">
        <f t="shared" si="13"/>
        <v>41766.65</v>
      </c>
    </row>
    <row r="417" spans="1:11">
      <c r="A417" s="7589"/>
      <c r="B417" s="4425" t="s">
        <v>17609</v>
      </c>
      <c r="C417" s="4426" t="s">
        <v>18133</v>
      </c>
      <c r="D417" s="4412">
        <v>500</v>
      </c>
      <c r="E417" s="4410">
        <v>160</v>
      </c>
      <c r="F417" s="4410">
        <v>861</v>
      </c>
      <c r="G417" s="4431">
        <v>2142</v>
      </c>
      <c r="H417" s="6137">
        <v>37319.33</v>
      </c>
      <c r="I417" s="6138">
        <v>43386.46</v>
      </c>
      <c r="J417" s="4417">
        <f t="shared" si="12"/>
        <v>37319.33</v>
      </c>
      <c r="K417" s="4418">
        <f t="shared" si="13"/>
        <v>43386.46</v>
      </c>
    </row>
    <row r="418" spans="1:11">
      <c r="A418" s="7589"/>
      <c r="B418" s="4425" t="s">
        <v>17610</v>
      </c>
      <c r="C418" s="4426" t="s">
        <v>18134</v>
      </c>
      <c r="D418" s="4412">
        <v>500</v>
      </c>
      <c r="E418" s="4410">
        <v>160</v>
      </c>
      <c r="F418" s="4410">
        <v>902</v>
      </c>
      <c r="G418" s="4431">
        <v>2244</v>
      </c>
      <c r="H418" s="6137">
        <v>38939.15</v>
      </c>
      <c r="I418" s="6138">
        <v>45007.31</v>
      </c>
      <c r="J418" s="4417">
        <f t="shared" si="12"/>
        <v>38939.15</v>
      </c>
      <c r="K418" s="4418">
        <f t="shared" si="13"/>
        <v>45007.31</v>
      </c>
    </row>
    <row r="419" spans="1:11">
      <c r="A419" s="7589"/>
      <c r="B419" s="4425" t="s">
        <v>17611</v>
      </c>
      <c r="C419" s="4426" t="s">
        <v>18135</v>
      </c>
      <c r="D419" s="4412">
        <v>500</v>
      </c>
      <c r="E419" s="4410">
        <v>160</v>
      </c>
      <c r="F419" s="4410">
        <v>943</v>
      </c>
      <c r="G419" s="4431">
        <v>2346</v>
      </c>
      <c r="H419" s="6137">
        <v>40558.959999999999</v>
      </c>
      <c r="I419" s="6138">
        <v>46627.12</v>
      </c>
      <c r="J419" s="4417">
        <f t="shared" si="12"/>
        <v>40558.959999999999</v>
      </c>
      <c r="K419" s="4418">
        <f t="shared" si="13"/>
        <v>46627.12</v>
      </c>
    </row>
    <row r="420" spans="1:11">
      <c r="A420" s="7589"/>
      <c r="B420" s="4425" t="s">
        <v>17612</v>
      </c>
      <c r="C420" s="4426" t="s">
        <v>18136</v>
      </c>
      <c r="D420" s="4412">
        <v>500</v>
      </c>
      <c r="E420" s="4410">
        <v>160</v>
      </c>
      <c r="F420" s="4410">
        <v>984</v>
      </c>
      <c r="G420" s="4431">
        <v>2448</v>
      </c>
      <c r="H420" s="6137">
        <v>42179.8</v>
      </c>
      <c r="I420" s="6138">
        <v>48246.94</v>
      </c>
      <c r="J420" s="4417">
        <f t="shared" si="12"/>
        <v>42179.8</v>
      </c>
      <c r="K420" s="4418">
        <f t="shared" si="13"/>
        <v>48246.94</v>
      </c>
    </row>
    <row r="421" spans="1:11">
      <c r="A421" s="7589"/>
      <c r="B421" s="4425" t="s">
        <v>17613</v>
      </c>
      <c r="C421" s="4426" t="s">
        <v>18137</v>
      </c>
      <c r="D421" s="4412">
        <v>500</v>
      </c>
      <c r="E421" s="4410">
        <v>160</v>
      </c>
      <c r="F421" s="4410">
        <v>1025</v>
      </c>
      <c r="G421" s="4431">
        <v>2550</v>
      </c>
      <c r="H421" s="6137">
        <v>43799.62</v>
      </c>
      <c r="I421" s="6138">
        <v>49867.78</v>
      </c>
      <c r="J421" s="4417">
        <f t="shared" si="12"/>
        <v>43799.62</v>
      </c>
      <c r="K421" s="4418">
        <f t="shared" si="13"/>
        <v>49867.78</v>
      </c>
    </row>
    <row r="422" spans="1:11">
      <c r="A422" s="7589"/>
      <c r="B422" s="4425" t="s">
        <v>17614</v>
      </c>
      <c r="C422" s="4426" t="s">
        <v>18138</v>
      </c>
      <c r="D422" s="4412">
        <v>500</v>
      </c>
      <c r="E422" s="4410">
        <v>160</v>
      </c>
      <c r="F422" s="4410">
        <v>1066</v>
      </c>
      <c r="G422" s="4431">
        <v>2652</v>
      </c>
      <c r="H422" s="6137">
        <v>45419.44</v>
      </c>
      <c r="I422" s="6138">
        <v>51487.59</v>
      </c>
      <c r="J422" s="4417">
        <f t="shared" si="12"/>
        <v>45419.44</v>
      </c>
      <c r="K422" s="4418">
        <f t="shared" si="13"/>
        <v>51487.59</v>
      </c>
    </row>
    <row r="423" spans="1:11">
      <c r="A423" s="7589"/>
      <c r="B423" s="4425" t="s">
        <v>17615</v>
      </c>
      <c r="C423" s="4426" t="s">
        <v>18139</v>
      </c>
      <c r="D423" s="4412">
        <v>500</v>
      </c>
      <c r="E423" s="4410">
        <v>160</v>
      </c>
      <c r="F423" s="4410">
        <v>1107</v>
      </c>
      <c r="G423" s="4431">
        <v>2754</v>
      </c>
      <c r="H423" s="6137">
        <v>47039.25</v>
      </c>
      <c r="I423" s="6138">
        <v>53107.41</v>
      </c>
      <c r="J423" s="4417">
        <f t="shared" si="12"/>
        <v>47039.25</v>
      </c>
      <c r="K423" s="4418">
        <f t="shared" si="13"/>
        <v>53107.41</v>
      </c>
    </row>
    <row r="424" spans="1:11">
      <c r="A424" s="7589"/>
      <c r="B424" s="4425" t="s">
        <v>17616</v>
      </c>
      <c r="C424" s="4426" t="s">
        <v>18140</v>
      </c>
      <c r="D424" s="4412">
        <v>500</v>
      </c>
      <c r="E424" s="4410">
        <v>160</v>
      </c>
      <c r="F424" s="4410">
        <v>1148</v>
      </c>
      <c r="G424" s="4431">
        <v>2856</v>
      </c>
      <c r="H424" s="6137">
        <v>48660.09</v>
      </c>
      <c r="I424" s="6138">
        <v>54727.23</v>
      </c>
      <c r="J424" s="4417">
        <f t="shared" si="12"/>
        <v>48660.09</v>
      </c>
      <c r="K424" s="4418">
        <f t="shared" si="13"/>
        <v>54727.23</v>
      </c>
    </row>
    <row r="425" spans="1:11">
      <c r="A425" s="7589"/>
      <c r="B425" s="4425" t="s">
        <v>17617</v>
      </c>
      <c r="C425" s="4426" t="s">
        <v>18141</v>
      </c>
      <c r="D425" s="4412">
        <v>500</v>
      </c>
      <c r="E425" s="4410">
        <v>160</v>
      </c>
      <c r="F425" s="4410">
        <v>1189</v>
      </c>
      <c r="G425" s="4431">
        <v>2958</v>
      </c>
      <c r="H425" s="6137">
        <v>50279.91</v>
      </c>
      <c r="I425" s="6138">
        <v>56348.07</v>
      </c>
      <c r="J425" s="4417">
        <f t="shared" si="12"/>
        <v>50279.91</v>
      </c>
      <c r="K425" s="4418">
        <f t="shared" si="13"/>
        <v>56348.07</v>
      </c>
    </row>
    <row r="426" spans="1:11">
      <c r="A426" s="7589"/>
      <c r="B426" s="4425" t="s">
        <v>17618</v>
      </c>
      <c r="C426" s="4426" t="s">
        <v>18142</v>
      </c>
      <c r="D426" s="4412">
        <v>500</v>
      </c>
      <c r="E426" s="4410">
        <v>160</v>
      </c>
      <c r="F426" s="4410">
        <v>1230</v>
      </c>
      <c r="G426" s="4431">
        <v>3060</v>
      </c>
      <c r="H426" s="6137">
        <v>51899.72</v>
      </c>
      <c r="I426" s="6138">
        <v>57967.88</v>
      </c>
      <c r="J426" s="4417">
        <f t="shared" si="12"/>
        <v>51899.72</v>
      </c>
      <c r="K426" s="4418">
        <f t="shared" si="13"/>
        <v>57967.88</v>
      </c>
    </row>
    <row r="427" spans="1:11">
      <c r="A427" s="7589"/>
      <c r="B427" s="4425" t="s">
        <v>17619</v>
      </c>
      <c r="C427" s="4426" t="s">
        <v>18143</v>
      </c>
      <c r="D427" s="4412">
        <v>500</v>
      </c>
      <c r="E427" s="4410">
        <v>160</v>
      </c>
      <c r="F427" s="4410">
        <v>1271</v>
      </c>
      <c r="G427" s="4431">
        <v>3162</v>
      </c>
      <c r="H427" s="6137">
        <v>53520.57</v>
      </c>
      <c r="I427" s="6138">
        <v>59587.7</v>
      </c>
      <c r="J427" s="4417">
        <f t="shared" si="12"/>
        <v>53520.57</v>
      </c>
      <c r="K427" s="4418">
        <f t="shared" si="13"/>
        <v>59587.7</v>
      </c>
    </row>
    <row r="428" spans="1:11">
      <c r="A428" s="7589"/>
      <c r="B428" s="4425" t="s">
        <v>17620</v>
      </c>
      <c r="C428" s="4426" t="s">
        <v>18144</v>
      </c>
      <c r="D428" s="4412">
        <v>500</v>
      </c>
      <c r="E428" s="4410">
        <v>160</v>
      </c>
      <c r="F428" s="4410">
        <v>1312</v>
      </c>
      <c r="G428" s="4431">
        <v>3264</v>
      </c>
      <c r="H428" s="6137">
        <v>55139.360000000001</v>
      </c>
      <c r="I428" s="6138">
        <v>61208.54</v>
      </c>
      <c r="J428" s="4417">
        <f t="shared" si="12"/>
        <v>55139.360000000001</v>
      </c>
      <c r="K428" s="4418">
        <f t="shared" si="13"/>
        <v>61208.54</v>
      </c>
    </row>
    <row r="429" spans="1:11">
      <c r="A429" s="7589"/>
      <c r="B429" s="4425" t="s">
        <v>17621</v>
      </c>
      <c r="C429" s="4426" t="s">
        <v>18145</v>
      </c>
      <c r="D429" s="4412">
        <v>500</v>
      </c>
      <c r="E429" s="4410">
        <v>160</v>
      </c>
      <c r="F429" s="4410">
        <v>1353</v>
      </c>
      <c r="G429" s="4431">
        <v>3366</v>
      </c>
      <c r="H429" s="6137">
        <v>56760.2</v>
      </c>
      <c r="I429" s="6138">
        <v>62827.33</v>
      </c>
      <c r="J429" s="4417">
        <f t="shared" si="12"/>
        <v>56760.2</v>
      </c>
      <c r="K429" s="4418">
        <f t="shared" si="13"/>
        <v>62827.33</v>
      </c>
    </row>
    <row r="430" spans="1:11">
      <c r="A430" s="7589"/>
      <c r="B430" s="4425" t="s">
        <v>17622</v>
      </c>
      <c r="C430" s="4426" t="s">
        <v>18146</v>
      </c>
      <c r="D430" s="4412">
        <v>500</v>
      </c>
      <c r="E430" s="4410">
        <v>160</v>
      </c>
      <c r="F430" s="4410">
        <v>1394</v>
      </c>
      <c r="G430" s="4431">
        <v>3468</v>
      </c>
      <c r="H430" s="6137">
        <v>58381.04</v>
      </c>
      <c r="I430" s="6138">
        <v>64448.17</v>
      </c>
      <c r="J430" s="4417">
        <f t="shared" si="12"/>
        <v>58381.04</v>
      </c>
      <c r="K430" s="4418">
        <f t="shared" si="13"/>
        <v>64448.17</v>
      </c>
    </row>
    <row r="431" spans="1:11">
      <c r="A431" s="7589"/>
      <c r="B431" s="4425" t="s">
        <v>17623</v>
      </c>
      <c r="C431" s="4426" t="s">
        <v>18147</v>
      </c>
      <c r="D431" s="4412">
        <v>500</v>
      </c>
      <c r="E431" s="4410">
        <v>160</v>
      </c>
      <c r="F431" s="4410">
        <v>1435</v>
      </c>
      <c r="G431" s="4431">
        <v>3570</v>
      </c>
      <c r="H431" s="6137">
        <v>59999.83</v>
      </c>
      <c r="I431" s="6138">
        <v>66069.009999999995</v>
      </c>
      <c r="J431" s="4417">
        <f t="shared" si="12"/>
        <v>59999.83</v>
      </c>
      <c r="K431" s="4418">
        <f t="shared" si="13"/>
        <v>66069.009999999995</v>
      </c>
    </row>
    <row r="432" spans="1:11">
      <c r="A432" s="7589"/>
      <c r="B432" s="4425" t="s">
        <v>17624</v>
      </c>
      <c r="C432" s="4426" t="s">
        <v>18148</v>
      </c>
      <c r="D432" s="4412">
        <v>500</v>
      </c>
      <c r="E432" s="4410">
        <v>160</v>
      </c>
      <c r="F432" s="4410">
        <v>1476</v>
      </c>
      <c r="G432" s="4431">
        <v>3672</v>
      </c>
      <c r="H432" s="6137">
        <v>61620.67</v>
      </c>
      <c r="I432" s="6138">
        <v>67687.8</v>
      </c>
      <c r="J432" s="4417">
        <f t="shared" si="12"/>
        <v>61620.67</v>
      </c>
      <c r="K432" s="4418">
        <f t="shared" si="13"/>
        <v>67687.8</v>
      </c>
    </row>
    <row r="433" spans="1:11">
      <c r="A433" s="7589"/>
      <c r="B433" s="4425" t="s">
        <v>17625</v>
      </c>
      <c r="C433" s="4426" t="s">
        <v>18149</v>
      </c>
      <c r="D433" s="4412">
        <v>500</v>
      </c>
      <c r="E433" s="4410">
        <v>160</v>
      </c>
      <c r="F433" s="4410">
        <v>1517</v>
      </c>
      <c r="G433" s="4431">
        <v>3774</v>
      </c>
      <c r="H433" s="6137">
        <v>63241.51</v>
      </c>
      <c r="I433" s="6138">
        <v>69308.649999999994</v>
      </c>
      <c r="J433" s="4417">
        <f t="shared" si="12"/>
        <v>63241.51</v>
      </c>
      <c r="K433" s="4418">
        <f t="shared" si="13"/>
        <v>69308.649999999994</v>
      </c>
    </row>
    <row r="434" spans="1:11">
      <c r="A434" s="7589"/>
      <c r="B434" s="4425" t="s">
        <v>17626</v>
      </c>
      <c r="C434" s="4426" t="s">
        <v>18150</v>
      </c>
      <c r="D434" s="4412">
        <v>500</v>
      </c>
      <c r="E434" s="4410">
        <v>160</v>
      </c>
      <c r="F434" s="4410">
        <v>1558</v>
      </c>
      <c r="G434" s="4431">
        <v>3876</v>
      </c>
      <c r="H434" s="6137">
        <v>64861.33</v>
      </c>
      <c r="I434" s="6138">
        <v>70928.460000000006</v>
      </c>
      <c r="J434" s="4417">
        <f t="shared" si="12"/>
        <v>64861.33</v>
      </c>
      <c r="K434" s="4418">
        <f t="shared" si="13"/>
        <v>70928.460000000006</v>
      </c>
    </row>
    <row r="435" spans="1:11">
      <c r="A435" s="7589"/>
      <c r="B435" s="4425" t="s">
        <v>17627</v>
      </c>
      <c r="C435" s="4426" t="s">
        <v>18151</v>
      </c>
      <c r="D435" s="4412">
        <v>500</v>
      </c>
      <c r="E435" s="4410">
        <v>160</v>
      </c>
      <c r="F435" s="4410">
        <v>1599</v>
      </c>
      <c r="G435" s="4431">
        <v>3978</v>
      </c>
      <c r="H435" s="6137">
        <v>66481.14</v>
      </c>
      <c r="I435" s="6138">
        <v>72548.28</v>
      </c>
      <c r="J435" s="4417">
        <f t="shared" si="12"/>
        <v>66481.14</v>
      </c>
      <c r="K435" s="4418">
        <f t="shared" si="13"/>
        <v>72548.28</v>
      </c>
    </row>
    <row r="436" spans="1:11">
      <c r="A436" s="7589"/>
      <c r="B436" s="4425" t="s">
        <v>17628</v>
      </c>
      <c r="C436" s="4426" t="s">
        <v>18152</v>
      </c>
      <c r="D436" s="4412">
        <v>500</v>
      </c>
      <c r="E436" s="4410">
        <v>160</v>
      </c>
      <c r="F436" s="4410">
        <v>1640</v>
      </c>
      <c r="G436" s="4431">
        <v>4080</v>
      </c>
      <c r="H436" s="6137">
        <v>68100.960000000006</v>
      </c>
      <c r="I436" s="6138">
        <v>74169.119999999995</v>
      </c>
      <c r="J436" s="4417">
        <f t="shared" si="12"/>
        <v>68100.960000000006</v>
      </c>
      <c r="K436" s="4418">
        <f t="shared" si="13"/>
        <v>74169.119999999995</v>
      </c>
    </row>
    <row r="437" spans="1:11">
      <c r="A437" s="7589"/>
      <c r="B437" s="4425" t="s">
        <v>17629</v>
      </c>
      <c r="C437" s="4426" t="s">
        <v>18153</v>
      </c>
      <c r="D437" s="4412">
        <v>500</v>
      </c>
      <c r="E437" s="4410">
        <v>160</v>
      </c>
      <c r="F437" s="4410">
        <v>1681</v>
      </c>
      <c r="G437" s="4431">
        <v>4182</v>
      </c>
      <c r="H437" s="6137">
        <v>69721.8</v>
      </c>
      <c r="I437" s="6138">
        <v>75788.94</v>
      </c>
      <c r="J437" s="4417">
        <f t="shared" si="12"/>
        <v>69721.8</v>
      </c>
      <c r="K437" s="4418">
        <f t="shared" si="13"/>
        <v>75788.94</v>
      </c>
    </row>
    <row r="438" spans="1:11">
      <c r="A438" s="7589"/>
      <c r="B438" s="4425" t="s">
        <v>17630</v>
      </c>
      <c r="C438" s="4426" t="s">
        <v>18154</v>
      </c>
      <c r="D438" s="4412">
        <v>500</v>
      </c>
      <c r="E438" s="4410">
        <v>160</v>
      </c>
      <c r="F438" s="4410">
        <v>1722</v>
      </c>
      <c r="G438" s="4431">
        <v>4284</v>
      </c>
      <c r="H438" s="6137">
        <v>71341.62</v>
      </c>
      <c r="I438" s="6138">
        <v>77409.78</v>
      </c>
      <c r="J438" s="4417">
        <f t="shared" si="12"/>
        <v>71341.62</v>
      </c>
      <c r="K438" s="4418">
        <f t="shared" si="13"/>
        <v>77409.78</v>
      </c>
    </row>
    <row r="439" spans="1:11">
      <c r="A439" s="7589"/>
      <c r="B439" s="4425" t="s">
        <v>17631</v>
      </c>
      <c r="C439" s="4426" t="s">
        <v>18155</v>
      </c>
      <c r="D439" s="4412">
        <v>500</v>
      </c>
      <c r="E439" s="4410">
        <v>160</v>
      </c>
      <c r="F439" s="4410">
        <v>1763</v>
      </c>
      <c r="G439" s="4431">
        <v>4386</v>
      </c>
      <c r="H439" s="6137">
        <v>72961.429999999993</v>
      </c>
      <c r="I439" s="6138">
        <v>79028.570000000007</v>
      </c>
      <c r="J439" s="4417">
        <f t="shared" si="12"/>
        <v>72961.429999999993</v>
      </c>
      <c r="K439" s="4418">
        <f t="shared" si="13"/>
        <v>79028.570000000007</v>
      </c>
    </row>
    <row r="440" spans="1:11">
      <c r="A440" s="7589"/>
      <c r="B440" s="4425" t="s">
        <v>17632</v>
      </c>
      <c r="C440" s="4426" t="s">
        <v>18156</v>
      </c>
      <c r="D440" s="4412">
        <v>500</v>
      </c>
      <c r="E440" s="4410">
        <v>160</v>
      </c>
      <c r="F440" s="4410">
        <v>1804</v>
      </c>
      <c r="G440" s="4431">
        <v>4488</v>
      </c>
      <c r="H440" s="6137">
        <v>74582.27</v>
      </c>
      <c r="I440" s="6138">
        <v>80649.41</v>
      </c>
      <c r="J440" s="4417">
        <f t="shared" si="12"/>
        <v>74582.27</v>
      </c>
      <c r="K440" s="4418">
        <f t="shared" si="13"/>
        <v>80649.41</v>
      </c>
    </row>
    <row r="441" spans="1:11">
      <c r="A441" s="7589"/>
      <c r="B441" s="4425" t="s">
        <v>17633</v>
      </c>
      <c r="C441" s="4426" t="s">
        <v>18157</v>
      </c>
      <c r="D441" s="4412">
        <v>500</v>
      </c>
      <c r="E441" s="4410">
        <v>160</v>
      </c>
      <c r="F441" s="4410">
        <v>1845</v>
      </c>
      <c r="G441" s="4431">
        <v>4590</v>
      </c>
      <c r="H441" s="6137">
        <v>76201.070000000007</v>
      </c>
      <c r="I441" s="6138">
        <v>82270.25</v>
      </c>
      <c r="J441" s="4417">
        <f t="shared" si="12"/>
        <v>76201.070000000007</v>
      </c>
      <c r="K441" s="4418">
        <f t="shared" si="13"/>
        <v>82270.25</v>
      </c>
    </row>
    <row r="442" spans="1:11">
      <c r="A442" s="7589"/>
      <c r="B442" s="4425" t="s">
        <v>17634</v>
      </c>
      <c r="C442" s="4426" t="s">
        <v>18158</v>
      </c>
      <c r="D442" s="4412">
        <v>500</v>
      </c>
      <c r="E442" s="4410">
        <v>160</v>
      </c>
      <c r="F442" s="4410">
        <v>1886</v>
      </c>
      <c r="G442" s="4431">
        <v>4692</v>
      </c>
      <c r="H442" s="6137">
        <v>77821.91</v>
      </c>
      <c r="I442" s="6138">
        <v>83889.04</v>
      </c>
      <c r="J442" s="4417">
        <f t="shared" si="12"/>
        <v>77821.91</v>
      </c>
      <c r="K442" s="4418">
        <f t="shared" si="13"/>
        <v>83889.04</v>
      </c>
    </row>
    <row r="443" spans="1:11">
      <c r="A443" s="7589"/>
      <c r="B443" s="4425" t="s">
        <v>17635</v>
      </c>
      <c r="C443" s="4426" t="s">
        <v>18159</v>
      </c>
      <c r="D443" s="4412">
        <v>500</v>
      </c>
      <c r="E443" s="4410">
        <v>160</v>
      </c>
      <c r="F443" s="4410">
        <v>1927</v>
      </c>
      <c r="G443" s="4431">
        <v>4794</v>
      </c>
      <c r="H443" s="6137">
        <v>79442.75</v>
      </c>
      <c r="I443" s="6138">
        <v>85509.88</v>
      </c>
      <c r="J443" s="4417">
        <f t="shared" si="12"/>
        <v>79442.75</v>
      </c>
      <c r="K443" s="4418">
        <f t="shared" si="13"/>
        <v>85509.88</v>
      </c>
    </row>
    <row r="444" spans="1:11">
      <c r="A444" s="7589"/>
      <c r="B444" s="4425" t="s">
        <v>17636</v>
      </c>
      <c r="C444" s="4426" t="s">
        <v>18160</v>
      </c>
      <c r="D444" s="4412">
        <v>500</v>
      </c>
      <c r="E444" s="4410">
        <v>160</v>
      </c>
      <c r="F444" s="4410">
        <v>1968</v>
      </c>
      <c r="G444" s="4431">
        <v>4896</v>
      </c>
      <c r="H444" s="6137">
        <v>81061.539999999994</v>
      </c>
      <c r="I444" s="6138">
        <v>87129.7</v>
      </c>
      <c r="J444" s="4417">
        <f t="shared" si="12"/>
        <v>81061.539999999994</v>
      </c>
      <c r="K444" s="4418">
        <f t="shared" si="13"/>
        <v>87129.7</v>
      </c>
    </row>
    <row r="445" spans="1:11">
      <c r="A445" s="7589"/>
      <c r="B445" s="4425" t="s">
        <v>17637</v>
      </c>
      <c r="C445" s="4426" t="s">
        <v>18161</v>
      </c>
      <c r="D445" s="4412">
        <v>500</v>
      </c>
      <c r="E445" s="4410">
        <v>160</v>
      </c>
      <c r="F445" s="4410">
        <v>2009</v>
      </c>
      <c r="G445" s="4431">
        <v>4998</v>
      </c>
      <c r="H445" s="6137">
        <v>82682.38</v>
      </c>
      <c r="I445" s="6138">
        <v>88749.51</v>
      </c>
      <c r="J445" s="4417">
        <f t="shared" si="12"/>
        <v>82682.38</v>
      </c>
      <c r="K445" s="4418">
        <f t="shared" si="13"/>
        <v>88749.51</v>
      </c>
    </row>
    <row r="446" spans="1:11" ht="14.7" thickBot="1">
      <c r="A446" s="7589"/>
      <c r="B446" s="4427" t="s">
        <v>17638</v>
      </c>
      <c r="C446" s="4428" t="s">
        <v>18162</v>
      </c>
      <c r="D446" s="4432">
        <v>500</v>
      </c>
      <c r="E446" s="4433">
        <v>160</v>
      </c>
      <c r="F446" s="4433">
        <v>2050</v>
      </c>
      <c r="G446" s="4434">
        <v>5100</v>
      </c>
      <c r="H446" s="6137">
        <v>84302.2</v>
      </c>
      <c r="I446" s="6138">
        <v>90370.35</v>
      </c>
      <c r="J446" s="4419">
        <f t="shared" si="12"/>
        <v>84302.2</v>
      </c>
      <c r="K446" s="4420">
        <f t="shared" si="13"/>
        <v>90370.35</v>
      </c>
    </row>
    <row r="447" spans="1:11">
      <c r="A447" s="7589"/>
      <c r="B447" s="4423" t="s">
        <v>17639</v>
      </c>
      <c r="C447" s="4424" t="s">
        <v>18163</v>
      </c>
      <c r="D447" s="4429">
        <v>750</v>
      </c>
      <c r="E447" s="4409">
        <v>160</v>
      </c>
      <c r="F447" s="4409">
        <v>164</v>
      </c>
      <c r="G447" s="4430">
        <v>549.6</v>
      </c>
      <c r="H447" s="6137">
        <v>16282.23</v>
      </c>
      <c r="I447" s="6138">
        <v>22349.360000000001</v>
      </c>
      <c r="J447" s="4415">
        <f t="shared" si="12"/>
        <v>16282.23</v>
      </c>
      <c r="K447" s="4416">
        <f t="shared" si="13"/>
        <v>22349.360000000001</v>
      </c>
    </row>
    <row r="448" spans="1:11">
      <c r="A448" s="7589"/>
      <c r="B448" s="4425" t="s">
        <v>17640</v>
      </c>
      <c r="C448" s="4426" t="s">
        <v>18164</v>
      </c>
      <c r="D448" s="4412">
        <v>750</v>
      </c>
      <c r="E448" s="4410">
        <v>160</v>
      </c>
      <c r="F448" s="4410">
        <v>205</v>
      </c>
      <c r="G448" s="4431">
        <v>687</v>
      </c>
      <c r="H448" s="6137">
        <v>18833.95</v>
      </c>
      <c r="I448" s="6138">
        <v>24901.08</v>
      </c>
      <c r="J448" s="4417">
        <f t="shared" si="12"/>
        <v>18833.95</v>
      </c>
      <c r="K448" s="4418">
        <f t="shared" si="13"/>
        <v>24901.08</v>
      </c>
    </row>
    <row r="449" spans="1:11">
      <c r="A449" s="7589"/>
      <c r="B449" s="4425" t="s">
        <v>17641</v>
      </c>
      <c r="C449" s="4426" t="s">
        <v>18165</v>
      </c>
      <c r="D449" s="4412">
        <v>750</v>
      </c>
      <c r="E449" s="4410">
        <v>160</v>
      </c>
      <c r="F449" s="4410">
        <v>246</v>
      </c>
      <c r="G449" s="4431">
        <v>824.40000000000009</v>
      </c>
      <c r="H449" s="6137">
        <v>21385.67</v>
      </c>
      <c r="I449" s="6138">
        <v>27453.83</v>
      </c>
      <c r="J449" s="4417">
        <f t="shared" si="12"/>
        <v>21385.67</v>
      </c>
      <c r="K449" s="4418">
        <f t="shared" si="13"/>
        <v>27453.83</v>
      </c>
    </row>
    <row r="450" spans="1:11">
      <c r="A450" s="7589"/>
      <c r="B450" s="4425" t="s">
        <v>17642</v>
      </c>
      <c r="C450" s="4426" t="s">
        <v>18166</v>
      </c>
      <c r="D450" s="4412">
        <v>750</v>
      </c>
      <c r="E450" s="4410">
        <v>160</v>
      </c>
      <c r="F450" s="4410">
        <v>287</v>
      </c>
      <c r="G450" s="4431">
        <v>961.80000000000007</v>
      </c>
      <c r="H450" s="6137">
        <v>23938.42</v>
      </c>
      <c r="I450" s="6138">
        <v>30005.55</v>
      </c>
      <c r="J450" s="4417">
        <f t="shared" si="12"/>
        <v>23938.42</v>
      </c>
      <c r="K450" s="4418">
        <f t="shared" si="13"/>
        <v>30005.55</v>
      </c>
    </row>
    <row r="451" spans="1:11">
      <c r="A451" s="7589"/>
      <c r="B451" s="4425" t="s">
        <v>17643</v>
      </c>
      <c r="C451" s="4426" t="s">
        <v>18167</v>
      </c>
      <c r="D451" s="4412">
        <v>750</v>
      </c>
      <c r="E451" s="4410">
        <v>160</v>
      </c>
      <c r="F451" s="4410">
        <v>328</v>
      </c>
      <c r="G451" s="4431">
        <v>1099.2</v>
      </c>
      <c r="H451" s="6137">
        <v>26490.14</v>
      </c>
      <c r="I451" s="6138">
        <v>32557.279999999999</v>
      </c>
      <c r="J451" s="4417">
        <f t="shared" si="12"/>
        <v>26490.14</v>
      </c>
      <c r="K451" s="4418">
        <f t="shared" si="13"/>
        <v>32557.279999999999</v>
      </c>
    </row>
    <row r="452" spans="1:11">
      <c r="A452" s="7589"/>
      <c r="B452" s="4425" t="s">
        <v>17644</v>
      </c>
      <c r="C452" s="4426" t="s">
        <v>18168</v>
      </c>
      <c r="D452" s="4412">
        <v>750</v>
      </c>
      <c r="E452" s="4410">
        <v>160</v>
      </c>
      <c r="F452" s="4410">
        <v>369</v>
      </c>
      <c r="G452" s="4431">
        <v>1236.6000000000001</v>
      </c>
      <c r="H452" s="6137">
        <v>29041.87</v>
      </c>
      <c r="I452" s="6138">
        <v>35110.019999999997</v>
      </c>
      <c r="J452" s="4417">
        <f t="shared" si="12"/>
        <v>29041.87</v>
      </c>
      <c r="K452" s="4418">
        <f t="shared" si="13"/>
        <v>35110.019999999997</v>
      </c>
    </row>
    <row r="453" spans="1:11">
      <c r="A453" s="7589"/>
      <c r="B453" s="4425" t="s">
        <v>17645</v>
      </c>
      <c r="C453" s="4426" t="s">
        <v>18169</v>
      </c>
      <c r="D453" s="4412">
        <v>750</v>
      </c>
      <c r="E453" s="4410">
        <v>160</v>
      </c>
      <c r="F453" s="4410">
        <v>410</v>
      </c>
      <c r="G453" s="4431">
        <v>1374</v>
      </c>
      <c r="H453" s="6137">
        <v>31594.61</v>
      </c>
      <c r="I453" s="6138">
        <v>37661.75</v>
      </c>
      <c r="J453" s="4417">
        <f t="shared" si="12"/>
        <v>31594.61</v>
      </c>
      <c r="K453" s="4418">
        <f t="shared" si="13"/>
        <v>37661.75</v>
      </c>
    </row>
    <row r="454" spans="1:11">
      <c r="A454" s="7589"/>
      <c r="B454" s="4425" t="s">
        <v>17646</v>
      </c>
      <c r="C454" s="4426" t="s">
        <v>18170</v>
      </c>
      <c r="D454" s="4412">
        <v>750</v>
      </c>
      <c r="E454" s="4410">
        <v>160</v>
      </c>
      <c r="F454" s="4410">
        <v>451</v>
      </c>
      <c r="G454" s="4431">
        <v>1511.4</v>
      </c>
      <c r="H454" s="6137">
        <v>34146.339999999997</v>
      </c>
      <c r="I454" s="6138">
        <v>40213.47</v>
      </c>
      <c r="J454" s="4417">
        <f t="shared" si="12"/>
        <v>34146.339999999997</v>
      </c>
      <c r="K454" s="4418">
        <f t="shared" si="13"/>
        <v>40213.47</v>
      </c>
    </row>
    <row r="455" spans="1:11">
      <c r="A455" s="7589"/>
      <c r="B455" s="4425" t="s">
        <v>17647</v>
      </c>
      <c r="C455" s="4426" t="s">
        <v>18171</v>
      </c>
      <c r="D455" s="4412">
        <v>750</v>
      </c>
      <c r="E455" s="4410">
        <v>160</v>
      </c>
      <c r="F455" s="4410">
        <v>492</v>
      </c>
      <c r="G455" s="4431">
        <v>1648.8000000000002</v>
      </c>
      <c r="H455" s="6137">
        <v>36698.06</v>
      </c>
      <c r="I455" s="6138">
        <v>42766.22</v>
      </c>
      <c r="J455" s="4417">
        <f t="shared" ref="J455:J475" si="14">H455-H455*$E$3</f>
        <v>36698.06</v>
      </c>
      <c r="K455" s="4418">
        <f t="shared" ref="K455:K475" si="15">I455-I455*$E$3</f>
        <v>42766.22</v>
      </c>
    </row>
    <row r="456" spans="1:11">
      <c r="A456" s="7589"/>
      <c r="B456" s="4425" t="s">
        <v>17648</v>
      </c>
      <c r="C456" s="4426" t="s">
        <v>18172</v>
      </c>
      <c r="D456" s="4412">
        <v>750</v>
      </c>
      <c r="E456" s="4410">
        <v>160</v>
      </c>
      <c r="F456" s="4410">
        <v>533</v>
      </c>
      <c r="G456" s="4431">
        <v>1786.2</v>
      </c>
      <c r="H456" s="6137">
        <v>39250.81</v>
      </c>
      <c r="I456" s="6138">
        <v>45317.94</v>
      </c>
      <c r="J456" s="4417">
        <f t="shared" si="14"/>
        <v>39250.81</v>
      </c>
      <c r="K456" s="4418">
        <f t="shared" si="15"/>
        <v>45317.94</v>
      </c>
    </row>
    <row r="457" spans="1:11">
      <c r="A457" s="7589"/>
      <c r="B457" s="4425" t="s">
        <v>17649</v>
      </c>
      <c r="C457" s="4426" t="s">
        <v>18173</v>
      </c>
      <c r="D457" s="4412">
        <v>750</v>
      </c>
      <c r="E457" s="4410">
        <v>160</v>
      </c>
      <c r="F457" s="4410">
        <v>574</v>
      </c>
      <c r="G457" s="4431">
        <v>1923.6000000000001</v>
      </c>
      <c r="H457" s="6137">
        <v>41802.53</v>
      </c>
      <c r="I457" s="6138">
        <v>47869.66</v>
      </c>
      <c r="J457" s="4417">
        <f t="shared" si="14"/>
        <v>41802.53</v>
      </c>
      <c r="K457" s="4418">
        <f t="shared" si="15"/>
        <v>47869.66</v>
      </c>
    </row>
    <row r="458" spans="1:11" ht="14.7" thickBot="1">
      <c r="A458" s="7589"/>
      <c r="B458" s="4427" t="s">
        <v>17650</v>
      </c>
      <c r="C458" s="4428" t="s">
        <v>18174</v>
      </c>
      <c r="D458" s="4432">
        <v>750</v>
      </c>
      <c r="E458" s="4433">
        <v>160</v>
      </c>
      <c r="F458" s="4433">
        <v>615</v>
      </c>
      <c r="G458" s="4434">
        <v>2061</v>
      </c>
      <c r="H458" s="6137">
        <v>44354.25</v>
      </c>
      <c r="I458" s="6138">
        <v>50422.41</v>
      </c>
      <c r="J458" s="4419">
        <f t="shared" si="14"/>
        <v>44354.25</v>
      </c>
      <c r="K458" s="4420">
        <f t="shared" si="15"/>
        <v>50422.41</v>
      </c>
    </row>
    <row r="459" spans="1:11">
      <c r="A459" s="7589"/>
      <c r="B459" s="4423" t="s">
        <v>17651</v>
      </c>
      <c r="C459" s="4424" t="s">
        <v>18175</v>
      </c>
      <c r="D459" s="4429">
        <v>900</v>
      </c>
      <c r="E459" s="4409">
        <v>160</v>
      </c>
      <c r="F459" s="4409">
        <v>164</v>
      </c>
      <c r="G459" s="4430">
        <v>642.4</v>
      </c>
      <c r="H459" s="6137">
        <v>18040.439999999999</v>
      </c>
      <c r="I459" s="6138">
        <v>24108.6</v>
      </c>
      <c r="J459" s="4415">
        <f t="shared" si="14"/>
        <v>18040.439999999999</v>
      </c>
      <c r="K459" s="4416">
        <f t="shared" si="15"/>
        <v>24108.6</v>
      </c>
    </row>
    <row r="460" spans="1:11">
      <c r="A460" s="7589"/>
      <c r="B460" s="4425" t="s">
        <v>17652</v>
      </c>
      <c r="C460" s="4426" t="s">
        <v>18176</v>
      </c>
      <c r="D460" s="4412">
        <v>900</v>
      </c>
      <c r="E460" s="4410">
        <v>160</v>
      </c>
      <c r="F460" s="4410">
        <v>205</v>
      </c>
      <c r="G460" s="4431">
        <v>803</v>
      </c>
      <c r="H460" s="6137">
        <v>21031.98</v>
      </c>
      <c r="I460" s="6138">
        <v>27100.14</v>
      </c>
      <c r="J460" s="4417">
        <f t="shared" si="14"/>
        <v>21031.98</v>
      </c>
      <c r="K460" s="4418">
        <f t="shared" si="15"/>
        <v>27100.14</v>
      </c>
    </row>
    <row r="461" spans="1:11">
      <c r="A461" s="7589"/>
      <c r="B461" s="4425" t="s">
        <v>17653</v>
      </c>
      <c r="C461" s="4426" t="s">
        <v>18177</v>
      </c>
      <c r="D461" s="4412">
        <v>900</v>
      </c>
      <c r="E461" s="4410">
        <v>160</v>
      </c>
      <c r="F461" s="4410">
        <v>246</v>
      </c>
      <c r="G461" s="4431">
        <v>963.59999999999991</v>
      </c>
      <c r="H461" s="6137">
        <v>24024.54</v>
      </c>
      <c r="I461" s="6138">
        <v>30091.67</v>
      </c>
      <c r="J461" s="4417">
        <f t="shared" si="14"/>
        <v>24024.54</v>
      </c>
      <c r="K461" s="4418">
        <f t="shared" si="15"/>
        <v>30091.67</v>
      </c>
    </row>
    <row r="462" spans="1:11">
      <c r="A462" s="7589"/>
      <c r="B462" s="4425" t="s">
        <v>17654</v>
      </c>
      <c r="C462" s="4426" t="s">
        <v>18178</v>
      </c>
      <c r="D462" s="4412">
        <v>900</v>
      </c>
      <c r="E462" s="4410">
        <v>160</v>
      </c>
      <c r="F462" s="4410">
        <v>287</v>
      </c>
      <c r="G462" s="4431">
        <v>1124.2</v>
      </c>
      <c r="H462" s="6137">
        <v>27017.1</v>
      </c>
      <c r="I462" s="6138">
        <v>33084.230000000003</v>
      </c>
      <c r="J462" s="4417">
        <f t="shared" si="14"/>
        <v>27017.1</v>
      </c>
      <c r="K462" s="4418">
        <f t="shared" si="15"/>
        <v>33084.230000000003</v>
      </c>
    </row>
    <row r="463" spans="1:11">
      <c r="A463" s="7589"/>
      <c r="B463" s="4425" t="s">
        <v>17655</v>
      </c>
      <c r="C463" s="4426" t="s">
        <v>18179</v>
      </c>
      <c r="D463" s="4412">
        <v>900</v>
      </c>
      <c r="E463" s="4410">
        <v>160</v>
      </c>
      <c r="F463" s="4410">
        <v>328</v>
      </c>
      <c r="G463" s="4431">
        <v>1284.8</v>
      </c>
      <c r="H463" s="6137">
        <v>30008.63</v>
      </c>
      <c r="I463" s="6138">
        <v>36076.79</v>
      </c>
      <c r="J463" s="4417">
        <f t="shared" si="14"/>
        <v>30008.63</v>
      </c>
      <c r="K463" s="4418">
        <f t="shared" si="15"/>
        <v>36076.79</v>
      </c>
    </row>
    <row r="464" spans="1:11">
      <c r="A464" s="7589"/>
      <c r="B464" s="4425" t="s">
        <v>17656</v>
      </c>
      <c r="C464" s="4426" t="s">
        <v>18180</v>
      </c>
      <c r="D464" s="4412">
        <v>900</v>
      </c>
      <c r="E464" s="4410">
        <v>160</v>
      </c>
      <c r="F464" s="4410">
        <v>369</v>
      </c>
      <c r="G464" s="4431">
        <v>1445.3999999999999</v>
      </c>
      <c r="H464" s="6137">
        <v>33000.160000000003</v>
      </c>
      <c r="I464" s="6138">
        <v>39068.32</v>
      </c>
      <c r="J464" s="4417">
        <f t="shared" si="14"/>
        <v>33000.160000000003</v>
      </c>
      <c r="K464" s="4418">
        <f t="shared" si="15"/>
        <v>39068.32</v>
      </c>
    </row>
    <row r="465" spans="1:11">
      <c r="A465" s="7589"/>
      <c r="B465" s="4425" t="s">
        <v>17657</v>
      </c>
      <c r="C465" s="4426" t="s">
        <v>18181</v>
      </c>
      <c r="D465" s="4412">
        <v>900</v>
      </c>
      <c r="E465" s="4410">
        <v>160</v>
      </c>
      <c r="F465" s="4410">
        <v>410</v>
      </c>
      <c r="G465" s="4431">
        <v>1606</v>
      </c>
      <c r="H465" s="6137">
        <v>35992.720000000001</v>
      </c>
      <c r="I465" s="6138">
        <v>42059.86</v>
      </c>
      <c r="J465" s="4417">
        <f t="shared" si="14"/>
        <v>35992.720000000001</v>
      </c>
      <c r="K465" s="4418">
        <f t="shared" si="15"/>
        <v>42059.86</v>
      </c>
    </row>
    <row r="466" spans="1:11">
      <c r="A466" s="7589"/>
      <c r="B466" s="4425" t="s">
        <v>17658</v>
      </c>
      <c r="C466" s="4426" t="s">
        <v>18182</v>
      </c>
      <c r="D466" s="4412">
        <v>900</v>
      </c>
      <c r="E466" s="4410">
        <v>160</v>
      </c>
      <c r="F466" s="4410">
        <v>451</v>
      </c>
      <c r="G466" s="4431">
        <v>1766.6</v>
      </c>
      <c r="H466" s="6137">
        <v>38984.26</v>
      </c>
      <c r="I466" s="6138">
        <v>45052.41</v>
      </c>
      <c r="J466" s="4417">
        <f t="shared" si="14"/>
        <v>38984.26</v>
      </c>
      <c r="K466" s="4418">
        <f t="shared" si="15"/>
        <v>45052.41</v>
      </c>
    </row>
    <row r="467" spans="1:11">
      <c r="A467" s="7589"/>
      <c r="B467" s="4425" t="s">
        <v>17659</v>
      </c>
      <c r="C467" s="4426" t="s">
        <v>18183</v>
      </c>
      <c r="D467" s="4412">
        <v>900</v>
      </c>
      <c r="E467" s="4410">
        <v>160</v>
      </c>
      <c r="F467" s="4410">
        <v>492</v>
      </c>
      <c r="G467" s="4431">
        <v>1927.1999999999998</v>
      </c>
      <c r="H467" s="6137">
        <v>41976.81</v>
      </c>
      <c r="I467" s="6138">
        <v>48043.95</v>
      </c>
      <c r="J467" s="4417">
        <f t="shared" si="14"/>
        <v>41976.81</v>
      </c>
      <c r="K467" s="4418">
        <f t="shared" si="15"/>
        <v>48043.95</v>
      </c>
    </row>
    <row r="468" spans="1:11">
      <c r="A468" s="7589"/>
      <c r="B468" s="4425" t="s">
        <v>17660</v>
      </c>
      <c r="C468" s="4426" t="s">
        <v>18184</v>
      </c>
      <c r="D468" s="4412">
        <v>900</v>
      </c>
      <c r="E468" s="4410">
        <v>160</v>
      </c>
      <c r="F468" s="4410">
        <v>533</v>
      </c>
      <c r="G468" s="4431">
        <v>2087.7999999999997</v>
      </c>
      <c r="H468" s="6137">
        <v>44968.35</v>
      </c>
      <c r="I468" s="6138">
        <v>51036.51</v>
      </c>
      <c r="J468" s="4417">
        <f t="shared" si="14"/>
        <v>44968.35</v>
      </c>
      <c r="K468" s="4418">
        <f t="shared" si="15"/>
        <v>51036.51</v>
      </c>
    </row>
    <row r="469" spans="1:11">
      <c r="A469" s="7589"/>
      <c r="B469" s="4425" t="s">
        <v>17661</v>
      </c>
      <c r="C469" s="4426" t="s">
        <v>18185</v>
      </c>
      <c r="D469" s="4412">
        <v>900</v>
      </c>
      <c r="E469" s="4410">
        <v>160</v>
      </c>
      <c r="F469" s="4410">
        <v>574</v>
      </c>
      <c r="G469" s="4431">
        <v>2248.4</v>
      </c>
      <c r="H469" s="6137">
        <v>47959.88</v>
      </c>
      <c r="I469" s="6138">
        <v>54029.07</v>
      </c>
      <c r="J469" s="4417">
        <f t="shared" si="14"/>
        <v>47959.88</v>
      </c>
      <c r="K469" s="4418">
        <f t="shared" si="15"/>
        <v>54029.07</v>
      </c>
    </row>
    <row r="470" spans="1:11" ht="14.7" thickBot="1">
      <c r="A470" s="7589"/>
      <c r="B470" s="4427" t="s">
        <v>17662</v>
      </c>
      <c r="C470" s="4428" t="s">
        <v>18186</v>
      </c>
      <c r="D470" s="4432">
        <v>900</v>
      </c>
      <c r="E470" s="4433">
        <v>160</v>
      </c>
      <c r="F470" s="4433">
        <v>615</v>
      </c>
      <c r="G470" s="4434">
        <v>2409</v>
      </c>
      <c r="H470" s="6137">
        <v>50952.44</v>
      </c>
      <c r="I470" s="6138">
        <v>57019.57</v>
      </c>
      <c r="J470" s="4419">
        <f t="shared" si="14"/>
        <v>50952.44</v>
      </c>
      <c r="K470" s="4420">
        <f t="shared" si="15"/>
        <v>57019.57</v>
      </c>
    </row>
    <row r="471" spans="1:11">
      <c r="A471" s="7589"/>
      <c r="B471" s="4423" t="s">
        <v>17663</v>
      </c>
      <c r="C471" s="4424" t="s">
        <v>18187</v>
      </c>
      <c r="D471" s="4429">
        <v>1000</v>
      </c>
      <c r="E471" s="4409">
        <v>160</v>
      </c>
      <c r="F471" s="4409">
        <v>164</v>
      </c>
      <c r="G471" s="4430">
        <v>703.2</v>
      </c>
      <c r="H471" s="6137">
        <v>18852.400000000001</v>
      </c>
      <c r="I471" s="6138">
        <v>24919.54</v>
      </c>
      <c r="J471" s="4415">
        <f t="shared" si="14"/>
        <v>18852.400000000001</v>
      </c>
      <c r="K471" s="4416">
        <f t="shared" si="15"/>
        <v>24919.54</v>
      </c>
    </row>
    <row r="472" spans="1:11">
      <c r="A472" s="7589"/>
      <c r="B472" s="4425" t="s">
        <v>17664</v>
      </c>
      <c r="C472" s="4426" t="s">
        <v>18188</v>
      </c>
      <c r="D472" s="4412">
        <v>1000</v>
      </c>
      <c r="E472" s="4410">
        <v>160</v>
      </c>
      <c r="F472" s="4410">
        <v>205</v>
      </c>
      <c r="G472" s="4431">
        <v>879</v>
      </c>
      <c r="H472" s="6137">
        <v>22051.03</v>
      </c>
      <c r="I472" s="6138">
        <v>28118.16</v>
      </c>
      <c r="J472" s="4417">
        <f t="shared" si="14"/>
        <v>22051.03</v>
      </c>
      <c r="K472" s="4418">
        <f t="shared" si="15"/>
        <v>28118.16</v>
      </c>
    </row>
    <row r="473" spans="1:11">
      <c r="A473" s="7589"/>
      <c r="B473" s="4425" t="s">
        <v>17665</v>
      </c>
      <c r="C473" s="4426" t="s">
        <v>18189</v>
      </c>
      <c r="D473" s="4412">
        <v>1000</v>
      </c>
      <c r="E473" s="4410">
        <v>160</v>
      </c>
      <c r="F473" s="4410">
        <v>246</v>
      </c>
      <c r="G473" s="4431">
        <v>1054.8000000000002</v>
      </c>
      <c r="H473" s="6137">
        <v>25249.65</v>
      </c>
      <c r="I473" s="6138">
        <v>31317.81</v>
      </c>
      <c r="J473" s="4417">
        <f t="shared" si="14"/>
        <v>25249.65</v>
      </c>
      <c r="K473" s="4418">
        <f t="shared" si="15"/>
        <v>31317.81</v>
      </c>
    </row>
    <row r="474" spans="1:11">
      <c r="A474" s="7589"/>
      <c r="B474" s="4425" t="s">
        <v>17666</v>
      </c>
      <c r="C474" s="4426" t="s">
        <v>18190</v>
      </c>
      <c r="D474" s="4412">
        <v>1000</v>
      </c>
      <c r="E474" s="4410">
        <v>160</v>
      </c>
      <c r="F474" s="4410">
        <v>287</v>
      </c>
      <c r="G474" s="4431">
        <v>1230.6000000000001</v>
      </c>
      <c r="H474" s="6137">
        <v>28449.3</v>
      </c>
      <c r="I474" s="6138">
        <v>34516.43</v>
      </c>
      <c r="J474" s="4417">
        <f t="shared" si="14"/>
        <v>28449.3</v>
      </c>
      <c r="K474" s="4418">
        <f t="shared" si="15"/>
        <v>34516.43</v>
      </c>
    </row>
    <row r="475" spans="1:11">
      <c r="A475" s="7589"/>
      <c r="B475" s="4425" t="s">
        <v>17667</v>
      </c>
      <c r="C475" s="4426" t="s">
        <v>18191</v>
      </c>
      <c r="D475" s="4412">
        <v>1000</v>
      </c>
      <c r="E475" s="4410">
        <v>160</v>
      </c>
      <c r="F475" s="4410">
        <v>328</v>
      </c>
      <c r="G475" s="4431">
        <v>1406.4</v>
      </c>
      <c r="H475" s="6137">
        <v>31647.919999999998</v>
      </c>
      <c r="I475" s="6138">
        <v>37717.11</v>
      </c>
      <c r="J475" s="4417">
        <f t="shared" si="14"/>
        <v>31647.919999999998</v>
      </c>
      <c r="K475" s="4418">
        <f t="shared" si="15"/>
        <v>37717.11</v>
      </c>
    </row>
    <row r="476" spans="1:11">
      <c r="A476" s="7589"/>
      <c r="B476" s="4425" t="s">
        <v>17668</v>
      </c>
      <c r="C476" s="4426" t="s">
        <v>18192</v>
      </c>
      <c r="D476" s="4412">
        <v>1000</v>
      </c>
      <c r="E476" s="4410">
        <v>160</v>
      </c>
      <c r="F476" s="4410">
        <v>369</v>
      </c>
      <c r="G476" s="4431">
        <v>1582.2</v>
      </c>
      <c r="H476" s="6137">
        <v>34847.57</v>
      </c>
      <c r="I476" s="6138">
        <v>40915.730000000003</v>
      </c>
      <c r="J476" s="4417">
        <f t="shared" ref="J476:J530" si="16">H476-H476*$E$3</f>
        <v>34847.57</v>
      </c>
      <c r="K476" s="4418">
        <f t="shared" ref="K476:K530" si="17">I476-I476*$E$3</f>
        <v>40915.730000000003</v>
      </c>
    </row>
    <row r="477" spans="1:11">
      <c r="A477" s="7589"/>
      <c r="B477" s="4425" t="s">
        <v>17669</v>
      </c>
      <c r="C477" s="4426" t="s">
        <v>18193</v>
      </c>
      <c r="D477" s="4412">
        <v>1000</v>
      </c>
      <c r="E477" s="4410">
        <v>160</v>
      </c>
      <c r="F477" s="4410">
        <v>410</v>
      </c>
      <c r="G477" s="4431">
        <v>1758</v>
      </c>
      <c r="H477" s="6137">
        <v>38047.22</v>
      </c>
      <c r="I477" s="6138">
        <v>44114.36</v>
      </c>
      <c r="J477" s="4417">
        <f t="shared" si="16"/>
        <v>38047.22</v>
      </c>
      <c r="K477" s="4418">
        <f t="shared" si="17"/>
        <v>44114.36</v>
      </c>
    </row>
    <row r="478" spans="1:11">
      <c r="A478" s="7589"/>
      <c r="B478" s="4425" t="s">
        <v>17670</v>
      </c>
      <c r="C478" s="4426" t="s">
        <v>18194</v>
      </c>
      <c r="D478" s="4412">
        <v>1000</v>
      </c>
      <c r="E478" s="4410">
        <v>160</v>
      </c>
      <c r="F478" s="4410">
        <v>451</v>
      </c>
      <c r="G478" s="4431">
        <v>1933.8000000000002</v>
      </c>
      <c r="H478" s="6137">
        <v>41246.870000000003</v>
      </c>
      <c r="I478" s="6138">
        <v>47314.01</v>
      </c>
      <c r="J478" s="4417">
        <f t="shared" si="16"/>
        <v>41246.870000000003</v>
      </c>
      <c r="K478" s="4418">
        <f t="shared" si="17"/>
        <v>47314.01</v>
      </c>
    </row>
    <row r="479" spans="1:11">
      <c r="A479" s="7589"/>
      <c r="B479" s="4425" t="s">
        <v>17671</v>
      </c>
      <c r="C479" s="4426" t="s">
        <v>18195</v>
      </c>
      <c r="D479" s="4412">
        <v>1000</v>
      </c>
      <c r="E479" s="4410">
        <v>160</v>
      </c>
      <c r="F479" s="4410">
        <v>492</v>
      </c>
      <c r="G479" s="4431">
        <v>2109.6000000000004</v>
      </c>
      <c r="H479" s="6137">
        <v>44445.5</v>
      </c>
      <c r="I479" s="6138">
        <v>50512.63</v>
      </c>
      <c r="J479" s="4417">
        <f t="shared" si="16"/>
        <v>44445.5</v>
      </c>
      <c r="K479" s="4418">
        <f t="shared" si="17"/>
        <v>50512.63</v>
      </c>
    </row>
    <row r="480" spans="1:11">
      <c r="A480" s="7589"/>
      <c r="B480" s="4425" t="s">
        <v>17672</v>
      </c>
      <c r="C480" s="4426" t="s">
        <v>18196</v>
      </c>
      <c r="D480" s="4412">
        <v>1000</v>
      </c>
      <c r="E480" s="4410">
        <v>160</v>
      </c>
      <c r="F480" s="4410">
        <v>533</v>
      </c>
      <c r="G480" s="4431">
        <v>2285.4</v>
      </c>
      <c r="H480" s="6137">
        <v>47644.12</v>
      </c>
      <c r="I480" s="6138">
        <v>53712.28</v>
      </c>
      <c r="J480" s="4417">
        <f t="shared" si="16"/>
        <v>47644.12</v>
      </c>
      <c r="K480" s="4418">
        <f t="shared" si="17"/>
        <v>53712.28</v>
      </c>
    </row>
    <row r="481" spans="1:11">
      <c r="A481" s="7589"/>
      <c r="B481" s="4425" t="s">
        <v>17673</v>
      </c>
      <c r="C481" s="4426" t="s">
        <v>18197</v>
      </c>
      <c r="D481" s="4412">
        <v>1000</v>
      </c>
      <c r="E481" s="4410">
        <v>160</v>
      </c>
      <c r="F481" s="4410">
        <v>574</v>
      </c>
      <c r="G481" s="4431">
        <v>2461.2000000000003</v>
      </c>
      <c r="H481" s="6137">
        <v>50843.77</v>
      </c>
      <c r="I481" s="6138">
        <v>56911.93</v>
      </c>
      <c r="J481" s="4417">
        <f t="shared" si="16"/>
        <v>50843.77</v>
      </c>
      <c r="K481" s="4418">
        <f t="shared" si="17"/>
        <v>56911.93</v>
      </c>
    </row>
    <row r="482" spans="1:11" ht="14.7" thickBot="1">
      <c r="A482" s="7589"/>
      <c r="B482" s="4427" t="s">
        <v>17674</v>
      </c>
      <c r="C482" s="4428" t="s">
        <v>18198</v>
      </c>
      <c r="D482" s="4432">
        <v>1000</v>
      </c>
      <c r="E482" s="4433">
        <v>160</v>
      </c>
      <c r="F482" s="4433">
        <v>615</v>
      </c>
      <c r="G482" s="4434">
        <v>2637</v>
      </c>
      <c r="H482" s="6137">
        <v>54043.42</v>
      </c>
      <c r="I482" s="6138">
        <v>60111.58</v>
      </c>
      <c r="J482" s="4419">
        <f t="shared" si="16"/>
        <v>54043.42</v>
      </c>
      <c r="K482" s="4420">
        <f t="shared" si="17"/>
        <v>60111.58</v>
      </c>
    </row>
    <row r="483" spans="1:11">
      <c r="A483" s="7589"/>
      <c r="B483" s="4423" t="s">
        <v>17675</v>
      </c>
      <c r="C483" s="4424" t="s">
        <v>18199</v>
      </c>
      <c r="D483" s="4429">
        <v>1200</v>
      </c>
      <c r="E483" s="4409">
        <v>160</v>
      </c>
      <c r="F483" s="4409">
        <v>164</v>
      </c>
      <c r="G483" s="4430">
        <v>828</v>
      </c>
      <c r="H483" s="6137">
        <v>22018.22</v>
      </c>
      <c r="I483" s="6138">
        <v>28086.38</v>
      </c>
      <c r="J483" s="4415">
        <f t="shared" si="16"/>
        <v>22018.22</v>
      </c>
      <c r="K483" s="4416">
        <f t="shared" si="17"/>
        <v>28086.38</v>
      </c>
    </row>
    <row r="484" spans="1:11">
      <c r="A484" s="7589"/>
      <c r="B484" s="4425" t="s">
        <v>17676</v>
      </c>
      <c r="C484" s="4426" t="s">
        <v>18200</v>
      </c>
      <c r="D484" s="4412">
        <v>1200</v>
      </c>
      <c r="E484" s="4410">
        <v>160</v>
      </c>
      <c r="F484" s="4410">
        <v>205</v>
      </c>
      <c r="G484" s="4431">
        <v>1035</v>
      </c>
      <c r="H484" s="6137">
        <v>25804.28</v>
      </c>
      <c r="I484" s="6138">
        <v>31871.42</v>
      </c>
      <c r="J484" s="4417">
        <f t="shared" si="16"/>
        <v>25804.28</v>
      </c>
      <c r="K484" s="4418">
        <f t="shared" si="17"/>
        <v>31871.42</v>
      </c>
    </row>
    <row r="485" spans="1:11">
      <c r="A485" s="7589"/>
      <c r="B485" s="4425" t="s">
        <v>17677</v>
      </c>
      <c r="C485" s="4426" t="s">
        <v>18201</v>
      </c>
      <c r="D485" s="4412">
        <v>1200</v>
      </c>
      <c r="E485" s="4410">
        <v>160</v>
      </c>
      <c r="F485" s="4410">
        <v>246</v>
      </c>
      <c r="G485" s="4431">
        <v>1242</v>
      </c>
      <c r="H485" s="6137">
        <v>29590.35</v>
      </c>
      <c r="I485" s="6138">
        <v>35657.480000000003</v>
      </c>
      <c r="J485" s="4417">
        <f t="shared" si="16"/>
        <v>29590.35</v>
      </c>
      <c r="K485" s="4418">
        <f t="shared" si="17"/>
        <v>35657.480000000003</v>
      </c>
    </row>
    <row r="486" spans="1:11">
      <c r="A486" s="7589"/>
      <c r="B486" s="4425" t="s">
        <v>17678</v>
      </c>
      <c r="C486" s="4426" t="s">
        <v>18202</v>
      </c>
      <c r="D486" s="4412">
        <v>1200</v>
      </c>
      <c r="E486" s="4410">
        <v>160</v>
      </c>
      <c r="F486" s="4410">
        <v>287</v>
      </c>
      <c r="G486" s="4431">
        <v>1449</v>
      </c>
      <c r="H486" s="6137">
        <v>33375.39</v>
      </c>
      <c r="I486" s="6138">
        <v>39442.519999999997</v>
      </c>
      <c r="J486" s="4417">
        <f t="shared" si="16"/>
        <v>33375.39</v>
      </c>
      <c r="K486" s="4418">
        <f t="shared" si="17"/>
        <v>39442.519999999997</v>
      </c>
    </row>
    <row r="487" spans="1:11">
      <c r="A487" s="7589"/>
      <c r="B487" s="4425" t="s">
        <v>17679</v>
      </c>
      <c r="C487" s="4426" t="s">
        <v>18203</v>
      </c>
      <c r="D487" s="4412">
        <v>1200</v>
      </c>
      <c r="E487" s="4410">
        <v>160</v>
      </c>
      <c r="F487" s="4410">
        <v>328</v>
      </c>
      <c r="G487" s="4431">
        <v>1656</v>
      </c>
      <c r="H487" s="6137">
        <v>37160.42</v>
      </c>
      <c r="I487" s="6138">
        <v>43228.58</v>
      </c>
      <c r="J487" s="4417">
        <f t="shared" si="16"/>
        <v>37160.42</v>
      </c>
      <c r="K487" s="4418">
        <f t="shared" si="17"/>
        <v>43228.58</v>
      </c>
    </row>
    <row r="488" spans="1:11">
      <c r="A488" s="7589"/>
      <c r="B488" s="4425" t="s">
        <v>17680</v>
      </c>
      <c r="C488" s="4426" t="s">
        <v>18204</v>
      </c>
      <c r="D488" s="4412">
        <v>1200</v>
      </c>
      <c r="E488" s="4410">
        <v>160</v>
      </c>
      <c r="F488" s="4410">
        <v>369</v>
      </c>
      <c r="G488" s="4431">
        <v>1863</v>
      </c>
      <c r="H488" s="6137">
        <v>40945.46</v>
      </c>
      <c r="I488" s="6138">
        <v>47013.62</v>
      </c>
      <c r="J488" s="4417">
        <f t="shared" si="16"/>
        <v>40945.46</v>
      </c>
      <c r="K488" s="4418">
        <f t="shared" si="17"/>
        <v>47013.62</v>
      </c>
    </row>
    <row r="489" spans="1:11">
      <c r="A489" s="7589"/>
      <c r="B489" s="4425" t="s">
        <v>17681</v>
      </c>
      <c r="C489" s="4426" t="s">
        <v>18205</v>
      </c>
      <c r="D489" s="4412">
        <v>1200</v>
      </c>
      <c r="E489" s="4410">
        <v>160</v>
      </c>
      <c r="F489" s="4410">
        <v>410</v>
      </c>
      <c r="G489" s="4431">
        <v>2070</v>
      </c>
      <c r="H489" s="6137">
        <v>44731.53</v>
      </c>
      <c r="I489" s="6138">
        <v>50798.66</v>
      </c>
      <c r="J489" s="4417">
        <f t="shared" si="16"/>
        <v>44731.53</v>
      </c>
      <c r="K489" s="4418">
        <f t="shared" si="17"/>
        <v>50798.66</v>
      </c>
    </row>
    <row r="490" spans="1:11">
      <c r="A490" s="7589"/>
      <c r="B490" s="4425" t="s">
        <v>17682</v>
      </c>
      <c r="C490" s="4426" t="s">
        <v>18206</v>
      </c>
      <c r="D490" s="4412">
        <v>1200</v>
      </c>
      <c r="E490" s="4410">
        <v>160</v>
      </c>
      <c r="F490" s="4410">
        <v>451</v>
      </c>
      <c r="G490" s="4431">
        <v>2277</v>
      </c>
      <c r="H490" s="6137">
        <v>48517.59</v>
      </c>
      <c r="I490" s="6138">
        <v>54584.72</v>
      </c>
      <c r="J490" s="4417">
        <f t="shared" si="16"/>
        <v>48517.59</v>
      </c>
      <c r="K490" s="4418">
        <f t="shared" si="17"/>
        <v>54584.72</v>
      </c>
    </row>
    <row r="491" spans="1:11">
      <c r="A491" s="7589"/>
      <c r="B491" s="4425" t="s">
        <v>17683</v>
      </c>
      <c r="C491" s="4426" t="s">
        <v>18207</v>
      </c>
      <c r="D491" s="4412">
        <v>1200</v>
      </c>
      <c r="E491" s="4410">
        <v>160</v>
      </c>
      <c r="F491" s="4410">
        <v>492</v>
      </c>
      <c r="G491" s="4431">
        <v>2484</v>
      </c>
      <c r="H491" s="6137">
        <v>52301.599999999999</v>
      </c>
      <c r="I491" s="6138">
        <v>58369.760000000002</v>
      </c>
      <c r="J491" s="4417">
        <f t="shared" si="16"/>
        <v>52301.599999999999</v>
      </c>
      <c r="K491" s="4418">
        <f t="shared" si="17"/>
        <v>58369.760000000002</v>
      </c>
    </row>
    <row r="492" spans="1:11">
      <c r="A492" s="7589"/>
      <c r="B492" s="4425" t="s">
        <v>17684</v>
      </c>
      <c r="C492" s="4426" t="s">
        <v>18208</v>
      </c>
      <c r="D492" s="4412">
        <v>1200</v>
      </c>
      <c r="E492" s="4410">
        <v>160</v>
      </c>
      <c r="F492" s="4410">
        <v>533</v>
      </c>
      <c r="G492" s="4431">
        <v>2691</v>
      </c>
      <c r="H492" s="6137">
        <v>56087.67</v>
      </c>
      <c r="I492" s="6138">
        <v>62155.83</v>
      </c>
      <c r="J492" s="4417">
        <f t="shared" si="16"/>
        <v>56087.67</v>
      </c>
      <c r="K492" s="4418">
        <f t="shared" si="17"/>
        <v>62155.83</v>
      </c>
    </row>
    <row r="493" spans="1:11">
      <c r="A493" s="7589"/>
      <c r="B493" s="4425" t="s">
        <v>17685</v>
      </c>
      <c r="C493" s="4426" t="s">
        <v>18209</v>
      </c>
      <c r="D493" s="4412">
        <v>1200</v>
      </c>
      <c r="E493" s="4410">
        <v>160</v>
      </c>
      <c r="F493" s="4410">
        <v>574</v>
      </c>
      <c r="G493" s="4431">
        <v>2898</v>
      </c>
      <c r="H493" s="6137">
        <v>59872.71</v>
      </c>
      <c r="I493" s="6138">
        <v>65940.86</v>
      </c>
      <c r="J493" s="4417">
        <f t="shared" si="16"/>
        <v>59872.71</v>
      </c>
      <c r="K493" s="4418">
        <f t="shared" si="17"/>
        <v>65940.86</v>
      </c>
    </row>
    <row r="494" spans="1:11" ht="14.7" thickBot="1">
      <c r="A494" s="7589"/>
      <c r="B494" s="4427" t="s">
        <v>17686</v>
      </c>
      <c r="C494" s="4428" t="s">
        <v>18210</v>
      </c>
      <c r="D494" s="4432">
        <v>1200</v>
      </c>
      <c r="E494" s="4433">
        <v>160</v>
      </c>
      <c r="F494" s="4433">
        <v>615</v>
      </c>
      <c r="G494" s="4434">
        <v>3105</v>
      </c>
      <c r="H494" s="6137">
        <v>63658.77</v>
      </c>
      <c r="I494" s="6138">
        <v>69725.899999999994</v>
      </c>
      <c r="J494" s="4419">
        <f t="shared" si="16"/>
        <v>63658.77</v>
      </c>
      <c r="K494" s="4420">
        <f t="shared" si="17"/>
        <v>69725.899999999994</v>
      </c>
    </row>
    <row r="495" spans="1:11">
      <c r="A495" s="7589"/>
      <c r="B495" s="4423" t="s">
        <v>17687</v>
      </c>
      <c r="C495" s="4424" t="s">
        <v>18211</v>
      </c>
      <c r="D495" s="4429">
        <v>1500</v>
      </c>
      <c r="E495" s="4409">
        <v>160</v>
      </c>
      <c r="F495" s="4409">
        <v>164</v>
      </c>
      <c r="G495" s="4430">
        <v>1013.6</v>
      </c>
      <c r="H495" s="6137">
        <v>24847.77</v>
      </c>
      <c r="I495" s="6138">
        <v>30915.93</v>
      </c>
      <c r="J495" s="4415">
        <f t="shared" si="16"/>
        <v>24847.77</v>
      </c>
      <c r="K495" s="4416">
        <f t="shared" si="17"/>
        <v>30915.93</v>
      </c>
    </row>
    <row r="496" spans="1:11">
      <c r="A496" s="7589"/>
      <c r="B496" s="4425" t="s">
        <v>17688</v>
      </c>
      <c r="C496" s="4426" t="s">
        <v>18212</v>
      </c>
      <c r="D496" s="4412">
        <v>1500</v>
      </c>
      <c r="E496" s="4410">
        <v>160</v>
      </c>
      <c r="F496" s="4410">
        <v>205</v>
      </c>
      <c r="G496" s="4431">
        <v>1267</v>
      </c>
      <c r="H496" s="6137">
        <v>29324.82</v>
      </c>
      <c r="I496" s="6138">
        <v>35391.949999999997</v>
      </c>
      <c r="J496" s="4417">
        <f t="shared" si="16"/>
        <v>29324.82</v>
      </c>
      <c r="K496" s="4418">
        <f t="shared" si="17"/>
        <v>35391.949999999997</v>
      </c>
    </row>
    <row r="497" spans="1:11">
      <c r="A497" s="7589"/>
      <c r="B497" s="4425" t="s">
        <v>17689</v>
      </c>
      <c r="C497" s="4426" t="s">
        <v>18213</v>
      </c>
      <c r="D497" s="4412">
        <v>1500</v>
      </c>
      <c r="E497" s="4410">
        <v>160</v>
      </c>
      <c r="F497" s="4410">
        <v>246</v>
      </c>
      <c r="G497" s="4431">
        <v>1520.4</v>
      </c>
      <c r="H497" s="6137">
        <v>33801.870000000003</v>
      </c>
      <c r="I497" s="6138">
        <v>39869</v>
      </c>
      <c r="J497" s="4417">
        <f t="shared" si="16"/>
        <v>33801.870000000003</v>
      </c>
      <c r="K497" s="4418">
        <f t="shared" si="17"/>
        <v>39869</v>
      </c>
    </row>
    <row r="498" spans="1:11">
      <c r="A498" s="7589"/>
      <c r="B498" s="4425" t="s">
        <v>17690</v>
      </c>
      <c r="C498" s="4426" t="s">
        <v>18214</v>
      </c>
      <c r="D498" s="4412">
        <v>1500</v>
      </c>
      <c r="E498" s="4410">
        <v>160</v>
      </c>
      <c r="F498" s="4410">
        <v>287</v>
      </c>
      <c r="G498" s="4431">
        <v>1773.8</v>
      </c>
      <c r="H498" s="6137">
        <v>38278.92</v>
      </c>
      <c r="I498" s="6138">
        <v>44346.05</v>
      </c>
      <c r="J498" s="4417">
        <f t="shared" si="16"/>
        <v>38278.92</v>
      </c>
      <c r="K498" s="4418">
        <f t="shared" si="17"/>
        <v>44346.05</v>
      </c>
    </row>
    <row r="499" spans="1:11">
      <c r="A499" s="7589"/>
      <c r="B499" s="4425" t="s">
        <v>17691</v>
      </c>
      <c r="C499" s="4426" t="s">
        <v>18215</v>
      </c>
      <c r="D499" s="4412">
        <v>1500</v>
      </c>
      <c r="E499" s="4410">
        <v>160</v>
      </c>
      <c r="F499" s="4410">
        <v>328</v>
      </c>
      <c r="G499" s="4431">
        <v>2027.2</v>
      </c>
      <c r="H499" s="6137">
        <v>42754.94</v>
      </c>
      <c r="I499" s="6138">
        <v>48824.12</v>
      </c>
      <c r="J499" s="4417">
        <f t="shared" si="16"/>
        <v>42754.94</v>
      </c>
      <c r="K499" s="4418">
        <f t="shared" si="17"/>
        <v>48824.12</v>
      </c>
    </row>
    <row r="500" spans="1:11">
      <c r="A500" s="7589"/>
      <c r="B500" s="4425" t="s">
        <v>17692</v>
      </c>
      <c r="C500" s="4426" t="s">
        <v>18216</v>
      </c>
      <c r="D500" s="4412">
        <v>1500</v>
      </c>
      <c r="E500" s="4410">
        <v>160</v>
      </c>
      <c r="F500" s="4410">
        <v>369</v>
      </c>
      <c r="G500" s="4431">
        <v>2280.6</v>
      </c>
      <c r="H500" s="6137">
        <v>47233.01</v>
      </c>
      <c r="I500" s="6138">
        <v>53300.15</v>
      </c>
      <c r="J500" s="4417">
        <f t="shared" si="16"/>
        <v>47233.01</v>
      </c>
      <c r="K500" s="4418">
        <f t="shared" si="17"/>
        <v>53300.15</v>
      </c>
    </row>
    <row r="501" spans="1:11">
      <c r="A501" s="7589"/>
      <c r="B501" s="4425" t="s">
        <v>17693</v>
      </c>
      <c r="C501" s="4426" t="s">
        <v>18217</v>
      </c>
      <c r="D501" s="4412">
        <v>1500</v>
      </c>
      <c r="E501" s="4410">
        <v>160</v>
      </c>
      <c r="F501" s="4410">
        <v>410</v>
      </c>
      <c r="G501" s="4431">
        <v>2534</v>
      </c>
      <c r="H501" s="6137">
        <v>51710.06</v>
      </c>
      <c r="I501" s="6138">
        <v>57777.2</v>
      </c>
      <c r="J501" s="4417">
        <f t="shared" si="16"/>
        <v>51710.06</v>
      </c>
      <c r="K501" s="4418">
        <f t="shared" si="17"/>
        <v>57777.2</v>
      </c>
    </row>
    <row r="502" spans="1:11">
      <c r="A502" s="7589"/>
      <c r="B502" s="4425" t="s">
        <v>17694</v>
      </c>
      <c r="C502" s="4426" t="s">
        <v>18218</v>
      </c>
      <c r="D502" s="4412">
        <v>1500</v>
      </c>
      <c r="E502" s="4410">
        <v>160</v>
      </c>
      <c r="F502" s="4410">
        <v>451</v>
      </c>
      <c r="G502" s="4431">
        <v>2787.4</v>
      </c>
      <c r="H502" s="6137">
        <v>56186.09</v>
      </c>
      <c r="I502" s="6138">
        <v>62254.239999999998</v>
      </c>
      <c r="J502" s="4417">
        <f t="shared" si="16"/>
        <v>56186.09</v>
      </c>
      <c r="K502" s="4418">
        <f t="shared" si="17"/>
        <v>62254.239999999998</v>
      </c>
    </row>
    <row r="503" spans="1:11">
      <c r="A503" s="7589"/>
      <c r="B503" s="4425" t="s">
        <v>17695</v>
      </c>
      <c r="C503" s="4426" t="s">
        <v>18219</v>
      </c>
      <c r="D503" s="4412">
        <v>1500</v>
      </c>
      <c r="E503" s="4410">
        <v>160</v>
      </c>
      <c r="F503" s="4410">
        <v>492</v>
      </c>
      <c r="G503" s="4431">
        <v>3040.8</v>
      </c>
      <c r="H503" s="6137">
        <v>60663.13</v>
      </c>
      <c r="I503" s="6138">
        <v>66730.27</v>
      </c>
      <c r="J503" s="4417">
        <f t="shared" si="16"/>
        <v>60663.13</v>
      </c>
      <c r="K503" s="4418">
        <f t="shared" si="17"/>
        <v>66730.27</v>
      </c>
    </row>
    <row r="504" spans="1:11">
      <c r="A504" s="7589"/>
      <c r="B504" s="4425" t="s">
        <v>17696</v>
      </c>
      <c r="C504" s="4426" t="s">
        <v>18220</v>
      </c>
      <c r="D504" s="4412">
        <v>1500</v>
      </c>
      <c r="E504" s="4410">
        <v>160</v>
      </c>
      <c r="F504" s="4410">
        <v>533</v>
      </c>
      <c r="G504" s="4431">
        <v>3294.2000000000003</v>
      </c>
      <c r="H504" s="6137">
        <v>65140.18</v>
      </c>
      <c r="I504" s="6138">
        <v>71208.34</v>
      </c>
      <c r="J504" s="4417">
        <f t="shared" si="16"/>
        <v>65140.18</v>
      </c>
      <c r="K504" s="4418">
        <f t="shared" si="17"/>
        <v>71208.34</v>
      </c>
    </row>
    <row r="505" spans="1:11">
      <c r="A505" s="7589"/>
      <c r="B505" s="4425" t="s">
        <v>17697</v>
      </c>
      <c r="C505" s="4426" t="s">
        <v>18221</v>
      </c>
      <c r="D505" s="4412">
        <v>1500</v>
      </c>
      <c r="E505" s="4410">
        <v>160</v>
      </c>
      <c r="F505" s="4410">
        <v>574</v>
      </c>
      <c r="G505" s="4431">
        <v>3547.6</v>
      </c>
      <c r="H505" s="6137">
        <v>69617.23</v>
      </c>
      <c r="I505" s="6138">
        <v>75685.39</v>
      </c>
      <c r="J505" s="4417">
        <f t="shared" si="16"/>
        <v>69617.23</v>
      </c>
      <c r="K505" s="4418">
        <f t="shared" si="17"/>
        <v>75685.39</v>
      </c>
    </row>
    <row r="506" spans="1:11" ht="14.7" thickBot="1">
      <c r="A506" s="7589"/>
      <c r="B506" s="4427" t="s">
        <v>17698</v>
      </c>
      <c r="C506" s="4428" t="s">
        <v>18222</v>
      </c>
      <c r="D506" s="4432">
        <v>1500</v>
      </c>
      <c r="E506" s="4433">
        <v>160</v>
      </c>
      <c r="F506" s="4433">
        <v>615</v>
      </c>
      <c r="G506" s="4434">
        <v>3801</v>
      </c>
      <c r="H506" s="6137">
        <v>74094.28</v>
      </c>
      <c r="I506" s="6138">
        <v>80161.41</v>
      </c>
      <c r="J506" s="4419">
        <f t="shared" si="16"/>
        <v>74094.28</v>
      </c>
      <c r="K506" s="4420">
        <f t="shared" si="17"/>
        <v>80161.41</v>
      </c>
    </row>
    <row r="507" spans="1:11">
      <c r="A507" s="7589"/>
      <c r="B507" s="4423" t="s">
        <v>17699</v>
      </c>
      <c r="C507" s="4424" t="s">
        <v>18223</v>
      </c>
      <c r="D507" s="4429">
        <v>1750</v>
      </c>
      <c r="E507" s="4409">
        <v>160</v>
      </c>
      <c r="F507" s="4409">
        <v>164</v>
      </c>
      <c r="G507" s="4430">
        <v>1167.2</v>
      </c>
      <c r="H507" s="6137">
        <v>27426.15</v>
      </c>
      <c r="I507" s="6138">
        <v>33494.31</v>
      </c>
      <c r="J507" s="4415">
        <f t="shared" si="16"/>
        <v>27426.15</v>
      </c>
      <c r="K507" s="4416">
        <f t="shared" si="17"/>
        <v>33494.31</v>
      </c>
    </row>
    <row r="508" spans="1:11">
      <c r="A508" s="7589"/>
      <c r="B508" s="4425" t="s">
        <v>17700</v>
      </c>
      <c r="C508" s="4426" t="s">
        <v>18224</v>
      </c>
      <c r="D508" s="4412">
        <v>1750</v>
      </c>
      <c r="E508" s="4410">
        <v>160</v>
      </c>
      <c r="F508" s="4410">
        <v>205</v>
      </c>
      <c r="G508" s="4431">
        <v>1459</v>
      </c>
      <c r="H508" s="6137">
        <v>32503.97</v>
      </c>
      <c r="I508" s="6138">
        <v>38572.120000000003</v>
      </c>
      <c r="J508" s="4417">
        <f t="shared" si="16"/>
        <v>32503.97</v>
      </c>
      <c r="K508" s="4418">
        <f t="shared" si="17"/>
        <v>38572.120000000003</v>
      </c>
    </row>
    <row r="509" spans="1:11">
      <c r="A509" s="7589"/>
      <c r="B509" s="4425" t="s">
        <v>17701</v>
      </c>
      <c r="C509" s="4426" t="s">
        <v>18225</v>
      </c>
      <c r="D509" s="4412">
        <v>1750</v>
      </c>
      <c r="E509" s="4410">
        <v>160</v>
      </c>
      <c r="F509" s="4410">
        <v>246</v>
      </c>
      <c r="G509" s="4431">
        <v>1750.8000000000002</v>
      </c>
      <c r="H509" s="6137">
        <v>37580.76</v>
      </c>
      <c r="I509" s="6138">
        <v>43649.94</v>
      </c>
      <c r="J509" s="4417">
        <f t="shared" si="16"/>
        <v>37580.76</v>
      </c>
      <c r="K509" s="4418">
        <f t="shared" si="17"/>
        <v>43649.94</v>
      </c>
    </row>
    <row r="510" spans="1:11">
      <c r="A510" s="7589"/>
      <c r="B510" s="4425" t="s">
        <v>17702</v>
      </c>
      <c r="C510" s="4426" t="s">
        <v>18226</v>
      </c>
      <c r="D510" s="4412">
        <v>1750</v>
      </c>
      <c r="E510" s="4410">
        <v>160</v>
      </c>
      <c r="F510" s="4410">
        <v>287</v>
      </c>
      <c r="G510" s="4431">
        <v>2042.6000000000001</v>
      </c>
      <c r="H510" s="6137">
        <v>42659.6</v>
      </c>
      <c r="I510" s="6138">
        <v>48726.73</v>
      </c>
      <c r="J510" s="4417">
        <f t="shared" si="16"/>
        <v>42659.6</v>
      </c>
      <c r="K510" s="4418">
        <f t="shared" si="17"/>
        <v>48726.73</v>
      </c>
    </row>
    <row r="511" spans="1:11">
      <c r="A511" s="7589"/>
      <c r="B511" s="4425" t="s">
        <v>17703</v>
      </c>
      <c r="C511" s="4426" t="s">
        <v>18227</v>
      </c>
      <c r="D511" s="4412">
        <v>1750</v>
      </c>
      <c r="E511" s="4410">
        <v>160</v>
      </c>
      <c r="F511" s="4410">
        <v>328</v>
      </c>
      <c r="G511" s="4431">
        <v>2334.4</v>
      </c>
      <c r="H511" s="6137">
        <v>47737.41</v>
      </c>
      <c r="I511" s="6138">
        <v>53804.55</v>
      </c>
      <c r="J511" s="4417">
        <f t="shared" si="16"/>
        <v>47737.41</v>
      </c>
      <c r="K511" s="4418">
        <f t="shared" si="17"/>
        <v>53804.55</v>
      </c>
    </row>
    <row r="512" spans="1:11">
      <c r="A512" s="7589"/>
      <c r="B512" s="4425" t="s">
        <v>17704</v>
      </c>
      <c r="C512" s="4426" t="s">
        <v>18228</v>
      </c>
      <c r="D512" s="4412">
        <v>1750</v>
      </c>
      <c r="E512" s="4410">
        <v>160</v>
      </c>
      <c r="F512" s="4410">
        <v>369</v>
      </c>
      <c r="G512" s="4431">
        <v>2626.2000000000003</v>
      </c>
      <c r="H512" s="6137">
        <v>52814.2</v>
      </c>
      <c r="I512" s="6138">
        <v>58882.36</v>
      </c>
      <c r="J512" s="4417">
        <f t="shared" si="16"/>
        <v>52814.2</v>
      </c>
      <c r="K512" s="4418">
        <f t="shared" si="17"/>
        <v>58882.36</v>
      </c>
    </row>
    <row r="513" spans="1:11">
      <c r="A513" s="7589"/>
      <c r="B513" s="4425" t="s">
        <v>17705</v>
      </c>
      <c r="C513" s="4426" t="s">
        <v>18229</v>
      </c>
      <c r="D513" s="4412">
        <v>1750</v>
      </c>
      <c r="E513" s="4410">
        <v>160</v>
      </c>
      <c r="F513" s="4410">
        <v>410</v>
      </c>
      <c r="G513" s="4431">
        <v>2918</v>
      </c>
      <c r="H513" s="6137">
        <v>57892.02</v>
      </c>
      <c r="I513" s="6138">
        <v>63959.15</v>
      </c>
      <c r="J513" s="4417">
        <f t="shared" si="16"/>
        <v>57892.02</v>
      </c>
      <c r="K513" s="4418">
        <f t="shared" si="17"/>
        <v>63959.15</v>
      </c>
    </row>
    <row r="514" spans="1:11">
      <c r="A514" s="7589"/>
      <c r="B514" s="4425" t="s">
        <v>17706</v>
      </c>
      <c r="C514" s="4426" t="s">
        <v>18230</v>
      </c>
      <c r="D514" s="4412">
        <v>1750</v>
      </c>
      <c r="E514" s="4410">
        <v>160</v>
      </c>
      <c r="F514" s="4410">
        <v>451</v>
      </c>
      <c r="G514" s="4431">
        <v>3209.8</v>
      </c>
      <c r="H514" s="6137">
        <v>62969.83</v>
      </c>
      <c r="I514" s="6138">
        <v>69036.97</v>
      </c>
      <c r="J514" s="4417">
        <f t="shared" si="16"/>
        <v>62969.83</v>
      </c>
      <c r="K514" s="4418">
        <f t="shared" si="17"/>
        <v>69036.97</v>
      </c>
    </row>
    <row r="515" spans="1:11">
      <c r="A515" s="7589"/>
      <c r="B515" s="4425" t="s">
        <v>17707</v>
      </c>
      <c r="C515" s="4426" t="s">
        <v>18231</v>
      </c>
      <c r="D515" s="4412">
        <v>1750</v>
      </c>
      <c r="E515" s="4410">
        <v>160</v>
      </c>
      <c r="F515" s="4410">
        <v>492</v>
      </c>
      <c r="G515" s="4431">
        <v>3501.6000000000004</v>
      </c>
      <c r="H515" s="6137">
        <v>68046.62</v>
      </c>
      <c r="I515" s="6138">
        <v>74114.78</v>
      </c>
      <c r="J515" s="4417">
        <f t="shared" si="16"/>
        <v>68046.62</v>
      </c>
      <c r="K515" s="4418">
        <f t="shared" si="17"/>
        <v>74114.78</v>
      </c>
    </row>
    <row r="516" spans="1:11">
      <c r="A516" s="7589"/>
      <c r="B516" s="4425" t="s">
        <v>17708</v>
      </c>
      <c r="C516" s="4426" t="s">
        <v>18232</v>
      </c>
      <c r="D516" s="4412">
        <v>1750</v>
      </c>
      <c r="E516" s="4410">
        <v>160</v>
      </c>
      <c r="F516" s="4410">
        <v>533</v>
      </c>
      <c r="G516" s="4431">
        <v>3793.4</v>
      </c>
      <c r="H516" s="6137">
        <v>73124.44</v>
      </c>
      <c r="I516" s="6138">
        <v>79191.570000000007</v>
      </c>
      <c r="J516" s="4417">
        <f t="shared" si="16"/>
        <v>73124.44</v>
      </c>
      <c r="K516" s="4418">
        <f t="shared" si="17"/>
        <v>79191.570000000007</v>
      </c>
    </row>
    <row r="517" spans="1:11">
      <c r="A517" s="7589"/>
      <c r="B517" s="4425" t="s">
        <v>17709</v>
      </c>
      <c r="C517" s="4426" t="s">
        <v>18233</v>
      </c>
      <c r="D517" s="4412">
        <v>1750</v>
      </c>
      <c r="E517" s="4410">
        <v>160</v>
      </c>
      <c r="F517" s="4410">
        <v>574</v>
      </c>
      <c r="G517" s="4431">
        <v>4085.2000000000003</v>
      </c>
      <c r="H517" s="6137">
        <v>78202.259999999995</v>
      </c>
      <c r="I517" s="6138">
        <v>84269.39</v>
      </c>
      <c r="J517" s="4417">
        <f t="shared" si="16"/>
        <v>78202.259999999995</v>
      </c>
      <c r="K517" s="4418">
        <f t="shared" si="17"/>
        <v>84269.39</v>
      </c>
    </row>
    <row r="518" spans="1:11" ht="14.7" thickBot="1">
      <c r="A518" s="7589"/>
      <c r="B518" s="4427" t="s">
        <v>17710</v>
      </c>
      <c r="C518" s="4428" t="s">
        <v>18234</v>
      </c>
      <c r="D518" s="4432">
        <v>1750</v>
      </c>
      <c r="E518" s="4433">
        <v>160</v>
      </c>
      <c r="F518" s="4433">
        <v>615</v>
      </c>
      <c r="G518" s="4434">
        <v>4377</v>
      </c>
      <c r="H518" s="6137">
        <v>83280.070000000007</v>
      </c>
      <c r="I518" s="6138">
        <v>89347.21</v>
      </c>
      <c r="J518" s="4419">
        <f t="shared" si="16"/>
        <v>83280.070000000007</v>
      </c>
      <c r="K518" s="4420">
        <f t="shared" si="17"/>
        <v>89347.21</v>
      </c>
    </row>
    <row r="519" spans="1:11">
      <c r="A519" s="7589"/>
      <c r="B519" s="4423" t="s">
        <v>17711</v>
      </c>
      <c r="C519" s="4424" t="s">
        <v>18235</v>
      </c>
      <c r="D519" s="4429">
        <v>2000</v>
      </c>
      <c r="E519" s="4409">
        <v>160</v>
      </c>
      <c r="F519" s="4409">
        <v>164</v>
      </c>
      <c r="G519" s="4430">
        <v>1322.4</v>
      </c>
      <c r="H519" s="6137">
        <v>30337.72</v>
      </c>
      <c r="I519" s="6138">
        <v>36404.85</v>
      </c>
      <c r="J519" s="4415">
        <f t="shared" si="16"/>
        <v>30337.72</v>
      </c>
      <c r="K519" s="4416">
        <f t="shared" si="17"/>
        <v>36404.85</v>
      </c>
    </row>
    <row r="520" spans="1:11">
      <c r="A520" s="7589"/>
      <c r="B520" s="4425" t="s">
        <v>17712</v>
      </c>
      <c r="C520" s="4426" t="s">
        <v>18236</v>
      </c>
      <c r="D520" s="4412">
        <v>2000</v>
      </c>
      <c r="E520" s="4410">
        <v>160</v>
      </c>
      <c r="F520" s="4410">
        <v>205</v>
      </c>
      <c r="G520" s="4431">
        <v>1653</v>
      </c>
      <c r="H520" s="6137">
        <v>36122.92</v>
      </c>
      <c r="I520" s="6138">
        <v>42191.08</v>
      </c>
      <c r="J520" s="4417">
        <f t="shared" si="16"/>
        <v>36122.92</v>
      </c>
      <c r="K520" s="4418">
        <f t="shared" si="17"/>
        <v>42191.08</v>
      </c>
    </row>
    <row r="521" spans="1:11">
      <c r="A521" s="7589"/>
      <c r="B521" s="4425" t="s">
        <v>17713</v>
      </c>
      <c r="C521" s="4426" t="s">
        <v>18237</v>
      </c>
      <c r="D521" s="4412">
        <v>2000</v>
      </c>
      <c r="E521" s="4410">
        <v>160</v>
      </c>
      <c r="F521" s="4410">
        <v>246</v>
      </c>
      <c r="G521" s="4431">
        <v>1983.6000000000001</v>
      </c>
      <c r="H521" s="6137">
        <v>41909.15</v>
      </c>
      <c r="I521" s="6138">
        <v>47977.31</v>
      </c>
      <c r="J521" s="4417">
        <f t="shared" si="16"/>
        <v>41909.15</v>
      </c>
      <c r="K521" s="4418">
        <f t="shared" si="17"/>
        <v>47977.31</v>
      </c>
    </row>
    <row r="522" spans="1:11">
      <c r="A522" s="7589"/>
      <c r="B522" s="4425" t="s">
        <v>17714</v>
      </c>
      <c r="C522" s="4426" t="s">
        <v>18238</v>
      </c>
      <c r="D522" s="4412">
        <v>2000</v>
      </c>
      <c r="E522" s="4410">
        <v>160</v>
      </c>
      <c r="F522" s="4410">
        <v>287</v>
      </c>
      <c r="G522" s="4431">
        <v>2314.2000000000003</v>
      </c>
      <c r="H522" s="6137">
        <v>47694.35</v>
      </c>
      <c r="I522" s="6138">
        <v>53762.51</v>
      </c>
      <c r="J522" s="4417">
        <f t="shared" si="16"/>
        <v>47694.35</v>
      </c>
      <c r="K522" s="4418">
        <f t="shared" si="17"/>
        <v>53762.51</v>
      </c>
    </row>
    <row r="523" spans="1:11">
      <c r="A523" s="7589"/>
      <c r="B523" s="4425" t="s">
        <v>17715</v>
      </c>
      <c r="C523" s="4426" t="s">
        <v>18239</v>
      </c>
      <c r="D523" s="4412">
        <v>2000</v>
      </c>
      <c r="E523" s="4410">
        <v>160</v>
      </c>
      <c r="F523" s="4410">
        <v>328</v>
      </c>
      <c r="G523" s="4431">
        <v>2644.8</v>
      </c>
      <c r="H523" s="6137">
        <v>53480.58</v>
      </c>
      <c r="I523" s="6138">
        <v>59547.72</v>
      </c>
      <c r="J523" s="4417">
        <f t="shared" si="16"/>
        <v>53480.58</v>
      </c>
      <c r="K523" s="4418">
        <f t="shared" si="17"/>
        <v>59547.72</v>
      </c>
    </row>
    <row r="524" spans="1:11">
      <c r="A524" s="7589"/>
      <c r="B524" s="4425" t="s">
        <v>17716</v>
      </c>
      <c r="C524" s="4426" t="s">
        <v>18240</v>
      </c>
      <c r="D524" s="4412">
        <v>2000</v>
      </c>
      <c r="E524" s="4410">
        <v>160</v>
      </c>
      <c r="F524" s="4410">
        <v>369</v>
      </c>
      <c r="G524" s="4431">
        <v>2975.4</v>
      </c>
      <c r="H524" s="6137">
        <v>59265.79</v>
      </c>
      <c r="I524" s="6138">
        <v>65333.95</v>
      </c>
      <c r="J524" s="4417">
        <f t="shared" si="16"/>
        <v>59265.79</v>
      </c>
      <c r="K524" s="4418">
        <f t="shared" si="17"/>
        <v>65333.95</v>
      </c>
    </row>
    <row r="525" spans="1:11">
      <c r="A525" s="7589"/>
      <c r="B525" s="4425" t="s">
        <v>17717</v>
      </c>
      <c r="C525" s="4426" t="s">
        <v>18241</v>
      </c>
      <c r="D525" s="4412">
        <v>2000</v>
      </c>
      <c r="E525" s="4410">
        <v>160</v>
      </c>
      <c r="F525" s="4410">
        <v>410</v>
      </c>
      <c r="G525" s="4431">
        <v>3306</v>
      </c>
      <c r="H525" s="6137">
        <v>65052.02</v>
      </c>
      <c r="I525" s="6138">
        <v>71119.149999999994</v>
      </c>
      <c r="J525" s="4417">
        <f t="shared" si="16"/>
        <v>65052.02</v>
      </c>
      <c r="K525" s="4418">
        <f t="shared" si="17"/>
        <v>71119.149999999994</v>
      </c>
    </row>
    <row r="526" spans="1:11">
      <c r="A526" s="7589"/>
      <c r="B526" s="4425" t="s">
        <v>17718</v>
      </c>
      <c r="C526" s="4426" t="s">
        <v>18242</v>
      </c>
      <c r="D526" s="4412">
        <v>2000</v>
      </c>
      <c r="E526" s="4410">
        <v>160</v>
      </c>
      <c r="F526" s="4410">
        <v>451</v>
      </c>
      <c r="G526" s="4431">
        <v>3636.6000000000004</v>
      </c>
      <c r="H526" s="6137">
        <v>70837.22</v>
      </c>
      <c r="I526" s="6138">
        <v>76904.350000000006</v>
      </c>
      <c r="J526" s="4417">
        <f t="shared" si="16"/>
        <v>70837.22</v>
      </c>
      <c r="K526" s="4418">
        <f t="shared" si="17"/>
        <v>76904.350000000006</v>
      </c>
    </row>
    <row r="527" spans="1:11">
      <c r="A527" s="7589"/>
      <c r="B527" s="4425" t="s">
        <v>17719</v>
      </c>
      <c r="C527" s="4426" t="s">
        <v>18243</v>
      </c>
      <c r="D527" s="4412">
        <v>2000</v>
      </c>
      <c r="E527" s="4410">
        <v>160</v>
      </c>
      <c r="F527" s="4410">
        <v>492</v>
      </c>
      <c r="G527" s="4431">
        <v>3967.2000000000003</v>
      </c>
      <c r="H527" s="6137">
        <v>76622.42</v>
      </c>
      <c r="I527" s="6138">
        <v>82690.58</v>
      </c>
      <c r="J527" s="4417">
        <f t="shared" si="16"/>
        <v>76622.42</v>
      </c>
      <c r="K527" s="4418">
        <f t="shared" si="17"/>
        <v>82690.58</v>
      </c>
    </row>
    <row r="528" spans="1:11">
      <c r="A528" s="7589"/>
      <c r="B528" s="4425" t="s">
        <v>17720</v>
      </c>
      <c r="C528" s="4426" t="s">
        <v>18244</v>
      </c>
      <c r="D528" s="4412">
        <v>2000</v>
      </c>
      <c r="E528" s="4410">
        <v>160</v>
      </c>
      <c r="F528" s="4410">
        <v>533</v>
      </c>
      <c r="G528" s="4431">
        <v>4297.8</v>
      </c>
      <c r="H528" s="6137">
        <v>82408.649999999994</v>
      </c>
      <c r="I528" s="6138">
        <v>88475.79</v>
      </c>
      <c r="J528" s="4417">
        <f t="shared" si="16"/>
        <v>82408.649999999994</v>
      </c>
      <c r="K528" s="4418">
        <f t="shared" si="17"/>
        <v>88475.79</v>
      </c>
    </row>
    <row r="529" spans="1:11">
      <c r="A529" s="7589"/>
      <c r="B529" s="4425" t="s">
        <v>17721</v>
      </c>
      <c r="C529" s="4426" t="s">
        <v>18245</v>
      </c>
      <c r="D529" s="4412">
        <v>2000</v>
      </c>
      <c r="E529" s="4410">
        <v>160</v>
      </c>
      <c r="F529" s="4410">
        <v>574</v>
      </c>
      <c r="G529" s="4431">
        <v>4628.4000000000005</v>
      </c>
      <c r="H529" s="6137">
        <v>88193.86</v>
      </c>
      <c r="I529" s="6138">
        <v>94262.01</v>
      </c>
      <c r="J529" s="4417">
        <f t="shared" si="16"/>
        <v>88193.86</v>
      </c>
      <c r="K529" s="4418">
        <f t="shared" si="17"/>
        <v>94262.01</v>
      </c>
    </row>
    <row r="530" spans="1:11" ht="14.7" thickBot="1">
      <c r="A530" s="7589"/>
      <c r="B530" s="4427" t="s">
        <v>17722</v>
      </c>
      <c r="C530" s="4428" t="s">
        <v>18246</v>
      </c>
      <c r="D530" s="4432">
        <v>2000</v>
      </c>
      <c r="E530" s="4433">
        <v>160</v>
      </c>
      <c r="F530" s="4433">
        <v>615</v>
      </c>
      <c r="G530" s="4434">
        <v>4959</v>
      </c>
      <c r="H530" s="6139">
        <v>93979.06</v>
      </c>
      <c r="I530" s="6140">
        <v>100048.24</v>
      </c>
      <c r="J530" s="4419">
        <f t="shared" si="16"/>
        <v>93979.06</v>
      </c>
      <c r="K530" s="4420">
        <f t="shared" si="17"/>
        <v>100048.24</v>
      </c>
    </row>
  </sheetData>
  <mergeCells count="6">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M512"/>
  <sheetViews>
    <sheetView zoomScale="70" zoomScaleNormal="70" workbookViewId="0">
      <selection activeCell="N15" sqref="M15:N15"/>
    </sheetView>
  </sheetViews>
  <sheetFormatPr defaultColWidth="9.29296875" defaultRowHeight="13"/>
  <cols>
    <col min="1" max="1" width="23" style="1343" customWidth="1"/>
    <col min="2" max="2" width="65.87890625" style="1343" customWidth="1"/>
    <col min="3" max="3" width="17.703125" style="1346" customWidth="1"/>
    <col min="4" max="4" width="11.703125" style="1343" bestFit="1" customWidth="1"/>
    <col min="5" max="5" width="16.29296875" style="1343" bestFit="1" customWidth="1"/>
    <col min="6" max="6" width="12.1171875" style="1343" customWidth="1"/>
    <col min="7" max="7" width="12.87890625" style="1343" customWidth="1"/>
    <col min="8" max="8" width="13.703125" style="1688" customWidth="1"/>
    <col min="9" max="9" width="14.29296875" style="5783" customWidth="1"/>
    <col min="10" max="16384" width="9.29296875" style="1343"/>
  </cols>
  <sheetData>
    <row r="1" spans="1:9" ht="18">
      <c r="A1" s="7610" t="s">
        <v>8448</v>
      </c>
      <c r="B1" s="7610"/>
      <c r="C1" s="7610"/>
      <c r="D1" s="7610"/>
      <c r="E1" s="7610"/>
      <c r="F1" s="7610"/>
      <c r="G1" s="7610"/>
      <c r="H1" s="7610"/>
    </row>
    <row r="2" spans="1:9" ht="14.35">
      <c r="A2" s="715"/>
      <c r="B2" s="715"/>
      <c r="C2" s="715"/>
      <c r="D2" s="889"/>
      <c r="E2" s="889"/>
      <c r="F2" s="889"/>
      <c r="G2" s="889"/>
      <c r="H2" s="3745"/>
    </row>
    <row r="3" spans="1:9" ht="14.35">
      <c r="A3" s="715"/>
      <c r="B3" s="715"/>
      <c r="C3" s="715"/>
      <c r="D3" s="889"/>
      <c r="E3" s="889"/>
      <c r="F3" s="889"/>
      <c r="G3" s="889"/>
      <c r="H3" s="3745"/>
    </row>
    <row r="4" spans="1:9" ht="14.35">
      <c r="A4" s="6504" t="s">
        <v>48</v>
      </c>
      <c r="B4" s="6503">
        <v>10</v>
      </c>
      <c r="C4" s="715"/>
      <c r="D4" s="889"/>
      <c r="E4" s="889"/>
      <c r="F4" s="889"/>
      <c r="G4" s="889"/>
      <c r="H4" s="3745"/>
    </row>
    <row r="5" spans="1:9" ht="15" customHeight="1">
      <c r="A5" s="715"/>
      <c r="B5" s="715"/>
      <c r="C5" s="715"/>
      <c r="D5" s="889"/>
      <c r="E5" s="889"/>
      <c r="F5" s="889"/>
      <c r="G5" s="889"/>
      <c r="H5" s="3745"/>
    </row>
    <row r="6" spans="1:9" ht="43.5" customHeight="1">
      <c r="A6" s="6502" t="s">
        <v>70</v>
      </c>
      <c r="B6" s="6502" t="s">
        <v>5895</v>
      </c>
      <c r="C6" s="6502" t="s">
        <v>75</v>
      </c>
      <c r="D6" s="6502" t="s">
        <v>5894</v>
      </c>
      <c r="E6" s="6502" t="s">
        <v>1418</v>
      </c>
      <c r="F6" s="6502" t="s">
        <v>5893</v>
      </c>
      <c r="G6" s="6502" t="s">
        <v>1537</v>
      </c>
      <c r="H6" s="6501" t="s">
        <v>3235</v>
      </c>
      <c r="I6" s="6500" t="s">
        <v>59</v>
      </c>
    </row>
    <row r="7" spans="1:9" ht="15" customHeight="1">
      <c r="A7" s="7611" t="s">
        <v>4736</v>
      </c>
      <c r="B7" s="7612"/>
      <c r="C7" s="7612"/>
      <c r="D7" s="7612"/>
      <c r="E7" s="7612"/>
      <c r="F7" s="7612"/>
      <c r="G7" s="7612"/>
      <c r="H7" s="7612"/>
      <c r="I7" s="7613"/>
    </row>
    <row r="8" spans="1:9" ht="68.25" customHeight="1">
      <c r="A8" s="6499"/>
      <c r="B8" s="6497" t="s">
        <v>7623</v>
      </c>
      <c r="C8" s="6493" t="s">
        <v>7624</v>
      </c>
      <c r="D8" s="6493" t="s">
        <v>6353</v>
      </c>
      <c r="E8" s="6493" t="s">
        <v>7625</v>
      </c>
      <c r="F8" s="6493">
        <v>6.2</v>
      </c>
      <c r="G8" s="6498" t="s">
        <v>6354</v>
      </c>
      <c r="H8" s="6488">
        <v>10180.502068965518</v>
      </c>
      <c r="I8" s="5785">
        <f>H8-H8*$B$4/100</f>
        <v>9162.4518620689651</v>
      </c>
    </row>
    <row r="9" spans="1:9" ht="68.25" customHeight="1">
      <c r="A9" s="6499"/>
      <c r="B9" s="6497" t="s">
        <v>4819</v>
      </c>
      <c r="C9" s="6493" t="s">
        <v>7626</v>
      </c>
      <c r="D9" s="6493" t="s">
        <v>6353</v>
      </c>
      <c r="E9" s="6493" t="s">
        <v>7625</v>
      </c>
      <c r="F9" s="6493">
        <v>6.2</v>
      </c>
      <c r="G9" s="6498" t="s">
        <v>6355</v>
      </c>
      <c r="H9" s="6488">
        <v>16065.037241379312</v>
      </c>
      <c r="I9" s="5785">
        <f>H9-H9*$B$4/100</f>
        <v>14458.533517241382</v>
      </c>
    </row>
    <row r="10" spans="1:9" ht="72.75" customHeight="1">
      <c r="A10" s="6499"/>
      <c r="B10" s="6497" t="s">
        <v>7627</v>
      </c>
      <c r="C10" s="6493" t="s">
        <v>7628</v>
      </c>
      <c r="D10" s="6493" t="s">
        <v>6353</v>
      </c>
      <c r="E10" s="6493" t="s">
        <v>7625</v>
      </c>
      <c r="F10" s="6493">
        <v>6.2</v>
      </c>
      <c r="G10" s="6498" t="s">
        <v>6356</v>
      </c>
      <c r="H10" s="6488">
        <v>19094.32496551724</v>
      </c>
      <c r="I10" s="5785">
        <f>H10-H10*$B$4/100</f>
        <v>17184.892468965518</v>
      </c>
    </row>
    <row r="11" spans="1:9" ht="74.25" customHeight="1">
      <c r="A11" s="6499"/>
      <c r="B11" s="6497" t="s">
        <v>7629</v>
      </c>
      <c r="C11" s="6493" t="s">
        <v>7630</v>
      </c>
      <c r="D11" s="6493" t="s">
        <v>6353</v>
      </c>
      <c r="E11" s="6493" t="s">
        <v>7625</v>
      </c>
      <c r="F11" s="6493">
        <v>6.2</v>
      </c>
      <c r="G11" s="6498" t="s">
        <v>6356</v>
      </c>
      <c r="H11" s="6488">
        <v>19094.32496551724</v>
      </c>
      <c r="I11" s="5785">
        <f>H11-H11*$B$4/100</f>
        <v>17184.892468965518</v>
      </c>
    </row>
    <row r="12" spans="1:9" ht="15" customHeight="1">
      <c r="A12" s="7607" t="s">
        <v>7673</v>
      </c>
      <c r="B12" s="7608"/>
      <c r="C12" s="7608"/>
      <c r="D12" s="7608"/>
      <c r="E12" s="7608"/>
      <c r="F12" s="7608"/>
      <c r="G12" s="7608"/>
      <c r="H12" s="7609"/>
      <c r="I12" s="5786"/>
    </row>
    <row r="13" spans="1:9" ht="66.75" customHeight="1">
      <c r="A13" s="6496"/>
      <c r="B13" s="6497" t="s">
        <v>7631</v>
      </c>
      <c r="C13" s="6493" t="s">
        <v>7632</v>
      </c>
      <c r="D13" s="6493" t="s">
        <v>5889</v>
      </c>
      <c r="E13" s="6493" t="s">
        <v>5892</v>
      </c>
      <c r="F13" s="6493">
        <v>3.63</v>
      </c>
      <c r="G13" s="6498" t="s">
        <v>5891</v>
      </c>
      <c r="H13" s="6488">
        <v>6999</v>
      </c>
      <c r="I13" s="5785">
        <f t="shared" ref="I13:I21" si="0">H13-H13*$B$4/100</f>
        <v>6299.1</v>
      </c>
    </row>
    <row r="14" spans="1:9" ht="59.25" customHeight="1">
      <c r="A14" s="6496"/>
      <c r="B14" s="6497" t="s">
        <v>7633</v>
      </c>
      <c r="C14" s="6493" t="s">
        <v>7634</v>
      </c>
      <c r="D14" s="6493" t="s">
        <v>5889</v>
      </c>
      <c r="E14" s="6493" t="s">
        <v>5892</v>
      </c>
      <c r="F14" s="6493">
        <v>3.63</v>
      </c>
      <c r="G14" s="6498" t="s">
        <v>5891</v>
      </c>
      <c r="H14" s="6488">
        <v>8885</v>
      </c>
      <c r="I14" s="5785">
        <f t="shared" si="0"/>
        <v>7996.5</v>
      </c>
    </row>
    <row r="15" spans="1:9" s="1344" customFormat="1" ht="55.5" customHeight="1">
      <c r="A15" s="6496"/>
      <c r="B15" s="6497" t="s">
        <v>7635</v>
      </c>
      <c r="C15" s="6493" t="s">
        <v>7636</v>
      </c>
      <c r="D15" s="6493" t="s">
        <v>5889</v>
      </c>
      <c r="E15" s="6493" t="s">
        <v>5880</v>
      </c>
      <c r="F15" s="6493">
        <v>3.63</v>
      </c>
      <c r="G15" s="6498" t="s">
        <v>5890</v>
      </c>
      <c r="H15" s="6488">
        <v>8885</v>
      </c>
      <c r="I15" s="5785">
        <f t="shared" si="0"/>
        <v>7996.5</v>
      </c>
    </row>
    <row r="16" spans="1:9" s="1344" customFormat="1" ht="57.75" customHeight="1">
      <c r="A16" s="6496"/>
      <c r="B16" s="6497" t="s">
        <v>7637</v>
      </c>
      <c r="C16" s="6493" t="s">
        <v>7638</v>
      </c>
      <c r="D16" s="6493" t="s">
        <v>5889</v>
      </c>
      <c r="E16" s="6493" t="s">
        <v>5880</v>
      </c>
      <c r="F16" s="6493">
        <v>3.63</v>
      </c>
      <c r="G16" s="6498" t="s">
        <v>5890</v>
      </c>
      <c r="H16" s="6488">
        <v>10801</v>
      </c>
      <c r="I16" s="5785">
        <f t="shared" si="0"/>
        <v>9720.9</v>
      </c>
    </row>
    <row r="17" spans="1:9" s="1344" customFormat="1" ht="57.75" customHeight="1">
      <c r="A17" s="6496"/>
      <c r="B17" s="6497" t="s">
        <v>7639</v>
      </c>
      <c r="C17" s="6493" t="s">
        <v>7640</v>
      </c>
      <c r="D17" s="6493" t="s">
        <v>5889</v>
      </c>
      <c r="E17" s="6493" t="s">
        <v>5880</v>
      </c>
      <c r="F17" s="6493">
        <v>3.36</v>
      </c>
      <c r="G17" s="6498" t="s">
        <v>7641</v>
      </c>
      <c r="H17" s="6488">
        <v>12550</v>
      </c>
      <c r="I17" s="5785">
        <f t="shared" si="0"/>
        <v>11295</v>
      </c>
    </row>
    <row r="18" spans="1:9" s="1344" customFormat="1" ht="60" customHeight="1">
      <c r="A18" s="6496"/>
      <c r="B18" s="6497" t="s">
        <v>7642</v>
      </c>
      <c r="C18" s="6493" t="s">
        <v>7643</v>
      </c>
      <c r="D18" s="6493" t="s">
        <v>5889</v>
      </c>
      <c r="E18" s="6493" t="s">
        <v>5880</v>
      </c>
      <c r="F18" s="6493">
        <v>3.63</v>
      </c>
      <c r="G18" s="6498" t="s">
        <v>5888</v>
      </c>
      <c r="H18" s="6488">
        <v>13205</v>
      </c>
      <c r="I18" s="5785">
        <f t="shared" si="0"/>
        <v>11884.5</v>
      </c>
    </row>
    <row r="19" spans="1:9" ht="65.25" customHeight="1">
      <c r="A19" s="6496"/>
      <c r="B19" s="6497" t="s">
        <v>7644</v>
      </c>
      <c r="C19" s="6493" t="s">
        <v>7645</v>
      </c>
      <c r="D19" s="6493" t="s">
        <v>5889</v>
      </c>
      <c r="E19" s="6493" t="s">
        <v>5880</v>
      </c>
      <c r="F19" s="6493">
        <v>3.63</v>
      </c>
      <c r="G19" s="6498" t="s">
        <v>5888</v>
      </c>
      <c r="H19" s="6488">
        <v>14602</v>
      </c>
      <c r="I19" s="5785">
        <f t="shared" si="0"/>
        <v>13141.8</v>
      </c>
    </row>
    <row r="20" spans="1:9" ht="51.75" customHeight="1">
      <c r="A20" s="6496"/>
      <c r="B20" s="6497" t="s">
        <v>7646</v>
      </c>
      <c r="C20" s="6493" t="s">
        <v>7647</v>
      </c>
      <c r="D20" s="6493" t="s">
        <v>5889</v>
      </c>
      <c r="E20" s="6493" t="s">
        <v>5880</v>
      </c>
      <c r="F20" s="6493">
        <v>3.63</v>
      </c>
      <c r="G20" s="6498" t="s">
        <v>5888</v>
      </c>
      <c r="H20" s="6488">
        <v>16100</v>
      </c>
      <c r="I20" s="5785">
        <f t="shared" si="0"/>
        <v>14490</v>
      </c>
    </row>
    <row r="21" spans="1:9" ht="51.75" customHeight="1">
      <c r="A21" s="6496"/>
      <c r="B21" s="6497" t="s">
        <v>7648</v>
      </c>
      <c r="C21" s="6493" t="s">
        <v>7649</v>
      </c>
      <c r="D21" s="6493" t="s">
        <v>5889</v>
      </c>
      <c r="E21" s="6493" t="s">
        <v>5880</v>
      </c>
      <c r="F21" s="6493">
        <v>3.63</v>
      </c>
      <c r="G21" s="6498" t="s">
        <v>7650</v>
      </c>
      <c r="H21" s="6488">
        <v>14345</v>
      </c>
      <c r="I21" s="5785">
        <f t="shared" si="0"/>
        <v>12910.5</v>
      </c>
    </row>
    <row r="22" spans="1:9" ht="15" customHeight="1">
      <c r="A22" s="7607" t="s">
        <v>7674</v>
      </c>
      <c r="B22" s="7608"/>
      <c r="C22" s="7608"/>
      <c r="D22" s="7608"/>
      <c r="E22" s="7608"/>
      <c r="F22" s="7608"/>
      <c r="G22" s="7608"/>
      <c r="H22" s="7609"/>
      <c r="I22" s="5786"/>
    </row>
    <row r="23" spans="1:9" ht="60" customHeight="1">
      <c r="A23" s="6496"/>
      <c r="B23" s="6497" t="s">
        <v>7631</v>
      </c>
      <c r="C23" s="6493" t="s">
        <v>7651</v>
      </c>
      <c r="D23" s="6498" t="s">
        <v>6357</v>
      </c>
      <c r="E23" s="6493" t="s">
        <v>6358</v>
      </c>
      <c r="F23" s="6498">
        <v>4</v>
      </c>
      <c r="G23" s="6498" t="s">
        <v>5891</v>
      </c>
      <c r="H23" s="6488">
        <v>7746</v>
      </c>
      <c r="I23" s="5785">
        <f t="shared" ref="I23:I29" si="1">H23-H23*$B$4/100</f>
        <v>6971.4</v>
      </c>
    </row>
    <row r="24" spans="1:9" ht="61.5" customHeight="1">
      <c r="A24" s="6496"/>
      <c r="B24" s="6497" t="s">
        <v>7635</v>
      </c>
      <c r="C24" s="6493" t="s">
        <v>7652</v>
      </c>
      <c r="D24" s="6498" t="s">
        <v>6357</v>
      </c>
      <c r="E24" s="6493" t="s">
        <v>6358</v>
      </c>
      <c r="F24" s="6498">
        <v>4</v>
      </c>
      <c r="G24" s="6498" t="s">
        <v>5890</v>
      </c>
      <c r="H24" s="6488">
        <v>9565</v>
      </c>
      <c r="I24" s="5785">
        <f t="shared" si="1"/>
        <v>8608.5</v>
      </c>
    </row>
    <row r="25" spans="1:9" ht="61.5" customHeight="1">
      <c r="A25" s="6496"/>
      <c r="B25" s="6497" t="s">
        <v>7639</v>
      </c>
      <c r="C25" s="6493" t="s">
        <v>7653</v>
      </c>
      <c r="D25" s="6498" t="s">
        <v>6357</v>
      </c>
      <c r="E25" s="6493" t="s">
        <v>6358</v>
      </c>
      <c r="F25" s="6498">
        <v>4</v>
      </c>
      <c r="G25" s="6498" t="s">
        <v>5890</v>
      </c>
      <c r="H25" s="6488">
        <v>13298</v>
      </c>
      <c r="I25" s="5785">
        <f t="shared" si="1"/>
        <v>11968.2</v>
      </c>
    </row>
    <row r="26" spans="1:9" ht="49.5" customHeight="1">
      <c r="A26" s="6496"/>
      <c r="B26" s="6497" t="s">
        <v>7637</v>
      </c>
      <c r="C26" s="6493" t="s">
        <v>7654</v>
      </c>
      <c r="D26" s="6498" t="s">
        <v>6357</v>
      </c>
      <c r="E26" s="6493" t="s">
        <v>6358</v>
      </c>
      <c r="F26" s="6498">
        <v>4</v>
      </c>
      <c r="G26" s="6498" t="s">
        <v>5890</v>
      </c>
      <c r="H26" s="6488">
        <v>13086</v>
      </c>
      <c r="I26" s="5785">
        <f t="shared" si="1"/>
        <v>11777.4</v>
      </c>
    </row>
    <row r="27" spans="1:9" ht="49.5" customHeight="1">
      <c r="A27" s="6496"/>
      <c r="B27" s="6497" t="s">
        <v>7648</v>
      </c>
      <c r="C27" s="6493" t="s">
        <v>7655</v>
      </c>
      <c r="D27" s="6498" t="s">
        <v>6357</v>
      </c>
      <c r="E27" s="6493" t="s">
        <v>6358</v>
      </c>
      <c r="F27" s="6498">
        <v>4</v>
      </c>
      <c r="G27" s="6498" t="s">
        <v>5890</v>
      </c>
      <c r="H27" s="6488">
        <v>16825</v>
      </c>
      <c r="I27" s="5785">
        <f t="shared" si="1"/>
        <v>15142.5</v>
      </c>
    </row>
    <row r="28" spans="1:9" s="1344" customFormat="1" ht="51.75" customHeight="1">
      <c r="A28" s="6496"/>
      <c r="B28" s="6497" t="s">
        <v>7642</v>
      </c>
      <c r="C28" s="6493" t="s">
        <v>7656</v>
      </c>
      <c r="D28" s="6498" t="s">
        <v>6357</v>
      </c>
      <c r="E28" s="6493" t="s">
        <v>6358</v>
      </c>
      <c r="F28" s="6498">
        <v>4</v>
      </c>
      <c r="G28" s="6498" t="s">
        <v>5888</v>
      </c>
      <c r="H28" s="6488">
        <v>18001</v>
      </c>
      <c r="I28" s="5785">
        <f t="shared" si="1"/>
        <v>16200.9</v>
      </c>
    </row>
    <row r="29" spans="1:9" s="1344" customFormat="1" ht="54" customHeight="1">
      <c r="A29" s="6496"/>
      <c r="B29" s="6497" t="s">
        <v>7646</v>
      </c>
      <c r="C29" s="6493" t="s">
        <v>14531</v>
      </c>
      <c r="D29" s="6498" t="s">
        <v>6357</v>
      </c>
      <c r="E29" s="6493" t="s">
        <v>6358</v>
      </c>
      <c r="F29" s="6498">
        <v>4</v>
      </c>
      <c r="G29" s="6498" t="s">
        <v>5888</v>
      </c>
      <c r="H29" s="6488">
        <v>19957</v>
      </c>
      <c r="I29" s="5785">
        <f t="shared" si="1"/>
        <v>17961.3</v>
      </c>
    </row>
    <row r="30" spans="1:9" ht="15" customHeight="1">
      <c r="A30" s="7607" t="s">
        <v>7676</v>
      </c>
      <c r="B30" s="7608"/>
      <c r="C30" s="7608"/>
      <c r="D30" s="7608"/>
      <c r="E30" s="7608"/>
      <c r="F30" s="7608"/>
      <c r="G30" s="7608"/>
      <c r="H30" s="7609"/>
      <c r="I30" s="5786"/>
    </row>
    <row r="31" spans="1:9" ht="61.5" customHeight="1">
      <c r="A31" s="6496"/>
      <c r="B31" s="6497" t="s">
        <v>7631</v>
      </c>
      <c r="C31" s="6493" t="s">
        <v>7657</v>
      </c>
      <c r="D31" s="6493" t="s">
        <v>5878</v>
      </c>
      <c r="E31" s="6493" t="s">
        <v>5877</v>
      </c>
      <c r="F31" s="6493">
        <v>6.95</v>
      </c>
      <c r="G31" s="6498" t="s">
        <v>5887</v>
      </c>
      <c r="H31" s="6488">
        <v>12164.699999999999</v>
      </c>
      <c r="I31" s="5785">
        <f>H31-H31*$B$4/100</f>
        <v>10948.23</v>
      </c>
    </row>
    <row r="32" spans="1:9" ht="57.75" customHeight="1">
      <c r="A32" s="6496"/>
      <c r="B32" s="6497" t="s">
        <v>7635</v>
      </c>
      <c r="C32" s="6493" t="s">
        <v>7658</v>
      </c>
      <c r="D32" s="6493" t="s">
        <v>5878</v>
      </c>
      <c r="E32" s="6493" t="s">
        <v>5877</v>
      </c>
      <c r="F32" s="6493">
        <v>6.95</v>
      </c>
      <c r="G32" s="6498" t="s">
        <v>5885</v>
      </c>
      <c r="H32" s="6488">
        <v>17282</v>
      </c>
      <c r="I32" s="5785">
        <f>H32-H32*$B$4/100</f>
        <v>15553.8</v>
      </c>
    </row>
    <row r="33" spans="1:9" ht="68.25" customHeight="1">
      <c r="A33" s="6496"/>
      <c r="B33" s="6497" t="s">
        <v>7637</v>
      </c>
      <c r="C33" s="6493" t="s">
        <v>7659</v>
      </c>
      <c r="D33" s="6493" t="s">
        <v>5878</v>
      </c>
      <c r="E33" s="6493" t="s">
        <v>5886</v>
      </c>
      <c r="F33" s="6493">
        <v>6.95</v>
      </c>
      <c r="G33" s="6498" t="s">
        <v>5885</v>
      </c>
      <c r="H33" s="6488">
        <v>18514</v>
      </c>
      <c r="I33" s="5785">
        <f>H33-H33*$B$4/100</f>
        <v>16662.599999999999</v>
      </c>
    </row>
    <row r="34" spans="1:9" s="1688" customFormat="1" ht="48.75" customHeight="1">
      <c r="A34" s="6496"/>
      <c r="B34" s="6497" t="s">
        <v>7642</v>
      </c>
      <c r="C34" s="6493" t="s">
        <v>7660</v>
      </c>
      <c r="D34" s="6493" t="s">
        <v>5878</v>
      </c>
      <c r="E34" s="6493" t="s">
        <v>5877</v>
      </c>
      <c r="F34" s="6493">
        <v>6.95</v>
      </c>
      <c r="G34" s="6498" t="s">
        <v>5884</v>
      </c>
      <c r="H34" s="6488">
        <v>20174</v>
      </c>
      <c r="I34" s="5785">
        <f>H34-H34*$B$4/100</f>
        <v>18156.599999999999</v>
      </c>
    </row>
    <row r="35" spans="1:9" ht="57" customHeight="1">
      <c r="A35" s="6496"/>
      <c r="B35" s="6497" t="s">
        <v>7646</v>
      </c>
      <c r="C35" s="6493" t="s">
        <v>7661</v>
      </c>
      <c r="D35" s="6493" t="s">
        <v>5878</v>
      </c>
      <c r="E35" s="6493" t="s">
        <v>5877</v>
      </c>
      <c r="F35" s="6493">
        <v>6.95</v>
      </c>
      <c r="G35" s="6498" t="s">
        <v>5884</v>
      </c>
      <c r="H35" s="6488">
        <v>21280</v>
      </c>
      <c r="I35" s="5785">
        <f>H35-H35*$B$4/100</f>
        <v>19152</v>
      </c>
    </row>
    <row r="36" spans="1:9" ht="15" customHeight="1">
      <c r="A36" s="7607" t="s">
        <v>7675</v>
      </c>
      <c r="B36" s="7608"/>
      <c r="C36" s="7608"/>
      <c r="D36" s="7608"/>
      <c r="E36" s="7608"/>
      <c r="F36" s="7608"/>
      <c r="G36" s="7608"/>
      <c r="H36" s="7609"/>
      <c r="I36" s="5786"/>
    </row>
    <row r="37" spans="1:9" ht="61.5" customHeight="1">
      <c r="A37" s="6496"/>
      <c r="B37" s="6497" t="s">
        <v>7662</v>
      </c>
      <c r="C37" s="6493" t="s">
        <v>7663</v>
      </c>
      <c r="D37" s="6492" t="s">
        <v>335</v>
      </c>
      <c r="E37" s="6492" t="s">
        <v>5883</v>
      </c>
      <c r="F37" s="6492">
        <v>1.29</v>
      </c>
      <c r="G37" s="6495" t="s">
        <v>5882</v>
      </c>
      <c r="H37" s="6488">
        <v>8147</v>
      </c>
      <c r="I37" s="5785">
        <f>H37-H37*$B$4/100</f>
        <v>7332.3</v>
      </c>
    </row>
    <row r="38" spans="1:9" ht="15" customHeight="1">
      <c r="A38" s="7607" t="s">
        <v>3888</v>
      </c>
      <c r="B38" s="7608"/>
      <c r="C38" s="7608"/>
      <c r="D38" s="7608"/>
      <c r="E38" s="7608"/>
      <c r="F38" s="7608"/>
      <c r="G38" s="7608"/>
      <c r="H38" s="7609"/>
      <c r="I38" s="5786"/>
    </row>
    <row r="39" spans="1:9" ht="63.75" customHeight="1">
      <c r="A39" s="6496"/>
      <c r="B39" s="6497" t="s">
        <v>7664</v>
      </c>
      <c r="C39" s="6493" t="s">
        <v>7665</v>
      </c>
      <c r="D39" s="6493" t="s">
        <v>5881</v>
      </c>
      <c r="E39" s="6493" t="s">
        <v>5880</v>
      </c>
      <c r="F39" s="6493">
        <v>4.53</v>
      </c>
      <c r="G39" s="6498" t="s">
        <v>5879</v>
      </c>
      <c r="H39" s="6488">
        <v>5086</v>
      </c>
      <c r="I39" s="5785">
        <f>H39-H39*$B$4/100</f>
        <v>4577.3999999999996</v>
      </c>
    </row>
    <row r="40" spans="1:9" ht="74.25" customHeight="1">
      <c r="A40" s="6496"/>
      <c r="B40" s="6497" t="s">
        <v>7666</v>
      </c>
      <c r="C40" s="6493" t="s">
        <v>7667</v>
      </c>
      <c r="D40" s="6493" t="s">
        <v>5881</v>
      </c>
      <c r="E40" s="6493" t="s">
        <v>5880</v>
      </c>
      <c r="F40" s="6493">
        <v>4.53</v>
      </c>
      <c r="G40" s="6498" t="s">
        <v>5879</v>
      </c>
      <c r="H40" s="6488">
        <v>5492</v>
      </c>
      <c r="I40" s="5785">
        <f>H40-H40*$B$4/100</f>
        <v>4942.8</v>
      </c>
    </row>
    <row r="41" spans="1:9" ht="73.5" customHeight="1">
      <c r="A41" s="6496"/>
      <c r="B41" s="6497" t="s">
        <v>7668</v>
      </c>
      <c r="C41" s="6493" t="s">
        <v>7669</v>
      </c>
      <c r="D41" s="6493" t="s">
        <v>5878</v>
      </c>
      <c r="E41" s="6493" t="s">
        <v>6358</v>
      </c>
      <c r="F41" s="6493">
        <v>5.6</v>
      </c>
      <c r="G41" s="6498" t="s">
        <v>5879</v>
      </c>
      <c r="H41" s="6488">
        <v>5926</v>
      </c>
      <c r="I41" s="5785">
        <f>H41-H41*$B$4/100</f>
        <v>5333.4</v>
      </c>
    </row>
    <row r="42" spans="1:9" s="1345" customFormat="1" ht="81" customHeight="1">
      <c r="A42" s="6497"/>
      <c r="B42" s="6497" t="s">
        <v>7670</v>
      </c>
      <c r="C42" s="6493" t="s">
        <v>9309</v>
      </c>
      <c r="D42" s="6493" t="s">
        <v>5878</v>
      </c>
      <c r="E42" s="6493" t="s">
        <v>5877</v>
      </c>
      <c r="F42" s="6493">
        <v>5.93</v>
      </c>
      <c r="G42" s="6498" t="s">
        <v>5879</v>
      </c>
      <c r="H42" s="6488">
        <v>8957</v>
      </c>
      <c r="I42" s="5785">
        <f>H42-H42*$B$4/100</f>
        <v>8061.3</v>
      </c>
    </row>
    <row r="43" spans="1:9" s="1345" customFormat="1" ht="81" customHeight="1">
      <c r="A43" s="6497"/>
      <c r="B43" s="6497" t="s">
        <v>9308</v>
      </c>
      <c r="C43" s="6493" t="s">
        <v>9310</v>
      </c>
      <c r="D43" s="6493" t="s">
        <v>5878</v>
      </c>
      <c r="E43" s="6493" t="s">
        <v>5877</v>
      </c>
      <c r="F43" s="6493">
        <v>5.93</v>
      </c>
      <c r="G43" s="6498" t="s">
        <v>5879</v>
      </c>
      <c r="H43" s="6488">
        <v>9361</v>
      </c>
      <c r="I43" s="5785">
        <f>H43-H43*$B$4/100</f>
        <v>8424.9</v>
      </c>
    </row>
    <row r="44" spans="1:9" s="1345" customFormat="1" ht="15.75" customHeight="1">
      <c r="A44" s="7620" t="s">
        <v>995</v>
      </c>
      <c r="B44" s="7621"/>
      <c r="C44" s="7621"/>
      <c r="D44" s="7621"/>
      <c r="E44" s="7621"/>
      <c r="F44" s="7621"/>
      <c r="G44" s="7621"/>
      <c r="H44" s="7622"/>
      <c r="I44" s="5786"/>
    </row>
    <row r="45" spans="1:9" s="1704" customFormat="1" ht="56.25" customHeight="1">
      <c r="A45" s="6496"/>
      <c r="B45" s="6497" t="s">
        <v>10031</v>
      </c>
      <c r="C45" s="6492" t="s">
        <v>7671</v>
      </c>
      <c r="D45" s="6496"/>
      <c r="E45" s="6496"/>
      <c r="F45" s="6496"/>
      <c r="G45" s="6495" t="s">
        <v>5876</v>
      </c>
      <c r="H45" s="6488">
        <v>643</v>
      </c>
      <c r="I45" s="5785">
        <f>H45-H45*$B$4/100</f>
        <v>578.70000000000005</v>
      </c>
    </row>
    <row r="46" spans="1:9" s="1704" customFormat="1" ht="59.25" customHeight="1">
      <c r="A46" s="6496"/>
      <c r="B46" s="6497" t="s">
        <v>9311</v>
      </c>
      <c r="C46" s="6492" t="s">
        <v>7672</v>
      </c>
      <c r="D46" s="6496"/>
      <c r="E46" s="6496"/>
      <c r="F46" s="6496"/>
      <c r="G46" s="6495" t="s">
        <v>5876</v>
      </c>
      <c r="H46" s="6488">
        <v>444</v>
      </c>
      <c r="I46" s="5785">
        <f>H46-H46*$B$4/100</f>
        <v>399.6</v>
      </c>
    </row>
    <row r="47" spans="1:9" s="1688" customFormat="1" ht="51.75" customHeight="1">
      <c r="A47" s="3745"/>
      <c r="B47" s="6490" t="s">
        <v>10032</v>
      </c>
      <c r="C47" s="6492" t="s">
        <v>9312</v>
      </c>
      <c r="D47" s="6490"/>
      <c r="E47" s="6490"/>
      <c r="F47" s="6490"/>
      <c r="G47" s="6495" t="s">
        <v>5876</v>
      </c>
      <c r="H47" s="6488">
        <v>643</v>
      </c>
      <c r="I47" s="5785">
        <f>H47-H47*$B$4/100</f>
        <v>578.70000000000005</v>
      </c>
    </row>
    <row r="48" spans="1:9" s="1688" customFormat="1" ht="16" thickBot="1">
      <c r="A48" s="7607" t="s">
        <v>18455</v>
      </c>
      <c r="B48" s="7608"/>
      <c r="C48" s="7608"/>
      <c r="D48" s="7608"/>
      <c r="E48" s="7608"/>
      <c r="F48" s="7608"/>
      <c r="G48" s="7608"/>
      <c r="H48" s="7609"/>
      <c r="I48" s="5786"/>
    </row>
    <row r="49" spans="1:9" s="1688" customFormat="1" ht="51.75" customHeight="1">
      <c r="A49" s="6490"/>
      <c r="B49" s="6490" t="s">
        <v>18437</v>
      </c>
      <c r="C49" s="6492" t="s">
        <v>18446</v>
      </c>
      <c r="D49" s="6489" t="s">
        <v>1171</v>
      </c>
      <c r="E49" s="6489" t="s">
        <v>18456</v>
      </c>
      <c r="F49" s="6489">
        <v>3.15</v>
      </c>
      <c r="G49" s="4523" t="s">
        <v>18457</v>
      </c>
      <c r="H49" s="6488">
        <v>9479</v>
      </c>
      <c r="I49" s="5785">
        <f t="shared" ref="I49:I57" si="2">H49-H49*$B$4/100</f>
        <v>8531.1</v>
      </c>
    </row>
    <row r="50" spans="1:9" s="1688" customFormat="1" ht="51.75" customHeight="1">
      <c r="A50" s="6490"/>
      <c r="B50" s="6490" t="s">
        <v>18438</v>
      </c>
      <c r="C50" s="6492" t="s">
        <v>18447</v>
      </c>
      <c r="D50" s="6489" t="s">
        <v>1171</v>
      </c>
      <c r="E50" s="6489" t="s">
        <v>18456</v>
      </c>
      <c r="F50" s="6489">
        <v>3.15</v>
      </c>
      <c r="G50" s="6494" t="s">
        <v>18458</v>
      </c>
      <c r="H50" s="6488">
        <v>10710</v>
      </c>
      <c r="I50" s="5785">
        <f t="shared" si="2"/>
        <v>9639</v>
      </c>
    </row>
    <row r="51" spans="1:9" s="1688" customFormat="1" ht="51.75" customHeight="1">
      <c r="A51" s="6490"/>
      <c r="B51" s="6490" t="s">
        <v>18439</v>
      </c>
      <c r="C51" s="6492" t="s">
        <v>18448</v>
      </c>
      <c r="D51" s="6489" t="s">
        <v>1171</v>
      </c>
      <c r="E51" s="6489" t="s">
        <v>18456</v>
      </c>
      <c r="F51" s="6489">
        <v>3.15</v>
      </c>
      <c r="G51" s="6494" t="s">
        <v>18459</v>
      </c>
      <c r="H51" s="6488">
        <v>11887</v>
      </c>
      <c r="I51" s="5785">
        <f t="shared" si="2"/>
        <v>10698.3</v>
      </c>
    </row>
    <row r="52" spans="1:9" s="1688" customFormat="1" ht="51.75" customHeight="1" thickBot="1">
      <c r="A52" s="6490"/>
      <c r="B52" s="6490" t="s">
        <v>18440</v>
      </c>
      <c r="C52" s="6492" t="s">
        <v>18449</v>
      </c>
      <c r="D52" s="6489" t="s">
        <v>1171</v>
      </c>
      <c r="E52" s="6489" t="s">
        <v>18456</v>
      </c>
      <c r="F52" s="6489">
        <v>3.15</v>
      </c>
      <c r="G52" s="4524" t="s">
        <v>18460</v>
      </c>
      <c r="H52" s="6488">
        <v>14388</v>
      </c>
      <c r="I52" s="5785">
        <f t="shared" si="2"/>
        <v>12949.2</v>
      </c>
    </row>
    <row r="53" spans="1:9" s="1688" customFormat="1" ht="51.75" customHeight="1">
      <c r="A53" s="6490"/>
      <c r="B53" s="6490" t="s">
        <v>18441</v>
      </c>
      <c r="C53" s="6492" t="s">
        <v>18450</v>
      </c>
      <c r="D53" s="6489" t="s">
        <v>1171</v>
      </c>
      <c r="E53" s="6489" t="s">
        <v>18456</v>
      </c>
      <c r="F53" s="6489">
        <v>3.15</v>
      </c>
      <c r="G53" s="4525" t="s">
        <v>18461</v>
      </c>
      <c r="H53" s="6488">
        <v>8741</v>
      </c>
      <c r="I53" s="5785">
        <f t="shared" si="2"/>
        <v>7866.9</v>
      </c>
    </row>
    <row r="54" spans="1:9" s="1688" customFormat="1" ht="51.75" customHeight="1">
      <c r="A54" s="6490"/>
      <c r="B54" s="6490" t="s">
        <v>18442</v>
      </c>
      <c r="C54" s="6492" t="s">
        <v>18451</v>
      </c>
      <c r="D54" s="6489" t="s">
        <v>1171</v>
      </c>
      <c r="E54" s="6489" t="s">
        <v>18456</v>
      </c>
      <c r="F54" s="6489">
        <v>3.15</v>
      </c>
      <c r="G54" s="6493" t="s">
        <v>18457</v>
      </c>
      <c r="H54" s="6488">
        <v>10536</v>
      </c>
      <c r="I54" s="5785">
        <f t="shared" si="2"/>
        <v>9482.4</v>
      </c>
    </row>
    <row r="55" spans="1:9" s="1688" customFormat="1" ht="51.75" customHeight="1">
      <c r="A55" s="6490"/>
      <c r="B55" s="6490" t="s">
        <v>18443</v>
      </c>
      <c r="C55" s="6492" t="s">
        <v>18452</v>
      </c>
      <c r="D55" s="6489" t="s">
        <v>1171</v>
      </c>
      <c r="E55" s="6489" t="s">
        <v>18456</v>
      </c>
      <c r="F55" s="6489">
        <v>3.15</v>
      </c>
      <c r="G55" s="6493" t="s">
        <v>18457</v>
      </c>
      <c r="H55" s="6488">
        <v>12019</v>
      </c>
      <c r="I55" s="5785">
        <f t="shared" si="2"/>
        <v>10817.1</v>
      </c>
    </row>
    <row r="56" spans="1:9" s="1688" customFormat="1" ht="51.75" customHeight="1">
      <c r="A56" s="6490"/>
      <c r="B56" s="6490" t="s">
        <v>18444</v>
      </c>
      <c r="C56" s="6492" t="s">
        <v>18453</v>
      </c>
      <c r="D56" s="6489" t="s">
        <v>1171</v>
      </c>
      <c r="E56" s="6489" t="s">
        <v>18456</v>
      </c>
      <c r="F56" s="6489">
        <v>3.15</v>
      </c>
      <c r="G56" s="6493" t="s">
        <v>18458</v>
      </c>
      <c r="H56" s="6488">
        <v>12074</v>
      </c>
      <c r="I56" s="5785">
        <f t="shared" si="2"/>
        <v>10866.6</v>
      </c>
    </row>
    <row r="57" spans="1:9" s="1688" customFormat="1" ht="51.75" customHeight="1" thickBot="1">
      <c r="A57" s="6490"/>
      <c r="B57" s="6490" t="s">
        <v>18445</v>
      </c>
      <c r="C57" s="6492" t="s">
        <v>18454</v>
      </c>
      <c r="D57" s="6489" t="s">
        <v>1171</v>
      </c>
      <c r="E57" s="6489" t="s">
        <v>18456</v>
      </c>
      <c r="F57" s="6489">
        <v>3.15</v>
      </c>
      <c r="G57" s="4526" t="s">
        <v>18458</v>
      </c>
      <c r="H57" s="6488">
        <v>14659</v>
      </c>
      <c r="I57" s="5785">
        <f t="shared" si="2"/>
        <v>13193.1</v>
      </c>
    </row>
    <row r="58" spans="1:9" s="1688" customFormat="1" ht="15.7">
      <c r="A58" s="7607" t="s">
        <v>10033</v>
      </c>
      <c r="B58" s="7608"/>
      <c r="C58" s="7608"/>
      <c r="D58" s="7608"/>
      <c r="E58" s="7608"/>
      <c r="F58" s="7608"/>
      <c r="G58" s="7608"/>
      <c r="H58" s="7609"/>
      <c r="I58" s="5786"/>
    </row>
    <row r="59" spans="1:9" s="1688" customFormat="1" ht="57" customHeight="1">
      <c r="A59" s="6490"/>
      <c r="B59" s="6477" t="s">
        <v>10034</v>
      </c>
      <c r="C59" s="6489" t="s">
        <v>10035</v>
      </c>
      <c r="D59" s="6489" t="s">
        <v>1171</v>
      </c>
      <c r="E59" s="6489" t="s">
        <v>6358</v>
      </c>
      <c r="F59" s="6489">
        <v>4.5</v>
      </c>
      <c r="G59" s="6491" t="s">
        <v>10036</v>
      </c>
      <c r="H59" s="6488">
        <v>11118</v>
      </c>
      <c r="I59" s="5785">
        <f t="shared" ref="I59:I69" si="3">H59-H59*$B$4/100</f>
        <v>10006.200000000001</v>
      </c>
    </row>
    <row r="60" spans="1:9" s="1688" customFormat="1" ht="57" customHeight="1">
      <c r="A60" s="6490"/>
      <c r="B60" s="6477" t="s">
        <v>10037</v>
      </c>
      <c r="C60" s="6489" t="s">
        <v>10038</v>
      </c>
      <c r="D60" s="6489" t="s">
        <v>1171</v>
      </c>
      <c r="E60" s="6489" t="s">
        <v>6358</v>
      </c>
      <c r="F60" s="6489">
        <v>4.5</v>
      </c>
      <c r="G60" s="6491" t="s">
        <v>10039</v>
      </c>
      <c r="H60" s="6488">
        <v>13541</v>
      </c>
      <c r="I60" s="5785">
        <f t="shared" si="3"/>
        <v>12186.9</v>
      </c>
    </row>
    <row r="61" spans="1:9" s="1688" customFormat="1" ht="57" customHeight="1">
      <c r="A61" s="6490"/>
      <c r="B61" s="6477" t="s">
        <v>10040</v>
      </c>
      <c r="C61" s="6489" t="s">
        <v>10041</v>
      </c>
      <c r="D61" s="6489" t="s">
        <v>1171</v>
      </c>
      <c r="E61" s="6489" t="s">
        <v>6358</v>
      </c>
      <c r="F61" s="6489">
        <v>4.5</v>
      </c>
      <c r="G61" s="6491" t="s">
        <v>10042</v>
      </c>
      <c r="H61" s="6488">
        <v>16001</v>
      </c>
      <c r="I61" s="5785">
        <f t="shared" si="3"/>
        <v>14400.9</v>
      </c>
    </row>
    <row r="62" spans="1:9" s="1688" customFormat="1" ht="57" customHeight="1">
      <c r="A62" s="6490"/>
      <c r="B62" s="6477" t="s">
        <v>10043</v>
      </c>
      <c r="C62" s="6489" t="s">
        <v>10044</v>
      </c>
      <c r="D62" s="6489" t="s">
        <v>1171</v>
      </c>
      <c r="E62" s="6489" t="s">
        <v>6358</v>
      </c>
      <c r="F62" s="6489">
        <v>4.5</v>
      </c>
      <c r="G62" s="6491" t="s">
        <v>10045</v>
      </c>
      <c r="H62" s="6488">
        <v>18797</v>
      </c>
      <c r="I62" s="5785">
        <f t="shared" si="3"/>
        <v>16917.3</v>
      </c>
    </row>
    <row r="63" spans="1:9" s="1688" customFormat="1" ht="57" customHeight="1">
      <c r="A63" s="6490"/>
      <c r="B63" s="6477" t="s">
        <v>10046</v>
      </c>
      <c r="C63" s="6489" t="s">
        <v>10047</v>
      </c>
      <c r="D63" s="6489" t="s">
        <v>1171</v>
      </c>
      <c r="E63" s="6489" t="s">
        <v>6358</v>
      </c>
      <c r="F63" s="6489">
        <v>4.5</v>
      </c>
      <c r="G63" s="6491" t="s">
        <v>10048</v>
      </c>
      <c r="H63" s="6488">
        <v>10590</v>
      </c>
      <c r="I63" s="5785">
        <f t="shared" si="3"/>
        <v>9531</v>
      </c>
    </row>
    <row r="64" spans="1:9" s="1688" customFormat="1" ht="57" customHeight="1">
      <c r="A64" s="6490"/>
      <c r="B64" s="6477" t="s">
        <v>10049</v>
      </c>
      <c r="C64" s="6489" t="s">
        <v>10050</v>
      </c>
      <c r="D64" s="6489" t="s">
        <v>1171</v>
      </c>
      <c r="E64" s="6489" t="s">
        <v>6358</v>
      </c>
      <c r="F64" s="6489">
        <v>4.5</v>
      </c>
      <c r="G64" s="6491" t="s">
        <v>10036</v>
      </c>
      <c r="H64" s="6488">
        <v>13060</v>
      </c>
      <c r="I64" s="5785">
        <f t="shared" si="3"/>
        <v>11754</v>
      </c>
    </row>
    <row r="65" spans="1:13" s="1688" customFormat="1" ht="57" customHeight="1">
      <c r="A65" s="6490"/>
      <c r="B65" s="6477" t="s">
        <v>10051</v>
      </c>
      <c r="C65" s="6489" t="s">
        <v>10052</v>
      </c>
      <c r="D65" s="6489" t="s">
        <v>1171</v>
      </c>
      <c r="E65" s="6489" t="s">
        <v>6358</v>
      </c>
      <c r="F65" s="6489">
        <v>4.5</v>
      </c>
      <c r="G65" s="6491" t="s">
        <v>10036</v>
      </c>
      <c r="H65" s="6488">
        <v>15013</v>
      </c>
      <c r="I65" s="5785">
        <f t="shared" si="3"/>
        <v>13511.7</v>
      </c>
    </row>
    <row r="66" spans="1:13" s="1688" customFormat="1" ht="57" customHeight="1">
      <c r="A66" s="6490"/>
      <c r="B66" s="6477" t="s">
        <v>10053</v>
      </c>
      <c r="C66" s="6489" t="s">
        <v>10054</v>
      </c>
      <c r="D66" s="6489" t="s">
        <v>1171</v>
      </c>
      <c r="E66" s="6489" t="s">
        <v>6358</v>
      </c>
      <c r="F66" s="6489">
        <v>4.5</v>
      </c>
      <c r="G66" s="6491" t="s">
        <v>10039</v>
      </c>
      <c r="H66" s="6488">
        <v>15782</v>
      </c>
      <c r="I66" s="5785">
        <f t="shared" si="3"/>
        <v>14203.8</v>
      </c>
    </row>
    <row r="67" spans="1:13" s="1688" customFormat="1" ht="57" customHeight="1">
      <c r="A67" s="6490"/>
      <c r="B67" s="6477" t="s">
        <v>10055</v>
      </c>
      <c r="C67" s="6489" t="s">
        <v>10056</v>
      </c>
      <c r="D67" s="6489" t="s">
        <v>1171</v>
      </c>
      <c r="E67" s="6489" t="s">
        <v>6358</v>
      </c>
      <c r="F67" s="6489">
        <v>4.5</v>
      </c>
      <c r="G67" s="6491" t="s">
        <v>10039</v>
      </c>
      <c r="H67" s="6488">
        <v>17556</v>
      </c>
      <c r="I67" s="5785">
        <f t="shared" si="3"/>
        <v>15800.4</v>
      </c>
    </row>
    <row r="68" spans="1:13" s="1688" customFormat="1" ht="57" customHeight="1">
      <c r="A68" s="6490"/>
      <c r="B68" s="6477" t="s">
        <v>10057</v>
      </c>
      <c r="C68" s="6489" t="s">
        <v>10058</v>
      </c>
      <c r="D68" s="6489" t="s">
        <v>1171</v>
      </c>
      <c r="E68" s="6489" t="s">
        <v>6358</v>
      </c>
      <c r="F68" s="6489">
        <v>4.5</v>
      </c>
      <c r="G68" s="6491" t="s">
        <v>10039</v>
      </c>
      <c r="H68" s="6488">
        <v>19265</v>
      </c>
      <c r="I68" s="5785">
        <f t="shared" si="3"/>
        <v>17338.5</v>
      </c>
    </row>
    <row r="69" spans="1:13" s="1688" customFormat="1" ht="83.25" customHeight="1">
      <c r="A69" s="6490"/>
      <c r="B69" s="6477" t="s">
        <v>10059</v>
      </c>
      <c r="C69" s="6489" t="s">
        <v>10060</v>
      </c>
      <c r="D69" s="6490"/>
      <c r="E69" s="6489"/>
      <c r="F69" s="6489"/>
      <c r="G69" s="6489"/>
      <c r="H69" s="6488">
        <v>643</v>
      </c>
      <c r="I69" s="5785">
        <f t="shared" si="3"/>
        <v>578.70000000000005</v>
      </c>
    </row>
    <row r="70" spans="1:13" s="1688" customFormat="1">
      <c r="C70" s="1705"/>
      <c r="I70" s="5784"/>
    </row>
    <row r="71" spans="1:13" s="1688" customFormat="1" ht="60" customHeight="1">
      <c r="A71" s="6481" t="s">
        <v>75</v>
      </c>
      <c r="B71" s="6487" t="s">
        <v>42</v>
      </c>
      <c r="C71" s="6481" t="s">
        <v>76</v>
      </c>
      <c r="D71" s="6481" t="s">
        <v>6183</v>
      </c>
      <c r="E71" s="6480" t="s">
        <v>7620</v>
      </c>
      <c r="F71" s="6479" t="s">
        <v>6299</v>
      </c>
      <c r="G71" s="6478" t="s">
        <v>58</v>
      </c>
      <c r="H71" s="6478" t="s">
        <v>59</v>
      </c>
      <c r="I71" s="2387"/>
      <c r="J71" s="7606" t="s">
        <v>6591</v>
      </c>
      <c r="K71" s="7606"/>
      <c r="L71" s="6486">
        <v>89.5</v>
      </c>
    </row>
    <row r="72" spans="1:13" s="1688" customFormat="1" ht="15.7">
      <c r="A72" s="7614" t="s">
        <v>3736</v>
      </c>
      <c r="B72" s="7615"/>
      <c r="C72" s="7615"/>
      <c r="D72" s="7615"/>
      <c r="E72" s="7615"/>
      <c r="F72" s="7615"/>
      <c r="G72" s="7616"/>
      <c r="H72" s="7617"/>
      <c r="I72" s="2387"/>
      <c r="J72" s="6485"/>
      <c r="K72" s="6485"/>
      <c r="L72" s="1837"/>
    </row>
    <row r="73" spans="1:13" s="1688" customFormat="1" ht="15.7">
      <c r="A73" s="6484" t="s">
        <v>20234</v>
      </c>
      <c r="B73" s="7618" t="s">
        <v>20245</v>
      </c>
      <c r="C73" s="6144" t="s">
        <v>10283</v>
      </c>
      <c r="D73" s="6476">
        <v>1</v>
      </c>
      <c r="E73" s="6475">
        <v>117.49</v>
      </c>
      <c r="F73" s="6474">
        <f t="shared" ref="F73:F104" si="4">E73-E73*$B$4/100</f>
        <v>105.741</v>
      </c>
      <c r="G73" s="6473">
        <f t="shared" ref="G73:G104" si="5">E73*$L$71</f>
        <v>10515.355</v>
      </c>
      <c r="H73" s="6473">
        <f t="shared" ref="H73:H104" si="6">G73-G73*$B$4/100</f>
        <v>9463.8194999999996</v>
      </c>
      <c r="I73" s="2387"/>
      <c r="J73" s="1374"/>
    </row>
    <row r="74" spans="1:13" s="1688" customFormat="1" ht="15.7">
      <c r="A74" s="6484" t="s">
        <v>20235</v>
      </c>
      <c r="B74" s="7619"/>
      <c r="C74" s="6144" t="s">
        <v>10284</v>
      </c>
      <c r="D74" s="6476">
        <v>1</v>
      </c>
      <c r="E74" s="6475">
        <v>136.93</v>
      </c>
      <c r="F74" s="6474">
        <f t="shared" si="4"/>
        <v>123.23700000000001</v>
      </c>
      <c r="G74" s="6473">
        <f t="shared" si="5"/>
        <v>12255.235000000001</v>
      </c>
      <c r="H74" s="6473">
        <f t="shared" si="6"/>
        <v>11029.711500000001</v>
      </c>
      <c r="I74" s="2387"/>
      <c r="J74" s="1374"/>
    </row>
    <row r="75" spans="1:13" s="1688" customFormat="1" ht="15.7">
      <c r="A75" s="6484" t="s">
        <v>20236</v>
      </c>
      <c r="B75" s="7619"/>
      <c r="C75" s="6144" t="s">
        <v>10285</v>
      </c>
      <c r="D75" s="6476">
        <v>1</v>
      </c>
      <c r="E75" s="6475">
        <v>156.43</v>
      </c>
      <c r="F75" s="6474">
        <f t="shared" si="4"/>
        <v>140.78700000000001</v>
      </c>
      <c r="G75" s="6473">
        <f t="shared" si="5"/>
        <v>14000.485000000001</v>
      </c>
      <c r="H75" s="6473">
        <f t="shared" si="6"/>
        <v>12600.4365</v>
      </c>
      <c r="I75" s="2387"/>
      <c r="J75" s="1374"/>
    </row>
    <row r="76" spans="1:13" s="1688" customFormat="1" ht="15.7">
      <c r="A76" s="6484" t="s">
        <v>20237</v>
      </c>
      <c r="B76" s="7619"/>
      <c r="C76" s="6144" t="s">
        <v>10286</v>
      </c>
      <c r="D76" s="6476">
        <v>1</v>
      </c>
      <c r="E76" s="6475">
        <v>175.87</v>
      </c>
      <c r="F76" s="6474">
        <f t="shared" si="4"/>
        <v>158.28300000000002</v>
      </c>
      <c r="G76" s="6473">
        <f t="shared" si="5"/>
        <v>15740.365</v>
      </c>
      <c r="H76" s="6473">
        <f t="shared" si="6"/>
        <v>14166.3285</v>
      </c>
      <c r="I76" s="2387"/>
      <c r="J76" s="1374"/>
    </row>
    <row r="77" spans="1:13" s="1688" customFormat="1" ht="15.7">
      <c r="A77" s="6484" t="s">
        <v>20238</v>
      </c>
      <c r="B77" s="7619"/>
      <c r="C77" s="6144" t="s">
        <v>10287</v>
      </c>
      <c r="D77" s="6476">
        <v>1</v>
      </c>
      <c r="E77" s="6475">
        <v>195.31</v>
      </c>
      <c r="F77" s="6474">
        <f t="shared" si="4"/>
        <v>175.779</v>
      </c>
      <c r="G77" s="6473">
        <f t="shared" si="5"/>
        <v>17480.244999999999</v>
      </c>
      <c r="H77" s="6473">
        <f t="shared" si="6"/>
        <v>15732.220499999999</v>
      </c>
      <c r="I77" s="2387"/>
      <c r="J77" s="1374"/>
      <c r="K77" s="1705"/>
    </row>
    <row r="78" spans="1:13" s="1688" customFormat="1" ht="15.7">
      <c r="A78" s="6484" t="s">
        <v>20239</v>
      </c>
      <c r="B78" s="7619"/>
      <c r="C78" s="6144" t="s">
        <v>10288</v>
      </c>
      <c r="D78" s="6476">
        <v>1</v>
      </c>
      <c r="E78" s="6475">
        <v>215.07</v>
      </c>
      <c r="F78" s="6474">
        <f t="shared" si="4"/>
        <v>193.56299999999999</v>
      </c>
      <c r="G78" s="6473">
        <f t="shared" si="5"/>
        <v>19248.764999999999</v>
      </c>
      <c r="H78" s="6473">
        <f t="shared" si="6"/>
        <v>17323.888500000001</v>
      </c>
      <c r="I78" s="2387"/>
      <c r="J78" s="1374"/>
      <c r="K78" s="1705"/>
    </row>
    <row r="79" spans="1:13" ht="15.7">
      <c r="A79" s="6484" t="s">
        <v>20240</v>
      </c>
      <c r="B79" s="7619"/>
      <c r="C79" s="6144" t="s">
        <v>10289</v>
      </c>
      <c r="D79" s="6476">
        <v>1</v>
      </c>
      <c r="E79" s="6475">
        <v>233.31</v>
      </c>
      <c r="F79" s="6474">
        <f t="shared" si="4"/>
        <v>209.97900000000001</v>
      </c>
      <c r="G79" s="6473">
        <f t="shared" si="5"/>
        <v>20881.244999999999</v>
      </c>
      <c r="H79" s="6473">
        <f t="shared" si="6"/>
        <v>18793.120499999997</v>
      </c>
      <c r="I79" s="2387"/>
      <c r="J79" s="1374"/>
      <c r="K79" s="1705"/>
      <c r="L79" s="1688"/>
      <c r="M79" s="1688"/>
    </row>
    <row r="80" spans="1:13" ht="15.7">
      <c r="A80" s="6484" t="s">
        <v>20241</v>
      </c>
      <c r="B80" s="7619"/>
      <c r="C80" s="6144" t="s">
        <v>10290</v>
      </c>
      <c r="D80" s="6476">
        <v>1</v>
      </c>
      <c r="E80" s="6475">
        <v>251.9</v>
      </c>
      <c r="F80" s="6474">
        <f t="shared" si="4"/>
        <v>226.71</v>
      </c>
      <c r="G80" s="6473">
        <f t="shared" si="5"/>
        <v>22545.05</v>
      </c>
      <c r="H80" s="6473">
        <f t="shared" si="6"/>
        <v>20290.544999999998</v>
      </c>
      <c r="I80" s="2387"/>
      <c r="J80" s="1374"/>
      <c r="K80" s="1705"/>
      <c r="L80" s="1688"/>
      <c r="M80" s="1688"/>
    </row>
    <row r="81" spans="1:13" ht="15.7">
      <c r="A81" s="6484" t="s">
        <v>20242</v>
      </c>
      <c r="B81" s="7619"/>
      <c r="C81" s="6144" t="s">
        <v>10291</v>
      </c>
      <c r="D81" s="6476">
        <v>1</v>
      </c>
      <c r="E81" s="6475">
        <v>270.13</v>
      </c>
      <c r="F81" s="6474">
        <f t="shared" si="4"/>
        <v>243.11699999999999</v>
      </c>
      <c r="G81" s="6473">
        <f t="shared" si="5"/>
        <v>24176.634999999998</v>
      </c>
      <c r="H81" s="6473">
        <f t="shared" si="6"/>
        <v>21758.9715</v>
      </c>
      <c r="I81" s="2387"/>
      <c r="J81" s="1374"/>
      <c r="K81" s="1705"/>
      <c r="L81" s="1688"/>
      <c r="M81" s="1688"/>
    </row>
    <row r="82" spans="1:13" ht="15.7">
      <c r="A82" s="6484" t="s">
        <v>20243</v>
      </c>
      <c r="B82" s="7619"/>
      <c r="C82" s="6144" t="s">
        <v>10292</v>
      </c>
      <c r="D82" s="6476">
        <v>1</v>
      </c>
      <c r="E82" s="6475">
        <v>289.10000000000002</v>
      </c>
      <c r="F82" s="6474">
        <f t="shared" si="4"/>
        <v>260.19</v>
      </c>
      <c r="G82" s="6473">
        <f t="shared" si="5"/>
        <v>25874.45</v>
      </c>
      <c r="H82" s="6473">
        <f t="shared" si="6"/>
        <v>23287.005000000001</v>
      </c>
      <c r="I82" s="2387"/>
      <c r="J82" s="1374"/>
      <c r="K82" s="1705"/>
      <c r="L82" s="1688"/>
      <c r="M82" s="1688"/>
    </row>
    <row r="83" spans="1:13" ht="15.7">
      <c r="A83" s="6484" t="s">
        <v>20244</v>
      </c>
      <c r="B83" s="7619"/>
      <c r="C83" s="6144" t="s">
        <v>10293</v>
      </c>
      <c r="D83" s="6476">
        <v>1</v>
      </c>
      <c r="E83" s="6475">
        <v>307.33999999999997</v>
      </c>
      <c r="F83" s="6474">
        <f t="shared" si="4"/>
        <v>276.60599999999999</v>
      </c>
      <c r="G83" s="6473">
        <f t="shared" si="5"/>
        <v>27506.929999999997</v>
      </c>
      <c r="H83" s="6473">
        <f t="shared" si="6"/>
        <v>24756.236999999997</v>
      </c>
      <c r="I83" s="2387"/>
      <c r="J83" s="1374"/>
      <c r="K83" s="1705"/>
      <c r="L83" s="1688"/>
      <c r="M83" s="1688"/>
    </row>
    <row r="84" spans="1:13" ht="15.7">
      <c r="A84" s="6484" t="s">
        <v>20247</v>
      </c>
      <c r="B84" s="7618" t="s">
        <v>20246</v>
      </c>
      <c r="C84" s="6144" t="s">
        <v>10283</v>
      </c>
      <c r="D84" s="6476">
        <v>1</v>
      </c>
      <c r="E84" s="6475">
        <v>113.27</v>
      </c>
      <c r="F84" s="6474">
        <f t="shared" si="4"/>
        <v>101.943</v>
      </c>
      <c r="G84" s="6473">
        <f t="shared" si="5"/>
        <v>10137.664999999999</v>
      </c>
      <c r="H84" s="6473">
        <f t="shared" si="6"/>
        <v>9123.8984999999993</v>
      </c>
      <c r="I84" s="2387"/>
      <c r="J84" s="1374"/>
      <c r="K84" s="1705"/>
      <c r="L84" s="1688"/>
      <c r="M84" s="1688"/>
    </row>
    <row r="85" spans="1:13" ht="15.75" customHeight="1">
      <c r="A85" s="6484" t="s">
        <v>20248</v>
      </c>
      <c r="B85" s="7619"/>
      <c r="C85" s="6144" t="s">
        <v>10284</v>
      </c>
      <c r="D85" s="6476">
        <v>1</v>
      </c>
      <c r="E85" s="6475">
        <v>130.59</v>
      </c>
      <c r="F85" s="6474">
        <f t="shared" si="4"/>
        <v>117.53100000000001</v>
      </c>
      <c r="G85" s="6473">
        <f t="shared" si="5"/>
        <v>11687.805</v>
      </c>
      <c r="H85" s="6473">
        <f t="shared" si="6"/>
        <v>10519.0245</v>
      </c>
      <c r="I85" s="2387"/>
      <c r="J85" s="1374"/>
      <c r="K85" s="1705"/>
      <c r="L85" s="1688"/>
      <c r="M85" s="1688"/>
    </row>
    <row r="86" spans="1:13" ht="15.7">
      <c r="A86" s="6484" t="s">
        <v>20249</v>
      </c>
      <c r="B86" s="7619"/>
      <c r="C86" s="6144" t="s">
        <v>10285</v>
      </c>
      <c r="D86" s="6476">
        <v>1</v>
      </c>
      <c r="E86" s="6475">
        <v>147.97999999999999</v>
      </c>
      <c r="F86" s="6474">
        <f t="shared" si="4"/>
        <v>133.18199999999999</v>
      </c>
      <c r="G86" s="6473">
        <f t="shared" si="5"/>
        <v>13244.21</v>
      </c>
      <c r="H86" s="6473">
        <f t="shared" si="6"/>
        <v>11919.788999999999</v>
      </c>
      <c r="I86" s="2387"/>
      <c r="J86" s="1374"/>
      <c r="K86" s="1705"/>
      <c r="L86" s="1688"/>
      <c r="M86" s="1688"/>
    </row>
    <row r="87" spans="1:13" ht="15.7">
      <c r="A87" s="6484" t="s">
        <v>20250</v>
      </c>
      <c r="B87" s="7619"/>
      <c r="C87" s="6144" t="s">
        <v>10286</v>
      </c>
      <c r="D87" s="6476">
        <v>1</v>
      </c>
      <c r="E87" s="6475">
        <v>165.3</v>
      </c>
      <c r="F87" s="6474">
        <f t="shared" si="4"/>
        <v>148.77000000000001</v>
      </c>
      <c r="G87" s="6473">
        <f t="shared" si="5"/>
        <v>14794.35</v>
      </c>
      <c r="H87" s="6473">
        <f t="shared" si="6"/>
        <v>13314.915000000001</v>
      </c>
      <c r="I87" s="2387"/>
      <c r="J87" s="1374"/>
      <c r="K87" s="1705"/>
      <c r="L87" s="1688"/>
      <c r="M87" s="1688"/>
    </row>
    <row r="88" spans="1:13" ht="15.7">
      <c r="A88" s="6484" t="s">
        <v>20251</v>
      </c>
      <c r="B88" s="7619"/>
      <c r="C88" s="6144" t="s">
        <v>10287</v>
      </c>
      <c r="D88" s="6476">
        <v>1</v>
      </c>
      <c r="E88" s="6475">
        <v>182.63</v>
      </c>
      <c r="F88" s="6474">
        <f t="shared" si="4"/>
        <v>164.36699999999999</v>
      </c>
      <c r="G88" s="6473">
        <f t="shared" si="5"/>
        <v>16345.385</v>
      </c>
      <c r="H88" s="6473">
        <f t="shared" si="6"/>
        <v>14710.8465</v>
      </c>
      <c r="I88" s="2387"/>
      <c r="J88" s="1374"/>
      <c r="K88" s="1705"/>
      <c r="L88" s="1688"/>
      <c r="M88" s="1688"/>
    </row>
    <row r="89" spans="1:13" ht="15.7">
      <c r="A89" s="6484" t="s">
        <v>20252</v>
      </c>
      <c r="B89" s="7619"/>
      <c r="C89" s="6144" t="s">
        <v>10288</v>
      </c>
      <c r="D89" s="6476">
        <v>1</v>
      </c>
      <c r="E89" s="6475">
        <v>200.28</v>
      </c>
      <c r="F89" s="6474">
        <f t="shared" si="4"/>
        <v>180.25200000000001</v>
      </c>
      <c r="G89" s="6473">
        <f t="shared" si="5"/>
        <v>17925.060000000001</v>
      </c>
      <c r="H89" s="6473">
        <f t="shared" si="6"/>
        <v>16132.554000000002</v>
      </c>
      <c r="I89" s="2387"/>
      <c r="J89" s="1374"/>
      <c r="K89" s="1705"/>
      <c r="L89" s="1688"/>
      <c r="M89" s="1688"/>
    </row>
    <row r="90" spans="1:13" ht="15.7">
      <c r="A90" s="6484" t="s">
        <v>20253</v>
      </c>
      <c r="B90" s="7619"/>
      <c r="C90" s="6144" t="s">
        <v>10289</v>
      </c>
      <c r="D90" s="6476">
        <v>1</v>
      </c>
      <c r="E90" s="6475">
        <v>216.39</v>
      </c>
      <c r="F90" s="6474">
        <f t="shared" si="4"/>
        <v>194.75099999999998</v>
      </c>
      <c r="G90" s="6473">
        <f t="shared" si="5"/>
        <v>19366.904999999999</v>
      </c>
      <c r="H90" s="6473">
        <f t="shared" si="6"/>
        <v>17430.214499999998</v>
      </c>
      <c r="I90" s="2387"/>
      <c r="J90" s="1374"/>
      <c r="K90" s="1705"/>
      <c r="L90" s="1688"/>
      <c r="M90" s="1688"/>
    </row>
    <row r="91" spans="1:13" ht="15.7">
      <c r="A91" s="6484" t="s">
        <v>20254</v>
      </c>
      <c r="B91" s="7619"/>
      <c r="C91" s="6144" t="s">
        <v>10290</v>
      </c>
      <c r="D91" s="6476">
        <v>1</v>
      </c>
      <c r="E91" s="6475">
        <v>232.88</v>
      </c>
      <c r="F91" s="6474">
        <f t="shared" si="4"/>
        <v>209.59199999999998</v>
      </c>
      <c r="G91" s="6473">
        <f t="shared" si="5"/>
        <v>20842.759999999998</v>
      </c>
      <c r="H91" s="6473">
        <f t="shared" si="6"/>
        <v>18758.483999999997</v>
      </c>
      <c r="I91" s="2387"/>
      <c r="J91" s="1374"/>
      <c r="K91" s="1705"/>
      <c r="L91" s="1688"/>
      <c r="M91" s="1688"/>
    </row>
    <row r="92" spans="1:13" ht="15.7">
      <c r="A92" s="6484" t="s">
        <v>20255</v>
      </c>
      <c r="B92" s="7619"/>
      <c r="C92" s="6144" t="s">
        <v>10291</v>
      </c>
      <c r="D92" s="6476">
        <v>1</v>
      </c>
      <c r="E92" s="6475">
        <v>248.99</v>
      </c>
      <c r="F92" s="6474">
        <f t="shared" si="4"/>
        <v>224.09100000000001</v>
      </c>
      <c r="G92" s="6473">
        <f t="shared" si="5"/>
        <v>22284.605</v>
      </c>
      <c r="H92" s="6473">
        <f t="shared" si="6"/>
        <v>20056.144499999999</v>
      </c>
      <c r="I92" s="2387"/>
      <c r="J92" s="1374"/>
      <c r="K92" s="1705"/>
      <c r="L92" s="1688"/>
      <c r="M92" s="1688"/>
    </row>
    <row r="93" spans="1:13" ht="15.7">
      <c r="A93" s="6484" t="s">
        <v>20256</v>
      </c>
      <c r="B93" s="7619"/>
      <c r="C93" s="6144" t="s">
        <v>10292</v>
      </c>
      <c r="D93" s="6476">
        <v>1</v>
      </c>
      <c r="E93" s="6475">
        <v>265.85000000000002</v>
      </c>
      <c r="F93" s="6474">
        <f t="shared" si="4"/>
        <v>239.26500000000001</v>
      </c>
      <c r="G93" s="6473">
        <f t="shared" si="5"/>
        <v>23793.575000000001</v>
      </c>
      <c r="H93" s="6473">
        <f t="shared" si="6"/>
        <v>21414.217499999999</v>
      </c>
      <c r="I93" s="2387"/>
      <c r="J93" s="1374"/>
      <c r="K93" s="1705"/>
      <c r="L93" s="1688"/>
      <c r="M93" s="1688"/>
    </row>
    <row r="94" spans="1:13" ht="15.7">
      <c r="A94" s="6484" t="s">
        <v>20257</v>
      </c>
      <c r="B94" s="7619"/>
      <c r="C94" s="6144" t="s">
        <v>10293</v>
      </c>
      <c r="D94" s="6476">
        <v>1</v>
      </c>
      <c r="E94" s="6475">
        <v>281.97000000000003</v>
      </c>
      <c r="F94" s="6474">
        <f t="shared" si="4"/>
        <v>253.77300000000002</v>
      </c>
      <c r="G94" s="6473">
        <f t="shared" si="5"/>
        <v>25236.315000000002</v>
      </c>
      <c r="H94" s="6473">
        <f t="shared" si="6"/>
        <v>22712.683500000003</v>
      </c>
      <c r="I94" s="2387"/>
      <c r="J94" s="1374"/>
      <c r="K94" s="1705"/>
      <c r="L94" s="1688"/>
      <c r="M94" s="1688"/>
    </row>
    <row r="95" spans="1:13" ht="15.75" customHeight="1">
      <c r="A95" s="6484" t="s">
        <v>20259</v>
      </c>
      <c r="B95" s="7618" t="s">
        <v>20258</v>
      </c>
      <c r="C95" s="6144" t="s">
        <v>10283</v>
      </c>
      <c r="D95" s="6476">
        <v>1</v>
      </c>
      <c r="E95" s="6475">
        <v>55.51</v>
      </c>
      <c r="F95" s="6474">
        <f t="shared" si="4"/>
        <v>49.958999999999996</v>
      </c>
      <c r="G95" s="6473">
        <f t="shared" si="5"/>
        <v>4968.1449999999995</v>
      </c>
      <c r="H95" s="6473">
        <f t="shared" si="6"/>
        <v>4471.3305</v>
      </c>
      <c r="I95" s="2387"/>
      <c r="J95" s="1374"/>
      <c r="K95" s="1705"/>
      <c r="L95" s="1688"/>
      <c r="M95" s="1688"/>
    </row>
    <row r="96" spans="1:13" ht="15.75" customHeight="1">
      <c r="A96" s="6484" t="s">
        <v>20260</v>
      </c>
      <c r="B96" s="7619"/>
      <c r="C96" s="6144" t="s">
        <v>10284</v>
      </c>
      <c r="D96" s="6476">
        <v>1</v>
      </c>
      <c r="E96" s="6475">
        <v>71.23</v>
      </c>
      <c r="F96" s="6474">
        <f t="shared" si="4"/>
        <v>64.106999999999999</v>
      </c>
      <c r="G96" s="6473">
        <f t="shared" si="5"/>
        <v>6375.085</v>
      </c>
      <c r="H96" s="6473">
        <f t="shared" si="6"/>
        <v>5737.5765000000001</v>
      </c>
      <c r="I96" s="2387"/>
      <c r="J96" s="1374"/>
      <c r="K96" s="1705"/>
      <c r="L96" s="1688"/>
      <c r="M96" s="1688"/>
    </row>
    <row r="97" spans="1:13" ht="15.7">
      <c r="A97" s="6484" t="s">
        <v>20261</v>
      </c>
      <c r="B97" s="7619"/>
      <c r="C97" s="6144" t="s">
        <v>10285</v>
      </c>
      <c r="D97" s="6476">
        <v>1</v>
      </c>
      <c r="E97" s="6475">
        <v>90.43</v>
      </c>
      <c r="F97" s="6474">
        <f t="shared" si="4"/>
        <v>81.387</v>
      </c>
      <c r="G97" s="6473">
        <f t="shared" si="5"/>
        <v>8093.4850000000006</v>
      </c>
      <c r="H97" s="6473">
        <f t="shared" si="6"/>
        <v>7284.1365000000005</v>
      </c>
      <c r="I97" s="2387"/>
      <c r="J97" s="1374"/>
      <c r="K97" s="1705"/>
      <c r="L97" s="1688"/>
      <c r="M97" s="1688"/>
    </row>
    <row r="98" spans="1:13" ht="15.7">
      <c r="A98" s="6484" t="s">
        <v>20262</v>
      </c>
      <c r="B98" s="7619"/>
      <c r="C98" s="6144" t="s">
        <v>10286</v>
      </c>
      <c r="D98" s="6476">
        <v>1</v>
      </c>
      <c r="E98" s="6475">
        <v>109.63</v>
      </c>
      <c r="F98" s="6474">
        <f t="shared" si="4"/>
        <v>98.667000000000002</v>
      </c>
      <c r="G98" s="6473">
        <f t="shared" si="5"/>
        <v>9811.8850000000002</v>
      </c>
      <c r="H98" s="6473">
        <f t="shared" si="6"/>
        <v>8830.6965</v>
      </c>
      <c r="I98" s="2387"/>
      <c r="J98" s="1374"/>
      <c r="K98" s="1705"/>
      <c r="L98" s="1688"/>
      <c r="M98" s="1688"/>
    </row>
    <row r="99" spans="1:13" ht="15.7">
      <c r="A99" s="6484" t="s">
        <v>20263</v>
      </c>
      <c r="B99" s="7619"/>
      <c r="C99" s="6144" t="s">
        <v>10287</v>
      </c>
      <c r="D99" s="6476">
        <v>1</v>
      </c>
      <c r="E99" s="6475">
        <v>123.26</v>
      </c>
      <c r="F99" s="6474">
        <f t="shared" si="4"/>
        <v>110.934</v>
      </c>
      <c r="G99" s="6473">
        <f t="shared" si="5"/>
        <v>11031.77</v>
      </c>
      <c r="H99" s="6473">
        <f t="shared" si="6"/>
        <v>9928.5930000000008</v>
      </c>
      <c r="I99" s="2387"/>
      <c r="J99" s="1374"/>
      <c r="K99" s="1705"/>
      <c r="L99" s="1688"/>
      <c r="M99" s="1688"/>
    </row>
    <row r="100" spans="1:13" ht="15.7">
      <c r="A100" s="6484" t="s">
        <v>20264</v>
      </c>
      <c r="B100" s="7619"/>
      <c r="C100" s="6144" t="s">
        <v>10288</v>
      </c>
      <c r="D100" s="6476">
        <v>1</v>
      </c>
      <c r="E100" s="6475">
        <v>144.32</v>
      </c>
      <c r="F100" s="6474">
        <f t="shared" si="4"/>
        <v>129.88800000000001</v>
      </c>
      <c r="G100" s="6473">
        <f t="shared" si="5"/>
        <v>12916.64</v>
      </c>
      <c r="H100" s="6473">
        <f t="shared" si="6"/>
        <v>11624.975999999999</v>
      </c>
      <c r="I100" s="2387"/>
      <c r="J100" s="1374"/>
      <c r="K100" s="1705"/>
      <c r="L100" s="1688"/>
      <c r="M100" s="1688"/>
    </row>
    <row r="101" spans="1:13" ht="15.7">
      <c r="A101" s="6484" t="s">
        <v>20265</v>
      </c>
      <c r="B101" s="7619"/>
      <c r="C101" s="6144" t="s">
        <v>10289</v>
      </c>
      <c r="D101" s="6476">
        <v>1</v>
      </c>
      <c r="E101" s="6475">
        <v>162.88999999999999</v>
      </c>
      <c r="F101" s="6474">
        <f t="shared" si="4"/>
        <v>146.601</v>
      </c>
      <c r="G101" s="6473">
        <f t="shared" si="5"/>
        <v>14578.654999999999</v>
      </c>
      <c r="H101" s="6473">
        <f t="shared" si="6"/>
        <v>13120.789499999999</v>
      </c>
      <c r="I101" s="2387"/>
      <c r="J101" s="1374"/>
      <c r="K101" s="1705"/>
      <c r="L101" s="1688"/>
      <c r="M101" s="1688"/>
    </row>
    <row r="102" spans="1:13" ht="15.7">
      <c r="A102" s="6484" t="s">
        <v>20266</v>
      </c>
      <c r="B102" s="7619"/>
      <c r="C102" s="6144" t="s">
        <v>10290</v>
      </c>
      <c r="D102" s="6476">
        <v>1</v>
      </c>
      <c r="E102" s="6475">
        <v>184.58</v>
      </c>
      <c r="F102" s="6474">
        <f t="shared" si="4"/>
        <v>166.12200000000001</v>
      </c>
      <c r="G102" s="6473">
        <f t="shared" si="5"/>
        <v>16519.91</v>
      </c>
      <c r="H102" s="6473">
        <f t="shared" si="6"/>
        <v>14867.919</v>
      </c>
      <c r="I102" s="2387"/>
      <c r="J102" s="1374"/>
      <c r="K102" s="1705"/>
      <c r="L102" s="1688"/>
      <c r="M102" s="1688"/>
    </row>
    <row r="103" spans="1:13" ht="15.7">
      <c r="A103" s="6484" t="s">
        <v>20267</v>
      </c>
      <c r="B103" s="7619"/>
      <c r="C103" s="6144" t="s">
        <v>10291</v>
      </c>
      <c r="D103" s="6476">
        <v>1</v>
      </c>
      <c r="E103" s="6475">
        <v>201.3</v>
      </c>
      <c r="F103" s="6474">
        <f t="shared" si="4"/>
        <v>181.17000000000002</v>
      </c>
      <c r="G103" s="6473">
        <f t="shared" si="5"/>
        <v>18016.350000000002</v>
      </c>
      <c r="H103" s="6473">
        <f t="shared" si="6"/>
        <v>16214.715000000002</v>
      </c>
      <c r="I103" s="2387"/>
      <c r="J103" s="1374"/>
      <c r="K103" s="1705"/>
      <c r="L103" s="1688"/>
      <c r="M103" s="1688"/>
    </row>
    <row r="104" spans="1:13" ht="15.7">
      <c r="A104" s="6484" t="s">
        <v>20268</v>
      </c>
      <c r="B104" s="7619"/>
      <c r="C104" s="6144" t="s">
        <v>10292</v>
      </c>
      <c r="D104" s="6476">
        <v>1</v>
      </c>
      <c r="E104" s="6475">
        <v>211.48</v>
      </c>
      <c r="F104" s="6474">
        <f t="shared" si="4"/>
        <v>190.33199999999999</v>
      </c>
      <c r="G104" s="6473">
        <f t="shared" si="5"/>
        <v>18927.46</v>
      </c>
      <c r="H104" s="6473">
        <f t="shared" si="6"/>
        <v>17034.714</v>
      </c>
      <c r="I104" s="2387"/>
      <c r="J104" s="1374"/>
      <c r="K104" s="1705"/>
      <c r="L104" s="1688"/>
      <c r="M104" s="1688"/>
    </row>
    <row r="105" spans="1:13" ht="15.7">
      <c r="A105" s="6484" t="s">
        <v>20269</v>
      </c>
      <c r="B105" s="7619"/>
      <c r="C105" s="6144" t="s">
        <v>10293</v>
      </c>
      <c r="D105" s="6476">
        <v>1</v>
      </c>
      <c r="E105" s="6475">
        <v>227.34</v>
      </c>
      <c r="F105" s="6474">
        <f t="shared" ref="F105:F136" si="7">E105-E105*$B$4/100</f>
        <v>204.60599999999999</v>
      </c>
      <c r="G105" s="6473">
        <f t="shared" ref="G105:G136" si="8">E105*$L$71</f>
        <v>20346.93</v>
      </c>
      <c r="H105" s="6473">
        <f t="shared" ref="H105:H136" si="9">G105-G105*$B$4/100</f>
        <v>18312.237000000001</v>
      </c>
      <c r="I105" s="2387"/>
      <c r="J105" s="1374"/>
      <c r="K105" s="1705"/>
      <c r="L105" s="1688"/>
      <c r="M105" s="1688"/>
    </row>
    <row r="106" spans="1:13" ht="15.7">
      <c r="A106" s="6484" t="s">
        <v>20271</v>
      </c>
      <c r="B106" s="7618" t="s">
        <v>20270</v>
      </c>
      <c r="C106" s="6144" t="s">
        <v>10283</v>
      </c>
      <c r="D106" s="6476">
        <v>1</v>
      </c>
      <c r="E106" s="6475">
        <v>46.71</v>
      </c>
      <c r="F106" s="6474">
        <f t="shared" si="7"/>
        <v>42.039000000000001</v>
      </c>
      <c r="G106" s="6473">
        <f t="shared" si="8"/>
        <v>4180.5450000000001</v>
      </c>
      <c r="H106" s="6473">
        <f t="shared" si="9"/>
        <v>3762.4904999999999</v>
      </c>
      <c r="I106" s="2387"/>
      <c r="J106" s="1374"/>
      <c r="K106" s="1705"/>
      <c r="L106" s="1688"/>
      <c r="M106" s="1688"/>
    </row>
    <row r="107" spans="1:13" ht="15.75" customHeight="1">
      <c r="A107" s="6484" t="s">
        <v>20272</v>
      </c>
      <c r="B107" s="7619"/>
      <c r="C107" s="6144" t="s">
        <v>10284</v>
      </c>
      <c r="D107" s="6476">
        <v>1</v>
      </c>
      <c r="E107" s="6475">
        <v>59.45</v>
      </c>
      <c r="F107" s="6474">
        <f t="shared" si="7"/>
        <v>53.505000000000003</v>
      </c>
      <c r="G107" s="6473">
        <f t="shared" si="8"/>
        <v>5320.7750000000005</v>
      </c>
      <c r="H107" s="6473">
        <f t="shared" si="9"/>
        <v>4788.6975000000002</v>
      </c>
      <c r="I107" s="2387"/>
      <c r="J107" s="1374"/>
      <c r="K107" s="1705"/>
      <c r="L107" s="1688"/>
      <c r="M107" s="1688"/>
    </row>
    <row r="108" spans="1:13" ht="15.7">
      <c r="A108" s="6484" t="s">
        <v>20273</v>
      </c>
      <c r="B108" s="7619"/>
      <c r="C108" s="6144" t="s">
        <v>10285</v>
      </c>
      <c r="D108" s="6476">
        <v>1</v>
      </c>
      <c r="E108" s="6475">
        <v>72.84</v>
      </c>
      <c r="F108" s="6474">
        <f t="shared" si="7"/>
        <v>65.555999999999997</v>
      </c>
      <c r="G108" s="6473">
        <f t="shared" si="8"/>
        <v>6519.18</v>
      </c>
      <c r="H108" s="6473">
        <f t="shared" si="9"/>
        <v>5867.2620000000006</v>
      </c>
      <c r="I108" s="2387"/>
      <c r="J108" s="1374"/>
      <c r="K108" s="1705"/>
      <c r="L108" s="1688"/>
      <c r="M108" s="1688"/>
    </row>
    <row r="109" spans="1:13" ht="15.7">
      <c r="A109" s="6484" t="s">
        <v>20274</v>
      </c>
      <c r="B109" s="7619"/>
      <c r="C109" s="6144" t="s">
        <v>10286</v>
      </c>
      <c r="D109" s="6476">
        <v>1</v>
      </c>
      <c r="E109" s="6475">
        <v>86.94</v>
      </c>
      <c r="F109" s="6474">
        <f t="shared" si="7"/>
        <v>78.245999999999995</v>
      </c>
      <c r="G109" s="6473">
        <f t="shared" si="8"/>
        <v>7781.13</v>
      </c>
      <c r="H109" s="6473">
        <f t="shared" si="9"/>
        <v>7003.0169999999998</v>
      </c>
      <c r="I109" s="2387"/>
      <c r="J109" s="1374"/>
      <c r="K109" s="1705"/>
      <c r="L109" s="1688"/>
      <c r="M109" s="1688"/>
    </row>
    <row r="110" spans="1:13" ht="15.7">
      <c r="A110" s="6484" t="s">
        <v>20275</v>
      </c>
      <c r="B110" s="7619"/>
      <c r="C110" s="6144" t="s">
        <v>10287</v>
      </c>
      <c r="D110" s="6476">
        <v>1</v>
      </c>
      <c r="E110" s="6475">
        <v>101.04</v>
      </c>
      <c r="F110" s="6474">
        <f t="shared" si="7"/>
        <v>90.936000000000007</v>
      </c>
      <c r="G110" s="6473">
        <f t="shared" si="8"/>
        <v>9043.08</v>
      </c>
      <c r="H110" s="6473">
        <f t="shared" si="9"/>
        <v>8138.7719999999999</v>
      </c>
      <c r="I110" s="2387"/>
      <c r="J110" s="1374"/>
      <c r="K110" s="1705"/>
      <c r="L110" s="1688"/>
      <c r="M110" s="1688"/>
    </row>
    <row r="111" spans="1:13" ht="15.7">
      <c r="A111" s="6484" t="s">
        <v>20276</v>
      </c>
      <c r="B111" s="7619"/>
      <c r="C111" s="6144" t="s">
        <v>10288</v>
      </c>
      <c r="D111" s="6476">
        <v>1</v>
      </c>
      <c r="E111" s="6475">
        <v>117.49</v>
      </c>
      <c r="F111" s="6474">
        <f t="shared" si="7"/>
        <v>105.741</v>
      </c>
      <c r="G111" s="6473">
        <f t="shared" si="8"/>
        <v>10515.355</v>
      </c>
      <c r="H111" s="6473">
        <f t="shared" si="9"/>
        <v>9463.8194999999996</v>
      </c>
      <c r="I111" s="2387"/>
      <c r="J111" s="1374"/>
      <c r="K111" s="1705"/>
      <c r="L111" s="1688"/>
      <c r="M111" s="1688"/>
    </row>
    <row r="112" spans="1:13" ht="15.7">
      <c r="A112" s="6484" t="s">
        <v>20277</v>
      </c>
      <c r="B112" s="7619"/>
      <c r="C112" s="6144" t="s">
        <v>10289</v>
      </c>
      <c r="D112" s="6476">
        <v>1</v>
      </c>
      <c r="E112" s="6475">
        <v>132.16999999999999</v>
      </c>
      <c r="F112" s="6474">
        <f t="shared" si="7"/>
        <v>118.95299999999999</v>
      </c>
      <c r="G112" s="6473">
        <f t="shared" si="8"/>
        <v>11829.214999999998</v>
      </c>
      <c r="H112" s="6473">
        <f t="shared" si="9"/>
        <v>10646.293499999998</v>
      </c>
      <c r="I112" s="2387"/>
      <c r="J112" s="1374"/>
      <c r="K112" s="1705"/>
      <c r="L112" s="1688"/>
      <c r="M112" s="1688"/>
    </row>
    <row r="113" spans="1:13" ht="15.7">
      <c r="A113" s="6484" t="s">
        <v>20278</v>
      </c>
      <c r="B113" s="7619"/>
      <c r="C113" s="6144" t="s">
        <v>10290</v>
      </c>
      <c r="D113" s="6476">
        <v>1</v>
      </c>
      <c r="E113" s="6475">
        <v>144.51</v>
      </c>
      <c r="F113" s="6474">
        <f t="shared" si="7"/>
        <v>130.059</v>
      </c>
      <c r="G113" s="6473">
        <f t="shared" si="8"/>
        <v>12933.644999999999</v>
      </c>
      <c r="H113" s="6473">
        <f t="shared" si="9"/>
        <v>11640.280499999999</v>
      </c>
      <c r="I113" s="2387"/>
      <c r="J113" s="1374"/>
      <c r="K113" s="1705"/>
      <c r="L113" s="1688"/>
      <c r="M113" s="1688"/>
    </row>
    <row r="114" spans="1:13" ht="15.7">
      <c r="A114" s="6484" t="s">
        <v>20279</v>
      </c>
      <c r="B114" s="7619"/>
      <c r="C114" s="6144" t="s">
        <v>10291</v>
      </c>
      <c r="D114" s="6476">
        <v>1</v>
      </c>
      <c r="E114" s="6475">
        <v>160.37</v>
      </c>
      <c r="F114" s="6474">
        <f t="shared" si="7"/>
        <v>144.333</v>
      </c>
      <c r="G114" s="6473">
        <f t="shared" si="8"/>
        <v>14353.115</v>
      </c>
      <c r="H114" s="6473">
        <f t="shared" si="9"/>
        <v>12917.8035</v>
      </c>
      <c r="I114" s="2387"/>
      <c r="J114" s="1374"/>
      <c r="K114" s="1705"/>
      <c r="L114" s="1688"/>
      <c r="M114" s="1688"/>
    </row>
    <row r="115" spans="1:13" ht="15.7">
      <c r="A115" s="6484" t="s">
        <v>20280</v>
      </c>
      <c r="B115" s="7619"/>
      <c r="C115" s="6144" t="s">
        <v>10292</v>
      </c>
      <c r="D115" s="6476">
        <v>1</v>
      </c>
      <c r="E115" s="6475">
        <v>177.41</v>
      </c>
      <c r="F115" s="6474">
        <f t="shared" si="7"/>
        <v>159.66899999999998</v>
      </c>
      <c r="G115" s="6473">
        <f t="shared" si="8"/>
        <v>15878.195</v>
      </c>
      <c r="H115" s="6473">
        <f t="shared" si="9"/>
        <v>14290.3755</v>
      </c>
      <c r="I115" s="2387"/>
      <c r="J115" s="1374"/>
      <c r="K115" s="1705"/>
      <c r="L115" s="1688"/>
      <c r="M115" s="1688"/>
    </row>
    <row r="116" spans="1:13" ht="15.7">
      <c r="A116" s="6484" t="s">
        <v>20281</v>
      </c>
      <c r="B116" s="7619"/>
      <c r="C116" s="6144" t="s">
        <v>10293</v>
      </c>
      <c r="D116" s="6476">
        <v>1</v>
      </c>
      <c r="E116" s="6475">
        <v>190.34</v>
      </c>
      <c r="F116" s="6474">
        <f t="shared" si="7"/>
        <v>171.30600000000001</v>
      </c>
      <c r="G116" s="6473">
        <f t="shared" si="8"/>
        <v>17035.43</v>
      </c>
      <c r="H116" s="6473">
        <f t="shared" si="9"/>
        <v>15331.887000000001</v>
      </c>
      <c r="I116" s="2387"/>
      <c r="J116" s="1374"/>
      <c r="K116" s="1705"/>
      <c r="L116" s="1688"/>
      <c r="M116" s="1688"/>
    </row>
    <row r="117" spans="1:13" ht="15.7">
      <c r="A117" s="6484" t="s">
        <v>20282</v>
      </c>
      <c r="B117" s="7623" t="s">
        <v>20293</v>
      </c>
      <c r="C117" s="6144" t="s">
        <v>10283</v>
      </c>
      <c r="D117" s="6476">
        <v>1</v>
      </c>
      <c r="E117" s="6475">
        <v>67.02</v>
      </c>
      <c r="F117" s="6474">
        <f t="shared" si="7"/>
        <v>60.317999999999998</v>
      </c>
      <c r="G117" s="6473">
        <f t="shared" si="8"/>
        <v>5998.29</v>
      </c>
      <c r="H117" s="6473">
        <f t="shared" si="9"/>
        <v>5398.4610000000002</v>
      </c>
      <c r="I117" s="2387"/>
      <c r="J117" s="1374"/>
      <c r="K117" s="1705"/>
      <c r="L117" s="1688"/>
      <c r="M117" s="1688"/>
    </row>
    <row r="118" spans="1:13" ht="15.7">
      <c r="A118" s="6484" t="s">
        <v>20283</v>
      </c>
      <c r="B118" s="7624"/>
      <c r="C118" s="6144" t="s">
        <v>10284</v>
      </c>
      <c r="D118" s="6476">
        <v>1</v>
      </c>
      <c r="E118" s="6475">
        <v>70.739999999999995</v>
      </c>
      <c r="F118" s="6474">
        <f t="shared" si="7"/>
        <v>63.665999999999997</v>
      </c>
      <c r="G118" s="6473">
        <f t="shared" si="8"/>
        <v>6331.23</v>
      </c>
      <c r="H118" s="6473">
        <f t="shared" si="9"/>
        <v>5698.107</v>
      </c>
      <c r="I118" s="2387"/>
      <c r="J118" s="1374"/>
      <c r="K118" s="1705"/>
      <c r="L118" s="1688"/>
      <c r="M118" s="1688"/>
    </row>
    <row r="119" spans="1:13" ht="15.7">
      <c r="A119" s="6484" t="s">
        <v>20284</v>
      </c>
      <c r="B119" s="7624"/>
      <c r="C119" s="6144" t="s">
        <v>10285</v>
      </c>
      <c r="D119" s="6476">
        <v>1</v>
      </c>
      <c r="E119" s="6475">
        <v>84.54</v>
      </c>
      <c r="F119" s="6474">
        <f t="shared" si="7"/>
        <v>76.086000000000013</v>
      </c>
      <c r="G119" s="6473">
        <f t="shared" si="8"/>
        <v>7566.3300000000008</v>
      </c>
      <c r="H119" s="6473">
        <f t="shared" si="9"/>
        <v>6809.697000000001</v>
      </c>
      <c r="I119" s="2387"/>
      <c r="J119" s="1374"/>
      <c r="K119" s="1705"/>
      <c r="L119" s="1688"/>
      <c r="M119" s="1688"/>
    </row>
    <row r="120" spans="1:13" ht="15.7">
      <c r="A120" s="6484" t="s">
        <v>20285</v>
      </c>
      <c r="B120" s="7624"/>
      <c r="C120" s="6144" t="s">
        <v>10286</v>
      </c>
      <c r="D120" s="6476">
        <v>1</v>
      </c>
      <c r="E120" s="6475">
        <v>97.19</v>
      </c>
      <c r="F120" s="6474">
        <f t="shared" si="7"/>
        <v>87.471000000000004</v>
      </c>
      <c r="G120" s="6473">
        <f t="shared" si="8"/>
        <v>8698.5049999999992</v>
      </c>
      <c r="H120" s="6473">
        <f t="shared" si="9"/>
        <v>7828.6544999999996</v>
      </c>
      <c r="I120" s="2387"/>
      <c r="J120" s="1374"/>
      <c r="K120" s="1705"/>
      <c r="L120" s="1688"/>
      <c r="M120" s="1688"/>
    </row>
    <row r="121" spans="1:13" ht="15.7">
      <c r="A121" s="6484" t="s">
        <v>20286</v>
      </c>
      <c r="B121" s="7624"/>
      <c r="C121" s="6144" t="s">
        <v>10287</v>
      </c>
      <c r="D121" s="6476">
        <v>1</v>
      </c>
      <c r="E121" s="6475">
        <v>110.42</v>
      </c>
      <c r="F121" s="6474">
        <f t="shared" si="7"/>
        <v>99.378</v>
      </c>
      <c r="G121" s="6473">
        <f t="shared" si="8"/>
        <v>9882.59</v>
      </c>
      <c r="H121" s="6473">
        <f t="shared" si="9"/>
        <v>8894.3310000000001</v>
      </c>
      <c r="I121" s="2387"/>
      <c r="J121" s="1374"/>
      <c r="K121" s="1705"/>
      <c r="L121" s="1688"/>
      <c r="M121" s="1688"/>
    </row>
    <row r="122" spans="1:13" ht="15.7">
      <c r="A122" s="6484" t="s">
        <v>20287</v>
      </c>
      <c r="B122" s="7624"/>
      <c r="C122" s="6144" t="s">
        <v>10288</v>
      </c>
      <c r="D122" s="6476">
        <v>1</v>
      </c>
      <c r="E122" s="6475">
        <v>126.53</v>
      </c>
      <c r="F122" s="6474">
        <f t="shared" si="7"/>
        <v>113.87700000000001</v>
      </c>
      <c r="G122" s="6473">
        <f t="shared" si="8"/>
        <v>11324.434999999999</v>
      </c>
      <c r="H122" s="6473">
        <f t="shared" si="9"/>
        <v>10191.9915</v>
      </c>
      <c r="I122" s="2387"/>
      <c r="J122" s="1374"/>
      <c r="K122" s="1705"/>
      <c r="L122" s="1688"/>
      <c r="M122" s="1688"/>
    </row>
    <row r="123" spans="1:13" ht="15.7">
      <c r="A123" s="6484" t="s">
        <v>20288</v>
      </c>
      <c r="B123" s="7624"/>
      <c r="C123" s="6144" t="s">
        <v>10289</v>
      </c>
      <c r="D123" s="6476">
        <v>1</v>
      </c>
      <c r="E123" s="6475">
        <v>140.9</v>
      </c>
      <c r="F123" s="6474">
        <f t="shared" si="7"/>
        <v>126.81</v>
      </c>
      <c r="G123" s="6473">
        <f t="shared" si="8"/>
        <v>12610.550000000001</v>
      </c>
      <c r="H123" s="6473">
        <f t="shared" si="9"/>
        <v>11349.495000000001</v>
      </c>
      <c r="I123" s="2387"/>
      <c r="J123" s="1374"/>
      <c r="K123" s="1705"/>
      <c r="L123" s="1688"/>
      <c r="M123" s="1688"/>
    </row>
    <row r="124" spans="1:13" ht="15.7">
      <c r="A124" s="6484" t="s">
        <v>20289</v>
      </c>
      <c r="B124" s="7624"/>
      <c r="C124" s="6144" t="s">
        <v>10290</v>
      </c>
      <c r="D124" s="6476">
        <v>1</v>
      </c>
      <c r="E124" s="6475">
        <v>158.16</v>
      </c>
      <c r="F124" s="6474">
        <f t="shared" si="7"/>
        <v>142.34399999999999</v>
      </c>
      <c r="G124" s="6473">
        <f t="shared" si="8"/>
        <v>14155.32</v>
      </c>
      <c r="H124" s="6473">
        <f t="shared" si="9"/>
        <v>12739.788</v>
      </c>
      <c r="I124" s="2387"/>
      <c r="J124" s="1374"/>
      <c r="K124" s="1705"/>
      <c r="L124" s="1688"/>
      <c r="M124" s="1688"/>
    </row>
    <row r="125" spans="1:13" ht="15.7">
      <c r="A125" s="6484" t="s">
        <v>20290</v>
      </c>
      <c r="B125" s="7624"/>
      <c r="C125" s="6144" t="s">
        <v>10291</v>
      </c>
      <c r="D125" s="6476">
        <v>1</v>
      </c>
      <c r="E125" s="6475">
        <v>199.04</v>
      </c>
      <c r="F125" s="6474">
        <f t="shared" si="7"/>
        <v>179.136</v>
      </c>
      <c r="G125" s="6473">
        <f t="shared" si="8"/>
        <v>17814.079999999998</v>
      </c>
      <c r="H125" s="6473">
        <f t="shared" si="9"/>
        <v>16032.671999999999</v>
      </c>
      <c r="I125" s="2387"/>
      <c r="J125" s="1374"/>
      <c r="K125" s="1705"/>
      <c r="L125" s="1688"/>
      <c r="M125" s="1688"/>
    </row>
    <row r="126" spans="1:13" ht="15.7">
      <c r="A126" s="6484" t="s">
        <v>20291</v>
      </c>
      <c r="B126" s="7624"/>
      <c r="C126" s="6144" t="s">
        <v>10292</v>
      </c>
      <c r="D126" s="6476">
        <v>1</v>
      </c>
      <c r="E126" s="6475">
        <v>215.09</v>
      </c>
      <c r="F126" s="6474">
        <f t="shared" si="7"/>
        <v>193.58100000000002</v>
      </c>
      <c r="G126" s="6473">
        <f t="shared" si="8"/>
        <v>19250.555</v>
      </c>
      <c r="H126" s="6473">
        <f t="shared" si="9"/>
        <v>17325.499500000002</v>
      </c>
      <c r="I126" s="2387"/>
      <c r="J126" s="1374"/>
      <c r="K126" s="1705"/>
      <c r="L126" s="1688"/>
      <c r="M126" s="1688"/>
    </row>
    <row r="127" spans="1:13" ht="15.7">
      <c r="A127" s="6484" t="s">
        <v>20292</v>
      </c>
      <c r="B127" s="7624"/>
      <c r="C127" s="6144" t="s">
        <v>10293</v>
      </c>
      <c r="D127" s="6476">
        <v>1</v>
      </c>
      <c r="E127" s="6475">
        <v>239</v>
      </c>
      <c r="F127" s="6474">
        <f t="shared" si="7"/>
        <v>215.1</v>
      </c>
      <c r="G127" s="6473">
        <f t="shared" si="8"/>
        <v>21390.5</v>
      </c>
      <c r="H127" s="6473">
        <f t="shared" si="9"/>
        <v>19251.45</v>
      </c>
      <c r="I127" s="2387"/>
      <c r="J127" s="1374"/>
      <c r="K127" s="1705"/>
      <c r="L127" s="1688"/>
      <c r="M127" s="1688"/>
    </row>
    <row r="128" spans="1:13" ht="15.7">
      <c r="A128" s="6484" t="s">
        <v>20294</v>
      </c>
      <c r="B128" s="7623" t="s">
        <v>20305</v>
      </c>
      <c r="C128" s="6144" t="s">
        <v>10283</v>
      </c>
      <c r="D128" s="6476">
        <v>1</v>
      </c>
      <c r="E128" s="6475">
        <v>56.94</v>
      </c>
      <c r="F128" s="6474">
        <f t="shared" si="7"/>
        <v>51.245999999999995</v>
      </c>
      <c r="G128" s="6473">
        <f t="shared" si="8"/>
        <v>5096.13</v>
      </c>
      <c r="H128" s="6473">
        <f t="shared" si="9"/>
        <v>4586.5169999999998</v>
      </c>
      <c r="I128" s="2387"/>
      <c r="J128" s="1374"/>
      <c r="K128" s="1705"/>
      <c r="L128" s="1688"/>
      <c r="M128" s="1688"/>
    </row>
    <row r="129" spans="1:13" ht="15.7">
      <c r="A129" s="6484" t="s">
        <v>20295</v>
      </c>
      <c r="B129" s="7624"/>
      <c r="C129" s="6144" t="s">
        <v>10284</v>
      </c>
      <c r="D129" s="6476">
        <v>1</v>
      </c>
      <c r="E129" s="6475">
        <v>62.12</v>
      </c>
      <c r="F129" s="6474">
        <f t="shared" si="7"/>
        <v>55.908000000000001</v>
      </c>
      <c r="G129" s="6473">
        <f t="shared" si="8"/>
        <v>5559.74</v>
      </c>
      <c r="H129" s="6473">
        <f t="shared" si="9"/>
        <v>5003.7659999999996</v>
      </c>
      <c r="I129" s="2387"/>
      <c r="J129" s="1374"/>
      <c r="K129" s="1705"/>
      <c r="L129" s="1688"/>
      <c r="M129" s="1688"/>
    </row>
    <row r="130" spans="1:13" ht="15.7">
      <c r="A130" s="6484" t="s">
        <v>20296</v>
      </c>
      <c r="B130" s="7624"/>
      <c r="C130" s="6144" t="s">
        <v>10285</v>
      </c>
      <c r="D130" s="6476">
        <v>1</v>
      </c>
      <c r="E130" s="6475">
        <v>73.61</v>
      </c>
      <c r="F130" s="6474">
        <f t="shared" si="7"/>
        <v>66.248999999999995</v>
      </c>
      <c r="G130" s="6473">
        <f t="shared" si="8"/>
        <v>6588.0950000000003</v>
      </c>
      <c r="H130" s="6473">
        <f t="shared" si="9"/>
        <v>5929.2855</v>
      </c>
      <c r="I130" s="2387"/>
      <c r="J130" s="1374"/>
      <c r="K130" s="1705"/>
      <c r="L130" s="1688"/>
      <c r="M130" s="1688"/>
    </row>
    <row r="131" spans="1:13" ht="15.7">
      <c r="A131" s="6484" t="s">
        <v>20297</v>
      </c>
      <c r="B131" s="7624"/>
      <c r="C131" s="6144" t="s">
        <v>10286</v>
      </c>
      <c r="D131" s="6476">
        <v>1</v>
      </c>
      <c r="E131" s="6475">
        <v>85.56</v>
      </c>
      <c r="F131" s="6474">
        <f t="shared" si="7"/>
        <v>77.004000000000005</v>
      </c>
      <c r="G131" s="6473">
        <f t="shared" si="8"/>
        <v>7657.62</v>
      </c>
      <c r="H131" s="6473">
        <f t="shared" si="9"/>
        <v>6891.8580000000002</v>
      </c>
      <c r="I131" s="2387"/>
      <c r="J131" s="1374"/>
      <c r="K131" s="1705"/>
      <c r="L131" s="1688"/>
      <c r="M131" s="1688"/>
    </row>
    <row r="132" spans="1:13" ht="15.7">
      <c r="A132" s="6484" t="s">
        <v>20298</v>
      </c>
      <c r="B132" s="7624"/>
      <c r="C132" s="6144" t="s">
        <v>10287</v>
      </c>
      <c r="D132" s="6476">
        <v>1</v>
      </c>
      <c r="E132" s="6475">
        <v>101.04</v>
      </c>
      <c r="F132" s="6474">
        <f t="shared" si="7"/>
        <v>90.936000000000007</v>
      </c>
      <c r="G132" s="6473">
        <f t="shared" si="8"/>
        <v>9043.08</v>
      </c>
      <c r="H132" s="6473">
        <f t="shared" si="9"/>
        <v>8138.7719999999999</v>
      </c>
      <c r="I132" s="2387"/>
      <c r="J132" s="1374"/>
      <c r="K132" s="1705"/>
      <c r="L132" s="1688"/>
      <c r="M132" s="1688"/>
    </row>
    <row r="133" spans="1:13" ht="15.7">
      <c r="A133" s="6484" t="s">
        <v>20299</v>
      </c>
      <c r="B133" s="7624"/>
      <c r="C133" s="6144" t="s">
        <v>10288</v>
      </c>
      <c r="D133" s="6476">
        <v>1</v>
      </c>
      <c r="E133" s="6475">
        <v>110.05</v>
      </c>
      <c r="F133" s="6474">
        <f t="shared" si="7"/>
        <v>99.045000000000002</v>
      </c>
      <c r="G133" s="6473">
        <f t="shared" si="8"/>
        <v>9849.4750000000004</v>
      </c>
      <c r="H133" s="6473">
        <f t="shared" si="9"/>
        <v>8864.5275000000001</v>
      </c>
      <c r="I133" s="2387"/>
      <c r="J133" s="1374"/>
      <c r="K133" s="1705"/>
      <c r="L133" s="1688"/>
      <c r="M133" s="1688"/>
    </row>
    <row r="134" spans="1:13" ht="15.7">
      <c r="A134" s="6484" t="s">
        <v>20300</v>
      </c>
      <c r="B134" s="7624"/>
      <c r="C134" s="6144" t="s">
        <v>10289</v>
      </c>
      <c r="D134" s="6476">
        <v>1</v>
      </c>
      <c r="E134" s="6475">
        <v>124.62</v>
      </c>
      <c r="F134" s="6474">
        <f t="shared" si="7"/>
        <v>112.158</v>
      </c>
      <c r="G134" s="6473">
        <f t="shared" si="8"/>
        <v>11153.49</v>
      </c>
      <c r="H134" s="6473">
        <f t="shared" si="9"/>
        <v>10038.141</v>
      </c>
      <c r="I134" s="2387"/>
      <c r="J134" s="1374"/>
      <c r="K134" s="1705"/>
      <c r="L134" s="1688"/>
      <c r="M134" s="1688"/>
    </row>
    <row r="135" spans="1:13" ht="15.7">
      <c r="A135" s="6484" t="s">
        <v>20301</v>
      </c>
      <c r="B135" s="7624"/>
      <c r="C135" s="6144" t="s">
        <v>10290</v>
      </c>
      <c r="D135" s="6476">
        <v>1</v>
      </c>
      <c r="E135" s="6475">
        <v>139.15</v>
      </c>
      <c r="F135" s="6474">
        <f t="shared" si="7"/>
        <v>125.23500000000001</v>
      </c>
      <c r="G135" s="6473">
        <f t="shared" si="8"/>
        <v>12453.925000000001</v>
      </c>
      <c r="H135" s="6473">
        <f t="shared" si="9"/>
        <v>11208.532500000001</v>
      </c>
      <c r="I135" s="2387"/>
      <c r="J135" s="1374"/>
      <c r="K135" s="1705"/>
      <c r="L135" s="1688"/>
      <c r="M135" s="1688"/>
    </row>
    <row r="136" spans="1:13" ht="15.7">
      <c r="A136" s="6484" t="s">
        <v>20302</v>
      </c>
      <c r="B136" s="7624"/>
      <c r="C136" s="6144" t="s">
        <v>10291</v>
      </c>
      <c r="D136" s="6476">
        <v>1</v>
      </c>
      <c r="E136" s="6475">
        <v>153.38999999999999</v>
      </c>
      <c r="F136" s="6474">
        <f t="shared" si="7"/>
        <v>138.05099999999999</v>
      </c>
      <c r="G136" s="6473">
        <f t="shared" si="8"/>
        <v>13728.404999999999</v>
      </c>
      <c r="H136" s="6473">
        <f t="shared" si="9"/>
        <v>12355.564499999999</v>
      </c>
      <c r="I136" s="2387"/>
      <c r="J136" s="1374"/>
      <c r="K136" s="1705"/>
      <c r="L136" s="1688"/>
      <c r="M136" s="1688"/>
    </row>
    <row r="137" spans="1:13" ht="15.7">
      <c r="A137" s="6484" t="s">
        <v>20303</v>
      </c>
      <c r="B137" s="7624"/>
      <c r="C137" s="6144" t="s">
        <v>10292</v>
      </c>
      <c r="D137" s="6476">
        <v>1</v>
      </c>
      <c r="E137" s="6475">
        <v>182.2</v>
      </c>
      <c r="F137" s="6474">
        <f t="shared" ref="F137:F149" si="10">E137-E137*$B$4/100</f>
        <v>163.98</v>
      </c>
      <c r="G137" s="6473">
        <f t="shared" ref="G137:G149" si="11">E137*$L$71</f>
        <v>16306.9</v>
      </c>
      <c r="H137" s="6473">
        <f t="shared" ref="H137:H149" si="12">G137-G137*$B$4/100</f>
        <v>14676.21</v>
      </c>
      <c r="I137" s="2387"/>
      <c r="J137" s="1374"/>
      <c r="K137" s="1705"/>
      <c r="L137" s="1688"/>
      <c r="M137" s="1688"/>
    </row>
    <row r="138" spans="1:13" ht="15.7">
      <c r="A138" s="6484" t="s">
        <v>20304</v>
      </c>
      <c r="B138" s="7624"/>
      <c r="C138" s="6144" t="s">
        <v>10293</v>
      </c>
      <c r="D138" s="6476">
        <v>1</v>
      </c>
      <c r="E138" s="6475">
        <v>201.32</v>
      </c>
      <c r="F138" s="6474">
        <f t="shared" si="10"/>
        <v>181.18799999999999</v>
      </c>
      <c r="G138" s="6473">
        <f t="shared" si="11"/>
        <v>18018.14</v>
      </c>
      <c r="H138" s="6473">
        <f t="shared" si="12"/>
        <v>16216.325999999999</v>
      </c>
      <c r="I138" s="2387"/>
      <c r="J138" s="1374"/>
      <c r="K138" s="1705"/>
      <c r="L138" s="1688"/>
      <c r="M138" s="1688"/>
    </row>
    <row r="139" spans="1:13" ht="15.7">
      <c r="A139" s="6484" t="s">
        <v>20306</v>
      </c>
      <c r="B139" s="7624" t="s">
        <v>20317</v>
      </c>
      <c r="C139" s="6144" t="s">
        <v>10283</v>
      </c>
      <c r="D139" s="6476">
        <v>1</v>
      </c>
      <c r="E139" s="6475">
        <v>32.33</v>
      </c>
      <c r="F139" s="6474">
        <f t="shared" si="10"/>
        <v>29.096999999999998</v>
      </c>
      <c r="G139" s="6473">
        <f t="shared" si="11"/>
        <v>2893.5349999999999</v>
      </c>
      <c r="H139" s="6473">
        <f t="shared" si="12"/>
        <v>2604.1814999999997</v>
      </c>
      <c r="I139" s="2387"/>
      <c r="J139" s="1374"/>
      <c r="K139" s="1705"/>
      <c r="L139" s="1688"/>
      <c r="M139" s="1688"/>
    </row>
    <row r="140" spans="1:13" ht="15.7">
      <c r="A140" s="6484" t="s">
        <v>20307</v>
      </c>
      <c r="B140" s="7624"/>
      <c r="C140" s="6144" t="s">
        <v>10284</v>
      </c>
      <c r="D140" s="6476">
        <v>1</v>
      </c>
      <c r="E140" s="6475">
        <v>39.549999999999997</v>
      </c>
      <c r="F140" s="6474">
        <f t="shared" si="10"/>
        <v>35.594999999999999</v>
      </c>
      <c r="G140" s="6473">
        <f t="shared" si="11"/>
        <v>3539.7249999999999</v>
      </c>
      <c r="H140" s="6473">
        <f t="shared" si="12"/>
        <v>3185.7525000000001</v>
      </c>
      <c r="I140" s="2387"/>
      <c r="J140" s="1374"/>
      <c r="K140" s="1705"/>
      <c r="L140" s="1688"/>
      <c r="M140" s="1688"/>
    </row>
    <row r="141" spans="1:13" ht="15.7">
      <c r="A141" s="6484" t="s">
        <v>20308</v>
      </c>
      <c r="B141" s="7624"/>
      <c r="C141" s="6144" t="s">
        <v>10285</v>
      </c>
      <c r="D141" s="6476">
        <v>1</v>
      </c>
      <c r="E141" s="6475">
        <v>46.76</v>
      </c>
      <c r="F141" s="6474">
        <f t="shared" si="10"/>
        <v>42.083999999999996</v>
      </c>
      <c r="G141" s="6473">
        <f t="shared" si="11"/>
        <v>4185.0199999999995</v>
      </c>
      <c r="H141" s="6473">
        <f t="shared" si="12"/>
        <v>3766.5179999999996</v>
      </c>
      <c r="I141" s="2387"/>
      <c r="J141" s="1374"/>
      <c r="K141" s="1705"/>
      <c r="L141" s="1688"/>
      <c r="M141" s="1688"/>
    </row>
    <row r="142" spans="1:13" ht="15.7">
      <c r="A142" s="6484" t="s">
        <v>20309</v>
      </c>
      <c r="B142" s="7624"/>
      <c r="C142" s="6144" t="s">
        <v>10286</v>
      </c>
      <c r="D142" s="6476">
        <v>1</v>
      </c>
      <c r="E142" s="6475">
        <v>53.99</v>
      </c>
      <c r="F142" s="6474">
        <f t="shared" si="10"/>
        <v>48.591000000000001</v>
      </c>
      <c r="G142" s="6473">
        <f t="shared" si="11"/>
        <v>4832.1050000000005</v>
      </c>
      <c r="H142" s="6473">
        <f t="shared" si="12"/>
        <v>4348.8945000000003</v>
      </c>
      <c r="I142" s="2387"/>
      <c r="J142" s="1374"/>
      <c r="K142" s="1705"/>
      <c r="L142" s="1688"/>
      <c r="M142" s="1688"/>
    </row>
    <row r="143" spans="1:13" ht="15.7">
      <c r="A143" s="6484" t="s">
        <v>20310</v>
      </c>
      <c r="B143" s="7624"/>
      <c r="C143" s="6144" t="s">
        <v>10287</v>
      </c>
      <c r="D143" s="6476">
        <v>1</v>
      </c>
      <c r="E143" s="6475">
        <v>61.22</v>
      </c>
      <c r="F143" s="6474">
        <f t="shared" si="10"/>
        <v>55.097999999999999</v>
      </c>
      <c r="G143" s="6473">
        <f t="shared" si="11"/>
        <v>5479.19</v>
      </c>
      <c r="H143" s="6473">
        <f t="shared" si="12"/>
        <v>4931.2709999999997</v>
      </c>
      <c r="I143" s="2387"/>
      <c r="J143" s="1374"/>
      <c r="K143" s="1705"/>
      <c r="L143" s="1688"/>
      <c r="M143" s="1688"/>
    </row>
    <row r="144" spans="1:13" ht="15.7">
      <c r="A144" s="6484" t="s">
        <v>20311</v>
      </c>
      <c r="B144" s="7624"/>
      <c r="C144" s="6144" t="s">
        <v>10288</v>
      </c>
      <c r="D144" s="6476">
        <v>1</v>
      </c>
      <c r="E144" s="6475">
        <v>67.59</v>
      </c>
      <c r="F144" s="6474">
        <f t="shared" si="10"/>
        <v>60.831000000000003</v>
      </c>
      <c r="G144" s="6473">
        <f t="shared" si="11"/>
        <v>6049.3050000000003</v>
      </c>
      <c r="H144" s="6473">
        <f t="shared" si="12"/>
        <v>5444.3744999999999</v>
      </c>
      <c r="I144" s="2387"/>
      <c r="J144" s="1374"/>
      <c r="K144" s="1705"/>
      <c r="L144" s="1688"/>
      <c r="M144" s="1688"/>
    </row>
    <row r="145" spans="1:13" ht="15.7">
      <c r="A145" s="6484" t="s">
        <v>20312</v>
      </c>
      <c r="B145" s="7624"/>
      <c r="C145" s="6144" t="s">
        <v>10289</v>
      </c>
      <c r="D145" s="6476">
        <v>1</v>
      </c>
      <c r="E145" s="6475">
        <v>73.709999999999994</v>
      </c>
      <c r="F145" s="6474">
        <f t="shared" si="10"/>
        <v>66.338999999999999</v>
      </c>
      <c r="G145" s="6473">
        <f t="shared" si="11"/>
        <v>6597.0449999999992</v>
      </c>
      <c r="H145" s="6473">
        <f t="shared" si="12"/>
        <v>5937.3404999999993</v>
      </c>
      <c r="I145" s="2387"/>
      <c r="J145" s="1374"/>
      <c r="K145" s="1705"/>
      <c r="L145" s="1688"/>
      <c r="M145" s="1688"/>
    </row>
    <row r="146" spans="1:13" ht="15.7">
      <c r="A146" s="6484" t="s">
        <v>20313</v>
      </c>
      <c r="B146" s="7624"/>
      <c r="C146" s="6144" t="s">
        <v>10290</v>
      </c>
      <c r="D146" s="6476">
        <v>1</v>
      </c>
      <c r="E146" s="6475">
        <v>80.099999999999994</v>
      </c>
      <c r="F146" s="6474">
        <f t="shared" si="10"/>
        <v>72.089999999999989</v>
      </c>
      <c r="G146" s="6473">
        <f t="shared" si="11"/>
        <v>7168.95</v>
      </c>
      <c r="H146" s="6473">
        <f t="shared" si="12"/>
        <v>6452.0550000000003</v>
      </c>
      <c r="I146" s="2387"/>
      <c r="J146" s="1374"/>
      <c r="K146" s="1705"/>
      <c r="L146" s="1688"/>
      <c r="M146" s="1688"/>
    </row>
    <row r="147" spans="1:13" ht="15.7">
      <c r="A147" s="6484" t="s">
        <v>20314</v>
      </c>
      <c r="B147" s="7624"/>
      <c r="C147" s="6144" t="s">
        <v>10291</v>
      </c>
      <c r="D147" s="6476">
        <v>1</v>
      </c>
      <c r="E147" s="6475">
        <v>86.22</v>
      </c>
      <c r="F147" s="6474">
        <f t="shared" si="10"/>
        <v>77.597999999999999</v>
      </c>
      <c r="G147" s="6473">
        <f t="shared" si="11"/>
        <v>7716.69</v>
      </c>
      <c r="H147" s="6473">
        <f t="shared" si="12"/>
        <v>6945.0209999999997</v>
      </c>
      <c r="I147" s="2387"/>
      <c r="J147" s="1374"/>
      <c r="K147" s="1705"/>
      <c r="L147" s="1688"/>
      <c r="M147" s="1688"/>
    </row>
    <row r="148" spans="1:13" ht="15.7">
      <c r="A148" s="6484" t="s">
        <v>20315</v>
      </c>
      <c r="B148" s="7624"/>
      <c r="C148" s="6144" t="s">
        <v>10292</v>
      </c>
      <c r="D148" s="6476">
        <v>1</v>
      </c>
      <c r="E148" s="6475">
        <v>92.94</v>
      </c>
      <c r="F148" s="6474">
        <f t="shared" si="10"/>
        <v>83.646000000000001</v>
      </c>
      <c r="G148" s="6473">
        <f t="shared" si="11"/>
        <v>8318.1299999999992</v>
      </c>
      <c r="H148" s="6473">
        <f t="shared" si="12"/>
        <v>7486.3169999999991</v>
      </c>
      <c r="I148" s="2387"/>
      <c r="J148" s="1374"/>
      <c r="K148" s="1705"/>
      <c r="L148" s="1688"/>
      <c r="M148" s="1688"/>
    </row>
    <row r="149" spans="1:13" ht="15.7">
      <c r="A149" s="6484" t="s">
        <v>20316</v>
      </c>
      <c r="B149" s="7624"/>
      <c r="C149" s="6144" t="s">
        <v>10293</v>
      </c>
      <c r="D149" s="6476">
        <v>1</v>
      </c>
      <c r="E149" s="6475">
        <v>94.65</v>
      </c>
      <c r="F149" s="6474">
        <f t="shared" si="10"/>
        <v>85.185000000000002</v>
      </c>
      <c r="G149" s="6473">
        <f t="shared" si="11"/>
        <v>8471.1750000000011</v>
      </c>
      <c r="H149" s="6473">
        <f t="shared" si="12"/>
        <v>7624.0575000000008</v>
      </c>
      <c r="I149" s="2387"/>
      <c r="J149" s="1374"/>
      <c r="K149" s="1705"/>
      <c r="L149" s="1688"/>
      <c r="M149" s="1688"/>
    </row>
    <row r="150" spans="1:13" ht="14.35">
      <c r="A150" s="7550" t="s">
        <v>6026</v>
      </c>
      <c r="B150" s="7550"/>
      <c r="C150" s="7550"/>
      <c r="D150" s="7550"/>
      <c r="E150" s="7550"/>
      <c r="F150" s="7550"/>
      <c r="G150" s="7550"/>
      <c r="H150" s="7550"/>
      <c r="I150" s="5784"/>
      <c r="J150" s="1688"/>
      <c r="K150" s="1705"/>
      <c r="L150" s="1688"/>
      <c r="M150" s="1688"/>
    </row>
    <row r="151" spans="1:13" ht="43">
      <c r="A151" s="6483" t="s">
        <v>75</v>
      </c>
      <c r="B151" s="6482" t="s">
        <v>42</v>
      </c>
      <c r="C151" s="6479" t="s">
        <v>76</v>
      </c>
      <c r="D151" s="6481" t="s">
        <v>6183</v>
      </c>
      <c r="E151" s="6480" t="s">
        <v>7620</v>
      </c>
      <c r="F151" s="6479" t="s">
        <v>6299</v>
      </c>
      <c r="G151" s="6478" t="s">
        <v>58</v>
      </c>
      <c r="H151" s="6478" t="s">
        <v>59</v>
      </c>
      <c r="I151" s="5784"/>
      <c r="J151" s="1688"/>
      <c r="K151" s="1705"/>
      <c r="L151" s="1688"/>
      <c r="M151" s="1688"/>
    </row>
    <row r="152" spans="1:13" s="1688" customFormat="1" ht="14.35">
      <c r="A152" s="5682" t="s">
        <v>20342</v>
      </c>
      <c r="B152" s="6477" t="s">
        <v>20344</v>
      </c>
      <c r="C152" s="6144" t="s">
        <v>944</v>
      </c>
      <c r="D152" s="6476" t="s">
        <v>281</v>
      </c>
      <c r="E152" s="6475">
        <v>66.44</v>
      </c>
      <c r="F152" s="6474">
        <f t="shared" ref="F152:F164" si="13">E152-E152*$B$4/100</f>
        <v>59.795999999999999</v>
      </c>
      <c r="G152" s="6473">
        <f t="shared" ref="G152:G164" si="14">E152*$L$71</f>
        <v>5946.38</v>
      </c>
      <c r="H152" s="6473">
        <f t="shared" ref="H152:H164" si="15">G152-G152*$B$4/100</f>
        <v>5351.7420000000002</v>
      </c>
      <c r="I152" s="5784"/>
      <c r="K152" s="1705"/>
    </row>
    <row r="153" spans="1:13" s="1688" customFormat="1" ht="14.35">
      <c r="A153" s="5682" t="s">
        <v>20343</v>
      </c>
      <c r="B153" s="6477" t="s">
        <v>20345</v>
      </c>
      <c r="C153" s="6144" t="s">
        <v>20353</v>
      </c>
      <c r="D153" s="6476" t="s">
        <v>20357</v>
      </c>
      <c r="E153" s="6475">
        <v>2.52</v>
      </c>
      <c r="F153" s="6474">
        <f t="shared" si="13"/>
        <v>2.2679999999999998</v>
      </c>
      <c r="G153" s="6473">
        <f t="shared" si="14"/>
        <v>225.54</v>
      </c>
      <c r="H153" s="6473">
        <f t="shared" si="15"/>
        <v>202.98599999999999</v>
      </c>
      <c r="I153" s="5784"/>
      <c r="K153" s="1705"/>
    </row>
    <row r="154" spans="1:13" s="1688" customFormat="1" ht="14.35">
      <c r="A154" s="5682" t="s">
        <v>20333</v>
      </c>
      <c r="B154" s="6477" t="s">
        <v>20346</v>
      </c>
      <c r="C154" s="6144" t="s">
        <v>20354</v>
      </c>
      <c r="D154" s="6476" t="s">
        <v>20357</v>
      </c>
      <c r="E154" s="6475">
        <v>2.9</v>
      </c>
      <c r="F154" s="6474">
        <f t="shared" si="13"/>
        <v>2.61</v>
      </c>
      <c r="G154" s="6473">
        <f t="shared" si="14"/>
        <v>259.55</v>
      </c>
      <c r="H154" s="6473">
        <f t="shared" si="15"/>
        <v>233.59500000000003</v>
      </c>
      <c r="I154" s="5784"/>
      <c r="K154" s="1705"/>
    </row>
    <row r="155" spans="1:13" s="1688" customFormat="1" ht="14.35">
      <c r="A155" s="5682" t="s">
        <v>20334</v>
      </c>
      <c r="B155" s="6477" t="s">
        <v>20347</v>
      </c>
      <c r="C155" s="6144" t="s">
        <v>20355</v>
      </c>
      <c r="D155" s="6476" t="s">
        <v>20357</v>
      </c>
      <c r="E155" s="6475">
        <v>2.89</v>
      </c>
      <c r="F155" s="6474">
        <f t="shared" si="13"/>
        <v>2.601</v>
      </c>
      <c r="G155" s="6473">
        <f t="shared" si="14"/>
        <v>258.65500000000003</v>
      </c>
      <c r="H155" s="6473">
        <f t="shared" si="15"/>
        <v>232.78950000000003</v>
      </c>
      <c r="I155" s="5784"/>
      <c r="K155" s="1705"/>
    </row>
    <row r="156" spans="1:13" s="1688" customFormat="1" ht="14.35">
      <c r="A156" s="5682" t="s">
        <v>20335</v>
      </c>
      <c r="B156" s="6477" t="s">
        <v>20348</v>
      </c>
      <c r="C156" s="6144" t="s">
        <v>20356</v>
      </c>
      <c r="D156" s="6476" t="s">
        <v>20357</v>
      </c>
      <c r="E156" s="6475">
        <v>3.09</v>
      </c>
      <c r="F156" s="6474">
        <f t="shared" si="13"/>
        <v>2.7809999999999997</v>
      </c>
      <c r="G156" s="6473">
        <f t="shared" si="14"/>
        <v>276.55500000000001</v>
      </c>
      <c r="H156" s="6473">
        <f t="shared" si="15"/>
        <v>248.89949999999999</v>
      </c>
      <c r="I156" s="5784"/>
      <c r="K156" s="1705"/>
    </row>
    <row r="157" spans="1:13" s="1688" customFormat="1" ht="14.35">
      <c r="A157" s="5682" t="s">
        <v>20336</v>
      </c>
      <c r="B157" s="6477" t="s">
        <v>20349</v>
      </c>
      <c r="C157" s="6144" t="s">
        <v>20353</v>
      </c>
      <c r="D157" s="6476" t="s">
        <v>20357</v>
      </c>
      <c r="E157" s="6475">
        <v>2.06</v>
      </c>
      <c r="F157" s="6474">
        <f t="shared" si="13"/>
        <v>1.8540000000000001</v>
      </c>
      <c r="G157" s="6473">
        <f t="shared" si="14"/>
        <v>184.37</v>
      </c>
      <c r="H157" s="6473">
        <f t="shared" si="15"/>
        <v>165.93299999999999</v>
      </c>
      <c r="I157" s="5784"/>
      <c r="K157" s="1705"/>
    </row>
    <row r="158" spans="1:13" s="1688" customFormat="1" ht="14.35">
      <c r="A158" s="5682" t="s">
        <v>20337</v>
      </c>
      <c r="B158" s="6477" t="s">
        <v>20350</v>
      </c>
      <c r="C158" s="6144"/>
      <c r="D158" s="6476" t="s">
        <v>318</v>
      </c>
      <c r="E158" s="6475">
        <v>8.4600000000000009</v>
      </c>
      <c r="F158" s="6474">
        <f t="shared" si="13"/>
        <v>7.6140000000000008</v>
      </c>
      <c r="G158" s="6473">
        <f t="shared" si="14"/>
        <v>757.17000000000007</v>
      </c>
      <c r="H158" s="6473">
        <f t="shared" si="15"/>
        <v>681.45300000000009</v>
      </c>
      <c r="I158" s="5784"/>
      <c r="K158" s="1705"/>
    </row>
    <row r="159" spans="1:13" s="1688" customFormat="1" ht="27.75" customHeight="1">
      <c r="A159" s="5682" t="s">
        <v>20338</v>
      </c>
      <c r="B159" s="6477" t="s">
        <v>20351</v>
      </c>
      <c r="C159" s="6144" t="s">
        <v>944</v>
      </c>
      <c r="D159" s="6476" t="s">
        <v>745</v>
      </c>
      <c r="E159" s="6475">
        <v>20.38</v>
      </c>
      <c r="F159" s="6474">
        <f t="shared" si="13"/>
        <v>18.341999999999999</v>
      </c>
      <c r="G159" s="6473">
        <f t="shared" si="14"/>
        <v>1824.01</v>
      </c>
      <c r="H159" s="6473">
        <f t="shared" si="15"/>
        <v>1641.6089999999999</v>
      </c>
      <c r="I159" s="5784"/>
      <c r="K159" s="1705"/>
    </row>
    <row r="160" spans="1:13" s="1688" customFormat="1" ht="27.75" customHeight="1">
      <c r="A160" s="5682" t="s">
        <v>20339</v>
      </c>
      <c r="B160" s="6477" t="s">
        <v>20352</v>
      </c>
      <c r="C160" s="6144" t="s">
        <v>944</v>
      </c>
      <c r="D160" s="6476" t="s">
        <v>745</v>
      </c>
      <c r="E160" s="6475">
        <v>13.98</v>
      </c>
      <c r="F160" s="6474">
        <f t="shared" si="13"/>
        <v>12.582000000000001</v>
      </c>
      <c r="G160" s="6473">
        <f t="shared" si="14"/>
        <v>1251.21</v>
      </c>
      <c r="H160" s="6473">
        <f t="shared" si="15"/>
        <v>1126.0889999999999</v>
      </c>
      <c r="I160" s="5784"/>
      <c r="K160" s="1705"/>
    </row>
    <row r="161" spans="1:13" s="1688" customFormat="1" ht="14.35">
      <c r="A161" s="5682" t="s">
        <v>20340</v>
      </c>
      <c r="B161" s="6477" t="s">
        <v>9707</v>
      </c>
      <c r="C161" s="6144"/>
      <c r="D161" s="6476" t="s">
        <v>318</v>
      </c>
      <c r="E161" s="6475">
        <v>3.58</v>
      </c>
      <c r="F161" s="6474">
        <f t="shared" si="13"/>
        <v>3.222</v>
      </c>
      <c r="G161" s="6473">
        <f t="shared" si="14"/>
        <v>320.41000000000003</v>
      </c>
      <c r="H161" s="6473">
        <f t="shared" si="15"/>
        <v>288.36900000000003</v>
      </c>
      <c r="I161" s="5784"/>
      <c r="K161" s="1705"/>
    </row>
    <row r="162" spans="1:13" s="1688" customFormat="1" ht="14.35">
      <c r="A162" s="5682" t="s">
        <v>20341</v>
      </c>
      <c r="B162" s="6477" t="s">
        <v>9708</v>
      </c>
      <c r="C162" s="6144"/>
      <c r="D162" s="6476" t="s">
        <v>318</v>
      </c>
      <c r="E162" s="6475">
        <v>4.47</v>
      </c>
      <c r="F162" s="6474">
        <f t="shared" si="13"/>
        <v>4.0229999999999997</v>
      </c>
      <c r="G162" s="6473">
        <f t="shared" si="14"/>
        <v>400.065</v>
      </c>
      <c r="H162" s="6473">
        <f t="shared" si="15"/>
        <v>360.05849999999998</v>
      </c>
      <c r="I162" s="5784"/>
      <c r="K162" s="1705"/>
    </row>
    <row r="163" spans="1:13" ht="24.75" customHeight="1">
      <c r="A163" s="5847" t="s">
        <v>21415</v>
      </c>
      <c r="B163" s="5847" t="s">
        <v>21416</v>
      </c>
      <c r="C163" s="5848" t="s">
        <v>944</v>
      </c>
      <c r="D163" s="5848">
        <v>1</v>
      </c>
      <c r="E163" s="5849">
        <v>2.125</v>
      </c>
      <c r="F163" s="6474">
        <f t="shared" si="13"/>
        <v>1.9125000000000001</v>
      </c>
      <c r="G163" s="6473">
        <f t="shared" si="14"/>
        <v>190.1875</v>
      </c>
      <c r="H163" s="6473">
        <f t="shared" si="15"/>
        <v>171.16874999999999</v>
      </c>
      <c r="I163" s="5784"/>
      <c r="J163" s="1688"/>
      <c r="K163" s="1705"/>
      <c r="L163" s="1688"/>
      <c r="M163" s="1688"/>
    </row>
    <row r="164" spans="1:13" ht="29.25" customHeight="1">
      <c r="A164" s="5847" t="s">
        <v>21417</v>
      </c>
      <c r="B164" s="5847" t="s">
        <v>21418</v>
      </c>
      <c r="C164" s="5848" t="s">
        <v>21419</v>
      </c>
      <c r="D164" s="5848">
        <v>1</v>
      </c>
      <c r="E164" s="5849">
        <v>0.44800000000000001</v>
      </c>
      <c r="F164" s="6474">
        <f t="shared" si="13"/>
        <v>0.4032</v>
      </c>
      <c r="G164" s="6473">
        <f t="shared" si="14"/>
        <v>40.096000000000004</v>
      </c>
      <c r="H164" s="6473">
        <f t="shared" si="15"/>
        <v>36.086400000000005</v>
      </c>
      <c r="I164" s="5784"/>
      <c r="J164" s="1688"/>
      <c r="K164" s="1705"/>
      <c r="L164" s="1688"/>
      <c r="M164" s="1688"/>
    </row>
    <row r="165" spans="1:13">
      <c r="A165" s="1688"/>
      <c r="B165" s="1688"/>
      <c r="C165" s="1705"/>
      <c r="D165" s="1688"/>
      <c r="E165" s="1688"/>
      <c r="F165" s="1688"/>
      <c r="G165" s="1688"/>
      <c r="I165" s="5784"/>
      <c r="J165" s="1688"/>
      <c r="K165" s="1705"/>
      <c r="L165" s="1688"/>
      <c r="M165" s="1688"/>
    </row>
    <row r="166" spans="1:13">
      <c r="A166" s="1688"/>
      <c r="B166" s="1688"/>
      <c r="C166" s="1705"/>
      <c r="D166" s="1688"/>
      <c r="E166" s="1688"/>
      <c r="F166" s="1688"/>
      <c r="G166" s="1688"/>
      <c r="I166" s="5784"/>
      <c r="J166" s="1688"/>
      <c r="K166" s="1705"/>
      <c r="L166" s="1688"/>
      <c r="M166" s="1688"/>
    </row>
    <row r="167" spans="1:13">
      <c r="A167" s="1688"/>
      <c r="B167" s="1688"/>
      <c r="C167" s="1705"/>
      <c r="D167" s="1688"/>
      <c r="E167" s="1688"/>
      <c r="F167" s="1688"/>
      <c r="G167" s="1688"/>
      <c r="I167" s="5784"/>
      <c r="J167" s="1688"/>
      <c r="K167" s="1705"/>
      <c r="L167" s="1688"/>
      <c r="M167" s="1688"/>
    </row>
    <row r="168" spans="1:13">
      <c r="A168" s="1688"/>
      <c r="B168" s="1688"/>
      <c r="C168" s="1705"/>
      <c r="D168" s="1688"/>
      <c r="E168" s="1688"/>
      <c r="F168" s="1688"/>
      <c r="G168" s="1688"/>
      <c r="I168" s="5784"/>
      <c r="J168" s="1688"/>
      <c r="K168" s="1705"/>
      <c r="L168" s="1688"/>
      <c r="M168" s="1688"/>
    </row>
    <row r="169" spans="1:13">
      <c r="A169" s="1688"/>
      <c r="B169" s="1688"/>
      <c r="C169" s="1705"/>
      <c r="D169" s="1688"/>
      <c r="E169" s="1688"/>
      <c r="F169" s="1688"/>
      <c r="G169" s="1688"/>
      <c r="I169" s="5784"/>
      <c r="J169" s="1688"/>
      <c r="K169" s="1705"/>
      <c r="L169" s="1688"/>
      <c r="M169" s="1688"/>
    </row>
    <row r="170" spans="1:13">
      <c r="A170" s="1688"/>
      <c r="B170" s="1688"/>
      <c r="C170" s="1705"/>
      <c r="D170" s="1688"/>
      <c r="E170" s="1688"/>
      <c r="F170" s="1688"/>
      <c r="G170" s="1688"/>
      <c r="I170" s="5784"/>
      <c r="J170" s="1688"/>
      <c r="K170" s="1705"/>
      <c r="L170" s="1688"/>
      <c r="M170" s="1688"/>
    </row>
    <row r="171" spans="1:13">
      <c r="A171" s="1688"/>
      <c r="B171" s="1688"/>
      <c r="C171" s="1705"/>
      <c r="D171" s="1688"/>
      <c r="E171" s="1688"/>
      <c r="F171" s="1688"/>
      <c r="G171" s="1688"/>
      <c r="I171" s="5784"/>
      <c r="J171" s="1688"/>
      <c r="K171" s="1705"/>
      <c r="L171" s="1688"/>
      <c r="M171" s="1688"/>
    </row>
    <row r="172" spans="1:13">
      <c r="A172" s="1688"/>
      <c r="B172" s="1688"/>
      <c r="C172" s="1705"/>
      <c r="D172" s="1688"/>
      <c r="E172" s="1688"/>
      <c r="F172" s="1688"/>
      <c r="G172" s="1688"/>
      <c r="I172" s="5784"/>
      <c r="J172" s="1688"/>
      <c r="K172" s="1705"/>
      <c r="L172" s="1688"/>
      <c r="M172" s="1688"/>
    </row>
    <row r="173" spans="1:13">
      <c r="A173" s="1688"/>
      <c r="B173" s="1688"/>
      <c r="C173" s="1705"/>
      <c r="D173" s="1688"/>
      <c r="E173" s="1688"/>
      <c r="F173" s="1688"/>
      <c r="G173" s="1688"/>
      <c r="I173" s="5784"/>
      <c r="J173" s="1688"/>
      <c r="K173" s="1705"/>
      <c r="L173" s="1688"/>
      <c r="M173" s="1688"/>
    </row>
    <row r="174" spans="1:13">
      <c r="A174" s="1688"/>
      <c r="B174" s="1688"/>
      <c r="C174" s="1705"/>
      <c r="D174" s="1688"/>
      <c r="E174" s="1688"/>
      <c r="F174" s="1688"/>
      <c r="G174" s="1688"/>
      <c r="I174" s="5784"/>
      <c r="J174" s="1688"/>
      <c r="K174" s="1705"/>
      <c r="L174" s="1688"/>
      <c r="M174" s="1688"/>
    </row>
    <row r="175" spans="1:13">
      <c r="A175" s="1688"/>
      <c r="B175" s="1688"/>
      <c r="C175" s="1705"/>
      <c r="D175" s="1688"/>
      <c r="E175" s="1688"/>
      <c r="F175" s="1688"/>
      <c r="G175" s="1688"/>
      <c r="I175" s="5784"/>
      <c r="J175" s="1688"/>
      <c r="K175" s="1705"/>
      <c r="L175" s="1688"/>
      <c r="M175" s="1688"/>
    </row>
    <row r="176" spans="1:13">
      <c r="A176" s="1688"/>
      <c r="B176" s="1688"/>
      <c r="C176" s="1705"/>
      <c r="D176" s="1688"/>
      <c r="E176" s="1688"/>
      <c r="F176" s="1688"/>
      <c r="G176" s="1688"/>
      <c r="I176" s="5784"/>
      <c r="J176" s="1688"/>
      <c r="K176" s="1705"/>
      <c r="L176" s="1688"/>
      <c r="M176" s="1688"/>
    </row>
    <row r="177" spans="1:13">
      <c r="A177" s="1688"/>
      <c r="B177" s="1688"/>
      <c r="C177" s="1705"/>
      <c r="D177" s="1688"/>
      <c r="E177" s="1688"/>
      <c r="F177" s="1688"/>
      <c r="G177" s="1688"/>
      <c r="I177" s="5784"/>
      <c r="J177" s="1688"/>
      <c r="K177" s="1705"/>
      <c r="L177" s="1688"/>
      <c r="M177" s="1688"/>
    </row>
    <row r="178" spans="1:13">
      <c r="A178" s="1688"/>
      <c r="B178" s="1688"/>
      <c r="C178" s="1705"/>
      <c r="D178" s="1688"/>
      <c r="E178" s="1688"/>
      <c r="F178" s="1688"/>
      <c r="G178" s="1688"/>
      <c r="I178" s="5784"/>
      <c r="J178" s="1688"/>
      <c r="K178" s="1705"/>
      <c r="L178" s="1688"/>
      <c r="M178" s="1688"/>
    </row>
    <row r="179" spans="1:13">
      <c r="A179" s="1688"/>
      <c r="B179" s="1688"/>
      <c r="C179" s="1705"/>
      <c r="D179" s="1688"/>
      <c r="E179" s="1688"/>
      <c r="F179" s="1688"/>
      <c r="G179" s="1688"/>
      <c r="I179" s="5784"/>
      <c r="J179" s="1688"/>
      <c r="K179" s="1705"/>
      <c r="L179" s="1688"/>
      <c r="M179" s="1688"/>
    </row>
    <row r="180" spans="1:13">
      <c r="A180" s="1688"/>
      <c r="B180" s="1688"/>
      <c r="C180" s="1705"/>
      <c r="D180" s="1688"/>
      <c r="E180" s="1688"/>
      <c r="F180" s="1688"/>
      <c r="G180" s="1688"/>
      <c r="I180" s="5784"/>
      <c r="J180" s="1688"/>
      <c r="K180" s="1705"/>
      <c r="L180" s="1688"/>
      <c r="M180" s="1688"/>
    </row>
    <row r="181" spans="1:13">
      <c r="A181" s="1688"/>
      <c r="B181" s="1688"/>
      <c r="C181" s="1705"/>
      <c r="D181" s="1688"/>
      <c r="E181" s="1688"/>
      <c r="F181" s="1688"/>
      <c r="G181" s="1688"/>
      <c r="I181" s="5784"/>
      <c r="J181" s="1688"/>
      <c r="K181" s="1705"/>
      <c r="L181" s="1688"/>
      <c r="M181" s="1688"/>
    </row>
    <row r="182" spans="1:13">
      <c r="A182" s="1688"/>
      <c r="B182" s="1688"/>
      <c r="C182" s="1705"/>
      <c r="D182" s="1688"/>
      <c r="E182" s="1688"/>
      <c r="F182" s="1688"/>
      <c r="G182" s="1688"/>
      <c r="I182" s="5784"/>
      <c r="J182" s="1688"/>
      <c r="K182" s="1705"/>
      <c r="L182" s="1688"/>
      <c r="M182" s="1688"/>
    </row>
    <row r="183" spans="1:13">
      <c r="A183" s="1688"/>
      <c r="B183" s="1688"/>
      <c r="C183" s="1705"/>
      <c r="D183" s="1688"/>
      <c r="E183" s="1688"/>
      <c r="F183" s="1688"/>
      <c r="G183" s="1688"/>
      <c r="I183" s="5784"/>
      <c r="J183" s="1688"/>
      <c r="K183" s="1705"/>
      <c r="L183" s="1688"/>
      <c r="M183" s="1688"/>
    </row>
    <row r="184" spans="1:13">
      <c r="A184" s="1688"/>
      <c r="B184" s="1688"/>
      <c r="C184" s="1705"/>
      <c r="D184" s="1688"/>
      <c r="E184" s="1688"/>
      <c r="F184" s="1688"/>
      <c r="G184" s="1688"/>
      <c r="I184" s="5784"/>
      <c r="J184" s="1688"/>
      <c r="K184" s="1705"/>
      <c r="L184" s="1688"/>
      <c r="M184" s="1688"/>
    </row>
    <row r="185" spans="1:13">
      <c r="A185" s="1688"/>
      <c r="B185" s="1688"/>
      <c r="C185" s="1705"/>
      <c r="D185" s="1688"/>
      <c r="E185" s="1688"/>
      <c r="F185" s="1688"/>
      <c r="G185" s="1688"/>
      <c r="I185" s="5784"/>
      <c r="J185" s="1688"/>
      <c r="K185" s="1705"/>
      <c r="L185" s="1688"/>
      <c r="M185" s="1688"/>
    </row>
    <row r="186" spans="1:13">
      <c r="A186" s="1688"/>
      <c r="B186" s="1688"/>
      <c r="C186" s="1705"/>
      <c r="D186" s="1688"/>
      <c r="E186" s="1688"/>
      <c r="F186" s="1688"/>
      <c r="G186" s="1688"/>
      <c r="I186" s="5784"/>
      <c r="J186" s="1688"/>
      <c r="K186" s="1705"/>
      <c r="L186" s="1688"/>
      <c r="M186" s="1688"/>
    </row>
    <row r="187" spans="1:13">
      <c r="A187" s="1688"/>
      <c r="B187" s="1688"/>
      <c r="C187" s="1705"/>
      <c r="D187" s="1688"/>
      <c r="E187" s="1688"/>
      <c r="F187" s="1688"/>
      <c r="G187" s="1688"/>
      <c r="I187" s="5784"/>
      <c r="J187" s="1688"/>
      <c r="K187" s="1705"/>
      <c r="L187" s="1688"/>
      <c r="M187" s="1688"/>
    </row>
    <row r="188" spans="1:13">
      <c r="A188" s="1688"/>
      <c r="B188" s="1688"/>
      <c r="C188" s="1705"/>
      <c r="D188" s="1688"/>
      <c r="E188" s="1688"/>
      <c r="F188" s="1688"/>
      <c r="G188" s="1688"/>
      <c r="I188" s="5784"/>
      <c r="J188" s="1688"/>
      <c r="K188" s="1705"/>
      <c r="L188" s="1688"/>
      <c r="M188" s="1688"/>
    </row>
    <row r="189" spans="1:13">
      <c r="A189" s="1688"/>
      <c r="B189" s="1688"/>
      <c r="C189" s="1705"/>
      <c r="D189" s="1688"/>
      <c r="E189" s="1688"/>
      <c r="F189" s="1688"/>
      <c r="G189" s="1688"/>
      <c r="I189" s="5784"/>
      <c r="J189" s="1688"/>
      <c r="K189" s="1705"/>
      <c r="L189" s="1688"/>
      <c r="M189" s="1688"/>
    </row>
    <row r="190" spans="1:13">
      <c r="A190" s="1688"/>
      <c r="B190" s="1688"/>
      <c r="C190" s="1705"/>
      <c r="D190" s="1688"/>
      <c r="E190" s="1688"/>
      <c r="F190" s="1688"/>
      <c r="G190" s="1688"/>
      <c r="I190" s="5784"/>
      <c r="J190" s="1688"/>
      <c r="K190" s="1705"/>
      <c r="L190" s="1688"/>
      <c r="M190" s="1688"/>
    </row>
    <row r="191" spans="1:13">
      <c r="A191" s="1688"/>
      <c r="B191" s="1688"/>
      <c r="C191" s="1705"/>
      <c r="D191" s="1688"/>
      <c r="E191" s="1688"/>
      <c r="F191" s="1688"/>
      <c r="G191" s="1688"/>
      <c r="I191" s="5784"/>
      <c r="J191" s="1688"/>
      <c r="K191" s="1705"/>
      <c r="L191" s="1688"/>
      <c r="M191" s="1688"/>
    </row>
    <row r="192" spans="1:13">
      <c r="A192" s="1688"/>
      <c r="B192" s="1688"/>
      <c r="C192" s="1705"/>
      <c r="D192" s="1688"/>
      <c r="E192" s="1688"/>
      <c r="F192" s="1688"/>
      <c r="G192" s="1688"/>
      <c r="I192" s="5784"/>
      <c r="J192" s="1688"/>
      <c r="K192" s="1705"/>
      <c r="L192" s="1688"/>
      <c r="M192" s="1688"/>
    </row>
    <row r="193" spans="1:13">
      <c r="A193" s="1688"/>
      <c r="B193" s="1688"/>
      <c r="C193" s="1705"/>
      <c r="D193" s="1688"/>
      <c r="E193" s="1688"/>
      <c r="F193" s="1688"/>
      <c r="G193" s="1688"/>
      <c r="I193" s="5784"/>
      <c r="J193" s="1688"/>
      <c r="K193" s="1705"/>
      <c r="L193" s="1688"/>
      <c r="M193" s="1688"/>
    </row>
    <row r="194" spans="1:13">
      <c r="A194" s="1688"/>
      <c r="B194" s="1688"/>
      <c r="C194" s="1705"/>
      <c r="D194" s="1688"/>
      <c r="E194" s="1688"/>
      <c r="F194" s="1688"/>
      <c r="G194" s="1688"/>
      <c r="I194" s="5784"/>
      <c r="J194" s="1688"/>
      <c r="K194" s="1705"/>
      <c r="L194" s="1688"/>
      <c r="M194" s="1688"/>
    </row>
    <row r="195" spans="1:13">
      <c r="A195" s="1688"/>
      <c r="B195" s="1688"/>
      <c r="C195" s="1705"/>
      <c r="D195" s="1688"/>
      <c r="E195" s="1688"/>
      <c r="F195" s="1688"/>
      <c r="G195" s="1688"/>
      <c r="I195" s="5784"/>
      <c r="J195" s="1688"/>
      <c r="K195" s="1705"/>
      <c r="L195" s="1688"/>
      <c r="M195" s="1688"/>
    </row>
    <row r="196" spans="1:13">
      <c r="A196" s="1688"/>
      <c r="B196" s="1688"/>
      <c r="C196" s="1705"/>
      <c r="D196" s="1688"/>
      <c r="E196" s="1688"/>
      <c r="F196" s="1688"/>
      <c r="G196" s="1688"/>
      <c r="I196" s="5784"/>
      <c r="J196" s="1688"/>
      <c r="K196" s="1705"/>
      <c r="L196" s="1688"/>
      <c r="M196" s="1688"/>
    </row>
    <row r="197" spans="1:13">
      <c r="A197" s="1688"/>
      <c r="B197" s="1688"/>
      <c r="C197" s="1705"/>
      <c r="D197" s="1688"/>
      <c r="E197" s="1688"/>
      <c r="F197" s="1688"/>
      <c r="G197" s="1688"/>
      <c r="I197" s="5784"/>
      <c r="J197" s="1688"/>
      <c r="K197" s="1705"/>
      <c r="L197" s="1688"/>
      <c r="M197" s="1688"/>
    </row>
    <row r="198" spans="1:13">
      <c r="A198" s="1688"/>
      <c r="B198" s="1688"/>
      <c r="C198" s="1705"/>
      <c r="D198" s="1688"/>
      <c r="E198" s="1688"/>
      <c r="F198" s="1688"/>
      <c r="G198" s="1688"/>
      <c r="I198" s="5784"/>
      <c r="J198" s="1688"/>
      <c r="K198" s="1705"/>
      <c r="L198" s="1688"/>
      <c r="M198" s="1688"/>
    </row>
    <row r="199" spans="1:13">
      <c r="A199" s="1688"/>
      <c r="B199" s="1688"/>
      <c r="C199" s="1705"/>
      <c r="D199" s="1688"/>
      <c r="E199" s="1688"/>
      <c r="F199" s="1688"/>
      <c r="G199" s="1688"/>
      <c r="I199" s="5784"/>
      <c r="J199" s="1688"/>
      <c r="K199" s="1705"/>
      <c r="L199" s="1688"/>
      <c r="M199" s="1688"/>
    </row>
    <row r="200" spans="1:13">
      <c r="A200" s="1688"/>
      <c r="B200" s="1688"/>
      <c r="C200" s="1705"/>
      <c r="D200" s="1688"/>
      <c r="E200" s="1688"/>
      <c r="F200" s="1688"/>
      <c r="G200" s="1688"/>
      <c r="I200" s="5784"/>
      <c r="J200" s="1688"/>
      <c r="K200" s="1705"/>
      <c r="L200" s="1688"/>
      <c r="M200" s="1688"/>
    </row>
    <row r="201" spans="1:13">
      <c r="A201" s="1688"/>
      <c r="B201" s="1688"/>
      <c r="C201" s="1705"/>
      <c r="D201" s="1688"/>
      <c r="E201" s="1688"/>
      <c r="F201" s="1688"/>
      <c r="G201" s="1688"/>
      <c r="I201" s="5784"/>
      <c r="J201" s="1688"/>
      <c r="K201" s="1705"/>
      <c r="L201" s="1688"/>
      <c r="M201" s="1688"/>
    </row>
    <row r="202" spans="1:13">
      <c r="A202" s="1688"/>
      <c r="B202" s="1688"/>
      <c r="C202" s="1705"/>
      <c r="D202" s="1688"/>
      <c r="E202" s="1688"/>
      <c r="F202" s="1688"/>
      <c r="G202" s="1688"/>
      <c r="I202" s="5784"/>
      <c r="J202" s="1688"/>
      <c r="K202" s="1705"/>
      <c r="L202" s="1688"/>
      <c r="M202" s="1688"/>
    </row>
    <row r="203" spans="1:13">
      <c r="A203" s="1688"/>
      <c r="B203" s="1688"/>
      <c r="C203" s="1705"/>
      <c r="D203" s="1688"/>
      <c r="E203" s="1688"/>
      <c r="F203" s="1688"/>
      <c r="G203" s="1688"/>
      <c r="I203" s="5784"/>
      <c r="J203" s="1688"/>
      <c r="K203" s="1705"/>
      <c r="L203" s="1688"/>
      <c r="M203" s="1688"/>
    </row>
    <row r="204" spans="1:13">
      <c r="A204" s="1688"/>
      <c r="B204" s="1688"/>
      <c r="C204" s="1705"/>
      <c r="D204" s="1688"/>
      <c r="E204" s="1688"/>
      <c r="F204" s="1688"/>
      <c r="G204" s="1688"/>
      <c r="I204" s="5784"/>
      <c r="J204" s="1688"/>
      <c r="K204" s="1705"/>
      <c r="L204" s="1688"/>
      <c r="M204" s="1688"/>
    </row>
    <row r="205" spans="1:13">
      <c r="A205" s="1688"/>
      <c r="B205" s="1688"/>
      <c r="C205" s="1705"/>
      <c r="D205" s="1688"/>
      <c r="E205" s="1688"/>
      <c r="F205" s="1688"/>
      <c r="G205" s="1688"/>
      <c r="I205" s="5784"/>
      <c r="J205" s="1688"/>
      <c r="K205" s="1705"/>
      <c r="L205" s="1688"/>
      <c r="M205" s="1688"/>
    </row>
    <row r="206" spans="1:13">
      <c r="A206" s="1688"/>
      <c r="B206" s="1688"/>
      <c r="C206" s="1705"/>
      <c r="D206" s="1688"/>
      <c r="E206" s="1688"/>
      <c r="F206" s="1688"/>
      <c r="G206" s="1688"/>
      <c r="I206" s="5784"/>
      <c r="J206" s="1688"/>
      <c r="K206" s="1705"/>
      <c r="L206" s="1688"/>
      <c r="M206" s="1688"/>
    </row>
    <row r="207" spans="1:13">
      <c r="A207" s="1688"/>
      <c r="B207" s="1688"/>
      <c r="C207" s="1705"/>
      <c r="D207" s="1688"/>
      <c r="E207" s="1688"/>
      <c r="F207" s="1688"/>
      <c r="G207" s="1688"/>
      <c r="I207" s="5784"/>
      <c r="J207" s="1688"/>
      <c r="K207" s="1705"/>
      <c r="L207" s="1688"/>
      <c r="M207" s="1688"/>
    </row>
    <row r="208" spans="1:13">
      <c r="A208" s="1688"/>
      <c r="B208" s="1688"/>
      <c r="C208" s="1705"/>
      <c r="D208" s="1688"/>
      <c r="E208" s="1688"/>
      <c r="F208" s="1688"/>
      <c r="G208" s="1688"/>
      <c r="I208" s="5784"/>
      <c r="J208" s="1688"/>
      <c r="K208" s="1705"/>
      <c r="L208" s="1688"/>
      <c r="M208" s="1688"/>
    </row>
    <row r="209" spans="1:13">
      <c r="A209" s="1688"/>
      <c r="B209" s="1688"/>
      <c r="C209" s="1705"/>
      <c r="D209" s="1688"/>
      <c r="E209" s="1688"/>
      <c r="F209" s="1688"/>
      <c r="G209" s="1688"/>
      <c r="I209" s="5784"/>
      <c r="J209" s="1688"/>
      <c r="K209" s="1705"/>
      <c r="L209" s="1688"/>
      <c r="M209" s="1688"/>
    </row>
    <row r="210" spans="1:13">
      <c r="A210" s="1688"/>
      <c r="B210" s="1688"/>
      <c r="C210" s="1705"/>
      <c r="D210" s="1688"/>
      <c r="E210" s="1688"/>
      <c r="F210" s="1688"/>
      <c r="G210" s="1688"/>
      <c r="I210" s="5784"/>
      <c r="J210" s="1688"/>
      <c r="K210" s="1705"/>
      <c r="L210" s="1688"/>
      <c r="M210" s="1688"/>
    </row>
    <row r="211" spans="1:13">
      <c r="A211" s="1688"/>
      <c r="B211" s="1688"/>
      <c r="C211" s="1705"/>
      <c r="D211" s="1688"/>
      <c r="E211" s="1688"/>
      <c r="F211" s="1688"/>
      <c r="G211" s="1688"/>
      <c r="I211" s="5784"/>
      <c r="J211" s="1688"/>
      <c r="K211" s="1705"/>
      <c r="L211" s="1688"/>
      <c r="M211" s="1688"/>
    </row>
    <row r="212" spans="1:13">
      <c r="A212" s="1688"/>
      <c r="B212" s="1688"/>
      <c r="C212" s="1705"/>
      <c r="D212" s="1688"/>
      <c r="E212" s="1688"/>
      <c r="F212" s="1688"/>
      <c r="G212" s="1688"/>
      <c r="I212" s="5784"/>
      <c r="J212" s="1688"/>
      <c r="K212" s="1705"/>
      <c r="L212" s="1688"/>
      <c r="M212" s="1688"/>
    </row>
    <row r="213" spans="1:13">
      <c r="A213" s="1688"/>
      <c r="B213" s="1688"/>
      <c r="C213" s="1705"/>
      <c r="D213" s="1688"/>
      <c r="E213" s="1688"/>
      <c r="F213" s="1688"/>
      <c r="G213" s="1688"/>
      <c r="I213" s="5784"/>
      <c r="J213" s="1688"/>
      <c r="K213" s="1705"/>
      <c r="L213" s="1688"/>
      <c r="M213" s="1688"/>
    </row>
    <row r="214" spans="1:13">
      <c r="A214" s="1688"/>
      <c r="B214" s="1688"/>
      <c r="C214" s="1705"/>
      <c r="D214" s="1688"/>
      <c r="E214" s="1688"/>
      <c r="F214" s="1688"/>
      <c r="G214" s="1688"/>
      <c r="I214" s="5784"/>
      <c r="J214" s="1688"/>
      <c r="K214" s="1705"/>
      <c r="L214" s="1688"/>
      <c r="M214" s="1688"/>
    </row>
    <row r="215" spans="1:13">
      <c r="A215" s="1688"/>
      <c r="B215" s="1688"/>
      <c r="C215" s="1705"/>
      <c r="D215" s="1688"/>
      <c r="E215" s="1688"/>
      <c r="F215" s="1688"/>
      <c r="G215" s="1688"/>
      <c r="I215" s="5784"/>
      <c r="J215" s="1688"/>
      <c r="K215" s="1705"/>
      <c r="L215" s="1688"/>
      <c r="M215" s="1688"/>
    </row>
    <row r="216" spans="1:13">
      <c r="A216" s="1688"/>
      <c r="B216" s="1688"/>
      <c r="C216" s="1705"/>
      <c r="D216" s="1688"/>
      <c r="E216" s="1688"/>
      <c r="F216" s="1688"/>
      <c r="G216" s="1688"/>
      <c r="I216" s="5784"/>
      <c r="J216" s="1688"/>
      <c r="K216" s="1705"/>
      <c r="L216" s="1688"/>
      <c r="M216" s="1688"/>
    </row>
    <row r="217" spans="1:13">
      <c r="A217" s="1688"/>
      <c r="B217" s="1688"/>
      <c r="C217" s="1705"/>
      <c r="D217" s="1688"/>
      <c r="E217" s="1688"/>
      <c r="F217" s="1688"/>
      <c r="G217" s="1688"/>
      <c r="I217" s="5784"/>
      <c r="J217" s="1688"/>
      <c r="K217" s="1705"/>
      <c r="L217" s="1688"/>
      <c r="M217" s="1688"/>
    </row>
    <row r="218" spans="1:13">
      <c r="A218" s="1688"/>
      <c r="B218" s="1688"/>
      <c r="C218" s="1705"/>
      <c r="D218" s="1688"/>
      <c r="E218" s="1688"/>
      <c r="F218" s="1688"/>
      <c r="G218" s="1688"/>
      <c r="I218" s="5784"/>
      <c r="J218" s="1688"/>
      <c r="K218" s="1705"/>
      <c r="L218" s="1688"/>
      <c r="M218" s="1688"/>
    </row>
    <row r="219" spans="1:13">
      <c r="A219" s="1688"/>
      <c r="B219" s="1688"/>
      <c r="C219" s="1705"/>
      <c r="D219" s="1688"/>
      <c r="E219" s="1688"/>
      <c r="F219" s="1688"/>
      <c r="G219" s="1688"/>
      <c r="I219" s="5784"/>
      <c r="J219" s="1688"/>
      <c r="K219" s="1705"/>
      <c r="L219" s="1688"/>
      <c r="M219" s="1688"/>
    </row>
    <row r="220" spans="1:13">
      <c r="A220" s="1688"/>
      <c r="B220" s="1688"/>
      <c r="C220" s="1705"/>
      <c r="D220" s="1688"/>
      <c r="E220" s="1688"/>
      <c r="F220" s="1688"/>
      <c r="G220" s="1688"/>
      <c r="I220" s="5784"/>
      <c r="J220" s="1688"/>
      <c r="K220" s="1705"/>
      <c r="L220" s="1688"/>
      <c r="M220" s="1688"/>
    </row>
    <row r="221" spans="1:13">
      <c r="A221" s="1688"/>
      <c r="B221" s="1688"/>
      <c r="C221" s="1705"/>
      <c r="D221" s="1688"/>
      <c r="E221" s="1688"/>
      <c r="F221" s="1688"/>
      <c r="G221" s="1688"/>
      <c r="I221" s="5784"/>
      <c r="J221" s="1688"/>
      <c r="K221" s="1705"/>
      <c r="L221" s="1688"/>
      <c r="M221" s="1688"/>
    </row>
    <row r="222" spans="1:13">
      <c r="A222" s="1688"/>
      <c r="B222" s="1688"/>
      <c r="C222" s="1705"/>
      <c r="D222" s="1688"/>
      <c r="E222" s="1688"/>
      <c r="F222" s="1688"/>
      <c r="G222" s="1688"/>
      <c r="I222" s="5784"/>
      <c r="J222" s="1688"/>
      <c r="K222" s="1705"/>
      <c r="L222" s="1688"/>
      <c r="M222" s="1688"/>
    </row>
    <row r="223" spans="1:13">
      <c r="A223" s="1688"/>
      <c r="B223" s="1688"/>
      <c r="C223" s="1705"/>
      <c r="D223" s="1688"/>
      <c r="E223" s="1688"/>
      <c r="F223" s="1688"/>
      <c r="G223" s="1688"/>
      <c r="I223" s="5784"/>
      <c r="J223" s="1688"/>
      <c r="K223" s="1705"/>
      <c r="L223" s="1688"/>
      <c r="M223" s="1688"/>
    </row>
    <row r="224" spans="1:13">
      <c r="A224" s="1688"/>
      <c r="B224" s="1688"/>
      <c r="C224" s="1705"/>
      <c r="D224" s="1688"/>
      <c r="E224" s="1688"/>
      <c r="F224" s="1688"/>
      <c r="G224" s="1688"/>
      <c r="I224" s="5784"/>
      <c r="J224" s="1688"/>
      <c r="K224" s="1705"/>
      <c r="L224" s="1688"/>
      <c r="M224" s="1688"/>
    </row>
    <row r="225" spans="1:13">
      <c r="A225" s="1688"/>
      <c r="B225" s="1688"/>
      <c r="C225" s="1705"/>
      <c r="D225" s="1688"/>
      <c r="E225" s="1688"/>
      <c r="F225" s="1688"/>
      <c r="G225" s="1688"/>
      <c r="I225" s="5784"/>
      <c r="J225" s="1688"/>
      <c r="K225" s="1705"/>
      <c r="L225" s="1688"/>
      <c r="M225" s="1688"/>
    </row>
    <row r="226" spans="1:13">
      <c r="A226" s="1688"/>
      <c r="B226" s="1688"/>
      <c r="C226" s="1705"/>
      <c r="D226" s="1688"/>
      <c r="E226" s="1688"/>
      <c r="F226" s="1688"/>
      <c r="G226" s="1688"/>
      <c r="I226" s="5784"/>
      <c r="J226" s="1688"/>
      <c r="K226" s="1705"/>
      <c r="L226" s="1688"/>
      <c r="M226" s="1688"/>
    </row>
    <row r="227" spans="1:13">
      <c r="A227" s="1688"/>
      <c r="B227" s="1688"/>
      <c r="C227" s="1705"/>
      <c r="D227" s="1688"/>
      <c r="E227" s="1688"/>
      <c r="F227" s="1688"/>
      <c r="G227" s="1688"/>
      <c r="I227" s="5784"/>
      <c r="J227" s="1688"/>
      <c r="K227" s="1705"/>
      <c r="L227" s="1688"/>
      <c r="M227" s="1688"/>
    </row>
    <row r="228" spans="1:13">
      <c r="A228" s="1688"/>
      <c r="B228" s="1688"/>
      <c r="C228" s="1705"/>
      <c r="D228" s="1688"/>
      <c r="E228" s="1688"/>
      <c r="F228" s="1688"/>
      <c r="G228" s="1688"/>
      <c r="I228" s="5784"/>
      <c r="J228" s="1688"/>
      <c r="K228" s="1705"/>
      <c r="L228" s="1688"/>
      <c r="M228" s="1688"/>
    </row>
    <row r="229" spans="1:13">
      <c r="A229" s="1688"/>
      <c r="B229" s="1688"/>
      <c r="C229" s="1705"/>
      <c r="D229" s="1688"/>
      <c r="E229" s="1688"/>
      <c r="F229" s="1688"/>
      <c r="G229" s="1688"/>
      <c r="I229" s="5784"/>
      <c r="J229" s="1688"/>
      <c r="K229" s="1705"/>
      <c r="L229" s="1688"/>
      <c r="M229" s="1688"/>
    </row>
    <row r="230" spans="1:13">
      <c r="A230" s="1688"/>
      <c r="B230" s="1688"/>
      <c r="C230" s="1705"/>
      <c r="D230" s="1688"/>
      <c r="E230" s="1688"/>
      <c r="F230" s="1688"/>
      <c r="G230" s="1688"/>
      <c r="I230" s="5784"/>
      <c r="J230" s="1688"/>
      <c r="K230" s="1705"/>
      <c r="L230" s="1688"/>
      <c r="M230" s="1688"/>
    </row>
    <row r="231" spans="1:13">
      <c r="A231" s="1688"/>
      <c r="B231" s="1688"/>
      <c r="C231" s="1705"/>
      <c r="D231" s="1688"/>
      <c r="E231" s="1688"/>
      <c r="F231" s="1688"/>
      <c r="G231" s="1688"/>
      <c r="I231" s="5784"/>
      <c r="J231" s="1688"/>
      <c r="K231" s="1705"/>
      <c r="L231" s="1688"/>
      <c r="M231" s="1688"/>
    </row>
    <row r="232" spans="1:13">
      <c r="A232" s="1688"/>
      <c r="B232" s="1688"/>
      <c r="C232" s="1705"/>
      <c r="D232" s="1688"/>
      <c r="E232" s="1688"/>
      <c r="F232" s="1688"/>
      <c r="G232" s="1688"/>
      <c r="I232" s="5784"/>
      <c r="J232" s="1688"/>
      <c r="K232" s="1705"/>
      <c r="L232" s="1688"/>
      <c r="M232" s="1688"/>
    </row>
    <row r="233" spans="1:13">
      <c r="A233" s="1688"/>
      <c r="B233" s="1688"/>
      <c r="C233" s="1705"/>
      <c r="D233" s="1688"/>
      <c r="E233" s="1688"/>
      <c r="F233" s="1688"/>
      <c r="G233" s="1688"/>
      <c r="I233" s="5784"/>
      <c r="J233" s="1688"/>
      <c r="K233" s="1705"/>
      <c r="L233" s="1688"/>
      <c r="M233" s="1688"/>
    </row>
    <row r="234" spans="1:13">
      <c r="A234" s="1688"/>
      <c r="B234" s="1688"/>
      <c r="C234" s="1705"/>
      <c r="D234" s="1688"/>
      <c r="E234" s="1688"/>
      <c r="F234" s="1688"/>
      <c r="G234" s="1688"/>
      <c r="I234" s="5784"/>
      <c r="J234" s="1688"/>
      <c r="K234" s="1705"/>
      <c r="L234" s="1688"/>
      <c r="M234" s="1688"/>
    </row>
    <row r="235" spans="1:13">
      <c r="A235" s="1688"/>
      <c r="B235" s="1688"/>
      <c r="C235" s="1705"/>
      <c r="D235" s="1688"/>
      <c r="E235" s="1688"/>
      <c r="F235" s="1688"/>
      <c r="G235" s="1688"/>
      <c r="I235" s="5784"/>
      <c r="J235" s="1688"/>
      <c r="K235" s="1705"/>
      <c r="L235" s="1688"/>
      <c r="M235" s="1688"/>
    </row>
    <row r="236" spans="1:13">
      <c r="A236" s="1688"/>
      <c r="B236" s="1688"/>
      <c r="C236" s="1705"/>
      <c r="D236" s="1688"/>
      <c r="E236" s="1688"/>
      <c r="F236" s="1688"/>
      <c r="G236" s="1688"/>
      <c r="I236" s="5784"/>
      <c r="J236" s="1688"/>
      <c r="K236" s="1705"/>
      <c r="L236" s="1688"/>
      <c r="M236" s="1688"/>
    </row>
    <row r="237" spans="1:13">
      <c r="A237" s="1688"/>
      <c r="B237" s="1688"/>
      <c r="C237" s="1705"/>
      <c r="D237" s="1688"/>
      <c r="E237" s="1688"/>
      <c r="F237" s="1688"/>
      <c r="G237" s="1688"/>
      <c r="I237" s="5784"/>
      <c r="J237" s="1688"/>
      <c r="K237" s="1705"/>
      <c r="L237" s="1688"/>
      <c r="M237" s="1688"/>
    </row>
    <row r="238" spans="1:13">
      <c r="A238" s="1688"/>
      <c r="B238" s="1688"/>
      <c r="C238" s="1705"/>
      <c r="D238" s="1688"/>
      <c r="E238" s="1688"/>
      <c r="F238" s="1688"/>
      <c r="G238" s="1688"/>
      <c r="I238" s="5784"/>
      <c r="J238" s="1688"/>
      <c r="K238" s="1705"/>
      <c r="L238" s="1688"/>
      <c r="M238" s="1688"/>
    </row>
    <row r="239" spans="1:13">
      <c r="A239" s="1688"/>
      <c r="B239" s="1688"/>
      <c r="C239" s="1705"/>
      <c r="D239" s="1688"/>
      <c r="E239" s="1688"/>
      <c r="F239" s="1688"/>
      <c r="G239" s="1688"/>
      <c r="I239" s="5784"/>
      <c r="J239" s="1688"/>
      <c r="K239" s="1705"/>
      <c r="L239" s="1688"/>
      <c r="M239" s="1688"/>
    </row>
    <row r="240" spans="1:13">
      <c r="A240" s="1688"/>
      <c r="B240" s="1688"/>
      <c r="C240" s="1705"/>
      <c r="D240" s="1688"/>
      <c r="E240" s="1688"/>
      <c r="F240" s="1688"/>
      <c r="G240" s="1688"/>
      <c r="I240" s="5784"/>
      <c r="J240" s="1688"/>
      <c r="K240" s="1705"/>
      <c r="L240" s="1688"/>
      <c r="M240" s="1688"/>
    </row>
    <row r="241" spans="1:13">
      <c r="A241" s="1688"/>
      <c r="B241" s="1688"/>
      <c r="C241" s="1705"/>
      <c r="D241" s="1688"/>
      <c r="E241" s="1688"/>
      <c r="F241" s="1688"/>
      <c r="G241" s="1688"/>
      <c r="I241" s="5784"/>
      <c r="J241" s="1688"/>
      <c r="K241" s="1705"/>
      <c r="L241" s="1688"/>
      <c r="M241" s="1688"/>
    </row>
    <row r="242" spans="1:13">
      <c r="A242" s="1688"/>
      <c r="B242" s="1688"/>
      <c r="C242" s="1705"/>
      <c r="D242" s="1688"/>
      <c r="E242" s="1688"/>
      <c r="F242" s="1688"/>
      <c r="G242" s="1688"/>
      <c r="I242" s="5784"/>
      <c r="J242" s="1688"/>
      <c r="K242" s="1705"/>
      <c r="L242" s="1688"/>
      <c r="M242" s="1688"/>
    </row>
    <row r="243" spans="1:13">
      <c r="A243" s="1688"/>
      <c r="B243" s="1688"/>
      <c r="C243" s="1705"/>
      <c r="D243" s="1688"/>
      <c r="E243" s="1688"/>
      <c r="F243" s="1688"/>
      <c r="G243" s="1688"/>
      <c r="I243" s="5784"/>
      <c r="J243" s="1688"/>
      <c r="K243" s="1705"/>
      <c r="L243" s="1688"/>
      <c r="M243" s="1688"/>
    </row>
    <row r="244" spans="1:13">
      <c r="A244" s="1688"/>
      <c r="B244" s="1688"/>
      <c r="C244" s="1705"/>
      <c r="D244" s="1688"/>
      <c r="E244" s="1688"/>
      <c r="F244" s="1688"/>
      <c r="G244" s="1688"/>
      <c r="I244" s="5784"/>
      <c r="J244" s="1688"/>
      <c r="K244" s="1705"/>
      <c r="L244" s="1688"/>
      <c r="M244" s="1688"/>
    </row>
    <row r="245" spans="1:13">
      <c r="A245" s="1688"/>
      <c r="B245" s="1688"/>
      <c r="C245" s="1705"/>
      <c r="D245" s="1688"/>
      <c r="E245" s="1688"/>
      <c r="F245" s="1688"/>
      <c r="G245" s="1688"/>
      <c r="I245" s="5784"/>
      <c r="J245" s="1688"/>
      <c r="K245" s="1705"/>
      <c r="L245" s="1688"/>
      <c r="M245" s="1688"/>
    </row>
    <row r="246" spans="1:13">
      <c r="A246" s="1688"/>
      <c r="B246" s="1688"/>
      <c r="C246" s="1705"/>
      <c r="D246" s="1688"/>
      <c r="E246" s="1688"/>
      <c r="F246" s="1688"/>
      <c r="G246" s="1688"/>
      <c r="I246" s="5784"/>
      <c r="J246" s="1688"/>
      <c r="K246" s="1705"/>
      <c r="L246" s="1688"/>
      <c r="M246" s="1688"/>
    </row>
    <row r="247" spans="1:13">
      <c r="A247" s="1688"/>
      <c r="B247" s="1688"/>
      <c r="C247" s="1705"/>
      <c r="D247" s="1688"/>
      <c r="E247" s="1688"/>
      <c r="F247" s="1688"/>
      <c r="G247" s="1688"/>
      <c r="I247" s="5784"/>
      <c r="J247" s="1688"/>
      <c r="K247" s="1705"/>
      <c r="L247" s="1688"/>
      <c r="M247" s="1688"/>
    </row>
    <row r="248" spans="1:13">
      <c r="A248" s="1688"/>
      <c r="B248" s="1688"/>
      <c r="C248" s="1705"/>
      <c r="D248" s="1688"/>
      <c r="E248" s="1688"/>
      <c r="F248" s="1688"/>
      <c r="G248" s="1688"/>
      <c r="I248" s="5784"/>
      <c r="J248" s="1688"/>
      <c r="K248" s="1705"/>
      <c r="L248" s="1688"/>
      <c r="M248" s="1688"/>
    </row>
    <row r="249" spans="1:13">
      <c r="A249" s="1688"/>
      <c r="B249" s="1688"/>
      <c r="C249" s="1705"/>
      <c r="D249" s="1688"/>
      <c r="E249" s="1688"/>
      <c r="F249" s="1688"/>
      <c r="G249" s="1688"/>
      <c r="I249" s="5784"/>
      <c r="J249" s="1688"/>
      <c r="K249" s="1705"/>
      <c r="L249" s="1688"/>
      <c r="M249" s="1688"/>
    </row>
    <row r="250" spans="1:13">
      <c r="A250" s="1688"/>
      <c r="B250" s="1688"/>
      <c r="C250" s="1705"/>
      <c r="D250" s="1688"/>
      <c r="E250" s="1688"/>
      <c r="F250" s="1688"/>
      <c r="G250" s="1688"/>
      <c r="I250" s="5784"/>
      <c r="J250" s="1688"/>
      <c r="K250" s="1705"/>
      <c r="L250" s="1688"/>
      <c r="M250" s="1688"/>
    </row>
    <row r="251" spans="1:13">
      <c r="A251" s="1688"/>
      <c r="B251" s="1688"/>
      <c r="C251" s="1705"/>
      <c r="D251" s="1688"/>
      <c r="E251" s="1688"/>
      <c r="F251" s="1688"/>
      <c r="G251" s="1688"/>
      <c r="I251" s="5784"/>
      <c r="J251" s="1688"/>
      <c r="K251" s="1705"/>
      <c r="L251" s="1688"/>
      <c r="M251" s="1688"/>
    </row>
    <row r="252" spans="1:13">
      <c r="A252" s="1688"/>
      <c r="B252" s="1688"/>
      <c r="C252" s="1705"/>
      <c r="D252" s="1688"/>
      <c r="E252" s="1688"/>
      <c r="F252" s="1688"/>
      <c r="G252" s="1688"/>
      <c r="I252" s="5784"/>
      <c r="J252" s="1688"/>
      <c r="K252" s="1705"/>
      <c r="L252" s="1688"/>
      <c r="M252" s="1688"/>
    </row>
    <row r="253" spans="1:13">
      <c r="A253" s="1688"/>
      <c r="B253" s="1688"/>
      <c r="C253" s="1705"/>
      <c r="D253" s="1688"/>
      <c r="E253" s="1688"/>
      <c r="F253" s="1688"/>
      <c r="G253" s="1688"/>
      <c r="I253" s="5784"/>
      <c r="J253" s="1688"/>
      <c r="K253" s="1705"/>
      <c r="L253" s="1688"/>
      <c r="M253" s="1688"/>
    </row>
    <row r="254" spans="1:13">
      <c r="A254" s="1688"/>
      <c r="B254" s="1688"/>
      <c r="C254" s="1705"/>
      <c r="D254" s="1688"/>
      <c r="E254" s="1688"/>
      <c r="F254" s="1688"/>
      <c r="G254" s="1688"/>
      <c r="I254" s="5784"/>
      <c r="J254" s="1688"/>
      <c r="K254" s="1705"/>
      <c r="L254" s="1688"/>
      <c r="M254" s="1688"/>
    </row>
    <row r="255" spans="1:13">
      <c r="A255" s="1688"/>
      <c r="B255" s="1688"/>
      <c r="C255" s="1705"/>
      <c r="D255" s="1688"/>
      <c r="E255" s="1688"/>
      <c r="F255" s="1688"/>
      <c r="G255" s="1688"/>
      <c r="I255" s="5784"/>
      <c r="J255" s="1688"/>
      <c r="K255" s="1705"/>
      <c r="L255" s="1688"/>
      <c r="M255" s="1688"/>
    </row>
    <row r="256" spans="1:13">
      <c r="A256" s="1688"/>
      <c r="B256" s="1688"/>
      <c r="C256" s="1705"/>
      <c r="D256" s="1688"/>
      <c r="E256" s="1688"/>
      <c r="F256" s="1688"/>
      <c r="G256" s="1688"/>
      <c r="I256" s="5784"/>
      <c r="J256" s="1688"/>
      <c r="K256" s="1705"/>
      <c r="L256" s="1688"/>
      <c r="M256" s="1688"/>
    </row>
    <row r="257" spans="1:13">
      <c r="A257" s="1688"/>
      <c r="B257" s="1688"/>
      <c r="C257" s="1705"/>
      <c r="D257" s="1688"/>
      <c r="E257" s="1688"/>
      <c r="F257" s="1688"/>
      <c r="G257" s="1688"/>
      <c r="I257" s="5784"/>
      <c r="J257" s="1688"/>
      <c r="K257" s="1705"/>
      <c r="L257" s="1688"/>
      <c r="M257" s="1688"/>
    </row>
    <row r="258" spans="1:13">
      <c r="A258" s="1688"/>
      <c r="B258" s="1688"/>
      <c r="C258" s="1705"/>
      <c r="D258" s="1688"/>
      <c r="E258" s="1688"/>
      <c r="F258" s="1688"/>
      <c r="G258" s="1688"/>
      <c r="I258" s="5784"/>
      <c r="J258" s="1688"/>
      <c r="K258" s="1705"/>
      <c r="L258" s="1688"/>
      <c r="M258" s="1688"/>
    </row>
    <row r="259" spans="1:13">
      <c r="A259" s="1688"/>
      <c r="B259" s="1688"/>
      <c r="C259" s="1705"/>
      <c r="D259" s="1688"/>
      <c r="E259" s="1688"/>
      <c r="F259" s="1688"/>
      <c r="G259" s="1688"/>
      <c r="I259" s="5784"/>
      <c r="J259" s="1688"/>
      <c r="K259" s="1705"/>
      <c r="L259" s="1688"/>
      <c r="M259" s="1688"/>
    </row>
    <row r="260" spans="1:13">
      <c r="A260" s="1688"/>
      <c r="B260" s="1688"/>
      <c r="C260" s="1705"/>
      <c r="D260" s="1688"/>
      <c r="E260" s="1688"/>
      <c r="F260" s="1688"/>
      <c r="G260" s="1688"/>
      <c r="I260" s="5784"/>
      <c r="J260" s="1688"/>
      <c r="K260" s="1705"/>
      <c r="L260" s="1688"/>
      <c r="M260" s="1688"/>
    </row>
    <row r="261" spans="1:13">
      <c r="A261" s="1688"/>
      <c r="B261" s="1688"/>
      <c r="C261" s="1705"/>
      <c r="D261" s="1688"/>
      <c r="E261" s="1688"/>
      <c r="F261" s="1688"/>
      <c r="G261" s="1688"/>
      <c r="I261" s="5784"/>
      <c r="J261" s="1688"/>
      <c r="K261" s="1705"/>
      <c r="L261" s="1688"/>
      <c r="M261" s="1688"/>
    </row>
    <row r="262" spans="1:13">
      <c r="A262" s="1688"/>
      <c r="B262" s="1688"/>
      <c r="C262" s="1705"/>
      <c r="D262" s="1688"/>
      <c r="E262" s="1688"/>
      <c r="F262" s="1688"/>
      <c r="G262" s="1688"/>
      <c r="I262" s="5784"/>
      <c r="J262" s="1688"/>
      <c r="K262" s="1705"/>
      <c r="L262" s="1688"/>
      <c r="M262" s="1688"/>
    </row>
    <row r="263" spans="1:13">
      <c r="A263" s="1688"/>
      <c r="B263" s="1688"/>
      <c r="C263" s="1705"/>
      <c r="D263" s="1688"/>
      <c r="E263" s="1688"/>
      <c r="F263" s="1688"/>
      <c r="G263" s="1688"/>
      <c r="I263" s="5784"/>
      <c r="J263" s="1688"/>
      <c r="K263" s="1705"/>
      <c r="L263" s="1688"/>
      <c r="M263" s="1688"/>
    </row>
    <row r="264" spans="1:13">
      <c r="A264" s="1688"/>
      <c r="B264" s="1688"/>
      <c r="C264" s="1705"/>
      <c r="D264" s="1688"/>
      <c r="E264" s="1688"/>
      <c r="F264" s="1688"/>
      <c r="G264" s="1688"/>
      <c r="I264" s="5784"/>
      <c r="J264" s="1688"/>
      <c r="K264" s="1705"/>
      <c r="L264" s="1688"/>
      <c r="M264" s="1688"/>
    </row>
    <row r="265" spans="1:13">
      <c r="A265" s="1688"/>
      <c r="B265" s="1688"/>
      <c r="C265" s="1705"/>
      <c r="D265" s="1688"/>
      <c r="E265" s="1688"/>
      <c r="F265" s="1688"/>
      <c r="G265" s="1688"/>
      <c r="I265" s="5784"/>
      <c r="J265" s="1688"/>
      <c r="K265" s="1705"/>
      <c r="L265" s="1688"/>
      <c r="M265" s="1688"/>
    </row>
    <row r="266" spans="1:13">
      <c r="A266" s="1688"/>
      <c r="B266" s="1688"/>
      <c r="C266" s="1705"/>
      <c r="D266" s="1688"/>
      <c r="E266" s="1688"/>
      <c r="F266" s="1688"/>
      <c r="G266" s="1688"/>
      <c r="I266" s="5784"/>
      <c r="J266" s="1688"/>
      <c r="K266" s="1705"/>
      <c r="L266" s="1688"/>
      <c r="M266" s="1688"/>
    </row>
    <row r="267" spans="1:13">
      <c r="A267" s="1688"/>
      <c r="B267" s="1688"/>
      <c r="C267" s="1705"/>
      <c r="D267" s="1688"/>
      <c r="E267" s="1688"/>
      <c r="F267" s="1688"/>
      <c r="G267" s="1688"/>
      <c r="I267" s="5784"/>
      <c r="J267" s="1688"/>
      <c r="K267" s="1705"/>
      <c r="L267" s="1688"/>
      <c r="M267" s="1688"/>
    </row>
    <row r="268" spans="1:13">
      <c r="A268" s="1688"/>
      <c r="B268" s="1688"/>
      <c r="C268" s="1705"/>
      <c r="D268" s="1688"/>
      <c r="E268" s="1688"/>
      <c r="F268" s="1688"/>
      <c r="G268" s="1688"/>
      <c r="I268" s="5784"/>
      <c r="J268" s="1688"/>
      <c r="K268" s="1705"/>
      <c r="L268" s="1688"/>
      <c r="M268" s="1688"/>
    </row>
    <row r="269" spans="1:13">
      <c r="A269" s="1688"/>
      <c r="B269" s="1688"/>
      <c r="C269" s="1705"/>
      <c r="D269" s="1688"/>
      <c r="E269" s="1688"/>
      <c r="F269" s="1688"/>
      <c r="G269" s="1688"/>
      <c r="I269" s="5784"/>
      <c r="J269" s="1688"/>
      <c r="K269" s="1705"/>
      <c r="L269" s="1688"/>
      <c r="M269" s="1688"/>
    </row>
    <row r="270" spans="1:13">
      <c r="A270" s="1688"/>
      <c r="B270" s="1688"/>
      <c r="C270" s="1705"/>
      <c r="D270" s="1688"/>
      <c r="E270" s="1688"/>
      <c r="F270" s="1688"/>
      <c r="G270" s="1688"/>
      <c r="I270" s="5784"/>
      <c r="J270" s="1688"/>
      <c r="K270" s="1705"/>
      <c r="L270" s="1688"/>
      <c r="M270" s="1688"/>
    </row>
    <row r="271" spans="1:13">
      <c r="A271" s="1688"/>
      <c r="B271" s="1688"/>
      <c r="C271" s="1705"/>
      <c r="D271" s="1688"/>
      <c r="E271" s="1688"/>
      <c r="F271" s="1688"/>
      <c r="G271" s="1688"/>
      <c r="I271" s="5784"/>
      <c r="J271" s="1688"/>
      <c r="K271" s="1705"/>
      <c r="L271" s="1688"/>
      <c r="M271" s="1688"/>
    </row>
    <row r="272" spans="1:13">
      <c r="A272" s="1688"/>
      <c r="B272" s="1688"/>
      <c r="C272" s="1705"/>
      <c r="D272" s="1688"/>
      <c r="E272" s="1688"/>
      <c r="F272" s="1688"/>
      <c r="G272" s="1688"/>
      <c r="I272" s="5784"/>
      <c r="J272" s="1688"/>
      <c r="K272" s="1705"/>
      <c r="L272" s="1688"/>
      <c r="M272" s="1688"/>
    </row>
    <row r="273" spans="1:13">
      <c r="A273" s="1688"/>
      <c r="B273" s="1688"/>
      <c r="C273" s="1705"/>
      <c r="D273" s="1688"/>
      <c r="E273" s="1688"/>
      <c r="F273" s="1688"/>
      <c r="G273" s="1688"/>
      <c r="I273" s="5784"/>
      <c r="J273" s="1688"/>
      <c r="K273" s="1705"/>
      <c r="L273" s="1688"/>
      <c r="M273" s="1688"/>
    </row>
    <row r="274" spans="1:13">
      <c r="A274" s="1688"/>
      <c r="B274" s="1688"/>
      <c r="C274" s="1705"/>
      <c r="D274" s="1688"/>
      <c r="E274" s="1688"/>
      <c r="F274" s="1688"/>
      <c r="G274" s="1688"/>
      <c r="I274" s="5784"/>
      <c r="J274" s="1688"/>
      <c r="K274" s="1705"/>
      <c r="L274" s="1688"/>
      <c r="M274" s="1688"/>
    </row>
    <row r="275" spans="1:13">
      <c r="A275" s="1688"/>
      <c r="B275" s="1688"/>
      <c r="C275" s="1705"/>
      <c r="D275" s="1688"/>
      <c r="E275" s="1688"/>
      <c r="F275" s="1688"/>
      <c r="G275" s="1688"/>
      <c r="I275" s="5784"/>
      <c r="J275" s="1688"/>
      <c r="K275" s="1705"/>
      <c r="L275" s="1688"/>
      <c r="M275" s="1688"/>
    </row>
    <row r="276" spans="1:13">
      <c r="A276" s="1688"/>
      <c r="B276" s="1688"/>
      <c r="C276" s="1705"/>
      <c r="D276" s="1688"/>
      <c r="E276" s="1688"/>
      <c r="F276" s="1688"/>
      <c r="G276" s="1688"/>
      <c r="I276" s="5784"/>
      <c r="J276" s="1688"/>
      <c r="K276" s="1705"/>
      <c r="L276" s="1688"/>
      <c r="M276" s="1688"/>
    </row>
    <row r="277" spans="1:13">
      <c r="A277" s="1688"/>
      <c r="B277" s="1688"/>
      <c r="C277" s="1705"/>
      <c r="D277" s="1688"/>
      <c r="E277" s="1688"/>
      <c r="F277" s="1688"/>
      <c r="G277" s="1688"/>
      <c r="I277" s="5784"/>
      <c r="J277" s="1688"/>
      <c r="K277" s="1705"/>
      <c r="L277" s="1688"/>
      <c r="M277" s="1688"/>
    </row>
    <row r="278" spans="1:13">
      <c r="A278" s="1688"/>
      <c r="B278" s="1688"/>
      <c r="C278" s="1705"/>
      <c r="D278" s="1688"/>
      <c r="E278" s="1688"/>
      <c r="F278" s="1688"/>
      <c r="G278" s="1688"/>
      <c r="I278" s="5784"/>
      <c r="J278" s="1688"/>
      <c r="K278" s="1705"/>
      <c r="L278" s="1688"/>
      <c r="M278" s="1688"/>
    </row>
    <row r="279" spans="1:13">
      <c r="A279" s="1688"/>
      <c r="B279" s="1688"/>
      <c r="C279" s="1705"/>
      <c r="D279" s="1688"/>
      <c r="E279" s="1688"/>
      <c r="F279" s="1688"/>
      <c r="G279" s="1688"/>
      <c r="I279" s="5784"/>
      <c r="J279" s="1688"/>
      <c r="K279" s="1705"/>
      <c r="L279" s="1688"/>
      <c r="M279" s="1688"/>
    </row>
    <row r="280" spans="1:13">
      <c r="A280" s="1688"/>
      <c r="B280" s="1688"/>
      <c r="C280" s="1705"/>
      <c r="D280" s="1688"/>
      <c r="E280" s="1688"/>
      <c r="F280" s="1688"/>
      <c r="G280" s="1688"/>
      <c r="I280" s="5784"/>
      <c r="J280" s="1688"/>
      <c r="K280" s="1705"/>
      <c r="L280" s="1688"/>
      <c r="M280" s="1688"/>
    </row>
    <row r="281" spans="1:13">
      <c r="A281" s="1688"/>
      <c r="B281" s="1688"/>
      <c r="C281" s="1705"/>
      <c r="D281" s="1688"/>
      <c r="E281" s="1688"/>
      <c r="F281" s="1688"/>
      <c r="G281" s="1688"/>
      <c r="I281" s="5784"/>
      <c r="J281" s="1688"/>
      <c r="K281" s="1705"/>
      <c r="L281" s="1688"/>
      <c r="M281" s="1688"/>
    </row>
    <row r="282" spans="1:13">
      <c r="A282" s="1688"/>
      <c r="B282" s="1688"/>
      <c r="C282" s="1705"/>
      <c r="D282" s="1688"/>
      <c r="E282" s="1688"/>
      <c r="F282" s="1688"/>
      <c r="G282" s="1688"/>
      <c r="I282" s="5784"/>
      <c r="J282" s="1688"/>
      <c r="K282" s="1705"/>
      <c r="L282" s="1688"/>
      <c r="M282" s="1688"/>
    </row>
    <row r="283" spans="1:13">
      <c r="A283" s="1688"/>
      <c r="B283" s="1688"/>
      <c r="C283" s="1705"/>
      <c r="D283" s="1688"/>
      <c r="E283" s="1688"/>
      <c r="F283" s="1688"/>
      <c r="G283" s="1688"/>
      <c r="I283" s="5784"/>
      <c r="J283" s="1688"/>
      <c r="K283" s="1705"/>
      <c r="L283" s="1688"/>
      <c r="M283" s="1688"/>
    </row>
    <row r="284" spans="1:13">
      <c r="A284" s="1688"/>
      <c r="B284" s="1688"/>
      <c r="C284" s="1705"/>
      <c r="D284" s="1688"/>
      <c r="E284" s="1688"/>
      <c r="F284" s="1688"/>
      <c r="G284" s="1688"/>
      <c r="I284" s="5784"/>
      <c r="J284" s="1688"/>
      <c r="K284" s="1705"/>
      <c r="L284" s="1688"/>
      <c r="M284" s="1688"/>
    </row>
    <row r="285" spans="1:13">
      <c r="A285" s="1688"/>
      <c r="B285" s="1688"/>
      <c r="C285" s="1705"/>
      <c r="D285" s="1688"/>
      <c r="E285" s="1688"/>
      <c r="F285" s="1688"/>
      <c r="G285" s="1688"/>
      <c r="I285" s="5784"/>
      <c r="J285" s="1688"/>
      <c r="K285" s="1705"/>
      <c r="L285" s="1688"/>
      <c r="M285" s="1688"/>
    </row>
    <row r="286" spans="1:13">
      <c r="A286" s="1688"/>
      <c r="B286" s="1688"/>
      <c r="C286" s="1705"/>
      <c r="D286" s="1688"/>
      <c r="E286" s="1688"/>
      <c r="F286" s="1688"/>
      <c r="G286" s="1688"/>
      <c r="I286" s="5784"/>
      <c r="J286" s="1688"/>
      <c r="K286" s="1705"/>
      <c r="L286" s="1688"/>
      <c r="M286" s="1688"/>
    </row>
    <row r="287" spans="1:13">
      <c r="A287" s="1688"/>
      <c r="B287" s="1688"/>
      <c r="C287" s="1705"/>
      <c r="D287" s="1688"/>
      <c r="E287" s="1688"/>
      <c r="F287" s="1688"/>
      <c r="G287" s="1688"/>
      <c r="I287" s="5784"/>
      <c r="J287" s="1688"/>
      <c r="K287" s="1705"/>
      <c r="L287" s="1688"/>
      <c r="M287" s="1688"/>
    </row>
    <row r="288" spans="1:13">
      <c r="A288" s="1688"/>
      <c r="B288" s="1688"/>
      <c r="C288" s="1705"/>
      <c r="D288" s="1688"/>
      <c r="E288" s="1688"/>
      <c r="F288" s="1688"/>
      <c r="G288" s="1688"/>
      <c r="I288" s="5784"/>
      <c r="J288" s="1688"/>
      <c r="K288" s="1705"/>
      <c r="L288" s="1688"/>
      <c r="M288" s="1688"/>
    </row>
    <row r="289" spans="1:13">
      <c r="A289" s="1688"/>
      <c r="B289" s="1688"/>
      <c r="C289" s="1705"/>
      <c r="D289" s="1688"/>
      <c r="E289" s="1688"/>
      <c r="F289" s="1688"/>
      <c r="G289" s="1688"/>
      <c r="I289" s="5784"/>
      <c r="J289" s="1688"/>
      <c r="K289" s="1705"/>
      <c r="L289" s="1688"/>
      <c r="M289" s="1688"/>
    </row>
    <row r="290" spans="1:13">
      <c r="A290" s="1688"/>
      <c r="B290" s="1688"/>
      <c r="C290" s="1705"/>
      <c r="D290" s="1688"/>
      <c r="E290" s="1688"/>
      <c r="F290" s="1688"/>
      <c r="G290" s="1688"/>
      <c r="I290" s="5784"/>
      <c r="J290" s="1688"/>
      <c r="K290" s="1705"/>
      <c r="L290" s="1688"/>
      <c r="M290" s="1688"/>
    </row>
    <row r="291" spans="1:13">
      <c r="A291" s="1688"/>
      <c r="B291" s="1688"/>
      <c r="C291" s="1705"/>
      <c r="D291" s="1688"/>
      <c r="E291" s="1688"/>
      <c r="F291" s="1688"/>
      <c r="G291" s="1688"/>
      <c r="I291" s="5784"/>
      <c r="J291" s="1688"/>
      <c r="K291" s="1705"/>
      <c r="L291" s="1688"/>
      <c r="M291" s="1688"/>
    </row>
    <row r="292" spans="1:13">
      <c r="A292" s="1688"/>
      <c r="B292" s="1688"/>
      <c r="C292" s="1705"/>
      <c r="D292" s="1688"/>
      <c r="E292" s="1688"/>
      <c r="F292" s="1688"/>
      <c r="G292" s="1688"/>
      <c r="I292" s="5784"/>
      <c r="J292" s="1688"/>
      <c r="K292" s="1705"/>
      <c r="L292" s="1688"/>
      <c r="M292" s="1688"/>
    </row>
    <row r="293" spans="1:13">
      <c r="A293" s="1688"/>
      <c r="B293" s="1688"/>
      <c r="C293" s="1705"/>
      <c r="D293" s="1688"/>
      <c r="E293" s="1688"/>
      <c r="F293" s="1688"/>
      <c r="G293" s="1688"/>
      <c r="I293" s="5784"/>
      <c r="J293" s="1688"/>
      <c r="K293" s="1705"/>
      <c r="L293" s="1688"/>
      <c r="M293" s="1688"/>
    </row>
    <row r="294" spans="1:13">
      <c r="A294" s="1688"/>
      <c r="B294" s="1688"/>
      <c r="C294" s="1705"/>
      <c r="D294" s="1688"/>
      <c r="E294" s="1688"/>
      <c r="F294" s="1688"/>
      <c r="G294" s="1688"/>
      <c r="I294" s="5784"/>
      <c r="J294" s="1688"/>
      <c r="K294" s="1705"/>
      <c r="L294" s="1688"/>
      <c r="M294" s="1688"/>
    </row>
    <row r="295" spans="1:13">
      <c r="A295" s="1688"/>
      <c r="B295" s="1688"/>
      <c r="C295" s="1705"/>
      <c r="D295" s="1688"/>
      <c r="E295" s="1688"/>
      <c r="F295" s="1688"/>
      <c r="G295" s="1688"/>
      <c r="I295" s="5784"/>
      <c r="J295" s="1688"/>
      <c r="K295" s="1705"/>
      <c r="L295" s="1688"/>
      <c r="M295" s="1688"/>
    </row>
    <row r="296" spans="1:13">
      <c r="A296" s="1688"/>
      <c r="B296" s="1688"/>
      <c r="C296" s="1705"/>
      <c r="D296" s="1688"/>
      <c r="E296" s="1688"/>
      <c r="F296" s="1688"/>
      <c r="G296" s="1688"/>
      <c r="I296" s="5784"/>
      <c r="J296" s="1688"/>
      <c r="K296" s="1705"/>
      <c r="L296" s="1688"/>
      <c r="M296" s="1688"/>
    </row>
    <row r="297" spans="1:13">
      <c r="A297" s="1688"/>
      <c r="B297" s="1688"/>
      <c r="C297" s="1705"/>
      <c r="D297" s="1688"/>
      <c r="E297" s="1688"/>
      <c r="F297" s="1688"/>
      <c r="G297" s="1688"/>
      <c r="I297" s="5784"/>
      <c r="J297" s="1688"/>
      <c r="K297" s="1705"/>
      <c r="L297" s="1688"/>
      <c r="M297" s="1688"/>
    </row>
    <row r="298" spans="1:13">
      <c r="A298" s="1688"/>
      <c r="B298" s="1688"/>
      <c r="C298" s="1705"/>
      <c r="D298" s="1688"/>
      <c r="E298" s="1688"/>
      <c r="F298" s="1688"/>
      <c r="G298" s="1688"/>
      <c r="I298" s="5784"/>
      <c r="J298" s="1688"/>
      <c r="K298" s="1705"/>
      <c r="L298" s="1688"/>
      <c r="M298" s="1688"/>
    </row>
    <row r="299" spans="1:13">
      <c r="A299" s="1688"/>
      <c r="B299" s="1688"/>
      <c r="C299" s="1705"/>
      <c r="D299" s="1688"/>
      <c r="E299" s="1688"/>
      <c r="F299" s="1688"/>
      <c r="G299" s="1688"/>
      <c r="I299" s="5784"/>
      <c r="J299" s="1688"/>
      <c r="K299" s="1705"/>
      <c r="L299" s="1688"/>
      <c r="M299" s="1688"/>
    </row>
    <row r="300" spans="1:13">
      <c r="A300" s="1688"/>
      <c r="B300" s="1688"/>
      <c r="C300" s="1705"/>
      <c r="D300" s="1688"/>
      <c r="E300" s="1688"/>
      <c r="F300" s="1688"/>
      <c r="G300" s="1688"/>
      <c r="I300" s="5784"/>
      <c r="J300" s="1688"/>
      <c r="K300" s="1705"/>
      <c r="L300" s="1688"/>
      <c r="M300" s="1688"/>
    </row>
    <row r="301" spans="1:13">
      <c r="A301" s="1688"/>
      <c r="B301" s="1688"/>
      <c r="C301" s="1705"/>
      <c r="D301" s="1688"/>
      <c r="E301" s="1688"/>
      <c r="F301" s="1688"/>
      <c r="G301" s="1688"/>
      <c r="I301" s="5784"/>
      <c r="J301" s="1688"/>
      <c r="K301" s="1705"/>
      <c r="L301" s="1688"/>
      <c r="M301" s="1688"/>
    </row>
    <row r="302" spans="1:13">
      <c r="A302" s="1688"/>
      <c r="B302" s="1688"/>
      <c r="C302" s="1705"/>
      <c r="D302" s="1688"/>
      <c r="E302" s="1688"/>
      <c r="F302" s="1688"/>
      <c r="G302" s="1688"/>
      <c r="I302" s="5784"/>
      <c r="J302" s="1688"/>
      <c r="K302" s="1705"/>
      <c r="L302" s="1688"/>
      <c r="M302" s="1688"/>
    </row>
    <row r="303" spans="1:13">
      <c r="A303" s="1688"/>
      <c r="B303" s="1688"/>
      <c r="C303" s="1705"/>
      <c r="D303" s="1688"/>
      <c r="E303" s="1688"/>
      <c r="F303" s="1688"/>
      <c r="G303" s="1688"/>
      <c r="I303" s="5784"/>
      <c r="J303" s="1688"/>
      <c r="K303" s="1705"/>
      <c r="L303" s="1688"/>
      <c r="M303" s="1688"/>
    </row>
    <row r="304" spans="1:13">
      <c r="A304" s="1688"/>
      <c r="B304" s="1688"/>
      <c r="C304" s="1705"/>
      <c r="D304" s="1688"/>
      <c r="E304" s="1688"/>
      <c r="F304" s="1688"/>
      <c r="G304" s="1688"/>
      <c r="I304" s="5784"/>
      <c r="J304" s="1688"/>
      <c r="K304" s="1705"/>
      <c r="L304" s="1688"/>
      <c r="M304" s="1688"/>
    </row>
    <row r="305" spans="1:13">
      <c r="A305" s="1688"/>
      <c r="B305" s="1688"/>
      <c r="C305" s="1705"/>
      <c r="D305" s="1688"/>
      <c r="E305" s="1688"/>
      <c r="F305" s="1688"/>
      <c r="G305" s="1688"/>
      <c r="I305" s="5784"/>
      <c r="J305" s="1688"/>
      <c r="K305" s="1705"/>
      <c r="L305" s="1688"/>
      <c r="M305" s="1688"/>
    </row>
    <row r="306" spans="1:13">
      <c r="A306" s="1688"/>
      <c r="B306" s="1688"/>
      <c r="C306" s="1705"/>
      <c r="D306" s="1688"/>
      <c r="E306" s="1688"/>
      <c r="F306" s="1688"/>
      <c r="G306" s="1688"/>
      <c r="I306" s="5784"/>
      <c r="J306" s="1688"/>
      <c r="K306" s="1705"/>
      <c r="L306" s="1688"/>
      <c r="M306" s="1688"/>
    </row>
    <row r="307" spans="1:13">
      <c r="A307" s="1688"/>
      <c r="B307" s="1688"/>
      <c r="C307" s="1705"/>
      <c r="D307" s="1688"/>
      <c r="E307" s="1688"/>
      <c r="F307" s="1688"/>
      <c r="G307" s="1688"/>
      <c r="I307" s="5784"/>
      <c r="J307" s="1688"/>
      <c r="K307" s="1705"/>
      <c r="L307" s="1688"/>
      <c r="M307" s="1688"/>
    </row>
    <row r="308" spans="1:13">
      <c r="A308" s="1688"/>
      <c r="B308" s="1688"/>
      <c r="C308" s="1705"/>
      <c r="D308" s="1688"/>
      <c r="E308" s="1688"/>
      <c r="F308" s="1688"/>
      <c r="G308" s="1688"/>
      <c r="I308" s="5784"/>
      <c r="J308" s="1688"/>
      <c r="K308" s="1705"/>
      <c r="L308" s="1688"/>
      <c r="M308" s="1688"/>
    </row>
    <row r="309" spans="1:13">
      <c r="A309" s="1688"/>
      <c r="B309" s="1688"/>
      <c r="C309" s="1705"/>
      <c r="D309" s="1688"/>
      <c r="E309" s="1688"/>
      <c r="F309" s="1688"/>
      <c r="G309" s="1688"/>
      <c r="I309" s="5784"/>
      <c r="J309" s="1688"/>
      <c r="K309" s="1705"/>
      <c r="L309" s="1688"/>
      <c r="M309" s="1688"/>
    </row>
    <row r="310" spans="1:13">
      <c r="A310" s="1688"/>
      <c r="B310" s="1688"/>
      <c r="C310" s="1705"/>
      <c r="D310" s="1688"/>
      <c r="E310" s="1688"/>
      <c r="F310" s="1688"/>
      <c r="G310" s="1688"/>
      <c r="I310" s="5784"/>
      <c r="J310" s="1688"/>
      <c r="K310" s="1705"/>
      <c r="L310" s="1688"/>
      <c r="M310" s="1688"/>
    </row>
    <row r="311" spans="1:13">
      <c r="A311" s="1688"/>
      <c r="B311" s="1688"/>
      <c r="C311" s="1705"/>
      <c r="D311" s="1688"/>
      <c r="E311" s="1688"/>
      <c r="F311" s="1688"/>
      <c r="G311" s="1688"/>
      <c r="I311" s="5784"/>
      <c r="J311" s="1688"/>
      <c r="K311" s="1705"/>
      <c r="L311" s="1688"/>
      <c r="M311" s="1688"/>
    </row>
    <row r="312" spans="1:13">
      <c r="A312" s="1688"/>
      <c r="B312" s="1688"/>
      <c r="C312" s="1705"/>
      <c r="D312" s="1688"/>
      <c r="E312" s="1688"/>
      <c r="F312" s="1688"/>
      <c r="G312" s="1688"/>
      <c r="I312" s="5784"/>
      <c r="J312" s="1688"/>
      <c r="K312" s="1705"/>
      <c r="L312" s="1688"/>
      <c r="M312" s="1688"/>
    </row>
    <row r="313" spans="1:13">
      <c r="A313" s="1688"/>
      <c r="B313" s="1688"/>
      <c r="C313" s="1705"/>
      <c r="D313" s="1688"/>
      <c r="E313" s="1688"/>
      <c r="F313" s="1688"/>
      <c r="G313" s="1688"/>
      <c r="I313" s="5784"/>
      <c r="J313" s="1688"/>
      <c r="K313" s="1705"/>
      <c r="L313" s="1688"/>
      <c r="M313" s="1688"/>
    </row>
    <row r="314" spans="1:13">
      <c r="A314" s="1688"/>
      <c r="B314" s="1688"/>
      <c r="C314" s="1705"/>
      <c r="D314" s="1688"/>
      <c r="E314" s="1688"/>
      <c r="F314" s="1688"/>
      <c r="G314" s="1688"/>
      <c r="I314" s="5784"/>
      <c r="J314" s="1688"/>
      <c r="K314" s="1705"/>
      <c r="L314" s="1688"/>
      <c r="M314" s="1688"/>
    </row>
    <row r="315" spans="1:13">
      <c r="A315" s="1688"/>
      <c r="B315" s="1688"/>
      <c r="C315" s="1705"/>
      <c r="D315" s="1688"/>
      <c r="E315" s="1688"/>
      <c r="F315" s="1688"/>
      <c r="G315" s="1688"/>
      <c r="I315" s="5784"/>
      <c r="J315" s="1688"/>
      <c r="K315" s="1705"/>
      <c r="L315" s="1688"/>
      <c r="M315" s="1688"/>
    </row>
    <row r="316" spans="1:13">
      <c r="A316" s="1688"/>
      <c r="B316" s="1688"/>
      <c r="C316" s="1705"/>
      <c r="D316" s="1688"/>
      <c r="E316" s="1688"/>
      <c r="F316" s="1688"/>
      <c r="G316" s="1688"/>
      <c r="I316" s="5784"/>
      <c r="J316" s="1688"/>
      <c r="K316" s="1705"/>
      <c r="L316" s="1688"/>
      <c r="M316" s="1688"/>
    </row>
    <row r="317" spans="1:13">
      <c r="A317" s="1688"/>
      <c r="B317" s="1688"/>
      <c r="C317" s="1705"/>
      <c r="D317" s="1688"/>
      <c r="E317" s="1688"/>
      <c r="F317" s="1688"/>
      <c r="G317" s="1688"/>
      <c r="I317" s="5784"/>
      <c r="J317" s="1688"/>
      <c r="K317" s="1705"/>
      <c r="L317" s="1688"/>
      <c r="M317" s="1688"/>
    </row>
    <row r="318" spans="1:13">
      <c r="A318" s="1688"/>
      <c r="B318" s="1688"/>
      <c r="C318" s="1705"/>
      <c r="D318" s="1688"/>
      <c r="E318" s="1688"/>
      <c r="F318" s="1688"/>
      <c r="G318" s="1688"/>
      <c r="I318" s="5784"/>
      <c r="J318" s="1688"/>
      <c r="K318" s="1705"/>
      <c r="L318" s="1688"/>
      <c r="M318" s="1688"/>
    </row>
    <row r="319" spans="1:13">
      <c r="A319" s="1688"/>
      <c r="B319" s="1688"/>
      <c r="C319" s="1688"/>
      <c r="D319" s="1688"/>
      <c r="E319" s="1688"/>
      <c r="F319" s="1688"/>
      <c r="G319" s="1688"/>
      <c r="I319" s="5784"/>
      <c r="J319" s="1688"/>
      <c r="K319" s="1688"/>
      <c r="L319" s="1688"/>
      <c r="M319" s="1688"/>
    </row>
    <row r="320" spans="1:13">
      <c r="A320" s="1688"/>
      <c r="B320" s="1688"/>
      <c r="C320" s="1688"/>
      <c r="D320" s="1688"/>
      <c r="E320" s="1688"/>
      <c r="F320" s="1688"/>
      <c r="G320" s="1688"/>
      <c r="I320" s="5784"/>
      <c r="J320" s="1688"/>
      <c r="K320" s="1688"/>
      <c r="L320" s="1688"/>
      <c r="M320" s="1688"/>
    </row>
    <row r="321" spans="1:13">
      <c r="A321" s="1688"/>
      <c r="B321" s="1688"/>
      <c r="C321" s="1688"/>
      <c r="D321" s="1688"/>
      <c r="E321" s="1688"/>
      <c r="F321" s="1688"/>
      <c r="G321" s="1688"/>
      <c r="I321" s="5784"/>
      <c r="J321" s="1688"/>
      <c r="K321" s="1688"/>
      <c r="L321" s="1688"/>
      <c r="M321" s="1688"/>
    </row>
    <row r="322" spans="1:13">
      <c r="A322" s="1688"/>
      <c r="B322" s="1688"/>
      <c r="C322" s="1688"/>
      <c r="D322" s="1688"/>
      <c r="E322" s="1688"/>
      <c r="F322" s="1688"/>
      <c r="G322" s="1688"/>
      <c r="I322" s="5784"/>
      <c r="J322" s="1688"/>
      <c r="K322" s="1688"/>
      <c r="L322" s="1688"/>
      <c r="M322" s="1688"/>
    </row>
    <row r="323" spans="1:13">
      <c r="A323" s="1688"/>
      <c r="B323" s="1688"/>
      <c r="C323" s="1688"/>
      <c r="D323" s="1688"/>
      <c r="E323" s="1688"/>
      <c r="F323" s="1688"/>
      <c r="G323" s="1688"/>
      <c r="I323" s="5784"/>
      <c r="J323" s="1688"/>
      <c r="K323" s="1688"/>
      <c r="L323" s="1688"/>
      <c r="M323" s="1688"/>
    </row>
    <row r="324" spans="1:13">
      <c r="A324" s="1688"/>
      <c r="B324" s="1688"/>
      <c r="C324" s="1688"/>
      <c r="D324" s="1688"/>
      <c r="E324" s="1688"/>
      <c r="F324" s="1688"/>
      <c r="G324" s="1688"/>
      <c r="I324" s="5784"/>
      <c r="J324" s="1688"/>
      <c r="K324" s="1688"/>
      <c r="L324" s="1688"/>
      <c r="M324" s="1688"/>
    </row>
    <row r="325" spans="1:13">
      <c r="A325" s="1688"/>
      <c r="B325" s="1688"/>
      <c r="C325" s="1688"/>
      <c r="D325" s="1688"/>
      <c r="E325" s="1688"/>
      <c r="F325" s="1688"/>
      <c r="G325" s="1688"/>
      <c r="I325" s="5784"/>
      <c r="J325" s="1688"/>
      <c r="K325" s="1688"/>
      <c r="L325" s="1688"/>
      <c r="M325" s="1688"/>
    </row>
    <row r="326" spans="1:13">
      <c r="A326" s="1688"/>
      <c r="B326" s="1688"/>
      <c r="C326" s="1688"/>
      <c r="D326" s="1688"/>
      <c r="E326" s="1688"/>
      <c r="F326" s="1688"/>
      <c r="G326" s="1688"/>
      <c r="I326" s="5784"/>
      <c r="J326" s="1688"/>
      <c r="K326" s="1688"/>
      <c r="L326" s="1688"/>
      <c r="M326" s="1688"/>
    </row>
    <row r="327" spans="1:13">
      <c r="A327" s="1688"/>
      <c r="B327" s="1688"/>
      <c r="C327" s="1688"/>
      <c r="D327" s="1688"/>
      <c r="E327" s="1688"/>
      <c r="F327" s="1688"/>
      <c r="G327" s="1688"/>
      <c r="I327" s="5784"/>
      <c r="J327" s="1688"/>
      <c r="K327" s="1688"/>
      <c r="L327" s="1688"/>
      <c r="M327" s="1688"/>
    </row>
    <row r="328" spans="1:13">
      <c r="A328" s="1688"/>
      <c r="B328" s="1688"/>
      <c r="C328" s="1688"/>
      <c r="D328" s="1688"/>
      <c r="E328" s="1688"/>
      <c r="F328" s="1688"/>
      <c r="G328" s="1688"/>
      <c r="I328" s="5784"/>
      <c r="J328" s="1688"/>
      <c r="K328" s="1688"/>
      <c r="L328" s="1688"/>
      <c r="M328" s="1688"/>
    </row>
    <row r="329" spans="1:13">
      <c r="A329" s="1688"/>
      <c r="B329" s="1688"/>
      <c r="C329" s="1688"/>
      <c r="D329" s="1688"/>
      <c r="E329" s="1688"/>
      <c r="F329" s="1688"/>
      <c r="G329" s="1688"/>
      <c r="I329" s="5784"/>
      <c r="J329" s="1688"/>
      <c r="K329" s="1688"/>
      <c r="L329" s="1688"/>
      <c r="M329" s="1688"/>
    </row>
    <row r="330" spans="1:13">
      <c r="A330" s="1688"/>
      <c r="B330" s="1688"/>
      <c r="C330" s="1688"/>
      <c r="D330" s="1688"/>
      <c r="E330" s="1688"/>
      <c r="F330" s="1688"/>
      <c r="G330" s="1688"/>
      <c r="I330" s="5784"/>
      <c r="J330" s="1688"/>
      <c r="K330" s="1688"/>
      <c r="L330" s="1688"/>
      <c r="M330" s="1688"/>
    </row>
    <row r="331" spans="1:13">
      <c r="A331" s="1688"/>
      <c r="B331" s="1688"/>
      <c r="C331" s="1688"/>
      <c r="D331" s="1688"/>
      <c r="E331" s="1688"/>
      <c r="F331" s="1688"/>
      <c r="G331" s="1688"/>
      <c r="I331" s="5784"/>
      <c r="J331" s="1688"/>
      <c r="K331" s="1688"/>
      <c r="L331" s="1688"/>
      <c r="M331" s="1688"/>
    </row>
    <row r="332" spans="1:13">
      <c r="A332" s="1688"/>
      <c r="B332" s="1688"/>
      <c r="C332" s="1688"/>
      <c r="D332" s="1688"/>
      <c r="E332" s="1688"/>
      <c r="F332" s="1688"/>
      <c r="G332" s="1688"/>
      <c r="I332" s="5784"/>
      <c r="J332" s="1688"/>
      <c r="K332" s="1688"/>
      <c r="L332" s="1688"/>
      <c r="M332" s="1688"/>
    </row>
    <row r="333" spans="1:13">
      <c r="A333" s="1688"/>
      <c r="B333" s="1688"/>
      <c r="C333" s="1688"/>
      <c r="D333" s="1688"/>
      <c r="E333" s="1688"/>
      <c r="F333" s="1688"/>
      <c r="G333" s="1688"/>
      <c r="I333" s="5784"/>
      <c r="J333" s="1688"/>
      <c r="K333" s="1688"/>
      <c r="L333" s="1688"/>
      <c r="M333" s="1688"/>
    </row>
    <row r="334" spans="1:13">
      <c r="A334" s="1688"/>
      <c r="B334" s="1688"/>
      <c r="C334" s="1688"/>
      <c r="D334" s="1688"/>
      <c r="E334" s="1688"/>
      <c r="F334" s="1688"/>
      <c r="G334" s="1688"/>
      <c r="I334" s="5784"/>
      <c r="J334" s="1688"/>
      <c r="K334" s="1688"/>
      <c r="L334" s="1688"/>
      <c r="M334" s="1688"/>
    </row>
    <row r="335" spans="1:13">
      <c r="A335" s="1688"/>
      <c r="B335" s="1688"/>
      <c r="C335" s="1688"/>
      <c r="D335" s="1688"/>
      <c r="E335" s="1688"/>
      <c r="F335" s="1688"/>
      <c r="G335" s="1688"/>
      <c r="I335" s="5784"/>
      <c r="J335" s="1688"/>
      <c r="K335" s="1688"/>
      <c r="L335" s="1688"/>
      <c r="M335" s="1688"/>
    </row>
    <row r="336" spans="1:13">
      <c r="A336" s="1688"/>
      <c r="B336" s="1688"/>
      <c r="C336" s="1688"/>
      <c r="D336" s="1688"/>
      <c r="E336" s="1688"/>
      <c r="F336" s="1688"/>
      <c r="G336" s="1688"/>
      <c r="I336" s="5784"/>
      <c r="J336" s="1688"/>
      <c r="K336" s="1688"/>
      <c r="L336" s="1688"/>
      <c r="M336" s="1688"/>
    </row>
    <row r="337" spans="1:13">
      <c r="A337" s="1688"/>
      <c r="B337" s="1688"/>
      <c r="C337" s="1688"/>
      <c r="D337" s="1688"/>
      <c r="E337" s="1688"/>
      <c r="F337" s="1688"/>
      <c r="G337" s="1688"/>
      <c r="I337" s="5784"/>
      <c r="J337" s="1688"/>
      <c r="K337" s="1688"/>
      <c r="L337" s="1688"/>
      <c r="M337" s="1688"/>
    </row>
    <row r="338" spans="1:13">
      <c r="A338" s="1688"/>
      <c r="B338" s="1688"/>
      <c r="C338" s="1688"/>
      <c r="D338" s="1688"/>
      <c r="E338" s="1688"/>
      <c r="F338" s="1688"/>
      <c r="G338" s="1688"/>
      <c r="I338" s="5784"/>
      <c r="J338" s="1688"/>
      <c r="K338" s="1688"/>
      <c r="L338" s="1688"/>
      <c r="M338" s="1688"/>
    </row>
    <row r="339" spans="1:13">
      <c r="A339" s="1688"/>
      <c r="B339" s="1688"/>
      <c r="C339" s="1688"/>
      <c r="D339" s="1688"/>
      <c r="E339" s="1688"/>
      <c r="F339" s="1688"/>
      <c r="G339" s="1688"/>
      <c r="I339" s="5784"/>
      <c r="J339" s="1688"/>
      <c r="K339" s="1688"/>
      <c r="L339" s="1688"/>
      <c r="M339" s="1688"/>
    </row>
    <row r="340" spans="1:13">
      <c r="A340" s="1688"/>
      <c r="B340" s="1688"/>
      <c r="C340" s="1688"/>
      <c r="D340" s="1688"/>
      <c r="E340" s="1688"/>
      <c r="F340" s="1688"/>
      <c r="G340" s="1688"/>
      <c r="I340" s="5784"/>
      <c r="J340" s="1688"/>
      <c r="K340" s="1688"/>
      <c r="L340" s="1688"/>
      <c r="M340" s="1688"/>
    </row>
    <row r="341" spans="1:13">
      <c r="A341" s="1688"/>
      <c r="B341" s="1688"/>
      <c r="C341" s="1688"/>
      <c r="D341" s="1688"/>
      <c r="E341" s="1688"/>
      <c r="F341" s="1688"/>
      <c r="G341" s="1688"/>
      <c r="I341" s="5784"/>
      <c r="J341" s="1688"/>
      <c r="K341" s="1688"/>
      <c r="L341" s="1688"/>
      <c r="M341" s="1688"/>
    </row>
    <row r="342" spans="1:13">
      <c r="A342" s="1688"/>
      <c r="B342" s="1688"/>
      <c r="C342" s="1688"/>
      <c r="D342" s="1688"/>
      <c r="E342" s="1688"/>
      <c r="F342" s="1688"/>
      <c r="G342" s="1688"/>
      <c r="I342" s="5784"/>
      <c r="J342" s="1688"/>
      <c r="K342" s="1688"/>
      <c r="L342" s="1688"/>
      <c r="M342" s="1688"/>
    </row>
    <row r="343" spans="1:13">
      <c r="A343" s="1688"/>
      <c r="B343" s="1688"/>
      <c r="C343" s="1688"/>
      <c r="D343" s="1688"/>
      <c r="E343" s="1688"/>
      <c r="F343" s="1688"/>
      <c r="G343" s="1688"/>
      <c r="I343" s="5784"/>
      <c r="J343" s="1688"/>
      <c r="K343" s="1688"/>
      <c r="L343" s="1688"/>
      <c r="M343" s="1688"/>
    </row>
    <row r="344" spans="1:13">
      <c r="A344" s="1688"/>
      <c r="B344" s="1688"/>
      <c r="C344" s="1688"/>
      <c r="D344" s="1688"/>
      <c r="E344" s="1688"/>
      <c r="F344" s="1688"/>
      <c r="G344" s="1688"/>
      <c r="I344" s="5784"/>
      <c r="J344" s="1688"/>
      <c r="K344" s="1688"/>
      <c r="L344" s="1688"/>
      <c r="M344" s="1688"/>
    </row>
    <row r="345" spans="1:13">
      <c r="A345" s="1688"/>
      <c r="B345" s="1688"/>
      <c r="C345" s="1688"/>
      <c r="D345" s="1688"/>
      <c r="E345" s="1688"/>
      <c r="F345" s="1688"/>
      <c r="G345" s="1688"/>
      <c r="I345" s="5784"/>
      <c r="J345" s="1688"/>
      <c r="K345" s="1688"/>
      <c r="L345" s="1688"/>
      <c r="M345" s="1688"/>
    </row>
    <row r="346" spans="1:13">
      <c r="A346" s="1688"/>
      <c r="B346" s="1688"/>
      <c r="C346" s="1688"/>
      <c r="D346" s="1688"/>
      <c r="E346" s="1688"/>
      <c r="F346" s="1688"/>
      <c r="G346" s="1688"/>
      <c r="I346" s="5784"/>
      <c r="J346" s="1688"/>
      <c r="K346" s="1688"/>
      <c r="L346" s="1688"/>
      <c r="M346" s="1688"/>
    </row>
    <row r="347" spans="1:13">
      <c r="A347" s="1688"/>
      <c r="B347" s="1688"/>
      <c r="C347" s="1688"/>
      <c r="D347" s="1688"/>
      <c r="E347" s="1688"/>
      <c r="F347" s="1688"/>
      <c r="G347" s="1688"/>
      <c r="I347" s="5784"/>
      <c r="J347" s="1688"/>
      <c r="K347" s="1688"/>
      <c r="L347" s="1688"/>
      <c r="M347" s="1688"/>
    </row>
    <row r="348" spans="1:13">
      <c r="A348" s="1688"/>
      <c r="B348" s="1688"/>
      <c r="C348" s="1688"/>
      <c r="D348" s="1688"/>
      <c r="E348" s="1688"/>
      <c r="F348" s="1688"/>
      <c r="G348" s="1688"/>
      <c r="I348" s="5784"/>
      <c r="J348" s="1688"/>
      <c r="K348" s="1688"/>
      <c r="L348" s="1688"/>
      <c r="M348" s="1688"/>
    </row>
    <row r="349" spans="1:13">
      <c r="A349" s="1688"/>
      <c r="B349" s="1688"/>
      <c r="C349" s="1688"/>
      <c r="D349" s="1688"/>
      <c r="E349" s="1688"/>
      <c r="F349" s="1688"/>
      <c r="G349" s="1688"/>
      <c r="I349" s="5784"/>
      <c r="J349" s="1688"/>
      <c r="K349" s="1688"/>
      <c r="L349" s="1688"/>
      <c r="M349" s="1688"/>
    </row>
    <row r="350" spans="1:13">
      <c r="A350" s="1688"/>
      <c r="B350" s="1688"/>
      <c r="C350" s="1688"/>
      <c r="D350" s="1688"/>
      <c r="E350" s="1688"/>
      <c r="F350" s="1688"/>
      <c r="G350" s="1688"/>
      <c r="I350" s="5784"/>
      <c r="J350" s="1688"/>
      <c r="K350" s="1688"/>
      <c r="L350" s="1688"/>
      <c r="M350" s="1688"/>
    </row>
    <row r="351" spans="1:13">
      <c r="A351" s="1688"/>
      <c r="B351" s="1688"/>
      <c r="C351" s="1688"/>
      <c r="D351" s="1688"/>
      <c r="E351" s="1688"/>
      <c r="F351" s="1688"/>
      <c r="G351" s="1688"/>
      <c r="I351" s="5784"/>
      <c r="J351" s="1688"/>
      <c r="K351" s="1688"/>
      <c r="L351" s="1688"/>
      <c r="M351" s="1688"/>
    </row>
    <row r="352" spans="1:13">
      <c r="A352" s="1688"/>
      <c r="B352" s="1688"/>
      <c r="C352" s="1688"/>
      <c r="D352" s="1688"/>
      <c r="E352" s="1688"/>
      <c r="F352" s="1688"/>
      <c r="G352" s="1688"/>
      <c r="I352" s="5784"/>
      <c r="J352" s="1688"/>
      <c r="K352" s="1688"/>
      <c r="L352" s="1688"/>
      <c r="M352" s="1688"/>
    </row>
    <row r="353" spans="1:13">
      <c r="A353" s="1688"/>
      <c r="B353" s="1688"/>
      <c r="C353" s="1688"/>
      <c r="D353" s="1688"/>
      <c r="E353" s="1688"/>
      <c r="F353" s="1688"/>
      <c r="G353" s="1688"/>
      <c r="I353" s="5784"/>
      <c r="J353" s="1688"/>
      <c r="K353" s="1688"/>
      <c r="L353" s="1688"/>
      <c r="M353" s="1688"/>
    </row>
    <row r="354" spans="1:13">
      <c r="A354" s="1688"/>
      <c r="B354" s="1688"/>
      <c r="C354" s="1688"/>
      <c r="D354" s="1688"/>
      <c r="E354" s="1688"/>
      <c r="F354" s="1688"/>
      <c r="G354" s="1688"/>
      <c r="I354" s="5784"/>
      <c r="J354" s="1688"/>
      <c r="K354" s="1688"/>
      <c r="L354" s="1688"/>
      <c r="M354" s="1688"/>
    </row>
    <row r="355" spans="1:13">
      <c r="A355" s="1688"/>
      <c r="B355" s="1688"/>
      <c r="C355" s="1688"/>
      <c r="D355" s="1688"/>
      <c r="E355" s="1688"/>
      <c r="F355" s="1688"/>
      <c r="G355" s="1688"/>
      <c r="I355" s="5784"/>
      <c r="J355" s="1688"/>
      <c r="K355" s="1688"/>
      <c r="L355" s="1688"/>
      <c r="M355" s="1688"/>
    </row>
    <row r="356" spans="1:13">
      <c r="A356" s="1688"/>
      <c r="B356" s="1688"/>
      <c r="C356" s="1688"/>
      <c r="D356" s="1688"/>
      <c r="E356" s="1688"/>
      <c r="F356" s="1688"/>
      <c r="G356" s="1688"/>
      <c r="I356" s="5784"/>
      <c r="J356" s="1688"/>
      <c r="K356" s="1688"/>
      <c r="L356" s="1688"/>
      <c r="M356" s="1688"/>
    </row>
    <row r="357" spans="1:13">
      <c r="A357" s="1688"/>
      <c r="B357" s="1688"/>
      <c r="C357" s="1688"/>
      <c r="D357" s="1688"/>
      <c r="E357" s="1688"/>
      <c r="F357" s="1688"/>
      <c r="G357" s="1688"/>
      <c r="I357" s="5784"/>
      <c r="J357" s="1688"/>
      <c r="K357" s="1688"/>
      <c r="L357" s="1688"/>
      <c r="M357" s="1688"/>
    </row>
    <row r="358" spans="1:13">
      <c r="A358" s="1688"/>
      <c r="B358" s="1688"/>
      <c r="C358" s="1688"/>
      <c r="D358" s="1688"/>
      <c r="E358" s="1688"/>
      <c r="F358" s="1688"/>
      <c r="G358" s="1688"/>
      <c r="I358" s="5784"/>
      <c r="J358" s="1688"/>
      <c r="K358" s="1688"/>
      <c r="L358" s="1688"/>
      <c r="M358" s="1688"/>
    </row>
    <row r="359" spans="1:13">
      <c r="A359" s="1688"/>
      <c r="B359" s="1688"/>
      <c r="C359" s="1688"/>
      <c r="D359" s="1688"/>
      <c r="E359" s="1688"/>
      <c r="F359" s="1688"/>
      <c r="G359" s="1688"/>
      <c r="I359" s="5784"/>
      <c r="J359" s="1688"/>
      <c r="K359" s="1688"/>
      <c r="L359" s="1688"/>
      <c r="M359" s="1688"/>
    </row>
    <row r="360" spans="1:13">
      <c r="A360" s="1688"/>
      <c r="B360" s="1688"/>
      <c r="C360" s="1688"/>
      <c r="D360" s="1688"/>
      <c r="E360" s="1688"/>
      <c r="F360" s="1688"/>
      <c r="G360" s="1688"/>
      <c r="I360" s="5784"/>
      <c r="J360" s="1688"/>
      <c r="K360" s="1688"/>
      <c r="L360" s="1688"/>
      <c r="M360" s="1688"/>
    </row>
    <row r="361" spans="1:13">
      <c r="A361" s="1688"/>
      <c r="B361" s="1688"/>
      <c r="C361" s="1688"/>
      <c r="D361" s="1688"/>
      <c r="E361" s="1688"/>
      <c r="F361" s="1688"/>
      <c r="G361" s="1688"/>
      <c r="I361" s="5784"/>
      <c r="J361" s="1688"/>
      <c r="K361" s="1688"/>
      <c r="L361" s="1688"/>
      <c r="M361" s="1688"/>
    </row>
    <row r="362" spans="1:13">
      <c r="A362" s="1688"/>
      <c r="B362" s="1688"/>
      <c r="C362" s="1688"/>
      <c r="D362" s="1688"/>
      <c r="E362" s="1688"/>
      <c r="F362" s="1688"/>
      <c r="G362" s="1688"/>
      <c r="I362" s="5784"/>
      <c r="J362" s="1688"/>
      <c r="K362" s="1688"/>
      <c r="L362" s="1688"/>
      <c r="M362" s="1688"/>
    </row>
    <row r="363" spans="1:13">
      <c r="A363" s="1688"/>
      <c r="B363" s="1688"/>
      <c r="C363" s="1688"/>
      <c r="D363" s="1688"/>
      <c r="E363" s="1688"/>
      <c r="F363" s="1688"/>
      <c r="G363" s="1688"/>
      <c r="I363" s="5784"/>
      <c r="J363" s="1688"/>
      <c r="K363" s="1688"/>
      <c r="L363" s="1688"/>
      <c r="M363" s="1688"/>
    </row>
    <row r="364" spans="1:13">
      <c r="A364" s="1688"/>
      <c r="B364" s="1688"/>
      <c r="C364" s="1688"/>
      <c r="D364" s="1688"/>
      <c r="E364" s="1688"/>
      <c r="F364" s="1688"/>
      <c r="G364" s="1688"/>
      <c r="I364" s="5784"/>
      <c r="J364" s="1688"/>
      <c r="K364" s="1688"/>
      <c r="L364" s="1688"/>
      <c r="M364" s="1688"/>
    </row>
    <row r="365" spans="1:13">
      <c r="A365" s="1688"/>
      <c r="B365" s="1688"/>
      <c r="C365" s="1688"/>
      <c r="D365" s="1688"/>
      <c r="E365" s="1688"/>
      <c r="F365" s="1688"/>
      <c r="G365" s="1688"/>
      <c r="I365" s="5784"/>
      <c r="J365" s="1688"/>
      <c r="K365" s="1688"/>
      <c r="L365" s="1688"/>
      <c r="M365" s="1688"/>
    </row>
    <row r="366" spans="1:13">
      <c r="A366" s="1688"/>
      <c r="B366" s="1688"/>
      <c r="C366" s="1688"/>
      <c r="D366" s="1688"/>
      <c r="E366" s="1688"/>
      <c r="F366" s="1688"/>
      <c r="G366" s="1688"/>
      <c r="I366" s="5784"/>
      <c r="J366" s="1688"/>
      <c r="K366" s="1688"/>
      <c r="L366" s="1688"/>
      <c r="M366" s="1688"/>
    </row>
    <row r="367" spans="1:13">
      <c r="A367" s="1688"/>
      <c r="B367" s="1688"/>
      <c r="C367" s="1688"/>
      <c r="D367" s="1688"/>
      <c r="E367" s="1688"/>
      <c r="F367" s="1688"/>
      <c r="G367" s="1688"/>
      <c r="I367" s="5784"/>
      <c r="J367" s="1688"/>
      <c r="K367" s="1688"/>
      <c r="L367" s="1688"/>
      <c r="M367" s="1688"/>
    </row>
    <row r="368" spans="1:13">
      <c r="A368" s="1688"/>
      <c r="B368" s="1688"/>
      <c r="C368" s="1688"/>
      <c r="D368" s="1688"/>
      <c r="E368" s="1688"/>
      <c r="F368" s="1688"/>
      <c r="G368" s="1688"/>
      <c r="I368" s="5784"/>
      <c r="J368" s="1688"/>
      <c r="K368" s="1688"/>
      <c r="L368" s="1688"/>
      <c r="M368" s="1688"/>
    </row>
    <row r="369" spans="1:13">
      <c r="A369" s="1688"/>
      <c r="B369" s="1688"/>
      <c r="C369" s="1688"/>
      <c r="D369" s="1688"/>
      <c r="E369" s="1688"/>
      <c r="F369" s="1688"/>
      <c r="G369" s="1688"/>
      <c r="I369" s="5784"/>
      <c r="J369" s="1688"/>
      <c r="K369" s="1688"/>
      <c r="L369" s="1688"/>
      <c r="M369" s="1688"/>
    </row>
    <row r="370" spans="1:13">
      <c r="A370" s="1688"/>
      <c r="B370" s="1688"/>
      <c r="C370" s="1688"/>
      <c r="D370" s="1688"/>
      <c r="E370" s="1688"/>
      <c r="F370" s="1688"/>
      <c r="G370" s="1688"/>
      <c r="I370" s="5784"/>
      <c r="J370" s="1688"/>
      <c r="K370" s="1688"/>
      <c r="L370" s="1688"/>
      <c r="M370" s="1688"/>
    </row>
    <row r="371" spans="1:13">
      <c r="A371" s="1688"/>
      <c r="B371" s="1688"/>
      <c r="C371" s="1688"/>
      <c r="D371" s="1688"/>
      <c r="E371" s="1688"/>
      <c r="F371" s="1688"/>
      <c r="G371" s="1688"/>
      <c r="I371" s="5784"/>
      <c r="J371" s="1688"/>
      <c r="K371" s="1688"/>
      <c r="L371" s="1688"/>
      <c r="M371" s="1688"/>
    </row>
    <row r="372" spans="1:13">
      <c r="A372" s="1688"/>
      <c r="B372" s="1688"/>
      <c r="C372" s="1688"/>
      <c r="D372" s="1688"/>
      <c r="E372" s="1688"/>
      <c r="F372" s="1688"/>
      <c r="G372" s="1688"/>
      <c r="I372" s="5784"/>
      <c r="J372" s="1688"/>
      <c r="K372" s="1688"/>
      <c r="L372" s="1688"/>
      <c r="M372" s="1688"/>
    </row>
    <row r="373" spans="1:13">
      <c r="A373" s="1688"/>
      <c r="B373" s="1688"/>
      <c r="C373" s="1688"/>
      <c r="D373" s="1688"/>
      <c r="E373" s="1688"/>
      <c r="F373" s="1688"/>
      <c r="G373" s="1688"/>
      <c r="I373" s="5784"/>
      <c r="J373" s="1688"/>
      <c r="K373" s="1688"/>
      <c r="L373" s="1688"/>
      <c r="M373" s="1688"/>
    </row>
    <row r="374" spans="1:13">
      <c r="A374" s="1688"/>
      <c r="B374" s="1688"/>
      <c r="C374" s="1688"/>
      <c r="D374" s="1688"/>
      <c r="E374" s="1688"/>
      <c r="F374" s="1688"/>
      <c r="G374" s="1688"/>
      <c r="I374" s="5784"/>
      <c r="J374" s="1688"/>
      <c r="K374" s="1688"/>
      <c r="L374" s="1688"/>
      <c r="M374" s="1688"/>
    </row>
    <row r="375" spans="1:13">
      <c r="A375" s="1688"/>
      <c r="B375" s="1688"/>
      <c r="C375" s="1688"/>
      <c r="D375" s="1688"/>
      <c r="E375" s="1688"/>
      <c r="F375" s="1688"/>
      <c r="G375" s="1688"/>
      <c r="I375" s="5784"/>
      <c r="J375" s="1688"/>
      <c r="K375" s="1688"/>
      <c r="L375" s="1688"/>
      <c r="M375" s="1688"/>
    </row>
    <row r="376" spans="1:13">
      <c r="A376" s="1688"/>
      <c r="B376" s="1688"/>
      <c r="C376" s="1688"/>
      <c r="D376" s="1688"/>
      <c r="E376" s="1688"/>
      <c r="F376" s="1688"/>
      <c r="G376" s="1688"/>
      <c r="I376" s="5784"/>
      <c r="J376" s="1688"/>
      <c r="K376" s="1688"/>
      <c r="L376" s="1688"/>
      <c r="M376" s="1688"/>
    </row>
    <row r="377" spans="1:13">
      <c r="A377" s="1688"/>
      <c r="B377" s="1688"/>
      <c r="C377" s="1688"/>
      <c r="D377" s="1688"/>
      <c r="E377" s="1688"/>
      <c r="F377" s="1688"/>
      <c r="G377" s="1688"/>
      <c r="I377" s="5784"/>
      <c r="J377" s="1688"/>
      <c r="K377" s="1688"/>
      <c r="L377" s="1688"/>
      <c r="M377" s="1688"/>
    </row>
    <row r="378" spans="1:13">
      <c r="A378" s="1688"/>
      <c r="B378" s="1688"/>
      <c r="C378" s="1688"/>
      <c r="D378" s="1688"/>
      <c r="E378" s="1688"/>
      <c r="F378" s="1688"/>
      <c r="G378" s="1688"/>
      <c r="I378" s="5784"/>
      <c r="J378" s="1688"/>
      <c r="K378" s="1688"/>
      <c r="L378" s="1688"/>
      <c r="M378" s="1688"/>
    </row>
    <row r="379" spans="1:13">
      <c r="A379" s="1688"/>
      <c r="B379" s="1688"/>
      <c r="C379" s="1688"/>
      <c r="D379" s="1688"/>
      <c r="E379" s="1688"/>
      <c r="F379" s="1688"/>
      <c r="G379" s="1688"/>
      <c r="I379" s="5784"/>
      <c r="J379" s="1688"/>
      <c r="K379" s="1688"/>
      <c r="L379" s="1688"/>
      <c r="M379" s="1688"/>
    </row>
    <row r="380" spans="1:13">
      <c r="A380" s="1688"/>
      <c r="B380" s="1688"/>
      <c r="C380" s="1688"/>
      <c r="D380" s="1688"/>
      <c r="E380" s="1688"/>
      <c r="F380" s="1688"/>
      <c r="G380" s="1688"/>
      <c r="I380" s="5784"/>
      <c r="J380" s="1688"/>
      <c r="K380" s="1688"/>
      <c r="L380" s="1688"/>
      <c r="M380" s="1688"/>
    </row>
    <row r="381" spans="1:13">
      <c r="A381" s="1688"/>
      <c r="B381" s="1688"/>
      <c r="C381" s="1688"/>
      <c r="D381" s="1688"/>
      <c r="E381" s="1688"/>
      <c r="F381" s="1688"/>
      <c r="G381" s="1688"/>
      <c r="I381" s="5784"/>
      <c r="J381" s="1688"/>
      <c r="K381" s="1688"/>
      <c r="L381" s="1688"/>
      <c r="M381" s="1688"/>
    </row>
    <row r="382" spans="1:13">
      <c r="A382" s="1688"/>
      <c r="B382" s="1688"/>
      <c r="C382" s="1688"/>
      <c r="D382" s="1688"/>
      <c r="E382" s="1688"/>
      <c r="F382" s="1688"/>
      <c r="G382" s="1688"/>
      <c r="I382" s="5784"/>
      <c r="J382" s="1688"/>
      <c r="K382" s="1688"/>
      <c r="L382" s="1688"/>
      <c r="M382" s="1688"/>
    </row>
    <row r="383" spans="1:13">
      <c r="A383" s="1688"/>
      <c r="B383" s="1688"/>
      <c r="C383" s="1688"/>
      <c r="D383" s="1688"/>
      <c r="E383" s="1688"/>
      <c r="F383" s="1688"/>
      <c r="G383" s="1688"/>
      <c r="I383" s="5784"/>
      <c r="J383" s="1688"/>
      <c r="K383" s="1688"/>
      <c r="L383" s="1688"/>
      <c r="M383" s="1688"/>
    </row>
    <row r="384" spans="1:13">
      <c r="A384" s="1688"/>
      <c r="B384" s="1688"/>
      <c r="C384" s="1688"/>
      <c r="D384" s="1688"/>
      <c r="E384" s="1688"/>
      <c r="F384" s="1688"/>
      <c r="G384" s="1688"/>
      <c r="I384" s="5784"/>
      <c r="J384" s="1688"/>
      <c r="K384" s="1688"/>
      <c r="L384" s="1688"/>
      <c r="M384" s="1688"/>
    </row>
    <row r="385" spans="1:13">
      <c r="A385" s="1688"/>
      <c r="B385" s="1688"/>
      <c r="C385" s="1688"/>
      <c r="D385" s="1688"/>
      <c r="E385" s="1688"/>
      <c r="F385" s="1688"/>
      <c r="G385" s="1688"/>
      <c r="I385" s="5784"/>
      <c r="J385" s="1688"/>
      <c r="K385" s="1688"/>
      <c r="L385" s="1688"/>
      <c r="M385" s="1688"/>
    </row>
    <row r="386" spans="1:13">
      <c r="A386" s="1688"/>
      <c r="B386" s="1688"/>
      <c r="C386" s="1688"/>
      <c r="D386" s="1688"/>
      <c r="E386" s="1688"/>
      <c r="F386" s="1688"/>
      <c r="G386" s="1688"/>
      <c r="I386" s="5784"/>
      <c r="J386" s="1688"/>
      <c r="K386" s="1688"/>
      <c r="L386" s="1688"/>
      <c r="M386" s="1688"/>
    </row>
    <row r="387" spans="1:13">
      <c r="A387" s="1688"/>
      <c r="B387" s="1688"/>
      <c r="C387" s="1688"/>
      <c r="D387" s="1688"/>
      <c r="E387" s="1688"/>
      <c r="F387" s="1688"/>
      <c r="G387" s="1688"/>
      <c r="I387" s="5784"/>
      <c r="J387" s="1688"/>
      <c r="K387" s="1688"/>
      <c r="L387" s="1688"/>
      <c r="M387" s="1688"/>
    </row>
    <row r="388" spans="1:13">
      <c r="A388" s="1688"/>
      <c r="B388" s="1688"/>
      <c r="C388" s="1688"/>
      <c r="D388" s="1688"/>
      <c r="E388" s="1688"/>
      <c r="F388" s="1688"/>
      <c r="G388" s="1688"/>
      <c r="I388" s="5784"/>
      <c r="J388" s="1688"/>
      <c r="K388" s="1688"/>
      <c r="L388" s="1688"/>
      <c r="M388" s="1688"/>
    </row>
    <row r="389" spans="1:13">
      <c r="A389" s="1688"/>
      <c r="B389" s="1688"/>
      <c r="C389" s="1688"/>
      <c r="D389" s="1688"/>
      <c r="E389" s="1688"/>
      <c r="F389" s="1688"/>
      <c r="G389" s="1688"/>
      <c r="I389" s="5784"/>
      <c r="J389" s="1688"/>
      <c r="K389" s="1688"/>
      <c r="L389" s="1688"/>
      <c r="M389" s="1688"/>
    </row>
    <row r="390" spans="1:13">
      <c r="A390" s="1688"/>
      <c r="B390" s="1688"/>
      <c r="C390" s="1688"/>
      <c r="D390" s="1688"/>
      <c r="E390" s="1688"/>
      <c r="F390" s="1688"/>
      <c r="G390" s="1688"/>
      <c r="I390" s="5784"/>
      <c r="J390" s="1688"/>
      <c r="K390" s="1688"/>
      <c r="L390" s="1688"/>
      <c r="M390" s="1688"/>
    </row>
    <row r="391" spans="1:13">
      <c r="A391" s="1688"/>
      <c r="B391" s="1688"/>
      <c r="C391" s="1688"/>
      <c r="D391" s="1688"/>
      <c r="E391" s="1688"/>
      <c r="F391" s="1688"/>
      <c r="G391" s="1688"/>
      <c r="I391" s="5784"/>
      <c r="J391" s="1688"/>
      <c r="K391" s="1688"/>
      <c r="L391" s="1688"/>
      <c r="M391" s="1688"/>
    </row>
    <row r="392" spans="1:13">
      <c r="A392" s="1688"/>
      <c r="B392" s="1688"/>
      <c r="C392" s="1688"/>
      <c r="D392" s="1688"/>
      <c r="E392" s="1688"/>
      <c r="F392" s="1688"/>
      <c r="G392" s="1688"/>
      <c r="I392" s="5784"/>
      <c r="J392" s="1688"/>
      <c r="K392" s="1688"/>
      <c r="L392" s="1688"/>
      <c r="M392" s="1688"/>
    </row>
    <row r="393" spans="1:13">
      <c r="A393" s="1688"/>
      <c r="B393" s="1688"/>
      <c r="C393" s="1688"/>
      <c r="D393" s="1688"/>
      <c r="E393" s="1688"/>
      <c r="F393" s="1688"/>
      <c r="G393" s="1688"/>
      <c r="I393" s="5784"/>
      <c r="J393" s="1688"/>
      <c r="K393" s="1688"/>
      <c r="L393" s="1688"/>
      <c r="M393" s="1688"/>
    </row>
    <row r="394" spans="1:13">
      <c r="A394" s="1688"/>
      <c r="B394" s="1688"/>
      <c r="C394" s="1688"/>
      <c r="D394" s="1688"/>
      <c r="E394" s="1688"/>
      <c r="F394" s="1688"/>
      <c r="G394" s="1688"/>
      <c r="I394" s="5784"/>
      <c r="J394" s="1688"/>
      <c r="K394" s="1688"/>
      <c r="L394" s="1688"/>
      <c r="M394" s="1688"/>
    </row>
    <row r="395" spans="1:13">
      <c r="A395" s="1688"/>
      <c r="B395" s="1688"/>
      <c r="C395" s="1688"/>
      <c r="D395" s="1688"/>
      <c r="E395" s="1688"/>
      <c r="F395" s="1688"/>
      <c r="G395" s="1688"/>
      <c r="I395" s="5784"/>
      <c r="J395" s="1688"/>
      <c r="K395" s="1688"/>
      <c r="L395" s="1688"/>
      <c r="M395" s="1688"/>
    </row>
    <row r="396" spans="1:13">
      <c r="A396" s="1688"/>
      <c r="B396" s="1688"/>
      <c r="C396" s="1688"/>
      <c r="D396" s="1688"/>
      <c r="E396" s="1688"/>
      <c r="F396" s="1688"/>
      <c r="G396" s="1688"/>
      <c r="I396" s="5784"/>
      <c r="J396" s="1688"/>
      <c r="K396" s="1688"/>
      <c r="L396" s="1688"/>
      <c r="M396" s="1688"/>
    </row>
    <row r="397" spans="1:13">
      <c r="A397" s="1688"/>
      <c r="B397" s="1688"/>
      <c r="C397" s="1688"/>
      <c r="D397" s="1688"/>
      <c r="E397" s="1688"/>
      <c r="F397" s="1688"/>
      <c r="G397" s="1688"/>
      <c r="I397" s="5784"/>
      <c r="J397" s="1688"/>
      <c r="K397" s="1688"/>
      <c r="L397" s="1688"/>
      <c r="M397" s="1688"/>
    </row>
    <row r="398" spans="1:13">
      <c r="A398" s="1688"/>
      <c r="B398" s="1688"/>
      <c r="C398" s="1688"/>
      <c r="D398" s="1688"/>
      <c r="E398" s="1688"/>
      <c r="F398" s="1688"/>
      <c r="G398" s="1688"/>
      <c r="I398" s="5784"/>
      <c r="J398" s="1688"/>
      <c r="K398" s="1688"/>
      <c r="L398" s="1688"/>
      <c r="M398" s="1688"/>
    </row>
    <row r="399" spans="1:13">
      <c r="A399" s="1688"/>
      <c r="B399" s="1688"/>
      <c r="C399" s="1688"/>
      <c r="D399" s="1688"/>
      <c r="E399" s="1688"/>
      <c r="F399" s="1688"/>
      <c r="G399" s="1688"/>
      <c r="I399" s="5784"/>
      <c r="J399" s="1688"/>
      <c r="K399" s="1688"/>
      <c r="L399" s="1688"/>
      <c r="M399" s="1688"/>
    </row>
    <row r="400" spans="1:13">
      <c r="A400" s="1688"/>
      <c r="B400" s="1688"/>
      <c r="C400" s="1688"/>
      <c r="D400" s="1688"/>
      <c r="E400" s="1688"/>
      <c r="F400" s="1688"/>
      <c r="G400" s="1688"/>
      <c r="I400" s="5784"/>
      <c r="J400" s="1688"/>
      <c r="K400" s="1688"/>
      <c r="L400" s="1688"/>
      <c r="M400" s="1688"/>
    </row>
    <row r="401" spans="1:13">
      <c r="A401" s="1688"/>
      <c r="B401" s="1688"/>
      <c r="C401" s="1688"/>
      <c r="D401" s="1688"/>
      <c r="E401" s="1688"/>
      <c r="F401" s="1688"/>
      <c r="G401" s="1688"/>
      <c r="I401" s="5784"/>
      <c r="J401" s="1688"/>
      <c r="K401" s="1688"/>
      <c r="L401" s="1688"/>
      <c r="M401" s="1688"/>
    </row>
    <row r="402" spans="1:13">
      <c r="A402" s="1688"/>
      <c r="B402" s="1688"/>
      <c r="C402" s="1688"/>
      <c r="D402" s="1688"/>
      <c r="E402" s="1688"/>
      <c r="F402" s="1688"/>
      <c r="G402" s="1688"/>
      <c r="I402" s="5784"/>
      <c r="J402" s="1688"/>
      <c r="K402" s="1688"/>
      <c r="L402" s="1688"/>
      <c r="M402" s="1688"/>
    </row>
    <row r="403" spans="1:13">
      <c r="A403" s="1688"/>
      <c r="B403" s="1688"/>
      <c r="C403" s="1688"/>
      <c r="D403" s="1688"/>
      <c r="E403" s="1688"/>
      <c r="F403" s="1688"/>
      <c r="G403" s="1688"/>
      <c r="I403" s="5784"/>
      <c r="J403" s="1688"/>
      <c r="K403" s="1688"/>
      <c r="L403" s="1688"/>
      <c r="M403" s="1688"/>
    </row>
    <row r="404" spans="1:13">
      <c r="A404" s="1688"/>
      <c r="B404" s="1688"/>
      <c r="C404" s="1688"/>
      <c r="D404" s="1688"/>
      <c r="E404" s="1688"/>
      <c r="F404" s="1688"/>
      <c r="G404" s="1688"/>
      <c r="I404" s="5784"/>
      <c r="J404" s="1688"/>
      <c r="K404" s="1688"/>
      <c r="L404" s="1688"/>
      <c r="M404" s="1688"/>
    </row>
    <row r="405" spans="1:13">
      <c r="A405" s="1688"/>
      <c r="B405" s="1688"/>
      <c r="C405" s="1688"/>
      <c r="D405" s="1688"/>
      <c r="E405" s="1688"/>
      <c r="F405" s="1688"/>
      <c r="G405" s="1688"/>
      <c r="I405" s="5784"/>
      <c r="J405" s="1688"/>
      <c r="K405" s="1688"/>
      <c r="L405" s="1688"/>
      <c r="M405" s="1688"/>
    </row>
    <row r="406" spans="1:13">
      <c r="A406" s="1688"/>
      <c r="B406" s="1688"/>
      <c r="C406" s="1688"/>
      <c r="D406" s="1688"/>
      <c r="E406" s="1688"/>
      <c r="F406" s="1688"/>
      <c r="G406" s="1688"/>
      <c r="I406" s="5784"/>
      <c r="J406" s="1688"/>
      <c r="K406" s="1688"/>
      <c r="L406" s="1688"/>
      <c r="M406" s="1688"/>
    </row>
    <row r="407" spans="1:13">
      <c r="A407" s="1688"/>
      <c r="B407" s="1688"/>
      <c r="C407" s="1688"/>
      <c r="D407" s="1688"/>
      <c r="E407" s="1688"/>
      <c r="F407" s="1688"/>
      <c r="G407" s="1688"/>
      <c r="I407" s="5784"/>
      <c r="J407" s="1688"/>
      <c r="K407" s="1688"/>
      <c r="L407" s="1688"/>
      <c r="M407" s="1688"/>
    </row>
    <row r="408" spans="1:13">
      <c r="A408" s="1688"/>
      <c r="B408" s="1688"/>
      <c r="C408" s="1688"/>
      <c r="D408" s="1688"/>
      <c r="E408" s="1688"/>
      <c r="F408" s="1688"/>
      <c r="G408" s="1688"/>
      <c r="I408" s="5784"/>
      <c r="J408" s="1688"/>
      <c r="K408" s="1688"/>
      <c r="L408" s="1688"/>
      <c r="M408" s="1688"/>
    </row>
    <row r="409" spans="1:13">
      <c r="A409" s="1688"/>
      <c r="B409" s="1688"/>
      <c r="C409" s="1688"/>
      <c r="D409" s="1688"/>
      <c r="E409" s="1688"/>
      <c r="F409" s="1688"/>
      <c r="G409" s="1688"/>
      <c r="I409" s="5784"/>
      <c r="J409" s="1688"/>
      <c r="K409" s="1688"/>
      <c r="L409" s="1688"/>
      <c r="M409" s="1688"/>
    </row>
    <row r="410" spans="1:13">
      <c r="A410" s="1688"/>
      <c r="B410" s="1688"/>
      <c r="C410" s="1688"/>
      <c r="D410" s="1688"/>
      <c r="E410" s="1688"/>
      <c r="F410" s="1688"/>
      <c r="G410" s="1688"/>
      <c r="I410" s="5784"/>
      <c r="J410" s="1688"/>
      <c r="K410" s="1688"/>
      <c r="L410" s="1688"/>
      <c r="M410" s="1688"/>
    </row>
    <row r="411" spans="1:13">
      <c r="A411" s="1688"/>
      <c r="B411" s="1688"/>
      <c r="C411" s="1688"/>
      <c r="D411" s="1688"/>
      <c r="E411" s="1688"/>
      <c r="F411" s="1688"/>
      <c r="G411" s="1688"/>
      <c r="I411" s="5784"/>
      <c r="J411" s="1688"/>
      <c r="K411" s="1688"/>
      <c r="L411" s="1688"/>
      <c r="M411" s="1688"/>
    </row>
    <row r="412" spans="1:13">
      <c r="A412" s="1688"/>
      <c r="B412" s="1688"/>
      <c r="C412" s="1688"/>
      <c r="D412" s="1688"/>
      <c r="E412" s="1688"/>
      <c r="F412" s="1688"/>
      <c r="G412" s="1688"/>
      <c r="I412" s="5784"/>
      <c r="J412" s="1688"/>
      <c r="K412" s="1688"/>
      <c r="L412" s="1688"/>
      <c r="M412" s="1688"/>
    </row>
    <row r="413" spans="1:13">
      <c r="A413" s="1688"/>
      <c r="B413" s="1688"/>
      <c r="C413" s="1688"/>
      <c r="D413" s="1688"/>
      <c r="E413" s="1688"/>
      <c r="F413" s="1688"/>
      <c r="G413" s="1688"/>
      <c r="I413" s="5784"/>
      <c r="J413" s="1688"/>
      <c r="K413" s="1688"/>
      <c r="L413" s="1688"/>
      <c r="M413" s="1688"/>
    </row>
    <row r="414" spans="1:13">
      <c r="A414" s="1688"/>
      <c r="B414" s="1688"/>
      <c r="C414" s="1688"/>
      <c r="D414" s="1688"/>
      <c r="E414" s="1688"/>
      <c r="F414" s="1688"/>
      <c r="G414" s="1688"/>
      <c r="I414" s="5784"/>
      <c r="J414" s="1688"/>
      <c r="K414" s="1688"/>
      <c r="L414" s="1688"/>
      <c r="M414" s="1688"/>
    </row>
    <row r="415" spans="1:13">
      <c r="A415" s="1688"/>
      <c r="B415" s="1688"/>
      <c r="C415" s="1688"/>
      <c r="D415" s="1688"/>
      <c r="E415" s="1688"/>
      <c r="F415" s="1688"/>
      <c r="G415" s="1688"/>
      <c r="I415" s="5784"/>
      <c r="J415" s="1688"/>
      <c r="K415" s="1688"/>
      <c r="L415" s="1688"/>
      <c r="M415" s="1688"/>
    </row>
    <row r="416" spans="1:13">
      <c r="A416" s="1688"/>
      <c r="B416" s="1688"/>
      <c r="C416" s="1688"/>
      <c r="D416" s="1688"/>
      <c r="E416" s="1688"/>
      <c r="F416" s="1688"/>
      <c r="G416" s="1688"/>
      <c r="I416" s="5784"/>
      <c r="J416" s="1688"/>
      <c r="K416" s="1688"/>
      <c r="L416" s="1688"/>
      <c r="M416" s="1688"/>
    </row>
    <row r="417" spans="1:13">
      <c r="A417" s="1688"/>
      <c r="B417" s="1688"/>
      <c r="C417" s="1688"/>
      <c r="D417" s="1688"/>
      <c r="E417" s="1688"/>
      <c r="F417" s="1688"/>
      <c r="G417" s="1688"/>
      <c r="I417" s="5784"/>
      <c r="J417" s="1688"/>
      <c r="K417" s="1688"/>
      <c r="L417" s="1688"/>
      <c r="M417" s="1688"/>
    </row>
    <row r="418" spans="1:13">
      <c r="A418" s="1688"/>
      <c r="B418" s="1688"/>
      <c r="C418" s="1688"/>
      <c r="D418" s="1688"/>
      <c r="E418" s="1688"/>
      <c r="F418" s="1688"/>
      <c r="G418" s="1688"/>
      <c r="I418" s="5784"/>
      <c r="J418" s="1688"/>
      <c r="K418" s="1688"/>
      <c r="L418" s="1688"/>
      <c r="M418" s="1688"/>
    </row>
    <row r="419" spans="1:13">
      <c r="A419" s="1688"/>
      <c r="B419" s="1688"/>
      <c r="C419" s="1688"/>
      <c r="D419" s="1688"/>
      <c r="E419" s="1688"/>
      <c r="F419" s="1688"/>
      <c r="G419" s="1688"/>
      <c r="I419" s="5784"/>
      <c r="J419" s="1688"/>
      <c r="K419" s="1688"/>
      <c r="L419" s="1688"/>
      <c r="M419" s="1688"/>
    </row>
    <row r="420" spans="1:13">
      <c r="A420" s="1688"/>
      <c r="B420" s="1688"/>
      <c r="C420" s="1688"/>
      <c r="D420" s="1688"/>
      <c r="E420" s="1688"/>
      <c r="F420" s="1688"/>
      <c r="G420" s="1688"/>
      <c r="I420" s="5784"/>
      <c r="J420" s="1688"/>
      <c r="K420" s="1688"/>
      <c r="L420" s="1688"/>
      <c r="M420" s="1688"/>
    </row>
    <row r="421" spans="1:13">
      <c r="A421" s="1688"/>
      <c r="B421" s="1688"/>
      <c r="C421" s="1688"/>
      <c r="D421" s="1688"/>
      <c r="E421" s="1688"/>
      <c r="F421" s="1688"/>
      <c r="G421" s="1688"/>
      <c r="I421" s="5784"/>
      <c r="J421" s="1688"/>
      <c r="K421" s="1688"/>
      <c r="L421" s="1688"/>
      <c r="M421" s="1688"/>
    </row>
    <row r="422" spans="1:13">
      <c r="A422" s="1688"/>
      <c r="B422" s="1688"/>
      <c r="C422" s="1688"/>
      <c r="D422" s="1688"/>
      <c r="E422" s="1688"/>
      <c r="F422" s="1688"/>
      <c r="G422" s="1688"/>
      <c r="I422" s="5784"/>
      <c r="J422" s="1688"/>
      <c r="K422" s="1688"/>
      <c r="L422" s="1688"/>
      <c r="M422" s="1688"/>
    </row>
    <row r="423" spans="1:13">
      <c r="A423" s="1688"/>
      <c r="B423" s="1688"/>
      <c r="C423" s="1688"/>
      <c r="D423" s="1688"/>
      <c r="E423" s="1688"/>
      <c r="F423" s="1688"/>
      <c r="G423" s="1688"/>
      <c r="I423" s="5784"/>
      <c r="J423" s="1688"/>
      <c r="K423" s="1688"/>
      <c r="L423" s="1688"/>
      <c r="M423" s="1688"/>
    </row>
    <row r="424" spans="1:13">
      <c r="A424" s="1688"/>
      <c r="B424" s="1688"/>
      <c r="C424" s="1688"/>
      <c r="D424" s="1688"/>
      <c r="E424" s="1688"/>
      <c r="F424" s="1688"/>
      <c r="G424" s="1688"/>
      <c r="I424" s="5784"/>
      <c r="J424" s="1688"/>
      <c r="K424" s="1688"/>
      <c r="L424" s="1688"/>
      <c r="M424" s="1688"/>
    </row>
    <row r="425" spans="1:13">
      <c r="A425" s="1688"/>
      <c r="B425" s="1688"/>
      <c r="C425" s="1688"/>
      <c r="D425" s="1688"/>
      <c r="E425" s="1688"/>
      <c r="F425" s="1688"/>
      <c r="G425" s="1688"/>
      <c r="I425" s="5784"/>
      <c r="J425" s="1688"/>
      <c r="K425" s="1688"/>
      <c r="L425" s="1688"/>
      <c r="M425" s="1688"/>
    </row>
    <row r="426" spans="1:13">
      <c r="A426" s="1688"/>
      <c r="B426" s="1688"/>
      <c r="C426" s="1688"/>
      <c r="D426" s="1688"/>
      <c r="E426" s="1688"/>
      <c r="F426" s="1688"/>
      <c r="G426" s="1688"/>
      <c r="I426" s="5784"/>
      <c r="J426" s="1688"/>
      <c r="K426" s="1688"/>
      <c r="L426" s="1688"/>
      <c r="M426" s="1688"/>
    </row>
    <row r="427" spans="1:13">
      <c r="A427" s="1688"/>
      <c r="B427" s="1688"/>
      <c r="C427" s="1688"/>
      <c r="D427" s="1688"/>
      <c r="E427" s="1688"/>
      <c r="F427" s="1688"/>
      <c r="G427" s="1688"/>
      <c r="I427" s="5784"/>
      <c r="J427" s="1688"/>
      <c r="K427" s="1688"/>
      <c r="L427" s="1688"/>
      <c r="M427" s="1688"/>
    </row>
    <row r="428" spans="1:13">
      <c r="A428" s="1688"/>
      <c r="B428" s="1688"/>
      <c r="C428" s="1688"/>
      <c r="D428" s="1688"/>
      <c r="E428" s="1688"/>
      <c r="F428" s="1688"/>
      <c r="G428" s="1688"/>
      <c r="I428" s="5784"/>
      <c r="J428" s="1688"/>
      <c r="K428" s="1688"/>
      <c r="L428" s="1688"/>
      <c r="M428" s="1688"/>
    </row>
    <row r="429" spans="1:13">
      <c r="A429" s="1688"/>
      <c r="B429" s="1688"/>
      <c r="C429" s="1688"/>
      <c r="D429" s="1688"/>
      <c r="E429" s="1688"/>
      <c r="F429" s="1688"/>
      <c r="G429" s="1688"/>
      <c r="I429" s="5784"/>
      <c r="J429" s="1688"/>
      <c r="K429" s="1688"/>
      <c r="L429" s="1688"/>
      <c r="M429" s="1688"/>
    </row>
    <row r="430" spans="1:13">
      <c r="A430" s="1688"/>
      <c r="B430" s="1688"/>
      <c r="C430" s="1688"/>
      <c r="D430" s="1688"/>
      <c r="E430" s="1688"/>
      <c r="F430" s="1688"/>
      <c r="G430" s="1688"/>
      <c r="I430" s="5784"/>
      <c r="J430" s="1688"/>
      <c r="K430" s="1688"/>
      <c r="L430" s="1688"/>
      <c r="M430" s="1688"/>
    </row>
    <row r="431" spans="1:13">
      <c r="A431" s="1688"/>
      <c r="B431" s="1688"/>
      <c r="C431" s="1688"/>
      <c r="D431" s="1688"/>
      <c r="E431" s="1688"/>
      <c r="F431" s="1688"/>
      <c r="G431" s="1688"/>
      <c r="I431" s="5784"/>
      <c r="J431" s="1688"/>
      <c r="K431" s="1688"/>
      <c r="L431" s="1688"/>
      <c r="M431" s="1688"/>
    </row>
    <row r="432" spans="1:13">
      <c r="A432" s="1688"/>
      <c r="B432" s="1688"/>
      <c r="C432" s="1688"/>
      <c r="D432" s="1688"/>
      <c r="E432" s="1688"/>
      <c r="F432" s="1688"/>
      <c r="G432" s="1688"/>
      <c r="I432" s="5784"/>
      <c r="J432" s="1688"/>
      <c r="K432" s="1688"/>
      <c r="L432" s="1688"/>
      <c r="M432" s="1688"/>
    </row>
    <row r="433" spans="1:13">
      <c r="A433" s="1688"/>
      <c r="B433" s="1688"/>
      <c r="C433" s="1688"/>
      <c r="D433" s="1688"/>
      <c r="E433" s="1688"/>
      <c r="F433" s="1688"/>
      <c r="G433" s="1688"/>
      <c r="I433" s="5784"/>
      <c r="J433" s="1688"/>
      <c r="K433" s="1688"/>
      <c r="L433" s="1688"/>
      <c r="M433" s="1688"/>
    </row>
    <row r="434" spans="1:13">
      <c r="A434" s="1688"/>
      <c r="B434" s="1688"/>
      <c r="C434" s="1688"/>
      <c r="D434" s="1688"/>
      <c r="E434" s="1688"/>
      <c r="F434" s="1688"/>
      <c r="G434" s="1688"/>
      <c r="I434" s="5784"/>
      <c r="J434" s="1688"/>
      <c r="K434" s="1688"/>
      <c r="L434" s="1688"/>
      <c r="M434" s="1688"/>
    </row>
    <row r="435" spans="1:13">
      <c r="A435" s="1688"/>
      <c r="B435" s="1688"/>
      <c r="C435" s="1688"/>
      <c r="D435" s="1688"/>
      <c r="E435" s="1688"/>
      <c r="F435" s="1688"/>
      <c r="G435" s="1688"/>
      <c r="I435" s="5784"/>
      <c r="J435" s="1688"/>
      <c r="K435" s="1688"/>
      <c r="L435" s="1688"/>
      <c r="M435" s="1688"/>
    </row>
    <row r="436" spans="1:13">
      <c r="A436" s="1688"/>
      <c r="B436" s="1688"/>
      <c r="C436" s="1688"/>
      <c r="D436" s="1688"/>
      <c r="E436" s="1688"/>
      <c r="F436" s="1688"/>
      <c r="G436" s="1688"/>
      <c r="I436" s="5784"/>
      <c r="J436" s="1688"/>
      <c r="K436" s="1688"/>
      <c r="L436" s="1688"/>
      <c r="M436" s="1688"/>
    </row>
    <row r="437" spans="1:13">
      <c r="A437" s="1688"/>
      <c r="B437" s="1688"/>
      <c r="C437" s="1688"/>
      <c r="D437" s="1688"/>
      <c r="E437" s="1688"/>
      <c r="F437" s="1688"/>
      <c r="G437" s="1688"/>
      <c r="I437" s="5784"/>
      <c r="J437" s="1688"/>
      <c r="K437" s="1688"/>
      <c r="L437" s="1688"/>
      <c r="M437" s="1688"/>
    </row>
    <row r="438" spans="1:13">
      <c r="A438" s="1688"/>
      <c r="B438" s="1688"/>
      <c r="C438" s="1688"/>
      <c r="D438" s="1688"/>
      <c r="E438" s="1688"/>
      <c r="F438" s="1688"/>
      <c r="G438" s="1688"/>
      <c r="I438" s="5784"/>
      <c r="J438" s="1688"/>
      <c r="K438" s="1688"/>
      <c r="L438" s="1688"/>
      <c r="M438" s="1688"/>
    </row>
    <row r="439" spans="1:13">
      <c r="A439" s="1688"/>
      <c r="B439" s="1688"/>
      <c r="C439" s="1688"/>
      <c r="D439" s="1688"/>
      <c r="E439" s="1688"/>
      <c r="F439" s="1688"/>
      <c r="G439" s="1688"/>
      <c r="I439" s="5784"/>
      <c r="J439" s="1688"/>
      <c r="K439" s="1688"/>
      <c r="L439" s="1688"/>
      <c r="M439" s="1688"/>
    </row>
    <row r="440" spans="1:13">
      <c r="A440" s="1688"/>
      <c r="B440" s="1688"/>
      <c r="C440" s="1688"/>
      <c r="D440" s="1688"/>
      <c r="E440" s="1688"/>
      <c r="F440" s="1688"/>
      <c r="G440" s="1688"/>
      <c r="I440" s="5784"/>
      <c r="J440" s="1688"/>
      <c r="K440" s="1688"/>
      <c r="L440" s="1688"/>
      <c r="M440" s="1688"/>
    </row>
    <row r="441" spans="1:13">
      <c r="A441" s="1688"/>
      <c r="B441" s="1688"/>
      <c r="C441" s="1688"/>
      <c r="D441" s="1688"/>
      <c r="E441" s="1688"/>
      <c r="F441" s="1688"/>
      <c r="G441" s="1688"/>
      <c r="I441" s="5784"/>
      <c r="J441" s="1688"/>
      <c r="K441" s="1688"/>
      <c r="L441" s="1688"/>
      <c r="M441" s="1688"/>
    </row>
    <row r="442" spans="1:13">
      <c r="A442" s="1688"/>
      <c r="B442" s="1688"/>
      <c r="C442" s="1688"/>
      <c r="D442" s="1688"/>
      <c r="E442" s="1688"/>
      <c r="F442" s="1688"/>
      <c r="G442" s="1688"/>
      <c r="I442" s="5784"/>
      <c r="J442" s="1688"/>
      <c r="K442" s="1688"/>
      <c r="L442" s="1688"/>
      <c r="M442" s="1688"/>
    </row>
    <row r="443" spans="1:13">
      <c r="A443" s="1688"/>
      <c r="B443" s="1688"/>
      <c r="C443" s="1688"/>
      <c r="D443" s="1688"/>
      <c r="E443" s="1688"/>
      <c r="F443" s="1688"/>
      <c r="G443" s="1688"/>
      <c r="I443" s="5784"/>
      <c r="J443" s="1688"/>
      <c r="K443" s="1688"/>
      <c r="L443" s="1688"/>
      <c r="M443" s="1688"/>
    </row>
    <row r="444" spans="1:13">
      <c r="A444" s="1688"/>
      <c r="B444" s="1688"/>
      <c r="C444" s="1688"/>
      <c r="D444" s="1688"/>
      <c r="E444" s="1688"/>
      <c r="F444" s="1688"/>
      <c r="G444" s="1688"/>
      <c r="I444" s="5784"/>
      <c r="J444" s="1688"/>
      <c r="K444" s="1688"/>
      <c r="L444" s="1688"/>
      <c r="M444" s="1688"/>
    </row>
    <row r="445" spans="1:13">
      <c r="A445" s="1688"/>
      <c r="B445" s="1688"/>
      <c r="C445" s="1688"/>
      <c r="D445" s="1688"/>
      <c r="E445" s="1688"/>
      <c r="F445" s="1688"/>
      <c r="G445" s="1688"/>
      <c r="I445" s="5784"/>
      <c r="J445" s="1688"/>
      <c r="K445" s="1688"/>
      <c r="L445" s="1688"/>
      <c r="M445" s="1688"/>
    </row>
    <row r="446" spans="1:13">
      <c r="A446" s="1688"/>
      <c r="B446" s="1688"/>
      <c r="C446" s="1688"/>
      <c r="D446" s="1688"/>
      <c r="E446" s="1688"/>
      <c r="F446" s="1688"/>
      <c r="G446" s="1688"/>
      <c r="I446" s="5784"/>
      <c r="J446" s="1688"/>
      <c r="K446" s="1688"/>
      <c r="L446" s="1688"/>
      <c r="M446" s="1688"/>
    </row>
    <row r="447" spans="1:13">
      <c r="A447" s="1688"/>
      <c r="B447" s="1688"/>
      <c r="C447" s="1688"/>
      <c r="D447" s="1688"/>
      <c r="E447" s="1688"/>
      <c r="F447" s="1688"/>
      <c r="G447" s="1688"/>
      <c r="I447" s="5784"/>
      <c r="J447" s="1688"/>
      <c r="K447" s="1688"/>
      <c r="L447" s="1688"/>
      <c r="M447" s="1688"/>
    </row>
    <row r="448" spans="1:13">
      <c r="A448" s="1688"/>
      <c r="B448" s="1688"/>
      <c r="C448" s="1688"/>
      <c r="D448" s="1688"/>
      <c r="E448" s="1688"/>
      <c r="F448" s="1688"/>
      <c r="G448" s="1688"/>
      <c r="I448" s="5784"/>
      <c r="J448" s="1688"/>
      <c r="K448" s="1688"/>
      <c r="L448" s="1688"/>
      <c r="M448" s="1688"/>
    </row>
    <row r="449" spans="1:13">
      <c r="A449" s="1688"/>
      <c r="B449" s="1688"/>
      <c r="C449" s="1688"/>
      <c r="D449" s="1688"/>
      <c r="E449" s="1688"/>
      <c r="F449" s="1688"/>
      <c r="G449" s="1688"/>
      <c r="I449" s="5784"/>
      <c r="J449" s="1688"/>
      <c r="K449" s="1688"/>
      <c r="L449" s="1688"/>
      <c r="M449" s="1688"/>
    </row>
    <row r="450" spans="1:13">
      <c r="A450" s="1688"/>
      <c r="B450" s="1688"/>
      <c r="C450" s="1688"/>
      <c r="D450" s="1688"/>
      <c r="E450" s="1688"/>
      <c r="F450" s="1688"/>
      <c r="G450" s="1688"/>
      <c r="I450" s="5784"/>
      <c r="J450" s="1688"/>
      <c r="K450" s="1688"/>
      <c r="L450" s="1688"/>
      <c r="M450" s="1688"/>
    </row>
    <row r="451" spans="1:13">
      <c r="A451" s="1688"/>
      <c r="B451" s="1688"/>
      <c r="C451" s="1688"/>
      <c r="D451" s="1688"/>
      <c r="E451" s="1688"/>
      <c r="F451" s="1688"/>
      <c r="G451" s="1688"/>
      <c r="I451" s="5784"/>
      <c r="J451" s="1688"/>
      <c r="K451" s="1688"/>
      <c r="L451" s="1688"/>
      <c r="M451" s="1688"/>
    </row>
    <row r="452" spans="1:13">
      <c r="A452" s="1688"/>
      <c r="B452" s="1688"/>
      <c r="C452" s="1688"/>
      <c r="D452" s="1688"/>
      <c r="E452" s="1688"/>
      <c r="F452" s="1688"/>
      <c r="G452" s="1688"/>
      <c r="I452" s="5784"/>
      <c r="J452" s="1688"/>
      <c r="K452" s="1688"/>
      <c r="L452" s="1688"/>
      <c r="M452" s="1688"/>
    </row>
    <row r="453" spans="1:13">
      <c r="A453" s="1688"/>
      <c r="B453" s="1688"/>
      <c r="C453" s="1688"/>
      <c r="D453" s="1688"/>
      <c r="E453" s="1688"/>
      <c r="F453" s="1688"/>
      <c r="G453" s="1688"/>
      <c r="I453" s="5784"/>
      <c r="J453" s="1688"/>
      <c r="K453" s="1688"/>
      <c r="L453" s="1688"/>
      <c r="M453" s="1688"/>
    </row>
    <row r="454" spans="1:13">
      <c r="A454" s="1688"/>
      <c r="B454" s="1688"/>
      <c r="C454" s="1688"/>
      <c r="D454" s="1688"/>
      <c r="E454" s="1688"/>
      <c r="F454" s="1688"/>
      <c r="G454" s="1688"/>
      <c r="I454" s="5784"/>
      <c r="J454" s="1688"/>
      <c r="K454" s="1688"/>
      <c r="L454" s="1688"/>
      <c r="M454" s="1688"/>
    </row>
    <row r="455" spans="1:13">
      <c r="A455" s="1688"/>
      <c r="B455" s="1688"/>
      <c r="C455" s="1688"/>
      <c r="D455" s="1688"/>
      <c r="E455" s="1688"/>
      <c r="F455" s="1688"/>
      <c r="G455" s="1688"/>
      <c r="I455" s="5784"/>
      <c r="J455" s="1688"/>
      <c r="K455" s="1688"/>
      <c r="L455" s="1688"/>
      <c r="M455" s="1688"/>
    </row>
    <row r="456" spans="1:13">
      <c r="A456" s="1688"/>
      <c r="B456" s="1688"/>
      <c r="C456" s="1688"/>
      <c r="D456" s="1688"/>
      <c r="E456" s="1688"/>
      <c r="F456" s="1688"/>
      <c r="G456" s="1688"/>
      <c r="I456" s="5784"/>
      <c r="J456" s="1688"/>
      <c r="K456" s="1688"/>
      <c r="L456" s="1688"/>
      <c r="M456" s="1688"/>
    </row>
    <row r="457" spans="1:13">
      <c r="A457" s="1688"/>
      <c r="B457" s="1688"/>
      <c r="C457" s="1688"/>
      <c r="D457" s="1688"/>
      <c r="E457" s="1688"/>
      <c r="F457" s="1688"/>
      <c r="G457" s="1688"/>
      <c r="I457" s="5784"/>
      <c r="J457" s="1688"/>
      <c r="K457" s="1688"/>
      <c r="L457" s="1688"/>
      <c r="M457" s="1688"/>
    </row>
    <row r="458" spans="1:13">
      <c r="A458" s="1688"/>
      <c r="B458" s="1688"/>
      <c r="C458" s="1688"/>
      <c r="D458" s="1688"/>
      <c r="E458" s="1688"/>
      <c r="F458" s="1688"/>
      <c r="G458" s="1688"/>
      <c r="I458" s="5784"/>
      <c r="J458" s="1688"/>
      <c r="K458" s="1688"/>
      <c r="L458" s="1688"/>
      <c r="M458" s="1688"/>
    </row>
    <row r="459" spans="1:13">
      <c r="A459" s="1688"/>
      <c r="B459" s="1688"/>
      <c r="C459" s="1688"/>
      <c r="D459" s="1688"/>
      <c r="E459" s="1688"/>
      <c r="F459" s="1688"/>
      <c r="G459" s="1688"/>
      <c r="I459" s="5784"/>
      <c r="J459" s="1688"/>
      <c r="K459" s="1688"/>
      <c r="L459" s="1688"/>
      <c r="M459" s="1688"/>
    </row>
    <row r="460" spans="1:13">
      <c r="A460" s="1688"/>
      <c r="B460" s="1688"/>
      <c r="C460" s="1688"/>
      <c r="D460" s="1688"/>
      <c r="E460" s="1688"/>
      <c r="F460" s="1688"/>
      <c r="G460" s="1688"/>
      <c r="I460" s="5784"/>
      <c r="J460" s="1688"/>
      <c r="K460" s="1688"/>
      <c r="L460" s="1688"/>
      <c r="M460" s="1688"/>
    </row>
    <row r="461" spans="1:13">
      <c r="A461" s="1688"/>
      <c r="B461" s="1688"/>
      <c r="C461" s="1688"/>
      <c r="D461" s="1688"/>
      <c r="E461" s="1688"/>
      <c r="F461" s="1688"/>
      <c r="G461" s="1688"/>
      <c r="I461" s="5784"/>
      <c r="J461" s="1688"/>
      <c r="K461" s="1688"/>
      <c r="L461" s="1688"/>
      <c r="M461" s="1688"/>
    </row>
    <row r="462" spans="1:13">
      <c r="A462" s="1688"/>
      <c r="B462" s="1688"/>
      <c r="C462" s="1688"/>
      <c r="D462" s="1688"/>
      <c r="E462" s="1688"/>
      <c r="F462" s="1688"/>
      <c r="G462" s="1688"/>
      <c r="I462" s="5784"/>
      <c r="J462" s="1688"/>
      <c r="K462" s="1688"/>
      <c r="L462" s="1688"/>
      <c r="M462" s="1688"/>
    </row>
    <row r="463" spans="1:13">
      <c r="A463" s="1688"/>
      <c r="B463" s="1688"/>
      <c r="C463" s="1688"/>
      <c r="D463" s="1688"/>
      <c r="E463" s="1688"/>
      <c r="F463" s="1688"/>
      <c r="G463" s="1688"/>
      <c r="I463" s="5784"/>
      <c r="J463" s="1688"/>
      <c r="K463" s="1688"/>
      <c r="L463" s="1688"/>
      <c r="M463" s="1688"/>
    </row>
    <row r="464" spans="1:13">
      <c r="A464" s="1688"/>
      <c r="B464" s="1688"/>
      <c r="C464" s="1688"/>
      <c r="D464" s="1688"/>
      <c r="E464" s="1688"/>
      <c r="F464" s="1688"/>
      <c r="G464" s="1688"/>
      <c r="I464" s="5784"/>
      <c r="J464" s="1688"/>
      <c r="K464" s="1688"/>
      <c r="L464" s="1688"/>
      <c r="M464" s="1688"/>
    </row>
    <row r="465" spans="1:13">
      <c r="A465" s="1688"/>
      <c r="B465" s="1688"/>
      <c r="C465" s="1688"/>
      <c r="D465" s="1688"/>
      <c r="E465" s="1688"/>
      <c r="F465" s="1688"/>
      <c r="G465" s="1688"/>
      <c r="I465" s="5784"/>
      <c r="J465" s="1688"/>
      <c r="K465" s="1688"/>
      <c r="L465" s="1688"/>
      <c r="M465" s="1688"/>
    </row>
    <row r="466" spans="1:13">
      <c r="A466" s="1688"/>
      <c r="B466" s="1688"/>
      <c r="C466" s="1688"/>
      <c r="D466" s="1688"/>
      <c r="E466" s="1688"/>
      <c r="F466" s="1688"/>
      <c r="G466" s="1688"/>
      <c r="I466" s="5784"/>
      <c r="J466" s="1688"/>
      <c r="K466" s="1688"/>
      <c r="L466" s="1688"/>
      <c r="M466" s="1688"/>
    </row>
    <row r="467" spans="1:13">
      <c r="A467" s="1688"/>
      <c r="B467" s="1688"/>
      <c r="C467" s="1688"/>
      <c r="D467" s="1688"/>
      <c r="E467" s="1688"/>
      <c r="F467" s="1688"/>
      <c r="G467" s="1688"/>
      <c r="I467" s="5784"/>
      <c r="J467" s="1688"/>
      <c r="K467" s="1688"/>
      <c r="L467" s="1688"/>
      <c r="M467" s="1688"/>
    </row>
    <row r="468" spans="1:13">
      <c r="A468" s="1688"/>
      <c r="B468" s="1688"/>
      <c r="C468" s="1688"/>
      <c r="D468" s="1688"/>
      <c r="E468" s="1688"/>
      <c r="F468" s="1688"/>
      <c r="G468" s="1688"/>
      <c r="I468" s="5784"/>
      <c r="J468" s="1688"/>
      <c r="K468" s="1688"/>
      <c r="L468" s="1688"/>
      <c r="M468" s="1688"/>
    </row>
    <row r="469" spans="1:13">
      <c r="A469" s="1688"/>
      <c r="B469" s="1688"/>
      <c r="C469" s="1688"/>
      <c r="D469" s="1688"/>
      <c r="E469" s="1688"/>
      <c r="F469" s="1688"/>
      <c r="G469" s="1688"/>
      <c r="I469" s="5784"/>
      <c r="J469" s="1688"/>
      <c r="K469" s="1688"/>
      <c r="L469" s="1688"/>
      <c r="M469" s="1688"/>
    </row>
    <row r="470" spans="1:13">
      <c r="A470" s="1688"/>
      <c r="B470" s="1688"/>
      <c r="C470" s="1688"/>
      <c r="D470" s="1688"/>
      <c r="E470" s="1688"/>
      <c r="F470" s="1688"/>
      <c r="G470" s="1688"/>
      <c r="I470" s="5784"/>
      <c r="J470" s="1688"/>
      <c r="K470" s="1688"/>
      <c r="L470" s="1688"/>
      <c r="M470" s="1688"/>
    </row>
    <row r="471" spans="1:13">
      <c r="A471" s="1688"/>
      <c r="B471" s="1688"/>
      <c r="C471" s="1688"/>
      <c r="D471" s="1688"/>
      <c r="E471" s="1688"/>
      <c r="F471" s="1688"/>
      <c r="G471" s="1688"/>
      <c r="I471" s="5784"/>
      <c r="J471" s="1688"/>
      <c r="K471" s="1688"/>
      <c r="L471" s="1688"/>
      <c r="M471" s="1688"/>
    </row>
    <row r="472" spans="1:13">
      <c r="A472" s="1688"/>
      <c r="B472" s="1688"/>
      <c r="C472" s="1688"/>
      <c r="D472" s="1688"/>
      <c r="E472" s="1688"/>
      <c r="F472" s="1688"/>
      <c r="G472" s="1688"/>
      <c r="I472" s="5784"/>
      <c r="J472" s="1688"/>
      <c r="K472" s="1688"/>
      <c r="L472" s="1688"/>
      <c r="M472" s="1688"/>
    </row>
    <row r="473" spans="1:13">
      <c r="A473" s="1688"/>
      <c r="B473" s="1688"/>
      <c r="C473" s="1688"/>
      <c r="D473" s="1688"/>
      <c r="E473" s="1688"/>
      <c r="F473" s="1688"/>
      <c r="G473" s="1688"/>
      <c r="I473" s="5784"/>
      <c r="J473" s="1688"/>
      <c r="K473" s="1688"/>
      <c r="L473" s="1688"/>
      <c r="M473" s="1688"/>
    </row>
    <row r="474" spans="1:13">
      <c r="A474" s="1688"/>
      <c r="B474" s="1688"/>
      <c r="C474" s="1688"/>
      <c r="D474" s="1688"/>
      <c r="E474" s="1688"/>
      <c r="F474" s="1688"/>
      <c r="G474" s="1688"/>
      <c r="I474" s="5784"/>
      <c r="J474" s="1688"/>
      <c r="K474" s="1688"/>
      <c r="L474" s="1688"/>
      <c r="M474" s="1688"/>
    </row>
    <row r="475" spans="1:13">
      <c r="A475" s="1688"/>
      <c r="B475" s="1688"/>
      <c r="C475" s="1688"/>
      <c r="D475" s="1688"/>
      <c r="E475" s="1688"/>
      <c r="F475" s="1688"/>
      <c r="G475" s="1688"/>
      <c r="I475" s="5784"/>
      <c r="J475" s="1688"/>
      <c r="K475" s="1688"/>
      <c r="L475" s="1688"/>
      <c r="M475" s="1688"/>
    </row>
    <row r="476" spans="1:13">
      <c r="A476" s="1688"/>
      <c r="B476" s="1688"/>
      <c r="C476" s="1688"/>
      <c r="D476" s="1688"/>
      <c r="E476" s="1688"/>
      <c r="F476" s="1688"/>
      <c r="G476" s="1688"/>
      <c r="I476" s="5784"/>
      <c r="J476" s="1688"/>
      <c r="K476" s="1688"/>
      <c r="L476" s="1688"/>
      <c r="M476" s="1688"/>
    </row>
    <row r="477" spans="1:13">
      <c r="A477" s="1688"/>
      <c r="B477" s="1688"/>
      <c r="C477" s="1688"/>
      <c r="D477" s="1688"/>
      <c r="E477" s="1688"/>
      <c r="F477" s="1688"/>
      <c r="G477" s="1688"/>
      <c r="I477" s="5784"/>
      <c r="J477" s="1688"/>
      <c r="K477" s="1688"/>
      <c r="L477" s="1688"/>
      <c r="M477" s="1688"/>
    </row>
    <row r="478" spans="1:13">
      <c r="A478" s="1688"/>
      <c r="B478" s="1688"/>
      <c r="C478" s="1688"/>
      <c r="D478" s="1688"/>
      <c r="E478" s="1688"/>
      <c r="F478" s="1688"/>
      <c r="G478" s="1688"/>
      <c r="I478" s="5784"/>
      <c r="J478" s="1688"/>
      <c r="K478" s="1688"/>
      <c r="L478" s="1688"/>
      <c r="M478" s="1688"/>
    </row>
    <row r="479" spans="1:13">
      <c r="A479" s="1688"/>
      <c r="B479" s="1688"/>
      <c r="C479" s="1688"/>
      <c r="D479" s="1688"/>
      <c r="E479" s="1688"/>
      <c r="F479" s="1688"/>
      <c r="G479" s="1688"/>
      <c r="I479" s="5784"/>
      <c r="J479" s="1688"/>
      <c r="K479" s="1688"/>
      <c r="L479" s="1688"/>
      <c r="M479" s="1688"/>
    </row>
    <row r="480" spans="1:13">
      <c r="A480" s="1688"/>
      <c r="B480" s="1688"/>
      <c r="C480" s="1688"/>
      <c r="D480" s="1688"/>
      <c r="E480" s="1688"/>
      <c r="F480" s="1688"/>
      <c r="G480" s="1688"/>
      <c r="I480" s="5784"/>
      <c r="J480" s="1688"/>
      <c r="K480" s="1688"/>
      <c r="L480" s="1688"/>
      <c r="M480" s="1688"/>
    </row>
    <row r="481" spans="1:13">
      <c r="A481" s="1688"/>
      <c r="B481" s="1688"/>
      <c r="C481" s="1688"/>
      <c r="D481" s="1688"/>
      <c r="E481" s="1688"/>
      <c r="F481" s="1688"/>
      <c r="G481" s="1688"/>
      <c r="I481" s="5784"/>
      <c r="J481" s="1688"/>
      <c r="K481" s="1688"/>
      <c r="L481" s="1688"/>
      <c r="M481" s="1688"/>
    </row>
    <row r="482" spans="1:13">
      <c r="A482" s="1688"/>
      <c r="B482" s="1688"/>
      <c r="C482" s="1688"/>
      <c r="D482" s="1688"/>
      <c r="E482" s="1688"/>
      <c r="F482" s="1688"/>
      <c r="G482" s="1688"/>
      <c r="I482" s="5784"/>
      <c r="J482" s="1688"/>
      <c r="K482" s="1688"/>
      <c r="L482" s="1688"/>
      <c r="M482" s="1688"/>
    </row>
    <row r="483" spans="1:13">
      <c r="A483" s="1688"/>
      <c r="B483" s="1688"/>
      <c r="C483" s="1688"/>
      <c r="D483" s="1688"/>
      <c r="E483" s="1688"/>
      <c r="F483" s="1688"/>
      <c r="G483" s="1688"/>
      <c r="I483" s="5784"/>
      <c r="J483" s="1688"/>
      <c r="K483" s="1688"/>
      <c r="L483" s="1688"/>
      <c r="M483" s="1688"/>
    </row>
    <row r="484" spans="1:13">
      <c r="A484" s="1688"/>
      <c r="B484" s="1688"/>
      <c r="C484" s="1688"/>
      <c r="D484" s="1688"/>
      <c r="E484" s="1688"/>
      <c r="F484" s="1688"/>
      <c r="G484" s="1688"/>
      <c r="I484" s="5784"/>
      <c r="J484" s="1688"/>
      <c r="K484" s="1688"/>
      <c r="L484" s="1688"/>
      <c r="M484" s="1688"/>
    </row>
    <row r="485" spans="1:13">
      <c r="A485" s="1688"/>
      <c r="B485" s="1688"/>
      <c r="C485" s="1688"/>
      <c r="D485" s="1688"/>
      <c r="E485" s="1688"/>
      <c r="F485" s="1688"/>
      <c r="G485" s="1688"/>
      <c r="I485" s="5784"/>
      <c r="J485" s="1688"/>
      <c r="K485" s="1688"/>
      <c r="L485" s="1688"/>
      <c r="M485" s="1688"/>
    </row>
    <row r="486" spans="1:13">
      <c r="A486" s="1688"/>
      <c r="B486" s="1688"/>
      <c r="C486" s="1688"/>
      <c r="D486" s="1688"/>
      <c r="E486" s="1688"/>
      <c r="F486" s="1688"/>
      <c r="G486" s="1688"/>
      <c r="I486" s="5784"/>
      <c r="J486" s="1688"/>
      <c r="K486" s="1688"/>
      <c r="L486" s="1688"/>
      <c r="M486" s="1688"/>
    </row>
    <row r="487" spans="1:13">
      <c r="A487" s="1688"/>
      <c r="B487" s="1688"/>
      <c r="C487" s="1688"/>
      <c r="D487" s="1688"/>
      <c r="E487" s="1688"/>
      <c r="F487" s="1688"/>
      <c r="G487" s="1688"/>
      <c r="I487" s="5784"/>
      <c r="J487" s="1688"/>
      <c r="K487" s="1688"/>
      <c r="L487" s="1688"/>
      <c r="M487" s="1688"/>
    </row>
    <row r="488" spans="1:13">
      <c r="A488" s="1688"/>
      <c r="B488" s="1688"/>
      <c r="C488" s="1688"/>
      <c r="D488" s="1688"/>
      <c r="E488" s="1688"/>
      <c r="F488" s="1688"/>
      <c r="G488" s="1688"/>
      <c r="I488" s="5784"/>
      <c r="J488" s="1688"/>
      <c r="K488" s="1688"/>
      <c r="L488" s="1688"/>
      <c r="M488" s="1688"/>
    </row>
    <row r="489" spans="1:13">
      <c r="A489" s="1688"/>
      <c r="B489" s="1688"/>
      <c r="C489" s="1688"/>
      <c r="D489" s="1688"/>
      <c r="E489" s="1688"/>
      <c r="F489" s="1688"/>
      <c r="G489" s="1688"/>
      <c r="I489" s="5784"/>
      <c r="J489" s="1688"/>
      <c r="K489" s="1688"/>
      <c r="L489" s="1688"/>
      <c r="M489" s="1688"/>
    </row>
    <row r="490" spans="1:13">
      <c r="A490" s="1688"/>
      <c r="B490" s="1688"/>
      <c r="C490" s="1688"/>
      <c r="D490" s="1688"/>
      <c r="E490" s="1688"/>
      <c r="F490" s="1688"/>
      <c r="G490" s="1688"/>
      <c r="I490" s="5784"/>
      <c r="J490" s="1688"/>
      <c r="K490" s="1688"/>
      <c r="L490" s="1688"/>
      <c r="M490" s="1688"/>
    </row>
    <row r="491" spans="1:13">
      <c r="A491" s="1688"/>
      <c r="B491" s="1688"/>
      <c r="C491" s="1688"/>
      <c r="D491" s="1688"/>
      <c r="E491" s="1688"/>
      <c r="F491" s="1688"/>
      <c r="G491" s="1688"/>
      <c r="I491" s="5784"/>
      <c r="J491" s="1688"/>
      <c r="K491" s="1688"/>
      <c r="L491" s="1688"/>
      <c r="M491" s="1688"/>
    </row>
    <row r="492" spans="1:13">
      <c r="A492" s="1688"/>
      <c r="B492" s="1688"/>
      <c r="C492" s="1688"/>
      <c r="D492" s="1688"/>
      <c r="E492" s="1688"/>
      <c r="F492" s="1688"/>
      <c r="G492" s="1688"/>
      <c r="I492" s="5784"/>
      <c r="J492" s="1688"/>
      <c r="K492" s="1688"/>
      <c r="L492" s="1688"/>
      <c r="M492" s="1688"/>
    </row>
    <row r="493" spans="1:13">
      <c r="A493" s="1688"/>
      <c r="B493" s="1688"/>
      <c r="C493" s="1688"/>
      <c r="D493" s="1688"/>
      <c r="E493" s="1688"/>
      <c r="F493" s="1688"/>
      <c r="G493" s="1688"/>
      <c r="I493" s="5784"/>
      <c r="J493" s="1688"/>
      <c r="K493" s="1688"/>
      <c r="L493" s="1688"/>
      <c r="M493" s="1688"/>
    </row>
    <row r="494" spans="1:13">
      <c r="A494" s="1688"/>
      <c r="B494" s="1688"/>
      <c r="C494" s="1688"/>
      <c r="D494" s="1688"/>
      <c r="E494" s="1688"/>
      <c r="F494" s="1688"/>
      <c r="G494" s="1688"/>
      <c r="I494" s="5784"/>
      <c r="J494" s="1688"/>
      <c r="K494" s="1688"/>
      <c r="L494" s="1688"/>
      <c r="M494" s="1688"/>
    </row>
    <row r="495" spans="1:13">
      <c r="A495" s="1688"/>
      <c r="B495" s="1688"/>
      <c r="C495" s="1688"/>
      <c r="D495" s="1688"/>
      <c r="E495" s="1688"/>
      <c r="F495" s="1688"/>
      <c r="G495" s="1688"/>
      <c r="I495" s="5784"/>
      <c r="J495" s="1688"/>
      <c r="K495" s="1688"/>
      <c r="L495" s="1688"/>
      <c r="M495" s="1688"/>
    </row>
    <row r="496" spans="1:13">
      <c r="A496" s="1688"/>
      <c r="B496" s="1688"/>
      <c r="C496" s="1688"/>
      <c r="D496" s="1688"/>
      <c r="E496" s="1688"/>
      <c r="F496" s="1688"/>
      <c r="G496" s="1688"/>
      <c r="I496" s="5784"/>
      <c r="J496" s="1688"/>
      <c r="K496" s="1688"/>
      <c r="L496" s="1688"/>
      <c r="M496" s="1688"/>
    </row>
    <row r="497" spans="1:13">
      <c r="A497" s="1688"/>
      <c r="B497" s="1688"/>
      <c r="C497" s="1688"/>
      <c r="D497" s="1688"/>
      <c r="E497" s="1688"/>
      <c r="F497" s="1688"/>
      <c r="G497" s="1688"/>
      <c r="I497" s="5784"/>
      <c r="J497" s="1688"/>
      <c r="K497" s="1688"/>
      <c r="L497" s="1688"/>
      <c r="M497" s="1688"/>
    </row>
    <row r="498" spans="1:13">
      <c r="A498" s="1688"/>
      <c r="B498" s="1688"/>
      <c r="C498" s="1688"/>
      <c r="D498" s="1688"/>
      <c r="E498" s="1688"/>
      <c r="F498" s="1688"/>
      <c r="G498" s="1688"/>
      <c r="I498" s="5784"/>
      <c r="J498" s="1688"/>
      <c r="K498" s="1688"/>
      <c r="L498" s="1688"/>
      <c r="M498" s="1688"/>
    </row>
    <row r="499" spans="1:13">
      <c r="A499" s="1688"/>
      <c r="B499" s="1688"/>
      <c r="C499" s="1688"/>
      <c r="D499" s="1688"/>
      <c r="E499" s="1688"/>
      <c r="F499" s="1688"/>
      <c r="G499" s="1688"/>
      <c r="I499" s="5784"/>
      <c r="J499" s="1688"/>
      <c r="K499" s="1688"/>
      <c r="L499" s="1688"/>
      <c r="M499" s="1688"/>
    </row>
    <row r="500" spans="1:13">
      <c r="A500" s="1688"/>
      <c r="B500" s="1688"/>
      <c r="C500" s="1688"/>
      <c r="D500" s="1688"/>
      <c r="E500" s="1688"/>
      <c r="F500" s="1688"/>
      <c r="G500" s="1688"/>
      <c r="I500" s="5784"/>
      <c r="J500" s="1688"/>
      <c r="K500" s="1688"/>
      <c r="L500" s="1688"/>
      <c r="M500" s="1688"/>
    </row>
    <row r="501" spans="1:13">
      <c r="A501" s="1688"/>
      <c r="B501" s="1688"/>
      <c r="C501" s="1688"/>
      <c r="D501" s="1688"/>
      <c r="E501" s="1688"/>
      <c r="F501" s="1688"/>
      <c r="G501" s="1688"/>
      <c r="I501" s="5784"/>
      <c r="J501" s="1688"/>
      <c r="K501" s="1688"/>
      <c r="L501" s="1688"/>
      <c r="M501" s="1688"/>
    </row>
    <row r="502" spans="1:13">
      <c r="A502" s="1688"/>
      <c r="B502" s="1688"/>
      <c r="C502" s="1688"/>
      <c r="D502" s="1688"/>
      <c r="E502" s="1688"/>
      <c r="F502" s="1688"/>
      <c r="G502" s="1688"/>
      <c r="I502" s="5784"/>
      <c r="J502" s="1688"/>
      <c r="K502" s="1688"/>
      <c r="L502" s="1688"/>
      <c r="M502" s="1688"/>
    </row>
    <row r="503" spans="1:13">
      <c r="A503" s="1688"/>
      <c r="B503" s="1688"/>
      <c r="C503" s="1688"/>
      <c r="D503" s="1688"/>
      <c r="E503" s="1688"/>
      <c r="F503" s="1688"/>
      <c r="G503" s="1688"/>
      <c r="I503" s="5784"/>
      <c r="J503" s="1688"/>
      <c r="K503" s="1688"/>
      <c r="L503" s="1688"/>
      <c r="M503" s="1688"/>
    </row>
    <row r="504" spans="1:13">
      <c r="A504" s="1688"/>
      <c r="B504" s="1688"/>
      <c r="C504" s="1688"/>
      <c r="D504" s="1688"/>
      <c r="E504" s="1688"/>
      <c r="F504" s="1688"/>
      <c r="G504" s="1688"/>
      <c r="I504" s="5784"/>
      <c r="J504" s="1688"/>
      <c r="K504" s="1688"/>
      <c r="L504" s="1688"/>
      <c r="M504" s="1688"/>
    </row>
    <row r="505" spans="1:13">
      <c r="A505" s="1688"/>
      <c r="B505" s="1688"/>
      <c r="C505" s="1688"/>
      <c r="D505" s="1688"/>
      <c r="E505" s="1688"/>
      <c r="F505" s="1688"/>
      <c r="G505" s="1688"/>
      <c r="I505" s="5784"/>
      <c r="J505" s="1688"/>
      <c r="K505" s="1688"/>
      <c r="L505" s="1688"/>
      <c r="M505" s="1688"/>
    </row>
    <row r="506" spans="1:13">
      <c r="A506" s="1688"/>
      <c r="B506" s="1688"/>
      <c r="C506" s="1688"/>
      <c r="D506" s="1688"/>
      <c r="E506" s="1688"/>
      <c r="F506" s="1688"/>
      <c r="G506" s="1688"/>
      <c r="I506" s="5784"/>
      <c r="J506" s="1688"/>
      <c r="K506" s="1688"/>
      <c r="L506" s="1688"/>
      <c r="M506" s="1688"/>
    </row>
    <row r="507" spans="1:13">
      <c r="A507" s="1688"/>
      <c r="B507" s="1688"/>
      <c r="C507" s="1688"/>
      <c r="D507" s="1688"/>
      <c r="E507" s="1688"/>
      <c r="F507" s="1688"/>
      <c r="G507" s="1688"/>
      <c r="I507" s="5784"/>
      <c r="J507" s="1688"/>
      <c r="K507" s="1688"/>
      <c r="L507" s="1688"/>
      <c r="M507" s="1688"/>
    </row>
    <row r="508" spans="1:13">
      <c r="A508" s="1688"/>
      <c r="B508" s="1688"/>
      <c r="C508" s="1688"/>
      <c r="D508" s="1688"/>
      <c r="E508" s="1688"/>
      <c r="F508" s="1688"/>
      <c r="G508" s="1688"/>
      <c r="I508" s="5784"/>
      <c r="J508" s="1688"/>
      <c r="K508" s="1688"/>
      <c r="L508" s="1688"/>
      <c r="M508" s="1688"/>
    </row>
    <row r="509" spans="1:13">
      <c r="A509" s="1688"/>
      <c r="B509" s="1688"/>
      <c r="C509" s="1688"/>
      <c r="D509" s="1688"/>
      <c r="E509" s="1688"/>
      <c r="F509" s="1688"/>
      <c r="G509" s="1688"/>
      <c r="I509" s="5784"/>
      <c r="J509" s="1688"/>
      <c r="K509" s="1688"/>
      <c r="L509" s="1688"/>
      <c r="M509" s="1688"/>
    </row>
    <row r="510" spans="1:13">
      <c r="A510" s="1688"/>
      <c r="B510" s="1688"/>
      <c r="C510" s="1688"/>
      <c r="D510" s="1688"/>
      <c r="E510" s="1688"/>
      <c r="F510" s="1688"/>
      <c r="G510" s="1688"/>
      <c r="I510" s="5784"/>
      <c r="J510" s="1688"/>
      <c r="K510" s="1688"/>
      <c r="L510" s="1688"/>
      <c r="M510" s="1688"/>
    </row>
    <row r="511" spans="1:13">
      <c r="A511" s="1688"/>
      <c r="B511" s="1688"/>
      <c r="C511" s="1705"/>
      <c r="D511" s="1688"/>
      <c r="E511" s="1688"/>
      <c r="F511" s="1688"/>
      <c r="G511" s="1688"/>
      <c r="I511" s="5784"/>
      <c r="J511" s="1688"/>
      <c r="K511" s="1705"/>
      <c r="L511" s="1688"/>
      <c r="M511" s="1688"/>
    </row>
    <row r="512" spans="1:13">
      <c r="A512" s="1688"/>
      <c r="B512" s="1688"/>
      <c r="C512" s="1705"/>
      <c r="D512" s="1688"/>
      <c r="E512" s="1688"/>
      <c r="F512" s="1688"/>
      <c r="G512" s="1688"/>
      <c r="I512" s="5784"/>
      <c r="J512" s="1688"/>
      <c r="K512" s="1705"/>
      <c r="L512" s="1688"/>
      <c r="M512" s="1688"/>
    </row>
  </sheetData>
  <mergeCells count="20">
    <mergeCell ref="A150:H150"/>
    <mergeCell ref="A72:H72"/>
    <mergeCell ref="B73:B83"/>
    <mergeCell ref="A58:H58"/>
    <mergeCell ref="A44:H44"/>
    <mergeCell ref="B117:B127"/>
    <mergeCell ref="B128:B138"/>
    <mergeCell ref="B139:B149"/>
    <mergeCell ref="B84:B94"/>
    <mergeCell ref="B95:B105"/>
    <mergeCell ref="B106:B116"/>
    <mergeCell ref="J71:K71"/>
    <mergeCell ref="A36:H36"/>
    <mergeCell ref="A38:H38"/>
    <mergeCell ref="A48:H48"/>
    <mergeCell ref="A1:H1"/>
    <mergeCell ref="A12:H12"/>
    <mergeCell ref="A22:H22"/>
    <mergeCell ref="A30:H30"/>
    <mergeCell ref="A7:I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F100"/>
  <sheetViews>
    <sheetView workbookViewId="0">
      <selection activeCell="G94" sqref="G94"/>
    </sheetView>
  </sheetViews>
  <sheetFormatPr defaultColWidth="9.1171875" defaultRowHeight="14.35"/>
  <cols>
    <col min="1" max="1" width="79.87890625" style="5292" customWidth="1"/>
    <col min="2" max="2" width="10.29296875" style="5292" bestFit="1" customWidth="1"/>
    <col min="3" max="3" width="9.1171875" style="5292"/>
    <col min="4" max="4" width="16.87890625" style="5292" bestFit="1" customWidth="1"/>
    <col min="5" max="16384" width="9.1171875" style="5292"/>
  </cols>
  <sheetData>
    <row r="1" spans="1:3">
      <c r="A1" s="5292" t="s">
        <v>20318</v>
      </c>
    </row>
    <row r="4" spans="1:3">
      <c r="A4" s="5292" t="s">
        <v>42</v>
      </c>
    </row>
    <row r="5" spans="1:3">
      <c r="A5" s="7625" t="s">
        <v>64</v>
      </c>
      <c r="B5" s="7625" t="s">
        <v>20319</v>
      </c>
      <c r="C5" s="7625" t="s">
        <v>20320</v>
      </c>
    </row>
    <row r="6" spans="1:3">
      <c r="A6" s="7625"/>
      <c r="B6" s="7625"/>
      <c r="C6" s="7625"/>
    </row>
    <row r="7" spans="1:3">
      <c r="A7" s="5293" t="s">
        <v>20234</v>
      </c>
      <c r="B7" s="5294">
        <f>VLOOKUP(A7,'[4]Лист2 (Наценка)'!$A$13:$L$89,12,0)</f>
        <v>90.856741668793063</v>
      </c>
      <c r="C7" s="5294">
        <f>VLOOKUP(A7,'[4]Лист2 (Наценка)'!$A$13:$O$89,15,0)</f>
        <v>156.64955460136733</v>
      </c>
    </row>
    <row r="8" spans="1:3">
      <c r="A8" s="5293" t="s">
        <v>20235</v>
      </c>
      <c r="B8" s="5294">
        <f>VLOOKUP(A8,'[4]Лист2 (Наценка)'!$A$13:$L$89,12,0)</f>
        <v>105.89275988772644</v>
      </c>
      <c r="C8" s="5294">
        <f>VLOOKUP(A8,'[4]Лист2 (Наценка)'!$A$13:$O$89,15,0)</f>
        <v>182.57372394435592</v>
      </c>
    </row>
    <row r="9" spans="1:3">
      <c r="A9" s="5293" t="s">
        <v>20236</v>
      </c>
      <c r="B9" s="5294">
        <f>VLOOKUP(A9,'[4]Лист2 (Наценка)'!$A$13:$L$89,12,0)</f>
        <v>120.97064950242407</v>
      </c>
      <c r="C9" s="5294">
        <f>VLOOKUP(A9,'[4]Лист2 (Наценка)'!$A$13:$O$89,15,0)</f>
        <v>208.57008534900697</v>
      </c>
    </row>
    <row r="10" spans="1:3">
      <c r="A10" s="5293" t="s">
        <v>20237</v>
      </c>
      <c r="B10" s="5294">
        <f>VLOOKUP(A10,'[4]Лист2 (Наценка)'!$A$13:$L$89,12,0)</f>
        <v>136.00666772135742</v>
      </c>
      <c r="C10" s="5294">
        <f>VLOOKUP(A10,'[4]Лист2 (Наценка)'!$A$13:$O$89,15,0)</f>
        <v>234.49425469199551</v>
      </c>
    </row>
    <row r="11" spans="1:3">
      <c r="A11" s="5293" t="s">
        <v>20238</v>
      </c>
      <c r="B11" s="5294">
        <f>VLOOKUP(A11,'[4]Лист2 (Наценка)'!$A$13:$L$89,12,0)</f>
        <v>151.03849880071465</v>
      </c>
      <c r="C11" s="5294">
        <f>VLOOKUP(A11,'[4]Лист2 (Наценка)'!$A$13:$O$89,15,0)</f>
        <v>260.41120482881831</v>
      </c>
    </row>
    <row r="12" spans="1:3">
      <c r="A12" s="5293" t="s">
        <v>20239</v>
      </c>
      <c r="B12" s="5294">
        <f>VLOOKUP(A12,'[4]Лист2 (Наценка)'!$A$13:$L$89,12,0)</f>
        <v>166.32155825465668</v>
      </c>
      <c r="C12" s="5294">
        <f>VLOOKUP(A12,'[4]Лист2 (Наценка)'!$A$13:$O$89,15,0)</f>
        <v>286.7613073356149</v>
      </c>
    </row>
    <row r="13" spans="1:3">
      <c r="A13" s="5293" t="s">
        <v>20240</v>
      </c>
      <c r="B13" s="5294">
        <f>VLOOKUP(A13,'[4]Лист2 (Наценка)'!$A$13:$L$89,12,0)</f>
        <v>180.42384434804779</v>
      </c>
      <c r="C13" s="5294">
        <f>VLOOKUP(A13,'[4]Лист2 (Наценка)'!$A$13:$O$89,15,0)</f>
        <v>311.07559370353061</v>
      </c>
    </row>
    <row r="14" spans="1:3">
      <c r="A14" s="5293" t="s">
        <v>20241</v>
      </c>
      <c r="B14" s="5294">
        <f>VLOOKUP(A14,'[4]Лист2 (Наценка)'!$A$13:$L$89,12,0)</f>
        <v>194.79829451390657</v>
      </c>
      <c r="C14" s="5294">
        <f>VLOOKUP(A14,'[4]Лист2 (Наценка)'!$A$13:$O$89,15,0)</f>
        <v>335.85912847225268</v>
      </c>
    </row>
    <row r="15" spans="1:3">
      <c r="A15" s="5293" t="s">
        <v>20242</v>
      </c>
      <c r="B15" s="5294">
        <f>VLOOKUP(A15,'[4]Лист2 (Наценка)'!$A$13:$L$89,12,0)</f>
        <v>208.90058060729768</v>
      </c>
      <c r="C15" s="5294">
        <f>VLOOKUP(A15,'[4]Лист2 (Наценка)'!$A$13:$O$89,15,0)</f>
        <v>360.17341484016839</v>
      </c>
    </row>
    <row r="16" spans="1:3">
      <c r="A16" s="5293" t="s">
        <v>20243</v>
      </c>
      <c r="B16" s="5294">
        <f>VLOOKUP(A16,'[4]Лист2 (Наценка)'!$A$13:$L$89,12,0)</f>
        <v>223.5723176830823</v>
      </c>
      <c r="C16" s="5294">
        <f>VLOOKUP(A16,'[4]Лист2 (Наценка)'!$A$13:$O$89,15,0)</f>
        <v>385.46951324669357</v>
      </c>
    </row>
    <row r="17" spans="1:3">
      <c r="A17" s="5293" t="s">
        <v>20244</v>
      </c>
      <c r="B17" s="5294">
        <f>VLOOKUP(A17,'[4]Лист2 (Наценка)'!$A$13:$L$89,12,0)</f>
        <v>237.6704166368973</v>
      </c>
      <c r="C17" s="5294">
        <f>VLOOKUP(A17,'[4]Лист2 (Наценка)'!$A$13:$O$89,15,0)</f>
        <v>409.77658040844358</v>
      </c>
    </row>
    <row r="18" spans="1:3">
      <c r="A18" s="5295" t="s">
        <v>20247</v>
      </c>
      <c r="B18" s="5294">
        <f>VLOOKUP(A18,'[4]Лист2 (Наценка)'!$A$13:$L$89,12,0)</f>
        <v>87.590772799183497</v>
      </c>
      <c r="C18" s="5294">
        <f>VLOOKUP(A18,'[4]Лист2 (Наценка)'!$A$13:$O$89,15,0)</f>
        <v>151.01857379169567</v>
      </c>
    </row>
    <row r="19" spans="1:3">
      <c r="A19" s="5295" t="s">
        <v>20248</v>
      </c>
      <c r="B19" s="5294">
        <f>VLOOKUP(A19,'[4]Лист2 (Наценка)'!$A$13:$L$89,12,0)</f>
        <v>100.98961944373576</v>
      </c>
      <c r="C19" s="5294">
        <f>VLOOKUP(A19,'[4]Лист2 (Наценка)'!$A$13:$O$89,15,0)</f>
        <v>174.12003352368234</v>
      </c>
    </row>
    <row r="20" spans="1:3">
      <c r="A20" s="5295" t="s">
        <v>20249</v>
      </c>
      <c r="B20" s="5294">
        <f>VLOOKUP(A20,'[4]Лист2 (Наценка)'!$A$13:$L$89,12,0)</f>
        <v>114.43452462362842</v>
      </c>
      <c r="C20" s="5294">
        <f>VLOOKUP(A20,'[4]Лист2 (Наценка)'!$A$13:$O$89,15,0)</f>
        <v>197.30090452349725</v>
      </c>
    </row>
    <row r="21" spans="1:3">
      <c r="A21" s="5295" t="s">
        <v>20250</v>
      </c>
      <c r="B21" s="5294">
        <f>VLOOKUP(A21,'[4]Лист2 (Наценка)'!$A$13:$L$89,12,0)</f>
        <v>127.83337126818066</v>
      </c>
      <c r="C21" s="5294">
        <f>VLOOKUP(A21,'[4]Лист2 (Наценка)'!$A$13:$O$89,15,0)</f>
        <v>220.40236425548386</v>
      </c>
    </row>
    <row r="22" spans="1:3">
      <c r="A22" s="5295" t="s">
        <v>20251</v>
      </c>
      <c r="B22" s="5294">
        <f>VLOOKUP(A22,'[4]Лист2 (Наценка)'!$A$13:$L$89,12,0)</f>
        <v>141.23221791273295</v>
      </c>
      <c r="C22" s="5294">
        <f>VLOOKUP(A22,'[4]Лист2 (Наценка)'!$A$13:$O$89,15,0)</f>
        <v>243.50382398747058</v>
      </c>
    </row>
    <row r="23" spans="1:3">
      <c r="A23" s="5295" t="s">
        <v>20252</v>
      </c>
      <c r="B23" s="5294">
        <f>VLOOKUP(A23,'[4]Лист2 (Наценка)'!$A$13:$L$89,12,0)</f>
        <v>154.88229293187038</v>
      </c>
      <c r="C23" s="5294">
        <f>VLOOKUP(A23,'[4]Лист2 (Наценка)'!$A$13:$O$89,15,0)</f>
        <v>267.03843608943168</v>
      </c>
    </row>
    <row r="24" spans="1:3">
      <c r="A24" s="5295" t="s">
        <v>20253</v>
      </c>
      <c r="B24" s="5294">
        <f>VLOOKUP(A24,'[4]Лист2 (Наценка)'!$A$13:$L$89,12,0)</f>
        <v>167.3432203113039</v>
      </c>
      <c r="C24" s="5294">
        <f>VLOOKUP(A24,'[4]Лист2 (Наценка)'!$A$13:$O$89,15,0)</f>
        <v>288.52279364017909</v>
      </c>
    </row>
    <row r="25" spans="1:3">
      <c r="A25" s="5295" t="s">
        <v>20254</v>
      </c>
      <c r="B25" s="5294">
        <f>VLOOKUP(A25,'[4]Лист2 (Наценка)'!$A$13:$L$89,12,0)</f>
        <v>180.08887318193416</v>
      </c>
      <c r="C25" s="5294">
        <f>VLOOKUP(A25,'[4]Лист2 (Наценка)'!$A$13:$O$89,15,0)</f>
        <v>310.49805721023125</v>
      </c>
    </row>
    <row r="26" spans="1:3">
      <c r="A26" s="5295" t="s">
        <v>20255</v>
      </c>
      <c r="B26" s="5294">
        <f>VLOOKUP(A26,'[4]Лист2 (Наценка)'!$A$13:$L$89,12,0)</f>
        <v>192.55398770094416</v>
      </c>
      <c r="C26" s="5294">
        <f>VLOOKUP(A26,'[4]Лист2 (Наценка)'!$A$13:$O$89,15,0)</f>
        <v>331.98963396714504</v>
      </c>
    </row>
    <row r="27" spans="1:3">
      <c r="A27" s="5295" t="s">
        <v>20256</v>
      </c>
      <c r="B27" s="5294">
        <f>VLOOKUP(A27,'[4]Лист2 (Наценка)'!$A$13:$L$89,12,0)</f>
        <v>205.5927403419239</v>
      </c>
      <c r="C27" s="5294">
        <f>VLOOKUP(A27,'[4]Лист2 (Наценка)'!$A$13:$O$89,15,0)</f>
        <v>354.47024196883427</v>
      </c>
    </row>
    <row r="28" spans="1:3">
      <c r="A28" s="5295" t="s">
        <v>20257</v>
      </c>
      <c r="B28" s="5294">
        <f>VLOOKUP(A28,'[4]Лист2 (Наценка)'!$A$13:$L$89,12,0)</f>
        <v>218.0578548609339</v>
      </c>
      <c r="C28" s="5294">
        <f>VLOOKUP(A28,'[4]Лист2 (Наценка)'!$A$13:$O$89,15,0)</f>
        <v>375.96181872574806</v>
      </c>
    </row>
    <row r="29" spans="1:3">
      <c r="A29" s="5296" t="s">
        <v>20259</v>
      </c>
      <c r="B29" s="5294">
        <f>VLOOKUP(A29,'[4]Лист2 (Наценка)'!$A$13:$L$89,12,0)</f>
        <v>42.928306999999997</v>
      </c>
      <c r="C29" s="5294">
        <f>VLOOKUP(A29,'[4]Лист2 (Наценка)'!$A$13:$O$89,15,0)</f>
        <v>74.014322413793082</v>
      </c>
    </row>
    <row r="30" spans="1:3">
      <c r="A30" s="5296" t="s">
        <v>20260</v>
      </c>
      <c r="B30" s="5294">
        <f>VLOOKUP(A30,'[4]Лист2 (Наценка)'!$A$13:$L$89,12,0)</f>
        <v>55.084519</v>
      </c>
      <c r="C30" s="5294">
        <f>VLOOKUP(A30,'[4]Лист2 (Наценка)'!$A$13:$O$89,15,0)</f>
        <v>94.97330862068965</v>
      </c>
    </row>
    <row r="31" spans="1:3">
      <c r="A31" s="5296" t="s">
        <v>20261</v>
      </c>
      <c r="B31" s="5294">
        <f>VLOOKUP(A31,'[4]Лист2 (Наценка)'!$A$13:$L$89,12,0)</f>
        <v>69.929642000000001</v>
      </c>
      <c r="C31" s="5294">
        <f>VLOOKUP(A31,'[4]Лист2 (Наценка)'!$A$13:$O$89,15,0)</f>
        <v>120.56834827586205</v>
      </c>
    </row>
    <row r="32" spans="1:3">
      <c r="A32" s="5296" t="s">
        <v>20262</v>
      </c>
      <c r="B32" s="5294">
        <f>VLOOKUP(A32,'[4]Лист2 (Наценка)'!$A$13:$L$89,12,0)</f>
        <v>84.779254000000009</v>
      </c>
      <c r="C32" s="5294">
        <f>VLOOKUP(A32,'[4]Лист2 (Наценка)'!$A$13:$O$89,15,0)</f>
        <v>146.17112758620689</v>
      </c>
    </row>
    <row r="33" spans="1:3">
      <c r="A33" s="5296" t="s">
        <v>20263</v>
      </c>
      <c r="B33" s="5294">
        <f>VLOOKUP(A33,'[4]Лист2 (Наценка)'!$A$13:$L$89,12,0)</f>
        <v>95.314937</v>
      </c>
      <c r="C33" s="5294">
        <f>VLOOKUP(A33,'[4]Лист2 (Наценка)'!$A$13:$O$89,15,0)</f>
        <v>164.33609827586204</v>
      </c>
    </row>
    <row r="34" spans="1:3">
      <c r="A34" s="5296" t="s">
        <v>20264</v>
      </c>
      <c r="B34" s="5294">
        <f>VLOOKUP(A34,'[4]Лист2 (Наценка)'!$A$13:$L$89,12,0)</f>
        <v>111.60102900000001</v>
      </c>
      <c r="C34" s="5294">
        <f>VLOOKUP(A34,'[4]Лист2 (Наценка)'!$A$13:$O$89,15,0)</f>
        <v>192.41556724137931</v>
      </c>
    </row>
    <row r="35" spans="1:3">
      <c r="A35" s="5296" t="s">
        <v>20265</v>
      </c>
      <c r="B35" s="5294">
        <f>VLOOKUP(A35,'[4]Лист2 (Наценка)'!$A$13:$L$89,12,0)</f>
        <v>125.97031800000001</v>
      </c>
      <c r="C35" s="5294">
        <f>VLOOKUP(A35,'[4]Лист2 (Наценка)'!$A$13:$O$89,15,0)</f>
        <v>217.19020344827584</v>
      </c>
    </row>
    <row r="36" spans="1:3">
      <c r="A36" s="5296" t="s">
        <v>20266</v>
      </c>
      <c r="B36" s="5294">
        <f>VLOOKUP(A36,'[4]Лист2 (Наценка)'!$A$13:$L$89,12,0)</f>
        <v>142.73673300000002</v>
      </c>
      <c r="C36" s="5294">
        <f>VLOOKUP(A36,'[4]Лист2 (Наценка)'!$A$13:$O$89,15,0)</f>
        <v>246.09781551724137</v>
      </c>
    </row>
    <row r="37" spans="1:3">
      <c r="A37" s="5296" t="s">
        <v>20267</v>
      </c>
      <c r="B37" s="5294">
        <f>VLOOKUP(A37,'[4]Лист2 (Наценка)'!$A$13:$L$89,12,0)</f>
        <v>155.66954199999998</v>
      </c>
      <c r="C37" s="5294">
        <f>VLOOKUP(A37,'[4]Лист2 (Наценка)'!$A$13:$O$89,15,0)</f>
        <v>268.39576206896544</v>
      </c>
    </row>
    <row r="38" spans="1:3">
      <c r="A38" s="5296" t="s">
        <v>20268</v>
      </c>
      <c r="B38" s="5294">
        <f>VLOOKUP(A38,'[4]Лист2 (Наценка)'!$A$13:$L$89,12,0)</f>
        <v>163.54324800000001</v>
      </c>
      <c r="C38" s="5294">
        <f>VLOOKUP(A38,'[4]Лист2 (Наценка)'!$A$13:$O$89,15,0)</f>
        <v>281.97111724137926</v>
      </c>
    </row>
    <row r="39" spans="1:3">
      <c r="A39" s="5296" t="s">
        <v>20269</v>
      </c>
      <c r="B39" s="5294">
        <f>VLOOKUP(A39,'[4]Лист2 (Наценка)'!$A$13:$L$89,12,0)</f>
        <v>175.807196</v>
      </c>
      <c r="C39" s="5294">
        <f>VLOOKUP(A39,'[4]Лист2 (Наценка)'!$A$13:$O$89,15,0)</f>
        <v>303.11585517241377</v>
      </c>
    </row>
    <row r="40" spans="1:3">
      <c r="A40" s="5297" t="s">
        <v>20271</v>
      </c>
      <c r="B40" s="5294">
        <f>VLOOKUP(A40,'[4]Лист2 (Наценка)'!$A$13:$L$89,12,0)</f>
        <v>36.122982999999998</v>
      </c>
      <c r="C40" s="5294">
        <f>VLOOKUP(A40,'[4]Лист2 (Наценка)'!$A$13:$O$89,15,0)</f>
        <v>62.281005172413785</v>
      </c>
    </row>
    <row r="41" spans="1:3">
      <c r="A41" s="5297" t="s">
        <v>20272</v>
      </c>
      <c r="B41" s="5294">
        <f>VLOOKUP(A41,'[4]Лист2 (Наценка)'!$A$13:$L$89,12,0)</f>
        <v>45.971848999999999</v>
      </c>
      <c r="C41" s="5294">
        <f>VLOOKUP(A41,'[4]Лист2 (Наценка)'!$A$13:$O$89,15,0)</f>
        <v>79.261808620689649</v>
      </c>
    </row>
    <row r="42" spans="1:3">
      <c r="A42" s="5297" t="s">
        <v>20273</v>
      </c>
      <c r="B42" s="5294">
        <f>VLOOKUP(A42,'[4]Лист2 (Наценка)'!$A$13:$L$89,12,0)</f>
        <v>56.332460999999995</v>
      </c>
      <c r="C42" s="5294">
        <f>VLOOKUP(A42,'[4]Лист2 (Наценка)'!$A$13:$O$89,15,0)</f>
        <v>97.124932758620673</v>
      </c>
    </row>
    <row r="43" spans="1:3">
      <c r="A43" s="5297" t="s">
        <v>20274</v>
      </c>
      <c r="B43" s="5294">
        <f>VLOOKUP(A43,'[4]Лист2 (Наценка)'!$A$13:$L$89,12,0)</f>
        <v>67.236242000000004</v>
      </c>
      <c r="C43" s="5294">
        <f>VLOOKUP(A43,'[4]Лист2 (Наценка)'!$A$13:$O$89,15,0)</f>
        <v>115.92455517241379</v>
      </c>
    </row>
    <row r="44" spans="1:3">
      <c r="A44" s="5297" t="s">
        <v>20275</v>
      </c>
      <c r="B44" s="5294">
        <f>VLOOKUP(A44,'[4]Лист2 (Наценка)'!$A$13:$L$89,12,0)</f>
        <v>78.135534000000007</v>
      </c>
      <c r="C44" s="5294">
        <f>VLOOKUP(A44,'[4]Лист2 (Наценка)'!$A$13:$O$89,15,0)</f>
        <v>134.71643793103448</v>
      </c>
    </row>
    <row r="45" spans="1:3">
      <c r="A45" s="5297" t="s">
        <v>20276</v>
      </c>
      <c r="B45" s="5294">
        <f>VLOOKUP(A45,'[4]Лист2 (Наценка)'!$A$13:$L$89,12,0)</f>
        <v>90.85736</v>
      </c>
      <c r="C45" s="5294">
        <f>VLOOKUP(A45,'[4]Лист2 (Наценка)'!$A$13:$O$89,15,0)</f>
        <v>156.65062068965514</v>
      </c>
    </row>
    <row r="46" spans="1:3">
      <c r="A46" s="5297" t="s">
        <v>20277</v>
      </c>
      <c r="B46" s="5294">
        <f>VLOOKUP(A46,'[4]Лист2 (Наценка)'!$A$13:$L$89,12,0)</f>
        <v>102.21453</v>
      </c>
      <c r="C46" s="5294">
        <f>VLOOKUP(A46,'[4]Лист2 (Наценка)'!$A$13:$O$89,15,0)</f>
        <v>176.23194827586204</v>
      </c>
    </row>
    <row r="47" spans="1:3">
      <c r="A47" s="5297" t="s">
        <v>20278</v>
      </c>
      <c r="B47" s="5294">
        <f>VLOOKUP(A47,'[4]Лист2 (Наценка)'!$A$13:$L$89,12,0)</f>
        <v>111.75365499999999</v>
      </c>
      <c r="C47" s="5294">
        <f>VLOOKUP(A47,'[4]Лист2 (Наценка)'!$A$13:$O$89,15,0)</f>
        <v>192.67871551724136</v>
      </c>
    </row>
    <row r="48" spans="1:3">
      <c r="A48" s="5297" t="s">
        <v>20279</v>
      </c>
      <c r="B48" s="5294">
        <f>VLOOKUP(A48,'[4]Лист2 (Наценка)'!$A$13:$L$89,12,0)</f>
        <v>124.02209199999999</v>
      </c>
      <c r="C48" s="5294">
        <f>VLOOKUP(A48,'[4]Лист2 (Наценка)'!$A$13:$O$89,15,0)</f>
        <v>213.83119310344821</v>
      </c>
    </row>
    <row r="49" spans="1:3">
      <c r="A49" s="5297" t="s">
        <v>20280</v>
      </c>
      <c r="B49" s="5294">
        <f>VLOOKUP(A49,'[4]Лист2 (Наценка)'!$A$13:$L$89,12,0)</f>
        <v>137.19281799999999</v>
      </c>
      <c r="C49" s="5294">
        <f>VLOOKUP(A49,'[4]Лист2 (Наценка)'!$A$13:$O$89,15,0)</f>
        <v>236.53934137931029</v>
      </c>
    </row>
    <row r="50" spans="1:3">
      <c r="A50" s="5297" t="s">
        <v>20281</v>
      </c>
      <c r="B50" s="5294">
        <f>VLOOKUP(A50,'[4]Лист2 (Наценка)'!$A$13:$L$89,12,0)</f>
        <v>147.18982099999999</v>
      </c>
      <c r="C50" s="5294">
        <f>VLOOKUP(A50,'[4]Лист2 (Наценка)'!$A$13:$O$89,15,0)</f>
        <v>253.77555344827582</v>
      </c>
    </row>
    <row r="51" spans="1:3">
      <c r="A51" s="5298" t="s">
        <v>20282</v>
      </c>
      <c r="B51" s="5294">
        <f>VLOOKUP(A51,'[4]Лист2 (Наценка)'!$A$13:$L$89,12,0)</f>
        <v>51.829972500000004</v>
      </c>
      <c r="C51" s="5294">
        <f>VLOOKUP(A51,'[4]Лист2 (Наценка)'!$A$13:$O$89,15,0)</f>
        <v>89.362021551724141</v>
      </c>
    </row>
    <row r="52" spans="1:3">
      <c r="A52" s="5298" t="s">
        <v>20283</v>
      </c>
      <c r="B52" s="5294">
        <f>VLOOKUP(A52,'[4]Лист2 (Наценка)'!$A$13:$L$89,12,0)</f>
        <v>54.705172499999996</v>
      </c>
      <c r="C52" s="5294">
        <f>VLOOKUP(A52,'[4]Лист2 (Наценка)'!$A$13:$O$89,15,0)</f>
        <v>94.319262931034459</v>
      </c>
    </row>
    <row r="53" spans="1:3">
      <c r="A53" s="5298" t="s">
        <v>20284</v>
      </c>
      <c r="B53" s="5294">
        <f>VLOOKUP(A53,'[4]Лист2 (Наценка)'!$A$13:$L$89,12,0)</f>
        <v>65.379352499999996</v>
      </c>
      <c r="C53" s="5294">
        <f>VLOOKUP(A53,'[4]Лист2 (Наценка)'!$A$13:$O$89,15,0)</f>
        <v>112.72302155172412</v>
      </c>
    </row>
    <row r="54" spans="1:3">
      <c r="A54" s="5298" t="s">
        <v>20285</v>
      </c>
      <c r="B54" s="5294">
        <f>VLOOKUP(A54,'[4]Лист2 (Наценка)'!$A$13:$L$89,12,0)</f>
        <v>75.1640175</v>
      </c>
      <c r="C54" s="5294">
        <f>VLOOKUP(A54,'[4]Лист2 (Наценка)'!$A$13:$O$89,15,0)</f>
        <v>129.59313362068963</v>
      </c>
    </row>
    <row r="55" spans="1:3">
      <c r="A55" s="5298" t="s">
        <v>20286</v>
      </c>
      <c r="B55" s="5294">
        <f>VLOOKUP(A55,'[4]Лист2 (Наценка)'!$A$13:$L$89,12,0)</f>
        <v>85.393439999999998</v>
      </c>
      <c r="C55" s="5294">
        <f>VLOOKUP(A55,'[4]Лист2 (Наценка)'!$A$13:$O$89,15,0)</f>
        <v>147.23006896551723</v>
      </c>
    </row>
    <row r="56" spans="1:3">
      <c r="A56" s="5298" t="s">
        <v>20287</v>
      </c>
      <c r="B56" s="5294">
        <f>VLOOKUP(A56,'[4]Лист2 (Наценка)'!$A$13:$L$89,12,0)</f>
        <v>97.846650000000011</v>
      </c>
      <c r="C56" s="5294">
        <f>VLOOKUP(A56,'[4]Лист2 (Наценка)'!$A$13:$O$89,15,0)</f>
        <v>168.70112068965517</v>
      </c>
    </row>
    <row r="57" spans="1:3">
      <c r="A57" s="5298" t="s">
        <v>20288</v>
      </c>
      <c r="B57" s="5294">
        <f>VLOOKUP(A57,'[4]Лист2 (Наценка)'!$A$13:$L$89,12,0)</f>
        <v>108.9655875</v>
      </c>
      <c r="C57" s="5294">
        <f>VLOOKUP(A57,'[4]Лист2 (Наценка)'!$A$13:$O$89,15,0)</f>
        <v>187.87170258620688</v>
      </c>
    </row>
    <row r="58" spans="1:3">
      <c r="A58" s="5298" t="s">
        <v>20289</v>
      </c>
      <c r="B58" s="5294">
        <f>VLOOKUP(A58,'[4]Лист2 (Наценка)'!$A$13:$L$89,12,0)</f>
        <v>122.3083125</v>
      </c>
      <c r="C58" s="5294">
        <f>VLOOKUP(A58,'[4]Лист2 (Наценка)'!$A$13:$O$89,15,0)</f>
        <v>210.87640086206895</v>
      </c>
    </row>
    <row r="59" spans="1:3">
      <c r="A59" s="5298" t="s">
        <v>20290</v>
      </c>
      <c r="B59" s="5294">
        <f>VLOOKUP(A59,'[4]Лист2 (Наценка)'!$A$13:$L$89,12,0)</f>
        <v>153.9175425</v>
      </c>
      <c r="C59" s="5294">
        <f>VLOOKUP(A59,'[4]Лист2 (Наценка)'!$A$13:$O$89,15,0)</f>
        <v>265.37507327586201</v>
      </c>
    </row>
    <row r="60" spans="1:3">
      <c r="A60" s="5298" t="s">
        <v>20291</v>
      </c>
      <c r="B60" s="5294">
        <f>VLOOKUP(A60,'[4]Лист2 (Наценка)'!$A$13:$L$89,12,0)</f>
        <v>166.339305</v>
      </c>
      <c r="C60" s="5294">
        <f>VLOOKUP(A60,'[4]Лист2 (Наценка)'!$A$13:$O$89,15,0)</f>
        <v>286.79190517241375</v>
      </c>
    </row>
    <row r="61" spans="1:3">
      <c r="A61" s="5298" t="s">
        <v>20292</v>
      </c>
      <c r="B61" s="5294">
        <f>VLOOKUP(A61,'[4]Лист2 (Наценка)'!$A$13:$L$89,12,0)</f>
        <v>184.82145</v>
      </c>
      <c r="C61" s="5294">
        <f>VLOOKUP(A61,'[4]Лист2 (Наценка)'!$A$13:$O$89,15,0)</f>
        <v>318.65767241379308</v>
      </c>
    </row>
    <row r="62" spans="1:3">
      <c r="A62" s="5299" t="s">
        <v>20294</v>
      </c>
      <c r="B62" s="5294">
        <f>VLOOKUP(A62,'[4]Лист2 (Наценка)'!$A$13:$L$89,12,0)</f>
        <v>44.030992500000004</v>
      </c>
      <c r="C62" s="5294">
        <f>VLOOKUP(A62,'[4]Лист2 (Наценка)'!$A$13:$O$89,15,0)</f>
        <v>75.915504310344829</v>
      </c>
    </row>
    <row r="63" spans="1:3">
      <c r="A63" s="5299" t="s">
        <v>20295</v>
      </c>
      <c r="B63" s="5294">
        <f>VLOOKUP(A63,'[4]Лист2 (Наценка)'!$A$13:$L$89,12,0)</f>
        <v>48.033810000000003</v>
      </c>
      <c r="C63" s="5294">
        <f>VLOOKUP(A63,'[4]Лист2 (Наценка)'!$A$13:$O$89,15,0)</f>
        <v>82.816913793103438</v>
      </c>
    </row>
    <row r="64" spans="1:3">
      <c r="A64" s="5299" t="s">
        <v>20296</v>
      </c>
      <c r="B64" s="5294">
        <f>VLOOKUP(A64,'[4]Лист2 (Наценка)'!$A$13:$L$89,12,0)</f>
        <v>56.928960000000004</v>
      </c>
      <c r="C64" s="5294">
        <f>VLOOKUP(A64,'[4]Лист2 (Наценка)'!$A$13:$O$89,15,0)</f>
        <v>98.153379310344818</v>
      </c>
    </row>
    <row r="65" spans="1:3">
      <c r="A65" s="5299" t="s">
        <v>20297</v>
      </c>
      <c r="B65" s="5294">
        <f>VLOOKUP(A65,'[4]Лист2 (Наценка)'!$A$13:$L$89,12,0)</f>
        <v>66.165539999999993</v>
      </c>
      <c r="C65" s="5294">
        <f>VLOOKUP(A65,'[4]Лист2 (Наценка)'!$A$13:$O$89,15,0)</f>
        <v>114.07851724137929</v>
      </c>
    </row>
    <row r="66" spans="1:3">
      <c r="A66" s="5299" t="s">
        <v>20298</v>
      </c>
      <c r="B66" s="5294">
        <f>VLOOKUP(A66,'[4]Лист2 (Наценка)'!$A$13:$L$89,12,0)</f>
        <v>78.138052500000001</v>
      </c>
      <c r="C66" s="5294">
        <f>VLOOKUP(A66,'[4]Лист2 (Наценка)'!$A$13:$O$89,15,0)</f>
        <v>134.72078017241378</v>
      </c>
    </row>
    <row r="67" spans="1:3">
      <c r="A67" s="5299" t="s">
        <v>20299</v>
      </c>
      <c r="B67" s="5294">
        <f>VLOOKUP(A67,'[4]Лист2 (Наценка)'!$A$13:$L$89,12,0)</f>
        <v>85.1014275</v>
      </c>
      <c r="C67" s="5294">
        <f>VLOOKUP(A67,'[4]Лист2 (Наценка)'!$A$13:$O$89,15,0)</f>
        <v>146.726599137931</v>
      </c>
    </row>
    <row r="68" spans="1:3">
      <c r="A68" s="5299" t="s">
        <v>20300</v>
      </c>
      <c r="B68" s="5294">
        <f>VLOOKUP(A68,'[4]Лист2 (Наценка)'!$A$13:$L$89,12,0)</f>
        <v>96.373109999999997</v>
      </c>
      <c r="C68" s="5294">
        <f>VLOOKUP(A68,'[4]Лист2 (Наценка)'!$A$13:$O$89,15,0)</f>
        <v>166.16053448275861</v>
      </c>
    </row>
    <row r="69" spans="1:3">
      <c r="A69" s="5299" t="s">
        <v>20301</v>
      </c>
      <c r="B69" s="5294">
        <f>VLOOKUP(A69,'[4]Лист2 (Наценка)'!$A$13:$L$89,12,0)</f>
        <v>107.6088525</v>
      </c>
      <c r="C69" s="5294">
        <f>VLOOKUP(A69,'[4]Лист2 (Наценка)'!$A$13:$O$89,15,0)</f>
        <v>185.53250431034479</v>
      </c>
    </row>
    <row r="70" spans="1:3">
      <c r="A70" s="5299" t="s">
        <v>20302</v>
      </c>
      <c r="B70" s="5294">
        <f>VLOOKUP(A70,'[4]Лист2 (Наценка)'!$A$13:$L$89,12,0)</f>
        <v>118.62446250000001</v>
      </c>
      <c r="C70" s="5294">
        <f>VLOOKUP(A70,'[4]Лист2 (Наценка)'!$A$13:$O$89,15,0)</f>
        <v>204.52493534482758</v>
      </c>
    </row>
    <row r="71" spans="1:3">
      <c r="A71" s="5299" t="s">
        <v>20303</v>
      </c>
      <c r="B71" s="5294">
        <f>VLOOKUP(A71,'[4]Лист2 (Наценка)'!$A$13:$L$89,12,0)</f>
        <v>140.89827750000001</v>
      </c>
      <c r="C71" s="5294">
        <f>VLOOKUP(A71,'[4]Лист2 (Наценка)'!$A$13:$O$89,15,0)</f>
        <v>242.92806465517239</v>
      </c>
    </row>
    <row r="72" spans="1:3">
      <c r="A72" s="5299" t="s">
        <v>20304</v>
      </c>
      <c r="B72" s="5294">
        <f>VLOOKUP(A72,'[4]Лист2 (Наценка)'!$A$13:$L$89,12,0)</f>
        <v>155.68309500000001</v>
      </c>
      <c r="C72" s="5294">
        <f>VLOOKUP(A72,'[4]Лист2 (Наценка)'!$A$13:$O$89,15,0)</f>
        <v>268.41912931034483</v>
      </c>
    </row>
    <row r="73" spans="1:3">
      <c r="A73" s="5300" t="s">
        <v>20306</v>
      </c>
      <c r="B73" s="5294">
        <f>VLOOKUP(A73,'[4]Лист2 (Наценка)'!$A$13:$L$89,12,0)</f>
        <v>24.998377137024743</v>
      </c>
      <c r="C73" s="5294">
        <f>VLOOKUP(A73,'[4]Лист2 (Наценка)'!$A$13:$O$89,15,0)</f>
        <v>43.10065023624955</v>
      </c>
    </row>
    <row r="74" spans="1:3">
      <c r="A74" s="5300" t="s">
        <v>20307</v>
      </c>
      <c r="B74" s="5294">
        <f>VLOOKUP(A74,'[4]Лист2 (Наценка)'!$A$13:$L$89,12,0)</f>
        <v>30.58395202857858</v>
      </c>
      <c r="C74" s="5294">
        <f>VLOOKUP(A74,'[4]Лист2 (Наценка)'!$A$13:$O$89,15,0)</f>
        <v>52.730951773411334</v>
      </c>
    </row>
    <row r="75" spans="1:3">
      <c r="A75" s="5300" t="s">
        <v>20308</v>
      </c>
      <c r="B75" s="5294">
        <f>VLOOKUP(A75,'[4]Лист2 (Наценка)'!$A$13:$L$89,12,0)</f>
        <v>36.165620923705134</v>
      </c>
      <c r="C75" s="5294">
        <f>VLOOKUP(A75,'[4]Лист2 (Наценка)'!$A$13:$O$89,15,0)</f>
        <v>62.35451883397436</v>
      </c>
    </row>
    <row r="76" spans="1:3">
      <c r="A76" s="5300" t="s">
        <v>20309</v>
      </c>
      <c r="B76" s="5294">
        <f>VLOOKUP(A76,'[4]Лист2 (Наценка)'!$A$13:$L$89,12,0)</f>
        <v>41.751195815259109</v>
      </c>
      <c r="C76" s="5294">
        <f>VLOOKUP(A76,'[4]Лист2 (Наценка)'!$A$13:$O$89,15,0)</f>
        <v>71.984820371136379</v>
      </c>
    </row>
    <row r="77" spans="1:3">
      <c r="A77" s="5300" t="s">
        <v>20310</v>
      </c>
      <c r="B77" s="5294">
        <f>VLOOKUP(A77,'[4]Лист2 (Наценка)'!$A$13:$L$89,12,0)</f>
        <v>47.336770706813098</v>
      </c>
      <c r="C77" s="5294">
        <f>VLOOKUP(A77,'[4]Лист2 (Наценка)'!$A$13:$O$89,15,0)</f>
        <v>81.615121908298434</v>
      </c>
    </row>
    <row r="78" spans="1:3">
      <c r="A78" s="5300" t="s">
        <v>20311</v>
      </c>
      <c r="B78" s="5294">
        <f>VLOOKUP(A78,'[4]Лист2 (Наценка)'!$A$13:$L$89,12,0)</f>
        <v>52.270044194947701</v>
      </c>
      <c r="C78" s="5294">
        <f>VLOOKUP(A78,'[4]Лист2 (Наценка)'!$A$13:$O$89,15,0)</f>
        <v>90.120765853358094</v>
      </c>
    </row>
    <row r="79" spans="1:3">
      <c r="A79" s="5300" t="s">
        <v>20312</v>
      </c>
      <c r="B79" s="5294">
        <f>VLOOKUP(A79,'[4]Лист2 (Наценка)'!$A$13:$L$89,12,0)</f>
        <v>57.000205868844063</v>
      </c>
      <c r="C79" s="5294">
        <f>VLOOKUP(A79,'[4]Лист2 (Наценка)'!$A$13:$O$89,15,0)</f>
        <v>98.276217015248378</v>
      </c>
    </row>
    <row r="80" spans="1:3">
      <c r="A80" s="5300" t="s">
        <v>20313</v>
      </c>
      <c r="B80" s="5294">
        <f>VLOOKUP(A80,'[4]Лист2 (Наценка)'!$A$13:$L$89,12,0)</f>
        <v>61.945197346261821</v>
      </c>
      <c r="C80" s="5294">
        <f>VLOOKUP(A80,'[4]Лист2 (Наценка)'!$A$13:$O$89,15,0)</f>
        <v>106.80206439010658</v>
      </c>
    </row>
    <row r="81" spans="1:6">
      <c r="A81" s="5300" t="s">
        <v>20314</v>
      </c>
      <c r="B81" s="5294">
        <f>VLOOKUP(A81,'[4]Лист2 (Наценка)'!$A$13:$L$89,12,0)</f>
        <v>66.675359020158183</v>
      </c>
      <c r="C81" s="5294">
        <f>VLOOKUP(A81,'[4]Лист2 (Наценка)'!$A$13:$O$89,15,0)</f>
        <v>114.95751555199685</v>
      </c>
    </row>
    <row r="82" spans="1:6">
      <c r="A82" s="5300" t="s">
        <v>20315</v>
      </c>
      <c r="B82" s="5294">
        <f>VLOOKUP(A82,'[4]Лист2 (Наценка)'!$A$13:$L$89,12,0)</f>
        <v>71.8742402653737</v>
      </c>
      <c r="C82" s="5294">
        <f>VLOOKUP(A82,'[4]Лист2 (Наценка)'!$A$13:$O$89,15,0)</f>
        <v>123.92110390581671</v>
      </c>
    </row>
    <row r="83" spans="1:6" ht="14.7" thickBot="1">
      <c r="A83" s="5301" t="s">
        <v>20316</v>
      </c>
      <c r="B83" s="5294">
        <f>VLOOKUP(A83,'[4]Лист2 (Наценка)'!$A$13:$L$89,12,0)</f>
        <v>73.194467057923021</v>
      </c>
      <c r="C83" s="5294">
        <f>VLOOKUP(A83,'[4]Лист2 (Наценка)'!$A$13:$O$89,15,0)</f>
        <v>126.19735699641899</v>
      </c>
    </row>
    <row r="85" spans="1:6">
      <c r="A85" s="5292" t="s">
        <v>20318</v>
      </c>
    </row>
    <row r="87" spans="1:6">
      <c r="A87" s="5292" t="s">
        <v>20321</v>
      </c>
    </row>
    <row r="88" spans="1:6">
      <c r="A88" s="7625" t="s">
        <v>64</v>
      </c>
      <c r="B88" s="7625" t="s">
        <v>20319</v>
      </c>
      <c r="C88" s="7625" t="s">
        <v>20320</v>
      </c>
    </row>
    <row r="89" spans="1:6">
      <c r="A89" s="7625"/>
      <c r="B89" s="7625"/>
      <c r="C89" s="7625"/>
    </row>
    <row r="90" spans="1:6" ht="28.7">
      <c r="A90" s="5302" t="s">
        <v>20322</v>
      </c>
      <c r="B90" s="5303">
        <v>38.533499999999997</v>
      </c>
      <c r="C90" s="5303">
        <v>66.437068965517227</v>
      </c>
      <c r="D90" s="5305" t="s">
        <v>20342</v>
      </c>
      <c r="E90" s="5306">
        <f>C90</f>
        <v>66.437068965517227</v>
      </c>
      <c r="F90" s="1022" t="str">
        <f>A90</f>
        <v>RMS-1001-030001 ROMMER 
Комплект прямых шаровых кранов с термометрами 1”</v>
      </c>
    </row>
    <row r="91" spans="1:6" ht="28.7">
      <c r="A91" s="5302" t="s">
        <v>20323</v>
      </c>
      <c r="B91" s="5303">
        <v>1.4592700000000001</v>
      </c>
      <c r="C91" s="5303">
        <v>2.5159827586206895</v>
      </c>
      <c r="D91" s="5305" t="s">
        <v>20343</v>
      </c>
      <c r="E91" s="5306">
        <f t="shared" ref="E91:E100" si="0">C91</f>
        <v>2.5159827586206895</v>
      </c>
      <c r="F91" s="1022" t="str">
        <f t="shared" ref="F91:F100" si="1">A91</f>
        <v>RFC-1021-001620 ROMMER 
Фитинг компрессионный для труб PEX-AL-PEXb 16х2,0х3/4</v>
      </c>
    </row>
    <row r="92" spans="1:6" ht="28.7">
      <c r="A92" s="5302" t="s">
        <v>20324</v>
      </c>
      <c r="B92" s="5303">
        <v>1.6841575</v>
      </c>
      <c r="C92" s="5303">
        <v>2.9037198275862064</v>
      </c>
      <c r="D92" s="5305" t="s">
        <v>20333</v>
      </c>
      <c r="E92" s="5306">
        <f t="shared" si="0"/>
        <v>2.9037198275862064</v>
      </c>
      <c r="F92" s="1022" t="str">
        <f t="shared" si="1"/>
        <v>RFC-1021-002020 ROMMER 
Фитинг компрессионный для труб PEX-AL-PEXb 20х2,0х3/4</v>
      </c>
    </row>
    <row r="93" spans="1:6" ht="28.7">
      <c r="A93" s="5302" t="s">
        <v>20325</v>
      </c>
      <c r="B93" s="5303">
        <v>1.6758000000000002</v>
      </c>
      <c r="C93" s="5303">
        <v>2.8893103448275861</v>
      </c>
      <c r="D93" s="5305" t="s">
        <v>20334</v>
      </c>
      <c r="E93" s="5306">
        <f t="shared" si="0"/>
        <v>2.8893103448275861</v>
      </c>
      <c r="F93" s="1022" t="str">
        <f t="shared" si="1"/>
        <v>RFC-1026-162634 ROMMER 
Фитинг компрессионный для труб PEX-AL-PEXc 16х2,6х3/4</v>
      </c>
    </row>
    <row r="94" spans="1:6" ht="28.7">
      <c r="A94" s="5302" t="s">
        <v>20326</v>
      </c>
      <c r="B94" s="5303">
        <v>1.7941024999999999</v>
      </c>
      <c r="C94" s="5303">
        <v>3.0932801724137926</v>
      </c>
      <c r="D94" s="5305" t="s">
        <v>20335</v>
      </c>
      <c r="E94" s="5306">
        <f t="shared" si="0"/>
        <v>3.0932801724137926</v>
      </c>
      <c r="F94" s="1022" t="str">
        <f t="shared" si="1"/>
        <v>RFC-1026-202934 ROMMER
Фитинг компрессионный для труб PEX-AL-PEXc 20х2,9х3/4</v>
      </c>
    </row>
    <row r="95" spans="1:6" ht="28.7">
      <c r="A95" s="5302" t="s">
        <v>20327</v>
      </c>
      <c r="B95" s="5303">
        <v>1.19567</v>
      </c>
      <c r="C95" s="5303">
        <v>2.0614999999999997</v>
      </c>
      <c r="D95" s="5305" t="s">
        <v>20336</v>
      </c>
      <c r="E95" s="5306">
        <f t="shared" si="0"/>
        <v>2.0614999999999997</v>
      </c>
      <c r="F95" s="1022" t="str">
        <f t="shared" si="1"/>
        <v>RFC-1020-001620 ROMMER 
Фитинг компрессионный для труб PEX 16х2,0х3/4</v>
      </c>
    </row>
    <row r="96" spans="1:6" ht="28.7">
      <c r="A96" s="5302" t="s">
        <v>20328</v>
      </c>
      <c r="B96" s="5303">
        <v>4.9075449999999998</v>
      </c>
      <c r="C96" s="5303">
        <v>8.4612844827586198</v>
      </c>
      <c r="D96" s="5305" t="s">
        <v>20337</v>
      </c>
      <c r="E96" s="5306">
        <f t="shared" si="0"/>
        <v>8.4612844827586198</v>
      </c>
      <c r="F96" s="1022" t="str">
        <f t="shared" si="1"/>
        <v>RSP-1001-000001 ROMMER 
Расходомер для коллекторов из нержавеющей стали</v>
      </c>
    </row>
    <row r="97" spans="1:6" ht="28.7">
      <c r="A97" s="5302" t="s">
        <v>20329</v>
      </c>
      <c r="B97" s="5303">
        <v>11.8190875</v>
      </c>
      <c r="C97" s="5303">
        <v>20.377737068965516</v>
      </c>
      <c r="D97" s="5305" t="s">
        <v>20338</v>
      </c>
      <c r="E97" s="5306">
        <f t="shared" si="0"/>
        <v>20.377737068965516</v>
      </c>
      <c r="F97" s="1022" t="str">
        <f t="shared" si="1"/>
        <v>RMS-1001-010001 ROMMER 
Регулируемый концевой фитинг с дренажным вентилем, автоматический воздухоотводчик 1"</v>
      </c>
    </row>
    <row r="98" spans="1:6" ht="28.7">
      <c r="A98" s="5302" t="s">
        <v>20330</v>
      </c>
      <c r="B98" s="5303">
        <v>8.1063500000000008</v>
      </c>
      <c r="C98" s="5303">
        <v>13.97646551724138</v>
      </c>
      <c r="D98" s="5305" t="s">
        <v>20339</v>
      </c>
      <c r="E98" s="5306">
        <f t="shared" si="0"/>
        <v>13.97646551724138</v>
      </c>
      <c r="F98" s="1022" t="str">
        <f t="shared" si="1"/>
        <v>RMS-1001-020001 ROMMER 
Регулируемый концевой фитинг с дренажным вентилем, ручной воздухоотводчик 1"</v>
      </c>
    </row>
    <row r="99" spans="1:6" ht="28.7">
      <c r="A99" s="5302" t="s">
        <v>20331</v>
      </c>
      <c r="B99" s="5303">
        <v>2.0748000000000002</v>
      </c>
      <c r="C99" s="5303">
        <v>3.5772413793103448</v>
      </c>
      <c r="D99" s="5305" t="s">
        <v>20340</v>
      </c>
      <c r="E99" s="5306">
        <f t="shared" si="0"/>
        <v>3.5772413793103448</v>
      </c>
      <c r="F99" s="1022" t="str">
        <f t="shared" si="1"/>
        <v>RSP-1001-000005 ROMMER 
Запорно-балансировочный клапан для коллекторов из нержавеющей стали</v>
      </c>
    </row>
    <row r="100" spans="1:6" ht="29" thickBot="1">
      <c r="A100" s="5304" t="s">
        <v>20332</v>
      </c>
      <c r="B100" s="5303">
        <v>2.5935000000000006</v>
      </c>
      <c r="C100" s="5303">
        <v>4.4715517241379317</v>
      </c>
      <c r="D100" s="5305" t="s">
        <v>20341</v>
      </c>
      <c r="E100" s="5306">
        <f t="shared" si="0"/>
        <v>4.4715517241379317</v>
      </c>
      <c r="F100" s="1022"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Лист17">
    <pageSetUpPr fitToPage="1"/>
  </sheetPr>
  <dimension ref="A1:DG77"/>
  <sheetViews>
    <sheetView zoomScale="85" zoomScaleNormal="100" workbookViewId="0">
      <selection activeCell="L20" sqref="L20"/>
    </sheetView>
  </sheetViews>
  <sheetFormatPr defaultColWidth="9.29296875" defaultRowHeight="14.35"/>
  <cols>
    <col min="1" max="1" width="24.5859375" style="1180" bestFit="1" customWidth="1"/>
    <col min="2" max="2" width="16.703125" style="1180" customWidth="1"/>
    <col min="3" max="3" width="15" style="1180" customWidth="1"/>
    <col min="4" max="4" width="18.41015625" style="1180" customWidth="1"/>
    <col min="5" max="5" width="14.29296875" style="1180" customWidth="1"/>
    <col min="6" max="6" width="18.29296875" style="1180" customWidth="1"/>
    <col min="7" max="7" width="16.703125" style="473" customWidth="1"/>
    <col min="8" max="8" width="19" style="1180" customWidth="1"/>
    <col min="9" max="9" width="9.29296875" style="1180"/>
    <col min="10" max="10" width="16.87890625" style="1180" customWidth="1"/>
    <col min="11" max="16384" width="9.29296875" style="1180"/>
  </cols>
  <sheetData>
    <row r="1" spans="1:11" ht="24" customHeight="1">
      <c r="A1" s="7629" t="s">
        <v>6</v>
      </c>
      <c r="B1" s="7629"/>
      <c r="C1" s="7629"/>
      <c r="D1" s="7629"/>
      <c r="E1" s="7629"/>
      <c r="F1" s="7629"/>
      <c r="G1" s="7629"/>
      <c r="H1" s="7629"/>
    </row>
    <row r="2" spans="1:11">
      <c r="A2" s="17"/>
      <c r="B2" s="17"/>
      <c r="C2" s="17"/>
      <c r="D2" s="17"/>
      <c r="E2" s="17"/>
      <c r="F2" s="17"/>
      <c r="G2" s="3753"/>
      <c r="H2" s="17"/>
    </row>
    <row r="3" spans="1:11">
      <c r="A3" s="17"/>
      <c r="B3" s="17"/>
      <c r="C3" s="17"/>
      <c r="D3" s="17"/>
      <c r="E3" s="17"/>
      <c r="F3" s="17"/>
      <c r="G3" s="3753"/>
      <c r="H3" s="17"/>
    </row>
    <row r="4" spans="1:11" ht="20.100000000000001" customHeight="1">
      <c r="A4" s="18" t="s">
        <v>48</v>
      </c>
      <c r="B4" s="19">
        <v>0</v>
      </c>
      <c r="C4" s="7"/>
      <c r="D4" s="7"/>
      <c r="E4" s="7"/>
      <c r="F4" s="7"/>
      <c r="G4" s="3754"/>
      <c r="H4" s="7"/>
    </row>
    <row r="5" spans="1:11">
      <c r="A5" s="7"/>
      <c r="B5" s="7"/>
      <c r="C5" s="7"/>
      <c r="D5" s="7"/>
      <c r="E5" s="7"/>
      <c r="F5" s="7"/>
      <c r="G5" s="3754"/>
      <c r="H5" s="7"/>
    </row>
    <row r="6" spans="1:11">
      <c r="A6" s="7" t="s">
        <v>15</v>
      </c>
      <c r="B6" s="7"/>
      <c r="C6" s="7" t="s">
        <v>49</v>
      </c>
      <c r="D6" s="7"/>
      <c r="E6" s="7"/>
      <c r="F6" s="7"/>
      <c r="G6" s="3754"/>
      <c r="H6" s="7"/>
    </row>
    <row r="7" spans="1:11">
      <c r="A7" s="7" t="s">
        <v>17</v>
      </c>
      <c r="B7" s="7"/>
      <c r="C7" s="7" t="s">
        <v>50</v>
      </c>
      <c r="D7" s="7"/>
      <c r="E7" s="7"/>
      <c r="F7" s="7"/>
      <c r="G7" s="3754"/>
      <c r="H7" s="7"/>
    </row>
    <row r="8" spans="1:11">
      <c r="A8" s="7" t="s">
        <v>19</v>
      </c>
      <c r="B8" s="7"/>
      <c r="C8" s="7" t="s">
        <v>36</v>
      </c>
      <c r="D8" s="7"/>
      <c r="E8" s="7"/>
      <c r="F8" s="7"/>
      <c r="G8" s="3754"/>
      <c r="H8" s="7"/>
    </row>
    <row r="9" spans="1:11">
      <c r="A9" s="7637"/>
      <c r="B9" s="7628" t="s">
        <v>21</v>
      </c>
      <c r="C9" s="7628" t="s">
        <v>22</v>
      </c>
      <c r="D9" s="7628"/>
      <c r="E9" s="7628"/>
      <c r="F9" s="7628" t="s">
        <v>23</v>
      </c>
      <c r="G9" s="7638" t="s">
        <v>37</v>
      </c>
      <c r="H9" s="7628" t="s">
        <v>51</v>
      </c>
    </row>
    <row r="10" spans="1:11">
      <c r="A10" s="7637"/>
      <c r="B10" s="7628"/>
      <c r="C10" s="1179" t="s">
        <v>24</v>
      </c>
      <c r="D10" s="1179" t="s">
        <v>25</v>
      </c>
      <c r="E10" s="1179" t="s">
        <v>26</v>
      </c>
      <c r="F10" s="7628"/>
      <c r="G10" s="7638"/>
      <c r="H10" s="7628"/>
    </row>
    <row r="11" spans="1:11" ht="14.7" thickBot="1">
      <c r="A11" s="7637"/>
      <c r="B11" s="7628"/>
      <c r="C11" s="1179" t="s">
        <v>27</v>
      </c>
      <c r="D11" s="1179" t="s">
        <v>28</v>
      </c>
      <c r="E11" s="1179" t="s">
        <v>29</v>
      </c>
      <c r="F11" s="7628"/>
      <c r="G11" s="7638"/>
      <c r="H11" s="7628"/>
      <c r="I11" s="1494"/>
    </row>
    <row r="12" spans="1:11">
      <c r="A12" s="7626" t="s">
        <v>52</v>
      </c>
      <c r="B12" s="660" t="s">
        <v>3783</v>
      </c>
      <c r="C12" s="661">
        <v>261</v>
      </c>
      <c r="D12" s="661">
        <v>79</v>
      </c>
      <c r="E12" s="661">
        <v>100</v>
      </c>
      <c r="F12" s="1455">
        <v>100</v>
      </c>
      <c r="G12" s="4321">
        <v>1539.7631133671744</v>
      </c>
      <c r="H12" s="1341">
        <f>G12-G12*$B$4/100</f>
        <v>1539.7631133671744</v>
      </c>
      <c r="J12" s="288"/>
      <c r="K12" s="294"/>
    </row>
    <row r="13" spans="1:11">
      <c r="A13" s="7635"/>
      <c r="B13" s="660" t="s">
        <v>3784</v>
      </c>
      <c r="C13" s="578">
        <v>415</v>
      </c>
      <c r="D13" s="578">
        <v>79</v>
      </c>
      <c r="E13" s="578">
        <v>90</v>
      </c>
      <c r="F13" s="1455">
        <v>139</v>
      </c>
      <c r="G13" s="5899">
        <v>1573.6040609137056</v>
      </c>
      <c r="H13" s="1341">
        <f>G13-G13*$B$4/100</f>
        <v>1573.6040609137056</v>
      </c>
      <c r="I13" s="1588"/>
      <c r="J13" s="288"/>
      <c r="K13" s="294"/>
    </row>
    <row r="14" spans="1:11">
      <c r="A14" s="7636"/>
      <c r="B14" s="660" t="s">
        <v>3785</v>
      </c>
      <c r="C14" s="578">
        <v>575</v>
      </c>
      <c r="D14" s="578">
        <v>79</v>
      </c>
      <c r="E14" s="578">
        <v>100</v>
      </c>
      <c r="F14" s="1455">
        <v>197</v>
      </c>
      <c r="G14" s="5899">
        <v>1607.445008460237</v>
      </c>
      <c r="H14" s="1341">
        <f>G14-G14*$B$4/100</f>
        <v>1607.445008460237</v>
      </c>
      <c r="I14" s="1588"/>
      <c r="J14" s="288"/>
      <c r="K14" s="294"/>
    </row>
    <row r="15" spans="1:11">
      <c r="A15" s="7626" t="s">
        <v>52</v>
      </c>
      <c r="B15" s="660" t="s">
        <v>3786</v>
      </c>
      <c r="C15" s="578">
        <v>415</v>
      </c>
      <c r="D15" s="578">
        <v>80</v>
      </c>
      <c r="E15" s="578">
        <v>100</v>
      </c>
      <c r="F15" s="1455">
        <v>138</v>
      </c>
      <c r="G15" s="5899">
        <v>1793.5702199661591</v>
      </c>
      <c r="H15" s="1341">
        <f t="shared" ref="H15:H17" si="0">G15-G15*$B$4/100</f>
        <v>1793.5702199661591</v>
      </c>
      <c r="I15" s="1588"/>
      <c r="J15" s="288"/>
      <c r="K15" s="294"/>
    </row>
    <row r="16" spans="1:11">
      <c r="A16" s="7627"/>
      <c r="B16" s="660" t="s">
        <v>3787</v>
      </c>
      <c r="C16" s="578">
        <v>577</v>
      </c>
      <c r="D16" s="578">
        <v>80</v>
      </c>
      <c r="E16" s="578">
        <v>100</v>
      </c>
      <c r="F16" s="1455">
        <v>196</v>
      </c>
      <c r="G16" s="5899">
        <v>1827.4111675126906</v>
      </c>
      <c r="H16" s="1341">
        <f t="shared" si="0"/>
        <v>1827.4111675126906</v>
      </c>
      <c r="I16" s="1588"/>
      <c r="J16" s="288"/>
      <c r="K16" s="294"/>
    </row>
    <row r="17" spans="1:11" s="1181" customFormat="1">
      <c r="A17" s="7632" t="s">
        <v>13898</v>
      </c>
      <c r="B17" s="660" t="s">
        <v>6686</v>
      </c>
      <c r="C17" s="578">
        <v>425</v>
      </c>
      <c r="D17" s="578">
        <v>80</v>
      </c>
      <c r="E17" s="578">
        <v>90</v>
      </c>
      <c r="F17" s="1455">
        <v>150</v>
      </c>
      <c r="G17" s="5899">
        <v>2233.5025380710663</v>
      </c>
      <c r="H17" s="1341">
        <f t="shared" si="0"/>
        <v>2233.5025380710663</v>
      </c>
      <c r="I17" s="1588"/>
      <c r="J17" s="288"/>
      <c r="K17" s="294"/>
    </row>
    <row r="18" spans="1:11" s="1181" customFormat="1">
      <c r="A18" s="7633"/>
      <c r="B18" s="660" t="s">
        <v>6687</v>
      </c>
      <c r="C18" s="578">
        <v>575</v>
      </c>
      <c r="D18" s="578">
        <v>80</v>
      </c>
      <c r="E18" s="578">
        <v>90</v>
      </c>
      <c r="F18" s="1455">
        <v>202</v>
      </c>
      <c r="G18" s="5899">
        <v>2267.3434856175973</v>
      </c>
      <c r="H18" s="1341">
        <f>G18-G18*$B$4/100</f>
        <v>2267.3434856175973</v>
      </c>
      <c r="I18" s="1588"/>
      <c r="J18" s="288"/>
      <c r="K18" s="294"/>
    </row>
    <row r="19" spans="1:11" s="1901" customFormat="1">
      <c r="A19" s="7634"/>
      <c r="B19" s="1911" t="s">
        <v>12259</v>
      </c>
      <c r="C19" s="5951">
        <v>875</v>
      </c>
      <c r="D19" s="5951">
        <v>80</v>
      </c>
      <c r="E19" s="5951">
        <v>90</v>
      </c>
      <c r="F19" s="5951">
        <v>294</v>
      </c>
      <c r="G19" s="5953">
        <v>3722.5042301184435</v>
      </c>
      <c r="H19" s="1341">
        <f>G19-G19*$B$4/100</f>
        <v>3722.5042301184435</v>
      </c>
      <c r="J19" s="288"/>
      <c r="K19" s="294"/>
    </row>
    <row r="20" spans="1:11" s="1901" customFormat="1">
      <c r="A20" s="2134"/>
      <c r="B20" s="1895"/>
      <c r="C20" s="1896"/>
      <c r="D20" s="1896"/>
      <c r="E20" s="1896"/>
      <c r="F20" s="1896"/>
      <c r="G20" s="1484"/>
      <c r="H20" s="1484"/>
    </row>
    <row r="21" spans="1:11">
      <c r="A21" s="7629" t="s">
        <v>3768</v>
      </c>
      <c r="B21" s="7629"/>
      <c r="C21" s="7629"/>
      <c r="D21" s="7629"/>
      <c r="E21" s="7629"/>
      <c r="F21" s="7629"/>
      <c r="G21" s="7629"/>
      <c r="H21" s="7629"/>
    </row>
    <row r="23" spans="1:11" ht="47.25" customHeight="1">
      <c r="A23" s="7630" t="s">
        <v>70</v>
      </c>
      <c r="B23" s="7630" t="s">
        <v>3769</v>
      </c>
      <c r="C23" s="659" t="s">
        <v>3772</v>
      </c>
      <c r="D23" s="659" t="s">
        <v>3773</v>
      </c>
      <c r="E23" s="659" t="s">
        <v>3772</v>
      </c>
      <c r="F23" s="659" t="s">
        <v>3773</v>
      </c>
      <c r="G23" s="3755" t="s">
        <v>3772</v>
      </c>
      <c r="H23" s="659" t="s">
        <v>3773</v>
      </c>
    </row>
    <row r="24" spans="1:11">
      <c r="A24" s="7631"/>
      <c r="B24" s="7631"/>
      <c r="C24" s="7641" t="s">
        <v>3770</v>
      </c>
      <c r="D24" s="7642"/>
      <c r="E24" s="7642"/>
      <c r="F24" s="7642"/>
      <c r="G24" s="7642"/>
      <c r="H24" s="7642"/>
    </row>
    <row r="25" spans="1:11">
      <c r="A25" s="7631"/>
      <c r="B25" s="7631"/>
      <c r="C25" s="7641">
        <v>500</v>
      </c>
      <c r="D25" s="7642"/>
      <c r="E25" s="7641">
        <v>350</v>
      </c>
      <c r="F25" s="7642"/>
      <c r="G25" s="7641">
        <v>200</v>
      </c>
      <c r="H25" s="7642"/>
      <c r="J25" s="1494"/>
    </row>
    <row r="26" spans="1:11">
      <c r="A26" s="7639" t="s">
        <v>3771</v>
      </c>
      <c r="B26" s="7519"/>
      <c r="C26" s="7519"/>
      <c r="D26" s="7519"/>
      <c r="E26" s="7519"/>
      <c r="F26" s="7519"/>
      <c r="G26" s="7519"/>
      <c r="H26" s="7519"/>
    </row>
    <row r="27" spans="1:11">
      <c r="A27" s="3745"/>
      <c r="B27" s="662">
        <v>4</v>
      </c>
      <c r="C27" s="5952">
        <v>9357.0219966159057</v>
      </c>
      <c r="D27" s="663">
        <f>C27-C27*$B$4/100</f>
        <v>9357.0219966159057</v>
      </c>
      <c r="E27" s="5952">
        <v>9221.65820642978</v>
      </c>
      <c r="F27" s="663">
        <f>E27-E27*$B$4/100</f>
        <v>9221.65820642978</v>
      </c>
      <c r="G27" s="5952">
        <v>9086.2944162436561</v>
      </c>
      <c r="H27" s="663">
        <f>G27-G27*$B$4/100</f>
        <v>9086.2944162436561</v>
      </c>
    </row>
    <row r="28" spans="1:11">
      <c r="A28" s="3745"/>
      <c r="B28" s="664">
        <v>5</v>
      </c>
      <c r="C28" s="5952">
        <v>10964.467005076143</v>
      </c>
      <c r="D28" s="527">
        <f t="shared" ref="D28:F37" si="1">C28-C28*$B$4/100</f>
        <v>10964.467005076143</v>
      </c>
      <c r="E28" s="5952">
        <v>10795.262267343485</v>
      </c>
      <c r="F28" s="527">
        <f t="shared" si="1"/>
        <v>10795.262267343485</v>
      </c>
      <c r="G28" s="5952">
        <v>10626.057529610829</v>
      </c>
      <c r="H28" s="527">
        <f t="shared" ref="H28:H37" si="2">G28-G28*$B$4/100</f>
        <v>10626.057529610829</v>
      </c>
      <c r="I28" s="1588"/>
    </row>
    <row r="29" spans="1:11">
      <c r="A29" s="3745"/>
      <c r="B29" s="664">
        <v>6</v>
      </c>
      <c r="C29" s="5952">
        <v>12571.912013536379</v>
      </c>
      <c r="D29" s="527">
        <f t="shared" si="1"/>
        <v>12571.912013536379</v>
      </c>
      <c r="E29" s="5952">
        <v>12368.866328257192</v>
      </c>
      <c r="F29" s="527">
        <f t="shared" si="1"/>
        <v>12368.866328257192</v>
      </c>
      <c r="G29" s="5952">
        <v>12165.820642978004</v>
      </c>
      <c r="H29" s="527">
        <f t="shared" si="2"/>
        <v>12165.820642978004</v>
      </c>
      <c r="I29" s="1588"/>
    </row>
    <row r="30" spans="1:11">
      <c r="A30" s="3745"/>
      <c r="B30" s="664">
        <v>7</v>
      </c>
      <c r="C30" s="5952">
        <v>14179.357021996617</v>
      </c>
      <c r="D30" s="527">
        <f t="shared" si="1"/>
        <v>14179.357021996617</v>
      </c>
      <c r="E30" s="5952">
        <v>13942.470389170898</v>
      </c>
      <c r="F30" s="527">
        <f t="shared" si="1"/>
        <v>13942.470389170898</v>
      </c>
      <c r="G30" s="5952">
        <v>13705.583756345179</v>
      </c>
      <c r="H30" s="527">
        <f t="shared" si="2"/>
        <v>13705.583756345179</v>
      </c>
      <c r="I30" s="1588"/>
    </row>
    <row r="31" spans="1:11">
      <c r="A31" s="3745"/>
      <c r="B31" s="664">
        <v>8</v>
      </c>
      <c r="C31" s="5952">
        <v>15786.802030456854</v>
      </c>
      <c r="D31" s="527">
        <f t="shared" si="1"/>
        <v>15786.802030456854</v>
      </c>
      <c r="E31" s="5952">
        <v>15516.074450084603</v>
      </c>
      <c r="F31" s="527">
        <f t="shared" si="1"/>
        <v>15516.074450084603</v>
      </c>
      <c r="G31" s="5952">
        <v>15245.346869712354</v>
      </c>
      <c r="H31" s="527">
        <f t="shared" si="2"/>
        <v>15245.346869712354</v>
      </c>
      <c r="I31" s="1588"/>
    </row>
    <row r="32" spans="1:11">
      <c r="A32" s="3745"/>
      <c r="B32" s="664">
        <v>9</v>
      </c>
      <c r="C32" s="5952">
        <v>17394.247038917092</v>
      </c>
      <c r="D32" s="527">
        <f t="shared" si="1"/>
        <v>17394.247038917092</v>
      </c>
      <c r="E32" s="5952">
        <v>17089.67851099831</v>
      </c>
      <c r="F32" s="527">
        <f t="shared" si="1"/>
        <v>17089.67851099831</v>
      </c>
      <c r="G32" s="5952">
        <v>16785.109983079528</v>
      </c>
      <c r="H32" s="527">
        <f t="shared" si="2"/>
        <v>16785.109983079528</v>
      </c>
      <c r="I32" s="1588"/>
    </row>
    <row r="33" spans="1:9">
      <c r="A33" s="665" t="s">
        <v>3781</v>
      </c>
      <c r="B33" s="664">
        <v>10</v>
      </c>
      <c r="C33" s="5952">
        <v>19001.692047377328</v>
      </c>
      <c r="D33" s="527">
        <f t="shared" si="1"/>
        <v>19001.692047377328</v>
      </c>
      <c r="E33" s="5952">
        <v>18663.282571912016</v>
      </c>
      <c r="F33" s="527">
        <f t="shared" si="1"/>
        <v>18663.282571912016</v>
      </c>
      <c r="G33" s="5952">
        <v>18324.873096446703</v>
      </c>
      <c r="H33" s="527">
        <f t="shared" si="2"/>
        <v>18324.873096446703</v>
      </c>
      <c r="I33" s="1588"/>
    </row>
    <row r="34" spans="1:9">
      <c r="A34" s="666" t="s">
        <v>3775</v>
      </c>
      <c r="B34" s="664">
        <v>11</v>
      </c>
      <c r="C34" s="5952">
        <v>20609.137055837564</v>
      </c>
      <c r="D34" s="527">
        <f t="shared" si="1"/>
        <v>20609.137055837564</v>
      </c>
      <c r="E34" s="5952">
        <v>20236.886632825721</v>
      </c>
      <c r="F34" s="527">
        <f t="shared" si="1"/>
        <v>20236.886632825721</v>
      </c>
      <c r="G34" s="5952">
        <v>19864.636209813874</v>
      </c>
      <c r="H34" s="527">
        <f t="shared" si="2"/>
        <v>19864.636209813874</v>
      </c>
      <c r="I34" s="1588"/>
    </row>
    <row r="35" spans="1:9">
      <c r="A35" s="666" t="s">
        <v>3776</v>
      </c>
      <c r="B35" s="664">
        <v>12</v>
      </c>
      <c r="C35" s="5952">
        <v>22216.5820642978</v>
      </c>
      <c r="D35" s="527">
        <f t="shared" si="1"/>
        <v>22216.5820642978</v>
      </c>
      <c r="E35" s="5952">
        <v>21810.490693739426</v>
      </c>
      <c r="F35" s="527">
        <f t="shared" si="1"/>
        <v>21810.490693739426</v>
      </c>
      <c r="G35" s="5952">
        <v>21404.399323181049</v>
      </c>
      <c r="H35" s="527">
        <f t="shared" si="2"/>
        <v>21404.399323181049</v>
      </c>
      <c r="I35" s="1588"/>
    </row>
    <row r="36" spans="1:9">
      <c r="A36" s="666" t="s">
        <v>3777</v>
      </c>
      <c r="B36" s="664">
        <v>13</v>
      </c>
      <c r="C36" s="5952">
        <v>23824.027072758039</v>
      </c>
      <c r="D36" s="527">
        <f t="shared" si="1"/>
        <v>23824.027072758039</v>
      </c>
      <c r="E36" s="5952">
        <v>23384.094754653132</v>
      </c>
      <c r="F36" s="527">
        <f t="shared" si="1"/>
        <v>23384.094754653132</v>
      </c>
      <c r="G36" s="5952">
        <v>22944.162436548224</v>
      </c>
      <c r="H36" s="527">
        <f t="shared" si="2"/>
        <v>22944.162436548224</v>
      </c>
      <c r="I36" s="1588"/>
    </row>
    <row r="37" spans="1:9">
      <c r="A37" s="666" t="s">
        <v>3778</v>
      </c>
      <c r="B37" s="664">
        <v>14</v>
      </c>
      <c r="C37" s="5952">
        <v>25431.472081218275</v>
      </c>
      <c r="D37" s="527">
        <f t="shared" si="1"/>
        <v>25431.472081218275</v>
      </c>
      <c r="E37" s="5952">
        <v>24957.698815566837</v>
      </c>
      <c r="F37" s="527">
        <f t="shared" si="1"/>
        <v>24957.698815566837</v>
      </c>
      <c r="G37" s="5952">
        <v>24483.925549915399</v>
      </c>
      <c r="H37" s="527">
        <f t="shared" si="2"/>
        <v>24483.925549915399</v>
      </c>
      <c r="I37" s="1588"/>
    </row>
    <row r="38" spans="1:9">
      <c r="A38" s="7639" t="s">
        <v>3774</v>
      </c>
      <c r="B38" s="7519"/>
      <c r="C38" s="7519"/>
      <c r="D38" s="7519"/>
      <c r="E38" s="7519"/>
      <c r="F38" s="7519"/>
      <c r="G38" s="7519"/>
      <c r="H38" s="7519"/>
      <c r="I38" s="1588"/>
    </row>
    <row r="39" spans="1:9">
      <c r="A39" s="667"/>
      <c r="B39" s="662">
        <v>4</v>
      </c>
      <c r="C39" s="5952">
        <v>10710.659898477157</v>
      </c>
      <c r="D39" s="663">
        <f>C39-C39*$B$4/100</f>
        <v>10710.659898477157</v>
      </c>
      <c r="E39" s="5952">
        <v>10575.296108291033</v>
      </c>
      <c r="F39" s="527">
        <f>E39-E39*$B$4/100</f>
        <v>10575.296108291033</v>
      </c>
      <c r="G39" s="2521" t="s">
        <v>417</v>
      </c>
      <c r="H39" s="668" t="s">
        <v>417</v>
      </c>
      <c r="I39" s="1588"/>
    </row>
    <row r="40" spans="1:9">
      <c r="A40" s="669"/>
      <c r="B40" s="664">
        <v>5</v>
      </c>
      <c r="C40" s="5952">
        <v>12538.071065989849</v>
      </c>
      <c r="D40" s="527">
        <f t="shared" ref="D40:D49" si="3">C40-C40*$B$4/100</f>
        <v>12538.071065989849</v>
      </c>
      <c r="E40" s="5952">
        <v>12368.866328257192</v>
      </c>
      <c r="F40" s="527">
        <f t="shared" ref="F40:F49" si="4">E40-E40*$B$4/100</f>
        <v>12368.866328257192</v>
      </c>
      <c r="G40" s="2522" t="s">
        <v>417</v>
      </c>
      <c r="H40" s="2626" t="s">
        <v>417</v>
      </c>
      <c r="I40" s="1588"/>
    </row>
    <row r="41" spans="1:9">
      <c r="A41" s="669"/>
      <c r="B41" s="664">
        <v>6</v>
      </c>
      <c r="C41" s="5952">
        <v>14365.482233502538</v>
      </c>
      <c r="D41" s="527">
        <f t="shared" si="3"/>
        <v>14365.482233502538</v>
      </c>
      <c r="E41" s="5952">
        <v>14162.436548223352</v>
      </c>
      <c r="F41" s="527">
        <f t="shared" si="4"/>
        <v>14162.436548223352</v>
      </c>
      <c r="G41" s="2522" t="s">
        <v>417</v>
      </c>
      <c r="H41" s="2626" t="s">
        <v>417</v>
      </c>
      <c r="I41" s="1588"/>
    </row>
    <row r="42" spans="1:9">
      <c r="A42" s="669"/>
      <c r="B42" s="664">
        <v>7</v>
      </c>
      <c r="C42" s="5952">
        <v>16192.89340101523</v>
      </c>
      <c r="D42" s="527">
        <f t="shared" si="3"/>
        <v>16192.89340101523</v>
      </c>
      <c r="E42" s="5952">
        <v>15956.006768189511</v>
      </c>
      <c r="F42" s="527">
        <f t="shared" si="4"/>
        <v>15956.006768189511</v>
      </c>
      <c r="G42" s="2522" t="s">
        <v>417</v>
      </c>
      <c r="H42" s="2626" t="s">
        <v>417</v>
      </c>
      <c r="I42" s="1588"/>
    </row>
    <row r="43" spans="1:9">
      <c r="A43" s="669"/>
      <c r="B43" s="664">
        <v>8</v>
      </c>
      <c r="C43" s="5952">
        <v>18020.304568527921</v>
      </c>
      <c r="D43" s="527">
        <f t="shared" si="3"/>
        <v>18020.304568527921</v>
      </c>
      <c r="E43" s="5952">
        <v>17749.57698815567</v>
      </c>
      <c r="F43" s="527">
        <f t="shared" si="4"/>
        <v>17749.57698815567</v>
      </c>
      <c r="G43" s="2522" t="s">
        <v>417</v>
      </c>
      <c r="H43" s="2626" t="s">
        <v>417</v>
      </c>
      <c r="I43" s="1588"/>
    </row>
    <row r="44" spans="1:9">
      <c r="A44" s="669"/>
      <c r="B44" s="664">
        <v>9</v>
      </c>
      <c r="C44" s="5952">
        <v>19847.715736040609</v>
      </c>
      <c r="D44" s="527">
        <f t="shared" si="3"/>
        <v>19847.715736040609</v>
      </c>
      <c r="E44" s="5952">
        <v>19543.147208121827</v>
      </c>
      <c r="F44" s="527">
        <f t="shared" si="4"/>
        <v>19543.147208121827</v>
      </c>
      <c r="G44" s="2522" t="s">
        <v>417</v>
      </c>
      <c r="H44" s="2626" t="s">
        <v>417</v>
      </c>
      <c r="I44" s="1588"/>
    </row>
    <row r="45" spans="1:9">
      <c r="A45" s="670" t="s">
        <v>3780</v>
      </c>
      <c r="B45" s="664">
        <v>10</v>
      </c>
      <c r="C45" s="5952">
        <v>21675.126903553301</v>
      </c>
      <c r="D45" s="527">
        <f t="shared" si="3"/>
        <v>21675.126903553301</v>
      </c>
      <c r="E45" s="5952">
        <v>21336.717428087988</v>
      </c>
      <c r="F45" s="527">
        <f t="shared" si="4"/>
        <v>21336.717428087988</v>
      </c>
      <c r="G45" s="2522" t="s">
        <v>417</v>
      </c>
      <c r="H45" s="2626" t="s">
        <v>417</v>
      </c>
      <c r="I45" s="1588"/>
    </row>
    <row r="46" spans="1:9">
      <c r="A46" s="671" t="s">
        <v>3779</v>
      </c>
      <c r="B46" s="664">
        <v>11</v>
      </c>
      <c r="C46" s="5952">
        <v>23502.538071065992</v>
      </c>
      <c r="D46" s="527">
        <f t="shared" si="3"/>
        <v>23502.538071065992</v>
      </c>
      <c r="E46" s="5952">
        <v>23130.287648054145</v>
      </c>
      <c r="F46" s="527">
        <f t="shared" si="4"/>
        <v>23130.287648054145</v>
      </c>
      <c r="G46" s="2522" t="s">
        <v>417</v>
      </c>
      <c r="H46" s="2626" t="s">
        <v>417</v>
      </c>
      <c r="I46" s="1588"/>
    </row>
    <row r="47" spans="1:9">
      <c r="A47" s="671" t="s">
        <v>3776</v>
      </c>
      <c r="B47" s="664">
        <v>12</v>
      </c>
      <c r="C47" s="5952">
        <v>25329.94923857868</v>
      </c>
      <c r="D47" s="527">
        <f t="shared" si="3"/>
        <v>25329.94923857868</v>
      </c>
      <c r="E47" s="5952">
        <v>24923.857868020306</v>
      </c>
      <c r="F47" s="527">
        <f t="shared" si="4"/>
        <v>24923.857868020306</v>
      </c>
      <c r="G47" s="2522" t="s">
        <v>417</v>
      </c>
      <c r="H47" s="2626" t="s">
        <v>417</v>
      </c>
      <c r="I47" s="1588"/>
    </row>
    <row r="48" spans="1:9">
      <c r="A48" s="671" t="s">
        <v>3777</v>
      </c>
      <c r="B48" s="664">
        <v>13</v>
      </c>
      <c r="C48" s="5952">
        <v>27157.360406091371</v>
      </c>
      <c r="D48" s="527">
        <f t="shared" si="3"/>
        <v>27157.360406091371</v>
      </c>
      <c r="E48" s="5952">
        <v>26717.428087986464</v>
      </c>
      <c r="F48" s="527">
        <f t="shared" si="4"/>
        <v>26717.428087986464</v>
      </c>
      <c r="G48" s="2522" t="s">
        <v>417</v>
      </c>
      <c r="H48" s="2626" t="s">
        <v>417</v>
      </c>
      <c r="I48" s="1588"/>
    </row>
    <row r="49" spans="1:111">
      <c r="A49" s="671" t="s">
        <v>3778</v>
      </c>
      <c r="B49" s="664">
        <v>14</v>
      </c>
      <c r="C49" s="5952">
        <v>28984.771573604063</v>
      </c>
      <c r="D49" s="527">
        <f t="shared" si="3"/>
        <v>28984.771573604063</v>
      </c>
      <c r="E49" s="5952">
        <v>28510.998307952625</v>
      </c>
      <c r="F49" s="527">
        <f t="shared" si="4"/>
        <v>28510.998307952625</v>
      </c>
      <c r="G49" s="2522" t="s">
        <v>417</v>
      </c>
      <c r="H49" s="2626" t="s">
        <v>417</v>
      </c>
      <c r="I49" s="1588"/>
    </row>
    <row r="50" spans="1:111" s="1340" customFormat="1">
      <c r="A50" s="7639" t="s">
        <v>21960</v>
      </c>
      <c r="B50" s="7519"/>
      <c r="C50" s="7519"/>
      <c r="D50" s="7519"/>
      <c r="E50" s="7519"/>
      <c r="F50" s="7519"/>
      <c r="G50" s="7519"/>
      <c r="H50" s="7519"/>
      <c r="I50" s="1588"/>
    </row>
    <row r="51" spans="1:111" s="1340" customFormat="1">
      <c r="A51" s="1347"/>
      <c r="B51" s="662">
        <v>4</v>
      </c>
      <c r="C51" s="5952">
        <v>12470.389170896786</v>
      </c>
      <c r="D51" s="663">
        <f>C51-C51*$B$4/100</f>
        <v>12470.389170896786</v>
      </c>
      <c r="E51" s="5952">
        <v>12335.02538071066</v>
      </c>
      <c r="F51" s="527">
        <f>E51-E51*$B$4/100</f>
        <v>12335.02538071066</v>
      </c>
      <c r="G51" s="2521" t="s">
        <v>417</v>
      </c>
      <c r="H51" s="668" t="s">
        <v>417</v>
      </c>
      <c r="I51" s="1588"/>
    </row>
    <row r="52" spans="1:111" s="1340" customFormat="1">
      <c r="A52" s="671"/>
      <c r="B52" s="664">
        <v>5</v>
      </c>
      <c r="C52" s="5952">
        <v>14737.732656514383</v>
      </c>
      <c r="D52" s="663">
        <f t="shared" ref="D52:D61" si="5">C52-C52*$B$4/100</f>
        <v>14737.732656514383</v>
      </c>
      <c r="E52" s="5952">
        <v>14568.527918781727</v>
      </c>
      <c r="F52" s="527">
        <f t="shared" ref="F52:F61" si="6">E52-E52*$B$4/100</f>
        <v>14568.527918781727</v>
      </c>
      <c r="G52" s="2522" t="s">
        <v>417</v>
      </c>
      <c r="H52" s="2626" t="s">
        <v>417</v>
      </c>
      <c r="I52" s="1588"/>
      <c r="J52" s="1409"/>
      <c r="K52" s="1409"/>
    </row>
    <row r="53" spans="1:111" s="1340" customFormat="1">
      <c r="A53" s="671"/>
      <c r="B53" s="664">
        <v>6</v>
      </c>
      <c r="C53" s="5952">
        <v>17005.07614213198</v>
      </c>
      <c r="D53" s="663">
        <f t="shared" si="5"/>
        <v>17005.07614213198</v>
      </c>
      <c r="E53" s="5952">
        <v>16802.030456852794</v>
      </c>
      <c r="F53" s="527">
        <f t="shared" si="6"/>
        <v>16802.030456852794</v>
      </c>
      <c r="G53" s="2522" t="s">
        <v>417</v>
      </c>
      <c r="H53" s="2626" t="s">
        <v>417</v>
      </c>
      <c r="I53" s="1588"/>
      <c r="J53" s="1409"/>
      <c r="K53" s="1409"/>
    </row>
    <row r="54" spans="1:111" s="1340" customFormat="1">
      <c r="A54" s="671"/>
      <c r="B54" s="664">
        <v>7</v>
      </c>
      <c r="C54" s="5952">
        <v>19272.419627749579</v>
      </c>
      <c r="D54" s="663">
        <f t="shared" si="5"/>
        <v>19272.419627749579</v>
      </c>
      <c r="E54" s="5952">
        <v>19035.532994923858</v>
      </c>
      <c r="F54" s="527">
        <f t="shared" si="6"/>
        <v>19035.532994923858</v>
      </c>
      <c r="G54" s="2522" t="s">
        <v>417</v>
      </c>
      <c r="H54" s="2626" t="s">
        <v>417</v>
      </c>
      <c r="I54" s="1588"/>
      <c r="J54" s="1409"/>
      <c r="K54" s="1409"/>
    </row>
    <row r="55" spans="1:111" s="1340" customFormat="1">
      <c r="A55" s="671"/>
      <c r="B55" s="664">
        <v>8</v>
      </c>
      <c r="C55" s="5952">
        <v>21539.763113367175</v>
      </c>
      <c r="D55" s="663">
        <f t="shared" si="5"/>
        <v>21539.763113367175</v>
      </c>
      <c r="E55" s="5952">
        <v>21269.035532994923</v>
      </c>
      <c r="F55" s="527">
        <f t="shared" si="6"/>
        <v>21269.035532994923</v>
      </c>
      <c r="G55" s="2522" t="s">
        <v>417</v>
      </c>
      <c r="H55" s="2626" t="s">
        <v>417</v>
      </c>
      <c r="I55" s="1588"/>
      <c r="J55" s="1409"/>
      <c r="K55" s="1409"/>
    </row>
    <row r="56" spans="1:111" s="1340" customFormat="1">
      <c r="A56" s="671"/>
      <c r="B56" s="664">
        <v>9</v>
      </c>
      <c r="C56" s="5952">
        <v>23807.106598984774</v>
      </c>
      <c r="D56" s="663">
        <f t="shared" si="5"/>
        <v>23807.106598984774</v>
      </c>
      <c r="E56" s="5952">
        <v>23502.538071065992</v>
      </c>
      <c r="F56" s="527">
        <f t="shared" si="6"/>
        <v>23502.538071065992</v>
      </c>
      <c r="G56" s="2522" t="s">
        <v>417</v>
      </c>
      <c r="H56" s="2626" t="s">
        <v>417</v>
      </c>
      <c r="I56" s="1588"/>
      <c r="J56" s="1409"/>
      <c r="K56" s="1409"/>
    </row>
    <row r="57" spans="1:111" s="1340" customFormat="1">
      <c r="A57" s="670" t="s">
        <v>7621</v>
      </c>
      <c r="B57" s="664">
        <v>10</v>
      </c>
      <c r="C57" s="5952">
        <v>26074.450084602369</v>
      </c>
      <c r="D57" s="663">
        <f t="shared" si="5"/>
        <v>26074.450084602369</v>
      </c>
      <c r="E57" s="5952">
        <v>25736.040609137057</v>
      </c>
      <c r="F57" s="527">
        <f t="shared" si="6"/>
        <v>25736.040609137057</v>
      </c>
      <c r="G57" s="2522" t="s">
        <v>417</v>
      </c>
      <c r="H57" s="2626" t="s">
        <v>417</v>
      </c>
      <c r="I57" s="1588"/>
      <c r="J57" s="1409"/>
      <c r="K57" s="1409"/>
    </row>
    <row r="58" spans="1:111" s="1340" customFormat="1">
      <c r="A58" s="671" t="s">
        <v>7622</v>
      </c>
      <c r="B58" s="664">
        <v>11</v>
      </c>
      <c r="C58" s="5952">
        <v>28341.793570219968</v>
      </c>
      <c r="D58" s="663">
        <f t="shared" si="5"/>
        <v>28341.793570219968</v>
      </c>
      <c r="E58" s="5952">
        <v>27969.543147208122</v>
      </c>
      <c r="F58" s="527">
        <f t="shared" si="6"/>
        <v>27969.543147208122</v>
      </c>
      <c r="G58" s="2522" t="s">
        <v>417</v>
      </c>
      <c r="H58" s="2626" t="s">
        <v>417</v>
      </c>
      <c r="I58" s="1588"/>
      <c r="J58" s="1409"/>
      <c r="K58" s="1409"/>
    </row>
    <row r="59" spans="1:111" s="1340" customFormat="1">
      <c r="A59" s="671" t="s">
        <v>3776</v>
      </c>
      <c r="B59" s="664">
        <v>12</v>
      </c>
      <c r="C59" s="5952">
        <v>30609.137055837564</v>
      </c>
      <c r="D59" s="663">
        <f t="shared" si="5"/>
        <v>30609.137055837564</v>
      </c>
      <c r="E59" s="5952">
        <v>30203.04568527919</v>
      </c>
      <c r="F59" s="527">
        <f t="shared" si="6"/>
        <v>30203.04568527919</v>
      </c>
      <c r="G59" s="2522" t="s">
        <v>417</v>
      </c>
      <c r="H59" s="2626" t="s">
        <v>417</v>
      </c>
      <c r="I59" s="1588"/>
      <c r="J59" s="1409"/>
      <c r="K59" s="1409"/>
    </row>
    <row r="60" spans="1:111" s="1340" customFormat="1">
      <c r="A60" s="671" t="s">
        <v>3777</v>
      </c>
      <c r="B60" s="664">
        <v>13</v>
      </c>
      <c r="C60" s="5952">
        <v>32876.480541455159</v>
      </c>
      <c r="D60" s="663">
        <f t="shared" si="5"/>
        <v>32876.480541455159</v>
      </c>
      <c r="E60" s="5952">
        <v>32436.548223350255</v>
      </c>
      <c r="F60" s="527">
        <f t="shared" si="6"/>
        <v>32436.548223350255</v>
      </c>
      <c r="G60" s="2522" t="s">
        <v>417</v>
      </c>
      <c r="H60" s="2626" t="s">
        <v>417</v>
      </c>
      <c r="I60" s="1588"/>
      <c r="J60" s="1409"/>
      <c r="K60" s="1409"/>
    </row>
    <row r="61" spans="1:111" s="1340" customFormat="1">
      <c r="A61" s="1348" t="s">
        <v>3778</v>
      </c>
      <c r="B61" s="664">
        <v>14</v>
      </c>
      <c r="C61" s="5952">
        <v>35143.824027072762</v>
      </c>
      <c r="D61" s="663">
        <f t="shared" si="5"/>
        <v>35143.824027072762</v>
      </c>
      <c r="E61" s="5952">
        <v>34670.05076142132</v>
      </c>
      <c r="F61" s="527">
        <f t="shared" si="6"/>
        <v>34670.05076142132</v>
      </c>
      <c r="G61" s="2522" t="s">
        <v>417</v>
      </c>
      <c r="H61" s="2626" t="s">
        <v>417</v>
      </c>
      <c r="I61" s="1588"/>
      <c r="J61" s="1409"/>
      <c r="K61" s="1409"/>
    </row>
    <row r="62" spans="1:111" s="993" customFormat="1" ht="33.75" customHeight="1">
      <c r="A62" s="7640" t="s">
        <v>3782</v>
      </c>
      <c r="B62" s="7306"/>
      <c r="C62" s="7306"/>
      <c r="D62" s="7306"/>
      <c r="E62" s="7306"/>
      <c r="F62" s="7306"/>
      <c r="G62" s="7306"/>
      <c r="H62" s="7306"/>
      <c r="I62" s="3745"/>
      <c r="J62" s="3745"/>
      <c r="K62" s="3745"/>
      <c r="L62" s="3745"/>
      <c r="M62" s="3745"/>
      <c r="N62" s="3745"/>
      <c r="O62" s="3745"/>
      <c r="P62" s="3745"/>
      <c r="Q62" s="3745"/>
      <c r="R62" s="3745"/>
      <c r="S62" s="3745"/>
      <c r="T62" s="3745"/>
      <c r="U62" s="3745"/>
      <c r="V62" s="3745"/>
      <c r="W62" s="3745"/>
      <c r="X62" s="3745"/>
      <c r="Y62" s="3745"/>
      <c r="Z62" s="3745"/>
      <c r="AA62" s="3745"/>
      <c r="AB62" s="3745"/>
      <c r="AC62" s="3745"/>
      <c r="AD62" s="3745"/>
      <c r="AE62" s="3745"/>
      <c r="AF62" s="3745"/>
      <c r="AG62" s="3745"/>
      <c r="AH62" s="3745"/>
      <c r="AI62" s="3745"/>
      <c r="AJ62" s="3745"/>
      <c r="AK62" s="3745"/>
      <c r="AL62" s="3745"/>
      <c r="AM62" s="3745"/>
      <c r="AN62" s="3745"/>
      <c r="AO62" s="3745"/>
      <c r="AP62" s="3745"/>
      <c r="AQ62" s="3745"/>
      <c r="AR62" s="3745"/>
      <c r="AS62" s="3745"/>
      <c r="AT62" s="3745"/>
      <c r="AU62" s="3745"/>
      <c r="AV62" s="3745"/>
      <c r="AW62" s="3745"/>
      <c r="AX62" s="3745"/>
      <c r="AY62" s="3745"/>
      <c r="AZ62" s="3745"/>
      <c r="BA62" s="3745"/>
      <c r="BB62" s="3745"/>
      <c r="BC62" s="3745"/>
      <c r="BD62" s="3745"/>
      <c r="BE62" s="3745"/>
      <c r="BF62" s="3745"/>
      <c r="BG62" s="3745"/>
      <c r="BH62" s="3745"/>
      <c r="BI62" s="3745"/>
      <c r="BJ62" s="3745"/>
      <c r="BK62" s="3745"/>
      <c r="BL62" s="3745"/>
      <c r="BM62" s="3745"/>
      <c r="BN62" s="3745"/>
      <c r="BO62" s="3745"/>
      <c r="BP62" s="3745"/>
      <c r="BQ62" s="3745"/>
      <c r="BR62" s="3745"/>
      <c r="BS62" s="3745"/>
      <c r="BT62" s="3745"/>
      <c r="BU62" s="3745"/>
      <c r="BV62" s="3745"/>
      <c r="BW62" s="3745"/>
      <c r="BX62" s="3745"/>
      <c r="BY62" s="3745"/>
      <c r="BZ62" s="3745"/>
      <c r="CA62" s="3745"/>
      <c r="CB62" s="3745"/>
      <c r="CC62" s="3745"/>
      <c r="CD62" s="3745"/>
      <c r="CE62" s="3745"/>
      <c r="CF62" s="3745"/>
      <c r="CG62" s="3745"/>
      <c r="CH62" s="3745"/>
      <c r="CI62" s="3745"/>
      <c r="CJ62" s="3745"/>
      <c r="CK62" s="3745"/>
      <c r="CL62" s="3745"/>
      <c r="CM62" s="3745"/>
      <c r="CN62" s="3745"/>
      <c r="CO62" s="3745"/>
      <c r="CP62" s="3745"/>
      <c r="CQ62" s="3745"/>
      <c r="CR62" s="3745"/>
      <c r="CS62" s="3745"/>
      <c r="CT62" s="3745"/>
      <c r="CU62" s="3745"/>
      <c r="CV62" s="3745"/>
      <c r="CW62" s="3745"/>
      <c r="CX62" s="3745"/>
      <c r="CY62" s="3745"/>
      <c r="CZ62" s="3745"/>
      <c r="DA62" s="3745"/>
      <c r="DB62" s="3745"/>
      <c r="DC62" s="3745"/>
      <c r="DD62" s="3745"/>
      <c r="DE62" s="3745"/>
      <c r="DF62" s="3745"/>
      <c r="DG62" s="3745"/>
    </row>
    <row r="63" spans="1:111" s="993" customFormat="1">
      <c r="A63" s="1181"/>
      <c r="B63" s="1181"/>
      <c r="C63" s="1181"/>
      <c r="D63" s="1181"/>
      <c r="E63" s="1181"/>
      <c r="F63" s="1181"/>
      <c r="G63" s="488"/>
      <c r="H63" s="1181"/>
      <c r="I63" s="3745"/>
      <c r="J63" s="3745"/>
      <c r="K63" s="3745"/>
      <c r="L63" s="3745"/>
      <c r="M63" s="3745"/>
      <c r="N63" s="3745"/>
      <c r="O63" s="3745"/>
      <c r="P63" s="3745"/>
      <c r="Q63" s="3745"/>
      <c r="R63" s="3745"/>
      <c r="S63" s="3745"/>
      <c r="T63" s="3745"/>
      <c r="U63" s="3745"/>
      <c r="V63" s="3745"/>
      <c r="W63" s="3745"/>
      <c r="X63" s="3745"/>
      <c r="Y63" s="3745"/>
      <c r="Z63" s="3745"/>
      <c r="AA63" s="3745"/>
      <c r="AB63" s="3745"/>
      <c r="AC63" s="3745"/>
      <c r="AD63" s="3745"/>
      <c r="AE63" s="3745"/>
      <c r="AF63" s="3745"/>
      <c r="AG63" s="3745"/>
      <c r="AH63" s="3745"/>
      <c r="AI63" s="3745"/>
      <c r="AJ63" s="3745"/>
      <c r="AK63" s="3745"/>
      <c r="AL63" s="3745"/>
      <c r="AM63" s="3745"/>
      <c r="AN63" s="3745"/>
      <c r="AO63" s="3745"/>
      <c r="AP63" s="3745"/>
      <c r="AQ63" s="3745"/>
      <c r="AR63" s="3745"/>
      <c r="AS63" s="3745"/>
      <c r="AT63" s="3745"/>
      <c r="AU63" s="3745"/>
      <c r="AV63" s="3745"/>
      <c r="AW63" s="3745"/>
      <c r="AX63" s="3745"/>
      <c r="AY63" s="3745"/>
      <c r="AZ63" s="3745"/>
      <c r="BA63" s="3745"/>
      <c r="BB63" s="3745"/>
      <c r="BC63" s="3745"/>
      <c r="BD63" s="3745"/>
      <c r="BE63" s="3745"/>
      <c r="BF63" s="3745"/>
      <c r="BG63" s="3745"/>
      <c r="BH63" s="3745"/>
      <c r="BI63" s="3745"/>
      <c r="BJ63" s="3745"/>
      <c r="BK63" s="3745"/>
      <c r="BL63" s="3745"/>
      <c r="BM63" s="3745"/>
      <c r="BN63" s="3745"/>
      <c r="BO63" s="3745"/>
      <c r="BP63" s="3745"/>
      <c r="BQ63" s="3745"/>
      <c r="BR63" s="3745"/>
      <c r="BS63" s="3745"/>
      <c r="BT63" s="3745"/>
      <c r="BU63" s="3745"/>
      <c r="BV63" s="3745"/>
      <c r="BW63" s="3745"/>
      <c r="BX63" s="3745"/>
      <c r="BY63" s="3745"/>
      <c r="BZ63" s="3745"/>
      <c r="CA63" s="3745"/>
      <c r="CB63" s="3745"/>
      <c r="CC63" s="3745"/>
      <c r="CD63" s="3745"/>
      <c r="CE63" s="3745"/>
      <c r="CF63" s="3745"/>
      <c r="CG63" s="3745"/>
      <c r="CH63" s="3745"/>
      <c r="CI63" s="3745"/>
      <c r="CJ63" s="3745"/>
      <c r="CK63" s="3745"/>
      <c r="CL63" s="3745"/>
      <c r="CM63" s="3745"/>
      <c r="CN63" s="3745"/>
      <c r="CO63" s="3745"/>
      <c r="CP63" s="3745"/>
      <c r="CQ63" s="3745"/>
      <c r="CR63" s="3745"/>
      <c r="CS63" s="3745"/>
      <c r="CT63" s="3745"/>
      <c r="CU63" s="3745"/>
      <c r="CV63" s="3745"/>
      <c r="CW63" s="3745"/>
      <c r="CX63" s="3745"/>
      <c r="CY63" s="3745"/>
      <c r="CZ63" s="3745"/>
      <c r="DA63" s="3745"/>
      <c r="DB63" s="3745"/>
      <c r="DC63" s="3745"/>
      <c r="DD63" s="3745"/>
      <c r="DE63" s="3745"/>
      <c r="DF63" s="3745"/>
      <c r="DG63" s="3745"/>
    </row>
    <row r="64" spans="1:111" s="993" customFormat="1">
      <c r="A64" s="1180"/>
      <c r="B64" s="1180"/>
      <c r="C64" s="1180"/>
      <c r="D64" s="1180"/>
      <c r="E64" s="1180"/>
      <c r="F64" s="1180"/>
      <c r="G64" s="473"/>
      <c r="H64" s="1180"/>
      <c r="I64" s="3745"/>
      <c r="J64" s="3745"/>
      <c r="K64" s="3745"/>
      <c r="L64" s="3745"/>
      <c r="M64" s="3745"/>
      <c r="N64" s="3745"/>
      <c r="O64" s="3745"/>
      <c r="P64" s="3745"/>
      <c r="Q64" s="3745"/>
      <c r="R64" s="3745"/>
      <c r="S64" s="3745"/>
      <c r="T64" s="3745"/>
      <c r="U64" s="3745"/>
      <c r="V64" s="3745"/>
      <c r="W64" s="3745"/>
      <c r="X64" s="3745"/>
      <c r="Y64" s="3745"/>
      <c r="Z64" s="3745"/>
      <c r="AA64" s="3745"/>
      <c r="AB64" s="3745"/>
      <c r="AC64" s="3745"/>
      <c r="AD64" s="3745"/>
      <c r="AE64" s="3745"/>
      <c r="AF64" s="3745"/>
      <c r="AG64" s="3745"/>
      <c r="AH64" s="3745"/>
      <c r="AI64" s="3745"/>
      <c r="AJ64" s="3745"/>
      <c r="AK64" s="3745"/>
      <c r="AL64" s="3745"/>
      <c r="AM64" s="3745"/>
      <c r="AN64" s="3745"/>
      <c r="AO64" s="3745"/>
      <c r="AP64" s="3745"/>
      <c r="AQ64" s="3745"/>
      <c r="AR64" s="3745"/>
      <c r="AS64" s="3745"/>
      <c r="AT64" s="3745"/>
      <c r="AU64" s="3745"/>
      <c r="AV64" s="3745"/>
      <c r="AW64" s="3745"/>
      <c r="AX64" s="3745"/>
      <c r="AY64" s="3745"/>
      <c r="AZ64" s="3745"/>
      <c r="BA64" s="3745"/>
      <c r="BB64" s="3745"/>
      <c r="BC64" s="3745"/>
      <c r="BD64" s="3745"/>
      <c r="BE64" s="3745"/>
      <c r="BF64" s="3745"/>
      <c r="BG64" s="3745"/>
      <c r="BH64" s="3745"/>
      <c r="BI64" s="3745"/>
      <c r="BJ64" s="3745"/>
      <c r="BK64" s="3745"/>
      <c r="BL64" s="3745"/>
      <c r="BM64" s="3745"/>
      <c r="BN64" s="3745"/>
      <c r="BO64" s="3745"/>
      <c r="BP64" s="3745"/>
      <c r="BQ64" s="3745"/>
      <c r="BR64" s="3745"/>
      <c r="BS64" s="3745"/>
      <c r="BT64" s="3745"/>
      <c r="BU64" s="3745"/>
      <c r="BV64" s="3745"/>
      <c r="BW64" s="3745"/>
      <c r="BX64" s="3745"/>
      <c r="BY64" s="3745"/>
      <c r="BZ64" s="3745"/>
      <c r="CA64" s="3745"/>
      <c r="CB64" s="3745"/>
      <c r="CC64" s="3745"/>
      <c r="CD64" s="3745"/>
      <c r="CE64" s="3745"/>
      <c r="CF64" s="3745"/>
      <c r="CG64" s="3745"/>
      <c r="CH64" s="3745"/>
      <c r="CI64" s="3745"/>
      <c r="CJ64" s="3745"/>
      <c r="CK64" s="3745"/>
      <c r="CL64" s="3745"/>
      <c r="CM64" s="3745"/>
      <c r="CN64" s="3745"/>
      <c r="CO64" s="3745"/>
      <c r="CP64" s="3745"/>
      <c r="CQ64" s="3745"/>
      <c r="CR64" s="3745"/>
      <c r="CS64" s="3745"/>
      <c r="CT64" s="3745"/>
      <c r="CU64" s="3745"/>
      <c r="CV64" s="3745"/>
      <c r="CW64" s="3745"/>
      <c r="CX64" s="3745"/>
      <c r="CY64" s="3745"/>
      <c r="CZ64" s="3745"/>
      <c r="DA64" s="3745"/>
      <c r="DB64" s="3745"/>
      <c r="DC64" s="3745"/>
      <c r="DD64" s="3745"/>
      <c r="DE64" s="3745"/>
      <c r="DF64" s="3745"/>
      <c r="DG64" s="3745"/>
    </row>
    <row r="65" spans="1:111" s="993" customFormat="1">
      <c r="A65" s="1180"/>
      <c r="B65" s="1180"/>
      <c r="C65" s="1180"/>
      <c r="D65" s="1180"/>
      <c r="E65" s="1180"/>
      <c r="F65" s="1180"/>
      <c r="G65" s="473"/>
      <c r="H65" s="1180"/>
      <c r="I65" s="3745"/>
      <c r="J65" s="3745"/>
      <c r="K65" s="3745"/>
      <c r="L65" s="3745"/>
      <c r="M65" s="3745"/>
      <c r="N65" s="3745"/>
      <c r="O65" s="3745"/>
      <c r="P65" s="3745"/>
      <c r="Q65" s="3745"/>
      <c r="R65" s="3745"/>
      <c r="S65" s="3745"/>
      <c r="T65" s="3745"/>
      <c r="U65" s="3745"/>
      <c r="V65" s="3745"/>
      <c r="W65" s="3745"/>
      <c r="X65" s="3745"/>
      <c r="Y65" s="3745"/>
      <c r="Z65" s="3745"/>
      <c r="AA65" s="3745"/>
      <c r="AB65" s="3745"/>
      <c r="AC65" s="3745"/>
      <c r="AD65" s="3745"/>
      <c r="AE65" s="3745"/>
      <c r="AF65" s="3745"/>
      <c r="AG65" s="3745"/>
      <c r="AH65" s="3745"/>
      <c r="AI65" s="3745"/>
      <c r="AJ65" s="3745"/>
      <c r="AK65" s="3745"/>
      <c r="AL65" s="3745"/>
      <c r="AM65" s="3745"/>
      <c r="AN65" s="3745"/>
      <c r="AO65" s="3745"/>
      <c r="AP65" s="3745"/>
      <c r="AQ65" s="3745"/>
      <c r="AR65" s="3745"/>
      <c r="AS65" s="3745"/>
      <c r="AT65" s="3745"/>
      <c r="AU65" s="3745"/>
      <c r="AV65" s="3745"/>
      <c r="AW65" s="3745"/>
      <c r="AX65" s="3745"/>
      <c r="AY65" s="3745"/>
      <c r="AZ65" s="3745"/>
      <c r="BA65" s="3745"/>
      <c r="BB65" s="3745"/>
      <c r="BC65" s="3745"/>
      <c r="BD65" s="3745"/>
      <c r="BE65" s="3745"/>
      <c r="BF65" s="3745"/>
      <c r="BG65" s="3745"/>
      <c r="BH65" s="3745"/>
      <c r="BI65" s="3745"/>
      <c r="BJ65" s="3745"/>
      <c r="BK65" s="3745"/>
      <c r="BL65" s="3745"/>
      <c r="BM65" s="3745"/>
      <c r="BN65" s="3745"/>
      <c r="BO65" s="3745"/>
      <c r="BP65" s="3745"/>
      <c r="BQ65" s="3745"/>
      <c r="BR65" s="3745"/>
      <c r="BS65" s="3745"/>
      <c r="BT65" s="3745"/>
      <c r="BU65" s="3745"/>
      <c r="BV65" s="3745"/>
      <c r="BW65" s="3745"/>
      <c r="BX65" s="3745"/>
      <c r="BY65" s="3745"/>
      <c r="BZ65" s="3745"/>
      <c r="CA65" s="3745"/>
      <c r="CB65" s="3745"/>
      <c r="CC65" s="3745"/>
      <c r="CD65" s="3745"/>
      <c r="CE65" s="3745"/>
      <c r="CF65" s="3745"/>
      <c r="CG65" s="3745"/>
      <c r="CH65" s="3745"/>
      <c r="CI65" s="3745"/>
      <c r="CJ65" s="3745"/>
      <c r="CK65" s="3745"/>
      <c r="CL65" s="3745"/>
      <c r="CM65" s="3745"/>
      <c r="CN65" s="3745"/>
      <c r="CO65" s="3745"/>
      <c r="CP65" s="3745"/>
      <c r="CQ65" s="3745"/>
      <c r="CR65" s="3745"/>
      <c r="CS65" s="3745"/>
      <c r="CT65" s="3745"/>
      <c r="CU65" s="3745"/>
      <c r="CV65" s="3745"/>
      <c r="CW65" s="3745"/>
      <c r="CX65" s="3745"/>
      <c r="CY65" s="3745"/>
      <c r="CZ65" s="3745"/>
      <c r="DA65" s="3745"/>
      <c r="DB65" s="3745"/>
      <c r="DC65" s="3745"/>
      <c r="DD65" s="3745"/>
      <c r="DE65" s="3745"/>
      <c r="DF65" s="3745"/>
      <c r="DG65" s="3745"/>
    </row>
    <row r="66" spans="1:111" s="993" customFormat="1">
      <c r="A66" s="1180"/>
      <c r="B66" s="1180"/>
      <c r="C66" s="1180"/>
      <c r="D66" s="1180"/>
      <c r="E66" s="1180"/>
      <c r="F66" s="1180"/>
      <c r="G66" s="473"/>
      <c r="H66" s="1180"/>
      <c r="I66" s="3745"/>
      <c r="J66" s="3745"/>
      <c r="K66" s="3745"/>
      <c r="L66" s="3745"/>
      <c r="M66" s="3745"/>
      <c r="N66" s="3745"/>
      <c r="O66" s="3745"/>
      <c r="P66" s="3745"/>
      <c r="Q66" s="3745"/>
      <c r="R66" s="3745"/>
      <c r="S66" s="3745"/>
      <c r="T66" s="3745"/>
      <c r="U66" s="3745"/>
      <c r="V66" s="3745"/>
      <c r="W66" s="3745"/>
      <c r="X66" s="3745"/>
      <c r="Y66" s="3745"/>
      <c r="Z66" s="3745"/>
      <c r="AA66" s="3745"/>
      <c r="AB66" s="3745"/>
      <c r="AC66" s="3745"/>
      <c r="AD66" s="3745"/>
      <c r="AE66" s="3745"/>
      <c r="AF66" s="3745"/>
      <c r="AG66" s="3745"/>
      <c r="AH66" s="3745"/>
      <c r="AI66" s="3745"/>
      <c r="AJ66" s="3745"/>
      <c r="AK66" s="3745"/>
      <c r="AL66" s="3745"/>
      <c r="AM66" s="3745"/>
      <c r="AN66" s="3745"/>
      <c r="AO66" s="3745"/>
      <c r="AP66" s="3745"/>
      <c r="AQ66" s="3745"/>
      <c r="AR66" s="3745"/>
      <c r="AS66" s="3745"/>
      <c r="AT66" s="3745"/>
      <c r="AU66" s="3745"/>
      <c r="AV66" s="3745"/>
      <c r="AW66" s="3745"/>
      <c r="AX66" s="3745"/>
      <c r="AY66" s="3745"/>
      <c r="AZ66" s="3745"/>
      <c r="BA66" s="3745"/>
      <c r="BB66" s="3745"/>
      <c r="BC66" s="3745"/>
      <c r="BD66" s="3745"/>
      <c r="BE66" s="3745"/>
      <c r="BF66" s="3745"/>
      <c r="BG66" s="3745"/>
      <c r="BH66" s="3745"/>
      <c r="BI66" s="3745"/>
      <c r="BJ66" s="3745"/>
      <c r="BK66" s="3745"/>
      <c r="BL66" s="3745"/>
      <c r="BM66" s="3745"/>
      <c r="BN66" s="3745"/>
      <c r="BO66" s="3745"/>
      <c r="BP66" s="3745"/>
      <c r="BQ66" s="3745"/>
      <c r="BR66" s="3745"/>
      <c r="BS66" s="3745"/>
      <c r="BT66" s="3745"/>
      <c r="BU66" s="3745"/>
      <c r="BV66" s="3745"/>
      <c r="BW66" s="3745"/>
      <c r="BX66" s="3745"/>
      <c r="BY66" s="3745"/>
      <c r="BZ66" s="3745"/>
      <c r="CA66" s="3745"/>
      <c r="CB66" s="3745"/>
      <c r="CC66" s="3745"/>
      <c r="CD66" s="3745"/>
      <c r="CE66" s="3745"/>
      <c r="CF66" s="3745"/>
      <c r="CG66" s="3745"/>
      <c r="CH66" s="3745"/>
      <c r="CI66" s="3745"/>
      <c r="CJ66" s="3745"/>
      <c r="CK66" s="3745"/>
      <c r="CL66" s="3745"/>
      <c r="CM66" s="3745"/>
      <c r="CN66" s="3745"/>
      <c r="CO66" s="3745"/>
      <c r="CP66" s="3745"/>
      <c r="CQ66" s="3745"/>
      <c r="CR66" s="3745"/>
      <c r="CS66" s="3745"/>
      <c r="CT66" s="3745"/>
      <c r="CU66" s="3745"/>
      <c r="CV66" s="3745"/>
      <c r="CW66" s="3745"/>
      <c r="CX66" s="3745"/>
      <c r="CY66" s="3745"/>
      <c r="CZ66" s="3745"/>
      <c r="DA66" s="3745"/>
      <c r="DB66" s="3745"/>
      <c r="DC66" s="3745"/>
      <c r="DD66" s="3745"/>
      <c r="DE66" s="3745"/>
      <c r="DF66" s="3745"/>
      <c r="DG66" s="3745"/>
    </row>
    <row r="67" spans="1:111" s="993" customFormat="1">
      <c r="A67" s="3745"/>
      <c r="B67" s="1180"/>
      <c r="C67" s="1180"/>
      <c r="D67" s="1180"/>
      <c r="E67" s="1180"/>
      <c r="F67" s="1180"/>
      <c r="G67" s="473"/>
      <c r="H67" s="1180"/>
      <c r="I67" s="3745"/>
      <c r="J67" s="3745"/>
      <c r="K67" s="3745"/>
      <c r="L67" s="3745"/>
      <c r="M67" s="3745"/>
      <c r="N67" s="3745"/>
      <c r="O67" s="3745"/>
      <c r="P67" s="3745"/>
      <c r="Q67" s="3745"/>
      <c r="R67" s="3745"/>
      <c r="S67" s="3745"/>
      <c r="T67" s="3745"/>
      <c r="U67" s="3745"/>
      <c r="V67" s="3745"/>
      <c r="W67" s="3745"/>
      <c r="X67" s="3745"/>
      <c r="Y67" s="3745"/>
      <c r="Z67" s="3745"/>
      <c r="AA67" s="3745"/>
      <c r="AB67" s="3745"/>
      <c r="AC67" s="3745"/>
      <c r="AD67" s="3745"/>
      <c r="AE67" s="3745"/>
      <c r="AF67" s="3745"/>
      <c r="AG67" s="3745"/>
      <c r="AH67" s="3745"/>
      <c r="AI67" s="3745"/>
      <c r="AJ67" s="3745"/>
      <c r="AK67" s="3745"/>
      <c r="AL67" s="3745"/>
      <c r="AM67" s="3745"/>
      <c r="AN67" s="3745"/>
      <c r="AO67" s="3745"/>
      <c r="AP67" s="3745"/>
      <c r="AQ67" s="3745"/>
      <c r="AR67" s="3745"/>
      <c r="AS67" s="3745"/>
      <c r="AT67" s="3745"/>
      <c r="AU67" s="3745"/>
      <c r="AV67" s="3745"/>
      <c r="AW67" s="3745"/>
      <c r="AX67" s="3745"/>
      <c r="AY67" s="3745"/>
      <c r="AZ67" s="3745"/>
      <c r="BA67" s="3745"/>
      <c r="BB67" s="3745"/>
      <c r="BC67" s="3745"/>
      <c r="BD67" s="3745"/>
      <c r="BE67" s="3745"/>
      <c r="BF67" s="3745"/>
      <c r="BG67" s="3745"/>
      <c r="BH67" s="3745"/>
      <c r="BI67" s="3745"/>
      <c r="BJ67" s="3745"/>
      <c r="BK67" s="3745"/>
      <c r="BL67" s="3745"/>
      <c r="BM67" s="3745"/>
      <c r="BN67" s="3745"/>
      <c r="BO67" s="3745"/>
      <c r="BP67" s="3745"/>
      <c r="BQ67" s="3745"/>
      <c r="BR67" s="3745"/>
      <c r="BS67" s="3745"/>
      <c r="BT67" s="3745"/>
      <c r="BU67" s="3745"/>
      <c r="BV67" s="3745"/>
      <c r="BW67" s="3745"/>
      <c r="BX67" s="3745"/>
      <c r="BY67" s="3745"/>
      <c r="BZ67" s="3745"/>
      <c r="CA67" s="3745"/>
      <c r="CB67" s="3745"/>
      <c r="CC67" s="3745"/>
      <c r="CD67" s="3745"/>
      <c r="CE67" s="3745"/>
      <c r="CF67" s="3745"/>
      <c r="CG67" s="3745"/>
      <c r="CH67" s="3745"/>
      <c r="CI67" s="3745"/>
      <c r="CJ67" s="3745"/>
      <c r="CK67" s="3745"/>
      <c r="CL67" s="3745"/>
      <c r="CM67" s="3745"/>
      <c r="CN67" s="3745"/>
      <c r="CO67" s="3745"/>
      <c r="CP67" s="3745"/>
      <c r="CQ67" s="3745"/>
      <c r="CR67" s="3745"/>
      <c r="CS67" s="3745"/>
      <c r="CT67" s="3745"/>
      <c r="CU67" s="3745"/>
      <c r="CV67" s="3745"/>
      <c r="CW67" s="3745"/>
      <c r="CX67" s="3745"/>
      <c r="CY67" s="3745"/>
      <c r="CZ67" s="3745"/>
      <c r="DA67" s="3745"/>
      <c r="DB67" s="3745"/>
      <c r="DC67" s="3745"/>
      <c r="DD67" s="3745"/>
      <c r="DE67" s="3745"/>
      <c r="DF67" s="3745"/>
      <c r="DG67" s="3745"/>
    </row>
    <row r="68" spans="1:111" s="993" customFormat="1">
      <c r="A68" s="1180"/>
      <c r="B68" s="1180"/>
      <c r="C68" s="1180"/>
      <c r="D68" s="1180"/>
      <c r="E68" s="1180"/>
      <c r="F68" s="1180"/>
      <c r="G68" s="473"/>
      <c r="H68" s="1180"/>
      <c r="I68" s="3745"/>
      <c r="J68" s="3745"/>
      <c r="K68" s="3745"/>
      <c r="L68" s="3745"/>
      <c r="M68" s="3745"/>
      <c r="N68" s="3745"/>
      <c r="O68" s="3745"/>
      <c r="P68" s="3745"/>
      <c r="Q68" s="3745"/>
      <c r="R68" s="3745"/>
      <c r="S68" s="3745"/>
      <c r="T68" s="3745"/>
      <c r="U68" s="3745"/>
      <c r="V68" s="3745"/>
      <c r="W68" s="3745"/>
      <c r="X68" s="3745"/>
      <c r="Y68" s="3745"/>
      <c r="Z68" s="3745"/>
      <c r="AA68" s="3745"/>
      <c r="AB68" s="3745"/>
      <c r="AC68" s="3745"/>
      <c r="AD68" s="3745"/>
      <c r="AE68" s="3745"/>
      <c r="AF68" s="3745"/>
      <c r="AG68" s="3745"/>
      <c r="AH68" s="3745"/>
      <c r="AI68" s="3745"/>
      <c r="AJ68" s="3745"/>
      <c r="AK68" s="3745"/>
      <c r="AL68" s="3745"/>
      <c r="AM68" s="3745"/>
      <c r="AN68" s="3745"/>
      <c r="AO68" s="3745"/>
      <c r="AP68" s="3745"/>
      <c r="AQ68" s="3745"/>
      <c r="AR68" s="3745"/>
      <c r="AS68" s="3745"/>
      <c r="AT68" s="3745"/>
      <c r="AU68" s="3745"/>
      <c r="AV68" s="3745"/>
      <c r="AW68" s="3745"/>
      <c r="AX68" s="3745"/>
      <c r="AY68" s="3745"/>
      <c r="AZ68" s="3745"/>
      <c r="BA68" s="3745"/>
      <c r="BB68" s="3745"/>
      <c r="BC68" s="3745"/>
      <c r="BD68" s="3745"/>
      <c r="BE68" s="3745"/>
      <c r="BF68" s="3745"/>
      <c r="BG68" s="3745"/>
      <c r="BH68" s="3745"/>
      <c r="BI68" s="3745"/>
      <c r="BJ68" s="3745"/>
      <c r="BK68" s="3745"/>
      <c r="BL68" s="3745"/>
      <c r="BM68" s="3745"/>
      <c r="BN68" s="3745"/>
      <c r="BO68" s="3745"/>
      <c r="BP68" s="3745"/>
      <c r="BQ68" s="3745"/>
      <c r="BR68" s="3745"/>
      <c r="BS68" s="3745"/>
      <c r="BT68" s="3745"/>
      <c r="BU68" s="3745"/>
      <c r="BV68" s="3745"/>
      <c r="BW68" s="3745"/>
      <c r="BX68" s="3745"/>
      <c r="BY68" s="3745"/>
      <c r="BZ68" s="3745"/>
      <c r="CA68" s="3745"/>
      <c r="CB68" s="3745"/>
      <c r="CC68" s="3745"/>
      <c r="CD68" s="3745"/>
      <c r="CE68" s="3745"/>
      <c r="CF68" s="3745"/>
      <c r="CG68" s="3745"/>
      <c r="CH68" s="3745"/>
      <c r="CI68" s="3745"/>
      <c r="CJ68" s="3745"/>
      <c r="CK68" s="3745"/>
      <c r="CL68" s="3745"/>
      <c r="CM68" s="3745"/>
      <c r="CN68" s="3745"/>
      <c r="CO68" s="3745"/>
      <c r="CP68" s="3745"/>
      <c r="CQ68" s="3745"/>
      <c r="CR68" s="3745"/>
      <c r="CS68" s="3745"/>
      <c r="CT68" s="3745"/>
      <c r="CU68" s="3745"/>
      <c r="CV68" s="3745"/>
      <c r="CW68" s="3745"/>
      <c r="CX68" s="3745"/>
      <c r="CY68" s="3745"/>
      <c r="CZ68" s="3745"/>
      <c r="DA68" s="3745"/>
      <c r="DB68" s="3745"/>
      <c r="DC68" s="3745"/>
      <c r="DD68" s="3745"/>
      <c r="DE68" s="3745"/>
      <c r="DF68" s="3745"/>
      <c r="DG68" s="3745"/>
    </row>
    <row r="69" spans="1:111" s="993" customFormat="1">
      <c r="A69" s="1180"/>
      <c r="B69" s="1180"/>
      <c r="C69" s="1180"/>
      <c r="D69" s="1180"/>
      <c r="E69" s="1180"/>
      <c r="F69" s="1180"/>
      <c r="G69" s="473"/>
      <c r="H69" s="1180"/>
      <c r="I69" s="3745"/>
      <c r="J69" s="3745"/>
      <c r="K69" s="3745"/>
      <c r="L69" s="3745"/>
      <c r="M69" s="3745"/>
      <c r="N69" s="3745"/>
      <c r="O69" s="3745"/>
      <c r="P69" s="3745"/>
      <c r="Q69" s="3745"/>
      <c r="R69" s="3745"/>
      <c r="S69" s="3745"/>
      <c r="T69" s="3745"/>
      <c r="U69" s="3745"/>
      <c r="V69" s="3745"/>
      <c r="W69" s="3745"/>
      <c r="X69" s="3745"/>
      <c r="Y69" s="3745"/>
      <c r="Z69" s="3745"/>
      <c r="AA69" s="3745"/>
      <c r="AB69" s="3745"/>
      <c r="AC69" s="3745"/>
      <c r="AD69" s="3745"/>
      <c r="AE69" s="3745"/>
      <c r="AF69" s="3745"/>
      <c r="AG69" s="3745"/>
      <c r="AH69" s="3745"/>
      <c r="AI69" s="3745"/>
      <c r="AJ69" s="3745"/>
      <c r="AK69" s="3745"/>
      <c r="AL69" s="3745"/>
      <c r="AM69" s="3745"/>
      <c r="AN69" s="3745"/>
      <c r="AO69" s="3745"/>
      <c r="AP69" s="3745"/>
      <c r="AQ69" s="3745"/>
      <c r="AR69" s="3745"/>
      <c r="AS69" s="3745"/>
      <c r="AT69" s="3745"/>
      <c r="AU69" s="3745"/>
      <c r="AV69" s="3745"/>
      <c r="AW69" s="3745"/>
      <c r="AX69" s="3745"/>
      <c r="AY69" s="3745"/>
      <c r="AZ69" s="3745"/>
      <c r="BA69" s="3745"/>
      <c r="BB69" s="3745"/>
      <c r="BC69" s="3745"/>
      <c r="BD69" s="3745"/>
      <c r="BE69" s="3745"/>
      <c r="BF69" s="3745"/>
      <c r="BG69" s="3745"/>
      <c r="BH69" s="3745"/>
      <c r="BI69" s="3745"/>
      <c r="BJ69" s="3745"/>
      <c r="BK69" s="3745"/>
      <c r="BL69" s="3745"/>
      <c r="BM69" s="3745"/>
      <c r="BN69" s="3745"/>
      <c r="BO69" s="3745"/>
      <c r="BP69" s="3745"/>
      <c r="BQ69" s="3745"/>
      <c r="BR69" s="3745"/>
      <c r="BS69" s="3745"/>
      <c r="BT69" s="3745"/>
      <c r="BU69" s="3745"/>
      <c r="BV69" s="3745"/>
      <c r="BW69" s="3745"/>
      <c r="BX69" s="3745"/>
      <c r="BY69" s="3745"/>
      <c r="BZ69" s="3745"/>
      <c r="CA69" s="3745"/>
      <c r="CB69" s="3745"/>
      <c r="CC69" s="3745"/>
      <c r="CD69" s="3745"/>
      <c r="CE69" s="3745"/>
      <c r="CF69" s="3745"/>
      <c r="CG69" s="3745"/>
      <c r="CH69" s="3745"/>
      <c r="CI69" s="3745"/>
      <c r="CJ69" s="3745"/>
      <c r="CK69" s="3745"/>
      <c r="CL69" s="3745"/>
      <c r="CM69" s="3745"/>
      <c r="CN69" s="3745"/>
      <c r="CO69" s="3745"/>
      <c r="CP69" s="3745"/>
      <c r="CQ69" s="3745"/>
      <c r="CR69" s="3745"/>
      <c r="CS69" s="3745"/>
      <c r="CT69" s="3745"/>
      <c r="CU69" s="3745"/>
      <c r="CV69" s="3745"/>
      <c r="CW69" s="3745"/>
      <c r="CX69" s="3745"/>
      <c r="CY69" s="3745"/>
      <c r="CZ69" s="3745"/>
      <c r="DA69" s="3745"/>
      <c r="DB69" s="3745"/>
      <c r="DC69" s="3745"/>
      <c r="DD69" s="3745"/>
      <c r="DE69" s="3745"/>
      <c r="DF69" s="3745"/>
      <c r="DG69" s="3745"/>
    </row>
    <row r="70" spans="1:111" s="993" customFormat="1">
      <c r="A70" s="1180"/>
      <c r="B70" s="1180"/>
      <c r="C70" s="1180"/>
      <c r="D70" s="1180"/>
      <c r="E70" s="1180"/>
      <c r="F70" s="1180"/>
      <c r="G70" s="473"/>
      <c r="H70" s="1180"/>
      <c r="I70" s="3745"/>
      <c r="J70" s="3745"/>
      <c r="K70" s="3745"/>
      <c r="L70" s="3745"/>
      <c r="M70" s="3745"/>
      <c r="N70" s="3745"/>
      <c r="O70" s="3745"/>
      <c r="P70" s="3745"/>
      <c r="Q70" s="3745"/>
      <c r="R70" s="3745"/>
      <c r="S70" s="3745"/>
      <c r="T70" s="3745"/>
      <c r="U70" s="3745"/>
      <c r="V70" s="3745"/>
      <c r="W70" s="3745"/>
      <c r="X70" s="3745"/>
      <c r="Y70" s="3745"/>
      <c r="Z70" s="3745"/>
      <c r="AA70" s="3745"/>
      <c r="AB70" s="3745"/>
      <c r="AC70" s="3745"/>
      <c r="AD70" s="3745"/>
      <c r="AE70" s="3745"/>
      <c r="AF70" s="3745"/>
      <c r="AG70" s="3745"/>
      <c r="AH70" s="3745"/>
      <c r="AI70" s="3745"/>
      <c r="AJ70" s="3745"/>
      <c r="AK70" s="3745"/>
      <c r="AL70" s="3745"/>
      <c r="AM70" s="3745"/>
      <c r="AN70" s="3745"/>
      <c r="AO70" s="3745"/>
      <c r="AP70" s="3745"/>
      <c r="AQ70" s="3745"/>
      <c r="AR70" s="3745"/>
      <c r="AS70" s="3745"/>
      <c r="AT70" s="3745"/>
      <c r="AU70" s="3745"/>
      <c r="AV70" s="3745"/>
      <c r="AW70" s="3745"/>
      <c r="AX70" s="3745"/>
      <c r="AY70" s="3745"/>
      <c r="AZ70" s="3745"/>
      <c r="BA70" s="3745"/>
      <c r="BB70" s="3745"/>
      <c r="BC70" s="3745"/>
      <c r="BD70" s="3745"/>
      <c r="BE70" s="3745"/>
      <c r="BF70" s="3745"/>
      <c r="BG70" s="3745"/>
      <c r="BH70" s="3745"/>
      <c r="BI70" s="3745"/>
      <c r="BJ70" s="3745"/>
      <c r="BK70" s="3745"/>
      <c r="BL70" s="3745"/>
      <c r="BM70" s="3745"/>
      <c r="BN70" s="3745"/>
      <c r="BO70" s="3745"/>
      <c r="BP70" s="3745"/>
      <c r="BQ70" s="3745"/>
      <c r="BR70" s="3745"/>
      <c r="BS70" s="3745"/>
      <c r="BT70" s="3745"/>
      <c r="BU70" s="3745"/>
      <c r="BV70" s="3745"/>
      <c r="BW70" s="3745"/>
      <c r="BX70" s="3745"/>
      <c r="BY70" s="3745"/>
      <c r="BZ70" s="3745"/>
      <c r="CA70" s="3745"/>
      <c r="CB70" s="3745"/>
      <c r="CC70" s="3745"/>
      <c r="CD70" s="3745"/>
      <c r="CE70" s="3745"/>
      <c r="CF70" s="3745"/>
      <c r="CG70" s="3745"/>
      <c r="CH70" s="3745"/>
      <c r="CI70" s="3745"/>
      <c r="CJ70" s="3745"/>
      <c r="CK70" s="3745"/>
      <c r="CL70" s="3745"/>
      <c r="CM70" s="3745"/>
      <c r="CN70" s="3745"/>
      <c r="CO70" s="3745"/>
      <c r="CP70" s="3745"/>
      <c r="CQ70" s="3745"/>
      <c r="CR70" s="3745"/>
      <c r="CS70" s="3745"/>
      <c r="CT70" s="3745"/>
      <c r="CU70" s="3745"/>
      <c r="CV70" s="3745"/>
      <c r="CW70" s="3745"/>
      <c r="CX70" s="3745"/>
      <c r="CY70" s="3745"/>
      <c r="CZ70" s="3745"/>
      <c r="DA70" s="3745"/>
      <c r="DB70" s="3745"/>
      <c r="DC70" s="3745"/>
      <c r="DD70" s="3745"/>
      <c r="DE70" s="3745"/>
      <c r="DF70" s="3745"/>
      <c r="DG70" s="3745"/>
    </row>
    <row r="71" spans="1:111" s="993" customFormat="1">
      <c r="A71" s="1180"/>
      <c r="B71" s="1180"/>
      <c r="C71" s="1180"/>
      <c r="D71" s="1180"/>
      <c r="E71" s="1180"/>
      <c r="F71" s="1180"/>
      <c r="G71" s="473"/>
      <c r="H71" s="1180"/>
      <c r="I71" s="3745"/>
      <c r="J71" s="3745"/>
      <c r="K71" s="3745"/>
      <c r="L71" s="3745"/>
      <c r="M71" s="3745"/>
      <c r="N71" s="3745"/>
      <c r="O71" s="3745"/>
      <c r="P71" s="3745"/>
      <c r="Q71" s="3745"/>
      <c r="R71" s="3745"/>
      <c r="S71" s="3745"/>
      <c r="T71" s="3745"/>
      <c r="U71" s="3745"/>
      <c r="V71" s="3745"/>
      <c r="W71" s="3745"/>
      <c r="X71" s="3745"/>
      <c r="Y71" s="3745"/>
      <c r="Z71" s="3745"/>
      <c r="AA71" s="3745"/>
      <c r="AB71" s="3745"/>
      <c r="AC71" s="3745"/>
      <c r="AD71" s="3745"/>
      <c r="AE71" s="3745"/>
      <c r="AF71" s="3745"/>
      <c r="AG71" s="3745"/>
      <c r="AH71" s="3745"/>
      <c r="AI71" s="3745"/>
      <c r="AJ71" s="3745"/>
      <c r="AK71" s="3745"/>
      <c r="AL71" s="3745"/>
      <c r="AM71" s="3745"/>
      <c r="AN71" s="3745"/>
      <c r="AO71" s="3745"/>
      <c r="AP71" s="3745"/>
      <c r="AQ71" s="3745"/>
      <c r="AR71" s="3745"/>
      <c r="AS71" s="3745"/>
      <c r="AT71" s="3745"/>
      <c r="AU71" s="3745"/>
      <c r="AV71" s="3745"/>
      <c r="AW71" s="3745"/>
      <c r="AX71" s="3745"/>
      <c r="AY71" s="3745"/>
      <c r="AZ71" s="3745"/>
      <c r="BA71" s="3745"/>
      <c r="BB71" s="3745"/>
      <c r="BC71" s="3745"/>
      <c r="BD71" s="3745"/>
      <c r="BE71" s="3745"/>
      <c r="BF71" s="3745"/>
      <c r="BG71" s="3745"/>
      <c r="BH71" s="3745"/>
      <c r="BI71" s="3745"/>
      <c r="BJ71" s="3745"/>
      <c r="BK71" s="3745"/>
      <c r="BL71" s="3745"/>
      <c r="BM71" s="3745"/>
      <c r="BN71" s="3745"/>
      <c r="BO71" s="3745"/>
      <c r="BP71" s="3745"/>
      <c r="BQ71" s="3745"/>
      <c r="BR71" s="3745"/>
      <c r="BS71" s="3745"/>
      <c r="BT71" s="3745"/>
      <c r="BU71" s="3745"/>
      <c r="BV71" s="3745"/>
      <c r="BW71" s="3745"/>
      <c r="BX71" s="3745"/>
      <c r="BY71" s="3745"/>
      <c r="BZ71" s="3745"/>
      <c r="CA71" s="3745"/>
      <c r="CB71" s="3745"/>
      <c r="CC71" s="3745"/>
      <c r="CD71" s="3745"/>
      <c r="CE71" s="3745"/>
      <c r="CF71" s="3745"/>
      <c r="CG71" s="3745"/>
      <c r="CH71" s="3745"/>
      <c r="CI71" s="3745"/>
      <c r="CJ71" s="3745"/>
      <c r="CK71" s="3745"/>
      <c r="CL71" s="3745"/>
      <c r="CM71" s="3745"/>
      <c r="CN71" s="3745"/>
      <c r="CO71" s="3745"/>
      <c r="CP71" s="3745"/>
      <c r="CQ71" s="3745"/>
      <c r="CR71" s="3745"/>
      <c r="CS71" s="3745"/>
      <c r="CT71" s="3745"/>
      <c r="CU71" s="3745"/>
      <c r="CV71" s="3745"/>
      <c r="CW71" s="3745"/>
      <c r="CX71" s="3745"/>
      <c r="CY71" s="3745"/>
      <c r="CZ71" s="3745"/>
      <c r="DA71" s="3745"/>
      <c r="DB71" s="3745"/>
      <c r="DC71" s="3745"/>
      <c r="DD71" s="3745"/>
      <c r="DE71" s="3745"/>
      <c r="DF71" s="3745"/>
      <c r="DG71" s="3745"/>
    </row>
    <row r="72" spans="1:111" s="993" customFormat="1">
      <c r="A72" s="1180"/>
      <c r="B72" s="1180"/>
      <c r="C72" s="1180"/>
      <c r="D72" s="1180"/>
      <c r="E72" s="1180"/>
      <c r="F72" s="1180"/>
      <c r="G72" s="473"/>
      <c r="H72" s="1180"/>
      <c r="I72" s="3745"/>
      <c r="J72" s="3745"/>
      <c r="K72" s="3745"/>
      <c r="L72" s="3745"/>
      <c r="M72" s="3745"/>
      <c r="N72" s="3745"/>
      <c r="O72" s="3745"/>
      <c r="P72" s="3745"/>
      <c r="Q72" s="3745"/>
      <c r="R72" s="3745"/>
      <c r="S72" s="3745"/>
      <c r="T72" s="3745"/>
      <c r="U72" s="3745"/>
      <c r="V72" s="3745"/>
      <c r="W72" s="3745"/>
      <c r="X72" s="3745"/>
      <c r="Y72" s="3745"/>
      <c r="Z72" s="3745"/>
      <c r="AA72" s="3745"/>
      <c r="AB72" s="3745"/>
      <c r="AC72" s="3745"/>
      <c r="AD72" s="3745"/>
      <c r="AE72" s="3745"/>
      <c r="AF72" s="3745"/>
      <c r="AG72" s="3745"/>
      <c r="AH72" s="3745"/>
      <c r="AI72" s="3745"/>
      <c r="AJ72" s="3745"/>
      <c r="AK72" s="3745"/>
      <c r="AL72" s="3745"/>
      <c r="AM72" s="3745"/>
      <c r="AN72" s="3745"/>
      <c r="AO72" s="3745"/>
      <c r="AP72" s="3745"/>
      <c r="AQ72" s="3745"/>
      <c r="AR72" s="3745"/>
      <c r="AS72" s="3745"/>
      <c r="AT72" s="3745"/>
      <c r="AU72" s="3745"/>
      <c r="AV72" s="3745"/>
      <c r="AW72" s="3745"/>
      <c r="AX72" s="3745"/>
      <c r="AY72" s="3745"/>
      <c r="AZ72" s="3745"/>
      <c r="BA72" s="3745"/>
      <c r="BB72" s="3745"/>
      <c r="BC72" s="3745"/>
      <c r="BD72" s="3745"/>
      <c r="BE72" s="3745"/>
      <c r="BF72" s="3745"/>
      <c r="BG72" s="3745"/>
      <c r="BH72" s="3745"/>
      <c r="BI72" s="3745"/>
      <c r="BJ72" s="3745"/>
      <c r="BK72" s="3745"/>
      <c r="BL72" s="3745"/>
      <c r="BM72" s="3745"/>
      <c r="BN72" s="3745"/>
      <c r="BO72" s="3745"/>
      <c r="BP72" s="3745"/>
      <c r="BQ72" s="3745"/>
      <c r="BR72" s="3745"/>
      <c r="BS72" s="3745"/>
      <c r="BT72" s="3745"/>
      <c r="BU72" s="3745"/>
      <c r="BV72" s="3745"/>
      <c r="BW72" s="3745"/>
      <c r="BX72" s="3745"/>
      <c r="BY72" s="3745"/>
      <c r="BZ72" s="3745"/>
      <c r="CA72" s="3745"/>
      <c r="CB72" s="3745"/>
      <c r="CC72" s="3745"/>
      <c r="CD72" s="3745"/>
      <c r="CE72" s="3745"/>
      <c r="CF72" s="3745"/>
      <c r="CG72" s="3745"/>
      <c r="CH72" s="3745"/>
      <c r="CI72" s="3745"/>
      <c r="CJ72" s="3745"/>
      <c r="CK72" s="3745"/>
      <c r="CL72" s="3745"/>
      <c r="CM72" s="3745"/>
      <c r="CN72" s="3745"/>
      <c r="CO72" s="3745"/>
      <c r="CP72" s="3745"/>
      <c r="CQ72" s="3745"/>
      <c r="CR72" s="3745"/>
      <c r="CS72" s="3745"/>
      <c r="CT72" s="3745"/>
      <c r="CU72" s="3745"/>
      <c r="CV72" s="3745"/>
      <c r="CW72" s="3745"/>
      <c r="CX72" s="3745"/>
      <c r="CY72" s="3745"/>
      <c r="CZ72" s="3745"/>
      <c r="DA72" s="3745"/>
      <c r="DB72" s="3745"/>
      <c r="DC72" s="3745"/>
      <c r="DD72" s="3745"/>
      <c r="DE72" s="3745"/>
      <c r="DF72" s="3745"/>
      <c r="DG72" s="3745"/>
    </row>
    <row r="73" spans="1:111" s="993" customFormat="1">
      <c r="A73" s="1180"/>
      <c r="B73" s="1180"/>
      <c r="C73" s="1180"/>
      <c r="D73" s="1180"/>
      <c r="E73" s="1180"/>
      <c r="F73" s="1180"/>
      <c r="G73" s="473"/>
      <c r="H73" s="1180"/>
      <c r="I73" s="3745"/>
      <c r="J73" s="3745"/>
      <c r="K73" s="3745"/>
      <c r="L73" s="3745"/>
      <c r="M73" s="3745"/>
      <c r="N73" s="3745"/>
      <c r="O73" s="3745"/>
      <c r="P73" s="3745"/>
      <c r="Q73" s="3745"/>
      <c r="R73" s="3745"/>
      <c r="S73" s="3745"/>
      <c r="T73" s="3745"/>
      <c r="U73" s="3745"/>
      <c r="V73" s="3745"/>
      <c r="W73" s="3745"/>
      <c r="X73" s="3745"/>
      <c r="Y73" s="3745"/>
      <c r="Z73" s="3745"/>
      <c r="AA73" s="3745"/>
      <c r="AB73" s="3745"/>
      <c r="AC73" s="3745"/>
      <c r="AD73" s="3745"/>
      <c r="AE73" s="3745"/>
      <c r="AF73" s="3745"/>
      <c r="AG73" s="3745"/>
      <c r="AH73" s="3745"/>
      <c r="AI73" s="3745"/>
      <c r="AJ73" s="3745"/>
      <c r="AK73" s="3745"/>
      <c r="AL73" s="3745"/>
      <c r="AM73" s="3745"/>
      <c r="AN73" s="3745"/>
      <c r="AO73" s="3745"/>
      <c r="AP73" s="3745"/>
      <c r="AQ73" s="3745"/>
      <c r="AR73" s="3745"/>
      <c r="AS73" s="3745"/>
      <c r="AT73" s="3745"/>
      <c r="AU73" s="3745"/>
      <c r="AV73" s="3745"/>
      <c r="AW73" s="3745"/>
      <c r="AX73" s="3745"/>
      <c r="AY73" s="3745"/>
      <c r="AZ73" s="3745"/>
      <c r="BA73" s="3745"/>
      <c r="BB73" s="3745"/>
      <c r="BC73" s="3745"/>
      <c r="BD73" s="3745"/>
      <c r="BE73" s="3745"/>
      <c r="BF73" s="3745"/>
      <c r="BG73" s="3745"/>
      <c r="BH73" s="3745"/>
      <c r="BI73" s="3745"/>
      <c r="BJ73" s="3745"/>
      <c r="BK73" s="3745"/>
      <c r="BL73" s="3745"/>
      <c r="BM73" s="3745"/>
      <c r="BN73" s="3745"/>
      <c r="BO73" s="3745"/>
      <c r="BP73" s="3745"/>
      <c r="BQ73" s="3745"/>
      <c r="BR73" s="3745"/>
      <c r="BS73" s="3745"/>
      <c r="BT73" s="3745"/>
      <c r="BU73" s="3745"/>
      <c r="BV73" s="3745"/>
      <c r="BW73" s="3745"/>
      <c r="BX73" s="3745"/>
      <c r="BY73" s="3745"/>
      <c r="BZ73" s="3745"/>
      <c r="CA73" s="3745"/>
      <c r="CB73" s="3745"/>
      <c r="CC73" s="3745"/>
      <c r="CD73" s="3745"/>
      <c r="CE73" s="3745"/>
      <c r="CF73" s="3745"/>
      <c r="CG73" s="3745"/>
      <c r="CH73" s="3745"/>
      <c r="CI73" s="3745"/>
      <c r="CJ73" s="3745"/>
      <c r="CK73" s="3745"/>
      <c r="CL73" s="3745"/>
      <c r="CM73" s="3745"/>
      <c r="CN73" s="3745"/>
      <c r="CO73" s="3745"/>
      <c r="CP73" s="3745"/>
      <c r="CQ73" s="3745"/>
      <c r="CR73" s="3745"/>
      <c r="CS73" s="3745"/>
      <c r="CT73" s="3745"/>
      <c r="CU73" s="3745"/>
      <c r="CV73" s="3745"/>
      <c r="CW73" s="3745"/>
      <c r="CX73" s="3745"/>
      <c r="CY73" s="3745"/>
      <c r="CZ73" s="3745"/>
      <c r="DA73" s="3745"/>
      <c r="DB73" s="3745"/>
      <c r="DC73" s="3745"/>
      <c r="DD73" s="3745"/>
      <c r="DE73" s="3745"/>
      <c r="DF73" s="3745"/>
      <c r="DG73" s="3745"/>
    </row>
    <row r="74" spans="1:111" ht="25.5" customHeight="1"/>
    <row r="77" spans="1:111" ht="14.25" customHeight="1"/>
  </sheetData>
  <customSheetViews>
    <customSheetView guid="{76FA2CE7-179E-4731-B7AE-63C5E5E79002}" scale="85" fitToPage="1">
      <selection activeCell="Q51" sqref="Q51"/>
      <pageMargins left="0" right="0" top="0" bottom="0" header="0" footer="0"/>
      <pageSetup paperSize="9" scale="35" orientation="landscape" r:id="rId1"/>
    </customSheetView>
    <customSheetView guid="{24F900A2-7147-4318-9E77-2B71404314A7}" fitToPage="1" topLeftCell="A55">
      <selection activeCell="E79" sqref="E79"/>
      <pageMargins left="0" right="0" top="0" bottom="0" header="0" footer="0"/>
      <pageSetup paperSize="9" scale="35" orientation="landscape" r:id="rId2"/>
    </customSheetView>
    <customSheetView guid="{A02336A9-D2FB-4D03-950A-00B6EBD6A28C}" scale="85" fitToPage="1">
      <selection activeCell="L20" sqref="L20"/>
      <pageMargins left="0" right="0" top="0" bottom="0" header="0" footer="0"/>
      <pageSetup paperSize="9" scale="35" orientation="landscape" r:id="rId3"/>
    </customSheetView>
    <customSheetView guid="{3E3E5346-F5D1-49F5-AB0E-78170B65853C}" topLeftCell="B1">
      <selection activeCell="C9" sqref="C9:E9"/>
      <pageMargins left="0.31496062992125984" right="0.31496062992125984" top="0.35433070866141736" bottom="0.35433070866141736" header="0.31496062992125984" footer="0.31496062992125984"/>
      <pageSetup paperSize="9" orientation="landscape" r:id="rId4"/>
    </customSheetView>
    <customSheetView guid="{D7CF3121-CFC0-4E70-8DCD-811E30042E24}" scale="85" fitToPage="1">
      <selection activeCell="L20" sqref="L20"/>
      <pageMargins left="0" right="0" top="0" bottom="0" header="0" footer="0"/>
      <pageSetup paperSize="9" scale="35" orientation="landscape" r:id="rId5"/>
    </customSheetView>
    <customSheetView guid="{A76FD505-AF56-4CD8-967A-59C705AF567C}" scale="85" fitToPage="1">
      <selection activeCell="L20" sqref="L20"/>
      <pageMargins left="0" right="0" top="0" bottom="0" header="0" footer="0"/>
      <pageSetup paperSize="9" scale="35" orientation="landscape" r:id="rId6"/>
    </customSheetView>
    <customSheetView guid="{B3358888-E690-452C-98EC-431498422E6E}" topLeftCell="B1">
      <selection activeCell="C9" sqref="C9:E9"/>
      <pageMargins left="0.31496062992125984" right="0.31496062992125984" top="0.35433070866141736" bottom="0.35433070866141736" header="0.31496062992125984" footer="0.31496062992125984"/>
      <pageSetup paperSize="9" orientation="landscape" r:id="rId7"/>
    </customSheetView>
    <customSheetView guid="{6108970F-8E7A-462E-A499-E2FD79FB3A77}" topLeftCell="B1">
      <selection activeCell="C9" sqref="C9:E9"/>
      <pageMargins left="0.31496062992125984" right="0.31496062992125984" top="0.35433070866141736" bottom="0.35433070866141736" header="0.31496062992125984" footer="0.31496062992125984"/>
      <pageSetup paperSize="9" orientation="landscape" r:id="rId8"/>
    </customSheetView>
    <customSheetView guid="{45761FB6-8710-4C75-A8B6-5A7FCAACACDF}" topLeftCell="B1">
      <selection activeCell="C9" sqref="C9:E9"/>
      <pageMargins left="0.31496062992125984" right="0.31496062992125984" top="0.35433070866141736" bottom="0.35433070866141736" header="0.31496062992125984" footer="0.31496062992125984"/>
      <pageSetup paperSize="9" orientation="landscape" r:id="rId9"/>
    </customSheetView>
    <customSheetView guid="{C23E91BF-4A86-4D00-A577-1A263DDCB8BC}" scale="85" fitToPage="1">
      <selection activeCell="L20" sqref="L20"/>
      <pageMargins left="0" right="0" top="0" bottom="0" header="0" footer="0"/>
      <pageSetup paperSize="9" scale="35" orientation="landscape" r:id="rId10"/>
    </customSheetView>
    <customSheetView guid="{94E74550-0B2B-4B3C-8E97-CCCC46023914}" scale="85" fitToPage="1">
      <selection activeCell="N43" sqref="N43"/>
      <pageMargins left="0" right="0" top="0" bottom="0" header="0" footer="0"/>
      <pageSetup paperSize="9" scale="35" orientation="landscape" r:id="rId11"/>
    </customSheetView>
  </customSheetViews>
  <mergeCells count="21">
    <mergeCell ref="A38:H38"/>
    <mergeCell ref="A62:H62"/>
    <mergeCell ref="C24:H24"/>
    <mergeCell ref="C25:D25"/>
    <mergeCell ref="E25:F25"/>
    <mergeCell ref="G25:H25"/>
    <mergeCell ref="A26:H26"/>
    <mergeCell ref="A50:H50"/>
    <mergeCell ref="A1:H1"/>
    <mergeCell ref="A12:A14"/>
    <mergeCell ref="A9:A11"/>
    <mergeCell ref="B9:B11"/>
    <mergeCell ref="C9:E9"/>
    <mergeCell ref="F9:F11"/>
    <mergeCell ref="G9:G11"/>
    <mergeCell ref="A15:A16"/>
    <mergeCell ref="H9:H11"/>
    <mergeCell ref="A21:H21"/>
    <mergeCell ref="A23:A25"/>
    <mergeCell ref="B23:B25"/>
    <mergeCell ref="A17:A19"/>
  </mergeCells>
  <pageMargins left="0" right="0" top="0" bottom="0" header="0" footer="0"/>
  <pageSetup paperSize="9" scale="51" orientation="landscape" r:id="rId12"/>
  <drawing r:id="rId1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M26"/>
  <sheetViews>
    <sheetView zoomScale="75" zoomScaleNormal="75" workbookViewId="0">
      <selection activeCell="H7" sqref="H7:H14"/>
    </sheetView>
  </sheetViews>
  <sheetFormatPr defaultColWidth="9.29296875" defaultRowHeight="14.35"/>
  <cols>
    <col min="1" max="1" width="11" style="1730" bestFit="1" customWidth="1"/>
    <col min="2" max="2" width="22" style="1730" customWidth="1"/>
    <col min="3" max="3" width="68.5859375" style="1730" customWidth="1"/>
    <col min="4" max="6" width="9.29296875" style="1730"/>
    <col min="7" max="7" width="11.1171875" style="1730" customWidth="1"/>
    <col min="8" max="8" width="12" style="309" customWidth="1"/>
    <col min="9" max="9" width="12.5859375" style="1730" customWidth="1"/>
    <col min="10" max="10" width="16.1171875" style="1730" customWidth="1"/>
    <col min="11" max="16384" width="9.29296875" style="1730"/>
  </cols>
  <sheetData>
    <row r="1" spans="1:13" ht="15.35">
      <c r="A1" s="7380" t="s">
        <v>258</v>
      </c>
      <c r="B1" s="7380"/>
      <c r="C1" s="7380"/>
      <c r="D1" s="7380"/>
      <c r="E1" s="7380"/>
      <c r="F1" s="7380"/>
    </row>
    <row r="2" spans="1:13">
      <c r="A2" s="584"/>
      <c r="B2" s="584"/>
      <c r="C2" s="645"/>
      <c r="D2" s="473"/>
      <c r="E2" s="473"/>
    </row>
    <row r="3" spans="1:13">
      <c r="A3" s="289"/>
      <c r="B3" s="252"/>
      <c r="C3" s="252"/>
      <c r="D3" s="252"/>
      <c r="E3" s="252"/>
      <c r="F3" s="252"/>
      <c r="G3" s="254"/>
      <c r="H3" s="254"/>
    </row>
    <row r="4" spans="1:13" ht="14.7" thickBot="1">
      <c r="A4" s="1726" t="s">
        <v>48</v>
      </c>
      <c r="B4" s="1727"/>
      <c r="C4" s="252"/>
      <c r="D4" s="252"/>
      <c r="E4" s="252"/>
      <c r="F4" s="252"/>
      <c r="G4" s="254"/>
      <c r="H4" s="254"/>
    </row>
    <row r="5" spans="1:13" ht="30" customHeight="1" thickBot="1">
      <c r="A5" s="7643" t="s">
        <v>19804</v>
      </c>
      <c r="B5" s="7644"/>
      <c r="C5" s="7644"/>
      <c r="D5" s="7645"/>
      <c r="E5" s="7645"/>
      <c r="F5" s="7645"/>
      <c r="G5" s="7645"/>
      <c r="H5" s="7645"/>
      <c r="I5" s="7645"/>
      <c r="J5" s="7646"/>
    </row>
    <row r="6" spans="1:13" ht="43.5" customHeight="1" thickBot="1">
      <c r="A6" s="5035" t="s">
        <v>70</v>
      </c>
      <c r="B6" s="5036" t="s">
        <v>64</v>
      </c>
      <c r="C6" s="5037" t="s">
        <v>67</v>
      </c>
      <c r="D6" s="5038" t="s">
        <v>1483</v>
      </c>
      <c r="E6" s="5039" t="s">
        <v>1608</v>
      </c>
      <c r="F6" s="5039" t="s">
        <v>1609</v>
      </c>
      <c r="G6" s="5040" t="s">
        <v>10240</v>
      </c>
      <c r="H6" s="5318" t="s">
        <v>1038</v>
      </c>
      <c r="I6" s="5316" t="s">
        <v>1039</v>
      </c>
      <c r="J6" s="5317" t="s">
        <v>1267</v>
      </c>
    </row>
    <row r="7" spans="1:13">
      <c r="A7" s="7647"/>
      <c r="B7" s="5041" t="s">
        <v>19797</v>
      </c>
      <c r="C7" s="5042" t="s">
        <v>19805</v>
      </c>
      <c r="D7" s="5043">
        <v>100</v>
      </c>
      <c r="E7" s="5044">
        <v>870</v>
      </c>
      <c r="F7" s="5044">
        <v>496</v>
      </c>
      <c r="G7" s="5045">
        <v>18.5</v>
      </c>
      <c r="H7" s="6909">
        <v>721</v>
      </c>
      <c r="I7" s="5476">
        <f>H7*Оглавление!$B$14</f>
        <v>68495</v>
      </c>
      <c r="J7" s="5319">
        <f t="shared" ref="J7:J14" si="0">I7-I7*$B$4/100</f>
        <v>68495</v>
      </c>
      <c r="M7" s="1022"/>
    </row>
    <row r="8" spans="1:13">
      <c r="A8" s="7648"/>
      <c r="B8" s="5046" t="s">
        <v>19798</v>
      </c>
      <c r="C8" s="5047" t="s">
        <v>19806</v>
      </c>
      <c r="D8" s="5048">
        <v>150</v>
      </c>
      <c r="E8" s="5049">
        <v>1200</v>
      </c>
      <c r="F8" s="5049">
        <v>496</v>
      </c>
      <c r="G8" s="5050">
        <v>24</v>
      </c>
      <c r="H8" s="6909">
        <v>789</v>
      </c>
      <c r="I8" s="5477">
        <f>H8*Оглавление!$B$14</f>
        <v>74955</v>
      </c>
      <c r="J8" s="5320">
        <f t="shared" si="0"/>
        <v>74955</v>
      </c>
      <c r="L8" s="6069"/>
      <c r="M8" s="1022"/>
    </row>
    <row r="9" spans="1:13" ht="14.7" thickBot="1">
      <c r="A9" s="7649"/>
      <c r="B9" s="5051" t="s">
        <v>19799</v>
      </c>
      <c r="C9" s="5052" t="s">
        <v>19807</v>
      </c>
      <c r="D9" s="5053">
        <v>190</v>
      </c>
      <c r="E9" s="5054">
        <v>1410</v>
      </c>
      <c r="F9" s="5054">
        <v>496</v>
      </c>
      <c r="G9" s="5055">
        <v>24</v>
      </c>
      <c r="H9" s="6909">
        <v>854</v>
      </c>
      <c r="I9" s="5478">
        <f>H9*Оглавление!$B$14</f>
        <v>81130</v>
      </c>
      <c r="J9" s="5322">
        <f t="shared" si="0"/>
        <v>81130</v>
      </c>
      <c r="L9" s="6069"/>
      <c r="M9" s="1022"/>
    </row>
    <row r="10" spans="1:13">
      <c r="A10" s="7647"/>
      <c r="B10" s="5056" t="s">
        <v>19800</v>
      </c>
      <c r="C10" s="5057" t="s">
        <v>19808</v>
      </c>
      <c r="D10" s="5043">
        <v>80</v>
      </c>
      <c r="E10" s="5044">
        <v>691</v>
      </c>
      <c r="F10" s="5044">
        <v>496</v>
      </c>
      <c r="G10" s="5045">
        <v>18.5</v>
      </c>
      <c r="H10" s="6909">
        <v>587</v>
      </c>
      <c r="I10" s="5476">
        <f>H10*Оглавление!$B$14</f>
        <v>55765</v>
      </c>
      <c r="J10" s="5319">
        <f t="shared" si="0"/>
        <v>55765</v>
      </c>
      <c r="L10" s="6069"/>
      <c r="M10" s="1022"/>
    </row>
    <row r="11" spans="1:13">
      <c r="A11" s="7648"/>
      <c r="B11" s="5046" t="s">
        <v>19801</v>
      </c>
      <c r="C11" s="5047" t="s">
        <v>19809</v>
      </c>
      <c r="D11" s="5048">
        <v>100</v>
      </c>
      <c r="E11" s="5049">
        <v>851</v>
      </c>
      <c r="F11" s="5049">
        <v>496</v>
      </c>
      <c r="G11" s="5050">
        <v>18.5</v>
      </c>
      <c r="H11" s="6909">
        <v>634</v>
      </c>
      <c r="I11" s="5477">
        <f>H11*Оглавление!$B$14</f>
        <v>60230</v>
      </c>
      <c r="J11" s="5320">
        <f t="shared" si="0"/>
        <v>60230</v>
      </c>
      <c r="L11" s="6069"/>
      <c r="M11" s="1022"/>
    </row>
    <row r="12" spans="1:13">
      <c r="A12" s="7648"/>
      <c r="B12" s="5046" t="s">
        <v>19802</v>
      </c>
      <c r="C12" s="5047" t="s">
        <v>19810</v>
      </c>
      <c r="D12" s="5048">
        <v>150</v>
      </c>
      <c r="E12" s="5049">
        <v>1181</v>
      </c>
      <c r="F12" s="5049">
        <v>496</v>
      </c>
      <c r="G12" s="5050">
        <v>18.5</v>
      </c>
      <c r="H12" s="6909">
        <v>698</v>
      </c>
      <c r="I12" s="5477">
        <f>H12*Оглавление!$B$14</f>
        <v>66310</v>
      </c>
      <c r="J12" s="5320">
        <f t="shared" si="0"/>
        <v>66310</v>
      </c>
      <c r="L12" s="6069"/>
      <c r="M12" s="1022"/>
    </row>
    <row r="13" spans="1:13">
      <c r="A13" s="7648"/>
      <c r="B13" s="5046" t="s">
        <v>19803</v>
      </c>
      <c r="C13" s="5047" t="s">
        <v>19811</v>
      </c>
      <c r="D13" s="5048">
        <v>190</v>
      </c>
      <c r="E13" s="5049">
        <v>1391</v>
      </c>
      <c r="F13" s="5049">
        <v>496</v>
      </c>
      <c r="G13" s="5050">
        <v>18.5</v>
      </c>
      <c r="H13" s="6909">
        <v>762</v>
      </c>
      <c r="I13" s="5477">
        <f>H13*Оглавление!$B$14</f>
        <v>72390</v>
      </c>
      <c r="J13" s="5320">
        <f t="shared" si="0"/>
        <v>72390</v>
      </c>
      <c r="L13" s="6069"/>
      <c r="M13" s="1022"/>
    </row>
    <row r="14" spans="1:13" ht="16.5" customHeight="1" thickBot="1">
      <c r="A14" s="7650"/>
      <c r="B14" s="5058">
        <v>6104550318</v>
      </c>
      <c r="C14" s="5052" t="s">
        <v>19796</v>
      </c>
      <c r="D14" s="5053"/>
      <c r="E14" s="5054"/>
      <c r="F14" s="5054"/>
      <c r="G14" s="5055"/>
      <c r="H14" s="5750">
        <v>433.76</v>
      </c>
      <c r="I14" s="5321">
        <f>H14*Оглавление!$B$14</f>
        <v>41207.199999999997</v>
      </c>
      <c r="J14" s="5322">
        <f t="shared" si="0"/>
        <v>41207.199999999997</v>
      </c>
      <c r="L14" s="6069"/>
      <c r="M14" s="1022"/>
    </row>
    <row r="15" spans="1:13">
      <c r="M15" s="1022"/>
    </row>
    <row r="16" spans="1:13" ht="36" customHeight="1">
      <c r="B16" s="1279"/>
      <c r="H16" s="1730"/>
    </row>
    <row r="17" spans="2:8" ht="47.25" customHeight="1">
      <c r="B17" s="1279"/>
      <c r="H17" s="1730"/>
    </row>
    <row r="18" spans="2:8">
      <c r="B18" s="1279"/>
      <c r="H18" s="1730"/>
    </row>
    <row r="19" spans="2:8">
      <c r="B19" s="1279"/>
      <c r="H19" s="1730"/>
    </row>
    <row r="20" spans="2:8">
      <c r="B20" s="1279"/>
      <c r="H20" s="1730"/>
    </row>
    <row r="21" spans="2:8">
      <c r="B21" s="1279"/>
      <c r="H21" s="1730"/>
    </row>
    <row r="22" spans="2:8">
      <c r="B22" s="1279"/>
      <c r="H22" s="1730"/>
    </row>
    <row r="23" spans="2:8">
      <c r="B23" s="1279"/>
      <c r="H23" s="1730"/>
    </row>
    <row r="24" spans="2:8">
      <c r="B24" s="1279"/>
      <c r="H24" s="1730"/>
    </row>
    <row r="25" spans="2:8">
      <c r="B25" s="1279"/>
      <c r="H25" s="1730"/>
    </row>
    <row r="26" spans="2:8">
      <c r="G26" s="5016"/>
    </row>
  </sheetData>
  <mergeCells count="4">
    <mergeCell ref="A1:F1"/>
    <mergeCell ref="A5:J5"/>
    <mergeCell ref="A7:A9"/>
    <mergeCell ref="A10:A14"/>
  </mergeCell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Лист99"/>
  <dimension ref="A1:L32"/>
  <sheetViews>
    <sheetView workbookViewId="0">
      <selection sqref="A1:F1"/>
    </sheetView>
  </sheetViews>
  <sheetFormatPr defaultRowHeight="14.35"/>
  <cols>
    <col min="1" max="1" width="16.41015625" bestFit="1" customWidth="1"/>
    <col min="2" max="2" width="50" bestFit="1" customWidth="1"/>
    <col min="8" max="8" width="12.29296875" customWidth="1"/>
  </cols>
  <sheetData>
    <row r="1" spans="1:12">
      <c r="A1" s="7651" t="s">
        <v>8039</v>
      </c>
      <c r="B1" s="7651"/>
      <c r="C1" s="7651"/>
      <c r="D1" s="7651"/>
      <c r="E1" s="7651"/>
      <c r="F1" s="7651"/>
      <c r="G1" s="1379"/>
    </row>
    <row r="2" spans="1:12" s="1380" customFormat="1" ht="24" customHeight="1"/>
    <row r="3" spans="1:12" s="1380" customFormat="1" ht="16.5" customHeight="1"/>
    <row r="4" spans="1:12" s="1380" customFormat="1" ht="14.25" customHeight="1">
      <c r="A4" s="18" t="s">
        <v>48</v>
      </c>
      <c r="B4" s="19"/>
    </row>
    <row r="5" spans="1:12">
      <c r="A5" s="645"/>
      <c r="B5" s="1379"/>
      <c r="C5" s="1379"/>
      <c r="D5" s="1379"/>
      <c r="E5" s="1379"/>
      <c r="F5" s="1379"/>
      <c r="G5" s="1379"/>
    </row>
    <row r="6" spans="1:12">
      <c r="A6" s="645"/>
      <c r="B6" s="1379"/>
      <c r="C6" s="1379"/>
      <c r="D6" s="1379"/>
      <c r="E6" s="1379"/>
      <c r="F6" s="1379"/>
      <c r="G6" s="1379"/>
    </row>
    <row r="7" spans="1:12" ht="58.35">
      <c r="A7" s="1381" t="s">
        <v>75</v>
      </c>
      <c r="B7" s="1381" t="s">
        <v>42</v>
      </c>
      <c r="C7" s="1381" t="s">
        <v>8040</v>
      </c>
      <c r="D7" s="1381" t="s">
        <v>6842</v>
      </c>
      <c r="E7" s="1381" t="s">
        <v>8041</v>
      </c>
      <c r="F7" s="1381" t="s">
        <v>7818</v>
      </c>
      <c r="G7" s="1381" t="s">
        <v>8042</v>
      </c>
      <c r="H7" s="1381" t="s">
        <v>338</v>
      </c>
    </row>
    <row r="8" spans="1:12">
      <c r="A8" s="1383" t="s">
        <v>8043</v>
      </c>
      <c r="B8" s="1383" t="s">
        <v>8044</v>
      </c>
      <c r="C8" s="1382">
        <v>3</v>
      </c>
      <c r="D8" s="1382">
        <v>25</v>
      </c>
      <c r="E8" s="1382">
        <v>1.2</v>
      </c>
      <c r="F8" s="1382">
        <v>30</v>
      </c>
      <c r="G8" s="558">
        <v>76.58</v>
      </c>
      <c r="H8" s="558">
        <f>G8-G8*B4/100</f>
        <v>76.58</v>
      </c>
      <c r="K8" s="678"/>
      <c r="L8" s="288"/>
    </row>
    <row r="9" spans="1:12">
      <c r="A9" s="1380"/>
      <c r="B9" s="1380"/>
      <c r="C9" s="1380"/>
      <c r="D9" s="1380"/>
      <c r="E9" s="1380"/>
      <c r="F9" s="1380"/>
      <c r="G9" s="1380"/>
    </row>
    <row r="10" spans="1:12">
      <c r="A10" s="1380"/>
      <c r="B10" s="1380"/>
      <c r="C10" s="1380"/>
      <c r="D10" s="1380"/>
      <c r="E10" s="1380"/>
      <c r="F10" s="1380"/>
      <c r="G10" s="1380"/>
    </row>
    <row r="11" spans="1:12">
      <c r="G11" s="4401"/>
    </row>
    <row r="32" spans="5:5">
      <c r="E32" s="4686"/>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F1"/>
  </mergeCells>
  <pageMargins left="0.7" right="0.7" top="0.75" bottom="0.75" header="0.3" footer="0.3"/>
  <pageSetup paperSize="9"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G34"/>
  <sheetViews>
    <sheetView workbookViewId="0">
      <selection activeCell="C30" sqref="C30"/>
    </sheetView>
  </sheetViews>
  <sheetFormatPr defaultRowHeight="14.35"/>
  <cols>
    <col min="1" max="1" width="10.703125" customWidth="1"/>
    <col min="2" max="2" width="16.29296875" bestFit="1" customWidth="1"/>
    <col min="3" max="3" width="46.703125" style="756" customWidth="1"/>
    <col min="4" max="4" width="10.29296875" bestFit="1" customWidth="1"/>
    <col min="7" max="7" width="9.1171875" style="1279"/>
  </cols>
  <sheetData>
    <row r="1" spans="1:6">
      <c r="A1" s="7269" t="s">
        <v>11955</v>
      </c>
      <c r="B1" s="7270"/>
      <c r="C1" s="7270"/>
      <c r="D1" s="7270"/>
      <c r="E1" s="7270"/>
      <c r="F1" s="7270"/>
    </row>
    <row r="3" spans="1:6">
      <c r="A3" s="2599" t="s">
        <v>48</v>
      </c>
      <c r="B3" s="2600">
        <v>0</v>
      </c>
    </row>
    <row r="4" spans="1:6" ht="41.35">
      <c r="A4" s="2050" t="s">
        <v>70</v>
      </c>
      <c r="B4" s="2050" t="s">
        <v>75</v>
      </c>
      <c r="C4" s="2050" t="s">
        <v>71</v>
      </c>
      <c r="D4" s="2050" t="s">
        <v>76</v>
      </c>
      <c r="E4" s="2050" t="s">
        <v>1142</v>
      </c>
      <c r="F4" s="2050" t="s">
        <v>1267</v>
      </c>
    </row>
    <row r="5" spans="1:6">
      <c r="A5" s="7652"/>
      <c r="B5" s="2055" t="s">
        <v>11956</v>
      </c>
      <c r="C5" s="7653" t="s">
        <v>11975</v>
      </c>
      <c r="D5" s="2056" t="s">
        <v>11968</v>
      </c>
      <c r="E5" s="2660">
        <v>1082.3275862068967</v>
      </c>
      <c r="F5" s="2053">
        <f>E5-E5*$B$3/100</f>
        <v>1082.3275862068967</v>
      </c>
    </row>
    <row r="6" spans="1:6">
      <c r="A6" s="7652"/>
      <c r="B6" s="2055" t="s">
        <v>11957</v>
      </c>
      <c r="C6" s="7653"/>
      <c r="D6" s="2056" t="s">
        <v>11969</v>
      </c>
      <c r="E6" s="2660">
        <v>1902.7586206896556</v>
      </c>
      <c r="F6" s="2053">
        <f t="shared" ref="F6:F14" si="0">E6-E6*$B$3/100</f>
        <v>1902.7586206896556</v>
      </c>
    </row>
    <row r="7" spans="1:6">
      <c r="A7" s="7652"/>
      <c r="B7" s="2055" t="s">
        <v>11958</v>
      </c>
      <c r="C7" s="7653"/>
      <c r="D7" s="2056" t="s">
        <v>11970</v>
      </c>
      <c r="E7" s="2660">
        <v>3089.3103448275865</v>
      </c>
      <c r="F7" s="2053">
        <f t="shared" si="0"/>
        <v>3089.3103448275865</v>
      </c>
    </row>
    <row r="8" spans="1:6">
      <c r="A8" s="7652"/>
      <c r="B8" s="2055" t="s">
        <v>11959</v>
      </c>
      <c r="C8" s="7653" t="s">
        <v>11976</v>
      </c>
      <c r="D8" s="2056" t="s">
        <v>11968</v>
      </c>
      <c r="E8" s="2660">
        <v>1320.1724137931037</v>
      </c>
      <c r="F8" s="2053">
        <f t="shared" si="0"/>
        <v>1320.1724137931037</v>
      </c>
    </row>
    <row r="9" spans="1:6">
      <c r="A9" s="7652"/>
      <c r="B9" s="2055" t="s">
        <v>11960</v>
      </c>
      <c r="C9" s="7653"/>
      <c r="D9" s="2056" t="s">
        <v>11971</v>
      </c>
      <c r="E9" s="2660">
        <v>1691.6379310344828</v>
      </c>
      <c r="F9" s="2053">
        <f t="shared" si="0"/>
        <v>1691.6379310344828</v>
      </c>
    </row>
    <row r="10" spans="1:6">
      <c r="A10" s="7652"/>
      <c r="B10" s="2055" t="s">
        <v>11961</v>
      </c>
      <c r="C10" s="7653"/>
      <c r="D10" s="2056" t="s">
        <v>11969</v>
      </c>
      <c r="E10" s="2660">
        <v>2218.1034482758623</v>
      </c>
      <c r="F10" s="2053">
        <f t="shared" si="0"/>
        <v>2218.1034482758623</v>
      </c>
    </row>
    <row r="11" spans="1:6">
      <c r="A11" s="7652"/>
      <c r="B11" s="2055" t="s">
        <v>11962</v>
      </c>
      <c r="C11" s="7653"/>
      <c r="D11" s="2056" t="s">
        <v>11970</v>
      </c>
      <c r="E11" s="2660">
        <v>3471.4655172413795</v>
      </c>
      <c r="F11" s="2053">
        <f t="shared" si="0"/>
        <v>3471.4655172413795</v>
      </c>
    </row>
    <row r="12" spans="1:6">
      <c r="A12" s="7652"/>
      <c r="B12" s="2055" t="s">
        <v>11963</v>
      </c>
      <c r="C12" s="7653" t="s">
        <v>11977</v>
      </c>
      <c r="D12" s="2038">
        <v>20</v>
      </c>
      <c r="E12" s="2660">
        <v>1135.7758620689656</v>
      </c>
      <c r="F12" s="2053">
        <f t="shared" si="0"/>
        <v>1135.7758620689656</v>
      </c>
    </row>
    <row r="13" spans="1:6">
      <c r="A13" s="7652"/>
      <c r="B13" s="2055" t="s">
        <v>11964</v>
      </c>
      <c r="C13" s="7653"/>
      <c r="D13" s="2038">
        <v>25</v>
      </c>
      <c r="E13" s="2660">
        <v>1376.293103448276</v>
      </c>
      <c r="F13" s="2053">
        <f t="shared" si="0"/>
        <v>1376.293103448276</v>
      </c>
    </row>
    <row r="14" spans="1:6">
      <c r="A14" s="7652"/>
      <c r="B14" s="2055" t="s">
        <v>11965</v>
      </c>
      <c r="C14" s="7653"/>
      <c r="D14" s="2038">
        <v>32</v>
      </c>
      <c r="E14" s="2660">
        <v>1739.7413793103451</v>
      </c>
      <c r="F14" s="2053">
        <f t="shared" si="0"/>
        <v>1739.7413793103451</v>
      </c>
    </row>
    <row r="34" spans="4:4">
      <c r="D34" s="4940"/>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M18"/>
  <sheetViews>
    <sheetView workbookViewId="0">
      <selection activeCell="R26" sqref="R26"/>
    </sheetView>
  </sheetViews>
  <sheetFormatPr defaultRowHeight="14.35"/>
  <cols>
    <col min="1" max="1" width="15.1171875" bestFit="1" customWidth="1"/>
    <col min="2" max="2" width="32.703125" customWidth="1"/>
    <col min="10" max="10" width="9.87890625" style="367" bestFit="1" customWidth="1"/>
    <col min="11" max="11" width="9.87890625" bestFit="1" customWidth="1"/>
    <col min="12" max="12" width="15" style="1279" customWidth="1"/>
  </cols>
  <sheetData>
    <row r="1" spans="1:13" s="2159" customFormat="1">
      <c r="J1" s="367"/>
      <c r="L1" s="1279"/>
    </row>
    <row r="2" spans="1:13" s="2159" customFormat="1">
      <c r="J2" s="367"/>
      <c r="L2" s="1279"/>
    </row>
    <row r="3" spans="1:13" s="2159" customFormat="1">
      <c r="J3" s="367"/>
      <c r="L3" s="1279"/>
    </row>
    <row r="4" spans="1:13" s="2159" customFormat="1" ht="14.7" thickBot="1">
      <c r="A4" s="18" t="s">
        <v>48</v>
      </c>
      <c r="B4" s="19"/>
      <c r="J4" s="367"/>
      <c r="L4" s="1279"/>
    </row>
    <row r="5" spans="1:13" ht="72" thickBot="1">
      <c r="A5" s="2161" t="s">
        <v>75</v>
      </c>
      <c r="B5" s="2161" t="s">
        <v>42</v>
      </c>
      <c r="C5" s="2161" t="s">
        <v>6167</v>
      </c>
      <c r="D5" s="2161" t="s">
        <v>12681</v>
      </c>
      <c r="E5" s="2161" t="s">
        <v>12682</v>
      </c>
      <c r="F5" s="2161" t="s">
        <v>12683</v>
      </c>
      <c r="G5" s="2161" t="s">
        <v>12684</v>
      </c>
      <c r="H5" s="2161" t="s">
        <v>12685</v>
      </c>
      <c r="I5" s="2161" t="s">
        <v>12686</v>
      </c>
      <c r="J5" s="2630" t="s">
        <v>12687</v>
      </c>
      <c r="K5" s="2185" t="s">
        <v>12710</v>
      </c>
    </row>
    <row r="6" spans="1:13" ht="13.2" customHeight="1">
      <c r="A6" s="2162" t="s">
        <v>12688</v>
      </c>
      <c r="B6" s="2163" t="s">
        <v>12689</v>
      </c>
      <c r="C6" s="2164">
        <v>16</v>
      </c>
      <c r="D6" s="2164">
        <v>5</v>
      </c>
      <c r="E6" s="2164">
        <v>120</v>
      </c>
      <c r="F6" s="7657" t="s">
        <v>1171</v>
      </c>
      <c r="G6" s="2164">
        <v>38</v>
      </c>
      <c r="H6" s="2165">
        <v>44</v>
      </c>
      <c r="I6" s="2165">
        <v>510</v>
      </c>
      <c r="J6" s="4690">
        <v>61788.193200000002</v>
      </c>
      <c r="K6" s="2184">
        <f>J6-J6*B$4/100</f>
        <v>61788.193200000002</v>
      </c>
      <c r="L6" s="658"/>
    </row>
    <row r="7" spans="1:13" ht="13.2" customHeight="1">
      <c r="A7" s="2166" t="s">
        <v>12690</v>
      </c>
      <c r="B7" s="2167" t="s">
        <v>12691</v>
      </c>
      <c r="C7" s="2168">
        <v>21</v>
      </c>
      <c r="D7" s="2168">
        <v>6</v>
      </c>
      <c r="E7" s="7660">
        <v>150</v>
      </c>
      <c r="F7" s="7658"/>
      <c r="G7" s="2168">
        <v>48</v>
      </c>
      <c r="H7" s="2169">
        <v>57</v>
      </c>
      <c r="I7" s="7660">
        <v>636</v>
      </c>
      <c r="J7" s="4691">
        <v>69062.909400000004</v>
      </c>
      <c r="K7" s="2180">
        <f>J7-J7*B$4/100</f>
        <v>69062.909400000004</v>
      </c>
      <c r="L7" s="658"/>
      <c r="M7" s="4685"/>
    </row>
    <row r="8" spans="1:13" ht="13.2" customHeight="1" thickBot="1">
      <c r="A8" s="2170" t="s">
        <v>12692</v>
      </c>
      <c r="B8" s="2171" t="s">
        <v>12693</v>
      </c>
      <c r="C8" s="2172">
        <v>31</v>
      </c>
      <c r="D8" s="2172">
        <v>9</v>
      </c>
      <c r="E8" s="7659"/>
      <c r="F8" s="7659"/>
      <c r="G8" s="2172">
        <v>54</v>
      </c>
      <c r="H8" s="2173">
        <v>74</v>
      </c>
      <c r="I8" s="7659"/>
      <c r="J8" s="4692">
        <v>76862.446775999997</v>
      </c>
      <c r="K8" s="2181">
        <f t="shared" ref="K8:K17" si="0">J8-J8*B$4/100</f>
        <v>76862.446775999997</v>
      </c>
      <c r="L8" s="658"/>
      <c r="M8" s="4685"/>
    </row>
    <row r="9" spans="1:13" ht="13.2" customHeight="1" thickBot="1">
      <c r="A9" s="2178"/>
      <c r="B9" s="2179"/>
      <c r="C9" s="2179"/>
      <c r="D9" s="2179"/>
      <c r="E9" s="2179"/>
      <c r="F9" s="2179"/>
      <c r="G9" s="2179"/>
      <c r="H9" s="2179"/>
      <c r="I9" s="2179"/>
      <c r="J9" s="4693"/>
      <c r="K9" s="2182"/>
      <c r="L9" s="658"/>
      <c r="M9" s="4685"/>
    </row>
    <row r="10" spans="1:13" ht="13.2" customHeight="1">
      <c r="A10" s="2174" t="s">
        <v>12694</v>
      </c>
      <c r="B10" s="7654" t="s">
        <v>12695</v>
      </c>
      <c r="C10" s="7655"/>
      <c r="D10" s="7655"/>
      <c r="E10" s="7655"/>
      <c r="F10" s="7655"/>
      <c r="G10" s="7655"/>
      <c r="H10" s="7655"/>
      <c r="I10" s="7656"/>
      <c r="J10" s="4690">
        <v>5627.34</v>
      </c>
      <c r="K10" s="2183">
        <f t="shared" si="0"/>
        <v>5627.34</v>
      </c>
      <c r="L10" s="658"/>
      <c r="M10" s="4685"/>
    </row>
    <row r="11" spans="1:13" ht="13.2" customHeight="1">
      <c r="A11" s="2175" t="s">
        <v>12696</v>
      </c>
      <c r="B11" s="7667" t="s">
        <v>12697</v>
      </c>
      <c r="C11" s="7668"/>
      <c r="D11" s="7668"/>
      <c r="E11" s="7668"/>
      <c r="F11" s="7668"/>
      <c r="G11" s="7668"/>
      <c r="H11" s="7668"/>
      <c r="I11" s="7669"/>
      <c r="J11" s="4691">
        <v>3103.8642</v>
      </c>
      <c r="K11" s="2180">
        <f t="shared" si="0"/>
        <v>3103.8642</v>
      </c>
      <c r="L11" s="658"/>
      <c r="M11" s="4685"/>
    </row>
    <row r="12" spans="1:13" ht="13.2" customHeight="1">
      <c r="A12" s="2175" t="s">
        <v>12698</v>
      </c>
      <c r="B12" s="7667" t="s">
        <v>12699</v>
      </c>
      <c r="C12" s="7668"/>
      <c r="D12" s="7668"/>
      <c r="E12" s="7668"/>
      <c r="F12" s="7668"/>
      <c r="G12" s="7668"/>
      <c r="H12" s="7668"/>
      <c r="I12" s="7669"/>
      <c r="J12" s="4691">
        <v>3997.6181999999999</v>
      </c>
      <c r="K12" s="2180">
        <f t="shared" si="0"/>
        <v>3997.6181999999999</v>
      </c>
      <c r="L12" s="658"/>
      <c r="M12" s="4685"/>
    </row>
    <row r="13" spans="1:13" ht="13.2" customHeight="1">
      <c r="A13" s="2175" t="s">
        <v>12700</v>
      </c>
      <c r="B13" s="7667" t="s">
        <v>12701</v>
      </c>
      <c r="C13" s="7668"/>
      <c r="D13" s="7668"/>
      <c r="E13" s="7668"/>
      <c r="F13" s="7668"/>
      <c r="G13" s="7668"/>
      <c r="H13" s="7668"/>
      <c r="I13" s="7669"/>
      <c r="J13" s="4691">
        <v>3376.404</v>
      </c>
      <c r="K13" s="2180">
        <f t="shared" si="0"/>
        <v>3376.404</v>
      </c>
      <c r="L13" s="658"/>
      <c r="M13" s="4685"/>
    </row>
    <row r="14" spans="1:13" ht="13.2" customHeight="1">
      <c r="A14" s="2175" t="s">
        <v>12702</v>
      </c>
      <c r="B14" s="7667" t="s">
        <v>12703</v>
      </c>
      <c r="C14" s="7668"/>
      <c r="D14" s="7668"/>
      <c r="E14" s="7668"/>
      <c r="F14" s="7668"/>
      <c r="G14" s="7668"/>
      <c r="H14" s="7668"/>
      <c r="I14" s="7669"/>
      <c r="J14" s="4691">
        <v>4274.5716000000002</v>
      </c>
      <c r="K14" s="2180">
        <f t="shared" si="0"/>
        <v>4274.5716000000002</v>
      </c>
      <c r="L14" s="658"/>
      <c r="M14" s="4685"/>
    </row>
    <row r="15" spans="1:13" ht="13.2" customHeight="1">
      <c r="A15" s="2175" t="s">
        <v>12704</v>
      </c>
      <c r="B15" s="7661" t="s">
        <v>12705</v>
      </c>
      <c r="C15" s="7662"/>
      <c r="D15" s="7662"/>
      <c r="E15" s="7662"/>
      <c r="F15" s="7662"/>
      <c r="G15" s="7662"/>
      <c r="H15" s="7662"/>
      <c r="I15" s="7663"/>
      <c r="J15" s="4691">
        <v>124994.25539999999</v>
      </c>
      <c r="K15" s="2180">
        <f t="shared" si="0"/>
        <v>124994.25539999999</v>
      </c>
      <c r="L15" s="658"/>
      <c r="M15" s="4685"/>
    </row>
    <row r="16" spans="1:13" ht="13.2" customHeight="1">
      <c r="A16" s="2176" t="s">
        <v>12706</v>
      </c>
      <c r="B16" s="7661" t="s">
        <v>12707</v>
      </c>
      <c r="C16" s="7662"/>
      <c r="D16" s="7662"/>
      <c r="E16" s="7662"/>
      <c r="F16" s="7662"/>
      <c r="G16" s="7662"/>
      <c r="H16" s="7662"/>
      <c r="I16" s="7663"/>
      <c r="J16" s="4691">
        <v>27977.810399999998</v>
      </c>
      <c r="K16" s="2180">
        <f t="shared" si="0"/>
        <v>27977.810399999998</v>
      </c>
      <c r="L16" s="658"/>
      <c r="M16" s="4685"/>
    </row>
    <row r="17" spans="1:13" ht="13.2" customHeight="1" thickBot="1">
      <c r="A17" s="2177" t="s">
        <v>12708</v>
      </c>
      <c r="B17" s="7664" t="s">
        <v>12709</v>
      </c>
      <c r="C17" s="7665"/>
      <c r="D17" s="7665"/>
      <c r="E17" s="7665"/>
      <c r="F17" s="7665"/>
      <c r="G17" s="7665"/>
      <c r="H17" s="7665"/>
      <c r="I17" s="7666"/>
      <c r="J17" s="4692">
        <v>13070.876400000001</v>
      </c>
      <c r="K17" s="2181">
        <f t="shared" si="0"/>
        <v>13070.876400000001</v>
      </c>
      <c r="L17" s="658"/>
      <c r="M17" s="4685"/>
    </row>
    <row r="18" spans="1:13" ht="18" customHeight="1"/>
  </sheetData>
  <mergeCells count="11">
    <mergeCell ref="B17:I17"/>
    <mergeCell ref="B11:I11"/>
    <mergeCell ref="B12:I12"/>
    <mergeCell ref="B13:I13"/>
    <mergeCell ref="B14:I14"/>
    <mergeCell ref="B15:I15"/>
    <mergeCell ref="B10:I10"/>
    <mergeCell ref="F6:F8"/>
    <mergeCell ref="E7:E8"/>
    <mergeCell ref="I7:I8"/>
    <mergeCell ref="B16:I16"/>
  </mergeCells>
  <pageMargins left="0.7" right="0.7" top="0.75" bottom="0.75" header="0.3" footer="0.3"/>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E90"/>
  <sheetViews>
    <sheetView zoomScale="55" zoomScaleNormal="55" workbookViewId="0">
      <selection activeCell="J8" sqref="J8"/>
    </sheetView>
  </sheetViews>
  <sheetFormatPr defaultColWidth="9.1171875" defaultRowHeight="17.7"/>
  <cols>
    <col min="1" max="1" width="8.87890625" style="1833" customWidth="1"/>
    <col min="2" max="2" width="50.87890625" style="6069" customWidth="1"/>
    <col min="3" max="3" width="24.41015625" style="4683" bestFit="1" customWidth="1"/>
    <col min="4" max="4" width="67.29296875" style="4684" customWidth="1"/>
    <col min="5" max="5" width="30.703125" style="6069" customWidth="1"/>
    <col min="6" max="16384" width="9.1171875" style="4651"/>
  </cols>
  <sheetData>
    <row r="1" spans="1:5" s="4696" customFormat="1">
      <c r="A1" s="1833"/>
      <c r="B1" s="6069"/>
      <c r="C1" s="4683"/>
      <c r="D1" s="4684"/>
      <c r="E1" s="6069"/>
    </row>
    <row r="2" spans="1:5" s="4696" customFormat="1" ht="18.75" customHeight="1">
      <c r="A2" s="1833"/>
      <c r="B2" s="6858" t="s">
        <v>19735</v>
      </c>
      <c r="C2" s="6858"/>
      <c r="D2" s="6858"/>
      <c r="E2" s="6858"/>
    </row>
    <row r="3" spans="1:5" s="4696" customFormat="1">
      <c r="A3" s="1833"/>
      <c r="B3" s="6069"/>
      <c r="C3" s="4683"/>
      <c r="D3" s="6069"/>
      <c r="E3" s="6069"/>
    </row>
    <row r="4" spans="1:5" ht="22.7" thickBot="1">
      <c r="C4" s="6860"/>
      <c r="D4" s="6860"/>
    </row>
    <row r="5" spans="1:5" ht="48" customHeight="1" thickBot="1">
      <c r="A5" s="963"/>
      <c r="B5" s="4677" t="s">
        <v>1586</v>
      </c>
      <c r="C5" s="6861" t="s">
        <v>18756</v>
      </c>
      <c r="D5" s="6862" t="s">
        <v>42</v>
      </c>
      <c r="E5" s="4678" t="s">
        <v>18757</v>
      </c>
    </row>
    <row r="6" spans="1:5" ht="23.25" customHeight="1" thickBot="1">
      <c r="B6" s="7670" t="s">
        <v>18758</v>
      </c>
      <c r="C6" s="7671"/>
      <c r="D6" s="7671"/>
      <c r="E6" s="6884"/>
    </row>
    <row r="7" spans="1:5" ht="142.5" customHeight="1">
      <c r="B7" s="6885"/>
      <c r="C7" s="6886" t="s">
        <v>18759</v>
      </c>
      <c r="D7" s="6887" t="s">
        <v>18760</v>
      </c>
      <c r="E7" s="6903">
        <v>2559.11562</v>
      </c>
    </row>
    <row r="8" spans="1:5" ht="142.5" customHeight="1">
      <c r="A8" s="963"/>
      <c r="B8" s="6888"/>
      <c r="C8" s="6889" t="s">
        <v>18761</v>
      </c>
      <c r="D8" s="6890" t="s">
        <v>18762</v>
      </c>
      <c r="E8" s="6904">
        <v>2605.78944</v>
      </c>
    </row>
    <row r="9" spans="1:5" ht="142.5" customHeight="1">
      <c r="A9" s="963"/>
      <c r="B9" s="6888"/>
      <c r="C9" s="6889" t="s">
        <v>18763</v>
      </c>
      <c r="D9" s="6890" t="s">
        <v>18764</v>
      </c>
      <c r="E9" s="6904">
        <v>2582.9490599999999</v>
      </c>
    </row>
    <row r="10" spans="1:5" ht="142.5" customHeight="1">
      <c r="A10" s="963"/>
      <c r="B10" s="6888"/>
      <c r="C10" s="6889" t="s">
        <v>18765</v>
      </c>
      <c r="D10" s="6890" t="s">
        <v>18766</v>
      </c>
      <c r="E10" s="6904">
        <v>2674.3105800000003</v>
      </c>
    </row>
    <row r="11" spans="1:5" ht="142.5" customHeight="1">
      <c r="A11" s="963"/>
      <c r="B11" s="6888"/>
      <c r="C11" s="6889" t="s">
        <v>18767</v>
      </c>
      <c r="D11" s="6890" t="s">
        <v>18768</v>
      </c>
      <c r="E11" s="6904">
        <v>2475.6985799999998</v>
      </c>
    </row>
    <row r="12" spans="1:5" ht="142.5" customHeight="1">
      <c r="A12" s="963"/>
      <c r="B12" s="6888"/>
      <c r="C12" s="6889" t="s">
        <v>18769</v>
      </c>
      <c r="D12" s="6890" t="s">
        <v>18770</v>
      </c>
      <c r="E12" s="6904">
        <v>2547.1988999999999</v>
      </c>
    </row>
    <row r="13" spans="1:5" ht="142.5" customHeight="1">
      <c r="A13" s="963"/>
      <c r="B13" s="6888"/>
      <c r="C13" s="6889" t="s">
        <v>18771</v>
      </c>
      <c r="D13" s="6890" t="s">
        <v>18772</v>
      </c>
      <c r="E13" s="6904">
        <v>2494.5667199999998</v>
      </c>
    </row>
    <row r="14" spans="1:5" ht="142.5" customHeight="1">
      <c r="A14" s="963"/>
      <c r="B14" s="6888"/>
      <c r="C14" s="6889" t="s">
        <v>18773</v>
      </c>
      <c r="D14" s="6890" t="s">
        <v>18774</v>
      </c>
      <c r="E14" s="6904">
        <v>2650.47714</v>
      </c>
    </row>
    <row r="15" spans="1:5" ht="142.5" customHeight="1">
      <c r="A15" s="963"/>
      <c r="B15" s="6888"/>
      <c r="C15" s="6889" t="s">
        <v>18775</v>
      </c>
      <c r="D15" s="6890" t="s">
        <v>18776</v>
      </c>
      <c r="E15" s="6904">
        <v>2942.43678</v>
      </c>
    </row>
    <row r="16" spans="1:5" ht="142.5" customHeight="1">
      <c r="A16" s="963"/>
      <c r="B16" s="6888"/>
      <c r="C16" s="6889" t="s">
        <v>18777</v>
      </c>
      <c r="D16" s="6890" t="s">
        <v>18778</v>
      </c>
      <c r="E16" s="6904">
        <v>3209.5699199999999</v>
      </c>
    </row>
    <row r="17" spans="1:5" ht="142.5" customHeight="1">
      <c r="A17" s="963"/>
      <c r="B17" s="6888"/>
      <c r="C17" s="6889" t="s">
        <v>18779</v>
      </c>
      <c r="D17" s="6890" t="s">
        <v>18780</v>
      </c>
      <c r="E17" s="6904">
        <v>2974.2147</v>
      </c>
    </row>
    <row r="18" spans="1:5" ht="142.5" customHeight="1">
      <c r="A18" s="963"/>
      <c r="B18" s="6888"/>
      <c r="C18" s="6889" t="s">
        <v>18781</v>
      </c>
      <c r="D18" s="6890" t="s">
        <v>18782</v>
      </c>
      <c r="E18" s="6904">
        <v>3205.5976799999999</v>
      </c>
    </row>
    <row r="19" spans="1:5" ht="39" customHeight="1">
      <c r="A19" s="963"/>
      <c r="B19" s="6891"/>
      <c r="C19" s="6889" t="s">
        <v>18783</v>
      </c>
      <c r="D19" s="6890" t="s">
        <v>18784</v>
      </c>
      <c r="E19" s="6904">
        <v>3018.9023999999999</v>
      </c>
    </row>
    <row r="20" spans="1:5" ht="39" customHeight="1">
      <c r="A20" s="963"/>
      <c r="B20" s="6891"/>
      <c r="C20" s="6889" t="s">
        <v>18785</v>
      </c>
      <c r="D20" s="6890" t="s">
        <v>18786</v>
      </c>
      <c r="E20" s="6904">
        <v>2228.4266399999997</v>
      </c>
    </row>
    <row r="21" spans="1:5" ht="39" customHeight="1">
      <c r="A21" s="963"/>
      <c r="B21" s="6891"/>
      <c r="C21" s="6889" t="s">
        <v>18787</v>
      </c>
      <c r="D21" s="6890" t="s">
        <v>18788</v>
      </c>
      <c r="E21" s="6904">
        <v>1522.3609799999999</v>
      </c>
    </row>
    <row r="22" spans="1:5" ht="39" customHeight="1">
      <c r="A22" s="963"/>
      <c r="B22" s="6891"/>
      <c r="C22" s="6889" t="s">
        <v>18789</v>
      </c>
      <c r="D22" s="6890" t="s">
        <v>18790</v>
      </c>
      <c r="E22" s="6904">
        <v>885.80952000000002</v>
      </c>
    </row>
    <row r="23" spans="1:5" ht="39" customHeight="1">
      <c r="A23" s="963"/>
      <c r="B23" s="6891"/>
      <c r="C23" s="6889" t="s">
        <v>18791</v>
      </c>
      <c r="D23" s="6890" t="s">
        <v>18792</v>
      </c>
      <c r="E23" s="6904">
        <v>620.66250000000002</v>
      </c>
    </row>
    <row r="24" spans="1:5" ht="142.5" customHeight="1">
      <c r="A24" s="963"/>
      <c r="B24" s="6888"/>
      <c r="C24" s="6889" t="s">
        <v>18793</v>
      </c>
      <c r="D24" s="6890" t="s">
        <v>18794</v>
      </c>
      <c r="E24" s="6904">
        <v>753.73253999999997</v>
      </c>
    </row>
    <row r="25" spans="1:5" ht="142.5" customHeight="1">
      <c r="A25" s="963"/>
      <c r="B25" s="6888"/>
      <c r="C25" s="6889" t="s">
        <v>18795</v>
      </c>
      <c r="D25" s="6890" t="s">
        <v>18796</v>
      </c>
      <c r="E25" s="6904">
        <v>3752.7737399999996</v>
      </c>
    </row>
    <row r="26" spans="1:5" ht="98.25" customHeight="1">
      <c r="A26" s="963"/>
      <c r="B26" s="6888"/>
      <c r="C26" s="6889" t="s">
        <v>18797</v>
      </c>
      <c r="D26" s="6890" t="s">
        <v>18798</v>
      </c>
      <c r="E26" s="6904">
        <v>249.25806</v>
      </c>
    </row>
    <row r="27" spans="1:5" ht="142.5" customHeight="1">
      <c r="A27" s="963"/>
      <c r="B27" s="6892"/>
      <c r="C27" s="6889" t="s">
        <v>18799</v>
      </c>
      <c r="D27" s="6890" t="s">
        <v>18800</v>
      </c>
      <c r="E27" s="6904">
        <v>1220.47074</v>
      </c>
    </row>
    <row r="28" spans="1:5" ht="142.5" customHeight="1">
      <c r="A28" s="963"/>
      <c r="B28" s="6888"/>
      <c r="C28" s="6889" t="s">
        <v>18801</v>
      </c>
      <c r="D28" s="6890" t="s">
        <v>18802</v>
      </c>
      <c r="E28" s="6904">
        <v>1460.79126</v>
      </c>
    </row>
    <row r="29" spans="1:5" ht="142.5" customHeight="1">
      <c r="A29" s="963"/>
      <c r="B29" s="6888"/>
      <c r="C29" s="6889" t="s">
        <v>18803</v>
      </c>
      <c r="D29" s="6890" t="s">
        <v>18804</v>
      </c>
      <c r="E29" s="6904">
        <v>1121.1647399999999</v>
      </c>
    </row>
    <row r="30" spans="1:5" ht="142.5" customHeight="1">
      <c r="A30" s="963"/>
      <c r="B30" s="6888"/>
      <c r="C30" s="6889" t="s">
        <v>18805</v>
      </c>
      <c r="D30" s="6890" t="s">
        <v>18806</v>
      </c>
      <c r="E30" s="6904">
        <v>1507.4650799999999</v>
      </c>
    </row>
    <row r="31" spans="1:5" ht="142.5" customHeight="1">
      <c r="A31" s="963"/>
      <c r="B31" s="6888"/>
      <c r="C31" s="6889" t="s">
        <v>18807</v>
      </c>
      <c r="D31" s="6890" t="s">
        <v>18808</v>
      </c>
      <c r="E31" s="6904">
        <v>1588.896</v>
      </c>
    </row>
    <row r="32" spans="1:5" ht="142.5" customHeight="1">
      <c r="A32" s="963"/>
      <c r="B32" s="6892"/>
      <c r="C32" s="6889" t="s">
        <v>18809</v>
      </c>
      <c r="D32" s="6890" t="s">
        <v>18810</v>
      </c>
      <c r="E32" s="6904">
        <v>1507.4650799999999</v>
      </c>
    </row>
    <row r="33" spans="1:5" ht="142.5" customHeight="1">
      <c r="A33" s="963"/>
      <c r="B33" s="6888"/>
      <c r="C33" s="6889" t="s">
        <v>18811</v>
      </c>
      <c r="D33" s="6890" t="s">
        <v>18812</v>
      </c>
      <c r="E33" s="6904">
        <v>1169.8246799999999</v>
      </c>
    </row>
    <row r="34" spans="1:5" ht="142.5" customHeight="1">
      <c r="A34" s="963"/>
      <c r="B34" s="6888"/>
      <c r="C34" s="6889" t="s">
        <v>18813</v>
      </c>
      <c r="D34" s="6890" t="s">
        <v>18814</v>
      </c>
      <c r="E34" s="6904">
        <v>1117.1925000000001</v>
      </c>
    </row>
    <row r="35" spans="1:5" ht="142.5" customHeight="1">
      <c r="A35" s="963"/>
      <c r="B35" s="6891"/>
      <c r="C35" s="6889" t="s">
        <v>18815</v>
      </c>
      <c r="D35" s="6890" t="s">
        <v>18816</v>
      </c>
      <c r="E35" s="6904">
        <v>905.67071999999996</v>
      </c>
    </row>
    <row r="36" spans="1:5" ht="142.5" customHeight="1">
      <c r="A36" s="963"/>
      <c r="B36" s="6891"/>
      <c r="C36" s="6889" t="s">
        <v>18817</v>
      </c>
      <c r="D36" s="6890" t="s">
        <v>18818</v>
      </c>
      <c r="E36" s="6904">
        <v>916.59438</v>
      </c>
    </row>
    <row r="37" spans="1:5" ht="46.5" customHeight="1">
      <c r="A37" s="963"/>
      <c r="B37" s="6891"/>
      <c r="C37" s="6889" t="s">
        <v>18819</v>
      </c>
      <c r="D37" s="6890" t="s">
        <v>18820</v>
      </c>
      <c r="E37" s="6904">
        <v>71.500320000000002</v>
      </c>
    </row>
    <row r="38" spans="1:5" ht="46.5" customHeight="1">
      <c r="A38" s="963"/>
      <c r="B38" s="6891"/>
      <c r="C38" s="6889" t="s">
        <v>18821</v>
      </c>
      <c r="D38" s="6890" t="s">
        <v>18822</v>
      </c>
      <c r="E38" s="6904">
        <v>142.00758000000002</v>
      </c>
    </row>
    <row r="39" spans="1:5" ht="96" customHeight="1">
      <c r="A39" s="963"/>
      <c r="B39" s="6888"/>
      <c r="C39" s="6889" t="s">
        <v>18823</v>
      </c>
      <c r="D39" s="6890" t="s">
        <v>18824</v>
      </c>
      <c r="E39" s="6904">
        <v>241.31357999999997</v>
      </c>
    </row>
    <row r="40" spans="1:5" ht="129" customHeight="1">
      <c r="A40" s="963"/>
      <c r="B40" s="6888"/>
      <c r="C40" s="6889" t="s">
        <v>18825</v>
      </c>
      <c r="D40" s="6890" t="s">
        <v>18826</v>
      </c>
      <c r="E40" s="6904">
        <v>2005.9811999999999</v>
      </c>
    </row>
    <row r="41" spans="1:5" ht="89.25" customHeight="1">
      <c r="A41" s="963"/>
      <c r="B41" s="6893"/>
      <c r="C41" s="6889" t="s">
        <v>18827</v>
      </c>
      <c r="D41" s="6890" t="s">
        <v>18828</v>
      </c>
      <c r="E41" s="6904">
        <v>154.91736</v>
      </c>
    </row>
    <row r="42" spans="1:5" ht="94.5" customHeight="1">
      <c r="A42" s="963"/>
      <c r="B42" s="6893"/>
      <c r="C42" s="6889" t="s">
        <v>18829</v>
      </c>
      <c r="D42" s="6890" t="s">
        <v>18830</v>
      </c>
      <c r="E42" s="6904">
        <v>192.65364</v>
      </c>
    </row>
    <row r="43" spans="1:5" ht="78" customHeight="1" thickBot="1">
      <c r="A43" s="963"/>
      <c r="B43" s="6894"/>
      <c r="C43" s="6895" t="s">
        <v>18831</v>
      </c>
      <c r="D43" s="4681" t="s">
        <v>18832</v>
      </c>
      <c r="E43" s="6904">
        <v>108.24354</v>
      </c>
    </row>
    <row r="44" spans="1:5" ht="23.25" customHeight="1" thickBot="1">
      <c r="A44" s="963"/>
      <c r="B44" s="7670" t="s">
        <v>18833</v>
      </c>
      <c r="C44" s="7671"/>
      <c r="D44" s="7672"/>
      <c r="E44" s="6904"/>
    </row>
    <row r="45" spans="1:5" ht="39" customHeight="1">
      <c r="B45" s="6859"/>
      <c r="C45" s="6896" t="s">
        <v>18834</v>
      </c>
      <c r="D45" s="4680" t="s">
        <v>18835</v>
      </c>
      <c r="E45" s="6904">
        <v>2054.6411400000002</v>
      </c>
    </row>
    <row r="46" spans="1:5" ht="39" customHeight="1">
      <c r="A46" s="963"/>
      <c r="B46" s="6891"/>
      <c r="C46" s="6889" t="s">
        <v>18836</v>
      </c>
      <c r="D46" s="6890" t="s">
        <v>18837</v>
      </c>
      <c r="E46" s="6904">
        <v>1752.7509</v>
      </c>
    </row>
    <row r="47" spans="1:5" ht="39" customHeight="1">
      <c r="A47" s="963"/>
      <c r="B47" s="6891"/>
      <c r="C47" s="6889" t="s">
        <v>18838</v>
      </c>
      <c r="D47" s="6890" t="s">
        <v>18839</v>
      </c>
      <c r="E47" s="6904">
        <v>871.90668000000005</v>
      </c>
    </row>
    <row r="48" spans="1:5" ht="39" customHeight="1">
      <c r="A48" s="963"/>
      <c r="B48" s="6891"/>
      <c r="C48" s="6889" t="s">
        <v>18840</v>
      </c>
      <c r="D48" s="6890" t="s">
        <v>18841</v>
      </c>
      <c r="E48" s="6904">
        <v>543.20381999999995</v>
      </c>
    </row>
    <row r="49" spans="1:5" ht="39" customHeight="1">
      <c r="A49" s="963"/>
      <c r="B49" s="6891"/>
      <c r="C49" s="6889" t="s">
        <v>18842</v>
      </c>
      <c r="D49" s="6890" t="s">
        <v>18843</v>
      </c>
      <c r="E49" s="6904">
        <v>326.71674000000002</v>
      </c>
    </row>
    <row r="50" spans="1:5" ht="81" customHeight="1">
      <c r="A50" s="963"/>
      <c r="B50" s="6888"/>
      <c r="C50" s="6889" t="s">
        <v>18844</v>
      </c>
      <c r="D50" s="6890" t="s">
        <v>18845</v>
      </c>
      <c r="E50" s="6904">
        <v>225.42462</v>
      </c>
    </row>
    <row r="51" spans="1:5" ht="111" customHeight="1">
      <c r="A51" s="963"/>
      <c r="B51" s="6888"/>
      <c r="C51" s="6889" t="s">
        <v>18846</v>
      </c>
      <c r="D51" s="6890" t="s">
        <v>18847</v>
      </c>
      <c r="E51" s="6904">
        <v>568.03032000000007</v>
      </c>
    </row>
    <row r="52" spans="1:5" ht="142.5" customHeight="1">
      <c r="A52" s="963"/>
      <c r="B52" s="6888"/>
      <c r="C52" s="6889" t="s">
        <v>18848</v>
      </c>
      <c r="D52" s="6890" t="s">
        <v>18849</v>
      </c>
      <c r="E52" s="6904">
        <v>2309.8575600000004</v>
      </c>
    </row>
    <row r="53" spans="1:5" ht="94.5" customHeight="1">
      <c r="A53" s="963"/>
      <c r="B53" s="6888"/>
      <c r="C53" s="6889" t="s">
        <v>18850</v>
      </c>
      <c r="D53" s="6890" t="s">
        <v>18851</v>
      </c>
      <c r="E53" s="6904">
        <v>547.17606000000001</v>
      </c>
    </row>
    <row r="54" spans="1:5" ht="72" customHeight="1">
      <c r="A54" s="963"/>
      <c r="B54" s="6888"/>
      <c r="C54" s="6889" t="s">
        <v>18852</v>
      </c>
      <c r="D54" s="6890" t="s">
        <v>18853</v>
      </c>
      <c r="E54" s="6904">
        <v>264.15395999999998</v>
      </c>
    </row>
    <row r="55" spans="1:5" ht="108.75" customHeight="1">
      <c r="A55" s="963"/>
      <c r="B55" s="6888"/>
      <c r="C55" s="6889" t="s">
        <v>18854</v>
      </c>
      <c r="D55" s="6890" t="s">
        <v>18855</v>
      </c>
      <c r="E55" s="6904">
        <v>669.32244000000003</v>
      </c>
    </row>
    <row r="56" spans="1:5" ht="117" customHeight="1">
      <c r="A56" s="963"/>
      <c r="B56" s="6888"/>
      <c r="C56" s="6889" t="s">
        <v>18856</v>
      </c>
      <c r="D56" s="6890" t="s">
        <v>18857</v>
      </c>
      <c r="E56" s="6904">
        <v>709.04484000000002</v>
      </c>
    </row>
    <row r="57" spans="1:5" ht="142.5" customHeight="1">
      <c r="A57" s="963"/>
      <c r="B57" s="6892"/>
      <c r="C57" s="6889" t="s">
        <v>18858</v>
      </c>
      <c r="D57" s="6890" t="s">
        <v>18859</v>
      </c>
      <c r="E57" s="6904">
        <v>2005.9811999999999</v>
      </c>
    </row>
    <row r="58" spans="1:5" ht="142.5" customHeight="1">
      <c r="A58" s="963"/>
      <c r="B58" s="6888"/>
      <c r="C58" s="6889" t="s">
        <v>18860</v>
      </c>
      <c r="D58" s="6890" t="s">
        <v>18861</v>
      </c>
      <c r="E58" s="6904">
        <v>2228.4266399999997</v>
      </c>
    </row>
    <row r="59" spans="1:5" ht="142.5" customHeight="1">
      <c r="A59" s="963"/>
      <c r="B59" s="6888"/>
      <c r="C59" s="6889" t="s">
        <v>18862</v>
      </c>
      <c r="D59" s="6890" t="s">
        <v>18863</v>
      </c>
      <c r="E59" s="6904">
        <v>2309.8575600000004</v>
      </c>
    </row>
    <row r="60" spans="1:5" ht="142.5" customHeight="1">
      <c r="A60" s="963"/>
      <c r="B60" s="6888"/>
      <c r="C60" s="6889" t="s">
        <v>18864</v>
      </c>
      <c r="D60" s="6890" t="s">
        <v>18865</v>
      </c>
      <c r="E60" s="6904">
        <v>1676.2852800000001</v>
      </c>
    </row>
    <row r="61" spans="1:5" ht="142.5" customHeight="1">
      <c r="A61" s="963"/>
      <c r="B61" s="6888"/>
      <c r="C61" s="6889" t="s">
        <v>18866</v>
      </c>
      <c r="D61" s="6890" t="s">
        <v>18867</v>
      </c>
      <c r="E61" s="6904">
        <v>1762.6815000000001</v>
      </c>
    </row>
    <row r="62" spans="1:5" ht="75" customHeight="1">
      <c r="A62" s="963"/>
      <c r="B62" s="6888"/>
      <c r="C62" s="6889" t="s">
        <v>18868</v>
      </c>
      <c r="D62" s="6890" t="s">
        <v>18869</v>
      </c>
      <c r="E62" s="6904">
        <v>108.24354</v>
      </c>
    </row>
    <row r="63" spans="1:5" ht="98.25" customHeight="1">
      <c r="A63" s="963"/>
      <c r="B63" s="6888"/>
      <c r="C63" s="6889" t="s">
        <v>18870</v>
      </c>
      <c r="D63" s="6890" t="s">
        <v>18871</v>
      </c>
      <c r="E63" s="6904">
        <v>59.58359999999999</v>
      </c>
    </row>
    <row r="64" spans="1:5" ht="102.75" customHeight="1">
      <c r="A64" s="963"/>
      <c r="B64" s="6888"/>
      <c r="C64" s="6889" t="s">
        <v>18872</v>
      </c>
      <c r="D64" s="6890" t="s">
        <v>18873</v>
      </c>
      <c r="E64" s="6904">
        <v>87.389279999999999</v>
      </c>
    </row>
    <row r="65" spans="1:5" ht="75.75" customHeight="1">
      <c r="A65" s="963"/>
      <c r="B65" s="6888"/>
      <c r="C65" s="6889" t="s">
        <v>18874</v>
      </c>
      <c r="D65" s="6890" t="s">
        <v>18875</v>
      </c>
      <c r="E65" s="6904">
        <v>71.500320000000002</v>
      </c>
    </row>
    <row r="66" spans="1:5" ht="83.25" customHeight="1">
      <c r="A66" s="963"/>
      <c r="B66" s="6888"/>
      <c r="C66" s="6889" t="s">
        <v>18876</v>
      </c>
      <c r="D66" s="6890" t="s">
        <v>18877</v>
      </c>
      <c r="E66" s="6904">
        <v>132.07697999999999</v>
      </c>
    </row>
    <row r="67" spans="1:5" ht="87.75" customHeight="1" thickBot="1">
      <c r="A67" s="963"/>
      <c r="B67" s="6897"/>
      <c r="C67" s="6895" t="s">
        <v>18878</v>
      </c>
      <c r="D67" s="4681" t="s">
        <v>18879</v>
      </c>
      <c r="E67" s="6904">
        <v>318.77225999999996</v>
      </c>
    </row>
    <row r="68" spans="1:5" ht="28.5" customHeight="1" thickBot="1">
      <c r="A68" s="963"/>
      <c r="B68" s="7670" t="s">
        <v>18880</v>
      </c>
      <c r="C68" s="7671"/>
      <c r="D68" s="7672"/>
      <c r="E68" s="6904"/>
    </row>
    <row r="69" spans="1:5" ht="142.5" customHeight="1">
      <c r="B69" s="4679"/>
      <c r="C69" s="6896" t="s">
        <v>18881</v>
      </c>
      <c r="D69" s="4680" t="s">
        <v>18882</v>
      </c>
      <c r="E69" s="6904">
        <v>3410.16804</v>
      </c>
    </row>
    <row r="70" spans="1:5" ht="114" customHeight="1">
      <c r="A70" s="963"/>
      <c r="B70" s="6888"/>
      <c r="C70" s="6889" t="s">
        <v>18883</v>
      </c>
      <c r="D70" s="6890" t="s">
        <v>18884</v>
      </c>
      <c r="E70" s="6904">
        <v>1598.8265999999999</v>
      </c>
    </row>
    <row r="71" spans="1:5" ht="109.5" customHeight="1">
      <c r="A71" s="963"/>
      <c r="B71" s="6888"/>
      <c r="C71" s="6889" t="s">
        <v>18885</v>
      </c>
      <c r="D71" s="6890" t="s">
        <v>18886</v>
      </c>
      <c r="E71" s="6904">
        <v>1522.3609799999999</v>
      </c>
    </row>
    <row r="72" spans="1:5" ht="48.75" customHeight="1">
      <c r="A72" s="963"/>
      <c r="B72" s="6891"/>
      <c r="C72" s="6889" t="s">
        <v>18887</v>
      </c>
      <c r="D72" s="6890" t="s">
        <v>18888</v>
      </c>
      <c r="E72" s="6904">
        <v>1329.7073400000002</v>
      </c>
    </row>
    <row r="73" spans="1:5" ht="48.75" customHeight="1">
      <c r="A73" s="963"/>
      <c r="B73" s="6891"/>
      <c r="C73" s="6889" t="s">
        <v>18889</v>
      </c>
      <c r="D73" s="6890" t="s">
        <v>18890</v>
      </c>
      <c r="E73" s="6904">
        <v>1791.4802399999999</v>
      </c>
    </row>
    <row r="74" spans="1:5" ht="48.75" customHeight="1" thickBot="1">
      <c r="A74" s="963"/>
      <c r="B74" s="6898"/>
      <c r="C74" s="6895" t="s">
        <v>18891</v>
      </c>
      <c r="D74" s="4681" t="s">
        <v>18892</v>
      </c>
      <c r="E74" s="6904">
        <v>2830.221</v>
      </c>
    </row>
    <row r="75" spans="1:5" ht="48.75" customHeight="1" thickBot="1">
      <c r="A75" s="963"/>
      <c r="B75" s="7670" t="s">
        <v>18893</v>
      </c>
      <c r="C75" s="7671"/>
      <c r="D75" s="7672"/>
      <c r="E75" s="6904"/>
    </row>
    <row r="76" spans="1:5" ht="43.5" customHeight="1">
      <c r="A76" s="963"/>
      <c r="B76" s="6859"/>
      <c r="C76" s="6896" t="s">
        <v>18894</v>
      </c>
      <c r="D76" s="4680" t="s">
        <v>18895</v>
      </c>
      <c r="E76" s="6904">
        <v>560.08583999999996</v>
      </c>
    </row>
    <row r="77" spans="1:5" ht="43.5" customHeight="1">
      <c r="A77" s="963"/>
      <c r="B77" s="6891"/>
      <c r="C77" s="6889" t="s">
        <v>18896</v>
      </c>
      <c r="D77" s="6890" t="s">
        <v>18897</v>
      </c>
      <c r="E77" s="6904">
        <v>1049.6644199999998</v>
      </c>
    </row>
    <row r="78" spans="1:5" ht="43.5" customHeight="1">
      <c r="A78" s="963"/>
      <c r="B78" s="6891"/>
      <c r="C78" s="6889" t="s">
        <v>18898</v>
      </c>
      <c r="D78" s="6890" t="s">
        <v>18899</v>
      </c>
      <c r="E78" s="6904">
        <v>1462.77738</v>
      </c>
    </row>
    <row r="79" spans="1:5" ht="43.5" customHeight="1">
      <c r="A79" s="963"/>
      <c r="B79" s="6891"/>
      <c r="C79" s="6889" t="s">
        <v>18900</v>
      </c>
      <c r="D79" s="6890" t="s">
        <v>18901</v>
      </c>
      <c r="E79" s="6904">
        <v>2841.1446599999999</v>
      </c>
    </row>
    <row r="80" spans="1:5" ht="114" customHeight="1">
      <c r="A80" s="963"/>
      <c r="B80" s="6888"/>
      <c r="C80" s="6889" t="s">
        <v>18902</v>
      </c>
      <c r="D80" s="6890" t="s">
        <v>18903</v>
      </c>
      <c r="E80" s="6904">
        <v>867.93444</v>
      </c>
    </row>
    <row r="81" spans="1:5" ht="114" customHeight="1">
      <c r="A81" s="963"/>
      <c r="B81" s="6888"/>
      <c r="C81" s="6889" t="s">
        <v>18904</v>
      </c>
      <c r="D81" s="6890" t="s">
        <v>18905</v>
      </c>
      <c r="E81" s="6904">
        <v>867.93444</v>
      </c>
    </row>
    <row r="82" spans="1:5" ht="78" customHeight="1">
      <c r="A82" s="963"/>
      <c r="B82" s="6888"/>
      <c r="C82" s="6889" t="s">
        <v>18906</v>
      </c>
      <c r="D82" s="6890" t="s">
        <v>18907</v>
      </c>
      <c r="E82" s="6904">
        <v>174.77856</v>
      </c>
    </row>
    <row r="83" spans="1:5" ht="105.75" customHeight="1" thickBot="1">
      <c r="A83" s="963"/>
      <c r="B83" s="6897"/>
      <c r="C83" s="6895" t="s">
        <v>18908</v>
      </c>
      <c r="D83" s="4681" t="s">
        <v>18909</v>
      </c>
      <c r="E83" s="6904">
        <v>9076.5684000000001</v>
      </c>
    </row>
    <row r="84" spans="1:5" ht="27" customHeight="1" thickBot="1">
      <c r="A84" s="963"/>
      <c r="B84" s="7670" t="s">
        <v>18910</v>
      </c>
      <c r="C84" s="7671"/>
      <c r="D84" s="7672"/>
      <c r="E84" s="6904"/>
    </row>
    <row r="85" spans="1:5" ht="142.5" customHeight="1">
      <c r="B85" s="4679"/>
      <c r="C85" s="6896" t="s">
        <v>18911</v>
      </c>
      <c r="D85" s="4680" t="s">
        <v>18912</v>
      </c>
      <c r="E85" s="6904">
        <v>1671.3199800000002</v>
      </c>
    </row>
    <row r="86" spans="1:5" ht="36" customHeight="1">
      <c r="B86" s="6899"/>
      <c r="C86" s="6889" t="s">
        <v>18913</v>
      </c>
      <c r="D86" s="6890" t="s">
        <v>18914</v>
      </c>
      <c r="E86" s="6904">
        <v>901.69848000000002</v>
      </c>
    </row>
    <row r="87" spans="1:5" ht="36" customHeight="1">
      <c r="B87" s="6899"/>
      <c r="C87" s="6889" t="s">
        <v>18915</v>
      </c>
      <c r="D87" s="6890" t="s">
        <v>18916</v>
      </c>
      <c r="E87" s="6904">
        <v>1676.2852800000001</v>
      </c>
    </row>
    <row r="88" spans="1:5" ht="36" customHeight="1">
      <c r="B88" s="6899"/>
      <c r="C88" s="6889" t="s">
        <v>18917</v>
      </c>
      <c r="D88" s="6890" t="s">
        <v>18918</v>
      </c>
      <c r="E88" s="6904">
        <v>2767.6582199999998</v>
      </c>
    </row>
    <row r="89" spans="1:5" ht="36" customHeight="1">
      <c r="B89" s="6899"/>
      <c r="C89" s="6889" t="s">
        <v>18919</v>
      </c>
      <c r="D89" s="6890" t="s">
        <v>18920</v>
      </c>
      <c r="E89" s="6904">
        <v>3606.7939200000001</v>
      </c>
    </row>
    <row r="90" spans="1:5" ht="36" customHeight="1" thickBot="1">
      <c r="B90" s="6900"/>
      <c r="C90" s="4682" t="s">
        <v>18921</v>
      </c>
      <c r="D90" s="6901" t="s">
        <v>18922</v>
      </c>
      <c r="E90" s="6905">
        <v>4736.8962000000001</v>
      </c>
    </row>
  </sheetData>
  <mergeCells count="5">
    <mergeCell ref="B44:D44"/>
    <mergeCell ref="B68:D68"/>
    <mergeCell ref="B75:D75"/>
    <mergeCell ref="B84:D84"/>
    <mergeCell ref="B6:D6"/>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Лист16"/>
  <dimension ref="A1:L100"/>
  <sheetViews>
    <sheetView zoomScale="85" zoomScaleNormal="85" workbookViewId="0">
      <selection activeCell="F61" sqref="F61"/>
    </sheetView>
  </sheetViews>
  <sheetFormatPr defaultRowHeight="14.35"/>
  <cols>
    <col min="1" max="1" width="26.29296875" customWidth="1"/>
    <col min="2" max="4" width="12.703125" customWidth="1"/>
    <col min="5" max="5" width="14.29296875" customWidth="1"/>
    <col min="6" max="6" width="20.29296875" style="378" customWidth="1"/>
    <col min="7" max="7" width="19.29296875" customWidth="1"/>
    <col min="8" max="8" width="20" customWidth="1"/>
    <col min="9" max="9" width="30.5859375" bestFit="1" customWidth="1"/>
  </cols>
  <sheetData>
    <row r="1" spans="1:12" ht="24" customHeight="1">
      <c r="A1" s="7629" t="s">
        <v>3</v>
      </c>
      <c r="B1" s="7629"/>
      <c r="C1" s="7629"/>
      <c r="D1" s="7629"/>
      <c r="E1" s="7629"/>
      <c r="F1" s="7629"/>
      <c r="G1" s="7629"/>
      <c r="H1" s="7629"/>
      <c r="I1" s="14"/>
    </row>
    <row r="2" spans="1:12">
      <c r="A2" s="13"/>
      <c r="B2" s="5"/>
      <c r="C2" s="5"/>
      <c r="D2" s="5"/>
      <c r="E2" s="5"/>
      <c r="G2" s="5"/>
      <c r="H2" s="5"/>
      <c r="I2" s="5"/>
    </row>
    <row r="3" spans="1:12">
      <c r="A3" s="3"/>
      <c r="B3" s="3"/>
      <c r="C3" s="3"/>
      <c r="D3" s="3"/>
      <c r="E3" s="3"/>
      <c r="G3" s="3"/>
      <c r="H3" s="3"/>
      <c r="I3" s="3"/>
    </row>
    <row r="4" spans="1:12" s="1888" customFormat="1">
      <c r="A4" s="7" t="s">
        <v>15</v>
      </c>
      <c r="B4" s="7" t="s">
        <v>16</v>
      </c>
      <c r="C4" s="7"/>
      <c r="D4" s="7"/>
      <c r="E4" s="7"/>
      <c r="F4" s="379"/>
      <c r="G4" s="7"/>
      <c r="H4" s="7"/>
      <c r="I4" s="15"/>
    </row>
    <row r="5" spans="1:12" s="1888" customFormat="1">
      <c r="A5" s="7" t="s">
        <v>17</v>
      </c>
      <c r="B5" s="7" t="s">
        <v>18</v>
      </c>
      <c r="C5" s="7"/>
      <c r="D5" s="7"/>
      <c r="E5" s="7"/>
      <c r="F5" s="379"/>
      <c r="G5" s="7"/>
      <c r="H5" s="7"/>
      <c r="I5" s="15"/>
    </row>
    <row r="6" spans="1:12" s="1888" customFormat="1">
      <c r="A6" s="7" t="s">
        <v>19</v>
      </c>
      <c r="B6" s="7" t="s">
        <v>20</v>
      </c>
      <c r="C6" s="7"/>
      <c r="D6" s="7"/>
      <c r="E6" s="7"/>
      <c r="F6" s="379"/>
      <c r="G6" s="7"/>
      <c r="H6" s="7"/>
      <c r="I6" s="15"/>
    </row>
    <row r="7" spans="1:12" s="1888" customFormat="1" ht="15" customHeight="1">
      <c r="A7" s="7676" t="s">
        <v>21</v>
      </c>
      <c r="B7" s="7676" t="s">
        <v>22</v>
      </c>
      <c r="C7" s="7676"/>
      <c r="D7" s="7676"/>
      <c r="E7" s="7676" t="s">
        <v>23</v>
      </c>
      <c r="F7" s="7674" t="s">
        <v>11948</v>
      </c>
      <c r="G7" s="7675" t="s">
        <v>11949</v>
      </c>
      <c r="H7" s="15"/>
    </row>
    <row r="8" spans="1:12" s="1888" customFormat="1">
      <c r="A8" s="7676"/>
      <c r="B8" s="1890" t="s">
        <v>24</v>
      </c>
      <c r="C8" s="1890" t="s">
        <v>25</v>
      </c>
      <c r="D8" s="1890" t="s">
        <v>26</v>
      </c>
      <c r="E8" s="7676"/>
      <c r="F8" s="7674"/>
      <c r="G8" s="7675"/>
      <c r="H8" s="15"/>
    </row>
    <row r="9" spans="1:12" s="1888" customFormat="1">
      <c r="A9" s="7676"/>
      <c r="B9" s="1890" t="s">
        <v>27</v>
      </c>
      <c r="C9" s="1890" t="s">
        <v>28</v>
      </c>
      <c r="D9" s="1890" t="s">
        <v>29</v>
      </c>
      <c r="E9" s="7676"/>
      <c r="F9" s="7674"/>
      <c r="G9" s="7675"/>
      <c r="H9" s="1997" t="s">
        <v>30</v>
      </c>
    </row>
    <row r="10" spans="1:12" s="1888" customFormat="1">
      <c r="A10" s="1891" t="s">
        <v>2364</v>
      </c>
      <c r="B10" s="1868">
        <v>440</v>
      </c>
      <c r="C10" s="1868">
        <v>80</v>
      </c>
      <c r="D10" s="1868">
        <v>95</v>
      </c>
      <c r="E10" s="3995">
        <v>146</v>
      </c>
      <c r="F10" s="4323">
        <v>26.794799999999999</v>
      </c>
      <c r="G10" s="1993">
        <f>F10-F10*$H$10/100</f>
        <v>26.794799999999999</v>
      </c>
      <c r="H10" s="1913">
        <v>0</v>
      </c>
      <c r="J10" s="1983"/>
      <c r="K10" s="1022"/>
      <c r="L10" s="1992"/>
    </row>
    <row r="11" spans="1:12" s="1888" customFormat="1">
      <c r="A11" s="1891" t="s">
        <v>2365</v>
      </c>
      <c r="B11" s="1868">
        <v>590</v>
      </c>
      <c r="C11" s="1868">
        <v>80</v>
      </c>
      <c r="D11" s="1868">
        <v>95</v>
      </c>
      <c r="E11" s="3995">
        <v>203</v>
      </c>
      <c r="F11" s="4323">
        <v>27.399600000000003</v>
      </c>
      <c r="G11" s="1993">
        <f>F11-F11*$H$10/100</f>
        <v>27.399600000000003</v>
      </c>
      <c r="H11" s="1913">
        <v>0</v>
      </c>
    </row>
    <row r="12" spans="1:12" s="1888" customFormat="1">
      <c r="A12" s="1888" t="s">
        <v>3305</v>
      </c>
      <c r="E12" s="715"/>
      <c r="F12" s="3745"/>
      <c r="H12" s="1997"/>
    </row>
    <row r="13" spans="1:12" s="1888" customFormat="1" ht="14.7" thickBot="1">
      <c r="A13" s="1892" t="s">
        <v>3303</v>
      </c>
      <c r="B13" s="1893">
        <v>427</v>
      </c>
      <c r="C13" s="1893">
        <v>80</v>
      </c>
      <c r="D13" s="1893">
        <v>95</v>
      </c>
      <c r="E13" s="3996">
        <v>138</v>
      </c>
      <c r="F13" s="4323">
        <v>24.810839999999999</v>
      </c>
      <c r="G13" s="1995">
        <f>F13-F13*$H$10/100</f>
        <v>24.810839999999999</v>
      </c>
      <c r="H13" s="1997"/>
    </row>
    <row r="14" spans="1:12" s="1888" customFormat="1">
      <c r="A14" s="1892" t="s">
        <v>3304</v>
      </c>
      <c r="B14" s="1893">
        <v>577</v>
      </c>
      <c r="C14" s="1893">
        <v>80</v>
      </c>
      <c r="D14" s="1893">
        <v>95</v>
      </c>
      <c r="E14" s="3996">
        <v>191</v>
      </c>
      <c r="F14" s="4321">
        <v>25.395120000000002</v>
      </c>
      <c r="G14" s="1995">
        <f>F14-F14*$H$10/100</f>
        <v>25.395120000000002</v>
      </c>
      <c r="H14" s="1997"/>
    </row>
    <row r="15" spans="1:12" s="1888" customFormat="1">
      <c r="A15" s="1891" t="s">
        <v>6733</v>
      </c>
      <c r="B15" s="1894">
        <v>432</v>
      </c>
      <c r="C15" s="1894">
        <v>80</v>
      </c>
      <c r="D15" s="1894">
        <v>80</v>
      </c>
      <c r="E15" s="3997">
        <v>135</v>
      </c>
      <c r="F15" s="4324">
        <v>23.521320000000003</v>
      </c>
      <c r="G15" s="1996">
        <f>F15-F15*$H$16/100</f>
        <v>23.521320000000003</v>
      </c>
      <c r="H15" s="1997" t="s">
        <v>30</v>
      </c>
    </row>
    <row r="16" spans="1:12" s="1888" customFormat="1">
      <c r="A16" s="1891" t="s">
        <v>6734</v>
      </c>
      <c r="B16" s="1868">
        <v>582</v>
      </c>
      <c r="C16" s="1868">
        <v>80</v>
      </c>
      <c r="D16" s="1868">
        <v>80</v>
      </c>
      <c r="E16" s="3995">
        <v>182</v>
      </c>
      <c r="F16" s="4324">
        <v>24.116399999999999</v>
      </c>
      <c r="G16" s="1993">
        <f>F16-F16*$H$16/100</f>
        <v>24.116399999999999</v>
      </c>
      <c r="H16" s="1913">
        <v>0</v>
      </c>
    </row>
    <row r="17" spans="1:8" s="2039" customFormat="1">
      <c r="A17" s="2043"/>
      <c r="B17" s="2044"/>
      <c r="C17" s="2044"/>
      <c r="D17" s="2044"/>
      <c r="E17" s="2044"/>
      <c r="F17" s="2040"/>
      <c r="G17" s="2045"/>
      <c r="H17" s="2046"/>
    </row>
    <row r="18" spans="1:8" s="2039" customFormat="1">
      <c r="A18" s="7674" t="s">
        <v>21</v>
      </c>
      <c r="B18" s="7674" t="s">
        <v>22</v>
      </c>
      <c r="C18" s="7674"/>
      <c r="D18" s="7674"/>
      <c r="E18" s="7674" t="s">
        <v>23</v>
      </c>
      <c r="F18" s="7674" t="s">
        <v>11948</v>
      </c>
      <c r="G18" s="7674" t="s">
        <v>11949</v>
      </c>
      <c r="H18" s="1997"/>
    </row>
    <row r="19" spans="1:8" s="2039" customFormat="1">
      <c r="A19" s="7674"/>
      <c r="B19" s="2041" t="s">
        <v>24</v>
      </c>
      <c r="C19" s="2041" t="s">
        <v>25</v>
      </c>
      <c r="D19" s="2041" t="s">
        <v>26</v>
      </c>
      <c r="E19" s="7674"/>
      <c r="F19" s="7674"/>
      <c r="G19" s="7674"/>
      <c r="H19" s="1997"/>
    </row>
    <row r="20" spans="1:8" s="2039" customFormat="1">
      <c r="A20" s="7674"/>
      <c r="B20" s="2041" t="s">
        <v>27</v>
      </c>
      <c r="C20" s="2041" t="s">
        <v>28</v>
      </c>
      <c r="D20" s="2041" t="s">
        <v>29</v>
      </c>
      <c r="E20" s="7674"/>
      <c r="F20" s="7674"/>
      <c r="G20" s="7674"/>
      <c r="H20" s="1997" t="s">
        <v>30</v>
      </c>
    </row>
    <row r="21" spans="1:8" s="2039" customFormat="1">
      <c r="A21" s="1911" t="s">
        <v>11719</v>
      </c>
      <c r="B21" s="2042">
        <v>890</v>
      </c>
      <c r="C21" s="2042">
        <v>80</v>
      </c>
      <c r="D21" s="2042">
        <v>95</v>
      </c>
      <c r="E21" s="3995">
        <v>284</v>
      </c>
      <c r="F21" s="1994">
        <v>44.018999999999998</v>
      </c>
      <c r="G21" s="1994">
        <f>F21-F21*$H$10/100</f>
        <v>44.018999999999998</v>
      </c>
      <c r="H21" s="1913">
        <v>0</v>
      </c>
    </row>
    <row r="22" spans="1:8" s="1901" customFormat="1">
      <c r="A22" s="1911" t="s">
        <v>11720</v>
      </c>
      <c r="B22" s="2042">
        <v>882</v>
      </c>
      <c r="C22" s="2042">
        <v>80</v>
      </c>
      <c r="D22" s="2042">
        <v>80</v>
      </c>
      <c r="E22" s="3995">
        <v>259</v>
      </c>
      <c r="F22" s="1994">
        <v>43.933999999999997</v>
      </c>
      <c r="G22" s="1994">
        <f>F22-F22*$H$16/100</f>
        <v>43.933999999999997</v>
      </c>
      <c r="H22" s="1913">
        <v>0</v>
      </c>
    </row>
    <row r="23" spans="1:8" s="1901" customFormat="1">
      <c r="A23" s="1911" t="s">
        <v>11721</v>
      </c>
      <c r="B23" s="2042">
        <v>1846</v>
      </c>
      <c r="C23" s="2042">
        <v>80</v>
      </c>
      <c r="D23" s="2042">
        <v>95</v>
      </c>
      <c r="E23" s="3995">
        <v>467</v>
      </c>
      <c r="F23" s="1994">
        <v>144.875</v>
      </c>
      <c r="G23" s="1994">
        <f>F23-F23*$H$16/100</f>
        <v>144.875</v>
      </c>
      <c r="H23" s="1913">
        <v>0</v>
      </c>
    </row>
    <row r="24" spans="1:8" s="1901" customFormat="1">
      <c r="A24" s="1911" t="s">
        <v>11722</v>
      </c>
      <c r="B24" s="2042">
        <v>2046</v>
      </c>
      <c r="C24" s="2042">
        <v>80</v>
      </c>
      <c r="D24" s="2042">
        <v>95</v>
      </c>
      <c r="E24" s="3995">
        <v>506</v>
      </c>
      <c r="F24" s="1994">
        <v>162.17166666666665</v>
      </c>
      <c r="G24" s="1994">
        <f>F24-F24*$H$16/100</f>
        <v>162.17166666666665</v>
      </c>
      <c r="H24" s="1913">
        <v>0</v>
      </c>
    </row>
    <row r="25" spans="1:8" s="2751" customFormat="1">
      <c r="A25" s="1895"/>
      <c r="B25" s="1896"/>
      <c r="C25" s="1896"/>
      <c r="D25" s="1896"/>
      <c r="E25" s="1896"/>
      <c r="F25" s="1466"/>
      <c r="G25" s="1897"/>
      <c r="H25" s="1898"/>
    </row>
    <row r="26" spans="1:8" s="2751" customFormat="1">
      <c r="A26" s="7673" t="s">
        <v>75</v>
      </c>
      <c r="B26" s="7673" t="s">
        <v>22</v>
      </c>
      <c r="C26" s="7673"/>
      <c r="D26" s="7673"/>
      <c r="E26" s="7673" t="s">
        <v>14039</v>
      </c>
      <c r="F26" s="7673" t="s">
        <v>14037</v>
      </c>
      <c r="G26" s="7673" t="s">
        <v>14038</v>
      </c>
      <c r="H26" s="1997"/>
    </row>
    <row r="27" spans="1:8" s="2751" customFormat="1">
      <c r="A27" s="7673"/>
      <c r="B27" s="3026" t="s">
        <v>24</v>
      </c>
      <c r="C27" s="3026" t="s">
        <v>25</v>
      </c>
      <c r="D27" s="3026" t="s">
        <v>26</v>
      </c>
      <c r="E27" s="7673"/>
      <c r="F27" s="7673"/>
      <c r="G27" s="7673"/>
      <c r="H27" s="1997"/>
    </row>
    <row r="28" spans="1:8" s="2751" customFormat="1">
      <c r="A28" s="7673"/>
      <c r="B28" s="3026" t="s">
        <v>27</v>
      </c>
      <c r="C28" s="3026" t="s">
        <v>28</v>
      </c>
      <c r="D28" s="3026" t="s">
        <v>29</v>
      </c>
      <c r="E28" s="7673"/>
      <c r="F28" s="7673"/>
      <c r="G28" s="7673"/>
      <c r="H28" s="1997" t="s">
        <v>30</v>
      </c>
    </row>
    <row r="29" spans="1:8" s="2751" customFormat="1">
      <c r="A29" s="1911" t="s">
        <v>14033</v>
      </c>
      <c r="B29" s="3025">
        <v>1634</v>
      </c>
      <c r="C29" s="3025">
        <v>340</v>
      </c>
      <c r="D29" s="3025">
        <v>60</v>
      </c>
      <c r="E29" s="3025">
        <v>1464</v>
      </c>
      <c r="F29" s="1994">
        <v>840.87</v>
      </c>
      <c r="G29" s="1994">
        <f>F29-F29*$H$10/100</f>
        <v>840.87</v>
      </c>
      <c r="H29" s="1913">
        <v>0</v>
      </c>
    </row>
    <row r="30" spans="1:8" s="2751" customFormat="1">
      <c r="A30" s="1911" t="s">
        <v>14034</v>
      </c>
      <c r="B30" s="3025">
        <v>1634</v>
      </c>
      <c r="C30" s="3025">
        <v>500</v>
      </c>
      <c r="D30" s="3025">
        <v>60</v>
      </c>
      <c r="E30" s="3025">
        <v>2195</v>
      </c>
      <c r="F30" s="1994">
        <v>1138.17</v>
      </c>
      <c r="G30" s="1994">
        <f>F30-F30*$H$16/100</f>
        <v>1138.17</v>
      </c>
      <c r="H30" s="1913">
        <v>0</v>
      </c>
    </row>
    <row r="31" spans="1:8" s="2751" customFormat="1">
      <c r="A31" s="1911" t="s">
        <v>14035</v>
      </c>
      <c r="B31" s="3025">
        <v>2034</v>
      </c>
      <c r="C31" s="3025">
        <v>340</v>
      </c>
      <c r="D31" s="3025">
        <v>60</v>
      </c>
      <c r="E31" s="3025">
        <v>1586</v>
      </c>
      <c r="F31" s="1994">
        <v>846.62</v>
      </c>
      <c r="G31" s="1994">
        <f>F31-F31*$H$16/100</f>
        <v>846.62</v>
      </c>
      <c r="H31" s="1913">
        <v>0</v>
      </c>
    </row>
    <row r="32" spans="1:8" s="2751" customFormat="1">
      <c r="A32" s="1911" t="s">
        <v>14036</v>
      </c>
      <c r="B32" s="3025">
        <v>2034</v>
      </c>
      <c r="C32" s="3025">
        <v>500</v>
      </c>
      <c r="D32" s="3025">
        <v>60</v>
      </c>
      <c r="E32" s="3025">
        <v>2380</v>
      </c>
      <c r="F32" s="1994">
        <v>1218.3</v>
      </c>
      <c r="G32" s="1994">
        <f>F32-F32*$H$16/100</f>
        <v>1218.3</v>
      </c>
      <c r="H32" s="1913">
        <v>0</v>
      </c>
    </row>
    <row r="33" spans="1:9" s="1889" customFormat="1">
      <c r="A33" s="678"/>
      <c r="B33" s="1896"/>
      <c r="C33" s="1896"/>
      <c r="D33" s="1896"/>
      <c r="E33" s="1896"/>
      <c r="F33" s="1897"/>
      <c r="G33" s="1897"/>
      <c r="H33" s="1897"/>
      <c r="I33" s="1898"/>
    </row>
    <row r="34" spans="1:9" s="1901" customFormat="1" ht="15.75" customHeight="1">
      <c r="A34" s="675" t="s">
        <v>11463</v>
      </c>
      <c r="B34" s="1896"/>
      <c r="C34" s="1896"/>
      <c r="D34" s="1896"/>
      <c r="E34" s="1896"/>
      <c r="F34" s="1897"/>
      <c r="G34" s="1897"/>
      <c r="H34" s="1897"/>
      <c r="I34" s="1898"/>
    </row>
    <row r="35" spans="1:9" s="1901" customFormat="1" ht="15" customHeight="1">
      <c r="A35" s="7682" t="s">
        <v>75</v>
      </c>
      <c r="B35" s="7684" t="s">
        <v>3769</v>
      </c>
      <c r="C35" s="7674" t="s">
        <v>22</v>
      </c>
      <c r="D35" s="7674"/>
      <c r="E35" s="7674"/>
      <c r="F35" s="7687" t="s">
        <v>11464</v>
      </c>
      <c r="G35" s="7674" t="s">
        <v>11948</v>
      </c>
      <c r="H35" s="7675" t="s">
        <v>11949</v>
      </c>
      <c r="I35" s="1898"/>
    </row>
    <row r="36" spans="1:9" s="1901" customFormat="1">
      <c r="A36" s="7683"/>
      <c r="B36" s="7685"/>
      <c r="C36" s="1914" t="s">
        <v>24</v>
      </c>
      <c r="D36" s="1914" t="s">
        <v>25</v>
      </c>
      <c r="E36" s="1914" t="s">
        <v>26</v>
      </c>
      <c r="F36" s="7687"/>
      <c r="G36" s="7674"/>
      <c r="H36" s="7675"/>
      <c r="I36" s="1898"/>
    </row>
    <row r="37" spans="1:9" s="1901" customFormat="1">
      <c r="A37" s="7683"/>
      <c r="B37" s="7686"/>
      <c r="C37" s="1914" t="s">
        <v>27</v>
      </c>
      <c r="D37" s="1914" t="s">
        <v>28</v>
      </c>
      <c r="E37" s="1914" t="s">
        <v>29</v>
      </c>
      <c r="F37" s="7687"/>
      <c r="G37" s="7674"/>
      <c r="H37" s="7675"/>
      <c r="I37" s="1898"/>
    </row>
    <row r="38" spans="1:9" s="1901" customFormat="1">
      <c r="A38" s="7677" t="s">
        <v>2365</v>
      </c>
      <c r="B38" s="1912">
        <v>4</v>
      </c>
      <c r="C38" s="7680">
        <v>590</v>
      </c>
      <c r="D38" s="7680">
        <v>80</v>
      </c>
      <c r="E38" s="7680">
        <v>95</v>
      </c>
      <c r="F38" s="7681">
        <v>203</v>
      </c>
      <c r="G38" s="4325">
        <v>163.97839999999999</v>
      </c>
      <c r="H38" s="1994">
        <f t="shared" ref="H38:H43" si="0">G38-G38*$H$10/100</f>
        <v>163.97839999999999</v>
      </c>
      <c r="I38" s="1898"/>
    </row>
    <row r="39" spans="1:9" s="1901" customFormat="1">
      <c r="A39" s="7678"/>
      <c r="B39" s="1912">
        <v>6</v>
      </c>
      <c r="C39" s="7680"/>
      <c r="D39" s="7680"/>
      <c r="E39" s="7680"/>
      <c r="F39" s="7681"/>
      <c r="G39" s="4325">
        <v>218.77760000000001</v>
      </c>
      <c r="H39" s="1994">
        <f t="shared" si="0"/>
        <v>218.77760000000001</v>
      </c>
      <c r="I39" s="1898"/>
    </row>
    <row r="40" spans="1:9" s="1901" customFormat="1" ht="14.7" thickBot="1">
      <c r="A40" s="7678"/>
      <c r="B40" s="1912">
        <v>8</v>
      </c>
      <c r="C40" s="7680"/>
      <c r="D40" s="7680"/>
      <c r="E40" s="7680"/>
      <c r="F40" s="7681"/>
      <c r="G40" s="4326">
        <v>273.57679999999999</v>
      </c>
      <c r="H40" s="1994">
        <f t="shared" si="0"/>
        <v>273.57679999999999</v>
      </c>
      <c r="I40" s="1898"/>
    </row>
    <row r="41" spans="1:9" s="1901" customFormat="1">
      <c r="A41" s="7678"/>
      <c r="B41" s="1912">
        <v>10</v>
      </c>
      <c r="C41" s="7680"/>
      <c r="D41" s="7680"/>
      <c r="E41" s="7680"/>
      <c r="F41" s="7681"/>
      <c r="G41" s="4322">
        <v>328.37599999999998</v>
      </c>
      <c r="H41" s="1994">
        <f t="shared" si="0"/>
        <v>328.37599999999998</v>
      </c>
      <c r="I41" s="1898"/>
    </row>
    <row r="42" spans="1:9" s="1901" customFormat="1">
      <c r="A42" s="7678"/>
      <c r="B42" s="1912">
        <v>12</v>
      </c>
      <c r="C42" s="7680"/>
      <c r="D42" s="7680"/>
      <c r="E42" s="7680"/>
      <c r="F42" s="7681"/>
      <c r="G42" s="4325">
        <v>383.17520000000002</v>
      </c>
      <c r="H42" s="1994">
        <f t="shared" si="0"/>
        <v>383.17520000000002</v>
      </c>
      <c r="I42" s="1898"/>
    </row>
    <row r="43" spans="1:9" s="1901" customFormat="1">
      <c r="A43" s="7679"/>
      <c r="B43" s="1912">
        <v>14</v>
      </c>
      <c r="C43" s="7680"/>
      <c r="D43" s="7680"/>
      <c r="E43" s="7680"/>
      <c r="F43" s="7681"/>
      <c r="G43" s="4325">
        <v>437.9744</v>
      </c>
      <c r="H43" s="1994">
        <f t="shared" si="0"/>
        <v>437.9744</v>
      </c>
      <c r="I43" s="1898"/>
    </row>
    <row r="44" spans="1:9" s="1901" customFormat="1">
      <c r="A44" s="2031" t="s">
        <v>11945</v>
      </c>
      <c r="B44" s="1896"/>
      <c r="C44" s="1896"/>
      <c r="D44" s="1896"/>
      <c r="E44" s="1896"/>
      <c r="F44" s="1897"/>
      <c r="G44" s="1897"/>
      <c r="H44" s="1897"/>
      <c r="I44" s="1898"/>
    </row>
    <row r="45" spans="1:9" s="1901" customFormat="1">
      <c r="A45" s="2031" t="s">
        <v>11459</v>
      </c>
      <c r="B45" s="1896"/>
      <c r="C45" s="1896"/>
      <c r="D45" s="1896"/>
      <c r="E45" s="1896"/>
      <c r="F45" s="1897"/>
      <c r="G45" s="1897"/>
      <c r="H45" s="1897"/>
      <c r="I45" s="1898"/>
    </row>
    <row r="46" spans="1:9" s="1901" customFormat="1">
      <c r="A46" s="2031" t="s">
        <v>11460</v>
      </c>
      <c r="B46" s="1896"/>
      <c r="C46" s="1896"/>
      <c r="D46" s="1896"/>
      <c r="E46" s="1896"/>
      <c r="F46" s="1897"/>
      <c r="G46" s="1897"/>
      <c r="H46" s="1897"/>
      <c r="I46" s="1898"/>
    </row>
    <row r="47" spans="1:9" s="1901" customFormat="1">
      <c r="A47" s="2031" t="s">
        <v>11461</v>
      </c>
      <c r="B47" s="1896"/>
      <c r="C47" s="1896"/>
      <c r="D47" s="1896"/>
      <c r="E47" s="1896"/>
      <c r="F47" s="1897"/>
      <c r="G47" s="1897"/>
      <c r="H47" s="1897"/>
      <c r="I47" s="1898"/>
    </row>
    <row r="48" spans="1:9">
      <c r="A48" s="9"/>
      <c r="B48" s="7"/>
      <c r="C48" s="7"/>
      <c r="D48" s="7"/>
      <c r="E48" s="7"/>
      <c r="F48" s="1537"/>
      <c r="G48" s="7"/>
      <c r="H48" s="7"/>
      <c r="I48" s="15"/>
    </row>
    <row r="49" spans="1:9" ht="24" customHeight="1">
      <c r="A49" s="7629" t="s">
        <v>5</v>
      </c>
      <c r="B49" s="7629"/>
      <c r="C49" s="7629"/>
      <c r="D49" s="7629"/>
      <c r="E49" s="7629"/>
      <c r="F49" s="7629"/>
      <c r="G49" s="7629"/>
      <c r="H49" s="7629"/>
      <c r="I49" s="15"/>
    </row>
    <row r="50" spans="1:9">
      <c r="A50" s="7"/>
      <c r="B50" s="7"/>
      <c r="C50" s="7"/>
      <c r="D50" s="7"/>
      <c r="E50" s="7"/>
      <c r="F50" s="379"/>
      <c r="G50" s="7"/>
      <c r="H50" s="7"/>
      <c r="I50" s="15"/>
    </row>
    <row r="51" spans="1:9">
      <c r="A51" s="9" t="s">
        <v>31</v>
      </c>
      <c r="B51" s="9" t="s">
        <v>34</v>
      </c>
      <c r="C51" s="7"/>
      <c r="D51" s="7"/>
      <c r="E51" s="7"/>
      <c r="F51" s="379"/>
      <c r="G51" s="7"/>
      <c r="H51" s="7"/>
      <c r="I51" s="15"/>
    </row>
    <row r="52" spans="1:9">
      <c r="A52" s="9" t="s">
        <v>32</v>
      </c>
      <c r="B52" s="9" t="s">
        <v>35</v>
      </c>
      <c r="C52" s="7"/>
      <c r="D52" s="7"/>
      <c r="E52" s="7"/>
      <c r="F52" s="379"/>
      <c r="G52" s="7"/>
      <c r="H52" s="7"/>
      <c r="I52" s="15"/>
    </row>
    <row r="53" spans="1:9">
      <c r="A53" s="9" t="s">
        <v>33</v>
      </c>
      <c r="B53" s="9" t="s">
        <v>36</v>
      </c>
      <c r="C53" s="7"/>
      <c r="D53" s="7"/>
      <c r="E53" s="7"/>
      <c r="F53" s="379"/>
      <c r="G53" s="7"/>
      <c r="H53" s="7"/>
      <c r="I53" s="15"/>
    </row>
    <row r="54" spans="1:9" ht="15" customHeight="1">
      <c r="A54" s="7628" t="s">
        <v>21</v>
      </c>
      <c r="B54" s="7628" t="s">
        <v>22</v>
      </c>
      <c r="C54" s="7628"/>
      <c r="D54" s="7628"/>
      <c r="E54" s="7628" t="s">
        <v>23</v>
      </c>
      <c r="F54" s="7674" t="s">
        <v>11948</v>
      </c>
      <c r="G54" s="7675" t="s">
        <v>11949</v>
      </c>
      <c r="H54" s="15"/>
    </row>
    <row r="55" spans="1:9">
      <c r="A55" s="7628"/>
      <c r="B55" s="2" t="s">
        <v>24</v>
      </c>
      <c r="C55" s="2" t="s">
        <v>25</v>
      </c>
      <c r="D55" s="2" t="s">
        <v>26</v>
      </c>
      <c r="E55" s="7628"/>
      <c r="F55" s="7674"/>
      <c r="G55" s="7675"/>
      <c r="H55" s="15"/>
    </row>
    <row r="56" spans="1:9">
      <c r="A56" s="7628"/>
      <c r="B56" s="2" t="s">
        <v>27</v>
      </c>
      <c r="C56" s="2" t="s">
        <v>28</v>
      </c>
      <c r="D56" s="2" t="s">
        <v>29</v>
      </c>
      <c r="E56" s="7628"/>
      <c r="F56" s="7674"/>
      <c r="G56" s="7675"/>
      <c r="H56" s="1997" t="s">
        <v>38</v>
      </c>
    </row>
    <row r="57" spans="1:9" ht="14.7" thickBot="1">
      <c r="A57" s="660" t="s">
        <v>6735</v>
      </c>
      <c r="B57" s="6">
        <v>415</v>
      </c>
      <c r="C57" s="6">
        <v>80</v>
      </c>
      <c r="D57" s="6">
        <v>80</v>
      </c>
      <c r="E57" s="578">
        <v>121</v>
      </c>
      <c r="F57" s="4323">
        <v>25.167240000000003</v>
      </c>
      <c r="G57" s="16">
        <f>F57-F57*$H$57/100</f>
        <v>25.167240000000003</v>
      </c>
      <c r="H57" s="1915">
        <v>0</v>
      </c>
    </row>
    <row r="58" spans="1:9">
      <c r="A58" s="660" t="s">
        <v>6736</v>
      </c>
      <c r="B58" s="6">
        <v>565</v>
      </c>
      <c r="C58" s="6">
        <v>80</v>
      </c>
      <c r="D58" s="6">
        <v>80</v>
      </c>
      <c r="E58" s="578">
        <v>178</v>
      </c>
      <c r="F58" s="4321">
        <v>25.895160000000001</v>
      </c>
      <c r="G58" s="16">
        <f>F58-F58*$H$57/100</f>
        <v>25.895160000000001</v>
      </c>
      <c r="H58" s="1997"/>
    </row>
    <row r="59" spans="1:9">
      <c r="A59" s="8" t="s">
        <v>39</v>
      </c>
      <c r="B59" s="6">
        <v>425</v>
      </c>
      <c r="C59" s="6">
        <v>80</v>
      </c>
      <c r="D59" s="6">
        <v>95</v>
      </c>
      <c r="E59" s="578">
        <v>142</v>
      </c>
      <c r="F59" s="4323">
        <v>26.361720000000002</v>
      </c>
      <c r="G59" s="16">
        <f>F59-F59*$H$60/100</f>
        <v>26.361720000000002</v>
      </c>
      <c r="H59" s="1997" t="s">
        <v>38</v>
      </c>
    </row>
    <row r="60" spans="1:9">
      <c r="A60" s="8" t="s">
        <v>40</v>
      </c>
      <c r="B60" s="6">
        <v>575</v>
      </c>
      <c r="C60" s="6">
        <v>80</v>
      </c>
      <c r="D60" s="6">
        <v>95</v>
      </c>
      <c r="E60" s="578">
        <v>192</v>
      </c>
      <c r="F60" s="4323">
        <v>26.724600000000002</v>
      </c>
      <c r="G60" s="16">
        <f>F60-F60*$H$60/100</f>
        <v>26.724600000000002</v>
      </c>
      <c r="H60" s="1915">
        <v>0</v>
      </c>
    </row>
    <row r="61" spans="1:9" s="1901" customFormat="1">
      <c r="A61" s="660" t="s">
        <v>11440</v>
      </c>
      <c r="B61" s="578">
        <v>575</v>
      </c>
      <c r="C61" s="578">
        <v>80</v>
      </c>
      <c r="D61" s="578">
        <v>95</v>
      </c>
      <c r="E61" s="578">
        <v>192</v>
      </c>
      <c r="F61" s="4323">
        <v>35.975210510575003</v>
      </c>
      <c r="G61" s="657">
        <f>F61-F61*$H$60/100</f>
        <v>35.975210510575003</v>
      </c>
      <c r="H61" s="1915">
        <v>0</v>
      </c>
    </row>
    <row r="62" spans="1:9" s="1901" customFormat="1">
      <c r="A62" s="660" t="s">
        <v>11441</v>
      </c>
      <c r="B62" s="578">
        <v>575</v>
      </c>
      <c r="C62" s="578">
        <v>80</v>
      </c>
      <c r="D62" s="578">
        <v>95</v>
      </c>
      <c r="E62" s="578">
        <v>192</v>
      </c>
      <c r="F62" s="4323">
        <v>35.975210510575003</v>
      </c>
      <c r="G62" s="657">
        <f>F62-F62*$H$60/100</f>
        <v>35.975210510575003</v>
      </c>
      <c r="H62" s="1915">
        <v>0</v>
      </c>
    </row>
    <row r="63" spans="1:9">
      <c r="A63" s="9"/>
      <c r="B63" s="7"/>
      <c r="C63" s="7"/>
      <c r="D63" s="7"/>
      <c r="E63" s="7"/>
      <c r="F63" s="1537"/>
      <c r="G63" s="7"/>
      <c r="H63" s="1509"/>
      <c r="I63" s="15"/>
    </row>
    <row r="64" spans="1:9">
      <c r="A64" s="7629" t="s">
        <v>41</v>
      </c>
      <c r="B64" s="7629"/>
      <c r="C64" s="7629"/>
      <c r="D64" s="7629"/>
      <c r="E64" s="11"/>
      <c r="F64" s="379"/>
      <c r="G64" s="7"/>
      <c r="H64" s="7"/>
      <c r="I64" s="15"/>
    </row>
    <row r="65" spans="1:9">
      <c r="G65" s="7"/>
      <c r="H65" s="7"/>
      <c r="I65" s="15"/>
    </row>
    <row r="66" spans="1:9" ht="31">
      <c r="A66" s="4" t="s">
        <v>42</v>
      </c>
      <c r="B66" s="12" t="s">
        <v>43</v>
      </c>
      <c r="C66" s="12" t="s">
        <v>44</v>
      </c>
      <c r="D66" s="12" t="s">
        <v>45</v>
      </c>
      <c r="E66" s="1998" t="s">
        <v>46</v>
      </c>
      <c r="G66" s="1508"/>
      <c r="H66" s="7"/>
      <c r="I66" s="15"/>
    </row>
    <row r="67" spans="1:9" ht="20.7">
      <c r="A67" s="421" t="s">
        <v>2221</v>
      </c>
      <c r="B67" s="657">
        <v>11.34</v>
      </c>
      <c r="C67" s="16">
        <f>B67*Оглавление!$B$14</f>
        <v>1077.3</v>
      </c>
      <c r="D67" s="16">
        <f>C67-C67*$E$67/100</f>
        <v>1077.3</v>
      </c>
      <c r="E67" s="1915">
        <v>0</v>
      </c>
      <c r="G67" s="7"/>
      <c r="H67" s="7"/>
      <c r="I67" s="15"/>
    </row>
    <row r="68" spans="1:9" ht="20.7">
      <c r="A68" s="421" t="s">
        <v>2222</v>
      </c>
      <c r="B68" s="657" t="s">
        <v>17047</v>
      </c>
      <c r="C68" s="16" t="e">
        <f>B68*Оглавление!$B$14</f>
        <v>#VALUE!</v>
      </c>
      <c r="D68" s="16" t="e">
        <f t="shared" ref="D68:D85" si="1">C68-C68*$E$67/100</f>
        <v>#VALUE!</v>
      </c>
      <c r="E68" s="7"/>
      <c r="G68" s="7"/>
      <c r="H68" s="7"/>
    </row>
    <row r="69" spans="1:9">
      <c r="A69" s="421" t="s">
        <v>2223</v>
      </c>
      <c r="B69" s="657">
        <v>1.23</v>
      </c>
      <c r="C69" s="16">
        <f>B69*Оглавление!$B$14</f>
        <v>116.85</v>
      </c>
      <c r="D69" s="16">
        <f t="shared" si="1"/>
        <v>116.85</v>
      </c>
      <c r="I69" s="15"/>
    </row>
    <row r="70" spans="1:9">
      <c r="A70" s="421" t="s">
        <v>2224</v>
      </c>
      <c r="B70" s="657">
        <v>1.78</v>
      </c>
      <c r="C70" s="16">
        <f>B70*Оглавление!$B$14</f>
        <v>169.1</v>
      </c>
      <c r="D70" s="16">
        <f t="shared" si="1"/>
        <v>169.1</v>
      </c>
    </row>
    <row r="71" spans="1:9">
      <c r="A71" s="421" t="s">
        <v>2225</v>
      </c>
      <c r="B71" s="657">
        <v>2.09</v>
      </c>
      <c r="C71" s="16">
        <f>B71*Оглавление!$B$14</f>
        <v>198.54999999999998</v>
      </c>
      <c r="D71" s="16">
        <f t="shared" si="1"/>
        <v>198.54999999999998</v>
      </c>
    </row>
    <row r="72" spans="1:9" ht="20.7">
      <c r="A72" s="421" t="s">
        <v>47</v>
      </c>
      <c r="B72" s="657">
        <v>56.88</v>
      </c>
      <c r="C72" s="16">
        <f>B72*Оглавление!$B$14</f>
        <v>5403.6</v>
      </c>
      <c r="D72" s="16">
        <f t="shared" si="1"/>
        <v>5403.6</v>
      </c>
    </row>
    <row r="73" spans="1:9" ht="20.7">
      <c r="A73" s="421" t="s">
        <v>2226</v>
      </c>
      <c r="B73" s="657">
        <v>10.34</v>
      </c>
      <c r="C73" s="16">
        <f>B73*Оглавление!$B$14</f>
        <v>982.3</v>
      </c>
      <c r="D73" s="16">
        <f t="shared" si="1"/>
        <v>982.3</v>
      </c>
    </row>
    <row r="74" spans="1:9" ht="20.7">
      <c r="A74" s="422" t="s">
        <v>2219</v>
      </c>
      <c r="B74" s="657">
        <v>1.86</v>
      </c>
      <c r="C74" s="16">
        <f>B74*Оглавление!$B$14</f>
        <v>176.70000000000002</v>
      </c>
      <c r="D74" s="16">
        <f t="shared" si="1"/>
        <v>176.70000000000002</v>
      </c>
    </row>
    <row r="75" spans="1:9" ht="20.7">
      <c r="A75" s="422" t="s">
        <v>2220</v>
      </c>
      <c r="B75" s="657">
        <v>1.86</v>
      </c>
      <c r="C75" s="16">
        <f>B75*Оглавление!$B$14</f>
        <v>176.70000000000002</v>
      </c>
      <c r="D75" s="16">
        <f t="shared" si="1"/>
        <v>176.70000000000002</v>
      </c>
    </row>
    <row r="76" spans="1:9" ht="20.7">
      <c r="A76" s="422" t="s">
        <v>2218</v>
      </c>
      <c r="B76" s="657">
        <v>1.86</v>
      </c>
      <c r="C76" s="16">
        <f>B76*Оглавление!$B$14</f>
        <v>176.70000000000002</v>
      </c>
      <c r="D76" s="16">
        <f t="shared" si="1"/>
        <v>176.70000000000002</v>
      </c>
    </row>
    <row r="77" spans="1:9" ht="20.7">
      <c r="A77" s="421" t="s">
        <v>2227</v>
      </c>
      <c r="B77" s="657">
        <v>1.86</v>
      </c>
      <c r="C77" s="16">
        <f>B77*Оглавление!$B$14</f>
        <v>176.70000000000002</v>
      </c>
      <c r="D77" s="16">
        <f t="shared" si="1"/>
        <v>176.70000000000002</v>
      </c>
    </row>
    <row r="78" spans="1:9">
      <c r="A78" s="421" t="s">
        <v>2213</v>
      </c>
      <c r="B78" s="657">
        <v>10.87</v>
      </c>
      <c r="C78" s="16">
        <f>B78*Оглавление!$B$14</f>
        <v>1032.6499999999999</v>
      </c>
      <c r="D78" s="16">
        <f t="shared" si="1"/>
        <v>1032.6499999999999</v>
      </c>
    </row>
    <row r="79" spans="1:9" ht="20.7">
      <c r="A79" s="421" t="s">
        <v>2214</v>
      </c>
      <c r="B79" s="657">
        <v>32.49</v>
      </c>
      <c r="C79" s="16">
        <f>B79*Оглавление!$B$14</f>
        <v>3086.55</v>
      </c>
      <c r="D79" s="16">
        <f t="shared" si="1"/>
        <v>3086.55</v>
      </c>
    </row>
    <row r="80" spans="1:9" ht="20.7">
      <c r="A80" s="422" t="s">
        <v>2215</v>
      </c>
      <c r="B80" s="657">
        <v>34.11</v>
      </c>
      <c r="C80" s="16">
        <f>B80*Оглавление!$B$14</f>
        <v>3240.45</v>
      </c>
      <c r="D80" s="16">
        <f t="shared" si="1"/>
        <v>3240.45</v>
      </c>
    </row>
    <row r="81" spans="1:8">
      <c r="A81" s="422" t="s">
        <v>2216</v>
      </c>
      <c r="B81" s="657">
        <v>36.497999999999998</v>
      </c>
      <c r="C81" s="16">
        <f>B81*Оглавление!$B$14</f>
        <v>3467.31</v>
      </c>
      <c r="D81" s="16">
        <f t="shared" si="1"/>
        <v>3467.31</v>
      </c>
    </row>
    <row r="82" spans="1:8">
      <c r="A82" s="421" t="s">
        <v>2217</v>
      </c>
      <c r="B82" s="657">
        <v>0.69</v>
      </c>
      <c r="C82" s="16">
        <f>B82*Оглавление!$B$14</f>
        <v>65.55</v>
      </c>
      <c r="D82" s="16">
        <f t="shared" si="1"/>
        <v>65.55</v>
      </c>
    </row>
    <row r="83" spans="1:8" ht="20.7">
      <c r="A83" s="421" t="s">
        <v>2229</v>
      </c>
      <c r="B83" s="657">
        <v>0.28999999999999998</v>
      </c>
      <c r="C83" s="16">
        <f>B83*Оглавление!$B$14</f>
        <v>27.549999999999997</v>
      </c>
      <c r="D83" s="16">
        <f t="shared" si="1"/>
        <v>27.549999999999997</v>
      </c>
    </row>
    <row r="84" spans="1:8" ht="20.7">
      <c r="A84" s="422" t="s">
        <v>3050</v>
      </c>
      <c r="B84" s="657">
        <v>0.51</v>
      </c>
      <c r="C84" s="16">
        <f>B84*Оглавление!$B$14</f>
        <v>48.45</v>
      </c>
      <c r="D84" s="16">
        <f t="shared" si="1"/>
        <v>48.45</v>
      </c>
    </row>
    <row r="85" spans="1:8" ht="20.7">
      <c r="A85" s="1869" t="s">
        <v>2228</v>
      </c>
      <c r="B85" s="657">
        <v>10.794</v>
      </c>
      <c r="C85" s="1870">
        <f>B85*Оглавление!$B$14</f>
        <v>1025.43</v>
      </c>
      <c r="D85" s="1870">
        <f t="shared" si="1"/>
        <v>1025.43</v>
      </c>
    </row>
    <row r="86" spans="1:8" s="1901" customFormat="1" ht="31">
      <c r="A86" s="421" t="s">
        <v>11442</v>
      </c>
      <c r="B86" s="657">
        <v>28.91</v>
      </c>
      <c r="C86" s="1947">
        <f>B86*Оглавление!$B$14</f>
        <v>2746.45</v>
      </c>
      <c r="D86" s="1947">
        <f t="shared" ref="D86:D95" si="2">C86-C86*$E$67/100</f>
        <v>2746.45</v>
      </c>
      <c r="E86" s="9"/>
      <c r="F86" s="1537"/>
      <c r="G86" s="9"/>
      <c r="H86" s="9"/>
    </row>
    <row r="87" spans="1:8" s="1901" customFormat="1" ht="31">
      <c r="A87" s="421" t="s">
        <v>11443</v>
      </c>
      <c r="B87" s="657">
        <v>33.08</v>
      </c>
      <c r="C87" s="1947">
        <f>B87*Оглавление!$B$14</f>
        <v>3142.6</v>
      </c>
      <c r="D87" s="1947">
        <f t="shared" si="2"/>
        <v>3142.6</v>
      </c>
      <c r="E87" s="9"/>
      <c r="F87" s="1537"/>
      <c r="G87" s="9"/>
      <c r="H87" s="9"/>
    </row>
    <row r="88" spans="1:8" s="1901" customFormat="1" ht="31">
      <c r="A88" s="421" t="s">
        <v>11444</v>
      </c>
      <c r="B88" s="657">
        <v>28.91</v>
      </c>
      <c r="C88" s="1947">
        <f>B88*Оглавление!$B$14</f>
        <v>2746.45</v>
      </c>
      <c r="D88" s="1947">
        <f t="shared" si="2"/>
        <v>2746.45</v>
      </c>
      <c r="E88" s="9"/>
      <c r="F88" s="1537"/>
      <c r="G88" s="9"/>
      <c r="H88" s="9"/>
    </row>
    <row r="89" spans="1:8" s="1901" customFormat="1" ht="31">
      <c r="A89" s="421" t="s">
        <v>11445</v>
      </c>
      <c r="B89" s="657">
        <v>33.08</v>
      </c>
      <c r="C89" s="1947">
        <f>B89*Оглавление!$B$14</f>
        <v>3142.6</v>
      </c>
      <c r="D89" s="1947">
        <f t="shared" si="2"/>
        <v>3142.6</v>
      </c>
      <c r="F89" s="1916"/>
    </row>
    <row r="90" spans="1:8" s="1901" customFormat="1" ht="20.7">
      <c r="A90" s="421" t="s">
        <v>11446</v>
      </c>
      <c r="B90" s="657">
        <v>28.91</v>
      </c>
      <c r="C90" s="1947">
        <f>B90*Оглавление!$B$14</f>
        <v>2746.45</v>
      </c>
      <c r="D90" s="1947">
        <f t="shared" si="2"/>
        <v>2746.45</v>
      </c>
      <c r="F90" s="1916"/>
    </row>
    <row r="91" spans="1:8" s="1901" customFormat="1" ht="20.7">
      <c r="A91" s="421" t="s">
        <v>11447</v>
      </c>
      <c r="B91" s="657">
        <v>33.08</v>
      </c>
      <c r="C91" s="1947">
        <f>B91*Оглавление!$B$14</f>
        <v>3142.6</v>
      </c>
      <c r="D91" s="1947">
        <f t="shared" si="2"/>
        <v>3142.6</v>
      </c>
      <c r="F91" s="1916"/>
    </row>
    <row r="92" spans="1:8" s="1901" customFormat="1" ht="31">
      <c r="A92" s="421" t="s">
        <v>11448</v>
      </c>
      <c r="B92" s="657">
        <v>3.12</v>
      </c>
      <c r="C92" s="1947">
        <f>B92*Оглавление!$B$14</f>
        <v>296.40000000000003</v>
      </c>
      <c r="D92" s="1947">
        <f t="shared" si="2"/>
        <v>296.40000000000003</v>
      </c>
      <c r="F92" s="1916"/>
    </row>
    <row r="93" spans="1:8" s="1901" customFormat="1" ht="31">
      <c r="A93" s="421" t="s">
        <v>11449</v>
      </c>
      <c r="B93" s="657">
        <v>3.12</v>
      </c>
      <c r="C93" s="1947">
        <f>B93*Оглавление!$B$14</f>
        <v>296.40000000000003</v>
      </c>
      <c r="D93" s="1947">
        <f t="shared" si="2"/>
        <v>296.40000000000003</v>
      </c>
      <c r="F93" s="1916"/>
    </row>
    <row r="94" spans="1:8" s="1901" customFormat="1" ht="31">
      <c r="A94" s="421" t="s">
        <v>11450</v>
      </c>
      <c r="B94" s="657">
        <v>4.3</v>
      </c>
      <c r="C94" s="1947">
        <f>B94*Оглавление!$B$14</f>
        <v>408.5</v>
      </c>
      <c r="D94" s="1947">
        <f t="shared" si="2"/>
        <v>408.5</v>
      </c>
      <c r="F94" s="1916"/>
    </row>
    <row r="95" spans="1:8" s="1901" customFormat="1" ht="31">
      <c r="A95" s="3975" t="s">
        <v>11451</v>
      </c>
      <c r="B95" s="3976">
        <v>4.3</v>
      </c>
      <c r="C95" s="3976">
        <f>B95*Оглавление!$B$14</f>
        <v>408.5</v>
      </c>
      <c r="D95" s="3976">
        <f t="shared" si="2"/>
        <v>408.5</v>
      </c>
      <c r="F95" s="1916"/>
    </row>
    <row r="100" spans="4:4">
      <c r="D100" s="4320"/>
    </row>
  </sheetData>
  <customSheetViews>
    <customSheetView guid="{76FA2CE7-179E-4731-B7AE-63C5E5E79002}" topLeftCell="A19">
      <selection activeCell="Q51" sqref="Q51"/>
      <pageMargins left="0.7" right="0.7" top="0.75" bottom="0.75" header="0.3" footer="0.3"/>
      <pageSetup paperSize="9" orientation="portrait" r:id="rId1"/>
    </customSheetView>
    <customSheetView guid="{24F900A2-7147-4318-9E77-2B71404314A7}">
      <selection activeCell="G14" sqref="G14"/>
      <pageMargins left="0.7" right="0.7" top="0.75" bottom="0.75" header="0.3" footer="0.3"/>
      <pageSetup paperSize="9" orientation="portrait" r:id="rId2"/>
    </customSheetView>
    <customSheetView guid="{A02336A9-D2FB-4D03-950A-00B6EBD6A28C}">
      <selection activeCell="G30" sqref="G30"/>
      <pageMargins left="0.7" right="0.7" top="0.75" bottom="0.75" header="0.3" footer="0.3"/>
      <pageSetup paperSize="9" orientation="portrait" r:id="rId3"/>
    </customSheetView>
    <customSheetView guid="{3E3E5346-F5D1-49F5-AB0E-78170B65853C}">
      <selection activeCell="F13" sqref="F13:F14"/>
      <pageMargins left="0.7" right="0.7" top="0.75" bottom="0.75" header="0.3" footer="0.3"/>
      <pageSetup paperSize="9" orientation="portrait" r:id="rId4"/>
    </customSheetView>
    <customSheetView guid="{D7CF3121-CFC0-4E70-8DCD-811E30042E24}">
      <selection activeCell="G30" sqref="G30"/>
      <pageMargins left="0.7" right="0.7" top="0.75" bottom="0.75" header="0.3" footer="0.3"/>
      <pageSetup paperSize="9" orientation="portrait" r:id="rId5"/>
    </customSheetView>
    <customSheetView guid="{A76FD505-AF56-4CD8-967A-59C705AF567C}">
      <selection activeCell="G30" sqref="G30"/>
      <pageMargins left="0.7" right="0.7" top="0.75" bottom="0.75" header="0.3" footer="0.3"/>
      <pageSetup paperSize="9" orientation="portrait" r:id="rId6"/>
    </customSheetView>
    <customSheetView guid="{B3358888-E690-452C-98EC-431498422E6E}">
      <selection activeCell="F13" sqref="F13:F14"/>
      <pageMargins left="0.7" right="0.7" top="0.75" bottom="0.75" header="0.3" footer="0.3"/>
      <pageSetup paperSize="9" orientation="portrait" r:id="rId7"/>
    </customSheetView>
    <customSheetView guid="{6108970F-8E7A-462E-A499-E2FD79FB3A77}">
      <selection activeCell="F13" sqref="F13:F14"/>
      <pageMargins left="0.7" right="0.7" top="0.75" bottom="0.75" header="0.3" footer="0.3"/>
      <pageSetup paperSize="9" orientation="portrait" r:id="rId8"/>
    </customSheetView>
    <customSheetView guid="{45761FB6-8710-4C75-A8B6-5A7FCAACACDF}">
      <selection activeCell="F13" sqref="F13:F14"/>
      <pageMargins left="0.7" right="0.7" top="0.75" bottom="0.75" header="0.3" footer="0.3"/>
      <pageSetup paperSize="9" orientation="portrait" r:id="rId9"/>
    </customSheetView>
    <customSheetView guid="{C23E91BF-4A86-4D00-A577-1A263DDCB8BC}">
      <selection activeCell="G30" sqref="G30"/>
      <pageMargins left="0.7" right="0.7" top="0.75" bottom="0.75" header="0.3" footer="0.3"/>
      <pageSetup paperSize="9" orientation="portrait" r:id="rId10"/>
    </customSheetView>
    <customSheetView guid="{94E74550-0B2B-4B3C-8E97-CCCC46023914}" topLeftCell="A19">
      <selection activeCell="G34" sqref="G34"/>
      <pageMargins left="0.7" right="0.7" top="0.75" bottom="0.75" header="0.3" footer="0.3"/>
      <pageSetup paperSize="9" orientation="portrait" r:id="rId11"/>
    </customSheetView>
  </customSheetViews>
  <mergeCells count="34">
    <mergeCell ref="A18:A20"/>
    <mergeCell ref="B18:D18"/>
    <mergeCell ref="E18:E20"/>
    <mergeCell ref="F18:F20"/>
    <mergeCell ref="G18:G20"/>
    <mergeCell ref="C38:C43"/>
    <mergeCell ref="D38:D43"/>
    <mergeCell ref="E38:E43"/>
    <mergeCell ref="F38:F43"/>
    <mergeCell ref="A35:A37"/>
    <mergeCell ref="B35:B37"/>
    <mergeCell ref="C35:E35"/>
    <mergeCell ref="F35:F37"/>
    <mergeCell ref="A64:D64"/>
    <mergeCell ref="A49:H49"/>
    <mergeCell ref="A1:H1"/>
    <mergeCell ref="F7:F9"/>
    <mergeCell ref="G7:G9"/>
    <mergeCell ref="A7:A9"/>
    <mergeCell ref="G54:G56"/>
    <mergeCell ref="A54:A56"/>
    <mergeCell ref="B54:D54"/>
    <mergeCell ref="B7:D7"/>
    <mergeCell ref="E7:E9"/>
    <mergeCell ref="F54:F56"/>
    <mergeCell ref="E54:E56"/>
    <mergeCell ref="G35:G37"/>
    <mergeCell ref="H35:H37"/>
    <mergeCell ref="A38:A43"/>
    <mergeCell ref="A26:A28"/>
    <mergeCell ref="B26:D26"/>
    <mergeCell ref="E26:E28"/>
    <mergeCell ref="F26:F28"/>
    <mergeCell ref="G26:G28"/>
  </mergeCells>
  <pageMargins left="0.7" right="0.7" top="0.75" bottom="0.75" header="0.3" footer="0.3"/>
  <pageSetup paperSize="9" orientation="portrait" r:id="rId12"/>
  <drawing r:id="rId1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Лист18"/>
  <dimension ref="A1:N99"/>
  <sheetViews>
    <sheetView zoomScale="85" zoomScaleNormal="85" workbookViewId="0">
      <selection sqref="A1:K1"/>
    </sheetView>
  </sheetViews>
  <sheetFormatPr defaultRowHeight="14.35"/>
  <cols>
    <col min="1" max="1" width="25.29296875" bestFit="1" customWidth="1"/>
    <col min="3" max="3" width="9.29296875" style="356" customWidth="1"/>
    <col min="4" max="4" width="9" style="356" customWidth="1"/>
    <col min="5" max="5" width="9.703125" style="356" bestFit="1" customWidth="1"/>
    <col min="6" max="7" width="9.29296875" style="356" customWidth="1"/>
    <col min="8" max="8" width="12.1171875" style="450" bestFit="1" customWidth="1"/>
    <col min="9" max="9" width="12.1171875" style="344" bestFit="1" customWidth="1"/>
    <col min="10" max="10" width="13.703125" style="636" customWidth="1"/>
    <col min="11" max="11" width="14.29296875" style="636" customWidth="1"/>
  </cols>
  <sheetData>
    <row r="1" spans="1:14" s="319" customFormat="1" ht="24" customHeight="1">
      <c r="A1" s="7629" t="s">
        <v>10989</v>
      </c>
      <c r="B1" s="7629"/>
      <c r="C1" s="7629"/>
      <c r="D1" s="7629"/>
      <c r="E1" s="7629"/>
      <c r="F1" s="7629"/>
      <c r="G1" s="7629"/>
      <c r="H1" s="7629"/>
      <c r="I1" s="7629"/>
      <c r="J1" s="7629"/>
      <c r="K1" s="7629"/>
    </row>
    <row r="2" spans="1:14" s="319" customFormat="1">
      <c r="C2" s="356"/>
      <c r="D2" s="356"/>
      <c r="E2" s="356"/>
      <c r="F2" s="356"/>
      <c r="G2" s="356"/>
      <c r="H2" s="450"/>
      <c r="I2" s="344"/>
      <c r="J2" s="636"/>
      <c r="K2" s="636"/>
    </row>
    <row r="3" spans="1:14" s="319" customFormat="1">
      <c r="C3" s="356"/>
      <c r="D3" s="356"/>
      <c r="E3" s="356"/>
      <c r="F3" s="356"/>
      <c r="G3" s="356"/>
      <c r="H3" s="450"/>
      <c r="I3" s="344"/>
      <c r="J3" s="636"/>
      <c r="K3" s="636"/>
    </row>
    <row r="4" spans="1:14" s="319" customFormat="1" ht="20.100000000000001" customHeight="1">
      <c r="A4" s="18" t="s">
        <v>48</v>
      </c>
      <c r="B4" s="19">
        <v>0</v>
      </c>
      <c r="C4" s="356"/>
      <c r="D4" s="356"/>
      <c r="E4" s="356"/>
      <c r="F4" s="356"/>
      <c r="G4" s="356"/>
      <c r="H4" s="450"/>
      <c r="I4" s="344"/>
      <c r="J4" s="636"/>
      <c r="K4" s="636"/>
    </row>
    <row r="5" spans="1:14" s="319" customFormat="1">
      <c r="C5" s="356"/>
      <c r="D5" s="356"/>
      <c r="E5" s="356"/>
      <c r="F5" s="356"/>
      <c r="G5" s="356"/>
      <c r="H5" s="450"/>
      <c r="I5" s="344"/>
      <c r="J5" s="636"/>
      <c r="K5" s="636"/>
    </row>
    <row r="6" spans="1:14" s="319" customFormat="1" ht="22.5" customHeight="1">
      <c r="A6" s="20" t="s">
        <v>53</v>
      </c>
      <c r="B6" s="7628" t="s">
        <v>54</v>
      </c>
      <c r="C6" s="7628"/>
      <c r="D6" s="7675" t="s">
        <v>7333</v>
      </c>
      <c r="E6" s="7675"/>
      <c r="F6" s="2" t="s">
        <v>55</v>
      </c>
      <c r="G6" s="2" t="s">
        <v>56</v>
      </c>
      <c r="H6" s="7691" t="s">
        <v>58</v>
      </c>
      <c r="I6" s="7691"/>
      <c r="J6" s="7692" t="s">
        <v>59</v>
      </c>
      <c r="K6" s="7692"/>
    </row>
    <row r="7" spans="1:14" s="319" customFormat="1" ht="26.25" customHeight="1">
      <c r="A7" s="21"/>
      <c r="B7" s="2" t="s">
        <v>60</v>
      </c>
      <c r="C7" s="2" t="s">
        <v>61</v>
      </c>
      <c r="D7" s="1282" t="s">
        <v>7335</v>
      </c>
      <c r="E7" s="1282" t="s">
        <v>7334</v>
      </c>
      <c r="F7" s="2" t="s">
        <v>62</v>
      </c>
      <c r="G7" s="2" t="s">
        <v>63</v>
      </c>
      <c r="H7" s="2529" t="s">
        <v>2103</v>
      </c>
      <c r="I7" s="2529" t="s">
        <v>2104</v>
      </c>
      <c r="J7" s="2679" t="s">
        <v>2103</v>
      </c>
      <c r="K7" s="2679" t="s">
        <v>2104</v>
      </c>
    </row>
    <row r="8" spans="1:14" ht="15" customHeight="1">
      <c r="A8" s="7693">
        <v>10</v>
      </c>
      <c r="B8" s="7696">
        <v>300</v>
      </c>
      <c r="C8" s="151">
        <v>400</v>
      </c>
      <c r="D8" s="1050">
        <v>166.63934156766879</v>
      </c>
      <c r="E8" s="1050">
        <v>200.06768107918572</v>
      </c>
      <c r="F8" s="1528">
        <v>2.74</v>
      </c>
      <c r="G8" s="1528">
        <v>0.68</v>
      </c>
      <c r="H8" s="3758">
        <v>3728</v>
      </c>
      <c r="I8" s="3758">
        <v>7511</v>
      </c>
      <c r="J8" s="1050">
        <f>H8-H8*$B$4/100</f>
        <v>3728</v>
      </c>
      <c r="K8" s="1050">
        <f>I8-I8*$B$4/100</f>
        <v>7511</v>
      </c>
      <c r="L8" s="2678"/>
      <c r="M8" s="2890"/>
    </row>
    <row r="9" spans="1:14" ht="15" customHeight="1">
      <c r="A9" s="7694"/>
      <c r="B9" s="7696"/>
      <c r="C9" s="151">
        <v>500</v>
      </c>
      <c r="D9" s="1050">
        <v>208.29917695958599</v>
      </c>
      <c r="E9" s="1050">
        <v>250.08460134898212</v>
      </c>
      <c r="F9" s="1528">
        <v>3.24</v>
      </c>
      <c r="G9" s="1528">
        <v>0.86</v>
      </c>
      <c r="H9" s="3758">
        <v>4231</v>
      </c>
      <c r="I9" s="3758">
        <v>7964</v>
      </c>
      <c r="J9" s="1050">
        <f t="shared" ref="J9:J72" si="0">H9-H9*$B$4/100</f>
        <v>4231</v>
      </c>
      <c r="K9" s="1050">
        <f>I9-I9*$B$4/100</f>
        <v>7964</v>
      </c>
      <c r="M9" s="2890"/>
      <c r="N9" s="3994"/>
    </row>
    <row r="10" spans="1:14" ht="15" customHeight="1">
      <c r="A10" s="7695"/>
      <c r="B10" s="7696"/>
      <c r="C10" s="151">
        <v>600</v>
      </c>
      <c r="D10" s="1050">
        <v>249.95901235150319</v>
      </c>
      <c r="E10" s="1050">
        <v>300.10152161877852</v>
      </c>
      <c r="F10" s="1528">
        <v>3.74</v>
      </c>
      <c r="G10" s="1528">
        <v>1.03</v>
      </c>
      <c r="H10" s="3758">
        <v>4683</v>
      </c>
      <c r="I10" s="3758">
        <v>8364</v>
      </c>
      <c r="J10" s="1050">
        <f t="shared" si="0"/>
        <v>4683</v>
      </c>
      <c r="K10" s="1050">
        <f t="shared" ref="K10:K72" si="1">I10-I10*$B$4/100</f>
        <v>8364</v>
      </c>
      <c r="M10" s="2890"/>
      <c r="N10" s="3994"/>
    </row>
    <row r="11" spans="1:14" ht="15" customHeight="1">
      <c r="A11" s="362"/>
      <c r="B11" s="7696"/>
      <c r="C11" s="151">
        <v>700</v>
      </c>
      <c r="D11" s="1050">
        <v>291.61884774342036</v>
      </c>
      <c r="E11" s="1050">
        <v>350.11844188857492</v>
      </c>
      <c r="F11" s="1528">
        <v>4.2300000000000004</v>
      </c>
      <c r="G11" s="1528">
        <v>1.2</v>
      </c>
      <c r="H11" s="3758">
        <v>5138</v>
      </c>
      <c r="I11" s="3758">
        <v>8819</v>
      </c>
      <c r="J11" s="1050">
        <f>H11-H11*$B$4/100</f>
        <v>5138</v>
      </c>
      <c r="K11" s="1050">
        <f t="shared" si="1"/>
        <v>8819</v>
      </c>
      <c r="M11" s="2890"/>
      <c r="N11" s="3994"/>
    </row>
    <row r="12" spans="1:14" ht="15" customHeight="1">
      <c r="A12" s="362"/>
      <c r="B12" s="7696"/>
      <c r="C12" s="151">
        <v>800</v>
      </c>
      <c r="D12" s="1050">
        <v>333.27868313533759</v>
      </c>
      <c r="E12" s="1050">
        <v>400.13536215837144</v>
      </c>
      <c r="F12" s="1528">
        <v>4.7300000000000004</v>
      </c>
      <c r="G12" s="1528">
        <v>1.38</v>
      </c>
      <c r="H12" s="3758">
        <v>5590</v>
      </c>
      <c r="I12" s="3758">
        <v>9274</v>
      </c>
      <c r="J12" s="1050">
        <f t="shared" si="0"/>
        <v>5590</v>
      </c>
      <c r="K12" s="1050">
        <f t="shared" si="1"/>
        <v>9274</v>
      </c>
      <c r="M12" s="2890"/>
      <c r="N12" s="3994"/>
    </row>
    <row r="13" spans="1:14" ht="15" customHeight="1">
      <c r="A13" s="362"/>
      <c r="B13" s="7696"/>
      <c r="C13" s="151">
        <v>900</v>
      </c>
      <c r="D13" s="1050">
        <v>374.93851852725481</v>
      </c>
      <c r="E13" s="1050">
        <v>450.15228242816784</v>
      </c>
      <c r="F13" s="1528">
        <v>5.22</v>
      </c>
      <c r="G13" s="1528">
        <v>1.55</v>
      </c>
      <c r="H13" s="3758">
        <v>6093</v>
      </c>
      <c r="I13" s="3758">
        <v>9673</v>
      </c>
      <c r="J13" s="1050">
        <f t="shared" si="0"/>
        <v>6093</v>
      </c>
      <c r="K13" s="1050">
        <f t="shared" si="1"/>
        <v>9673</v>
      </c>
      <c r="M13" s="2890"/>
      <c r="N13" s="3994"/>
    </row>
    <row r="14" spans="1:14" ht="15" customHeight="1">
      <c r="A14" s="362" t="s">
        <v>2105</v>
      </c>
      <c r="B14" s="7696"/>
      <c r="C14" s="366">
        <v>1000</v>
      </c>
      <c r="D14" s="1050">
        <v>416.59835391917198</v>
      </c>
      <c r="E14" s="1050">
        <v>500.16920269796424</v>
      </c>
      <c r="F14" s="1528">
        <v>5.72</v>
      </c>
      <c r="G14" s="1528">
        <v>1.73</v>
      </c>
      <c r="H14" s="3758">
        <v>6550</v>
      </c>
      <c r="I14" s="3758">
        <v>10126</v>
      </c>
      <c r="J14" s="1050">
        <f t="shared" si="0"/>
        <v>6550</v>
      </c>
      <c r="K14" s="1050">
        <f t="shared" si="1"/>
        <v>10126</v>
      </c>
      <c r="M14" s="2890"/>
      <c r="N14" s="3994"/>
    </row>
    <row r="15" spans="1:14" ht="15" customHeight="1">
      <c r="A15" s="362" t="s">
        <v>2106</v>
      </c>
      <c r="B15" s="7696"/>
      <c r="C15" s="366">
        <v>1100</v>
      </c>
      <c r="D15" s="1050">
        <v>458.25818931108921</v>
      </c>
      <c r="E15" s="1050">
        <v>550.18612296776075</v>
      </c>
      <c r="F15" s="1528">
        <v>6.22</v>
      </c>
      <c r="G15" s="1528">
        <v>1.9</v>
      </c>
      <c r="H15" s="3758">
        <v>7003</v>
      </c>
      <c r="I15" s="3758">
        <v>10576</v>
      </c>
      <c r="J15" s="1050">
        <f t="shared" si="0"/>
        <v>7003</v>
      </c>
      <c r="K15" s="1050">
        <f t="shared" si="1"/>
        <v>10576</v>
      </c>
      <c r="M15" s="2890"/>
      <c r="N15" s="3994"/>
    </row>
    <row r="16" spans="1:14" ht="15" customHeight="1">
      <c r="A16" s="362" t="s">
        <v>2107</v>
      </c>
      <c r="B16" s="7696"/>
      <c r="C16" s="366">
        <v>1200</v>
      </c>
      <c r="D16" s="1050">
        <v>499.91802470300638</v>
      </c>
      <c r="E16" s="1050">
        <v>600.20304323755704</v>
      </c>
      <c r="F16" s="1528">
        <v>6.71</v>
      </c>
      <c r="G16" s="1528">
        <v>2.08</v>
      </c>
      <c r="H16" s="3758">
        <v>7505</v>
      </c>
      <c r="I16" s="3758">
        <v>10980</v>
      </c>
      <c r="J16" s="1050">
        <f t="shared" si="0"/>
        <v>7505</v>
      </c>
      <c r="K16" s="1050">
        <f t="shared" si="1"/>
        <v>10980</v>
      </c>
      <c r="M16" s="2890"/>
      <c r="N16" s="3994"/>
    </row>
    <row r="17" spans="1:14" ht="15" customHeight="1">
      <c r="A17" s="362" t="s">
        <v>2108</v>
      </c>
      <c r="B17" s="7696"/>
      <c r="C17" s="366">
        <v>1400</v>
      </c>
      <c r="D17" s="1050">
        <v>583.23769548684072</v>
      </c>
      <c r="E17" s="1050">
        <v>700.23688377714984</v>
      </c>
      <c r="F17" s="1528">
        <v>7.7</v>
      </c>
      <c r="G17" s="1528">
        <v>2.4300000000000002</v>
      </c>
      <c r="H17" s="3758">
        <v>8409</v>
      </c>
      <c r="I17" s="3758">
        <v>11890</v>
      </c>
      <c r="J17" s="1050">
        <f t="shared" si="0"/>
        <v>8409</v>
      </c>
      <c r="K17" s="1050">
        <f t="shared" si="1"/>
        <v>11890</v>
      </c>
      <c r="M17" s="2890"/>
      <c r="N17" s="3994"/>
    </row>
    <row r="18" spans="1:14" ht="15" customHeight="1">
      <c r="A18" s="362"/>
      <c r="B18" s="7696"/>
      <c r="C18" s="366">
        <v>1600</v>
      </c>
      <c r="D18" s="1050">
        <v>666.55736627067517</v>
      </c>
      <c r="E18" s="1050">
        <v>800.27072431674287</v>
      </c>
      <c r="F18" s="1528">
        <v>8.6999999999999993</v>
      </c>
      <c r="G18" s="1528">
        <v>2.78</v>
      </c>
      <c r="H18" s="3758">
        <v>9367</v>
      </c>
      <c r="I18" s="3758">
        <v>12743</v>
      </c>
      <c r="J18" s="1050">
        <f t="shared" si="0"/>
        <v>9367</v>
      </c>
      <c r="K18" s="1050">
        <f t="shared" si="1"/>
        <v>12743</v>
      </c>
      <c r="M18" s="2890"/>
      <c r="N18" s="3994"/>
    </row>
    <row r="19" spans="1:14" ht="15" customHeight="1">
      <c r="A19" s="362"/>
      <c r="B19" s="7696"/>
      <c r="C19" s="366">
        <v>1800</v>
      </c>
      <c r="D19" s="1050">
        <v>749.87703705450963</v>
      </c>
      <c r="E19" s="1050">
        <v>900.30456485633567</v>
      </c>
      <c r="F19" s="1528">
        <v>9.7799999999999994</v>
      </c>
      <c r="G19" s="1528">
        <v>3.12</v>
      </c>
      <c r="H19" s="3758">
        <v>10272</v>
      </c>
      <c r="I19" s="3758">
        <v>13654</v>
      </c>
      <c r="J19" s="1050">
        <f t="shared" si="0"/>
        <v>10272</v>
      </c>
      <c r="K19" s="1050">
        <f t="shared" si="1"/>
        <v>13654</v>
      </c>
      <c r="M19" s="2890"/>
      <c r="N19" s="3994"/>
    </row>
    <row r="20" spans="1:14" ht="15" customHeight="1">
      <c r="A20" s="362"/>
      <c r="B20" s="7696"/>
      <c r="C20" s="366">
        <v>2000</v>
      </c>
      <c r="D20" s="1050">
        <v>833.19670783834397</v>
      </c>
      <c r="E20" s="1050">
        <v>1000.3384053959285</v>
      </c>
      <c r="F20" s="1528">
        <v>10.77</v>
      </c>
      <c r="G20" s="1528">
        <v>3.47</v>
      </c>
      <c r="H20" s="3758">
        <v>11227</v>
      </c>
      <c r="I20" s="3758">
        <v>14509</v>
      </c>
      <c r="J20" s="1050">
        <f t="shared" si="0"/>
        <v>11227</v>
      </c>
      <c r="K20" s="1050">
        <f t="shared" si="1"/>
        <v>14509</v>
      </c>
      <c r="M20" s="2890"/>
      <c r="N20" s="3994"/>
    </row>
    <row r="21" spans="1:14" ht="15" customHeight="1">
      <c r="A21" s="362"/>
      <c r="B21" s="7696"/>
      <c r="C21" s="366">
        <v>2300</v>
      </c>
      <c r="D21" s="1050">
        <v>958.17621401409554</v>
      </c>
      <c r="E21" s="1050">
        <v>1150.3891662053177</v>
      </c>
      <c r="F21" s="1528">
        <v>12.26</v>
      </c>
      <c r="G21" s="1528">
        <v>4</v>
      </c>
      <c r="H21" s="3758">
        <v>12637</v>
      </c>
      <c r="I21" s="3758">
        <v>15818</v>
      </c>
      <c r="J21" s="1050">
        <f t="shared" si="0"/>
        <v>12637</v>
      </c>
      <c r="K21" s="1050">
        <f t="shared" si="1"/>
        <v>15818</v>
      </c>
      <c r="M21" s="2890"/>
      <c r="N21" s="3994"/>
    </row>
    <row r="22" spans="1:14" ht="15" customHeight="1">
      <c r="A22" s="362"/>
      <c r="B22" s="7696"/>
      <c r="C22" s="366">
        <v>2600</v>
      </c>
      <c r="D22" s="1050">
        <v>1083.1557201898472</v>
      </c>
      <c r="E22" s="1050">
        <v>1300.4399270147071</v>
      </c>
      <c r="F22" s="1528">
        <v>13.75</v>
      </c>
      <c r="G22" s="1528">
        <v>4.5199999999999996</v>
      </c>
      <c r="H22" s="3758">
        <v>14049</v>
      </c>
      <c r="I22" s="3758">
        <v>17124</v>
      </c>
      <c r="J22" s="1050">
        <f t="shared" si="0"/>
        <v>14049</v>
      </c>
      <c r="K22" s="1050">
        <f t="shared" si="1"/>
        <v>17124</v>
      </c>
      <c r="M22" s="2890"/>
      <c r="N22" s="3994"/>
    </row>
    <row r="23" spans="1:14" ht="15" customHeight="1">
      <c r="A23" s="362"/>
      <c r="B23" s="7696"/>
      <c r="C23" s="366">
        <v>3000</v>
      </c>
      <c r="D23" s="1050">
        <v>1249.7950617575159</v>
      </c>
      <c r="E23" s="1050">
        <v>1500.5076080938927</v>
      </c>
      <c r="F23" s="1528">
        <v>15.73</v>
      </c>
      <c r="G23" s="1528">
        <v>5.22</v>
      </c>
      <c r="H23" s="3758">
        <v>15912</v>
      </c>
      <c r="I23" s="3758">
        <v>18888</v>
      </c>
      <c r="J23" s="1050">
        <f t="shared" si="0"/>
        <v>15912</v>
      </c>
      <c r="K23" s="1050">
        <f t="shared" si="1"/>
        <v>18888</v>
      </c>
      <c r="M23" s="2890"/>
      <c r="N23" s="3994"/>
    </row>
    <row r="24" spans="1:14" ht="15" customHeight="1">
      <c r="A24" s="362"/>
      <c r="B24" s="7696">
        <v>400</v>
      </c>
      <c r="C24" s="151">
        <v>400</v>
      </c>
      <c r="D24" s="1050">
        <v>212.11394075060895</v>
      </c>
      <c r="E24" s="1050">
        <v>255.37749861343798</v>
      </c>
      <c r="F24" s="1528">
        <v>3.4</v>
      </c>
      <c r="G24" s="1528">
        <v>0.86</v>
      </c>
      <c r="H24" s="3758">
        <v>3978</v>
      </c>
      <c r="I24" s="3758">
        <v>7796</v>
      </c>
      <c r="J24" s="1050">
        <f t="shared" si="0"/>
        <v>3978</v>
      </c>
      <c r="K24" s="1050">
        <f t="shared" si="1"/>
        <v>7796</v>
      </c>
      <c r="M24" s="2890"/>
      <c r="N24" s="3994"/>
    </row>
    <row r="25" spans="1:14" ht="15" customHeight="1">
      <c r="A25" s="362"/>
      <c r="B25" s="7696"/>
      <c r="C25" s="151">
        <v>500</v>
      </c>
      <c r="D25" s="1050">
        <v>265.14242593826117</v>
      </c>
      <c r="E25" s="1050">
        <v>319.22187326679745</v>
      </c>
      <c r="F25" s="1528">
        <v>4.0599999999999996</v>
      </c>
      <c r="G25" s="1528">
        <v>1.07</v>
      </c>
      <c r="H25" s="3758">
        <v>4483</v>
      </c>
      <c r="I25" s="3758">
        <v>8249</v>
      </c>
      <c r="J25" s="1050">
        <f t="shared" si="0"/>
        <v>4483</v>
      </c>
      <c r="K25" s="1050">
        <f t="shared" si="1"/>
        <v>8249</v>
      </c>
      <c r="M25" s="2890"/>
      <c r="N25" s="3994"/>
    </row>
    <row r="26" spans="1:14" ht="15" customHeight="1">
      <c r="A26" s="362"/>
      <c r="B26" s="7696"/>
      <c r="C26" s="151">
        <v>600</v>
      </c>
      <c r="D26" s="1050">
        <v>318.17091112591339</v>
      </c>
      <c r="E26" s="1050">
        <v>383.06624792015691</v>
      </c>
      <c r="F26" s="1528">
        <v>4.72</v>
      </c>
      <c r="G26" s="1528">
        <v>1.29</v>
      </c>
      <c r="H26" s="3758">
        <v>4937</v>
      </c>
      <c r="I26" s="3758">
        <v>8704</v>
      </c>
      <c r="J26" s="1050">
        <f t="shared" si="0"/>
        <v>4937</v>
      </c>
      <c r="K26" s="1050">
        <f t="shared" si="1"/>
        <v>8704</v>
      </c>
      <c r="M26" s="2890"/>
      <c r="N26" s="3994"/>
    </row>
    <row r="27" spans="1:14" ht="15" customHeight="1">
      <c r="A27" s="362"/>
      <c r="B27" s="7696"/>
      <c r="C27" s="151">
        <v>700</v>
      </c>
      <c r="D27" s="1050">
        <v>371.19939631356561</v>
      </c>
      <c r="E27" s="1050">
        <v>446.91062257351638</v>
      </c>
      <c r="F27" s="1528">
        <v>5.38</v>
      </c>
      <c r="G27" s="1528">
        <v>1.51</v>
      </c>
      <c r="H27" s="3758">
        <v>5437</v>
      </c>
      <c r="I27" s="3758">
        <v>9216</v>
      </c>
      <c r="J27" s="1050">
        <f t="shared" si="0"/>
        <v>5437</v>
      </c>
      <c r="K27" s="1050">
        <f t="shared" si="1"/>
        <v>9216</v>
      </c>
      <c r="M27" s="2890"/>
      <c r="N27" s="3994"/>
    </row>
    <row r="28" spans="1:14" ht="15" customHeight="1">
      <c r="A28" s="362"/>
      <c r="B28" s="7696"/>
      <c r="C28" s="151">
        <v>800</v>
      </c>
      <c r="D28" s="1050">
        <v>424.22788150121789</v>
      </c>
      <c r="E28" s="1050">
        <v>510.75499722687596</v>
      </c>
      <c r="F28" s="1528">
        <v>6.05</v>
      </c>
      <c r="G28" s="1528">
        <v>1.73</v>
      </c>
      <c r="H28" s="3758">
        <v>5946</v>
      </c>
      <c r="I28" s="3758">
        <v>9673</v>
      </c>
      <c r="J28" s="1050">
        <f t="shared" si="0"/>
        <v>5946</v>
      </c>
      <c r="K28" s="1050">
        <f t="shared" si="1"/>
        <v>9673</v>
      </c>
      <c r="M28" s="2890"/>
      <c r="N28" s="3994"/>
    </row>
    <row r="29" spans="1:14" ht="15" customHeight="1">
      <c r="A29" s="362"/>
      <c r="B29" s="7696"/>
      <c r="C29" s="151">
        <v>900</v>
      </c>
      <c r="D29" s="1050">
        <v>477.25636668887012</v>
      </c>
      <c r="E29" s="1050">
        <v>574.59937188023537</v>
      </c>
      <c r="F29" s="1528">
        <v>6.71</v>
      </c>
      <c r="G29" s="1528">
        <v>1.95</v>
      </c>
      <c r="H29" s="3758">
        <v>6448</v>
      </c>
      <c r="I29" s="3758">
        <v>10186</v>
      </c>
      <c r="J29" s="1050">
        <f t="shared" si="0"/>
        <v>6448</v>
      </c>
      <c r="K29" s="1050">
        <f t="shared" si="1"/>
        <v>10186</v>
      </c>
      <c r="M29" s="2890"/>
      <c r="N29" s="3994"/>
    </row>
    <row r="30" spans="1:14" ht="15" customHeight="1">
      <c r="A30" s="362"/>
      <c r="B30" s="7696"/>
      <c r="C30" s="366">
        <v>1000</v>
      </c>
      <c r="D30" s="1050">
        <v>530.28485187652234</v>
      </c>
      <c r="E30" s="1050">
        <v>638.44374653359489</v>
      </c>
      <c r="F30" s="1528">
        <v>7.37</v>
      </c>
      <c r="G30" s="1528">
        <v>2.16</v>
      </c>
      <c r="H30" s="3758">
        <v>6951</v>
      </c>
      <c r="I30" s="3758">
        <v>10639</v>
      </c>
      <c r="J30" s="1050">
        <f t="shared" si="0"/>
        <v>6951</v>
      </c>
      <c r="K30" s="1050">
        <f t="shared" si="1"/>
        <v>10639</v>
      </c>
      <c r="M30" s="2890"/>
      <c r="N30" s="3994"/>
    </row>
    <row r="31" spans="1:14" ht="15" customHeight="1">
      <c r="A31" s="362"/>
      <c r="B31" s="7696"/>
      <c r="C31" s="366">
        <v>1100</v>
      </c>
      <c r="D31" s="1050">
        <v>583.31333706417468</v>
      </c>
      <c r="E31" s="1050">
        <v>702.28812118695441</v>
      </c>
      <c r="F31" s="1528">
        <v>8.0299999999999994</v>
      </c>
      <c r="G31" s="1528">
        <v>2.38</v>
      </c>
      <c r="H31" s="3758">
        <v>7453</v>
      </c>
      <c r="I31" s="3758">
        <v>11117</v>
      </c>
      <c r="J31" s="1050">
        <f t="shared" si="0"/>
        <v>7453</v>
      </c>
      <c r="K31" s="1050">
        <f t="shared" si="1"/>
        <v>11117</v>
      </c>
      <c r="M31" s="2890"/>
      <c r="N31" s="3994"/>
    </row>
    <row r="32" spans="1:14" ht="15" customHeight="1">
      <c r="A32" s="362"/>
      <c r="B32" s="7696"/>
      <c r="C32" s="366">
        <v>1200</v>
      </c>
      <c r="D32" s="1050">
        <v>636.34182225182678</v>
      </c>
      <c r="E32" s="1050">
        <v>766.13249584031382</v>
      </c>
      <c r="F32" s="1528">
        <v>8.69</v>
      </c>
      <c r="G32" s="1528">
        <v>2.6</v>
      </c>
      <c r="H32" s="3758">
        <v>7957</v>
      </c>
      <c r="I32" s="3758">
        <v>11605</v>
      </c>
      <c r="J32" s="1050">
        <f t="shared" ref="J32:J40" si="2">H32-H32*$B$4/100</f>
        <v>7957</v>
      </c>
      <c r="K32" s="1050">
        <f t="shared" ref="K32:K39" si="3">I32-I32*$B$4/100</f>
        <v>11605</v>
      </c>
      <c r="M32" s="2890"/>
      <c r="N32" s="3994"/>
    </row>
    <row r="33" spans="1:14" ht="15" customHeight="1">
      <c r="A33" s="362"/>
      <c r="B33" s="7696"/>
      <c r="C33" s="366">
        <v>1400</v>
      </c>
      <c r="D33" s="1050">
        <v>742.39879262713123</v>
      </c>
      <c r="E33" s="1050">
        <v>893.82124514703276</v>
      </c>
      <c r="F33" s="1528">
        <v>10.01</v>
      </c>
      <c r="G33" s="1528">
        <v>3.04</v>
      </c>
      <c r="H33" s="3758">
        <v>8965</v>
      </c>
      <c r="I33" s="3758">
        <v>12575</v>
      </c>
      <c r="J33" s="1050">
        <f t="shared" si="2"/>
        <v>8965</v>
      </c>
      <c r="K33" s="1050">
        <f t="shared" si="3"/>
        <v>12575</v>
      </c>
      <c r="M33" s="2890"/>
      <c r="N33" s="3994"/>
    </row>
    <row r="34" spans="1:14" ht="15" customHeight="1">
      <c r="A34" s="362"/>
      <c r="B34" s="7696"/>
      <c r="C34" s="366">
        <v>1600</v>
      </c>
      <c r="D34" s="1050">
        <v>848.45576300243579</v>
      </c>
      <c r="E34" s="1050">
        <v>1021.5099944537519</v>
      </c>
      <c r="F34" s="1528">
        <v>11.33</v>
      </c>
      <c r="G34" s="1528">
        <v>3.47</v>
      </c>
      <c r="H34" s="3758">
        <v>9920</v>
      </c>
      <c r="I34" s="3758">
        <v>13483</v>
      </c>
      <c r="J34" s="1050">
        <f t="shared" si="2"/>
        <v>9920</v>
      </c>
      <c r="K34" s="1050">
        <f t="shared" si="3"/>
        <v>13483</v>
      </c>
      <c r="M34" s="2890"/>
      <c r="N34" s="3994"/>
    </row>
    <row r="35" spans="1:14" ht="15" customHeight="1">
      <c r="A35" s="362"/>
      <c r="B35" s="7696"/>
      <c r="C35" s="366">
        <v>1800</v>
      </c>
      <c r="D35" s="1050">
        <v>954.51273337774023</v>
      </c>
      <c r="E35" s="1050">
        <v>1149.1987437604707</v>
      </c>
      <c r="F35" s="1528">
        <v>12.74</v>
      </c>
      <c r="G35" s="1528">
        <v>3.91</v>
      </c>
      <c r="H35" s="3758">
        <v>10926</v>
      </c>
      <c r="I35" s="3758">
        <v>14450</v>
      </c>
      <c r="J35" s="1050">
        <f t="shared" si="2"/>
        <v>10926</v>
      </c>
      <c r="K35" s="1050">
        <f t="shared" si="3"/>
        <v>14450</v>
      </c>
      <c r="M35" s="2890"/>
      <c r="N35" s="3994"/>
    </row>
    <row r="36" spans="1:14" ht="15" customHeight="1">
      <c r="A36" s="362"/>
      <c r="B36" s="7696"/>
      <c r="C36" s="366">
        <v>2000</v>
      </c>
      <c r="D36" s="1050">
        <v>1060.5697037530447</v>
      </c>
      <c r="E36" s="1050">
        <v>1276.8874930671898</v>
      </c>
      <c r="F36" s="1528">
        <v>14.07</v>
      </c>
      <c r="G36" s="1528">
        <v>4.3499999999999996</v>
      </c>
      <c r="H36" s="3758">
        <v>11935</v>
      </c>
      <c r="I36" s="3758">
        <v>15416</v>
      </c>
      <c r="J36" s="1050">
        <f t="shared" si="2"/>
        <v>11935</v>
      </c>
      <c r="K36" s="1050">
        <f t="shared" si="3"/>
        <v>15416</v>
      </c>
      <c r="M36" s="2890"/>
      <c r="N36" s="3994"/>
    </row>
    <row r="37" spans="1:14" ht="15" customHeight="1">
      <c r="A37" s="362"/>
      <c r="B37" s="7696"/>
      <c r="C37" s="366">
        <v>2300</v>
      </c>
      <c r="D37" s="1050">
        <v>1219.6551593160013</v>
      </c>
      <c r="E37" s="1050">
        <v>1468.4206170272682</v>
      </c>
      <c r="F37" s="1528">
        <v>16.05</v>
      </c>
      <c r="G37" s="1528">
        <v>5</v>
      </c>
      <c r="H37" s="3758">
        <v>13445</v>
      </c>
      <c r="I37" s="3758">
        <v>16840</v>
      </c>
      <c r="J37" s="1050">
        <f t="shared" si="2"/>
        <v>13445</v>
      </c>
      <c r="K37" s="1050">
        <f t="shared" si="3"/>
        <v>16840</v>
      </c>
      <c r="M37" s="2890"/>
      <c r="N37" s="3994"/>
    </row>
    <row r="38" spans="1:14" ht="15" customHeight="1">
      <c r="A38" s="362"/>
      <c r="B38" s="7696"/>
      <c r="C38" s="366">
        <v>2600</v>
      </c>
      <c r="D38" s="1050">
        <v>1378.7406148789582</v>
      </c>
      <c r="E38" s="1050">
        <v>1659.9537409873467</v>
      </c>
      <c r="F38" s="1528">
        <v>18.03</v>
      </c>
      <c r="G38" s="1528">
        <v>5.66</v>
      </c>
      <c r="H38" s="3758">
        <v>14904</v>
      </c>
      <c r="I38" s="3758">
        <v>18262</v>
      </c>
      <c r="J38" s="1050">
        <f t="shared" si="2"/>
        <v>14904</v>
      </c>
      <c r="K38" s="1050">
        <f t="shared" si="3"/>
        <v>18262</v>
      </c>
      <c r="M38" s="2890"/>
      <c r="N38" s="3994"/>
    </row>
    <row r="39" spans="1:14" ht="15" customHeight="1">
      <c r="A39" s="362"/>
      <c r="B39" s="7696"/>
      <c r="C39" s="366">
        <v>3000</v>
      </c>
      <c r="D39" s="1050">
        <v>1590.8545556295671</v>
      </c>
      <c r="E39" s="1050">
        <v>1915.3312396007846</v>
      </c>
      <c r="F39" s="1528">
        <v>20.67</v>
      </c>
      <c r="G39" s="1528">
        <v>6.53</v>
      </c>
      <c r="H39" s="3758">
        <v>16919</v>
      </c>
      <c r="I39" s="3758">
        <v>20198</v>
      </c>
      <c r="J39" s="1050">
        <f t="shared" si="2"/>
        <v>16919</v>
      </c>
      <c r="K39" s="1050">
        <f t="shared" si="3"/>
        <v>20198</v>
      </c>
      <c r="M39" s="2890"/>
      <c r="N39" s="3994"/>
    </row>
    <row r="40" spans="1:14" ht="15" customHeight="1">
      <c r="A40" s="362"/>
      <c r="B40" s="7696">
        <v>500</v>
      </c>
      <c r="C40" s="151">
        <v>400</v>
      </c>
      <c r="D40" s="1050">
        <v>257.38957342118937</v>
      </c>
      <c r="E40" s="1050">
        <v>310.75518606116128</v>
      </c>
      <c r="F40" s="1528">
        <v>4.0599999999999996</v>
      </c>
      <c r="G40" s="1528">
        <v>1.03</v>
      </c>
      <c r="H40" s="3758">
        <v>4131</v>
      </c>
      <c r="I40" s="3758">
        <v>8022</v>
      </c>
      <c r="J40" s="1050">
        <f t="shared" si="2"/>
        <v>4131</v>
      </c>
      <c r="K40" s="1050">
        <f>I40-I40*$B$4/100</f>
        <v>8022</v>
      </c>
      <c r="M40" s="2890"/>
      <c r="N40" s="3994"/>
    </row>
    <row r="41" spans="1:14" ht="15" customHeight="1">
      <c r="A41" s="362"/>
      <c r="B41" s="7696"/>
      <c r="C41" s="151">
        <v>500</v>
      </c>
      <c r="D41" s="1050">
        <v>321.73696677648672</v>
      </c>
      <c r="E41" s="1050">
        <v>388.44398257645156</v>
      </c>
      <c r="F41" s="1528">
        <v>4.8899999999999997</v>
      </c>
      <c r="G41" s="1528">
        <v>1.29</v>
      </c>
      <c r="H41" s="3758">
        <v>4737</v>
      </c>
      <c r="I41" s="3758">
        <v>8535</v>
      </c>
      <c r="J41" s="1050">
        <f t="shared" ref="J41" si="4">H41-H41*$B$4/100</f>
        <v>4737</v>
      </c>
      <c r="K41" s="1050">
        <f t="shared" ref="K41" si="5">I41-I41*$B$4/100</f>
        <v>8535</v>
      </c>
      <c r="M41" s="2890"/>
      <c r="N41" s="3994"/>
    </row>
    <row r="42" spans="1:14" ht="15" customHeight="1">
      <c r="A42" s="362"/>
      <c r="B42" s="7696"/>
      <c r="C42" s="151">
        <v>600</v>
      </c>
      <c r="D42" s="1050">
        <v>386.08436013178408</v>
      </c>
      <c r="E42" s="1050">
        <v>466.13277909174184</v>
      </c>
      <c r="F42" s="1528">
        <v>5.71</v>
      </c>
      <c r="G42" s="1528">
        <v>1.55</v>
      </c>
      <c r="H42" s="3758">
        <v>5289</v>
      </c>
      <c r="I42" s="3758">
        <v>9046</v>
      </c>
      <c r="J42" s="1050">
        <f t="shared" si="0"/>
        <v>5289</v>
      </c>
      <c r="K42" s="1050">
        <f>I41-I41*$B$4/100</f>
        <v>8535</v>
      </c>
      <c r="M42" s="2890"/>
      <c r="N42" s="3994"/>
    </row>
    <row r="43" spans="1:14" ht="15" customHeight="1">
      <c r="A43" s="362"/>
      <c r="B43" s="7696"/>
      <c r="C43" s="151">
        <v>700</v>
      </c>
      <c r="D43" s="1050">
        <v>450.43175348708138</v>
      </c>
      <c r="E43" s="1050">
        <v>543.82157560703217</v>
      </c>
      <c r="F43" s="1528">
        <v>6.54</v>
      </c>
      <c r="G43" s="1528">
        <v>1.82</v>
      </c>
      <c r="H43" s="3758">
        <v>5843</v>
      </c>
      <c r="I43" s="3758">
        <v>9558</v>
      </c>
      <c r="J43" s="1050">
        <f t="shared" si="0"/>
        <v>5843</v>
      </c>
      <c r="K43" s="1050">
        <f t="shared" si="1"/>
        <v>9558</v>
      </c>
      <c r="M43" s="2890"/>
      <c r="N43" s="3994"/>
    </row>
    <row r="44" spans="1:14" ht="15" customHeight="1">
      <c r="A44" s="362"/>
      <c r="B44" s="7696"/>
      <c r="C44" s="151">
        <v>800</v>
      </c>
      <c r="D44" s="1050">
        <v>514.77914684237874</v>
      </c>
      <c r="E44" s="1050">
        <v>621.51037212232256</v>
      </c>
      <c r="F44" s="1528">
        <v>7.36</v>
      </c>
      <c r="G44" s="1528">
        <v>2.08</v>
      </c>
      <c r="H44" s="3758">
        <v>6398</v>
      </c>
      <c r="I44" s="3758">
        <v>10126</v>
      </c>
      <c r="J44" s="1050">
        <f t="shared" si="0"/>
        <v>6398</v>
      </c>
      <c r="K44" s="1050">
        <f t="shared" si="1"/>
        <v>10126</v>
      </c>
      <c r="M44" s="2890"/>
      <c r="N44" s="3994"/>
    </row>
    <row r="45" spans="1:14" ht="15" customHeight="1">
      <c r="A45" s="362"/>
      <c r="B45" s="7696"/>
      <c r="C45" s="151">
        <v>900</v>
      </c>
      <c r="D45" s="1050">
        <v>579.12654019767615</v>
      </c>
      <c r="E45" s="1050">
        <v>699.19916863761284</v>
      </c>
      <c r="F45" s="1528">
        <v>8.19</v>
      </c>
      <c r="G45" s="1528">
        <v>2.34</v>
      </c>
      <c r="H45" s="3758">
        <v>7003</v>
      </c>
      <c r="I45" s="3758">
        <v>10639</v>
      </c>
      <c r="J45" s="1050">
        <f t="shared" si="0"/>
        <v>7003</v>
      </c>
      <c r="K45" s="1050">
        <f t="shared" si="1"/>
        <v>10639</v>
      </c>
      <c r="M45" s="2890"/>
      <c r="N45" s="3994"/>
    </row>
    <row r="46" spans="1:14" ht="15" customHeight="1">
      <c r="A46" s="362"/>
      <c r="B46" s="7696"/>
      <c r="C46" s="366">
        <v>1000</v>
      </c>
      <c r="D46" s="1050">
        <v>643.47393355297345</v>
      </c>
      <c r="E46" s="1050">
        <v>776.88796515290312</v>
      </c>
      <c r="F46" s="1528">
        <v>9.02</v>
      </c>
      <c r="G46" s="1528">
        <v>2.6</v>
      </c>
      <c r="H46" s="3758">
        <v>7552</v>
      </c>
      <c r="I46" s="3758">
        <v>11150</v>
      </c>
      <c r="J46" s="1050">
        <f t="shared" si="0"/>
        <v>7552</v>
      </c>
      <c r="K46" s="1050">
        <f t="shared" si="1"/>
        <v>11150</v>
      </c>
      <c r="M46" s="2890"/>
      <c r="N46" s="3994"/>
    </row>
    <row r="47" spans="1:14" ht="15" customHeight="1">
      <c r="A47" s="362"/>
      <c r="B47" s="7696"/>
      <c r="C47" s="366">
        <v>1100</v>
      </c>
      <c r="D47" s="1050">
        <v>707.82132690827086</v>
      </c>
      <c r="E47" s="1050">
        <v>854.57676166819351</v>
      </c>
      <c r="F47" s="1528">
        <v>9.84</v>
      </c>
      <c r="G47" s="1528">
        <v>2.86</v>
      </c>
      <c r="H47" s="3758">
        <v>8108</v>
      </c>
      <c r="I47" s="3758">
        <v>11663</v>
      </c>
      <c r="J47" s="1050">
        <f t="shared" si="0"/>
        <v>8108</v>
      </c>
      <c r="K47" s="1050">
        <f t="shared" si="1"/>
        <v>11663</v>
      </c>
      <c r="M47" s="2890"/>
      <c r="N47" s="3994"/>
    </row>
    <row r="48" spans="1:14" ht="15" customHeight="1">
      <c r="A48" s="362"/>
      <c r="B48" s="7696"/>
      <c r="C48" s="366">
        <v>1200</v>
      </c>
      <c r="D48" s="1050">
        <v>772.16872026356816</v>
      </c>
      <c r="E48" s="1050">
        <v>932.26555818348368</v>
      </c>
      <c r="F48" s="1528">
        <v>11.49</v>
      </c>
      <c r="G48" s="1528">
        <v>3.39</v>
      </c>
      <c r="H48" s="3758">
        <v>8711</v>
      </c>
      <c r="I48" s="3758">
        <v>12176</v>
      </c>
      <c r="J48" s="1050">
        <f t="shared" si="0"/>
        <v>8711</v>
      </c>
      <c r="K48" s="1050">
        <f t="shared" si="1"/>
        <v>12176</v>
      </c>
      <c r="M48" s="2890"/>
      <c r="N48" s="3994"/>
    </row>
    <row r="49" spans="1:14" ht="15" customHeight="1">
      <c r="A49" s="362"/>
      <c r="B49" s="7696"/>
      <c r="C49" s="366">
        <v>1400</v>
      </c>
      <c r="D49" s="1050">
        <v>900.86350697416276</v>
      </c>
      <c r="E49" s="1050">
        <v>1087.6431512140643</v>
      </c>
      <c r="F49" s="1528">
        <v>12.32</v>
      </c>
      <c r="G49" s="1528">
        <v>3.65</v>
      </c>
      <c r="H49" s="3758">
        <v>9819</v>
      </c>
      <c r="I49" s="3758">
        <v>13255</v>
      </c>
      <c r="J49" s="1050">
        <f t="shared" si="0"/>
        <v>9819</v>
      </c>
      <c r="K49" s="1050">
        <f t="shared" si="1"/>
        <v>13255</v>
      </c>
      <c r="M49" s="2890"/>
      <c r="N49" s="3994"/>
    </row>
    <row r="50" spans="1:14" ht="15" customHeight="1">
      <c r="A50" s="362"/>
      <c r="B50" s="7696"/>
      <c r="C50" s="366">
        <v>1600</v>
      </c>
      <c r="D50" s="1050">
        <v>1029.5582936847575</v>
      </c>
      <c r="E50" s="1050">
        <v>1243.0207442446451</v>
      </c>
      <c r="F50" s="1528">
        <v>13.97</v>
      </c>
      <c r="G50" s="1528">
        <v>4.17</v>
      </c>
      <c r="H50" s="3758">
        <v>10977</v>
      </c>
      <c r="I50" s="3758">
        <v>14280</v>
      </c>
      <c r="J50" s="1050">
        <f t="shared" si="0"/>
        <v>10977</v>
      </c>
      <c r="K50" s="1050">
        <f t="shared" si="1"/>
        <v>14280</v>
      </c>
      <c r="M50" s="2890"/>
      <c r="N50" s="3994"/>
    </row>
    <row r="51" spans="1:14" ht="15" customHeight="1">
      <c r="A51" s="362"/>
      <c r="B51" s="7696"/>
      <c r="C51" s="366">
        <v>1800</v>
      </c>
      <c r="D51" s="1050">
        <v>1158.2530803953523</v>
      </c>
      <c r="E51" s="1050">
        <v>1398.3983372752257</v>
      </c>
      <c r="F51" s="1528">
        <v>15.71</v>
      </c>
      <c r="G51" s="1528">
        <v>4.7</v>
      </c>
      <c r="H51" s="3758">
        <v>12085</v>
      </c>
      <c r="I51" s="3758">
        <v>15362</v>
      </c>
      <c r="J51" s="1050">
        <f t="shared" si="0"/>
        <v>12085</v>
      </c>
      <c r="K51" s="1050">
        <f t="shared" si="1"/>
        <v>15362</v>
      </c>
      <c r="M51" s="2890"/>
      <c r="N51" s="3994"/>
    </row>
    <row r="52" spans="1:14" ht="15" customHeight="1">
      <c r="A52" s="362"/>
      <c r="B52" s="7696"/>
      <c r="C52" s="366">
        <v>2000</v>
      </c>
      <c r="D52" s="1050">
        <v>1286.9478671059469</v>
      </c>
      <c r="E52" s="1050">
        <v>1553.7759303058062</v>
      </c>
      <c r="F52" s="1528">
        <v>17.36</v>
      </c>
      <c r="G52" s="1528">
        <v>5.22</v>
      </c>
      <c r="H52" s="3758">
        <v>13244</v>
      </c>
      <c r="I52" s="3758">
        <v>16386</v>
      </c>
      <c r="J52" s="1050">
        <f t="shared" si="0"/>
        <v>13244</v>
      </c>
      <c r="K52" s="1050">
        <f t="shared" si="1"/>
        <v>16386</v>
      </c>
      <c r="M52" s="2890"/>
      <c r="N52" s="3994"/>
    </row>
    <row r="53" spans="1:14" ht="15" customHeight="1">
      <c r="A53" s="362"/>
      <c r="B53" s="7696"/>
      <c r="C53" s="366">
        <v>2300</v>
      </c>
      <c r="D53" s="1050">
        <v>1479.9900471718388</v>
      </c>
      <c r="E53" s="1050">
        <v>1786.8423198516771</v>
      </c>
      <c r="F53" s="1528">
        <v>19.84</v>
      </c>
      <c r="G53" s="1528">
        <v>6.01</v>
      </c>
      <c r="H53" s="3758">
        <v>14953</v>
      </c>
      <c r="I53" s="3758">
        <v>17979</v>
      </c>
      <c r="J53" s="1050">
        <f t="shared" si="0"/>
        <v>14953</v>
      </c>
      <c r="K53" s="1050">
        <f t="shared" si="1"/>
        <v>17979</v>
      </c>
      <c r="M53" s="2890"/>
      <c r="N53" s="3994"/>
    </row>
    <row r="54" spans="1:14" ht="15" customHeight="1">
      <c r="A54" s="362"/>
      <c r="B54" s="7696"/>
      <c r="C54" s="366">
        <v>2600</v>
      </c>
      <c r="D54" s="1050">
        <v>1673.0322272377309</v>
      </c>
      <c r="E54" s="1050">
        <v>2019.9087093975481</v>
      </c>
      <c r="F54" s="1528">
        <v>22.32</v>
      </c>
      <c r="G54" s="1528">
        <v>6.79</v>
      </c>
      <c r="H54" s="3758">
        <v>16668</v>
      </c>
      <c r="I54" s="3758">
        <v>19512</v>
      </c>
      <c r="J54" s="1050">
        <f t="shared" si="0"/>
        <v>16668</v>
      </c>
      <c r="K54" s="1050">
        <f t="shared" si="1"/>
        <v>19512</v>
      </c>
      <c r="M54" s="2890"/>
      <c r="N54" s="3994"/>
    </row>
    <row r="55" spans="1:14" ht="15" customHeight="1">
      <c r="A55" s="362"/>
      <c r="B55" s="7696"/>
      <c r="C55" s="366">
        <v>3000</v>
      </c>
      <c r="D55" s="1050">
        <v>1930.4218006589203</v>
      </c>
      <c r="E55" s="1050">
        <v>2330.6638954587092</v>
      </c>
      <c r="F55" s="1528">
        <v>25.62</v>
      </c>
      <c r="G55" s="1528">
        <v>7.84</v>
      </c>
      <c r="H55" s="3758">
        <v>18934</v>
      </c>
      <c r="I55" s="3758">
        <v>21619</v>
      </c>
      <c r="J55" s="1050">
        <f t="shared" si="0"/>
        <v>18934</v>
      </c>
      <c r="K55" s="1050">
        <f t="shared" si="1"/>
        <v>21619</v>
      </c>
      <c r="M55" s="2890"/>
      <c r="N55" s="3994"/>
    </row>
    <row r="56" spans="1:14" ht="15" customHeight="1">
      <c r="A56" s="362"/>
      <c r="B56" s="7696">
        <v>600</v>
      </c>
      <c r="C56" s="151">
        <v>400</v>
      </c>
      <c r="D56" s="1050">
        <v>302.46273226062783</v>
      </c>
      <c r="E56" s="1050">
        <v>366.19577118585244</v>
      </c>
      <c r="F56" s="1528">
        <v>4.72</v>
      </c>
      <c r="G56" s="1528">
        <v>1.21</v>
      </c>
      <c r="H56" s="3758">
        <v>4585</v>
      </c>
      <c r="I56" s="3758">
        <v>8305</v>
      </c>
      <c r="J56" s="1050">
        <f t="shared" si="0"/>
        <v>4585</v>
      </c>
      <c r="K56" s="1050">
        <f t="shared" si="1"/>
        <v>8305</v>
      </c>
      <c r="M56" s="2890"/>
      <c r="N56" s="3994"/>
    </row>
    <row r="57" spans="1:14" ht="15" customHeight="1">
      <c r="A57" s="362"/>
      <c r="B57" s="7696"/>
      <c r="C57" s="151">
        <v>500</v>
      </c>
      <c r="D57" s="1050">
        <v>378.07841532578476</v>
      </c>
      <c r="E57" s="1050">
        <v>457.74471398231549</v>
      </c>
      <c r="F57" s="1528">
        <v>5.71</v>
      </c>
      <c r="G57" s="1528">
        <v>1.51</v>
      </c>
      <c r="H57" s="3758">
        <v>5187</v>
      </c>
      <c r="I57" s="3758">
        <v>8876</v>
      </c>
      <c r="J57" s="1050">
        <f t="shared" si="0"/>
        <v>5187</v>
      </c>
      <c r="K57" s="1050">
        <f t="shared" si="1"/>
        <v>8876</v>
      </c>
      <c r="M57" s="2890"/>
      <c r="N57" s="3994"/>
    </row>
    <row r="58" spans="1:14" ht="15" customHeight="1">
      <c r="A58" s="362"/>
      <c r="B58" s="7696"/>
      <c r="C58" s="151">
        <v>600</v>
      </c>
      <c r="D58" s="1050">
        <v>453.69409839094169</v>
      </c>
      <c r="E58" s="1050">
        <v>549.29365677877854</v>
      </c>
      <c r="F58" s="1528">
        <v>6.7</v>
      </c>
      <c r="G58" s="1528">
        <v>1.82</v>
      </c>
      <c r="H58" s="3758">
        <v>5742</v>
      </c>
      <c r="I58" s="3758">
        <v>9446</v>
      </c>
      <c r="J58" s="1050">
        <f t="shared" si="0"/>
        <v>5742</v>
      </c>
      <c r="K58" s="1050">
        <f t="shared" si="1"/>
        <v>9446</v>
      </c>
      <c r="M58" s="2890"/>
      <c r="N58" s="3994"/>
    </row>
    <row r="59" spans="1:14" ht="15" customHeight="1">
      <c r="A59" s="362"/>
      <c r="B59" s="7696"/>
      <c r="C59" s="151">
        <v>700</v>
      </c>
      <c r="D59" s="1050">
        <v>529.30978145609868</v>
      </c>
      <c r="E59" s="1050">
        <v>640.84259957524159</v>
      </c>
      <c r="F59" s="1528">
        <v>7.69</v>
      </c>
      <c r="G59" s="1528">
        <v>2.12</v>
      </c>
      <c r="H59" s="3758">
        <v>6346</v>
      </c>
      <c r="I59" s="3758">
        <v>10013</v>
      </c>
      <c r="J59" s="1050">
        <f t="shared" si="0"/>
        <v>6346</v>
      </c>
      <c r="K59" s="1050">
        <f t="shared" si="1"/>
        <v>10013</v>
      </c>
      <c r="M59" s="2890"/>
      <c r="N59" s="3994"/>
    </row>
    <row r="60" spans="1:14" ht="15" customHeight="1">
      <c r="A60" s="362"/>
      <c r="B60" s="7696"/>
      <c r="C60" s="151">
        <v>800</v>
      </c>
      <c r="D60" s="1050">
        <v>604.92546452125566</v>
      </c>
      <c r="E60" s="1050">
        <v>732.39154237170487</v>
      </c>
      <c r="F60" s="1528">
        <v>8.68</v>
      </c>
      <c r="G60" s="1528">
        <v>2.4300000000000002</v>
      </c>
      <c r="H60" s="3758">
        <v>6951</v>
      </c>
      <c r="I60" s="3758">
        <v>10527</v>
      </c>
      <c r="J60" s="1050">
        <f t="shared" si="0"/>
        <v>6951</v>
      </c>
      <c r="K60" s="1050">
        <f t="shared" si="1"/>
        <v>10527</v>
      </c>
      <c r="M60" s="2890"/>
      <c r="N60" s="3994"/>
    </row>
    <row r="61" spans="1:14" ht="15" customHeight="1">
      <c r="A61" s="362"/>
      <c r="B61" s="7696"/>
      <c r="C61" s="151">
        <v>900</v>
      </c>
      <c r="D61" s="1050">
        <v>680.54114758641254</v>
      </c>
      <c r="E61" s="1050">
        <v>823.94048516816792</v>
      </c>
      <c r="F61" s="1528">
        <v>9.67</v>
      </c>
      <c r="G61" s="1528">
        <v>2.73</v>
      </c>
      <c r="H61" s="3758">
        <v>7552</v>
      </c>
      <c r="I61" s="3758">
        <v>11094</v>
      </c>
      <c r="J61" s="1050">
        <f t="shared" si="0"/>
        <v>7552</v>
      </c>
      <c r="K61" s="1050">
        <f t="shared" si="1"/>
        <v>11094</v>
      </c>
      <c r="M61" s="2890"/>
      <c r="N61" s="3994"/>
    </row>
    <row r="62" spans="1:14" ht="15" customHeight="1">
      <c r="A62" s="362"/>
      <c r="B62" s="7696"/>
      <c r="C62" s="366">
        <v>1000</v>
      </c>
      <c r="D62" s="1050">
        <v>756.15683065156952</v>
      </c>
      <c r="E62" s="1050">
        <v>915.48942796463098</v>
      </c>
      <c r="F62" s="1528">
        <v>10.66</v>
      </c>
      <c r="G62" s="1528">
        <v>3.04</v>
      </c>
      <c r="H62" s="3758">
        <v>8158</v>
      </c>
      <c r="I62" s="3758">
        <v>11663</v>
      </c>
      <c r="J62" s="1050">
        <f t="shared" si="0"/>
        <v>8158</v>
      </c>
      <c r="K62" s="1050">
        <f t="shared" si="1"/>
        <v>11663</v>
      </c>
      <c r="M62" s="2890"/>
      <c r="N62" s="3994"/>
    </row>
    <row r="63" spans="1:14" ht="15" customHeight="1">
      <c r="A63" s="362"/>
      <c r="B63" s="7696"/>
      <c r="C63" s="366">
        <v>1100</v>
      </c>
      <c r="D63" s="1050">
        <v>831.77251371672651</v>
      </c>
      <c r="E63" s="1050">
        <v>1007.0383707610941</v>
      </c>
      <c r="F63" s="1528">
        <v>11.65</v>
      </c>
      <c r="G63" s="1528">
        <v>3.34</v>
      </c>
      <c r="H63" s="3758">
        <v>8760</v>
      </c>
      <c r="I63" s="3758">
        <v>12230</v>
      </c>
      <c r="J63" s="1050">
        <f t="shared" si="0"/>
        <v>8760</v>
      </c>
      <c r="K63" s="1050">
        <f t="shared" si="1"/>
        <v>12230</v>
      </c>
      <c r="M63" s="2890"/>
      <c r="N63" s="3994"/>
    </row>
    <row r="64" spans="1:14" ht="15" customHeight="1">
      <c r="A64" s="362"/>
      <c r="B64" s="7696"/>
      <c r="C64" s="366">
        <v>1200</v>
      </c>
      <c r="D64" s="1050">
        <v>907.38819678188338</v>
      </c>
      <c r="E64" s="1050">
        <v>1098.5873135575571</v>
      </c>
      <c r="F64" s="1528">
        <v>12.64</v>
      </c>
      <c r="G64" s="1528">
        <v>3.65</v>
      </c>
      <c r="H64" s="3758">
        <v>9367</v>
      </c>
      <c r="I64" s="3758">
        <v>12801</v>
      </c>
      <c r="J64" s="1050">
        <f t="shared" si="0"/>
        <v>9367</v>
      </c>
      <c r="K64" s="1050">
        <f t="shared" si="1"/>
        <v>12801</v>
      </c>
      <c r="M64" s="2890"/>
      <c r="N64" s="3994"/>
    </row>
    <row r="65" spans="1:14" ht="15" customHeight="1">
      <c r="A65" s="362"/>
      <c r="B65" s="7696"/>
      <c r="C65" s="366">
        <v>1400</v>
      </c>
      <c r="D65" s="1050">
        <v>1058.6195629121974</v>
      </c>
      <c r="E65" s="1050">
        <v>1281.6851991504832</v>
      </c>
      <c r="F65" s="1528">
        <v>14.62</v>
      </c>
      <c r="G65" s="1528">
        <v>4.26</v>
      </c>
      <c r="H65" s="3758">
        <v>10574</v>
      </c>
      <c r="I65" s="3758">
        <v>13882</v>
      </c>
      <c r="J65" s="1050">
        <f t="shared" si="0"/>
        <v>10574</v>
      </c>
      <c r="K65" s="1050">
        <f t="shared" si="1"/>
        <v>13882</v>
      </c>
      <c r="M65" s="2890"/>
      <c r="N65" s="3994"/>
    </row>
    <row r="66" spans="1:14" ht="15" customHeight="1">
      <c r="A66" s="362"/>
      <c r="B66" s="7696"/>
      <c r="C66" s="366">
        <v>1600</v>
      </c>
      <c r="D66" s="1050">
        <v>1209.8509290425113</v>
      </c>
      <c r="E66" s="1050">
        <v>1464.7830847434097</v>
      </c>
      <c r="F66" s="1528">
        <v>16.61</v>
      </c>
      <c r="G66" s="1528">
        <v>4.87</v>
      </c>
      <c r="H66" s="3758">
        <v>11733</v>
      </c>
      <c r="I66" s="3758">
        <v>15019</v>
      </c>
      <c r="J66" s="1050">
        <f t="shared" si="0"/>
        <v>11733</v>
      </c>
      <c r="K66" s="1050">
        <f t="shared" si="1"/>
        <v>15019</v>
      </c>
      <c r="M66" s="2890"/>
      <c r="N66" s="3994"/>
    </row>
    <row r="67" spans="1:14" ht="15" customHeight="1">
      <c r="A67" s="362"/>
      <c r="B67" s="7696"/>
      <c r="C67" s="366">
        <v>1800</v>
      </c>
      <c r="D67" s="1050">
        <v>1361.0822951728251</v>
      </c>
      <c r="E67" s="1050">
        <v>1647.8809703363358</v>
      </c>
      <c r="F67" s="1528">
        <v>18.68</v>
      </c>
      <c r="G67" s="1528">
        <v>5.48</v>
      </c>
      <c r="H67" s="3758">
        <v>12942</v>
      </c>
      <c r="I67" s="3758">
        <v>16101</v>
      </c>
      <c r="J67" s="1050">
        <f t="shared" si="0"/>
        <v>12942</v>
      </c>
      <c r="K67" s="1050">
        <f t="shared" si="1"/>
        <v>16101</v>
      </c>
      <c r="M67" s="2890"/>
      <c r="N67" s="3994"/>
    </row>
    <row r="68" spans="1:14" ht="15" customHeight="1">
      <c r="A68" s="362"/>
      <c r="B68" s="7696"/>
      <c r="C68" s="366">
        <v>2000</v>
      </c>
      <c r="D68" s="1050">
        <v>1512.313661303139</v>
      </c>
      <c r="E68" s="1050">
        <v>1830.978855929262</v>
      </c>
      <c r="F68" s="1528">
        <v>20.66</v>
      </c>
      <c r="G68" s="1528">
        <v>6.09</v>
      </c>
      <c r="H68" s="3758">
        <v>14150</v>
      </c>
      <c r="I68" s="3758">
        <v>17237</v>
      </c>
      <c r="J68" s="1050">
        <f t="shared" si="0"/>
        <v>14150</v>
      </c>
      <c r="K68" s="1050">
        <f t="shared" si="1"/>
        <v>17237</v>
      </c>
      <c r="M68" s="2890"/>
      <c r="N68" s="3994"/>
    </row>
    <row r="69" spans="1:14" ht="15" customHeight="1">
      <c r="A69" s="362"/>
      <c r="B69" s="7696"/>
      <c r="C69" s="366">
        <v>2300</v>
      </c>
      <c r="D69" s="1050">
        <v>1739.1607104986097</v>
      </c>
      <c r="E69" s="1050">
        <v>2105.6256843186511</v>
      </c>
      <c r="F69" s="1528">
        <v>23.63</v>
      </c>
      <c r="G69" s="1528">
        <v>7.01</v>
      </c>
      <c r="H69" s="3758">
        <v>15960</v>
      </c>
      <c r="I69" s="3758">
        <v>18888</v>
      </c>
      <c r="J69" s="1050">
        <f t="shared" si="0"/>
        <v>15960</v>
      </c>
      <c r="K69" s="1050">
        <f t="shared" si="1"/>
        <v>18888</v>
      </c>
      <c r="M69" s="2890"/>
      <c r="N69" s="3994"/>
    </row>
    <row r="70" spans="1:14" ht="15" customHeight="1">
      <c r="A70" s="362"/>
      <c r="B70" s="7696"/>
      <c r="C70" s="366">
        <v>2600</v>
      </c>
      <c r="D70" s="1050">
        <v>1966.0077596940807</v>
      </c>
      <c r="E70" s="1050">
        <v>2380.2725127080407</v>
      </c>
      <c r="F70" s="1528">
        <v>26.6</v>
      </c>
      <c r="G70" s="1528">
        <v>7.93</v>
      </c>
      <c r="H70" s="3758">
        <v>18119</v>
      </c>
      <c r="I70" s="3758">
        <v>20594</v>
      </c>
      <c r="J70" s="1050">
        <f t="shared" si="0"/>
        <v>18119</v>
      </c>
      <c r="K70" s="1050">
        <f t="shared" si="1"/>
        <v>20594</v>
      </c>
      <c r="M70" s="2890"/>
      <c r="N70" s="3994"/>
    </row>
    <row r="71" spans="1:14" ht="15" customHeight="1">
      <c r="A71" s="362"/>
      <c r="B71" s="7696"/>
      <c r="C71" s="366">
        <v>3000</v>
      </c>
      <c r="D71" s="1050">
        <v>2268.4704919547085</v>
      </c>
      <c r="E71" s="1050">
        <v>2746.4682838938929</v>
      </c>
      <c r="F71" s="1528">
        <v>30.56</v>
      </c>
      <c r="G71" s="1528">
        <v>9.15</v>
      </c>
      <c r="H71" s="3758">
        <v>20143</v>
      </c>
      <c r="I71" s="3758">
        <v>22813</v>
      </c>
      <c r="J71" s="1050">
        <f t="shared" si="0"/>
        <v>20143</v>
      </c>
      <c r="K71" s="1050">
        <f t="shared" si="1"/>
        <v>22813</v>
      </c>
      <c r="M71" s="2890"/>
      <c r="N71" s="3994"/>
    </row>
    <row r="72" spans="1:14" ht="15" customHeight="1">
      <c r="A72" s="362"/>
      <c r="B72" s="7688">
        <v>900</v>
      </c>
      <c r="C72" s="151">
        <v>400</v>
      </c>
      <c r="D72" s="1050">
        <v>438.17286332123058</v>
      </c>
      <c r="E72" s="1050">
        <v>530.55681207647069</v>
      </c>
      <c r="F72" s="1528">
        <v>6.7</v>
      </c>
      <c r="G72" s="1528">
        <v>1.73</v>
      </c>
      <c r="H72" s="3758">
        <v>5590</v>
      </c>
      <c r="I72" s="3758">
        <v>9333</v>
      </c>
      <c r="J72" s="1050">
        <f t="shared" si="0"/>
        <v>5590</v>
      </c>
      <c r="K72" s="1050">
        <f t="shared" si="1"/>
        <v>9333</v>
      </c>
      <c r="M72" s="2890"/>
      <c r="N72" s="3994"/>
    </row>
    <row r="73" spans="1:14" ht="15" customHeight="1">
      <c r="A73" s="362"/>
      <c r="B73" s="7689"/>
      <c r="C73" s="151">
        <v>500</v>
      </c>
      <c r="D73" s="1050">
        <v>547.71607915153822</v>
      </c>
      <c r="E73" s="1050">
        <v>663.19601509558834</v>
      </c>
      <c r="F73" s="1528">
        <v>8.18</v>
      </c>
      <c r="G73" s="1528">
        <v>2.17</v>
      </c>
      <c r="H73" s="3758">
        <v>6496</v>
      </c>
      <c r="I73" s="3758">
        <v>10126</v>
      </c>
      <c r="J73" s="1050">
        <f t="shared" ref="J73:J87" si="6">H73-H73*$B$4/100</f>
        <v>6496</v>
      </c>
      <c r="K73" s="1050">
        <f t="shared" ref="K73:K87" si="7">I73-I73*$B$4/100</f>
        <v>10126</v>
      </c>
      <c r="M73" s="2890"/>
      <c r="N73" s="3994"/>
    </row>
    <row r="74" spans="1:14" ht="15" customHeight="1">
      <c r="A74" s="362"/>
      <c r="B74" s="7689"/>
      <c r="C74" s="151">
        <v>600</v>
      </c>
      <c r="D74" s="1050">
        <v>657.25929498184587</v>
      </c>
      <c r="E74" s="1050">
        <v>795.83521811470598</v>
      </c>
      <c r="F74" s="1528">
        <v>9.67</v>
      </c>
      <c r="G74" s="1528">
        <v>2.6</v>
      </c>
      <c r="H74" s="3758">
        <v>7354</v>
      </c>
      <c r="I74" s="3758">
        <v>10923</v>
      </c>
      <c r="J74" s="1050">
        <f t="shared" si="6"/>
        <v>7354</v>
      </c>
      <c r="K74" s="1050">
        <f t="shared" si="7"/>
        <v>10923</v>
      </c>
      <c r="M74" s="2890"/>
      <c r="N74" s="3994"/>
    </row>
    <row r="75" spans="1:14" ht="15" customHeight="1">
      <c r="A75" s="362"/>
      <c r="B75" s="7689"/>
      <c r="C75" s="151">
        <v>700</v>
      </c>
      <c r="D75" s="1050">
        <v>766.80251081215351</v>
      </c>
      <c r="E75" s="1050">
        <v>928.47442113382363</v>
      </c>
      <c r="F75" s="1528">
        <v>11.15</v>
      </c>
      <c r="G75" s="1528">
        <v>3.04</v>
      </c>
      <c r="H75" s="3758">
        <v>8207</v>
      </c>
      <c r="I75" s="3758">
        <v>11777</v>
      </c>
      <c r="J75" s="1050">
        <f t="shared" si="6"/>
        <v>8207</v>
      </c>
      <c r="K75" s="1050">
        <f t="shared" si="7"/>
        <v>11777</v>
      </c>
      <c r="M75" s="2890"/>
      <c r="N75" s="3994"/>
    </row>
    <row r="76" spans="1:14" ht="15" customHeight="1">
      <c r="A76" s="362"/>
      <c r="B76" s="7689"/>
      <c r="C76" s="151">
        <v>800</v>
      </c>
      <c r="D76" s="1050">
        <v>876.34572664246116</v>
      </c>
      <c r="E76" s="1050">
        <v>1061.1136241529414</v>
      </c>
      <c r="F76" s="1528">
        <v>12.64</v>
      </c>
      <c r="G76" s="1528">
        <v>3.48</v>
      </c>
      <c r="H76" s="3758">
        <v>9063</v>
      </c>
      <c r="I76" s="3758">
        <v>12575</v>
      </c>
      <c r="J76" s="1050">
        <f t="shared" si="6"/>
        <v>9063</v>
      </c>
      <c r="K76" s="1050">
        <f t="shared" si="7"/>
        <v>12575</v>
      </c>
      <c r="M76" s="2890"/>
      <c r="N76" s="3994"/>
    </row>
    <row r="77" spans="1:14" ht="15" customHeight="1">
      <c r="A77" s="362"/>
      <c r="B77" s="7689"/>
      <c r="C77" s="151">
        <v>900</v>
      </c>
      <c r="D77" s="1050">
        <v>985.8889424727688</v>
      </c>
      <c r="E77" s="1050">
        <v>1193.7528271720591</v>
      </c>
      <c r="F77" s="1528">
        <v>14.12</v>
      </c>
      <c r="G77" s="1528">
        <v>3.91</v>
      </c>
      <c r="H77" s="3758">
        <v>9971</v>
      </c>
      <c r="I77" s="3758">
        <v>13427</v>
      </c>
      <c r="J77" s="1050">
        <f t="shared" si="6"/>
        <v>9971</v>
      </c>
      <c r="K77" s="1050">
        <f t="shared" si="7"/>
        <v>13427</v>
      </c>
      <c r="M77" s="2890"/>
      <c r="N77" s="3994"/>
    </row>
    <row r="78" spans="1:14" ht="15" customHeight="1">
      <c r="A78" s="362"/>
      <c r="B78" s="7689"/>
      <c r="C78" s="366">
        <v>1000</v>
      </c>
      <c r="D78" s="1050">
        <v>1095.4321583030764</v>
      </c>
      <c r="E78" s="1050">
        <v>1326.3920301911767</v>
      </c>
      <c r="F78" s="1528">
        <v>15.61</v>
      </c>
      <c r="G78" s="1528">
        <v>4.3499999999999996</v>
      </c>
      <c r="H78" s="3758">
        <v>10827</v>
      </c>
      <c r="I78" s="3758">
        <v>14224</v>
      </c>
      <c r="J78" s="1050">
        <f t="shared" si="6"/>
        <v>10827</v>
      </c>
      <c r="K78" s="1050">
        <f t="shared" si="7"/>
        <v>14224</v>
      </c>
      <c r="M78" s="2890"/>
      <c r="N78" s="3994"/>
    </row>
    <row r="79" spans="1:14" ht="15" customHeight="1">
      <c r="A79" s="362"/>
      <c r="B79" s="7689"/>
      <c r="C79" s="366">
        <v>1100</v>
      </c>
      <c r="D79" s="1050">
        <v>1204.9753741333841</v>
      </c>
      <c r="E79" s="1050">
        <v>1459.0312332102944</v>
      </c>
      <c r="F79" s="1528">
        <v>17.09</v>
      </c>
      <c r="G79" s="1528">
        <v>4.79</v>
      </c>
      <c r="H79" s="3758">
        <v>11682</v>
      </c>
      <c r="I79" s="3758">
        <v>15019</v>
      </c>
      <c r="J79" s="1050">
        <f t="shared" si="6"/>
        <v>11682</v>
      </c>
      <c r="K79" s="1050">
        <f t="shared" si="7"/>
        <v>15019</v>
      </c>
      <c r="M79" s="2890"/>
      <c r="N79" s="3994"/>
    </row>
    <row r="80" spans="1:14" ht="15" customHeight="1">
      <c r="A80" s="362"/>
      <c r="B80" s="7689"/>
      <c r="C80" s="366">
        <v>1200</v>
      </c>
      <c r="D80" s="1050">
        <v>1314.5185899636917</v>
      </c>
      <c r="E80" s="1050">
        <v>1591.670436229412</v>
      </c>
      <c r="F80" s="1528">
        <v>18.579999999999998</v>
      </c>
      <c r="G80" s="1528">
        <v>5.22</v>
      </c>
      <c r="H80" s="3758">
        <v>12588</v>
      </c>
      <c r="I80" s="3758">
        <v>15871</v>
      </c>
      <c r="J80" s="1050">
        <f t="shared" si="6"/>
        <v>12588</v>
      </c>
      <c r="K80" s="1050">
        <f t="shared" si="7"/>
        <v>15871</v>
      </c>
      <c r="M80" s="2890"/>
      <c r="N80" s="3994"/>
    </row>
    <row r="81" spans="1:14" ht="15" customHeight="1">
      <c r="A81" s="362"/>
      <c r="B81" s="7689"/>
      <c r="C81" s="366">
        <v>1400</v>
      </c>
      <c r="D81" s="1050">
        <v>1533.605021624307</v>
      </c>
      <c r="E81" s="1050">
        <v>1856.9488422676473</v>
      </c>
      <c r="F81" s="1528">
        <v>21.55</v>
      </c>
      <c r="G81" s="1528">
        <v>6.1</v>
      </c>
      <c r="H81" s="3758">
        <v>14301</v>
      </c>
      <c r="I81" s="3758">
        <v>17523</v>
      </c>
      <c r="J81" s="1050">
        <f t="shared" si="6"/>
        <v>14301</v>
      </c>
      <c r="K81" s="1050">
        <f t="shared" si="7"/>
        <v>17523</v>
      </c>
      <c r="M81" s="2890"/>
      <c r="N81" s="3994"/>
    </row>
    <row r="82" spans="1:14" ht="15" customHeight="1">
      <c r="A82" s="362"/>
      <c r="B82" s="7689"/>
      <c r="C82" s="366">
        <v>1600</v>
      </c>
      <c r="D82" s="1050">
        <v>1752.6914532849223</v>
      </c>
      <c r="E82" s="1050">
        <v>2122.2272483058828</v>
      </c>
      <c r="F82" s="1528">
        <v>24.52</v>
      </c>
      <c r="G82" s="1528">
        <v>6.97</v>
      </c>
      <c r="H82" s="3758">
        <v>16064</v>
      </c>
      <c r="I82" s="3758">
        <v>19112</v>
      </c>
      <c r="J82" s="1050">
        <f t="shared" si="6"/>
        <v>16064</v>
      </c>
      <c r="K82" s="1050">
        <f t="shared" si="7"/>
        <v>19112</v>
      </c>
      <c r="M82" s="2890"/>
      <c r="N82" s="3994"/>
    </row>
    <row r="83" spans="1:14" ht="15" customHeight="1">
      <c r="A83" s="362"/>
      <c r="B83" s="7689"/>
      <c r="C83" s="366">
        <v>1800</v>
      </c>
      <c r="D83" s="1050">
        <v>1971.7778849455376</v>
      </c>
      <c r="E83" s="1050">
        <v>2387.5056543441183</v>
      </c>
      <c r="F83" s="1528">
        <v>27.58</v>
      </c>
      <c r="G83" s="1528">
        <v>7.84</v>
      </c>
      <c r="H83" s="3758">
        <v>17773</v>
      </c>
      <c r="I83" s="3758">
        <v>20765</v>
      </c>
      <c r="J83" s="1050">
        <f t="shared" si="6"/>
        <v>17773</v>
      </c>
      <c r="K83" s="1050">
        <f t="shared" si="7"/>
        <v>20765</v>
      </c>
      <c r="M83" s="2890"/>
      <c r="N83" s="3994"/>
    </row>
    <row r="84" spans="1:14" ht="15" customHeight="1">
      <c r="A84" s="362"/>
      <c r="B84" s="7689"/>
      <c r="C84" s="366">
        <v>2000</v>
      </c>
      <c r="D84" s="1050">
        <v>2190.8643166061529</v>
      </c>
      <c r="E84" s="1050">
        <v>2652.7840603823533</v>
      </c>
      <c r="F84" s="1528">
        <v>30.55</v>
      </c>
      <c r="G84" s="1528">
        <v>8.7100000000000009</v>
      </c>
      <c r="H84" s="3758">
        <v>19539</v>
      </c>
      <c r="I84" s="3758">
        <v>22417</v>
      </c>
      <c r="J84" s="1050">
        <f t="shared" si="6"/>
        <v>19539</v>
      </c>
      <c r="K84" s="1050">
        <f t="shared" si="7"/>
        <v>22417</v>
      </c>
      <c r="M84" s="2890"/>
      <c r="N84" s="3994"/>
    </row>
    <row r="85" spans="1:14" ht="15" customHeight="1">
      <c r="A85" s="362"/>
      <c r="B85" s="7689"/>
      <c r="C85" s="366">
        <v>2300</v>
      </c>
      <c r="D85" s="1050">
        <v>2519.4939640970756</v>
      </c>
      <c r="E85" s="1050">
        <v>3050.7016694397062</v>
      </c>
      <c r="F85" s="1528">
        <v>35</v>
      </c>
      <c r="G85" s="1528">
        <v>10.02</v>
      </c>
      <c r="H85" s="3758">
        <v>22153</v>
      </c>
      <c r="I85" s="3758">
        <v>24861</v>
      </c>
      <c r="J85" s="1050">
        <f t="shared" si="6"/>
        <v>22153</v>
      </c>
      <c r="K85" s="1050">
        <f t="shared" si="7"/>
        <v>24861</v>
      </c>
      <c r="M85" s="2890"/>
      <c r="N85" s="3994"/>
    </row>
    <row r="86" spans="1:14" ht="15" customHeight="1">
      <c r="A86" s="362"/>
      <c r="B86" s="7689"/>
      <c r="C86" s="366">
        <v>2600</v>
      </c>
      <c r="D86" s="1050">
        <v>2848.1236115879988</v>
      </c>
      <c r="E86" s="1050">
        <v>3448.6192784970594</v>
      </c>
      <c r="F86" s="1528">
        <v>39.450000000000003</v>
      </c>
      <c r="G86" s="1528">
        <v>11.33</v>
      </c>
      <c r="H86" s="3758">
        <v>24773</v>
      </c>
      <c r="I86" s="3758">
        <v>27305</v>
      </c>
      <c r="J86" s="1050">
        <f t="shared" si="6"/>
        <v>24773</v>
      </c>
      <c r="K86" s="1050">
        <f t="shared" si="7"/>
        <v>27305</v>
      </c>
      <c r="M86" s="2890"/>
      <c r="N86" s="3994"/>
    </row>
    <row r="87" spans="1:14" ht="15" customHeight="1">
      <c r="A87" s="363"/>
      <c r="B87" s="7690"/>
      <c r="C87" s="366">
        <v>3000</v>
      </c>
      <c r="D87" s="1050">
        <v>3286.2964749092293</v>
      </c>
      <c r="E87" s="1050">
        <v>3979.17609057353</v>
      </c>
      <c r="F87" s="1528">
        <v>45.39</v>
      </c>
      <c r="G87" s="1528">
        <v>13.08</v>
      </c>
      <c r="H87" s="3758">
        <v>28248</v>
      </c>
      <c r="I87" s="3758">
        <v>30608</v>
      </c>
      <c r="J87" s="1050">
        <f t="shared" si="6"/>
        <v>28248</v>
      </c>
      <c r="K87" s="1050">
        <f t="shared" si="7"/>
        <v>30608</v>
      </c>
      <c r="M87" s="2890"/>
      <c r="N87" s="3994"/>
    </row>
    <row r="88" spans="1:14">
      <c r="D88" s="483"/>
      <c r="E88" s="483"/>
      <c r="F88" s="483"/>
      <c r="G88" s="483"/>
      <c r="M88" s="2890"/>
    </row>
    <row r="89" spans="1:14">
      <c r="D89" s="483"/>
      <c r="E89" s="483"/>
      <c r="F89" s="483"/>
      <c r="G89" s="483"/>
      <c r="M89" s="2890"/>
    </row>
    <row r="90" spans="1:14">
      <c r="M90" s="2890"/>
    </row>
    <row r="91" spans="1:14">
      <c r="M91" s="2890"/>
    </row>
    <row r="92" spans="1:14">
      <c r="M92" s="2890"/>
    </row>
    <row r="99" spans="10:10">
      <c r="J99" s="344"/>
    </row>
  </sheetData>
  <customSheetViews>
    <customSheetView guid="{76FA2CE7-179E-4731-B7AE-63C5E5E79002}" scale="85" topLeftCell="A22">
      <selection activeCell="Q51" sqref="Q51"/>
      <pageMargins left="0.7" right="0.7" top="0.75" bottom="0.75" header="0.3" footer="0.3"/>
      <pageSetup paperSize="9" orientation="portrait" r:id="rId1"/>
    </customSheetView>
    <customSheetView guid="{24F900A2-7147-4318-9E77-2B71404314A7}" scale="85">
      <selection activeCell="I44" sqref="I44"/>
      <pageMargins left="0.7" right="0.7" top="0.75" bottom="0.75" header="0.3" footer="0.3"/>
      <pageSetup paperSize="9" orientation="portrait" r:id="rId2"/>
    </customSheetView>
    <customSheetView guid="{A02336A9-D2FB-4D03-950A-00B6EBD6A28C}" scale="85" topLeftCell="A22">
      <selection sqref="A1:K1"/>
      <pageMargins left="0.7" right="0.7" top="0.75" bottom="0.75" header="0.3" footer="0.3"/>
      <pageSetup paperSize="9" orientation="portrait" r:id="rId3"/>
    </customSheetView>
    <customSheetView guid="{3E3E5346-F5D1-49F5-AB0E-78170B65853C}" scale="90" topLeftCell="A40">
      <selection activeCell="G8" sqref="G8:H87"/>
      <pageMargins left="0.7" right="0.7" top="0.75" bottom="0.75" header="0.3" footer="0.3"/>
      <pageSetup paperSize="9" orientation="portrait" r:id="rId4"/>
    </customSheetView>
    <customSheetView guid="{D7CF3121-CFC0-4E70-8DCD-811E30042E24}" scale="85" topLeftCell="A22">
      <selection sqref="A1:K1"/>
      <pageMargins left="0.7" right="0.7" top="0.75" bottom="0.75" header="0.3" footer="0.3"/>
      <pageSetup paperSize="9" orientation="portrait" r:id="rId5"/>
    </customSheetView>
    <customSheetView guid="{A76FD505-AF56-4CD8-967A-59C705AF567C}" scale="85" topLeftCell="A22">
      <selection sqref="A1:K1"/>
      <pageMargins left="0.7" right="0.7" top="0.75" bottom="0.75" header="0.3" footer="0.3"/>
      <pageSetup paperSize="9" orientation="portrait" r:id="rId6"/>
    </customSheetView>
    <customSheetView guid="{B3358888-E690-452C-98EC-431498422E6E}" scale="90" topLeftCell="A40">
      <selection activeCell="G8" sqref="G8:H87"/>
      <pageMargins left="0.7" right="0.7" top="0.75" bottom="0.75" header="0.3" footer="0.3"/>
      <pageSetup paperSize="9" orientation="portrait" r:id="rId7"/>
    </customSheetView>
    <customSheetView guid="{6108970F-8E7A-462E-A499-E2FD79FB3A77}" scale="90" topLeftCell="A40">
      <selection activeCell="G8" sqref="G8:H87"/>
      <pageMargins left="0.7" right="0.7" top="0.75" bottom="0.75" header="0.3" footer="0.3"/>
      <pageSetup paperSize="9" orientation="portrait" r:id="rId8"/>
    </customSheetView>
    <customSheetView guid="{45761FB6-8710-4C75-A8B6-5A7FCAACACDF}" scale="90" topLeftCell="A40">
      <selection activeCell="G8" sqref="G8:H87"/>
      <pageMargins left="0.7" right="0.7" top="0.75" bottom="0.75" header="0.3" footer="0.3"/>
      <pageSetup paperSize="9" orientation="portrait" r:id="rId9"/>
    </customSheetView>
    <customSheetView guid="{C23E91BF-4A86-4D00-A577-1A263DDCB8BC}" scale="85" topLeftCell="A22">
      <selection sqref="A1:K1"/>
      <pageMargins left="0.7" right="0.7" top="0.75" bottom="0.75" header="0.3" footer="0.3"/>
      <pageSetup paperSize="9" orientation="portrait" r:id="rId10"/>
    </customSheetView>
    <customSheetView guid="{94E74550-0B2B-4B3C-8E97-CCCC46023914}" scale="85" topLeftCell="A22">
      <selection sqref="A1:K1"/>
      <pageMargins left="0.7" right="0.7" top="0.75" bottom="0.75" header="0.3" footer="0.3"/>
      <pageSetup paperSize="9" orientation="portrait" r:id="rId11"/>
    </customSheetView>
  </customSheetViews>
  <mergeCells count="11">
    <mergeCell ref="D6:E6"/>
    <mergeCell ref="B72:B87"/>
    <mergeCell ref="A1:K1"/>
    <mergeCell ref="B6:C6"/>
    <mergeCell ref="H6:I6"/>
    <mergeCell ref="J6:K6"/>
    <mergeCell ref="A8:A10"/>
    <mergeCell ref="B8:B23"/>
    <mergeCell ref="B24:B39"/>
    <mergeCell ref="B40:B55"/>
    <mergeCell ref="B56:B71"/>
  </mergeCells>
  <pageMargins left="0.7" right="0.7" top="0.75" bottom="0.75" header="0.3" footer="0.3"/>
  <pageSetup paperSize="9" orientation="portrait" r:id="rId12"/>
  <drawing r:id="rId1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Лист19"/>
  <dimension ref="A1:K87"/>
  <sheetViews>
    <sheetView zoomScale="90" zoomScaleNormal="90" workbookViewId="0">
      <selection activeCell="A4" sqref="A4:B4"/>
    </sheetView>
  </sheetViews>
  <sheetFormatPr defaultRowHeight="14.35"/>
  <cols>
    <col min="1" max="1" width="27.29296875" bestFit="1" customWidth="1"/>
    <col min="3" max="3" width="9.29296875" style="356" customWidth="1"/>
    <col min="4" max="4" width="9.5859375" style="356" bestFit="1" customWidth="1"/>
    <col min="5" max="5" width="10.41015625" style="356" bestFit="1" customWidth="1"/>
    <col min="6" max="6" width="6.703125" style="356" bestFit="1" customWidth="1"/>
    <col min="7" max="7" width="7.703125" style="356" bestFit="1" customWidth="1"/>
    <col min="8" max="9" width="12.703125" style="344" bestFit="1" customWidth="1"/>
    <col min="10" max="10" width="9.87890625" style="451" bestFit="1" customWidth="1"/>
    <col min="11" max="11" width="10.41015625" style="451" customWidth="1"/>
  </cols>
  <sheetData>
    <row r="1" spans="1:11" s="319" customFormat="1" ht="24" customHeight="1">
      <c r="A1" s="7629" t="s">
        <v>10989</v>
      </c>
      <c r="B1" s="7629"/>
      <c r="C1" s="7629"/>
      <c r="D1" s="7629"/>
      <c r="E1" s="7629"/>
      <c r="F1" s="7629"/>
      <c r="G1" s="7629"/>
      <c r="H1" s="7629"/>
      <c r="I1" s="7629"/>
      <c r="J1" s="7629"/>
      <c r="K1" s="7629"/>
    </row>
    <row r="2" spans="1:11" s="319" customFormat="1">
      <c r="C2" s="356"/>
      <c r="D2" s="356"/>
      <c r="E2" s="356"/>
      <c r="F2" s="356"/>
      <c r="G2" s="356"/>
      <c r="H2" s="344"/>
      <c r="I2" s="344"/>
      <c r="J2" s="451"/>
      <c r="K2" s="451"/>
    </row>
    <row r="3" spans="1:11" s="319" customFormat="1">
      <c r="C3" s="356"/>
      <c r="D3" s="356"/>
      <c r="E3" s="356"/>
      <c r="F3" s="356"/>
      <c r="G3" s="356"/>
      <c r="H3" s="344"/>
      <c r="I3" s="344"/>
      <c r="J3" s="451"/>
      <c r="K3" s="451"/>
    </row>
    <row r="4" spans="1:11" s="319" customFormat="1" ht="20.100000000000001" customHeight="1">
      <c r="A4" s="18" t="s">
        <v>48</v>
      </c>
      <c r="B4" s="19">
        <v>0</v>
      </c>
      <c r="C4" s="356"/>
      <c r="D4" s="356"/>
      <c r="E4" s="356"/>
      <c r="F4" s="356"/>
      <c r="G4" s="356"/>
      <c r="H4" s="344"/>
      <c r="I4" s="344"/>
      <c r="J4" s="451"/>
      <c r="K4" s="451"/>
    </row>
    <row r="5" spans="1:11" s="319" customFormat="1">
      <c r="C5" s="356"/>
      <c r="D5" s="356"/>
      <c r="E5" s="356"/>
      <c r="F5" s="356"/>
      <c r="G5" s="356"/>
      <c r="H5" s="344"/>
      <c r="I5" s="344"/>
      <c r="J5" s="451"/>
      <c r="K5" s="451"/>
    </row>
    <row r="6" spans="1:11" s="319" customFormat="1" ht="22.5" customHeight="1">
      <c r="A6" s="20" t="s">
        <v>53</v>
      </c>
      <c r="B6" s="7628" t="s">
        <v>54</v>
      </c>
      <c r="C6" s="7628"/>
      <c r="D6" s="7675" t="s">
        <v>7333</v>
      </c>
      <c r="E6" s="7675"/>
      <c r="F6" s="2" t="s">
        <v>55</v>
      </c>
      <c r="G6" s="2" t="s">
        <v>56</v>
      </c>
      <c r="H6" s="7697" t="s">
        <v>58</v>
      </c>
      <c r="I6" s="7697"/>
      <c r="J6" s="7697" t="s">
        <v>59</v>
      </c>
      <c r="K6" s="7697"/>
    </row>
    <row r="7" spans="1:11" s="319" customFormat="1" ht="27.75" customHeight="1">
      <c r="A7" s="21"/>
      <c r="B7" s="2" t="s">
        <v>60</v>
      </c>
      <c r="C7" s="2" t="s">
        <v>61</v>
      </c>
      <c r="D7" s="1282" t="s">
        <v>7335</v>
      </c>
      <c r="E7" s="1282" t="s">
        <v>7334</v>
      </c>
      <c r="F7" s="2" t="s">
        <v>62</v>
      </c>
      <c r="G7" s="2" t="s">
        <v>63</v>
      </c>
      <c r="H7" s="2529" t="s">
        <v>2103</v>
      </c>
      <c r="I7" s="2529" t="s">
        <v>2104</v>
      </c>
      <c r="J7" s="22" t="s">
        <v>2103</v>
      </c>
      <c r="K7" s="22" t="s">
        <v>2104</v>
      </c>
    </row>
    <row r="8" spans="1:11">
      <c r="A8" s="7698">
        <v>11</v>
      </c>
      <c r="B8" s="7688">
        <v>300</v>
      </c>
      <c r="C8" s="151">
        <v>400</v>
      </c>
      <c r="D8" s="1538">
        <v>273.28802358626052</v>
      </c>
      <c r="E8" s="1538">
        <v>327.31065231443995</v>
      </c>
      <c r="F8" s="1528">
        <v>4.3099999999999996</v>
      </c>
      <c r="G8" s="1528">
        <v>0.68</v>
      </c>
      <c r="H8" s="3758">
        <v>5036</v>
      </c>
      <c r="I8" s="3758">
        <v>8931</v>
      </c>
      <c r="J8" s="1023">
        <f>H8-H8*$B$4/100</f>
        <v>5036</v>
      </c>
      <c r="K8" s="1023">
        <f t="shared" ref="K8:K39" si="0">I8-I8*$B$4/100</f>
        <v>8931</v>
      </c>
    </row>
    <row r="9" spans="1:11">
      <c r="A9" s="7699"/>
      <c r="B9" s="7689"/>
      <c r="C9" s="151">
        <v>500</v>
      </c>
      <c r="D9" s="1538">
        <v>341.61002948282561</v>
      </c>
      <c r="E9" s="1538">
        <v>409.13831539304994</v>
      </c>
      <c r="F9" s="1528">
        <v>5.13</v>
      </c>
      <c r="G9" s="1528">
        <v>0.86</v>
      </c>
      <c r="H9" s="3758">
        <v>5791</v>
      </c>
      <c r="I9" s="3758">
        <v>9615</v>
      </c>
      <c r="J9" s="1023">
        <f t="shared" ref="J9:J39" si="1">H9-H9*$B$4/100</f>
        <v>5791</v>
      </c>
      <c r="K9" s="1023">
        <f t="shared" si="0"/>
        <v>9615</v>
      </c>
    </row>
    <row r="10" spans="1:11">
      <c r="A10" s="7700"/>
      <c r="B10" s="7689"/>
      <c r="C10" s="151">
        <v>600</v>
      </c>
      <c r="D10" s="1538">
        <v>409.9320353793907</v>
      </c>
      <c r="E10" s="1538">
        <v>490.96597847165992</v>
      </c>
      <c r="F10" s="1528">
        <v>5.91</v>
      </c>
      <c r="G10" s="1528">
        <v>1.03</v>
      </c>
      <c r="H10" s="3758">
        <v>6496</v>
      </c>
      <c r="I10" s="3758">
        <v>10298</v>
      </c>
      <c r="J10" s="1023">
        <f t="shared" si="1"/>
        <v>6496</v>
      </c>
      <c r="K10" s="1023">
        <f t="shared" si="0"/>
        <v>10298</v>
      </c>
    </row>
    <row r="11" spans="1:11">
      <c r="A11" s="364"/>
      <c r="B11" s="7689"/>
      <c r="C11" s="151">
        <v>700</v>
      </c>
      <c r="D11" s="1538">
        <v>478.25404127595584</v>
      </c>
      <c r="E11" s="1538">
        <v>572.79364155026985</v>
      </c>
      <c r="F11" s="1528">
        <v>6.67</v>
      </c>
      <c r="G11" s="1528">
        <v>1.2</v>
      </c>
      <c r="H11" s="3758">
        <v>7199</v>
      </c>
      <c r="I11" s="3758">
        <v>11038</v>
      </c>
      <c r="J11" s="1023">
        <f t="shared" si="1"/>
        <v>7199</v>
      </c>
      <c r="K11" s="1023">
        <f t="shared" si="0"/>
        <v>11038</v>
      </c>
    </row>
    <row r="12" spans="1:11">
      <c r="A12" s="364"/>
      <c r="B12" s="7689"/>
      <c r="C12" s="151">
        <v>800</v>
      </c>
      <c r="D12" s="1538">
        <v>546.57604717252104</v>
      </c>
      <c r="E12" s="1538">
        <v>654.6213046288799</v>
      </c>
      <c r="F12" s="1528">
        <v>7.49</v>
      </c>
      <c r="G12" s="1528">
        <v>1.38</v>
      </c>
      <c r="H12" s="3758">
        <v>7903</v>
      </c>
      <c r="I12" s="3758">
        <v>11718</v>
      </c>
      <c r="J12" s="1023">
        <f t="shared" si="1"/>
        <v>7903</v>
      </c>
      <c r="K12" s="1023">
        <f t="shared" si="0"/>
        <v>11718</v>
      </c>
    </row>
    <row r="13" spans="1:11">
      <c r="A13" s="364" t="s">
        <v>2109</v>
      </c>
      <c r="B13" s="7689"/>
      <c r="C13" s="151">
        <v>900</v>
      </c>
      <c r="D13" s="1538">
        <v>614.89805306908613</v>
      </c>
      <c r="E13" s="1538">
        <v>736.44896770748994</v>
      </c>
      <c r="F13" s="1528">
        <v>8.32</v>
      </c>
      <c r="G13" s="1528">
        <v>1.55</v>
      </c>
      <c r="H13" s="3758">
        <v>8660</v>
      </c>
      <c r="I13" s="3758">
        <v>12460</v>
      </c>
      <c r="J13" s="1023">
        <f t="shared" si="1"/>
        <v>8660</v>
      </c>
      <c r="K13" s="1023">
        <f t="shared" si="0"/>
        <v>12460</v>
      </c>
    </row>
    <row r="14" spans="1:11">
      <c r="A14" s="364" t="s">
        <v>2110</v>
      </c>
      <c r="B14" s="7689"/>
      <c r="C14" s="366">
        <v>1000</v>
      </c>
      <c r="D14" s="1538">
        <v>683.22005896565122</v>
      </c>
      <c r="E14" s="1538">
        <v>818.27663078609987</v>
      </c>
      <c r="F14" s="1528">
        <v>9.14</v>
      </c>
      <c r="G14" s="1528">
        <v>1.73</v>
      </c>
      <c r="H14" s="3758">
        <v>9367</v>
      </c>
      <c r="I14" s="3758">
        <v>13141</v>
      </c>
      <c r="J14" s="1023">
        <f t="shared" si="1"/>
        <v>9367</v>
      </c>
      <c r="K14" s="1023">
        <f t="shared" si="0"/>
        <v>13141</v>
      </c>
    </row>
    <row r="15" spans="1:11">
      <c r="A15" s="364" t="s">
        <v>2111</v>
      </c>
      <c r="B15" s="7689"/>
      <c r="C15" s="366">
        <v>1100</v>
      </c>
      <c r="D15" s="1538">
        <v>751.54206486221642</v>
      </c>
      <c r="E15" s="1538">
        <v>900.10429386470992</v>
      </c>
      <c r="F15" s="1528">
        <v>9.9700000000000006</v>
      </c>
      <c r="G15" s="1528">
        <v>1.9</v>
      </c>
      <c r="H15" s="3758">
        <v>10070</v>
      </c>
      <c r="I15" s="3758">
        <v>13837</v>
      </c>
      <c r="J15" s="1023">
        <f t="shared" si="1"/>
        <v>10070</v>
      </c>
      <c r="K15" s="1023">
        <f t="shared" si="0"/>
        <v>13837</v>
      </c>
    </row>
    <row r="16" spans="1:11">
      <c r="A16" s="364" t="s">
        <v>2108</v>
      </c>
      <c r="B16" s="7689"/>
      <c r="C16" s="366">
        <v>1200</v>
      </c>
      <c r="D16" s="1538">
        <v>819.86407075878139</v>
      </c>
      <c r="E16" s="1538">
        <v>981.93195694331985</v>
      </c>
      <c r="F16" s="1528">
        <v>10.79</v>
      </c>
      <c r="G16" s="1528">
        <v>2.08</v>
      </c>
      <c r="H16" s="3758">
        <v>10827</v>
      </c>
      <c r="I16" s="3758">
        <v>14565</v>
      </c>
      <c r="J16" s="1023">
        <f t="shared" si="1"/>
        <v>10827</v>
      </c>
      <c r="K16" s="1023">
        <f t="shared" si="0"/>
        <v>14565</v>
      </c>
    </row>
    <row r="17" spans="1:11">
      <c r="A17" s="364"/>
      <c r="B17" s="7689"/>
      <c r="C17" s="366">
        <v>1400</v>
      </c>
      <c r="D17" s="1538">
        <v>956.50808255191168</v>
      </c>
      <c r="E17" s="1538">
        <v>1145.5872831005397</v>
      </c>
      <c r="F17" s="1528">
        <v>12.44</v>
      </c>
      <c r="G17" s="1528">
        <v>2.4300000000000002</v>
      </c>
      <c r="H17" s="3758">
        <v>12234</v>
      </c>
      <c r="I17" s="3758">
        <v>15985</v>
      </c>
      <c r="J17" s="1023">
        <f t="shared" si="1"/>
        <v>12234</v>
      </c>
      <c r="K17" s="1023">
        <f t="shared" si="0"/>
        <v>15985</v>
      </c>
    </row>
    <row r="18" spans="1:11">
      <c r="A18" s="364"/>
      <c r="B18" s="7689"/>
      <c r="C18" s="366">
        <v>1600</v>
      </c>
      <c r="D18" s="1538">
        <v>1093.1520943450421</v>
      </c>
      <c r="E18" s="1538">
        <v>1309.2426092577598</v>
      </c>
      <c r="F18" s="1528">
        <v>14.18</v>
      </c>
      <c r="G18" s="1528">
        <v>2.78</v>
      </c>
      <c r="H18" s="3758">
        <v>13698</v>
      </c>
      <c r="I18" s="3758">
        <v>17352</v>
      </c>
      <c r="J18" s="1023">
        <f t="shared" si="1"/>
        <v>13698</v>
      </c>
      <c r="K18" s="1023">
        <f t="shared" si="0"/>
        <v>17352</v>
      </c>
    </row>
    <row r="19" spans="1:11">
      <c r="A19" s="364"/>
      <c r="B19" s="7689"/>
      <c r="C19" s="366">
        <v>1800</v>
      </c>
      <c r="D19" s="1538">
        <v>1229.7961061381723</v>
      </c>
      <c r="E19" s="1538">
        <v>1472.8979354149799</v>
      </c>
      <c r="F19" s="1528">
        <v>15.94</v>
      </c>
      <c r="G19" s="1528">
        <v>3.12</v>
      </c>
      <c r="H19" s="3758">
        <v>15107</v>
      </c>
      <c r="I19" s="3758">
        <v>18776</v>
      </c>
      <c r="J19" s="1023">
        <f t="shared" si="1"/>
        <v>15107</v>
      </c>
      <c r="K19" s="1023">
        <f t="shared" si="0"/>
        <v>18776</v>
      </c>
    </row>
    <row r="20" spans="1:11">
      <c r="A20" s="364"/>
      <c r="B20" s="7689"/>
      <c r="C20" s="366">
        <v>2000</v>
      </c>
      <c r="D20" s="1538">
        <v>1366.4401179313024</v>
      </c>
      <c r="E20" s="1538">
        <v>1636.5532615721997</v>
      </c>
      <c r="F20" s="1528">
        <v>17.59</v>
      </c>
      <c r="G20" s="1528">
        <v>3.47</v>
      </c>
      <c r="H20" s="3758">
        <v>16567</v>
      </c>
      <c r="I20" s="3758">
        <v>20198</v>
      </c>
      <c r="J20" s="1023">
        <f t="shared" si="1"/>
        <v>16567</v>
      </c>
      <c r="K20" s="1023">
        <f t="shared" si="0"/>
        <v>20198</v>
      </c>
    </row>
    <row r="21" spans="1:11">
      <c r="A21" s="364"/>
      <c r="B21" s="7689"/>
      <c r="C21" s="366">
        <v>2300</v>
      </c>
      <c r="D21" s="1538">
        <v>1571.4061356209977</v>
      </c>
      <c r="E21" s="1538">
        <v>1882.0362508080295</v>
      </c>
      <c r="F21" s="1528">
        <v>20.059999999999999</v>
      </c>
      <c r="G21" s="1528">
        <v>4</v>
      </c>
      <c r="H21" s="3758">
        <v>18731</v>
      </c>
      <c r="I21" s="3758">
        <v>22302</v>
      </c>
      <c r="J21" s="1023">
        <f t="shared" si="1"/>
        <v>18731</v>
      </c>
      <c r="K21" s="1023">
        <f t="shared" si="0"/>
        <v>22302</v>
      </c>
    </row>
    <row r="22" spans="1:11">
      <c r="A22" s="364"/>
      <c r="B22" s="7689"/>
      <c r="C22" s="366">
        <v>2600</v>
      </c>
      <c r="D22" s="1538">
        <v>1776.3721533106932</v>
      </c>
      <c r="E22" s="1538">
        <v>2127.5192400438596</v>
      </c>
      <c r="F22" s="1528">
        <v>22.54</v>
      </c>
      <c r="G22" s="1528">
        <v>4.5199999999999996</v>
      </c>
      <c r="H22" s="3758">
        <v>20897</v>
      </c>
      <c r="I22" s="3758">
        <v>24406</v>
      </c>
      <c r="J22" s="1023">
        <f t="shared" si="1"/>
        <v>20897</v>
      </c>
      <c r="K22" s="1023">
        <f t="shared" si="0"/>
        <v>24406</v>
      </c>
    </row>
    <row r="23" spans="1:11">
      <c r="A23" s="364"/>
      <c r="B23" s="7690"/>
      <c r="C23" s="366">
        <v>3000</v>
      </c>
      <c r="D23" s="1538">
        <v>2049.6601768969535</v>
      </c>
      <c r="E23" s="1538">
        <v>2454.8298923582997</v>
      </c>
      <c r="F23" s="1528">
        <v>25.83</v>
      </c>
      <c r="G23" s="1528">
        <v>5.22</v>
      </c>
      <c r="H23" s="3758">
        <v>23768</v>
      </c>
      <c r="I23" s="3758">
        <v>27250</v>
      </c>
      <c r="J23" s="1023">
        <f t="shared" si="1"/>
        <v>23768</v>
      </c>
      <c r="K23" s="1023">
        <f t="shared" si="0"/>
        <v>27250</v>
      </c>
    </row>
    <row r="24" spans="1:11">
      <c r="A24" s="364"/>
      <c r="B24" s="7688">
        <v>400</v>
      </c>
      <c r="C24" s="151">
        <v>400</v>
      </c>
      <c r="D24" s="1538">
        <v>346.77046584446839</v>
      </c>
      <c r="E24" s="1538">
        <v>416.39521783110189</v>
      </c>
      <c r="F24" s="1528">
        <v>5.52</v>
      </c>
      <c r="G24" s="1528">
        <v>0.86</v>
      </c>
      <c r="H24" s="3758">
        <v>5489</v>
      </c>
      <c r="I24" s="3758">
        <v>9333</v>
      </c>
      <c r="J24" s="1023">
        <f t="shared" si="1"/>
        <v>5489</v>
      </c>
      <c r="K24" s="1023">
        <f t="shared" si="0"/>
        <v>9333</v>
      </c>
    </row>
    <row r="25" spans="1:11">
      <c r="A25" s="364"/>
      <c r="B25" s="7689"/>
      <c r="C25" s="151">
        <v>500</v>
      </c>
      <c r="D25" s="1538">
        <v>433.46308230558549</v>
      </c>
      <c r="E25" s="1538">
        <v>520.49402228887732</v>
      </c>
      <c r="F25" s="1528">
        <v>6.64</v>
      </c>
      <c r="G25" s="1528">
        <v>1.07</v>
      </c>
      <c r="H25" s="3758">
        <v>6295</v>
      </c>
      <c r="I25" s="3758">
        <v>10070</v>
      </c>
      <c r="J25" s="1023">
        <f t="shared" si="1"/>
        <v>6295</v>
      </c>
      <c r="K25" s="1023">
        <f t="shared" si="0"/>
        <v>10070</v>
      </c>
    </row>
    <row r="26" spans="1:11">
      <c r="A26" s="364"/>
      <c r="B26" s="7689"/>
      <c r="C26" s="151">
        <v>600</v>
      </c>
      <c r="D26" s="1538">
        <v>520.15569876670259</v>
      </c>
      <c r="E26" s="1538">
        <v>624.5928267466528</v>
      </c>
      <c r="F26" s="1528">
        <v>7.7</v>
      </c>
      <c r="G26" s="1528">
        <v>1.29</v>
      </c>
      <c r="H26" s="3758">
        <v>7099</v>
      </c>
      <c r="I26" s="3758">
        <v>10809</v>
      </c>
      <c r="J26" s="1023">
        <f t="shared" si="1"/>
        <v>7099</v>
      </c>
      <c r="K26" s="1023">
        <f t="shared" si="0"/>
        <v>10809</v>
      </c>
    </row>
    <row r="27" spans="1:11">
      <c r="A27" s="364"/>
      <c r="B27" s="7689"/>
      <c r="C27" s="151">
        <v>700</v>
      </c>
      <c r="D27" s="1538">
        <v>606.84831522781963</v>
      </c>
      <c r="E27" s="1538">
        <v>728.69163120442818</v>
      </c>
      <c r="F27" s="1528">
        <v>8.76</v>
      </c>
      <c r="G27" s="1528">
        <v>1.51</v>
      </c>
      <c r="H27" s="3758">
        <v>7903</v>
      </c>
      <c r="I27" s="3758">
        <v>11550</v>
      </c>
      <c r="J27" s="1023">
        <f t="shared" si="1"/>
        <v>7903</v>
      </c>
      <c r="K27" s="1023">
        <f t="shared" si="0"/>
        <v>11550</v>
      </c>
    </row>
    <row r="28" spans="1:11">
      <c r="A28" s="364"/>
      <c r="B28" s="7689"/>
      <c r="C28" s="151">
        <v>800</v>
      </c>
      <c r="D28" s="1538">
        <v>693.54093168893678</v>
      </c>
      <c r="E28" s="1538">
        <v>832.79043566220378</v>
      </c>
      <c r="F28" s="1528">
        <v>9.8800000000000008</v>
      </c>
      <c r="G28" s="1528">
        <v>1.73</v>
      </c>
      <c r="H28" s="3758">
        <v>8711</v>
      </c>
      <c r="I28" s="3758">
        <v>12289</v>
      </c>
      <c r="J28" s="1023">
        <f t="shared" si="1"/>
        <v>8711</v>
      </c>
      <c r="K28" s="1023">
        <f t="shared" si="0"/>
        <v>12289</v>
      </c>
    </row>
    <row r="29" spans="1:11">
      <c r="A29" s="364"/>
      <c r="B29" s="7689"/>
      <c r="C29" s="151">
        <v>900</v>
      </c>
      <c r="D29" s="1538">
        <v>780.23354815005393</v>
      </c>
      <c r="E29" s="1538">
        <v>936.88924011997915</v>
      </c>
      <c r="F29" s="1528">
        <v>11</v>
      </c>
      <c r="G29" s="1528">
        <v>1.95</v>
      </c>
      <c r="H29" s="3758">
        <v>9516</v>
      </c>
      <c r="I29" s="3758">
        <v>13028</v>
      </c>
      <c r="J29" s="1023">
        <f t="shared" si="1"/>
        <v>9516</v>
      </c>
      <c r="K29" s="1023">
        <f t="shared" si="0"/>
        <v>13028</v>
      </c>
    </row>
    <row r="30" spans="1:11">
      <c r="A30" s="364"/>
      <c r="B30" s="7689"/>
      <c r="C30" s="366">
        <v>1000</v>
      </c>
      <c r="D30" s="1538">
        <v>866.92616461117098</v>
      </c>
      <c r="E30" s="1538">
        <v>1040.9880445777546</v>
      </c>
      <c r="F30" s="1528">
        <v>12.11</v>
      </c>
      <c r="G30" s="1528">
        <v>2.16</v>
      </c>
      <c r="H30" s="3758">
        <v>10320</v>
      </c>
      <c r="I30" s="3758">
        <v>13766</v>
      </c>
      <c r="J30" s="1023">
        <f t="shared" si="1"/>
        <v>10320</v>
      </c>
      <c r="K30" s="1023">
        <f t="shared" si="0"/>
        <v>13766</v>
      </c>
    </row>
    <row r="31" spans="1:11">
      <c r="A31" s="364"/>
      <c r="B31" s="7689"/>
      <c r="C31" s="366">
        <v>1100</v>
      </c>
      <c r="D31" s="1538">
        <v>953.61878107228813</v>
      </c>
      <c r="E31" s="1538">
        <v>1145.0868490355301</v>
      </c>
      <c r="F31" s="1528">
        <v>13.23</v>
      </c>
      <c r="G31" s="1528">
        <v>2.38</v>
      </c>
      <c r="H31" s="3758">
        <v>11129</v>
      </c>
      <c r="I31" s="3758">
        <v>14509</v>
      </c>
      <c r="J31" s="1023">
        <f t="shared" si="1"/>
        <v>11129</v>
      </c>
      <c r="K31" s="1023">
        <f t="shared" si="0"/>
        <v>14509</v>
      </c>
    </row>
    <row r="32" spans="1:11">
      <c r="A32" s="364"/>
      <c r="B32" s="7689"/>
      <c r="C32" s="366">
        <v>1200</v>
      </c>
      <c r="D32" s="1538">
        <v>1040.3113975334052</v>
      </c>
      <c r="E32" s="1538">
        <v>1249.1856534933056</v>
      </c>
      <c r="F32" s="1528">
        <v>14.35</v>
      </c>
      <c r="G32" s="1528">
        <v>2.6</v>
      </c>
      <c r="H32" s="3758">
        <v>11935</v>
      </c>
      <c r="I32" s="3758">
        <v>15247</v>
      </c>
      <c r="J32" s="1023">
        <f t="shared" si="1"/>
        <v>11935</v>
      </c>
      <c r="K32" s="1023">
        <f t="shared" si="0"/>
        <v>15247</v>
      </c>
    </row>
    <row r="33" spans="1:11">
      <c r="A33" s="364"/>
      <c r="B33" s="7689"/>
      <c r="C33" s="366">
        <v>1400</v>
      </c>
      <c r="D33" s="1538">
        <v>1213.6966304556393</v>
      </c>
      <c r="E33" s="1538">
        <v>1457.3832624088564</v>
      </c>
      <c r="F33" s="1528">
        <v>16.579999999999998</v>
      </c>
      <c r="G33" s="1528">
        <v>3.04</v>
      </c>
      <c r="H33" s="3758">
        <v>13546</v>
      </c>
      <c r="I33" s="3758">
        <v>16726</v>
      </c>
      <c r="J33" s="1023">
        <f t="shared" si="1"/>
        <v>13546</v>
      </c>
      <c r="K33" s="1023">
        <f t="shared" si="0"/>
        <v>16726</v>
      </c>
    </row>
    <row r="34" spans="1:11">
      <c r="A34" s="364"/>
      <c r="B34" s="7689"/>
      <c r="C34" s="366">
        <v>1600</v>
      </c>
      <c r="D34" s="1538">
        <v>1387.0818633778736</v>
      </c>
      <c r="E34" s="1538">
        <v>1665.5808713244076</v>
      </c>
      <c r="F34" s="1528">
        <v>18.91</v>
      </c>
      <c r="G34" s="1528">
        <v>3.47</v>
      </c>
      <c r="H34" s="3758">
        <v>15158</v>
      </c>
      <c r="I34" s="3758">
        <v>18205</v>
      </c>
      <c r="J34" s="1023">
        <f t="shared" si="1"/>
        <v>15158</v>
      </c>
      <c r="K34" s="1023">
        <f t="shared" si="0"/>
        <v>18205</v>
      </c>
    </row>
    <row r="35" spans="1:11">
      <c r="A35" s="364"/>
      <c r="B35" s="7689"/>
      <c r="C35" s="366">
        <v>1800</v>
      </c>
      <c r="D35" s="1538">
        <v>1560.4670963001079</v>
      </c>
      <c r="E35" s="1538">
        <v>1873.7784802399583</v>
      </c>
      <c r="F35" s="1528">
        <v>21.26</v>
      </c>
      <c r="G35" s="1528">
        <v>3.91</v>
      </c>
      <c r="H35" s="3758">
        <v>16769</v>
      </c>
      <c r="I35" s="3758">
        <v>19684</v>
      </c>
      <c r="J35" s="1023">
        <f t="shared" si="1"/>
        <v>16769</v>
      </c>
      <c r="K35" s="1023">
        <f t="shared" si="0"/>
        <v>19684</v>
      </c>
    </row>
    <row r="36" spans="1:11">
      <c r="A36" s="364"/>
      <c r="B36" s="7689"/>
      <c r="C36" s="366">
        <v>2000</v>
      </c>
      <c r="D36" s="1538">
        <v>1733.852329222342</v>
      </c>
      <c r="E36" s="1538">
        <v>2081.9760891555093</v>
      </c>
      <c r="F36" s="1528">
        <v>23.49</v>
      </c>
      <c r="G36" s="1528">
        <v>4.3499999999999996</v>
      </c>
      <c r="H36" s="3758">
        <v>18377</v>
      </c>
      <c r="I36" s="3758">
        <v>21162</v>
      </c>
      <c r="J36" s="1023">
        <f t="shared" si="1"/>
        <v>18377</v>
      </c>
      <c r="K36" s="1023">
        <f t="shared" si="0"/>
        <v>21162</v>
      </c>
    </row>
    <row r="37" spans="1:11">
      <c r="A37" s="364"/>
      <c r="B37" s="7689"/>
      <c r="C37" s="366">
        <v>2300</v>
      </c>
      <c r="D37" s="1538">
        <v>1993.9301786056931</v>
      </c>
      <c r="E37" s="1538">
        <v>2394.2725025288355</v>
      </c>
      <c r="F37" s="1528">
        <v>26.84</v>
      </c>
      <c r="G37" s="1528">
        <v>5</v>
      </c>
      <c r="H37" s="3758">
        <v>20795</v>
      </c>
      <c r="I37" s="3758">
        <v>23381</v>
      </c>
      <c r="J37" s="1023">
        <f t="shared" si="1"/>
        <v>20795</v>
      </c>
      <c r="K37" s="1023">
        <f t="shared" si="0"/>
        <v>23381</v>
      </c>
    </row>
    <row r="38" spans="1:11">
      <c r="A38" s="364"/>
      <c r="B38" s="7689"/>
      <c r="C38" s="366">
        <v>2600</v>
      </c>
      <c r="D38" s="1538">
        <v>2254.0080279890444</v>
      </c>
      <c r="E38" s="1538">
        <v>2706.5689159021622</v>
      </c>
      <c r="F38" s="1528">
        <v>30.2</v>
      </c>
      <c r="G38" s="1528">
        <v>5.66</v>
      </c>
      <c r="H38" s="3758">
        <v>23213</v>
      </c>
      <c r="I38" s="3758">
        <v>25601</v>
      </c>
      <c r="J38" s="1023">
        <f t="shared" si="1"/>
        <v>23213</v>
      </c>
      <c r="K38" s="1023">
        <f t="shared" si="0"/>
        <v>25601</v>
      </c>
    </row>
    <row r="39" spans="1:11">
      <c r="A39" s="364"/>
      <c r="B39" s="7690"/>
      <c r="C39" s="366">
        <v>3000</v>
      </c>
      <c r="D39" s="1538">
        <v>2600.778493833513</v>
      </c>
      <c r="E39" s="1538">
        <v>3122.9641337332641</v>
      </c>
      <c r="F39" s="1528">
        <v>34.67</v>
      </c>
      <c r="G39" s="1528">
        <v>6.53</v>
      </c>
      <c r="H39" s="3758">
        <v>26435</v>
      </c>
      <c r="I39" s="3758">
        <v>28558</v>
      </c>
      <c r="J39" s="1023">
        <f t="shared" si="1"/>
        <v>26435</v>
      </c>
      <c r="K39" s="1023">
        <f t="shared" si="0"/>
        <v>28558</v>
      </c>
    </row>
    <row r="40" spans="1:11">
      <c r="A40" s="364"/>
      <c r="B40" s="7688">
        <v>500</v>
      </c>
      <c r="C40" s="151">
        <v>400</v>
      </c>
      <c r="D40" s="1538">
        <v>419.20739252748928</v>
      </c>
      <c r="E40" s="1538">
        <v>504.68065186759418</v>
      </c>
      <c r="F40" s="1528">
        <v>6.73</v>
      </c>
      <c r="G40" s="1528">
        <v>1.03</v>
      </c>
      <c r="H40" s="3758">
        <v>6295</v>
      </c>
      <c r="I40" s="3758">
        <v>10126</v>
      </c>
      <c r="J40" s="1023">
        <f t="shared" ref="J40:J71" si="2">H40-H40*$B$4/100</f>
        <v>6295</v>
      </c>
      <c r="K40" s="1023">
        <f t="shared" ref="K40:K71" si="3">I40-I40*$B$4/100</f>
        <v>10126</v>
      </c>
    </row>
    <row r="41" spans="1:11">
      <c r="A41" s="364"/>
      <c r="B41" s="7689"/>
      <c r="C41" s="151">
        <v>500</v>
      </c>
      <c r="D41" s="1538">
        <v>524.00924065936158</v>
      </c>
      <c r="E41" s="1538">
        <v>630.85081483449267</v>
      </c>
      <c r="F41" s="1528">
        <v>8.14</v>
      </c>
      <c r="G41" s="1528">
        <v>1.29</v>
      </c>
      <c r="H41" s="3758">
        <v>7199</v>
      </c>
      <c r="I41" s="3758">
        <v>10980</v>
      </c>
      <c r="J41" s="1023">
        <f t="shared" si="2"/>
        <v>7199</v>
      </c>
      <c r="K41" s="1023">
        <f t="shared" si="3"/>
        <v>10980</v>
      </c>
    </row>
    <row r="42" spans="1:11">
      <c r="A42" s="364"/>
      <c r="B42" s="7689"/>
      <c r="C42" s="151">
        <v>600</v>
      </c>
      <c r="D42" s="1538">
        <v>628.81108879123383</v>
      </c>
      <c r="E42" s="1538">
        <v>757.02097780139115</v>
      </c>
      <c r="F42" s="1528">
        <v>9.5</v>
      </c>
      <c r="G42" s="1528">
        <v>1.55</v>
      </c>
      <c r="H42" s="3758">
        <v>8056</v>
      </c>
      <c r="I42" s="3758">
        <v>11834</v>
      </c>
      <c r="J42" s="1023">
        <f t="shared" si="2"/>
        <v>8056</v>
      </c>
      <c r="K42" s="1023">
        <f t="shared" si="3"/>
        <v>11834</v>
      </c>
    </row>
    <row r="43" spans="1:11">
      <c r="A43" s="364"/>
      <c r="B43" s="7689"/>
      <c r="C43" s="151">
        <v>700</v>
      </c>
      <c r="D43" s="1538">
        <v>733.61293692310619</v>
      </c>
      <c r="E43" s="1538">
        <v>883.19114076828964</v>
      </c>
      <c r="F43" s="1528">
        <v>10.85</v>
      </c>
      <c r="G43" s="1528">
        <v>1.82</v>
      </c>
      <c r="H43" s="3758">
        <v>8965</v>
      </c>
      <c r="I43" s="3758">
        <v>12631</v>
      </c>
      <c r="J43" s="1023">
        <f t="shared" si="2"/>
        <v>8965</v>
      </c>
      <c r="K43" s="1023">
        <f t="shared" si="3"/>
        <v>12631</v>
      </c>
    </row>
    <row r="44" spans="1:11">
      <c r="A44" s="364"/>
      <c r="B44" s="7689"/>
      <c r="C44" s="151">
        <v>800</v>
      </c>
      <c r="D44" s="1538">
        <v>838.41478505497855</v>
      </c>
      <c r="E44" s="1538">
        <v>1009.3613037351884</v>
      </c>
      <c r="F44" s="1528">
        <v>12.26</v>
      </c>
      <c r="G44" s="1528">
        <v>2.08</v>
      </c>
      <c r="H44" s="3758">
        <v>9871</v>
      </c>
      <c r="I44" s="3758">
        <v>13483</v>
      </c>
      <c r="J44" s="1023">
        <f t="shared" si="2"/>
        <v>9871</v>
      </c>
      <c r="K44" s="1023">
        <f t="shared" si="3"/>
        <v>13483</v>
      </c>
    </row>
    <row r="45" spans="1:11">
      <c r="A45" s="364"/>
      <c r="B45" s="7689"/>
      <c r="C45" s="151">
        <v>900</v>
      </c>
      <c r="D45" s="1538">
        <v>943.21663318685091</v>
      </c>
      <c r="E45" s="1538">
        <v>1135.5314667020868</v>
      </c>
      <c r="F45" s="1528">
        <v>13.68</v>
      </c>
      <c r="G45" s="1528">
        <v>2.34</v>
      </c>
      <c r="H45" s="3758">
        <v>10725</v>
      </c>
      <c r="I45" s="3758">
        <v>14280</v>
      </c>
      <c r="J45" s="1023">
        <f t="shared" si="2"/>
        <v>10725</v>
      </c>
      <c r="K45" s="1023">
        <f t="shared" si="3"/>
        <v>14280</v>
      </c>
    </row>
    <row r="46" spans="1:11">
      <c r="A46" s="364"/>
      <c r="B46" s="7689"/>
      <c r="C46" s="366">
        <v>1000</v>
      </c>
      <c r="D46" s="1538">
        <v>1048.0184813187232</v>
      </c>
      <c r="E46" s="1538">
        <v>1261.7016296689853</v>
      </c>
      <c r="F46" s="1528">
        <v>15.09</v>
      </c>
      <c r="G46" s="1528">
        <v>2.6</v>
      </c>
      <c r="H46" s="3758">
        <v>11632</v>
      </c>
      <c r="I46" s="3758">
        <v>15131</v>
      </c>
      <c r="J46" s="1023">
        <f t="shared" si="2"/>
        <v>11632</v>
      </c>
      <c r="K46" s="1023">
        <f t="shared" si="3"/>
        <v>15131</v>
      </c>
    </row>
    <row r="47" spans="1:11">
      <c r="A47" s="364"/>
      <c r="B47" s="7689"/>
      <c r="C47" s="366">
        <v>1100</v>
      </c>
      <c r="D47" s="1538">
        <v>1152.8203294505956</v>
      </c>
      <c r="E47" s="1538">
        <v>1387.871792635884</v>
      </c>
      <c r="F47" s="1528">
        <v>16.5</v>
      </c>
      <c r="G47" s="1528">
        <v>2.86</v>
      </c>
      <c r="H47" s="3758">
        <v>12538</v>
      </c>
      <c r="I47" s="3758">
        <v>15985</v>
      </c>
      <c r="J47" s="1023">
        <f t="shared" si="2"/>
        <v>12538</v>
      </c>
      <c r="K47" s="1023">
        <f t="shared" si="3"/>
        <v>15985</v>
      </c>
    </row>
    <row r="48" spans="1:11">
      <c r="A48" s="364"/>
      <c r="B48" s="7689"/>
      <c r="C48" s="366">
        <v>1200</v>
      </c>
      <c r="D48" s="1538">
        <v>1257.6221775824677</v>
      </c>
      <c r="E48" s="1538">
        <v>1514.0419556027823</v>
      </c>
      <c r="F48" s="1528">
        <v>17.91</v>
      </c>
      <c r="G48" s="1528">
        <v>3.13</v>
      </c>
      <c r="H48" s="3758">
        <v>13394</v>
      </c>
      <c r="I48" s="3758">
        <v>16782</v>
      </c>
      <c r="J48" s="1023">
        <f t="shared" si="2"/>
        <v>13394</v>
      </c>
      <c r="K48" s="1023">
        <f t="shared" si="3"/>
        <v>16782</v>
      </c>
    </row>
    <row r="49" spans="1:11">
      <c r="A49" s="364"/>
      <c r="B49" s="7689"/>
      <c r="C49" s="366">
        <v>1400</v>
      </c>
      <c r="D49" s="1538">
        <v>1467.2258738462124</v>
      </c>
      <c r="E49" s="1538">
        <v>1766.3822815365793</v>
      </c>
      <c r="F49" s="1528">
        <v>20.73</v>
      </c>
      <c r="G49" s="1528">
        <v>3.65</v>
      </c>
      <c r="H49" s="3758">
        <v>15209</v>
      </c>
      <c r="I49" s="3758">
        <v>18434</v>
      </c>
      <c r="J49" s="1023">
        <f t="shared" si="2"/>
        <v>15209</v>
      </c>
      <c r="K49" s="1023">
        <f t="shared" si="3"/>
        <v>18434</v>
      </c>
    </row>
    <row r="50" spans="1:11">
      <c r="A50" s="364"/>
      <c r="B50" s="7689"/>
      <c r="C50" s="366">
        <v>1600</v>
      </c>
      <c r="D50" s="1538">
        <v>1676.8295701099571</v>
      </c>
      <c r="E50" s="1538">
        <v>2018.7226074703767</v>
      </c>
      <c r="F50" s="1528">
        <v>23.64</v>
      </c>
      <c r="G50" s="1528">
        <v>4.17</v>
      </c>
      <c r="H50" s="3758">
        <v>16971</v>
      </c>
      <c r="I50" s="3758">
        <v>20139</v>
      </c>
      <c r="J50" s="1023">
        <f t="shared" si="2"/>
        <v>16971</v>
      </c>
      <c r="K50" s="1023">
        <f t="shared" si="3"/>
        <v>20139</v>
      </c>
    </row>
    <row r="51" spans="1:11">
      <c r="A51" s="364"/>
      <c r="B51" s="7689"/>
      <c r="C51" s="366">
        <v>1800</v>
      </c>
      <c r="D51" s="1538">
        <v>1886.4332663737018</v>
      </c>
      <c r="E51" s="1538">
        <v>2271.0629334041737</v>
      </c>
      <c r="F51" s="1528">
        <v>26.57</v>
      </c>
      <c r="G51" s="1528">
        <v>4.7</v>
      </c>
      <c r="H51" s="3758">
        <v>18783</v>
      </c>
      <c r="I51" s="3758">
        <v>21787</v>
      </c>
      <c r="J51" s="1023">
        <f t="shared" si="2"/>
        <v>18783</v>
      </c>
      <c r="K51" s="1023">
        <f t="shared" si="3"/>
        <v>21787</v>
      </c>
    </row>
    <row r="52" spans="1:11">
      <c r="A52" s="364"/>
      <c r="B52" s="7689"/>
      <c r="C52" s="366">
        <v>2000</v>
      </c>
      <c r="D52" s="1538">
        <v>2096.0369626374463</v>
      </c>
      <c r="E52" s="1538">
        <v>2523.4032593379707</v>
      </c>
      <c r="F52" s="1528">
        <v>29.39</v>
      </c>
      <c r="G52" s="1528">
        <v>5.22</v>
      </c>
      <c r="H52" s="3758">
        <v>20545</v>
      </c>
      <c r="I52" s="3758">
        <v>23439</v>
      </c>
      <c r="J52" s="1023">
        <f t="shared" si="2"/>
        <v>20545</v>
      </c>
      <c r="K52" s="1023">
        <f t="shared" si="3"/>
        <v>23439</v>
      </c>
    </row>
    <row r="53" spans="1:11">
      <c r="A53" s="364"/>
      <c r="B53" s="7689"/>
      <c r="C53" s="366">
        <v>2300</v>
      </c>
      <c r="D53" s="1538">
        <v>2410.4425070330631</v>
      </c>
      <c r="E53" s="1538">
        <v>2901.9137482386659</v>
      </c>
      <c r="F53" s="1528">
        <v>33.630000000000003</v>
      </c>
      <c r="G53" s="1528">
        <v>6.01</v>
      </c>
      <c r="H53" s="3758">
        <v>23213</v>
      </c>
      <c r="I53" s="3758">
        <v>25943</v>
      </c>
      <c r="J53" s="1023">
        <f t="shared" si="2"/>
        <v>23213</v>
      </c>
      <c r="K53" s="1023">
        <f t="shared" si="3"/>
        <v>25943</v>
      </c>
    </row>
    <row r="54" spans="1:11">
      <c r="A54" s="364"/>
      <c r="B54" s="7689"/>
      <c r="C54" s="366">
        <v>2600</v>
      </c>
      <c r="D54" s="1538">
        <v>2724.8480514286803</v>
      </c>
      <c r="E54" s="1538">
        <v>3280.424237139362</v>
      </c>
      <c r="F54" s="1528">
        <v>37.86</v>
      </c>
      <c r="G54" s="1528">
        <v>6.79</v>
      </c>
      <c r="H54" s="3758">
        <v>25880</v>
      </c>
      <c r="I54" s="3758">
        <v>28446</v>
      </c>
      <c r="J54" s="1023">
        <f t="shared" si="2"/>
        <v>25880</v>
      </c>
      <c r="K54" s="1023">
        <f t="shared" si="3"/>
        <v>28446</v>
      </c>
    </row>
    <row r="55" spans="1:11">
      <c r="A55" s="364"/>
      <c r="B55" s="7690"/>
      <c r="C55" s="366">
        <v>3000</v>
      </c>
      <c r="D55" s="1538">
        <v>3144.0554439561693</v>
      </c>
      <c r="E55" s="1538">
        <v>3785.104889006956</v>
      </c>
      <c r="F55" s="1528">
        <v>43.5</v>
      </c>
      <c r="G55" s="1528">
        <v>7.84</v>
      </c>
      <c r="H55" s="3758">
        <v>29458</v>
      </c>
      <c r="I55" s="3758">
        <v>31745</v>
      </c>
      <c r="J55" s="1023">
        <f t="shared" si="2"/>
        <v>29458</v>
      </c>
      <c r="K55" s="1023">
        <f t="shared" si="3"/>
        <v>31745</v>
      </c>
    </row>
    <row r="56" spans="1:11">
      <c r="A56" s="364"/>
      <c r="B56" s="7688">
        <v>600</v>
      </c>
      <c r="C56" s="151">
        <v>400</v>
      </c>
      <c r="D56" s="1538">
        <v>490.08641154866785</v>
      </c>
      <c r="E56" s="1538">
        <v>591.54048807400113</v>
      </c>
      <c r="F56" s="1528">
        <v>7.95</v>
      </c>
      <c r="G56" s="1528">
        <v>1.21</v>
      </c>
      <c r="H56" s="3758">
        <v>6849</v>
      </c>
      <c r="I56" s="3758">
        <v>10639</v>
      </c>
      <c r="J56" s="1023">
        <f t="shared" si="2"/>
        <v>6849</v>
      </c>
      <c r="K56" s="1023">
        <f t="shared" si="3"/>
        <v>10639</v>
      </c>
    </row>
    <row r="57" spans="1:11">
      <c r="A57" s="364"/>
      <c r="B57" s="7689"/>
      <c r="C57" s="151">
        <v>500</v>
      </c>
      <c r="D57" s="1538">
        <v>612.60801443583478</v>
      </c>
      <c r="E57" s="1538">
        <v>739.42561009250142</v>
      </c>
      <c r="F57" s="1528">
        <v>9.65</v>
      </c>
      <c r="G57" s="1528">
        <v>1.51</v>
      </c>
      <c r="H57" s="3758">
        <v>7802</v>
      </c>
      <c r="I57" s="3758">
        <v>11550</v>
      </c>
      <c r="J57" s="1023">
        <f t="shared" si="2"/>
        <v>7802</v>
      </c>
      <c r="K57" s="1023">
        <f t="shared" si="3"/>
        <v>11550</v>
      </c>
    </row>
    <row r="58" spans="1:11">
      <c r="A58" s="364"/>
      <c r="B58" s="7689"/>
      <c r="C58" s="151">
        <v>600</v>
      </c>
      <c r="D58" s="1538">
        <v>735.12961732300175</v>
      </c>
      <c r="E58" s="1538">
        <v>887.3107321110017</v>
      </c>
      <c r="F58" s="1528">
        <v>11.3</v>
      </c>
      <c r="G58" s="1528">
        <v>1.82</v>
      </c>
      <c r="H58" s="3758">
        <v>8760</v>
      </c>
      <c r="I58" s="3758">
        <v>12460</v>
      </c>
      <c r="J58" s="1023">
        <f t="shared" si="2"/>
        <v>8760</v>
      </c>
      <c r="K58" s="1023">
        <f t="shared" si="3"/>
        <v>12460</v>
      </c>
    </row>
    <row r="59" spans="1:11">
      <c r="A59" s="364"/>
      <c r="B59" s="7689"/>
      <c r="C59" s="151">
        <v>700</v>
      </c>
      <c r="D59" s="1538">
        <v>857.65122021016862</v>
      </c>
      <c r="E59" s="1538">
        <v>1035.1958541295019</v>
      </c>
      <c r="F59" s="1528">
        <v>12.95</v>
      </c>
      <c r="G59" s="1528">
        <v>2.12</v>
      </c>
      <c r="H59" s="3758">
        <v>9718</v>
      </c>
      <c r="I59" s="3758">
        <v>13312</v>
      </c>
      <c r="J59" s="1023">
        <f t="shared" si="2"/>
        <v>9718</v>
      </c>
      <c r="K59" s="1023">
        <f t="shared" si="3"/>
        <v>13312</v>
      </c>
    </row>
    <row r="60" spans="1:11">
      <c r="A60" s="364"/>
      <c r="B60" s="7689"/>
      <c r="C60" s="151">
        <v>800</v>
      </c>
      <c r="D60" s="1538">
        <v>980.17282309733571</v>
      </c>
      <c r="E60" s="1538">
        <v>1183.0809761480023</v>
      </c>
      <c r="F60" s="1528">
        <v>14.65</v>
      </c>
      <c r="G60" s="1528">
        <v>2.4300000000000002</v>
      </c>
      <c r="H60" s="3758">
        <v>10674</v>
      </c>
      <c r="I60" s="3758">
        <v>14224</v>
      </c>
      <c r="J60" s="1023">
        <f t="shared" si="2"/>
        <v>10674</v>
      </c>
      <c r="K60" s="1023">
        <f t="shared" si="3"/>
        <v>14224</v>
      </c>
    </row>
    <row r="61" spans="1:11">
      <c r="A61" s="364"/>
      <c r="B61" s="7689"/>
      <c r="C61" s="151">
        <v>900</v>
      </c>
      <c r="D61" s="1538">
        <v>1102.6944259845027</v>
      </c>
      <c r="E61" s="1538">
        <v>1330.9660981665027</v>
      </c>
      <c r="F61" s="1528">
        <v>16.350000000000001</v>
      </c>
      <c r="G61" s="1528">
        <v>2.73</v>
      </c>
      <c r="H61" s="3758">
        <v>11632</v>
      </c>
      <c r="I61" s="3758">
        <v>15076</v>
      </c>
      <c r="J61" s="1023">
        <f t="shared" si="2"/>
        <v>11632</v>
      </c>
      <c r="K61" s="1023">
        <f t="shared" si="3"/>
        <v>15076</v>
      </c>
    </row>
    <row r="62" spans="1:11">
      <c r="A62" s="364"/>
      <c r="B62" s="7689"/>
      <c r="C62" s="366">
        <v>1000</v>
      </c>
      <c r="D62" s="1538">
        <v>1225.2160288716696</v>
      </c>
      <c r="E62" s="1538">
        <v>1478.8512201850028</v>
      </c>
      <c r="F62" s="1528">
        <v>18.059999999999999</v>
      </c>
      <c r="G62" s="1528">
        <v>3.04</v>
      </c>
      <c r="H62" s="3758">
        <v>12588</v>
      </c>
      <c r="I62" s="3758">
        <v>15985</v>
      </c>
      <c r="J62" s="1023">
        <f t="shared" si="2"/>
        <v>12588</v>
      </c>
      <c r="K62" s="1023">
        <f t="shared" si="3"/>
        <v>15985</v>
      </c>
    </row>
    <row r="63" spans="1:11">
      <c r="A63" s="364"/>
      <c r="B63" s="7689"/>
      <c r="C63" s="366">
        <v>1100</v>
      </c>
      <c r="D63" s="1538">
        <v>1347.7376317588366</v>
      </c>
      <c r="E63" s="1538">
        <v>1626.7363422035032</v>
      </c>
      <c r="F63" s="1528">
        <v>19.760000000000002</v>
      </c>
      <c r="G63" s="1528">
        <v>3.34</v>
      </c>
      <c r="H63" s="3758">
        <v>13546</v>
      </c>
      <c r="I63" s="3758">
        <v>16896</v>
      </c>
      <c r="J63" s="1023">
        <f t="shared" si="2"/>
        <v>13546</v>
      </c>
      <c r="K63" s="1023">
        <f t="shared" si="3"/>
        <v>16896</v>
      </c>
    </row>
    <row r="64" spans="1:11">
      <c r="A64" s="364"/>
      <c r="B64" s="7689"/>
      <c r="C64" s="366">
        <v>1200</v>
      </c>
      <c r="D64" s="1538">
        <v>1470.2592346460035</v>
      </c>
      <c r="E64" s="1538">
        <v>1774.6214642220034</v>
      </c>
      <c r="F64" s="1528">
        <v>21.46</v>
      </c>
      <c r="G64" s="1528">
        <v>3.65</v>
      </c>
      <c r="H64" s="3758">
        <v>14502</v>
      </c>
      <c r="I64" s="3758">
        <v>17748</v>
      </c>
      <c r="J64" s="1023">
        <f t="shared" si="2"/>
        <v>14502</v>
      </c>
      <c r="K64" s="1023">
        <f t="shared" si="3"/>
        <v>17748</v>
      </c>
    </row>
    <row r="65" spans="1:11">
      <c r="A65" s="364"/>
      <c r="B65" s="7689"/>
      <c r="C65" s="366">
        <v>1400</v>
      </c>
      <c r="D65" s="1538">
        <v>1715.3024404203372</v>
      </c>
      <c r="E65" s="1538">
        <v>2070.3917082590037</v>
      </c>
      <c r="F65" s="1528">
        <v>24.87</v>
      </c>
      <c r="G65" s="1528">
        <v>4.26</v>
      </c>
      <c r="H65" s="3758">
        <v>16416</v>
      </c>
      <c r="I65" s="3758">
        <v>19512</v>
      </c>
      <c r="J65" s="1023">
        <f t="shared" si="2"/>
        <v>16416</v>
      </c>
      <c r="K65" s="1023">
        <f t="shared" si="3"/>
        <v>19512</v>
      </c>
    </row>
    <row r="66" spans="1:11">
      <c r="A66" s="364"/>
      <c r="B66" s="7689"/>
      <c r="C66" s="366">
        <v>1600</v>
      </c>
      <c r="D66" s="1538">
        <v>1960.3456461946714</v>
      </c>
      <c r="E66" s="1538">
        <v>2366.1619522960045</v>
      </c>
      <c r="F66" s="1528">
        <v>28.37</v>
      </c>
      <c r="G66" s="1528">
        <v>4.87</v>
      </c>
      <c r="H66" s="3758">
        <v>18329</v>
      </c>
      <c r="I66" s="3758">
        <v>21333</v>
      </c>
      <c r="J66" s="1023">
        <f t="shared" si="2"/>
        <v>18329</v>
      </c>
      <c r="K66" s="1023">
        <f t="shared" si="3"/>
        <v>21333</v>
      </c>
    </row>
    <row r="67" spans="1:11">
      <c r="A67" s="364"/>
      <c r="B67" s="7689"/>
      <c r="C67" s="366">
        <v>1800</v>
      </c>
      <c r="D67" s="1538">
        <v>2205.3888519690054</v>
      </c>
      <c r="E67" s="1538">
        <v>2661.9321963330053</v>
      </c>
      <c r="F67" s="1528">
        <v>31.89</v>
      </c>
      <c r="G67" s="1528">
        <v>5.48</v>
      </c>
      <c r="H67" s="3758">
        <v>20243</v>
      </c>
      <c r="I67" s="3758">
        <v>23098</v>
      </c>
      <c r="J67" s="1023">
        <f t="shared" si="2"/>
        <v>20243</v>
      </c>
      <c r="K67" s="1023">
        <f t="shared" si="3"/>
        <v>23098</v>
      </c>
    </row>
    <row r="68" spans="1:11">
      <c r="A68" s="364"/>
      <c r="B68" s="7689"/>
      <c r="C68" s="366">
        <v>2000</v>
      </c>
      <c r="D68" s="1538">
        <v>2450.4320577433391</v>
      </c>
      <c r="E68" s="1538">
        <v>2957.7024403700057</v>
      </c>
      <c r="F68" s="1528">
        <v>35.299999999999997</v>
      </c>
      <c r="G68" s="1528">
        <v>6.09</v>
      </c>
      <c r="H68" s="3758">
        <v>22153</v>
      </c>
      <c r="I68" s="3758">
        <v>24861</v>
      </c>
      <c r="J68" s="1023">
        <f t="shared" si="2"/>
        <v>22153</v>
      </c>
      <c r="K68" s="1023">
        <f t="shared" si="3"/>
        <v>24861</v>
      </c>
    </row>
    <row r="69" spans="1:11">
      <c r="A69" s="364"/>
      <c r="B69" s="7689"/>
      <c r="C69" s="366">
        <v>2300</v>
      </c>
      <c r="D69" s="1538">
        <v>2817.9968664048397</v>
      </c>
      <c r="E69" s="1538">
        <v>3401.3578064255062</v>
      </c>
      <c r="F69" s="1528">
        <v>40.409999999999997</v>
      </c>
      <c r="G69" s="1528">
        <v>7.01</v>
      </c>
      <c r="H69" s="3758">
        <v>25025</v>
      </c>
      <c r="I69" s="3758">
        <v>27534</v>
      </c>
      <c r="J69" s="1023">
        <f t="shared" si="2"/>
        <v>25025</v>
      </c>
      <c r="K69" s="1023">
        <f t="shared" si="3"/>
        <v>27534</v>
      </c>
    </row>
    <row r="70" spans="1:11">
      <c r="A70" s="364"/>
      <c r="B70" s="7689"/>
      <c r="C70" s="366">
        <v>2600</v>
      </c>
      <c r="D70" s="1538">
        <v>3185.5616750663407</v>
      </c>
      <c r="E70" s="1538">
        <v>3845.0131724810076</v>
      </c>
      <c r="F70" s="1528">
        <v>45.52</v>
      </c>
      <c r="G70" s="1528">
        <v>7.93</v>
      </c>
      <c r="H70" s="3758">
        <v>27896</v>
      </c>
      <c r="I70" s="3758">
        <v>30209</v>
      </c>
      <c r="J70" s="1023">
        <f t="shared" si="2"/>
        <v>27896</v>
      </c>
      <c r="K70" s="1023">
        <f t="shared" si="3"/>
        <v>30209</v>
      </c>
    </row>
    <row r="71" spans="1:11">
      <c r="A71" s="364"/>
      <c r="B71" s="7690"/>
      <c r="C71" s="366">
        <v>3000</v>
      </c>
      <c r="D71" s="1538">
        <v>3675.6480866150087</v>
      </c>
      <c r="E71" s="1538">
        <v>4436.5536605550087</v>
      </c>
      <c r="F71" s="1528">
        <v>52.33</v>
      </c>
      <c r="G71" s="1528">
        <v>9.15</v>
      </c>
      <c r="H71" s="3758">
        <v>31722</v>
      </c>
      <c r="I71" s="3758">
        <v>33737</v>
      </c>
      <c r="J71" s="1023">
        <f t="shared" si="2"/>
        <v>31722</v>
      </c>
      <c r="K71" s="1023">
        <f t="shared" si="3"/>
        <v>33737</v>
      </c>
    </row>
    <row r="72" spans="1:11">
      <c r="A72" s="364"/>
      <c r="B72" s="7688">
        <v>900</v>
      </c>
      <c r="C72" s="151">
        <v>400</v>
      </c>
      <c r="D72" s="1538">
        <v>699.80754819230549</v>
      </c>
      <c r="E72" s="1538">
        <v>848.7214695187082</v>
      </c>
      <c r="F72" s="1528">
        <v>11.59</v>
      </c>
      <c r="G72" s="1528">
        <v>1.73</v>
      </c>
      <c r="H72" s="3758">
        <v>8510</v>
      </c>
      <c r="I72" s="3758">
        <v>12230</v>
      </c>
      <c r="J72" s="1023">
        <f t="shared" ref="J72:J87" si="4">H72-H72*$B$4/100</f>
        <v>8510</v>
      </c>
      <c r="K72" s="1023">
        <f t="shared" ref="K72:K87" si="5">I72-I72*$B$4/100</f>
        <v>12230</v>
      </c>
    </row>
    <row r="73" spans="1:11">
      <c r="A73" s="364"/>
      <c r="B73" s="7689"/>
      <c r="C73" s="151">
        <v>500</v>
      </c>
      <c r="D73" s="1538">
        <v>874.75943524038178</v>
      </c>
      <c r="E73" s="1538">
        <v>1060.9018368983852</v>
      </c>
      <c r="F73" s="1528">
        <v>14.17</v>
      </c>
      <c r="G73" s="1528">
        <v>2.17</v>
      </c>
      <c r="H73" s="3758">
        <v>9920</v>
      </c>
      <c r="I73" s="3758">
        <v>13540</v>
      </c>
      <c r="J73" s="1023">
        <f t="shared" si="4"/>
        <v>9920</v>
      </c>
      <c r="K73" s="1023">
        <f t="shared" si="5"/>
        <v>13540</v>
      </c>
    </row>
    <row r="74" spans="1:11">
      <c r="A74" s="364"/>
      <c r="B74" s="7689"/>
      <c r="C74" s="151">
        <v>600</v>
      </c>
      <c r="D74" s="1538">
        <v>1049.7113222884582</v>
      </c>
      <c r="E74" s="1538">
        <v>1273.0822042780621</v>
      </c>
      <c r="F74" s="1528">
        <v>16.7</v>
      </c>
      <c r="G74" s="1528">
        <v>2.6</v>
      </c>
      <c r="H74" s="3758">
        <v>11279</v>
      </c>
      <c r="I74" s="3758">
        <v>14793</v>
      </c>
      <c r="J74" s="1023">
        <f t="shared" si="4"/>
        <v>11279</v>
      </c>
      <c r="K74" s="1023">
        <f t="shared" si="5"/>
        <v>14793</v>
      </c>
    </row>
    <row r="75" spans="1:11">
      <c r="A75" s="364"/>
      <c r="B75" s="7689"/>
      <c r="C75" s="151">
        <v>700</v>
      </c>
      <c r="D75" s="1538">
        <v>1224.6632093365345</v>
      </c>
      <c r="E75" s="1538">
        <v>1485.2625716577393</v>
      </c>
      <c r="F75" s="1528">
        <v>19.22</v>
      </c>
      <c r="G75" s="1528">
        <v>3.04</v>
      </c>
      <c r="H75" s="3758">
        <v>12637</v>
      </c>
      <c r="I75" s="3758">
        <v>16042</v>
      </c>
      <c r="J75" s="1023">
        <f t="shared" si="4"/>
        <v>12637</v>
      </c>
      <c r="K75" s="1023">
        <f t="shared" si="5"/>
        <v>16042</v>
      </c>
    </row>
    <row r="76" spans="1:11">
      <c r="A76" s="364"/>
      <c r="B76" s="7689"/>
      <c r="C76" s="151">
        <v>800</v>
      </c>
      <c r="D76" s="1538">
        <v>1399.615096384611</v>
      </c>
      <c r="E76" s="1538">
        <v>1697.4429390374164</v>
      </c>
      <c r="F76" s="1528">
        <v>21.81</v>
      </c>
      <c r="G76" s="1528">
        <v>3.48</v>
      </c>
      <c r="H76" s="3758">
        <v>13998</v>
      </c>
      <c r="I76" s="3758">
        <v>17293</v>
      </c>
      <c r="J76" s="1023">
        <f t="shared" si="4"/>
        <v>13998</v>
      </c>
      <c r="K76" s="1023">
        <f t="shared" si="5"/>
        <v>17293</v>
      </c>
    </row>
    <row r="77" spans="1:11">
      <c r="A77" s="364"/>
      <c r="B77" s="7689"/>
      <c r="C77" s="151">
        <v>900</v>
      </c>
      <c r="D77" s="1538">
        <v>1574.5669834326873</v>
      </c>
      <c r="E77" s="1538">
        <v>1909.6233064170935</v>
      </c>
      <c r="F77" s="1528">
        <v>24.39</v>
      </c>
      <c r="G77" s="1528">
        <v>3.91</v>
      </c>
      <c r="H77" s="3758">
        <v>15357</v>
      </c>
      <c r="I77" s="3758">
        <v>18546</v>
      </c>
      <c r="J77" s="1023">
        <f t="shared" si="4"/>
        <v>15357</v>
      </c>
      <c r="K77" s="1023">
        <f t="shared" si="5"/>
        <v>18546</v>
      </c>
    </row>
    <row r="78" spans="1:11">
      <c r="A78" s="364"/>
      <c r="B78" s="7689"/>
      <c r="C78" s="366">
        <v>1000</v>
      </c>
      <c r="D78" s="1538">
        <v>1749.5188704807636</v>
      </c>
      <c r="E78" s="1538">
        <v>2121.8036737967705</v>
      </c>
      <c r="F78" s="1528">
        <v>26.97</v>
      </c>
      <c r="G78" s="1528">
        <v>4.3499999999999996</v>
      </c>
      <c r="H78" s="3758">
        <v>16718</v>
      </c>
      <c r="I78" s="3758">
        <v>19799</v>
      </c>
      <c r="J78" s="1023">
        <f t="shared" si="4"/>
        <v>16718</v>
      </c>
      <c r="K78" s="1023">
        <f t="shared" si="5"/>
        <v>19799</v>
      </c>
    </row>
    <row r="79" spans="1:11">
      <c r="A79" s="364"/>
      <c r="B79" s="7689"/>
      <c r="C79" s="366">
        <v>1100</v>
      </c>
      <c r="D79" s="1538">
        <v>1924.4707575288401</v>
      </c>
      <c r="E79" s="1538">
        <v>2333.9840411764476</v>
      </c>
      <c r="F79" s="1528">
        <v>29.55</v>
      </c>
      <c r="G79" s="1528">
        <v>4.79</v>
      </c>
      <c r="H79" s="3758">
        <v>18079</v>
      </c>
      <c r="I79" s="3758">
        <v>21049</v>
      </c>
      <c r="J79" s="1023">
        <f t="shared" si="4"/>
        <v>18079</v>
      </c>
      <c r="K79" s="1023">
        <f t="shared" si="5"/>
        <v>21049</v>
      </c>
    </row>
    <row r="80" spans="1:11">
      <c r="A80" s="364"/>
      <c r="B80" s="7689"/>
      <c r="C80" s="366">
        <v>1200</v>
      </c>
      <c r="D80" s="1538">
        <v>2099.4226445769164</v>
      </c>
      <c r="E80" s="1538">
        <v>2546.1644085561243</v>
      </c>
      <c r="F80" s="1528">
        <v>32.14</v>
      </c>
      <c r="G80" s="1528">
        <v>5.22</v>
      </c>
      <c r="H80" s="3758">
        <v>19438</v>
      </c>
      <c r="I80" s="3758">
        <v>22302</v>
      </c>
      <c r="J80" s="1023">
        <f t="shared" si="4"/>
        <v>19438</v>
      </c>
      <c r="K80" s="1023">
        <f t="shared" si="5"/>
        <v>22302</v>
      </c>
    </row>
    <row r="81" spans="1:11">
      <c r="A81" s="364"/>
      <c r="B81" s="7689"/>
      <c r="C81" s="366">
        <v>1400</v>
      </c>
      <c r="D81" s="1538">
        <v>2449.3264186730689</v>
      </c>
      <c r="E81" s="1538">
        <v>2970.5251433154785</v>
      </c>
      <c r="F81" s="1528">
        <v>37.299999999999997</v>
      </c>
      <c r="G81" s="1528">
        <v>6.1</v>
      </c>
      <c r="H81" s="3758">
        <v>22153</v>
      </c>
      <c r="I81" s="3758">
        <v>24803</v>
      </c>
      <c r="J81" s="1023">
        <f t="shared" si="4"/>
        <v>22153</v>
      </c>
      <c r="K81" s="1023">
        <f t="shared" si="5"/>
        <v>24803</v>
      </c>
    </row>
    <row r="82" spans="1:11">
      <c r="A82" s="364"/>
      <c r="B82" s="7689"/>
      <c r="C82" s="366">
        <v>1600</v>
      </c>
      <c r="D82" s="1538">
        <v>2799.230192769222</v>
      </c>
      <c r="E82" s="1538">
        <v>3394.8858780748328</v>
      </c>
      <c r="F82" s="1528">
        <v>42.56</v>
      </c>
      <c r="G82" s="1528">
        <v>6.97</v>
      </c>
      <c r="H82" s="3758">
        <v>24924</v>
      </c>
      <c r="I82" s="3758">
        <v>27365</v>
      </c>
      <c r="J82" s="1023">
        <f t="shared" si="4"/>
        <v>24924</v>
      </c>
      <c r="K82" s="1023">
        <f t="shared" si="5"/>
        <v>27365</v>
      </c>
    </row>
    <row r="83" spans="1:11">
      <c r="A83" s="364"/>
      <c r="B83" s="7689"/>
      <c r="C83" s="366">
        <v>1800</v>
      </c>
      <c r="D83" s="1538">
        <v>3149.1339668653745</v>
      </c>
      <c r="E83" s="1538">
        <v>3819.2466128341871</v>
      </c>
      <c r="F83" s="1528">
        <v>47.84</v>
      </c>
      <c r="G83" s="1528">
        <v>7.84</v>
      </c>
      <c r="H83" s="3758">
        <v>27644</v>
      </c>
      <c r="I83" s="3758">
        <v>29868</v>
      </c>
      <c r="J83" s="1023">
        <f t="shared" si="4"/>
        <v>27644</v>
      </c>
      <c r="K83" s="1023">
        <f t="shared" si="5"/>
        <v>29868</v>
      </c>
    </row>
    <row r="84" spans="1:11">
      <c r="A84" s="364"/>
      <c r="B84" s="7689"/>
      <c r="C84" s="366">
        <v>2000</v>
      </c>
      <c r="D84" s="1538">
        <v>3499.0377409615271</v>
      </c>
      <c r="E84" s="1538">
        <v>4243.6073475935409</v>
      </c>
      <c r="F84" s="1528">
        <v>53</v>
      </c>
      <c r="G84" s="1528">
        <v>8.7100000000000009</v>
      </c>
      <c r="H84" s="3758">
        <v>30364</v>
      </c>
      <c r="I84" s="3758">
        <v>32372</v>
      </c>
      <c r="J84" s="1023">
        <f t="shared" si="4"/>
        <v>30364</v>
      </c>
      <c r="K84" s="1023">
        <f t="shared" si="5"/>
        <v>32372</v>
      </c>
    </row>
    <row r="85" spans="1:11">
      <c r="A85" s="364"/>
      <c r="B85" s="7689"/>
      <c r="C85" s="366">
        <v>2300</v>
      </c>
      <c r="D85" s="1538">
        <v>4023.8934021057557</v>
      </c>
      <c r="E85" s="1538">
        <v>4880.1484497325719</v>
      </c>
      <c r="F85" s="1528">
        <v>60.75</v>
      </c>
      <c r="G85" s="1528">
        <v>10.02</v>
      </c>
      <c r="H85" s="3758">
        <v>34443</v>
      </c>
      <c r="I85" s="3758">
        <v>36125</v>
      </c>
      <c r="J85" s="1023">
        <f t="shared" si="4"/>
        <v>34443</v>
      </c>
      <c r="K85" s="1023">
        <f t="shared" si="5"/>
        <v>36125</v>
      </c>
    </row>
    <row r="86" spans="1:11">
      <c r="A86" s="364"/>
      <c r="B86" s="7689"/>
      <c r="C86" s="366">
        <v>2600</v>
      </c>
      <c r="D86" s="1538">
        <v>4548.7490632499857</v>
      </c>
      <c r="E86" s="1538">
        <v>5516.6895518716037</v>
      </c>
      <c r="F86" s="1528">
        <v>68.489999999999995</v>
      </c>
      <c r="G86" s="1528">
        <v>11.33</v>
      </c>
      <c r="H86" s="3758">
        <v>38571</v>
      </c>
      <c r="I86" s="3758">
        <v>39937</v>
      </c>
      <c r="J86" s="1023">
        <f t="shared" si="4"/>
        <v>38571</v>
      </c>
      <c r="K86" s="1023">
        <f t="shared" si="5"/>
        <v>39937</v>
      </c>
    </row>
    <row r="87" spans="1:11">
      <c r="A87" s="365"/>
      <c r="B87" s="7690"/>
      <c r="C87" s="366">
        <v>3000</v>
      </c>
      <c r="D87" s="1538">
        <v>5248.5566114422909</v>
      </c>
      <c r="E87" s="1538">
        <v>6365.4110213903114</v>
      </c>
      <c r="F87" s="1528">
        <v>78.819999999999993</v>
      </c>
      <c r="G87" s="1528">
        <v>13.08</v>
      </c>
      <c r="H87" s="3758">
        <v>44008</v>
      </c>
      <c r="I87" s="3758">
        <v>44941</v>
      </c>
      <c r="J87" s="1023">
        <f t="shared" si="4"/>
        <v>44008</v>
      </c>
      <c r="K87" s="1023">
        <f t="shared" si="5"/>
        <v>44941</v>
      </c>
    </row>
  </sheetData>
  <customSheetViews>
    <customSheetView guid="{76FA2CE7-179E-4731-B7AE-63C5E5E79002}" scale="90" topLeftCell="B1">
      <selection activeCell="Q51" sqref="Q51"/>
      <pageMargins left="0.7" right="0.7" top="0.75" bottom="0.75" header="0.3" footer="0.3"/>
      <pageSetup paperSize="9" orientation="portrait" r:id="rId1"/>
    </customSheetView>
    <customSheetView guid="{24F900A2-7147-4318-9E77-2B71404314A7}" scale="90" topLeftCell="B1">
      <selection activeCell="Q29" sqref="Q29"/>
      <pageMargins left="0.7" right="0.7" top="0.75" bottom="0.75" header="0.3" footer="0.3"/>
      <pageSetup paperSize="9" orientation="portrait" r:id="rId2"/>
    </customSheetView>
    <customSheetView guid="{A02336A9-D2FB-4D03-950A-00B6EBD6A28C}" scale="90" topLeftCell="B1">
      <selection activeCell="Q29" sqref="Q29"/>
      <pageMargins left="0.7" right="0.7" top="0.75" bottom="0.75" header="0.3" footer="0.3"/>
      <pageSetup paperSize="9" orientation="portrait" r:id="rId3"/>
    </customSheetView>
    <customSheetView guid="{3E3E5346-F5D1-49F5-AB0E-78170B65853C}" scale="90" topLeftCell="B1">
      <selection activeCell="G8" sqref="G8:H87"/>
      <pageMargins left="0.7" right="0.7" top="0.75" bottom="0.75" header="0.3" footer="0.3"/>
      <pageSetup paperSize="9" orientation="portrait" r:id="rId4"/>
    </customSheetView>
    <customSheetView guid="{D7CF3121-CFC0-4E70-8DCD-811E30042E24}" scale="90" topLeftCell="B1">
      <selection activeCell="Q29" sqref="Q29"/>
      <pageMargins left="0.7" right="0.7" top="0.75" bottom="0.75" header="0.3" footer="0.3"/>
      <pageSetup paperSize="9" orientation="portrait" r:id="rId5"/>
    </customSheetView>
    <customSheetView guid="{A76FD505-AF56-4CD8-967A-59C705AF567C}" scale="90" topLeftCell="B1">
      <selection activeCell="Q29" sqref="Q29"/>
      <pageMargins left="0.7" right="0.7" top="0.75" bottom="0.75" header="0.3" footer="0.3"/>
      <pageSetup paperSize="9" orientation="portrait" r:id="rId6"/>
    </customSheetView>
    <customSheetView guid="{B3358888-E690-452C-98EC-431498422E6E}" scale="90" topLeftCell="B1">
      <selection activeCell="G8" sqref="G8:H87"/>
      <pageMargins left="0.7" right="0.7" top="0.75" bottom="0.75" header="0.3" footer="0.3"/>
      <pageSetup paperSize="9" orientation="portrait" r:id="rId7"/>
    </customSheetView>
    <customSheetView guid="{6108970F-8E7A-462E-A499-E2FD79FB3A77}" scale="90" topLeftCell="B1">
      <selection activeCell="G8" sqref="G8:H87"/>
      <pageMargins left="0.7" right="0.7" top="0.75" bottom="0.75" header="0.3" footer="0.3"/>
      <pageSetup paperSize="9" orientation="portrait" r:id="rId8"/>
    </customSheetView>
    <customSheetView guid="{45761FB6-8710-4C75-A8B6-5A7FCAACACDF}" scale="90" topLeftCell="B1">
      <selection activeCell="G8" sqref="G8:H87"/>
      <pageMargins left="0.7" right="0.7" top="0.75" bottom="0.75" header="0.3" footer="0.3"/>
      <pageSetup paperSize="9" orientation="portrait" r:id="rId9"/>
    </customSheetView>
    <customSheetView guid="{C23E91BF-4A86-4D00-A577-1A263DDCB8BC}" scale="90" topLeftCell="B1">
      <selection activeCell="Q29" sqref="Q29"/>
      <pageMargins left="0.7" right="0.7" top="0.75" bottom="0.75" header="0.3" footer="0.3"/>
      <pageSetup paperSize="9" orientation="portrait" r:id="rId10"/>
    </customSheetView>
    <customSheetView guid="{94E74550-0B2B-4B3C-8E97-CCCC46023914}" scale="90" topLeftCell="B1">
      <selection activeCell="Q29" sqref="Q29"/>
      <pageMargins left="0.7" right="0.7" top="0.75" bottom="0.75" header="0.3" footer="0.3"/>
      <pageSetup paperSize="9" orientation="portrait" r:id="rId11"/>
    </customSheetView>
  </customSheetViews>
  <mergeCells count="11">
    <mergeCell ref="B72:B87"/>
    <mergeCell ref="A1:K1"/>
    <mergeCell ref="B6:C6"/>
    <mergeCell ref="H6:I6"/>
    <mergeCell ref="J6:K6"/>
    <mergeCell ref="A8:A10"/>
    <mergeCell ref="B8:B23"/>
    <mergeCell ref="B24:B39"/>
    <mergeCell ref="B40:B55"/>
    <mergeCell ref="B56:B71"/>
    <mergeCell ref="D6:E6"/>
  </mergeCells>
  <pageMargins left="0.7" right="0.7" top="0.75" bottom="0.75" header="0.3" footer="0.3"/>
  <pageSetup paperSize="9" orientation="portrait" r:id="rId12"/>
  <drawing r:id="rId1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Лист20"/>
  <dimension ref="A1:M101"/>
  <sheetViews>
    <sheetView zoomScale="85" zoomScaleNormal="85" workbookViewId="0">
      <selection activeCell="A4" sqref="A4:B4"/>
    </sheetView>
  </sheetViews>
  <sheetFormatPr defaultRowHeight="14.35"/>
  <cols>
    <col min="1" max="1" width="26.703125" customWidth="1"/>
    <col min="2" max="4" width="9.29296875" style="356" customWidth="1"/>
    <col min="5" max="5" width="10.41015625" style="356" bestFit="1" customWidth="1"/>
    <col min="6" max="7" width="9.29296875" style="356" customWidth="1"/>
    <col min="8" max="9" width="12.1171875" style="344" bestFit="1" customWidth="1"/>
    <col min="10" max="10" width="14.29296875" style="356" customWidth="1"/>
    <col min="11" max="11" width="14.41015625" style="356" customWidth="1"/>
  </cols>
  <sheetData>
    <row r="1" spans="1:13" s="319" customFormat="1" ht="24" customHeight="1">
      <c r="A1" s="7629" t="s">
        <v>10989</v>
      </c>
      <c r="B1" s="7629"/>
      <c r="C1" s="7629"/>
      <c r="D1" s="7629"/>
      <c r="E1" s="7629"/>
      <c r="F1" s="7629"/>
      <c r="G1" s="7629"/>
      <c r="H1" s="7629"/>
      <c r="I1" s="7629"/>
      <c r="J1" s="7629"/>
      <c r="K1" s="7629"/>
    </row>
    <row r="2" spans="1:13" s="319" customFormat="1">
      <c r="B2" s="356"/>
      <c r="C2" s="356"/>
      <c r="D2" s="356"/>
      <c r="E2" s="356"/>
      <c r="F2" s="356"/>
      <c r="G2" s="356"/>
      <c r="H2" s="344"/>
      <c r="I2" s="344"/>
      <c r="J2" s="356"/>
      <c r="K2" s="356"/>
    </row>
    <row r="3" spans="1:13" s="319" customFormat="1">
      <c r="B3" s="356"/>
      <c r="C3" s="356"/>
      <c r="D3" s="356"/>
      <c r="E3" s="356"/>
      <c r="F3" s="356"/>
      <c r="G3" s="356"/>
      <c r="H3" s="344"/>
      <c r="I3" s="344"/>
      <c r="J3" s="356"/>
      <c r="K3" s="356"/>
    </row>
    <row r="4" spans="1:13" s="319" customFormat="1" ht="20.100000000000001" customHeight="1">
      <c r="A4" s="18" t="s">
        <v>48</v>
      </c>
      <c r="B4" s="19">
        <v>0</v>
      </c>
      <c r="C4" s="356"/>
      <c r="D4" s="356"/>
      <c r="E4" s="356"/>
      <c r="F4" s="356"/>
      <c r="G4" s="356"/>
      <c r="H4" s="344"/>
      <c r="I4" s="344"/>
      <c r="J4" s="356"/>
      <c r="K4" s="356"/>
    </row>
    <row r="5" spans="1:13" s="319" customFormat="1">
      <c r="B5" s="356"/>
      <c r="C5" s="356"/>
      <c r="D5" s="356"/>
      <c r="E5" s="356"/>
      <c r="F5" s="356"/>
      <c r="G5" s="356"/>
      <c r="H5" s="344"/>
      <c r="I5" s="344"/>
      <c r="J5" s="356"/>
      <c r="K5" s="356"/>
    </row>
    <row r="6" spans="1:13" s="319" customFormat="1" ht="22.5" customHeight="1">
      <c r="A6" s="20" t="s">
        <v>53</v>
      </c>
      <c r="B6" s="7628" t="s">
        <v>54</v>
      </c>
      <c r="C6" s="7628"/>
      <c r="D6" s="7675" t="s">
        <v>7333</v>
      </c>
      <c r="E6" s="7675"/>
      <c r="F6" s="2" t="s">
        <v>55</v>
      </c>
      <c r="G6" s="2" t="s">
        <v>56</v>
      </c>
      <c r="H6" s="7697" t="s">
        <v>58</v>
      </c>
      <c r="I6" s="7697"/>
      <c r="J6" s="7697" t="s">
        <v>59</v>
      </c>
      <c r="K6" s="7697"/>
    </row>
    <row r="7" spans="1:13" s="319" customFormat="1" ht="24" customHeight="1">
      <c r="A7" s="21"/>
      <c r="B7" s="2" t="s">
        <v>60</v>
      </c>
      <c r="C7" s="2" t="s">
        <v>61</v>
      </c>
      <c r="D7" s="1282" t="s">
        <v>7335</v>
      </c>
      <c r="E7" s="1282" t="s">
        <v>7334</v>
      </c>
      <c r="F7" s="2" t="s">
        <v>62</v>
      </c>
      <c r="G7" s="2" t="s">
        <v>63</v>
      </c>
      <c r="H7" s="2529" t="s">
        <v>2103</v>
      </c>
      <c r="I7" s="2529" t="s">
        <v>2104</v>
      </c>
      <c r="J7" s="22" t="s">
        <v>2103</v>
      </c>
      <c r="K7" s="22" t="s">
        <v>2104</v>
      </c>
    </row>
    <row r="8" spans="1:13">
      <c r="A8" s="7698">
        <v>12</v>
      </c>
      <c r="B8" s="7696">
        <v>300</v>
      </c>
      <c r="C8" s="151">
        <v>400</v>
      </c>
      <c r="D8" s="1538">
        <v>360.49484240363313</v>
      </c>
      <c r="E8" s="1538">
        <v>435.18618842000518</v>
      </c>
      <c r="F8" s="1528">
        <v>5.67</v>
      </c>
      <c r="G8" s="1528">
        <v>1.36</v>
      </c>
      <c r="H8" s="3758">
        <v>7802</v>
      </c>
      <c r="I8" s="3758">
        <v>11378</v>
      </c>
      <c r="J8" s="1024">
        <f>H8-H8*$B$4/100</f>
        <v>7802</v>
      </c>
      <c r="K8" s="1024">
        <f>I8-I8*$B$4/100</f>
        <v>11378</v>
      </c>
      <c r="M8">
        <v>1.1000000000000001</v>
      </c>
    </row>
    <row r="9" spans="1:13">
      <c r="A9" s="7699"/>
      <c r="B9" s="7696"/>
      <c r="C9" s="151">
        <v>500</v>
      </c>
      <c r="D9" s="1538">
        <v>450.61855300454141</v>
      </c>
      <c r="E9" s="1538">
        <v>543.98273552500643</v>
      </c>
      <c r="F9" s="1528">
        <v>6.86</v>
      </c>
      <c r="G9" s="1528">
        <v>1.71</v>
      </c>
      <c r="H9" s="3758">
        <v>8913</v>
      </c>
      <c r="I9" s="3758">
        <v>12401</v>
      </c>
      <c r="J9" s="1024">
        <f t="shared" ref="J9:J72" si="0">H9-H9*$B$4/100</f>
        <v>8913</v>
      </c>
      <c r="K9" s="1024">
        <f t="shared" ref="K9:K72" si="1">I9-I9*$B$4/100</f>
        <v>12401</v>
      </c>
    </row>
    <row r="10" spans="1:13">
      <c r="A10" s="7700"/>
      <c r="B10" s="7696"/>
      <c r="C10" s="151">
        <v>600</v>
      </c>
      <c r="D10" s="1538">
        <v>540.74226360544969</v>
      </c>
      <c r="E10" s="1538">
        <v>652.77928263000774</v>
      </c>
      <c r="F10" s="1528">
        <v>8.0399999999999991</v>
      </c>
      <c r="G10" s="1528">
        <v>2.06</v>
      </c>
      <c r="H10" s="3758">
        <v>10020</v>
      </c>
      <c r="I10" s="3758">
        <v>13427</v>
      </c>
      <c r="J10" s="1024">
        <f t="shared" si="0"/>
        <v>10020</v>
      </c>
      <c r="K10" s="1024">
        <f t="shared" si="1"/>
        <v>13427</v>
      </c>
    </row>
    <row r="11" spans="1:13">
      <c r="A11" s="364" t="s">
        <v>2112</v>
      </c>
      <c r="B11" s="7696"/>
      <c r="C11" s="151">
        <v>700</v>
      </c>
      <c r="D11" s="1538">
        <v>630.86597420635792</v>
      </c>
      <c r="E11" s="1538">
        <v>761.57582973500894</v>
      </c>
      <c r="F11" s="1528">
        <v>9.2200000000000006</v>
      </c>
      <c r="G11" s="1528">
        <v>2.41</v>
      </c>
      <c r="H11" s="3758">
        <v>11129</v>
      </c>
      <c r="I11" s="3758">
        <v>14450</v>
      </c>
      <c r="J11" s="1024">
        <f>H11-H11*$B$4/100</f>
        <v>11129</v>
      </c>
      <c r="K11" s="1024">
        <f t="shared" si="1"/>
        <v>14450</v>
      </c>
    </row>
    <row r="12" spans="1:13">
      <c r="A12" s="364" t="s">
        <v>2113</v>
      </c>
      <c r="B12" s="7696"/>
      <c r="C12" s="151">
        <v>800</v>
      </c>
      <c r="D12" s="1538">
        <v>720.98968480726626</v>
      </c>
      <c r="E12" s="1538">
        <v>870.37237684001036</v>
      </c>
      <c r="F12" s="1528">
        <v>10.4</v>
      </c>
      <c r="G12" s="1528">
        <v>2.76</v>
      </c>
      <c r="H12" s="3758">
        <v>12234</v>
      </c>
      <c r="I12" s="3758">
        <v>15530</v>
      </c>
      <c r="J12" s="1024">
        <f t="shared" si="0"/>
        <v>12234</v>
      </c>
      <c r="K12" s="1024">
        <f t="shared" si="1"/>
        <v>15530</v>
      </c>
    </row>
    <row r="13" spans="1:13">
      <c r="A13" s="364" t="s">
        <v>2114</v>
      </c>
      <c r="B13" s="7696"/>
      <c r="C13" s="151">
        <v>900</v>
      </c>
      <c r="D13" s="1538">
        <v>811.1133954081746</v>
      </c>
      <c r="E13" s="1538">
        <v>979.16892394501156</v>
      </c>
      <c r="F13" s="1528">
        <v>11.58</v>
      </c>
      <c r="G13" s="1528">
        <v>3.11</v>
      </c>
      <c r="H13" s="3758">
        <v>13342</v>
      </c>
      <c r="I13" s="3758">
        <v>16557</v>
      </c>
      <c r="J13" s="1024">
        <f t="shared" si="0"/>
        <v>13342</v>
      </c>
      <c r="K13" s="1024">
        <f t="shared" si="1"/>
        <v>16557</v>
      </c>
    </row>
    <row r="14" spans="1:13">
      <c r="A14" s="364" t="s">
        <v>2115</v>
      </c>
      <c r="B14" s="7696"/>
      <c r="C14" s="366">
        <v>1000</v>
      </c>
      <c r="D14" s="1538">
        <v>901.23710600908282</v>
      </c>
      <c r="E14" s="1538">
        <v>1087.9654710500129</v>
      </c>
      <c r="F14" s="1528">
        <v>12.82</v>
      </c>
      <c r="G14" s="1528">
        <v>3.46</v>
      </c>
      <c r="H14" s="3758">
        <v>14450</v>
      </c>
      <c r="I14" s="3758">
        <v>17579</v>
      </c>
      <c r="J14" s="1024">
        <f t="shared" si="0"/>
        <v>14450</v>
      </c>
      <c r="K14" s="1024">
        <f t="shared" si="1"/>
        <v>17579</v>
      </c>
    </row>
    <row r="15" spans="1:13">
      <c r="A15" s="364"/>
      <c r="B15" s="7696"/>
      <c r="C15" s="366">
        <v>1100</v>
      </c>
      <c r="D15" s="1538">
        <v>991.36081660999116</v>
      </c>
      <c r="E15" s="1538">
        <v>1196.7620181550142</v>
      </c>
      <c r="F15" s="1528">
        <v>14</v>
      </c>
      <c r="G15" s="1528">
        <v>3.8</v>
      </c>
      <c r="H15" s="3758">
        <v>15560</v>
      </c>
      <c r="I15" s="3758">
        <v>18608</v>
      </c>
      <c r="J15" s="1024">
        <f t="shared" si="0"/>
        <v>15560</v>
      </c>
      <c r="K15" s="1024">
        <f t="shared" si="1"/>
        <v>18608</v>
      </c>
    </row>
    <row r="16" spans="1:13">
      <c r="A16" s="364"/>
      <c r="B16" s="7696"/>
      <c r="C16" s="366">
        <v>1200</v>
      </c>
      <c r="D16" s="1538">
        <v>1081.4845272108994</v>
      </c>
      <c r="E16" s="1538">
        <v>1305.5585652600155</v>
      </c>
      <c r="F16" s="1528">
        <v>15.18</v>
      </c>
      <c r="G16" s="1528">
        <v>4.1500000000000004</v>
      </c>
      <c r="H16" s="3758">
        <v>16924</v>
      </c>
      <c r="I16" s="3758">
        <v>19627</v>
      </c>
      <c r="J16" s="1024">
        <f t="shared" si="0"/>
        <v>16924</v>
      </c>
      <c r="K16" s="1024">
        <f t="shared" si="1"/>
        <v>19627</v>
      </c>
    </row>
    <row r="17" spans="1:11">
      <c r="A17" s="364"/>
      <c r="B17" s="7696"/>
      <c r="C17" s="366">
        <v>1400</v>
      </c>
      <c r="D17" s="1538">
        <v>1261.7319484127158</v>
      </c>
      <c r="E17" s="1538">
        <v>1523.1516594700179</v>
      </c>
      <c r="F17" s="1528">
        <v>17.600000000000001</v>
      </c>
      <c r="G17" s="1528">
        <v>4.8499999999999996</v>
      </c>
      <c r="H17" s="3758">
        <v>18882</v>
      </c>
      <c r="I17" s="3758">
        <v>21732</v>
      </c>
      <c r="J17" s="1024">
        <f t="shared" si="0"/>
        <v>18882</v>
      </c>
      <c r="K17" s="1024">
        <f t="shared" si="1"/>
        <v>21732</v>
      </c>
    </row>
    <row r="18" spans="1:11">
      <c r="A18" s="364"/>
      <c r="B18" s="7696"/>
      <c r="C18" s="366">
        <v>1600</v>
      </c>
      <c r="D18" s="1538">
        <v>1441.9793696145325</v>
      </c>
      <c r="E18" s="1538">
        <v>1740.7447536800207</v>
      </c>
      <c r="F18" s="1528">
        <v>20.010000000000002</v>
      </c>
      <c r="G18" s="1528">
        <v>5.55</v>
      </c>
      <c r="H18" s="3758">
        <v>21098</v>
      </c>
      <c r="I18" s="3758">
        <v>23780</v>
      </c>
      <c r="J18" s="1024">
        <f t="shared" si="0"/>
        <v>21098</v>
      </c>
      <c r="K18" s="1024">
        <f t="shared" si="1"/>
        <v>23780</v>
      </c>
    </row>
    <row r="19" spans="1:11">
      <c r="A19" s="364"/>
      <c r="B19" s="7696"/>
      <c r="C19" s="366">
        <v>1800</v>
      </c>
      <c r="D19" s="1538">
        <v>1622.2267908163492</v>
      </c>
      <c r="E19" s="1538">
        <v>1958.3378478900231</v>
      </c>
      <c r="F19" s="1528">
        <v>22.47</v>
      </c>
      <c r="G19" s="1528">
        <v>6.25</v>
      </c>
      <c r="H19" s="3758">
        <v>23313</v>
      </c>
      <c r="I19" s="3758">
        <v>25883</v>
      </c>
      <c r="J19" s="1024">
        <f t="shared" si="0"/>
        <v>23313</v>
      </c>
      <c r="K19" s="1024">
        <f t="shared" si="1"/>
        <v>25883</v>
      </c>
    </row>
    <row r="20" spans="1:11">
      <c r="A20" s="364"/>
      <c r="B20" s="7696"/>
      <c r="C20" s="366">
        <v>2000</v>
      </c>
      <c r="D20" s="1538">
        <v>1802.4742120181656</v>
      </c>
      <c r="E20" s="1538">
        <v>2175.9309421000257</v>
      </c>
      <c r="F20" s="1528">
        <v>24.83</v>
      </c>
      <c r="G20" s="1528">
        <v>6.95</v>
      </c>
      <c r="H20" s="3758">
        <v>25527</v>
      </c>
      <c r="I20" s="3758">
        <v>27932</v>
      </c>
      <c r="J20" s="1024">
        <f t="shared" si="0"/>
        <v>25527</v>
      </c>
      <c r="K20" s="1024">
        <f t="shared" si="1"/>
        <v>27932</v>
      </c>
    </row>
    <row r="21" spans="1:11">
      <c r="A21" s="364"/>
      <c r="B21" s="7696"/>
      <c r="C21" s="366">
        <v>2300</v>
      </c>
      <c r="D21" s="1538">
        <v>2072.8453438208903</v>
      </c>
      <c r="E21" s="1538">
        <v>2502.3205834150294</v>
      </c>
      <c r="F21" s="1528">
        <v>28.37</v>
      </c>
      <c r="G21" s="1528">
        <v>7.99</v>
      </c>
      <c r="H21" s="3758">
        <v>28851</v>
      </c>
      <c r="I21" s="3758">
        <v>31062</v>
      </c>
      <c r="J21" s="1024">
        <f t="shared" si="0"/>
        <v>28851</v>
      </c>
      <c r="K21" s="1024">
        <f t="shared" si="1"/>
        <v>31062</v>
      </c>
    </row>
    <row r="22" spans="1:11">
      <c r="A22" s="364"/>
      <c r="B22" s="7696"/>
      <c r="C22" s="366">
        <v>2600</v>
      </c>
      <c r="D22" s="1538">
        <v>2343.2164756236152</v>
      </c>
      <c r="E22" s="1538">
        <v>2828.7102247300336</v>
      </c>
      <c r="F22" s="1528">
        <v>31.97</v>
      </c>
      <c r="G22" s="1528">
        <v>9.0399999999999991</v>
      </c>
      <c r="H22" s="3758">
        <v>32175</v>
      </c>
      <c r="I22" s="3758">
        <v>34136</v>
      </c>
      <c r="J22" s="1024">
        <f t="shared" si="0"/>
        <v>32175</v>
      </c>
      <c r="K22" s="1024">
        <f t="shared" si="1"/>
        <v>34136</v>
      </c>
    </row>
    <row r="23" spans="1:11">
      <c r="A23" s="364"/>
      <c r="B23" s="7696"/>
      <c r="C23" s="366">
        <v>3000</v>
      </c>
      <c r="D23" s="1538">
        <v>2703.7113180272486</v>
      </c>
      <c r="E23" s="1538">
        <v>3263.8964131500388</v>
      </c>
      <c r="F23" s="1528">
        <v>36.75</v>
      </c>
      <c r="G23" s="1528">
        <v>10.44</v>
      </c>
      <c r="H23" s="3758">
        <v>36607</v>
      </c>
      <c r="I23" s="3758">
        <v>38289</v>
      </c>
      <c r="J23" s="1024">
        <f t="shared" si="0"/>
        <v>36607</v>
      </c>
      <c r="K23" s="1024">
        <f t="shared" si="1"/>
        <v>38289</v>
      </c>
    </row>
    <row r="24" spans="1:11">
      <c r="A24" s="364"/>
      <c r="B24" s="7696">
        <v>400</v>
      </c>
      <c r="C24" s="151">
        <v>400</v>
      </c>
      <c r="D24" s="1538">
        <v>448.23848131167409</v>
      </c>
      <c r="E24" s="1538">
        <v>541.74215749875782</v>
      </c>
      <c r="F24" s="1528">
        <v>7.36</v>
      </c>
      <c r="G24" s="1528">
        <v>1.71</v>
      </c>
      <c r="H24" s="3758">
        <v>8429</v>
      </c>
      <c r="I24" s="3758">
        <v>12344</v>
      </c>
      <c r="J24" s="1024">
        <f t="shared" si="0"/>
        <v>8429</v>
      </c>
      <c r="K24" s="1024">
        <f t="shared" si="1"/>
        <v>12344</v>
      </c>
    </row>
    <row r="25" spans="1:11">
      <c r="A25" s="364"/>
      <c r="B25" s="7696"/>
      <c r="C25" s="151">
        <v>500</v>
      </c>
      <c r="D25" s="1538">
        <v>560.29810163959257</v>
      </c>
      <c r="E25" s="1538">
        <v>677.1776968734473</v>
      </c>
      <c r="F25" s="1528">
        <v>8.9499999999999993</v>
      </c>
      <c r="G25" s="1528">
        <v>2.15</v>
      </c>
      <c r="H25" s="3758">
        <v>9643</v>
      </c>
      <c r="I25" s="3758">
        <v>13598</v>
      </c>
      <c r="J25" s="1024">
        <f t="shared" si="0"/>
        <v>9643</v>
      </c>
      <c r="K25" s="1024">
        <f t="shared" si="1"/>
        <v>13598</v>
      </c>
    </row>
    <row r="26" spans="1:11">
      <c r="A26" s="364"/>
      <c r="B26" s="7696"/>
      <c r="C26" s="151">
        <v>600</v>
      </c>
      <c r="D26" s="1538">
        <v>672.35772196751111</v>
      </c>
      <c r="E26" s="1538">
        <v>812.61323624813679</v>
      </c>
      <c r="F26" s="1528">
        <v>10.54</v>
      </c>
      <c r="G26" s="1528">
        <v>2.58</v>
      </c>
      <c r="H26" s="3758">
        <v>10856</v>
      </c>
      <c r="I26" s="3758">
        <v>14793</v>
      </c>
      <c r="J26" s="1024">
        <f t="shared" si="0"/>
        <v>10856</v>
      </c>
      <c r="K26" s="1024">
        <f t="shared" si="1"/>
        <v>14793</v>
      </c>
    </row>
    <row r="27" spans="1:11">
      <c r="A27" s="364"/>
      <c r="B27" s="7696"/>
      <c r="C27" s="151">
        <v>700</v>
      </c>
      <c r="D27" s="1538">
        <v>784.41734229542953</v>
      </c>
      <c r="E27" s="1538">
        <v>948.04877562282616</v>
      </c>
      <c r="F27" s="1528">
        <v>12.13</v>
      </c>
      <c r="G27" s="1528">
        <v>3.02</v>
      </c>
      <c r="H27" s="3758">
        <v>12070</v>
      </c>
      <c r="I27" s="3758">
        <v>15985</v>
      </c>
      <c r="J27" s="1024">
        <f t="shared" si="0"/>
        <v>12070</v>
      </c>
      <c r="K27" s="1024">
        <f t="shared" si="1"/>
        <v>15985</v>
      </c>
    </row>
    <row r="28" spans="1:11">
      <c r="A28" s="364"/>
      <c r="B28" s="7696"/>
      <c r="C28" s="151">
        <v>800</v>
      </c>
      <c r="D28" s="1538">
        <v>896.47696262334819</v>
      </c>
      <c r="E28" s="1538">
        <v>1083.4843149975156</v>
      </c>
      <c r="F28" s="1528">
        <v>13.72</v>
      </c>
      <c r="G28" s="1528">
        <v>3.46</v>
      </c>
      <c r="H28" s="3758">
        <v>13284</v>
      </c>
      <c r="I28" s="3758">
        <v>17183</v>
      </c>
      <c r="J28" s="1024">
        <f t="shared" si="0"/>
        <v>13284</v>
      </c>
      <c r="K28" s="1024">
        <f t="shared" si="1"/>
        <v>17183</v>
      </c>
    </row>
    <row r="29" spans="1:11">
      <c r="A29" s="364"/>
      <c r="B29" s="7696"/>
      <c r="C29" s="151">
        <v>900</v>
      </c>
      <c r="D29" s="1538">
        <v>1008.5365829512666</v>
      </c>
      <c r="E29" s="1538">
        <v>1218.9198543722052</v>
      </c>
      <c r="F29" s="1528">
        <v>15.31</v>
      </c>
      <c r="G29" s="1528">
        <v>3.89</v>
      </c>
      <c r="H29" s="3758">
        <v>14495</v>
      </c>
      <c r="I29" s="3758">
        <v>18377</v>
      </c>
      <c r="J29" s="1024">
        <f t="shared" si="0"/>
        <v>14495</v>
      </c>
      <c r="K29" s="1024">
        <f t="shared" si="1"/>
        <v>18377</v>
      </c>
    </row>
    <row r="30" spans="1:11">
      <c r="A30" s="364"/>
      <c r="B30" s="7696"/>
      <c r="C30" s="366">
        <v>1000</v>
      </c>
      <c r="D30" s="1538">
        <v>1120.5962032791851</v>
      </c>
      <c r="E30" s="1538">
        <v>1354.3553937468946</v>
      </c>
      <c r="F30" s="1528">
        <v>16.95</v>
      </c>
      <c r="G30" s="1528">
        <v>4.33</v>
      </c>
      <c r="H30" s="3758">
        <v>15713</v>
      </c>
      <c r="I30" s="3758">
        <v>19571</v>
      </c>
      <c r="J30" s="1024">
        <f t="shared" si="0"/>
        <v>15713</v>
      </c>
      <c r="K30" s="1024">
        <f t="shared" si="1"/>
        <v>19571</v>
      </c>
    </row>
    <row r="31" spans="1:11">
      <c r="A31" s="364"/>
      <c r="B31" s="7696"/>
      <c r="C31" s="366">
        <v>1100</v>
      </c>
      <c r="D31" s="1538">
        <v>1232.6558236071037</v>
      </c>
      <c r="E31" s="1538">
        <v>1489.7909331215842</v>
      </c>
      <c r="F31" s="1528">
        <v>18.54</v>
      </c>
      <c r="G31" s="1528">
        <v>4.7699999999999996</v>
      </c>
      <c r="H31" s="3758">
        <v>16924</v>
      </c>
      <c r="I31" s="3758">
        <v>20981</v>
      </c>
      <c r="J31" s="1024">
        <f t="shared" si="0"/>
        <v>16924</v>
      </c>
      <c r="K31" s="1024">
        <f t="shared" si="1"/>
        <v>20981</v>
      </c>
    </row>
    <row r="32" spans="1:11">
      <c r="A32" s="364"/>
      <c r="B32" s="7696"/>
      <c r="C32" s="366">
        <v>1200</v>
      </c>
      <c r="D32" s="1538">
        <v>1344.7154439350222</v>
      </c>
      <c r="E32" s="1538">
        <v>1625.2264724962736</v>
      </c>
      <c r="F32" s="1528">
        <v>20.13</v>
      </c>
      <c r="G32" s="1528">
        <v>5.2</v>
      </c>
      <c r="H32" s="3758">
        <v>18138</v>
      </c>
      <c r="I32" s="3758">
        <v>21962</v>
      </c>
      <c r="J32" s="1024">
        <f t="shared" si="0"/>
        <v>18138</v>
      </c>
      <c r="K32" s="1024">
        <f t="shared" si="1"/>
        <v>21962</v>
      </c>
    </row>
    <row r="33" spans="1:11">
      <c r="A33" s="364"/>
      <c r="B33" s="7696"/>
      <c r="C33" s="366">
        <v>1400</v>
      </c>
      <c r="D33" s="1538">
        <v>1568.8346845908591</v>
      </c>
      <c r="E33" s="1538">
        <v>1896.0975512456523</v>
      </c>
      <c r="F33" s="1528">
        <v>23.36</v>
      </c>
      <c r="G33" s="1528">
        <v>6.08</v>
      </c>
      <c r="H33" s="3758">
        <v>20565</v>
      </c>
      <c r="I33" s="3758">
        <v>24350</v>
      </c>
      <c r="J33" s="1024">
        <f t="shared" si="0"/>
        <v>20565</v>
      </c>
      <c r="K33" s="1024">
        <f t="shared" si="1"/>
        <v>24350</v>
      </c>
    </row>
    <row r="34" spans="1:11">
      <c r="A34" s="364"/>
      <c r="B34" s="7696"/>
      <c r="C34" s="366">
        <v>1600</v>
      </c>
      <c r="D34" s="1538">
        <v>1792.9539252466964</v>
      </c>
      <c r="E34" s="1538">
        <v>2166.9686299950313</v>
      </c>
      <c r="F34" s="1528">
        <v>26.59</v>
      </c>
      <c r="G34" s="1528">
        <v>6.95</v>
      </c>
      <c r="H34" s="3758">
        <v>22992</v>
      </c>
      <c r="I34" s="3758">
        <v>26795</v>
      </c>
      <c r="J34" s="1024">
        <f t="shared" si="0"/>
        <v>22992</v>
      </c>
      <c r="K34" s="1024">
        <f t="shared" si="1"/>
        <v>26795</v>
      </c>
    </row>
    <row r="35" spans="1:11">
      <c r="A35" s="364"/>
      <c r="B35" s="7696"/>
      <c r="C35" s="366">
        <v>1800</v>
      </c>
      <c r="D35" s="1538">
        <v>2017.0731659025332</v>
      </c>
      <c r="E35" s="1538">
        <v>2437.8397087444105</v>
      </c>
      <c r="F35" s="1528">
        <v>29.86</v>
      </c>
      <c r="G35" s="1528">
        <v>7.82</v>
      </c>
      <c r="H35" s="3758">
        <v>25417</v>
      </c>
      <c r="I35" s="3758">
        <v>29183</v>
      </c>
      <c r="J35" s="1024">
        <f t="shared" si="0"/>
        <v>25417</v>
      </c>
      <c r="K35" s="1024">
        <f t="shared" si="1"/>
        <v>29183</v>
      </c>
    </row>
    <row r="36" spans="1:11">
      <c r="A36" s="364"/>
      <c r="B36" s="7696"/>
      <c r="C36" s="366">
        <v>2000</v>
      </c>
      <c r="D36" s="1538">
        <v>2241.1924065583703</v>
      </c>
      <c r="E36" s="1538">
        <v>2708.7107874937892</v>
      </c>
      <c r="F36" s="1528">
        <v>33.04</v>
      </c>
      <c r="G36" s="1528">
        <v>8.69</v>
      </c>
      <c r="H36" s="3758">
        <v>27846</v>
      </c>
      <c r="I36" s="3758">
        <v>31576</v>
      </c>
      <c r="J36" s="1024">
        <f t="shared" si="0"/>
        <v>27846</v>
      </c>
      <c r="K36" s="1024">
        <f t="shared" si="1"/>
        <v>31576</v>
      </c>
    </row>
    <row r="37" spans="1:11">
      <c r="A37" s="364"/>
      <c r="B37" s="7696"/>
      <c r="C37" s="366">
        <v>2300</v>
      </c>
      <c r="D37" s="1538">
        <v>2577.3712675421257</v>
      </c>
      <c r="E37" s="1538">
        <v>3115.0174056178575</v>
      </c>
      <c r="F37" s="1528">
        <v>37.799999999999997</v>
      </c>
      <c r="G37" s="1528">
        <v>10</v>
      </c>
      <c r="H37" s="3758">
        <v>31485</v>
      </c>
      <c r="I37" s="3758">
        <v>35156</v>
      </c>
      <c r="J37" s="1024">
        <f t="shared" si="0"/>
        <v>31485</v>
      </c>
      <c r="K37" s="1024">
        <f t="shared" si="1"/>
        <v>35156</v>
      </c>
    </row>
    <row r="38" spans="1:11">
      <c r="A38" s="364"/>
      <c r="B38" s="7696"/>
      <c r="C38" s="366">
        <v>2600</v>
      </c>
      <c r="D38" s="1538">
        <v>2913.5501285258815</v>
      </c>
      <c r="E38" s="1538">
        <v>3521.3240237419259</v>
      </c>
      <c r="F38" s="1528">
        <v>42.62</v>
      </c>
      <c r="G38" s="1528">
        <v>11.31</v>
      </c>
      <c r="H38" s="3758">
        <v>35125</v>
      </c>
      <c r="I38" s="3758">
        <v>38797</v>
      </c>
      <c r="J38" s="1024">
        <f t="shared" si="0"/>
        <v>35125</v>
      </c>
      <c r="K38" s="1024">
        <f t="shared" si="1"/>
        <v>38797</v>
      </c>
    </row>
    <row r="39" spans="1:11">
      <c r="A39" s="364"/>
      <c r="B39" s="7696"/>
      <c r="C39" s="366">
        <v>3000</v>
      </c>
      <c r="D39" s="1538">
        <v>3361.7886098375557</v>
      </c>
      <c r="E39" s="1538">
        <v>4063.0661812406838</v>
      </c>
      <c r="F39" s="1528">
        <v>49.03</v>
      </c>
      <c r="G39" s="1528">
        <v>13.06</v>
      </c>
      <c r="H39" s="3758">
        <v>39982</v>
      </c>
      <c r="I39" s="3758">
        <v>43578</v>
      </c>
      <c r="J39" s="1024">
        <f t="shared" si="0"/>
        <v>39982</v>
      </c>
      <c r="K39" s="1024">
        <f t="shared" si="1"/>
        <v>43578</v>
      </c>
    </row>
    <row r="40" spans="1:11">
      <c r="A40" s="364"/>
      <c r="B40" s="7696">
        <v>500</v>
      </c>
      <c r="C40" s="151">
        <v>400</v>
      </c>
      <c r="D40" s="1538">
        <v>533.71565744132988</v>
      </c>
      <c r="E40" s="1538">
        <v>645.80423062377372</v>
      </c>
      <c r="F40" s="1528">
        <v>9.0500000000000007</v>
      </c>
      <c r="G40" s="1528">
        <v>2.06</v>
      </c>
      <c r="H40" s="3758">
        <v>9128</v>
      </c>
      <c r="I40" s="3758">
        <v>12687</v>
      </c>
      <c r="J40" s="1024">
        <f t="shared" si="0"/>
        <v>9128</v>
      </c>
      <c r="K40" s="1024">
        <f t="shared" si="1"/>
        <v>12687</v>
      </c>
    </row>
    <row r="41" spans="1:11">
      <c r="A41" s="364"/>
      <c r="B41" s="7696"/>
      <c r="C41" s="151">
        <v>500</v>
      </c>
      <c r="D41" s="1538">
        <v>667.14457180166232</v>
      </c>
      <c r="E41" s="1538">
        <v>807.25528827971709</v>
      </c>
      <c r="F41" s="1528">
        <v>11.05</v>
      </c>
      <c r="G41" s="1528">
        <v>2.58</v>
      </c>
      <c r="H41" s="3758">
        <v>10475</v>
      </c>
      <c r="I41" s="3758">
        <v>13941</v>
      </c>
      <c r="J41" s="1024">
        <f t="shared" si="0"/>
        <v>10475</v>
      </c>
      <c r="K41" s="1024">
        <f t="shared" si="1"/>
        <v>13941</v>
      </c>
    </row>
    <row r="42" spans="1:11">
      <c r="A42" s="364"/>
      <c r="B42" s="7696"/>
      <c r="C42" s="151">
        <v>600</v>
      </c>
      <c r="D42" s="1538">
        <v>800.57348616199477</v>
      </c>
      <c r="E42" s="1538">
        <v>968.70634593566047</v>
      </c>
      <c r="F42" s="1528">
        <v>13.04</v>
      </c>
      <c r="G42" s="1528">
        <v>3.11</v>
      </c>
      <c r="H42" s="3758">
        <v>11822</v>
      </c>
      <c r="I42" s="3758">
        <v>15189</v>
      </c>
      <c r="J42" s="1024">
        <f t="shared" si="0"/>
        <v>11822</v>
      </c>
      <c r="K42" s="1024">
        <f t="shared" si="1"/>
        <v>15189</v>
      </c>
    </row>
    <row r="43" spans="1:11">
      <c r="A43" s="364"/>
      <c r="B43" s="7696"/>
      <c r="C43" s="151">
        <v>700</v>
      </c>
      <c r="D43" s="1538">
        <v>934.00240052232721</v>
      </c>
      <c r="E43" s="1538">
        <v>1130.157403591604</v>
      </c>
      <c r="F43" s="1528">
        <v>15.04</v>
      </c>
      <c r="G43" s="1528">
        <v>3.63</v>
      </c>
      <c r="H43" s="3758">
        <v>13173</v>
      </c>
      <c r="I43" s="3758">
        <v>16386</v>
      </c>
      <c r="J43" s="1024">
        <f t="shared" si="0"/>
        <v>13173</v>
      </c>
      <c r="K43" s="1024">
        <f t="shared" si="1"/>
        <v>16386</v>
      </c>
    </row>
    <row r="44" spans="1:11">
      <c r="A44" s="364"/>
      <c r="B44" s="7696"/>
      <c r="C44" s="151">
        <v>800</v>
      </c>
      <c r="D44" s="1538">
        <v>1067.4313148826598</v>
      </c>
      <c r="E44" s="1538">
        <v>1291.6084612475474</v>
      </c>
      <c r="F44" s="1528">
        <v>17.04</v>
      </c>
      <c r="G44" s="1528">
        <v>4.16</v>
      </c>
      <c r="H44" s="3758">
        <v>14523</v>
      </c>
      <c r="I44" s="3758">
        <v>17635</v>
      </c>
      <c r="J44" s="1024">
        <f t="shared" si="0"/>
        <v>14523</v>
      </c>
      <c r="K44" s="1024">
        <f t="shared" si="1"/>
        <v>17635</v>
      </c>
    </row>
    <row r="45" spans="1:11">
      <c r="A45" s="364"/>
      <c r="B45" s="7696"/>
      <c r="C45" s="151">
        <v>900</v>
      </c>
      <c r="D45" s="1538">
        <v>1200.8602292429923</v>
      </c>
      <c r="E45" s="1538">
        <v>1453.0595189034907</v>
      </c>
      <c r="F45" s="1528">
        <v>19.03</v>
      </c>
      <c r="G45" s="1528">
        <v>4.68</v>
      </c>
      <c r="H45" s="3758">
        <v>15870</v>
      </c>
      <c r="I45" s="3758">
        <v>18832</v>
      </c>
      <c r="J45" s="1024">
        <f t="shared" si="0"/>
        <v>15870</v>
      </c>
      <c r="K45" s="1024">
        <f t="shared" si="1"/>
        <v>18832</v>
      </c>
    </row>
    <row r="46" spans="1:11">
      <c r="A46" s="364"/>
      <c r="B46" s="7696"/>
      <c r="C46" s="366">
        <v>1000</v>
      </c>
      <c r="D46" s="1538">
        <v>1334.2891436033246</v>
      </c>
      <c r="E46" s="1538">
        <v>1614.5105765594342</v>
      </c>
      <c r="F46" s="1528">
        <v>21.08</v>
      </c>
      <c r="G46" s="1528">
        <v>5.2</v>
      </c>
      <c r="H46" s="3758">
        <v>17221</v>
      </c>
      <c r="I46" s="3758">
        <v>20083</v>
      </c>
      <c r="J46" s="1024">
        <f t="shared" si="0"/>
        <v>17221</v>
      </c>
      <c r="K46" s="1024">
        <f t="shared" si="1"/>
        <v>20083</v>
      </c>
    </row>
    <row r="47" spans="1:11">
      <c r="A47" s="364"/>
      <c r="B47" s="7696"/>
      <c r="C47" s="366">
        <v>1100</v>
      </c>
      <c r="D47" s="1538">
        <v>1467.7180579636572</v>
      </c>
      <c r="E47" s="1538">
        <v>1775.9616342153777</v>
      </c>
      <c r="F47" s="1528">
        <v>23.08</v>
      </c>
      <c r="G47" s="1528">
        <v>5.73</v>
      </c>
      <c r="H47" s="3758">
        <v>18569</v>
      </c>
      <c r="I47" s="3758">
        <v>21333</v>
      </c>
      <c r="J47" s="1024">
        <f t="shared" si="0"/>
        <v>18569</v>
      </c>
      <c r="K47" s="1024">
        <f t="shared" si="1"/>
        <v>21333</v>
      </c>
    </row>
    <row r="48" spans="1:11">
      <c r="A48" s="364"/>
      <c r="B48" s="7696"/>
      <c r="C48" s="366">
        <v>1200</v>
      </c>
      <c r="D48" s="1538">
        <v>1601.1469723239895</v>
      </c>
      <c r="E48" s="1538">
        <v>1937.4126918713209</v>
      </c>
      <c r="F48" s="1528">
        <v>25.08</v>
      </c>
      <c r="G48" s="1528">
        <v>6.25</v>
      </c>
      <c r="H48" s="3758">
        <v>19919</v>
      </c>
      <c r="I48" s="3758">
        <v>22529</v>
      </c>
      <c r="J48" s="1024">
        <f t="shared" si="0"/>
        <v>19919</v>
      </c>
      <c r="K48" s="1024">
        <f t="shared" si="1"/>
        <v>22529</v>
      </c>
    </row>
    <row r="49" spans="1:11">
      <c r="A49" s="364"/>
      <c r="B49" s="7696"/>
      <c r="C49" s="366">
        <v>1400</v>
      </c>
      <c r="D49" s="1538">
        <v>1868.0048010446544</v>
      </c>
      <c r="E49" s="1538">
        <v>2260.3148071832079</v>
      </c>
      <c r="F49" s="1528">
        <v>29.12</v>
      </c>
      <c r="G49" s="1528">
        <v>7.3</v>
      </c>
      <c r="H49" s="3758">
        <v>22620</v>
      </c>
      <c r="I49" s="3758">
        <v>24976</v>
      </c>
      <c r="J49" s="1024">
        <f t="shared" si="0"/>
        <v>22620</v>
      </c>
      <c r="K49" s="1024">
        <f t="shared" si="1"/>
        <v>24976</v>
      </c>
    </row>
    <row r="50" spans="1:11">
      <c r="A50" s="364"/>
      <c r="B50" s="7696"/>
      <c r="C50" s="366">
        <v>1600</v>
      </c>
      <c r="D50" s="1538">
        <v>2134.8626297653195</v>
      </c>
      <c r="E50" s="1538">
        <v>2583.2169224950949</v>
      </c>
      <c r="F50" s="1528">
        <v>33.17</v>
      </c>
      <c r="G50" s="1528">
        <v>8.35</v>
      </c>
      <c r="H50" s="3758">
        <v>25317</v>
      </c>
      <c r="I50" s="3758">
        <v>27478</v>
      </c>
      <c r="J50" s="1024">
        <f t="shared" si="0"/>
        <v>25317</v>
      </c>
      <c r="K50" s="1024">
        <f t="shared" si="1"/>
        <v>27478</v>
      </c>
    </row>
    <row r="51" spans="1:11">
      <c r="A51" s="364"/>
      <c r="B51" s="7696"/>
      <c r="C51" s="366">
        <v>1800</v>
      </c>
      <c r="D51" s="1538">
        <v>2401.7204584859846</v>
      </c>
      <c r="E51" s="1538">
        <v>2906.1190378069814</v>
      </c>
      <c r="F51" s="1528">
        <v>37.25</v>
      </c>
      <c r="G51" s="1528">
        <v>9.39</v>
      </c>
      <c r="H51" s="3758">
        <v>28015</v>
      </c>
      <c r="I51" s="3758">
        <v>29924</v>
      </c>
      <c r="J51" s="1024">
        <f t="shared" si="0"/>
        <v>28015</v>
      </c>
      <c r="K51" s="1024">
        <f t="shared" si="1"/>
        <v>29924</v>
      </c>
    </row>
    <row r="52" spans="1:11">
      <c r="A52" s="364"/>
      <c r="B52" s="7696"/>
      <c r="C52" s="366">
        <v>2000</v>
      </c>
      <c r="D52" s="1538">
        <v>2668.5782872066493</v>
      </c>
      <c r="E52" s="1538">
        <v>3229.0211531188684</v>
      </c>
      <c r="F52" s="1528">
        <v>41.24</v>
      </c>
      <c r="G52" s="1528">
        <v>10.44</v>
      </c>
      <c r="H52" s="3758">
        <v>30718</v>
      </c>
      <c r="I52" s="3758">
        <v>32372</v>
      </c>
      <c r="J52" s="1024">
        <f t="shared" si="0"/>
        <v>30718</v>
      </c>
      <c r="K52" s="1024">
        <f t="shared" si="1"/>
        <v>32372</v>
      </c>
    </row>
    <row r="53" spans="1:11">
      <c r="A53" s="364"/>
      <c r="B53" s="7696"/>
      <c r="C53" s="366">
        <v>2300</v>
      </c>
      <c r="D53" s="1538">
        <v>3068.8650302876463</v>
      </c>
      <c r="E53" s="1538">
        <v>3713.3743260866981</v>
      </c>
      <c r="F53" s="1528">
        <v>47.23</v>
      </c>
      <c r="G53" s="1528">
        <v>12.01</v>
      </c>
      <c r="H53" s="3758">
        <v>34763</v>
      </c>
      <c r="I53" s="3758">
        <v>36069</v>
      </c>
      <c r="J53" s="1024">
        <f t="shared" si="0"/>
        <v>34763</v>
      </c>
      <c r="K53" s="1024">
        <f t="shared" si="1"/>
        <v>36069</v>
      </c>
    </row>
    <row r="54" spans="1:11">
      <c r="A54" s="364"/>
      <c r="B54" s="7696"/>
      <c r="C54" s="366">
        <v>2600</v>
      </c>
      <c r="D54" s="1538">
        <v>3469.1517733686442</v>
      </c>
      <c r="E54" s="1538">
        <v>4197.7274990545293</v>
      </c>
      <c r="F54" s="1528">
        <v>53.27</v>
      </c>
      <c r="G54" s="1528">
        <v>13.58</v>
      </c>
      <c r="H54" s="3758">
        <v>38811</v>
      </c>
      <c r="I54" s="3758">
        <v>39765</v>
      </c>
      <c r="J54" s="1024">
        <f t="shared" si="0"/>
        <v>38811</v>
      </c>
      <c r="K54" s="1024">
        <f t="shared" si="1"/>
        <v>39765</v>
      </c>
    </row>
    <row r="55" spans="1:11">
      <c r="A55" s="364"/>
      <c r="B55" s="7696"/>
      <c r="C55" s="366">
        <v>3000</v>
      </c>
      <c r="D55" s="1538">
        <v>4002.8674308099739</v>
      </c>
      <c r="E55" s="1538">
        <v>4843.5317296783023</v>
      </c>
      <c r="F55" s="1528">
        <v>61.31</v>
      </c>
      <c r="G55" s="1528">
        <v>15.68</v>
      </c>
      <c r="H55" s="3758">
        <v>44210</v>
      </c>
      <c r="I55" s="3758">
        <v>44658</v>
      </c>
      <c r="J55" s="1024">
        <f t="shared" si="0"/>
        <v>44210</v>
      </c>
      <c r="K55" s="1024">
        <f t="shared" si="1"/>
        <v>44658</v>
      </c>
    </row>
    <row r="56" spans="1:11">
      <c r="A56" s="364"/>
      <c r="B56" s="7696">
        <v>600</v>
      </c>
      <c r="C56" s="151">
        <v>400</v>
      </c>
      <c r="D56" s="1538">
        <v>617.93284671106881</v>
      </c>
      <c r="E56" s="1538">
        <v>748.59357174487366</v>
      </c>
      <c r="F56" s="1528">
        <v>10.74</v>
      </c>
      <c r="G56" s="1528">
        <v>2.41</v>
      </c>
      <c r="H56" s="3758">
        <v>9871</v>
      </c>
      <c r="I56" s="3758">
        <v>13427</v>
      </c>
      <c r="J56" s="1024">
        <f t="shared" si="0"/>
        <v>9871</v>
      </c>
      <c r="K56" s="1024">
        <f t="shared" si="1"/>
        <v>13427</v>
      </c>
    </row>
    <row r="57" spans="1:11">
      <c r="A57" s="364"/>
      <c r="B57" s="7696"/>
      <c r="C57" s="151">
        <v>500</v>
      </c>
      <c r="D57" s="1538">
        <v>772.41605838883595</v>
      </c>
      <c r="E57" s="1538">
        <v>935.74196468109199</v>
      </c>
      <c r="F57" s="1528">
        <v>13.14</v>
      </c>
      <c r="G57" s="1528">
        <v>3.02</v>
      </c>
      <c r="H57" s="3758">
        <v>11330</v>
      </c>
      <c r="I57" s="3758">
        <v>14793</v>
      </c>
      <c r="J57" s="1024">
        <f t="shared" si="0"/>
        <v>11330</v>
      </c>
      <c r="K57" s="1024">
        <f t="shared" si="1"/>
        <v>14793</v>
      </c>
    </row>
    <row r="58" spans="1:11">
      <c r="A58" s="364"/>
      <c r="B58" s="7696"/>
      <c r="C58" s="151">
        <v>600</v>
      </c>
      <c r="D58" s="1538">
        <v>926.89927006660309</v>
      </c>
      <c r="E58" s="1538">
        <v>1122.8903576173104</v>
      </c>
      <c r="F58" s="1528">
        <v>15.55</v>
      </c>
      <c r="G58" s="1528">
        <v>3.63</v>
      </c>
      <c r="H58" s="3758">
        <v>12792</v>
      </c>
      <c r="I58" s="3758">
        <v>16101</v>
      </c>
      <c r="J58" s="1024">
        <f t="shared" si="0"/>
        <v>12792</v>
      </c>
      <c r="K58" s="1024">
        <f t="shared" si="1"/>
        <v>16101</v>
      </c>
    </row>
    <row r="59" spans="1:11">
      <c r="A59" s="364"/>
      <c r="B59" s="7696"/>
      <c r="C59" s="151">
        <v>700</v>
      </c>
      <c r="D59" s="1538">
        <v>1081.3824817443704</v>
      </c>
      <c r="E59" s="1538">
        <v>1310.0387505535286</v>
      </c>
      <c r="F59" s="1528">
        <v>17.95</v>
      </c>
      <c r="G59" s="1528">
        <v>4.24</v>
      </c>
      <c r="H59" s="3758">
        <v>14252</v>
      </c>
      <c r="I59" s="3758">
        <v>17468</v>
      </c>
      <c r="J59" s="1024">
        <f t="shared" si="0"/>
        <v>14252</v>
      </c>
      <c r="K59" s="1024">
        <f t="shared" si="1"/>
        <v>17468</v>
      </c>
    </row>
    <row r="60" spans="1:11">
      <c r="A60" s="364"/>
      <c r="B60" s="7696"/>
      <c r="C60" s="151">
        <v>800</v>
      </c>
      <c r="D60" s="1538">
        <v>1235.8656934221376</v>
      </c>
      <c r="E60" s="1538">
        <v>1497.1871434897473</v>
      </c>
      <c r="F60" s="1528">
        <v>20.350000000000001</v>
      </c>
      <c r="G60" s="1528">
        <v>4.8499999999999996</v>
      </c>
      <c r="H60" s="3758">
        <v>15713</v>
      </c>
      <c r="I60" s="3758">
        <v>18832</v>
      </c>
      <c r="J60" s="1024">
        <f t="shared" si="0"/>
        <v>15713</v>
      </c>
      <c r="K60" s="1024">
        <f t="shared" si="1"/>
        <v>18832</v>
      </c>
    </row>
    <row r="61" spans="1:11">
      <c r="A61" s="364"/>
      <c r="B61" s="7696"/>
      <c r="C61" s="151">
        <v>900</v>
      </c>
      <c r="D61" s="1538">
        <v>1390.3489050999046</v>
      </c>
      <c r="E61" s="1538">
        <v>1684.3355364259655</v>
      </c>
      <c r="F61" s="1528">
        <v>22.76</v>
      </c>
      <c r="G61" s="1528">
        <v>5.47</v>
      </c>
      <c r="H61" s="3758">
        <v>17169</v>
      </c>
      <c r="I61" s="3758">
        <v>20139</v>
      </c>
      <c r="J61" s="1024">
        <f t="shared" si="0"/>
        <v>17169</v>
      </c>
      <c r="K61" s="1024">
        <f t="shared" si="1"/>
        <v>20139</v>
      </c>
    </row>
    <row r="62" spans="1:11">
      <c r="A62" s="364"/>
      <c r="B62" s="7696"/>
      <c r="C62" s="366">
        <v>1000</v>
      </c>
      <c r="D62" s="1538">
        <v>1544.8321167776719</v>
      </c>
      <c r="E62" s="1538">
        <v>1871.483929362184</v>
      </c>
      <c r="F62" s="1528">
        <v>25.21</v>
      </c>
      <c r="G62" s="1528">
        <v>6.08</v>
      </c>
      <c r="H62" s="3758">
        <v>18631</v>
      </c>
      <c r="I62" s="3758">
        <v>21505</v>
      </c>
      <c r="J62" s="1024">
        <f t="shared" si="0"/>
        <v>18631</v>
      </c>
      <c r="K62" s="1024">
        <f t="shared" si="1"/>
        <v>21505</v>
      </c>
    </row>
    <row r="63" spans="1:11">
      <c r="A63" s="364"/>
      <c r="B63" s="7696"/>
      <c r="C63" s="366">
        <v>1100</v>
      </c>
      <c r="D63" s="1538">
        <v>1699.3153284554392</v>
      </c>
      <c r="E63" s="1538">
        <v>2058.6323222984024</v>
      </c>
      <c r="F63" s="1528">
        <v>27.62</v>
      </c>
      <c r="G63" s="1528">
        <v>6.69</v>
      </c>
      <c r="H63" s="3758">
        <v>20093</v>
      </c>
      <c r="I63" s="3758">
        <v>22872</v>
      </c>
      <c r="J63" s="1024">
        <f t="shared" si="0"/>
        <v>20093</v>
      </c>
      <c r="K63" s="1024">
        <f t="shared" si="1"/>
        <v>22872</v>
      </c>
    </row>
    <row r="64" spans="1:11">
      <c r="A64" s="364"/>
      <c r="B64" s="7696"/>
      <c r="C64" s="366">
        <v>1200</v>
      </c>
      <c r="D64" s="1538">
        <v>1853.7985401332062</v>
      </c>
      <c r="E64" s="1538">
        <v>2245.7807152346209</v>
      </c>
      <c r="F64" s="1528">
        <v>30.02</v>
      </c>
      <c r="G64" s="1528">
        <v>7.3</v>
      </c>
      <c r="H64" s="3758">
        <v>21549</v>
      </c>
      <c r="I64" s="3758">
        <v>24180</v>
      </c>
      <c r="J64" s="1024">
        <f t="shared" si="0"/>
        <v>21549</v>
      </c>
      <c r="K64" s="1024">
        <f t="shared" si="1"/>
        <v>24180</v>
      </c>
    </row>
    <row r="65" spans="1:11">
      <c r="A65" s="364"/>
      <c r="B65" s="7696"/>
      <c r="C65" s="366">
        <v>1400</v>
      </c>
      <c r="D65" s="1538">
        <v>2162.7649634887407</v>
      </c>
      <c r="E65" s="1538">
        <v>2620.0775011070573</v>
      </c>
      <c r="F65" s="1528">
        <v>34.880000000000003</v>
      </c>
      <c r="G65" s="1528">
        <v>8.52</v>
      </c>
      <c r="H65" s="3758">
        <v>24473</v>
      </c>
      <c r="I65" s="3758">
        <v>26909</v>
      </c>
      <c r="J65" s="1024">
        <f t="shared" si="0"/>
        <v>24473</v>
      </c>
      <c r="K65" s="1024">
        <f t="shared" si="1"/>
        <v>26909</v>
      </c>
    </row>
    <row r="66" spans="1:11">
      <c r="A66" s="364"/>
      <c r="B66" s="7696"/>
      <c r="C66" s="366">
        <v>1600</v>
      </c>
      <c r="D66" s="1538">
        <v>2471.7313868442752</v>
      </c>
      <c r="E66" s="1538">
        <v>2994.3742869794946</v>
      </c>
      <c r="F66" s="1528">
        <v>39.74</v>
      </c>
      <c r="G66" s="1528">
        <v>9.74</v>
      </c>
      <c r="H66" s="3758">
        <v>27391</v>
      </c>
      <c r="I66" s="3758">
        <v>29582</v>
      </c>
      <c r="J66" s="1024">
        <f t="shared" si="0"/>
        <v>27391</v>
      </c>
      <c r="K66" s="1024">
        <f t="shared" si="1"/>
        <v>29582</v>
      </c>
    </row>
    <row r="67" spans="1:11">
      <c r="A67" s="364"/>
      <c r="B67" s="7696"/>
      <c r="C67" s="366">
        <v>1800</v>
      </c>
      <c r="D67" s="1538">
        <v>2780.6978101998093</v>
      </c>
      <c r="E67" s="1538">
        <v>3368.6710728519311</v>
      </c>
      <c r="F67" s="1528">
        <v>44.64</v>
      </c>
      <c r="G67" s="1528">
        <v>10.97</v>
      </c>
      <c r="H67" s="3758">
        <v>30315</v>
      </c>
      <c r="I67" s="3758">
        <v>32312</v>
      </c>
      <c r="J67" s="1024">
        <f t="shared" si="0"/>
        <v>30315</v>
      </c>
      <c r="K67" s="1024">
        <f t="shared" si="1"/>
        <v>32312</v>
      </c>
    </row>
    <row r="68" spans="1:11">
      <c r="A68" s="364"/>
      <c r="B68" s="7696"/>
      <c r="C68" s="366">
        <v>2000</v>
      </c>
      <c r="D68" s="1538">
        <v>3089.6642335553438</v>
      </c>
      <c r="E68" s="1538">
        <v>3742.9678587243679</v>
      </c>
      <c r="F68" s="1528">
        <v>49.45</v>
      </c>
      <c r="G68" s="1528">
        <v>12.19</v>
      </c>
      <c r="H68" s="3758">
        <v>33234</v>
      </c>
      <c r="I68" s="3758">
        <v>34987</v>
      </c>
      <c r="J68" s="1024">
        <f t="shared" si="0"/>
        <v>33234</v>
      </c>
      <c r="K68" s="1024">
        <f t="shared" si="1"/>
        <v>34987</v>
      </c>
    </row>
    <row r="69" spans="1:11">
      <c r="A69" s="364"/>
      <c r="B69" s="7696"/>
      <c r="C69" s="366">
        <v>2300</v>
      </c>
      <c r="D69" s="1538">
        <v>3553.1138685886449</v>
      </c>
      <c r="E69" s="1538">
        <v>4304.4130375330224</v>
      </c>
      <c r="F69" s="1528">
        <v>56.66</v>
      </c>
      <c r="G69" s="1528">
        <v>14.02</v>
      </c>
      <c r="H69" s="3758">
        <v>37614</v>
      </c>
      <c r="I69" s="3758">
        <v>39027</v>
      </c>
      <c r="J69" s="1024">
        <f t="shared" si="0"/>
        <v>37614</v>
      </c>
      <c r="K69" s="1024">
        <f t="shared" si="1"/>
        <v>39027</v>
      </c>
    </row>
    <row r="70" spans="1:11">
      <c r="A70" s="364"/>
      <c r="B70" s="7696"/>
      <c r="C70" s="366">
        <v>2600</v>
      </c>
      <c r="D70" s="1538">
        <v>4016.5635036219469</v>
      </c>
      <c r="E70" s="1538">
        <v>4865.8582163416786</v>
      </c>
      <c r="F70" s="1528">
        <v>63.93</v>
      </c>
      <c r="G70" s="1528">
        <v>15.85</v>
      </c>
      <c r="H70" s="3758">
        <v>41996</v>
      </c>
      <c r="I70" s="3758">
        <v>43064</v>
      </c>
      <c r="J70" s="1024">
        <f t="shared" si="0"/>
        <v>41996</v>
      </c>
      <c r="K70" s="1024">
        <f t="shared" si="1"/>
        <v>43064</v>
      </c>
    </row>
    <row r="71" spans="1:11">
      <c r="A71" s="364"/>
      <c r="B71" s="7696"/>
      <c r="C71" s="366">
        <v>3000</v>
      </c>
      <c r="D71" s="1538">
        <v>4634.4963503330155</v>
      </c>
      <c r="E71" s="1538">
        <v>5614.4517880865515</v>
      </c>
      <c r="F71" s="1528">
        <v>73.59</v>
      </c>
      <c r="G71" s="1528">
        <v>18.3</v>
      </c>
      <c r="H71" s="3758">
        <v>47836</v>
      </c>
      <c r="I71" s="3758">
        <v>48469</v>
      </c>
      <c r="J71" s="1024">
        <f t="shared" si="0"/>
        <v>47836</v>
      </c>
      <c r="K71" s="1024">
        <f t="shared" si="1"/>
        <v>48469</v>
      </c>
    </row>
    <row r="72" spans="1:11">
      <c r="A72" s="364"/>
      <c r="B72" s="7696">
        <v>900</v>
      </c>
      <c r="C72" s="151">
        <v>400</v>
      </c>
      <c r="D72" s="1538">
        <v>872.04548308407345</v>
      </c>
      <c r="E72" s="1538">
        <v>1062.297827551914</v>
      </c>
      <c r="F72" s="1528">
        <v>15.8</v>
      </c>
      <c r="G72" s="1528">
        <v>3.46</v>
      </c>
      <c r="H72" s="3758">
        <v>12206</v>
      </c>
      <c r="I72" s="3758">
        <v>15530</v>
      </c>
      <c r="J72" s="1024">
        <f t="shared" si="0"/>
        <v>12206</v>
      </c>
      <c r="K72" s="1024">
        <f t="shared" si="1"/>
        <v>15530</v>
      </c>
    </row>
    <row r="73" spans="1:11">
      <c r="A73" s="364"/>
      <c r="B73" s="7696"/>
      <c r="C73" s="151">
        <v>500</v>
      </c>
      <c r="D73" s="1538">
        <v>1090.0568538550917</v>
      </c>
      <c r="E73" s="1538">
        <v>1327.8722844398924</v>
      </c>
      <c r="F73" s="1528">
        <v>19.43</v>
      </c>
      <c r="G73" s="1528">
        <v>4.33</v>
      </c>
      <c r="H73" s="3758">
        <v>14128</v>
      </c>
      <c r="I73" s="3758">
        <v>17293</v>
      </c>
      <c r="J73" s="1024">
        <f t="shared" ref="J73:J87" si="2">H73-H73*$B$4/100</f>
        <v>14128</v>
      </c>
      <c r="K73" s="1024">
        <f t="shared" ref="K73:K87" si="3">I73-I73*$B$4/100</f>
        <v>17293</v>
      </c>
    </row>
    <row r="74" spans="1:11">
      <c r="A74" s="364"/>
      <c r="B74" s="7696"/>
      <c r="C74" s="151">
        <v>600</v>
      </c>
      <c r="D74" s="1538">
        <v>1308.0682246261101</v>
      </c>
      <c r="E74" s="1538">
        <v>1593.4467413278708</v>
      </c>
      <c r="F74" s="1528">
        <v>23.05</v>
      </c>
      <c r="G74" s="1528">
        <v>5.2</v>
      </c>
      <c r="H74" s="3758">
        <v>16042</v>
      </c>
      <c r="I74" s="3758">
        <v>19001</v>
      </c>
      <c r="J74" s="1024">
        <f t="shared" si="2"/>
        <v>16042</v>
      </c>
      <c r="K74" s="1024">
        <f t="shared" si="3"/>
        <v>19001</v>
      </c>
    </row>
    <row r="75" spans="1:11">
      <c r="A75" s="364"/>
      <c r="B75" s="7696"/>
      <c r="C75" s="151">
        <v>700</v>
      </c>
      <c r="D75" s="1538">
        <v>1526.0795953971283</v>
      </c>
      <c r="E75" s="1538">
        <v>1859.0211982158492</v>
      </c>
      <c r="F75" s="1528">
        <v>26.68</v>
      </c>
      <c r="G75" s="1528">
        <v>6.08</v>
      </c>
      <c r="H75" s="3758">
        <v>17960</v>
      </c>
      <c r="I75" s="3758">
        <v>20765</v>
      </c>
      <c r="J75" s="1024">
        <f t="shared" si="2"/>
        <v>17960</v>
      </c>
      <c r="K75" s="1024">
        <f t="shared" si="3"/>
        <v>20765</v>
      </c>
    </row>
    <row r="76" spans="1:11">
      <c r="A76" s="364"/>
      <c r="B76" s="7696"/>
      <c r="C76" s="151">
        <v>800</v>
      </c>
      <c r="D76" s="1538">
        <v>1744.0909661681469</v>
      </c>
      <c r="E76" s="1538">
        <v>2124.595655103828</v>
      </c>
      <c r="F76" s="1528">
        <v>30.31</v>
      </c>
      <c r="G76" s="1528">
        <v>6.95</v>
      </c>
      <c r="H76" s="3758">
        <v>19882</v>
      </c>
      <c r="I76" s="3758">
        <v>22529</v>
      </c>
      <c r="J76" s="1024">
        <f t="shared" si="2"/>
        <v>19882</v>
      </c>
      <c r="K76" s="1024">
        <f t="shared" si="3"/>
        <v>22529</v>
      </c>
    </row>
    <row r="77" spans="1:11">
      <c r="A77" s="364"/>
      <c r="B77" s="7696"/>
      <c r="C77" s="151">
        <v>900</v>
      </c>
      <c r="D77" s="1538">
        <v>1962.1023369391651</v>
      </c>
      <c r="E77" s="1538">
        <v>2390.1701119918062</v>
      </c>
      <c r="F77" s="1528">
        <v>33.93</v>
      </c>
      <c r="G77" s="1528">
        <v>7.82</v>
      </c>
      <c r="H77" s="3758">
        <v>21798</v>
      </c>
      <c r="I77" s="3758">
        <v>24294</v>
      </c>
      <c r="J77" s="1024">
        <f t="shared" si="2"/>
        <v>21798</v>
      </c>
      <c r="K77" s="1024">
        <f t="shared" si="3"/>
        <v>24294</v>
      </c>
    </row>
    <row r="78" spans="1:11">
      <c r="A78" s="364"/>
      <c r="B78" s="7696"/>
      <c r="C78" s="366">
        <v>1000</v>
      </c>
      <c r="D78" s="1538">
        <v>2180.1137077101835</v>
      </c>
      <c r="E78" s="1538">
        <v>2655.7445688797848</v>
      </c>
      <c r="F78" s="1528">
        <v>37.61</v>
      </c>
      <c r="G78" s="1528">
        <v>8.6999999999999993</v>
      </c>
      <c r="H78" s="3758">
        <v>23716</v>
      </c>
      <c r="I78" s="3758">
        <v>26056</v>
      </c>
      <c r="J78" s="1024">
        <f t="shared" si="2"/>
        <v>23716</v>
      </c>
      <c r="K78" s="1024">
        <f t="shared" si="3"/>
        <v>26056</v>
      </c>
    </row>
    <row r="79" spans="1:11">
      <c r="A79" s="364"/>
      <c r="B79" s="7696"/>
      <c r="C79" s="366">
        <v>1100</v>
      </c>
      <c r="D79" s="1538">
        <v>2398.1250784812019</v>
      </c>
      <c r="E79" s="1538">
        <v>2921.3190257677634</v>
      </c>
      <c r="F79" s="1528">
        <v>41.24</v>
      </c>
      <c r="G79" s="1528">
        <v>9.57</v>
      </c>
      <c r="H79" s="3758">
        <v>25631</v>
      </c>
      <c r="I79" s="3758">
        <v>27821</v>
      </c>
      <c r="J79" s="1024">
        <f t="shared" si="2"/>
        <v>25631</v>
      </c>
      <c r="K79" s="1024">
        <f t="shared" si="3"/>
        <v>27821</v>
      </c>
    </row>
    <row r="80" spans="1:11">
      <c r="A80" s="364"/>
      <c r="B80" s="7696"/>
      <c r="C80" s="366">
        <v>1200</v>
      </c>
      <c r="D80" s="1538">
        <v>2616.1364492522202</v>
      </c>
      <c r="E80" s="1538">
        <v>3186.8934826557415</v>
      </c>
      <c r="F80" s="1528">
        <v>44.86</v>
      </c>
      <c r="G80" s="1528">
        <v>10.44</v>
      </c>
      <c r="H80" s="3758">
        <v>27544</v>
      </c>
      <c r="I80" s="3758">
        <v>29582</v>
      </c>
      <c r="J80" s="1024">
        <f t="shared" si="2"/>
        <v>27544</v>
      </c>
      <c r="K80" s="1024">
        <f t="shared" si="3"/>
        <v>29582</v>
      </c>
    </row>
    <row r="81" spans="1:11">
      <c r="A81" s="364"/>
      <c r="B81" s="7696"/>
      <c r="C81" s="366">
        <v>1400</v>
      </c>
      <c r="D81" s="1538">
        <v>3052.1591907942566</v>
      </c>
      <c r="E81" s="1538">
        <v>3718.0423964316983</v>
      </c>
      <c r="F81" s="1528">
        <v>52.17</v>
      </c>
      <c r="G81" s="1528">
        <v>12.19</v>
      </c>
      <c r="H81" s="3758">
        <v>31369</v>
      </c>
      <c r="I81" s="3758">
        <v>33111</v>
      </c>
      <c r="J81" s="1024">
        <f t="shared" si="2"/>
        <v>31369</v>
      </c>
      <c r="K81" s="1024">
        <f t="shared" si="3"/>
        <v>33111</v>
      </c>
    </row>
    <row r="82" spans="1:11">
      <c r="A82" s="364"/>
      <c r="B82" s="7696"/>
      <c r="C82" s="366">
        <v>1600</v>
      </c>
      <c r="D82" s="1538">
        <v>3488.1819323362938</v>
      </c>
      <c r="E82" s="1538">
        <v>4249.191310207656</v>
      </c>
      <c r="F82" s="1528">
        <v>59.47</v>
      </c>
      <c r="G82" s="1528">
        <v>13.94</v>
      </c>
      <c r="H82" s="3758">
        <v>35248</v>
      </c>
      <c r="I82" s="3758">
        <v>36580</v>
      </c>
      <c r="J82" s="1024">
        <f t="shared" si="2"/>
        <v>35248</v>
      </c>
      <c r="K82" s="1024">
        <f t="shared" si="3"/>
        <v>36580</v>
      </c>
    </row>
    <row r="83" spans="1:11">
      <c r="A83" s="364"/>
      <c r="B83" s="7696"/>
      <c r="C83" s="366">
        <v>1800</v>
      </c>
      <c r="D83" s="1538">
        <v>3924.2046738783301</v>
      </c>
      <c r="E83" s="1538">
        <v>4780.3402239836123</v>
      </c>
      <c r="F83" s="1528">
        <v>66.819999999999993</v>
      </c>
      <c r="G83" s="1528">
        <v>15.68</v>
      </c>
      <c r="H83" s="3758">
        <v>39073</v>
      </c>
      <c r="I83" s="3758">
        <v>40109</v>
      </c>
      <c r="J83" s="1024">
        <f t="shared" si="2"/>
        <v>39073</v>
      </c>
      <c r="K83" s="1024">
        <f t="shared" si="3"/>
        <v>40109</v>
      </c>
    </row>
    <row r="84" spans="1:11">
      <c r="A84" s="364"/>
      <c r="B84" s="7696"/>
      <c r="C84" s="366">
        <v>2000</v>
      </c>
      <c r="D84" s="1538">
        <v>4360.2274154203669</v>
      </c>
      <c r="E84" s="1538">
        <v>5311.4891377595695</v>
      </c>
      <c r="F84" s="1528">
        <v>74.069999999999993</v>
      </c>
      <c r="G84" s="1528">
        <v>17.43</v>
      </c>
      <c r="H84" s="3758">
        <v>42900</v>
      </c>
      <c r="I84" s="3758">
        <v>43636</v>
      </c>
      <c r="J84" s="1024">
        <f t="shared" si="2"/>
        <v>42900</v>
      </c>
      <c r="K84" s="1024">
        <f t="shared" si="3"/>
        <v>43636</v>
      </c>
    </row>
    <row r="85" spans="1:11">
      <c r="A85" s="364"/>
      <c r="B85" s="7696"/>
      <c r="C85" s="366">
        <v>2300</v>
      </c>
      <c r="D85" s="1538">
        <v>5014.2615277334216</v>
      </c>
      <c r="E85" s="1538">
        <v>6108.2125084235049</v>
      </c>
      <c r="F85" s="1528">
        <v>84.95</v>
      </c>
      <c r="G85" s="1528">
        <v>20.05</v>
      </c>
      <c r="H85" s="3758">
        <v>48642</v>
      </c>
      <c r="I85" s="3758">
        <v>48925</v>
      </c>
      <c r="J85" s="1024">
        <f t="shared" si="2"/>
        <v>48642</v>
      </c>
      <c r="K85" s="1024">
        <f t="shared" si="3"/>
        <v>48925</v>
      </c>
    </row>
    <row r="86" spans="1:11">
      <c r="A86" s="364"/>
      <c r="B86" s="7696"/>
      <c r="C86" s="366">
        <v>2600</v>
      </c>
      <c r="D86" s="1538">
        <v>5668.2956400464773</v>
      </c>
      <c r="E86" s="1538">
        <v>6904.9358790874403</v>
      </c>
      <c r="F86" s="1528">
        <v>95.88</v>
      </c>
      <c r="G86" s="1528">
        <v>22.67</v>
      </c>
      <c r="H86" s="3758">
        <v>54429</v>
      </c>
      <c r="I86" s="3758">
        <v>54159</v>
      </c>
      <c r="J86" s="1024">
        <f t="shared" si="2"/>
        <v>54429</v>
      </c>
      <c r="K86" s="1024">
        <f t="shared" si="3"/>
        <v>54159</v>
      </c>
    </row>
    <row r="87" spans="1:11">
      <c r="A87" s="365"/>
      <c r="B87" s="7696"/>
      <c r="C87" s="366">
        <v>3000</v>
      </c>
      <c r="D87" s="1538">
        <v>6540.3411231305508</v>
      </c>
      <c r="E87" s="1538">
        <v>7967.2337066393538</v>
      </c>
      <c r="F87" s="1528">
        <v>110.44</v>
      </c>
      <c r="G87" s="1528">
        <v>26.16</v>
      </c>
      <c r="H87" s="3758">
        <v>62086</v>
      </c>
      <c r="I87" s="3758">
        <v>61213</v>
      </c>
      <c r="J87" s="1024">
        <f t="shared" si="2"/>
        <v>62086</v>
      </c>
      <c r="K87" s="1024">
        <f t="shared" si="3"/>
        <v>61213</v>
      </c>
    </row>
    <row r="88" spans="1:11">
      <c r="D88" s="483"/>
    </row>
    <row r="89" spans="1:11">
      <c r="D89" s="483"/>
    </row>
    <row r="90" spans="1:11">
      <c r="D90" s="483"/>
    </row>
    <row r="91" spans="1:11">
      <c r="D91" s="483"/>
    </row>
    <row r="92" spans="1:11">
      <c r="D92" s="483"/>
    </row>
    <row r="93" spans="1:11">
      <c r="D93" s="483"/>
    </row>
    <row r="94" spans="1:11">
      <c r="D94" s="483"/>
    </row>
    <row r="95" spans="1:11">
      <c r="D95" s="483"/>
    </row>
    <row r="96" spans="1:11">
      <c r="D96" s="483"/>
    </row>
    <row r="97" spans="4:4">
      <c r="D97" s="483"/>
    </row>
    <row r="98" spans="4:4">
      <c r="D98" s="483"/>
    </row>
    <row r="99" spans="4:4">
      <c r="D99" s="483"/>
    </row>
    <row r="100" spans="4:4">
      <c r="D100" s="483"/>
    </row>
    <row r="101" spans="4:4">
      <c r="D101" s="483"/>
    </row>
  </sheetData>
  <customSheetViews>
    <customSheetView guid="{76FA2CE7-179E-4731-B7AE-63C5E5E79002}" scale="85">
      <selection activeCell="Q51" sqref="Q51"/>
      <pageMargins left="0.7" right="0.7" top="0.75" bottom="0.75" header="0.3" footer="0.3"/>
    </customSheetView>
    <customSheetView guid="{24F900A2-7147-4318-9E77-2B71404314A7}" scale="85">
      <selection activeCell="F9" sqref="F9"/>
      <pageMargins left="0.7" right="0.7" top="0.75" bottom="0.75" header="0.3" footer="0.3"/>
    </customSheetView>
    <customSheetView guid="{A02336A9-D2FB-4D03-950A-00B6EBD6A28C}" scale="85">
      <selection activeCell="F9" sqref="F9"/>
      <pageMargins left="0.7" right="0.7" top="0.75" bottom="0.75" header="0.3" footer="0.3"/>
    </customSheetView>
    <customSheetView guid="{3E3E5346-F5D1-49F5-AB0E-78170B65853C}" scale="90">
      <selection activeCell="G8" sqref="G8:H87"/>
      <pageMargins left="0.7" right="0.7" top="0.75" bottom="0.75" header="0.3" footer="0.3"/>
    </customSheetView>
    <customSheetView guid="{D7CF3121-CFC0-4E70-8DCD-811E30042E24}" scale="85">
      <selection activeCell="F9" sqref="F9"/>
      <pageMargins left="0.7" right="0.7" top="0.75" bottom="0.75" header="0.3" footer="0.3"/>
    </customSheetView>
    <customSheetView guid="{A76FD505-AF56-4CD8-967A-59C705AF567C}" scale="85">
      <selection activeCell="F9" sqref="F9"/>
      <pageMargins left="0.7" right="0.7" top="0.75" bottom="0.75" header="0.3" footer="0.3"/>
    </customSheetView>
    <customSheetView guid="{B3358888-E690-452C-98EC-431498422E6E}" scale="90">
      <selection activeCell="G8" sqref="G8:H87"/>
      <pageMargins left="0.7" right="0.7" top="0.75" bottom="0.75" header="0.3" footer="0.3"/>
    </customSheetView>
    <customSheetView guid="{6108970F-8E7A-462E-A499-E2FD79FB3A77}" scale="90">
      <selection activeCell="G8" sqref="G8:H87"/>
      <pageMargins left="0.7" right="0.7" top="0.75" bottom="0.75" header="0.3" footer="0.3"/>
    </customSheetView>
    <customSheetView guid="{45761FB6-8710-4C75-A8B6-5A7FCAACACDF}" scale="90">
      <selection activeCell="G8" sqref="G8:H87"/>
      <pageMargins left="0.7" right="0.7" top="0.75" bottom="0.75" header="0.3" footer="0.3"/>
    </customSheetView>
    <customSheetView guid="{C23E91BF-4A86-4D00-A577-1A263DDCB8BC}" scale="85">
      <selection activeCell="F9" sqref="F9"/>
      <pageMargins left="0.7" right="0.7" top="0.75" bottom="0.75" header="0.3" footer="0.3"/>
    </customSheetView>
    <customSheetView guid="{94E74550-0B2B-4B3C-8E97-CCCC46023914}" scale="85">
      <selection activeCell="F9" sqref="F9"/>
      <pageMargins left="0.7" right="0.7" top="0.75" bottom="0.75" header="0.3" footer="0.3"/>
    </customSheetView>
  </customSheetViews>
  <mergeCells count="11">
    <mergeCell ref="B72:B87"/>
    <mergeCell ref="A1:K1"/>
    <mergeCell ref="B6:C6"/>
    <mergeCell ref="H6:I6"/>
    <mergeCell ref="J6:K6"/>
    <mergeCell ref="A8:A10"/>
    <mergeCell ref="B8:B23"/>
    <mergeCell ref="B24:B39"/>
    <mergeCell ref="B40:B55"/>
    <mergeCell ref="B56:B71"/>
    <mergeCell ref="D6:E6"/>
  </mergeCells>
  <pageMargins left="0.7" right="0.7" top="0.75" bottom="0.75" header="0.3" footer="0.3"/>
  <pageSetup paperSize="9" orientation="portrait" horizontalDpi="90" verticalDpi="90"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Лист21"/>
  <dimension ref="A1:M103"/>
  <sheetViews>
    <sheetView topLeftCell="A42" zoomScale="85" zoomScaleNormal="85" workbookViewId="0">
      <selection activeCell="E85" sqref="E85"/>
    </sheetView>
  </sheetViews>
  <sheetFormatPr defaultRowHeight="14.35"/>
  <cols>
    <col min="1" max="1" width="34.29296875" bestFit="1" customWidth="1"/>
    <col min="4" max="4" width="9.29296875" style="1281"/>
    <col min="5" max="5" width="10.41015625" bestFit="1" customWidth="1"/>
    <col min="6" max="7" width="7.703125" bestFit="1" customWidth="1"/>
    <col min="8" max="8" width="12.1171875" style="488" bestFit="1" customWidth="1"/>
    <col min="9" max="9" width="15.1171875" style="488" customWidth="1"/>
    <col min="10" max="11" width="12.29296875" bestFit="1" customWidth="1"/>
  </cols>
  <sheetData>
    <row r="1" spans="1:13" s="319" customFormat="1" ht="24" customHeight="1">
      <c r="A1" s="7629" t="s">
        <v>10989</v>
      </c>
      <c r="B1" s="7629"/>
      <c r="C1" s="7629"/>
      <c r="D1" s="7629"/>
      <c r="E1" s="7629"/>
      <c r="F1" s="7629"/>
      <c r="G1" s="7629"/>
      <c r="H1" s="7629"/>
      <c r="I1" s="7629"/>
      <c r="J1" s="7629"/>
      <c r="K1" s="7629"/>
    </row>
    <row r="2" spans="1:13" s="319" customFormat="1">
      <c r="B2" s="356"/>
      <c r="C2" s="356"/>
      <c r="D2" s="356"/>
      <c r="E2" s="356"/>
      <c r="F2" s="356"/>
      <c r="G2" s="356"/>
      <c r="H2" s="344"/>
      <c r="I2" s="344"/>
      <c r="J2" s="356"/>
      <c r="K2" s="356"/>
    </row>
    <row r="3" spans="1:13" s="319" customFormat="1">
      <c r="B3" s="356"/>
      <c r="C3" s="356"/>
      <c r="D3" s="356"/>
      <c r="E3" s="356"/>
      <c r="F3" s="356"/>
      <c r="G3" s="356"/>
      <c r="H3" s="344"/>
      <c r="I3" s="344"/>
      <c r="J3" s="356"/>
      <c r="K3" s="356"/>
    </row>
    <row r="4" spans="1:13" s="319" customFormat="1" ht="20.100000000000001" customHeight="1">
      <c r="A4" s="18" t="s">
        <v>48</v>
      </c>
      <c r="B4" s="19">
        <v>0</v>
      </c>
      <c r="C4" s="356"/>
      <c r="D4" s="356"/>
      <c r="E4" s="356"/>
      <c r="F4" s="356"/>
      <c r="G4" s="356"/>
      <c r="H4" s="344"/>
      <c r="I4" s="344"/>
      <c r="J4" s="356"/>
      <c r="K4" s="356"/>
    </row>
    <row r="5" spans="1:13" s="319" customFormat="1">
      <c r="B5" s="356"/>
      <c r="C5" s="356"/>
      <c r="D5" s="356"/>
      <c r="E5" s="356"/>
      <c r="F5" s="356"/>
      <c r="G5" s="356"/>
      <c r="H5" s="344"/>
      <c r="I5" s="344"/>
      <c r="J5" s="356"/>
      <c r="K5" s="356"/>
    </row>
    <row r="6" spans="1:13" s="319" customFormat="1" ht="22.5" customHeight="1">
      <c r="A6" s="20" t="s">
        <v>53</v>
      </c>
      <c r="B6" s="7628" t="s">
        <v>54</v>
      </c>
      <c r="C6" s="7628"/>
      <c r="D6" s="7675" t="s">
        <v>7333</v>
      </c>
      <c r="E6" s="7675"/>
      <c r="F6" s="2" t="s">
        <v>55</v>
      </c>
      <c r="G6" s="2" t="s">
        <v>56</v>
      </c>
      <c r="H6" s="7697" t="s">
        <v>58</v>
      </c>
      <c r="I6" s="7697"/>
      <c r="J6" s="7697" t="s">
        <v>59</v>
      </c>
      <c r="K6" s="7697"/>
    </row>
    <row r="7" spans="1:13" s="319" customFormat="1" ht="23.25" customHeight="1">
      <c r="A7" s="674"/>
      <c r="B7" s="2" t="s">
        <v>60</v>
      </c>
      <c r="C7" s="2" t="s">
        <v>61</v>
      </c>
      <c r="D7" s="1282" t="s">
        <v>7335</v>
      </c>
      <c r="E7" s="1282" t="s">
        <v>7334</v>
      </c>
      <c r="F7" s="2" t="s">
        <v>62</v>
      </c>
      <c r="G7" s="2" t="s">
        <v>63</v>
      </c>
      <c r="H7" s="2529" t="s">
        <v>2103</v>
      </c>
      <c r="I7" s="2529" t="s">
        <v>2104</v>
      </c>
      <c r="J7" s="22" t="s">
        <v>2103</v>
      </c>
      <c r="K7" s="22" t="s">
        <v>2104</v>
      </c>
    </row>
    <row r="8" spans="1:13" s="673" customFormat="1" ht="15" customHeight="1">
      <c r="A8" s="7701">
        <v>22</v>
      </c>
      <c r="B8" s="7702">
        <v>200</v>
      </c>
      <c r="C8" s="676">
        <v>600</v>
      </c>
      <c r="D8" s="1538">
        <v>510.07076677450294</v>
      </c>
      <c r="E8" s="1538">
        <v>616.6369568885583</v>
      </c>
      <c r="F8" s="1528">
        <v>6.57</v>
      </c>
      <c r="G8" s="1528">
        <v>1.54</v>
      </c>
      <c r="H8" s="3758">
        <v>13570.307705592002</v>
      </c>
      <c r="I8" s="3758">
        <v>17643.564258408005</v>
      </c>
      <c r="J8" s="1024">
        <f>H8-H8*$B$4/100</f>
        <v>13570.307705592002</v>
      </c>
      <c r="K8" s="1024">
        <f>I8-I8*$B$4/100</f>
        <v>17643.564258408005</v>
      </c>
      <c r="M8" s="673">
        <v>1.1000000000000001</v>
      </c>
    </row>
    <row r="9" spans="1:13" s="673" customFormat="1" ht="15" customHeight="1">
      <c r="A9" s="7699"/>
      <c r="B9" s="7702"/>
      <c r="C9" s="676">
        <v>700</v>
      </c>
      <c r="D9" s="1538">
        <v>595.08256123692013</v>
      </c>
      <c r="E9" s="1538">
        <v>719.40978303665133</v>
      </c>
      <c r="F9" s="1528">
        <v>7.54</v>
      </c>
      <c r="G9" s="1528">
        <v>1.8</v>
      </c>
      <c r="H9" s="3758">
        <v>14796.922614408002</v>
      </c>
      <c r="I9" s="3758">
        <v>18769.326720408004</v>
      </c>
      <c r="J9" s="1024">
        <f t="shared" ref="J9:J21" si="0">H9-H9*$B$4/100</f>
        <v>14796.922614408002</v>
      </c>
      <c r="K9" s="1024">
        <f t="shared" ref="K9:K21" si="1">I9-I9*$B$4/100</f>
        <v>18769.326720408004</v>
      </c>
    </row>
    <row r="10" spans="1:13" s="673" customFormat="1" ht="15" customHeight="1">
      <c r="A10" s="7700"/>
      <c r="B10" s="7702"/>
      <c r="C10" s="676">
        <v>800</v>
      </c>
      <c r="D10" s="1538">
        <v>680.09435569933737</v>
      </c>
      <c r="E10" s="1538">
        <v>822.18260918474448</v>
      </c>
      <c r="F10" s="1528">
        <v>8.51</v>
      </c>
      <c r="G10" s="1528">
        <v>2.06</v>
      </c>
      <c r="H10" s="3758">
        <v>16084.675847592003</v>
      </c>
      <c r="I10" s="3758">
        <v>19957.893833592007</v>
      </c>
      <c r="J10" s="1024">
        <f t="shared" si="0"/>
        <v>16084.675847592003</v>
      </c>
      <c r="K10" s="1024">
        <f t="shared" si="1"/>
        <v>19957.893833592007</v>
      </c>
    </row>
    <row r="11" spans="1:13" s="673" customFormat="1" ht="15" customHeight="1">
      <c r="A11" s="364" t="s">
        <v>2116</v>
      </c>
      <c r="B11" s="7702"/>
      <c r="C11" s="676">
        <v>900</v>
      </c>
      <c r="D11" s="1538">
        <v>765.1061501617545</v>
      </c>
      <c r="E11" s="1538">
        <v>924.95543533283751</v>
      </c>
      <c r="F11" s="1528">
        <v>9.48</v>
      </c>
      <c r="G11" s="1528">
        <v>2.3199999999999998</v>
      </c>
      <c r="H11" s="3758">
        <v>17312.937246000001</v>
      </c>
      <c r="I11" s="3758">
        <v>21080.363316408006</v>
      </c>
      <c r="J11" s="1024">
        <f t="shared" si="0"/>
        <v>17312.937246000001</v>
      </c>
      <c r="K11" s="1024">
        <f t="shared" si="1"/>
        <v>21080.363316408006</v>
      </c>
    </row>
    <row r="12" spans="1:13" s="673" customFormat="1" ht="15" customHeight="1">
      <c r="A12" s="364" t="s">
        <v>2117</v>
      </c>
      <c r="B12" s="7702"/>
      <c r="C12" s="676">
        <v>1000</v>
      </c>
      <c r="D12" s="1538">
        <v>850.11794462417163</v>
      </c>
      <c r="E12" s="1538">
        <v>1027.7282614809305</v>
      </c>
      <c r="F12" s="1528">
        <v>10.55</v>
      </c>
      <c r="G12" s="1528">
        <v>2.58</v>
      </c>
      <c r="H12" s="3758">
        <v>18539.532317592002</v>
      </c>
      <c r="I12" s="3758">
        <v>22270.596756408006</v>
      </c>
      <c r="J12" s="1024">
        <f t="shared" si="0"/>
        <v>18539.532317592002</v>
      </c>
      <c r="K12" s="1024">
        <f t="shared" si="1"/>
        <v>22270.596756408006</v>
      </c>
    </row>
    <row r="13" spans="1:13" s="673" customFormat="1" ht="15" customHeight="1">
      <c r="A13" s="364" t="s">
        <v>2118</v>
      </c>
      <c r="B13" s="7702"/>
      <c r="C13" s="676">
        <v>1100</v>
      </c>
      <c r="D13" s="1538">
        <v>935.12973908658887</v>
      </c>
      <c r="E13" s="1538">
        <v>1130.5010876290237</v>
      </c>
      <c r="F13" s="1528">
        <v>11.52</v>
      </c>
      <c r="G13" s="1528">
        <v>2.84</v>
      </c>
      <c r="H13" s="3758">
        <v>19771.106532408001</v>
      </c>
      <c r="I13" s="3758">
        <v>23462.476686000002</v>
      </c>
      <c r="J13" s="1024">
        <f t="shared" si="0"/>
        <v>19771.106532408001</v>
      </c>
      <c r="K13" s="1024">
        <f t="shared" si="1"/>
        <v>23462.476686000002</v>
      </c>
    </row>
    <row r="14" spans="1:13" s="673" customFormat="1" ht="15" customHeight="1">
      <c r="A14" s="364" t="s">
        <v>2119</v>
      </c>
      <c r="B14" s="7702"/>
      <c r="C14" s="676">
        <v>1200</v>
      </c>
      <c r="D14" s="1538">
        <v>1020.1415335490059</v>
      </c>
      <c r="E14" s="1538">
        <v>1233.2739137771166</v>
      </c>
      <c r="F14" s="1528">
        <v>12.5</v>
      </c>
      <c r="G14" s="1528">
        <v>3.11</v>
      </c>
      <c r="H14" s="3758">
        <v>20997.701604000009</v>
      </c>
      <c r="I14" s="3758">
        <v>24581.633352408007</v>
      </c>
      <c r="J14" s="1024">
        <f t="shared" si="0"/>
        <v>20997.701604000009</v>
      </c>
      <c r="K14" s="1024">
        <f t="shared" si="1"/>
        <v>24581.633352408007</v>
      </c>
    </row>
    <row r="15" spans="1:13" s="673" customFormat="1" ht="15" customHeight="1">
      <c r="A15" s="675"/>
      <c r="B15" s="7702"/>
      <c r="C15" s="676">
        <v>1400</v>
      </c>
      <c r="D15" s="1538">
        <v>1190.1651224738403</v>
      </c>
      <c r="E15" s="1538">
        <v>1438.8195660733027</v>
      </c>
      <c r="F15" s="1528">
        <v>14.54</v>
      </c>
      <c r="G15" s="1528">
        <v>3.63</v>
      </c>
      <c r="H15" s="3758">
        <v>23513.716235592001</v>
      </c>
      <c r="I15" s="3758">
        <v>26897.629254408002</v>
      </c>
      <c r="J15" s="1024">
        <f t="shared" si="0"/>
        <v>23513.716235592001</v>
      </c>
      <c r="K15" s="1024">
        <f t="shared" si="1"/>
        <v>26897.629254408002</v>
      </c>
    </row>
    <row r="16" spans="1:13" s="673" customFormat="1" ht="15" customHeight="1">
      <c r="A16" s="675"/>
      <c r="B16" s="7702"/>
      <c r="C16" s="676">
        <v>1600</v>
      </c>
      <c r="D16" s="1538">
        <v>1360.1887113986747</v>
      </c>
      <c r="E16" s="1538">
        <v>1644.365218369489</v>
      </c>
      <c r="F16" s="1528">
        <v>16.57</v>
      </c>
      <c r="G16" s="1528">
        <v>4.1500000000000004</v>
      </c>
      <c r="H16" s="3758">
        <v>25970.239032408001</v>
      </c>
      <c r="I16" s="3758">
        <v>29274.783318000009</v>
      </c>
      <c r="J16" s="1024">
        <f t="shared" si="0"/>
        <v>25970.239032408001</v>
      </c>
      <c r="K16" s="1024">
        <f t="shared" si="1"/>
        <v>29274.783318000009</v>
      </c>
    </row>
    <row r="17" spans="1:11" s="673" customFormat="1" ht="15" customHeight="1">
      <c r="A17" s="675"/>
      <c r="B17" s="7702"/>
      <c r="C17" s="676">
        <v>1800</v>
      </c>
      <c r="D17" s="1538">
        <v>1530.212300323509</v>
      </c>
      <c r="E17" s="1538">
        <v>1849.910870665675</v>
      </c>
      <c r="F17" s="1528">
        <v>18.52</v>
      </c>
      <c r="G17" s="1528">
        <v>4.68</v>
      </c>
      <c r="H17" s="3758">
        <v>28487.900153592003</v>
      </c>
      <c r="I17" s="3758">
        <v>31589.132730408004</v>
      </c>
      <c r="J17" s="1024">
        <f t="shared" si="0"/>
        <v>28487.900153592003</v>
      </c>
      <c r="K17" s="1024">
        <f t="shared" si="1"/>
        <v>31589.132730408004</v>
      </c>
    </row>
    <row r="18" spans="1:11" s="673" customFormat="1" ht="15" customHeight="1">
      <c r="A18" s="675"/>
      <c r="B18" s="7702"/>
      <c r="C18" s="676">
        <v>2000</v>
      </c>
      <c r="D18" s="1538">
        <v>1700.2358892483433</v>
      </c>
      <c r="E18" s="1538">
        <v>2055.4565229618611</v>
      </c>
      <c r="F18" s="1528">
        <v>20.47</v>
      </c>
      <c r="G18" s="1528">
        <v>5.2</v>
      </c>
      <c r="H18" s="3758">
        <v>30939.463644408013</v>
      </c>
      <c r="I18" s="3758">
        <v>33898.502999592012</v>
      </c>
      <c r="J18" s="1024">
        <f t="shared" si="0"/>
        <v>30939.463644408013</v>
      </c>
      <c r="K18" s="1024">
        <f t="shared" si="1"/>
        <v>33898.502999592012</v>
      </c>
    </row>
    <row r="19" spans="1:11" s="673" customFormat="1" ht="15" customHeight="1">
      <c r="A19" s="675"/>
      <c r="B19" s="7702"/>
      <c r="C19" s="676">
        <v>2300</v>
      </c>
      <c r="D19" s="1538">
        <v>1955.2712726355946</v>
      </c>
      <c r="E19" s="1538">
        <v>2363.7750014061398</v>
      </c>
      <c r="F19" s="1528">
        <v>23.39</v>
      </c>
      <c r="G19" s="1528">
        <v>5.98</v>
      </c>
      <c r="H19" s="3758">
        <v>34682.073347592006</v>
      </c>
      <c r="I19" s="3758">
        <v>37404.732341592011</v>
      </c>
      <c r="J19" s="1024">
        <f t="shared" si="0"/>
        <v>34682.073347592006</v>
      </c>
      <c r="K19" s="1024">
        <f t="shared" si="1"/>
        <v>37404.732341592011</v>
      </c>
    </row>
    <row r="20" spans="1:11" s="673" customFormat="1" ht="15" customHeight="1">
      <c r="A20" s="675"/>
      <c r="B20" s="7702"/>
      <c r="C20" s="676">
        <v>2600</v>
      </c>
      <c r="D20" s="1538">
        <v>2210.3066560228463</v>
      </c>
      <c r="E20" s="1538">
        <v>2672.0934798504195</v>
      </c>
      <c r="F20" s="1528">
        <v>26.4</v>
      </c>
      <c r="G20" s="1528">
        <v>6.77</v>
      </c>
      <c r="H20" s="3758">
        <v>38370.150522000004</v>
      </c>
      <c r="I20" s="3758">
        <v>40904.355888000006</v>
      </c>
      <c r="J20" s="1024">
        <f t="shared" si="0"/>
        <v>38370.150522000004</v>
      </c>
      <c r="K20" s="1024">
        <f t="shared" si="1"/>
        <v>40904.355888000006</v>
      </c>
    </row>
    <row r="21" spans="1:11" s="673" customFormat="1" ht="15" customHeight="1">
      <c r="A21" s="675"/>
      <c r="B21" s="7702"/>
      <c r="C21" s="676">
        <v>3000</v>
      </c>
      <c r="D21" s="1538">
        <v>2550.3538338725148</v>
      </c>
      <c r="E21" s="1538">
        <v>3083.1847844427916</v>
      </c>
      <c r="F21" s="1528">
        <v>30.39</v>
      </c>
      <c r="G21" s="1528">
        <v>7.82</v>
      </c>
      <c r="H21" s="3758">
        <v>43339.375134000016</v>
      </c>
      <c r="I21" s="3758">
        <v>45533.034875592013</v>
      </c>
      <c r="J21" s="1024">
        <f t="shared" si="0"/>
        <v>43339.375134000016</v>
      </c>
      <c r="K21" s="1024">
        <f t="shared" si="1"/>
        <v>45533.034875592013</v>
      </c>
    </row>
    <row r="22" spans="1:11">
      <c r="B22" s="7696">
        <v>300</v>
      </c>
      <c r="C22" s="151">
        <v>400</v>
      </c>
      <c r="D22" s="1538">
        <v>480.54030624838862</v>
      </c>
      <c r="E22" s="1538">
        <v>580.490238274489</v>
      </c>
      <c r="F22" s="1528">
        <v>6.63</v>
      </c>
      <c r="G22" s="1528">
        <v>1.36</v>
      </c>
      <c r="H22" s="3758">
        <v>9569</v>
      </c>
      <c r="I22" s="3758">
        <v>13141</v>
      </c>
      <c r="J22" s="1024">
        <f>H22-H22*$B$4/100</f>
        <v>9569</v>
      </c>
      <c r="K22" s="1024">
        <f>I22-I22*$B$4/100</f>
        <v>13141</v>
      </c>
    </row>
    <row r="23" spans="1:11">
      <c r="B23" s="7696"/>
      <c r="C23" s="151">
        <v>500</v>
      </c>
      <c r="D23" s="1538">
        <v>600.67538281048576</v>
      </c>
      <c r="E23" s="1538">
        <v>725.61279784311125</v>
      </c>
      <c r="F23" s="1528">
        <v>7.98</v>
      </c>
      <c r="G23" s="1528">
        <v>1.71</v>
      </c>
      <c r="H23" s="3758">
        <v>10624</v>
      </c>
      <c r="I23" s="3758">
        <v>14165</v>
      </c>
      <c r="J23" s="1024">
        <f t="shared" ref="J23:J86" si="2">H23-H23*$B$4/100</f>
        <v>10624</v>
      </c>
      <c r="K23" s="1024">
        <f t="shared" ref="K23:K86" si="3">I23-I23*$B$4/100</f>
        <v>14165</v>
      </c>
    </row>
    <row r="24" spans="1:11">
      <c r="B24" s="7696"/>
      <c r="C24" s="151">
        <v>600</v>
      </c>
      <c r="D24" s="1538">
        <v>720.81045937258284</v>
      </c>
      <c r="E24" s="1538">
        <v>870.7353574117335</v>
      </c>
      <c r="F24" s="1528">
        <v>9.33</v>
      </c>
      <c r="G24" s="1528">
        <v>2.06</v>
      </c>
      <c r="H24" s="3758">
        <v>11682</v>
      </c>
      <c r="I24" s="3758">
        <v>15189</v>
      </c>
      <c r="J24" s="1024">
        <f t="shared" si="2"/>
        <v>11682</v>
      </c>
      <c r="K24" s="1024">
        <f t="shared" si="3"/>
        <v>15189</v>
      </c>
    </row>
    <row r="25" spans="1:11">
      <c r="B25" s="7696"/>
      <c r="C25" s="151">
        <v>700</v>
      </c>
      <c r="D25" s="1538">
        <v>840.94553593468004</v>
      </c>
      <c r="E25" s="1538">
        <v>1015.8579169803556</v>
      </c>
      <c r="F25" s="1528">
        <v>10.68</v>
      </c>
      <c r="G25" s="1528">
        <v>2.41</v>
      </c>
      <c r="H25" s="3758">
        <v>12740</v>
      </c>
      <c r="I25" s="3758">
        <v>16158</v>
      </c>
      <c r="J25" s="1024">
        <f t="shared" si="2"/>
        <v>12740</v>
      </c>
      <c r="K25" s="1024">
        <f t="shared" si="3"/>
        <v>16158</v>
      </c>
    </row>
    <row r="26" spans="1:11">
      <c r="B26" s="7696"/>
      <c r="C26" s="151">
        <v>800</v>
      </c>
      <c r="D26" s="1538">
        <v>961.08061249677723</v>
      </c>
      <c r="E26" s="1538">
        <v>1160.980476548978</v>
      </c>
      <c r="F26" s="1528">
        <v>12.03</v>
      </c>
      <c r="G26" s="1528">
        <v>2.76</v>
      </c>
      <c r="H26" s="3758">
        <v>13846</v>
      </c>
      <c r="I26" s="3758">
        <v>17183</v>
      </c>
      <c r="J26" s="1024">
        <f t="shared" si="2"/>
        <v>13846</v>
      </c>
      <c r="K26" s="1024">
        <f t="shared" si="3"/>
        <v>17183</v>
      </c>
    </row>
    <row r="27" spans="1:11">
      <c r="B27" s="7696"/>
      <c r="C27" s="151">
        <v>900</v>
      </c>
      <c r="D27" s="1538">
        <v>1081.2156890588744</v>
      </c>
      <c r="E27" s="1538">
        <v>1306.1030361176004</v>
      </c>
      <c r="F27" s="1528">
        <v>13.38</v>
      </c>
      <c r="G27" s="1528">
        <v>3.11</v>
      </c>
      <c r="H27" s="3758">
        <v>14904</v>
      </c>
      <c r="I27" s="3758">
        <v>18150</v>
      </c>
      <c r="J27" s="1024">
        <f t="shared" si="2"/>
        <v>14904</v>
      </c>
      <c r="K27" s="1024">
        <f t="shared" si="3"/>
        <v>18150</v>
      </c>
    </row>
    <row r="28" spans="1:11">
      <c r="B28" s="7696"/>
      <c r="C28" s="151">
        <v>1000</v>
      </c>
      <c r="D28" s="1538">
        <v>1201.3507656209715</v>
      </c>
      <c r="E28" s="1538">
        <v>1451.2255956862225</v>
      </c>
      <c r="F28" s="1528">
        <v>14.82</v>
      </c>
      <c r="G28" s="1528">
        <v>3.46</v>
      </c>
      <c r="H28" s="3758">
        <v>15960</v>
      </c>
      <c r="I28" s="3758">
        <v>19172</v>
      </c>
      <c r="J28" s="1024">
        <f t="shared" si="2"/>
        <v>15960</v>
      </c>
      <c r="K28" s="1024">
        <f t="shared" si="3"/>
        <v>19172</v>
      </c>
    </row>
    <row r="29" spans="1:11">
      <c r="A29" s="364"/>
      <c r="B29" s="7696"/>
      <c r="C29" s="151">
        <v>1100</v>
      </c>
      <c r="D29" s="1538">
        <v>1321.4858421830688</v>
      </c>
      <c r="E29" s="1538">
        <v>1596.3481552548449</v>
      </c>
      <c r="F29" s="1528">
        <v>16.170000000000002</v>
      </c>
      <c r="G29" s="1528">
        <v>3.8</v>
      </c>
      <c r="H29" s="3758">
        <v>17021</v>
      </c>
      <c r="I29" s="3758">
        <v>20198</v>
      </c>
      <c r="J29" s="1024">
        <f t="shared" si="2"/>
        <v>17021</v>
      </c>
      <c r="K29" s="1024">
        <f t="shared" si="3"/>
        <v>20198</v>
      </c>
    </row>
    <row r="30" spans="1:11">
      <c r="A30" s="364"/>
      <c r="B30" s="7696"/>
      <c r="C30" s="151">
        <v>1200</v>
      </c>
      <c r="D30" s="1538">
        <v>1441.6209187451657</v>
      </c>
      <c r="E30" s="1538">
        <v>1741.470714823467</v>
      </c>
      <c r="F30" s="1528">
        <v>17.52</v>
      </c>
      <c r="G30" s="1528">
        <v>4.1500000000000004</v>
      </c>
      <c r="H30" s="3758">
        <v>18079</v>
      </c>
      <c r="I30" s="3758">
        <v>21162</v>
      </c>
      <c r="J30" s="1024">
        <f t="shared" si="2"/>
        <v>18079</v>
      </c>
      <c r="K30" s="1024">
        <f t="shared" si="3"/>
        <v>21162</v>
      </c>
    </row>
    <row r="31" spans="1:11">
      <c r="A31" s="364"/>
      <c r="B31" s="7696"/>
      <c r="C31" s="151">
        <v>1400</v>
      </c>
      <c r="D31" s="1538">
        <v>1681.8910718693601</v>
      </c>
      <c r="E31" s="1538">
        <v>2031.7158339607113</v>
      </c>
      <c r="F31" s="1528">
        <v>20.309999999999999</v>
      </c>
      <c r="G31" s="1528">
        <v>4.8499999999999996</v>
      </c>
      <c r="H31" s="3758">
        <v>20243</v>
      </c>
      <c r="I31" s="3758">
        <v>23153</v>
      </c>
      <c r="J31" s="1024">
        <f t="shared" si="2"/>
        <v>20243</v>
      </c>
      <c r="K31" s="1024">
        <f t="shared" si="3"/>
        <v>23153</v>
      </c>
    </row>
    <row r="32" spans="1:11">
      <c r="A32" s="364"/>
      <c r="B32" s="7696"/>
      <c r="C32" s="151">
        <v>1600</v>
      </c>
      <c r="D32" s="1538">
        <v>1922.1612249935545</v>
      </c>
      <c r="E32" s="1538">
        <v>2321.960953097956</v>
      </c>
      <c r="F32" s="1528">
        <v>23.1</v>
      </c>
      <c r="G32" s="1528">
        <v>5.55</v>
      </c>
      <c r="H32" s="3758">
        <v>22355</v>
      </c>
      <c r="I32" s="3758">
        <v>25202</v>
      </c>
      <c r="J32" s="1024">
        <f t="shared" si="2"/>
        <v>22355</v>
      </c>
      <c r="K32" s="1024">
        <f t="shared" si="3"/>
        <v>25202</v>
      </c>
    </row>
    <row r="33" spans="1:11">
      <c r="A33" s="364"/>
      <c r="B33" s="7696"/>
      <c r="C33" s="151">
        <v>1800</v>
      </c>
      <c r="D33" s="1538">
        <v>2162.4313781177489</v>
      </c>
      <c r="E33" s="1538">
        <v>2612.2060722352007</v>
      </c>
      <c r="F33" s="1528">
        <v>25.89</v>
      </c>
      <c r="G33" s="1528">
        <v>6.25</v>
      </c>
      <c r="H33" s="3758">
        <v>24522</v>
      </c>
      <c r="I33" s="3758">
        <v>27193</v>
      </c>
      <c r="J33" s="1024">
        <f t="shared" si="2"/>
        <v>24522</v>
      </c>
      <c r="K33" s="1024">
        <f t="shared" si="3"/>
        <v>27193</v>
      </c>
    </row>
    <row r="34" spans="1:11">
      <c r="A34" s="364"/>
      <c r="B34" s="7696"/>
      <c r="C34" s="151">
        <v>2000</v>
      </c>
      <c r="D34" s="1538">
        <v>2402.701531241943</v>
      </c>
      <c r="E34" s="1538">
        <v>2902.451191372445</v>
      </c>
      <c r="F34" s="1528">
        <v>28.59</v>
      </c>
      <c r="G34" s="1528">
        <v>6.95</v>
      </c>
      <c r="H34" s="3758">
        <v>26638</v>
      </c>
      <c r="I34" s="3758">
        <v>29183</v>
      </c>
      <c r="J34" s="1024">
        <f t="shared" si="2"/>
        <v>26638</v>
      </c>
      <c r="K34" s="1024">
        <f t="shared" si="3"/>
        <v>29183</v>
      </c>
    </row>
    <row r="35" spans="1:11">
      <c r="A35" s="364"/>
      <c r="B35" s="7696"/>
      <c r="C35" s="151">
        <v>2300</v>
      </c>
      <c r="D35" s="1538">
        <v>2763.1067609282341</v>
      </c>
      <c r="E35" s="1538">
        <v>3337.8188700783116</v>
      </c>
      <c r="F35" s="1528">
        <v>32.630000000000003</v>
      </c>
      <c r="G35" s="1528">
        <v>7.99</v>
      </c>
      <c r="H35" s="3758">
        <v>29858</v>
      </c>
      <c r="I35" s="3758">
        <v>32199</v>
      </c>
      <c r="J35" s="1024">
        <f t="shared" si="2"/>
        <v>29858</v>
      </c>
      <c r="K35" s="1024">
        <f t="shared" si="3"/>
        <v>32199</v>
      </c>
    </row>
    <row r="36" spans="1:11">
      <c r="A36" s="364"/>
      <c r="B36" s="7696"/>
      <c r="C36" s="151">
        <v>2600</v>
      </c>
      <c r="D36" s="1538">
        <v>3123.511990614526</v>
      </c>
      <c r="E36" s="1538">
        <v>3773.1865487841787</v>
      </c>
      <c r="F36" s="1528">
        <v>36.770000000000003</v>
      </c>
      <c r="G36" s="1528">
        <v>9.0399999999999991</v>
      </c>
      <c r="H36" s="3758">
        <v>33032</v>
      </c>
      <c r="I36" s="3758">
        <v>35214</v>
      </c>
      <c r="J36" s="1024">
        <f t="shared" si="2"/>
        <v>33032</v>
      </c>
      <c r="K36" s="1024">
        <f t="shared" si="3"/>
        <v>35214</v>
      </c>
    </row>
    <row r="37" spans="1:11">
      <c r="A37" s="364"/>
      <c r="B37" s="7696"/>
      <c r="C37" s="151">
        <v>3000</v>
      </c>
      <c r="D37" s="1538">
        <v>3604.0522968629148</v>
      </c>
      <c r="E37" s="1538">
        <v>4353.6767870586673</v>
      </c>
      <c r="F37" s="1528">
        <v>42.26</v>
      </c>
      <c r="G37" s="1528">
        <v>10.44</v>
      </c>
      <c r="H37" s="3758">
        <v>37311</v>
      </c>
      <c r="I37" s="3758">
        <v>39198</v>
      </c>
      <c r="J37" s="1024">
        <f t="shared" si="2"/>
        <v>37311</v>
      </c>
      <c r="K37" s="1024">
        <f t="shared" si="3"/>
        <v>39198</v>
      </c>
    </row>
    <row r="38" spans="1:11">
      <c r="A38" s="364"/>
      <c r="B38" s="7696">
        <v>400</v>
      </c>
      <c r="C38" s="151">
        <v>400</v>
      </c>
      <c r="D38" s="1538">
        <v>605.35354790550343</v>
      </c>
      <c r="E38" s="1538">
        <v>731.81580473843928</v>
      </c>
      <c r="F38" s="1528">
        <v>8.65</v>
      </c>
      <c r="G38" s="1528">
        <v>1.71</v>
      </c>
      <c r="H38" s="3758">
        <v>10876</v>
      </c>
      <c r="I38" s="3758">
        <v>13941</v>
      </c>
      <c r="J38" s="1024">
        <f t="shared" si="2"/>
        <v>10876</v>
      </c>
      <c r="K38" s="1024">
        <f t="shared" si="3"/>
        <v>13941</v>
      </c>
    </row>
    <row r="39" spans="1:11">
      <c r="A39" s="364"/>
      <c r="B39" s="7696"/>
      <c r="C39" s="151">
        <v>500</v>
      </c>
      <c r="D39" s="1538">
        <v>756.69193488187932</v>
      </c>
      <c r="E39" s="1538">
        <v>914.76975592304905</v>
      </c>
      <c r="F39" s="1528">
        <v>10.49</v>
      </c>
      <c r="G39" s="1528">
        <v>2.15</v>
      </c>
      <c r="H39" s="3758">
        <v>12035</v>
      </c>
      <c r="I39" s="3758">
        <v>15189</v>
      </c>
      <c r="J39" s="1024">
        <f t="shared" si="2"/>
        <v>12035</v>
      </c>
      <c r="K39" s="1024">
        <f t="shared" si="3"/>
        <v>15189</v>
      </c>
    </row>
    <row r="40" spans="1:11">
      <c r="A40" s="364"/>
      <c r="B40" s="7696"/>
      <c r="C40" s="151">
        <v>600</v>
      </c>
      <c r="D40" s="1538">
        <v>908.03032185825521</v>
      </c>
      <c r="E40" s="1538">
        <v>1097.7237071076588</v>
      </c>
      <c r="F40" s="1528">
        <v>12.32</v>
      </c>
      <c r="G40" s="1528">
        <v>2.58</v>
      </c>
      <c r="H40" s="3758">
        <v>13141</v>
      </c>
      <c r="I40" s="3758">
        <v>16386</v>
      </c>
      <c r="J40" s="1024">
        <f t="shared" si="2"/>
        <v>13141</v>
      </c>
      <c r="K40" s="1024">
        <f t="shared" si="3"/>
        <v>16386</v>
      </c>
    </row>
    <row r="41" spans="1:11">
      <c r="A41" s="364"/>
      <c r="B41" s="7696"/>
      <c r="C41" s="151">
        <v>700</v>
      </c>
      <c r="D41" s="1538">
        <v>1059.368708834631</v>
      </c>
      <c r="E41" s="1538">
        <v>1280.6776582922687</v>
      </c>
      <c r="F41" s="1528">
        <v>14.16</v>
      </c>
      <c r="G41" s="1528">
        <v>3.02</v>
      </c>
      <c r="H41" s="3758">
        <v>14301</v>
      </c>
      <c r="I41" s="3758">
        <v>17579</v>
      </c>
      <c r="J41" s="1024">
        <f t="shared" si="2"/>
        <v>14301</v>
      </c>
      <c r="K41" s="1024">
        <f t="shared" si="3"/>
        <v>17579</v>
      </c>
    </row>
    <row r="42" spans="1:11">
      <c r="A42" s="364"/>
      <c r="B42" s="7696"/>
      <c r="C42" s="151">
        <v>800</v>
      </c>
      <c r="D42" s="1538">
        <v>1210.7070958110069</v>
      </c>
      <c r="E42" s="1538">
        <v>1463.6316094768786</v>
      </c>
      <c r="F42" s="1528">
        <v>15.99</v>
      </c>
      <c r="G42" s="1528">
        <v>3.46</v>
      </c>
      <c r="H42" s="3758">
        <v>15408</v>
      </c>
      <c r="I42" s="3758">
        <v>18776</v>
      </c>
      <c r="J42" s="1024">
        <f t="shared" si="2"/>
        <v>15408</v>
      </c>
      <c r="K42" s="1024">
        <f t="shared" si="3"/>
        <v>18776</v>
      </c>
    </row>
    <row r="43" spans="1:11">
      <c r="A43" s="364"/>
      <c r="B43" s="7696"/>
      <c r="C43" s="151">
        <v>900</v>
      </c>
      <c r="D43" s="1538">
        <v>1362.0454827873828</v>
      </c>
      <c r="E43" s="1538">
        <v>1646.5855606614882</v>
      </c>
      <c r="F43" s="1528">
        <v>17.829999999999998</v>
      </c>
      <c r="G43" s="1528">
        <v>3.89</v>
      </c>
      <c r="H43" s="3758">
        <v>16567</v>
      </c>
      <c r="I43" s="3758">
        <v>19968</v>
      </c>
      <c r="J43" s="1024">
        <f t="shared" si="2"/>
        <v>16567</v>
      </c>
      <c r="K43" s="1024">
        <f t="shared" si="3"/>
        <v>19968</v>
      </c>
    </row>
    <row r="44" spans="1:11">
      <c r="A44" s="364"/>
      <c r="B44" s="7696"/>
      <c r="C44" s="151">
        <v>1000</v>
      </c>
      <c r="D44" s="1538">
        <v>1513.3838697637586</v>
      </c>
      <c r="E44" s="1538">
        <v>1829.5395118460981</v>
      </c>
      <c r="F44" s="1528">
        <v>19.760000000000002</v>
      </c>
      <c r="G44" s="1528">
        <v>4.33</v>
      </c>
      <c r="H44" s="3758">
        <v>17675</v>
      </c>
      <c r="I44" s="3758">
        <v>21162</v>
      </c>
      <c r="J44" s="1024">
        <f t="shared" si="2"/>
        <v>17675</v>
      </c>
      <c r="K44" s="1024">
        <f t="shared" si="3"/>
        <v>21162</v>
      </c>
    </row>
    <row r="45" spans="1:11">
      <c r="A45" s="364"/>
      <c r="B45" s="7696"/>
      <c r="C45" s="151">
        <v>1100</v>
      </c>
      <c r="D45" s="1538">
        <v>1664.7222567401345</v>
      </c>
      <c r="E45" s="1538">
        <v>2012.493463030708</v>
      </c>
      <c r="F45" s="1528">
        <v>21.59</v>
      </c>
      <c r="G45" s="1528">
        <v>4.7699999999999996</v>
      </c>
      <c r="H45" s="3758">
        <v>18833</v>
      </c>
      <c r="I45" s="3758">
        <v>22356</v>
      </c>
      <c r="J45" s="1024">
        <f t="shared" si="2"/>
        <v>18833</v>
      </c>
      <c r="K45" s="1024">
        <f t="shared" si="3"/>
        <v>22356</v>
      </c>
    </row>
    <row r="46" spans="1:11">
      <c r="A46" s="364"/>
      <c r="B46" s="7696"/>
      <c r="C46" s="151">
        <v>1200</v>
      </c>
      <c r="D46" s="1538">
        <v>1816.0606437165104</v>
      </c>
      <c r="E46" s="1538">
        <v>2195.4474142153176</v>
      </c>
      <c r="F46" s="1528">
        <v>23.43</v>
      </c>
      <c r="G46" s="1528">
        <v>5.2</v>
      </c>
      <c r="H46" s="3758">
        <v>19938</v>
      </c>
      <c r="I46" s="3758">
        <v>23552</v>
      </c>
      <c r="J46" s="1024">
        <f t="shared" si="2"/>
        <v>19938</v>
      </c>
      <c r="K46" s="1024">
        <f t="shared" si="3"/>
        <v>23552</v>
      </c>
    </row>
    <row r="47" spans="1:11">
      <c r="A47" s="364"/>
      <c r="B47" s="7696"/>
      <c r="C47" s="151">
        <v>1400</v>
      </c>
      <c r="D47" s="1538">
        <v>2118.737417669262</v>
      </c>
      <c r="E47" s="1538">
        <v>2561.3553165845374</v>
      </c>
      <c r="F47" s="1528">
        <v>27.19</v>
      </c>
      <c r="G47" s="1528">
        <v>6.08</v>
      </c>
      <c r="H47" s="3758">
        <v>22203</v>
      </c>
      <c r="I47" s="3758">
        <v>25943</v>
      </c>
      <c r="J47" s="1024">
        <f t="shared" si="2"/>
        <v>22203</v>
      </c>
      <c r="K47" s="1024">
        <f t="shared" si="3"/>
        <v>25943</v>
      </c>
    </row>
    <row r="48" spans="1:11">
      <c r="A48" s="364"/>
      <c r="B48" s="7696"/>
      <c r="C48" s="151">
        <v>1600</v>
      </c>
      <c r="D48" s="1538">
        <v>2421.4141916220137</v>
      </c>
      <c r="E48" s="1538">
        <v>2927.2632189537571</v>
      </c>
      <c r="F48" s="1528">
        <v>30.96</v>
      </c>
      <c r="G48" s="1528">
        <v>6.95</v>
      </c>
      <c r="H48" s="3758">
        <v>24473</v>
      </c>
      <c r="I48" s="3758">
        <v>28390</v>
      </c>
      <c r="J48" s="1024">
        <f t="shared" si="2"/>
        <v>24473</v>
      </c>
      <c r="K48" s="1024">
        <f t="shared" si="3"/>
        <v>28390</v>
      </c>
    </row>
    <row r="49" spans="1:11">
      <c r="A49" s="364"/>
      <c r="B49" s="7696"/>
      <c r="C49" s="151">
        <v>1800</v>
      </c>
      <c r="D49" s="1538">
        <v>2724.0909655747655</v>
      </c>
      <c r="E49" s="1538">
        <v>3293.1711213229764</v>
      </c>
      <c r="F49" s="1528">
        <v>34.72</v>
      </c>
      <c r="G49" s="1528">
        <v>7.82</v>
      </c>
      <c r="H49" s="3758">
        <v>26739</v>
      </c>
      <c r="I49" s="3758">
        <v>30776</v>
      </c>
      <c r="J49" s="1024">
        <f t="shared" si="2"/>
        <v>26739</v>
      </c>
      <c r="K49" s="1024">
        <f t="shared" si="3"/>
        <v>30776</v>
      </c>
    </row>
    <row r="50" spans="1:11">
      <c r="A50" s="364"/>
      <c r="B50" s="7696"/>
      <c r="C50" s="151">
        <v>2000</v>
      </c>
      <c r="D50" s="1538">
        <v>3026.7677395275173</v>
      </c>
      <c r="E50" s="1538">
        <v>3659.0790236921962</v>
      </c>
      <c r="F50" s="1528">
        <v>38.39</v>
      </c>
      <c r="G50" s="1528">
        <v>8.69</v>
      </c>
      <c r="H50" s="3758">
        <v>29003</v>
      </c>
      <c r="I50" s="3758">
        <v>33165</v>
      </c>
      <c r="J50" s="1024">
        <f t="shared" si="2"/>
        <v>29003</v>
      </c>
      <c r="K50" s="1024">
        <f t="shared" si="3"/>
        <v>33165</v>
      </c>
    </row>
    <row r="51" spans="1:11">
      <c r="A51" s="364"/>
      <c r="B51" s="7696"/>
      <c r="C51" s="151">
        <v>2300</v>
      </c>
      <c r="D51" s="1538">
        <v>3480.7829004566447</v>
      </c>
      <c r="E51" s="1538">
        <v>4207.9408772460256</v>
      </c>
      <c r="F51" s="1528">
        <v>43.9</v>
      </c>
      <c r="G51" s="1528">
        <v>10</v>
      </c>
      <c r="H51" s="3758">
        <v>32428</v>
      </c>
      <c r="I51" s="3758">
        <v>36749</v>
      </c>
      <c r="J51" s="1024">
        <f t="shared" si="2"/>
        <v>32428</v>
      </c>
      <c r="K51" s="1024">
        <f t="shared" si="3"/>
        <v>36749</v>
      </c>
    </row>
    <row r="52" spans="1:11">
      <c r="A52" s="364"/>
      <c r="B52" s="7696"/>
      <c r="C52" s="151">
        <v>2600</v>
      </c>
      <c r="D52" s="1538">
        <v>3934.7980613857726</v>
      </c>
      <c r="E52" s="1538">
        <v>4756.8027307998555</v>
      </c>
      <c r="F52" s="1528">
        <v>49.5</v>
      </c>
      <c r="G52" s="1528">
        <v>11.31</v>
      </c>
      <c r="H52" s="3758">
        <v>35801</v>
      </c>
      <c r="I52" s="3758">
        <v>40390</v>
      </c>
      <c r="J52" s="1024">
        <f t="shared" si="2"/>
        <v>35801</v>
      </c>
      <c r="K52" s="1024">
        <f t="shared" si="3"/>
        <v>40390</v>
      </c>
    </row>
    <row r="53" spans="1:11">
      <c r="A53" s="364"/>
      <c r="B53" s="7696"/>
      <c r="C53" s="151">
        <v>3000</v>
      </c>
      <c r="D53" s="1538">
        <v>4540.1516092912761</v>
      </c>
      <c r="E53" s="1538">
        <v>5488.6185355382941</v>
      </c>
      <c r="F53" s="1528">
        <v>56.93</v>
      </c>
      <c r="G53" s="1528">
        <v>13.06</v>
      </c>
      <c r="H53" s="3758">
        <v>40330</v>
      </c>
      <c r="I53" s="3758">
        <v>45172</v>
      </c>
      <c r="J53" s="1024">
        <f t="shared" si="2"/>
        <v>40330</v>
      </c>
      <c r="K53" s="1024">
        <f t="shared" si="3"/>
        <v>45172</v>
      </c>
    </row>
    <row r="54" spans="1:11">
      <c r="A54" s="364"/>
      <c r="B54" s="7696">
        <v>500</v>
      </c>
      <c r="C54" s="151">
        <v>400</v>
      </c>
      <c r="D54" s="1538">
        <v>723.37595739119672</v>
      </c>
      <c r="E54" s="1538">
        <v>875.16668771066315</v>
      </c>
      <c r="F54" s="1528">
        <v>10.67</v>
      </c>
      <c r="G54" s="1528">
        <v>2.06</v>
      </c>
      <c r="H54" s="3758">
        <v>10926</v>
      </c>
      <c r="I54" s="3758">
        <v>14053</v>
      </c>
      <c r="J54" s="1024">
        <f t="shared" si="2"/>
        <v>10926</v>
      </c>
      <c r="K54" s="1024">
        <f t="shared" si="3"/>
        <v>14053</v>
      </c>
    </row>
    <row r="55" spans="1:11">
      <c r="A55" s="364"/>
      <c r="B55" s="7696"/>
      <c r="C55" s="151">
        <v>500</v>
      </c>
      <c r="D55" s="1538">
        <v>904.21994673899587</v>
      </c>
      <c r="E55" s="1538">
        <v>1093.9583596383288</v>
      </c>
      <c r="F55" s="1528">
        <v>12.99</v>
      </c>
      <c r="G55" s="1528">
        <v>2.58</v>
      </c>
      <c r="H55" s="3758">
        <v>12234</v>
      </c>
      <c r="I55" s="3758">
        <v>15304</v>
      </c>
      <c r="J55" s="1024">
        <f t="shared" si="2"/>
        <v>12234</v>
      </c>
      <c r="K55" s="1024">
        <f t="shared" si="3"/>
        <v>15304</v>
      </c>
    </row>
    <row r="56" spans="1:11">
      <c r="A56" s="364"/>
      <c r="B56" s="7696"/>
      <c r="C56" s="151">
        <v>600</v>
      </c>
      <c r="D56" s="1538">
        <v>1085.0639360867949</v>
      </c>
      <c r="E56" s="1538">
        <v>1312.7500315659945</v>
      </c>
      <c r="F56" s="1528">
        <v>15.31</v>
      </c>
      <c r="G56" s="1528">
        <v>3.11</v>
      </c>
      <c r="H56" s="3758">
        <v>13495</v>
      </c>
      <c r="I56" s="3758">
        <v>16557</v>
      </c>
      <c r="J56" s="1024">
        <f t="shared" si="2"/>
        <v>13495</v>
      </c>
      <c r="K56" s="1024">
        <f t="shared" si="3"/>
        <v>16557</v>
      </c>
    </row>
    <row r="57" spans="1:11">
      <c r="A57" s="364"/>
      <c r="B57" s="7696"/>
      <c r="C57" s="151">
        <v>700</v>
      </c>
      <c r="D57" s="1538">
        <v>1265.9079254345941</v>
      </c>
      <c r="E57" s="1538">
        <v>1531.5417034936602</v>
      </c>
      <c r="F57" s="1528">
        <v>17.64</v>
      </c>
      <c r="G57" s="1528">
        <v>3.63</v>
      </c>
      <c r="H57" s="3758">
        <v>14806</v>
      </c>
      <c r="I57" s="3758">
        <v>17806</v>
      </c>
      <c r="J57" s="1024">
        <f t="shared" si="2"/>
        <v>14806</v>
      </c>
      <c r="K57" s="1024">
        <f t="shared" si="3"/>
        <v>17806</v>
      </c>
    </row>
    <row r="58" spans="1:11">
      <c r="A58" s="364"/>
      <c r="B58" s="7696"/>
      <c r="C58" s="151">
        <v>800</v>
      </c>
      <c r="D58" s="1538">
        <v>1446.7519147823934</v>
      </c>
      <c r="E58" s="1538">
        <v>1750.3333754213263</v>
      </c>
      <c r="F58" s="1528">
        <v>19.96</v>
      </c>
      <c r="G58" s="1528">
        <v>4.16</v>
      </c>
      <c r="H58" s="3758">
        <v>16064</v>
      </c>
      <c r="I58" s="3758">
        <v>19060</v>
      </c>
      <c r="J58" s="1024">
        <f t="shared" si="2"/>
        <v>16064</v>
      </c>
      <c r="K58" s="1024">
        <f t="shared" si="3"/>
        <v>19060</v>
      </c>
    </row>
    <row r="59" spans="1:11">
      <c r="A59" s="364"/>
      <c r="B59" s="7696"/>
      <c r="C59" s="151">
        <v>900</v>
      </c>
      <c r="D59" s="1538">
        <v>1627.5959041301926</v>
      </c>
      <c r="E59" s="1538">
        <v>1969.125047348992</v>
      </c>
      <c r="F59" s="1528">
        <v>22.28</v>
      </c>
      <c r="G59" s="1528">
        <v>4.68</v>
      </c>
      <c r="H59" s="3758">
        <v>17373</v>
      </c>
      <c r="I59" s="3758">
        <v>20310</v>
      </c>
      <c r="J59" s="1024">
        <f t="shared" si="2"/>
        <v>17373</v>
      </c>
      <c r="K59" s="1024">
        <f t="shared" si="3"/>
        <v>20310</v>
      </c>
    </row>
    <row r="60" spans="1:11">
      <c r="A60" s="364"/>
      <c r="B60" s="7696"/>
      <c r="C60" s="151">
        <v>1000</v>
      </c>
      <c r="D60" s="1538">
        <v>1808.4398934779917</v>
      </c>
      <c r="E60" s="1538">
        <v>2187.9167192766577</v>
      </c>
      <c r="F60" s="1528">
        <v>24.7</v>
      </c>
      <c r="G60" s="1528">
        <v>5.2</v>
      </c>
      <c r="H60" s="3758">
        <v>18631</v>
      </c>
      <c r="I60" s="3758">
        <v>21563</v>
      </c>
      <c r="J60" s="1024">
        <f t="shared" si="2"/>
        <v>18631</v>
      </c>
      <c r="K60" s="1024">
        <f t="shared" si="3"/>
        <v>21563</v>
      </c>
    </row>
    <row r="61" spans="1:11">
      <c r="A61" s="364"/>
      <c r="B61" s="7696"/>
      <c r="C61" s="151">
        <v>1100</v>
      </c>
      <c r="D61" s="1538">
        <v>1989.2838828257911</v>
      </c>
      <c r="E61" s="1538">
        <v>2406.7083912043236</v>
      </c>
      <c r="F61" s="1528">
        <v>27.02</v>
      </c>
      <c r="G61" s="1528">
        <v>5.73</v>
      </c>
      <c r="H61" s="3758">
        <v>19938</v>
      </c>
      <c r="I61" s="3758">
        <v>22813</v>
      </c>
      <c r="J61" s="1024">
        <f t="shared" si="2"/>
        <v>19938</v>
      </c>
      <c r="K61" s="1024">
        <f t="shared" si="3"/>
        <v>22813</v>
      </c>
    </row>
    <row r="62" spans="1:11">
      <c r="A62" s="364"/>
      <c r="B62" s="7696"/>
      <c r="C62" s="151">
        <v>1200</v>
      </c>
      <c r="D62" s="1538">
        <v>2170.1278721735898</v>
      </c>
      <c r="E62" s="1538">
        <v>2625.500063131989</v>
      </c>
      <c r="F62" s="1528">
        <v>29.34</v>
      </c>
      <c r="G62" s="1528">
        <v>6.25</v>
      </c>
      <c r="H62" s="3758">
        <v>21198</v>
      </c>
      <c r="I62" s="3758">
        <v>24064</v>
      </c>
      <c r="J62" s="1024">
        <f t="shared" si="2"/>
        <v>21198</v>
      </c>
      <c r="K62" s="1024">
        <f t="shared" si="3"/>
        <v>24064</v>
      </c>
    </row>
    <row r="63" spans="1:11">
      <c r="A63" s="364"/>
      <c r="B63" s="7696"/>
      <c r="C63" s="151">
        <v>1400</v>
      </c>
      <c r="D63" s="1538">
        <v>2531.8158508691881</v>
      </c>
      <c r="E63" s="1538">
        <v>3063.0834069873204</v>
      </c>
      <c r="F63" s="1528">
        <v>34.08</v>
      </c>
      <c r="G63" s="1528">
        <v>7.3</v>
      </c>
      <c r="H63" s="3758">
        <v>23768</v>
      </c>
      <c r="I63" s="3758">
        <v>26567</v>
      </c>
      <c r="J63" s="1024">
        <f t="shared" si="2"/>
        <v>23768</v>
      </c>
      <c r="K63" s="1024">
        <f t="shared" si="3"/>
        <v>26567</v>
      </c>
    </row>
    <row r="64" spans="1:11">
      <c r="A64" s="364"/>
      <c r="B64" s="7696"/>
      <c r="C64" s="151">
        <v>1600</v>
      </c>
      <c r="D64" s="1538">
        <v>2893.5038295647869</v>
      </c>
      <c r="E64" s="1538">
        <v>3500.6667508426526</v>
      </c>
      <c r="F64" s="1528">
        <v>38.81</v>
      </c>
      <c r="G64" s="1528">
        <v>8.35</v>
      </c>
      <c r="H64" s="3758">
        <v>26335</v>
      </c>
      <c r="I64" s="3758">
        <v>29070</v>
      </c>
      <c r="J64" s="1024">
        <f t="shared" si="2"/>
        <v>26335</v>
      </c>
      <c r="K64" s="1024">
        <f t="shared" si="3"/>
        <v>29070</v>
      </c>
    </row>
    <row r="65" spans="1:11">
      <c r="A65" s="364"/>
      <c r="B65" s="7696"/>
      <c r="C65" s="151">
        <v>1800</v>
      </c>
      <c r="D65" s="1538">
        <v>3255.1918082603852</v>
      </c>
      <c r="E65" s="1538">
        <v>3938.250094697984</v>
      </c>
      <c r="F65" s="1528">
        <v>43.55</v>
      </c>
      <c r="G65" s="1528">
        <v>9.39</v>
      </c>
      <c r="H65" s="3758">
        <v>28905</v>
      </c>
      <c r="I65" s="3758">
        <v>31576</v>
      </c>
      <c r="J65" s="1024">
        <f t="shared" si="2"/>
        <v>28905</v>
      </c>
      <c r="K65" s="1024">
        <f t="shared" si="3"/>
        <v>31576</v>
      </c>
    </row>
    <row r="66" spans="1:11">
      <c r="A66" s="364"/>
      <c r="B66" s="7696"/>
      <c r="C66" s="151">
        <v>2000</v>
      </c>
      <c r="D66" s="1538">
        <v>3616.8797869559835</v>
      </c>
      <c r="E66" s="1538">
        <v>4375.8334385533153</v>
      </c>
      <c r="F66" s="1528">
        <v>48.19</v>
      </c>
      <c r="G66" s="1528">
        <v>10.44</v>
      </c>
      <c r="H66" s="3758">
        <v>31470</v>
      </c>
      <c r="I66" s="3758">
        <v>34076</v>
      </c>
      <c r="J66" s="1024">
        <f t="shared" si="2"/>
        <v>31470</v>
      </c>
      <c r="K66" s="1024">
        <f t="shared" si="3"/>
        <v>34076</v>
      </c>
    </row>
    <row r="67" spans="1:11">
      <c r="A67" s="364"/>
      <c r="B67" s="7696"/>
      <c r="C67" s="151">
        <v>2300</v>
      </c>
      <c r="D67" s="1538">
        <v>4159.4117549993807</v>
      </c>
      <c r="E67" s="1538">
        <v>5032.2084543363126</v>
      </c>
      <c r="F67" s="1528">
        <v>55.16</v>
      </c>
      <c r="G67" s="1528">
        <v>12.01</v>
      </c>
      <c r="H67" s="3758">
        <v>35349</v>
      </c>
      <c r="I67" s="3758">
        <v>37831</v>
      </c>
      <c r="J67" s="1024">
        <f t="shared" si="2"/>
        <v>35349</v>
      </c>
      <c r="K67" s="1024">
        <f t="shared" si="3"/>
        <v>37831</v>
      </c>
    </row>
    <row r="68" spans="1:11">
      <c r="A68" s="364"/>
      <c r="B68" s="7696"/>
      <c r="C68" s="151">
        <v>2600</v>
      </c>
      <c r="D68" s="1538">
        <v>4701.9437230427784</v>
      </c>
      <c r="E68" s="1538">
        <v>5688.5834701193098</v>
      </c>
      <c r="F68" s="1528">
        <v>62.22</v>
      </c>
      <c r="G68" s="1528">
        <v>13.58</v>
      </c>
      <c r="H68" s="3758">
        <v>39174</v>
      </c>
      <c r="I68" s="3758">
        <v>41587</v>
      </c>
      <c r="J68" s="1024">
        <f t="shared" si="2"/>
        <v>39174</v>
      </c>
      <c r="K68" s="1024">
        <f t="shared" si="3"/>
        <v>41587</v>
      </c>
    </row>
    <row r="69" spans="1:11">
      <c r="A69" s="364"/>
      <c r="B69" s="7696"/>
      <c r="C69" s="151">
        <v>3000</v>
      </c>
      <c r="D69" s="1538">
        <v>5425.319680433975</v>
      </c>
      <c r="E69" s="1538">
        <v>6563.7501578299725</v>
      </c>
      <c r="F69" s="1528">
        <v>71.599999999999994</v>
      </c>
      <c r="G69" s="1528">
        <v>15.68</v>
      </c>
      <c r="H69" s="3758">
        <v>44311</v>
      </c>
      <c r="I69" s="3758">
        <v>46594</v>
      </c>
      <c r="J69" s="1024">
        <f t="shared" si="2"/>
        <v>44311</v>
      </c>
      <c r="K69" s="1024">
        <f t="shared" si="3"/>
        <v>46594</v>
      </c>
    </row>
    <row r="70" spans="1:11">
      <c r="A70" s="364"/>
      <c r="B70" s="7696">
        <v>600</v>
      </c>
      <c r="C70" s="151">
        <v>400</v>
      </c>
      <c r="D70" s="1538">
        <v>837.07755048024865</v>
      </c>
      <c r="E70" s="1538">
        <v>1013.4912308002855</v>
      </c>
      <c r="F70" s="1528">
        <v>12.69</v>
      </c>
      <c r="G70" s="1528">
        <v>2.41</v>
      </c>
      <c r="H70" s="3758">
        <v>11531</v>
      </c>
      <c r="I70" s="3758">
        <v>14849</v>
      </c>
      <c r="J70" s="1024">
        <f t="shared" si="2"/>
        <v>11531</v>
      </c>
      <c r="K70" s="1024">
        <f t="shared" si="3"/>
        <v>14849</v>
      </c>
    </row>
    <row r="71" spans="1:11">
      <c r="A71" s="364"/>
      <c r="B71" s="7696"/>
      <c r="C71" s="151">
        <v>500</v>
      </c>
      <c r="D71" s="1538">
        <v>1046.3469381003108</v>
      </c>
      <c r="E71" s="1538">
        <v>1266.8640385003569</v>
      </c>
      <c r="F71" s="1528">
        <v>15.5</v>
      </c>
      <c r="G71" s="1528">
        <v>3.02</v>
      </c>
      <c r="H71" s="3758">
        <v>12993</v>
      </c>
      <c r="I71" s="3758">
        <v>16158</v>
      </c>
      <c r="J71" s="1024">
        <f t="shared" si="2"/>
        <v>12993</v>
      </c>
      <c r="K71" s="1024">
        <f t="shared" si="3"/>
        <v>16158</v>
      </c>
    </row>
    <row r="72" spans="1:11">
      <c r="A72" s="364"/>
      <c r="B72" s="7696"/>
      <c r="C72" s="151">
        <v>600</v>
      </c>
      <c r="D72" s="1538">
        <v>1255.616325720373</v>
      </c>
      <c r="E72" s="1538">
        <v>1520.2368462004281</v>
      </c>
      <c r="F72" s="1528">
        <v>18.309999999999999</v>
      </c>
      <c r="G72" s="1528">
        <v>3.63</v>
      </c>
      <c r="H72" s="3758">
        <v>14400</v>
      </c>
      <c r="I72" s="3758">
        <v>17468</v>
      </c>
      <c r="J72" s="1024">
        <f t="shared" si="2"/>
        <v>14400</v>
      </c>
      <c r="K72" s="1024">
        <f t="shared" si="3"/>
        <v>17468</v>
      </c>
    </row>
    <row r="73" spans="1:11">
      <c r="A73" s="364"/>
      <c r="B73" s="7696"/>
      <c r="C73" s="151">
        <v>700</v>
      </c>
      <c r="D73" s="1538">
        <v>1464.8857133404351</v>
      </c>
      <c r="E73" s="1538">
        <v>1773.6096539004996</v>
      </c>
      <c r="F73" s="1528">
        <v>21.11</v>
      </c>
      <c r="G73" s="1528">
        <v>4.24</v>
      </c>
      <c r="H73" s="3758">
        <v>15863</v>
      </c>
      <c r="I73" s="3758">
        <v>18832</v>
      </c>
      <c r="J73" s="1024">
        <f t="shared" si="2"/>
        <v>15863</v>
      </c>
      <c r="K73" s="1024">
        <f t="shared" si="3"/>
        <v>18832</v>
      </c>
    </row>
    <row r="74" spans="1:11">
      <c r="A74" s="364"/>
      <c r="B74" s="7696"/>
      <c r="C74" s="151">
        <v>800</v>
      </c>
      <c r="D74" s="1538">
        <v>1674.1551009604973</v>
      </c>
      <c r="E74" s="1538">
        <v>2026.982461600571</v>
      </c>
      <c r="F74" s="1528">
        <v>23.92</v>
      </c>
      <c r="G74" s="1528">
        <v>4.8499999999999996</v>
      </c>
      <c r="H74" s="3758">
        <v>17322</v>
      </c>
      <c r="I74" s="3758">
        <v>20139</v>
      </c>
      <c r="J74" s="1024">
        <f t="shared" si="2"/>
        <v>17322</v>
      </c>
      <c r="K74" s="1024">
        <f t="shared" si="3"/>
        <v>20139</v>
      </c>
    </row>
    <row r="75" spans="1:11">
      <c r="A75" s="364"/>
      <c r="B75" s="7696"/>
      <c r="C75" s="151">
        <v>900</v>
      </c>
      <c r="D75" s="1538">
        <v>1883.4244885805595</v>
      </c>
      <c r="E75" s="1538">
        <v>2280.3552693006422</v>
      </c>
      <c r="F75" s="1528">
        <v>26.73</v>
      </c>
      <c r="G75" s="1528">
        <v>5.47</v>
      </c>
      <c r="H75" s="3758">
        <v>18783</v>
      </c>
      <c r="I75" s="3758">
        <v>21505</v>
      </c>
      <c r="J75" s="1024">
        <f t="shared" si="2"/>
        <v>18783</v>
      </c>
      <c r="K75" s="1024">
        <f t="shared" si="3"/>
        <v>21505</v>
      </c>
    </row>
    <row r="76" spans="1:11">
      <c r="A76" s="364"/>
      <c r="B76" s="7696"/>
      <c r="C76" s="151">
        <v>1000</v>
      </c>
      <c r="D76" s="1538">
        <v>2092.6938762006216</v>
      </c>
      <c r="E76" s="1538">
        <v>2533.7280770007137</v>
      </c>
      <c r="F76" s="1528">
        <v>29.63</v>
      </c>
      <c r="G76" s="1528">
        <v>6.08</v>
      </c>
      <c r="H76" s="3758">
        <v>20243</v>
      </c>
      <c r="I76" s="3758">
        <v>22813</v>
      </c>
      <c r="J76" s="1024">
        <f t="shared" si="2"/>
        <v>20243</v>
      </c>
      <c r="K76" s="1024">
        <f t="shared" si="3"/>
        <v>22813</v>
      </c>
    </row>
    <row r="77" spans="1:11">
      <c r="A77" s="364"/>
      <c r="B77" s="7696"/>
      <c r="C77" s="151">
        <v>1100</v>
      </c>
      <c r="D77" s="1538">
        <v>2301.963263820684</v>
      </c>
      <c r="E77" s="1538">
        <v>2787.1008847007852</v>
      </c>
      <c r="F77" s="1528">
        <v>32.44</v>
      </c>
      <c r="G77" s="1528">
        <v>6.69</v>
      </c>
      <c r="H77" s="3758">
        <v>21701</v>
      </c>
      <c r="I77" s="3758">
        <v>24123</v>
      </c>
      <c r="J77" s="1024">
        <f t="shared" si="2"/>
        <v>21701</v>
      </c>
      <c r="K77" s="1024">
        <f t="shared" si="3"/>
        <v>24123</v>
      </c>
    </row>
    <row r="78" spans="1:11">
      <c r="A78" s="364"/>
      <c r="B78" s="7696"/>
      <c r="C78" s="151">
        <v>1200</v>
      </c>
      <c r="D78" s="1538">
        <v>2511.2326514407459</v>
      </c>
      <c r="E78" s="1538">
        <v>3040.4736924008562</v>
      </c>
      <c r="F78" s="1528">
        <v>35.25</v>
      </c>
      <c r="G78" s="1528">
        <v>7.3</v>
      </c>
      <c r="H78" s="3758">
        <v>23161</v>
      </c>
      <c r="I78" s="3758">
        <v>25488</v>
      </c>
      <c r="J78" s="1024">
        <f t="shared" si="2"/>
        <v>23161</v>
      </c>
      <c r="K78" s="1024">
        <f t="shared" si="3"/>
        <v>25488</v>
      </c>
    </row>
    <row r="79" spans="1:11">
      <c r="A79" s="364"/>
      <c r="B79" s="7696"/>
      <c r="C79" s="151">
        <v>1400</v>
      </c>
      <c r="D79" s="1538">
        <v>2929.7714266808703</v>
      </c>
      <c r="E79" s="1538">
        <v>3547.2193078009991</v>
      </c>
      <c r="F79" s="1528">
        <v>40.96</v>
      </c>
      <c r="G79" s="1528">
        <v>8.52</v>
      </c>
      <c r="H79" s="3758">
        <v>26083</v>
      </c>
      <c r="I79" s="3758">
        <v>28161</v>
      </c>
      <c r="J79" s="1024">
        <f t="shared" si="2"/>
        <v>26083</v>
      </c>
      <c r="K79" s="1024">
        <f t="shared" si="3"/>
        <v>28161</v>
      </c>
    </row>
    <row r="80" spans="1:11">
      <c r="A80" s="364"/>
      <c r="B80" s="7696"/>
      <c r="C80" s="151">
        <v>1600</v>
      </c>
      <c r="D80" s="1538">
        <v>3348.3102019209946</v>
      </c>
      <c r="E80" s="1538">
        <v>4053.964923201142</v>
      </c>
      <c r="F80" s="1528">
        <v>46.67</v>
      </c>
      <c r="G80" s="1528">
        <v>9.74</v>
      </c>
      <c r="H80" s="3758">
        <v>28953</v>
      </c>
      <c r="I80" s="3758">
        <v>30776</v>
      </c>
      <c r="J80" s="1024">
        <f t="shared" si="2"/>
        <v>28953</v>
      </c>
      <c r="K80" s="1024">
        <f t="shared" si="3"/>
        <v>30776</v>
      </c>
    </row>
    <row r="81" spans="1:11">
      <c r="A81" s="364"/>
      <c r="B81" s="7696"/>
      <c r="C81" s="151">
        <v>1800</v>
      </c>
      <c r="D81" s="1538">
        <v>3766.8489771611189</v>
      </c>
      <c r="E81" s="1538">
        <v>4560.7105386012845</v>
      </c>
      <c r="F81" s="1528">
        <v>52.38</v>
      </c>
      <c r="G81" s="1528">
        <v>10.97</v>
      </c>
      <c r="H81" s="3758">
        <v>31873</v>
      </c>
      <c r="I81" s="3758">
        <v>33451</v>
      </c>
      <c r="J81" s="1024">
        <f t="shared" si="2"/>
        <v>31873</v>
      </c>
      <c r="K81" s="1024">
        <f t="shared" si="3"/>
        <v>33451</v>
      </c>
    </row>
    <row r="82" spans="1:11">
      <c r="A82" s="364"/>
      <c r="B82" s="7696"/>
      <c r="C82" s="151">
        <v>2000</v>
      </c>
      <c r="D82" s="1538">
        <v>4185.3877524012432</v>
      </c>
      <c r="E82" s="1538">
        <v>5067.4561540014274</v>
      </c>
      <c r="F82" s="1528">
        <v>58</v>
      </c>
      <c r="G82" s="1528">
        <v>12.19</v>
      </c>
      <c r="H82" s="3758">
        <v>34793</v>
      </c>
      <c r="I82" s="3758">
        <v>36125</v>
      </c>
      <c r="J82" s="1024">
        <f t="shared" si="2"/>
        <v>34793</v>
      </c>
      <c r="K82" s="1024">
        <f t="shared" si="3"/>
        <v>36125</v>
      </c>
    </row>
    <row r="83" spans="1:11">
      <c r="A83" s="364"/>
      <c r="B83" s="7696"/>
      <c r="C83" s="151">
        <v>2300</v>
      </c>
      <c r="D83" s="1538">
        <v>4813.195915261429</v>
      </c>
      <c r="E83" s="1538">
        <v>5827.5745771016409</v>
      </c>
      <c r="F83" s="1528">
        <v>66.42</v>
      </c>
      <c r="G83" s="1528">
        <v>14.02</v>
      </c>
      <c r="H83" s="3758">
        <v>39174</v>
      </c>
      <c r="I83" s="3758">
        <v>40109</v>
      </c>
      <c r="J83" s="1024">
        <f t="shared" si="2"/>
        <v>39174</v>
      </c>
      <c r="K83" s="1024">
        <f t="shared" si="3"/>
        <v>40109</v>
      </c>
    </row>
    <row r="84" spans="1:11">
      <c r="A84" s="364"/>
      <c r="B84" s="7696"/>
      <c r="C84" s="151">
        <v>2600</v>
      </c>
      <c r="D84" s="1538">
        <v>5441.0040781216167</v>
      </c>
      <c r="E84" s="1538">
        <v>6587.6930002018562</v>
      </c>
      <c r="F84" s="1528">
        <v>74.94</v>
      </c>
      <c r="G84" s="1528">
        <v>15.85</v>
      </c>
      <c r="H84" s="3758">
        <v>43505</v>
      </c>
      <c r="I84" s="3758">
        <v>44090</v>
      </c>
      <c r="J84" s="1024">
        <f t="shared" si="2"/>
        <v>43505</v>
      </c>
      <c r="K84" s="1024">
        <f t="shared" si="3"/>
        <v>44090</v>
      </c>
    </row>
    <row r="85" spans="1:11">
      <c r="A85" s="364"/>
      <c r="B85" s="7696"/>
      <c r="C85" s="151">
        <v>3000</v>
      </c>
      <c r="D85" s="1538">
        <v>6278.0816286018653</v>
      </c>
      <c r="E85" s="1538">
        <v>7601.1842310021411</v>
      </c>
      <c r="F85" s="1528">
        <v>86.27</v>
      </c>
      <c r="G85" s="1528">
        <v>18.3</v>
      </c>
      <c r="H85" s="3758">
        <v>49346</v>
      </c>
      <c r="I85" s="3758">
        <v>49436</v>
      </c>
      <c r="J85" s="1024">
        <f t="shared" si="2"/>
        <v>49346</v>
      </c>
      <c r="K85" s="1024">
        <f t="shared" si="3"/>
        <v>49436</v>
      </c>
    </row>
    <row r="86" spans="1:11">
      <c r="A86" s="364"/>
      <c r="B86" s="7696">
        <v>900</v>
      </c>
      <c r="C86" s="151">
        <v>400</v>
      </c>
      <c r="D86" s="1538">
        <v>1155.9471719826954</v>
      </c>
      <c r="E86" s="1538">
        <v>1402.4427353983176</v>
      </c>
      <c r="F86" s="1528">
        <v>18.739999999999998</v>
      </c>
      <c r="G86" s="1528">
        <v>3.46</v>
      </c>
      <c r="H86" s="3758">
        <v>15760</v>
      </c>
      <c r="I86" s="3758">
        <v>18776</v>
      </c>
      <c r="J86" s="1024">
        <f t="shared" si="2"/>
        <v>15760</v>
      </c>
      <c r="K86" s="1024">
        <f t="shared" si="3"/>
        <v>18776</v>
      </c>
    </row>
    <row r="87" spans="1:11">
      <c r="A87" s="364"/>
      <c r="B87" s="7696"/>
      <c r="C87" s="151">
        <v>500</v>
      </c>
      <c r="D87" s="1538">
        <v>1444.9339649783692</v>
      </c>
      <c r="E87" s="1538">
        <v>1753.053419247897</v>
      </c>
      <c r="F87" s="1528">
        <v>23.01</v>
      </c>
      <c r="G87" s="1528">
        <v>4.33</v>
      </c>
      <c r="H87" s="3758">
        <v>18027</v>
      </c>
      <c r="I87" s="3758">
        <v>20878</v>
      </c>
      <c r="J87" s="1024">
        <f t="shared" ref="J87:J101" si="4">H87-H87*$B$4/100</f>
        <v>18027</v>
      </c>
      <c r="K87" s="1024">
        <f t="shared" ref="K87:K101" si="5">I87-I87*$B$4/100</f>
        <v>20878</v>
      </c>
    </row>
    <row r="88" spans="1:11">
      <c r="A88" s="364"/>
      <c r="B88" s="7696"/>
      <c r="C88" s="151">
        <v>600</v>
      </c>
      <c r="D88" s="1538">
        <v>1733.920757974043</v>
      </c>
      <c r="E88" s="1538">
        <v>2103.6641030974761</v>
      </c>
      <c r="F88" s="1528">
        <v>27.28</v>
      </c>
      <c r="G88" s="1528">
        <v>5.2</v>
      </c>
      <c r="H88" s="3758">
        <v>20292</v>
      </c>
      <c r="I88" s="3758">
        <v>22985</v>
      </c>
      <c r="J88" s="1024">
        <f t="shared" si="4"/>
        <v>20292</v>
      </c>
      <c r="K88" s="1024">
        <f t="shared" si="5"/>
        <v>22985</v>
      </c>
    </row>
    <row r="89" spans="1:11">
      <c r="A89" s="364"/>
      <c r="B89" s="7696"/>
      <c r="C89" s="151">
        <v>700</v>
      </c>
      <c r="D89" s="1538">
        <v>2022.9075509697168</v>
      </c>
      <c r="E89" s="1538">
        <v>2454.2747869470554</v>
      </c>
      <c r="F89" s="1528">
        <v>31.55</v>
      </c>
      <c r="G89" s="1528">
        <v>6.08</v>
      </c>
      <c r="H89" s="3758">
        <v>22608</v>
      </c>
      <c r="I89" s="3758">
        <v>25090</v>
      </c>
      <c r="J89" s="1024">
        <f t="shared" si="4"/>
        <v>22608</v>
      </c>
      <c r="K89" s="1024">
        <f t="shared" si="5"/>
        <v>25090</v>
      </c>
    </row>
    <row r="90" spans="1:11">
      <c r="A90" s="364"/>
      <c r="B90" s="7696"/>
      <c r="C90" s="151">
        <v>800</v>
      </c>
      <c r="D90" s="1538">
        <v>2311.8943439653908</v>
      </c>
      <c r="E90" s="1538">
        <v>2804.8854707966352</v>
      </c>
      <c r="F90" s="1528">
        <v>35.82</v>
      </c>
      <c r="G90" s="1528">
        <v>6.95</v>
      </c>
      <c r="H90" s="3758">
        <v>24874</v>
      </c>
      <c r="I90" s="3758">
        <v>27193</v>
      </c>
      <c r="J90" s="1024">
        <f t="shared" si="4"/>
        <v>24874</v>
      </c>
      <c r="K90" s="1024">
        <f t="shared" si="5"/>
        <v>27193</v>
      </c>
    </row>
    <row r="91" spans="1:11">
      <c r="A91" s="364"/>
      <c r="B91" s="7696"/>
      <c r="C91" s="151">
        <v>900</v>
      </c>
      <c r="D91" s="1538">
        <v>2600.8811369610648</v>
      </c>
      <c r="E91" s="1538">
        <v>3155.4961546462146</v>
      </c>
      <c r="F91" s="1528">
        <v>40.090000000000003</v>
      </c>
      <c r="G91" s="1528">
        <v>7.82</v>
      </c>
      <c r="H91" s="3758">
        <v>27190</v>
      </c>
      <c r="I91" s="3758">
        <v>29298</v>
      </c>
      <c r="J91" s="1024">
        <f t="shared" si="4"/>
        <v>27190</v>
      </c>
      <c r="K91" s="1024">
        <f t="shared" si="5"/>
        <v>29298</v>
      </c>
    </row>
    <row r="92" spans="1:11">
      <c r="A92" s="364"/>
      <c r="B92" s="7696"/>
      <c r="C92" s="151">
        <v>1000</v>
      </c>
      <c r="D92" s="1538">
        <v>2889.8679299567384</v>
      </c>
      <c r="E92" s="1538">
        <v>3506.1068384957939</v>
      </c>
      <c r="F92" s="1528">
        <v>44.45</v>
      </c>
      <c r="G92" s="1528">
        <v>8.6999999999999993</v>
      </c>
      <c r="H92" s="3758">
        <v>29458</v>
      </c>
      <c r="I92" s="3758">
        <v>31401</v>
      </c>
      <c r="J92" s="1024">
        <f t="shared" si="4"/>
        <v>29458</v>
      </c>
      <c r="K92" s="1024">
        <f t="shared" si="5"/>
        <v>31401</v>
      </c>
    </row>
    <row r="93" spans="1:11">
      <c r="A93" s="364"/>
      <c r="B93" s="7696"/>
      <c r="C93" s="151">
        <v>1100</v>
      </c>
      <c r="D93" s="1538">
        <v>3178.8547229524124</v>
      </c>
      <c r="E93" s="1538">
        <v>3856.7175223453737</v>
      </c>
      <c r="F93" s="1528">
        <v>48.72</v>
      </c>
      <c r="G93" s="1528">
        <v>9.57</v>
      </c>
      <c r="H93" s="3758">
        <v>31722</v>
      </c>
      <c r="I93" s="3758">
        <v>33509</v>
      </c>
      <c r="J93" s="1024">
        <f t="shared" si="4"/>
        <v>31722</v>
      </c>
      <c r="K93" s="1024">
        <f t="shared" si="5"/>
        <v>33509</v>
      </c>
    </row>
    <row r="94" spans="1:11">
      <c r="A94" s="364"/>
      <c r="B94" s="7696"/>
      <c r="C94" s="151">
        <v>1200</v>
      </c>
      <c r="D94" s="1538">
        <v>3467.841515948086</v>
      </c>
      <c r="E94" s="1538">
        <v>4207.3282061949521</v>
      </c>
      <c r="F94" s="1528">
        <v>52.99</v>
      </c>
      <c r="G94" s="1528">
        <v>10.44</v>
      </c>
      <c r="H94" s="3758">
        <v>34039</v>
      </c>
      <c r="I94" s="3758">
        <v>35615</v>
      </c>
      <c r="J94" s="1024">
        <f t="shared" si="4"/>
        <v>34039</v>
      </c>
      <c r="K94" s="1024">
        <f t="shared" si="5"/>
        <v>35615</v>
      </c>
    </row>
    <row r="95" spans="1:11">
      <c r="A95" s="364"/>
      <c r="B95" s="7696"/>
      <c r="C95" s="151">
        <v>1400</v>
      </c>
      <c r="D95" s="1538">
        <v>4045.8151019394336</v>
      </c>
      <c r="E95" s="1538">
        <v>4908.5495738941108</v>
      </c>
      <c r="F95" s="1528">
        <v>61.62</v>
      </c>
      <c r="G95" s="1528">
        <v>12.19</v>
      </c>
      <c r="H95" s="3758">
        <v>38620</v>
      </c>
      <c r="I95" s="3758">
        <v>39823</v>
      </c>
      <c r="J95" s="1024">
        <f t="shared" si="4"/>
        <v>38620</v>
      </c>
      <c r="K95" s="1024">
        <f t="shared" si="5"/>
        <v>39823</v>
      </c>
    </row>
    <row r="96" spans="1:11">
      <c r="A96" s="364"/>
      <c r="B96" s="7696"/>
      <c r="C96" s="151">
        <v>1600</v>
      </c>
      <c r="D96" s="1538">
        <v>4623.7886879307816</v>
      </c>
      <c r="E96" s="1538">
        <v>5609.7709415932704</v>
      </c>
      <c r="F96" s="1528">
        <v>70.239999999999995</v>
      </c>
      <c r="G96" s="1528">
        <v>13.94</v>
      </c>
      <c r="H96" s="3758">
        <v>43151</v>
      </c>
      <c r="I96" s="3758">
        <v>44031</v>
      </c>
      <c r="J96" s="1024">
        <f t="shared" si="4"/>
        <v>43151</v>
      </c>
      <c r="K96" s="1024">
        <f t="shared" si="5"/>
        <v>44031</v>
      </c>
    </row>
    <row r="97" spans="1:11">
      <c r="A97" s="364"/>
      <c r="B97" s="7696"/>
      <c r="C97" s="151">
        <v>1800</v>
      </c>
      <c r="D97" s="1538">
        <v>5201.7622739221297</v>
      </c>
      <c r="E97" s="1538">
        <v>6310.9923092924291</v>
      </c>
      <c r="F97" s="1528">
        <v>78.87</v>
      </c>
      <c r="G97" s="1528">
        <v>15.68</v>
      </c>
      <c r="H97" s="3758">
        <v>47734</v>
      </c>
      <c r="I97" s="3758">
        <v>48242</v>
      </c>
      <c r="J97" s="1024">
        <f t="shared" si="4"/>
        <v>47734</v>
      </c>
      <c r="K97" s="1024">
        <f t="shared" si="5"/>
        <v>48242</v>
      </c>
    </row>
    <row r="98" spans="1:11">
      <c r="A98" s="364"/>
      <c r="B98" s="7696"/>
      <c r="C98" s="151">
        <v>2000</v>
      </c>
      <c r="D98" s="1538">
        <v>5779.7358599134768</v>
      </c>
      <c r="E98" s="1538">
        <v>7012.2136769915878</v>
      </c>
      <c r="F98" s="1528">
        <v>87.41</v>
      </c>
      <c r="G98" s="1528">
        <v>17.43</v>
      </c>
      <c r="H98" s="3758">
        <v>52316</v>
      </c>
      <c r="I98" s="3758">
        <v>52454</v>
      </c>
      <c r="J98" s="1024">
        <f t="shared" si="4"/>
        <v>52316</v>
      </c>
      <c r="K98" s="1024">
        <f t="shared" si="5"/>
        <v>52454</v>
      </c>
    </row>
    <row r="99" spans="1:11">
      <c r="A99" s="364"/>
      <c r="B99" s="7696"/>
      <c r="C99" s="151">
        <v>2300</v>
      </c>
      <c r="D99" s="1538">
        <v>6646.6962389004975</v>
      </c>
      <c r="E99" s="1538">
        <v>8064.0457285403254</v>
      </c>
      <c r="F99" s="1528">
        <v>100.22</v>
      </c>
      <c r="G99" s="1528">
        <v>20.05</v>
      </c>
      <c r="H99" s="3758">
        <v>59165</v>
      </c>
      <c r="I99" s="3758">
        <v>58766</v>
      </c>
      <c r="J99" s="1024">
        <f t="shared" si="4"/>
        <v>59165</v>
      </c>
      <c r="K99" s="1024">
        <f t="shared" si="5"/>
        <v>58766</v>
      </c>
    </row>
    <row r="100" spans="1:11">
      <c r="A100" s="364"/>
      <c r="B100" s="7696"/>
      <c r="C100" s="151">
        <v>2600</v>
      </c>
      <c r="D100" s="1538">
        <v>7513.65661788752</v>
      </c>
      <c r="E100" s="1538">
        <v>9115.8777800890639</v>
      </c>
      <c r="F100" s="1528">
        <v>113.12</v>
      </c>
      <c r="G100" s="1528">
        <v>22.67</v>
      </c>
      <c r="H100" s="3758">
        <v>66012</v>
      </c>
      <c r="I100" s="3758">
        <v>65080</v>
      </c>
      <c r="J100" s="1024">
        <f t="shared" si="4"/>
        <v>66012</v>
      </c>
      <c r="K100" s="1024">
        <f t="shared" si="5"/>
        <v>65080</v>
      </c>
    </row>
    <row r="101" spans="1:11">
      <c r="A101" s="365"/>
      <c r="B101" s="7696"/>
      <c r="C101" s="151">
        <v>3000</v>
      </c>
      <c r="D101" s="1538">
        <v>8669.6037898702161</v>
      </c>
      <c r="E101" s="1538">
        <v>10518.320515487381</v>
      </c>
      <c r="F101" s="1528">
        <v>130.28</v>
      </c>
      <c r="G101" s="1528">
        <v>26.16</v>
      </c>
      <c r="H101" s="3758">
        <v>75175</v>
      </c>
      <c r="I101" s="3758">
        <v>73503</v>
      </c>
      <c r="J101" s="1024">
        <f t="shared" si="4"/>
        <v>75175</v>
      </c>
      <c r="K101" s="1024">
        <f t="shared" si="5"/>
        <v>73503</v>
      </c>
    </row>
    <row r="102" spans="1:11">
      <c r="D102" s="1532"/>
      <c r="E102" s="1532"/>
      <c r="F102" s="1532"/>
      <c r="G102" s="1532"/>
    </row>
    <row r="103" spans="1:11">
      <c r="D103" s="1532"/>
      <c r="E103" s="1532"/>
      <c r="F103" s="1532"/>
      <c r="G103" s="1532"/>
    </row>
  </sheetData>
  <customSheetViews>
    <customSheetView guid="{76FA2CE7-179E-4731-B7AE-63C5E5E79002}" scale="85">
      <selection activeCell="Q51" sqref="Q51"/>
      <pageMargins left="0.7" right="0.7" top="0.75" bottom="0.75" header="0.3" footer="0.3"/>
      <pageSetup paperSize="9" orientation="portrait" r:id="rId1"/>
    </customSheetView>
    <customSheetView guid="{24F900A2-7147-4318-9E77-2B71404314A7}" scale="85">
      <selection activeCell="J20" sqref="J20"/>
      <pageMargins left="0.7" right="0.7" top="0.75" bottom="0.75" header="0.3" footer="0.3"/>
      <pageSetup paperSize="9" orientation="portrait" r:id="rId2"/>
    </customSheetView>
    <customSheetView guid="{A02336A9-D2FB-4D03-950A-00B6EBD6A28C}" scale="85">
      <selection activeCell="J20" sqref="J20"/>
      <pageMargins left="0.7" right="0.7" top="0.75" bottom="0.75" header="0.3" footer="0.3"/>
      <pageSetup paperSize="9" orientation="portrait" r:id="rId3"/>
    </customSheetView>
    <customSheetView guid="{3E3E5346-F5D1-49F5-AB0E-78170B65853C}" scale="90">
      <selection activeCell="G8" sqref="G8:H101"/>
      <pageMargins left="0.7" right="0.7" top="0.75" bottom="0.75" header="0.3" footer="0.3"/>
      <pageSetup paperSize="9" orientation="portrait" r:id="rId4"/>
    </customSheetView>
    <customSheetView guid="{D7CF3121-CFC0-4E70-8DCD-811E30042E24}" scale="85">
      <selection activeCell="J20" sqref="J20"/>
      <pageMargins left="0.7" right="0.7" top="0.75" bottom="0.75" header="0.3" footer="0.3"/>
      <pageSetup paperSize="9" orientation="portrait" r:id="rId5"/>
    </customSheetView>
    <customSheetView guid="{A76FD505-AF56-4CD8-967A-59C705AF567C}" scale="85">
      <selection activeCell="J20" sqref="J20"/>
      <pageMargins left="0.7" right="0.7" top="0.75" bottom="0.75" header="0.3" footer="0.3"/>
      <pageSetup paperSize="9" orientation="portrait" r:id="rId6"/>
    </customSheetView>
    <customSheetView guid="{B3358888-E690-452C-98EC-431498422E6E}" scale="90">
      <selection activeCell="G8" sqref="G8:H101"/>
      <pageMargins left="0.7" right="0.7" top="0.75" bottom="0.75" header="0.3" footer="0.3"/>
      <pageSetup paperSize="9" orientation="portrait" r:id="rId7"/>
    </customSheetView>
    <customSheetView guid="{6108970F-8E7A-462E-A499-E2FD79FB3A77}" scale="90">
      <selection activeCell="G8" sqref="G8:H101"/>
      <pageMargins left="0.7" right="0.7" top="0.75" bottom="0.75" header="0.3" footer="0.3"/>
      <pageSetup paperSize="9" orientation="portrait" r:id="rId8"/>
    </customSheetView>
    <customSheetView guid="{45761FB6-8710-4C75-A8B6-5A7FCAACACDF}" scale="90">
      <selection activeCell="G8" sqref="G8:H101"/>
      <pageMargins left="0.7" right="0.7" top="0.75" bottom="0.75" header="0.3" footer="0.3"/>
      <pageSetup paperSize="9" orientation="portrait" r:id="rId9"/>
    </customSheetView>
    <customSheetView guid="{C23E91BF-4A86-4D00-A577-1A263DDCB8BC}" scale="85">
      <selection activeCell="J20" sqref="J20"/>
      <pageMargins left="0.7" right="0.7" top="0.75" bottom="0.75" header="0.3" footer="0.3"/>
      <pageSetup paperSize="9" orientation="portrait" r:id="rId10"/>
    </customSheetView>
    <customSheetView guid="{94E74550-0B2B-4B3C-8E97-CCCC46023914}" scale="85">
      <selection activeCell="J20" sqref="J20"/>
      <pageMargins left="0.7" right="0.7" top="0.75" bottom="0.75" header="0.3" footer="0.3"/>
      <pageSetup paperSize="9" orientation="portrait" r:id="rId11"/>
    </customSheetView>
  </customSheetViews>
  <mergeCells count="12">
    <mergeCell ref="B86:B101"/>
    <mergeCell ref="A1:K1"/>
    <mergeCell ref="B6:C6"/>
    <mergeCell ref="H6:I6"/>
    <mergeCell ref="J6:K6"/>
    <mergeCell ref="A8:A10"/>
    <mergeCell ref="B22:B37"/>
    <mergeCell ref="B38:B53"/>
    <mergeCell ref="B54:B69"/>
    <mergeCell ref="B70:B85"/>
    <mergeCell ref="B8:B21"/>
    <mergeCell ref="D6:E6"/>
  </mergeCells>
  <pageMargins left="0.7" right="0.7" top="0.75" bottom="0.75" header="0.3" footer="0.3"/>
  <pageSetup paperSize="9" orientation="portrait" r:id="rId12"/>
  <drawing r:id="rId1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Лист22"/>
  <dimension ref="A1:M101"/>
  <sheetViews>
    <sheetView zoomScale="85" zoomScaleNormal="85" workbookViewId="0">
      <selection activeCell="A14" sqref="A14"/>
    </sheetView>
  </sheetViews>
  <sheetFormatPr defaultRowHeight="14.35"/>
  <cols>
    <col min="1" max="1" width="34.29296875" bestFit="1" customWidth="1"/>
    <col min="4" max="4" width="9.29296875" style="1281"/>
    <col min="5" max="5" width="11.29296875" customWidth="1"/>
    <col min="6" max="6" width="7" bestFit="1" customWidth="1"/>
    <col min="7" max="7" width="7.703125" bestFit="1" customWidth="1"/>
    <col min="8" max="8" width="14.87890625" style="488" customWidth="1"/>
    <col min="9" max="9" width="15.1171875" style="488" customWidth="1"/>
    <col min="10" max="10" width="13.29296875" customWidth="1"/>
    <col min="11" max="11" width="13.41015625" customWidth="1"/>
  </cols>
  <sheetData>
    <row r="1" spans="1:13" s="319" customFormat="1" ht="24" customHeight="1">
      <c r="A1" s="7629" t="s">
        <v>10989</v>
      </c>
      <c r="B1" s="7629"/>
      <c r="C1" s="7629"/>
      <c r="D1" s="7629"/>
      <c r="E1" s="7629"/>
      <c r="F1" s="7629"/>
      <c r="G1" s="7629"/>
      <c r="H1" s="7629"/>
      <c r="I1" s="7629"/>
      <c r="J1" s="7629"/>
      <c r="K1" s="7629"/>
    </row>
    <row r="2" spans="1:13" s="319" customFormat="1">
      <c r="B2" s="356"/>
      <c r="C2" s="356"/>
      <c r="D2" s="356"/>
      <c r="E2" s="356"/>
      <c r="F2" s="356"/>
      <c r="G2" s="356"/>
      <c r="H2" s="344"/>
      <c r="I2" s="344"/>
      <c r="J2" s="356"/>
      <c r="K2" s="356"/>
    </row>
    <row r="3" spans="1:13" s="319" customFormat="1">
      <c r="B3" s="356"/>
      <c r="C3" s="356"/>
      <c r="D3" s="356"/>
      <c r="E3" s="356"/>
      <c r="F3" s="356"/>
      <c r="G3" s="356"/>
      <c r="H3" s="344"/>
      <c r="I3" s="344"/>
      <c r="J3" s="356"/>
      <c r="K3" s="356"/>
    </row>
    <row r="4" spans="1:13" s="319" customFormat="1" ht="20.100000000000001" customHeight="1">
      <c r="A4" s="18" t="s">
        <v>48</v>
      </c>
      <c r="B4" s="19">
        <v>0</v>
      </c>
      <c r="C4" s="356"/>
      <c r="D4" s="356"/>
      <c r="E4" s="356"/>
      <c r="F4" s="356"/>
      <c r="G4" s="356"/>
      <c r="H4" s="344"/>
      <c r="I4" s="344"/>
      <c r="J4" s="356"/>
      <c r="K4" s="356"/>
    </row>
    <row r="5" spans="1:13" s="319" customFormat="1">
      <c r="B5" s="356"/>
      <c r="C5" s="356"/>
      <c r="D5" s="356"/>
      <c r="E5" s="356"/>
      <c r="F5" s="356"/>
      <c r="G5" s="356"/>
      <c r="H5" s="344"/>
      <c r="I5" s="344"/>
      <c r="J5" s="356"/>
      <c r="K5" s="356"/>
    </row>
    <row r="6" spans="1:13" s="319" customFormat="1" ht="22.5" customHeight="1">
      <c r="A6" s="20" t="s">
        <v>53</v>
      </c>
      <c r="B6" s="7628" t="s">
        <v>54</v>
      </c>
      <c r="C6" s="7628"/>
      <c r="D6" s="7703" t="s">
        <v>7333</v>
      </c>
      <c r="E6" s="7704"/>
      <c r="F6" s="2" t="s">
        <v>55</v>
      </c>
      <c r="G6" s="2" t="s">
        <v>56</v>
      </c>
      <c r="H6" s="7697" t="s">
        <v>58</v>
      </c>
      <c r="I6" s="7697"/>
      <c r="J6" s="7697" t="s">
        <v>59</v>
      </c>
      <c r="K6" s="7697"/>
    </row>
    <row r="7" spans="1:13" s="319" customFormat="1" ht="22.5" customHeight="1">
      <c r="A7" s="674"/>
      <c r="B7" s="2" t="s">
        <v>60</v>
      </c>
      <c r="C7" s="2" t="s">
        <v>61</v>
      </c>
      <c r="D7" s="1282" t="s">
        <v>7335</v>
      </c>
      <c r="E7" s="1282" t="s">
        <v>7334</v>
      </c>
      <c r="F7" s="2" t="s">
        <v>62</v>
      </c>
      <c r="G7" s="2" t="s">
        <v>63</v>
      </c>
      <c r="H7" s="2529" t="s">
        <v>2103</v>
      </c>
      <c r="I7" s="2529" t="s">
        <v>2104</v>
      </c>
      <c r="J7" s="22" t="s">
        <v>2103</v>
      </c>
      <c r="K7" s="22" t="s">
        <v>2104</v>
      </c>
    </row>
    <row r="8" spans="1:13" s="673" customFormat="1" ht="15" customHeight="1">
      <c r="A8" s="7701">
        <v>33</v>
      </c>
      <c r="B8" s="7702">
        <v>200</v>
      </c>
      <c r="C8" s="676">
        <v>600</v>
      </c>
      <c r="D8" s="1538">
        <v>751.10348848810952</v>
      </c>
      <c r="E8" s="1538">
        <v>908.32278658771963</v>
      </c>
      <c r="F8" s="1528">
        <v>9.81</v>
      </c>
      <c r="G8" s="1528">
        <v>2.2999999999999998</v>
      </c>
      <c r="H8" s="3758">
        <v>20410.857006408005</v>
      </c>
      <c r="I8" s="3758">
        <v>24120.417894408005</v>
      </c>
      <c r="J8" s="1024">
        <f>H8-H8*$B$4/100</f>
        <v>20410.857006408005</v>
      </c>
      <c r="K8" s="1024">
        <f>I8-I8*$B$4/100</f>
        <v>24120.417894408005</v>
      </c>
      <c r="M8" s="673">
        <v>1.1000000000000001</v>
      </c>
    </row>
    <row r="9" spans="1:13" s="673" customFormat="1" ht="15" customHeight="1">
      <c r="A9" s="7699"/>
      <c r="B9" s="7702"/>
      <c r="C9" s="676">
        <v>700</v>
      </c>
      <c r="D9" s="1538">
        <v>876.28740323612783</v>
      </c>
      <c r="E9" s="1538">
        <v>1059.709917685673</v>
      </c>
      <c r="F9" s="1528">
        <v>11.26</v>
      </c>
      <c r="G9" s="1528">
        <v>2.7</v>
      </c>
      <c r="H9" s="3758">
        <v>22110.232637592002</v>
      </c>
      <c r="I9" s="3758">
        <v>25775.159771592003</v>
      </c>
      <c r="J9" s="1024">
        <f t="shared" ref="J9:J21" si="0">H9-H9*$B$4/100</f>
        <v>22110.232637592002</v>
      </c>
      <c r="K9" s="1024">
        <f t="shared" ref="K9:K21" si="1">I9-I9*$B$4/100</f>
        <v>25775.159771592003</v>
      </c>
    </row>
    <row r="10" spans="1:13" s="673" customFormat="1" ht="15" customHeight="1">
      <c r="A10" s="7700"/>
      <c r="B10" s="7702"/>
      <c r="C10" s="676">
        <v>800</v>
      </c>
      <c r="D10" s="1538">
        <v>1001.4713179841461</v>
      </c>
      <c r="E10" s="1538">
        <v>1211.0970487836264</v>
      </c>
      <c r="F10" s="1528">
        <v>12.72</v>
      </c>
      <c r="G10" s="1528">
        <v>3.09</v>
      </c>
      <c r="H10" s="3758">
        <v>23804.668800000007</v>
      </c>
      <c r="I10" s="3758">
        <v>27492.745974408012</v>
      </c>
      <c r="J10" s="1024">
        <f t="shared" si="0"/>
        <v>23804.668800000007</v>
      </c>
      <c r="K10" s="1024">
        <f t="shared" si="1"/>
        <v>27492.745974408012</v>
      </c>
    </row>
    <row r="11" spans="1:13" s="673" customFormat="1" ht="15" customHeight="1">
      <c r="A11" s="364" t="s">
        <v>2120</v>
      </c>
      <c r="B11" s="7702"/>
      <c r="C11" s="676">
        <v>900</v>
      </c>
      <c r="D11" s="1538">
        <v>1126.6552327321644</v>
      </c>
      <c r="E11" s="1538">
        <v>1362.4841798815796</v>
      </c>
      <c r="F11" s="1528">
        <v>14.18</v>
      </c>
      <c r="G11" s="1528">
        <v>3.48</v>
      </c>
      <c r="H11" s="3758">
        <v>25500.751452000004</v>
      </c>
      <c r="I11" s="3758">
        <v>29145.841362000003</v>
      </c>
      <c r="J11" s="1024">
        <f t="shared" si="0"/>
        <v>25500.751452000004</v>
      </c>
      <c r="K11" s="1024">
        <f t="shared" si="1"/>
        <v>29145.841362000003</v>
      </c>
    </row>
    <row r="12" spans="1:13" s="673" customFormat="1" ht="15" customHeight="1">
      <c r="A12" s="364" t="s">
        <v>2121</v>
      </c>
      <c r="B12" s="7702"/>
      <c r="C12" s="528">
        <v>1000</v>
      </c>
      <c r="D12" s="1538">
        <v>1251.8391474801826</v>
      </c>
      <c r="E12" s="1538">
        <v>1513.8713109795328</v>
      </c>
      <c r="F12" s="1528">
        <v>15.79</v>
      </c>
      <c r="G12" s="1528">
        <v>3.87</v>
      </c>
      <c r="H12" s="3758">
        <v>27198.480593592009</v>
      </c>
      <c r="I12" s="3758">
        <v>30793.977443592008</v>
      </c>
      <c r="J12" s="1024">
        <f t="shared" si="0"/>
        <v>27198.480593592009</v>
      </c>
      <c r="K12" s="1024">
        <f t="shared" si="1"/>
        <v>30793.977443592008</v>
      </c>
    </row>
    <row r="13" spans="1:13" s="673" customFormat="1" ht="15" customHeight="1">
      <c r="A13" s="364" t="s">
        <v>2122</v>
      </c>
      <c r="B13" s="7702"/>
      <c r="C13" s="528">
        <v>1100</v>
      </c>
      <c r="D13" s="1538">
        <v>1377.0230622282011</v>
      </c>
      <c r="E13" s="1538">
        <v>1665.2584420774863</v>
      </c>
      <c r="F13" s="1528">
        <v>17.25</v>
      </c>
      <c r="G13" s="1528">
        <v>4.2699999999999996</v>
      </c>
      <c r="H13" s="3758">
        <v>28894.563245592002</v>
      </c>
      <c r="I13" s="3758">
        <v>32445.426341592007</v>
      </c>
      <c r="J13" s="1024">
        <f t="shared" si="0"/>
        <v>28894.563245592002</v>
      </c>
      <c r="K13" s="1024">
        <f t="shared" si="1"/>
        <v>32445.426341592007</v>
      </c>
    </row>
    <row r="14" spans="1:13" s="673" customFormat="1" ht="15" customHeight="1">
      <c r="A14" s="364" t="s">
        <v>2123</v>
      </c>
      <c r="B14" s="7702"/>
      <c r="C14" s="528">
        <v>1200</v>
      </c>
      <c r="D14" s="1538">
        <v>1502.206976976219</v>
      </c>
      <c r="E14" s="1538">
        <v>1816.6455731754393</v>
      </c>
      <c r="F14" s="1528">
        <v>18.77</v>
      </c>
      <c r="G14" s="1528">
        <v>4.66</v>
      </c>
      <c r="H14" s="3758">
        <v>30590.645897592007</v>
      </c>
      <c r="I14" s="3758">
        <v>34101.834545592006</v>
      </c>
      <c r="J14" s="1024">
        <f t="shared" si="0"/>
        <v>30590.645897592007</v>
      </c>
      <c r="K14" s="1024">
        <f t="shared" si="1"/>
        <v>34101.834545592006</v>
      </c>
    </row>
    <row r="15" spans="1:13" s="673" customFormat="1" ht="15" customHeight="1">
      <c r="A15" s="675"/>
      <c r="B15" s="7702"/>
      <c r="C15" s="528">
        <v>1400</v>
      </c>
      <c r="D15" s="1538">
        <v>1752.5748064722557</v>
      </c>
      <c r="E15" s="1538">
        <v>2119.4198353713459</v>
      </c>
      <c r="F15" s="1528">
        <v>21.78</v>
      </c>
      <c r="G15" s="1528">
        <v>5.44</v>
      </c>
      <c r="H15" s="3758">
        <v>33981.164712000013</v>
      </c>
      <c r="I15" s="3758">
        <v>37469.203319592016</v>
      </c>
      <c r="J15" s="1024">
        <f t="shared" si="0"/>
        <v>33981.164712000013</v>
      </c>
      <c r="K15" s="1024">
        <f t="shared" si="1"/>
        <v>37469.203319592016</v>
      </c>
    </row>
    <row r="16" spans="1:13" s="673" customFormat="1" ht="15" customHeight="1">
      <c r="A16" s="675"/>
      <c r="B16" s="7702"/>
      <c r="C16" s="528">
        <v>1600</v>
      </c>
      <c r="D16" s="1538">
        <v>2002.9426359682923</v>
      </c>
      <c r="E16" s="1538">
        <v>2422.1940975672528</v>
      </c>
      <c r="F16" s="1528">
        <v>24.85</v>
      </c>
      <c r="G16" s="1528">
        <v>6.23</v>
      </c>
      <c r="H16" s="3758">
        <v>37373.330016000014</v>
      </c>
      <c r="I16" s="3758">
        <v>40775.413932000003</v>
      </c>
      <c r="J16" s="1024">
        <f t="shared" si="0"/>
        <v>37373.330016000014</v>
      </c>
      <c r="K16" s="1024">
        <f t="shared" si="1"/>
        <v>40775.413932000003</v>
      </c>
    </row>
    <row r="17" spans="1:11" s="673" customFormat="1" ht="15" customHeight="1">
      <c r="A17" s="675"/>
      <c r="B17" s="7702"/>
      <c r="C17" s="528">
        <v>1800</v>
      </c>
      <c r="D17" s="1538">
        <v>2253.3104654643289</v>
      </c>
      <c r="E17" s="1538">
        <v>2724.9683597631592</v>
      </c>
      <c r="F17" s="1528">
        <v>27.76</v>
      </c>
      <c r="G17" s="1528">
        <v>7.01</v>
      </c>
      <c r="H17" s="3758">
        <v>40767.141809592009</v>
      </c>
      <c r="I17" s="3758">
        <v>44141.136216408006</v>
      </c>
      <c r="J17" s="1024">
        <f t="shared" si="0"/>
        <v>40767.141809592009</v>
      </c>
      <c r="K17" s="1024">
        <f t="shared" si="1"/>
        <v>44141.136216408006</v>
      </c>
    </row>
    <row r="18" spans="1:11" s="673" customFormat="1" ht="15" customHeight="1">
      <c r="A18" s="675"/>
      <c r="B18" s="7702"/>
      <c r="C18" s="528">
        <v>2000</v>
      </c>
      <c r="D18" s="1538">
        <v>2503.6782949603653</v>
      </c>
      <c r="E18" s="1538">
        <v>3027.7426219590657</v>
      </c>
      <c r="F18" s="1528">
        <v>30.68</v>
      </c>
      <c r="G18" s="1528">
        <v>7.8</v>
      </c>
      <c r="H18" s="3758">
        <v>44159.307113592011</v>
      </c>
      <c r="I18" s="3758">
        <v>47448.993318408007</v>
      </c>
      <c r="J18" s="1024">
        <f t="shared" si="0"/>
        <v>44159.307113592011</v>
      </c>
      <c r="K18" s="1024">
        <f t="shared" si="1"/>
        <v>47448.993318408007</v>
      </c>
    </row>
    <row r="19" spans="1:11" s="673" customFormat="1" ht="15" customHeight="1">
      <c r="A19" s="675"/>
      <c r="B19" s="7702"/>
      <c r="C19" s="528">
        <v>2300</v>
      </c>
      <c r="D19" s="1538">
        <v>2879.2300392044199</v>
      </c>
      <c r="E19" s="1538">
        <v>3481.9040152529251</v>
      </c>
      <c r="F19" s="1528">
        <v>35.06</v>
      </c>
      <c r="G19" s="1528">
        <v>8.98</v>
      </c>
      <c r="H19" s="3758">
        <v>49247.55506959201</v>
      </c>
      <c r="I19" s="3758">
        <v>52466.144663592007</v>
      </c>
      <c r="J19" s="1024">
        <f t="shared" si="0"/>
        <v>49247.55506959201</v>
      </c>
      <c r="K19" s="1024">
        <f t="shared" si="1"/>
        <v>52466.144663592007</v>
      </c>
    </row>
    <row r="20" spans="1:11" s="673" customFormat="1" ht="15" customHeight="1">
      <c r="A20" s="675"/>
      <c r="B20" s="7702"/>
      <c r="C20" s="528">
        <v>2600</v>
      </c>
      <c r="D20" s="1538">
        <v>3254.7817834484749</v>
      </c>
      <c r="E20" s="1538">
        <v>3936.0654085467854</v>
      </c>
      <c r="F20" s="1528">
        <v>39.590000000000003</v>
      </c>
      <c r="G20" s="1528">
        <v>10.15</v>
      </c>
      <c r="H20" s="3758">
        <v>54337.469352408007</v>
      </c>
      <c r="I20" s="3758">
        <v>57423.804174000004</v>
      </c>
      <c r="J20" s="1024">
        <f t="shared" si="0"/>
        <v>54337.469352408007</v>
      </c>
      <c r="K20" s="1024">
        <f t="shared" si="1"/>
        <v>57423.804174000004</v>
      </c>
    </row>
    <row r="21" spans="1:11" s="673" customFormat="1" ht="15" customHeight="1">
      <c r="A21" s="675"/>
      <c r="B21" s="7702"/>
      <c r="C21" s="528">
        <v>3000</v>
      </c>
      <c r="D21" s="1538">
        <v>3755.5174424405477</v>
      </c>
      <c r="E21" s="1538">
        <v>4541.6139329385987</v>
      </c>
      <c r="F21" s="1528">
        <v>45.57</v>
      </c>
      <c r="G21" s="1528">
        <v>11.72</v>
      </c>
      <c r="H21" s="3758">
        <v>61123.446450000018</v>
      </c>
      <c r="I21" s="3758">
        <v>64100.676539592016</v>
      </c>
      <c r="J21" s="1024">
        <f t="shared" si="0"/>
        <v>61123.446450000018</v>
      </c>
      <c r="K21" s="1024">
        <f t="shared" si="1"/>
        <v>64100.676539592016</v>
      </c>
    </row>
    <row r="22" spans="1:11">
      <c r="B22" s="7696">
        <v>300</v>
      </c>
      <c r="C22" s="562">
        <v>400</v>
      </c>
      <c r="D22" s="1538">
        <v>650.20510096970952</v>
      </c>
      <c r="E22" s="1538">
        <v>784.22560418346563</v>
      </c>
      <c r="F22" s="1528">
        <v>9.82</v>
      </c>
      <c r="G22" s="1528">
        <v>2.04</v>
      </c>
      <c r="H22" s="3758">
        <v>14654</v>
      </c>
      <c r="I22" s="3758">
        <v>17920</v>
      </c>
      <c r="J22" s="1024">
        <f>H22-H22*$B$4/100</f>
        <v>14654</v>
      </c>
      <c r="K22" s="1024">
        <f>I22-I22*$B$4/100</f>
        <v>17920</v>
      </c>
    </row>
    <row r="23" spans="1:11">
      <c r="B23" s="7696"/>
      <c r="C23" s="562">
        <v>500</v>
      </c>
      <c r="D23" s="1538">
        <v>812.75637621213684</v>
      </c>
      <c r="E23" s="1538">
        <v>980.28200522933196</v>
      </c>
      <c r="F23" s="1528">
        <v>11.84</v>
      </c>
      <c r="G23" s="1528">
        <v>2.57</v>
      </c>
      <c r="H23" s="3758">
        <v>16113</v>
      </c>
      <c r="I23" s="3758">
        <v>19344</v>
      </c>
      <c r="J23" s="1024">
        <f t="shared" ref="J23:J86" si="2">H23-H23*$B$4/100</f>
        <v>16113</v>
      </c>
      <c r="K23" s="1024">
        <f t="shared" ref="K23:K86" si="3">I23-I23*$B$4/100</f>
        <v>19344</v>
      </c>
    </row>
    <row r="24" spans="1:11">
      <c r="B24" s="7696"/>
      <c r="C24" s="562">
        <v>600</v>
      </c>
      <c r="D24" s="1538">
        <v>975.30765145456417</v>
      </c>
      <c r="E24" s="1538">
        <v>1176.3384062751984</v>
      </c>
      <c r="F24" s="1528">
        <v>13.86</v>
      </c>
      <c r="G24" s="1528">
        <v>3.09</v>
      </c>
      <c r="H24" s="3758">
        <v>17573</v>
      </c>
      <c r="I24" s="3758">
        <v>20765</v>
      </c>
      <c r="J24" s="1024">
        <f t="shared" si="2"/>
        <v>17573</v>
      </c>
      <c r="K24" s="1024">
        <f t="shared" si="3"/>
        <v>20765</v>
      </c>
    </row>
    <row r="25" spans="1:11">
      <c r="B25" s="7696"/>
      <c r="C25" s="562">
        <v>700</v>
      </c>
      <c r="D25" s="1538">
        <v>1137.8589266969916</v>
      </c>
      <c r="E25" s="1538">
        <v>1372.3948073210647</v>
      </c>
      <c r="F25" s="1528">
        <v>15.88</v>
      </c>
      <c r="G25" s="1528">
        <v>3.61</v>
      </c>
      <c r="H25" s="3758">
        <v>19034</v>
      </c>
      <c r="I25" s="3758">
        <v>22187</v>
      </c>
      <c r="J25" s="1024">
        <f t="shared" si="2"/>
        <v>19034</v>
      </c>
      <c r="K25" s="1024">
        <f t="shared" si="3"/>
        <v>22187</v>
      </c>
    </row>
    <row r="26" spans="1:11">
      <c r="B26" s="7696"/>
      <c r="C26" s="562">
        <v>800</v>
      </c>
      <c r="D26" s="1538">
        <v>1300.410201939419</v>
      </c>
      <c r="E26" s="1538">
        <v>1568.4512083669313</v>
      </c>
      <c r="F26" s="1528">
        <v>17.91</v>
      </c>
      <c r="G26" s="1528">
        <v>4.1399999999999997</v>
      </c>
      <c r="H26" s="3758">
        <v>20496</v>
      </c>
      <c r="I26" s="3758">
        <v>23665</v>
      </c>
      <c r="J26" s="1024">
        <f t="shared" si="2"/>
        <v>20496</v>
      </c>
      <c r="K26" s="1024">
        <f t="shared" si="3"/>
        <v>23665</v>
      </c>
    </row>
    <row r="27" spans="1:11">
      <c r="B27" s="7696"/>
      <c r="C27" s="562">
        <v>900</v>
      </c>
      <c r="D27" s="1538">
        <v>1462.9614771818462</v>
      </c>
      <c r="E27" s="1538">
        <v>1764.5076094127976</v>
      </c>
      <c r="F27" s="1528">
        <v>19.93</v>
      </c>
      <c r="G27" s="1528">
        <v>4.66</v>
      </c>
      <c r="H27" s="3758">
        <v>21953</v>
      </c>
      <c r="I27" s="3758">
        <v>25090</v>
      </c>
      <c r="J27" s="1024">
        <f t="shared" si="2"/>
        <v>21953</v>
      </c>
      <c r="K27" s="1024">
        <f t="shared" si="3"/>
        <v>25090</v>
      </c>
    </row>
    <row r="28" spans="1:11">
      <c r="B28" s="7696"/>
      <c r="C28" s="528">
        <v>1000</v>
      </c>
      <c r="D28" s="1538">
        <v>1625.5127524242737</v>
      </c>
      <c r="E28" s="1538">
        <v>1960.5640104586639</v>
      </c>
      <c r="F28" s="1528">
        <v>22.1</v>
      </c>
      <c r="G28" s="1528">
        <v>5.18</v>
      </c>
      <c r="H28" s="3758">
        <v>23414</v>
      </c>
      <c r="I28" s="3758">
        <v>26510</v>
      </c>
      <c r="J28" s="1024">
        <f t="shared" si="2"/>
        <v>23414</v>
      </c>
      <c r="K28" s="1024">
        <f t="shared" si="3"/>
        <v>26510</v>
      </c>
    </row>
    <row r="29" spans="1:11">
      <c r="A29" s="364"/>
      <c r="B29" s="7696"/>
      <c r="C29" s="528">
        <v>1100</v>
      </c>
      <c r="D29" s="1538">
        <v>1788.0640276667011</v>
      </c>
      <c r="E29" s="1538">
        <v>2156.6204115045307</v>
      </c>
      <c r="F29" s="1528">
        <v>24.13</v>
      </c>
      <c r="G29" s="1528">
        <v>5.71</v>
      </c>
      <c r="H29" s="3758">
        <v>24874</v>
      </c>
      <c r="I29" s="3758">
        <v>27932</v>
      </c>
      <c r="J29" s="1024">
        <f t="shared" si="2"/>
        <v>24874</v>
      </c>
      <c r="K29" s="1024">
        <f t="shared" si="3"/>
        <v>27932</v>
      </c>
    </row>
    <row r="30" spans="1:11">
      <c r="A30" s="364"/>
      <c r="B30" s="7696"/>
      <c r="C30" s="528">
        <v>1200</v>
      </c>
      <c r="D30" s="1538">
        <v>1950.6153029091283</v>
      </c>
      <c r="E30" s="1538">
        <v>2352.6768125503968</v>
      </c>
      <c r="F30" s="1528">
        <v>26.21</v>
      </c>
      <c r="G30" s="1528">
        <v>6.23</v>
      </c>
      <c r="H30" s="3758">
        <v>26335</v>
      </c>
      <c r="I30" s="3758">
        <v>29354</v>
      </c>
      <c r="J30" s="1024">
        <f t="shared" si="2"/>
        <v>26335</v>
      </c>
      <c r="K30" s="1024">
        <f t="shared" si="3"/>
        <v>29354</v>
      </c>
    </row>
    <row r="31" spans="1:11">
      <c r="A31" s="364"/>
      <c r="B31" s="7696"/>
      <c r="C31" s="528">
        <v>1400</v>
      </c>
      <c r="D31" s="1538">
        <v>2275.7178533939832</v>
      </c>
      <c r="E31" s="1538">
        <v>2744.7896146421294</v>
      </c>
      <c r="F31" s="1528">
        <v>30.34</v>
      </c>
      <c r="G31" s="1528">
        <v>7.28</v>
      </c>
      <c r="H31" s="3758">
        <v>29253</v>
      </c>
      <c r="I31" s="3758">
        <v>32256</v>
      </c>
      <c r="J31" s="1024">
        <f t="shared" si="2"/>
        <v>29253</v>
      </c>
      <c r="K31" s="1024">
        <f t="shared" si="3"/>
        <v>32256</v>
      </c>
    </row>
    <row r="32" spans="1:11">
      <c r="A32" s="364"/>
      <c r="B32" s="7696"/>
      <c r="C32" s="528">
        <v>1600</v>
      </c>
      <c r="D32" s="1538">
        <v>2600.8204038788381</v>
      </c>
      <c r="E32" s="1538">
        <v>3136.9024167338625</v>
      </c>
      <c r="F32" s="1528">
        <v>34.54</v>
      </c>
      <c r="G32" s="1528">
        <v>8.33</v>
      </c>
      <c r="H32" s="3758">
        <v>32175</v>
      </c>
      <c r="I32" s="3758">
        <v>35102</v>
      </c>
      <c r="J32" s="1024">
        <f t="shared" si="2"/>
        <v>32175</v>
      </c>
      <c r="K32" s="1024">
        <f t="shared" si="3"/>
        <v>35102</v>
      </c>
    </row>
    <row r="33" spans="1:11">
      <c r="A33" s="364"/>
      <c r="B33" s="7696"/>
      <c r="C33" s="528">
        <v>1800</v>
      </c>
      <c r="D33" s="1538">
        <v>2925.9229543636925</v>
      </c>
      <c r="E33" s="1538">
        <v>3529.0152188255952</v>
      </c>
      <c r="F33" s="1528">
        <v>38.68</v>
      </c>
      <c r="G33" s="1528">
        <v>9.3699999999999992</v>
      </c>
      <c r="H33" s="3758">
        <v>35095</v>
      </c>
      <c r="I33" s="3758">
        <v>38001</v>
      </c>
      <c r="J33" s="1024">
        <f t="shared" si="2"/>
        <v>35095</v>
      </c>
      <c r="K33" s="1024">
        <f t="shared" si="3"/>
        <v>38001</v>
      </c>
    </row>
    <row r="34" spans="1:11">
      <c r="A34" s="364"/>
      <c r="B34" s="7696"/>
      <c r="C34" s="528">
        <v>2000</v>
      </c>
      <c r="D34" s="1538">
        <v>3251.0255048485474</v>
      </c>
      <c r="E34" s="1538">
        <v>3921.1280209173278</v>
      </c>
      <c r="F34" s="1528">
        <v>42.72</v>
      </c>
      <c r="G34" s="1528">
        <v>10.42</v>
      </c>
      <c r="H34" s="3758">
        <v>38016</v>
      </c>
      <c r="I34" s="3758">
        <v>40847</v>
      </c>
      <c r="J34" s="1024">
        <f t="shared" si="2"/>
        <v>38016</v>
      </c>
      <c r="K34" s="1024">
        <f t="shared" si="3"/>
        <v>40847</v>
      </c>
    </row>
    <row r="35" spans="1:11">
      <c r="A35" s="364"/>
      <c r="B35" s="7696"/>
      <c r="C35" s="528">
        <v>2300</v>
      </c>
      <c r="D35" s="1538">
        <v>3738.6793305758292</v>
      </c>
      <c r="E35" s="1538">
        <v>4509.297224054927</v>
      </c>
      <c r="F35" s="1528">
        <v>48.79</v>
      </c>
      <c r="G35" s="1528">
        <v>11.99</v>
      </c>
      <c r="H35" s="3758">
        <v>42399</v>
      </c>
      <c r="I35" s="3758">
        <v>45172</v>
      </c>
      <c r="J35" s="1024">
        <f t="shared" si="2"/>
        <v>42399</v>
      </c>
      <c r="K35" s="1024">
        <f t="shared" si="3"/>
        <v>45172</v>
      </c>
    </row>
    <row r="36" spans="1:11">
      <c r="A36" s="364"/>
      <c r="B36" s="7696"/>
      <c r="C36" s="528">
        <v>2600</v>
      </c>
      <c r="D36" s="1538">
        <v>4226.3331563031115</v>
      </c>
      <c r="E36" s="1538">
        <v>5097.4664271925267</v>
      </c>
      <c r="F36" s="1528">
        <v>55.01</v>
      </c>
      <c r="G36" s="1528">
        <v>13.56</v>
      </c>
      <c r="H36" s="3758">
        <v>46777</v>
      </c>
      <c r="I36" s="3758">
        <v>49436</v>
      </c>
      <c r="J36" s="1024">
        <f t="shared" si="2"/>
        <v>46777</v>
      </c>
      <c r="K36" s="1024">
        <f t="shared" si="3"/>
        <v>49436</v>
      </c>
    </row>
    <row r="37" spans="1:11">
      <c r="A37" s="364"/>
      <c r="B37" s="7696"/>
      <c r="C37" s="528">
        <v>3000</v>
      </c>
      <c r="D37" s="1538">
        <v>4876.5382572728213</v>
      </c>
      <c r="E37" s="1538">
        <v>5881.692031375992</v>
      </c>
      <c r="F37" s="1528">
        <v>63.25</v>
      </c>
      <c r="G37" s="1528">
        <v>15.65</v>
      </c>
      <c r="H37" s="3758">
        <v>52618</v>
      </c>
      <c r="I37" s="3758">
        <v>55182</v>
      </c>
      <c r="J37" s="1024">
        <f t="shared" si="2"/>
        <v>52618</v>
      </c>
      <c r="K37" s="1024">
        <f t="shared" si="3"/>
        <v>55182</v>
      </c>
    </row>
    <row r="38" spans="1:11">
      <c r="A38" s="364"/>
      <c r="B38" s="7696">
        <v>400</v>
      </c>
      <c r="C38" s="562">
        <v>400</v>
      </c>
      <c r="D38" s="1538">
        <v>817.69442901211391</v>
      </c>
      <c r="E38" s="1538">
        <v>987.18649117179655</v>
      </c>
      <c r="F38" s="1528">
        <v>12.84</v>
      </c>
      <c r="G38" s="1528">
        <v>2.57</v>
      </c>
      <c r="H38" s="3758">
        <v>15960</v>
      </c>
      <c r="I38" s="3758">
        <v>19001</v>
      </c>
      <c r="J38" s="1024">
        <f t="shared" si="2"/>
        <v>15960</v>
      </c>
      <c r="K38" s="1024">
        <f t="shared" si="3"/>
        <v>19001</v>
      </c>
    </row>
    <row r="39" spans="1:11">
      <c r="A39" s="364"/>
      <c r="B39" s="7696"/>
      <c r="C39" s="562">
        <v>500</v>
      </c>
      <c r="D39" s="1538">
        <v>1022.1180362651423</v>
      </c>
      <c r="E39" s="1538">
        <v>1233.9831139647456</v>
      </c>
      <c r="F39" s="1528">
        <v>15.6</v>
      </c>
      <c r="G39" s="1528">
        <v>3.22</v>
      </c>
      <c r="H39" s="3758">
        <v>17675</v>
      </c>
      <c r="I39" s="3758">
        <v>20710</v>
      </c>
      <c r="J39" s="1024">
        <f t="shared" si="2"/>
        <v>17675</v>
      </c>
      <c r="K39" s="1024">
        <f t="shared" si="3"/>
        <v>20710</v>
      </c>
    </row>
    <row r="40" spans="1:11">
      <c r="A40" s="364"/>
      <c r="B40" s="7696"/>
      <c r="C40" s="562">
        <v>600</v>
      </c>
      <c r="D40" s="1538">
        <v>1226.5416435181708</v>
      </c>
      <c r="E40" s="1538">
        <v>1480.7797367576948</v>
      </c>
      <c r="F40" s="1528">
        <v>18.350000000000001</v>
      </c>
      <c r="G40" s="1528">
        <v>3.88</v>
      </c>
      <c r="H40" s="3758">
        <v>19386</v>
      </c>
      <c r="I40" s="3758">
        <v>22356</v>
      </c>
      <c r="J40" s="1024">
        <f t="shared" si="2"/>
        <v>19386</v>
      </c>
      <c r="K40" s="1024">
        <f t="shared" si="3"/>
        <v>22356</v>
      </c>
    </row>
    <row r="41" spans="1:11">
      <c r="A41" s="364"/>
      <c r="B41" s="7696"/>
      <c r="C41" s="562">
        <v>700</v>
      </c>
      <c r="D41" s="1538">
        <v>1430.9652507711992</v>
      </c>
      <c r="E41" s="1538">
        <v>1727.5763595506437</v>
      </c>
      <c r="F41" s="1528">
        <v>21.1</v>
      </c>
      <c r="G41" s="1528">
        <v>4.53</v>
      </c>
      <c r="H41" s="3758">
        <v>21149</v>
      </c>
      <c r="I41" s="3758">
        <v>24064</v>
      </c>
      <c r="J41" s="1024">
        <f t="shared" si="2"/>
        <v>21149</v>
      </c>
      <c r="K41" s="1024">
        <f t="shared" si="3"/>
        <v>24064</v>
      </c>
    </row>
    <row r="42" spans="1:11">
      <c r="A42" s="364"/>
      <c r="B42" s="7696"/>
      <c r="C42" s="562">
        <v>800</v>
      </c>
      <c r="D42" s="1538">
        <v>1635.3888580242278</v>
      </c>
      <c r="E42" s="1538">
        <v>1974.3729823435931</v>
      </c>
      <c r="F42" s="1528">
        <v>23.85</v>
      </c>
      <c r="G42" s="1528">
        <v>5.19</v>
      </c>
      <c r="H42" s="3758">
        <v>22861</v>
      </c>
      <c r="I42" s="3758">
        <v>25771</v>
      </c>
      <c r="J42" s="1024">
        <f t="shared" si="2"/>
        <v>22861</v>
      </c>
      <c r="K42" s="1024">
        <f t="shared" si="3"/>
        <v>25771</v>
      </c>
    </row>
    <row r="43" spans="1:11">
      <c r="A43" s="364"/>
      <c r="B43" s="7696"/>
      <c r="C43" s="562">
        <v>900</v>
      </c>
      <c r="D43" s="1538">
        <v>1839.8124652772563</v>
      </c>
      <c r="E43" s="1538">
        <v>2221.169605136542</v>
      </c>
      <c r="F43" s="1528">
        <v>26.6</v>
      </c>
      <c r="G43" s="1528">
        <v>5.84</v>
      </c>
      <c r="H43" s="3758">
        <v>24620</v>
      </c>
      <c r="I43" s="3758">
        <v>27420</v>
      </c>
      <c r="J43" s="1024">
        <f t="shared" si="2"/>
        <v>24620</v>
      </c>
      <c r="K43" s="1024">
        <f t="shared" si="3"/>
        <v>27420</v>
      </c>
    </row>
    <row r="44" spans="1:11">
      <c r="A44" s="364"/>
      <c r="B44" s="7696"/>
      <c r="C44" s="528">
        <v>1000</v>
      </c>
      <c r="D44" s="1538">
        <v>2044.2360725302847</v>
      </c>
      <c r="E44" s="1538">
        <v>2467.9662279294912</v>
      </c>
      <c r="F44" s="1528">
        <v>29.51</v>
      </c>
      <c r="G44" s="1528">
        <v>6.49</v>
      </c>
      <c r="H44" s="3758">
        <v>26335</v>
      </c>
      <c r="I44" s="3758">
        <v>29127</v>
      </c>
      <c r="J44" s="1024">
        <f t="shared" si="2"/>
        <v>26335</v>
      </c>
      <c r="K44" s="1024">
        <f t="shared" si="3"/>
        <v>29127</v>
      </c>
    </row>
    <row r="45" spans="1:11">
      <c r="A45" s="364"/>
      <c r="B45" s="7696"/>
      <c r="C45" s="528">
        <v>1100</v>
      </c>
      <c r="D45" s="1538">
        <v>2248.6596797833131</v>
      </c>
      <c r="E45" s="1538">
        <v>2714.7628507224404</v>
      </c>
      <c r="F45" s="1528">
        <v>32.26</v>
      </c>
      <c r="G45" s="1528">
        <v>7.15</v>
      </c>
      <c r="H45" s="3758">
        <v>28047</v>
      </c>
      <c r="I45" s="3758">
        <v>30834</v>
      </c>
      <c r="J45" s="1024">
        <f t="shared" si="2"/>
        <v>28047</v>
      </c>
      <c r="K45" s="1024">
        <f t="shared" si="3"/>
        <v>30834</v>
      </c>
    </row>
    <row r="46" spans="1:11">
      <c r="A46" s="364"/>
      <c r="B46" s="7696"/>
      <c r="C46" s="528">
        <v>1200</v>
      </c>
      <c r="D46" s="1538">
        <v>2453.0832870363415</v>
      </c>
      <c r="E46" s="1538">
        <v>2961.5594735153895</v>
      </c>
      <c r="F46" s="1528">
        <v>35.08</v>
      </c>
      <c r="G46" s="1528">
        <v>7.8</v>
      </c>
      <c r="H46" s="3758">
        <v>29808</v>
      </c>
      <c r="I46" s="3758">
        <v>32484</v>
      </c>
      <c r="J46" s="1024">
        <f t="shared" si="2"/>
        <v>29808</v>
      </c>
      <c r="K46" s="1024">
        <f t="shared" si="3"/>
        <v>32484</v>
      </c>
    </row>
    <row r="47" spans="1:11">
      <c r="A47" s="364"/>
      <c r="B47" s="7696"/>
      <c r="C47" s="528">
        <v>1400</v>
      </c>
      <c r="D47" s="1538">
        <v>2861.9305015423984</v>
      </c>
      <c r="E47" s="1538">
        <v>3455.1527191012874</v>
      </c>
      <c r="F47" s="1528">
        <v>40.67</v>
      </c>
      <c r="G47" s="1528">
        <v>9.11</v>
      </c>
      <c r="H47" s="3758">
        <v>33283</v>
      </c>
      <c r="I47" s="3758">
        <v>35897</v>
      </c>
      <c r="J47" s="1024">
        <f t="shared" si="2"/>
        <v>33283</v>
      </c>
      <c r="K47" s="1024">
        <f t="shared" si="3"/>
        <v>35897</v>
      </c>
    </row>
    <row r="48" spans="1:11">
      <c r="A48" s="364"/>
      <c r="B48" s="7696"/>
      <c r="C48" s="528">
        <v>1600</v>
      </c>
      <c r="D48" s="1538">
        <v>3270.7777160484557</v>
      </c>
      <c r="E48" s="1538">
        <v>3948.7459646871862</v>
      </c>
      <c r="F48" s="1528">
        <v>46.32</v>
      </c>
      <c r="G48" s="1528">
        <v>10.42</v>
      </c>
      <c r="H48" s="3758">
        <v>36706</v>
      </c>
      <c r="I48" s="3758">
        <v>39255</v>
      </c>
      <c r="J48" s="1024">
        <f t="shared" si="2"/>
        <v>36706</v>
      </c>
      <c r="K48" s="1024">
        <f t="shared" si="3"/>
        <v>39255</v>
      </c>
    </row>
    <row r="49" spans="1:11">
      <c r="A49" s="364"/>
      <c r="B49" s="7696"/>
      <c r="C49" s="528">
        <v>1800</v>
      </c>
      <c r="D49" s="1538">
        <v>3679.6249305545125</v>
      </c>
      <c r="E49" s="1538">
        <v>4442.3392102730841</v>
      </c>
      <c r="F49" s="1528">
        <v>51.92</v>
      </c>
      <c r="G49" s="1528">
        <v>11.73</v>
      </c>
      <c r="H49" s="3758">
        <v>40181</v>
      </c>
      <c r="I49" s="3758">
        <v>42668</v>
      </c>
      <c r="J49" s="1024">
        <f t="shared" si="2"/>
        <v>40181</v>
      </c>
      <c r="K49" s="1024">
        <f t="shared" si="3"/>
        <v>42668</v>
      </c>
    </row>
    <row r="50" spans="1:11">
      <c r="A50" s="364"/>
      <c r="B50" s="7696"/>
      <c r="C50" s="528">
        <v>2000</v>
      </c>
      <c r="D50" s="1538">
        <v>4088.4721450605693</v>
      </c>
      <c r="E50" s="1538">
        <v>4935.9324558589824</v>
      </c>
      <c r="F50" s="1528">
        <v>57.42</v>
      </c>
      <c r="G50" s="1528">
        <v>13.04</v>
      </c>
      <c r="H50" s="3758">
        <v>43654</v>
      </c>
      <c r="I50" s="3758">
        <v>46025</v>
      </c>
      <c r="J50" s="1024">
        <f t="shared" si="2"/>
        <v>43654</v>
      </c>
      <c r="K50" s="1024">
        <f t="shared" si="3"/>
        <v>46025</v>
      </c>
    </row>
    <row r="51" spans="1:11">
      <c r="A51" s="364"/>
      <c r="B51" s="7696"/>
      <c r="C51" s="528">
        <v>2300</v>
      </c>
      <c r="D51" s="1538">
        <v>4701.7429668196546</v>
      </c>
      <c r="E51" s="1538">
        <v>5676.322324237829</v>
      </c>
      <c r="F51" s="1528">
        <v>65.680000000000007</v>
      </c>
      <c r="G51" s="1528">
        <v>15</v>
      </c>
      <c r="H51" s="3758">
        <v>48842</v>
      </c>
      <c r="I51" s="3758">
        <v>51086</v>
      </c>
      <c r="J51" s="1024">
        <f t="shared" si="2"/>
        <v>48842</v>
      </c>
      <c r="K51" s="1024">
        <f t="shared" si="3"/>
        <v>51086</v>
      </c>
    </row>
    <row r="52" spans="1:11">
      <c r="A52" s="364"/>
      <c r="B52" s="7696"/>
      <c r="C52" s="528">
        <v>2600</v>
      </c>
      <c r="D52" s="1538">
        <v>5315.0137885787399</v>
      </c>
      <c r="E52" s="1538">
        <v>6416.7121926166774</v>
      </c>
      <c r="F52" s="1528">
        <v>74.09</v>
      </c>
      <c r="G52" s="1528">
        <v>16.97</v>
      </c>
      <c r="H52" s="3758">
        <v>54026</v>
      </c>
      <c r="I52" s="3758">
        <v>56151</v>
      </c>
      <c r="J52" s="1024">
        <f t="shared" si="2"/>
        <v>54026</v>
      </c>
      <c r="K52" s="1024">
        <f t="shared" si="3"/>
        <v>56151</v>
      </c>
    </row>
    <row r="53" spans="1:11">
      <c r="A53" s="364"/>
      <c r="B53" s="7696"/>
      <c r="C53" s="528">
        <v>3000</v>
      </c>
      <c r="D53" s="1538">
        <v>6132.7082175908545</v>
      </c>
      <c r="E53" s="1538">
        <v>7403.8986837884731</v>
      </c>
      <c r="F53" s="1528">
        <v>85.25</v>
      </c>
      <c r="G53" s="1528">
        <v>19.59</v>
      </c>
      <c r="H53" s="3758">
        <v>60975</v>
      </c>
      <c r="I53" s="3758">
        <v>62920</v>
      </c>
      <c r="J53" s="1024">
        <f t="shared" si="2"/>
        <v>60975</v>
      </c>
      <c r="K53" s="1024">
        <f t="shared" si="3"/>
        <v>62920</v>
      </c>
    </row>
    <row r="54" spans="1:11">
      <c r="A54" s="364"/>
      <c r="B54" s="7696">
        <v>500</v>
      </c>
      <c r="C54" s="562">
        <v>400</v>
      </c>
      <c r="D54" s="1538">
        <v>974.53838319785757</v>
      </c>
      <c r="E54" s="1538">
        <v>1177.6727700498066</v>
      </c>
      <c r="F54" s="1528">
        <v>15.87</v>
      </c>
      <c r="G54" s="1528">
        <v>3.09</v>
      </c>
      <c r="H54" s="3758">
        <v>16064</v>
      </c>
      <c r="I54" s="3758">
        <v>19172</v>
      </c>
      <c r="J54" s="1024">
        <f t="shared" si="2"/>
        <v>16064</v>
      </c>
      <c r="K54" s="1024">
        <f t="shared" si="3"/>
        <v>19172</v>
      </c>
    </row>
    <row r="55" spans="1:11">
      <c r="A55" s="364"/>
      <c r="B55" s="7696"/>
      <c r="C55" s="562">
        <v>500</v>
      </c>
      <c r="D55" s="1538">
        <v>1218.1729789973219</v>
      </c>
      <c r="E55" s="1538">
        <v>1472.0909625622583</v>
      </c>
      <c r="F55" s="1528">
        <v>19.350000000000001</v>
      </c>
      <c r="G55" s="1528">
        <v>3.88</v>
      </c>
      <c r="H55" s="3758">
        <v>18027</v>
      </c>
      <c r="I55" s="3758">
        <v>20936</v>
      </c>
      <c r="J55" s="1024">
        <f t="shared" si="2"/>
        <v>18027</v>
      </c>
      <c r="K55" s="1024">
        <f t="shared" si="3"/>
        <v>20936</v>
      </c>
    </row>
    <row r="56" spans="1:11">
      <c r="A56" s="364"/>
      <c r="B56" s="7696"/>
      <c r="C56" s="562">
        <v>600</v>
      </c>
      <c r="D56" s="1538">
        <v>1461.8075747967862</v>
      </c>
      <c r="E56" s="1538">
        <v>1766.50915507471</v>
      </c>
      <c r="F56" s="1528">
        <v>22.83</v>
      </c>
      <c r="G56" s="1528">
        <v>4.66</v>
      </c>
      <c r="H56" s="3758">
        <v>19990</v>
      </c>
      <c r="I56" s="3758">
        <v>22701</v>
      </c>
      <c r="J56" s="1024">
        <f t="shared" si="2"/>
        <v>19990</v>
      </c>
      <c r="K56" s="1024">
        <f t="shared" si="3"/>
        <v>22701</v>
      </c>
    </row>
    <row r="57" spans="1:11">
      <c r="A57" s="364"/>
      <c r="B57" s="7696"/>
      <c r="C57" s="562">
        <v>700</v>
      </c>
      <c r="D57" s="1538">
        <v>1705.4421705962507</v>
      </c>
      <c r="E57" s="1538">
        <v>2060.9273475871614</v>
      </c>
      <c r="F57" s="1528">
        <v>26.32</v>
      </c>
      <c r="G57" s="1528">
        <v>5.45</v>
      </c>
      <c r="H57" s="3758">
        <v>21904</v>
      </c>
      <c r="I57" s="3758">
        <v>24465</v>
      </c>
      <c r="J57" s="1024">
        <f t="shared" si="2"/>
        <v>21904</v>
      </c>
      <c r="K57" s="1024">
        <f t="shared" si="3"/>
        <v>24465</v>
      </c>
    </row>
    <row r="58" spans="1:11">
      <c r="A58" s="364"/>
      <c r="B58" s="7696"/>
      <c r="C58" s="562">
        <v>800</v>
      </c>
      <c r="D58" s="1538">
        <v>1949.0767663957151</v>
      </c>
      <c r="E58" s="1538">
        <v>2355.3455400996131</v>
      </c>
      <c r="F58" s="1528">
        <v>29.8</v>
      </c>
      <c r="G58" s="1528">
        <v>6.23</v>
      </c>
      <c r="H58" s="3758">
        <v>23869</v>
      </c>
      <c r="I58" s="3758">
        <v>26284</v>
      </c>
      <c r="J58" s="1024">
        <f t="shared" si="2"/>
        <v>23869</v>
      </c>
      <c r="K58" s="1024">
        <f t="shared" si="3"/>
        <v>26284</v>
      </c>
    </row>
    <row r="59" spans="1:11">
      <c r="A59" s="364"/>
      <c r="B59" s="7696"/>
      <c r="C59" s="562">
        <v>900</v>
      </c>
      <c r="D59" s="1538">
        <v>2192.7113621951794</v>
      </c>
      <c r="E59" s="1538">
        <v>2649.7637326120648</v>
      </c>
      <c r="F59" s="1528">
        <v>33.28</v>
      </c>
      <c r="G59" s="1528">
        <v>7.02</v>
      </c>
      <c r="H59" s="3758">
        <v>25780</v>
      </c>
      <c r="I59" s="3758">
        <v>28048</v>
      </c>
      <c r="J59" s="1024">
        <f t="shared" si="2"/>
        <v>25780</v>
      </c>
      <c r="K59" s="1024">
        <f t="shared" si="3"/>
        <v>28048</v>
      </c>
    </row>
    <row r="60" spans="1:11">
      <c r="A60" s="364"/>
      <c r="B60" s="7696"/>
      <c r="C60" s="528">
        <v>1000</v>
      </c>
      <c r="D60" s="1538">
        <v>2436.3459579946439</v>
      </c>
      <c r="E60" s="1538">
        <v>2944.1819251245165</v>
      </c>
      <c r="F60" s="1528">
        <v>36.909999999999997</v>
      </c>
      <c r="G60" s="1528">
        <v>7.8</v>
      </c>
      <c r="H60" s="3758">
        <v>27745</v>
      </c>
      <c r="I60" s="3758">
        <v>29809</v>
      </c>
      <c r="J60" s="1024">
        <f t="shared" si="2"/>
        <v>27745</v>
      </c>
      <c r="K60" s="1024">
        <f t="shared" si="3"/>
        <v>29809</v>
      </c>
    </row>
    <row r="61" spans="1:11">
      <c r="A61" s="364"/>
      <c r="B61" s="7696"/>
      <c r="C61" s="528">
        <v>1100</v>
      </c>
      <c r="D61" s="1538">
        <v>2679.9805537941083</v>
      </c>
      <c r="E61" s="1538">
        <v>3238.6001176369682</v>
      </c>
      <c r="F61" s="1528">
        <v>40.4</v>
      </c>
      <c r="G61" s="1528">
        <v>8.59</v>
      </c>
      <c r="H61" s="3758">
        <v>29708</v>
      </c>
      <c r="I61" s="3758">
        <v>31576</v>
      </c>
      <c r="J61" s="1024">
        <f t="shared" si="2"/>
        <v>29708</v>
      </c>
      <c r="K61" s="1024">
        <f t="shared" si="3"/>
        <v>31576</v>
      </c>
    </row>
    <row r="62" spans="1:11">
      <c r="A62" s="364"/>
      <c r="B62" s="7696"/>
      <c r="C62" s="528">
        <v>1200</v>
      </c>
      <c r="D62" s="1538">
        <v>2923.6151495935724</v>
      </c>
      <c r="E62" s="1538">
        <v>3533.0183101494199</v>
      </c>
      <c r="F62" s="1528">
        <v>43.94</v>
      </c>
      <c r="G62" s="1528">
        <v>9.3800000000000008</v>
      </c>
      <c r="H62" s="3758">
        <v>31622</v>
      </c>
      <c r="I62" s="3758">
        <v>33339</v>
      </c>
      <c r="J62" s="1024">
        <f t="shared" si="2"/>
        <v>31622</v>
      </c>
      <c r="K62" s="1024">
        <f t="shared" si="3"/>
        <v>33339</v>
      </c>
    </row>
    <row r="63" spans="1:11">
      <c r="A63" s="364"/>
      <c r="B63" s="7696"/>
      <c r="C63" s="528">
        <v>1400</v>
      </c>
      <c r="D63" s="1538">
        <v>3410.8843411925013</v>
      </c>
      <c r="E63" s="1538">
        <v>4121.8546951743228</v>
      </c>
      <c r="F63" s="1528">
        <v>50.99</v>
      </c>
      <c r="G63" s="1528">
        <v>10.95</v>
      </c>
      <c r="H63" s="3758">
        <v>35497</v>
      </c>
      <c r="I63" s="3758">
        <v>36922</v>
      </c>
      <c r="J63" s="1024">
        <f t="shared" si="2"/>
        <v>35497</v>
      </c>
      <c r="K63" s="1024">
        <f t="shared" si="3"/>
        <v>36922</v>
      </c>
    </row>
    <row r="64" spans="1:11">
      <c r="A64" s="364"/>
      <c r="B64" s="7696"/>
      <c r="C64" s="528">
        <v>1600</v>
      </c>
      <c r="D64" s="1538">
        <v>3898.1535327914303</v>
      </c>
      <c r="E64" s="1538">
        <v>4710.6910801992262</v>
      </c>
      <c r="F64" s="1528">
        <v>58.11</v>
      </c>
      <c r="G64" s="1528">
        <v>12.52</v>
      </c>
      <c r="H64" s="3758">
        <v>39424</v>
      </c>
      <c r="I64" s="3758">
        <v>40449</v>
      </c>
      <c r="J64" s="1024">
        <f t="shared" si="2"/>
        <v>39424</v>
      </c>
      <c r="K64" s="1024">
        <f t="shared" si="3"/>
        <v>40449</v>
      </c>
    </row>
    <row r="65" spans="1:11">
      <c r="A65" s="364"/>
      <c r="B65" s="7696"/>
      <c r="C65" s="528">
        <v>1800</v>
      </c>
      <c r="D65" s="1538">
        <v>4385.4227243903588</v>
      </c>
      <c r="E65" s="1538">
        <v>5299.5274652241296</v>
      </c>
      <c r="F65" s="1528">
        <v>65.16</v>
      </c>
      <c r="G65" s="1528">
        <v>14.09</v>
      </c>
      <c r="H65" s="3758">
        <v>43303</v>
      </c>
      <c r="I65" s="3758">
        <v>44031</v>
      </c>
      <c r="J65" s="1024">
        <f t="shared" si="2"/>
        <v>43303</v>
      </c>
      <c r="K65" s="1024">
        <f t="shared" si="3"/>
        <v>44031</v>
      </c>
    </row>
    <row r="66" spans="1:11">
      <c r="A66" s="364"/>
      <c r="B66" s="7696"/>
      <c r="C66" s="528">
        <v>2000</v>
      </c>
      <c r="D66" s="1538">
        <v>4872.6919159892877</v>
      </c>
      <c r="E66" s="1538">
        <v>5888.363850249033</v>
      </c>
      <c r="F66" s="1528">
        <v>72.13</v>
      </c>
      <c r="G66" s="1528">
        <v>15.66</v>
      </c>
      <c r="H66" s="3758">
        <v>47182</v>
      </c>
      <c r="I66" s="3758">
        <v>47557</v>
      </c>
      <c r="J66" s="1024">
        <f t="shared" si="2"/>
        <v>47182</v>
      </c>
      <c r="K66" s="1024">
        <f t="shared" si="3"/>
        <v>47557</v>
      </c>
    </row>
    <row r="67" spans="1:11">
      <c r="A67" s="364"/>
      <c r="B67" s="7696"/>
      <c r="C67" s="528">
        <v>2300</v>
      </c>
      <c r="D67" s="1538">
        <v>5603.5957033876803</v>
      </c>
      <c r="E67" s="1538">
        <v>6771.6184277863877</v>
      </c>
      <c r="F67" s="1528">
        <v>82.58</v>
      </c>
      <c r="G67" s="1528">
        <v>18.02</v>
      </c>
      <c r="H67" s="3758">
        <v>53022</v>
      </c>
      <c r="I67" s="3758">
        <v>52907</v>
      </c>
      <c r="J67" s="1024">
        <f t="shared" si="2"/>
        <v>53022</v>
      </c>
      <c r="K67" s="1024">
        <f t="shared" si="3"/>
        <v>52907</v>
      </c>
    </row>
    <row r="68" spans="1:11">
      <c r="A68" s="364"/>
      <c r="B68" s="7696"/>
      <c r="C68" s="528">
        <v>2600</v>
      </c>
      <c r="D68" s="1538">
        <v>6334.4994907860746</v>
      </c>
      <c r="E68" s="1538">
        <v>7654.8730053237432</v>
      </c>
      <c r="F68" s="1528">
        <v>93.17</v>
      </c>
      <c r="G68" s="1528">
        <v>20.37</v>
      </c>
      <c r="H68" s="3758">
        <v>58863</v>
      </c>
      <c r="I68" s="3758">
        <v>58199</v>
      </c>
      <c r="J68" s="1024">
        <f t="shared" si="2"/>
        <v>58863</v>
      </c>
      <c r="K68" s="1024">
        <f t="shared" si="3"/>
        <v>58199</v>
      </c>
    </row>
    <row r="69" spans="1:11">
      <c r="A69" s="364"/>
      <c r="B69" s="7696"/>
      <c r="C69" s="528">
        <v>3000</v>
      </c>
      <c r="D69" s="1538">
        <v>7309.0378739839316</v>
      </c>
      <c r="E69" s="1538">
        <v>8832.54577537355</v>
      </c>
      <c r="F69" s="1528">
        <v>107.25</v>
      </c>
      <c r="G69" s="1528">
        <v>23.52</v>
      </c>
      <c r="H69" s="3758">
        <v>66615</v>
      </c>
      <c r="I69" s="3758">
        <v>65310</v>
      </c>
      <c r="J69" s="1024">
        <f t="shared" si="2"/>
        <v>66615</v>
      </c>
      <c r="K69" s="1024">
        <f t="shared" si="3"/>
        <v>65310</v>
      </c>
    </row>
    <row r="70" spans="1:11">
      <c r="A70" s="364"/>
      <c r="B70" s="7696">
        <v>600</v>
      </c>
      <c r="C70" s="562">
        <v>400</v>
      </c>
      <c r="D70" s="1538">
        <v>1122.205316150759</v>
      </c>
      <c r="E70" s="1538">
        <v>1357.4240077714403</v>
      </c>
      <c r="F70" s="1528">
        <v>18.89</v>
      </c>
      <c r="G70" s="1528">
        <v>3.62</v>
      </c>
      <c r="H70" s="3758">
        <v>16868</v>
      </c>
      <c r="I70" s="3758">
        <v>19911</v>
      </c>
      <c r="J70" s="1024">
        <f t="shared" si="2"/>
        <v>16868</v>
      </c>
      <c r="K70" s="1024">
        <f t="shared" si="3"/>
        <v>19911</v>
      </c>
    </row>
    <row r="71" spans="1:11">
      <c r="A71" s="364"/>
      <c r="B71" s="7696"/>
      <c r="C71" s="562">
        <v>500</v>
      </c>
      <c r="D71" s="1538">
        <v>1402.7566451884488</v>
      </c>
      <c r="E71" s="1538">
        <v>1696.7800097143004</v>
      </c>
      <c r="F71" s="1528">
        <v>23.11</v>
      </c>
      <c r="G71" s="1528">
        <v>4.53</v>
      </c>
      <c r="H71" s="3758">
        <v>19084</v>
      </c>
      <c r="I71" s="3758">
        <v>21962</v>
      </c>
      <c r="J71" s="1024">
        <f t="shared" si="2"/>
        <v>19084</v>
      </c>
      <c r="K71" s="1024">
        <f t="shared" si="3"/>
        <v>21962</v>
      </c>
    </row>
    <row r="72" spans="1:11">
      <c r="A72" s="364"/>
      <c r="B72" s="7696"/>
      <c r="C72" s="562">
        <v>600</v>
      </c>
      <c r="D72" s="1538">
        <v>1683.3079742261386</v>
      </c>
      <c r="E72" s="1538">
        <v>2036.1360116571605</v>
      </c>
      <c r="F72" s="1528">
        <v>27.32</v>
      </c>
      <c r="G72" s="1528">
        <v>5.45</v>
      </c>
      <c r="H72" s="3758">
        <v>21251</v>
      </c>
      <c r="I72" s="3758">
        <v>23949</v>
      </c>
      <c r="J72" s="1024">
        <f t="shared" si="2"/>
        <v>21251</v>
      </c>
      <c r="K72" s="1024">
        <f t="shared" si="3"/>
        <v>23949</v>
      </c>
    </row>
    <row r="73" spans="1:11">
      <c r="A73" s="364"/>
      <c r="B73" s="7696"/>
      <c r="C73" s="562">
        <v>700</v>
      </c>
      <c r="D73" s="1538">
        <v>1963.8593032638282</v>
      </c>
      <c r="E73" s="1538">
        <v>2375.4920136000205</v>
      </c>
      <c r="F73" s="1528">
        <v>31.53</v>
      </c>
      <c r="G73" s="1528">
        <v>6.37</v>
      </c>
      <c r="H73" s="3758">
        <v>23414</v>
      </c>
      <c r="I73" s="3758">
        <v>25943</v>
      </c>
      <c r="J73" s="1024">
        <f t="shared" si="2"/>
        <v>23414</v>
      </c>
      <c r="K73" s="1024">
        <f t="shared" si="3"/>
        <v>25943</v>
      </c>
    </row>
    <row r="74" spans="1:11">
      <c r="A74" s="364"/>
      <c r="B74" s="7696"/>
      <c r="C74" s="562">
        <v>800</v>
      </c>
      <c r="D74" s="1538">
        <v>2244.410632301518</v>
      </c>
      <c r="E74" s="1538">
        <v>2714.8480155428806</v>
      </c>
      <c r="F74" s="1528">
        <v>35.74</v>
      </c>
      <c r="G74" s="1528">
        <v>7.28</v>
      </c>
      <c r="H74" s="3758">
        <v>25581</v>
      </c>
      <c r="I74" s="3758">
        <v>27932</v>
      </c>
      <c r="J74" s="1024">
        <f t="shared" si="2"/>
        <v>25581</v>
      </c>
      <c r="K74" s="1024">
        <f t="shared" si="3"/>
        <v>27932</v>
      </c>
    </row>
    <row r="75" spans="1:11">
      <c r="A75" s="364"/>
      <c r="B75" s="7696"/>
      <c r="C75" s="562">
        <v>900</v>
      </c>
      <c r="D75" s="1538">
        <v>2524.9619613392078</v>
      </c>
      <c r="E75" s="1538">
        <v>3054.2040174857407</v>
      </c>
      <c r="F75" s="1528">
        <v>39.950000000000003</v>
      </c>
      <c r="G75" s="1528">
        <v>8.1999999999999993</v>
      </c>
      <c r="H75" s="3758">
        <v>27795</v>
      </c>
      <c r="I75" s="3758">
        <v>29924</v>
      </c>
      <c r="J75" s="1024">
        <f t="shared" si="2"/>
        <v>27795</v>
      </c>
      <c r="K75" s="1024">
        <f t="shared" si="3"/>
        <v>29924</v>
      </c>
    </row>
    <row r="76" spans="1:11">
      <c r="A76" s="364"/>
      <c r="B76" s="7696"/>
      <c r="C76" s="528">
        <v>1000</v>
      </c>
      <c r="D76" s="1538">
        <v>2805.5132903768977</v>
      </c>
      <c r="E76" s="1538">
        <v>3393.5600194286008</v>
      </c>
      <c r="F76" s="1528">
        <v>44.32</v>
      </c>
      <c r="G76" s="1528">
        <v>9.1199999999999992</v>
      </c>
      <c r="H76" s="3758">
        <v>29961</v>
      </c>
      <c r="I76" s="3758">
        <v>31916</v>
      </c>
      <c r="J76" s="1024">
        <f t="shared" si="2"/>
        <v>29961</v>
      </c>
      <c r="K76" s="1024">
        <f t="shared" si="3"/>
        <v>31916</v>
      </c>
    </row>
    <row r="77" spans="1:11">
      <c r="A77" s="364"/>
      <c r="B77" s="7696"/>
      <c r="C77" s="528">
        <v>1100</v>
      </c>
      <c r="D77" s="1538">
        <v>3086.0646194145875</v>
      </c>
      <c r="E77" s="1538">
        <v>3732.9160213714613</v>
      </c>
      <c r="F77" s="1528">
        <v>48.53</v>
      </c>
      <c r="G77" s="1528">
        <v>10.029999999999999</v>
      </c>
      <c r="H77" s="3758">
        <v>32125</v>
      </c>
      <c r="I77" s="3758">
        <v>33905</v>
      </c>
      <c r="J77" s="1024">
        <f t="shared" si="2"/>
        <v>32125</v>
      </c>
      <c r="K77" s="1024">
        <f t="shared" si="3"/>
        <v>33905</v>
      </c>
    </row>
    <row r="78" spans="1:11">
      <c r="A78" s="364"/>
      <c r="B78" s="7696"/>
      <c r="C78" s="528">
        <v>1200</v>
      </c>
      <c r="D78" s="1538">
        <v>3366.6159484522773</v>
      </c>
      <c r="E78" s="1538">
        <v>4072.2720233143209</v>
      </c>
      <c r="F78" s="1528">
        <v>52.81</v>
      </c>
      <c r="G78" s="1528">
        <v>10.95</v>
      </c>
      <c r="H78" s="3758">
        <v>34342</v>
      </c>
      <c r="I78" s="3758">
        <v>35897</v>
      </c>
      <c r="J78" s="1024">
        <f t="shared" si="2"/>
        <v>34342</v>
      </c>
      <c r="K78" s="1024">
        <f t="shared" si="3"/>
        <v>35897</v>
      </c>
    </row>
    <row r="79" spans="1:11">
      <c r="A79" s="364"/>
      <c r="B79" s="7696"/>
      <c r="C79" s="528">
        <v>1400</v>
      </c>
      <c r="D79" s="1538">
        <v>3927.7186065276564</v>
      </c>
      <c r="E79" s="1538">
        <v>4750.9840272000411</v>
      </c>
      <c r="F79" s="1528">
        <v>61.32</v>
      </c>
      <c r="G79" s="1528">
        <v>12.78</v>
      </c>
      <c r="H79" s="3758">
        <v>38672</v>
      </c>
      <c r="I79" s="3758">
        <v>39881</v>
      </c>
      <c r="J79" s="1024">
        <f t="shared" si="2"/>
        <v>38672</v>
      </c>
      <c r="K79" s="1024">
        <f t="shared" si="3"/>
        <v>39881</v>
      </c>
    </row>
    <row r="80" spans="1:11">
      <c r="A80" s="364"/>
      <c r="B80" s="7696"/>
      <c r="C80" s="528">
        <v>1600</v>
      </c>
      <c r="D80" s="1538">
        <v>4488.8212646030361</v>
      </c>
      <c r="E80" s="1538">
        <v>5429.6960310857612</v>
      </c>
      <c r="F80" s="1528">
        <v>69.89</v>
      </c>
      <c r="G80" s="1528">
        <v>14.61</v>
      </c>
      <c r="H80" s="3758">
        <v>43050</v>
      </c>
      <c r="I80" s="3758">
        <v>43919</v>
      </c>
      <c r="J80" s="1024">
        <f t="shared" si="2"/>
        <v>43050</v>
      </c>
      <c r="K80" s="1024">
        <f t="shared" si="3"/>
        <v>43919</v>
      </c>
    </row>
    <row r="81" spans="1:11">
      <c r="A81" s="364"/>
      <c r="B81" s="7696"/>
      <c r="C81" s="528">
        <v>1800</v>
      </c>
      <c r="D81" s="1538">
        <v>5049.9239226784157</v>
      </c>
      <c r="E81" s="1538">
        <v>6108.4080349714814</v>
      </c>
      <c r="F81" s="1528">
        <v>78.41</v>
      </c>
      <c r="G81" s="1528">
        <v>16.45</v>
      </c>
      <c r="H81" s="3758">
        <v>47380</v>
      </c>
      <c r="I81" s="3758">
        <v>47903</v>
      </c>
      <c r="J81" s="1024">
        <f t="shared" si="2"/>
        <v>47380</v>
      </c>
      <c r="K81" s="1024">
        <f t="shared" si="3"/>
        <v>47903</v>
      </c>
    </row>
    <row r="82" spans="1:11">
      <c r="A82" s="364"/>
      <c r="B82" s="7696"/>
      <c r="C82" s="528">
        <v>2000</v>
      </c>
      <c r="D82" s="1538">
        <v>5611.0265807537953</v>
      </c>
      <c r="E82" s="1538">
        <v>6787.1200388572015</v>
      </c>
      <c r="F82" s="1528">
        <v>86.83</v>
      </c>
      <c r="G82" s="1528">
        <v>18.28</v>
      </c>
      <c r="H82" s="3758">
        <v>51761</v>
      </c>
      <c r="I82" s="3758">
        <v>51884</v>
      </c>
      <c r="J82" s="1024">
        <f t="shared" si="2"/>
        <v>51761</v>
      </c>
      <c r="K82" s="1024">
        <f t="shared" si="3"/>
        <v>51884</v>
      </c>
    </row>
    <row r="83" spans="1:11">
      <c r="A83" s="364"/>
      <c r="B83" s="7696"/>
      <c r="C83" s="528">
        <v>2300</v>
      </c>
      <c r="D83" s="1538">
        <v>6452.6805678668643</v>
      </c>
      <c r="E83" s="1538">
        <v>7805.1880446857813</v>
      </c>
      <c r="F83" s="1528">
        <v>99.47</v>
      </c>
      <c r="G83" s="1528">
        <v>21.03</v>
      </c>
      <c r="H83" s="3758">
        <v>58309</v>
      </c>
      <c r="I83" s="3758">
        <v>57854</v>
      </c>
      <c r="J83" s="1024">
        <f t="shared" si="2"/>
        <v>58309</v>
      </c>
      <c r="K83" s="1024">
        <f t="shared" si="3"/>
        <v>57854</v>
      </c>
    </row>
    <row r="84" spans="1:11">
      <c r="A84" s="364"/>
      <c r="B84" s="7696"/>
      <c r="C84" s="528">
        <v>2600</v>
      </c>
      <c r="D84" s="1538">
        <v>7294.3345549799342</v>
      </c>
      <c r="E84" s="1538">
        <v>8823.2560505143629</v>
      </c>
      <c r="F84" s="1528">
        <v>112.26</v>
      </c>
      <c r="G84" s="1528">
        <v>23.78</v>
      </c>
      <c r="H84" s="3758">
        <v>64852</v>
      </c>
      <c r="I84" s="3758">
        <v>63888</v>
      </c>
      <c r="J84" s="1024">
        <f t="shared" si="2"/>
        <v>64852</v>
      </c>
      <c r="K84" s="1024">
        <f t="shared" si="3"/>
        <v>63888</v>
      </c>
    </row>
    <row r="85" spans="1:11">
      <c r="A85" s="364"/>
      <c r="B85" s="7696"/>
      <c r="C85" s="528">
        <v>3000</v>
      </c>
      <c r="D85" s="1538">
        <v>8416.5398711306934</v>
      </c>
      <c r="E85" s="1538">
        <v>10180.680058285801</v>
      </c>
      <c r="F85" s="1528">
        <v>129.26</v>
      </c>
      <c r="G85" s="1528">
        <v>27.45</v>
      </c>
      <c r="H85" s="3758">
        <v>73567</v>
      </c>
      <c r="I85" s="3758">
        <v>71851</v>
      </c>
      <c r="J85" s="1024">
        <f t="shared" si="2"/>
        <v>73567</v>
      </c>
      <c r="K85" s="1024">
        <f t="shared" si="3"/>
        <v>71851</v>
      </c>
    </row>
    <row r="86" spans="1:11">
      <c r="A86" s="364"/>
      <c r="B86" s="7696">
        <v>900</v>
      </c>
      <c r="C86" s="562">
        <v>400</v>
      </c>
      <c r="D86" s="1538">
        <v>1522.5998586323781</v>
      </c>
      <c r="E86" s="1538">
        <v>1847.2535595713803</v>
      </c>
      <c r="F86" s="1528">
        <v>27.97</v>
      </c>
      <c r="G86" s="1528">
        <v>5.19</v>
      </c>
      <c r="H86" s="3758">
        <v>23616</v>
      </c>
      <c r="I86" s="3758">
        <v>26853</v>
      </c>
      <c r="J86" s="1024">
        <f t="shared" si="2"/>
        <v>23616</v>
      </c>
      <c r="K86" s="1024">
        <f t="shared" si="3"/>
        <v>26853</v>
      </c>
    </row>
    <row r="87" spans="1:11">
      <c r="A87" s="364"/>
      <c r="B87" s="7696"/>
      <c r="C87" s="562">
        <v>500</v>
      </c>
      <c r="D87" s="1538">
        <v>1903.2498232904725</v>
      </c>
      <c r="E87" s="1538">
        <v>2309.0669494642252</v>
      </c>
      <c r="F87" s="1528">
        <v>34.369999999999997</v>
      </c>
      <c r="G87" s="1528">
        <v>6.5</v>
      </c>
      <c r="H87" s="3758">
        <v>27141</v>
      </c>
      <c r="I87" s="3758">
        <v>30151</v>
      </c>
      <c r="J87" s="1024">
        <f t="shared" ref="J87:J101" si="4">H87-H87*$B$4/100</f>
        <v>27141</v>
      </c>
      <c r="K87" s="1024">
        <f t="shared" ref="K87:K101" si="5">I87-I87*$B$4/100</f>
        <v>30151</v>
      </c>
    </row>
    <row r="88" spans="1:11">
      <c r="A88" s="364"/>
      <c r="B88" s="7696"/>
      <c r="C88" s="562">
        <v>600</v>
      </c>
      <c r="D88" s="1538">
        <v>2283.8997879485669</v>
      </c>
      <c r="E88" s="1538">
        <v>2770.8803393570702</v>
      </c>
      <c r="F88" s="1528">
        <v>40.770000000000003</v>
      </c>
      <c r="G88" s="1528">
        <v>7.81</v>
      </c>
      <c r="H88" s="3758">
        <v>30666</v>
      </c>
      <c r="I88" s="3758">
        <v>33451</v>
      </c>
      <c r="J88" s="1024">
        <f t="shared" si="4"/>
        <v>30666</v>
      </c>
      <c r="K88" s="1024">
        <f t="shared" si="5"/>
        <v>33451</v>
      </c>
    </row>
    <row r="89" spans="1:11">
      <c r="A89" s="364"/>
      <c r="B89" s="7696"/>
      <c r="C89" s="562">
        <v>700</v>
      </c>
      <c r="D89" s="1538">
        <v>2664.5497526066615</v>
      </c>
      <c r="E89" s="1538">
        <v>3232.6937292499151</v>
      </c>
      <c r="F89" s="1528">
        <v>47.18</v>
      </c>
      <c r="G89" s="1528">
        <v>9.1199999999999992</v>
      </c>
      <c r="H89" s="3758">
        <v>34191</v>
      </c>
      <c r="I89" s="3758">
        <v>36749</v>
      </c>
      <c r="J89" s="1024">
        <f t="shared" si="4"/>
        <v>34191</v>
      </c>
      <c r="K89" s="1024">
        <f t="shared" si="5"/>
        <v>36749</v>
      </c>
    </row>
    <row r="90" spans="1:11">
      <c r="A90" s="364"/>
      <c r="B90" s="7696"/>
      <c r="C90" s="562">
        <v>800</v>
      </c>
      <c r="D90" s="1538">
        <v>3045.1997172647561</v>
      </c>
      <c r="E90" s="1538">
        <v>3694.5071191427605</v>
      </c>
      <c r="F90" s="1528">
        <v>53.58</v>
      </c>
      <c r="G90" s="1528">
        <v>10.43</v>
      </c>
      <c r="H90" s="3758">
        <v>37663</v>
      </c>
      <c r="I90" s="3758">
        <v>39994</v>
      </c>
      <c r="J90" s="1024">
        <f t="shared" si="4"/>
        <v>37663</v>
      </c>
      <c r="K90" s="1024">
        <f t="shared" si="5"/>
        <v>39994</v>
      </c>
    </row>
    <row r="91" spans="1:11">
      <c r="A91" s="364"/>
      <c r="B91" s="7696"/>
      <c r="C91" s="562">
        <v>900</v>
      </c>
      <c r="D91" s="1538">
        <v>3425.8496819228503</v>
      </c>
      <c r="E91" s="1538">
        <v>4156.3205090356059</v>
      </c>
      <c r="F91" s="1528">
        <v>59.98</v>
      </c>
      <c r="G91" s="1528">
        <v>11.74</v>
      </c>
      <c r="H91" s="3758">
        <v>41188</v>
      </c>
      <c r="I91" s="3758">
        <v>43294</v>
      </c>
      <c r="J91" s="1024">
        <f t="shared" si="4"/>
        <v>41188</v>
      </c>
      <c r="K91" s="1024">
        <f t="shared" si="5"/>
        <v>43294</v>
      </c>
    </row>
    <row r="92" spans="1:11">
      <c r="A92" s="364"/>
      <c r="B92" s="7696"/>
      <c r="C92" s="528">
        <v>1000</v>
      </c>
      <c r="D92" s="1538">
        <v>3806.499646580945</v>
      </c>
      <c r="E92" s="1538">
        <v>4618.1338989284504</v>
      </c>
      <c r="F92" s="1528">
        <v>66.53</v>
      </c>
      <c r="G92" s="1528">
        <v>13.05</v>
      </c>
      <c r="H92" s="3758">
        <v>44713</v>
      </c>
      <c r="I92" s="3758">
        <v>46594</v>
      </c>
      <c r="J92" s="1024">
        <f t="shared" si="4"/>
        <v>44713</v>
      </c>
      <c r="K92" s="1024">
        <f t="shared" si="5"/>
        <v>46594</v>
      </c>
    </row>
    <row r="93" spans="1:11">
      <c r="A93" s="364"/>
      <c r="B93" s="7696"/>
      <c r="C93" s="528">
        <v>1100</v>
      </c>
      <c r="D93" s="1538">
        <v>4187.1496112390396</v>
      </c>
      <c r="E93" s="1538">
        <v>5079.9472888212958</v>
      </c>
      <c r="F93" s="1528">
        <v>72.94</v>
      </c>
      <c r="G93" s="1528">
        <v>14.36</v>
      </c>
      <c r="H93" s="3758">
        <v>48238</v>
      </c>
      <c r="I93" s="3758">
        <v>49891</v>
      </c>
      <c r="J93" s="1024">
        <f t="shared" si="4"/>
        <v>48238</v>
      </c>
      <c r="K93" s="1024">
        <f t="shared" si="5"/>
        <v>49891</v>
      </c>
    </row>
    <row r="94" spans="1:11">
      <c r="A94" s="364"/>
      <c r="B94" s="7696"/>
      <c r="C94" s="528">
        <v>1200</v>
      </c>
      <c r="D94" s="1538">
        <v>4567.7995758971338</v>
      </c>
      <c r="E94" s="1538">
        <v>5541.7606787141403</v>
      </c>
      <c r="F94" s="1528">
        <v>79.400000000000006</v>
      </c>
      <c r="G94" s="1528">
        <v>15.67</v>
      </c>
      <c r="H94" s="3758">
        <v>51761</v>
      </c>
      <c r="I94" s="3758">
        <v>53192</v>
      </c>
      <c r="J94" s="1024">
        <f t="shared" si="4"/>
        <v>51761</v>
      </c>
      <c r="K94" s="1024">
        <f t="shared" si="5"/>
        <v>53192</v>
      </c>
    </row>
    <row r="95" spans="1:11">
      <c r="A95" s="364"/>
      <c r="B95" s="7696"/>
      <c r="C95" s="528">
        <v>1400</v>
      </c>
      <c r="D95" s="1538">
        <v>5329.099505213323</v>
      </c>
      <c r="E95" s="1538">
        <v>6465.3874584998302</v>
      </c>
      <c r="F95" s="1528">
        <v>92.29</v>
      </c>
      <c r="G95" s="1528">
        <v>18.29</v>
      </c>
      <c r="H95" s="3758">
        <v>58763</v>
      </c>
      <c r="I95" s="3758">
        <v>59733</v>
      </c>
      <c r="J95" s="1024">
        <f t="shared" si="4"/>
        <v>58763</v>
      </c>
      <c r="K95" s="1024">
        <f t="shared" si="5"/>
        <v>59733</v>
      </c>
    </row>
    <row r="96" spans="1:11">
      <c r="A96" s="364"/>
      <c r="B96" s="7696"/>
      <c r="C96" s="528">
        <v>1600</v>
      </c>
      <c r="D96" s="1538">
        <v>6090.3994345295123</v>
      </c>
      <c r="E96" s="1538">
        <v>7389.0142382855211</v>
      </c>
      <c r="F96" s="1528">
        <v>105.25</v>
      </c>
      <c r="G96" s="1528">
        <v>20.9</v>
      </c>
      <c r="H96" s="3758">
        <v>65811</v>
      </c>
      <c r="I96" s="3758">
        <v>66337</v>
      </c>
      <c r="J96" s="1024">
        <f t="shared" si="4"/>
        <v>65811</v>
      </c>
      <c r="K96" s="1024">
        <f t="shared" si="5"/>
        <v>66337</v>
      </c>
    </row>
    <row r="97" spans="1:11">
      <c r="A97" s="364"/>
      <c r="B97" s="7696"/>
      <c r="C97" s="528">
        <v>1800</v>
      </c>
      <c r="D97" s="1538">
        <v>6851.6993638457006</v>
      </c>
      <c r="E97" s="1538">
        <v>8312.6410180712119</v>
      </c>
      <c r="F97" s="1528">
        <v>118.14</v>
      </c>
      <c r="G97" s="1528">
        <v>23.52</v>
      </c>
      <c r="H97" s="3758">
        <v>72809</v>
      </c>
      <c r="I97" s="3758">
        <v>72873</v>
      </c>
      <c r="J97" s="1024">
        <f t="shared" si="4"/>
        <v>72809</v>
      </c>
      <c r="K97" s="1024">
        <f t="shared" si="5"/>
        <v>72873</v>
      </c>
    </row>
    <row r="98" spans="1:11">
      <c r="A98" s="364"/>
      <c r="B98" s="7696"/>
      <c r="C98" s="528">
        <v>2000</v>
      </c>
      <c r="D98" s="1538">
        <v>7612.9992931618899</v>
      </c>
      <c r="E98" s="1538">
        <v>9236.2677978569009</v>
      </c>
      <c r="F98" s="1528">
        <v>130.94999999999999</v>
      </c>
      <c r="G98" s="1528">
        <v>26.14</v>
      </c>
      <c r="H98" s="3758">
        <v>79859</v>
      </c>
      <c r="I98" s="3758">
        <v>79473</v>
      </c>
      <c r="J98" s="1024">
        <f t="shared" si="4"/>
        <v>79859</v>
      </c>
      <c r="K98" s="1024">
        <f t="shared" si="5"/>
        <v>79473</v>
      </c>
    </row>
    <row r="99" spans="1:11">
      <c r="A99" s="364"/>
      <c r="B99" s="7696"/>
      <c r="C99" s="528">
        <v>2300</v>
      </c>
      <c r="D99" s="1538">
        <v>8754.9491871361734</v>
      </c>
      <c r="E99" s="1538">
        <v>10621.707967535434</v>
      </c>
      <c r="F99" s="1528">
        <v>150.15</v>
      </c>
      <c r="G99" s="1528">
        <v>30.07</v>
      </c>
      <c r="H99" s="3758">
        <v>90382</v>
      </c>
      <c r="I99" s="3758">
        <v>89318</v>
      </c>
      <c r="J99" s="1024">
        <f t="shared" si="4"/>
        <v>90382</v>
      </c>
      <c r="K99" s="1024">
        <f t="shared" si="5"/>
        <v>89318</v>
      </c>
    </row>
    <row r="100" spans="1:11">
      <c r="A100" s="364"/>
      <c r="B100" s="7696"/>
      <c r="C100" s="528">
        <v>2600</v>
      </c>
      <c r="D100" s="1538">
        <v>9896.8990811104577</v>
      </c>
      <c r="E100" s="1538">
        <v>12007.148137213971</v>
      </c>
      <c r="F100" s="1528">
        <v>169.51</v>
      </c>
      <c r="G100" s="1528">
        <v>34</v>
      </c>
      <c r="H100" s="3758">
        <v>100955</v>
      </c>
      <c r="I100" s="3758">
        <v>99213</v>
      </c>
      <c r="J100" s="1024">
        <f t="shared" si="4"/>
        <v>100955</v>
      </c>
      <c r="K100" s="1024">
        <f t="shared" si="5"/>
        <v>99213</v>
      </c>
    </row>
    <row r="101" spans="1:11">
      <c r="A101" s="365"/>
      <c r="B101" s="7696"/>
      <c r="C101" s="528">
        <v>3000</v>
      </c>
      <c r="D101" s="1538">
        <v>11419.498939742834</v>
      </c>
      <c r="E101" s="1538">
        <v>13854.401696785351</v>
      </c>
      <c r="F101" s="1528">
        <v>195.27</v>
      </c>
      <c r="G101" s="1528">
        <v>39.24</v>
      </c>
      <c r="H101" s="3758">
        <v>115005</v>
      </c>
      <c r="I101" s="3758">
        <v>112355</v>
      </c>
      <c r="J101" s="1024">
        <f t="shared" si="4"/>
        <v>115005</v>
      </c>
      <c r="K101" s="1024">
        <f t="shared" si="5"/>
        <v>112355</v>
      </c>
    </row>
  </sheetData>
  <customSheetViews>
    <customSheetView guid="{76FA2CE7-179E-4731-B7AE-63C5E5E79002}" scale="85" topLeftCell="A5">
      <selection activeCell="Q51" sqref="Q51"/>
      <pageMargins left="0.7" right="0.7" top="0.75" bottom="0.75" header="0.3" footer="0.3"/>
      <pageSetup paperSize="9" orientation="portrait" r:id="rId1"/>
    </customSheetView>
    <customSheetView guid="{24F900A2-7147-4318-9E77-2B71404314A7}" scale="85" topLeftCell="A5">
      <selection activeCell="Q19" sqref="Q19"/>
      <pageMargins left="0.7" right="0.7" top="0.75" bottom="0.75" header="0.3" footer="0.3"/>
      <pageSetup paperSize="9" orientation="portrait" r:id="rId2"/>
    </customSheetView>
    <customSheetView guid="{A02336A9-D2FB-4D03-950A-00B6EBD6A28C}" scale="85" topLeftCell="A5">
      <selection activeCell="Q19" sqref="Q19"/>
      <pageMargins left="0.7" right="0.7" top="0.75" bottom="0.75" header="0.3" footer="0.3"/>
      <pageSetup paperSize="9" orientation="portrait" r:id="rId3"/>
    </customSheetView>
    <customSheetView guid="{3E3E5346-F5D1-49F5-AB0E-78170B65853C}">
      <selection activeCell="G8" sqref="G8:H101"/>
      <pageMargins left="0.7" right="0.7" top="0.75" bottom="0.75" header="0.3" footer="0.3"/>
      <pageSetup paperSize="9" orientation="portrait" r:id="rId4"/>
    </customSheetView>
    <customSheetView guid="{D7CF3121-CFC0-4E70-8DCD-811E30042E24}" scale="85" topLeftCell="A5">
      <selection activeCell="Q19" sqref="Q19"/>
      <pageMargins left="0.7" right="0.7" top="0.75" bottom="0.75" header="0.3" footer="0.3"/>
      <pageSetup paperSize="9" orientation="portrait" r:id="rId5"/>
    </customSheetView>
    <customSheetView guid="{A76FD505-AF56-4CD8-967A-59C705AF567C}" scale="85" topLeftCell="A5">
      <selection activeCell="Q19" sqref="Q19"/>
      <pageMargins left="0.7" right="0.7" top="0.75" bottom="0.75" header="0.3" footer="0.3"/>
      <pageSetup paperSize="9" orientation="portrait" r:id="rId6"/>
    </customSheetView>
    <customSheetView guid="{B3358888-E690-452C-98EC-431498422E6E}">
      <selection activeCell="G8" sqref="G8:H101"/>
      <pageMargins left="0.7" right="0.7" top="0.75" bottom="0.75" header="0.3" footer="0.3"/>
      <pageSetup paperSize="9" orientation="portrait" r:id="rId7"/>
    </customSheetView>
    <customSheetView guid="{6108970F-8E7A-462E-A499-E2FD79FB3A77}">
      <selection activeCell="G8" sqref="G8:H101"/>
      <pageMargins left="0.7" right="0.7" top="0.75" bottom="0.75" header="0.3" footer="0.3"/>
      <pageSetup paperSize="9" orientation="portrait" r:id="rId8"/>
    </customSheetView>
    <customSheetView guid="{45761FB6-8710-4C75-A8B6-5A7FCAACACDF}">
      <selection activeCell="G8" sqref="G8:H101"/>
      <pageMargins left="0.7" right="0.7" top="0.75" bottom="0.75" header="0.3" footer="0.3"/>
      <pageSetup paperSize="9" orientation="portrait" r:id="rId9"/>
    </customSheetView>
    <customSheetView guid="{C23E91BF-4A86-4D00-A577-1A263DDCB8BC}" scale="85" topLeftCell="A5">
      <selection activeCell="Q19" sqref="Q19"/>
      <pageMargins left="0.7" right="0.7" top="0.75" bottom="0.75" header="0.3" footer="0.3"/>
      <pageSetup paperSize="9" orientation="portrait" r:id="rId10"/>
    </customSheetView>
    <customSheetView guid="{94E74550-0B2B-4B3C-8E97-CCCC46023914}" scale="85" topLeftCell="A5">
      <selection activeCell="Q19" sqref="Q19"/>
      <pageMargins left="0.7" right="0.7" top="0.75" bottom="0.75" header="0.3" footer="0.3"/>
      <pageSetup paperSize="9" orientation="portrait" r:id="rId11"/>
    </customSheetView>
  </customSheetViews>
  <mergeCells count="12">
    <mergeCell ref="B86:B101"/>
    <mergeCell ref="A1:K1"/>
    <mergeCell ref="B6:C6"/>
    <mergeCell ref="H6:I6"/>
    <mergeCell ref="J6:K6"/>
    <mergeCell ref="A8:A10"/>
    <mergeCell ref="B22:B37"/>
    <mergeCell ref="B38:B53"/>
    <mergeCell ref="B54:B69"/>
    <mergeCell ref="B70:B85"/>
    <mergeCell ref="B8:B21"/>
    <mergeCell ref="D6:E6"/>
  </mergeCells>
  <pageMargins left="0.7" right="0.7" top="0.75" bottom="0.75" header="0.3" footer="0.3"/>
  <pageSetup paperSize="9" orientation="portrait" r:id="rId12"/>
  <drawing r:id="rId1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Лист48">
    <pageSetUpPr fitToPage="1"/>
  </sheetPr>
  <dimension ref="A1:O57"/>
  <sheetViews>
    <sheetView workbookViewId="0">
      <selection sqref="A1:L1"/>
    </sheetView>
  </sheetViews>
  <sheetFormatPr defaultColWidth="9.29296875" defaultRowHeight="14.35"/>
  <cols>
    <col min="1" max="1" width="12.5859375" style="536" customWidth="1"/>
    <col min="2" max="2" width="11.703125" style="536" customWidth="1"/>
    <col min="3" max="3" width="7.41015625" style="536" customWidth="1"/>
    <col min="4" max="4" width="6" style="536" customWidth="1"/>
    <col min="5" max="5" width="9.703125" style="536" customWidth="1"/>
    <col min="6" max="6" width="12" style="536" customWidth="1"/>
    <col min="7" max="7" width="10.703125" style="536" customWidth="1"/>
    <col min="8" max="8" width="7.29296875" style="536" customWidth="1"/>
    <col min="9" max="9" width="7.5859375" style="536" customWidth="1"/>
    <col min="10" max="10" width="9.29296875" style="536" customWidth="1"/>
    <col min="11" max="11" width="8.703125" style="536" customWidth="1"/>
    <col min="12" max="12" width="9.703125" style="536" customWidth="1"/>
    <col min="13" max="16384" width="9.29296875" style="536"/>
  </cols>
  <sheetData>
    <row r="1" spans="1:14" ht="24" customHeight="1">
      <c r="A1" s="7720" t="s">
        <v>10990</v>
      </c>
      <c r="B1" s="7720"/>
      <c r="C1" s="7720"/>
      <c r="D1" s="7720"/>
      <c r="E1" s="7720"/>
      <c r="F1" s="7720"/>
      <c r="G1" s="7720"/>
      <c r="H1" s="7720"/>
      <c r="I1" s="7720"/>
      <c r="J1" s="7720"/>
      <c r="K1" s="7720"/>
      <c r="L1" s="7720"/>
    </row>
    <row r="4" spans="1:14" ht="20.100000000000001" customHeight="1">
      <c r="A4" s="537" t="s">
        <v>48</v>
      </c>
      <c r="B4" s="538">
        <v>0</v>
      </c>
    </row>
    <row r="5" spans="1:14">
      <c r="A5" s="7721" t="s">
        <v>3057</v>
      </c>
      <c r="B5" s="7721"/>
      <c r="C5" s="7721"/>
      <c r="D5" s="7721"/>
      <c r="E5" s="7721"/>
      <c r="F5" s="7721"/>
      <c r="G5" s="7721"/>
      <c r="H5" s="7721"/>
      <c r="I5" s="7721"/>
      <c r="J5" s="7721"/>
      <c r="K5" s="7721"/>
      <c r="L5" s="7721"/>
    </row>
    <row r="6" spans="1:14" ht="15" customHeight="1">
      <c r="A6" s="7722" t="s">
        <v>69</v>
      </c>
      <c r="B6" s="7722"/>
      <c r="C6" s="7722"/>
      <c r="D6" s="7722"/>
      <c r="E6" s="7722"/>
      <c r="F6" s="7722"/>
      <c r="G6" s="7722"/>
      <c r="H6" s="7722"/>
      <c r="I6" s="7722"/>
      <c r="J6" s="7722"/>
      <c r="K6" s="7722"/>
      <c r="L6" s="7722"/>
    </row>
    <row r="7" spans="1:14">
      <c r="A7" s="7722"/>
      <c r="B7" s="7722"/>
      <c r="C7" s="7722"/>
      <c r="D7" s="7722"/>
      <c r="E7" s="7722"/>
      <c r="F7" s="7722"/>
      <c r="G7" s="7722"/>
      <c r="H7" s="7722"/>
      <c r="I7" s="7722"/>
      <c r="J7" s="7722"/>
      <c r="K7" s="7722"/>
      <c r="L7" s="7722"/>
    </row>
    <row r="8" spans="1:14">
      <c r="A8" s="7722"/>
      <c r="B8" s="7722"/>
      <c r="C8" s="7722"/>
      <c r="D8" s="7722"/>
      <c r="E8" s="7722"/>
      <c r="F8" s="7722"/>
      <c r="G8" s="7722"/>
      <c r="H8" s="7722"/>
      <c r="I8" s="7722"/>
      <c r="J8" s="7722"/>
      <c r="K8" s="7722"/>
      <c r="L8" s="7722"/>
      <c r="N8" s="2335"/>
    </row>
    <row r="9" spans="1:14" ht="33.75" customHeight="1">
      <c r="A9" s="7723" t="s">
        <v>70</v>
      </c>
      <c r="B9" s="7723"/>
      <c r="C9" s="7723" t="s">
        <v>75</v>
      </c>
      <c r="D9" s="7723"/>
      <c r="E9" s="7723"/>
      <c r="F9" s="539" t="s">
        <v>74</v>
      </c>
      <c r="G9" s="539" t="s">
        <v>73</v>
      </c>
      <c r="H9" s="7724" t="s">
        <v>72</v>
      </c>
      <c r="I9" s="7725"/>
      <c r="J9" s="540" t="s">
        <v>57</v>
      </c>
      <c r="K9" s="3750" t="s">
        <v>14441</v>
      </c>
      <c r="L9" s="1524"/>
      <c r="M9" s="2002"/>
      <c r="N9" s="2002"/>
    </row>
    <row r="10" spans="1:14" ht="15" customHeight="1">
      <c r="A10" s="7726"/>
      <c r="B10" s="7726"/>
      <c r="C10" s="7717" t="s">
        <v>4087</v>
      </c>
      <c r="D10" s="7718"/>
      <c r="E10" s="7719"/>
      <c r="F10" s="747">
        <v>230</v>
      </c>
      <c r="G10" s="747">
        <v>90</v>
      </c>
      <c r="H10" s="748">
        <v>800</v>
      </c>
      <c r="I10" s="749"/>
      <c r="J10" s="1614">
        <v>227</v>
      </c>
      <c r="K10" s="3751">
        <f>J10-J10*$B$4/100</f>
        <v>227</v>
      </c>
      <c r="M10" s="2003"/>
      <c r="N10" s="2002"/>
    </row>
    <row r="11" spans="1:14" ht="15" customHeight="1">
      <c r="A11" s="7726"/>
      <c r="B11" s="7726"/>
      <c r="C11" s="7717" t="s">
        <v>4088</v>
      </c>
      <c r="D11" s="7718"/>
      <c r="E11" s="7719"/>
      <c r="F11" s="747">
        <v>230</v>
      </c>
      <c r="G11" s="747">
        <v>90</v>
      </c>
      <c r="H11" s="748">
        <v>1000</v>
      </c>
      <c r="I11" s="749"/>
      <c r="J11" s="1614">
        <v>269</v>
      </c>
      <c r="K11" s="3751">
        <f t="shared" ref="K11:K19" si="0">J11-J11*$B$4/100</f>
        <v>269</v>
      </c>
      <c r="M11" s="2003"/>
      <c r="N11" s="2002"/>
    </row>
    <row r="12" spans="1:14" ht="15" customHeight="1">
      <c r="A12" s="7726"/>
      <c r="B12" s="7726"/>
      <c r="C12" s="7717" t="s">
        <v>4089</v>
      </c>
      <c r="D12" s="7718"/>
      <c r="E12" s="7719"/>
      <c r="F12" s="747">
        <v>230</v>
      </c>
      <c r="G12" s="747">
        <v>90</v>
      </c>
      <c r="H12" s="748">
        <v>1200</v>
      </c>
      <c r="I12" s="749"/>
      <c r="J12" s="1614">
        <v>311</v>
      </c>
      <c r="K12" s="3751">
        <f t="shared" si="0"/>
        <v>311</v>
      </c>
      <c r="M12" s="2003"/>
      <c r="N12" s="2002"/>
    </row>
    <row r="13" spans="1:14" ht="15" customHeight="1">
      <c r="A13" s="7726"/>
      <c r="B13" s="7726"/>
      <c r="C13" s="7717" t="s">
        <v>4090</v>
      </c>
      <c r="D13" s="7718"/>
      <c r="E13" s="7719"/>
      <c r="F13" s="747">
        <v>230</v>
      </c>
      <c r="G13" s="747">
        <v>90</v>
      </c>
      <c r="H13" s="748">
        <v>1400</v>
      </c>
      <c r="I13" s="749"/>
      <c r="J13" s="1614">
        <v>353</v>
      </c>
      <c r="K13" s="3751">
        <f t="shared" si="0"/>
        <v>353</v>
      </c>
      <c r="M13" s="2003"/>
      <c r="N13" s="2002"/>
    </row>
    <row r="14" spans="1:14" ht="15" customHeight="1">
      <c r="A14" s="7726"/>
      <c r="B14" s="7726"/>
      <c r="C14" s="7717" t="s">
        <v>4091</v>
      </c>
      <c r="D14" s="7718"/>
      <c r="E14" s="7719"/>
      <c r="F14" s="747">
        <v>230</v>
      </c>
      <c r="G14" s="747">
        <v>90</v>
      </c>
      <c r="H14" s="748">
        <v>1600</v>
      </c>
      <c r="I14" s="749"/>
      <c r="J14" s="1614">
        <v>394.99999999999994</v>
      </c>
      <c r="K14" s="3751">
        <f t="shared" si="0"/>
        <v>394.99999999999994</v>
      </c>
      <c r="M14" s="2003"/>
      <c r="N14" s="2002"/>
    </row>
    <row r="15" spans="1:14" ht="15" customHeight="1">
      <c r="A15" s="7726"/>
      <c r="B15" s="7726"/>
      <c r="C15" s="7717" t="s">
        <v>4092</v>
      </c>
      <c r="D15" s="7718"/>
      <c r="E15" s="7719"/>
      <c r="F15" s="747">
        <v>230</v>
      </c>
      <c r="G15" s="747">
        <v>90</v>
      </c>
      <c r="H15" s="748">
        <v>1800</v>
      </c>
      <c r="I15" s="749"/>
      <c r="J15" s="1614">
        <v>437</v>
      </c>
      <c r="K15" s="3751">
        <f t="shared" si="0"/>
        <v>437</v>
      </c>
      <c r="M15" s="2003"/>
      <c r="N15" s="2002"/>
    </row>
    <row r="16" spans="1:14" ht="15" customHeight="1">
      <c r="A16" s="7726"/>
      <c r="B16" s="7726"/>
      <c r="C16" s="7717" t="s">
        <v>4093</v>
      </c>
      <c r="D16" s="7718"/>
      <c r="E16" s="7719"/>
      <c r="F16" s="747">
        <v>230</v>
      </c>
      <c r="G16" s="747">
        <v>90</v>
      </c>
      <c r="H16" s="748">
        <v>2000</v>
      </c>
      <c r="I16" s="749"/>
      <c r="J16" s="1614">
        <v>479</v>
      </c>
      <c r="K16" s="3751">
        <f t="shared" si="0"/>
        <v>479</v>
      </c>
      <c r="M16" s="2003"/>
      <c r="N16" s="2002"/>
    </row>
    <row r="17" spans="1:15" ht="15" customHeight="1">
      <c r="A17" s="7726"/>
      <c r="B17" s="7726"/>
      <c r="C17" s="7717" t="s">
        <v>4094</v>
      </c>
      <c r="D17" s="7718"/>
      <c r="E17" s="7719"/>
      <c r="F17" s="747">
        <v>230</v>
      </c>
      <c r="G17" s="747">
        <v>90</v>
      </c>
      <c r="H17" s="748">
        <v>2200</v>
      </c>
      <c r="I17" s="749"/>
      <c r="J17" s="1614">
        <v>521</v>
      </c>
      <c r="K17" s="3751">
        <f t="shared" si="0"/>
        <v>521</v>
      </c>
      <c r="M17" s="2003"/>
      <c r="N17" s="2002"/>
    </row>
    <row r="18" spans="1:15" ht="15" customHeight="1">
      <c r="A18" s="7726"/>
      <c r="B18" s="7726"/>
      <c r="C18" s="7717" t="s">
        <v>4095</v>
      </c>
      <c r="D18" s="7718"/>
      <c r="E18" s="7719"/>
      <c r="F18" s="747">
        <v>230</v>
      </c>
      <c r="G18" s="747">
        <v>90</v>
      </c>
      <c r="H18" s="748">
        <v>2400</v>
      </c>
      <c r="I18" s="749"/>
      <c r="J18" s="1614">
        <v>563</v>
      </c>
      <c r="K18" s="3751">
        <f t="shared" si="0"/>
        <v>563</v>
      </c>
      <c r="M18" s="2003"/>
      <c r="N18" s="2002"/>
    </row>
    <row r="19" spans="1:15" ht="15" customHeight="1">
      <c r="A19" s="7726"/>
      <c r="B19" s="7726"/>
      <c r="C19" s="7717" t="s">
        <v>4096</v>
      </c>
      <c r="D19" s="7718"/>
      <c r="E19" s="7719"/>
      <c r="F19" s="747">
        <v>230</v>
      </c>
      <c r="G19" s="747">
        <v>90</v>
      </c>
      <c r="H19" s="748">
        <v>2600</v>
      </c>
      <c r="I19" s="749"/>
      <c r="J19" s="1614">
        <v>605</v>
      </c>
      <c r="K19" s="3751">
        <f t="shared" si="0"/>
        <v>605</v>
      </c>
      <c r="M19" s="2003"/>
      <c r="N19" s="2002"/>
    </row>
    <row r="20" spans="1:15">
      <c r="A20" s="541"/>
      <c r="B20" s="541"/>
      <c r="C20" s="542"/>
      <c r="D20" s="542"/>
      <c r="E20" s="542"/>
      <c r="F20" s="543"/>
      <c r="G20" s="544"/>
      <c r="H20" s="545"/>
      <c r="I20" s="545"/>
      <c r="J20" s="546"/>
      <c r="K20" s="547"/>
      <c r="L20" s="547"/>
      <c r="N20" s="2002"/>
      <c r="O20" s="2002"/>
    </row>
    <row r="21" spans="1:15">
      <c r="A21" s="7727" t="s">
        <v>3058</v>
      </c>
      <c r="B21" s="7728"/>
      <c r="C21" s="7729"/>
      <c r="D21" s="7729"/>
      <c r="E21" s="7728"/>
      <c r="F21" s="7729"/>
      <c r="G21" s="7728"/>
      <c r="H21" s="7729"/>
      <c r="I21" s="7728"/>
      <c r="J21" s="7728"/>
      <c r="K21" s="7728"/>
      <c r="L21" s="7730"/>
      <c r="N21" s="2002"/>
      <c r="O21" s="2002"/>
    </row>
    <row r="22" spans="1:15">
      <c r="A22" s="7731" t="s">
        <v>4097</v>
      </c>
      <c r="B22" s="7732"/>
      <c r="C22" s="7732"/>
      <c r="D22" s="7732"/>
      <c r="E22" s="7732"/>
      <c r="F22" s="7732"/>
      <c r="G22" s="7732"/>
      <c r="H22" s="7732"/>
      <c r="I22" s="7732"/>
      <c r="J22" s="7732"/>
      <c r="K22" s="7732"/>
      <c r="L22" s="7733"/>
      <c r="N22" s="2002"/>
      <c r="O22" s="2002"/>
    </row>
    <row r="23" spans="1:15">
      <c r="A23" s="548"/>
      <c r="B23" s="549" t="s">
        <v>3059</v>
      </c>
      <c r="C23" s="750">
        <v>230</v>
      </c>
      <c r="D23" s="7734">
        <v>110</v>
      </c>
      <c r="E23" s="7735"/>
      <c r="F23" s="550">
        <v>2250</v>
      </c>
      <c r="G23" s="549" t="s">
        <v>3060</v>
      </c>
      <c r="H23" s="550" t="s">
        <v>3061</v>
      </c>
      <c r="I23" s="549" t="s">
        <v>3062</v>
      </c>
      <c r="J23" s="550" t="s">
        <v>3063</v>
      </c>
      <c r="K23" s="549" t="s">
        <v>3064</v>
      </c>
      <c r="L23" s="550" t="s">
        <v>25</v>
      </c>
      <c r="N23" s="2002"/>
      <c r="O23" s="2002"/>
    </row>
    <row r="24" spans="1:15" ht="15" customHeight="1">
      <c r="A24" s="7705" t="s">
        <v>3065</v>
      </c>
      <c r="B24" s="7706"/>
      <c r="C24" s="751"/>
      <c r="D24" s="552"/>
      <c r="E24" s="553"/>
      <c r="F24" s="551"/>
      <c r="G24" s="552"/>
      <c r="H24" s="551"/>
      <c r="I24" s="552"/>
      <c r="J24" s="551"/>
      <c r="K24" s="552"/>
      <c r="L24" s="551"/>
      <c r="N24" s="2002"/>
      <c r="O24" s="2002"/>
    </row>
    <row r="25" spans="1:15" ht="27" customHeight="1">
      <c r="A25" s="7736" t="s">
        <v>4098</v>
      </c>
      <c r="B25" s="7737"/>
      <c r="C25" s="7738"/>
      <c r="D25" s="552"/>
      <c r="E25" s="553"/>
      <c r="F25" s="551"/>
      <c r="G25" s="552"/>
      <c r="H25" s="551"/>
      <c r="I25" s="552"/>
      <c r="J25" s="551"/>
      <c r="K25" s="552"/>
      <c r="L25" s="551"/>
      <c r="N25" s="2002"/>
      <c r="O25" s="2002"/>
    </row>
    <row r="26" spans="1:15">
      <c r="A26" s="7705" t="s">
        <v>3066</v>
      </c>
      <c r="B26" s="7706"/>
      <c r="C26" s="7706"/>
      <c r="D26" s="7706"/>
      <c r="E26" s="7706"/>
      <c r="F26" s="551"/>
      <c r="G26" s="552"/>
      <c r="H26" s="551"/>
      <c r="I26" s="552"/>
      <c r="J26" s="551"/>
      <c r="K26" s="552"/>
      <c r="L26" s="551"/>
      <c r="N26" s="2002"/>
      <c r="O26" s="2002"/>
    </row>
    <row r="27" spans="1:15">
      <c r="A27" s="7707" t="s">
        <v>3067</v>
      </c>
      <c r="B27" s="7708"/>
      <c r="C27" s="7708"/>
      <c r="D27" s="7708"/>
      <c r="E27" s="7708"/>
      <c r="F27" s="7709"/>
      <c r="G27" s="552"/>
      <c r="H27" s="551"/>
      <c r="I27" s="552"/>
      <c r="J27" s="551"/>
      <c r="K27" s="552"/>
      <c r="L27" s="551"/>
      <c r="N27" s="2002"/>
      <c r="O27" s="2002"/>
    </row>
    <row r="28" spans="1:15">
      <c r="A28" s="7705" t="s">
        <v>3068</v>
      </c>
      <c r="B28" s="7706"/>
      <c r="C28" s="7706"/>
      <c r="D28" s="7706"/>
      <c r="E28" s="7706"/>
      <c r="F28" s="7706"/>
      <c r="G28" s="7706"/>
      <c r="H28" s="551"/>
      <c r="I28" s="552"/>
      <c r="J28" s="551"/>
      <c r="K28" s="552"/>
      <c r="L28" s="551"/>
    </row>
    <row r="29" spans="1:15">
      <c r="A29" s="7707" t="s">
        <v>3069</v>
      </c>
      <c r="B29" s="7708"/>
      <c r="C29" s="7708"/>
      <c r="D29" s="7708"/>
      <c r="E29" s="7708"/>
      <c r="F29" s="7708"/>
      <c r="G29" s="7708"/>
      <c r="H29" s="7709"/>
      <c r="I29" s="552"/>
      <c r="J29" s="551"/>
      <c r="K29" s="552"/>
      <c r="L29" s="551"/>
    </row>
    <row r="30" spans="1:15" ht="40.5" customHeight="1">
      <c r="A30" s="7705" t="s">
        <v>3070</v>
      </c>
      <c r="B30" s="7706"/>
      <c r="C30" s="7706"/>
      <c r="D30" s="7706"/>
      <c r="E30" s="7706"/>
      <c r="F30" s="7706"/>
      <c r="G30" s="7706"/>
      <c r="H30" s="7706"/>
      <c r="I30" s="7706"/>
      <c r="J30" s="551"/>
      <c r="K30" s="552"/>
      <c r="L30" s="551"/>
    </row>
    <row r="31" spans="1:15" ht="27.75" customHeight="1">
      <c r="A31" s="7707" t="s">
        <v>3071</v>
      </c>
      <c r="B31" s="7708"/>
      <c r="C31" s="7708"/>
      <c r="D31" s="7708"/>
      <c r="E31" s="7708"/>
      <c r="F31" s="7708"/>
      <c r="G31" s="7708"/>
      <c r="H31" s="7708"/>
      <c r="I31" s="7708"/>
      <c r="J31" s="7709"/>
      <c r="K31" s="552"/>
      <c r="L31" s="551"/>
    </row>
    <row r="32" spans="1:15">
      <c r="A32" s="7705" t="s">
        <v>3072</v>
      </c>
      <c r="B32" s="7706"/>
      <c r="C32" s="7706"/>
      <c r="D32" s="7706"/>
      <c r="E32" s="7706"/>
      <c r="F32" s="7706"/>
      <c r="G32" s="7706"/>
      <c r="H32" s="7706"/>
      <c r="I32" s="7706"/>
      <c r="J32" s="7706"/>
      <c r="K32" s="7706"/>
      <c r="L32" s="551"/>
    </row>
    <row r="33" spans="1:15">
      <c r="A33" s="7707" t="s">
        <v>3073</v>
      </c>
      <c r="B33" s="7708"/>
      <c r="C33" s="7708"/>
      <c r="D33" s="7708"/>
      <c r="E33" s="7708"/>
      <c r="F33" s="7708"/>
      <c r="G33" s="7708"/>
      <c r="H33" s="7708"/>
      <c r="I33" s="7708"/>
      <c r="J33" s="7708"/>
      <c r="K33" s="7708"/>
      <c r="L33" s="7709"/>
    </row>
    <row r="34" spans="1:15">
      <c r="A34" s="541"/>
      <c r="B34" s="541"/>
      <c r="C34" s="542"/>
      <c r="D34" s="542"/>
      <c r="E34" s="542"/>
      <c r="F34" s="543"/>
      <c r="G34" s="544"/>
      <c r="H34" s="545"/>
      <c r="I34" s="545"/>
      <c r="J34" s="546"/>
      <c r="K34" s="547"/>
      <c r="L34" s="547"/>
    </row>
    <row r="35" spans="1:15">
      <c r="A35" s="7721" t="s">
        <v>3074</v>
      </c>
      <c r="B35" s="7721"/>
      <c r="C35" s="7721"/>
      <c r="D35" s="7721"/>
      <c r="E35" s="7721"/>
      <c r="F35" s="7721"/>
      <c r="G35" s="7721"/>
      <c r="H35" s="7721"/>
      <c r="I35" s="7721"/>
      <c r="J35" s="7721"/>
      <c r="K35" s="7721"/>
      <c r="L35" s="7721"/>
    </row>
    <row r="36" spans="1:15" ht="63.75" customHeight="1">
      <c r="A36" s="7749" t="s">
        <v>7611</v>
      </c>
      <c r="B36" s="7750"/>
      <c r="C36" s="7750"/>
      <c r="D36" s="7750"/>
      <c r="E36" s="7750"/>
      <c r="F36" s="7750"/>
      <c r="G36" s="7750"/>
      <c r="H36" s="7750"/>
      <c r="I36" s="7750"/>
      <c r="J36" s="7750"/>
      <c r="K36" s="7750"/>
      <c r="L36" s="7750"/>
    </row>
    <row r="37" spans="1:15" ht="31">
      <c r="A37" s="7723" t="s">
        <v>70</v>
      </c>
      <c r="B37" s="7723"/>
      <c r="C37" s="7723" t="s">
        <v>75</v>
      </c>
      <c r="D37" s="7723"/>
      <c r="E37" s="7723"/>
      <c r="F37" s="539" t="s">
        <v>74</v>
      </c>
      <c r="G37" s="539" t="s">
        <v>73</v>
      </c>
      <c r="H37" s="7743" t="s">
        <v>72</v>
      </c>
      <c r="I37" s="7743"/>
      <c r="J37" s="540" t="s">
        <v>57</v>
      </c>
      <c r="K37" s="3750" t="s">
        <v>14441</v>
      </c>
      <c r="L37" s="1524"/>
      <c r="M37" s="2002"/>
      <c r="N37" s="2002"/>
    </row>
    <row r="38" spans="1:15" ht="15" customHeight="1">
      <c r="A38" s="7726"/>
      <c r="B38" s="7726"/>
      <c r="C38" s="7714" t="s">
        <v>7613</v>
      </c>
      <c r="D38" s="7715"/>
      <c r="E38" s="7716"/>
      <c r="F38" s="747">
        <v>230</v>
      </c>
      <c r="G38" s="747">
        <v>75</v>
      </c>
      <c r="H38" s="748">
        <v>800</v>
      </c>
      <c r="I38" s="749"/>
      <c r="J38" s="1614">
        <v>413</v>
      </c>
      <c r="K38" s="3751">
        <f>J38-J38*$B$4/100</f>
        <v>413</v>
      </c>
      <c r="M38" s="2003"/>
      <c r="N38" s="2002"/>
    </row>
    <row r="39" spans="1:15" ht="15" customHeight="1">
      <c r="A39" s="7726"/>
      <c r="B39" s="7726"/>
      <c r="C39" s="7714" t="s">
        <v>7614</v>
      </c>
      <c r="D39" s="7715"/>
      <c r="E39" s="7716"/>
      <c r="F39" s="747">
        <v>230</v>
      </c>
      <c r="G39" s="747">
        <v>75</v>
      </c>
      <c r="H39" s="748">
        <v>1000</v>
      </c>
      <c r="I39" s="749"/>
      <c r="J39" s="1614">
        <v>475</v>
      </c>
      <c r="K39" s="3751">
        <f t="shared" ref="K39:K43" si="1">J39-J39*$B$4/100</f>
        <v>475</v>
      </c>
      <c r="M39" s="2003"/>
      <c r="N39" s="2002"/>
    </row>
    <row r="40" spans="1:15" ht="15" customHeight="1">
      <c r="A40" s="7726"/>
      <c r="B40" s="7726"/>
      <c r="C40" s="7714" t="s">
        <v>7615</v>
      </c>
      <c r="D40" s="7715"/>
      <c r="E40" s="7716"/>
      <c r="F40" s="747">
        <v>230</v>
      </c>
      <c r="G40" s="747">
        <v>75</v>
      </c>
      <c r="H40" s="748">
        <v>1500</v>
      </c>
      <c r="I40" s="749"/>
      <c r="J40" s="1614">
        <v>627.99999999999989</v>
      </c>
      <c r="K40" s="3751">
        <f t="shared" si="1"/>
        <v>627.99999999999989</v>
      </c>
      <c r="M40" s="2003"/>
      <c r="N40" s="2002"/>
    </row>
    <row r="41" spans="1:15" ht="15" customHeight="1">
      <c r="A41" s="7726"/>
      <c r="B41" s="7726"/>
      <c r="C41" s="7714" t="s">
        <v>7616</v>
      </c>
      <c r="D41" s="7715"/>
      <c r="E41" s="7716"/>
      <c r="F41" s="747">
        <v>230</v>
      </c>
      <c r="G41" s="747">
        <v>75</v>
      </c>
      <c r="H41" s="748">
        <v>2000</v>
      </c>
      <c r="I41" s="749"/>
      <c r="J41" s="1614">
        <v>782</v>
      </c>
      <c r="K41" s="3751">
        <f t="shared" si="1"/>
        <v>782</v>
      </c>
      <c r="M41" s="2003"/>
      <c r="N41" s="2002"/>
    </row>
    <row r="42" spans="1:15" ht="15" customHeight="1">
      <c r="A42" s="7726"/>
      <c r="B42" s="7726"/>
      <c r="C42" s="7714" t="s">
        <v>7617</v>
      </c>
      <c r="D42" s="7715"/>
      <c r="E42" s="7716"/>
      <c r="F42" s="747">
        <v>230</v>
      </c>
      <c r="G42" s="747">
        <v>75</v>
      </c>
      <c r="H42" s="748">
        <v>2500</v>
      </c>
      <c r="I42" s="749"/>
      <c r="J42" s="1614">
        <v>936</v>
      </c>
      <c r="K42" s="3751">
        <f t="shared" si="1"/>
        <v>936</v>
      </c>
      <c r="M42" s="2003"/>
      <c r="N42" s="2002"/>
    </row>
    <row r="43" spans="1:15" ht="15" customHeight="1">
      <c r="A43" s="7726"/>
      <c r="B43" s="7726"/>
      <c r="C43" s="7714" t="s">
        <v>7618</v>
      </c>
      <c r="D43" s="7715"/>
      <c r="E43" s="7716"/>
      <c r="F43" s="747">
        <v>230</v>
      </c>
      <c r="G43" s="747">
        <v>75</v>
      </c>
      <c r="H43" s="748">
        <v>2750</v>
      </c>
      <c r="I43" s="749"/>
      <c r="J43" s="1614">
        <v>1013</v>
      </c>
      <c r="K43" s="3751">
        <f t="shared" si="1"/>
        <v>1013</v>
      </c>
      <c r="M43" s="2003"/>
      <c r="N43" s="2002"/>
    </row>
    <row r="44" spans="1:15">
      <c r="N44" s="2002"/>
      <c r="O44" s="2002"/>
    </row>
    <row r="45" spans="1:15">
      <c r="A45" s="7727" t="s">
        <v>3075</v>
      </c>
      <c r="B45" s="7728"/>
      <c r="C45" s="7729"/>
      <c r="D45" s="7729"/>
      <c r="E45" s="7728"/>
      <c r="F45" s="7729"/>
      <c r="G45" s="7728"/>
      <c r="H45" s="7729"/>
      <c r="I45" s="7728"/>
      <c r="J45" s="7728"/>
      <c r="K45" s="7728"/>
      <c r="L45" s="7730"/>
    </row>
    <row r="46" spans="1:15">
      <c r="A46" s="7744" t="s">
        <v>7612</v>
      </c>
      <c r="B46" s="7745"/>
      <c r="C46" s="7745"/>
      <c r="D46" s="7745"/>
      <c r="E46" s="7745"/>
      <c r="F46" s="7745"/>
      <c r="G46" s="7745"/>
      <c r="H46" s="7745"/>
      <c r="I46" s="7745"/>
      <c r="J46" s="7745"/>
      <c r="K46" s="7745"/>
      <c r="L46" s="7746"/>
    </row>
    <row r="47" spans="1:15">
      <c r="A47" s="548"/>
      <c r="B47" s="555" t="s">
        <v>3076</v>
      </c>
      <c r="C47" s="7739">
        <v>230</v>
      </c>
      <c r="D47" s="7740"/>
      <c r="E47" s="555">
        <v>110</v>
      </c>
      <c r="F47" s="554">
        <v>2250</v>
      </c>
      <c r="G47" s="555" t="s">
        <v>3060</v>
      </c>
      <c r="H47" s="550" t="s">
        <v>3061</v>
      </c>
      <c r="I47" s="549" t="s">
        <v>3062</v>
      </c>
      <c r="J47" s="550" t="s">
        <v>3063</v>
      </c>
      <c r="K47" s="549" t="s">
        <v>3064</v>
      </c>
      <c r="L47" s="550" t="s">
        <v>25</v>
      </c>
    </row>
    <row r="48" spans="1:15" ht="15" customHeight="1">
      <c r="A48" s="7747" t="s">
        <v>3077</v>
      </c>
      <c r="B48" s="7748"/>
      <c r="C48" s="7741"/>
      <c r="D48" s="7742"/>
      <c r="E48" s="553"/>
      <c r="F48" s="551"/>
      <c r="G48" s="556"/>
      <c r="H48" s="551"/>
      <c r="I48" s="552"/>
      <c r="J48" s="551"/>
      <c r="K48" s="552"/>
      <c r="L48" s="551"/>
    </row>
    <row r="49" spans="1:12" ht="27.75" customHeight="1">
      <c r="A49" s="7710" t="s">
        <v>4099</v>
      </c>
      <c r="B49" s="7711"/>
      <c r="C49" s="7712"/>
      <c r="D49" s="7713"/>
      <c r="E49" s="556"/>
      <c r="F49" s="554"/>
      <c r="G49" s="556"/>
      <c r="H49" s="551"/>
      <c r="I49" s="552"/>
      <c r="J49" s="551"/>
      <c r="K49" s="552"/>
      <c r="L49" s="551"/>
    </row>
    <row r="50" spans="1:12">
      <c r="A50" s="7705" t="s">
        <v>3078</v>
      </c>
      <c r="B50" s="7706"/>
      <c r="C50" s="7706"/>
      <c r="D50" s="7706"/>
      <c r="E50" s="7706"/>
      <c r="F50" s="551"/>
      <c r="G50" s="556"/>
      <c r="H50" s="551"/>
      <c r="I50" s="552"/>
      <c r="J50" s="551"/>
      <c r="K50" s="552"/>
      <c r="L50" s="551"/>
    </row>
    <row r="51" spans="1:12">
      <c r="A51" s="7707" t="s">
        <v>3067</v>
      </c>
      <c r="B51" s="7708"/>
      <c r="C51" s="7708"/>
      <c r="D51" s="7708"/>
      <c r="E51" s="7708"/>
      <c r="F51" s="7709"/>
      <c r="G51" s="556"/>
      <c r="H51" s="551"/>
      <c r="I51" s="552"/>
      <c r="J51" s="551"/>
      <c r="K51" s="552"/>
      <c r="L51" s="551"/>
    </row>
    <row r="52" spans="1:12" ht="18" customHeight="1">
      <c r="A52" s="7705" t="s">
        <v>3068</v>
      </c>
      <c r="B52" s="7706"/>
      <c r="C52" s="7706"/>
      <c r="D52" s="7706"/>
      <c r="E52" s="7706"/>
      <c r="F52" s="7706"/>
      <c r="G52" s="7706"/>
      <c r="H52" s="551"/>
      <c r="I52" s="552"/>
      <c r="J52" s="551"/>
      <c r="K52" s="552"/>
      <c r="L52" s="551"/>
    </row>
    <row r="53" spans="1:12">
      <c r="A53" s="7707" t="s">
        <v>3069</v>
      </c>
      <c r="B53" s="7708"/>
      <c r="C53" s="7708"/>
      <c r="D53" s="7708"/>
      <c r="E53" s="7708"/>
      <c r="F53" s="7708"/>
      <c r="G53" s="7708"/>
      <c r="H53" s="7709"/>
      <c r="I53" s="552"/>
      <c r="J53" s="551"/>
      <c r="K53" s="552"/>
      <c r="L53" s="551"/>
    </row>
    <row r="54" spans="1:12" ht="42" customHeight="1">
      <c r="A54" s="7705" t="s">
        <v>3070</v>
      </c>
      <c r="B54" s="7706"/>
      <c r="C54" s="7706"/>
      <c r="D54" s="7706"/>
      <c r="E54" s="7706"/>
      <c r="F54" s="7706"/>
      <c r="G54" s="7706"/>
      <c r="H54" s="7706"/>
      <c r="I54" s="7706"/>
      <c r="J54" s="551"/>
      <c r="K54" s="552"/>
      <c r="L54" s="551"/>
    </row>
    <row r="55" spans="1:12" ht="24.75" customHeight="1">
      <c r="A55" s="7707" t="s">
        <v>3071</v>
      </c>
      <c r="B55" s="7708"/>
      <c r="C55" s="7708"/>
      <c r="D55" s="7708"/>
      <c r="E55" s="7708"/>
      <c r="F55" s="7708"/>
      <c r="G55" s="7708"/>
      <c r="H55" s="7708"/>
      <c r="I55" s="7708"/>
      <c r="J55" s="7709"/>
      <c r="K55" s="552"/>
      <c r="L55" s="551"/>
    </row>
    <row r="56" spans="1:12">
      <c r="A56" s="7705" t="s">
        <v>3072</v>
      </c>
      <c r="B56" s="7706"/>
      <c r="C56" s="7706"/>
      <c r="D56" s="7706"/>
      <c r="E56" s="7706"/>
      <c r="F56" s="7706"/>
      <c r="G56" s="7706"/>
      <c r="H56" s="7706"/>
      <c r="I56" s="7706"/>
      <c r="J56" s="7706"/>
      <c r="K56" s="7706"/>
      <c r="L56" s="551"/>
    </row>
    <row r="57" spans="1:12">
      <c r="A57" s="7707" t="s">
        <v>3079</v>
      </c>
      <c r="B57" s="7708"/>
      <c r="C57" s="7708"/>
      <c r="D57" s="7708"/>
      <c r="E57" s="7708"/>
      <c r="F57" s="7708"/>
      <c r="G57" s="7708"/>
      <c r="H57" s="7708"/>
      <c r="I57" s="7708"/>
      <c r="J57" s="7708"/>
      <c r="K57" s="7708"/>
      <c r="L57" s="7709"/>
    </row>
  </sheetData>
  <customSheetViews>
    <customSheetView guid="{76FA2CE7-179E-4731-B7AE-63C5E5E79002}" fitToPage="1">
      <selection activeCell="Q51" sqref="Q51"/>
      <pageMargins left="0" right="0" top="0" bottom="0" header="0" footer="0"/>
      <pageSetup paperSize="9" scale="79" orientation="portrait" r:id="rId1"/>
    </customSheetView>
    <customSheetView guid="{24F900A2-7147-4318-9E77-2B71404314A7}" fitToPage="1">
      <selection activeCell="P26" sqref="P26"/>
      <pageMargins left="0" right="0" top="0" bottom="0" header="0" footer="0"/>
      <pageSetup paperSize="9" scale="79" orientation="portrait" r:id="rId2"/>
    </customSheetView>
    <customSheetView guid="{A02336A9-D2FB-4D03-950A-00B6EBD6A28C}" fitToPage="1">
      <selection activeCell="P26" sqref="P26"/>
      <pageMargins left="0" right="0" top="0" bottom="0" header="0" footer="0"/>
      <pageSetup paperSize="9" scale="79" orientation="portrait" r:id="rId3"/>
    </customSheetView>
    <customSheetView guid="{3E3E5346-F5D1-49F5-AB0E-78170B65853C}">
      <selection activeCell="E50" sqref="E50"/>
      <pageMargins left="0.7" right="0.7" top="0.75" bottom="0.75" header="0.3" footer="0.3"/>
      <pageSetup paperSize="9" orientation="portrait" r:id="rId4"/>
    </customSheetView>
    <customSheetView guid="{D7CF3121-CFC0-4E70-8DCD-811E30042E24}" fitToPage="1">
      <selection activeCell="P26" sqref="P26"/>
      <pageMargins left="0" right="0" top="0" bottom="0" header="0" footer="0"/>
      <pageSetup paperSize="9" scale="79" orientation="portrait" r:id="rId5"/>
    </customSheetView>
    <customSheetView guid="{A76FD505-AF56-4CD8-967A-59C705AF567C}" fitToPage="1">
      <selection activeCell="P26" sqref="P26"/>
      <pageMargins left="0" right="0" top="0" bottom="0" header="0" footer="0"/>
      <pageSetup paperSize="9" scale="79" orientation="portrait" r:id="rId6"/>
    </customSheetView>
    <customSheetView guid="{B3358888-E690-452C-98EC-431498422E6E}">
      <selection activeCell="E50" sqref="E50"/>
      <pageMargins left="0.7" right="0.7" top="0.75" bottom="0.75" header="0.3" footer="0.3"/>
      <pageSetup paperSize="9" orientation="portrait" r:id="rId7"/>
    </customSheetView>
    <customSheetView guid="{6108970F-8E7A-462E-A499-E2FD79FB3A77}">
      <selection activeCell="E50" sqref="E50"/>
      <pageMargins left="0.7" right="0.7" top="0.75" bottom="0.75" header="0.3" footer="0.3"/>
      <pageSetup paperSize="9" orientation="portrait" r:id="rId8"/>
    </customSheetView>
    <customSheetView guid="{45761FB6-8710-4C75-A8B6-5A7FCAACACDF}">
      <selection activeCell="E50" sqref="E50"/>
      <pageMargins left="0.7" right="0.7" top="0.75" bottom="0.75" header="0.3" footer="0.3"/>
      <pageSetup paperSize="9" orientation="portrait" r:id="rId9"/>
    </customSheetView>
    <customSheetView guid="{C23E91BF-4A86-4D00-A577-1A263DDCB8BC}" fitToPage="1">
      <selection activeCell="P26" sqref="P26"/>
      <pageMargins left="0" right="0" top="0" bottom="0" header="0" footer="0"/>
      <pageSetup paperSize="9" scale="79" orientation="portrait" r:id="rId10"/>
    </customSheetView>
    <customSheetView guid="{94E74550-0B2B-4B3C-8E97-CCCC46023914}" fitToPage="1">
      <selection activeCell="P26" sqref="P26"/>
      <pageMargins left="0" right="0" top="0" bottom="0" header="0" footer="0"/>
      <pageSetup paperSize="9" scale="79" orientation="portrait" r:id="rId11"/>
    </customSheetView>
  </customSheetViews>
  <mergeCells count="56">
    <mergeCell ref="C47:D47"/>
    <mergeCell ref="C48:D48"/>
    <mergeCell ref="A29:H29"/>
    <mergeCell ref="A30:I30"/>
    <mergeCell ref="A31:J31"/>
    <mergeCell ref="A32:K32"/>
    <mergeCell ref="A38:B43"/>
    <mergeCell ref="A37:B37"/>
    <mergeCell ref="C37:E37"/>
    <mergeCell ref="A33:L33"/>
    <mergeCell ref="A35:L35"/>
    <mergeCell ref="H37:I37"/>
    <mergeCell ref="A45:L45"/>
    <mergeCell ref="A46:L46"/>
    <mergeCell ref="A48:B48"/>
    <mergeCell ref="A36:L36"/>
    <mergeCell ref="A1:L1"/>
    <mergeCell ref="A5:L5"/>
    <mergeCell ref="A6:L8"/>
    <mergeCell ref="A27:F27"/>
    <mergeCell ref="A28:G28"/>
    <mergeCell ref="C9:E9"/>
    <mergeCell ref="H9:I9"/>
    <mergeCell ref="A10:B19"/>
    <mergeCell ref="A21:L21"/>
    <mergeCell ref="A22:L22"/>
    <mergeCell ref="C10:E10"/>
    <mergeCell ref="C11:E11"/>
    <mergeCell ref="D23:E23"/>
    <mergeCell ref="A9:B9"/>
    <mergeCell ref="A24:B24"/>
    <mergeCell ref="A25:C25"/>
    <mergeCell ref="A26:E26"/>
    <mergeCell ref="C12:E12"/>
    <mergeCell ref="C13:E13"/>
    <mergeCell ref="C14:E14"/>
    <mergeCell ref="C15:E15"/>
    <mergeCell ref="C16:E16"/>
    <mergeCell ref="C17:E17"/>
    <mergeCell ref="C18:E18"/>
    <mergeCell ref="C19:E19"/>
    <mergeCell ref="C40:E40"/>
    <mergeCell ref="C41:E41"/>
    <mergeCell ref="C42:E42"/>
    <mergeCell ref="C43:E43"/>
    <mergeCell ref="C38:E38"/>
    <mergeCell ref="C39:E39"/>
    <mergeCell ref="A56:K56"/>
    <mergeCell ref="A57:L57"/>
    <mergeCell ref="A49:D49"/>
    <mergeCell ref="A50:E50"/>
    <mergeCell ref="A51:F51"/>
    <mergeCell ref="A52:G52"/>
    <mergeCell ref="A53:H53"/>
    <mergeCell ref="A54:I54"/>
    <mergeCell ref="A55:J55"/>
  </mergeCells>
  <pageMargins left="0" right="0" top="0" bottom="0" header="0" footer="0"/>
  <pageSetup paperSize="9" scale="81" orientation="portrait" r:id="rId12"/>
  <drawing r:id="rId1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Лист23">
    <tabColor rgb="FFFFFF00"/>
  </sheetPr>
  <dimension ref="A1:M2122"/>
  <sheetViews>
    <sheetView zoomScaleNormal="100" workbookViewId="0">
      <selection activeCell="L229" sqref="L229"/>
    </sheetView>
  </sheetViews>
  <sheetFormatPr defaultColWidth="8.703125" defaultRowHeight="13"/>
  <cols>
    <col min="1" max="1" width="9.29296875" style="416" customWidth="1"/>
    <col min="2" max="2" width="13.703125" style="416" bestFit="1" customWidth="1"/>
    <col min="3" max="3" width="21.29296875" style="416" customWidth="1"/>
    <col min="4" max="4" width="14.29296875" style="416" customWidth="1"/>
    <col min="5" max="5" width="12.703125" style="416" customWidth="1"/>
    <col min="6" max="6" width="15.5859375" style="416" customWidth="1"/>
    <col min="7" max="9" width="8.703125" style="416"/>
    <col min="10" max="10" width="11.29296875" style="416" customWidth="1"/>
    <col min="11" max="11" width="10.29296875" style="5269" customWidth="1" collapsed="1"/>
    <col min="12" max="12" width="21.29296875" style="5639" customWidth="1"/>
    <col min="13" max="13" width="18.29296875" style="416" customWidth="1"/>
    <col min="14" max="16384" width="8.703125" style="416"/>
  </cols>
  <sheetData>
    <row r="1" spans="1:13" ht="15" customHeight="1">
      <c r="A1" s="7720" t="s">
        <v>19737</v>
      </c>
      <c r="B1" s="7720"/>
      <c r="C1" s="7720"/>
      <c r="D1" s="7720"/>
      <c r="E1" s="7720"/>
      <c r="F1" s="7720"/>
      <c r="G1" s="7720"/>
      <c r="H1" s="7720"/>
      <c r="I1" s="7720"/>
      <c r="J1" s="7720"/>
      <c r="K1" s="7720"/>
      <c r="L1" s="7720"/>
      <c r="M1" s="4695"/>
    </row>
    <row r="2" spans="1:13">
      <c r="A2" s="2828"/>
      <c r="B2" s="2828"/>
      <c r="C2" s="380"/>
      <c r="D2" s="381"/>
      <c r="E2" s="381"/>
      <c r="F2" s="382"/>
      <c r="G2" s="382"/>
      <c r="H2" s="381"/>
      <c r="I2" s="381"/>
      <c r="J2" s="381"/>
      <c r="K2" s="1033"/>
      <c r="L2" s="5630"/>
      <c r="M2" s="383"/>
    </row>
    <row r="3" spans="1:13">
      <c r="A3" s="2829"/>
      <c r="B3" s="2829"/>
      <c r="C3" s="380"/>
      <c r="D3" s="381"/>
      <c r="E3" s="381"/>
      <c r="F3" s="382"/>
      <c r="G3" s="382"/>
      <c r="H3" s="381"/>
      <c r="I3" s="381"/>
      <c r="J3" s="381"/>
      <c r="K3" s="1033"/>
      <c r="L3" s="5630"/>
      <c r="M3" s="383"/>
    </row>
    <row r="4" spans="1:13" ht="16.5" customHeight="1">
      <c r="B4" s="4832" t="s">
        <v>48</v>
      </c>
      <c r="C4" s="4833"/>
      <c r="D4" s="381"/>
      <c r="E4" s="381"/>
      <c r="F4" s="382"/>
      <c r="G4" s="382"/>
      <c r="H4" s="381"/>
      <c r="I4" s="381"/>
      <c r="J4" s="381"/>
      <c r="K4" s="1033"/>
      <c r="L4" s="5630"/>
      <c r="M4" s="383"/>
    </row>
    <row r="5" spans="1:13">
      <c r="A5" s="7767" t="s">
        <v>1431</v>
      </c>
      <c r="B5" s="7768"/>
      <c r="C5" s="7768"/>
      <c r="D5" s="7768"/>
      <c r="E5" s="7768"/>
      <c r="F5" s="7768"/>
      <c r="G5" s="7768"/>
      <c r="H5" s="7768"/>
      <c r="I5" s="7768"/>
      <c r="J5" s="7768"/>
      <c r="K5" s="7768"/>
      <c r="L5" s="7768"/>
      <c r="M5" s="7768"/>
    </row>
    <row r="6" spans="1:13" ht="26">
      <c r="A6" s="399" t="s">
        <v>70</v>
      </c>
      <c r="B6" s="2830" t="s">
        <v>64</v>
      </c>
      <c r="C6" s="399" t="s">
        <v>67</v>
      </c>
      <c r="D6" s="399" t="s">
        <v>1418</v>
      </c>
      <c r="E6" s="7757" t="s">
        <v>1432</v>
      </c>
      <c r="F6" s="7759" t="s">
        <v>2147</v>
      </c>
      <c r="G6" s="7761" t="s">
        <v>1433</v>
      </c>
      <c r="H6" s="7762"/>
      <c r="I6" s="7763"/>
      <c r="J6" s="7757" t="s">
        <v>1427</v>
      </c>
      <c r="K6" s="7778" t="s">
        <v>1434</v>
      </c>
      <c r="L6" s="7773" t="s">
        <v>1435</v>
      </c>
      <c r="M6" s="7775" t="s">
        <v>1436</v>
      </c>
    </row>
    <row r="7" spans="1:13">
      <c r="A7" s="2831"/>
      <c r="B7" s="2831"/>
      <c r="C7" s="2831"/>
      <c r="D7" s="2831"/>
      <c r="E7" s="7758"/>
      <c r="F7" s="7760"/>
      <c r="G7" s="2832" t="s">
        <v>1437</v>
      </c>
      <c r="H7" s="2833" t="s">
        <v>1438</v>
      </c>
      <c r="I7" s="2833" t="s">
        <v>1439</v>
      </c>
      <c r="J7" s="7758"/>
      <c r="K7" s="7779"/>
      <c r="L7" s="7774"/>
      <c r="M7" s="7776"/>
    </row>
    <row r="8" spans="1:13" ht="30.75" customHeight="1">
      <c r="A8" s="1793"/>
      <c r="B8" s="3070"/>
      <c r="C8" s="3076" t="s">
        <v>13355</v>
      </c>
      <c r="D8" s="3077"/>
      <c r="E8" s="3077"/>
      <c r="F8" s="3077"/>
      <c r="G8" s="3077"/>
      <c r="H8" s="3077"/>
      <c r="I8" s="3077"/>
      <c r="J8" s="3077"/>
      <c r="K8" s="3077"/>
      <c r="L8" s="5631"/>
      <c r="M8" s="3078"/>
    </row>
    <row r="9" spans="1:13" ht="12.75" customHeight="1">
      <c r="A9" s="1794"/>
      <c r="B9" s="1244">
        <v>100021538</v>
      </c>
      <c r="C9" s="468" t="s">
        <v>10713</v>
      </c>
      <c r="D9" s="3071" t="s">
        <v>10714</v>
      </c>
      <c r="E9" s="3072" t="s">
        <v>1441</v>
      </c>
      <c r="F9" s="3071" t="s">
        <v>1443</v>
      </c>
      <c r="G9" s="3073">
        <v>704</v>
      </c>
      <c r="H9" s="3073">
        <v>400</v>
      </c>
      <c r="I9" s="3073">
        <v>300</v>
      </c>
      <c r="J9" s="3073">
        <v>29</v>
      </c>
      <c r="K9" s="3692">
        <v>968</v>
      </c>
      <c r="L9" s="5645">
        <v>85184</v>
      </c>
      <c r="M9" s="385">
        <f>L9-L9*$C$4/100</f>
        <v>85184</v>
      </c>
    </row>
    <row r="10" spans="1:13" ht="12.75" customHeight="1">
      <c r="A10" s="1794"/>
      <c r="B10" s="1244">
        <v>100021539</v>
      </c>
      <c r="C10" s="468" t="s">
        <v>10715</v>
      </c>
      <c r="D10" s="3071" t="s">
        <v>10716</v>
      </c>
      <c r="E10" s="3072" t="s">
        <v>1441</v>
      </c>
      <c r="F10" s="3071" t="s">
        <v>1443</v>
      </c>
      <c r="G10" s="3073">
        <v>704</v>
      </c>
      <c r="H10" s="3073">
        <v>400</v>
      </c>
      <c r="I10" s="3073">
        <v>300</v>
      </c>
      <c r="J10" s="3073">
        <v>29</v>
      </c>
      <c r="K10" s="3692">
        <v>975</v>
      </c>
      <c r="L10" s="5645">
        <v>85800</v>
      </c>
      <c r="M10" s="385">
        <f t="shared" ref="M10:M80" si="0">L10-L10*$C$4/100</f>
        <v>85800</v>
      </c>
    </row>
    <row r="11" spans="1:13">
      <c r="A11" s="1794"/>
      <c r="B11" s="1244">
        <v>100021540</v>
      </c>
      <c r="C11" s="468" t="s">
        <v>10717</v>
      </c>
      <c r="D11" s="3071" t="s">
        <v>10718</v>
      </c>
      <c r="E11" s="3072" t="s">
        <v>1441</v>
      </c>
      <c r="F11" s="3071" t="s">
        <v>1443</v>
      </c>
      <c r="G11" s="3073">
        <v>704</v>
      </c>
      <c r="H11" s="3073">
        <v>400</v>
      </c>
      <c r="I11" s="3073">
        <v>300</v>
      </c>
      <c r="J11" s="3073">
        <v>29</v>
      </c>
      <c r="K11" s="3692">
        <v>987</v>
      </c>
      <c r="L11" s="5645">
        <v>86856</v>
      </c>
      <c r="M11" s="385">
        <f t="shared" si="0"/>
        <v>86856</v>
      </c>
    </row>
    <row r="12" spans="1:13">
      <c r="A12" s="1794"/>
      <c r="B12" s="1244">
        <v>100021428</v>
      </c>
      <c r="C12" s="468" t="s">
        <v>10155</v>
      </c>
      <c r="D12" s="3071" t="s">
        <v>10156</v>
      </c>
      <c r="E12" s="3072" t="s">
        <v>1441</v>
      </c>
      <c r="F12" s="3071" t="s">
        <v>1443</v>
      </c>
      <c r="G12" s="3073">
        <v>704</v>
      </c>
      <c r="H12" s="3073">
        <v>400</v>
      </c>
      <c r="I12" s="3073">
        <v>300</v>
      </c>
      <c r="J12" s="3073">
        <v>29</v>
      </c>
      <c r="K12" s="3692">
        <v>1000</v>
      </c>
      <c r="L12" s="5645">
        <v>88000</v>
      </c>
      <c r="M12" s="385">
        <f t="shared" si="0"/>
        <v>88000</v>
      </c>
    </row>
    <row r="13" spans="1:13">
      <c r="A13" s="2783"/>
      <c r="B13" s="2834">
        <v>100022347</v>
      </c>
      <c r="C13" s="468" t="s">
        <v>13882</v>
      </c>
      <c r="D13" s="3074" t="s">
        <v>1450</v>
      </c>
      <c r="E13" s="3072" t="s">
        <v>1441</v>
      </c>
      <c r="F13" s="3075" t="s">
        <v>13883</v>
      </c>
      <c r="G13" s="2836">
        <v>780</v>
      </c>
      <c r="H13" s="2836">
        <v>450</v>
      </c>
      <c r="I13" s="2836">
        <v>345</v>
      </c>
      <c r="J13" s="2836">
        <v>35</v>
      </c>
      <c r="K13" s="3692">
        <v>1373</v>
      </c>
      <c r="L13" s="5645">
        <v>120824</v>
      </c>
      <c r="M13" s="385">
        <f t="shared" si="0"/>
        <v>120824</v>
      </c>
    </row>
    <row r="14" spans="1:13">
      <c r="A14" s="1794"/>
      <c r="B14" s="1795"/>
      <c r="C14" s="7880" t="s">
        <v>8701</v>
      </c>
      <c r="D14" s="7881"/>
      <c r="E14" s="7881"/>
      <c r="F14" s="7881"/>
      <c r="G14" s="7881"/>
      <c r="H14" s="7881"/>
      <c r="I14" s="7881"/>
      <c r="J14" s="7881"/>
      <c r="K14" s="7881"/>
      <c r="L14" s="7881"/>
      <c r="M14" s="7882"/>
    </row>
    <row r="15" spans="1:13">
      <c r="A15" s="1200"/>
      <c r="B15" s="1244" t="s">
        <v>6896</v>
      </c>
      <c r="C15" s="2621" t="s">
        <v>5814</v>
      </c>
      <c r="D15" s="478" t="s">
        <v>1442</v>
      </c>
      <c r="E15" s="384" t="s">
        <v>1441</v>
      </c>
      <c r="F15" s="479" t="s">
        <v>6104</v>
      </c>
      <c r="G15" s="479">
        <v>730</v>
      </c>
      <c r="H15" s="479">
        <v>400</v>
      </c>
      <c r="I15" s="479">
        <v>299</v>
      </c>
      <c r="J15" s="479">
        <v>29</v>
      </c>
      <c r="K15" s="3692">
        <v>1126</v>
      </c>
      <c r="L15" s="5645">
        <v>103592</v>
      </c>
      <c r="M15" s="385">
        <f t="shared" si="0"/>
        <v>103592</v>
      </c>
    </row>
    <row r="16" spans="1:13">
      <c r="A16" s="1200"/>
      <c r="B16" s="1244" t="s">
        <v>6897</v>
      </c>
      <c r="C16" s="2621" t="s">
        <v>5815</v>
      </c>
      <c r="D16" s="480">
        <v>10</v>
      </c>
      <c r="E16" s="384" t="s">
        <v>1441</v>
      </c>
      <c r="F16" s="478" t="s">
        <v>1443</v>
      </c>
      <c r="G16" s="479">
        <v>730</v>
      </c>
      <c r="H16" s="479">
        <v>400</v>
      </c>
      <c r="I16" s="479">
        <v>299</v>
      </c>
      <c r="J16" s="479">
        <v>30</v>
      </c>
      <c r="K16" s="3692">
        <v>1143</v>
      </c>
      <c r="L16" s="5645">
        <v>105156</v>
      </c>
      <c r="M16" s="385">
        <f t="shared" si="0"/>
        <v>105156</v>
      </c>
    </row>
    <row r="17" spans="1:13">
      <c r="A17" s="1200"/>
      <c r="B17" s="1244" t="s">
        <v>6898</v>
      </c>
      <c r="C17" s="2621" t="s">
        <v>5816</v>
      </c>
      <c r="D17" s="480" t="s">
        <v>1440</v>
      </c>
      <c r="E17" s="384" t="s">
        <v>1441</v>
      </c>
      <c r="F17" s="478" t="s">
        <v>1443</v>
      </c>
      <c r="G17" s="479">
        <v>730</v>
      </c>
      <c r="H17" s="479">
        <v>400</v>
      </c>
      <c r="I17" s="479">
        <v>299</v>
      </c>
      <c r="J17" s="479">
        <v>30</v>
      </c>
      <c r="K17" s="3692">
        <v>1191</v>
      </c>
      <c r="L17" s="5645">
        <v>109572</v>
      </c>
      <c r="M17" s="385">
        <f t="shared" si="0"/>
        <v>109572</v>
      </c>
    </row>
    <row r="18" spans="1:13">
      <c r="A18" s="1200"/>
      <c r="B18" s="1244" t="s">
        <v>6899</v>
      </c>
      <c r="C18" s="2621" t="s">
        <v>5817</v>
      </c>
      <c r="D18" s="478" t="s">
        <v>1442</v>
      </c>
      <c r="E18" s="384" t="s">
        <v>1441</v>
      </c>
      <c r="F18" s="478" t="s">
        <v>1443</v>
      </c>
      <c r="G18" s="479">
        <v>730</v>
      </c>
      <c r="H18" s="479">
        <v>400</v>
      </c>
      <c r="I18" s="479">
        <v>299</v>
      </c>
      <c r="J18" s="479">
        <v>30</v>
      </c>
      <c r="K18" s="3692">
        <v>1233</v>
      </c>
      <c r="L18" s="5645">
        <v>113436</v>
      </c>
      <c r="M18" s="385">
        <f t="shared" si="0"/>
        <v>113436</v>
      </c>
    </row>
    <row r="19" spans="1:13">
      <c r="A19" s="1200"/>
      <c r="B19" s="1244" t="s">
        <v>6900</v>
      </c>
      <c r="C19" s="2621" t="s">
        <v>5818</v>
      </c>
      <c r="D19" s="478" t="s">
        <v>1442</v>
      </c>
      <c r="E19" s="384">
        <v>120</v>
      </c>
      <c r="F19" s="478" t="s">
        <v>1443</v>
      </c>
      <c r="G19" s="479">
        <v>730</v>
      </c>
      <c r="H19" s="479">
        <v>400</v>
      </c>
      <c r="I19" s="479">
        <v>299</v>
      </c>
      <c r="J19" s="479">
        <v>30</v>
      </c>
      <c r="K19" s="3692">
        <v>1148</v>
      </c>
      <c r="L19" s="5645">
        <v>105616</v>
      </c>
      <c r="M19" s="385">
        <f t="shared" si="0"/>
        <v>105616</v>
      </c>
    </row>
    <row r="20" spans="1:13" ht="57.75" customHeight="1">
      <c r="A20" s="4650"/>
      <c r="B20" s="7783" t="s">
        <v>18700</v>
      </c>
      <c r="C20" s="7784"/>
      <c r="D20" s="7784"/>
      <c r="E20" s="7784"/>
      <c r="F20" s="7784"/>
      <c r="G20" s="7784"/>
      <c r="H20" s="7784"/>
      <c r="I20" s="7784"/>
      <c r="J20" s="7784"/>
      <c r="K20" s="7784"/>
      <c r="L20" s="7784"/>
      <c r="M20" s="7785"/>
    </row>
    <row r="21" spans="1:13">
      <c r="A21" s="4650"/>
      <c r="B21" s="4642">
        <v>7814104</v>
      </c>
      <c r="C21" s="4928" t="s">
        <v>18525</v>
      </c>
      <c r="D21" s="4929" t="s">
        <v>18526</v>
      </c>
      <c r="E21" s="4930" t="s">
        <v>1441</v>
      </c>
      <c r="F21" s="4929" t="s">
        <v>1443</v>
      </c>
      <c r="G21" s="4931">
        <v>700</v>
      </c>
      <c r="H21" s="4931">
        <v>400</v>
      </c>
      <c r="I21" s="4931">
        <v>298</v>
      </c>
      <c r="J21" s="4931">
        <v>29</v>
      </c>
      <c r="K21" s="4932">
        <v>1059</v>
      </c>
      <c r="L21" s="5645">
        <v>93192</v>
      </c>
      <c r="M21" s="4933">
        <f t="shared" si="0"/>
        <v>93192</v>
      </c>
    </row>
    <row r="22" spans="1:13">
      <c r="A22" s="4650"/>
      <c r="B22" s="4642">
        <v>7813724</v>
      </c>
      <c r="C22" s="4928" t="s">
        <v>18527</v>
      </c>
      <c r="D22" s="4929" t="s">
        <v>18528</v>
      </c>
      <c r="E22" s="4930" t="s">
        <v>18529</v>
      </c>
      <c r="F22" s="4929" t="s">
        <v>18530</v>
      </c>
      <c r="G22" s="4931">
        <v>766</v>
      </c>
      <c r="H22" s="4931">
        <v>450</v>
      </c>
      <c r="I22" s="4931">
        <v>340</v>
      </c>
      <c r="J22" s="4931">
        <v>37</v>
      </c>
      <c r="K22" s="5674">
        <v>1416</v>
      </c>
      <c r="L22" s="5645">
        <v>124608</v>
      </c>
      <c r="M22" s="4933">
        <f t="shared" si="0"/>
        <v>124608</v>
      </c>
    </row>
    <row r="23" spans="1:13">
      <c r="A23" s="4650"/>
      <c r="B23" s="4642">
        <v>7814105</v>
      </c>
      <c r="C23" s="4928" t="s">
        <v>18531</v>
      </c>
      <c r="D23" s="4929" t="s">
        <v>18526</v>
      </c>
      <c r="E23" s="4930" t="s">
        <v>18532</v>
      </c>
      <c r="F23" s="4929" t="s">
        <v>1443</v>
      </c>
      <c r="G23" s="4931">
        <v>700</v>
      </c>
      <c r="H23" s="4931">
        <v>400</v>
      </c>
      <c r="I23" s="4931">
        <v>298</v>
      </c>
      <c r="J23" s="4931">
        <v>28</v>
      </c>
      <c r="K23" s="5675">
        <v>1048</v>
      </c>
      <c r="L23" s="5645">
        <v>92224</v>
      </c>
      <c r="M23" s="4933">
        <f t="shared" si="0"/>
        <v>92224</v>
      </c>
    </row>
    <row r="24" spans="1:13">
      <c r="A24" s="4650"/>
      <c r="B24" s="4642">
        <v>7814108</v>
      </c>
      <c r="C24" s="4928" t="s">
        <v>18533</v>
      </c>
      <c r="D24" s="4929" t="s">
        <v>18528</v>
      </c>
      <c r="E24" s="4930" t="s">
        <v>18534</v>
      </c>
      <c r="F24" s="4929" t="s">
        <v>18530</v>
      </c>
      <c r="G24" s="4931">
        <v>766</v>
      </c>
      <c r="H24" s="4931">
        <v>450</v>
      </c>
      <c r="I24" s="4931">
        <v>340</v>
      </c>
      <c r="J24" s="4931">
        <v>36</v>
      </c>
      <c r="K24" s="5673">
        <v>1394</v>
      </c>
      <c r="L24" s="5645">
        <v>122672</v>
      </c>
      <c r="M24" s="4933">
        <f t="shared" si="0"/>
        <v>122672</v>
      </c>
    </row>
    <row r="25" spans="1:13">
      <c r="A25" s="4643"/>
      <c r="B25" s="4642"/>
      <c r="C25" s="4644"/>
      <c r="D25" s="4645"/>
      <c r="E25" s="4646"/>
      <c r="F25" s="4645"/>
      <c r="G25" s="4647"/>
      <c r="H25" s="4647"/>
      <c r="I25" s="4647"/>
      <c r="J25" s="4647"/>
      <c r="K25" s="4648"/>
      <c r="L25" s="5632"/>
      <c r="M25" s="4649"/>
    </row>
    <row r="26" spans="1:13">
      <c r="A26" s="1290"/>
      <c r="B26" s="387"/>
      <c r="C26" s="7769" t="s">
        <v>2148</v>
      </c>
      <c r="D26" s="7770"/>
      <c r="E26" s="7770"/>
      <c r="F26" s="7770"/>
      <c r="G26" s="7770"/>
      <c r="H26" s="7770"/>
      <c r="I26" s="7770"/>
      <c r="J26" s="7770"/>
      <c r="K26" s="7770"/>
      <c r="L26" s="7770"/>
      <c r="M26" s="7771"/>
    </row>
    <row r="27" spans="1:13">
      <c r="A27" s="942"/>
      <c r="B27" s="1245" t="s">
        <v>6908</v>
      </c>
      <c r="C27" s="467" t="s">
        <v>1444</v>
      </c>
      <c r="D27" s="386" t="s">
        <v>1442</v>
      </c>
      <c r="E27" s="387">
        <v>120</v>
      </c>
      <c r="F27" s="387">
        <v>13.7</v>
      </c>
      <c r="G27" s="387">
        <v>760</v>
      </c>
      <c r="H27" s="387">
        <v>440</v>
      </c>
      <c r="I27" s="387">
        <v>345</v>
      </c>
      <c r="J27" s="387">
        <v>34.5</v>
      </c>
      <c r="K27" s="3692">
        <v>1592</v>
      </c>
      <c r="L27" s="5645">
        <v>146464</v>
      </c>
      <c r="M27" s="385">
        <f t="shared" si="0"/>
        <v>146464</v>
      </c>
    </row>
    <row r="28" spans="1:13">
      <c r="A28" s="942"/>
      <c r="B28" s="1245" t="s">
        <v>6909</v>
      </c>
      <c r="C28" s="467" t="s">
        <v>1445</v>
      </c>
      <c r="D28" s="387" t="s">
        <v>1446</v>
      </c>
      <c r="E28" s="387" t="s">
        <v>1441</v>
      </c>
      <c r="F28" s="387">
        <v>14.3</v>
      </c>
      <c r="G28" s="387">
        <v>760</v>
      </c>
      <c r="H28" s="387">
        <v>450</v>
      </c>
      <c r="I28" s="387">
        <v>345</v>
      </c>
      <c r="J28" s="387">
        <v>38.5</v>
      </c>
      <c r="K28" s="3692">
        <v>1777</v>
      </c>
      <c r="L28" s="5645">
        <v>163484</v>
      </c>
      <c r="M28" s="385">
        <f t="shared" si="0"/>
        <v>163484</v>
      </c>
    </row>
    <row r="29" spans="1:13">
      <c r="A29" s="942"/>
      <c r="B29" s="1245" t="s">
        <v>6910</v>
      </c>
      <c r="C29" s="467" t="s">
        <v>1447</v>
      </c>
      <c r="D29" s="387" t="s">
        <v>1448</v>
      </c>
      <c r="E29" s="387" t="s">
        <v>1441</v>
      </c>
      <c r="F29" s="387">
        <v>16</v>
      </c>
      <c r="G29" s="387">
        <v>760</v>
      </c>
      <c r="H29" s="387">
        <v>450</v>
      </c>
      <c r="I29" s="387">
        <v>345</v>
      </c>
      <c r="J29" s="387">
        <v>41</v>
      </c>
      <c r="K29" s="3692">
        <v>1920</v>
      </c>
      <c r="L29" s="5645">
        <v>176640</v>
      </c>
      <c r="M29" s="385">
        <f t="shared" si="0"/>
        <v>176640</v>
      </c>
    </row>
    <row r="30" spans="1:13">
      <c r="A30" s="942"/>
      <c r="B30" s="1245" t="s">
        <v>6911</v>
      </c>
      <c r="C30" s="467" t="s">
        <v>1449</v>
      </c>
      <c r="D30" s="387" t="s">
        <v>1450</v>
      </c>
      <c r="E30" s="387" t="s">
        <v>1441</v>
      </c>
      <c r="F30" s="387">
        <v>18</v>
      </c>
      <c r="G30" s="387">
        <v>760</v>
      </c>
      <c r="H30" s="387">
        <v>450</v>
      </c>
      <c r="I30" s="387">
        <v>345</v>
      </c>
      <c r="J30" s="387">
        <v>41</v>
      </c>
      <c r="K30" s="3692">
        <v>1964</v>
      </c>
      <c r="L30" s="5645">
        <v>180688</v>
      </c>
      <c r="M30" s="385">
        <f t="shared" si="0"/>
        <v>180688</v>
      </c>
    </row>
    <row r="31" spans="1:13">
      <c r="A31" s="942"/>
      <c r="B31" s="1245" t="s">
        <v>6907</v>
      </c>
      <c r="C31" s="467" t="s">
        <v>1451</v>
      </c>
      <c r="D31" s="387" t="s">
        <v>1450</v>
      </c>
      <c r="E31" s="387" t="s">
        <v>1441</v>
      </c>
      <c r="F31" s="388"/>
      <c r="G31" s="387">
        <v>760</v>
      </c>
      <c r="H31" s="387">
        <v>450</v>
      </c>
      <c r="I31" s="387">
        <v>345</v>
      </c>
      <c r="J31" s="387">
        <v>38</v>
      </c>
      <c r="K31" s="3692">
        <v>1674</v>
      </c>
      <c r="L31" s="5645">
        <v>154008</v>
      </c>
      <c r="M31" s="385">
        <f t="shared" si="0"/>
        <v>154008</v>
      </c>
    </row>
    <row r="32" spans="1:13">
      <c r="A32" s="1202"/>
      <c r="C32" s="7772" t="s">
        <v>2149</v>
      </c>
      <c r="D32" s="7765"/>
      <c r="E32" s="7765"/>
      <c r="F32" s="7765"/>
      <c r="G32" s="7765"/>
      <c r="H32" s="7765"/>
      <c r="I32" s="7765"/>
      <c r="J32" s="7765"/>
      <c r="K32" s="7765"/>
      <c r="L32" s="7765"/>
      <c r="M32" s="7766"/>
    </row>
    <row r="33" spans="1:13">
      <c r="A33" s="1202"/>
      <c r="B33" s="1244" t="s">
        <v>6901</v>
      </c>
      <c r="C33" s="466" t="s">
        <v>2931</v>
      </c>
      <c r="D33" s="389" t="s">
        <v>1452</v>
      </c>
      <c r="E33" s="387">
        <v>120</v>
      </c>
      <c r="F33" s="388" t="s">
        <v>417</v>
      </c>
      <c r="G33" s="390">
        <v>730</v>
      </c>
      <c r="H33" s="387">
        <v>400</v>
      </c>
      <c r="I33" s="387">
        <v>299</v>
      </c>
      <c r="J33" s="387">
        <v>26</v>
      </c>
      <c r="K33" s="3692">
        <v>1159</v>
      </c>
      <c r="L33" s="5645">
        <v>106628</v>
      </c>
      <c r="M33" s="385">
        <f t="shared" si="0"/>
        <v>106628</v>
      </c>
    </row>
    <row r="34" spans="1:13">
      <c r="A34" s="1202"/>
      <c r="B34" s="1244" t="s">
        <v>6902</v>
      </c>
      <c r="C34" s="466" t="s">
        <v>2932</v>
      </c>
      <c r="D34" s="389" t="s">
        <v>1452</v>
      </c>
      <c r="E34" s="387" t="s">
        <v>1441</v>
      </c>
      <c r="F34" s="388" t="s">
        <v>417</v>
      </c>
      <c r="G34" s="390">
        <v>730</v>
      </c>
      <c r="H34" s="387">
        <v>400</v>
      </c>
      <c r="I34" s="387">
        <v>299</v>
      </c>
      <c r="J34" s="387">
        <v>31</v>
      </c>
      <c r="K34" s="3692">
        <v>1242</v>
      </c>
      <c r="L34" s="5645">
        <v>114264</v>
      </c>
      <c r="M34" s="385">
        <f t="shared" si="0"/>
        <v>114264</v>
      </c>
    </row>
    <row r="35" spans="1:13">
      <c r="A35" s="1202"/>
      <c r="B35" s="1244" t="s">
        <v>6903</v>
      </c>
      <c r="C35" s="466" t="s">
        <v>2933</v>
      </c>
      <c r="D35" s="389" t="s">
        <v>1442</v>
      </c>
      <c r="E35" s="387">
        <v>120</v>
      </c>
      <c r="F35" s="388" t="s">
        <v>417</v>
      </c>
      <c r="G35" s="390">
        <v>730</v>
      </c>
      <c r="H35" s="387">
        <v>400</v>
      </c>
      <c r="I35" s="387">
        <v>299</v>
      </c>
      <c r="J35" s="387">
        <v>28</v>
      </c>
      <c r="K35" s="3692">
        <v>1176</v>
      </c>
      <c r="L35" s="5645">
        <v>108192</v>
      </c>
      <c r="M35" s="385">
        <f t="shared" si="0"/>
        <v>108192</v>
      </c>
    </row>
    <row r="36" spans="1:13">
      <c r="A36" s="1202"/>
      <c r="B36" s="1245" t="s">
        <v>6904</v>
      </c>
      <c r="C36" s="466" t="s">
        <v>2934</v>
      </c>
      <c r="D36" s="387" t="s">
        <v>1442</v>
      </c>
      <c r="E36" s="387" t="s">
        <v>1441</v>
      </c>
      <c r="F36" s="388" t="s">
        <v>417</v>
      </c>
      <c r="G36" s="390">
        <v>730</v>
      </c>
      <c r="H36" s="387">
        <v>400</v>
      </c>
      <c r="I36" s="387">
        <v>299</v>
      </c>
      <c r="J36" s="387">
        <v>32</v>
      </c>
      <c r="K36" s="3692">
        <v>1312</v>
      </c>
      <c r="L36" s="5645">
        <v>120704</v>
      </c>
      <c r="M36" s="385">
        <f t="shared" si="0"/>
        <v>120704</v>
      </c>
    </row>
    <row r="37" spans="1:13">
      <c r="A37" s="1202"/>
      <c r="B37" s="1245" t="s">
        <v>6905</v>
      </c>
      <c r="C37" s="466" t="s">
        <v>2403</v>
      </c>
      <c r="D37" s="387" t="s">
        <v>1442</v>
      </c>
      <c r="E37" s="387">
        <v>120</v>
      </c>
      <c r="F37" s="388" t="s">
        <v>1443</v>
      </c>
      <c r="G37" s="390">
        <v>730</v>
      </c>
      <c r="H37" s="387">
        <v>400</v>
      </c>
      <c r="I37" s="387">
        <v>299</v>
      </c>
      <c r="J37" s="387">
        <v>33</v>
      </c>
      <c r="K37" s="3692">
        <v>1355</v>
      </c>
      <c r="L37" s="5645">
        <v>124660</v>
      </c>
      <c r="M37" s="385">
        <f t="shared" si="0"/>
        <v>124660</v>
      </c>
    </row>
    <row r="38" spans="1:13">
      <c r="A38" s="1202"/>
      <c r="B38" s="1245" t="s">
        <v>6906</v>
      </c>
      <c r="C38" s="466" t="s">
        <v>2404</v>
      </c>
      <c r="D38" s="387" t="s">
        <v>1442</v>
      </c>
      <c r="E38" s="387" t="s">
        <v>1441</v>
      </c>
      <c r="F38" s="388" t="s">
        <v>1443</v>
      </c>
      <c r="G38" s="390">
        <v>730</v>
      </c>
      <c r="H38" s="387">
        <v>400</v>
      </c>
      <c r="I38" s="387">
        <v>299</v>
      </c>
      <c r="J38" s="387">
        <v>29</v>
      </c>
      <c r="K38" s="3692">
        <v>1511</v>
      </c>
      <c r="L38" s="5645">
        <v>139012</v>
      </c>
      <c r="M38" s="385">
        <f t="shared" si="0"/>
        <v>139012</v>
      </c>
    </row>
    <row r="39" spans="1:13" ht="12.75" customHeight="1">
      <c r="A39" s="1202"/>
      <c r="B39" s="391"/>
      <c r="C39" s="7780" t="s">
        <v>2150</v>
      </c>
      <c r="D39" s="7781"/>
      <c r="E39" s="7781"/>
      <c r="F39" s="7781"/>
      <c r="G39" s="7781"/>
      <c r="H39" s="7781"/>
      <c r="I39" s="7781"/>
      <c r="J39" s="7781"/>
      <c r="K39" s="7781"/>
      <c r="L39" s="7781"/>
      <c r="M39" s="7782"/>
    </row>
    <row r="40" spans="1:13">
      <c r="A40" s="1202"/>
      <c r="B40" s="1246" t="s">
        <v>6912</v>
      </c>
      <c r="C40" s="468" t="s">
        <v>1453</v>
      </c>
      <c r="D40" s="387" t="s">
        <v>1442</v>
      </c>
      <c r="E40" s="387">
        <v>120</v>
      </c>
      <c r="F40" s="388" t="s">
        <v>1454</v>
      </c>
      <c r="G40" s="390">
        <v>760</v>
      </c>
      <c r="H40" s="387">
        <v>440</v>
      </c>
      <c r="I40" s="387">
        <v>345</v>
      </c>
      <c r="J40" s="942">
        <v>33</v>
      </c>
      <c r="K40" s="3692">
        <v>1691</v>
      </c>
      <c r="L40" s="5645">
        <v>155572</v>
      </c>
      <c r="M40" s="385">
        <f t="shared" si="0"/>
        <v>155572</v>
      </c>
    </row>
    <row r="41" spans="1:13">
      <c r="A41" s="1202"/>
      <c r="B41" s="1246" t="s">
        <v>6913</v>
      </c>
      <c r="C41" s="468" t="s">
        <v>1455</v>
      </c>
      <c r="D41" s="387" t="s">
        <v>1446</v>
      </c>
      <c r="E41" s="387" t="s">
        <v>1441</v>
      </c>
      <c r="F41" s="388" t="s">
        <v>1454</v>
      </c>
      <c r="G41" s="390">
        <v>760</v>
      </c>
      <c r="H41" s="387">
        <v>450</v>
      </c>
      <c r="I41" s="387">
        <v>345</v>
      </c>
      <c r="J41" s="942">
        <v>38</v>
      </c>
      <c r="K41" s="3692">
        <v>1891</v>
      </c>
      <c r="L41" s="5645">
        <v>173972</v>
      </c>
      <c r="M41" s="385">
        <f t="shared" si="0"/>
        <v>173972</v>
      </c>
    </row>
    <row r="42" spans="1:13">
      <c r="A42" s="1202"/>
      <c r="B42" s="1246" t="s">
        <v>6915</v>
      </c>
      <c r="C42" s="468" t="s">
        <v>1456</v>
      </c>
      <c r="D42" s="387" t="s">
        <v>1442</v>
      </c>
      <c r="E42" s="387">
        <v>120</v>
      </c>
      <c r="F42" s="388" t="s">
        <v>417</v>
      </c>
      <c r="G42" s="390">
        <v>760</v>
      </c>
      <c r="H42" s="387">
        <v>450</v>
      </c>
      <c r="I42" s="387">
        <v>345</v>
      </c>
      <c r="J42" s="942">
        <v>31</v>
      </c>
      <c r="K42" s="3692">
        <v>1476</v>
      </c>
      <c r="L42" s="5645">
        <v>135792</v>
      </c>
      <c r="M42" s="385">
        <f t="shared" si="0"/>
        <v>135792</v>
      </c>
    </row>
    <row r="43" spans="1:13">
      <c r="A43" s="1202"/>
      <c r="B43" s="1246" t="s">
        <v>6916</v>
      </c>
      <c r="C43" s="468" t="s">
        <v>1457</v>
      </c>
      <c r="D43" s="387" t="s">
        <v>1446</v>
      </c>
      <c r="E43" s="387" t="s">
        <v>1441</v>
      </c>
      <c r="F43" s="388" t="s">
        <v>417</v>
      </c>
      <c r="G43" s="390">
        <v>760</v>
      </c>
      <c r="H43" s="387">
        <v>450</v>
      </c>
      <c r="I43" s="387">
        <v>345</v>
      </c>
      <c r="J43" s="942">
        <v>36</v>
      </c>
      <c r="K43" s="3692">
        <v>1654</v>
      </c>
      <c r="L43" s="5645">
        <v>152168</v>
      </c>
      <c r="M43" s="385">
        <f t="shared" si="0"/>
        <v>152168</v>
      </c>
    </row>
    <row r="44" spans="1:13">
      <c r="A44" s="1202"/>
      <c r="B44" s="1246" t="s">
        <v>6914</v>
      </c>
      <c r="C44" s="468" t="s">
        <v>1458</v>
      </c>
      <c r="D44" s="387" t="s">
        <v>1450</v>
      </c>
      <c r="E44" s="387" t="s">
        <v>1441</v>
      </c>
      <c r="F44" s="388">
        <v>18</v>
      </c>
      <c r="G44" s="390">
        <v>760</v>
      </c>
      <c r="H44" s="387">
        <v>450</v>
      </c>
      <c r="I44" s="387">
        <v>345</v>
      </c>
      <c r="J44" s="942">
        <v>40</v>
      </c>
      <c r="K44" s="3692">
        <v>2047</v>
      </c>
      <c r="L44" s="5645">
        <v>188324</v>
      </c>
      <c r="M44" s="385">
        <f t="shared" si="0"/>
        <v>188324</v>
      </c>
    </row>
    <row r="45" spans="1:13">
      <c r="A45" s="1202"/>
      <c r="B45" s="1246" t="s">
        <v>6917</v>
      </c>
      <c r="C45" s="468" t="s">
        <v>1459</v>
      </c>
      <c r="D45" s="387" t="s">
        <v>1450</v>
      </c>
      <c r="E45" s="387" t="s">
        <v>1441</v>
      </c>
      <c r="F45" s="392" t="s">
        <v>417</v>
      </c>
      <c r="G45" s="390">
        <v>760</v>
      </c>
      <c r="H45" s="387">
        <v>450</v>
      </c>
      <c r="I45" s="387">
        <v>345</v>
      </c>
      <c r="J45" s="942">
        <v>38</v>
      </c>
      <c r="K45" s="3692">
        <v>1793</v>
      </c>
      <c r="L45" s="5645">
        <v>164956</v>
      </c>
      <c r="M45" s="385">
        <f t="shared" si="0"/>
        <v>164956</v>
      </c>
    </row>
    <row r="46" spans="1:13">
      <c r="A46" s="1202"/>
      <c r="C46" s="7777" t="s">
        <v>2151</v>
      </c>
      <c r="D46" s="7765"/>
      <c r="E46" s="7765"/>
      <c r="F46" s="7765"/>
      <c r="G46" s="7765"/>
      <c r="H46" s="7765"/>
      <c r="I46" s="7765"/>
      <c r="J46" s="7765"/>
      <c r="K46" s="7770"/>
      <c r="L46" s="7765"/>
      <c r="M46" s="7766"/>
    </row>
    <row r="47" spans="1:13">
      <c r="A47" s="1202"/>
      <c r="B47" s="1246" t="s">
        <v>6916</v>
      </c>
      <c r="C47" s="468" t="s">
        <v>1457</v>
      </c>
      <c r="D47" s="387" t="s">
        <v>1446</v>
      </c>
      <c r="E47" s="387" t="s">
        <v>1441</v>
      </c>
      <c r="F47" s="388" t="s">
        <v>417</v>
      </c>
      <c r="G47" s="390">
        <v>760</v>
      </c>
      <c r="H47" s="387">
        <v>450</v>
      </c>
      <c r="I47" s="387">
        <v>345</v>
      </c>
      <c r="J47" s="387">
        <v>36</v>
      </c>
      <c r="K47" s="3692">
        <v>1654</v>
      </c>
      <c r="L47" s="5645">
        <v>152168</v>
      </c>
      <c r="M47" s="385">
        <f t="shared" si="0"/>
        <v>152168</v>
      </c>
    </row>
    <row r="48" spans="1:13">
      <c r="A48" s="391"/>
      <c r="B48" s="1246" t="s">
        <v>6917</v>
      </c>
      <c r="C48" s="468" t="s">
        <v>1459</v>
      </c>
      <c r="D48" s="387" t="s">
        <v>1450</v>
      </c>
      <c r="E48" s="387" t="s">
        <v>1441</v>
      </c>
      <c r="F48" s="392" t="s">
        <v>417</v>
      </c>
      <c r="G48" s="390">
        <v>760</v>
      </c>
      <c r="H48" s="387">
        <v>450</v>
      </c>
      <c r="I48" s="387">
        <v>345</v>
      </c>
      <c r="J48" s="387">
        <v>38</v>
      </c>
      <c r="K48" s="3692">
        <v>1793</v>
      </c>
      <c r="L48" s="5645">
        <v>164956</v>
      </c>
      <c r="M48" s="385">
        <f t="shared" si="0"/>
        <v>164956</v>
      </c>
    </row>
    <row r="49" spans="1:13">
      <c r="A49" s="1202"/>
      <c r="B49" s="1244" t="s">
        <v>6932</v>
      </c>
      <c r="C49" s="468" t="s">
        <v>6993</v>
      </c>
      <c r="D49" s="468"/>
      <c r="E49" s="391"/>
      <c r="F49" s="391"/>
      <c r="G49" s="390">
        <v>890</v>
      </c>
      <c r="H49" s="387">
        <v>450</v>
      </c>
      <c r="I49" s="387">
        <v>550</v>
      </c>
      <c r="J49" s="387">
        <v>45</v>
      </c>
      <c r="K49" s="5673">
        <v>1862</v>
      </c>
      <c r="L49" s="5645">
        <v>171304</v>
      </c>
      <c r="M49" s="385">
        <f t="shared" si="0"/>
        <v>171304</v>
      </c>
    </row>
    <row r="50" spans="1:13">
      <c r="A50" s="391"/>
      <c r="B50" s="1244" t="s">
        <v>7001</v>
      </c>
      <c r="C50" s="468" t="s">
        <v>7362</v>
      </c>
      <c r="E50" s="391"/>
      <c r="F50" s="391"/>
      <c r="G50" s="1208"/>
      <c r="H50" s="391"/>
      <c r="I50" s="391"/>
      <c r="J50" s="391"/>
      <c r="K50" s="5673">
        <v>58.269999999999996</v>
      </c>
      <c r="L50" s="5645">
        <v>5360.84</v>
      </c>
      <c r="M50" s="385">
        <f t="shared" si="0"/>
        <v>5360.84</v>
      </c>
    </row>
    <row r="51" spans="1:13">
      <c r="A51" s="1201"/>
      <c r="B51" s="1247"/>
      <c r="C51" s="7764" t="s">
        <v>2152</v>
      </c>
      <c r="D51" s="7765"/>
      <c r="E51" s="7765"/>
      <c r="F51" s="7765"/>
      <c r="G51" s="7765"/>
      <c r="H51" s="7765"/>
      <c r="I51" s="7765"/>
      <c r="J51" s="7765"/>
      <c r="K51" s="7765"/>
      <c r="L51" s="7765"/>
      <c r="M51" s="7766"/>
    </row>
    <row r="52" spans="1:13">
      <c r="A52" s="1201"/>
      <c r="B52" s="1248" t="s">
        <v>6918</v>
      </c>
      <c r="C52" s="468" t="s">
        <v>1460</v>
      </c>
      <c r="D52" s="387" t="s">
        <v>1461</v>
      </c>
      <c r="E52" s="387">
        <v>140</v>
      </c>
      <c r="F52" s="392">
        <v>14</v>
      </c>
      <c r="G52" s="390">
        <v>950</v>
      </c>
      <c r="H52" s="387">
        <v>600</v>
      </c>
      <c r="I52" s="387">
        <v>466</v>
      </c>
      <c r="J52" s="387">
        <v>60</v>
      </c>
      <c r="K52" s="3692">
        <v>2762</v>
      </c>
      <c r="L52" s="5645">
        <v>254104</v>
      </c>
      <c r="M52" s="385">
        <f t="shared" si="0"/>
        <v>254104</v>
      </c>
    </row>
    <row r="53" spans="1:13">
      <c r="A53" s="1201"/>
      <c r="B53" s="1248" t="s">
        <v>6920</v>
      </c>
      <c r="C53" s="468" t="s">
        <v>1462</v>
      </c>
      <c r="D53" s="387" t="s">
        <v>1448</v>
      </c>
      <c r="E53" s="387">
        <v>140</v>
      </c>
      <c r="F53" s="392">
        <v>16.100000000000001</v>
      </c>
      <c r="G53" s="390">
        <v>950</v>
      </c>
      <c r="H53" s="387">
        <v>600</v>
      </c>
      <c r="I53" s="387">
        <v>466</v>
      </c>
      <c r="J53" s="387">
        <v>60</v>
      </c>
      <c r="K53" s="3692">
        <v>2905</v>
      </c>
      <c r="L53" s="5645">
        <v>267260</v>
      </c>
      <c r="M53" s="385">
        <f t="shared" si="0"/>
        <v>267260</v>
      </c>
    </row>
    <row r="54" spans="1:13">
      <c r="A54" s="1201"/>
      <c r="B54" s="1248" t="s">
        <v>6919</v>
      </c>
      <c r="C54" s="468" t="s">
        <v>1463</v>
      </c>
      <c r="D54" s="387" t="s">
        <v>1461</v>
      </c>
      <c r="E54" s="387" t="s">
        <v>1441</v>
      </c>
      <c r="F54" s="392">
        <v>14</v>
      </c>
      <c r="G54" s="390">
        <v>950</v>
      </c>
      <c r="H54" s="387">
        <v>600</v>
      </c>
      <c r="I54" s="387">
        <v>466</v>
      </c>
      <c r="J54" s="387">
        <v>70</v>
      </c>
      <c r="K54" s="3692">
        <v>3019</v>
      </c>
      <c r="L54" s="5645">
        <v>277748</v>
      </c>
      <c r="M54" s="385">
        <f t="shared" si="0"/>
        <v>277748</v>
      </c>
    </row>
    <row r="55" spans="1:13">
      <c r="A55" s="1201"/>
      <c r="B55" s="1248" t="s">
        <v>6921</v>
      </c>
      <c r="C55" s="468" t="s">
        <v>1464</v>
      </c>
      <c r="D55" s="387" t="s">
        <v>1448</v>
      </c>
      <c r="E55" s="387" t="s">
        <v>1441</v>
      </c>
      <c r="F55" s="392">
        <v>16.100000000000001</v>
      </c>
      <c r="G55" s="390">
        <v>950</v>
      </c>
      <c r="H55" s="387">
        <v>600</v>
      </c>
      <c r="I55" s="387">
        <v>466</v>
      </c>
      <c r="J55" s="387">
        <v>70</v>
      </c>
      <c r="K55" s="3692">
        <v>3235</v>
      </c>
      <c r="L55" s="5645">
        <v>297620</v>
      </c>
      <c r="M55" s="385">
        <f t="shared" si="0"/>
        <v>297620</v>
      </c>
    </row>
    <row r="56" spans="1:13">
      <c r="A56" s="1201"/>
      <c r="B56" s="1248" t="s">
        <v>6922</v>
      </c>
      <c r="C56" s="468" t="s">
        <v>1465</v>
      </c>
      <c r="D56" s="387" t="s">
        <v>1466</v>
      </c>
      <c r="E56" s="387" t="s">
        <v>1441</v>
      </c>
      <c r="F56" s="392">
        <v>22</v>
      </c>
      <c r="G56" s="390">
        <v>950</v>
      </c>
      <c r="H56" s="387">
        <v>600</v>
      </c>
      <c r="I56" s="387">
        <v>466</v>
      </c>
      <c r="J56" s="387">
        <v>70</v>
      </c>
      <c r="K56" s="3692">
        <v>3416</v>
      </c>
      <c r="L56" s="5645">
        <v>314272</v>
      </c>
      <c r="M56" s="385">
        <f t="shared" si="0"/>
        <v>314272</v>
      </c>
    </row>
    <row r="57" spans="1:13" ht="39" customHeight="1">
      <c r="A57" s="1122"/>
      <c r="B57" s="1249"/>
      <c r="C57" s="7754" t="s">
        <v>6111</v>
      </c>
      <c r="D57" s="7755"/>
      <c r="E57" s="7755"/>
      <c r="F57" s="7755"/>
      <c r="G57" s="7755"/>
      <c r="H57" s="7755"/>
      <c r="I57" s="7755"/>
      <c r="J57" s="7755"/>
      <c r="K57" s="7755"/>
      <c r="L57" s="7755"/>
      <c r="M57" s="7756"/>
    </row>
    <row r="58" spans="1:13" ht="14.35">
      <c r="A58" s="1122"/>
      <c r="B58" s="1245" t="s">
        <v>6923</v>
      </c>
      <c r="C58" s="469" t="s">
        <v>6105</v>
      </c>
      <c r="D58" s="460" t="s">
        <v>2300</v>
      </c>
      <c r="E58" s="460" t="s">
        <v>1441</v>
      </c>
      <c r="F58" s="419">
        <v>9.1999999999999993</v>
      </c>
      <c r="G58" s="420">
        <v>950</v>
      </c>
      <c r="H58" s="418">
        <v>600</v>
      </c>
      <c r="I58" s="418">
        <v>466</v>
      </c>
      <c r="J58" s="418">
        <v>65</v>
      </c>
      <c r="K58" s="3692">
        <v>3372</v>
      </c>
      <c r="L58" s="5645">
        <v>310224</v>
      </c>
      <c r="M58" s="385">
        <f t="shared" si="0"/>
        <v>310224</v>
      </c>
    </row>
    <row r="59" spans="1:13" ht="14.35">
      <c r="A59" s="1122"/>
      <c r="B59" s="1245" t="s">
        <v>6924</v>
      </c>
      <c r="C59" s="470" t="s">
        <v>6106</v>
      </c>
      <c r="D59" s="460" t="s">
        <v>6107</v>
      </c>
      <c r="E59" s="460" t="s">
        <v>1441</v>
      </c>
      <c r="F59" s="419">
        <v>13.8</v>
      </c>
      <c r="G59" s="420">
        <v>950</v>
      </c>
      <c r="H59" s="418">
        <v>600</v>
      </c>
      <c r="I59" s="418">
        <v>466</v>
      </c>
      <c r="J59" s="418">
        <v>65</v>
      </c>
      <c r="K59" s="3692">
        <v>3475</v>
      </c>
      <c r="L59" s="5645">
        <v>319700</v>
      </c>
      <c r="M59" s="385">
        <f t="shared" si="0"/>
        <v>319700</v>
      </c>
    </row>
    <row r="60" spans="1:13" ht="14.35">
      <c r="A60" s="1122"/>
      <c r="B60" s="1245" t="s">
        <v>6925</v>
      </c>
      <c r="C60" s="470" t="s">
        <v>6109</v>
      </c>
      <c r="D60" s="457" t="s">
        <v>6108</v>
      </c>
      <c r="E60" s="1013" t="s">
        <v>1441</v>
      </c>
      <c r="F60" s="392">
        <v>18.899999999999999</v>
      </c>
      <c r="G60" s="420">
        <v>950</v>
      </c>
      <c r="H60" s="418">
        <v>600</v>
      </c>
      <c r="I60" s="418">
        <v>466</v>
      </c>
      <c r="J60" s="1014">
        <v>70.5</v>
      </c>
      <c r="K60" s="3692">
        <v>3679</v>
      </c>
      <c r="L60" s="5645">
        <v>338468</v>
      </c>
      <c r="M60" s="385">
        <f t="shared" si="0"/>
        <v>338468</v>
      </c>
    </row>
    <row r="61" spans="1:13">
      <c r="A61" s="456"/>
      <c r="B61" s="424"/>
      <c r="C61" s="7754" t="s">
        <v>6112</v>
      </c>
      <c r="D61" s="7755"/>
      <c r="E61" s="7755"/>
      <c r="F61" s="7755"/>
      <c r="G61" s="7755"/>
      <c r="H61" s="7755"/>
      <c r="I61" s="7755"/>
      <c r="J61" s="7755"/>
      <c r="K61" s="7755"/>
      <c r="L61" s="7755"/>
      <c r="M61" s="7756"/>
    </row>
    <row r="62" spans="1:13">
      <c r="A62" s="456"/>
      <c r="B62" s="1245" t="s">
        <v>6926</v>
      </c>
      <c r="C62" s="468" t="s">
        <v>6113</v>
      </c>
      <c r="D62" s="457" t="s">
        <v>2300</v>
      </c>
      <c r="E62" s="457" t="s">
        <v>1441</v>
      </c>
      <c r="F62" s="458" t="s">
        <v>417</v>
      </c>
      <c r="G62" s="459">
        <v>760</v>
      </c>
      <c r="H62" s="457">
        <v>450</v>
      </c>
      <c r="I62" s="457">
        <v>345</v>
      </c>
      <c r="J62" s="457">
        <v>37.5</v>
      </c>
      <c r="K62" s="3692">
        <v>2399</v>
      </c>
      <c r="L62" s="5645">
        <v>220708</v>
      </c>
      <c r="M62" s="385">
        <f t="shared" si="0"/>
        <v>220708</v>
      </c>
    </row>
    <row r="63" spans="1:13" ht="14.35">
      <c r="A63" s="1122"/>
      <c r="B63" s="1245" t="s">
        <v>6927</v>
      </c>
      <c r="C63" s="468" t="s">
        <v>6114</v>
      </c>
      <c r="D63" s="457" t="s">
        <v>6119</v>
      </c>
      <c r="E63" s="457" t="s">
        <v>1441</v>
      </c>
      <c r="F63" s="458" t="s">
        <v>417</v>
      </c>
      <c r="G63" s="459">
        <v>760</v>
      </c>
      <c r="H63" s="457">
        <v>450</v>
      </c>
      <c r="I63" s="457">
        <v>345</v>
      </c>
      <c r="J63" s="457">
        <v>37.5</v>
      </c>
      <c r="K63" s="3692">
        <v>2526</v>
      </c>
      <c r="L63" s="5645">
        <v>232392</v>
      </c>
      <c r="M63" s="385">
        <f t="shared" si="0"/>
        <v>232392</v>
      </c>
    </row>
    <row r="64" spans="1:13" ht="14.35">
      <c r="A64" s="1122"/>
      <c r="B64" s="1245" t="s">
        <v>6928</v>
      </c>
      <c r="C64" s="468" t="s">
        <v>6115</v>
      </c>
      <c r="D64" s="457" t="s">
        <v>6120</v>
      </c>
      <c r="E64" s="457" t="s">
        <v>1441</v>
      </c>
      <c r="F64" s="458" t="s">
        <v>417</v>
      </c>
      <c r="G64" s="459">
        <v>760</v>
      </c>
      <c r="H64" s="457">
        <v>450</v>
      </c>
      <c r="I64" s="457">
        <v>345</v>
      </c>
      <c r="J64" s="457">
        <v>37.5</v>
      </c>
      <c r="K64" s="3692">
        <v>2589</v>
      </c>
      <c r="L64" s="5645">
        <v>238188</v>
      </c>
      <c r="M64" s="385">
        <f t="shared" si="0"/>
        <v>238188</v>
      </c>
    </row>
    <row r="65" spans="1:13" ht="14.35">
      <c r="A65" s="1122"/>
      <c r="B65" s="1245" t="s">
        <v>6929</v>
      </c>
      <c r="C65" s="468" t="s">
        <v>6116</v>
      </c>
      <c r="D65" s="457" t="s">
        <v>6121</v>
      </c>
      <c r="E65" s="457" t="s">
        <v>1441</v>
      </c>
      <c r="F65" s="458" t="s">
        <v>417</v>
      </c>
      <c r="G65" s="459">
        <v>760</v>
      </c>
      <c r="H65" s="457">
        <v>450</v>
      </c>
      <c r="I65" s="457">
        <v>345</v>
      </c>
      <c r="J65" s="387">
        <v>40.5</v>
      </c>
      <c r="K65" s="3692">
        <v>2797</v>
      </c>
      <c r="L65" s="5645">
        <v>257324</v>
      </c>
      <c r="M65" s="385">
        <f t="shared" si="0"/>
        <v>257324</v>
      </c>
    </row>
    <row r="66" spans="1:13" ht="14.35">
      <c r="A66" s="1122"/>
      <c r="B66" s="1245" t="s">
        <v>6930</v>
      </c>
      <c r="C66" s="468" t="s">
        <v>6117</v>
      </c>
      <c r="D66" s="457" t="s">
        <v>6122</v>
      </c>
      <c r="E66" s="457" t="s">
        <v>1441</v>
      </c>
      <c r="F66" s="392">
        <v>13.8</v>
      </c>
      <c r="G66" s="459">
        <v>760</v>
      </c>
      <c r="H66" s="457">
        <v>450</v>
      </c>
      <c r="I66" s="457">
        <v>345</v>
      </c>
      <c r="J66" s="387">
        <v>39</v>
      </c>
      <c r="K66" s="3692">
        <v>2773</v>
      </c>
      <c r="L66" s="5645">
        <v>255116</v>
      </c>
      <c r="M66" s="385">
        <f t="shared" si="0"/>
        <v>255116</v>
      </c>
    </row>
    <row r="67" spans="1:13" ht="14.35">
      <c r="A67" s="1122"/>
      <c r="B67" s="1245" t="s">
        <v>6931</v>
      </c>
      <c r="C67" s="468" t="s">
        <v>6118</v>
      </c>
      <c r="D67" s="457" t="s">
        <v>6123</v>
      </c>
      <c r="E67" s="457" t="s">
        <v>1441</v>
      </c>
      <c r="F67" s="392">
        <v>18.899999999999999</v>
      </c>
      <c r="G67" s="459">
        <v>760</v>
      </c>
      <c r="H67" s="457">
        <v>450</v>
      </c>
      <c r="I67" s="457">
        <v>345</v>
      </c>
      <c r="J67" s="387">
        <v>41</v>
      </c>
      <c r="K67" s="3692">
        <v>2884</v>
      </c>
      <c r="L67" s="5645">
        <v>265328</v>
      </c>
      <c r="M67" s="385">
        <f t="shared" si="0"/>
        <v>265328</v>
      </c>
    </row>
    <row r="68" spans="1:13">
      <c r="A68" s="424"/>
      <c r="B68" s="456"/>
      <c r="C68" s="7754" t="s">
        <v>6110</v>
      </c>
      <c r="D68" s="7755"/>
      <c r="E68" s="7755"/>
      <c r="F68" s="7755"/>
      <c r="G68" s="7755"/>
      <c r="H68" s="7755"/>
      <c r="I68" s="7755"/>
      <c r="J68" s="7755"/>
      <c r="K68" s="7755"/>
      <c r="L68" s="7755"/>
      <c r="M68" s="7756"/>
    </row>
    <row r="69" spans="1:13">
      <c r="A69" s="456"/>
      <c r="B69" s="1796" t="s">
        <v>10719</v>
      </c>
      <c r="C69" s="1749" t="s">
        <v>10720</v>
      </c>
      <c r="D69" s="457" t="s">
        <v>2302</v>
      </c>
      <c r="E69" s="457" t="s">
        <v>1441</v>
      </c>
      <c r="F69" s="458" t="s">
        <v>417</v>
      </c>
      <c r="G69" s="459">
        <v>763</v>
      </c>
      <c r="H69" s="457">
        <v>450</v>
      </c>
      <c r="I69" s="457">
        <v>345</v>
      </c>
      <c r="J69" s="457">
        <v>37.5</v>
      </c>
      <c r="K69" s="3692">
        <v>2094</v>
      </c>
      <c r="L69" s="5645">
        <v>192648</v>
      </c>
      <c r="M69" s="385">
        <f t="shared" si="0"/>
        <v>192648</v>
      </c>
    </row>
    <row r="70" spans="1:13">
      <c r="A70" s="456"/>
      <c r="B70" s="1796" t="s">
        <v>10721</v>
      </c>
      <c r="C70" s="1749" t="s">
        <v>10722</v>
      </c>
      <c r="D70" s="457" t="s">
        <v>2303</v>
      </c>
      <c r="E70" s="457" t="s">
        <v>1441</v>
      </c>
      <c r="F70" s="458" t="s">
        <v>417</v>
      </c>
      <c r="G70" s="459">
        <v>763</v>
      </c>
      <c r="H70" s="457">
        <v>450</v>
      </c>
      <c r="I70" s="457">
        <v>345</v>
      </c>
      <c r="J70" s="457">
        <v>37.5</v>
      </c>
      <c r="K70" s="3692">
        <v>2171</v>
      </c>
      <c r="L70" s="5645">
        <v>199732</v>
      </c>
      <c r="M70" s="385">
        <f t="shared" si="0"/>
        <v>199732</v>
      </c>
    </row>
    <row r="71" spans="1:13">
      <c r="A71" s="456"/>
      <c r="B71" s="1796" t="s">
        <v>10723</v>
      </c>
      <c r="C71" s="1749" t="s">
        <v>10724</v>
      </c>
      <c r="D71" s="457" t="s">
        <v>2304</v>
      </c>
      <c r="E71" s="457" t="s">
        <v>1441</v>
      </c>
      <c r="F71" s="458" t="s">
        <v>417</v>
      </c>
      <c r="G71" s="459">
        <v>763</v>
      </c>
      <c r="H71" s="457">
        <v>450</v>
      </c>
      <c r="I71" s="457">
        <v>345</v>
      </c>
      <c r="J71" s="457">
        <v>39</v>
      </c>
      <c r="K71" s="3692">
        <v>2356</v>
      </c>
      <c r="L71" s="5645">
        <v>216752</v>
      </c>
      <c r="M71" s="385">
        <f t="shared" si="0"/>
        <v>216752</v>
      </c>
    </row>
    <row r="72" spans="1:13">
      <c r="A72" s="456"/>
      <c r="B72" s="1796" t="s">
        <v>10725</v>
      </c>
      <c r="C72" s="1749" t="s">
        <v>10726</v>
      </c>
      <c r="D72" s="457" t="s">
        <v>2301</v>
      </c>
      <c r="E72" s="457" t="s">
        <v>1441</v>
      </c>
      <c r="F72" s="458">
        <v>13.8</v>
      </c>
      <c r="G72" s="459">
        <v>763</v>
      </c>
      <c r="H72" s="457">
        <v>450</v>
      </c>
      <c r="I72" s="457">
        <v>345</v>
      </c>
      <c r="J72" s="457">
        <v>41.5</v>
      </c>
      <c r="K72" s="3692">
        <v>2324</v>
      </c>
      <c r="L72" s="5645">
        <v>213808</v>
      </c>
      <c r="M72" s="385">
        <f t="shared" si="0"/>
        <v>213808</v>
      </c>
    </row>
    <row r="73" spans="1:13">
      <c r="A73" s="456"/>
      <c r="B73" s="1796" t="s">
        <v>10727</v>
      </c>
      <c r="C73" s="1749" t="s">
        <v>10728</v>
      </c>
      <c r="D73" s="457" t="s">
        <v>2305</v>
      </c>
      <c r="E73" s="457" t="s">
        <v>1441</v>
      </c>
      <c r="F73" s="458">
        <v>16.100000000000001</v>
      </c>
      <c r="G73" s="459">
        <v>763</v>
      </c>
      <c r="H73" s="457">
        <v>450</v>
      </c>
      <c r="I73" s="457">
        <v>345</v>
      </c>
      <c r="J73" s="457">
        <v>41.5</v>
      </c>
      <c r="K73" s="3692">
        <v>2494</v>
      </c>
      <c r="L73" s="5645">
        <v>229448</v>
      </c>
      <c r="M73" s="385">
        <f t="shared" si="0"/>
        <v>229448</v>
      </c>
    </row>
    <row r="74" spans="1:13">
      <c r="A74" s="456"/>
      <c r="B74" s="1796" t="s">
        <v>10729</v>
      </c>
      <c r="C74" s="1749" t="s">
        <v>10730</v>
      </c>
      <c r="D74" s="457" t="s">
        <v>2306</v>
      </c>
      <c r="E74" s="457" t="s">
        <v>1441</v>
      </c>
      <c r="F74" s="458">
        <v>18.899999999999999</v>
      </c>
      <c r="G74" s="459">
        <v>763</v>
      </c>
      <c r="H74" s="457">
        <v>450</v>
      </c>
      <c r="I74" s="457">
        <v>345</v>
      </c>
      <c r="J74" s="457">
        <v>42.5</v>
      </c>
      <c r="K74" s="3692">
        <v>2604</v>
      </c>
      <c r="L74" s="5645">
        <v>239568</v>
      </c>
      <c r="M74" s="385">
        <f t="shared" si="0"/>
        <v>239568</v>
      </c>
    </row>
    <row r="75" spans="1:13">
      <c r="A75" s="456"/>
      <c r="B75" s="1796" t="s">
        <v>10731</v>
      </c>
      <c r="C75" s="1749" t="s">
        <v>10732</v>
      </c>
      <c r="D75" s="457" t="s">
        <v>2307</v>
      </c>
      <c r="E75" s="457" t="s">
        <v>1441</v>
      </c>
      <c r="F75" s="458">
        <v>22.9</v>
      </c>
      <c r="G75" s="459">
        <v>763</v>
      </c>
      <c r="H75" s="457">
        <v>450</v>
      </c>
      <c r="I75" s="457">
        <v>345</v>
      </c>
      <c r="J75" s="457">
        <v>44</v>
      </c>
      <c r="K75" s="3692">
        <v>2806</v>
      </c>
      <c r="L75" s="5645">
        <v>258152</v>
      </c>
      <c r="M75" s="385">
        <f t="shared" si="0"/>
        <v>258152</v>
      </c>
    </row>
    <row r="76" spans="1:13">
      <c r="A76" s="424"/>
      <c r="B76" s="456"/>
      <c r="C76" s="7754" t="s">
        <v>5820</v>
      </c>
      <c r="D76" s="7755"/>
      <c r="E76" s="7755"/>
      <c r="F76" s="7755"/>
      <c r="G76" s="7755"/>
      <c r="H76" s="7755"/>
      <c r="I76" s="7755"/>
      <c r="J76" s="7755"/>
      <c r="K76" s="7755"/>
      <c r="L76" s="7755"/>
      <c r="M76" s="7756"/>
    </row>
    <row r="77" spans="1:13">
      <c r="A77" s="456"/>
      <c r="B77" s="1245" t="s">
        <v>6933</v>
      </c>
      <c r="C77" s="469" t="s">
        <v>2308</v>
      </c>
      <c r="D77" s="457" t="s">
        <v>2309</v>
      </c>
      <c r="E77" s="457" t="s">
        <v>2313</v>
      </c>
      <c r="F77" s="458" t="s">
        <v>417</v>
      </c>
      <c r="G77" s="459">
        <v>766</v>
      </c>
      <c r="H77" s="457">
        <v>450</v>
      </c>
      <c r="I77" s="457">
        <v>377</v>
      </c>
      <c r="J77" s="457">
        <v>44</v>
      </c>
      <c r="K77" s="3692">
        <v>4268</v>
      </c>
      <c r="L77" s="5645">
        <v>392656</v>
      </c>
      <c r="M77" s="385">
        <f t="shared" si="0"/>
        <v>392656</v>
      </c>
    </row>
    <row r="78" spans="1:13">
      <c r="A78" s="456"/>
      <c r="B78" s="1245" t="s">
        <v>6934</v>
      </c>
      <c r="C78" s="469" t="s">
        <v>2318</v>
      </c>
      <c r="D78" s="457" t="s">
        <v>2310</v>
      </c>
      <c r="E78" s="457" t="s">
        <v>2313</v>
      </c>
      <c r="F78" s="458" t="s">
        <v>417</v>
      </c>
      <c r="G78" s="459">
        <v>766</v>
      </c>
      <c r="H78" s="457">
        <v>450</v>
      </c>
      <c r="I78" s="457">
        <v>377</v>
      </c>
      <c r="J78" s="457">
        <v>44</v>
      </c>
      <c r="K78" s="3692">
        <v>4777</v>
      </c>
      <c r="L78" s="5645">
        <v>439484</v>
      </c>
      <c r="M78" s="385">
        <f t="shared" si="0"/>
        <v>439484</v>
      </c>
    </row>
    <row r="79" spans="1:13">
      <c r="A79" s="456"/>
      <c r="B79" s="1245" t="s">
        <v>6935</v>
      </c>
      <c r="C79" s="469" t="s">
        <v>2319</v>
      </c>
      <c r="D79" s="457" t="s">
        <v>2311</v>
      </c>
      <c r="E79" s="457" t="s">
        <v>2313</v>
      </c>
      <c r="F79" s="458" t="s">
        <v>417</v>
      </c>
      <c r="G79" s="459">
        <v>766</v>
      </c>
      <c r="H79" s="457">
        <v>450</v>
      </c>
      <c r="I79" s="457">
        <v>377</v>
      </c>
      <c r="J79" s="457">
        <v>44</v>
      </c>
      <c r="K79" s="3692">
        <v>5283</v>
      </c>
      <c r="L79" s="5645">
        <v>486036</v>
      </c>
      <c r="M79" s="385">
        <f t="shared" si="0"/>
        <v>486036</v>
      </c>
    </row>
    <row r="80" spans="1:13">
      <c r="A80" s="456"/>
      <c r="B80" s="1245" t="s">
        <v>6936</v>
      </c>
      <c r="C80" s="469" t="s">
        <v>2320</v>
      </c>
      <c r="D80" s="457" t="s">
        <v>2312</v>
      </c>
      <c r="E80" s="457" t="s">
        <v>2313</v>
      </c>
      <c r="F80" s="458" t="s">
        <v>417</v>
      </c>
      <c r="G80" s="459">
        <v>766</v>
      </c>
      <c r="H80" s="457">
        <v>450</v>
      </c>
      <c r="I80" s="457">
        <v>505</v>
      </c>
      <c r="J80" s="457">
        <v>54</v>
      </c>
      <c r="K80" s="3692">
        <v>5902</v>
      </c>
      <c r="L80" s="5645">
        <v>542984</v>
      </c>
      <c r="M80" s="385">
        <f t="shared" si="0"/>
        <v>542984</v>
      </c>
    </row>
    <row r="81" spans="1:13">
      <c r="A81" s="456"/>
      <c r="B81" s="1245">
        <v>7221295</v>
      </c>
      <c r="C81" s="469" t="s">
        <v>13884</v>
      </c>
      <c r="D81" s="457" t="s">
        <v>13885</v>
      </c>
      <c r="E81" s="457" t="s">
        <v>2314</v>
      </c>
      <c r="F81" s="458" t="s">
        <v>417</v>
      </c>
      <c r="G81" s="459">
        <v>952</v>
      </c>
      <c r="H81" s="457">
        <v>600</v>
      </c>
      <c r="I81" s="457">
        <v>584</v>
      </c>
      <c r="J81" s="457">
        <v>87</v>
      </c>
      <c r="K81" s="3692">
        <v>8321</v>
      </c>
      <c r="L81" s="5645">
        <v>732248</v>
      </c>
      <c r="M81" s="385">
        <f t="shared" ref="M81:M85" si="1">L81-L81*$C$4/100</f>
        <v>732248</v>
      </c>
    </row>
    <row r="82" spans="1:13" ht="12.75" customHeight="1">
      <c r="A82" s="456"/>
      <c r="B82" s="1245" t="s">
        <v>13886</v>
      </c>
      <c r="C82" s="469" t="s">
        <v>13887</v>
      </c>
      <c r="D82" s="457" t="s">
        <v>13888</v>
      </c>
      <c r="E82" s="457" t="s">
        <v>2314</v>
      </c>
      <c r="F82" s="458" t="s">
        <v>417</v>
      </c>
      <c r="G82" s="459">
        <v>952</v>
      </c>
      <c r="H82" s="457">
        <v>600</v>
      </c>
      <c r="I82" s="457">
        <v>584</v>
      </c>
      <c r="J82" s="457">
        <v>93</v>
      </c>
      <c r="K82" s="3692">
        <v>9058</v>
      </c>
      <c r="L82" s="5645">
        <v>833336</v>
      </c>
      <c r="M82" s="385">
        <f t="shared" si="1"/>
        <v>833336</v>
      </c>
    </row>
    <row r="83" spans="1:13" ht="12.75" customHeight="1">
      <c r="A83" s="456"/>
      <c r="B83" s="1245">
        <v>7221296</v>
      </c>
      <c r="C83" s="469" t="s">
        <v>13889</v>
      </c>
      <c r="D83" s="457" t="s">
        <v>13890</v>
      </c>
      <c r="E83" s="457" t="s">
        <v>2315</v>
      </c>
      <c r="F83" s="458" t="s">
        <v>417</v>
      </c>
      <c r="G83" s="459">
        <v>952</v>
      </c>
      <c r="H83" s="457">
        <v>600</v>
      </c>
      <c r="I83" s="457">
        <v>584</v>
      </c>
      <c r="J83" s="457">
        <v>93</v>
      </c>
      <c r="K83" s="3692">
        <v>9534</v>
      </c>
      <c r="L83" s="5645">
        <v>838992</v>
      </c>
      <c r="M83" s="385">
        <f t="shared" si="1"/>
        <v>838992</v>
      </c>
    </row>
    <row r="84" spans="1:13" ht="12.75" customHeight="1">
      <c r="A84" s="2784"/>
      <c r="B84" s="1245" t="s">
        <v>13891</v>
      </c>
      <c r="C84" s="469" t="s">
        <v>13892</v>
      </c>
      <c r="D84" s="2835" t="s">
        <v>13895</v>
      </c>
      <c r="E84" s="2836" t="s">
        <v>2315</v>
      </c>
      <c r="F84" s="2837" t="s">
        <v>417</v>
      </c>
      <c r="G84" s="2838">
        <v>952</v>
      </c>
      <c r="H84" s="2836">
        <v>600</v>
      </c>
      <c r="I84" s="2836">
        <v>584</v>
      </c>
      <c r="J84" s="2836">
        <v>93</v>
      </c>
      <c r="K84" s="3692">
        <v>11938</v>
      </c>
      <c r="L84" s="5645">
        <v>1098296</v>
      </c>
      <c r="M84" s="385">
        <f t="shared" si="1"/>
        <v>1098296</v>
      </c>
    </row>
    <row r="85" spans="1:13" ht="12.75" customHeight="1">
      <c r="A85" s="2784"/>
      <c r="B85" s="1245" t="s">
        <v>13893</v>
      </c>
      <c r="C85" s="469" t="s">
        <v>13894</v>
      </c>
      <c r="D85" s="2835" t="s">
        <v>13896</v>
      </c>
      <c r="E85" s="2836" t="s">
        <v>2315</v>
      </c>
      <c r="F85" s="2837" t="s">
        <v>417</v>
      </c>
      <c r="G85" s="2838">
        <v>952</v>
      </c>
      <c r="H85" s="2836">
        <v>600</v>
      </c>
      <c r="I85" s="2836">
        <v>584</v>
      </c>
      <c r="J85" s="2836">
        <v>96</v>
      </c>
      <c r="K85" s="3692">
        <v>12568</v>
      </c>
      <c r="L85" s="5645">
        <v>1156256</v>
      </c>
      <c r="M85" s="385">
        <f t="shared" si="1"/>
        <v>1156256</v>
      </c>
    </row>
    <row r="86" spans="1:13">
      <c r="A86" s="456"/>
      <c r="B86" s="1250"/>
      <c r="C86" s="7754" t="s">
        <v>5821</v>
      </c>
      <c r="D86" s="7755"/>
      <c r="E86" s="7755"/>
      <c r="F86" s="7755"/>
      <c r="G86" s="7755"/>
      <c r="H86" s="7755"/>
      <c r="I86" s="7755"/>
      <c r="J86" s="7755"/>
      <c r="K86" s="7755"/>
      <c r="L86" s="7755"/>
      <c r="M86" s="7756"/>
    </row>
    <row r="87" spans="1:13">
      <c r="A87" s="456"/>
      <c r="B87" s="1796" t="s">
        <v>10733</v>
      </c>
      <c r="C87" s="1749" t="s">
        <v>2316</v>
      </c>
      <c r="D87" s="457" t="s">
        <v>2303</v>
      </c>
      <c r="E87" s="457" t="s">
        <v>1441</v>
      </c>
      <c r="F87" s="458" t="s">
        <v>417</v>
      </c>
      <c r="G87" s="390">
        <v>700</v>
      </c>
      <c r="H87" s="387">
        <v>400</v>
      </c>
      <c r="I87" s="387">
        <v>299</v>
      </c>
      <c r="J87" s="387">
        <v>33</v>
      </c>
      <c r="K87" s="3692">
        <v>1843</v>
      </c>
      <c r="L87" s="5645">
        <v>169556</v>
      </c>
      <c r="M87" s="385">
        <f t="shared" ref="M87:M89" si="2">L87-L87*$C$4/100</f>
        <v>169556</v>
      </c>
    </row>
    <row r="88" spans="1:13">
      <c r="A88" s="456"/>
      <c r="B88" s="1796" t="s">
        <v>10734</v>
      </c>
      <c r="C88" s="1749" t="s">
        <v>2317</v>
      </c>
      <c r="D88" s="457" t="s">
        <v>2301</v>
      </c>
      <c r="E88" s="457" t="s">
        <v>1441</v>
      </c>
      <c r="F88" s="392">
        <v>13.8</v>
      </c>
      <c r="G88" s="390">
        <v>700</v>
      </c>
      <c r="H88" s="387">
        <v>400</v>
      </c>
      <c r="I88" s="387">
        <v>299</v>
      </c>
      <c r="J88" s="387">
        <v>37</v>
      </c>
      <c r="K88" s="3692">
        <v>1989</v>
      </c>
      <c r="L88" s="5645">
        <v>182988</v>
      </c>
      <c r="M88" s="385">
        <f t="shared" si="2"/>
        <v>182988</v>
      </c>
    </row>
    <row r="89" spans="1:13">
      <c r="A89" s="456"/>
      <c r="B89" s="1796" t="s">
        <v>10735</v>
      </c>
      <c r="C89" s="1749" t="s">
        <v>7006</v>
      </c>
      <c r="D89" s="457" t="s">
        <v>2580</v>
      </c>
      <c r="E89" s="457" t="s">
        <v>1441</v>
      </c>
      <c r="F89" s="392">
        <v>16.100000000000001</v>
      </c>
      <c r="G89" s="390">
        <v>700</v>
      </c>
      <c r="H89" s="387">
        <v>400</v>
      </c>
      <c r="I89" s="387">
        <v>299</v>
      </c>
      <c r="J89" s="387">
        <v>37</v>
      </c>
      <c r="K89" s="3692">
        <v>2012</v>
      </c>
      <c r="L89" s="5645">
        <v>185104</v>
      </c>
      <c r="M89" s="385">
        <f t="shared" si="2"/>
        <v>185104</v>
      </c>
    </row>
    <row r="90" spans="1:13">
      <c r="A90" s="7878" t="s">
        <v>1467</v>
      </c>
      <c r="B90" s="7797"/>
      <c r="C90" s="7797"/>
      <c r="D90" s="7797"/>
      <c r="E90" s="7797"/>
      <c r="F90" s="7797"/>
      <c r="G90" s="7797"/>
      <c r="H90" s="7797"/>
      <c r="I90" s="7797"/>
      <c r="J90" s="7797"/>
      <c r="K90" s="7797"/>
      <c r="L90" s="7797"/>
      <c r="M90" s="7879"/>
    </row>
    <row r="91" spans="1:13">
      <c r="A91" s="7793" t="s">
        <v>2153</v>
      </c>
      <c r="B91" s="7794"/>
      <c r="C91" s="7794"/>
      <c r="D91" s="7794"/>
      <c r="E91" s="7794"/>
      <c r="F91" s="7794"/>
      <c r="G91" s="7794"/>
      <c r="H91" s="7794"/>
      <c r="I91" s="7794"/>
      <c r="J91" s="7794"/>
      <c r="K91" s="7794"/>
      <c r="L91" s="7794"/>
      <c r="M91" s="7794"/>
    </row>
    <row r="92" spans="1:13">
      <c r="A92" s="7786" t="s">
        <v>70</v>
      </c>
      <c r="B92" s="5712"/>
      <c r="C92" s="7786" t="s">
        <v>67</v>
      </c>
      <c r="D92" s="7786" t="s">
        <v>1418</v>
      </c>
      <c r="E92" s="7786" t="s">
        <v>1432</v>
      </c>
      <c r="F92" s="7809" t="s">
        <v>2147</v>
      </c>
      <c r="G92" s="7811" t="s">
        <v>1433</v>
      </c>
      <c r="H92" s="7812"/>
      <c r="I92" s="7813"/>
      <c r="J92" s="7786" t="s">
        <v>1427</v>
      </c>
      <c r="K92" s="7788" t="s">
        <v>1434</v>
      </c>
      <c r="L92" s="7790" t="s">
        <v>1435</v>
      </c>
      <c r="M92" s="7799" t="s">
        <v>1436</v>
      </c>
    </row>
    <row r="93" spans="1:13">
      <c r="A93" s="7787"/>
      <c r="B93" s="5713"/>
      <c r="C93" s="7787"/>
      <c r="D93" s="7787"/>
      <c r="E93" s="7787"/>
      <c r="F93" s="7810"/>
      <c r="G93" s="2839" t="s">
        <v>1437</v>
      </c>
      <c r="H93" s="2840" t="s">
        <v>1438</v>
      </c>
      <c r="I93" s="2840" t="s">
        <v>1439</v>
      </c>
      <c r="J93" s="7787"/>
      <c r="K93" s="7789"/>
      <c r="L93" s="7791"/>
      <c r="M93" s="7800"/>
    </row>
    <row r="94" spans="1:13">
      <c r="A94" s="391"/>
      <c r="B94" s="1202"/>
      <c r="C94" s="7824" t="s">
        <v>1468</v>
      </c>
      <c r="D94" s="7825"/>
      <c r="E94" s="7825"/>
      <c r="F94" s="7825"/>
      <c r="G94" s="7825"/>
      <c r="H94" s="7825"/>
      <c r="I94" s="7825"/>
      <c r="J94" s="7825"/>
      <c r="K94" s="7826"/>
      <c r="L94" s="5633"/>
      <c r="M94" s="393"/>
    </row>
    <row r="95" spans="1:13">
      <c r="A95" s="1202"/>
      <c r="B95" s="1244" t="s">
        <v>6937</v>
      </c>
      <c r="C95" s="465" t="s">
        <v>6124</v>
      </c>
      <c r="D95" s="5726" t="s">
        <v>1469</v>
      </c>
      <c r="E95" s="394">
        <v>110</v>
      </c>
      <c r="F95" s="5727" t="s">
        <v>417</v>
      </c>
      <c r="G95" s="5728">
        <v>850</v>
      </c>
      <c r="H95" s="5728">
        <v>350</v>
      </c>
      <c r="I95" s="5728">
        <v>520</v>
      </c>
      <c r="J95" s="5728">
        <v>89</v>
      </c>
      <c r="K95" s="5648">
        <v>2668</v>
      </c>
      <c r="L95" s="5645">
        <v>245456</v>
      </c>
      <c r="M95" s="385">
        <f t="shared" ref="M95:M97" si="3">L95-L95*$C$4/100</f>
        <v>245456</v>
      </c>
    </row>
    <row r="96" spans="1:13">
      <c r="A96" s="1202"/>
      <c r="B96" s="1244" t="s">
        <v>6938</v>
      </c>
      <c r="C96" s="465" t="s">
        <v>6125</v>
      </c>
      <c r="D96" s="386" t="s">
        <v>1470</v>
      </c>
      <c r="E96" s="386">
        <v>130</v>
      </c>
      <c r="F96" s="5727" t="s">
        <v>417</v>
      </c>
      <c r="G96" s="5729">
        <v>850</v>
      </c>
      <c r="H96" s="5729">
        <v>350</v>
      </c>
      <c r="I96" s="5729">
        <v>600</v>
      </c>
      <c r="J96" s="5729">
        <v>113</v>
      </c>
      <c r="K96" s="5648">
        <v>2870</v>
      </c>
      <c r="L96" s="5645">
        <v>264040</v>
      </c>
      <c r="M96" s="385">
        <f t="shared" si="3"/>
        <v>264040</v>
      </c>
    </row>
    <row r="97" spans="1:13">
      <c r="A97" s="1202"/>
      <c r="B97" s="1244" t="s">
        <v>6939</v>
      </c>
      <c r="C97" s="466" t="s">
        <v>6126</v>
      </c>
      <c r="D97" s="386" t="s">
        <v>1471</v>
      </c>
      <c r="E97" s="386">
        <v>140</v>
      </c>
      <c r="F97" s="5727" t="s">
        <v>417</v>
      </c>
      <c r="G97" s="5729">
        <v>850</v>
      </c>
      <c r="H97" s="386">
        <v>350</v>
      </c>
      <c r="I97" s="386">
        <v>680</v>
      </c>
      <c r="J97" s="386">
        <v>136</v>
      </c>
      <c r="K97" s="5648">
        <v>3139</v>
      </c>
      <c r="L97" s="5645">
        <v>288788</v>
      </c>
      <c r="M97" s="385">
        <f t="shared" si="3"/>
        <v>288788</v>
      </c>
    </row>
    <row r="98" spans="1:13">
      <c r="A98" s="1202"/>
      <c r="C98" s="7824" t="s">
        <v>1472</v>
      </c>
      <c r="D98" s="7825"/>
      <c r="E98" s="7825"/>
      <c r="F98" s="7825"/>
      <c r="G98" s="7825"/>
      <c r="H98" s="7825"/>
      <c r="I98" s="7825"/>
      <c r="J98" s="7825"/>
      <c r="K98" s="7826"/>
      <c r="L98" s="5633"/>
      <c r="M98" s="393"/>
    </row>
    <row r="99" spans="1:13">
      <c r="A99" s="1202"/>
      <c r="B99" s="1244" t="s">
        <v>6940</v>
      </c>
      <c r="C99" s="468" t="s">
        <v>6127</v>
      </c>
      <c r="D99" s="387" t="s">
        <v>1470</v>
      </c>
      <c r="E99" s="387">
        <v>130</v>
      </c>
      <c r="F99" s="392">
        <v>13</v>
      </c>
      <c r="G99" s="390">
        <v>850</v>
      </c>
      <c r="H99" s="387">
        <v>650</v>
      </c>
      <c r="I99" s="387">
        <v>600</v>
      </c>
      <c r="J99" s="387">
        <v>155</v>
      </c>
      <c r="K99" s="5648">
        <v>4521</v>
      </c>
      <c r="L99" s="5645">
        <v>415932</v>
      </c>
      <c r="M99" s="385">
        <f t="shared" ref="M99:M101" si="4">L99-L99*$C$4/100</f>
        <v>415932</v>
      </c>
    </row>
    <row r="100" spans="1:13">
      <c r="A100" s="1202"/>
      <c r="B100" s="1244" t="s">
        <v>6941</v>
      </c>
      <c r="C100" s="468" t="s">
        <v>6128</v>
      </c>
      <c r="D100" s="387" t="s">
        <v>1471</v>
      </c>
      <c r="E100" s="387">
        <v>140</v>
      </c>
      <c r="F100" s="392">
        <v>17</v>
      </c>
      <c r="G100" s="390">
        <v>850</v>
      </c>
      <c r="H100" s="387">
        <v>650</v>
      </c>
      <c r="I100" s="387">
        <v>600</v>
      </c>
      <c r="J100" s="387">
        <v>176</v>
      </c>
      <c r="K100" s="5648">
        <v>4747</v>
      </c>
      <c r="L100" s="5645">
        <v>436724</v>
      </c>
      <c r="M100" s="385">
        <f t="shared" si="4"/>
        <v>436724</v>
      </c>
    </row>
    <row r="101" spans="1:13">
      <c r="A101" s="1202"/>
      <c r="B101" s="1244" t="s">
        <v>6944</v>
      </c>
      <c r="C101" s="468" t="s">
        <v>6129</v>
      </c>
      <c r="D101" s="387" t="s">
        <v>1473</v>
      </c>
      <c r="E101" s="387" t="s">
        <v>1441</v>
      </c>
      <c r="F101" s="392">
        <v>17</v>
      </c>
      <c r="G101" s="390">
        <v>850</v>
      </c>
      <c r="H101" s="387">
        <v>650</v>
      </c>
      <c r="I101" s="387">
        <v>600</v>
      </c>
      <c r="J101" s="387">
        <v>184</v>
      </c>
      <c r="K101" s="5648">
        <v>5605</v>
      </c>
      <c r="L101" s="5645">
        <v>515660</v>
      </c>
      <c r="M101" s="385">
        <f t="shared" si="4"/>
        <v>515660</v>
      </c>
    </row>
    <row r="102" spans="1:13">
      <c r="A102" s="1202"/>
      <c r="C102" s="7824" t="s">
        <v>1474</v>
      </c>
      <c r="D102" s="7825"/>
      <c r="E102" s="7825"/>
      <c r="F102" s="7825"/>
      <c r="G102" s="7825"/>
      <c r="H102" s="7825"/>
      <c r="I102" s="7825"/>
      <c r="J102" s="7825"/>
      <c r="K102" s="7826"/>
      <c r="L102" s="5634"/>
      <c r="M102" s="5649"/>
    </row>
    <row r="103" spans="1:13">
      <c r="A103" s="1202"/>
      <c r="B103" s="1244" t="s">
        <v>6942</v>
      </c>
      <c r="C103" s="468" t="s">
        <v>6130</v>
      </c>
      <c r="D103" s="387" t="s">
        <v>1470</v>
      </c>
      <c r="E103" s="387" t="s">
        <v>1441</v>
      </c>
      <c r="F103" s="388" t="s">
        <v>417</v>
      </c>
      <c r="G103" s="390">
        <v>850</v>
      </c>
      <c r="H103" s="387">
        <v>350</v>
      </c>
      <c r="I103" s="387">
        <v>596</v>
      </c>
      <c r="J103" s="387">
        <v>184</v>
      </c>
      <c r="K103" s="5648">
        <v>3678</v>
      </c>
      <c r="L103" s="5645">
        <v>338376</v>
      </c>
      <c r="M103" s="385">
        <f t="shared" ref="M103:M104" si="5">L103-L103*$C$4/100</f>
        <v>338376</v>
      </c>
    </row>
    <row r="104" spans="1:13">
      <c r="A104" s="1202"/>
      <c r="B104" s="1244" t="s">
        <v>6943</v>
      </c>
      <c r="C104" s="468" t="s">
        <v>6131</v>
      </c>
      <c r="D104" s="387" t="s">
        <v>1471</v>
      </c>
      <c r="E104" s="387" t="s">
        <v>1441</v>
      </c>
      <c r="F104" s="388" t="s">
        <v>417</v>
      </c>
      <c r="G104" s="390">
        <v>850</v>
      </c>
      <c r="H104" s="387">
        <v>350</v>
      </c>
      <c r="I104" s="387">
        <v>676</v>
      </c>
      <c r="J104" s="387">
        <v>144</v>
      </c>
      <c r="K104" s="5648">
        <v>3964</v>
      </c>
      <c r="L104" s="5645">
        <v>364688</v>
      </c>
      <c r="M104" s="385">
        <f t="shared" si="5"/>
        <v>364688</v>
      </c>
    </row>
    <row r="105" spans="1:13">
      <c r="A105" s="1202"/>
      <c r="C105" s="7824" t="s">
        <v>1475</v>
      </c>
      <c r="D105" s="7825"/>
      <c r="E105" s="7825"/>
      <c r="F105" s="7825"/>
      <c r="G105" s="7825"/>
      <c r="H105" s="7825"/>
      <c r="I105" s="7825"/>
      <c r="J105" s="7825"/>
      <c r="K105" s="7826"/>
      <c r="L105" s="5634"/>
      <c r="M105" s="5649"/>
    </row>
    <row r="106" spans="1:13">
      <c r="A106" s="1202"/>
      <c r="B106" s="1244" t="s">
        <v>6945</v>
      </c>
      <c r="C106" s="468" t="s">
        <v>6132</v>
      </c>
      <c r="D106" s="387" t="s">
        <v>1470</v>
      </c>
      <c r="E106" s="387" t="s">
        <v>1441</v>
      </c>
      <c r="F106" s="388" t="s">
        <v>417</v>
      </c>
      <c r="G106" s="390">
        <v>850</v>
      </c>
      <c r="H106" s="387">
        <v>350</v>
      </c>
      <c r="I106" s="387">
        <v>542</v>
      </c>
      <c r="J106" s="387">
        <v>111</v>
      </c>
      <c r="K106" s="5648">
        <v>3192</v>
      </c>
      <c r="L106" s="5645">
        <v>293664</v>
      </c>
      <c r="M106" s="385">
        <f t="shared" ref="M106:M107" si="6">L106-L106*$C$4/100</f>
        <v>293664</v>
      </c>
    </row>
    <row r="107" spans="1:13">
      <c r="A107" s="1202"/>
      <c r="B107" s="1244" t="s">
        <v>6946</v>
      </c>
      <c r="C107" s="468" t="s">
        <v>6133</v>
      </c>
      <c r="D107" s="387" t="s">
        <v>1471</v>
      </c>
      <c r="E107" s="387" t="s">
        <v>1441</v>
      </c>
      <c r="F107" s="388" t="s">
        <v>417</v>
      </c>
      <c r="G107" s="390">
        <v>850</v>
      </c>
      <c r="H107" s="387">
        <v>350</v>
      </c>
      <c r="I107" s="387">
        <v>622</v>
      </c>
      <c r="J107" s="387">
        <v>134</v>
      </c>
      <c r="K107" s="5648">
        <v>3445</v>
      </c>
      <c r="L107" s="5645">
        <v>316940</v>
      </c>
      <c r="M107" s="385">
        <f t="shared" si="6"/>
        <v>316940</v>
      </c>
    </row>
    <row r="108" spans="1:13">
      <c r="A108" s="1202"/>
      <c r="C108" s="7824" t="s">
        <v>1476</v>
      </c>
      <c r="D108" s="7825"/>
      <c r="E108" s="7825"/>
      <c r="F108" s="7825"/>
      <c r="G108" s="7825"/>
      <c r="H108" s="7825"/>
      <c r="I108" s="7825"/>
      <c r="J108" s="7825"/>
      <c r="K108" s="7826"/>
      <c r="L108" s="5634"/>
      <c r="M108" s="5649"/>
    </row>
    <row r="109" spans="1:13">
      <c r="A109" s="1202"/>
      <c r="B109" s="1244" t="s">
        <v>6947</v>
      </c>
      <c r="C109" s="468" t="s">
        <v>6134</v>
      </c>
      <c r="D109" s="387" t="s">
        <v>1470</v>
      </c>
      <c r="E109" s="387">
        <v>130</v>
      </c>
      <c r="F109" s="388" t="s">
        <v>417</v>
      </c>
      <c r="G109" s="390">
        <v>850</v>
      </c>
      <c r="H109" s="387">
        <v>350</v>
      </c>
      <c r="I109" s="387">
        <v>600</v>
      </c>
      <c r="J109" s="387">
        <v>103</v>
      </c>
      <c r="K109" s="5648">
        <v>2404</v>
      </c>
      <c r="L109" s="5645">
        <v>221168</v>
      </c>
      <c r="M109" s="385">
        <f t="shared" ref="M109:M111" si="7">L109-L109*$C$4/100</f>
        <v>221168</v>
      </c>
    </row>
    <row r="110" spans="1:13">
      <c r="A110" s="391"/>
      <c r="B110" s="1244" t="s">
        <v>6948</v>
      </c>
      <c r="C110" s="468" t="s">
        <v>6135</v>
      </c>
      <c r="D110" s="387" t="s">
        <v>1471</v>
      </c>
      <c r="E110" s="387">
        <v>140</v>
      </c>
      <c r="F110" s="388" t="s">
        <v>417</v>
      </c>
      <c r="G110" s="390">
        <v>850</v>
      </c>
      <c r="H110" s="387">
        <v>350</v>
      </c>
      <c r="I110" s="387">
        <v>680</v>
      </c>
      <c r="J110" s="387">
        <v>126</v>
      </c>
      <c r="K110" s="5648">
        <v>2598</v>
      </c>
      <c r="L110" s="5645">
        <v>239016</v>
      </c>
      <c r="M110" s="385">
        <f t="shared" si="7"/>
        <v>239016</v>
      </c>
    </row>
    <row r="111" spans="1:13">
      <c r="A111" s="391"/>
      <c r="B111" s="1284" t="s">
        <v>6949</v>
      </c>
      <c r="C111" s="5650" t="s">
        <v>7342</v>
      </c>
      <c r="D111" s="418" t="s">
        <v>1477</v>
      </c>
      <c r="E111" s="418">
        <v>160</v>
      </c>
      <c r="F111" s="5651" t="s">
        <v>417</v>
      </c>
      <c r="G111" s="5652" t="s">
        <v>1478</v>
      </c>
      <c r="H111" s="418">
        <v>350</v>
      </c>
      <c r="I111" s="418">
        <v>635</v>
      </c>
      <c r="J111" s="418">
        <v>150</v>
      </c>
      <c r="K111" s="5648">
        <v>2946</v>
      </c>
      <c r="L111" s="5645">
        <v>271032</v>
      </c>
      <c r="M111" s="385">
        <f t="shared" si="7"/>
        <v>271032</v>
      </c>
    </row>
    <row r="112" spans="1:13">
      <c r="A112" s="1202"/>
      <c r="B112" s="1291"/>
      <c r="C112" s="5653" t="s">
        <v>7349</v>
      </c>
      <c r="D112" s="5654"/>
      <c r="E112" s="5654"/>
      <c r="F112" s="5655"/>
      <c r="G112" s="5656"/>
      <c r="H112" s="5654"/>
      <c r="I112" s="5654"/>
      <c r="J112" s="5654"/>
      <c r="K112" s="5657"/>
      <c r="L112" s="5637"/>
      <c r="M112" s="5658"/>
    </row>
    <row r="113" spans="1:13">
      <c r="A113" s="391"/>
      <c r="B113" s="1285" t="s">
        <v>6950</v>
      </c>
      <c r="C113" s="5659" t="s">
        <v>7347</v>
      </c>
      <c r="D113" s="5660" t="s">
        <v>1479</v>
      </c>
      <c r="E113" s="5660">
        <v>160</v>
      </c>
      <c r="F113" s="5661" t="s">
        <v>417</v>
      </c>
      <c r="G113" s="5662" t="s">
        <v>1478</v>
      </c>
      <c r="H113" s="5660">
        <v>350</v>
      </c>
      <c r="I113" s="5660">
        <v>715</v>
      </c>
      <c r="J113" s="5660">
        <v>174</v>
      </c>
      <c r="K113" s="5648">
        <v>3179</v>
      </c>
      <c r="L113" s="5645">
        <v>292468</v>
      </c>
      <c r="M113" s="385">
        <f t="shared" ref="M113" si="8">L113-L113*$C$4/100</f>
        <v>292468</v>
      </c>
    </row>
    <row r="114" spans="1:13">
      <c r="A114" s="391"/>
      <c r="B114" s="1244"/>
      <c r="C114" s="5653" t="s">
        <v>7350</v>
      </c>
      <c r="D114" s="387"/>
      <c r="E114" s="387"/>
      <c r="F114" s="388"/>
      <c r="G114" s="389"/>
      <c r="H114" s="387"/>
      <c r="I114" s="387"/>
      <c r="J114" s="387"/>
      <c r="K114" s="1860"/>
      <c r="L114" s="5635"/>
      <c r="M114" s="385"/>
    </row>
    <row r="115" spans="1:13">
      <c r="A115" s="391"/>
      <c r="B115" s="1244" t="s">
        <v>6951</v>
      </c>
      <c r="C115" s="468" t="s">
        <v>7348</v>
      </c>
      <c r="D115" s="387" t="s">
        <v>1480</v>
      </c>
      <c r="E115" s="387">
        <v>180</v>
      </c>
      <c r="F115" s="388" t="s">
        <v>417</v>
      </c>
      <c r="G115" s="389" t="s">
        <v>1481</v>
      </c>
      <c r="H115" s="387">
        <v>350</v>
      </c>
      <c r="I115" s="387">
        <v>875</v>
      </c>
      <c r="J115" s="387">
        <v>224</v>
      </c>
      <c r="K115" s="5648">
        <v>3936</v>
      </c>
      <c r="L115" s="5645">
        <v>362112</v>
      </c>
      <c r="M115" s="385">
        <f t="shared" ref="M115" si="9">L115-L115*$C$4/100</f>
        <v>362112</v>
      </c>
    </row>
    <row r="116" spans="1:13">
      <c r="A116" s="391"/>
      <c r="B116" s="1292"/>
      <c r="C116" s="5653" t="s">
        <v>7351</v>
      </c>
      <c r="D116" s="5663"/>
      <c r="E116" s="5663"/>
      <c r="F116" s="5664"/>
      <c r="G116" s="5665"/>
      <c r="H116" s="5663"/>
      <c r="I116" s="5663"/>
      <c r="J116" s="5663"/>
      <c r="K116" s="5666"/>
      <c r="L116" s="5636"/>
      <c r="M116" s="5667"/>
    </row>
    <row r="117" spans="1:13">
      <c r="A117" s="1202"/>
      <c r="B117" s="1293" t="s">
        <v>7343</v>
      </c>
      <c r="C117" s="5653" t="s">
        <v>7345</v>
      </c>
      <c r="D117" s="5663"/>
      <c r="E117" s="5663"/>
      <c r="F117" s="5664"/>
      <c r="G117" s="5665"/>
      <c r="H117" s="5663"/>
      <c r="I117" s="5663"/>
      <c r="J117" s="5668"/>
      <c r="K117" s="5648">
        <v>134.6</v>
      </c>
      <c r="L117" s="5645">
        <v>12383.2</v>
      </c>
      <c r="M117" s="385">
        <f t="shared" ref="M117:M118" si="10">L117-L117*$C$4/100</f>
        <v>12383.2</v>
      </c>
    </row>
    <row r="118" spans="1:13">
      <c r="A118" s="1202"/>
      <c r="B118" s="1293" t="s">
        <v>7344</v>
      </c>
      <c r="C118" s="5653" t="s">
        <v>7346</v>
      </c>
      <c r="D118" s="5663"/>
      <c r="E118" s="5663"/>
      <c r="F118" s="5664"/>
      <c r="G118" s="5665"/>
      <c r="H118" s="5663"/>
      <c r="I118" s="5663"/>
      <c r="J118" s="5668"/>
      <c r="K118" s="5648">
        <v>209.87</v>
      </c>
      <c r="L118" s="5645">
        <v>19308.04</v>
      </c>
      <c r="M118" s="385">
        <f t="shared" si="10"/>
        <v>19308.04</v>
      </c>
    </row>
    <row r="119" spans="1:13" ht="14.35">
      <c r="A119" s="391"/>
      <c r="B119" s="1202"/>
      <c r="C119" s="7821" t="s">
        <v>7360</v>
      </c>
      <c r="D119" s="7825"/>
      <c r="E119" s="7825"/>
      <c r="F119" s="7825"/>
      <c r="G119" s="7825"/>
      <c r="H119" s="7825"/>
      <c r="I119" s="7825"/>
      <c r="J119" s="7825"/>
      <c r="K119" s="7825"/>
      <c r="L119" s="7828"/>
      <c r="M119" s="7829"/>
    </row>
    <row r="120" spans="1:13">
      <c r="A120" s="1202"/>
      <c r="B120" s="1244" t="s">
        <v>10903</v>
      </c>
      <c r="C120" s="468" t="s">
        <v>2864</v>
      </c>
      <c r="D120" s="457" t="s">
        <v>5999</v>
      </c>
      <c r="E120" s="387">
        <v>180</v>
      </c>
      <c r="F120" s="388" t="s">
        <v>417</v>
      </c>
      <c r="G120" s="516" t="s">
        <v>2867</v>
      </c>
      <c r="H120" s="387">
        <v>940</v>
      </c>
      <c r="I120" s="387">
        <v>645</v>
      </c>
      <c r="J120" s="387">
        <v>266</v>
      </c>
      <c r="K120" s="5648">
        <v>6394</v>
      </c>
      <c r="L120" s="5645">
        <v>588248</v>
      </c>
      <c r="M120" s="385">
        <f t="shared" ref="M120:M122" si="11">L120-L120*$C$4/100</f>
        <v>588248</v>
      </c>
    </row>
    <row r="121" spans="1:13">
      <c r="A121" s="1202"/>
      <c r="B121" s="1244" t="s">
        <v>10904</v>
      </c>
      <c r="C121" s="468" t="s">
        <v>2865</v>
      </c>
      <c r="D121" s="457" t="s">
        <v>6000</v>
      </c>
      <c r="E121" s="387">
        <v>225</v>
      </c>
      <c r="F121" s="388" t="s">
        <v>417</v>
      </c>
      <c r="G121" s="516" t="s">
        <v>2867</v>
      </c>
      <c r="H121" s="387">
        <v>1140</v>
      </c>
      <c r="I121" s="387">
        <v>645</v>
      </c>
      <c r="J121" s="387">
        <v>322</v>
      </c>
      <c r="K121" s="5648">
        <v>7431</v>
      </c>
      <c r="L121" s="5645">
        <v>683652</v>
      </c>
      <c r="M121" s="385">
        <f t="shared" si="11"/>
        <v>683652</v>
      </c>
    </row>
    <row r="122" spans="1:13">
      <c r="A122" s="1202"/>
      <c r="B122" s="1244" t="s">
        <v>10905</v>
      </c>
      <c r="C122" s="468" t="s">
        <v>2866</v>
      </c>
      <c r="D122" s="457" t="s">
        <v>6001</v>
      </c>
      <c r="E122" s="387">
        <v>250</v>
      </c>
      <c r="F122" s="388" t="s">
        <v>417</v>
      </c>
      <c r="G122" s="516" t="s">
        <v>2867</v>
      </c>
      <c r="H122" s="387">
        <v>1240</v>
      </c>
      <c r="I122" s="387">
        <v>670</v>
      </c>
      <c r="J122" s="387">
        <v>350</v>
      </c>
      <c r="K122" s="5648">
        <v>8526</v>
      </c>
      <c r="L122" s="5645">
        <v>784392</v>
      </c>
      <c r="M122" s="385">
        <f t="shared" si="11"/>
        <v>784392</v>
      </c>
    </row>
    <row r="123" spans="1:13">
      <c r="A123" s="391"/>
      <c r="B123" s="1207"/>
      <c r="C123" s="7821" t="s">
        <v>7361</v>
      </c>
      <c r="D123" s="7822"/>
      <c r="E123" s="7822"/>
      <c r="F123" s="7822"/>
      <c r="G123" s="7822"/>
      <c r="H123" s="7822"/>
      <c r="I123" s="7822"/>
      <c r="J123" s="7822"/>
      <c r="K123" s="7822"/>
      <c r="L123" s="7822"/>
      <c r="M123" s="7823"/>
    </row>
    <row r="124" spans="1:13">
      <c r="A124" s="1202"/>
      <c r="B124" s="1244" t="s">
        <v>10906</v>
      </c>
      <c r="C124" s="468" t="s">
        <v>2958</v>
      </c>
      <c r="D124" s="457" t="s">
        <v>2964</v>
      </c>
      <c r="E124" s="387">
        <v>130</v>
      </c>
      <c r="F124" s="5669" t="s">
        <v>417</v>
      </c>
      <c r="G124" s="516" t="s">
        <v>1553</v>
      </c>
      <c r="H124" s="387">
        <v>400</v>
      </c>
      <c r="I124" s="387">
        <v>595</v>
      </c>
      <c r="J124" s="387">
        <v>101</v>
      </c>
      <c r="K124" s="5648">
        <v>2279</v>
      </c>
      <c r="L124" s="5645">
        <v>209668</v>
      </c>
      <c r="M124" s="385">
        <f t="shared" ref="M124:M126" si="12">L124-L124*$C$4/100</f>
        <v>209668</v>
      </c>
    </row>
    <row r="125" spans="1:13">
      <c r="A125" s="1202"/>
      <c r="B125" s="1244" t="s">
        <v>10907</v>
      </c>
      <c r="C125" s="468" t="s">
        <v>2959</v>
      </c>
      <c r="D125" s="457" t="s">
        <v>2965</v>
      </c>
      <c r="E125" s="387">
        <v>150</v>
      </c>
      <c r="F125" s="5669" t="s">
        <v>417</v>
      </c>
      <c r="G125" s="516" t="s">
        <v>1553</v>
      </c>
      <c r="H125" s="387">
        <v>400</v>
      </c>
      <c r="I125" s="387">
        <v>720</v>
      </c>
      <c r="J125" s="387">
        <v>126</v>
      </c>
      <c r="K125" s="5648">
        <v>2455</v>
      </c>
      <c r="L125" s="5645">
        <v>225860</v>
      </c>
      <c r="M125" s="385">
        <f t="shared" si="12"/>
        <v>225860</v>
      </c>
    </row>
    <row r="126" spans="1:13">
      <c r="A126" s="1202"/>
      <c r="B126" s="1244" t="s">
        <v>10908</v>
      </c>
      <c r="C126" s="468" t="s">
        <v>7352</v>
      </c>
      <c r="D126" s="457" t="s">
        <v>2966</v>
      </c>
      <c r="E126" s="387">
        <v>180</v>
      </c>
      <c r="F126" s="5669" t="s">
        <v>417</v>
      </c>
      <c r="G126" s="516" t="s">
        <v>1553</v>
      </c>
      <c r="H126" s="387">
        <v>400</v>
      </c>
      <c r="I126" s="387">
        <v>670</v>
      </c>
      <c r="J126" s="387">
        <v>150</v>
      </c>
      <c r="K126" s="5648">
        <v>2729</v>
      </c>
      <c r="L126" s="5645">
        <v>251068</v>
      </c>
      <c r="M126" s="385">
        <f t="shared" si="12"/>
        <v>251068</v>
      </c>
    </row>
    <row r="127" spans="1:13">
      <c r="A127" s="1202"/>
      <c r="C127" s="5670" t="s">
        <v>7357</v>
      </c>
      <c r="D127" s="5654"/>
      <c r="E127" s="5654"/>
      <c r="F127" s="5655"/>
      <c r="G127" s="5656"/>
      <c r="H127" s="5654"/>
      <c r="I127" s="5654"/>
      <c r="J127" s="5654"/>
      <c r="K127" s="5657"/>
      <c r="L127" s="5637"/>
      <c r="M127" s="5658"/>
    </row>
    <row r="128" spans="1:13" ht="12.75" customHeight="1">
      <c r="A128" s="1202"/>
      <c r="B128" s="1244" t="s">
        <v>10909</v>
      </c>
      <c r="C128" s="468" t="s">
        <v>7353</v>
      </c>
      <c r="D128" s="457" t="s">
        <v>2967</v>
      </c>
      <c r="E128" s="387">
        <v>180</v>
      </c>
      <c r="F128" s="5669" t="s">
        <v>417</v>
      </c>
      <c r="G128" s="516" t="s">
        <v>1553</v>
      </c>
      <c r="H128" s="387">
        <v>400</v>
      </c>
      <c r="I128" s="387">
        <v>770</v>
      </c>
      <c r="J128" s="387">
        <v>176</v>
      </c>
      <c r="K128" s="5648">
        <v>3032</v>
      </c>
      <c r="L128" s="5645">
        <v>278944</v>
      </c>
      <c r="M128" s="385">
        <f t="shared" ref="M128" si="13">L128-L128*$C$4/100</f>
        <v>278944</v>
      </c>
    </row>
    <row r="129" spans="1:13" ht="12.75" customHeight="1">
      <c r="A129" s="1202"/>
      <c r="C129" s="5670" t="s">
        <v>7358</v>
      </c>
      <c r="D129" s="387"/>
      <c r="E129" s="387"/>
      <c r="F129" s="388"/>
      <c r="G129" s="389"/>
      <c r="H129" s="387"/>
      <c r="I129" s="387"/>
      <c r="J129" s="387"/>
      <c r="K129" s="1860"/>
      <c r="L129" s="5635"/>
      <c r="M129" s="385"/>
    </row>
    <row r="130" spans="1:13">
      <c r="A130" s="1202"/>
      <c r="B130" s="1244" t="s">
        <v>10910</v>
      </c>
      <c r="C130" s="468" t="s">
        <v>7354</v>
      </c>
      <c r="D130" s="457" t="s">
        <v>2968</v>
      </c>
      <c r="E130" s="387">
        <v>200</v>
      </c>
      <c r="F130" s="5669" t="s">
        <v>417</v>
      </c>
      <c r="G130" s="516" t="s">
        <v>1553</v>
      </c>
      <c r="H130" s="387">
        <v>400</v>
      </c>
      <c r="I130" s="387">
        <v>870</v>
      </c>
      <c r="J130" s="387">
        <v>202</v>
      </c>
      <c r="K130" s="5648">
        <v>3433</v>
      </c>
      <c r="L130" s="5645">
        <v>315836</v>
      </c>
      <c r="M130" s="385">
        <f t="shared" ref="M130" si="14">L130-L130*$C$4/100</f>
        <v>315836</v>
      </c>
    </row>
    <row r="131" spans="1:13">
      <c r="A131" s="1202"/>
      <c r="C131" s="5671" t="s">
        <v>7359</v>
      </c>
      <c r="D131" s="5663"/>
      <c r="E131" s="5663"/>
      <c r="F131" s="5664"/>
      <c r="G131" s="5665"/>
      <c r="H131" s="5663"/>
      <c r="I131" s="5663"/>
      <c r="J131" s="5663"/>
      <c r="K131" s="5666"/>
      <c r="L131" s="5636"/>
      <c r="M131" s="5667"/>
    </row>
    <row r="132" spans="1:13">
      <c r="A132" s="1202"/>
      <c r="B132" s="1244" t="s">
        <v>10911</v>
      </c>
      <c r="C132" s="5672" t="s">
        <v>7355</v>
      </c>
      <c r="D132" s="387"/>
      <c r="E132" s="387"/>
      <c r="F132" s="388"/>
      <c r="G132" s="389"/>
      <c r="H132" s="387"/>
      <c r="I132" s="387"/>
      <c r="J132" s="387"/>
      <c r="K132" s="5648">
        <v>226.47</v>
      </c>
      <c r="L132" s="5645">
        <v>20835.240000000002</v>
      </c>
      <c r="M132" s="385">
        <f t="shared" ref="M132:M133" si="15">L132-L132*$C$4/100</f>
        <v>20835.240000000002</v>
      </c>
    </row>
    <row r="133" spans="1:13">
      <c r="A133" s="1202"/>
      <c r="B133" s="1244" t="s">
        <v>10912</v>
      </c>
      <c r="C133" s="5672" t="s">
        <v>7356</v>
      </c>
      <c r="D133" s="387"/>
      <c r="E133" s="387"/>
      <c r="F133" s="388"/>
      <c r="G133" s="389"/>
      <c r="H133" s="387"/>
      <c r="I133" s="387"/>
      <c r="J133" s="387"/>
      <c r="K133" s="5648">
        <v>226.47</v>
      </c>
      <c r="L133" s="5645">
        <v>20835.240000000002</v>
      </c>
      <c r="M133" s="385">
        <f t="shared" si="15"/>
        <v>20835.240000000002</v>
      </c>
    </row>
    <row r="134" spans="1:13">
      <c r="A134" s="7796" t="s">
        <v>2184</v>
      </c>
      <c r="B134" s="7797"/>
      <c r="C134" s="7797"/>
      <c r="D134" s="7797"/>
      <c r="E134" s="7797"/>
      <c r="F134" s="7797"/>
      <c r="G134" s="7797"/>
      <c r="H134" s="7797"/>
      <c r="I134" s="7797"/>
      <c r="J134" s="7797"/>
      <c r="K134" s="7797"/>
      <c r="L134" s="7797"/>
      <c r="M134" s="7798"/>
    </row>
    <row r="135" spans="1:13">
      <c r="A135" s="7793" t="s">
        <v>2196</v>
      </c>
      <c r="B135" s="7794"/>
      <c r="C135" s="7794"/>
      <c r="D135" s="7794"/>
      <c r="E135" s="7794"/>
      <c r="F135" s="7794"/>
      <c r="G135" s="7794"/>
      <c r="H135" s="7794"/>
      <c r="I135" s="7794"/>
      <c r="J135" s="7794"/>
      <c r="K135" s="7794"/>
      <c r="L135" s="7794"/>
      <c r="M135" s="7795"/>
    </row>
    <row r="136" spans="1:13" ht="12.75" customHeight="1">
      <c r="A136" s="5709"/>
      <c r="B136" s="1244" t="s">
        <v>6952</v>
      </c>
      <c r="C136" s="471" t="s">
        <v>2185</v>
      </c>
      <c r="D136" s="387" t="s">
        <v>2190</v>
      </c>
      <c r="E136" s="387">
        <v>80</v>
      </c>
      <c r="F136" s="425" t="s">
        <v>417</v>
      </c>
      <c r="G136" s="390">
        <v>850</v>
      </c>
      <c r="H136" s="387">
        <v>450</v>
      </c>
      <c r="I136" s="387">
        <v>621</v>
      </c>
      <c r="J136" s="387">
        <v>70</v>
      </c>
      <c r="K136" s="3692">
        <v>5575</v>
      </c>
      <c r="L136" s="5645">
        <v>512900</v>
      </c>
      <c r="M136" s="385">
        <f t="shared" ref="M136:M141" si="16">L136-L136*$C$4/100</f>
        <v>512900</v>
      </c>
    </row>
    <row r="137" spans="1:13" ht="12.75" customHeight="1">
      <c r="A137" s="5709"/>
      <c r="B137" s="1244" t="s">
        <v>6953</v>
      </c>
      <c r="C137" s="471" t="s">
        <v>2186</v>
      </c>
      <c r="D137" s="387" t="s">
        <v>2191</v>
      </c>
      <c r="E137" s="387">
        <v>80</v>
      </c>
      <c r="F137" s="425" t="s">
        <v>417</v>
      </c>
      <c r="G137" s="390">
        <v>850</v>
      </c>
      <c r="H137" s="387">
        <v>450</v>
      </c>
      <c r="I137" s="387">
        <v>693</v>
      </c>
      <c r="J137" s="387">
        <v>78</v>
      </c>
      <c r="K137" s="3692">
        <v>6165</v>
      </c>
      <c r="L137" s="5645">
        <v>567180</v>
      </c>
      <c r="M137" s="385">
        <f t="shared" si="16"/>
        <v>567180</v>
      </c>
    </row>
    <row r="138" spans="1:13">
      <c r="A138" s="5709"/>
      <c r="B138" s="1244" t="s">
        <v>6954</v>
      </c>
      <c r="C138" s="471" t="s">
        <v>2187</v>
      </c>
      <c r="D138" s="387" t="s">
        <v>2192</v>
      </c>
      <c r="E138" s="387">
        <v>100</v>
      </c>
      <c r="F138" s="425" t="s">
        <v>417</v>
      </c>
      <c r="G138" s="390">
        <v>850</v>
      </c>
      <c r="H138" s="387">
        <v>450</v>
      </c>
      <c r="I138" s="387">
        <v>801</v>
      </c>
      <c r="J138" s="387">
        <v>85</v>
      </c>
      <c r="K138" s="3692">
        <v>7079</v>
      </c>
      <c r="L138" s="5645">
        <v>651268</v>
      </c>
      <c r="M138" s="385">
        <f t="shared" si="16"/>
        <v>651268</v>
      </c>
    </row>
    <row r="139" spans="1:13">
      <c r="A139" s="5709"/>
      <c r="B139" s="1244" t="s">
        <v>6955</v>
      </c>
      <c r="C139" s="471" t="s">
        <v>2189</v>
      </c>
      <c r="D139" s="387" t="s">
        <v>2193</v>
      </c>
      <c r="E139" s="387">
        <v>100</v>
      </c>
      <c r="F139" s="425" t="s">
        <v>417</v>
      </c>
      <c r="G139" s="390">
        <v>850</v>
      </c>
      <c r="H139" s="387">
        <v>450</v>
      </c>
      <c r="I139" s="387">
        <v>871</v>
      </c>
      <c r="J139" s="387">
        <v>93</v>
      </c>
      <c r="K139" s="3692">
        <v>8087</v>
      </c>
      <c r="L139" s="5645">
        <v>744004</v>
      </c>
      <c r="M139" s="385">
        <f t="shared" si="16"/>
        <v>744004</v>
      </c>
    </row>
    <row r="140" spans="1:13">
      <c r="A140" s="5709"/>
      <c r="B140" s="1244" t="s">
        <v>6956</v>
      </c>
      <c r="C140" s="471" t="s">
        <v>2188</v>
      </c>
      <c r="D140" s="387" t="s">
        <v>2194</v>
      </c>
      <c r="E140" s="387">
        <v>100</v>
      </c>
      <c r="F140" s="425" t="s">
        <v>417</v>
      </c>
      <c r="G140" s="390">
        <v>850</v>
      </c>
      <c r="H140" s="387">
        <v>450</v>
      </c>
      <c r="I140" s="387">
        <v>1024</v>
      </c>
      <c r="J140" s="387">
        <v>105</v>
      </c>
      <c r="K140" s="3692">
        <v>10641</v>
      </c>
      <c r="L140" s="5645">
        <v>978972</v>
      </c>
      <c r="M140" s="385">
        <f t="shared" si="16"/>
        <v>978972</v>
      </c>
    </row>
    <row r="141" spans="1:13">
      <c r="A141" s="5709"/>
      <c r="B141" s="1244" t="s">
        <v>6957</v>
      </c>
      <c r="C141" s="471" t="s">
        <v>2363</v>
      </c>
      <c r="D141" s="387" t="s">
        <v>2195</v>
      </c>
      <c r="E141" s="387">
        <v>100</v>
      </c>
      <c r="F141" s="425" t="s">
        <v>417</v>
      </c>
      <c r="G141" s="390">
        <v>850</v>
      </c>
      <c r="H141" s="387">
        <v>450</v>
      </c>
      <c r="I141" s="387">
        <v>1132</v>
      </c>
      <c r="J141" s="387">
        <v>113</v>
      </c>
      <c r="K141" s="3692">
        <v>12795</v>
      </c>
      <c r="L141" s="5645">
        <v>1177140</v>
      </c>
      <c r="M141" s="385">
        <f t="shared" si="16"/>
        <v>1177140</v>
      </c>
    </row>
    <row r="142" spans="1:13">
      <c r="A142" s="7820" t="s">
        <v>1482</v>
      </c>
      <c r="B142" s="7797"/>
      <c r="C142" s="7797"/>
      <c r="D142" s="7797"/>
      <c r="E142" s="7797"/>
      <c r="F142" s="7797"/>
      <c r="G142" s="7797"/>
      <c r="H142" s="7797"/>
      <c r="I142" s="7797"/>
      <c r="J142" s="7797"/>
      <c r="K142" s="7797"/>
      <c r="L142" s="7797"/>
      <c r="M142" s="7798"/>
    </row>
    <row r="143" spans="1:13">
      <c r="A143" s="7827" t="s">
        <v>2154</v>
      </c>
      <c r="B143" s="7815"/>
      <c r="C143" s="7815"/>
      <c r="D143" s="7815"/>
      <c r="E143" s="7815"/>
      <c r="F143" s="7815"/>
      <c r="G143" s="7815"/>
      <c r="H143" s="7815"/>
      <c r="I143" s="7815"/>
      <c r="J143" s="7815"/>
      <c r="K143" s="7815"/>
      <c r="L143" s="7815"/>
      <c r="M143" s="7815"/>
    </row>
    <row r="144" spans="1:13">
      <c r="A144" s="7799" t="s">
        <v>70</v>
      </c>
      <c r="B144" s="5710"/>
      <c r="C144" s="7799" t="s">
        <v>67</v>
      </c>
      <c r="D144" s="7799" t="s">
        <v>1418</v>
      </c>
      <c r="E144" s="7799" t="s">
        <v>1432</v>
      </c>
      <c r="F144" s="7799" t="s">
        <v>1483</v>
      </c>
      <c r="G144" s="7830" t="s">
        <v>1433</v>
      </c>
      <c r="H144" s="7762"/>
      <c r="I144" s="7831"/>
      <c r="J144" s="7799" t="s">
        <v>1484</v>
      </c>
      <c r="K144" s="7788" t="s">
        <v>1434</v>
      </c>
      <c r="L144" s="7790" t="s">
        <v>1435</v>
      </c>
      <c r="M144" s="7799" t="s">
        <v>1436</v>
      </c>
    </row>
    <row r="145" spans="1:13">
      <c r="A145" s="7800"/>
      <c r="B145" s="5711"/>
      <c r="C145" s="7800"/>
      <c r="D145" s="7800"/>
      <c r="E145" s="7800"/>
      <c r="F145" s="7800"/>
      <c r="G145" s="5715" t="s">
        <v>1437</v>
      </c>
      <c r="H145" s="5714" t="s">
        <v>1438</v>
      </c>
      <c r="I145" s="5714" t="s">
        <v>1439</v>
      </c>
      <c r="J145" s="7800"/>
      <c r="K145" s="7789"/>
      <c r="L145" s="7792"/>
      <c r="M145" s="7800"/>
    </row>
    <row r="146" spans="1:13">
      <c r="A146" s="1205"/>
      <c r="B146" s="1244" t="s">
        <v>10913</v>
      </c>
      <c r="C146" s="467" t="s">
        <v>3237</v>
      </c>
      <c r="D146" s="387">
        <v>3.9</v>
      </c>
      <c r="E146" s="387">
        <v>80</v>
      </c>
      <c r="F146" s="392">
        <v>50</v>
      </c>
      <c r="G146" s="516" t="s">
        <v>3240</v>
      </c>
      <c r="H146" s="387">
        <v>440</v>
      </c>
      <c r="I146" s="387">
        <v>440</v>
      </c>
      <c r="J146" s="568" t="s">
        <v>3246</v>
      </c>
      <c r="K146" s="3692">
        <v>736</v>
      </c>
      <c r="L146" s="5646">
        <v>58512</v>
      </c>
      <c r="M146" s="385">
        <f t="shared" ref="M146:M152" si="17">L146-L146*$C$4/100</f>
        <v>58512</v>
      </c>
    </row>
    <row r="147" spans="1:13" ht="12.75" customHeight="1">
      <c r="A147" s="1206"/>
      <c r="B147" s="1244" t="s">
        <v>10914</v>
      </c>
      <c r="C147" s="467" t="s">
        <v>3238</v>
      </c>
      <c r="D147" s="387">
        <v>4.5</v>
      </c>
      <c r="E147" s="387">
        <v>80</v>
      </c>
      <c r="F147" s="392">
        <v>80</v>
      </c>
      <c r="G147" s="516" t="s">
        <v>3241</v>
      </c>
      <c r="H147" s="387">
        <v>440</v>
      </c>
      <c r="I147" s="387">
        <v>440</v>
      </c>
      <c r="J147" s="568" t="s">
        <v>3246</v>
      </c>
      <c r="K147" s="2620">
        <v>652</v>
      </c>
      <c r="L147" s="5646">
        <v>51834</v>
      </c>
      <c r="M147" s="385">
        <f t="shared" si="17"/>
        <v>51834</v>
      </c>
    </row>
    <row r="148" spans="1:13" ht="12.75" customHeight="1">
      <c r="A148" s="1206"/>
      <c r="B148" s="1244" t="s">
        <v>10915</v>
      </c>
      <c r="C148" s="467" t="s">
        <v>3239</v>
      </c>
      <c r="D148" s="387">
        <v>4.5</v>
      </c>
      <c r="E148" s="387">
        <v>80</v>
      </c>
      <c r="F148" s="392">
        <v>100</v>
      </c>
      <c r="G148" s="516" t="s">
        <v>3242</v>
      </c>
      <c r="H148" s="387">
        <v>440</v>
      </c>
      <c r="I148" s="387">
        <v>440</v>
      </c>
      <c r="J148" s="568" t="s">
        <v>3246</v>
      </c>
      <c r="K148" s="2620">
        <v>733</v>
      </c>
      <c r="L148" s="5646">
        <v>58273.5</v>
      </c>
      <c r="M148" s="385">
        <f t="shared" si="17"/>
        <v>58273.5</v>
      </c>
    </row>
    <row r="149" spans="1:13">
      <c r="A149" s="1206"/>
      <c r="B149" s="1244" t="s">
        <v>10916</v>
      </c>
      <c r="C149" s="2841" t="s">
        <v>5810</v>
      </c>
      <c r="D149" s="387">
        <v>7</v>
      </c>
      <c r="E149" s="387">
        <v>80</v>
      </c>
      <c r="F149" s="392">
        <v>115</v>
      </c>
      <c r="G149" s="516" t="s">
        <v>3243</v>
      </c>
      <c r="H149" s="387">
        <v>490</v>
      </c>
      <c r="I149" s="387">
        <v>490</v>
      </c>
      <c r="J149" s="568" t="s">
        <v>3246</v>
      </c>
      <c r="K149" s="2620">
        <v>1100</v>
      </c>
      <c r="L149" s="5646">
        <v>87450</v>
      </c>
      <c r="M149" s="385">
        <f t="shared" si="17"/>
        <v>87450</v>
      </c>
    </row>
    <row r="150" spans="1:13">
      <c r="A150" s="1206"/>
      <c r="B150" s="1244" t="s">
        <v>10917</v>
      </c>
      <c r="C150" s="2842" t="s">
        <v>5811</v>
      </c>
      <c r="D150" s="387">
        <v>7</v>
      </c>
      <c r="E150" s="387">
        <v>80</v>
      </c>
      <c r="F150" s="392">
        <v>150</v>
      </c>
      <c r="G150" s="516" t="s">
        <v>1556</v>
      </c>
      <c r="H150" s="387">
        <v>490</v>
      </c>
      <c r="I150" s="387">
        <v>490</v>
      </c>
      <c r="J150" s="568" t="s">
        <v>3246</v>
      </c>
      <c r="K150" s="2620">
        <v>1156</v>
      </c>
      <c r="L150" s="5646">
        <v>91902</v>
      </c>
      <c r="M150" s="385">
        <f t="shared" si="17"/>
        <v>91902</v>
      </c>
    </row>
    <row r="151" spans="1:13">
      <c r="A151" s="1206"/>
      <c r="B151" s="1244" t="s">
        <v>10918</v>
      </c>
      <c r="C151" s="2842" t="s">
        <v>5812</v>
      </c>
      <c r="D151" s="387">
        <v>7</v>
      </c>
      <c r="E151" s="387">
        <v>80</v>
      </c>
      <c r="F151" s="392">
        <v>190</v>
      </c>
      <c r="G151" s="516" t="s">
        <v>3244</v>
      </c>
      <c r="H151" s="387">
        <v>490</v>
      </c>
      <c r="I151" s="387">
        <v>490</v>
      </c>
      <c r="J151" s="568" t="s">
        <v>3246</v>
      </c>
      <c r="K151" s="2620">
        <v>1296</v>
      </c>
      <c r="L151" s="5646">
        <v>103032</v>
      </c>
      <c r="M151" s="385">
        <f t="shared" si="17"/>
        <v>103032</v>
      </c>
    </row>
    <row r="152" spans="1:13">
      <c r="A152" s="1207"/>
      <c r="B152" s="1244" t="s">
        <v>10919</v>
      </c>
      <c r="C152" s="2841" t="s">
        <v>5813</v>
      </c>
      <c r="D152" s="394">
        <v>19.899999999999999</v>
      </c>
      <c r="E152" s="387">
        <v>120</v>
      </c>
      <c r="F152" s="388" t="s">
        <v>1485</v>
      </c>
      <c r="G152" s="516" t="s">
        <v>3245</v>
      </c>
      <c r="H152" s="387">
        <v>650</v>
      </c>
      <c r="I152" s="387">
        <v>650</v>
      </c>
      <c r="J152" s="568" t="s">
        <v>3246</v>
      </c>
      <c r="K152" s="2620">
        <v>2208</v>
      </c>
      <c r="L152" s="5646">
        <v>175536</v>
      </c>
      <c r="M152" s="385">
        <f t="shared" si="17"/>
        <v>175536</v>
      </c>
    </row>
    <row r="153" spans="1:13">
      <c r="A153" s="7804" t="s">
        <v>5867</v>
      </c>
      <c r="B153" s="7805"/>
      <c r="C153" s="7805"/>
      <c r="D153" s="7805"/>
      <c r="E153" s="7805"/>
      <c r="F153" s="7805"/>
      <c r="G153" s="7805"/>
      <c r="H153" s="7805"/>
      <c r="I153" s="7805"/>
      <c r="J153" s="7805"/>
      <c r="K153" s="7805"/>
      <c r="L153" s="7805"/>
      <c r="M153" s="7806"/>
    </row>
    <row r="154" spans="1:13">
      <c r="A154" s="7807" t="s">
        <v>5875</v>
      </c>
      <c r="B154" s="7808"/>
      <c r="C154" s="7808"/>
      <c r="D154" s="7808"/>
      <c r="E154" s="7808"/>
      <c r="F154" s="7808"/>
      <c r="G154" s="7808"/>
      <c r="H154" s="7808"/>
      <c r="I154" s="7808"/>
      <c r="J154" s="7808"/>
      <c r="K154" s="7808"/>
      <c r="L154" s="7808"/>
      <c r="M154" s="7808"/>
    </row>
    <row r="155" spans="1:13" ht="12.75" customHeight="1">
      <c r="A155" s="7799" t="s">
        <v>70</v>
      </c>
      <c r="B155" s="5710"/>
      <c r="C155" s="7799" t="s">
        <v>67</v>
      </c>
      <c r="D155" s="7799" t="s">
        <v>1418</v>
      </c>
      <c r="E155" s="7799" t="s">
        <v>1432</v>
      </c>
      <c r="F155" s="7816" t="s">
        <v>5871</v>
      </c>
      <c r="G155" s="7817" t="s">
        <v>1433</v>
      </c>
      <c r="H155" s="7818"/>
      <c r="I155" s="7819"/>
      <c r="J155" s="7816" t="s">
        <v>5873</v>
      </c>
      <c r="K155" s="7788" t="s">
        <v>1434</v>
      </c>
      <c r="L155" s="7790" t="s">
        <v>1435</v>
      </c>
      <c r="M155" s="7799" t="s">
        <v>1436</v>
      </c>
    </row>
    <row r="156" spans="1:13" ht="12.75" customHeight="1">
      <c r="A156" s="7800"/>
      <c r="B156" s="5711"/>
      <c r="C156" s="7800"/>
      <c r="D156" s="7800"/>
      <c r="E156" s="7800"/>
      <c r="F156" s="7800"/>
      <c r="G156" s="5715" t="s">
        <v>1437</v>
      </c>
      <c r="H156" s="5714" t="s">
        <v>1438</v>
      </c>
      <c r="I156" s="5714" t="s">
        <v>1439</v>
      </c>
      <c r="J156" s="7800"/>
      <c r="K156" s="7789"/>
      <c r="L156" s="7791"/>
      <c r="M156" s="7800"/>
    </row>
    <row r="157" spans="1:13">
      <c r="A157" s="1205"/>
      <c r="B157" s="1244" t="s">
        <v>6958</v>
      </c>
      <c r="C157" s="467" t="s">
        <v>5868</v>
      </c>
      <c r="D157" s="387">
        <v>19</v>
      </c>
      <c r="E157" s="387">
        <v>100</v>
      </c>
      <c r="F157" s="392">
        <v>10.9</v>
      </c>
      <c r="G157" s="516" t="s">
        <v>5872</v>
      </c>
      <c r="H157" s="387">
        <v>314</v>
      </c>
      <c r="I157" s="387">
        <v>245</v>
      </c>
      <c r="J157" s="387" t="s">
        <v>5874</v>
      </c>
      <c r="K157" s="3692">
        <v>340</v>
      </c>
      <c r="L157" s="5645">
        <v>31280</v>
      </c>
      <c r="M157" s="385">
        <f t="shared" ref="M157:M159" si="18">L157-L157*$C$4/100</f>
        <v>31280</v>
      </c>
    </row>
    <row r="158" spans="1:13">
      <c r="A158" s="1206"/>
      <c r="B158" s="1244" t="s">
        <v>6959</v>
      </c>
      <c r="C158" s="467" t="s">
        <v>5869</v>
      </c>
      <c r="D158" s="387">
        <v>19</v>
      </c>
      <c r="E158" s="387">
        <v>100</v>
      </c>
      <c r="F158" s="392">
        <v>10.9</v>
      </c>
      <c r="G158" s="516" t="s">
        <v>5872</v>
      </c>
      <c r="H158" s="387">
        <v>314</v>
      </c>
      <c r="I158" s="387">
        <v>245</v>
      </c>
      <c r="J158" s="387" t="s">
        <v>5874</v>
      </c>
      <c r="K158" s="3692">
        <v>423</v>
      </c>
      <c r="L158" s="5645">
        <v>38916</v>
      </c>
      <c r="M158" s="385">
        <f t="shared" si="18"/>
        <v>38916</v>
      </c>
    </row>
    <row r="159" spans="1:13">
      <c r="A159" s="1207"/>
      <c r="B159" s="1244" t="s">
        <v>6960</v>
      </c>
      <c r="C159" s="467" t="s">
        <v>5870</v>
      </c>
      <c r="D159" s="387">
        <v>23.7</v>
      </c>
      <c r="E159" s="387">
        <v>130</v>
      </c>
      <c r="F159" s="392">
        <v>13.6</v>
      </c>
      <c r="G159" s="516" t="s">
        <v>1581</v>
      </c>
      <c r="H159" s="387">
        <v>363</v>
      </c>
      <c r="I159" s="387">
        <v>245</v>
      </c>
      <c r="J159" s="387" t="s">
        <v>5874</v>
      </c>
      <c r="K159" s="3692">
        <v>496</v>
      </c>
      <c r="L159" s="5645">
        <v>45632</v>
      </c>
      <c r="M159" s="385">
        <f t="shared" si="18"/>
        <v>45632</v>
      </c>
    </row>
    <row r="160" spans="1:13">
      <c r="A160" s="380"/>
      <c r="B160" s="380"/>
      <c r="C160" s="396"/>
      <c r="D160" s="1251"/>
      <c r="E160" s="1251"/>
      <c r="F160" s="397"/>
      <c r="G160" s="1252"/>
      <c r="H160" s="1251"/>
      <c r="I160" s="1251"/>
      <c r="J160" s="1251"/>
      <c r="K160" s="1034"/>
      <c r="L160" s="5630"/>
      <c r="M160" s="398"/>
    </row>
    <row r="161" spans="1:13">
      <c r="A161" s="7801" t="s">
        <v>6725</v>
      </c>
      <c r="B161" s="7802"/>
      <c r="C161" s="7802"/>
      <c r="D161" s="7802"/>
      <c r="E161" s="7802"/>
      <c r="F161" s="7802"/>
      <c r="G161" s="7802"/>
      <c r="H161" s="7802"/>
      <c r="I161" s="7802"/>
      <c r="J161" s="7802"/>
      <c r="K161" s="7802"/>
      <c r="L161" s="7802"/>
      <c r="M161" s="7803"/>
    </row>
    <row r="162" spans="1:13">
      <c r="A162" s="7814" t="s">
        <v>2155</v>
      </c>
      <c r="B162" s="7815"/>
      <c r="C162" s="7815"/>
      <c r="D162" s="7815"/>
      <c r="E162" s="7815"/>
      <c r="F162" s="7815"/>
      <c r="G162" s="7815"/>
      <c r="H162" s="7815"/>
      <c r="I162" s="7815"/>
      <c r="J162" s="7815"/>
      <c r="K162" s="7815"/>
      <c r="L162" s="7815"/>
      <c r="M162" s="7815"/>
    </row>
    <row r="163" spans="1:13">
      <c r="A163" s="7799" t="s">
        <v>70</v>
      </c>
      <c r="B163" s="5710"/>
      <c r="C163" s="7799" t="s">
        <v>67</v>
      </c>
      <c r="D163" s="7799" t="s">
        <v>1418</v>
      </c>
      <c r="E163" s="7799" t="s">
        <v>1486</v>
      </c>
      <c r="F163" s="7799" t="s">
        <v>1487</v>
      </c>
      <c r="G163" s="7830" t="s">
        <v>1433</v>
      </c>
      <c r="H163" s="7762"/>
      <c r="I163" s="7831"/>
      <c r="J163" s="7799" t="s">
        <v>1484</v>
      </c>
      <c r="K163" s="7834" t="s">
        <v>1434</v>
      </c>
      <c r="L163" s="7790" t="s">
        <v>1435</v>
      </c>
      <c r="M163" s="7799" t="s">
        <v>1436</v>
      </c>
    </row>
    <row r="164" spans="1:13">
      <c r="A164" s="7800"/>
      <c r="B164" s="5711"/>
      <c r="C164" s="7800"/>
      <c r="D164" s="7800"/>
      <c r="E164" s="7800"/>
      <c r="F164" s="7800"/>
      <c r="G164" s="2843" t="s">
        <v>1437</v>
      </c>
      <c r="H164" s="2844" t="s">
        <v>1438</v>
      </c>
      <c r="I164" s="2844" t="s">
        <v>1439</v>
      </c>
      <c r="J164" s="7800"/>
      <c r="K164" s="7835"/>
      <c r="L164" s="7836"/>
      <c r="M164" s="7800"/>
    </row>
    <row r="165" spans="1:13">
      <c r="A165" s="399"/>
      <c r="B165" s="1203"/>
      <c r="C165" s="400" t="s">
        <v>2156</v>
      </c>
      <c r="D165" s="401"/>
      <c r="E165" s="401"/>
      <c r="F165" s="401"/>
      <c r="G165" s="401"/>
      <c r="H165" s="401"/>
      <c r="I165" s="401"/>
      <c r="J165" s="401"/>
      <c r="K165" s="5647"/>
      <c r="L165" s="5686"/>
      <c r="M165" s="402"/>
    </row>
    <row r="166" spans="1:13">
      <c r="A166" s="1204"/>
      <c r="B166" s="1244">
        <v>95805093</v>
      </c>
      <c r="C166" s="472" t="s">
        <v>1488</v>
      </c>
      <c r="D166" s="403">
        <v>30</v>
      </c>
      <c r="E166" s="404">
        <v>100</v>
      </c>
      <c r="F166" s="405"/>
      <c r="G166" s="406">
        <v>762</v>
      </c>
      <c r="H166" s="7832" t="s">
        <v>5783</v>
      </c>
      <c r="I166" s="7833"/>
      <c r="J166" s="895"/>
      <c r="K166" s="5648">
        <v>1654</v>
      </c>
      <c r="L166" s="5645">
        <v>145552</v>
      </c>
      <c r="M166" s="385">
        <f t="shared" ref="M166:M170" si="19">L166-L166*$C$4/100</f>
        <v>145552</v>
      </c>
    </row>
    <row r="167" spans="1:13">
      <c r="A167" s="1204"/>
      <c r="B167" s="1244">
        <v>95805094</v>
      </c>
      <c r="C167" s="472" t="s">
        <v>1489</v>
      </c>
      <c r="D167" s="403">
        <v>30</v>
      </c>
      <c r="E167" s="404">
        <v>150</v>
      </c>
      <c r="F167" s="408"/>
      <c r="G167" s="406">
        <v>1090</v>
      </c>
      <c r="H167" s="7832" t="s">
        <v>5783</v>
      </c>
      <c r="I167" s="7833"/>
      <c r="J167" s="895"/>
      <c r="K167" s="5648">
        <v>1778</v>
      </c>
      <c r="L167" s="5645">
        <v>156464</v>
      </c>
      <c r="M167" s="385">
        <f t="shared" si="19"/>
        <v>156464</v>
      </c>
    </row>
    <row r="168" spans="1:13">
      <c r="A168" s="1204"/>
      <c r="B168" s="1244">
        <v>95805095</v>
      </c>
      <c r="C168" s="472" t="s">
        <v>1490</v>
      </c>
      <c r="D168" s="403">
        <v>30</v>
      </c>
      <c r="E168" s="404">
        <v>200</v>
      </c>
      <c r="F168" s="408"/>
      <c r="G168" s="406">
        <v>1474</v>
      </c>
      <c r="H168" s="7832" t="s">
        <v>5783</v>
      </c>
      <c r="I168" s="7833"/>
      <c r="J168" s="895"/>
      <c r="K168" s="5648">
        <v>2081</v>
      </c>
      <c r="L168" s="5645">
        <v>183128</v>
      </c>
      <c r="M168" s="385">
        <f t="shared" si="19"/>
        <v>183128</v>
      </c>
    </row>
    <row r="169" spans="1:13">
      <c r="A169" s="1204"/>
      <c r="B169" s="1244">
        <v>95805096</v>
      </c>
      <c r="C169" s="472" t="s">
        <v>5822</v>
      </c>
      <c r="D169" s="403">
        <v>30</v>
      </c>
      <c r="E169" s="404">
        <v>300</v>
      </c>
      <c r="F169" s="409"/>
      <c r="G169" s="406">
        <v>2040</v>
      </c>
      <c r="H169" s="7832" t="s">
        <v>5783</v>
      </c>
      <c r="I169" s="7833"/>
      <c r="J169" s="895"/>
      <c r="K169" s="5648">
        <v>2511</v>
      </c>
      <c r="L169" s="5645">
        <v>220968</v>
      </c>
      <c r="M169" s="385">
        <f t="shared" si="19"/>
        <v>220968</v>
      </c>
    </row>
    <row r="170" spans="1:13">
      <c r="A170" s="1204"/>
      <c r="B170" s="1244">
        <v>95606963</v>
      </c>
      <c r="C170" s="1253" t="s">
        <v>6992</v>
      </c>
      <c r="D170" s="401"/>
      <c r="E170" s="1254"/>
      <c r="F170" s="401"/>
      <c r="G170" s="401"/>
      <c r="H170" s="401"/>
      <c r="I170" s="401"/>
      <c r="J170" s="1255"/>
      <c r="K170" s="2620">
        <v>95</v>
      </c>
      <c r="L170" s="5646">
        <v>7552.5</v>
      </c>
      <c r="M170" s="385">
        <f t="shared" si="19"/>
        <v>7552.5</v>
      </c>
    </row>
    <row r="171" spans="1:13" ht="12.75" customHeight="1">
      <c r="A171" s="1204"/>
      <c r="B171" s="395"/>
      <c r="C171" s="4127" t="s">
        <v>1491</v>
      </c>
      <c r="D171" s="4128"/>
      <c r="E171" s="4128"/>
      <c r="F171" s="4128"/>
      <c r="G171" s="4128"/>
      <c r="H171" s="4128"/>
      <c r="I171" s="4128"/>
      <c r="J171" s="4128"/>
      <c r="K171" s="4128"/>
      <c r="L171" s="5638"/>
      <c r="M171" s="410"/>
    </row>
    <row r="172" spans="1:13">
      <c r="A172" s="1204"/>
      <c r="B172" s="1244" t="s">
        <v>6961</v>
      </c>
      <c r="C172" s="472" t="s">
        <v>1492</v>
      </c>
      <c r="D172" s="403">
        <v>28.5</v>
      </c>
      <c r="E172" s="404">
        <v>80</v>
      </c>
      <c r="F172" s="405" t="s">
        <v>1493</v>
      </c>
      <c r="G172" s="406">
        <v>850</v>
      </c>
      <c r="H172" s="403">
        <v>450</v>
      </c>
      <c r="I172" s="403">
        <v>600</v>
      </c>
      <c r="J172" s="895" t="s">
        <v>1494</v>
      </c>
      <c r="K172" s="5648">
        <v>1454</v>
      </c>
      <c r="L172" s="5645">
        <v>133768</v>
      </c>
      <c r="M172" s="385">
        <f t="shared" ref="M172:M173" si="20">L172-L172*$C$4/100</f>
        <v>133768</v>
      </c>
    </row>
    <row r="173" spans="1:13">
      <c r="A173" s="1204"/>
      <c r="B173" s="1244" t="s">
        <v>6962</v>
      </c>
      <c r="C173" s="472" t="s">
        <v>1495</v>
      </c>
      <c r="D173" s="403">
        <v>33.700000000000003</v>
      </c>
      <c r="E173" s="404">
        <v>120</v>
      </c>
      <c r="F173" s="409"/>
      <c r="G173" s="406">
        <v>850</v>
      </c>
      <c r="H173" s="403">
        <v>600</v>
      </c>
      <c r="I173" s="403">
        <v>680</v>
      </c>
      <c r="J173" s="895" t="s">
        <v>1494</v>
      </c>
      <c r="K173" s="5648">
        <v>1561</v>
      </c>
      <c r="L173" s="5645">
        <v>143612</v>
      </c>
      <c r="M173" s="385">
        <f t="shared" si="20"/>
        <v>143612</v>
      </c>
    </row>
    <row r="174" spans="1:13" ht="12.75" customHeight="1">
      <c r="A174" s="1204"/>
      <c r="B174" s="395"/>
      <c r="C174" s="4127" t="s">
        <v>2157</v>
      </c>
      <c r="D174" s="4128"/>
      <c r="E174" s="4128"/>
      <c r="F174" s="4128"/>
      <c r="G174" s="4128"/>
      <c r="H174" s="4128"/>
      <c r="I174" s="4128"/>
      <c r="J174" s="4128"/>
      <c r="K174" s="4128"/>
      <c r="L174" s="5638"/>
      <c r="M174" s="411"/>
    </row>
    <row r="175" spans="1:13">
      <c r="A175" s="1204"/>
      <c r="B175" s="1244" t="s">
        <v>6963</v>
      </c>
      <c r="C175" s="472" t="s">
        <v>1496</v>
      </c>
      <c r="D175" s="403">
        <v>33</v>
      </c>
      <c r="E175" s="404">
        <v>80</v>
      </c>
      <c r="F175" s="412" t="s">
        <v>1493</v>
      </c>
      <c r="G175" s="406">
        <v>850</v>
      </c>
      <c r="H175" s="403">
        <v>450</v>
      </c>
      <c r="I175" s="403">
        <v>600</v>
      </c>
      <c r="J175" s="895" t="s">
        <v>1497</v>
      </c>
      <c r="K175" s="3692">
        <v>1826</v>
      </c>
      <c r="L175" s="5646">
        <v>145167</v>
      </c>
      <c r="M175" s="385">
        <f t="shared" ref="M175:M178" si="21">L175-L175*$C$4/100</f>
        <v>145167</v>
      </c>
    </row>
    <row r="176" spans="1:13">
      <c r="A176" s="1204"/>
      <c r="B176" s="1244" t="s">
        <v>6964</v>
      </c>
      <c r="C176" s="472" t="s">
        <v>1498</v>
      </c>
      <c r="D176" s="403">
        <v>33</v>
      </c>
      <c r="E176" s="404">
        <v>120</v>
      </c>
      <c r="F176" s="1211"/>
      <c r="G176" s="406">
        <v>850</v>
      </c>
      <c r="H176" s="403">
        <v>600</v>
      </c>
      <c r="I176" s="403">
        <v>600</v>
      </c>
      <c r="J176" s="5270" t="s">
        <v>1497</v>
      </c>
      <c r="K176" s="5648">
        <v>2122</v>
      </c>
      <c r="L176" s="5645">
        <v>195224</v>
      </c>
      <c r="M176" s="385">
        <f t="shared" si="21"/>
        <v>195224</v>
      </c>
    </row>
    <row r="177" spans="1:13">
      <c r="A177" s="1204"/>
      <c r="B177" s="465" t="s">
        <v>7003</v>
      </c>
      <c r="C177" s="1212" t="s">
        <v>1499</v>
      </c>
      <c r="D177" s="414" t="s">
        <v>1500</v>
      </c>
      <c r="E177" s="415"/>
      <c r="F177" s="415"/>
      <c r="G177" s="415"/>
      <c r="H177" s="415"/>
      <c r="I177" s="415"/>
      <c r="J177" s="5271"/>
      <c r="K177" s="5648">
        <v>537.14</v>
      </c>
      <c r="L177" s="5645">
        <v>49416.88</v>
      </c>
      <c r="M177" s="385">
        <f t="shared" si="21"/>
        <v>49416.88</v>
      </c>
    </row>
    <row r="178" spans="1:13" s="1190" customFormat="1">
      <c r="A178" s="1204"/>
      <c r="B178" s="465" t="s">
        <v>7004</v>
      </c>
      <c r="C178" s="1213" t="s">
        <v>1501</v>
      </c>
      <c r="D178" s="1214" t="s">
        <v>1502</v>
      </c>
      <c r="E178" s="1215"/>
      <c r="F178" s="1215"/>
      <c r="G178" s="1215"/>
      <c r="H178" s="1215"/>
      <c r="I178" s="1215"/>
      <c r="J178" s="5272"/>
      <c r="K178" s="5648">
        <v>541.27</v>
      </c>
      <c r="L178" s="5645">
        <v>49796.84</v>
      </c>
      <c r="M178" s="385">
        <f t="shared" si="21"/>
        <v>49796.84</v>
      </c>
    </row>
    <row r="179" spans="1:13" s="1190" customFormat="1" ht="12.75" customHeight="1">
      <c r="A179" s="1204"/>
      <c r="B179" s="395"/>
      <c r="C179" s="4127" t="s">
        <v>1503</v>
      </c>
      <c r="D179" s="4128"/>
      <c r="E179" s="4128"/>
      <c r="F179" s="4128"/>
      <c r="G179" s="4128"/>
      <c r="H179" s="4128"/>
      <c r="I179" s="4128"/>
      <c r="J179" s="4128"/>
      <c r="K179" s="4128"/>
      <c r="L179" s="5638"/>
      <c r="M179" s="411"/>
    </row>
    <row r="180" spans="1:13" s="1190" customFormat="1">
      <c r="A180" s="1204"/>
      <c r="B180" s="1244" t="s">
        <v>6965</v>
      </c>
      <c r="C180" s="472" t="s">
        <v>1504</v>
      </c>
      <c r="D180" s="403">
        <v>33</v>
      </c>
      <c r="E180" s="404">
        <v>80</v>
      </c>
      <c r="F180" s="412" t="s">
        <v>1505</v>
      </c>
      <c r="G180" s="407">
        <v>613</v>
      </c>
      <c r="H180" s="403">
        <v>450</v>
      </c>
      <c r="I180" s="403">
        <v>475</v>
      </c>
      <c r="J180" s="5270" t="s">
        <v>1494</v>
      </c>
      <c r="K180" s="5648">
        <v>1760</v>
      </c>
      <c r="L180" s="5645">
        <v>161920</v>
      </c>
      <c r="M180" s="385">
        <f t="shared" ref="M180:M182" si="22">L180-L180*$C$4/100</f>
        <v>161920</v>
      </c>
    </row>
    <row r="181" spans="1:13" s="1190" customFormat="1" ht="13.35" thickBot="1">
      <c r="A181" s="1209"/>
      <c r="B181" s="1244" t="s">
        <v>6966</v>
      </c>
      <c r="C181" s="472" t="s">
        <v>1506</v>
      </c>
      <c r="D181" s="403">
        <v>33</v>
      </c>
      <c r="E181" s="404">
        <v>120</v>
      </c>
      <c r="F181" s="413"/>
      <c r="G181" s="407">
        <v>613</v>
      </c>
      <c r="H181" s="403">
        <v>450</v>
      </c>
      <c r="I181" s="403">
        <v>475</v>
      </c>
      <c r="J181" s="5270" t="s">
        <v>1494</v>
      </c>
      <c r="K181" s="5648">
        <v>1966</v>
      </c>
      <c r="L181" s="5645">
        <v>180872</v>
      </c>
      <c r="M181" s="385">
        <f t="shared" si="22"/>
        <v>180872</v>
      </c>
    </row>
    <row r="182" spans="1:13" s="1190" customFormat="1" ht="13.35" thickTop="1">
      <c r="A182" s="1210"/>
      <c r="B182" s="1244" t="s">
        <v>7000</v>
      </c>
      <c r="C182" s="1256" t="s">
        <v>6999</v>
      </c>
      <c r="D182" s="1257"/>
      <c r="E182" s="1258"/>
      <c r="F182" s="1258"/>
      <c r="G182" s="1258"/>
      <c r="H182" s="1258"/>
      <c r="I182" s="1258"/>
      <c r="J182" s="1259"/>
      <c r="K182" s="1860">
        <v>92</v>
      </c>
      <c r="L182" s="5646">
        <v>7314</v>
      </c>
      <c r="M182" s="385">
        <f t="shared" si="22"/>
        <v>7314</v>
      </c>
    </row>
    <row r="183" spans="1:13" s="1190" customFormat="1">
      <c r="A183" s="416"/>
      <c r="B183" s="416"/>
      <c r="C183" s="416"/>
      <c r="D183" s="416"/>
      <c r="E183" s="416"/>
      <c r="F183" s="416"/>
      <c r="G183" s="416"/>
      <c r="H183" s="416"/>
      <c r="I183" s="416"/>
      <c r="J183" s="416"/>
      <c r="K183" s="1032"/>
      <c r="L183" s="5639"/>
      <c r="M183" s="416"/>
    </row>
    <row r="184" spans="1:13" s="1190" customFormat="1">
      <c r="A184" s="7859" t="s">
        <v>70</v>
      </c>
      <c r="B184" s="5708"/>
      <c r="C184" s="7859" t="s">
        <v>67</v>
      </c>
      <c r="D184" s="7860" t="s">
        <v>71</v>
      </c>
      <c r="E184" s="7860" t="s">
        <v>1483</v>
      </c>
      <c r="F184" s="7860" t="s">
        <v>6689</v>
      </c>
      <c r="G184" s="7850" t="s">
        <v>7005</v>
      </c>
      <c r="H184" s="7852" t="s">
        <v>1433</v>
      </c>
      <c r="I184" s="7853"/>
      <c r="J184" s="7913" t="s">
        <v>6690</v>
      </c>
      <c r="K184" s="7851" t="s">
        <v>57</v>
      </c>
      <c r="L184" s="7790" t="s">
        <v>58</v>
      </c>
      <c r="M184" s="7874" t="s">
        <v>1145</v>
      </c>
    </row>
    <row r="185" spans="1:13" s="1190" customFormat="1">
      <c r="A185" s="7859"/>
      <c r="B185" s="5708"/>
      <c r="C185" s="7859"/>
      <c r="D185" s="7860"/>
      <c r="E185" s="7860"/>
      <c r="F185" s="7860"/>
      <c r="G185" s="7850"/>
      <c r="H185" s="7852" t="s">
        <v>6691</v>
      </c>
      <c r="I185" s="7853"/>
      <c r="J185" s="7914"/>
      <c r="K185" s="7851"/>
      <c r="L185" s="7791"/>
      <c r="M185" s="7874"/>
    </row>
    <row r="186" spans="1:13" s="1190" customFormat="1" ht="12.75" customHeight="1">
      <c r="A186" s="7909"/>
      <c r="B186" s="1216"/>
      <c r="C186" s="7861" t="s">
        <v>11845</v>
      </c>
      <c r="D186" s="7862"/>
      <c r="E186" s="7862"/>
      <c r="F186" s="7862"/>
      <c r="G186" s="7862"/>
      <c r="H186" s="7862"/>
      <c r="I186" s="7862"/>
      <c r="J186" s="7862"/>
      <c r="K186" s="7862"/>
      <c r="L186" s="7862"/>
      <c r="M186" s="7863"/>
    </row>
    <row r="187" spans="1:13" s="1190" customFormat="1">
      <c r="A187" s="7910"/>
      <c r="B187" s="5706"/>
      <c r="C187" s="7864"/>
      <c r="D187" s="7865"/>
      <c r="E187" s="7865"/>
      <c r="F187" s="7865"/>
      <c r="G187" s="7865"/>
      <c r="H187" s="7865"/>
      <c r="I187" s="7865"/>
      <c r="J187" s="7865"/>
      <c r="K187" s="7865"/>
      <c r="L187" s="7865"/>
      <c r="M187" s="7866"/>
    </row>
    <row r="188" spans="1:13" s="1190" customFormat="1">
      <c r="A188" s="7910"/>
      <c r="B188" s="5706"/>
      <c r="C188" s="7864"/>
      <c r="D188" s="7865"/>
      <c r="E188" s="7865"/>
      <c r="F188" s="7865"/>
      <c r="G188" s="7865"/>
      <c r="H188" s="7865"/>
      <c r="I188" s="7865"/>
      <c r="J188" s="7865"/>
      <c r="K188" s="7865"/>
      <c r="L188" s="7865"/>
      <c r="M188" s="7866"/>
    </row>
    <row r="189" spans="1:13" s="1190" customFormat="1">
      <c r="A189" s="7910"/>
      <c r="B189" s="5707"/>
      <c r="C189" s="7867"/>
      <c r="D189" s="7868"/>
      <c r="E189" s="7868"/>
      <c r="F189" s="7868"/>
      <c r="G189" s="7868"/>
      <c r="H189" s="7868"/>
      <c r="I189" s="7868"/>
      <c r="J189" s="7868"/>
      <c r="K189" s="7868"/>
      <c r="L189" s="7868"/>
      <c r="M189" s="7869"/>
    </row>
    <row r="190" spans="1:13" s="1190" customFormat="1">
      <c r="A190" s="7910"/>
      <c r="B190" s="1260"/>
      <c r="C190" s="1217" t="s">
        <v>6685</v>
      </c>
      <c r="D190" s="1218"/>
      <c r="E190" s="1219"/>
      <c r="F190" s="1219"/>
      <c r="G190" s="1220"/>
      <c r="H190" s="1219"/>
      <c r="I190" s="1219"/>
      <c r="J190" s="1219"/>
      <c r="K190" s="1861"/>
      <c r="L190" s="1221"/>
      <c r="M190" s="1222"/>
    </row>
    <row r="191" spans="1:13" s="1190" customFormat="1">
      <c r="A191" s="7911"/>
      <c r="B191" s="1261">
        <v>100020655</v>
      </c>
      <c r="C191" s="1223" t="s">
        <v>6662</v>
      </c>
      <c r="D191" s="7875" t="s">
        <v>6722</v>
      </c>
      <c r="E191" s="1224">
        <v>80</v>
      </c>
      <c r="F191" s="1225">
        <v>15.8</v>
      </c>
      <c r="G191" s="1225">
        <v>500</v>
      </c>
      <c r="H191" s="1225">
        <v>845</v>
      </c>
      <c r="I191" s="1225" t="s">
        <v>6693</v>
      </c>
      <c r="J191" s="1225" t="s">
        <v>6692</v>
      </c>
      <c r="K191" s="5648">
        <v>897</v>
      </c>
      <c r="L191" s="5645">
        <v>78936</v>
      </c>
      <c r="M191" s="385">
        <f t="shared" ref="M191:M206" si="23">L191-L191*$C$4/100</f>
        <v>78936</v>
      </c>
    </row>
    <row r="192" spans="1:13" s="1190" customFormat="1">
      <c r="A192" s="7911"/>
      <c r="B192" s="1261">
        <v>100020656</v>
      </c>
      <c r="C192" s="1223" t="s">
        <v>6663</v>
      </c>
      <c r="D192" s="7876"/>
      <c r="E192" s="1224">
        <v>100</v>
      </c>
      <c r="F192" s="1225">
        <v>24.2</v>
      </c>
      <c r="G192" s="1225">
        <v>594</v>
      </c>
      <c r="H192" s="1225">
        <v>1000</v>
      </c>
      <c r="I192" s="1225" t="s">
        <v>6693</v>
      </c>
      <c r="J192" s="1225" t="s">
        <v>6694</v>
      </c>
      <c r="K192" s="5648">
        <v>955</v>
      </c>
      <c r="L192" s="5645">
        <v>84040</v>
      </c>
      <c r="M192" s="385">
        <f t="shared" si="23"/>
        <v>84040</v>
      </c>
    </row>
    <row r="193" spans="1:13" s="1190" customFormat="1">
      <c r="A193" s="7911"/>
      <c r="B193" s="1261">
        <v>100020657</v>
      </c>
      <c r="C193" s="1226" t="s">
        <v>6664</v>
      </c>
      <c r="D193" s="7876"/>
      <c r="E193" s="1224">
        <v>120</v>
      </c>
      <c r="F193" s="1225">
        <v>26.6</v>
      </c>
      <c r="G193" s="1225">
        <v>654</v>
      </c>
      <c r="H193" s="1225">
        <v>825</v>
      </c>
      <c r="I193" s="1225" t="s">
        <v>6696</v>
      </c>
      <c r="J193" s="1225" t="s">
        <v>6695</v>
      </c>
      <c r="K193" s="5648">
        <v>1058</v>
      </c>
      <c r="L193" s="5645">
        <v>93104</v>
      </c>
      <c r="M193" s="385">
        <f t="shared" si="23"/>
        <v>93104</v>
      </c>
    </row>
    <row r="194" spans="1:13" s="1190" customFormat="1">
      <c r="A194" s="7911"/>
      <c r="B194" s="1261">
        <v>100020658</v>
      </c>
      <c r="C194" s="1226" t="s">
        <v>6665</v>
      </c>
      <c r="D194" s="7876"/>
      <c r="E194" s="1224">
        <v>160</v>
      </c>
      <c r="F194" s="1225">
        <v>35.4</v>
      </c>
      <c r="G194" s="1225">
        <v>870</v>
      </c>
      <c r="H194" s="1225">
        <v>1125</v>
      </c>
      <c r="I194" s="1225" t="s">
        <v>6696</v>
      </c>
      <c r="J194" s="1225" t="s">
        <v>6697</v>
      </c>
      <c r="K194" s="5648">
        <v>1273</v>
      </c>
      <c r="L194" s="5645">
        <v>112024</v>
      </c>
      <c r="M194" s="385">
        <f t="shared" si="23"/>
        <v>112024</v>
      </c>
    </row>
    <row r="195" spans="1:13" s="1190" customFormat="1">
      <c r="A195" s="7911"/>
      <c r="B195" s="1261">
        <v>100020659</v>
      </c>
      <c r="C195" s="1226" t="s">
        <v>6666</v>
      </c>
      <c r="D195" s="7876"/>
      <c r="E195" s="1224">
        <v>200</v>
      </c>
      <c r="F195" s="1225">
        <v>39.299999999999997</v>
      </c>
      <c r="G195" s="1225">
        <v>967</v>
      </c>
      <c r="H195" s="1225">
        <v>1280</v>
      </c>
      <c r="I195" s="1225" t="s">
        <v>6696</v>
      </c>
      <c r="J195" s="1225" t="s">
        <v>6698</v>
      </c>
      <c r="K195" s="5648">
        <v>1316</v>
      </c>
      <c r="L195" s="5645">
        <v>115808</v>
      </c>
      <c r="M195" s="385">
        <f t="shared" si="23"/>
        <v>115808</v>
      </c>
    </row>
    <row r="196" spans="1:13" s="1190" customFormat="1">
      <c r="A196" s="7911"/>
      <c r="B196" s="1261">
        <v>100020660</v>
      </c>
      <c r="C196" s="1226" t="s">
        <v>6667</v>
      </c>
      <c r="D196" s="7876"/>
      <c r="E196" s="1224">
        <v>300</v>
      </c>
      <c r="F196" s="1225">
        <v>45</v>
      </c>
      <c r="G196" s="1225">
        <v>1106</v>
      </c>
      <c r="H196" s="1225">
        <v>1210</v>
      </c>
      <c r="I196" s="1225" t="s">
        <v>6700</v>
      </c>
      <c r="J196" s="1225" t="s">
        <v>6699</v>
      </c>
      <c r="K196" s="5648">
        <v>1933</v>
      </c>
      <c r="L196" s="5645">
        <v>170104</v>
      </c>
      <c r="M196" s="385">
        <f t="shared" si="23"/>
        <v>170104</v>
      </c>
    </row>
    <row r="197" spans="1:13" s="1190" customFormat="1">
      <c r="A197" s="7911"/>
      <c r="B197" s="1261">
        <v>100020661</v>
      </c>
      <c r="C197" s="1226" t="s">
        <v>6668</v>
      </c>
      <c r="D197" s="7876"/>
      <c r="E197" s="1224">
        <v>400</v>
      </c>
      <c r="F197" s="1225">
        <v>56.9</v>
      </c>
      <c r="G197" s="1225">
        <v>1398</v>
      </c>
      <c r="H197" s="1225">
        <v>1560</v>
      </c>
      <c r="I197" s="1225" t="s">
        <v>6700</v>
      </c>
      <c r="J197" s="1225" t="s">
        <v>6701</v>
      </c>
      <c r="K197" s="5648">
        <v>2348</v>
      </c>
      <c r="L197" s="5645">
        <v>206624</v>
      </c>
      <c r="M197" s="385">
        <f t="shared" si="23"/>
        <v>206624</v>
      </c>
    </row>
    <row r="198" spans="1:13" s="1190" customFormat="1">
      <c r="A198" s="7911"/>
      <c r="B198" s="1261">
        <v>100020662</v>
      </c>
      <c r="C198" s="1226" t="s">
        <v>6669</v>
      </c>
      <c r="D198" s="7876"/>
      <c r="E198" s="1224">
        <v>500</v>
      </c>
      <c r="F198" s="1225">
        <v>65.099999999999994</v>
      </c>
      <c r="G198" s="1225">
        <v>1600</v>
      </c>
      <c r="H198" s="1225">
        <v>1860</v>
      </c>
      <c r="I198" s="1225" t="s">
        <v>6700</v>
      </c>
      <c r="J198" s="1225" t="s">
        <v>6702</v>
      </c>
      <c r="K198" s="5648">
        <v>2614</v>
      </c>
      <c r="L198" s="5645">
        <v>230032</v>
      </c>
      <c r="M198" s="385">
        <f t="shared" si="23"/>
        <v>230032</v>
      </c>
    </row>
    <row r="199" spans="1:13" s="1190" customFormat="1">
      <c r="A199" s="7911"/>
      <c r="B199" s="1261">
        <v>100020663</v>
      </c>
      <c r="C199" s="1226" t="s">
        <v>6670</v>
      </c>
      <c r="D199" s="7876"/>
      <c r="E199" s="1224">
        <v>800</v>
      </c>
      <c r="F199" s="1225">
        <v>76.8</v>
      </c>
      <c r="G199" s="1225">
        <v>1888</v>
      </c>
      <c r="H199" s="1225">
        <v>1700</v>
      </c>
      <c r="I199" s="1225" t="s">
        <v>6704</v>
      </c>
      <c r="J199" s="1225" t="s">
        <v>6703</v>
      </c>
      <c r="K199" s="5648">
        <v>3868</v>
      </c>
      <c r="L199" s="5645">
        <v>340384</v>
      </c>
      <c r="M199" s="385">
        <f t="shared" si="23"/>
        <v>340384</v>
      </c>
    </row>
    <row r="200" spans="1:13" s="1190" customFormat="1">
      <c r="A200" s="7911"/>
      <c r="B200" s="1261">
        <v>100020664</v>
      </c>
      <c r="C200" s="1226" t="s">
        <v>6671</v>
      </c>
      <c r="D200" s="7877"/>
      <c r="E200" s="1224">
        <v>1000</v>
      </c>
      <c r="F200" s="1225">
        <v>113</v>
      </c>
      <c r="G200" s="1225">
        <v>2776</v>
      </c>
      <c r="H200" s="1225">
        <v>2045</v>
      </c>
      <c r="I200" s="1225" t="s">
        <v>6704</v>
      </c>
      <c r="J200" s="1225" t="s">
        <v>6705</v>
      </c>
      <c r="K200" s="5648">
        <v>4220</v>
      </c>
      <c r="L200" s="5645">
        <v>371360</v>
      </c>
      <c r="M200" s="385">
        <f t="shared" si="23"/>
        <v>371360</v>
      </c>
    </row>
    <row r="201" spans="1:13" s="1190" customFormat="1">
      <c r="A201" s="7911"/>
      <c r="B201" s="1261">
        <v>100020665</v>
      </c>
      <c r="C201" s="1226" t="s">
        <v>6672</v>
      </c>
      <c r="D201" s="7870" t="s">
        <v>6723</v>
      </c>
      <c r="E201" s="1224">
        <v>80</v>
      </c>
      <c r="F201" s="1225">
        <v>15.8</v>
      </c>
      <c r="G201" s="1225">
        <v>500</v>
      </c>
      <c r="H201" s="1225">
        <v>845</v>
      </c>
      <c r="I201" s="1225" t="s">
        <v>6693</v>
      </c>
      <c r="J201" s="1225" t="s">
        <v>6692</v>
      </c>
      <c r="K201" s="5648">
        <v>897</v>
      </c>
      <c r="L201" s="5645">
        <v>78936</v>
      </c>
      <c r="M201" s="385">
        <f t="shared" si="23"/>
        <v>78936</v>
      </c>
    </row>
    <row r="202" spans="1:13" s="1190" customFormat="1">
      <c r="A202" s="7911"/>
      <c r="B202" s="1261">
        <v>100020666</v>
      </c>
      <c r="C202" s="1226" t="s">
        <v>6673</v>
      </c>
      <c r="D202" s="7871"/>
      <c r="E202" s="1224">
        <v>100</v>
      </c>
      <c r="F202" s="1225">
        <v>24.2</v>
      </c>
      <c r="G202" s="1225">
        <v>594</v>
      </c>
      <c r="H202" s="1225">
        <v>1000</v>
      </c>
      <c r="I202" s="1225" t="s">
        <v>6693</v>
      </c>
      <c r="J202" s="1225" t="s">
        <v>6694</v>
      </c>
      <c r="K202" s="5648">
        <v>955</v>
      </c>
      <c r="L202" s="5645">
        <v>84040</v>
      </c>
      <c r="M202" s="385">
        <f t="shared" si="23"/>
        <v>84040</v>
      </c>
    </row>
    <row r="203" spans="1:13" s="1190" customFormat="1">
      <c r="A203" s="7911"/>
      <c r="B203" s="1261">
        <v>100020667</v>
      </c>
      <c r="C203" s="1226" t="s">
        <v>6674</v>
      </c>
      <c r="D203" s="7871"/>
      <c r="E203" s="1224">
        <v>120</v>
      </c>
      <c r="F203" s="1225">
        <v>26.6</v>
      </c>
      <c r="G203" s="1225">
        <v>654</v>
      </c>
      <c r="H203" s="1225">
        <v>825</v>
      </c>
      <c r="I203" s="1225" t="s">
        <v>6696</v>
      </c>
      <c r="J203" s="1225" t="s">
        <v>6695</v>
      </c>
      <c r="K203" s="5648">
        <v>1058</v>
      </c>
      <c r="L203" s="5645">
        <v>93104</v>
      </c>
      <c r="M203" s="385">
        <f t="shared" si="23"/>
        <v>93104</v>
      </c>
    </row>
    <row r="204" spans="1:13" s="1190" customFormat="1">
      <c r="A204" s="7911"/>
      <c r="B204" s="1261">
        <v>100020668</v>
      </c>
      <c r="C204" s="1226" t="s">
        <v>6675</v>
      </c>
      <c r="D204" s="7871"/>
      <c r="E204" s="1224">
        <v>160</v>
      </c>
      <c r="F204" s="1225">
        <v>35.4</v>
      </c>
      <c r="G204" s="1225">
        <v>870</v>
      </c>
      <c r="H204" s="1225">
        <v>1125</v>
      </c>
      <c r="I204" s="1225" t="s">
        <v>6696</v>
      </c>
      <c r="J204" s="1225" t="s">
        <v>6697</v>
      </c>
      <c r="K204" s="5648">
        <v>1273</v>
      </c>
      <c r="L204" s="5645">
        <v>112024</v>
      </c>
      <c r="M204" s="385">
        <f t="shared" si="23"/>
        <v>112024</v>
      </c>
    </row>
    <row r="205" spans="1:13" s="1190" customFormat="1">
      <c r="A205" s="7911"/>
      <c r="B205" s="1261">
        <v>100020669</v>
      </c>
      <c r="C205" s="1226" t="s">
        <v>6676</v>
      </c>
      <c r="D205" s="7871"/>
      <c r="E205" s="1224">
        <v>200</v>
      </c>
      <c r="F205" s="1225">
        <v>39.299999999999997</v>
      </c>
      <c r="G205" s="1225">
        <v>967</v>
      </c>
      <c r="H205" s="1225">
        <v>1280</v>
      </c>
      <c r="I205" s="1225" t="s">
        <v>6696</v>
      </c>
      <c r="J205" s="1225" t="s">
        <v>6698</v>
      </c>
      <c r="K205" s="5648">
        <v>1316</v>
      </c>
      <c r="L205" s="5645">
        <v>115808</v>
      </c>
      <c r="M205" s="385">
        <f t="shared" si="23"/>
        <v>115808</v>
      </c>
    </row>
    <row r="206" spans="1:13" s="1190" customFormat="1">
      <c r="A206" s="7911"/>
      <c r="B206" s="1261">
        <v>100020670</v>
      </c>
      <c r="C206" s="1226" t="s">
        <v>6677</v>
      </c>
      <c r="D206" s="7872"/>
      <c r="E206" s="1224">
        <v>300</v>
      </c>
      <c r="F206" s="1225">
        <v>45</v>
      </c>
      <c r="G206" s="1225">
        <v>1106</v>
      </c>
      <c r="H206" s="1225">
        <v>1210</v>
      </c>
      <c r="I206" s="1225" t="s">
        <v>6700</v>
      </c>
      <c r="J206" s="1225" t="s">
        <v>6699</v>
      </c>
      <c r="K206" s="5648">
        <v>1952</v>
      </c>
      <c r="L206" s="5645">
        <v>171776</v>
      </c>
      <c r="M206" s="385">
        <f t="shared" si="23"/>
        <v>171776</v>
      </c>
    </row>
    <row r="207" spans="1:13" s="1190" customFormat="1">
      <c r="A207" s="7910"/>
      <c r="B207" s="1260"/>
      <c r="C207" s="1217" t="s">
        <v>6724</v>
      </c>
      <c r="D207" s="1227"/>
      <c r="E207" s="1228"/>
      <c r="F207" s="1218"/>
      <c r="G207" s="1218"/>
      <c r="H207" s="1218"/>
      <c r="I207" s="1218"/>
      <c r="J207" s="1218"/>
      <c r="K207" s="5730"/>
      <c r="L207" s="5640"/>
      <c r="M207" s="1229"/>
    </row>
    <row r="208" spans="1:13" s="1190" customFormat="1">
      <c r="A208" s="7911"/>
      <c r="B208" s="1261">
        <v>100020671</v>
      </c>
      <c r="C208" s="1226" t="s">
        <v>6678</v>
      </c>
      <c r="D208" s="7870" t="s">
        <v>6722</v>
      </c>
      <c r="E208" s="1224">
        <v>160</v>
      </c>
      <c r="F208" s="1225">
        <v>35.4</v>
      </c>
      <c r="G208" s="1225">
        <v>870</v>
      </c>
      <c r="H208" s="1225">
        <v>1125</v>
      </c>
      <c r="I208" s="1225" t="s">
        <v>6696</v>
      </c>
      <c r="J208" s="1225" t="s">
        <v>6697</v>
      </c>
      <c r="K208" s="5648">
        <v>1430</v>
      </c>
      <c r="L208" s="5645">
        <v>125840</v>
      </c>
      <c r="M208" s="385">
        <f t="shared" ref="M208:M214" si="24">L208-L208*$C$4/100</f>
        <v>125840</v>
      </c>
    </row>
    <row r="209" spans="1:13" s="1190" customFormat="1">
      <c r="A209" s="7911"/>
      <c r="B209" s="1261">
        <v>100020672</v>
      </c>
      <c r="C209" s="1226" t="s">
        <v>6679</v>
      </c>
      <c r="D209" s="7871"/>
      <c r="E209" s="1224">
        <v>200</v>
      </c>
      <c r="F209" s="1225">
        <v>39.299999999999997</v>
      </c>
      <c r="G209" s="1225">
        <v>967</v>
      </c>
      <c r="H209" s="1225">
        <v>1280</v>
      </c>
      <c r="I209" s="1225" t="s">
        <v>6696</v>
      </c>
      <c r="J209" s="1225" t="s">
        <v>6698</v>
      </c>
      <c r="K209" s="5648">
        <v>1540</v>
      </c>
      <c r="L209" s="5645">
        <v>135520</v>
      </c>
      <c r="M209" s="385">
        <f t="shared" si="24"/>
        <v>135520</v>
      </c>
    </row>
    <row r="210" spans="1:13" s="1190" customFormat="1">
      <c r="A210" s="7911"/>
      <c r="B210" s="1261">
        <v>100020673</v>
      </c>
      <c r="C210" s="1226" t="s">
        <v>6680</v>
      </c>
      <c r="D210" s="7871"/>
      <c r="E210" s="1224">
        <v>300</v>
      </c>
      <c r="F210" s="1225">
        <v>45</v>
      </c>
      <c r="G210" s="1225">
        <v>1106</v>
      </c>
      <c r="H210" s="1225">
        <v>1210</v>
      </c>
      <c r="I210" s="1225" t="s">
        <v>6700</v>
      </c>
      <c r="J210" s="1225" t="s">
        <v>6699</v>
      </c>
      <c r="K210" s="5648">
        <v>2176</v>
      </c>
      <c r="L210" s="5645">
        <v>191488</v>
      </c>
      <c r="M210" s="385">
        <f t="shared" si="24"/>
        <v>191488</v>
      </c>
    </row>
    <row r="211" spans="1:13" s="1190" customFormat="1">
      <c r="A211" s="7911"/>
      <c r="B211" s="1261">
        <v>100020674</v>
      </c>
      <c r="C211" s="1226" t="s">
        <v>6681</v>
      </c>
      <c r="D211" s="7871"/>
      <c r="E211" s="1224">
        <v>400</v>
      </c>
      <c r="F211" s="1225">
        <v>56.9</v>
      </c>
      <c r="G211" s="1225">
        <v>1398</v>
      </c>
      <c r="H211" s="1225">
        <v>1560</v>
      </c>
      <c r="I211" s="1225" t="s">
        <v>6700</v>
      </c>
      <c r="J211" s="1225" t="s">
        <v>6701</v>
      </c>
      <c r="K211" s="5648">
        <v>2611</v>
      </c>
      <c r="L211" s="5645">
        <v>229768</v>
      </c>
      <c r="M211" s="385">
        <f t="shared" si="24"/>
        <v>229768</v>
      </c>
    </row>
    <row r="212" spans="1:13" s="1190" customFormat="1" ht="18.75" customHeight="1">
      <c r="A212" s="7911"/>
      <c r="B212" s="1261">
        <v>100020675</v>
      </c>
      <c r="C212" s="1226" t="s">
        <v>6682</v>
      </c>
      <c r="D212" s="7871"/>
      <c r="E212" s="1224">
        <v>500</v>
      </c>
      <c r="F212" s="1225">
        <v>65.099999999999994</v>
      </c>
      <c r="G212" s="1225">
        <v>1600</v>
      </c>
      <c r="H212" s="1225">
        <v>1860</v>
      </c>
      <c r="I212" s="1225" t="s">
        <v>6700</v>
      </c>
      <c r="J212" s="1225" t="s">
        <v>6702</v>
      </c>
      <c r="K212" s="5648">
        <v>2896</v>
      </c>
      <c r="L212" s="5645">
        <v>254848</v>
      </c>
      <c r="M212" s="385">
        <f t="shared" si="24"/>
        <v>254848</v>
      </c>
    </row>
    <row r="213" spans="1:13" s="1190" customFormat="1" ht="18.75" customHeight="1">
      <c r="A213" s="7911"/>
      <c r="B213" s="1261">
        <v>100021100</v>
      </c>
      <c r="C213" s="1226" t="s">
        <v>6683</v>
      </c>
      <c r="D213" s="7871"/>
      <c r="E213" s="1224">
        <v>800</v>
      </c>
      <c r="F213" s="1225">
        <v>76.8</v>
      </c>
      <c r="G213" s="1225">
        <v>1888</v>
      </c>
      <c r="H213" s="1225">
        <v>1700</v>
      </c>
      <c r="I213" s="1225" t="s">
        <v>6704</v>
      </c>
      <c r="J213" s="1225" t="s">
        <v>6703</v>
      </c>
      <c r="K213" s="5648">
        <v>4299</v>
      </c>
      <c r="L213" s="5645">
        <v>378312</v>
      </c>
      <c r="M213" s="385">
        <f t="shared" si="24"/>
        <v>378312</v>
      </c>
    </row>
    <row r="214" spans="1:13" s="1190" customFormat="1" ht="18.75" customHeight="1">
      <c r="A214" s="7912"/>
      <c r="B214" s="1261">
        <v>100020677</v>
      </c>
      <c r="C214" s="1226" t="s">
        <v>6684</v>
      </c>
      <c r="D214" s="7872"/>
      <c r="E214" s="1240">
        <v>1000</v>
      </c>
      <c r="F214" s="1225">
        <v>113</v>
      </c>
      <c r="G214" s="1225">
        <v>2776</v>
      </c>
      <c r="H214" s="1225">
        <v>2045</v>
      </c>
      <c r="I214" s="1225" t="s">
        <v>6704</v>
      </c>
      <c r="J214" s="1225" t="s">
        <v>6705</v>
      </c>
      <c r="K214" s="5648">
        <v>4664</v>
      </c>
      <c r="L214" s="5645">
        <v>410432</v>
      </c>
      <c r="M214" s="385">
        <f t="shared" si="24"/>
        <v>410432</v>
      </c>
    </row>
    <row r="215" spans="1:13" s="1190" customFormat="1" ht="18.75" customHeight="1">
      <c r="A215" s="1230" t="s">
        <v>6688</v>
      </c>
      <c r="B215" s="1231"/>
      <c r="C215" s="1232"/>
      <c r="D215" s="1232"/>
      <c r="E215" s="1232"/>
      <c r="F215" s="1232"/>
      <c r="G215" s="1232"/>
      <c r="H215" s="1232"/>
      <c r="I215" s="1232"/>
      <c r="J215" s="1232"/>
      <c r="K215" s="5731"/>
      <c r="L215" s="5641"/>
      <c r="M215" s="1233"/>
    </row>
    <row r="216" spans="1:13" s="1190" customFormat="1" ht="18.75" customHeight="1">
      <c r="A216" s="2845" t="s">
        <v>6721</v>
      </c>
      <c r="B216" s="2846"/>
      <c r="C216" s="1234"/>
      <c r="D216" s="1234"/>
      <c r="E216" s="1234"/>
      <c r="F216" s="1234"/>
      <c r="G216" s="1234"/>
      <c r="H216" s="1234"/>
      <c r="I216" s="1234"/>
      <c r="J216" s="1235"/>
      <c r="K216" s="7873" t="s">
        <v>57</v>
      </c>
      <c r="L216" s="7790" t="s">
        <v>58</v>
      </c>
      <c r="M216" s="7874" t="s">
        <v>1145</v>
      </c>
    </row>
    <row r="217" spans="1:13" s="1190" customFormat="1" ht="14.35">
      <c r="A217" s="2847"/>
      <c r="B217" s="2847" t="s">
        <v>64</v>
      </c>
      <c r="C217" s="2847" t="s">
        <v>42</v>
      </c>
      <c r="D217" s="1236"/>
      <c r="E217" s="2848" t="s">
        <v>71</v>
      </c>
      <c r="F217" s="1236"/>
      <c r="G217" s="1236"/>
      <c r="H217" s="1236"/>
      <c r="I217" s="1236"/>
      <c r="J217" s="1237"/>
      <c r="K217" s="7873"/>
      <c r="L217" s="7791"/>
      <c r="M217" s="7874"/>
    </row>
    <row r="218" spans="1:13" ht="24" customHeight="1">
      <c r="A218" s="1262"/>
      <c r="B218" s="1261" t="s">
        <v>6711</v>
      </c>
      <c r="C218" s="7857" t="s">
        <v>6706</v>
      </c>
      <c r="D218" s="7858"/>
      <c r="E218" s="1238" t="s">
        <v>6716</v>
      </c>
      <c r="F218" s="1236"/>
      <c r="G218" s="1236"/>
      <c r="H218" s="1236"/>
      <c r="I218" s="1236"/>
      <c r="J218" s="1237"/>
      <c r="K218" s="5648">
        <v>139</v>
      </c>
      <c r="L218" s="5645">
        <v>12232</v>
      </c>
      <c r="M218" s="385">
        <f t="shared" ref="M218:M222" si="25">L218-L218*$C$4/100</f>
        <v>12232</v>
      </c>
    </row>
    <row r="219" spans="1:13" ht="24.75" customHeight="1">
      <c r="A219" s="1262"/>
      <c r="B219" s="1261" t="s">
        <v>6712</v>
      </c>
      <c r="C219" s="7857" t="s">
        <v>6707</v>
      </c>
      <c r="D219" s="7858"/>
      <c r="E219" s="1239" t="s">
        <v>6717</v>
      </c>
      <c r="F219" s="1234"/>
      <c r="G219" s="1234"/>
      <c r="H219" s="1234"/>
      <c r="I219" s="1234"/>
      <c r="J219" s="1235"/>
      <c r="K219" s="5648">
        <v>96</v>
      </c>
      <c r="L219" s="5645">
        <v>8448</v>
      </c>
      <c r="M219" s="385">
        <f t="shared" si="25"/>
        <v>8448</v>
      </c>
    </row>
    <row r="220" spans="1:13" ht="19.5" customHeight="1">
      <c r="A220" s="1262"/>
      <c r="B220" s="1261" t="s">
        <v>6713</v>
      </c>
      <c r="C220" s="7857" t="s">
        <v>6708</v>
      </c>
      <c r="D220" s="7858"/>
      <c r="E220" s="1239" t="s">
        <v>6718</v>
      </c>
      <c r="F220" s="1234"/>
      <c r="G220" s="1234"/>
      <c r="H220" s="1234"/>
      <c r="I220" s="1234"/>
      <c r="J220" s="1235"/>
      <c r="K220" s="5648">
        <v>459</v>
      </c>
      <c r="L220" s="5645">
        <v>40392</v>
      </c>
      <c r="M220" s="385">
        <f t="shared" si="25"/>
        <v>40392</v>
      </c>
    </row>
    <row r="221" spans="1:13" ht="23.25" customHeight="1">
      <c r="A221" s="1262"/>
      <c r="B221" s="1261" t="s">
        <v>6714</v>
      </c>
      <c r="C221" s="7857" t="s">
        <v>6709</v>
      </c>
      <c r="D221" s="7858"/>
      <c r="E221" s="1239" t="s">
        <v>6719</v>
      </c>
      <c r="F221" s="1234"/>
      <c r="G221" s="1234"/>
      <c r="H221" s="1234"/>
      <c r="I221" s="1234"/>
      <c r="J221" s="1235"/>
      <c r="K221" s="5648">
        <v>519</v>
      </c>
      <c r="L221" s="5645">
        <v>45672</v>
      </c>
      <c r="M221" s="385">
        <f t="shared" si="25"/>
        <v>45672</v>
      </c>
    </row>
    <row r="222" spans="1:13" ht="22.5" customHeight="1">
      <c r="A222" s="1262"/>
      <c r="B222" s="1261" t="s">
        <v>6715</v>
      </c>
      <c r="C222" s="7857" t="s">
        <v>6710</v>
      </c>
      <c r="D222" s="7858"/>
      <c r="E222" s="1239" t="s">
        <v>6720</v>
      </c>
      <c r="F222" s="1234"/>
      <c r="G222" s="1234"/>
      <c r="H222" s="1234"/>
      <c r="I222" s="1234"/>
      <c r="J222" s="1235"/>
      <c r="K222" s="5648">
        <v>581</v>
      </c>
      <c r="L222" s="5645">
        <v>51128</v>
      </c>
      <c r="M222" s="385">
        <f t="shared" si="25"/>
        <v>51128</v>
      </c>
    </row>
    <row r="223" spans="1:13">
      <c r="A223" s="1190"/>
      <c r="B223" s="1190"/>
      <c r="C223" s="1190"/>
      <c r="D223" s="1190"/>
      <c r="E223" s="1190"/>
      <c r="F223" s="1190"/>
      <c r="G223" s="1190"/>
      <c r="H223" s="1190"/>
      <c r="I223" s="1190"/>
      <c r="J223" s="1190"/>
      <c r="K223" s="1032"/>
      <c r="M223" s="1190"/>
    </row>
    <row r="224" spans="1:13">
      <c r="A224" s="7854" t="s">
        <v>1507</v>
      </c>
      <c r="B224" s="7855"/>
      <c r="C224" s="7855"/>
      <c r="D224" s="7855"/>
      <c r="E224" s="7855"/>
      <c r="F224" s="7855"/>
      <c r="G224" s="7855"/>
      <c r="H224" s="7855"/>
      <c r="I224" s="7855"/>
      <c r="J224" s="7855"/>
      <c r="K224" s="7855"/>
      <c r="L224" s="7855"/>
      <c r="M224" s="7856"/>
    </row>
    <row r="225" spans="1:13" ht="26">
      <c r="A225" s="2849"/>
      <c r="B225" s="2850" t="s">
        <v>64</v>
      </c>
      <c r="C225" s="7847" t="s">
        <v>42</v>
      </c>
      <c r="D225" s="7848"/>
      <c r="E225" s="7848"/>
      <c r="F225" s="7848"/>
      <c r="G225" s="7848"/>
      <c r="H225" s="7848"/>
      <c r="I225" s="7848"/>
      <c r="J225" s="7849"/>
      <c r="K225" s="2851" t="s">
        <v>57</v>
      </c>
      <c r="L225" s="5687" t="s">
        <v>58</v>
      </c>
      <c r="M225" s="2852" t="s">
        <v>1145</v>
      </c>
    </row>
    <row r="226" spans="1:13">
      <c r="A226" s="7844" t="s">
        <v>1508</v>
      </c>
      <c r="B226" s="7845"/>
      <c r="C226" s="7845"/>
      <c r="D226" s="7845"/>
      <c r="E226" s="7845"/>
      <c r="F226" s="7845"/>
      <c r="G226" s="7845"/>
      <c r="H226" s="7845"/>
      <c r="I226" s="7845"/>
      <c r="J226" s="7845"/>
      <c r="K226" s="7845"/>
      <c r="L226" s="7845"/>
      <c r="M226" s="7846"/>
    </row>
    <row r="227" spans="1:13" ht="14.7">
      <c r="A227" s="1263"/>
      <c r="B227" s="1263" t="s">
        <v>6967</v>
      </c>
      <c r="C227" s="5732" t="s">
        <v>2158</v>
      </c>
      <c r="D227" s="5733"/>
      <c r="E227" s="5734"/>
      <c r="F227" s="5734"/>
      <c r="G227" s="5734"/>
      <c r="H227" s="5734"/>
      <c r="I227" s="5734"/>
      <c r="J227" s="5735"/>
      <c r="K227" s="5648">
        <v>20.770000000000003</v>
      </c>
      <c r="L227" s="5645">
        <v>1910.84</v>
      </c>
      <c r="M227" s="385">
        <f t="shared" ref="M227:M239" si="26">L227-L227*$C$4/100</f>
        <v>1910.84</v>
      </c>
    </row>
    <row r="228" spans="1:13" ht="14.7">
      <c r="A228" s="1263"/>
      <c r="B228" s="1263" t="s">
        <v>6968</v>
      </c>
      <c r="C228" s="5732" t="s">
        <v>2159</v>
      </c>
      <c r="D228" s="5733"/>
      <c r="E228" s="5734"/>
      <c r="F228" s="5734"/>
      <c r="G228" s="5734"/>
      <c r="H228" s="5734"/>
      <c r="I228" s="5734"/>
      <c r="J228" s="5735"/>
      <c r="K228" s="5648">
        <v>19.470000000000002</v>
      </c>
      <c r="L228" s="5645">
        <v>1791.24</v>
      </c>
      <c r="M228" s="385">
        <f t="shared" si="26"/>
        <v>1791.24</v>
      </c>
    </row>
    <row r="229" spans="1:13">
      <c r="A229" s="1263"/>
      <c r="B229" s="1263" t="s">
        <v>6969</v>
      </c>
      <c r="C229" s="5736" t="s">
        <v>1509</v>
      </c>
      <c r="D229" s="5737"/>
      <c r="E229" s="5737"/>
      <c r="F229" s="5737"/>
      <c r="G229" s="5733"/>
      <c r="H229" s="5737"/>
      <c r="I229" s="5737"/>
      <c r="J229" s="5738"/>
      <c r="K229" s="5648">
        <v>4.8099999999999996</v>
      </c>
      <c r="L229" s="5645">
        <v>442.52</v>
      </c>
      <c r="M229" s="385">
        <f t="shared" si="26"/>
        <v>442.52</v>
      </c>
    </row>
    <row r="230" spans="1:13">
      <c r="A230" s="1263"/>
      <c r="B230" s="1263" t="s">
        <v>6970</v>
      </c>
      <c r="C230" s="5739" t="s">
        <v>1510</v>
      </c>
      <c r="D230" s="5737"/>
      <c r="E230" s="5737"/>
      <c r="F230" s="5737"/>
      <c r="G230" s="5733"/>
      <c r="H230" s="5737"/>
      <c r="I230" s="5737"/>
      <c r="J230" s="5738"/>
      <c r="K230" s="5648">
        <v>11.02</v>
      </c>
      <c r="L230" s="5645">
        <v>1013.84</v>
      </c>
      <c r="M230" s="385">
        <f t="shared" si="26"/>
        <v>1013.84</v>
      </c>
    </row>
    <row r="231" spans="1:13">
      <c r="A231" s="1263"/>
      <c r="B231" s="1263" t="s">
        <v>6971</v>
      </c>
      <c r="C231" s="5739" t="s">
        <v>1511</v>
      </c>
      <c r="D231" s="5734"/>
      <c r="E231" s="5737"/>
      <c r="F231" s="5733"/>
      <c r="G231" s="5734"/>
      <c r="H231" s="5734"/>
      <c r="I231" s="5734"/>
      <c r="J231" s="5735"/>
      <c r="K231" s="5648">
        <v>14.41</v>
      </c>
      <c r="L231" s="5645">
        <v>1325.72</v>
      </c>
      <c r="M231" s="385">
        <f t="shared" si="26"/>
        <v>1325.72</v>
      </c>
    </row>
    <row r="232" spans="1:13">
      <c r="A232" s="1263"/>
      <c r="B232" s="1263" t="s">
        <v>6972</v>
      </c>
      <c r="C232" s="5739" t="s">
        <v>1512</v>
      </c>
      <c r="D232" s="5737"/>
      <c r="E232" s="5737"/>
      <c r="F232" s="5733"/>
      <c r="G232" s="5737"/>
      <c r="H232" s="5737"/>
      <c r="I232" s="5737"/>
      <c r="J232" s="5738"/>
      <c r="K232" s="5648">
        <v>31.75</v>
      </c>
      <c r="L232" s="5645">
        <v>2921</v>
      </c>
      <c r="M232" s="385">
        <f t="shared" si="26"/>
        <v>2921</v>
      </c>
    </row>
    <row r="233" spans="1:13">
      <c r="A233" s="1263"/>
      <c r="B233" s="1263" t="s">
        <v>6973</v>
      </c>
      <c r="C233" s="5739" t="s">
        <v>1513</v>
      </c>
      <c r="D233" s="5737"/>
      <c r="E233" s="5737"/>
      <c r="F233" s="5733"/>
      <c r="G233" s="5737"/>
      <c r="H233" s="5737"/>
      <c r="I233" s="5737"/>
      <c r="J233" s="5740"/>
      <c r="K233" s="3692">
        <v>21</v>
      </c>
      <c r="L233" s="5645">
        <v>1932</v>
      </c>
      <c r="M233" s="385">
        <f t="shared" si="26"/>
        <v>1932</v>
      </c>
    </row>
    <row r="234" spans="1:13" ht="12.75" customHeight="1">
      <c r="A234" s="1263"/>
      <c r="B234" s="1263" t="s">
        <v>6974</v>
      </c>
      <c r="C234" s="7843" t="s">
        <v>2400</v>
      </c>
      <c r="D234" s="7838"/>
      <c r="E234" s="7838"/>
      <c r="F234" s="7838"/>
      <c r="G234" s="7838"/>
      <c r="H234" s="7838"/>
      <c r="I234" s="7838"/>
      <c r="J234" s="7839"/>
      <c r="K234" s="5648">
        <v>42.769999999999996</v>
      </c>
      <c r="L234" s="5645">
        <v>3934.84</v>
      </c>
      <c r="M234" s="385">
        <f t="shared" si="26"/>
        <v>3934.84</v>
      </c>
    </row>
    <row r="235" spans="1:13">
      <c r="A235" s="1263"/>
      <c r="B235" s="1263" t="s">
        <v>6975</v>
      </c>
      <c r="C235" s="7837" t="s">
        <v>1514</v>
      </c>
      <c r="D235" s="7838"/>
      <c r="E235" s="7838"/>
      <c r="F235" s="7838"/>
      <c r="G235" s="7838"/>
      <c r="H235" s="7838"/>
      <c r="I235" s="7838"/>
      <c r="J235" s="7839"/>
      <c r="K235" s="5648">
        <v>22.990000000000002</v>
      </c>
      <c r="L235" s="5645">
        <v>2115.08</v>
      </c>
      <c r="M235" s="385">
        <f t="shared" si="26"/>
        <v>2115.08</v>
      </c>
    </row>
    <row r="236" spans="1:13">
      <c r="A236" s="1263"/>
      <c r="B236" s="1263" t="s">
        <v>6976</v>
      </c>
      <c r="C236" s="7837" t="s">
        <v>1515</v>
      </c>
      <c r="D236" s="7838"/>
      <c r="E236" s="7838"/>
      <c r="F236" s="7838"/>
      <c r="G236" s="7838"/>
      <c r="H236" s="7838"/>
      <c r="I236" s="7838"/>
      <c r="J236" s="7839"/>
      <c r="K236" s="3692">
        <v>21</v>
      </c>
      <c r="L236" s="5645">
        <v>1932</v>
      </c>
      <c r="M236" s="385">
        <f t="shared" si="26"/>
        <v>1932</v>
      </c>
    </row>
    <row r="237" spans="1:13">
      <c r="A237" s="1263"/>
      <c r="B237" s="1263" t="s">
        <v>6977</v>
      </c>
      <c r="C237" s="7837" t="s">
        <v>1516</v>
      </c>
      <c r="D237" s="7838"/>
      <c r="E237" s="7838"/>
      <c r="F237" s="7838"/>
      <c r="G237" s="7838"/>
      <c r="H237" s="7838"/>
      <c r="I237" s="7838"/>
      <c r="J237" s="7839"/>
      <c r="K237" s="5648">
        <v>16.580000000000002</v>
      </c>
      <c r="L237" s="5645">
        <v>1525.36</v>
      </c>
      <c r="M237" s="385">
        <f t="shared" si="26"/>
        <v>1525.36</v>
      </c>
    </row>
    <row r="238" spans="1:13">
      <c r="A238" s="1263"/>
      <c r="B238" s="1263" t="s">
        <v>6978</v>
      </c>
      <c r="C238" s="7837" t="s">
        <v>1517</v>
      </c>
      <c r="D238" s="7838"/>
      <c r="E238" s="7838"/>
      <c r="F238" s="7838"/>
      <c r="G238" s="7838"/>
      <c r="H238" s="7838"/>
      <c r="I238" s="7838"/>
      <c r="J238" s="7839"/>
      <c r="K238" s="5648">
        <v>15.18</v>
      </c>
      <c r="L238" s="5645">
        <v>1396.56</v>
      </c>
      <c r="M238" s="385">
        <f t="shared" si="26"/>
        <v>1396.56</v>
      </c>
    </row>
    <row r="239" spans="1:13">
      <c r="A239" s="1263"/>
      <c r="B239" s="1263" t="s">
        <v>6994</v>
      </c>
      <c r="C239" s="7843" t="s">
        <v>1518</v>
      </c>
      <c r="D239" s="7838"/>
      <c r="E239" s="7838"/>
      <c r="F239" s="7838"/>
      <c r="G239" s="7838"/>
      <c r="H239" s="7838"/>
      <c r="I239" s="7838"/>
      <c r="J239" s="7839"/>
      <c r="K239" s="5648">
        <v>15.18</v>
      </c>
      <c r="L239" s="5645">
        <v>1396.56</v>
      </c>
      <c r="M239" s="385">
        <f t="shared" si="26"/>
        <v>1396.56</v>
      </c>
    </row>
    <row r="240" spans="1:13">
      <c r="A240" s="7844" t="s">
        <v>1519</v>
      </c>
      <c r="B240" s="7845"/>
      <c r="C240" s="7845"/>
      <c r="D240" s="7845"/>
      <c r="E240" s="7845"/>
      <c r="F240" s="7845"/>
      <c r="G240" s="7845"/>
      <c r="H240" s="7845"/>
      <c r="I240" s="7845"/>
      <c r="J240" s="7845"/>
      <c r="K240" s="7845"/>
      <c r="L240" s="7845"/>
      <c r="M240" s="7846"/>
    </row>
    <row r="241" spans="1:13">
      <c r="A241" s="1263"/>
      <c r="B241" s="1263" t="s">
        <v>6979</v>
      </c>
      <c r="C241" s="7837" t="s">
        <v>2160</v>
      </c>
      <c r="D241" s="7838"/>
      <c r="E241" s="7838"/>
      <c r="F241" s="7838"/>
      <c r="G241" s="7838"/>
      <c r="H241" s="7838"/>
      <c r="I241" s="7838"/>
      <c r="J241" s="7839"/>
      <c r="K241" s="5648">
        <v>31.75</v>
      </c>
      <c r="L241" s="5645">
        <v>2921</v>
      </c>
      <c r="M241" s="385">
        <f t="shared" ref="M241:M253" si="27">L241-L241*$C$4/100</f>
        <v>2921</v>
      </c>
    </row>
    <row r="242" spans="1:13">
      <c r="A242" s="1263"/>
      <c r="B242" s="1263" t="s">
        <v>6980</v>
      </c>
      <c r="C242" s="7837" t="s">
        <v>2161</v>
      </c>
      <c r="D242" s="7838"/>
      <c r="E242" s="7838"/>
      <c r="F242" s="7838"/>
      <c r="G242" s="7838"/>
      <c r="H242" s="7838"/>
      <c r="I242" s="7838"/>
      <c r="J242" s="7839"/>
      <c r="K242" s="5648">
        <v>28.89</v>
      </c>
      <c r="L242" s="5645">
        <v>2657.88</v>
      </c>
      <c r="M242" s="385">
        <f t="shared" si="27"/>
        <v>2657.88</v>
      </c>
    </row>
    <row r="243" spans="1:13">
      <c r="A243" s="1263"/>
      <c r="B243" s="1263" t="s">
        <v>6981</v>
      </c>
      <c r="C243" s="7837" t="s">
        <v>2162</v>
      </c>
      <c r="D243" s="7838"/>
      <c r="E243" s="7838"/>
      <c r="F243" s="7838"/>
      <c r="G243" s="7838"/>
      <c r="H243" s="7838"/>
      <c r="I243" s="7838"/>
      <c r="J243" s="7839"/>
      <c r="K243" s="5648">
        <v>35.909999999999997</v>
      </c>
      <c r="L243" s="5645">
        <v>3303.72</v>
      </c>
      <c r="M243" s="385">
        <f t="shared" si="27"/>
        <v>3303.72</v>
      </c>
    </row>
    <row r="244" spans="1:13">
      <c r="A244" s="1263"/>
      <c r="B244" s="1263" t="s">
        <v>6981</v>
      </c>
      <c r="C244" s="7837" t="s">
        <v>1520</v>
      </c>
      <c r="D244" s="7838"/>
      <c r="E244" s="7838"/>
      <c r="F244" s="7838"/>
      <c r="G244" s="7838"/>
      <c r="H244" s="7838"/>
      <c r="I244" s="7838"/>
      <c r="J244" s="7839"/>
      <c r="K244" s="5648">
        <v>35.909999999999997</v>
      </c>
      <c r="L244" s="5645">
        <v>3303.72</v>
      </c>
      <c r="M244" s="385">
        <f t="shared" si="27"/>
        <v>3303.72</v>
      </c>
    </row>
    <row r="245" spans="1:13">
      <c r="A245" s="1263"/>
      <c r="B245" s="1263" t="s">
        <v>6982</v>
      </c>
      <c r="C245" s="7837" t="s">
        <v>2163</v>
      </c>
      <c r="D245" s="7838"/>
      <c r="E245" s="7838"/>
      <c r="F245" s="7838"/>
      <c r="G245" s="7838"/>
      <c r="H245" s="7838"/>
      <c r="I245" s="7838"/>
      <c r="J245" s="7839"/>
      <c r="K245" s="5648">
        <v>28.990000000000002</v>
      </c>
      <c r="L245" s="5645">
        <v>2667.08</v>
      </c>
      <c r="M245" s="385">
        <f t="shared" si="27"/>
        <v>2667.08</v>
      </c>
    </row>
    <row r="246" spans="1:13">
      <c r="A246" s="1263"/>
      <c r="B246" s="1263" t="s">
        <v>6983</v>
      </c>
      <c r="C246" s="7837" t="s">
        <v>1521</v>
      </c>
      <c r="D246" s="7838"/>
      <c r="E246" s="7838"/>
      <c r="F246" s="7838"/>
      <c r="G246" s="7838"/>
      <c r="H246" s="7838"/>
      <c r="I246" s="7838"/>
      <c r="J246" s="7839"/>
      <c r="K246" s="5648">
        <v>40.059999999999995</v>
      </c>
      <c r="L246" s="5645">
        <v>3685.52</v>
      </c>
      <c r="M246" s="385">
        <f t="shared" si="27"/>
        <v>3685.52</v>
      </c>
    </row>
    <row r="247" spans="1:13">
      <c r="A247" s="1263"/>
      <c r="B247" s="1263" t="s">
        <v>6995</v>
      </c>
      <c r="C247" s="7837" t="s">
        <v>1522</v>
      </c>
      <c r="D247" s="7838"/>
      <c r="E247" s="7838"/>
      <c r="F247" s="7838"/>
      <c r="G247" s="7838"/>
      <c r="H247" s="7838"/>
      <c r="I247" s="7838"/>
      <c r="J247" s="7839"/>
      <c r="K247" s="5648">
        <v>38.699999999999996</v>
      </c>
      <c r="L247" s="5645">
        <v>3560.4</v>
      </c>
      <c r="M247" s="385">
        <f t="shared" si="27"/>
        <v>3560.4</v>
      </c>
    </row>
    <row r="248" spans="1:13" ht="12.75" customHeight="1">
      <c r="A248" s="1263"/>
      <c r="B248" s="1263" t="s">
        <v>6984</v>
      </c>
      <c r="C248" s="7837" t="s">
        <v>1523</v>
      </c>
      <c r="D248" s="7838"/>
      <c r="E248" s="7838"/>
      <c r="F248" s="7838"/>
      <c r="G248" s="7838"/>
      <c r="H248" s="7838"/>
      <c r="I248" s="7838"/>
      <c r="J248" s="7839"/>
      <c r="K248" s="5648">
        <v>13.18</v>
      </c>
      <c r="L248" s="5645">
        <v>1212.56</v>
      </c>
      <c r="M248" s="385">
        <f t="shared" si="27"/>
        <v>1212.56</v>
      </c>
    </row>
    <row r="249" spans="1:13">
      <c r="A249" s="1263"/>
      <c r="B249" s="1263" t="s">
        <v>6998</v>
      </c>
      <c r="C249" s="7837" t="s">
        <v>1524</v>
      </c>
      <c r="D249" s="7838"/>
      <c r="E249" s="7838"/>
      <c r="F249" s="7838"/>
      <c r="G249" s="7838"/>
      <c r="H249" s="7838"/>
      <c r="I249" s="7838"/>
      <c r="J249" s="7839"/>
      <c r="K249" s="5648">
        <v>17.12</v>
      </c>
      <c r="L249" s="5645">
        <v>1575.04</v>
      </c>
      <c r="M249" s="385">
        <f t="shared" si="27"/>
        <v>1575.04</v>
      </c>
    </row>
    <row r="250" spans="1:13">
      <c r="A250" s="1263"/>
      <c r="B250" s="1263" t="s">
        <v>6985</v>
      </c>
      <c r="C250" s="7837" t="s">
        <v>1525</v>
      </c>
      <c r="D250" s="7838"/>
      <c r="E250" s="7838"/>
      <c r="F250" s="7838"/>
      <c r="G250" s="7838"/>
      <c r="H250" s="7838"/>
      <c r="I250" s="7838"/>
      <c r="J250" s="7839"/>
      <c r="K250" s="5648">
        <v>51.059999999999995</v>
      </c>
      <c r="L250" s="5645">
        <v>4697.5200000000004</v>
      </c>
      <c r="M250" s="385">
        <f t="shared" si="27"/>
        <v>4697.5200000000004</v>
      </c>
    </row>
    <row r="251" spans="1:13">
      <c r="A251" s="1263"/>
      <c r="B251" s="1263" t="s">
        <v>7002</v>
      </c>
      <c r="C251" s="7837" t="s">
        <v>1526</v>
      </c>
      <c r="D251" s="7838"/>
      <c r="E251" s="7838"/>
      <c r="F251" s="7838"/>
      <c r="G251" s="7838"/>
      <c r="H251" s="7838"/>
      <c r="I251" s="7838"/>
      <c r="J251" s="7839"/>
      <c r="K251" s="5648">
        <v>44.58</v>
      </c>
      <c r="L251" s="5645">
        <v>4101.3599999999997</v>
      </c>
      <c r="M251" s="385">
        <f t="shared" si="27"/>
        <v>4101.3599999999997</v>
      </c>
    </row>
    <row r="252" spans="1:13">
      <c r="A252" s="1263"/>
      <c r="B252" s="1263" t="s">
        <v>6986</v>
      </c>
      <c r="C252" s="7837" t="s">
        <v>1527</v>
      </c>
      <c r="D252" s="7838"/>
      <c r="E252" s="7838"/>
      <c r="F252" s="7838"/>
      <c r="G252" s="7838"/>
      <c r="H252" s="7838"/>
      <c r="I252" s="7838"/>
      <c r="J252" s="7839"/>
      <c r="K252" s="5648">
        <v>36.369999999999997</v>
      </c>
      <c r="L252" s="5645">
        <v>3346.04</v>
      </c>
      <c r="M252" s="385">
        <f t="shared" si="27"/>
        <v>3346.04</v>
      </c>
    </row>
    <row r="253" spans="1:13">
      <c r="A253" s="5741"/>
      <c r="B253" s="5741" t="s">
        <v>6996</v>
      </c>
      <c r="C253" s="7840" t="s">
        <v>1528</v>
      </c>
      <c r="D253" s="7841"/>
      <c r="E253" s="7841"/>
      <c r="F253" s="7841"/>
      <c r="G253" s="7841"/>
      <c r="H253" s="7841"/>
      <c r="I253" s="7841"/>
      <c r="J253" s="7842"/>
      <c r="K253" s="5648">
        <v>36.93</v>
      </c>
      <c r="L253" s="5645">
        <v>3397.56</v>
      </c>
      <c r="M253" s="385">
        <f t="shared" si="27"/>
        <v>3397.56</v>
      </c>
    </row>
    <row r="254" spans="1:13" ht="12.75" customHeight="1">
      <c r="A254" s="7900" t="s">
        <v>13964</v>
      </c>
      <c r="B254" s="7901"/>
      <c r="C254" s="7901"/>
      <c r="D254" s="7901"/>
      <c r="E254" s="7901"/>
      <c r="F254" s="7901"/>
      <c r="G254" s="7901"/>
      <c r="H254" s="7901"/>
      <c r="I254" s="7901"/>
      <c r="J254" s="7901"/>
      <c r="K254" s="7901"/>
      <c r="L254" s="7901"/>
      <c r="M254" s="7902"/>
    </row>
    <row r="255" spans="1:13">
      <c r="B255" s="1286" t="s">
        <v>8899</v>
      </c>
      <c r="C255" s="7895" t="s">
        <v>8904</v>
      </c>
      <c r="D255" s="7896"/>
      <c r="E255" s="7896"/>
      <c r="F255" s="7896"/>
      <c r="G255" s="7896"/>
      <c r="H255" s="7896"/>
      <c r="I255" s="7896"/>
      <c r="J255" s="7896"/>
      <c r="K255" s="5648">
        <v>43.72</v>
      </c>
      <c r="L255" s="5645">
        <v>3585</v>
      </c>
      <c r="M255" s="385">
        <f t="shared" ref="M255:M279" si="28">L255-L255*$C$4/100</f>
        <v>3585</v>
      </c>
    </row>
    <row r="256" spans="1:13" ht="13.95" customHeight="1">
      <c r="B256" s="1263" t="s">
        <v>8900</v>
      </c>
      <c r="C256" s="7892" t="s">
        <v>8905</v>
      </c>
      <c r="D256" s="7893"/>
      <c r="E256" s="7893"/>
      <c r="F256" s="7893"/>
      <c r="G256" s="7893"/>
      <c r="H256" s="7893"/>
      <c r="I256" s="7893"/>
      <c r="J256" s="7894"/>
      <c r="K256" s="5648">
        <v>30.55</v>
      </c>
      <c r="L256" s="5645">
        <v>2400</v>
      </c>
      <c r="M256" s="385">
        <f t="shared" si="28"/>
        <v>2400</v>
      </c>
    </row>
    <row r="257" spans="2:13">
      <c r="B257" s="1263" t="s">
        <v>8901</v>
      </c>
      <c r="C257" s="7897" t="s">
        <v>8906</v>
      </c>
      <c r="D257" s="7898"/>
      <c r="E257" s="7898"/>
      <c r="F257" s="7898"/>
      <c r="G257" s="7898"/>
      <c r="H257" s="7898"/>
      <c r="I257" s="7898"/>
      <c r="J257" s="7899"/>
      <c r="K257" s="5648">
        <v>25.9</v>
      </c>
      <c r="L257" s="5645">
        <v>2124</v>
      </c>
      <c r="M257" s="385">
        <f t="shared" si="28"/>
        <v>2124</v>
      </c>
    </row>
    <row r="258" spans="2:13">
      <c r="B258" s="1823" t="s">
        <v>11003</v>
      </c>
      <c r="C258" s="1824" t="s">
        <v>11004</v>
      </c>
      <c r="D258" s="1825"/>
      <c r="E258" s="1825"/>
      <c r="F258" s="1825"/>
      <c r="G258" s="1825"/>
      <c r="H258" s="1825"/>
      <c r="I258" s="1825"/>
      <c r="J258" s="5703"/>
      <c r="K258" s="5648">
        <v>12.44</v>
      </c>
      <c r="L258" s="5645">
        <v>1020</v>
      </c>
      <c r="M258" s="385">
        <f t="shared" si="28"/>
        <v>1020</v>
      </c>
    </row>
    <row r="259" spans="2:13">
      <c r="B259" s="1263" t="s">
        <v>8902</v>
      </c>
      <c r="C259" s="7897" t="s">
        <v>8907</v>
      </c>
      <c r="D259" s="7898"/>
      <c r="E259" s="7898"/>
      <c r="F259" s="7898"/>
      <c r="G259" s="7898"/>
      <c r="H259" s="7898"/>
      <c r="I259" s="7898"/>
      <c r="J259" s="7899"/>
      <c r="K259" s="5648">
        <v>19.57</v>
      </c>
      <c r="L259" s="5645">
        <v>1500</v>
      </c>
      <c r="M259" s="385">
        <f t="shared" si="28"/>
        <v>1500</v>
      </c>
    </row>
    <row r="260" spans="2:13">
      <c r="B260" s="1263" t="s">
        <v>8903</v>
      </c>
      <c r="C260" s="7897" t="s">
        <v>8908</v>
      </c>
      <c r="D260" s="7898"/>
      <c r="E260" s="7898"/>
      <c r="F260" s="7898"/>
      <c r="G260" s="7898"/>
      <c r="H260" s="7898"/>
      <c r="I260" s="7898"/>
      <c r="J260" s="7899"/>
      <c r="K260" s="5648">
        <v>8.16</v>
      </c>
      <c r="L260" s="5645">
        <v>669</v>
      </c>
      <c r="M260" s="385">
        <f t="shared" si="28"/>
        <v>669</v>
      </c>
    </row>
    <row r="261" spans="2:13">
      <c r="B261" s="2122" t="s">
        <v>12202</v>
      </c>
      <c r="C261" s="7751" t="s">
        <v>12203</v>
      </c>
      <c r="D261" s="7752"/>
      <c r="E261" s="7752"/>
      <c r="F261" s="7752"/>
      <c r="G261" s="7752"/>
      <c r="H261" s="7752"/>
      <c r="I261" s="7752"/>
      <c r="J261" s="7753"/>
      <c r="K261" s="5648">
        <v>29.27</v>
      </c>
      <c r="L261" s="5645">
        <v>2400</v>
      </c>
      <c r="M261" s="385">
        <f t="shared" si="28"/>
        <v>2400</v>
      </c>
    </row>
    <row r="262" spans="2:13">
      <c r="B262" s="2122" t="s">
        <v>12204</v>
      </c>
      <c r="C262" s="7751" t="s">
        <v>12205</v>
      </c>
      <c r="D262" s="7752"/>
      <c r="E262" s="7752"/>
      <c r="F262" s="7752"/>
      <c r="G262" s="7752"/>
      <c r="H262" s="7752"/>
      <c r="I262" s="7752"/>
      <c r="J262" s="7753"/>
      <c r="K262" s="5648">
        <v>29.27</v>
      </c>
      <c r="L262" s="5645">
        <v>1995</v>
      </c>
      <c r="M262" s="385">
        <f t="shared" si="28"/>
        <v>1995</v>
      </c>
    </row>
    <row r="263" spans="2:13">
      <c r="B263" s="2122" t="s">
        <v>12206</v>
      </c>
      <c r="C263" s="7751" t="s">
        <v>12207</v>
      </c>
      <c r="D263" s="7752"/>
      <c r="E263" s="7752"/>
      <c r="F263" s="7752"/>
      <c r="G263" s="7752"/>
      <c r="H263" s="7752"/>
      <c r="I263" s="7752"/>
      <c r="J263" s="7753"/>
      <c r="K263" s="5648">
        <v>14.63</v>
      </c>
      <c r="L263" s="5645">
        <v>1200</v>
      </c>
      <c r="M263" s="385">
        <f t="shared" si="28"/>
        <v>1200</v>
      </c>
    </row>
    <row r="264" spans="2:13">
      <c r="B264" s="2122" t="s">
        <v>12208</v>
      </c>
      <c r="C264" s="7751" t="s">
        <v>12209</v>
      </c>
      <c r="D264" s="7752"/>
      <c r="E264" s="7752"/>
      <c r="F264" s="7752"/>
      <c r="G264" s="7752"/>
      <c r="H264" s="7752"/>
      <c r="I264" s="7752"/>
      <c r="J264" s="7753"/>
      <c r="K264" s="5648">
        <v>14.63</v>
      </c>
      <c r="L264" s="5645">
        <v>720</v>
      </c>
      <c r="M264" s="385">
        <f t="shared" si="28"/>
        <v>720</v>
      </c>
    </row>
    <row r="265" spans="2:13">
      <c r="B265" s="2122" t="s">
        <v>12210</v>
      </c>
      <c r="C265" s="7751" t="s">
        <v>12211</v>
      </c>
      <c r="D265" s="7752"/>
      <c r="E265" s="7752"/>
      <c r="F265" s="7752"/>
      <c r="G265" s="7752"/>
      <c r="H265" s="7752"/>
      <c r="I265" s="7752"/>
      <c r="J265" s="7753"/>
      <c r="K265" s="5648">
        <v>24.7</v>
      </c>
      <c r="L265" s="5645">
        <v>2025</v>
      </c>
      <c r="M265" s="385">
        <f t="shared" si="28"/>
        <v>2025</v>
      </c>
    </row>
    <row r="266" spans="2:13">
      <c r="B266" s="2122" t="s">
        <v>12212</v>
      </c>
      <c r="C266" s="7751" t="s">
        <v>12213</v>
      </c>
      <c r="D266" s="7752"/>
      <c r="E266" s="7752"/>
      <c r="F266" s="7752"/>
      <c r="G266" s="7752"/>
      <c r="H266" s="7752"/>
      <c r="I266" s="7752"/>
      <c r="J266" s="7753"/>
      <c r="K266" s="5648">
        <v>20.12</v>
      </c>
      <c r="L266" s="5645">
        <v>1650</v>
      </c>
      <c r="M266" s="385">
        <f t="shared" si="28"/>
        <v>1650</v>
      </c>
    </row>
    <row r="267" spans="2:13">
      <c r="B267" s="2122" t="s">
        <v>12214</v>
      </c>
      <c r="C267" s="7751" t="s">
        <v>12215</v>
      </c>
      <c r="D267" s="7752"/>
      <c r="E267" s="7752"/>
      <c r="F267" s="7752"/>
      <c r="G267" s="7752"/>
      <c r="H267" s="7752"/>
      <c r="I267" s="7752"/>
      <c r="J267" s="7753"/>
      <c r="K267" s="5648">
        <v>25.61</v>
      </c>
      <c r="L267" s="5645">
        <v>2100</v>
      </c>
      <c r="M267" s="385">
        <f t="shared" si="28"/>
        <v>2100</v>
      </c>
    </row>
    <row r="268" spans="2:13">
      <c r="B268" s="2122" t="s">
        <v>12216</v>
      </c>
      <c r="C268" s="7751" t="s">
        <v>12217</v>
      </c>
      <c r="D268" s="7752"/>
      <c r="E268" s="7752"/>
      <c r="F268" s="7752"/>
      <c r="G268" s="7752"/>
      <c r="H268" s="7752"/>
      <c r="I268" s="7752"/>
      <c r="J268" s="7753"/>
      <c r="K268" s="5648">
        <v>22.87</v>
      </c>
      <c r="L268" s="5645">
        <v>1875</v>
      </c>
      <c r="M268" s="385">
        <f t="shared" si="28"/>
        <v>1875</v>
      </c>
    </row>
    <row r="269" spans="2:13">
      <c r="B269" s="2122" t="s">
        <v>12218</v>
      </c>
      <c r="C269" s="7751" t="s">
        <v>12219</v>
      </c>
      <c r="D269" s="7752"/>
      <c r="E269" s="7752"/>
      <c r="F269" s="7752"/>
      <c r="G269" s="7752"/>
      <c r="H269" s="7752"/>
      <c r="I269" s="7752"/>
      <c r="J269" s="7753"/>
      <c r="K269" s="5648">
        <v>42.07</v>
      </c>
      <c r="L269" s="5645">
        <v>3450</v>
      </c>
      <c r="M269" s="385">
        <f t="shared" si="28"/>
        <v>3450</v>
      </c>
    </row>
    <row r="270" spans="2:13">
      <c r="B270" s="2122" t="s">
        <v>12220</v>
      </c>
      <c r="C270" s="7751" t="s">
        <v>12221</v>
      </c>
      <c r="D270" s="7752"/>
      <c r="E270" s="7752"/>
      <c r="F270" s="7752"/>
      <c r="G270" s="7752"/>
      <c r="H270" s="7752"/>
      <c r="I270" s="7752"/>
      <c r="J270" s="7753"/>
      <c r="K270" s="5648">
        <v>27.44</v>
      </c>
      <c r="L270" s="5645">
        <v>2250</v>
      </c>
      <c r="M270" s="385">
        <f t="shared" si="28"/>
        <v>2250</v>
      </c>
    </row>
    <row r="271" spans="2:13">
      <c r="B271" s="2122" t="s">
        <v>12222</v>
      </c>
      <c r="C271" s="7751" t="s">
        <v>12223</v>
      </c>
      <c r="D271" s="7752"/>
      <c r="E271" s="7752"/>
      <c r="F271" s="7752"/>
      <c r="G271" s="7752"/>
      <c r="H271" s="7752"/>
      <c r="I271" s="7752"/>
      <c r="J271" s="7753"/>
      <c r="K271" s="5648">
        <v>17.34</v>
      </c>
      <c r="L271" s="5645">
        <v>1422</v>
      </c>
      <c r="M271" s="385">
        <f t="shared" si="28"/>
        <v>1422</v>
      </c>
    </row>
    <row r="272" spans="2:13">
      <c r="B272" s="2122" t="s">
        <v>12224</v>
      </c>
      <c r="C272" s="7751" t="s">
        <v>12225</v>
      </c>
      <c r="D272" s="7752"/>
      <c r="E272" s="7752"/>
      <c r="F272" s="7752"/>
      <c r="G272" s="7752"/>
      <c r="H272" s="7752"/>
      <c r="I272" s="7752"/>
      <c r="J272" s="7753"/>
      <c r="K272" s="5648">
        <v>6.4</v>
      </c>
      <c r="L272" s="5645">
        <v>525</v>
      </c>
      <c r="M272" s="385">
        <f t="shared" si="28"/>
        <v>525</v>
      </c>
    </row>
    <row r="273" spans="1:13">
      <c r="B273" s="2122" t="s">
        <v>12226</v>
      </c>
      <c r="C273" s="7751" t="s">
        <v>12227</v>
      </c>
      <c r="D273" s="7752"/>
      <c r="E273" s="7752"/>
      <c r="F273" s="7752"/>
      <c r="G273" s="7752"/>
      <c r="H273" s="7752"/>
      <c r="I273" s="7752"/>
      <c r="J273" s="7753"/>
      <c r="K273" s="5648">
        <v>46.28</v>
      </c>
      <c r="L273" s="5645">
        <v>3795</v>
      </c>
      <c r="M273" s="385">
        <f t="shared" si="28"/>
        <v>3795</v>
      </c>
    </row>
    <row r="274" spans="1:13">
      <c r="B274" s="2122" t="s">
        <v>12228</v>
      </c>
      <c r="C274" s="7751" t="s">
        <v>12229</v>
      </c>
      <c r="D274" s="7752"/>
      <c r="E274" s="7752"/>
      <c r="F274" s="7752"/>
      <c r="G274" s="7752"/>
      <c r="H274" s="7752"/>
      <c r="I274" s="7752"/>
      <c r="J274" s="7753"/>
      <c r="K274" s="5648">
        <v>31.46</v>
      </c>
      <c r="L274" s="5645">
        <v>2580</v>
      </c>
      <c r="M274" s="385">
        <f t="shared" si="28"/>
        <v>2580</v>
      </c>
    </row>
    <row r="275" spans="1:13">
      <c r="B275" s="2122" t="s">
        <v>12230</v>
      </c>
      <c r="C275" s="7751" t="s">
        <v>12231</v>
      </c>
      <c r="D275" s="7752"/>
      <c r="E275" s="7752"/>
      <c r="F275" s="7752"/>
      <c r="G275" s="7752"/>
      <c r="H275" s="7752"/>
      <c r="I275" s="7752"/>
      <c r="J275" s="7753"/>
      <c r="K275" s="5648">
        <v>27.44</v>
      </c>
      <c r="L275" s="5645">
        <v>2250</v>
      </c>
      <c r="M275" s="385">
        <f t="shared" si="28"/>
        <v>2250</v>
      </c>
    </row>
    <row r="276" spans="1:13">
      <c r="B276" s="2122" t="s">
        <v>12232</v>
      </c>
      <c r="C276" s="7751" t="s">
        <v>12233</v>
      </c>
      <c r="D276" s="7752"/>
      <c r="E276" s="7752"/>
      <c r="F276" s="7752"/>
      <c r="G276" s="7752"/>
      <c r="H276" s="7752"/>
      <c r="I276" s="7752"/>
      <c r="J276" s="7753"/>
      <c r="K276" s="5648">
        <v>40.24</v>
      </c>
      <c r="L276" s="5645">
        <v>3300</v>
      </c>
      <c r="M276" s="385">
        <f t="shared" si="28"/>
        <v>3300</v>
      </c>
    </row>
    <row r="277" spans="1:13">
      <c r="B277" s="2122" t="s">
        <v>12234</v>
      </c>
      <c r="C277" s="7751" t="s">
        <v>12235</v>
      </c>
      <c r="D277" s="7752"/>
      <c r="E277" s="7752"/>
      <c r="F277" s="7752"/>
      <c r="G277" s="7752"/>
      <c r="H277" s="7752"/>
      <c r="I277" s="7752"/>
      <c r="J277" s="7753"/>
      <c r="K277" s="5648">
        <v>1.79</v>
      </c>
      <c r="L277" s="5645">
        <v>147</v>
      </c>
      <c r="M277" s="385">
        <f t="shared" si="28"/>
        <v>147</v>
      </c>
    </row>
    <row r="278" spans="1:13">
      <c r="B278" s="2122" t="s">
        <v>12236</v>
      </c>
      <c r="C278" s="7751" t="s">
        <v>12237</v>
      </c>
      <c r="D278" s="7752"/>
      <c r="E278" s="7752"/>
      <c r="F278" s="7752"/>
      <c r="G278" s="7752"/>
      <c r="H278" s="7752"/>
      <c r="I278" s="7752"/>
      <c r="J278" s="7753"/>
      <c r="K278" s="5648">
        <v>2.74</v>
      </c>
      <c r="L278" s="5645">
        <v>225</v>
      </c>
      <c r="M278" s="385">
        <f t="shared" si="28"/>
        <v>225</v>
      </c>
    </row>
    <row r="279" spans="1:13">
      <c r="B279" s="2122" t="s">
        <v>12238</v>
      </c>
      <c r="C279" s="7751" t="s">
        <v>12239</v>
      </c>
      <c r="D279" s="7752"/>
      <c r="E279" s="7752"/>
      <c r="F279" s="7752"/>
      <c r="G279" s="7752"/>
      <c r="H279" s="7752"/>
      <c r="I279" s="7752"/>
      <c r="J279" s="7753"/>
      <c r="K279" s="5648">
        <v>3</v>
      </c>
      <c r="L279" s="5645">
        <v>246</v>
      </c>
      <c r="M279" s="385">
        <f t="shared" si="28"/>
        <v>246</v>
      </c>
    </row>
    <row r="280" spans="1:13" ht="12.75" customHeight="1">
      <c r="A280" s="7906" t="s">
        <v>1529</v>
      </c>
      <c r="B280" s="7907"/>
      <c r="C280" s="7907"/>
      <c r="D280" s="7907"/>
      <c r="E280" s="7907"/>
      <c r="F280" s="7907"/>
      <c r="G280" s="7907"/>
      <c r="H280" s="7907"/>
      <c r="I280" s="7907"/>
      <c r="J280" s="7907"/>
      <c r="K280" s="7907"/>
      <c r="L280" s="7907"/>
      <c r="M280" s="7908"/>
    </row>
    <row r="281" spans="1:13">
      <c r="B281" s="1817" t="s">
        <v>10993</v>
      </c>
      <c r="C281" s="1818" t="s">
        <v>10994</v>
      </c>
      <c r="D281" s="5704"/>
      <c r="E281" s="5704"/>
      <c r="F281" s="5704"/>
      <c r="G281" s="5704"/>
      <c r="H281" s="5704"/>
      <c r="I281" s="5704"/>
      <c r="J281" s="5705"/>
      <c r="K281" s="416">
        <v>263.2</v>
      </c>
      <c r="L281" s="5635"/>
      <c r="M281" s="385">
        <f t="shared" ref="M281:M292" si="29">L281-L281*$C$4/100</f>
        <v>0</v>
      </c>
    </row>
    <row r="282" spans="1:13">
      <c r="B282" s="1263" t="s">
        <v>9388</v>
      </c>
      <c r="C282" s="1617" t="s">
        <v>9392</v>
      </c>
      <c r="D282" s="5704"/>
      <c r="E282" s="5704"/>
      <c r="F282" s="5704"/>
      <c r="G282" s="5704"/>
      <c r="H282" s="5704"/>
      <c r="I282" s="5704"/>
      <c r="J282" s="5705"/>
      <c r="K282" s="5648">
        <v>10.45</v>
      </c>
      <c r="L282" s="5645">
        <v>857</v>
      </c>
      <c r="M282" s="385">
        <f t="shared" si="29"/>
        <v>857</v>
      </c>
    </row>
    <row r="283" spans="1:13">
      <c r="B283" s="2122" t="s">
        <v>12240</v>
      </c>
      <c r="C283" s="2123" t="s">
        <v>12241</v>
      </c>
      <c r="D283" s="2124"/>
      <c r="E283" s="2124"/>
      <c r="F283" s="2124"/>
      <c r="G283" s="2124"/>
      <c r="H283" s="2124"/>
      <c r="I283" s="2124"/>
      <c r="J283" s="2125"/>
      <c r="K283" s="5648">
        <v>48.06</v>
      </c>
      <c r="L283" s="5645">
        <v>3941</v>
      </c>
      <c r="M283" s="385">
        <f t="shared" si="29"/>
        <v>3941</v>
      </c>
    </row>
    <row r="284" spans="1:13">
      <c r="B284" s="1263" t="s">
        <v>9389</v>
      </c>
      <c r="C284" s="1618" t="s">
        <v>9393</v>
      </c>
      <c r="D284" s="5704"/>
      <c r="E284" s="5704"/>
      <c r="F284" s="5704"/>
      <c r="G284" s="5704"/>
      <c r="H284" s="5704"/>
      <c r="I284" s="5704"/>
      <c r="J284" s="5705"/>
      <c r="K284" s="5742">
        <v>30.88</v>
      </c>
      <c r="L284" s="5646">
        <v>2454.96</v>
      </c>
      <c r="M284" s="385">
        <f t="shared" si="29"/>
        <v>2454.96</v>
      </c>
    </row>
    <row r="285" spans="1:13">
      <c r="B285" s="1263" t="s">
        <v>9390</v>
      </c>
      <c r="C285" s="1618" t="s">
        <v>9394</v>
      </c>
      <c r="D285" s="5704"/>
      <c r="E285" s="5704"/>
      <c r="F285" s="5704"/>
      <c r="G285" s="5704"/>
      <c r="H285" s="5704"/>
      <c r="I285" s="5704"/>
      <c r="J285" s="5705"/>
      <c r="K285" s="5743">
        <v>31.12</v>
      </c>
      <c r="L285" s="5646">
        <v>2474.04</v>
      </c>
      <c r="M285" s="385">
        <f t="shared" si="29"/>
        <v>2474.04</v>
      </c>
    </row>
    <row r="286" spans="1:13">
      <c r="B286" s="1263" t="s">
        <v>9391</v>
      </c>
      <c r="C286" s="1618" t="s">
        <v>9395</v>
      </c>
      <c r="D286" s="5704"/>
      <c r="E286" s="5704"/>
      <c r="F286" s="5704"/>
      <c r="G286" s="5704"/>
      <c r="H286" s="5704"/>
      <c r="I286" s="5704"/>
      <c r="J286" s="5705"/>
      <c r="K286" s="5648">
        <v>33.880000000000003</v>
      </c>
      <c r="L286" s="5645">
        <v>2778</v>
      </c>
      <c r="M286" s="385">
        <f t="shared" si="29"/>
        <v>2778</v>
      </c>
    </row>
    <row r="287" spans="1:13">
      <c r="A287" s="1263" t="s">
        <v>11107</v>
      </c>
      <c r="B287" s="1286" t="s">
        <v>6987</v>
      </c>
      <c r="C287" s="7903" t="s">
        <v>1530</v>
      </c>
      <c r="D287" s="7904"/>
      <c r="E287" s="7904"/>
      <c r="F287" s="7904"/>
      <c r="G287" s="7904"/>
      <c r="H287" s="7904"/>
      <c r="I287" s="7904"/>
      <c r="J287" s="7905"/>
      <c r="K287" s="5648">
        <v>30.16</v>
      </c>
      <c r="L287" s="5645">
        <v>2774.72</v>
      </c>
      <c r="M287" s="385">
        <f t="shared" si="29"/>
        <v>2774.72</v>
      </c>
    </row>
    <row r="288" spans="1:13">
      <c r="A288" s="1263"/>
      <c r="B288" s="1263" t="s">
        <v>6997</v>
      </c>
      <c r="C288" s="7837" t="s">
        <v>1531</v>
      </c>
      <c r="D288" s="7838"/>
      <c r="E288" s="7838"/>
      <c r="F288" s="7838"/>
      <c r="G288" s="7838"/>
      <c r="H288" s="7838"/>
      <c r="I288" s="7838"/>
      <c r="J288" s="7839"/>
      <c r="K288" s="5648">
        <v>72.740000000000009</v>
      </c>
      <c r="L288" s="5645">
        <v>6692.08</v>
      </c>
      <c r="M288" s="385">
        <f t="shared" si="29"/>
        <v>6692.08</v>
      </c>
    </row>
    <row r="289" spans="1:13">
      <c r="A289" s="1263"/>
      <c r="B289" s="1263" t="s">
        <v>6988</v>
      </c>
      <c r="C289" s="7837" t="s">
        <v>1532</v>
      </c>
      <c r="D289" s="7838"/>
      <c r="E289" s="7838"/>
      <c r="F289" s="7838"/>
      <c r="G289" s="7838"/>
      <c r="H289" s="7838"/>
      <c r="I289" s="7838"/>
      <c r="J289" s="7839"/>
      <c r="K289" s="5648">
        <v>28.89</v>
      </c>
      <c r="L289" s="5645">
        <v>2657.88</v>
      </c>
      <c r="M289" s="385">
        <f t="shared" si="29"/>
        <v>2657.88</v>
      </c>
    </row>
    <row r="290" spans="1:13">
      <c r="A290" s="1263"/>
      <c r="B290" s="1263" t="s">
        <v>6989</v>
      </c>
      <c r="C290" s="7837" t="s">
        <v>1533</v>
      </c>
      <c r="D290" s="7838"/>
      <c r="E290" s="7838"/>
      <c r="F290" s="7838"/>
      <c r="G290" s="7838"/>
      <c r="H290" s="7838"/>
      <c r="I290" s="7838"/>
      <c r="J290" s="7839"/>
      <c r="K290" s="3692">
        <v>232</v>
      </c>
      <c r="L290" s="5646">
        <v>18444</v>
      </c>
      <c r="M290" s="385">
        <f t="shared" si="29"/>
        <v>18444</v>
      </c>
    </row>
    <row r="291" spans="1:13">
      <c r="A291" s="1263"/>
      <c r="B291" s="1263" t="s">
        <v>6990</v>
      </c>
      <c r="C291" s="7837" t="s">
        <v>1534</v>
      </c>
      <c r="D291" s="7838"/>
      <c r="E291" s="7838"/>
      <c r="F291" s="7838"/>
      <c r="G291" s="7838"/>
      <c r="H291" s="7838"/>
      <c r="I291" s="7838"/>
      <c r="J291" s="7839"/>
      <c r="K291" s="5648">
        <v>75.290000000000006</v>
      </c>
      <c r="L291" s="5645">
        <v>6926.68</v>
      </c>
      <c r="M291" s="385">
        <f t="shared" si="29"/>
        <v>6926.68</v>
      </c>
    </row>
    <row r="292" spans="1:13">
      <c r="A292" s="1263"/>
      <c r="B292" s="1263" t="s">
        <v>6991</v>
      </c>
      <c r="C292" s="7837" t="s">
        <v>1535</v>
      </c>
      <c r="D292" s="7838"/>
      <c r="E292" s="7838"/>
      <c r="F292" s="7838"/>
      <c r="G292" s="7838"/>
      <c r="H292" s="7838"/>
      <c r="I292" s="7838"/>
      <c r="J292" s="7839"/>
      <c r="K292" s="5648">
        <v>56.62</v>
      </c>
      <c r="L292" s="5645">
        <v>5209.04</v>
      </c>
      <c r="M292" s="385">
        <f t="shared" si="29"/>
        <v>5209.04</v>
      </c>
    </row>
    <row r="293" spans="1:13">
      <c r="K293" s="1862"/>
    </row>
    <row r="294" spans="1:13" ht="14.35">
      <c r="A294" s="7883" t="s">
        <v>13965</v>
      </c>
      <c r="B294" s="7884"/>
      <c r="C294" s="7884"/>
      <c r="D294" s="7884"/>
      <c r="E294" s="7884"/>
      <c r="F294" s="7884"/>
      <c r="G294" s="7884"/>
      <c r="H294" s="7884"/>
      <c r="I294" s="7884"/>
      <c r="J294" s="7884"/>
      <c r="K294" s="7884"/>
      <c r="L294" s="7884"/>
      <c r="M294" s="7885"/>
    </row>
    <row r="295" spans="1:13">
      <c r="A295" s="1748"/>
      <c r="B295" s="1748" t="s">
        <v>64</v>
      </c>
      <c r="C295" s="7886" t="s">
        <v>42</v>
      </c>
      <c r="D295" s="7887"/>
      <c r="E295" s="7887"/>
      <c r="F295" s="7887"/>
      <c r="G295" s="7887"/>
      <c r="H295" s="7887"/>
      <c r="I295" s="7887"/>
      <c r="J295" s="7888"/>
      <c r="K295" s="4562"/>
      <c r="L295" s="5642"/>
      <c r="M295" s="1806"/>
    </row>
    <row r="296" spans="1:13">
      <c r="A296" s="1749"/>
      <c r="B296" s="1750" t="s">
        <v>10258</v>
      </c>
      <c r="C296" s="7889" t="s">
        <v>10259</v>
      </c>
      <c r="D296" s="7890"/>
      <c r="E296" s="7890"/>
      <c r="F296" s="7890"/>
      <c r="G296" s="7890"/>
      <c r="H296" s="7890"/>
      <c r="I296" s="7890"/>
      <c r="J296" s="7891"/>
      <c r="K296" s="5274">
        <v>149.41</v>
      </c>
      <c r="L296" s="5645">
        <v>12230</v>
      </c>
      <c r="M296" s="385">
        <f t="shared" ref="M296:M298" si="30">L296-L296*$C$4/100</f>
        <v>12230</v>
      </c>
    </row>
    <row r="297" spans="1:13">
      <c r="A297" s="1749"/>
      <c r="B297" s="1751" t="s">
        <v>10260</v>
      </c>
      <c r="C297" s="1752" t="s">
        <v>10261</v>
      </c>
      <c r="D297" s="2811"/>
      <c r="E297" s="2811"/>
      <c r="F297" s="2811"/>
      <c r="G297" s="2811"/>
      <c r="H297" s="2811"/>
      <c r="I297" s="2811"/>
      <c r="J297" s="2812"/>
      <c r="K297" s="5275">
        <v>115.37</v>
      </c>
      <c r="L297" s="5646">
        <v>9171.9150000000009</v>
      </c>
      <c r="M297" s="385">
        <f t="shared" si="30"/>
        <v>9171.9150000000009</v>
      </c>
    </row>
    <row r="298" spans="1:13">
      <c r="A298" s="1749"/>
      <c r="B298" s="1751" t="s">
        <v>10995</v>
      </c>
      <c r="C298" s="1752" t="s">
        <v>10996</v>
      </c>
      <c r="D298" s="2811"/>
      <c r="E298" s="2811"/>
      <c r="F298" s="2811"/>
      <c r="G298" s="2811"/>
      <c r="H298" s="2811"/>
      <c r="I298" s="2811"/>
      <c r="J298" s="2812"/>
      <c r="K298" s="5274">
        <v>152.80000000000001</v>
      </c>
      <c r="L298" s="5645">
        <v>12530</v>
      </c>
      <c r="M298" s="385">
        <f t="shared" si="30"/>
        <v>12530</v>
      </c>
    </row>
    <row r="299" spans="1:13" ht="15.7">
      <c r="A299" s="1950" t="s">
        <v>11873</v>
      </c>
      <c r="K299" s="1862"/>
    </row>
    <row r="300" spans="1:13" ht="15.7">
      <c r="A300" s="7916" t="s">
        <v>11846</v>
      </c>
      <c r="B300" s="7916"/>
      <c r="C300" s="7916"/>
      <c r="D300" s="7916"/>
      <c r="E300" s="7916"/>
      <c r="F300" s="7916"/>
      <c r="G300" s="7916"/>
      <c r="H300" s="7916"/>
      <c r="I300" s="7916"/>
      <c r="J300" s="7916"/>
      <c r="K300" s="7916"/>
      <c r="L300" s="7916"/>
      <c r="M300" s="7916"/>
    </row>
    <row r="301" spans="1:13">
      <c r="A301" s="1948"/>
      <c r="B301" s="2808" t="s">
        <v>11847</v>
      </c>
      <c r="C301" s="1948"/>
      <c r="D301" s="1948"/>
      <c r="E301" s="2807" t="s">
        <v>11848</v>
      </c>
      <c r="F301" s="1948"/>
      <c r="G301" s="2808" t="s">
        <v>11847</v>
      </c>
      <c r="H301" s="1948"/>
      <c r="I301" s="1948"/>
      <c r="J301" s="1948"/>
      <c r="K301" s="1949"/>
      <c r="L301" s="5685"/>
      <c r="M301" s="1948"/>
    </row>
    <row r="302" spans="1:13" ht="38">
      <c r="A302" s="1948"/>
      <c r="B302" s="7915" t="s">
        <v>11849</v>
      </c>
      <c r="C302" s="7915"/>
      <c r="D302" s="7915"/>
      <c r="E302" s="2810" t="s">
        <v>11850</v>
      </c>
      <c r="F302" s="1948"/>
      <c r="G302" s="2809" t="s">
        <v>11851</v>
      </c>
      <c r="H302" s="2809"/>
      <c r="I302" s="2809"/>
      <c r="J302" s="1948"/>
      <c r="K302" s="1949"/>
      <c r="L302" s="5685"/>
      <c r="M302" s="1948"/>
    </row>
    <row r="303" spans="1:13">
      <c r="A303" s="1948"/>
      <c r="B303" s="7915" t="s">
        <v>11852</v>
      </c>
      <c r="C303" s="7915"/>
      <c r="D303" s="7915"/>
      <c r="E303" s="2807">
        <v>5680020</v>
      </c>
      <c r="F303" s="1948"/>
      <c r="G303" s="7917" t="s">
        <v>11853</v>
      </c>
      <c r="H303" s="7917"/>
      <c r="I303" s="7917"/>
      <c r="J303" s="7917"/>
      <c r="K303" s="7917"/>
      <c r="L303" s="7918"/>
      <c r="M303" s="1948"/>
    </row>
    <row r="304" spans="1:13">
      <c r="A304" s="1948"/>
      <c r="B304" s="7917" t="s">
        <v>11854</v>
      </c>
      <c r="C304" s="7917"/>
      <c r="D304" s="7917"/>
      <c r="E304" s="7919" t="s">
        <v>11855</v>
      </c>
      <c r="F304" s="1948"/>
      <c r="G304" s="7917"/>
      <c r="H304" s="7917"/>
      <c r="I304" s="7917"/>
      <c r="J304" s="7917"/>
      <c r="K304" s="7917"/>
      <c r="L304" s="7918"/>
      <c r="M304" s="1948"/>
    </row>
    <row r="305" spans="1:13">
      <c r="A305" s="1948"/>
      <c r="B305" s="7917"/>
      <c r="C305" s="7917"/>
      <c r="D305" s="7917"/>
      <c r="E305" s="7919"/>
      <c r="F305" s="1948"/>
      <c r="G305" s="7915" t="s">
        <v>11856</v>
      </c>
      <c r="H305" s="7915"/>
      <c r="I305" s="7915"/>
      <c r="J305" s="7915"/>
      <c r="K305" s="7915"/>
      <c r="L305" s="5685"/>
      <c r="M305" s="1948"/>
    </row>
    <row r="306" spans="1:13">
      <c r="A306" s="1948"/>
      <c r="B306" s="7917"/>
      <c r="C306" s="7917"/>
      <c r="D306" s="7917"/>
      <c r="E306" s="7919"/>
      <c r="F306" s="1948"/>
      <c r="G306" s="7917" t="s">
        <v>11857</v>
      </c>
      <c r="H306" s="7917"/>
      <c r="I306" s="7917"/>
      <c r="J306" s="7917"/>
      <c r="K306" s="7917"/>
      <c r="L306" s="7918"/>
      <c r="M306" s="1948"/>
    </row>
    <row r="307" spans="1:13">
      <c r="A307" s="1948"/>
      <c r="B307" s="7917"/>
      <c r="C307" s="7917"/>
      <c r="D307" s="7917"/>
      <c r="E307" s="7919"/>
      <c r="F307" s="1948"/>
      <c r="G307" s="7917"/>
      <c r="H307" s="7917"/>
      <c r="I307" s="7917"/>
      <c r="J307" s="7917"/>
      <c r="K307" s="7917"/>
      <c r="L307" s="7918"/>
      <c r="M307" s="1948"/>
    </row>
    <row r="308" spans="1:13">
      <c r="A308" s="1948"/>
      <c r="B308" s="7917"/>
      <c r="C308" s="7917"/>
      <c r="D308" s="7917"/>
      <c r="E308" s="7919"/>
      <c r="F308" s="1948"/>
      <c r="G308" s="7917" t="s">
        <v>11858</v>
      </c>
      <c r="H308" s="7917"/>
      <c r="I308" s="7917"/>
      <c r="J308" s="7917"/>
      <c r="K308" s="7917"/>
      <c r="L308" s="7918"/>
      <c r="M308" s="1948"/>
    </row>
    <row r="309" spans="1:13">
      <c r="A309" s="1948"/>
      <c r="B309" s="7915" t="s">
        <v>11859</v>
      </c>
      <c r="C309" s="7915"/>
      <c r="D309" s="7915"/>
      <c r="E309" s="2807">
        <v>608470</v>
      </c>
      <c r="F309" s="1948"/>
      <c r="G309" s="7917"/>
      <c r="H309" s="7917"/>
      <c r="I309" s="7917"/>
      <c r="J309" s="7917"/>
      <c r="K309" s="7917"/>
      <c r="L309" s="7918"/>
      <c r="M309" s="1948"/>
    </row>
    <row r="310" spans="1:13">
      <c r="A310" s="1948"/>
      <c r="B310" s="7915" t="s">
        <v>11860</v>
      </c>
      <c r="C310" s="7915"/>
      <c r="D310" s="7915"/>
      <c r="E310" s="2807">
        <v>608450</v>
      </c>
      <c r="F310" s="1948"/>
      <c r="G310" s="7915" t="s">
        <v>11861</v>
      </c>
      <c r="H310" s="7915"/>
      <c r="I310" s="7915"/>
      <c r="J310" s="7915"/>
      <c r="K310" s="7915"/>
      <c r="L310" s="5685"/>
      <c r="M310" s="1948"/>
    </row>
    <row r="311" spans="1:13">
      <c r="A311" s="1948"/>
      <c r="B311" s="7915" t="s">
        <v>11862</v>
      </c>
      <c r="C311" s="7915"/>
      <c r="D311" s="7915"/>
      <c r="E311" s="2807">
        <v>601520</v>
      </c>
      <c r="F311" s="1948"/>
      <c r="G311" s="7915" t="s">
        <v>11863</v>
      </c>
      <c r="H311" s="7915"/>
      <c r="I311" s="7915"/>
      <c r="J311" s="7915"/>
      <c r="K311" s="7915"/>
      <c r="L311" s="5685"/>
      <c r="M311" s="1948"/>
    </row>
    <row r="312" spans="1:13">
      <c r="A312" s="1948"/>
      <c r="B312" s="7915" t="s">
        <v>11864</v>
      </c>
      <c r="C312" s="7915"/>
      <c r="D312" s="7915"/>
      <c r="E312" s="2807">
        <v>601520</v>
      </c>
      <c r="F312" s="1948"/>
      <c r="G312" s="7915" t="s">
        <v>11865</v>
      </c>
      <c r="H312" s="7915"/>
      <c r="I312" s="7915"/>
      <c r="J312" s="7915"/>
      <c r="K312" s="7915"/>
      <c r="L312" s="5685"/>
      <c r="M312" s="1948"/>
    </row>
    <row r="313" spans="1:13">
      <c r="A313" s="1948"/>
      <c r="B313" s="7915" t="s">
        <v>11866</v>
      </c>
      <c r="C313" s="7915"/>
      <c r="D313" s="7915"/>
      <c r="E313" s="2807">
        <v>608450</v>
      </c>
      <c r="F313" s="1948"/>
      <c r="G313" s="7915" t="s">
        <v>2958</v>
      </c>
      <c r="H313" s="7915"/>
      <c r="I313" s="7915"/>
      <c r="J313" s="7915"/>
      <c r="K313" s="7915"/>
      <c r="L313" s="5685"/>
      <c r="M313" s="1948"/>
    </row>
    <row r="314" spans="1:13">
      <c r="A314" s="1948"/>
      <c r="B314" s="7915" t="s">
        <v>11867</v>
      </c>
      <c r="C314" s="7915"/>
      <c r="D314" s="7915"/>
      <c r="E314" s="2807">
        <v>608450</v>
      </c>
      <c r="F314" s="1948"/>
      <c r="G314" s="7915" t="s">
        <v>2959</v>
      </c>
      <c r="H314" s="7915"/>
      <c r="I314" s="7915"/>
      <c r="J314" s="7915"/>
      <c r="K314" s="7915"/>
      <c r="L314" s="5685"/>
      <c r="M314" s="1948"/>
    </row>
    <row r="315" spans="1:13">
      <c r="A315" s="1948"/>
      <c r="B315" s="7917" t="s">
        <v>11868</v>
      </c>
      <c r="C315" s="7917"/>
      <c r="D315" s="7917"/>
      <c r="E315" s="7920">
        <v>5666910</v>
      </c>
      <c r="F315" s="1948"/>
      <c r="G315" s="7915" t="s">
        <v>11869</v>
      </c>
      <c r="H315" s="7915"/>
      <c r="I315" s="7915"/>
      <c r="J315" s="7915"/>
      <c r="K315" s="7915"/>
      <c r="L315" s="5685"/>
      <c r="M315" s="1948"/>
    </row>
    <row r="316" spans="1:13">
      <c r="A316" s="1948"/>
      <c r="B316" s="7917"/>
      <c r="C316" s="7917"/>
      <c r="D316" s="7917"/>
      <c r="E316" s="7920"/>
      <c r="F316" s="1948"/>
      <c r="G316" s="7915" t="s">
        <v>11870</v>
      </c>
      <c r="H316" s="7915"/>
      <c r="I316" s="7915"/>
      <c r="J316" s="7915"/>
      <c r="K316" s="7915"/>
      <c r="L316" s="5685"/>
      <c r="M316" s="1948"/>
    </row>
    <row r="317" spans="1:13">
      <c r="A317" s="1948"/>
      <c r="B317" s="7915" t="s">
        <v>11871</v>
      </c>
      <c r="C317" s="7915"/>
      <c r="D317" s="7915"/>
      <c r="E317" s="2807">
        <v>5699390</v>
      </c>
      <c r="F317" s="1948"/>
      <c r="G317" s="7915" t="s">
        <v>11872</v>
      </c>
      <c r="H317" s="7915"/>
      <c r="I317" s="7915"/>
      <c r="J317" s="7915"/>
      <c r="K317" s="7915"/>
      <c r="L317" s="5685"/>
      <c r="M317" s="1948"/>
    </row>
    <row r="318" spans="1:13" ht="14.35">
      <c r="B318" s="529"/>
      <c r="C318" s="529"/>
      <c r="D318" s="529"/>
      <c r="E318" s="529"/>
      <c r="F318" s="529"/>
      <c r="G318" s="529"/>
      <c r="H318" s="529"/>
      <c r="I318" s="529"/>
      <c r="J318" s="529"/>
      <c r="K318" s="1036"/>
      <c r="L318" s="1792"/>
      <c r="M318" s="2751"/>
    </row>
    <row r="319" spans="1:13">
      <c r="K319" s="1032"/>
    </row>
    <row r="320" spans="1:13">
      <c r="K320" s="1032"/>
    </row>
    <row r="321" spans="11:11">
      <c r="K321" s="1032"/>
    </row>
    <row r="322" spans="11:11">
      <c r="K322" s="1032"/>
    </row>
    <row r="323" spans="11:11">
      <c r="K323" s="1032"/>
    </row>
    <row r="324" spans="11:11">
      <c r="K324" s="1032"/>
    </row>
    <row r="325" spans="11:11">
      <c r="K325" s="1032"/>
    </row>
    <row r="326" spans="11:11">
      <c r="K326" s="1032"/>
    </row>
    <row r="327" spans="11:11">
      <c r="K327" s="1032"/>
    </row>
    <row r="328" spans="11:11">
      <c r="K328" s="1032"/>
    </row>
    <row r="329" spans="11:11">
      <c r="K329" s="1032"/>
    </row>
    <row r="330" spans="11:11">
      <c r="K330" s="1032"/>
    </row>
    <row r="331" spans="11:11">
      <c r="K331" s="1032"/>
    </row>
    <row r="332" spans="11:11">
      <c r="K332" s="1032"/>
    </row>
    <row r="333" spans="11:11">
      <c r="K333" s="1032"/>
    </row>
    <row r="334" spans="11:11">
      <c r="K334" s="1032"/>
    </row>
    <row r="335" spans="11:11">
      <c r="K335" s="1032"/>
    </row>
    <row r="336" spans="11:11">
      <c r="K336" s="1032"/>
    </row>
    <row r="337" spans="11:11">
      <c r="K337" s="1032"/>
    </row>
    <row r="338" spans="11:11">
      <c r="K338" s="1032"/>
    </row>
    <row r="339" spans="11:11">
      <c r="K339" s="1032"/>
    </row>
    <row r="340" spans="11:11">
      <c r="K340" s="1032"/>
    </row>
    <row r="341" spans="11:11">
      <c r="K341" s="1032"/>
    </row>
    <row r="342" spans="11:11">
      <c r="K342" s="1032"/>
    </row>
    <row r="343" spans="11:11">
      <c r="K343" s="1032"/>
    </row>
    <row r="344" spans="11:11">
      <c r="K344" s="1032"/>
    </row>
    <row r="345" spans="11:11">
      <c r="K345" s="1032"/>
    </row>
    <row r="346" spans="11:11">
      <c r="K346" s="1032"/>
    </row>
    <row r="347" spans="11:11">
      <c r="K347" s="1032"/>
    </row>
    <row r="348" spans="11:11">
      <c r="K348" s="1032"/>
    </row>
    <row r="349" spans="11:11">
      <c r="K349" s="1032"/>
    </row>
    <row r="350" spans="11:11">
      <c r="K350" s="1032"/>
    </row>
    <row r="351" spans="11:11">
      <c r="K351" s="1032"/>
    </row>
    <row r="352" spans="11:11">
      <c r="K352" s="1032"/>
    </row>
    <row r="353" spans="11:11">
      <c r="K353" s="1032"/>
    </row>
    <row r="354" spans="11:11">
      <c r="K354" s="1032"/>
    </row>
    <row r="355" spans="11:11">
      <c r="K355" s="1032"/>
    </row>
    <row r="356" spans="11:11">
      <c r="K356" s="1032"/>
    </row>
    <row r="357" spans="11:11">
      <c r="K357" s="1032"/>
    </row>
    <row r="358" spans="11:11">
      <c r="K358" s="1032"/>
    </row>
    <row r="359" spans="11:11">
      <c r="K359" s="1032"/>
    </row>
    <row r="360" spans="11:11">
      <c r="K360" s="1032"/>
    </row>
    <row r="361" spans="11:11">
      <c r="K361" s="1032"/>
    </row>
    <row r="362" spans="11:11">
      <c r="K362" s="1032"/>
    </row>
    <row r="363" spans="11:11">
      <c r="K363" s="1032"/>
    </row>
    <row r="364" spans="11:11">
      <c r="K364" s="1032"/>
    </row>
    <row r="365" spans="11:11">
      <c r="K365" s="1032"/>
    </row>
    <row r="366" spans="11:11">
      <c r="K366" s="1032"/>
    </row>
    <row r="367" spans="11:11">
      <c r="K367" s="1032"/>
    </row>
    <row r="368" spans="11:11">
      <c r="K368" s="1032"/>
    </row>
    <row r="369" spans="11:11">
      <c r="K369" s="1032"/>
    </row>
    <row r="370" spans="11:11">
      <c r="K370" s="1032"/>
    </row>
    <row r="371" spans="11:11">
      <c r="K371" s="1032"/>
    </row>
    <row r="372" spans="11:11">
      <c r="K372" s="1032"/>
    </row>
    <row r="373" spans="11:11">
      <c r="K373" s="1032"/>
    </row>
    <row r="374" spans="11:11">
      <c r="K374" s="1032"/>
    </row>
    <row r="375" spans="11:11">
      <c r="K375" s="1032"/>
    </row>
    <row r="376" spans="11:11">
      <c r="K376" s="1032"/>
    </row>
    <row r="377" spans="11:11">
      <c r="K377" s="1032"/>
    </row>
    <row r="378" spans="11:11">
      <c r="K378" s="1032"/>
    </row>
    <row r="379" spans="11:11">
      <c r="K379" s="1032"/>
    </row>
    <row r="380" spans="11:11">
      <c r="K380" s="1032"/>
    </row>
    <row r="381" spans="11:11">
      <c r="K381" s="1032"/>
    </row>
    <row r="382" spans="11:11">
      <c r="K382" s="1032"/>
    </row>
    <row r="383" spans="11:11">
      <c r="K383" s="1032"/>
    </row>
    <row r="384" spans="11:11">
      <c r="K384" s="1032"/>
    </row>
    <row r="385" spans="11:11">
      <c r="K385" s="1032"/>
    </row>
    <row r="386" spans="11:11">
      <c r="K386" s="1032"/>
    </row>
    <row r="387" spans="11:11">
      <c r="K387" s="1032"/>
    </row>
    <row r="388" spans="11:11">
      <c r="K388" s="1032"/>
    </row>
    <row r="389" spans="11:11">
      <c r="K389" s="1032"/>
    </row>
    <row r="390" spans="11:11">
      <c r="K390" s="1032"/>
    </row>
    <row r="391" spans="11:11">
      <c r="K391" s="1032"/>
    </row>
    <row r="392" spans="11:11">
      <c r="K392" s="1032"/>
    </row>
    <row r="393" spans="11:11">
      <c r="K393" s="1032"/>
    </row>
    <row r="394" spans="11:11">
      <c r="K394" s="1032"/>
    </row>
    <row r="395" spans="11:11">
      <c r="K395" s="1032"/>
    </row>
    <row r="396" spans="11:11">
      <c r="K396" s="1032"/>
    </row>
    <row r="397" spans="11:11">
      <c r="K397" s="1032"/>
    </row>
    <row r="398" spans="11:11">
      <c r="K398" s="1032"/>
    </row>
    <row r="399" spans="11:11">
      <c r="K399" s="1032"/>
    </row>
    <row r="400" spans="11:11">
      <c r="K400" s="1032"/>
    </row>
    <row r="401" spans="11:11">
      <c r="K401" s="1032"/>
    </row>
    <row r="402" spans="11:11">
      <c r="K402" s="1032"/>
    </row>
    <row r="403" spans="11:11">
      <c r="K403" s="1032"/>
    </row>
    <row r="404" spans="11:11">
      <c r="K404" s="1032"/>
    </row>
    <row r="405" spans="11:11">
      <c r="K405" s="1032"/>
    </row>
    <row r="406" spans="11:11">
      <c r="K406" s="1032"/>
    </row>
    <row r="407" spans="11:11">
      <c r="K407" s="1032"/>
    </row>
    <row r="408" spans="11:11">
      <c r="K408" s="1032"/>
    </row>
    <row r="409" spans="11:11">
      <c r="K409" s="1032"/>
    </row>
    <row r="410" spans="11:11">
      <c r="K410" s="1032"/>
    </row>
    <row r="411" spans="11:11">
      <c r="K411" s="1032"/>
    </row>
    <row r="412" spans="11:11">
      <c r="K412" s="1032"/>
    </row>
    <row r="413" spans="11:11">
      <c r="K413" s="1032"/>
    </row>
    <row r="414" spans="11:11">
      <c r="K414" s="1032"/>
    </row>
    <row r="415" spans="11:11">
      <c r="K415" s="1032"/>
    </row>
    <row r="416" spans="11:11">
      <c r="K416" s="1032"/>
    </row>
    <row r="417" spans="11:11">
      <c r="K417" s="1032"/>
    </row>
    <row r="418" spans="11:11">
      <c r="K418" s="1032"/>
    </row>
    <row r="419" spans="11:11">
      <c r="K419" s="1032"/>
    </row>
    <row r="420" spans="11:11">
      <c r="K420" s="1032"/>
    </row>
    <row r="421" spans="11:11">
      <c r="K421" s="1032"/>
    </row>
    <row r="422" spans="11:11">
      <c r="K422" s="1032"/>
    </row>
    <row r="423" spans="11:11">
      <c r="K423" s="1032"/>
    </row>
    <row r="424" spans="11:11">
      <c r="K424" s="1032"/>
    </row>
    <row r="425" spans="11:11">
      <c r="K425" s="1032"/>
    </row>
    <row r="426" spans="11:11">
      <c r="K426" s="1032"/>
    </row>
    <row r="427" spans="11:11">
      <c r="K427" s="1032"/>
    </row>
    <row r="428" spans="11:11">
      <c r="K428" s="1032"/>
    </row>
    <row r="429" spans="11:11">
      <c r="K429" s="1032"/>
    </row>
    <row r="430" spans="11:11">
      <c r="K430" s="1032"/>
    </row>
    <row r="431" spans="11:11">
      <c r="K431" s="1032"/>
    </row>
    <row r="432" spans="11:11">
      <c r="K432" s="1032"/>
    </row>
    <row r="433" spans="11:11">
      <c r="K433" s="1032"/>
    </row>
    <row r="434" spans="11:11">
      <c r="K434" s="1032"/>
    </row>
    <row r="435" spans="11:11">
      <c r="K435" s="1032"/>
    </row>
    <row r="436" spans="11:11">
      <c r="K436" s="1032"/>
    </row>
    <row r="437" spans="11:11">
      <c r="K437" s="1032"/>
    </row>
    <row r="438" spans="11:11">
      <c r="K438" s="1032"/>
    </row>
    <row r="439" spans="11:11">
      <c r="K439" s="1032"/>
    </row>
    <row r="440" spans="11:11">
      <c r="K440" s="1032"/>
    </row>
    <row r="441" spans="11:11">
      <c r="K441" s="1032"/>
    </row>
    <row r="442" spans="11:11">
      <c r="K442" s="1032"/>
    </row>
    <row r="443" spans="11:11">
      <c r="K443" s="1032"/>
    </row>
    <row r="444" spans="11:11">
      <c r="K444" s="1032"/>
    </row>
    <row r="445" spans="11:11">
      <c r="K445" s="1032"/>
    </row>
    <row r="446" spans="11:11">
      <c r="K446" s="1032"/>
    </row>
    <row r="447" spans="11:11">
      <c r="K447" s="1032"/>
    </row>
    <row r="448" spans="11:11">
      <c r="K448" s="1032"/>
    </row>
    <row r="449" spans="11:11">
      <c r="K449" s="1032"/>
    </row>
    <row r="450" spans="11:11">
      <c r="K450" s="1032"/>
    </row>
    <row r="451" spans="11:11">
      <c r="K451" s="1032"/>
    </row>
    <row r="452" spans="11:11">
      <c r="K452" s="1032"/>
    </row>
    <row r="453" spans="11:11">
      <c r="K453" s="1032"/>
    </row>
    <row r="454" spans="11:11">
      <c r="K454" s="1032"/>
    </row>
    <row r="455" spans="11:11">
      <c r="K455" s="1032"/>
    </row>
    <row r="456" spans="11:11">
      <c r="K456" s="1032"/>
    </row>
    <row r="457" spans="11:11">
      <c r="K457" s="1032"/>
    </row>
    <row r="458" spans="11:11">
      <c r="K458" s="1032"/>
    </row>
    <row r="459" spans="11:11">
      <c r="K459" s="1032"/>
    </row>
    <row r="460" spans="11:11">
      <c r="K460" s="1032"/>
    </row>
    <row r="461" spans="11:11">
      <c r="K461" s="1032"/>
    </row>
    <row r="462" spans="11:11">
      <c r="K462" s="1032"/>
    </row>
    <row r="463" spans="11:11">
      <c r="K463" s="1032"/>
    </row>
    <row r="464" spans="11:11">
      <c r="K464" s="1032"/>
    </row>
    <row r="465" spans="11:11">
      <c r="K465" s="1032"/>
    </row>
    <row r="466" spans="11:11">
      <c r="K466" s="1032"/>
    </row>
    <row r="467" spans="11:11">
      <c r="K467" s="1032"/>
    </row>
    <row r="468" spans="11:11">
      <c r="K468" s="1032"/>
    </row>
    <row r="469" spans="11:11">
      <c r="K469" s="1032"/>
    </row>
    <row r="470" spans="11:11">
      <c r="K470" s="1032"/>
    </row>
    <row r="471" spans="11:11">
      <c r="K471" s="1032"/>
    </row>
    <row r="472" spans="11:11">
      <c r="K472" s="1032"/>
    </row>
    <row r="473" spans="11:11">
      <c r="K473" s="1032"/>
    </row>
    <row r="474" spans="11:11">
      <c r="K474" s="1032"/>
    </row>
    <row r="475" spans="11:11">
      <c r="K475" s="1032"/>
    </row>
    <row r="476" spans="11:11">
      <c r="K476" s="1032"/>
    </row>
    <row r="477" spans="11:11">
      <c r="K477" s="1032"/>
    </row>
    <row r="478" spans="11:11">
      <c r="K478" s="1032"/>
    </row>
    <row r="479" spans="11:11">
      <c r="K479" s="1032"/>
    </row>
    <row r="480" spans="11:11">
      <c r="K480" s="1032"/>
    </row>
    <row r="481" spans="11:11">
      <c r="K481" s="1032"/>
    </row>
    <row r="482" spans="11:11">
      <c r="K482" s="1032"/>
    </row>
    <row r="483" spans="11:11">
      <c r="K483" s="1032"/>
    </row>
    <row r="484" spans="11:11">
      <c r="K484" s="1032"/>
    </row>
    <row r="485" spans="11:11">
      <c r="K485" s="1032"/>
    </row>
    <row r="486" spans="11:11">
      <c r="K486" s="1032"/>
    </row>
    <row r="487" spans="11:11">
      <c r="K487" s="1032"/>
    </row>
    <row r="488" spans="11:11">
      <c r="K488" s="1032"/>
    </row>
    <row r="489" spans="11:11">
      <c r="K489" s="1032"/>
    </row>
    <row r="490" spans="11:11">
      <c r="K490" s="1032"/>
    </row>
    <row r="491" spans="11:11">
      <c r="K491" s="1032"/>
    </row>
    <row r="492" spans="11:11">
      <c r="K492" s="1032"/>
    </row>
    <row r="493" spans="11:11">
      <c r="K493" s="1032"/>
    </row>
    <row r="494" spans="11:11">
      <c r="K494" s="1032"/>
    </row>
    <row r="495" spans="11:11">
      <c r="K495" s="1032"/>
    </row>
    <row r="496" spans="11:11">
      <c r="K496" s="1032"/>
    </row>
    <row r="497" spans="11:11">
      <c r="K497" s="1032"/>
    </row>
    <row r="498" spans="11:11">
      <c r="K498" s="1032"/>
    </row>
    <row r="499" spans="11:11">
      <c r="K499" s="1032"/>
    </row>
    <row r="500" spans="11:11">
      <c r="K500" s="1032"/>
    </row>
    <row r="501" spans="11:11">
      <c r="K501" s="1032"/>
    </row>
    <row r="502" spans="11:11">
      <c r="K502" s="1032"/>
    </row>
    <row r="503" spans="11:11">
      <c r="K503" s="1032"/>
    </row>
    <row r="504" spans="11:11">
      <c r="K504" s="1032"/>
    </row>
    <row r="505" spans="11:11">
      <c r="K505" s="1032"/>
    </row>
    <row r="506" spans="11:11">
      <c r="K506" s="1032"/>
    </row>
    <row r="507" spans="11:11">
      <c r="K507" s="1032"/>
    </row>
    <row r="508" spans="11:11">
      <c r="K508" s="1032"/>
    </row>
    <row r="509" spans="11:11">
      <c r="K509" s="1032"/>
    </row>
    <row r="510" spans="11:11">
      <c r="K510" s="1032"/>
    </row>
    <row r="511" spans="11:11">
      <c r="K511" s="1032"/>
    </row>
    <row r="512" spans="11:11">
      <c r="K512" s="1032"/>
    </row>
    <row r="513" spans="11:11">
      <c r="K513" s="1032"/>
    </row>
    <row r="514" spans="11:11">
      <c r="K514" s="1032"/>
    </row>
    <row r="515" spans="11:11">
      <c r="K515" s="1032"/>
    </row>
    <row r="516" spans="11:11">
      <c r="K516" s="1032"/>
    </row>
    <row r="517" spans="11:11">
      <c r="K517" s="1032"/>
    </row>
    <row r="518" spans="11:11">
      <c r="K518" s="1032"/>
    </row>
    <row r="519" spans="11:11">
      <c r="K519" s="1032"/>
    </row>
    <row r="520" spans="11:11">
      <c r="K520" s="1032"/>
    </row>
    <row r="521" spans="11:11">
      <c r="K521" s="1032"/>
    </row>
    <row r="522" spans="11:11">
      <c r="K522" s="1032"/>
    </row>
    <row r="523" spans="11:11">
      <c r="K523" s="1032"/>
    </row>
    <row r="524" spans="11:11">
      <c r="K524" s="1032"/>
    </row>
    <row r="525" spans="11:11">
      <c r="K525" s="1032"/>
    </row>
    <row r="526" spans="11:11">
      <c r="K526" s="1032"/>
    </row>
    <row r="527" spans="11:11">
      <c r="K527" s="1032"/>
    </row>
    <row r="528" spans="11:11">
      <c r="K528" s="1032"/>
    </row>
    <row r="529" spans="11:11">
      <c r="K529" s="1032"/>
    </row>
    <row r="530" spans="11:11">
      <c r="K530" s="1032"/>
    </row>
    <row r="531" spans="11:11">
      <c r="K531" s="1032"/>
    </row>
    <row r="532" spans="11:11">
      <c r="K532" s="1032"/>
    </row>
    <row r="533" spans="11:11">
      <c r="K533" s="1032"/>
    </row>
    <row r="534" spans="11:11">
      <c r="K534" s="1032"/>
    </row>
    <row r="535" spans="11:11">
      <c r="K535" s="1032"/>
    </row>
    <row r="536" spans="11:11">
      <c r="K536" s="1032"/>
    </row>
    <row r="537" spans="11:11">
      <c r="K537" s="1032"/>
    </row>
    <row r="538" spans="11:11">
      <c r="K538" s="1032"/>
    </row>
    <row r="539" spans="11:11">
      <c r="K539" s="1032"/>
    </row>
    <row r="540" spans="11:11">
      <c r="K540" s="1032"/>
    </row>
    <row r="541" spans="11:11">
      <c r="K541" s="1032"/>
    </row>
    <row r="542" spans="11:11">
      <c r="K542" s="1032"/>
    </row>
    <row r="543" spans="11:11">
      <c r="K543" s="1032"/>
    </row>
    <row r="544" spans="11:11">
      <c r="K544" s="1032"/>
    </row>
    <row r="545" spans="11:11">
      <c r="K545" s="1032"/>
    </row>
    <row r="546" spans="11:11">
      <c r="K546" s="1032"/>
    </row>
    <row r="547" spans="11:11">
      <c r="K547" s="1032"/>
    </row>
    <row r="548" spans="11:11">
      <c r="K548" s="1032"/>
    </row>
    <row r="549" spans="11:11">
      <c r="K549" s="1032"/>
    </row>
    <row r="550" spans="11:11">
      <c r="K550" s="1032"/>
    </row>
    <row r="551" spans="11:11">
      <c r="K551" s="1032"/>
    </row>
    <row r="552" spans="11:11">
      <c r="K552" s="1032"/>
    </row>
    <row r="553" spans="11:11">
      <c r="K553" s="1032"/>
    </row>
    <row r="554" spans="11:11">
      <c r="K554" s="1032"/>
    </row>
    <row r="555" spans="11:11">
      <c r="K555" s="1032"/>
    </row>
    <row r="556" spans="11:11">
      <c r="K556" s="1032"/>
    </row>
    <row r="557" spans="11:11">
      <c r="K557" s="1032"/>
    </row>
    <row r="558" spans="11:11">
      <c r="K558" s="1032"/>
    </row>
    <row r="559" spans="11:11">
      <c r="K559" s="1032"/>
    </row>
    <row r="560" spans="11:11">
      <c r="K560" s="1032"/>
    </row>
    <row r="561" spans="11:11">
      <c r="K561" s="1032"/>
    </row>
    <row r="562" spans="11:11">
      <c r="K562" s="1032"/>
    </row>
    <row r="563" spans="11:11">
      <c r="K563" s="1032"/>
    </row>
    <row r="564" spans="11:11">
      <c r="K564" s="1032"/>
    </row>
    <row r="565" spans="11:11">
      <c r="K565" s="1032"/>
    </row>
    <row r="566" spans="11:11">
      <c r="K566" s="1032"/>
    </row>
    <row r="567" spans="11:11">
      <c r="K567" s="1032"/>
    </row>
    <row r="568" spans="11:11">
      <c r="K568" s="1032"/>
    </row>
    <row r="569" spans="11:11">
      <c r="K569" s="1032"/>
    </row>
    <row r="570" spans="11:11">
      <c r="K570" s="1032"/>
    </row>
    <row r="571" spans="11:11">
      <c r="K571" s="1032"/>
    </row>
    <row r="572" spans="11:11">
      <c r="K572" s="1032"/>
    </row>
    <row r="573" spans="11:11">
      <c r="K573" s="1032"/>
    </row>
    <row r="574" spans="11:11">
      <c r="K574" s="1032"/>
    </row>
    <row r="575" spans="11:11">
      <c r="K575" s="1032"/>
    </row>
    <row r="576" spans="11:11">
      <c r="K576" s="1032"/>
    </row>
    <row r="577" spans="11:11">
      <c r="K577" s="1032"/>
    </row>
    <row r="578" spans="11:11">
      <c r="K578" s="1032"/>
    </row>
    <row r="579" spans="11:11">
      <c r="K579" s="1032"/>
    </row>
    <row r="580" spans="11:11">
      <c r="K580" s="1032"/>
    </row>
    <row r="581" spans="11:11">
      <c r="K581" s="1032"/>
    </row>
    <row r="582" spans="11:11">
      <c r="K582" s="1032"/>
    </row>
    <row r="583" spans="11:11">
      <c r="K583" s="1032"/>
    </row>
    <row r="584" spans="11:11">
      <c r="K584" s="1032"/>
    </row>
    <row r="585" spans="11:11">
      <c r="K585" s="1032"/>
    </row>
    <row r="586" spans="11:11">
      <c r="K586" s="1032"/>
    </row>
    <row r="587" spans="11:11">
      <c r="K587" s="1032"/>
    </row>
    <row r="588" spans="11:11">
      <c r="K588" s="1032"/>
    </row>
    <row r="589" spans="11:11">
      <c r="K589" s="1032"/>
    </row>
    <row r="590" spans="11:11">
      <c r="K590" s="1032"/>
    </row>
    <row r="591" spans="11:11">
      <c r="K591" s="1032"/>
    </row>
    <row r="592" spans="11:11">
      <c r="K592" s="1032"/>
    </row>
    <row r="593" spans="11:11">
      <c r="K593" s="1032"/>
    </row>
    <row r="594" spans="11:11">
      <c r="K594" s="1032"/>
    </row>
    <row r="595" spans="11:11">
      <c r="K595" s="1032"/>
    </row>
    <row r="596" spans="11:11">
      <c r="K596" s="1032"/>
    </row>
    <row r="597" spans="11:11">
      <c r="K597" s="1032"/>
    </row>
    <row r="598" spans="11:11">
      <c r="K598" s="1032"/>
    </row>
    <row r="599" spans="11:11">
      <c r="K599" s="1032"/>
    </row>
    <row r="600" spans="11:11">
      <c r="K600" s="1032"/>
    </row>
    <row r="601" spans="11:11">
      <c r="K601" s="1032"/>
    </row>
    <row r="602" spans="11:11">
      <c r="K602" s="1032"/>
    </row>
    <row r="603" spans="11:11">
      <c r="K603" s="1032"/>
    </row>
    <row r="604" spans="11:11">
      <c r="K604" s="1032"/>
    </row>
    <row r="605" spans="11:11">
      <c r="K605" s="1032"/>
    </row>
    <row r="606" spans="11:11">
      <c r="K606" s="1032"/>
    </row>
    <row r="607" spans="11:11">
      <c r="K607" s="1032"/>
    </row>
    <row r="608" spans="11:11">
      <c r="K608" s="1032"/>
    </row>
    <row r="609" spans="11:11">
      <c r="K609" s="1032"/>
    </row>
    <row r="610" spans="11:11">
      <c r="K610" s="1032"/>
    </row>
    <row r="611" spans="11:11">
      <c r="K611" s="1032"/>
    </row>
    <row r="612" spans="11:11">
      <c r="K612" s="1032"/>
    </row>
    <row r="613" spans="11:11">
      <c r="K613" s="1032"/>
    </row>
    <row r="614" spans="11:11">
      <c r="K614" s="1032"/>
    </row>
    <row r="615" spans="11:11">
      <c r="K615" s="1032"/>
    </row>
    <row r="616" spans="11:11">
      <c r="K616" s="1032"/>
    </row>
    <row r="617" spans="11:11">
      <c r="K617" s="1032"/>
    </row>
    <row r="618" spans="11:11">
      <c r="K618" s="1032"/>
    </row>
    <row r="619" spans="11:11">
      <c r="K619" s="1032"/>
    </row>
    <row r="620" spans="11:11">
      <c r="K620" s="1032"/>
    </row>
    <row r="621" spans="11:11">
      <c r="K621" s="1032"/>
    </row>
    <row r="622" spans="11:11">
      <c r="K622" s="1032"/>
    </row>
    <row r="623" spans="11:11">
      <c r="K623" s="1032"/>
    </row>
    <row r="624" spans="11:11">
      <c r="K624" s="1032"/>
    </row>
    <row r="625" spans="11:11">
      <c r="K625" s="1032"/>
    </row>
    <row r="626" spans="11:11">
      <c r="K626" s="1032"/>
    </row>
    <row r="627" spans="11:11">
      <c r="K627" s="1032"/>
    </row>
    <row r="628" spans="11:11">
      <c r="K628" s="1032"/>
    </row>
    <row r="629" spans="11:11">
      <c r="K629" s="1032"/>
    </row>
    <row r="630" spans="11:11">
      <c r="K630" s="1032"/>
    </row>
    <row r="631" spans="11:11">
      <c r="K631" s="1032"/>
    </row>
    <row r="632" spans="11:11">
      <c r="K632" s="1032"/>
    </row>
    <row r="633" spans="11:11">
      <c r="K633" s="1032"/>
    </row>
    <row r="634" spans="11:11">
      <c r="K634" s="1032"/>
    </row>
    <row r="635" spans="11:11">
      <c r="K635" s="1032"/>
    </row>
    <row r="636" spans="11:11">
      <c r="K636" s="1032"/>
    </row>
    <row r="637" spans="11:11">
      <c r="K637" s="1032"/>
    </row>
    <row r="638" spans="11:11">
      <c r="K638" s="1032"/>
    </row>
    <row r="639" spans="11:11">
      <c r="K639" s="1032"/>
    </row>
    <row r="640" spans="11:11">
      <c r="K640" s="1032"/>
    </row>
    <row r="641" spans="11:11">
      <c r="K641" s="1032"/>
    </row>
    <row r="642" spans="11:11">
      <c r="K642" s="1032"/>
    </row>
    <row r="643" spans="11:11">
      <c r="K643" s="1032"/>
    </row>
    <row r="644" spans="11:11">
      <c r="K644" s="1032"/>
    </row>
    <row r="645" spans="11:11">
      <c r="K645" s="1032"/>
    </row>
    <row r="646" spans="11:11">
      <c r="K646" s="1032"/>
    </row>
    <row r="647" spans="11:11">
      <c r="K647" s="1032"/>
    </row>
    <row r="648" spans="11:11">
      <c r="K648" s="1032"/>
    </row>
    <row r="649" spans="11:11">
      <c r="K649" s="1032"/>
    </row>
    <row r="650" spans="11:11">
      <c r="K650" s="1032"/>
    </row>
    <row r="651" spans="11:11">
      <c r="K651" s="1032"/>
    </row>
    <row r="652" spans="11:11">
      <c r="K652" s="1032"/>
    </row>
    <row r="653" spans="11:11">
      <c r="K653" s="1032"/>
    </row>
    <row r="654" spans="11:11">
      <c r="K654" s="1032"/>
    </row>
    <row r="655" spans="11:11">
      <c r="K655" s="1032"/>
    </row>
    <row r="656" spans="11:11">
      <c r="K656" s="1032"/>
    </row>
    <row r="657" spans="11:11">
      <c r="K657" s="1032"/>
    </row>
    <row r="658" spans="11:11">
      <c r="K658" s="1032"/>
    </row>
    <row r="659" spans="11:11">
      <c r="K659" s="1032"/>
    </row>
    <row r="660" spans="11:11">
      <c r="K660" s="1032"/>
    </row>
    <row r="661" spans="11:11">
      <c r="K661" s="1032"/>
    </row>
    <row r="662" spans="11:11">
      <c r="K662" s="1032"/>
    </row>
    <row r="663" spans="11:11">
      <c r="K663" s="1032"/>
    </row>
    <row r="664" spans="11:11">
      <c r="K664" s="1032"/>
    </row>
    <row r="665" spans="11:11">
      <c r="K665" s="1032"/>
    </row>
    <row r="666" spans="11:11">
      <c r="K666" s="1032"/>
    </row>
    <row r="667" spans="11:11">
      <c r="K667" s="1032"/>
    </row>
    <row r="668" spans="11:11">
      <c r="K668" s="1032"/>
    </row>
    <row r="669" spans="11:11">
      <c r="K669" s="1032"/>
    </row>
    <row r="670" spans="11:11">
      <c r="K670" s="1032"/>
    </row>
    <row r="671" spans="11:11">
      <c r="K671" s="1032"/>
    </row>
    <row r="672" spans="11:11">
      <c r="K672" s="1032"/>
    </row>
    <row r="673" spans="11:11">
      <c r="K673" s="1032"/>
    </row>
    <row r="674" spans="11:11">
      <c r="K674" s="1032"/>
    </row>
    <row r="675" spans="11:11">
      <c r="K675" s="1032"/>
    </row>
    <row r="676" spans="11:11">
      <c r="K676" s="1032"/>
    </row>
    <row r="677" spans="11:11">
      <c r="K677" s="1032"/>
    </row>
    <row r="678" spans="11:11">
      <c r="K678" s="1032"/>
    </row>
    <row r="679" spans="11:11">
      <c r="K679" s="1032"/>
    </row>
    <row r="680" spans="11:11">
      <c r="K680" s="1032"/>
    </row>
    <row r="681" spans="11:11">
      <c r="K681" s="1032"/>
    </row>
    <row r="682" spans="11:11">
      <c r="K682" s="1032"/>
    </row>
    <row r="683" spans="11:11">
      <c r="K683" s="1032"/>
    </row>
    <row r="684" spans="11:11">
      <c r="K684" s="1032"/>
    </row>
    <row r="685" spans="11:11">
      <c r="K685" s="1032"/>
    </row>
    <row r="686" spans="11:11">
      <c r="K686" s="1032"/>
    </row>
    <row r="687" spans="11:11">
      <c r="K687" s="1032"/>
    </row>
    <row r="688" spans="11:11">
      <c r="K688" s="1032"/>
    </row>
    <row r="689" spans="11:11">
      <c r="K689" s="1032"/>
    </row>
    <row r="690" spans="11:11">
      <c r="K690" s="1032"/>
    </row>
    <row r="691" spans="11:11">
      <c r="K691" s="1032"/>
    </row>
    <row r="692" spans="11:11">
      <c r="K692" s="1032"/>
    </row>
    <row r="693" spans="11:11">
      <c r="K693" s="1032"/>
    </row>
    <row r="694" spans="11:11">
      <c r="K694" s="1032"/>
    </row>
    <row r="695" spans="11:11">
      <c r="K695" s="1032"/>
    </row>
    <row r="696" spans="11:11">
      <c r="K696" s="1032"/>
    </row>
    <row r="697" spans="11:11">
      <c r="K697" s="1032"/>
    </row>
    <row r="698" spans="11:11">
      <c r="K698" s="1032"/>
    </row>
    <row r="699" spans="11:11">
      <c r="K699" s="1032"/>
    </row>
    <row r="700" spans="11:11">
      <c r="K700" s="1032"/>
    </row>
    <row r="701" spans="11:11">
      <c r="K701" s="1032"/>
    </row>
    <row r="702" spans="11:11">
      <c r="K702" s="1032"/>
    </row>
    <row r="703" spans="11:11">
      <c r="K703" s="1032"/>
    </row>
    <row r="704" spans="11:11">
      <c r="K704" s="1032"/>
    </row>
    <row r="705" spans="11:11">
      <c r="K705" s="1032"/>
    </row>
    <row r="706" spans="11:11">
      <c r="K706" s="1032"/>
    </row>
    <row r="707" spans="11:11">
      <c r="K707" s="1032"/>
    </row>
    <row r="708" spans="11:11">
      <c r="K708" s="1032"/>
    </row>
    <row r="709" spans="11:11">
      <c r="K709" s="1032"/>
    </row>
    <row r="710" spans="11:11">
      <c r="K710" s="1032"/>
    </row>
    <row r="711" spans="11:11">
      <c r="K711" s="1032"/>
    </row>
    <row r="712" spans="11:11">
      <c r="K712" s="1032"/>
    </row>
    <row r="713" spans="11:11">
      <c r="K713" s="1032"/>
    </row>
    <row r="714" spans="11:11">
      <c r="K714" s="1032"/>
    </row>
    <row r="715" spans="11:11">
      <c r="K715" s="1032"/>
    </row>
    <row r="716" spans="11:11">
      <c r="K716" s="1032"/>
    </row>
    <row r="717" spans="11:11">
      <c r="K717" s="1032"/>
    </row>
    <row r="718" spans="11:11">
      <c r="K718" s="1032"/>
    </row>
    <row r="719" spans="11:11">
      <c r="K719" s="1032"/>
    </row>
    <row r="720" spans="11:11">
      <c r="K720" s="1032"/>
    </row>
    <row r="721" spans="11:11">
      <c r="K721" s="1032"/>
    </row>
    <row r="722" spans="11:11">
      <c r="K722" s="1032"/>
    </row>
    <row r="723" spans="11:11">
      <c r="K723" s="1032"/>
    </row>
    <row r="724" spans="11:11">
      <c r="K724" s="1032"/>
    </row>
    <row r="725" spans="11:11">
      <c r="K725" s="1032"/>
    </row>
    <row r="726" spans="11:11">
      <c r="K726" s="1032"/>
    </row>
    <row r="727" spans="11:11">
      <c r="K727" s="1032"/>
    </row>
    <row r="728" spans="11:11">
      <c r="K728" s="1032"/>
    </row>
    <row r="729" spans="11:11">
      <c r="K729" s="1032"/>
    </row>
    <row r="730" spans="11:11">
      <c r="K730" s="1032"/>
    </row>
    <row r="731" spans="11:11">
      <c r="K731" s="1032"/>
    </row>
    <row r="732" spans="11:11">
      <c r="K732" s="1032"/>
    </row>
    <row r="733" spans="11:11">
      <c r="K733" s="1032"/>
    </row>
    <row r="734" spans="11:11">
      <c r="K734" s="1032"/>
    </row>
    <row r="735" spans="11:11">
      <c r="K735" s="1032"/>
    </row>
    <row r="736" spans="11:11">
      <c r="K736" s="1032"/>
    </row>
    <row r="737" spans="11:11">
      <c r="K737" s="1032"/>
    </row>
    <row r="738" spans="11:11">
      <c r="K738" s="1032"/>
    </row>
    <row r="739" spans="11:11">
      <c r="K739" s="1032"/>
    </row>
    <row r="740" spans="11:11">
      <c r="K740" s="1032"/>
    </row>
    <row r="741" spans="11:11">
      <c r="K741" s="1032"/>
    </row>
    <row r="742" spans="11:11">
      <c r="K742" s="1032"/>
    </row>
    <row r="743" spans="11:11">
      <c r="K743" s="1032"/>
    </row>
    <row r="744" spans="11:11">
      <c r="K744" s="1032"/>
    </row>
    <row r="745" spans="11:11">
      <c r="K745" s="1032"/>
    </row>
    <row r="746" spans="11:11">
      <c r="K746" s="1032"/>
    </row>
    <row r="747" spans="11:11">
      <c r="K747" s="1032"/>
    </row>
    <row r="748" spans="11:11">
      <c r="K748" s="1032"/>
    </row>
    <row r="749" spans="11:11">
      <c r="K749" s="1032"/>
    </row>
    <row r="750" spans="11:11">
      <c r="K750" s="1032"/>
    </row>
    <row r="751" spans="11:11">
      <c r="K751" s="1032"/>
    </row>
    <row r="752" spans="11:11">
      <c r="K752" s="1032"/>
    </row>
    <row r="753" spans="11:11">
      <c r="K753" s="1032"/>
    </row>
    <row r="754" spans="11:11">
      <c r="K754" s="1032"/>
    </row>
    <row r="755" spans="11:11">
      <c r="K755" s="1032"/>
    </row>
    <row r="756" spans="11:11">
      <c r="K756" s="1032"/>
    </row>
    <row r="757" spans="11:11">
      <c r="K757" s="1032"/>
    </row>
    <row r="758" spans="11:11">
      <c r="K758" s="1032"/>
    </row>
    <row r="759" spans="11:11">
      <c r="K759" s="1032"/>
    </row>
    <row r="760" spans="11:11">
      <c r="K760" s="1032"/>
    </row>
    <row r="761" spans="11:11">
      <c r="K761" s="1032"/>
    </row>
    <row r="762" spans="11:11">
      <c r="K762" s="1032"/>
    </row>
    <row r="763" spans="11:11">
      <c r="K763" s="1032"/>
    </row>
    <row r="764" spans="11:11">
      <c r="K764" s="1032"/>
    </row>
    <row r="765" spans="11:11">
      <c r="K765" s="1032"/>
    </row>
    <row r="766" spans="11:11">
      <c r="K766" s="1032"/>
    </row>
    <row r="767" spans="11:11">
      <c r="K767" s="1032"/>
    </row>
    <row r="768" spans="11:11">
      <c r="K768" s="1032"/>
    </row>
    <row r="769" spans="11:11">
      <c r="K769" s="1032"/>
    </row>
    <row r="770" spans="11:11">
      <c r="K770" s="1032"/>
    </row>
    <row r="771" spans="11:11">
      <c r="K771" s="1032"/>
    </row>
    <row r="772" spans="11:11">
      <c r="K772" s="1032"/>
    </row>
    <row r="773" spans="11:11">
      <c r="K773" s="1032"/>
    </row>
    <row r="774" spans="11:11">
      <c r="K774" s="1032"/>
    </row>
    <row r="775" spans="11:11">
      <c r="K775" s="1032"/>
    </row>
    <row r="776" spans="11:11">
      <c r="K776" s="1032"/>
    </row>
    <row r="777" spans="11:11">
      <c r="K777" s="1032"/>
    </row>
    <row r="778" spans="11:11">
      <c r="K778" s="1032"/>
    </row>
    <row r="779" spans="11:11">
      <c r="K779" s="1032"/>
    </row>
    <row r="780" spans="11:11">
      <c r="K780" s="1032"/>
    </row>
    <row r="781" spans="11:11">
      <c r="K781" s="1032"/>
    </row>
    <row r="782" spans="11:11">
      <c r="K782" s="1032"/>
    </row>
    <row r="783" spans="11:11">
      <c r="K783" s="1032"/>
    </row>
    <row r="784" spans="11:11">
      <c r="K784" s="1032"/>
    </row>
    <row r="785" spans="11:11">
      <c r="K785" s="1032"/>
    </row>
    <row r="786" spans="11:11">
      <c r="K786" s="1032"/>
    </row>
    <row r="787" spans="11:11">
      <c r="K787" s="1032"/>
    </row>
    <row r="788" spans="11:11">
      <c r="K788" s="1032"/>
    </row>
    <row r="789" spans="11:11">
      <c r="K789" s="1032"/>
    </row>
    <row r="790" spans="11:11">
      <c r="K790" s="1032"/>
    </row>
    <row r="791" spans="11:11">
      <c r="K791" s="1032"/>
    </row>
    <row r="792" spans="11:11">
      <c r="K792" s="1032"/>
    </row>
    <row r="793" spans="11:11">
      <c r="K793" s="1032"/>
    </row>
    <row r="794" spans="11:11">
      <c r="K794" s="1032"/>
    </row>
    <row r="795" spans="11:11">
      <c r="K795" s="1032"/>
    </row>
    <row r="796" spans="11:11">
      <c r="K796" s="1032"/>
    </row>
    <row r="797" spans="11:11">
      <c r="K797" s="1032"/>
    </row>
    <row r="798" spans="11:11">
      <c r="K798" s="1032"/>
    </row>
    <row r="799" spans="11:11">
      <c r="K799" s="1032"/>
    </row>
    <row r="800" spans="11:11">
      <c r="K800" s="1032"/>
    </row>
    <row r="801" spans="11:11">
      <c r="K801" s="1032"/>
    </row>
    <row r="802" spans="11:11">
      <c r="K802" s="1032"/>
    </row>
    <row r="803" spans="11:11">
      <c r="K803" s="1032"/>
    </row>
    <row r="804" spans="11:11">
      <c r="K804" s="1032"/>
    </row>
    <row r="805" spans="11:11">
      <c r="K805" s="1032"/>
    </row>
    <row r="806" spans="11:11">
      <c r="K806" s="1032"/>
    </row>
    <row r="807" spans="11:11">
      <c r="K807" s="1032"/>
    </row>
    <row r="808" spans="11:11">
      <c r="K808" s="1032"/>
    </row>
    <row r="809" spans="11:11">
      <c r="K809" s="1032"/>
    </row>
    <row r="810" spans="11:11">
      <c r="K810" s="1032"/>
    </row>
    <row r="811" spans="11:11">
      <c r="K811" s="1032"/>
    </row>
    <row r="812" spans="11:11">
      <c r="K812" s="1032"/>
    </row>
    <row r="813" spans="11:11">
      <c r="K813" s="1032"/>
    </row>
    <row r="814" spans="11:11">
      <c r="K814" s="1032"/>
    </row>
    <row r="815" spans="11:11">
      <c r="K815" s="1032"/>
    </row>
    <row r="816" spans="11:11">
      <c r="K816" s="1032"/>
    </row>
    <row r="817" spans="11:11">
      <c r="K817" s="1032"/>
    </row>
    <row r="818" spans="11:11">
      <c r="K818" s="1032"/>
    </row>
    <row r="819" spans="11:11">
      <c r="K819" s="1032"/>
    </row>
    <row r="820" spans="11:11">
      <c r="K820" s="1032"/>
    </row>
    <row r="821" spans="11:11">
      <c r="K821" s="1032"/>
    </row>
    <row r="822" spans="11:11">
      <c r="K822" s="1032"/>
    </row>
    <row r="823" spans="11:11">
      <c r="K823" s="1032"/>
    </row>
    <row r="824" spans="11:11">
      <c r="K824" s="1032"/>
    </row>
    <row r="825" spans="11:11">
      <c r="K825" s="1032"/>
    </row>
    <row r="826" spans="11:11">
      <c r="K826" s="1032"/>
    </row>
    <row r="827" spans="11:11">
      <c r="K827" s="1032"/>
    </row>
    <row r="828" spans="11:11">
      <c r="K828" s="1032"/>
    </row>
    <row r="829" spans="11:11">
      <c r="K829" s="1032"/>
    </row>
    <row r="830" spans="11:11">
      <c r="K830" s="1032"/>
    </row>
    <row r="831" spans="11:11">
      <c r="K831" s="1032"/>
    </row>
    <row r="832" spans="11:11">
      <c r="K832" s="1032"/>
    </row>
    <row r="833" spans="11:11">
      <c r="K833" s="1032"/>
    </row>
    <row r="834" spans="11:11">
      <c r="K834" s="1032"/>
    </row>
    <row r="835" spans="11:11">
      <c r="K835" s="1032"/>
    </row>
    <row r="836" spans="11:11">
      <c r="K836" s="1032"/>
    </row>
    <row r="837" spans="11:11">
      <c r="K837" s="1032"/>
    </row>
    <row r="838" spans="11:11">
      <c r="K838" s="1032"/>
    </row>
    <row r="839" spans="11:11">
      <c r="K839" s="1032"/>
    </row>
    <row r="840" spans="11:11">
      <c r="K840" s="1032"/>
    </row>
    <row r="841" spans="11:11">
      <c r="K841" s="1032"/>
    </row>
    <row r="842" spans="11:11">
      <c r="K842" s="1032"/>
    </row>
    <row r="843" spans="11:11">
      <c r="K843" s="1032"/>
    </row>
    <row r="844" spans="11:11">
      <c r="K844" s="1032"/>
    </row>
    <row r="845" spans="11:11">
      <c r="K845" s="1032"/>
    </row>
    <row r="846" spans="11:11">
      <c r="K846" s="1032"/>
    </row>
    <row r="847" spans="11:11">
      <c r="K847" s="1032"/>
    </row>
    <row r="848" spans="11:11">
      <c r="K848" s="1032"/>
    </row>
    <row r="849" spans="11:11">
      <c r="K849" s="1032"/>
    </row>
    <row r="850" spans="11:11">
      <c r="K850" s="1032"/>
    </row>
    <row r="851" spans="11:11">
      <c r="K851" s="1032"/>
    </row>
    <row r="852" spans="11:11">
      <c r="K852" s="1032"/>
    </row>
    <row r="853" spans="11:11">
      <c r="K853" s="1032"/>
    </row>
    <row r="854" spans="11:11">
      <c r="K854" s="1032"/>
    </row>
    <row r="855" spans="11:11">
      <c r="K855" s="1032"/>
    </row>
    <row r="856" spans="11:11">
      <c r="K856" s="1032"/>
    </row>
    <row r="857" spans="11:11">
      <c r="K857" s="1032"/>
    </row>
    <row r="858" spans="11:11">
      <c r="K858" s="1032"/>
    </row>
    <row r="859" spans="11:11">
      <c r="K859" s="1032"/>
    </row>
    <row r="860" spans="11:11">
      <c r="K860" s="1032"/>
    </row>
    <row r="861" spans="11:11">
      <c r="K861" s="1032"/>
    </row>
    <row r="862" spans="11:11">
      <c r="K862" s="1032"/>
    </row>
    <row r="863" spans="11:11">
      <c r="K863" s="1032"/>
    </row>
    <row r="864" spans="11:11">
      <c r="K864" s="1032"/>
    </row>
    <row r="865" spans="11:11">
      <c r="K865" s="1032"/>
    </row>
    <row r="866" spans="11:11">
      <c r="K866" s="1032"/>
    </row>
    <row r="867" spans="11:11">
      <c r="K867" s="1032"/>
    </row>
    <row r="868" spans="11:11">
      <c r="K868" s="1032"/>
    </row>
    <row r="869" spans="11:11">
      <c r="K869" s="1032"/>
    </row>
    <row r="870" spans="11:11">
      <c r="K870" s="1032"/>
    </row>
    <row r="871" spans="11:11">
      <c r="K871" s="1032"/>
    </row>
    <row r="872" spans="11:11">
      <c r="K872" s="1032"/>
    </row>
    <row r="873" spans="11:11">
      <c r="K873" s="1032"/>
    </row>
    <row r="874" spans="11:11">
      <c r="K874" s="1032"/>
    </row>
    <row r="875" spans="11:11">
      <c r="K875" s="1032"/>
    </row>
    <row r="876" spans="11:11">
      <c r="K876" s="1032"/>
    </row>
    <row r="877" spans="11:11">
      <c r="K877" s="1032"/>
    </row>
    <row r="878" spans="11:11">
      <c r="K878" s="1032"/>
    </row>
    <row r="879" spans="11:11">
      <c r="K879" s="1032"/>
    </row>
    <row r="880" spans="11:11">
      <c r="K880" s="1032"/>
    </row>
    <row r="881" spans="11:11">
      <c r="K881" s="1032"/>
    </row>
    <row r="882" spans="11:11">
      <c r="K882" s="1032"/>
    </row>
    <row r="883" spans="11:11">
      <c r="K883" s="1032"/>
    </row>
    <row r="884" spans="11:11">
      <c r="K884" s="1032"/>
    </row>
    <row r="885" spans="11:11">
      <c r="K885" s="1032"/>
    </row>
    <row r="886" spans="11:11">
      <c r="K886" s="1032"/>
    </row>
    <row r="887" spans="11:11">
      <c r="K887" s="1032"/>
    </row>
    <row r="888" spans="11:11">
      <c r="K888" s="1032"/>
    </row>
    <row r="889" spans="11:11">
      <c r="K889" s="1032"/>
    </row>
    <row r="890" spans="11:11">
      <c r="K890" s="1032"/>
    </row>
    <row r="891" spans="11:11">
      <c r="K891" s="1032"/>
    </row>
    <row r="892" spans="11:11">
      <c r="K892" s="1032"/>
    </row>
    <row r="893" spans="11:11">
      <c r="K893" s="1032"/>
    </row>
    <row r="894" spans="11:11">
      <c r="K894" s="1032"/>
    </row>
    <row r="895" spans="11:11">
      <c r="K895" s="1032"/>
    </row>
    <row r="896" spans="11:11">
      <c r="K896" s="1032"/>
    </row>
    <row r="897" spans="11:11">
      <c r="K897" s="1032"/>
    </row>
    <row r="898" spans="11:11">
      <c r="K898" s="1032"/>
    </row>
    <row r="899" spans="11:11">
      <c r="K899" s="1032"/>
    </row>
    <row r="900" spans="11:11">
      <c r="K900" s="1032"/>
    </row>
    <row r="901" spans="11:11">
      <c r="K901" s="1032"/>
    </row>
    <row r="902" spans="11:11">
      <c r="K902" s="1032"/>
    </row>
    <row r="903" spans="11:11">
      <c r="K903" s="1032"/>
    </row>
    <row r="904" spans="11:11">
      <c r="K904" s="1032"/>
    </row>
    <row r="905" spans="11:11">
      <c r="K905" s="1032"/>
    </row>
    <row r="906" spans="11:11">
      <c r="K906" s="1032"/>
    </row>
    <row r="907" spans="11:11">
      <c r="K907" s="1032"/>
    </row>
    <row r="908" spans="11:11">
      <c r="K908" s="1032"/>
    </row>
    <row r="909" spans="11:11">
      <c r="K909" s="1032"/>
    </row>
    <row r="910" spans="11:11">
      <c r="K910" s="1032"/>
    </row>
    <row r="911" spans="11:11">
      <c r="K911" s="1032"/>
    </row>
    <row r="912" spans="11:11">
      <c r="K912" s="1032"/>
    </row>
    <row r="913" spans="11:11">
      <c r="K913" s="1032"/>
    </row>
    <row r="914" spans="11:11">
      <c r="K914" s="1032"/>
    </row>
    <row r="915" spans="11:11">
      <c r="K915" s="1032"/>
    </row>
    <row r="916" spans="11:11">
      <c r="K916" s="1032"/>
    </row>
    <row r="917" spans="11:11">
      <c r="K917" s="1032"/>
    </row>
    <row r="918" spans="11:11">
      <c r="K918" s="1032"/>
    </row>
    <row r="919" spans="11:11">
      <c r="K919" s="1032"/>
    </row>
    <row r="920" spans="11:11">
      <c r="K920" s="1032"/>
    </row>
    <row r="921" spans="11:11">
      <c r="K921" s="1032"/>
    </row>
    <row r="922" spans="11:11">
      <c r="K922" s="1032"/>
    </row>
    <row r="923" spans="11:11">
      <c r="K923" s="1032"/>
    </row>
    <row r="924" spans="11:11">
      <c r="K924" s="1032"/>
    </row>
    <row r="925" spans="11:11">
      <c r="K925" s="1032"/>
    </row>
    <row r="926" spans="11:11">
      <c r="K926" s="1032"/>
    </row>
    <row r="927" spans="11:11">
      <c r="K927" s="1032"/>
    </row>
    <row r="928" spans="11:11">
      <c r="K928" s="1032"/>
    </row>
    <row r="929" spans="11:11">
      <c r="K929" s="1032"/>
    </row>
    <row r="930" spans="11:11">
      <c r="K930" s="1032"/>
    </row>
    <row r="931" spans="11:11">
      <c r="K931" s="1032"/>
    </row>
    <row r="932" spans="11:11">
      <c r="K932" s="1032"/>
    </row>
    <row r="933" spans="11:11">
      <c r="K933" s="1032"/>
    </row>
    <row r="934" spans="11:11">
      <c r="K934" s="1032"/>
    </row>
    <row r="935" spans="11:11">
      <c r="K935" s="1032"/>
    </row>
    <row r="936" spans="11:11">
      <c r="K936" s="1032"/>
    </row>
    <row r="937" spans="11:11">
      <c r="K937" s="1032"/>
    </row>
    <row r="938" spans="11:11">
      <c r="K938" s="1032"/>
    </row>
    <row r="939" spans="11:11">
      <c r="K939" s="1032"/>
    </row>
    <row r="940" spans="11:11">
      <c r="K940" s="1032"/>
    </row>
    <row r="941" spans="11:11">
      <c r="K941" s="1032"/>
    </row>
    <row r="942" spans="11:11">
      <c r="K942" s="1032"/>
    </row>
    <row r="943" spans="11:11">
      <c r="K943" s="1032"/>
    </row>
    <row r="944" spans="11:11">
      <c r="K944" s="1032"/>
    </row>
    <row r="945" spans="11:11">
      <c r="K945" s="1032"/>
    </row>
    <row r="946" spans="11:11">
      <c r="K946" s="1032"/>
    </row>
    <row r="947" spans="11:11">
      <c r="K947" s="1032"/>
    </row>
    <row r="948" spans="11:11">
      <c r="K948" s="1032"/>
    </row>
    <row r="949" spans="11:11">
      <c r="K949" s="1032"/>
    </row>
    <row r="950" spans="11:11">
      <c r="K950" s="1032"/>
    </row>
    <row r="951" spans="11:11">
      <c r="K951" s="1032"/>
    </row>
    <row r="952" spans="11:11">
      <c r="K952" s="1032"/>
    </row>
    <row r="953" spans="11:11">
      <c r="K953" s="1032"/>
    </row>
    <row r="954" spans="11:11">
      <c r="K954" s="1032"/>
    </row>
    <row r="955" spans="11:11">
      <c r="K955" s="1032"/>
    </row>
    <row r="956" spans="11:11">
      <c r="K956" s="1032"/>
    </row>
    <row r="957" spans="11:11">
      <c r="K957" s="1032"/>
    </row>
    <row r="958" spans="11:11">
      <c r="K958" s="1032"/>
    </row>
    <row r="959" spans="11:11">
      <c r="K959" s="1032"/>
    </row>
    <row r="960" spans="11:11">
      <c r="K960" s="1032"/>
    </row>
    <row r="961" spans="11:11">
      <c r="K961" s="1032"/>
    </row>
    <row r="962" spans="11:11">
      <c r="K962" s="1032"/>
    </row>
    <row r="963" spans="11:11">
      <c r="K963" s="1032"/>
    </row>
    <row r="964" spans="11:11">
      <c r="K964" s="1032"/>
    </row>
    <row r="965" spans="11:11">
      <c r="K965" s="1032"/>
    </row>
    <row r="966" spans="11:11">
      <c r="K966" s="1032"/>
    </row>
    <row r="967" spans="11:11">
      <c r="K967" s="1032"/>
    </row>
    <row r="968" spans="11:11">
      <c r="K968" s="1032"/>
    </row>
    <row r="969" spans="11:11">
      <c r="K969" s="1032"/>
    </row>
    <row r="970" spans="11:11">
      <c r="K970" s="1032"/>
    </row>
    <row r="971" spans="11:11">
      <c r="K971" s="1032"/>
    </row>
    <row r="972" spans="11:11">
      <c r="K972" s="1032"/>
    </row>
    <row r="973" spans="11:11">
      <c r="K973" s="1032"/>
    </row>
    <row r="974" spans="11:11">
      <c r="K974" s="1032"/>
    </row>
    <row r="975" spans="11:11">
      <c r="K975" s="1032"/>
    </row>
    <row r="976" spans="11:11">
      <c r="K976" s="1032"/>
    </row>
    <row r="977" spans="11:11">
      <c r="K977" s="1032"/>
    </row>
    <row r="978" spans="11:11">
      <c r="K978" s="1032"/>
    </row>
    <row r="979" spans="11:11">
      <c r="K979" s="1032"/>
    </row>
    <row r="980" spans="11:11">
      <c r="K980" s="1032"/>
    </row>
    <row r="981" spans="11:11">
      <c r="K981" s="1032"/>
    </row>
    <row r="982" spans="11:11">
      <c r="K982" s="1032"/>
    </row>
    <row r="983" spans="11:11">
      <c r="K983" s="1032"/>
    </row>
    <row r="984" spans="11:11">
      <c r="K984" s="1032"/>
    </row>
    <row r="985" spans="11:11">
      <c r="K985" s="1032"/>
    </row>
    <row r="986" spans="11:11">
      <c r="K986" s="1032"/>
    </row>
    <row r="987" spans="11:11">
      <c r="K987" s="1032"/>
    </row>
    <row r="988" spans="11:11">
      <c r="K988" s="1032"/>
    </row>
    <row r="989" spans="11:11">
      <c r="K989" s="1032"/>
    </row>
    <row r="990" spans="11:11">
      <c r="K990" s="1032"/>
    </row>
    <row r="991" spans="11:11">
      <c r="K991" s="1032"/>
    </row>
    <row r="992" spans="11:11">
      <c r="K992" s="1032"/>
    </row>
    <row r="993" spans="11:11">
      <c r="K993" s="1032"/>
    </row>
    <row r="994" spans="11:11">
      <c r="K994" s="1032"/>
    </row>
    <row r="995" spans="11:11">
      <c r="K995" s="1032"/>
    </row>
    <row r="996" spans="11:11">
      <c r="K996" s="1032"/>
    </row>
    <row r="997" spans="11:11">
      <c r="K997" s="1032"/>
    </row>
    <row r="998" spans="11:11">
      <c r="K998" s="1032"/>
    </row>
    <row r="999" spans="11:11">
      <c r="K999" s="1032"/>
    </row>
    <row r="1000" spans="11:11">
      <c r="K1000" s="1032"/>
    </row>
    <row r="1001" spans="11:11">
      <c r="K1001" s="1032"/>
    </row>
    <row r="1002" spans="11:11">
      <c r="K1002" s="1032"/>
    </row>
    <row r="1003" spans="11:11">
      <c r="K1003" s="1032"/>
    </row>
    <row r="1004" spans="11:11">
      <c r="K1004" s="1032"/>
    </row>
    <row r="1005" spans="11:11">
      <c r="K1005" s="1032"/>
    </row>
    <row r="1006" spans="11:11">
      <c r="K1006" s="1032"/>
    </row>
    <row r="1007" spans="11:11">
      <c r="K1007" s="1032"/>
    </row>
    <row r="1008" spans="11:11">
      <c r="K1008" s="1032"/>
    </row>
    <row r="1009" spans="11:11">
      <c r="K1009" s="1032"/>
    </row>
    <row r="1010" spans="11:11">
      <c r="K1010" s="1032"/>
    </row>
    <row r="1011" spans="11:11">
      <c r="K1011" s="1032"/>
    </row>
    <row r="1012" spans="11:11">
      <c r="K1012" s="1032"/>
    </row>
    <row r="1013" spans="11:11">
      <c r="K1013" s="1032"/>
    </row>
    <row r="1014" spans="11:11">
      <c r="K1014" s="1032"/>
    </row>
    <row r="1015" spans="11:11">
      <c r="K1015" s="1032"/>
    </row>
    <row r="1016" spans="11:11">
      <c r="K1016" s="1032"/>
    </row>
    <row r="1017" spans="11:11">
      <c r="K1017" s="1032"/>
    </row>
    <row r="1018" spans="11:11">
      <c r="K1018" s="1032"/>
    </row>
    <row r="1019" spans="11:11">
      <c r="K1019" s="1032"/>
    </row>
    <row r="1020" spans="11:11">
      <c r="K1020" s="1032"/>
    </row>
    <row r="1021" spans="11:11">
      <c r="K1021" s="1032"/>
    </row>
    <row r="1022" spans="11:11">
      <c r="K1022" s="1032"/>
    </row>
    <row r="1023" spans="11:11">
      <c r="K1023" s="1032"/>
    </row>
    <row r="1024" spans="11:11">
      <c r="K1024" s="1032"/>
    </row>
    <row r="1025" spans="11:11">
      <c r="K1025" s="1032"/>
    </row>
    <row r="1026" spans="11:11">
      <c r="K1026" s="1032"/>
    </row>
    <row r="1027" spans="11:11">
      <c r="K1027" s="1032"/>
    </row>
    <row r="1028" spans="11:11">
      <c r="K1028" s="1032"/>
    </row>
    <row r="1029" spans="11:11">
      <c r="K1029" s="1032"/>
    </row>
    <row r="1030" spans="11:11">
      <c r="K1030" s="1032"/>
    </row>
    <row r="1031" spans="11:11">
      <c r="K1031" s="1032"/>
    </row>
    <row r="1032" spans="11:11">
      <c r="K1032" s="1032"/>
    </row>
    <row r="1033" spans="11:11">
      <c r="K1033" s="1032"/>
    </row>
    <row r="1034" spans="11:11">
      <c r="K1034" s="1032"/>
    </row>
    <row r="1035" spans="11:11">
      <c r="K1035" s="1032"/>
    </row>
    <row r="1036" spans="11:11">
      <c r="K1036" s="1032"/>
    </row>
    <row r="1037" spans="11:11">
      <c r="K1037" s="1032"/>
    </row>
    <row r="1038" spans="11:11">
      <c r="K1038" s="1032"/>
    </row>
    <row r="1039" spans="11:11">
      <c r="K1039" s="1032"/>
    </row>
    <row r="1040" spans="11:11">
      <c r="K1040" s="1032"/>
    </row>
    <row r="1041" spans="11:11">
      <c r="K1041" s="1032"/>
    </row>
    <row r="1042" spans="11:11">
      <c r="K1042" s="1032"/>
    </row>
    <row r="1043" spans="11:11">
      <c r="K1043" s="1032"/>
    </row>
    <row r="1044" spans="11:11">
      <c r="K1044" s="1032"/>
    </row>
    <row r="1045" spans="11:11">
      <c r="K1045" s="1032"/>
    </row>
    <row r="1046" spans="11:11">
      <c r="K1046" s="1032"/>
    </row>
    <row r="1047" spans="11:11">
      <c r="K1047" s="1032"/>
    </row>
    <row r="1048" spans="11:11">
      <c r="K1048" s="1032"/>
    </row>
    <row r="1049" spans="11:11">
      <c r="K1049" s="1032"/>
    </row>
    <row r="1050" spans="11:11">
      <c r="K1050" s="1032"/>
    </row>
    <row r="1051" spans="11:11">
      <c r="K1051" s="1032"/>
    </row>
    <row r="1052" spans="11:11">
      <c r="K1052" s="1032"/>
    </row>
    <row r="1053" spans="11:11">
      <c r="K1053" s="1032"/>
    </row>
    <row r="1054" spans="11:11">
      <c r="K1054" s="1032"/>
    </row>
    <row r="1055" spans="11:11">
      <c r="K1055" s="1032"/>
    </row>
    <row r="1056" spans="11:11">
      <c r="K1056" s="1032"/>
    </row>
    <row r="1057" spans="11:11">
      <c r="K1057" s="1032"/>
    </row>
    <row r="1058" spans="11:11">
      <c r="K1058" s="1032"/>
    </row>
    <row r="1059" spans="11:11">
      <c r="K1059" s="1032"/>
    </row>
    <row r="1060" spans="11:11">
      <c r="K1060" s="1032"/>
    </row>
    <row r="1061" spans="11:11">
      <c r="K1061" s="1032"/>
    </row>
    <row r="1062" spans="11:11">
      <c r="K1062" s="1032"/>
    </row>
    <row r="1063" spans="11:11">
      <c r="K1063" s="1032"/>
    </row>
    <row r="1064" spans="11:11">
      <c r="K1064" s="1032"/>
    </row>
    <row r="1065" spans="11:11">
      <c r="K1065" s="1032"/>
    </row>
    <row r="1066" spans="11:11">
      <c r="K1066" s="1032"/>
    </row>
    <row r="1067" spans="11:11">
      <c r="K1067" s="1032"/>
    </row>
    <row r="1068" spans="11:11">
      <c r="K1068" s="1032"/>
    </row>
    <row r="1069" spans="11:11">
      <c r="K1069" s="1032"/>
    </row>
    <row r="1070" spans="11:11">
      <c r="K1070" s="1032"/>
    </row>
    <row r="1071" spans="11:11">
      <c r="K1071" s="1032"/>
    </row>
    <row r="1072" spans="11:11">
      <c r="K1072" s="1032"/>
    </row>
    <row r="1073" spans="11:11">
      <c r="K1073" s="1032"/>
    </row>
    <row r="1074" spans="11:11">
      <c r="K1074" s="1032"/>
    </row>
    <row r="1075" spans="11:11">
      <c r="K1075" s="1032"/>
    </row>
    <row r="1076" spans="11:11">
      <c r="K1076" s="1032"/>
    </row>
    <row r="1077" spans="11:11">
      <c r="K1077" s="1032"/>
    </row>
    <row r="1078" spans="11:11">
      <c r="K1078" s="1032"/>
    </row>
    <row r="1079" spans="11:11">
      <c r="K1079" s="1032"/>
    </row>
    <row r="1080" spans="11:11">
      <c r="K1080" s="1032"/>
    </row>
    <row r="1081" spans="11:11">
      <c r="K1081" s="1032"/>
    </row>
    <row r="1082" spans="11:11">
      <c r="K1082" s="1032"/>
    </row>
    <row r="1083" spans="11:11">
      <c r="K1083" s="1032"/>
    </row>
    <row r="1084" spans="11:11">
      <c r="K1084" s="1032"/>
    </row>
    <row r="1085" spans="11:11">
      <c r="K1085" s="1032"/>
    </row>
    <row r="1086" spans="11:11">
      <c r="K1086" s="1032"/>
    </row>
    <row r="1087" spans="11:11">
      <c r="K1087" s="1032"/>
    </row>
    <row r="1088" spans="11:11">
      <c r="K1088" s="1032"/>
    </row>
    <row r="1089" spans="11:11">
      <c r="K1089" s="1032"/>
    </row>
    <row r="1090" spans="11:11">
      <c r="K1090" s="1032"/>
    </row>
    <row r="1091" spans="11:11">
      <c r="K1091" s="1032"/>
    </row>
    <row r="1092" spans="11:11">
      <c r="K1092" s="1032"/>
    </row>
    <row r="1093" spans="11:11">
      <c r="K1093" s="1032"/>
    </row>
    <row r="1094" spans="11:11">
      <c r="K1094" s="1032"/>
    </row>
    <row r="1095" spans="11:11">
      <c r="K1095" s="1032"/>
    </row>
    <row r="1096" spans="11:11">
      <c r="K1096" s="1032"/>
    </row>
    <row r="1097" spans="11:11">
      <c r="K1097" s="1032"/>
    </row>
    <row r="1098" spans="11:11">
      <c r="K1098" s="1032"/>
    </row>
    <row r="1099" spans="11:11">
      <c r="K1099" s="1032"/>
    </row>
    <row r="1100" spans="11:11">
      <c r="K1100" s="1032"/>
    </row>
    <row r="1101" spans="11:11">
      <c r="K1101" s="1032"/>
    </row>
    <row r="1102" spans="11:11">
      <c r="K1102" s="1032"/>
    </row>
    <row r="1103" spans="11:11">
      <c r="K1103" s="1032"/>
    </row>
    <row r="1104" spans="11:11">
      <c r="K1104" s="1032"/>
    </row>
    <row r="1105" spans="11:11">
      <c r="K1105" s="1032"/>
    </row>
    <row r="1106" spans="11:11">
      <c r="K1106" s="1032"/>
    </row>
    <row r="1107" spans="11:11">
      <c r="K1107" s="1032"/>
    </row>
    <row r="1108" spans="11:11">
      <c r="K1108" s="1032"/>
    </row>
    <row r="1109" spans="11:11">
      <c r="K1109" s="1032"/>
    </row>
    <row r="1110" spans="11:11">
      <c r="K1110" s="1032"/>
    </row>
    <row r="1111" spans="11:11">
      <c r="K1111" s="1032"/>
    </row>
    <row r="1112" spans="11:11">
      <c r="K1112" s="1032"/>
    </row>
    <row r="1113" spans="11:11">
      <c r="K1113" s="1032"/>
    </row>
    <row r="1114" spans="11:11">
      <c r="K1114" s="1032"/>
    </row>
    <row r="1115" spans="11:11">
      <c r="K1115" s="1032"/>
    </row>
    <row r="1116" spans="11:11">
      <c r="K1116" s="1032"/>
    </row>
    <row r="1117" spans="11:11">
      <c r="K1117" s="1032"/>
    </row>
    <row r="1118" spans="11:11">
      <c r="K1118" s="1032"/>
    </row>
    <row r="1119" spans="11:11">
      <c r="K1119" s="1032"/>
    </row>
    <row r="1120" spans="11:11">
      <c r="K1120" s="1032"/>
    </row>
    <row r="1121" spans="11:11">
      <c r="K1121" s="1032"/>
    </row>
    <row r="1122" spans="11:11">
      <c r="K1122" s="1032"/>
    </row>
    <row r="1123" spans="11:11">
      <c r="K1123" s="1032"/>
    </row>
    <row r="1124" spans="11:11">
      <c r="K1124" s="1032"/>
    </row>
    <row r="1125" spans="11:11">
      <c r="K1125" s="1032"/>
    </row>
    <row r="1126" spans="11:11">
      <c r="K1126" s="1032"/>
    </row>
    <row r="1127" spans="11:11">
      <c r="K1127" s="1032"/>
    </row>
    <row r="1128" spans="11:11">
      <c r="K1128" s="1032"/>
    </row>
    <row r="1129" spans="11:11">
      <c r="K1129" s="1032"/>
    </row>
    <row r="1130" spans="11:11">
      <c r="K1130" s="1032"/>
    </row>
    <row r="1131" spans="11:11">
      <c r="K1131" s="1032"/>
    </row>
    <row r="1132" spans="11:11">
      <c r="K1132" s="1032"/>
    </row>
    <row r="1133" spans="11:11">
      <c r="K1133" s="1032"/>
    </row>
    <row r="1134" spans="11:11">
      <c r="K1134" s="1032"/>
    </row>
    <row r="1135" spans="11:11">
      <c r="K1135" s="1032"/>
    </row>
    <row r="1136" spans="11:11">
      <c r="K1136" s="1032"/>
    </row>
    <row r="1137" spans="11:11">
      <c r="K1137" s="1032"/>
    </row>
    <row r="1138" spans="11:11">
      <c r="K1138" s="1032"/>
    </row>
    <row r="1139" spans="11:11">
      <c r="K1139" s="1032"/>
    </row>
    <row r="1140" spans="11:11">
      <c r="K1140" s="1032"/>
    </row>
    <row r="1141" spans="11:11">
      <c r="K1141" s="1032"/>
    </row>
    <row r="1142" spans="11:11">
      <c r="K1142" s="1032"/>
    </row>
    <row r="1143" spans="11:11">
      <c r="K1143" s="1032"/>
    </row>
    <row r="1144" spans="11:11">
      <c r="K1144" s="1032"/>
    </row>
    <row r="1145" spans="11:11">
      <c r="K1145" s="1032"/>
    </row>
    <row r="1146" spans="11:11">
      <c r="K1146" s="1032"/>
    </row>
    <row r="1147" spans="11:11">
      <c r="K1147" s="1032"/>
    </row>
    <row r="1148" spans="11:11">
      <c r="K1148" s="1032"/>
    </row>
    <row r="1149" spans="11:11">
      <c r="K1149" s="1032"/>
    </row>
    <row r="1150" spans="11:11">
      <c r="K1150" s="1032"/>
    </row>
    <row r="1151" spans="11:11">
      <c r="K1151" s="1032"/>
    </row>
    <row r="1152" spans="11:11">
      <c r="K1152" s="1032"/>
    </row>
    <row r="1153" spans="11:11">
      <c r="K1153" s="1032"/>
    </row>
    <row r="1154" spans="11:11">
      <c r="K1154" s="1032"/>
    </row>
    <row r="1155" spans="11:11">
      <c r="K1155" s="1032"/>
    </row>
    <row r="1156" spans="11:11">
      <c r="K1156" s="1032"/>
    </row>
    <row r="1157" spans="11:11">
      <c r="K1157" s="1032"/>
    </row>
    <row r="1158" spans="11:11">
      <c r="K1158" s="1032"/>
    </row>
    <row r="1159" spans="11:11">
      <c r="K1159" s="1032"/>
    </row>
    <row r="1160" spans="11:11">
      <c r="K1160" s="1032"/>
    </row>
    <row r="1161" spans="11:11">
      <c r="K1161" s="1032"/>
    </row>
    <row r="1162" spans="11:11">
      <c r="K1162" s="1032"/>
    </row>
    <row r="1163" spans="11:11">
      <c r="K1163" s="1032"/>
    </row>
    <row r="1164" spans="11:11">
      <c r="K1164" s="1032"/>
    </row>
    <row r="1165" spans="11:11">
      <c r="K1165" s="1032"/>
    </row>
    <row r="1166" spans="11:11">
      <c r="K1166" s="1032"/>
    </row>
    <row r="1167" spans="11:11">
      <c r="K1167" s="1032"/>
    </row>
    <row r="1168" spans="11:11">
      <c r="K1168" s="1032"/>
    </row>
    <row r="1169" spans="11:11">
      <c r="K1169" s="1032"/>
    </row>
    <row r="1170" spans="11:11">
      <c r="K1170" s="1032"/>
    </row>
    <row r="1171" spans="11:11">
      <c r="K1171" s="1032"/>
    </row>
    <row r="1172" spans="11:11">
      <c r="K1172" s="1032"/>
    </row>
    <row r="1173" spans="11:11">
      <c r="K1173" s="1032"/>
    </row>
    <row r="1174" spans="11:11">
      <c r="K1174" s="1032"/>
    </row>
    <row r="1175" spans="11:11">
      <c r="K1175" s="1032"/>
    </row>
    <row r="1176" spans="11:11">
      <c r="K1176" s="1032"/>
    </row>
    <row r="1177" spans="11:11">
      <c r="K1177" s="1032"/>
    </row>
    <row r="1178" spans="11:11">
      <c r="K1178" s="1032"/>
    </row>
    <row r="1179" spans="11:11">
      <c r="K1179" s="1032"/>
    </row>
    <row r="1180" spans="11:11">
      <c r="K1180" s="1032"/>
    </row>
    <row r="1181" spans="11:11">
      <c r="K1181" s="1032"/>
    </row>
    <row r="1182" spans="11:11">
      <c r="K1182" s="1032"/>
    </row>
    <row r="1183" spans="11:11">
      <c r="K1183" s="1032"/>
    </row>
    <row r="1184" spans="11:11">
      <c r="K1184" s="1032"/>
    </row>
    <row r="1185" spans="11:11">
      <c r="K1185" s="1032"/>
    </row>
    <row r="1186" spans="11:11">
      <c r="K1186" s="1032"/>
    </row>
    <row r="1187" spans="11:11">
      <c r="K1187" s="1032"/>
    </row>
    <row r="1188" spans="11:11">
      <c r="K1188" s="1032"/>
    </row>
    <row r="1189" spans="11:11">
      <c r="K1189" s="1032"/>
    </row>
    <row r="1190" spans="11:11">
      <c r="K1190" s="1032"/>
    </row>
    <row r="1191" spans="11:11">
      <c r="K1191" s="1032"/>
    </row>
    <row r="1192" spans="11:11">
      <c r="K1192" s="1032"/>
    </row>
    <row r="1193" spans="11:11">
      <c r="K1193" s="1032"/>
    </row>
    <row r="1194" spans="11:11">
      <c r="K1194" s="1032"/>
    </row>
    <row r="1195" spans="11:11">
      <c r="K1195" s="1032"/>
    </row>
    <row r="1196" spans="11:11">
      <c r="K1196" s="1032"/>
    </row>
    <row r="1197" spans="11:11">
      <c r="K1197" s="1032"/>
    </row>
    <row r="1198" spans="11:11">
      <c r="K1198" s="1032"/>
    </row>
    <row r="1199" spans="11:11">
      <c r="K1199" s="1032"/>
    </row>
    <row r="1200" spans="11:11">
      <c r="K1200" s="1032"/>
    </row>
    <row r="1201" spans="11:11">
      <c r="K1201" s="1032"/>
    </row>
    <row r="1202" spans="11:11">
      <c r="K1202" s="1032"/>
    </row>
    <row r="1203" spans="11:11">
      <c r="K1203" s="1032"/>
    </row>
    <row r="1204" spans="11:11">
      <c r="K1204" s="1032"/>
    </row>
    <row r="1205" spans="11:11">
      <c r="K1205" s="1032"/>
    </row>
    <row r="1206" spans="11:11">
      <c r="K1206" s="1032"/>
    </row>
    <row r="1207" spans="11:11">
      <c r="K1207" s="1032"/>
    </row>
    <row r="1208" spans="11:11">
      <c r="K1208" s="1032"/>
    </row>
    <row r="1209" spans="11:11">
      <c r="K1209" s="1032"/>
    </row>
    <row r="1210" spans="11:11">
      <c r="K1210" s="1032"/>
    </row>
    <row r="1211" spans="11:11">
      <c r="K1211" s="1032"/>
    </row>
    <row r="1212" spans="11:11">
      <c r="K1212" s="1032"/>
    </row>
    <row r="1213" spans="11:11">
      <c r="K1213" s="1032"/>
    </row>
    <row r="1214" spans="11:11">
      <c r="K1214" s="1032"/>
    </row>
    <row r="1215" spans="11:11">
      <c r="K1215" s="1032"/>
    </row>
    <row r="1216" spans="11:11">
      <c r="K1216" s="1032"/>
    </row>
    <row r="1217" spans="11:11">
      <c r="K1217" s="1032"/>
    </row>
    <row r="1218" spans="11:11">
      <c r="K1218" s="1032"/>
    </row>
    <row r="1219" spans="11:11">
      <c r="K1219" s="1032"/>
    </row>
    <row r="1220" spans="11:11">
      <c r="K1220" s="1032"/>
    </row>
    <row r="1221" spans="11:11">
      <c r="K1221" s="1032"/>
    </row>
    <row r="1222" spans="11:11">
      <c r="K1222" s="1032"/>
    </row>
    <row r="1223" spans="11:11">
      <c r="K1223" s="1032"/>
    </row>
    <row r="1224" spans="11:11">
      <c r="K1224" s="1032"/>
    </row>
    <row r="1225" spans="11:11">
      <c r="K1225" s="1032"/>
    </row>
    <row r="1226" spans="11:11">
      <c r="K1226" s="1032"/>
    </row>
    <row r="1227" spans="11:11">
      <c r="K1227" s="1032"/>
    </row>
    <row r="1228" spans="11:11">
      <c r="K1228" s="1032"/>
    </row>
    <row r="1229" spans="11:11">
      <c r="K1229" s="1032"/>
    </row>
    <row r="1230" spans="11:11">
      <c r="K1230" s="1032"/>
    </row>
    <row r="1231" spans="11:11">
      <c r="K1231" s="1032"/>
    </row>
    <row r="1232" spans="11:11">
      <c r="K1232" s="1032"/>
    </row>
    <row r="1233" spans="11:11">
      <c r="K1233" s="1032"/>
    </row>
    <row r="1234" spans="11:11">
      <c r="K1234" s="1032"/>
    </row>
    <row r="1235" spans="11:11">
      <c r="K1235" s="1032"/>
    </row>
    <row r="1236" spans="11:11">
      <c r="K1236" s="1032"/>
    </row>
    <row r="1237" spans="11:11">
      <c r="K1237" s="1032"/>
    </row>
    <row r="1238" spans="11:11">
      <c r="K1238" s="1032"/>
    </row>
    <row r="1239" spans="11:11">
      <c r="K1239" s="1032"/>
    </row>
    <row r="1240" spans="11:11">
      <c r="K1240" s="1032"/>
    </row>
    <row r="1241" spans="11:11">
      <c r="K1241" s="1032"/>
    </row>
    <row r="1242" spans="11:11">
      <c r="K1242" s="1032"/>
    </row>
    <row r="1243" spans="11:11">
      <c r="K1243" s="1032"/>
    </row>
    <row r="1244" spans="11:11">
      <c r="K1244" s="1032"/>
    </row>
    <row r="1245" spans="11:11">
      <c r="K1245" s="1032"/>
    </row>
    <row r="1246" spans="11:11">
      <c r="K1246" s="1032"/>
    </row>
    <row r="1247" spans="11:11">
      <c r="K1247" s="1032"/>
    </row>
    <row r="1248" spans="11:11">
      <c r="K1248" s="1032"/>
    </row>
    <row r="1249" spans="11:11">
      <c r="K1249" s="1032"/>
    </row>
    <row r="1250" spans="11:11">
      <c r="K1250" s="1032"/>
    </row>
    <row r="1251" spans="11:11">
      <c r="K1251" s="1032"/>
    </row>
    <row r="1252" spans="11:11">
      <c r="K1252" s="1032"/>
    </row>
    <row r="1253" spans="11:11">
      <c r="K1253" s="1032"/>
    </row>
    <row r="1254" spans="11:11">
      <c r="K1254" s="1032"/>
    </row>
    <row r="1255" spans="11:11">
      <c r="K1255" s="1032"/>
    </row>
    <row r="1256" spans="11:11">
      <c r="K1256" s="1032"/>
    </row>
    <row r="1257" spans="11:11">
      <c r="K1257" s="1032"/>
    </row>
    <row r="1258" spans="11:11">
      <c r="K1258" s="1032"/>
    </row>
    <row r="1259" spans="11:11">
      <c r="K1259" s="1032"/>
    </row>
    <row r="1260" spans="11:11">
      <c r="K1260" s="1032"/>
    </row>
    <row r="1261" spans="11:11">
      <c r="K1261" s="1032"/>
    </row>
    <row r="1262" spans="11:11">
      <c r="K1262" s="1032"/>
    </row>
    <row r="1263" spans="11:11">
      <c r="K1263" s="1032"/>
    </row>
    <row r="1264" spans="11:11">
      <c r="K1264" s="1032"/>
    </row>
    <row r="1265" spans="11:11">
      <c r="K1265" s="1032"/>
    </row>
    <row r="1266" spans="11:11">
      <c r="K1266" s="1032"/>
    </row>
    <row r="1267" spans="11:11">
      <c r="K1267" s="1032"/>
    </row>
    <row r="1268" spans="11:11">
      <c r="K1268" s="1032"/>
    </row>
    <row r="1269" spans="11:11">
      <c r="K1269" s="1032"/>
    </row>
    <row r="1270" spans="11:11">
      <c r="K1270" s="1032"/>
    </row>
    <row r="1271" spans="11:11">
      <c r="K1271" s="1032"/>
    </row>
    <row r="1272" spans="11:11">
      <c r="K1272" s="1032"/>
    </row>
    <row r="1273" spans="11:11">
      <c r="K1273" s="1032"/>
    </row>
    <row r="1274" spans="11:11">
      <c r="K1274" s="1032"/>
    </row>
    <row r="1275" spans="11:11">
      <c r="K1275" s="1032"/>
    </row>
    <row r="1276" spans="11:11">
      <c r="K1276" s="1032"/>
    </row>
    <row r="1277" spans="11:11">
      <c r="K1277" s="1032"/>
    </row>
    <row r="1278" spans="11:11">
      <c r="K1278" s="1032"/>
    </row>
    <row r="1279" spans="11:11">
      <c r="K1279" s="1032"/>
    </row>
    <row r="1280" spans="11:11">
      <c r="K1280" s="1032"/>
    </row>
    <row r="1281" spans="11:11">
      <c r="K1281" s="1032"/>
    </row>
    <row r="1282" spans="11:11">
      <c r="K1282" s="1032"/>
    </row>
    <row r="1283" spans="11:11">
      <c r="K1283" s="1032"/>
    </row>
    <row r="1284" spans="11:11">
      <c r="K1284" s="1032"/>
    </row>
    <row r="1285" spans="11:11">
      <c r="K1285" s="1032"/>
    </row>
    <row r="1286" spans="11:11">
      <c r="K1286" s="1032"/>
    </row>
    <row r="1287" spans="11:11">
      <c r="K1287" s="1032"/>
    </row>
    <row r="1288" spans="11:11">
      <c r="K1288" s="1032"/>
    </row>
    <row r="1289" spans="11:11">
      <c r="K1289" s="1032"/>
    </row>
    <row r="1290" spans="11:11">
      <c r="K1290" s="1032"/>
    </row>
    <row r="1291" spans="11:11">
      <c r="K1291" s="1032"/>
    </row>
    <row r="1292" spans="11:11">
      <c r="K1292" s="1032"/>
    </row>
    <row r="1293" spans="11:11">
      <c r="K1293" s="1032"/>
    </row>
    <row r="1294" spans="11:11">
      <c r="K1294" s="1032"/>
    </row>
    <row r="1295" spans="11:11">
      <c r="K1295" s="1032"/>
    </row>
    <row r="1296" spans="11:11">
      <c r="K1296" s="1032"/>
    </row>
    <row r="1297" spans="11:11">
      <c r="K1297" s="1032"/>
    </row>
    <row r="1298" spans="11:11">
      <c r="K1298" s="1032"/>
    </row>
    <row r="1299" spans="11:11">
      <c r="K1299" s="1032"/>
    </row>
    <row r="1300" spans="11:11">
      <c r="K1300" s="1032"/>
    </row>
    <row r="1301" spans="11:11">
      <c r="K1301" s="1032"/>
    </row>
    <row r="1302" spans="11:11">
      <c r="K1302" s="1032"/>
    </row>
    <row r="1303" spans="11:11">
      <c r="K1303" s="1032"/>
    </row>
    <row r="1304" spans="11:11">
      <c r="K1304" s="1032"/>
    </row>
    <row r="1305" spans="11:11">
      <c r="K1305" s="1032"/>
    </row>
    <row r="1306" spans="11:11">
      <c r="K1306" s="1032"/>
    </row>
    <row r="1307" spans="11:11">
      <c r="K1307" s="1032"/>
    </row>
    <row r="1308" spans="11:11">
      <c r="K1308" s="1032"/>
    </row>
    <row r="1309" spans="11:11">
      <c r="K1309" s="1032"/>
    </row>
    <row r="1310" spans="11:11">
      <c r="K1310" s="1032"/>
    </row>
    <row r="1311" spans="11:11">
      <c r="K1311" s="1032"/>
    </row>
    <row r="1312" spans="11:11">
      <c r="K1312" s="1032"/>
    </row>
    <row r="1313" spans="11:11">
      <c r="K1313" s="1032"/>
    </row>
    <row r="1314" spans="11:11">
      <c r="K1314" s="1032"/>
    </row>
    <row r="1315" spans="11:11">
      <c r="K1315" s="1032"/>
    </row>
    <row r="1316" spans="11:11">
      <c r="K1316" s="1032"/>
    </row>
    <row r="1317" spans="11:11">
      <c r="K1317" s="1032"/>
    </row>
    <row r="1318" spans="11:11">
      <c r="K1318" s="1032"/>
    </row>
    <row r="1319" spans="11:11">
      <c r="K1319" s="1032"/>
    </row>
    <row r="1320" spans="11:11">
      <c r="K1320" s="1032"/>
    </row>
    <row r="1321" spans="11:11">
      <c r="K1321" s="1032"/>
    </row>
    <row r="1322" spans="11:11">
      <c r="K1322" s="1032"/>
    </row>
    <row r="1323" spans="11:11">
      <c r="K1323" s="1032"/>
    </row>
    <row r="1324" spans="11:11">
      <c r="K1324" s="1032"/>
    </row>
    <row r="1325" spans="11:11">
      <c r="K1325" s="1032"/>
    </row>
    <row r="1326" spans="11:11">
      <c r="K1326" s="1032"/>
    </row>
    <row r="1327" spans="11:11">
      <c r="K1327" s="1032"/>
    </row>
    <row r="1328" spans="11:11">
      <c r="K1328" s="1032"/>
    </row>
    <row r="1329" spans="11:11">
      <c r="K1329" s="1032"/>
    </row>
    <row r="1330" spans="11:11">
      <c r="K1330" s="1032"/>
    </row>
    <row r="1331" spans="11:11">
      <c r="K1331" s="1032"/>
    </row>
    <row r="1332" spans="11:11">
      <c r="K1332" s="1032"/>
    </row>
    <row r="1333" spans="11:11">
      <c r="K1333" s="1032"/>
    </row>
    <row r="1334" spans="11:11">
      <c r="K1334" s="1032"/>
    </row>
    <row r="1335" spans="11:11">
      <c r="K1335" s="1032"/>
    </row>
    <row r="1336" spans="11:11">
      <c r="K1336" s="1032"/>
    </row>
    <row r="1337" spans="11:11">
      <c r="K1337" s="1032"/>
    </row>
    <row r="1338" spans="11:11">
      <c r="K1338" s="1032"/>
    </row>
    <row r="1339" spans="11:11">
      <c r="K1339" s="1032"/>
    </row>
    <row r="1340" spans="11:11">
      <c r="K1340" s="1032"/>
    </row>
    <row r="1341" spans="11:11">
      <c r="K1341" s="1032"/>
    </row>
    <row r="1342" spans="11:11">
      <c r="K1342" s="1032"/>
    </row>
    <row r="1343" spans="11:11">
      <c r="K1343" s="1032"/>
    </row>
    <row r="1344" spans="11:11">
      <c r="K1344" s="1032"/>
    </row>
    <row r="1345" spans="11:11">
      <c r="K1345" s="1032"/>
    </row>
    <row r="1346" spans="11:11">
      <c r="K1346" s="1032"/>
    </row>
    <row r="1347" spans="11:11">
      <c r="K1347" s="1032"/>
    </row>
    <row r="1348" spans="11:11">
      <c r="K1348" s="1032"/>
    </row>
    <row r="1349" spans="11:11">
      <c r="K1349" s="1032"/>
    </row>
    <row r="1350" spans="11:11">
      <c r="K1350" s="1032"/>
    </row>
    <row r="1351" spans="11:11">
      <c r="K1351" s="1032"/>
    </row>
    <row r="1352" spans="11:11">
      <c r="K1352" s="1032"/>
    </row>
    <row r="1353" spans="11:11">
      <c r="K1353" s="1032"/>
    </row>
    <row r="1354" spans="11:11">
      <c r="K1354" s="1032"/>
    </row>
    <row r="1355" spans="11:11">
      <c r="K1355" s="1032"/>
    </row>
    <row r="1356" spans="11:11">
      <c r="K1356" s="1032"/>
    </row>
    <row r="1357" spans="11:11">
      <c r="K1357" s="1032"/>
    </row>
    <row r="1358" spans="11:11">
      <c r="K1358" s="1032"/>
    </row>
    <row r="1359" spans="11:11">
      <c r="K1359" s="1032"/>
    </row>
    <row r="1360" spans="11:11">
      <c r="K1360" s="1032"/>
    </row>
    <row r="1361" spans="11:11">
      <c r="K1361" s="1032"/>
    </row>
    <row r="1362" spans="11:11">
      <c r="K1362" s="1032"/>
    </row>
    <row r="1363" spans="11:11">
      <c r="K1363" s="1032"/>
    </row>
    <row r="1364" spans="11:11">
      <c r="K1364" s="1032"/>
    </row>
    <row r="1365" spans="11:11">
      <c r="K1365" s="1032"/>
    </row>
    <row r="1366" spans="11:11">
      <c r="K1366" s="1032"/>
    </row>
    <row r="1367" spans="11:11">
      <c r="K1367" s="1032"/>
    </row>
    <row r="1368" spans="11:11">
      <c r="K1368" s="1032"/>
    </row>
    <row r="1369" spans="11:11">
      <c r="K1369" s="1032"/>
    </row>
    <row r="1370" spans="11:11">
      <c r="K1370" s="1032"/>
    </row>
    <row r="1371" spans="11:11">
      <c r="K1371" s="1032"/>
    </row>
    <row r="1372" spans="11:11">
      <c r="K1372" s="1032"/>
    </row>
    <row r="1373" spans="11:11">
      <c r="K1373" s="1032"/>
    </row>
    <row r="1374" spans="11:11">
      <c r="K1374" s="1032"/>
    </row>
    <row r="1375" spans="11:11">
      <c r="K1375" s="1032"/>
    </row>
    <row r="1376" spans="11:11">
      <c r="K1376" s="1032"/>
    </row>
    <row r="1377" spans="11:11">
      <c r="K1377" s="1032"/>
    </row>
    <row r="1378" spans="11:11">
      <c r="K1378" s="1032"/>
    </row>
    <row r="1379" spans="11:11">
      <c r="K1379" s="1032"/>
    </row>
    <row r="1380" spans="11:11">
      <c r="K1380" s="1032"/>
    </row>
    <row r="1381" spans="11:11">
      <c r="K1381" s="1032"/>
    </row>
    <row r="1382" spans="11:11">
      <c r="K1382" s="1032"/>
    </row>
    <row r="1383" spans="11:11">
      <c r="K1383" s="1032"/>
    </row>
    <row r="1384" spans="11:11">
      <c r="K1384" s="1032"/>
    </row>
    <row r="1385" spans="11:11">
      <c r="K1385" s="1032"/>
    </row>
    <row r="1386" spans="11:11">
      <c r="K1386" s="1032"/>
    </row>
    <row r="1387" spans="11:11">
      <c r="K1387" s="1032"/>
    </row>
    <row r="1388" spans="11:11">
      <c r="K1388" s="1032"/>
    </row>
    <row r="1389" spans="11:11">
      <c r="K1389" s="1032"/>
    </row>
    <row r="1390" spans="11:11">
      <c r="K1390" s="1032"/>
    </row>
    <row r="1391" spans="11:11">
      <c r="K1391" s="1032"/>
    </row>
    <row r="1392" spans="11:11">
      <c r="K1392" s="1032"/>
    </row>
    <row r="1393" spans="11:11">
      <c r="K1393" s="1032"/>
    </row>
    <row r="1394" spans="11:11">
      <c r="K1394" s="1032"/>
    </row>
    <row r="1395" spans="11:11">
      <c r="K1395" s="1032"/>
    </row>
    <row r="1396" spans="11:11">
      <c r="K1396" s="1032"/>
    </row>
    <row r="1397" spans="11:11">
      <c r="K1397" s="1032"/>
    </row>
    <row r="1398" spans="11:11">
      <c r="K1398" s="1032"/>
    </row>
    <row r="1399" spans="11:11">
      <c r="K1399" s="1032"/>
    </row>
    <row r="1400" spans="11:11">
      <c r="K1400" s="1032"/>
    </row>
    <row r="1401" spans="11:11">
      <c r="K1401" s="1032"/>
    </row>
    <row r="1402" spans="11:11">
      <c r="K1402" s="1032"/>
    </row>
    <row r="1403" spans="11:11">
      <c r="K1403" s="1032"/>
    </row>
    <row r="1404" spans="11:11">
      <c r="K1404" s="1032"/>
    </row>
    <row r="1405" spans="11:11">
      <c r="K1405" s="1032"/>
    </row>
    <row r="1406" spans="11:11">
      <c r="K1406" s="1032"/>
    </row>
    <row r="1407" spans="11:11">
      <c r="K1407" s="1032"/>
    </row>
    <row r="1408" spans="11:11">
      <c r="K1408" s="1032"/>
    </row>
    <row r="1409" spans="11:11">
      <c r="K1409" s="1032"/>
    </row>
    <row r="1410" spans="11:11">
      <c r="K1410" s="1032"/>
    </row>
    <row r="1411" spans="11:11">
      <c r="K1411" s="1032"/>
    </row>
    <row r="1412" spans="11:11">
      <c r="K1412" s="1032"/>
    </row>
    <row r="1413" spans="11:11">
      <c r="K1413" s="1032"/>
    </row>
    <row r="1414" spans="11:11">
      <c r="K1414" s="1032"/>
    </row>
    <row r="1415" spans="11:11">
      <c r="K1415" s="1032"/>
    </row>
    <row r="1416" spans="11:11">
      <c r="K1416" s="1032"/>
    </row>
    <row r="1417" spans="11:11">
      <c r="K1417" s="1032"/>
    </row>
    <row r="1418" spans="11:11">
      <c r="K1418" s="1032"/>
    </row>
    <row r="1419" spans="11:11">
      <c r="K1419" s="1032"/>
    </row>
    <row r="1420" spans="11:11">
      <c r="K1420" s="1032"/>
    </row>
    <row r="1421" spans="11:11">
      <c r="K1421" s="1032"/>
    </row>
    <row r="1422" spans="11:11">
      <c r="K1422" s="1032"/>
    </row>
    <row r="1423" spans="11:11">
      <c r="K1423" s="1032"/>
    </row>
    <row r="1424" spans="11:11">
      <c r="K1424" s="1032"/>
    </row>
    <row r="1425" spans="11:11">
      <c r="K1425" s="1032"/>
    </row>
    <row r="1426" spans="11:11">
      <c r="K1426" s="1032"/>
    </row>
    <row r="1427" spans="11:11">
      <c r="K1427" s="1032"/>
    </row>
    <row r="1428" spans="11:11">
      <c r="K1428" s="1032"/>
    </row>
    <row r="1429" spans="11:11">
      <c r="K1429" s="1032"/>
    </row>
    <row r="1430" spans="11:11">
      <c r="K1430" s="1032"/>
    </row>
    <row r="1431" spans="11:11">
      <c r="K1431" s="1032"/>
    </row>
    <row r="1432" spans="11:11">
      <c r="K1432" s="1032"/>
    </row>
    <row r="1433" spans="11:11">
      <c r="K1433" s="1032"/>
    </row>
    <row r="1434" spans="11:11">
      <c r="K1434" s="1032"/>
    </row>
    <row r="1435" spans="11:11">
      <c r="K1435" s="1032"/>
    </row>
    <row r="1436" spans="11:11">
      <c r="K1436" s="1032"/>
    </row>
    <row r="1437" spans="11:11">
      <c r="K1437" s="1032"/>
    </row>
    <row r="1438" spans="11:11">
      <c r="K1438" s="1032"/>
    </row>
    <row r="1439" spans="11:11">
      <c r="K1439" s="1032"/>
    </row>
    <row r="1440" spans="11:11">
      <c r="K1440" s="1032"/>
    </row>
    <row r="1441" spans="11:11">
      <c r="K1441" s="1032"/>
    </row>
    <row r="1442" spans="11:11">
      <c r="K1442" s="1032"/>
    </row>
    <row r="1443" spans="11:11">
      <c r="K1443" s="1032"/>
    </row>
    <row r="1444" spans="11:11">
      <c r="K1444" s="1032"/>
    </row>
    <row r="1445" spans="11:11">
      <c r="K1445" s="1032"/>
    </row>
    <row r="1446" spans="11:11">
      <c r="K1446" s="1032"/>
    </row>
    <row r="1447" spans="11:11">
      <c r="K1447" s="1032"/>
    </row>
    <row r="1448" spans="11:11">
      <c r="K1448" s="1032"/>
    </row>
    <row r="1449" spans="11:11">
      <c r="K1449" s="1032"/>
    </row>
    <row r="1450" spans="11:11">
      <c r="K1450" s="1032"/>
    </row>
    <row r="1451" spans="11:11">
      <c r="K1451" s="1032"/>
    </row>
    <row r="1452" spans="11:11">
      <c r="K1452" s="1032"/>
    </row>
    <row r="1453" spans="11:11">
      <c r="K1453" s="1032"/>
    </row>
    <row r="1454" spans="11:11">
      <c r="K1454" s="1032"/>
    </row>
    <row r="1455" spans="11:11">
      <c r="K1455" s="1032"/>
    </row>
    <row r="1456" spans="11:11">
      <c r="K1456" s="1032"/>
    </row>
    <row r="1457" spans="11:11">
      <c r="K1457" s="1032"/>
    </row>
    <row r="1458" spans="11:11">
      <c r="K1458" s="1032"/>
    </row>
    <row r="1459" spans="11:11">
      <c r="K1459" s="1032"/>
    </row>
    <row r="1460" spans="11:11">
      <c r="K1460" s="1032"/>
    </row>
    <row r="1461" spans="11:11">
      <c r="K1461" s="1032"/>
    </row>
    <row r="1462" spans="11:11">
      <c r="K1462" s="1032"/>
    </row>
    <row r="1463" spans="11:11">
      <c r="K1463" s="1032"/>
    </row>
    <row r="1464" spans="11:11">
      <c r="K1464" s="1032"/>
    </row>
    <row r="1465" spans="11:11">
      <c r="K1465" s="1032"/>
    </row>
    <row r="1466" spans="11:11">
      <c r="K1466" s="1032"/>
    </row>
    <row r="1467" spans="11:11">
      <c r="K1467" s="1032"/>
    </row>
    <row r="1468" spans="11:11">
      <c r="K1468" s="1032"/>
    </row>
    <row r="1469" spans="11:11">
      <c r="K1469" s="1032"/>
    </row>
    <row r="1470" spans="11:11">
      <c r="K1470" s="1032"/>
    </row>
    <row r="1471" spans="11:11">
      <c r="K1471" s="1032"/>
    </row>
    <row r="1472" spans="11:11">
      <c r="K1472" s="1032"/>
    </row>
    <row r="1473" spans="11:11">
      <c r="K1473" s="1032"/>
    </row>
    <row r="1474" spans="11:11">
      <c r="K1474" s="1032"/>
    </row>
    <row r="1475" spans="11:11">
      <c r="K1475" s="1032"/>
    </row>
    <row r="1476" spans="11:11">
      <c r="K1476" s="1032"/>
    </row>
    <row r="1477" spans="11:11">
      <c r="K1477" s="1032"/>
    </row>
    <row r="1478" spans="11:11">
      <c r="K1478" s="1032"/>
    </row>
    <row r="1479" spans="11:11">
      <c r="K1479" s="1032"/>
    </row>
    <row r="1480" spans="11:11">
      <c r="K1480" s="1032"/>
    </row>
    <row r="1481" spans="11:11">
      <c r="K1481" s="1032"/>
    </row>
    <row r="1482" spans="11:11">
      <c r="K1482" s="1032"/>
    </row>
    <row r="1483" spans="11:11">
      <c r="K1483" s="1032"/>
    </row>
    <row r="1484" spans="11:11">
      <c r="K1484" s="1032"/>
    </row>
    <row r="1485" spans="11:11">
      <c r="K1485" s="1032"/>
    </row>
    <row r="1486" spans="11:11">
      <c r="K1486" s="1032"/>
    </row>
    <row r="1487" spans="11:11">
      <c r="K1487" s="1032"/>
    </row>
    <row r="1488" spans="11:11">
      <c r="K1488" s="1032"/>
    </row>
    <row r="1489" spans="11:11">
      <c r="K1489" s="1032"/>
    </row>
    <row r="1490" spans="11:11">
      <c r="K1490" s="1032"/>
    </row>
    <row r="1491" spans="11:11">
      <c r="K1491" s="1032"/>
    </row>
    <row r="1492" spans="11:11">
      <c r="K1492" s="1032"/>
    </row>
    <row r="1493" spans="11:11">
      <c r="K1493" s="1032"/>
    </row>
    <row r="1494" spans="11:11">
      <c r="K1494" s="1032"/>
    </row>
    <row r="1495" spans="11:11">
      <c r="K1495" s="1032"/>
    </row>
    <row r="1496" spans="11:11">
      <c r="K1496" s="1032"/>
    </row>
    <row r="1497" spans="11:11">
      <c r="K1497" s="1032"/>
    </row>
    <row r="1498" spans="11:11">
      <c r="K1498" s="1032"/>
    </row>
    <row r="1499" spans="11:11">
      <c r="K1499" s="1032"/>
    </row>
    <row r="1500" spans="11:11">
      <c r="K1500" s="1032"/>
    </row>
    <row r="1501" spans="11:11">
      <c r="K1501" s="1032"/>
    </row>
    <row r="1502" spans="11:11">
      <c r="K1502" s="1032"/>
    </row>
    <row r="1503" spans="11:11">
      <c r="K1503" s="1032"/>
    </row>
    <row r="1504" spans="11:11">
      <c r="K1504" s="1032"/>
    </row>
    <row r="1505" spans="11:11">
      <c r="K1505" s="1032"/>
    </row>
    <row r="1506" spans="11:11">
      <c r="K1506" s="1032"/>
    </row>
    <row r="1507" spans="11:11">
      <c r="K1507" s="1032"/>
    </row>
    <row r="1508" spans="11:11">
      <c r="K1508" s="1032"/>
    </row>
    <row r="1509" spans="11:11">
      <c r="K1509" s="1032"/>
    </row>
    <row r="1510" spans="11:11">
      <c r="K1510" s="1032"/>
    </row>
    <row r="1511" spans="11:11">
      <c r="K1511" s="1032"/>
    </row>
    <row r="1512" spans="11:11">
      <c r="K1512" s="1032"/>
    </row>
    <row r="1513" spans="11:11">
      <c r="K1513" s="1032"/>
    </row>
    <row r="1514" spans="11:11">
      <c r="K1514" s="1032"/>
    </row>
    <row r="1515" spans="11:11">
      <c r="K1515" s="1032"/>
    </row>
    <row r="1516" spans="11:11">
      <c r="K1516" s="1032"/>
    </row>
    <row r="1517" spans="11:11">
      <c r="K1517" s="1032"/>
    </row>
    <row r="1518" spans="11:11">
      <c r="K1518" s="1032"/>
    </row>
    <row r="1519" spans="11:11">
      <c r="K1519" s="1032"/>
    </row>
    <row r="1520" spans="11:11">
      <c r="K1520" s="1032"/>
    </row>
    <row r="1521" spans="11:11">
      <c r="K1521" s="1032"/>
    </row>
    <row r="1522" spans="11:11">
      <c r="K1522" s="1032"/>
    </row>
    <row r="1523" spans="11:11">
      <c r="K1523" s="1032"/>
    </row>
    <row r="1524" spans="11:11">
      <c r="K1524" s="1032"/>
    </row>
    <row r="1525" spans="11:11">
      <c r="K1525" s="1032"/>
    </row>
    <row r="1526" spans="11:11">
      <c r="K1526" s="1032"/>
    </row>
    <row r="1527" spans="11:11">
      <c r="K1527" s="1032"/>
    </row>
    <row r="1528" spans="11:11">
      <c r="K1528" s="1032"/>
    </row>
    <row r="1529" spans="11:11">
      <c r="K1529" s="1032"/>
    </row>
    <row r="1530" spans="11:11">
      <c r="K1530" s="1032"/>
    </row>
    <row r="1531" spans="11:11">
      <c r="K1531" s="1032"/>
    </row>
    <row r="1532" spans="11:11">
      <c r="K1532" s="1032"/>
    </row>
    <row r="1533" spans="11:11">
      <c r="K1533" s="1032"/>
    </row>
    <row r="1534" spans="11:11">
      <c r="K1534" s="1032"/>
    </row>
    <row r="1535" spans="11:11">
      <c r="K1535" s="1032"/>
    </row>
    <row r="1536" spans="11:11">
      <c r="K1536" s="1032"/>
    </row>
    <row r="1537" spans="11:11">
      <c r="K1537" s="1032"/>
    </row>
    <row r="1538" spans="11:11">
      <c r="K1538" s="1032"/>
    </row>
    <row r="1539" spans="11:11">
      <c r="K1539" s="1032"/>
    </row>
    <row r="1540" spans="11:11">
      <c r="K1540" s="1032"/>
    </row>
    <row r="1541" spans="11:11">
      <c r="K1541" s="1032"/>
    </row>
    <row r="1542" spans="11:11">
      <c r="K1542" s="1032"/>
    </row>
    <row r="1543" spans="11:11">
      <c r="K1543" s="1032"/>
    </row>
    <row r="1544" spans="11:11">
      <c r="K1544" s="1032"/>
    </row>
    <row r="1545" spans="11:11">
      <c r="K1545" s="1032"/>
    </row>
    <row r="1546" spans="11:11">
      <c r="K1546" s="1032"/>
    </row>
    <row r="1547" spans="11:11">
      <c r="K1547" s="1032"/>
    </row>
    <row r="1548" spans="11:11">
      <c r="K1548" s="1032"/>
    </row>
    <row r="1549" spans="11:11">
      <c r="K1549" s="1032"/>
    </row>
    <row r="1550" spans="11:11">
      <c r="K1550" s="1032"/>
    </row>
    <row r="1551" spans="11:11">
      <c r="K1551" s="1032"/>
    </row>
    <row r="1552" spans="11:11">
      <c r="K1552" s="1032"/>
    </row>
    <row r="1553" spans="11:11">
      <c r="K1553" s="1032"/>
    </row>
    <row r="1554" spans="11:11">
      <c r="K1554" s="1032"/>
    </row>
    <row r="1555" spans="11:11">
      <c r="K1555" s="1032"/>
    </row>
    <row r="1556" spans="11:11">
      <c r="K1556" s="1032"/>
    </row>
    <row r="1557" spans="11:11">
      <c r="K1557" s="1032"/>
    </row>
    <row r="1558" spans="11:11">
      <c r="K1558" s="1032"/>
    </row>
    <row r="1559" spans="11:11">
      <c r="K1559" s="1032"/>
    </row>
    <row r="1560" spans="11:11">
      <c r="K1560" s="1032"/>
    </row>
    <row r="1561" spans="11:11">
      <c r="K1561" s="1032"/>
    </row>
    <row r="1562" spans="11:11">
      <c r="K1562" s="1032"/>
    </row>
    <row r="1563" spans="11:11">
      <c r="K1563" s="1032"/>
    </row>
    <row r="1564" spans="11:11">
      <c r="K1564" s="1032"/>
    </row>
    <row r="1565" spans="11:11">
      <c r="K1565" s="1032"/>
    </row>
    <row r="1566" spans="11:11">
      <c r="K1566" s="1032"/>
    </row>
    <row r="1567" spans="11:11">
      <c r="K1567" s="1032"/>
    </row>
    <row r="1568" spans="11:11">
      <c r="K1568" s="1032"/>
    </row>
    <row r="1569" spans="11:11">
      <c r="K1569" s="1032"/>
    </row>
    <row r="1570" spans="11:11">
      <c r="K1570" s="1032"/>
    </row>
    <row r="1571" spans="11:11">
      <c r="K1571" s="1032"/>
    </row>
    <row r="1572" spans="11:11">
      <c r="K1572" s="1032"/>
    </row>
    <row r="1573" spans="11:11">
      <c r="K1573" s="1032"/>
    </row>
    <row r="1574" spans="11:11">
      <c r="K1574" s="1032"/>
    </row>
    <row r="1575" spans="11:11">
      <c r="K1575" s="1032"/>
    </row>
    <row r="1576" spans="11:11">
      <c r="K1576" s="1032"/>
    </row>
    <row r="1577" spans="11:11">
      <c r="K1577" s="1032"/>
    </row>
    <row r="1578" spans="11:11">
      <c r="K1578" s="1032"/>
    </row>
    <row r="1579" spans="11:11">
      <c r="K1579" s="1032"/>
    </row>
    <row r="1580" spans="11:11">
      <c r="K1580" s="1032"/>
    </row>
    <row r="1581" spans="11:11">
      <c r="K1581" s="1032"/>
    </row>
    <row r="1582" spans="11:11">
      <c r="K1582" s="1032"/>
    </row>
    <row r="1583" spans="11:11">
      <c r="K1583" s="1032"/>
    </row>
    <row r="1584" spans="11:11">
      <c r="K1584" s="1032"/>
    </row>
    <row r="1585" spans="11:11">
      <c r="K1585" s="1032"/>
    </row>
    <row r="1586" spans="11:11">
      <c r="K1586" s="1032"/>
    </row>
    <row r="1587" spans="11:11">
      <c r="K1587" s="1032"/>
    </row>
    <row r="1588" spans="11:11">
      <c r="K1588" s="1032"/>
    </row>
    <row r="1589" spans="11:11">
      <c r="K1589" s="1032"/>
    </row>
    <row r="1590" spans="11:11">
      <c r="K1590" s="1032"/>
    </row>
    <row r="1591" spans="11:11">
      <c r="K1591" s="1032"/>
    </row>
    <row r="1592" spans="11:11">
      <c r="K1592" s="1032"/>
    </row>
    <row r="1593" spans="11:11">
      <c r="K1593" s="1032"/>
    </row>
    <row r="1594" spans="11:11">
      <c r="K1594" s="1032"/>
    </row>
    <row r="1595" spans="11:11">
      <c r="K1595" s="1032"/>
    </row>
    <row r="1596" spans="11:11">
      <c r="K1596" s="1032"/>
    </row>
    <row r="1597" spans="11:11">
      <c r="K1597" s="1032"/>
    </row>
    <row r="1598" spans="11:11">
      <c r="K1598" s="1032"/>
    </row>
    <row r="1599" spans="11:11">
      <c r="K1599" s="1032"/>
    </row>
    <row r="1600" spans="11:11">
      <c r="K1600" s="1032"/>
    </row>
    <row r="1601" spans="11:11">
      <c r="K1601" s="1032"/>
    </row>
    <row r="1602" spans="11:11">
      <c r="K1602" s="1032"/>
    </row>
    <row r="1603" spans="11:11">
      <c r="K1603" s="1032"/>
    </row>
    <row r="1604" spans="11:11">
      <c r="K1604" s="1032"/>
    </row>
    <row r="1605" spans="11:11">
      <c r="K1605" s="1032"/>
    </row>
    <row r="1606" spans="11:11">
      <c r="K1606" s="1032"/>
    </row>
    <row r="1607" spans="11:11">
      <c r="K1607" s="1032"/>
    </row>
    <row r="1608" spans="11:11">
      <c r="K1608" s="1032"/>
    </row>
    <row r="1609" spans="11:11">
      <c r="K1609" s="1032"/>
    </row>
    <row r="1610" spans="11:11">
      <c r="K1610" s="1032"/>
    </row>
    <row r="1611" spans="11:11">
      <c r="K1611" s="1032"/>
    </row>
    <row r="1612" spans="11:11">
      <c r="K1612" s="1032"/>
    </row>
    <row r="1613" spans="11:11">
      <c r="K1613" s="1032"/>
    </row>
    <row r="1614" spans="11:11">
      <c r="K1614" s="1032"/>
    </row>
    <row r="1615" spans="11:11">
      <c r="K1615" s="1032"/>
    </row>
    <row r="1616" spans="11:11">
      <c r="K1616" s="1032"/>
    </row>
    <row r="1617" spans="11:11">
      <c r="K1617" s="1032"/>
    </row>
    <row r="1618" spans="11:11">
      <c r="K1618" s="1032"/>
    </row>
    <row r="1619" spans="11:11">
      <c r="K1619" s="1032"/>
    </row>
    <row r="1620" spans="11:11">
      <c r="K1620" s="1032"/>
    </row>
    <row r="1621" spans="11:11">
      <c r="K1621" s="1032"/>
    </row>
    <row r="1622" spans="11:11">
      <c r="K1622" s="1032"/>
    </row>
    <row r="1623" spans="11:11">
      <c r="K1623" s="1032"/>
    </row>
    <row r="1624" spans="11:11">
      <c r="K1624" s="1032"/>
    </row>
    <row r="1625" spans="11:11">
      <c r="K1625" s="1032"/>
    </row>
    <row r="1626" spans="11:11">
      <c r="K1626" s="1032"/>
    </row>
    <row r="1627" spans="11:11">
      <c r="K1627" s="1032"/>
    </row>
    <row r="1628" spans="11:11">
      <c r="K1628" s="1032"/>
    </row>
    <row r="1629" spans="11:11">
      <c r="K1629" s="1032"/>
    </row>
    <row r="1630" spans="11:11">
      <c r="K1630" s="1032"/>
    </row>
    <row r="1631" spans="11:11">
      <c r="K1631" s="1032"/>
    </row>
    <row r="1632" spans="11:11">
      <c r="K1632" s="1032"/>
    </row>
    <row r="1633" spans="11:11">
      <c r="K1633" s="1032"/>
    </row>
    <row r="1634" spans="11:11">
      <c r="K1634" s="1032"/>
    </row>
    <row r="1635" spans="11:11">
      <c r="K1635" s="1032"/>
    </row>
    <row r="1636" spans="11:11">
      <c r="K1636" s="1032"/>
    </row>
    <row r="1637" spans="11:11">
      <c r="K1637" s="1032"/>
    </row>
    <row r="1638" spans="11:11">
      <c r="K1638" s="1032"/>
    </row>
    <row r="1639" spans="11:11">
      <c r="K1639" s="1032"/>
    </row>
    <row r="1640" spans="11:11">
      <c r="K1640" s="1032"/>
    </row>
    <row r="1641" spans="11:11">
      <c r="K1641" s="1032"/>
    </row>
    <row r="1642" spans="11:11">
      <c r="K1642" s="1032"/>
    </row>
    <row r="1643" spans="11:11">
      <c r="K1643" s="1032"/>
    </row>
    <row r="1644" spans="11:11">
      <c r="K1644" s="1032"/>
    </row>
    <row r="1645" spans="11:11">
      <c r="K1645" s="1032"/>
    </row>
    <row r="1646" spans="11:11">
      <c r="K1646" s="1032"/>
    </row>
    <row r="1647" spans="11:11">
      <c r="K1647" s="1032"/>
    </row>
    <row r="1648" spans="11:11">
      <c r="K1648" s="1032"/>
    </row>
    <row r="1649" spans="11:11">
      <c r="K1649" s="1032"/>
    </row>
    <row r="1650" spans="11:11">
      <c r="K1650" s="1032"/>
    </row>
    <row r="1651" spans="11:11">
      <c r="K1651" s="1032"/>
    </row>
    <row r="1652" spans="11:11">
      <c r="K1652" s="1032"/>
    </row>
    <row r="1653" spans="11:11">
      <c r="K1653" s="1032"/>
    </row>
    <row r="1654" spans="11:11">
      <c r="K1654" s="1032"/>
    </row>
    <row r="1655" spans="11:11">
      <c r="K1655" s="1032"/>
    </row>
    <row r="1656" spans="11:11">
      <c r="K1656" s="1032"/>
    </row>
    <row r="1657" spans="11:11">
      <c r="K1657" s="1032"/>
    </row>
    <row r="1658" spans="11:11">
      <c r="K1658" s="1032"/>
    </row>
    <row r="1659" spans="11:11">
      <c r="K1659" s="1032"/>
    </row>
    <row r="1660" spans="11:11">
      <c r="K1660" s="1032"/>
    </row>
    <row r="1661" spans="11:11">
      <c r="K1661" s="1032"/>
    </row>
    <row r="1662" spans="11:11">
      <c r="K1662" s="1032"/>
    </row>
    <row r="1663" spans="11:11">
      <c r="K1663" s="1032"/>
    </row>
    <row r="1664" spans="11:11">
      <c r="K1664" s="1032"/>
    </row>
    <row r="1665" spans="11:11">
      <c r="K1665" s="1032"/>
    </row>
    <row r="1666" spans="11:11">
      <c r="K1666" s="1032"/>
    </row>
    <row r="1667" spans="11:11">
      <c r="K1667" s="1032"/>
    </row>
    <row r="1668" spans="11:11">
      <c r="K1668" s="1032"/>
    </row>
    <row r="1669" spans="11:11">
      <c r="K1669" s="1032"/>
    </row>
    <row r="1670" spans="11:11">
      <c r="K1670" s="1032"/>
    </row>
    <row r="1671" spans="11:11">
      <c r="K1671" s="1032"/>
    </row>
    <row r="1672" spans="11:11">
      <c r="K1672" s="1032"/>
    </row>
    <row r="1673" spans="11:11">
      <c r="K1673" s="1032"/>
    </row>
    <row r="1674" spans="11:11">
      <c r="K1674" s="1032"/>
    </row>
    <row r="1675" spans="11:11">
      <c r="K1675" s="1032"/>
    </row>
    <row r="1676" spans="11:11">
      <c r="K1676" s="1032"/>
    </row>
    <row r="1677" spans="11:11">
      <c r="K1677" s="1032"/>
    </row>
    <row r="1678" spans="11:11">
      <c r="K1678" s="1032"/>
    </row>
    <row r="1679" spans="11:11">
      <c r="K1679" s="1032"/>
    </row>
    <row r="1680" spans="11:11">
      <c r="K1680" s="1032"/>
    </row>
    <row r="1681" spans="11:11">
      <c r="K1681" s="1032"/>
    </row>
    <row r="1682" spans="11:11">
      <c r="K1682" s="1032"/>
    </row>
    <row r="1683" spans="11:11">
      <c r="K1683" s="1032"/>
    </row>
    <row r="1684" spans="11:11">
      <c r="K1684" s="1032"/>
    </row>
    <row r="1685" spans="11:11">
      <c r="K1685" s="1032"/>
    </row>
    <row r="1686" spans="11:11">
      <c r="K1686" s="1032"/>
    </row>
    <row r="1687" spans="11:11">
      <c r="K1687" s="1032"/>
    </row>
    <row r="1688" spans="11:11">
      <c r="K1688" s="1032"/>
    </row>
    <row r="1689" spans="11:11">
      <c r="K1689" s="1032"/>
    </row>
    <row r="1690" spans="11:11">
      <c r="K1690" s="1032"/>
    </row>
    <row r="1691" spans="11:11">
      <c r="K1691" s="1032"/>
    </row>
    <row r="1692" spans="11:11">
      <c r="K1692" s="1032"/>
    </row>
    <row r="1693" spans="11:11">
      <c r="K1693" s="1032"/>
    </row>
    <row r="1694" spans="11:11">
      <c r="K1694" s="1032"/>
    </row>
    <row r="1695" spans="11:11">
      <c r="K1695" s="1032"/>
    </row>
    <row r="1696" spans="11:11">
      <c r="K1696" s="1032"/>
    </row>
    <row r="1697" spans="11:11">
      <c r="K1697" s="1032"/>
    </row>
    <row r="1698" spans="11:11">
      <c r="K1698" s="1032"/>
    </row>
    <row r="1699" spans="11:11">
      <c r="K1699" s="1032"/>
    </row>
    <row r="1700" spans="11:11">
      <c r="K1700" s="1032"/>
    </row>
    <row r="1701" spans="11:11">
      <c r="K1701" s="1032"/>
    </row>
    <row r="1702" spans="11:11">
      <c r="K1702" s="1032"/>
    </row>
    <row r="1703" spans="11:11">
      <c r="K1703" s="1032"/>
    </row>
    <row r="1704" spans="11:11">
      <c r="K1704" s="1032"/>
    </row>
    <row r="1705" spans="11:11">
      <c r="K1705" s="1032"/>
    </row>
    <row r="1706" spans="11:11">
      <c r="K1706" s="1032"/>
    </row>
    <row r="1707" spans="11:11">
      <c r="K1707" s="1032"/>
    </row>
    <row r="1708" spans="11:11">
      <c r="K1708" s="1032"/>
    </row>
    <row r="1709" spans="11:11">
      <c r="K1709" s="1032"/>
    </row>
    <row r="1710" spans="11:11">
      <c r="K1710" s="1032"/>
    </row>
    <row r="1711" spans="11:11">
      <c r="K1711" s="1032"/>
    </row>
    <row r="1712" spans="11:11">
      <c r="K1712" s="1032"/>
    </row>
    <row r="1713" spans="11:11">
      <c r="K1713" s="1032"/>
    </row>
    <row r="1714" spans="11:11">
      <c r="K1714" s="1032"/>
    </row>
    <row r="1715" spans="11:11">
      <c r="K1715" s="1032"/>
    </row>
    <row r="1716" spans="11:11">
      <c r="K1716" s="1032"/>
    </row>
    <row r="1717" spans="11:11">
      <c r="K1717" s="1032"/>
    </row>
    <row r="1718" spans="11:11">
      <c r="K1718" s="1032"/>
    </row>
    <row r="1719" spans="11:11">
      <c r="K1719" s="1032"/>
    </row>
    <row r="1720" spans="11:11">
      <c r="K1720" s="1032"/>
    </row>
    <row r="1721" spans="11:11">
      <c r="K1721" s="1032"/>
    </row>
    <row r="1722" spans="11:11">
      <c r="K1722" s="1032"/>
    </row>
    <row r="1723" spans="11:11">
      <c r="K1723" s="1032"/>
    </row>
    <row r="1724" spans="11:11">
      <c r="K1724" s="1032"/>
    </row>
    <row r="1725" spans="11:11">
      <c r="K1725" s="1032"/>
    </row>
    <row r="1726" spans="11:11">
      <c r="K1726" s="1032"/>
    </row>
    <row r="1727" spans="11:11">
      <c r="K1727" s="1032"/>
    </row>
    <row r="1728" spans="11:11">
      <c r="K1728" s="1032"/>
    </row>
    <row r="1729" spans="11:11">
      <c r="K1729" s="1032"/>
    </row>
    <row r="1730" spans="11:11">
      <c r="K1730" s="1032"/>
    </row>
    <row r="1731" spans="11:11">
      <c r="K1731" s="1032"/>
    </row>
    <row r="1732" spans="11:11">
      <c r="K1732" s="1032"/>
    </row>
    <row r="1733" spans="11:11">
      <c r="K1733" s="1032"/>
    </row>
    <row r="1734" spans="11:11">
      <c r="K1734" s="1032"/>
    </row>
    <row r="1735" spans="11:11">
      <c r="K1735" s="1032"/>
    </row>
    <row r="1736" spans="11:11">
      <c r="K1736" s="1032"/>
    </row>
    <row r="1737" spans="11:11">
      <c r="K1737" s="1032"/>
    </row>
    <row r="1738" spans="11:11">
      <c r="K1738" s="1032"/>
    </row>
    <row r="1739" spans="11:11">
      <c r="K1739" s="1032"/>
    </row>
    <row r="1740" spans="11:11">
      <c r="K1740" s="1032"/>
    </row>
    <row r="1741" spans="11:11">
      <c r="K1741" s="1032"/>
    </row>
    <row r="1742" spans="11:11">
      <c r="K1742" s="1032"/>
    </row>
    <row r="1743" spans="11:11">
      <c r="K1743" s="1032"/>
    </row>
    <row r="1744" spans="11:11">
      <c r="K1744" s="1032"/>
    </row>
    <row r="1745" spans="11:11">
      <c r="K1745" s="1032"/>
    </row>
    <row r="1746" spans="11:11">
      <c r="K1746" s="1032"/>
    </row>
    <row r="1747" spans="11:11">
      <c r="K1747" s="1032"/>
    </row>
    <row r="1748" spans="11:11">
      <c r="K1748" s="1032"/>
    </row>
    <row r="1749" spans="11:11">
      <c r="K1749" s="1032"/>
    </row>
    <row r="1750" spans="11:11">
      <c r="K1750" s="1032"/>
    </row>
    <row r="1751" spans="11:11">
      <c r="K1751" s="1032"/>
    </row>
    <row r="1752" spans="11:11">
      <c r="K1752" s="1032"/>
    </row>
    <row r="1753" spans="11:11">
      <c r="K1753" s="1032"/>
    </row>
    <row r="1754" spans="11:11">
      <c r="K1754" s="1032"/>
    </row>
    <row r="1755" spans="11:11">
      <c r="K1755" s="1032"/>
    </row>
    <row r="1756" spans="11:11">
      <c r="K1756" s="1032"/>
    </row>
    <row r="1757" spans="11:11">
      <c r="K1757" s="1032"/>
    </row>
    <row r="1758" spans="11:11">
      <c r="K1758" s="1032"/>
    </row>
    <row r="1759" spans="11:11">
      <c r="K1759" s="1032"/>
    </row>
    <row r="1760" spans="11:11">
      <c r="K1760" s="1032"/>
    </row>
    <row r="1761" spans="11:11">
      <c r="K1761" s="1032"/>
    </row>
    <row r="1762" spans="11:11">
      <c r="K1762" s="1032"/>
    </row>
    <row r="1763" spans="11:11">
      <c r="K1763" s="1032"/>
    </row>
    <row r="1764" spans="11:11">
      <c r="K1764" s="1032"/>
    </row>
    <row r="1765" spans="11:11">
      <c r="K1765" s="1032"/>
    </row>
    <row r="1766" spans="11:11">
      <c r="K1766" s="1032"/>
    </row>
    <row r="1767" spans="11:11">
      <c r="K1767" s="1032"/>
    </row>
    <row r="1768" spans="11:11">
      <c r="K1768" s="1032"/>
    </row>
    <row r="1769" spans="11:11">
      <c r="K1769" s="1032"/>
    </row>
    <row r="1770" spans="11:11">
      <c r="K1770" s="1032"/>
    </row>
    <row r="1771" spans="11:11">
      <c r="K1771" s="1032"/>
    </row>
    <row r="1772" spans="11:11">
      <c r="K1772" s="1032"/>
    </row>
    <row r="1773" spans="11:11">
      <c r="K1773" s="1032"/>
    </row>
    <row r="1774" spans="11:11">
      <c r="K1774" s="1032"/>
    </row>
    <row r="1775" spans="11:11">
      <c r="K1775" s="1032"/>
    </row>
    <row r="1776" spans="11:11">
      <c r="K1776" s="1032"/>
    </row>
    <row r="1777" spans="11:11">
      <c r="K1777" s="1032"/>
    </row>
    <row r="1778" spans="11:11">
      <c r="K1778" s="1032"/>
    </row>
    <row r="1779" spans="11:11">
      <c r="K1779" s="1032"/>
    </row>
    <row r="1780" spans="11:11">
      <c r="K1780" s="1032"/>
    </row>
    <row r="1781" spans="11:11">
      <c r="K1781" s="1032"/>
    </row>
    <row r="1782" spans="11:11">
      <c r="K1782" s="1032"/>
    </row>
    <row r="1783" spans="11:11">
      <c r="K1783" s="1032"/>
    </row>
    <row r="1784" spans="11:11">
      <c r="K1784" s="1032"/>
    </row>
    <row r="1785" spans="11:11">
      <c r="K1785" s="1032"/>
    </row>
    <row r="1786" spans="11:11">
      <c r="K1786" s="1032"/>
    </row>
    <row r="1787" spans="11:11">
      <c r="K1787" s="1032"/>
    </row>
    <row r="1788" spans="11:11">
      <c r="K1788" s="1032"/>
    </row>
    <row r="1789" spans="11:11">
      <c r="K1789" s="1032"/>
    </row>
    <row r="1790" spans="11:11">
      <c r="K1790" s="1032"/>
    </row>
    <row r="1791" spans="11:11">
      <c r="K1791" s="1032"/>
    </row>
    <row r="1792" spans="11:11">
      <c r="K1792" s="1032"/>
    </row>
    <row r="1793" spans="11:11">
      <c r="K1793" s="1032"/>
    </row>
    <row r="1794" spans="11:11">
      <c r="K1794" s="1032"/>
    </row>
    <row r="1795" spans="11:11">
      <c r="K1795" s="1032"/>
    </row>
    <row r="1796" spans="11:11">
      <c r="K1796" s="1032"/>
    </row>
    <row r="1797" spans="11:11">
      <c r="K1797" s="1032"/>
    </row>
    <row r="1798" spans="11:11">
      <c r="K1798" s="1032"/>
    </row>
    <row r="1799" spans="11:11">
      <c r="K1799" s="1032"/>
    </row>
    <row r="1800" spans="11:11">
      <c r="K1800" s="1032"/>
    </row>
    <row r="1801" spans="11:11">
      <c r="K1801" s="1032"/>
    </row>
    <row r="1802" spans="11:11">
      <c r="K1802" s="1032"/>
    </row>
    <row r="1803" spans="11:11">
      <c r="K1803" s="1032"/>
    </row>
    <row r="1804" spans="11:11">
      <c r="K1804" s="1032"/>
    </row>
    <row r="1805" spans="11:11">
      <c r="K1805" s="1032"/>
    </row>
    <row r="1806" spans="11:11">
      <c r="K1806" s="1032"/>
    </row>
    <row r="1807" spans="11:11">
      <c r="K1807" s="1032"/>
    </row>
    <row r="1808" spans="11:11">
      <c r="K1808" s="1032"/>
    </row>
    <row r="1809" spans="11:11">
      <c r="K1809" s="1032"/>
    </row>
    <row r="1810" spans="11:11">
      <c r="K1810" s="1032"/>
    </row>
    <row r="1811" spans="11:11">
      <c r="K1811" s="1032"/>
    </row>
    <row r="1812" spans="11:11">
      <c r="K1812" s="1032"/>
    </row>
    <row r="1813" spans="11:11">
      <c r="K1813" s="1032"/>
    </row>
    <row r="1814" spans="11:11">
      <c r="K1814" s="1032"/>
    </row>
    <row r="1815" spans="11:11">
      <c r="K1815" s="1032"/>
    </row>
    <row r="1816" spans="11:11">
      <c r="K1816" s="1032"/>
    </row>
    <row r="1817" spans="11:11">
      <c r="K1817" s="1032"/>
    </row>
    <row r="1818" spans="11:11">
      <c r="K1818" s="1032"/>
    </row>
    <row r="1819" spans="11:11">
      <c r="K1819" s="1032"/>
    </row>
    <row r="1820" spans="11:11">
      <c r="K1820" s="1032"/>
    </row>
    <row r="1821" spans="11:11">
      <c r="K1821" s="1032"/>
    </row>
    <row r="1822" spans="11:11">
      <c r="K1822" s="1032"/>
    </row>
    <row r="1823" spans="11:11">
      <c r="K1823" s="1032"/>
    </row>
    <row r="1824" spans="11:11">
      <c r="K1824" s="1032"/>
    </row>
    <row r="1825" spans="11:11">
      <c r="K1825" s="1032"/>
    </row>
    <row r="1826" spans="11:11">
      <c r="K1826" s="1032"/>
    </row>
    <row r="1827" spans="11:11">
      <c r="K1827" s="1032"/>
    </row>
    <row r="1828" spans="11:11">
      <c r="K1828" s="1032"/>
    </row>
    <row r="1829" spans="11:11">
      <c r="K1829" s="1032"/>
    </row>
    <row r="1830" spans="11:11">
      <c r="K1830" s="1032"/>
    </row>
    <row r="1831" spans="11:11">
      <c r="K1831" s="1032"/>
    </row>
    <row r="1832" spans="11:11">
      <c r="K1832" s="1032"/>
    </row>
    <row r="1833" spans="11:11">
      <c r="K1833" s="1032"/>
    </row>
    <row r="1834" spans="11:11">
      <c r="K1834" s="1032"/>
    </row>
    <row r="1835" spans="11:11">
      <c r="K1835" s="1032"/>
    </row>
    <row r="1836" spans="11:11">
      <c r="K1836" s="1032"/>
    </row>
    <row r="1837" spans="11:11">
      <c r="K1837" s="1032"/>
    </row>
    <row r="1838" spans="11:11">
      <c r="K1838" s="1032"/>
    </row>
    <row r="1839" spans="11:11">
      <c r="K1839" s="1032"/>
    </row>
    <row r="1840" spans="11:11">
      <c r="K1840" s="1032"/>
    </row>
    <row r="1841" spans="11:11">
      <c r="K1841" s="1032"/>
    </row>
    <row r="1842" spans="11:11">
      <c r="K1842" s="1032"/>
    </row>
    <row r="1843" spans="11:11">
      <c r="K1843" s="1032"/>
    </row>
    <row r="1844" spans="11:11">
      <c r="K1844" s="1032"/>
    </row>
    <row r="1845" spans="11:11">
      <c r="K1845" s="1032"/>
    </row>
    <row r="1846" spans="11:11">
      <c r="K1846" s="1032"/>
    </row>
    <row r="1847" spans="11:11">
      <c r="K1847" s="1032"/>
    </row>
    <row r="1848" spans="11:11">
      <c r="K1848" s="1032"/>
    </row>
    <row r="1849" spans="11:11">
      <c r="K1849" s="1032"/>
    </row>
    <row r="1850" spans="11:11">
      <c r="K1850" s="1032"/>
    </row>
    <row r="1851" spans="11:11">
      <c r="K1851" s="1032"/>
    </row>
    <row r="1852" spans="11:11">
      <c r="K1852" s="1032"/>
    </row>
    <row r="1853" spans="11:11">
      <c r="K1853" s="1032"/>
    </row>
    <row r="1854" spans="11:11">
      <c r="K1854" s="1032"/>
    </row>
    <row r="1855" spans="11:11">
      <c r="K1855" s="1032"/>
    </row>
    <row r="1856" spans="11:11">
      <c r="K1856" s="1032"/>
    </row>
    <row r="1857" spans="11:11">
      <c r="K1857" s="1032"/>
    </row>
    <row r="1858" spans="11:11">
      <c r="K1858" s="1032"/>
    </row>
    <row r="1859" spans="11:11">
      <c r="K1859" s="1032"/>
    </row>
    <row r="1860" spans="11:11">
      <c r="K1860" s="1032"/>
    </row>
    <row r="1861" spans="11:11">
      <c r="K1861" s="1032"/>
    </row>
    <row r="1862" spans="11:11">
      <c r="K1862" s="1032"/>
    </row>
    <row r="1863" spans="11:11">
      <c r="K1863" s="1032"/>
    </row>
    <row r="1864" spans="11:11">
      <c r="K1864" s="1032"/>
    </row>
    <row r="1865" spans="11:11">
      <c r="K1865" s="1032"/>
    </row>
    <row r="1866" spans="11:11">
      <c r="K1866" s="1032"/>
    </row>
    <row r="1867" spans="11:11">
      <c r="K1867" s="1032"/>
    </row>
    <row r="1868" spans="11:11">
      <c r="K1868" s="1032"/>
    </row>
    <row r="1869" spans="11:11">
      <c r="K1869" s="1032"/>
    </row>
    <row r="1870" spans="11:11">
      <c r="K1870" s="1032"/>
    </row>
    <row r="1871" spans="11:11">
      <c r="K1871" s="1032"/>
    </row>
    <row r="1872" spans="11:11">
      <c r="K1872" s="1032"/>
    </row>
    <row r="1873" spans="11:11">
      <c r="K1873" s="1032"/>
    </row>
    <row r="1874" spans="11:11">
      <c r="K1874" s="1032"/>
    </row>
    <row r="1875" spans="11:11">
      <c r="K1875" s="1032"/>
    </row>
    <row r="1876" spans="11:11">
      <c r="K1876" s="1032"/>
    </row>
    <row r="1877" spans="11:11">
      <c r="K1877" s="1032"/>
    </row>
    <row r="1878" spans="11:11">
      <c r="K1878" s="1032"/>
    </row>
    <row r="1879" spans="11:11">
      <c r="K1879" s="1032"/>
    </row>
    <row r="1880" spans="11:11">
      <c r="K1880" s="1032"/>
    </row>
    <row r="1881" spans="11:11">
      <c r="K1881" s="1032"/>
    </row>
    <row r="1882" spans="11:11">
      <c r="K1882" s="1032"/>
    </row>
    <row r="1883" spans="11:11">
      <c r="K1883" s="1032"/>
    </row>
    <row r="1884" spans="11:11">
      <c r="K1884" s="1032"/>
    </row>
    <row r="1885" spans="11:11">
      <c r="K1885" s="1032"/>
    </row>
    <row r="1886" spans="11:11">
      <c r="K1886" s="1032"/>
    </row>
    <row r="1887" spans="11:11">
      <c r="K1887" s="1032"/>
    </row>
    <row r="1888" spans="11:11">
      <c r="K1888" s="1032"/>
    </row>
    <row r="1889" spans="11:11">
      <c r="K1889" s="1032"/>
    </row>
    <row r="1890" spans="11:11">
      <c r="K1890" s="1032"/>
    </row>
    <row r="1891" spans="11:11">
      <c r="K1891" s="1032"/>
    </row>
    <row r="1892" spans="11:11">
      <c r="K1892" s="1032"/>
    </row>
    <row r="1893" spans="11:11">
      <c r="K1893" s="1032"/>
    </row>
    <row r="1894" spans="11:11">
      <c r="K1894" s="1032"/>
    </row>
    <row r="1895" spans="11:11">
      <c r="K1895" s="1032"/>
    </row>
    <row r="1896" spans="11:11">
      <c r="K1896" s="1032"/>
    </row>
    <row r="1897" spans="11:11">
      <c r="K1897" s="1032"/>
    </row>
    <row r="1898" spans="11:11">
      <c r="K1898" s="1032"/>
    </row>
    <row r="1899" spans="11:11">
      <c r="K1899" s="1032"/>
    </row>
    <row r="1900" spans="11:11">
      <c r="K1900" s="1032"/>
    </row>
    <row r="1901" spans="11:11">
      <c r="K1901" s="1032"/>
    </row>
    <row r="1902" spans="11:11">
      <c r="K1902" s="1032"/>
    </row>
    <row r="1903" spans="11:11">
      <c r="K1903" s="1032"/>
    </row>
    <row r="1904" spans="11:11">
      <c r="K1904" s="1032"/>
    </row>
    <row r="1905" spans="11:11">
      <c r="K1905" s="1032"/>
    </row>
    <row r="1906" spans="11:11">
      <c r="K1906" s="1032"/>
    </row>
    <row r="1907" spans="11:11">
      <c r="K1907" s="1032"/>
    </row>
    <row r="1908" spans="11:11">
      <c r="K1908" s="1032"/>
    </row>
    <row r="1909" spans="11:11">
      <c r="K1909" s="1032"/>
    </row>
    <row r="1910" spans="11:11">
      <c r="K1910" s="1032"/>
    </row>
    <row r="1911" spans="11:11">
      <c r="K1911" s="1032"/>
    </row>
    <row r="1912" spans="11:11">
      <c r="K1912" s="1032"/>
    </row>
    <row r="1913" spans="11:11">
      <c r="K1913" s="1032"/>
    </row>
    <row r="1914" spans="11:11">
      <c r="K1914" s="1032"/>
    </row>
    <row r="1915" spans="11:11">
      <c r="K1915" s="1032"/>
    </row>
    <row r="1916" spans="11:11">
      <c r="K1916" s="1032"/>
    </row>
    <row r="1917" spans="11:11">
      <c r="K1917" s="1032"/>
    </row>
    <row r="1918" spans="11:11">
      <c r="K1918" s="1032"/>
    </row>
    <row r="1919" spans="11:11">
      <c r="K1919" s="1032"/>
    </row>
    <row r="1920" spans="11:11">
      <c r="K1920" s="1032"/>
    </row>
    <row r="1921" spans="11:11">
      <c r="K1921" s="1032"/>
    </row>
    <row r="1922" spans="11:11">
      <c r="K1922" s="1032"/>
    </row>
    <row r="1923" spans="11:11">
      <c r="K1923" s="1032"/>
    </row>
    <row r="1924" spans="11:11">
      <c r="K1924" s="1032"/>
    </row>
    <row r="1925" spans="11:11">
      <c r="K1925" s="1032"/>
    </row>
    <row r="1926" spans="11:11">
      <c r="K1926" s="1032"/>
    </row>
    <row r="1927" spans="11:11">
      <c r="K1927" s="1032"/>
    </row>
    <row r="1928" spans="11:11">
      <c r="K1928" s="1032"/>
    </row>
    <row r="1929" spans="11:11">
      <c r="K1929" s="1032"/>
    </row>
    <row r="1930" spans="11:11">
      <c r="K1930" s="1032"/>
    </row>
    <row r="1931" spans="11:11">
      <c r="K1931" s="1032"/>
    </row>
    <row r="1932" spans="11:11">
      <c r="K1932" s="1032"/>
    </row>
    <row r="1933" spans="11:11">
      <c r="K1933" s="1032"/>
    </row>
    <row r="1934" spans="11:11">
      <c r="K1934" s="1032"/>
    </row>
    <row r="1935" spans="11:11">
      <c r="K1935" s="1032"/>
    </row>
    <row r="1936" spans="11:11">
      <c r="K1936" s="1032"/>
    </row>
    <row r="1937" spans="11:11">
      <c r="K1937" s="1032"/>
    </row>
    <row r="1938" spans="11:11">
      <c r="K1938" s="1032"/>
    </row>
    <row r="1939" spans="11:11">
      <c r="K1939" s="1032"/>
    </row>
    <row r="1940" spans="11:11">
      <c r="K1940" s="1032"/>
    </row>
    <row r="1941" spans="11:11">
      <c r="K1941" s="1032"/>
    </row>
    <row r="1942" spans="11:11">
      <c r="K1942" s="1032"/>
    </row>
    <row r="1943" spans="11:11">
      <c r="K1943" s="1032"/>
    </row>
    <row r="1944" spans="11:11">
      <c r="K1944" s="1032"/>
    </row>
    <row r="1945" spans="11:11">
      <c r="K1945" s="1032"/>
    </row>
    <row r="1946" spans="11:11">
      <c r="K1946" s="1032"/>
    </row>
    <row r="1947" spans="11:11">
      <c r="K1947" s="1032"/>
    </row>
    <row r="1948" spans="11:11">
      <c r="K1948" s="1032"/>
    </row>
    <row r="1949" spans="11:11">
      <c r="K1949" s="1032"/>
    </row>
    <row r="1950" spans="11:11">
      <c r="K1950" s="1032"/>
    </row>
    <row r="1951" spans="11:11">
      <c r="K1951" s="1032"/>
    </row>
    <row r="1952" spans="11:11">
      <c r="K1952" s="1032"/>
    </row>
    <row r="1953" spans="11:11">
      <c r="K1953" s="1032"/>
    </row>
    <row r="1954" spans="11:11">
      <c r="K1954" s="1032"/>
    </row>
    <row r="1955" spans="11:11">
      <c r="K1955" s="1032"/>
    </row>
    <row r="1956" spans="11:11">
      <c r="K1956" s="1032"/>
    </row>
    <row r="1957" spans="11:11">
      <c r="K1957" s="1032"/>
    </row>
    <row r="1958" spans="11:11">
      <c r="K1958" s="1032"/>
    </row>
    <row r="1959" spans="11:11">
      <c r="K1959" s="1032"/>
    </row>
    <row r="1960" spans="11:11">
      <c r="K1960" s="1032"/>
    </row>
    <row r="1961" spans="11:11">
      <c r="K1961" s="1032"/>
    </row>
    <row r="1962" spans="11:11">
      <c r="K1962" s="1032"/>
    </row>
    <row r="1963" spans="11:11">
      <c r="K1963" s="1032"/>
    </row>
    <row r="1964" spans="11:11">
      <c r="K1964" s="1032"/>
    </row>
    <row r="1965" spans="11:11">
      <c r="K1965" s="1032"/>
    </row>
    <row r="1966" spans="11:11">
      <c r="K1966" s="1032"/>
    </row>
    <row r="1967" spans="11:11">
      <c r="K1967" s="1032"/>
    </row>
    <row r="1968" spans="11:11">
      <c r="K1968" s="1032"/>
    </row>
    <row r="1969" spans="11:11">
      <c r="K1969" s="1032"/>
    </row>
    <row r="1970" spans="11:11">
      <c r="K1970" s="1032"/>
    </row>
    <row r="1971" spans="11:11">
      <c r="K1971" s="1032"/>
    </row>
    <row r="1972" spans="11:11">
      <c r="K1972" s="1032"/>
    </row>
    <row r="1973" spans="11:11">
      <c r="K1973" s="1032"/>
    </row>
    <row r="1974" spans="11:11">
      <c r="K1974" s="1032"/>
    </row>
    <row r="1975" spans="11:11">
      <c r="K1975" s="1032"/>
    </row>
    <row r="1976" spans="11:11">
      <c r="K1976" s="1032"/>
    </row>
    <row r="1977" spans="11:11">
      <c r="K1977" s="1032"/>
    </row>
    <row r="1978" spans="11:11">
      <c r="K1978" s="1032"/>
    </row>
    <row r="1979" spans="11:11">
      <c r="K1979" s="1032"/>
    </row>
    <row r="1980" spans="11:11">
      <c r="K1980" s="1032"/>
    </row>
    <row r="1981" spans="11:11">
      <c r="K1981" s="1032"/>
    </row>
    <row r="1982" spans="11:11">
      <c r="K1982" s="1032"/>
    </row>
    <row r="1983" spans="11:11">
      <c r="K1983" s="1032"/>
    </row>
    <row r="1984" spans="11:11">
      <c r="K1984" s="1032"/>
    </row>
    <row r="1985" spans="11:11">
      <c r="K1985" s="1032"/>
    </row>
    <row r="1986" spans="11:11">
      <c r="K1986" s="1032"/>
    </row>
    <row r="1987" spans="11:11">
      <c r="K1987" s="1032"/>
    </row>
    <row r="1988" spans="11:11">
      <c r="K1988" s="1032"/>
    </row>
    <row r="1989" spans="11:11">
      <c r="K1989" s="1032"/>
    </row>
    <row r="1990" spans="11:11">
      <c r="K1990" s="1032"/>
    </row>
    <row r="1991" spans="11:11">
      <c r="K1991" s="1032"/>
    </row>
    <row r="1992" spans="11:11">
      <c r="K1992" s="1032"/>
    </row>
    <row r="1993" spans="11:11">
      <c r="K1993" s="1032"/>
    </row>
    <row r="1994" spans="11:11">
      <c r="K1994" s="1032"/>
    </row>
    <row r="1995" spans="11:11">
      <c r="K1995" s="1032"/>
    </row>
    <row r="1996" spans="11:11">
      <c r="K1996" s="1032"/>
    </row>
    <row r="1997" spans="11:11">
      <c r="K1997" s="1032"/>
    </row>
    <row r="1998" spans="11:11">
      <c r="K1998" s="1032"/>
    </row>
    <row r="1999" spans="11:11">
      <c r="K1999" s="1032"/>
    </row>
    <row r="2000" spans="11:11">
      <c r="K2000" s="1032"/>
    </row>
    <row r="2001" spans="11:11">
      <c r="K2001" s="1032"/>
    </row>
    <row r="2002" spans="11:11">
      <c r="K2002" s="1032"/>
    </row>
    <row r="2003" spans="11:11">
      <c r="K2003" s="1032"/>
    </row>
    <row r="2004" spans="11:11">
      <c r="K2004" s="1032"/>
    </row>
    <row r="2005" spans="11:11">
      <c r="K2005" s="1032"/>
    </row>
    <row r="2006" spans="11:11">
      <c r="K2006" s="1032"/>
    </row>
    <row r="2007" spans="11:11">
      <c r="K2007" s="1032"/>
    </row>
    <row r="2008" spans="11:11">
      <c r="K2008" s="1032"/>
    </row>
    <row r="2009" spans="11:11">
      <c r="K2009" s="1032"/>
    </row>
    <row r="2010" spans="11:11">
      <c r="K2010" s="1032"/>
    </row>
    <row r="2011" spans="11:11">
      <c r="K2011" s="1032"/>
    </row>
    <row r="2012" spans="11:11">
      <c r="K2012" s="1032"/>
    </row>
    <row r="2013" spans="11:11">
      <c r="K2013" s="1032"/>
    </row>
    <row r="2014" spans="11:11">
      <c r="K2014" s="1032"/>
    </row>
    <row r="2015" spans="11:11">
      <c r="K2015" s="1032"/>
    </row>
    <row r="2016" spans="11:11">
      <c r="K2016" s="1032"/>
    </row>
    <row r="2017" spans="11:11">
      <c r="K2017" s="1032"/>
    </row>
    <row r="2018" spans="11:11">
      <c r="K2018" s="1032"/>
    </row>
    <row r="2019" spans="11:11">
      <c r="K2019" s="1032"/>
    </row>
    <row r="2020" spans="11:11">
      <c r="K2020" s="1032"/>
    </row>
    <row r="2021" spans="11:11">
      <c r="K2021" s="1032"/>
    </row>
    <row r="2022" spans="11:11">
      <c r="K2022" s="1032"/>
    </row>
    <row r="2023" spans="11:11">
      <c r="K2023" s="1032"/>
    </row>
    <row r="2024" spans="11:11">
      <c r="K2024" s="1032"/>
    </row>
    <row r="2025" spans="11:11">
      <c r="K2025" s="1032"/>
    </row>
    <row r="2026" spans="11:11">
      <c r="K2026" s="1032"/>
    </row>
    <row r="2027" spans="11:11">
      <c r="K2027" s="1032"/>
    </row>
    <row r="2028" spans="11:11">
      <c r="K2028" s="1032"/>
    </row>
    <row r="2029" spans="11:11">
      <c r="K2029" s="1032"/>
    </row>
    <row r="2030" spans="11:11">
      <c r="K2030" s="1032"/>
    </row>
    <row r="2031" spans="11:11">
      <c r="K2031" s="1032"/>
    </row>
    <row r="2032" spans="11:11">
      <c r="K2032" s="1032"/>
    </row>
    <row r="2033" spans="11:11">
      <c r="K2033" s="1032"/>
    </row>
    <row r="2034" spans="11:11">
      <c r="K2034" s="1032"/>
    </row>
    <row r="2035" spans="11:11">
      <c r="K2035" s="1032"/>
    </row>
    <row r="2036" spans="11:11">
      <c r="K2036" s="1032"/>
    </row>
    <row r="2037" spans="11:11">
      <c r="K2037" s="1032"/>
    </row>
    <row r="2038" spans="11:11">
      <c r="K2038" s="1032"/>
    </row>
    <row r="2039" spans="11:11">
      <c r="K2039" s="1032"/>
    </row>
    <row r="2040" spans="11:11">
      <c r="K2040" s="1032"/>
    </row>
    <row r="2041" spans="11:11">
      <c r="K2041" s="1032"/>
    </row>
    <row r="2042" spans="11:11">
      <c r="K2042" s="1032"/>
    </row>
    <row r="2043" spans="11:11">
      <c r="K2043" s="1032"/>
    </row>
    <row r="2044" spans="11:11">
      <c r="K2044" s="1032"/>
    </row>
    <row r="2045" spans="11:11">
      <c r="K2045" s="1032"/>
    </row>
    <row r="2046" spans="11:11">
      <c r="K2046" s="1032"/>
    </row>
    <row r="2047" spans="11:11">
      <c r="K2047" s="1032"/>
    </row>
    <row r="2048" spans="11:11">
      <c r="K2048" s="1032"/>
    </row>
    <row r="2049" spans="11:11">
      <c r="K2049" s="1032"/>
    </row>
    <row r="2050" spans="11:11">
      <c r="K2050" s="1032"/>
    </row>
    <row r="2051" spans="11:11">
      <c r="K2051" s="1032"/>
    </row>
    <row r="2052" spans="11:11">
      <c r="K2052" s="1032"/>
    </row>
    <row r="2053" spans="11:11">
      <c r="K2053" s="1032"/>
    </row>
    <row r="2054" spans="11:11">
      <c r="K2054" s="1032"/>
    </row>
    <row r="2055" spans="11:11">
      <c r="K2055" s="1032"/>
    </row>
    <row r="2056" spans="11:11">
      <c r="K2056" s="1032"/>
    </row>
    <row r="2057" spans="11:11">
      <c r="K2057" s="1032"/>
    </row>
    <row r="2058" spans="11:11">
      <c r="K2058" s="1032"/>
    </row>
    <row r="2059" spans="11:11">
      <c r="K2059" s="1032"/>
    </row>
    <row r="2060" spans="11:11">
      <c r="K2060" s="1032"/>
    </row>
    <row r="2061" spans="11:11">
      <c r="K2061" s="1032"/>
    </row>
    <row r="2062" spans="11:11">
      <c r="K2062" s="1032"/>
    </row>
    <row r="2063" spans="11:11">
      <c r="K2063" s="1032"/>
    </row>
    <row r="2064" spans="11:11">
      <c r="K2064" s="1032"/>
    </row>
    <row r="2065" spans="11:11">
      <c r="K2065" s="1032"/>
    </row>
    <row r="2066" spans="11:11">
      <c r="K2066" s="1032"/>
    </row>
    <row r="2067" spans="11:11">
      <c r="K2067" s="1032"/>
    </row>
    <row r="2068" spans="11:11">
      <c r="K2068" s="1032"/>
    </row>
    <row r="2069" spans="11:11">
      <c r="K2069" s="1032"/>
    </row>
    <row r="2070" spans="11:11">
      <c r="K2070" s="1032"/>
    </row>
    <row r="2071" spans="11:11">
      <c r="K2071" s="1032"/>
    </row>
    <row r="2072" spans="11:11">
      <c r="K2072" s="1032"/>
    </row>
    <row r="2073" spans="11:11">
      <c r="K2073" s="1032"/>
    </row>
    <row r="2074" spans="11:11">
      <c r="K2074" s="1032"/>
    </row>
    <row r="2075" spans="11:11">
      <c r="K2075" s="1032"/>
    </row>
    <row r="2076" spans="11:11">
      <c r="K2076" s="1032"/>
    </row>
    <row r="2077" spans="11:11">
      <c r="K2077" s="1032"/>
    </row>
    <row r="2078" spans="11:11">
      <c r="K2078" s="1032"/>
    </row>
    <row r="2079" spans="11:11">
      <c r="K2079" s="1032"/>
    </row>
    <row r="2080" spans="11:11">
      <c r="K2080" s="1032"/>
    </row>
    <row r="2081" spans="11:11">
      <c r="K2081" s="1032"/>
    </row>
    <row r="2082" spans="11:11">
      <c r="K2082" s="1032"/>
    </row>
    <row r="2083" spans="11:11">
      <c r="K2083" s="1032"/>
    </row>
    <row r="2084" spans="11:11">
      <c r="K2084" s="1032"/>
    </row>
    <row r="2085" spans="11:11">
      <c r="K2085" s="1032"/>
    </row>
    <row r="2086" spans="11:11">
      <c r="K2086" s="1032"/>
    </row>
    <row r="2087" spans="11:11">
      <c r="K2087" s="1032"/>
    </row>
    <row r="2088" spans="11:11">
      <c r="K2088" s="1032"/>
    </row>
    <row r="2089" spans="11:11">
      <c r="K2089" s="1032"/>
    </row>
    <row r="2090" spans="11:11">
      <c r="K2090" s="1032"/>
    </row>
    <row r="2091" spans="11:11">
      <c r="K2091" s="1032"/>
    </row>
    <row r="2092" spans="11:11">
      <c r="K2092" s="1032"/>
    </row>
    <row r="2093" spans="11:11">
      <c r="K2093" s="1032"/>
    </row>
    <row r="2094" spans="11:11">
      <c r="K2094" s="1032"/>
    </row>
    <row r="2095" spans="11:11">
      <c r="K2095" s="1032"/>
    </row>
    <row r="2096" spans="11:11">
      <c r="K2096" s="1032"/>
    </row>
    <row r="2097" spans="11:11">
      <c r="K2097" s="1032"/>
    </row>
    <row r="2098" spans="11:11">
      <c r="K2098" s="1032"/>
    </row>
    <row r="2099" spans="11:11">
      <c r="K2099" s="1032"/>
    </row>
    <row r="2100" spans="11:11">
      <c r="K2100" s="1032"/>
    </row>
    <row r="2101" spans="11:11">
      <c r="K2101" s="1032"/>
    </row>
    <row r="2102" spans="11:11">
      <c r="K2102" s="1032"/>
    </row>
    <row r="2103" spans="11:11">
      <c r="K2103" s="1032"/>
    </row>
    <row r="2104" spans="11:11">
      <c r="K2104" s="1032"/>
    </row>
    <row r="2105" spans="11:11">
      <c r="K2105" s="1032"/>
    </row>
    <row r="2106" spans="11:11">
      <c r="K2106" s="1032"/>
    </row>
    <row r="2107" spans="11:11">
      <c r="K2107" s="1032"/>
    </row>
    <row r="2108" spans="11:11">
      <c r="K2108" s="1032"/>
    </row>
    <row r="2109" spans="11:11">
      <c r="K2109" s="1032"/>
    </row>
    <row r="2110" spans="11:11">
      <c r="K2110" s="1032"/>
    </row>
    <row r="2111" spans="11:11">
      <c r="K2111" s="1032"/>
    </row>
    <row r="2112" spans="11:11">
      <c r="K2112" s="1032"/>
    </row>
    <row r="2113" spans="11:11">
      <c r="K2113" s="1032"/>
    </row>
    <row r="2114" spans="11:11">
      <c r="K2114" s="1032"/>
    </row>
    <row r="2115" spans="11:11">
      <c r="K2115" s="1032"/>
    </row>
    <row r="2116" spans="11:11">
      <c r="K2116" s="1032"/>
    </row>
    <row r="2117" spans="11:11">
      <c r="K2117" s="1032"/>
    </row>
    <row r="2118" spans="11:11">
      <c r="K2118" s="1032"/>
    </row>
    <row r="2119" spans="11:11">
      <c r="K2119" s="1032"/>
    </row>
    <row r="2120" spans="11:11">
      <c r="K2120" s="1032"/>
    </row>
    <row r="2121" spans="11:11">
      <c r="K2121" s="1032"/>
    </row>
    <row r="2122" spans="11:11">
      <c r="K2122" s="1032"/>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cfRule type="cellIs" dxfId="434" priority="34" stopIfTrue="1" operator="lessThan">
      <formula>0</formula>
    </cfRule>
  </conditionalFormatting>
  <conditionalFormatting sqref="K114">
    <cfRule type="cellIs" dxfId="433" priority="33" stopIfTrue="1" operator="lessThan">
      <formula>0</formula>
    </cfRule>
  </conditionalFormatting>
  <conditionalFormatting sqref="K116">
    <cfRule type="cellIs" dxfId="432" priority="32" stopIfTrue="1" operator="lessThan">
      <formula>0</formula>
    </cfRule>
  </conditionalFormatting>
  <conditionalFormatting sqref="K207">
    <cfRule type="cellIs" dxfId="431" priority="20" stopIfTrue="1" operator="lessThan">
      <formula>0</formula>
    </cfRule>
  </conditionalFormatting>
  <conditionalFormatting sqref="K127">
    <cfRule type="cellIs" dxfId="430" priority="17" stopIfTrue="1" operator="lessThan">
      <formula>0</formula>
    </cfRule>
  </conditionalFormatting>
  <conditionalFormatting sqref="K129">
    <cfRule type="cellIs" dxfId="429" priority="16" stopIfTrue="1" operator="lessThan">
      <formula>0</formula>
    </cfRule>
  </conditionalFormatting>
  <conditionalFormatting sqref="K131">
    <cfRule type="cellIs" dxfId="428" priority="15" stopIfTrue="1" operator="lessThan">
      <formula>0</formula>
    </cfRule>
  </conditionalFormatting>
  <conditionalFormatting sqref="K147:K152">
    <cfRule type="cellIs" dxfId="427" priority="6" stopIfTrue="1" operator="lessThan">
      <formula>0</formula>
    </cfRule>
  </conditionalFormatting>
  <conditionalFormatting sqref="K170">
    <cfRule type="cellIs" dxfId="426" priority="5" stopIfTrue="1" operator="lessThan">
      <formula>0</formula>
    </cfRule>
  </conditionalFormatting>
  <hyperlinks>
    <hyperlink ref="E304" display="6606103018   (комплект 11 шт)" xr:uid="{00000000-0004-0000-3E00-000000000000}"/>
  </hyperlinks>
  <pageMargins left="0.7" right="0.7" top="0.75" bottom="0.75" header="0.3" footer="0.3"/>
  <pageSetup paperSize="9" orientation="portrait" r:id="rId12"/>
  <drawing r:id="rId1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P358"/>
  <sheetViews>
    <sheetView workbookViewId="0">
      <selection activeCell="A5" sqref="A5:M7"/>
    </sheetView>
  </sheetViews>
  <sheetFormatPr defaultColWidth="9.1171875" defaultRowHeight="14.35"/>
  <cols>
    <col min="1" max="1" width="14" style="6069" customWidth="1"/>
    <col min="2" max="2" width="15.1171875" style="6630" customWidth="1"/>
    <col min="3" max="3" width="26" style="6630" customWidth="1"/>
    <col min="4" max="4" width="9.29296875" style="584" bestFit="1" customWidth="1"/>
    <col min="5" max="5" width="13.1171875" style="584" customWidth="1"/>
    <col min="6" max="6" width="9.29296875" style="584" bestFit="1" customWidth="1"/>
    <col min="7" max="7" width="10" style="584" bestFit="1" customWidth="1"/>
    <col min="8" max="10" width="9.29296875" style="584" bestFit="1" customWidth="1"/>
    <col min="11" max="11" width="13.41015625" style="6678" bestFit="1" customWidth="1"/>
    <col min="12" max="12" width="21" style="6678" customWidth="1"/>
    <col min="13" max="13" width="19.1171875" style="6678" customWidth="1"/>
    <col min="14" max="16384" width="9.1171875" style="6069"/>
  </cols>
  <sheetData>
    <row r="1" spans="1:13" s="1190" customFormat="1" ht="15" customHeight="1">
      <c r="A1" s="7720" t="s">
        <v>19737</v>
      </c>
      <c r="B1" s="7720"/>
      <c r="C1" s="7720"/>
      <c r="D1" s="7720"/>
      <c r="E1" s="7720"/>
      <c r="F1" s="7720"/>
      <c r="G1" s="7720"/>
      <c r="H1" s="7720"/>
      <c r="I1" s="7720"/>
      <c r="J1" s="7720"/>
      <c r="K1" s="7720"/>
      <c r="L1" s="7720"/>
      <c r="M1" s="6631"/>
    </row>
    <row r="2" spans="1:13" s="1190" customFormat="1" ht="13">
      <c r="A2" s="2828"/>
      <c r="B2" s="6550"/>
      <c r="C2" s="6551"/>
      <c r="D2" s="381"/>
      <c r="E2" s="381"/>
      <c r="F2" s="382"/>
      <c r="G2" s="382"/>
      <c r="H2" s="381"/>
      <c r="I2" s="381"/>
      <c r="J2" s="381"/>
      <c r="K2" s="6632"/>
      <c r="L2" s="6633"/>
      <c r="M2" s="6633"/>
    </row>
    <row r="3" spans="1:13" s="1190" customFormat="1" ht="13">
      <c r="A3" s="6016"/>
      <c r="B3" s="6552"/>
      <c r="C3" s="6551"/>
      <c r="D3" s="381"/>
      <c r="E3" s="381"/>
      <c r="F3" s="382"/>
      <c r="G3" s="382"/>
      <c r="H3" s="381"/>
      <c r="I3" s="381"/>
      <c r="J3" s="381"/>
      <c r="K3" s="6632"/>
      <c r="L3" s="6633"/>
      <c r="M3" s="6633"/>
    </row>
    <row r="4" spans="1:13" s="1190" customFormat="1" ht="16.5" customHeight="1">
      <c r="B4" s="6553" t="s">
        <v>48</v>
      </c>
      <c r="C4" s="6554"/>
      <c r="D4" s="381"/>
      <c r="E4" s="381"/>
      <c r="F4" s="382"/>
      <c r="G4" s="382"/>
      <c r="H4" s="381"/>
      <c r="I4" s="381"/>
      <c r="J4" s="381"/>
      <c r="K4" s="6632"/>
      <c r="L4" s="6633"/>
      <c r="M4" s="6633"/>
    </row>
    <row r="5" spans="1:13" s="1190" customFormat="1" ht="13">
      <c r="A5" s="8082" t="s">
        <v>22963</v>
      </c>
      <c r="B5" s="8083"/>
      <c r="C5" s="8083"/>
      <c r="D5" s="8083"/>
      <c r="E5" s="8083"/>
      <c r="F5" s="8083"/>
      <c r="G5" s="8083"/>
      <c r="H5" s="8083"/>
      <c r="I5" s="8083"/>
      <c r="J5" s="8083"/>
      <c r="K5" s="8083"/>
      <c r="L5" s="8083"/>
      <c r="M5" s="8083"/>
    </row>
    <row r="6" spans="1:13" s="1190" customFormat="1" ht="26">
      <c r="A6" s="6099" t="s">
        <v>70</v>
      </c>
      <c r="B6" s="6555" t="s">
        <v>64</v>
      </c>
      <c r="C6" s="6555" t="s">
        <v>67</v>
      </c>
      <c r="D6" s="6547" t="s">
        <v>1418</v>
      </c>
      <c r="E6" s="8084" t="s">
        <v>1432</v>
      </c>
      <c r="F6" s="8086" t="s">
        <v>2147</v>
      </c>
      <c r="G6" s="8088" t="s">
        <v>1433</v>
      </c>
      <c r="H6" s="8014"/>
      <c r="I6" s="8089"/>
      <c r="J6" s="8084" t="s">
        <v>1427</v>
      </c>
      <c r="K6" s="8090" t="s">
        <v>1434</v>
      </c>
      <c r="L6" s="8092" t="s">
        <v>1435</v>
      </c>
      <c r="M6" s="8092" t="s">
        <v>1436</v>
      </c>
    </row>
    <row r="7" spans="1:13" s="1190" customFormat="1" ht="13">
      <c r="A7" s="6100"/>
      <c r="B7" s="6556"/>
      <c r="C7" s="6556"/>
      <c r="D7" s="6548"/>
      <c r="E7" s="8085"/>
      <c r="F7" s="8087"/>
      <c r="G7" s="6549" t="s">
        <v>1437</v>
      </c>
      <c r="H7" s="6547" t="s">
        <v>1438</v>
      </c>
      <c r="I7" s="6547" t="s">
        <v>1439</v>
      </c>
      <c r="J7" s="8085"/>
      <c r="K7" s="8091"/>
      <c r="L7" s="8093"/>
      <c r="M7" s="8093"/>
    </row>
    <row r="8" spans="1:13" s="1190" customFormat="1" ht="53.25" customHeight="1">
      <c r="A8" s="6510"/>
      <c r="B8" s="6557"/>
      <c r="C8" s="8067" t="s">
        <v>22964</v>
      </c>
      <c r="D8" s="8068"/>
      <c r="E8" s="8068"/>
      <c r="F8" s="8068"/>
      <c r="G8" s="8068"/>
      <c r="H8" s="8068"/>
      <c r="I8" s="8068"/>
      <c r="J8" s="8068"/>
      <c r="K8" s="8068"/>
      <c r="L8" s="8068"/>
      <c r="M8" s="8069"/>
    </row>
    <row r="9" spans="1:13" s="1190" customFormat="1" ht="12.75" customHeight="1">
      <c r="A9" s="6511"/>
      <c r="B9" s="6558">
        <v>100021538</v>
      </c>
      <c r="C9" s="6559" t="s">
        <v>10713</v>
      </c>
      <c r="D9" s="6019" t="s">
        <v>10714</v>
      </c>
      <c r="E9" s="6020" t="s">
        <v>1441</v>
      </c>
      <c r="F9" s="6019" t="s">
        <v>1443</v>
      </c>
      <c r="G9" s="6021">
        <v>704</v>
      </c>
      <c r="H9" s="6021">
        <v>400</v>
      </c>
      <c r="I9" s="6021">
        <v>300</v>
      </c>
      <c r="J9" s="6021">
        <v>29</v>
      </c>
      <c r="K9" s="6634">
        <v>968</v>
      </c>
      <c r="L9" s="6634">
        <f>K9*Оглавление!$B$14</f>
        <v>91960</v>
      </c>
      <c r="M9" s="6635" t="e">
        <f>L9-L9*$C$4/ё100</f>
        <v>#NAME?</v>
      </c>
    </row>
    <row r="10" spans="1:13" s="1190" customFormat="1" ht="12.75" customHeight="1">
      <c r="A10" s="6511"/>
      <c r="B10" s="6558">
        <v>100021539</v>
      </c>
      <c r="C10" s="6559" t="s">
        <v>10715</v>
      </c>
      <c r="D10" s="6019" t="s">
        <v>10716</v>
      </c>
      <c r="E10" s="6020" t="s">
        <v>1441</v>
      </c>
      <c r="F10" s="6019" t="s">
        <v>1443</v>
      </c>
      <c r="G10" s="6021">
        <v>704</v>
      </c>
      <c r="H10" s="6021">
        <v>400</v>
      </c>
      <c r="I10" s="6021">
        <v>300</v>
      </c>
      <c r="J10" s="6021">
        <v>29</v>
      </c>
      <c r="K10" s="6634">
        <v>975</v>
      </c>
      <c r="L10" s="6634">
        <f>K10*Оглавление!$B$14</f>
        <v>92625</v>
      </c>
      <c r="M10" s="6635">
        <f t="shared" ref="M10:M15" si="0">L10-L10*$C$4/100</f>
        <v>92625</v>
      </c>
    </row>
    <row r="11" spans="1:13" s="1190" customFormat="1" ht="13">
      <c r="A11" s="6511"/>
      <c r="B11" s="6558">
        <v>100021540</v>
      </c>
      <c r="C11" s="6559" t="s">
        <v>10717</v>
      </c>
      <c r="D11" s="6019" t="s">
        <v>10718</v>
      </c>
      <c r="E11" s="6020" t="s">
        <v>1441</v>
      </c>
      <c r="F11" s="6019" t="s">
        <v>1443</v>
      </c>
      <c r="G11" s="6021">
        <v>704</v>
      </c>
      <c r="H11" s="6021">
        <v>400</v>
      </c>
      <c r="I11" s="6021">
        <v>300</v>
      </c>
      <c r="J11" s="6021">
        <v>29</v>
      </c>
      <c r="K11" s="6634">
        <v>987</v>
      </c>
      <c r="L11" s="6634">
        <f>K11*Оглавление!$B$14</f>
        <v>93765</v>
      </c>
      <c r="M11" s="6635">
        <f t="shared" si="0"/>
        <v>93765</v>
      </c>
    </row>
    <row r="12" spans="1:13" s="1190" customFormat="1" ht="13">
      <c r="A12" s="6511"/>
      <c r="B12" s="6558">
        <v>100021428</v>
      </c>
      <c r="C12" s="6559" t="s">
        <v>10155</v>
      </c>
      <c r="D12" s="6019" t="s">
        <v>10156</v>
      </c>
      <c r="E12" s="6020" t="s">
        <v>1441</v>
      </c>
      <c r="F12" s="6019" t="s">
        <v>1443</v>
      </c>
      <c r="G12" s="6021">
        <v>704</v>
      </c>
      <c r="H12" s="6021">
        <v>400</v>
      </c>
      <c r="I12" s="6021">
        <v>300</v>
      </c>
      <c r="J12" s="6021">
        <v>29</v>
      </c>
      <c r="K12" s="6634">
        <v>1000</v>
      </c>
      <c r="L12" s="6634">
        <f>K12*Оглавление!$B$14</f>
        <v>95000</v>
      </c>
      <c r="M12" s="6635">
        <f t="shared" si="0"/>
        <v>95000</v>
      </c>
    </row>
    <row r="13" spans="1:13" s="1190" customFormat="1" ht="13">
      <c r="A13" s="6511"/>
      <c r="B13" s="6560">
        <v>100022347</v>
      </c>
      <c r="C13" s="6559" t="s">
        <v>13882</v>
      </c>
      <c r="D13" s="6512" t="s">
        <v>1450</v>
      </c>
      <c r="E13" s="6020" t="s">
        <v>1441</v>
      </c>
      <c r="F13" s="6019" t="s">
        <v>13883</v>
      </c>
      <c r="G13" s="6021">
        <v>780</v>
      </c>
      <c r="H13" s="6021">
        <v>450</v>
      </c>
      <c r="I13" s="6021">
        <v>345</v>
      </c>
      <c r="J13" s="6021">
        <v>35</v>
      </c>
      <c r="K13" s="6634">
        <v>1373</v>
      </c>
      <c r="L13" s="6634">
        <f>K13*Оглавление!$B$14</f>
        <v>130435</v>
      </c>
      <c r="M13" s="6635">
        <f t="shared" si="0"/>
        <v>130435</v>
      </c>
    </row>
    <row r="14" spans="1:13" s="1190" customFormat="1" ht="13">
      <c r="A14" s="6511"/>
      <c r="B14" s="6558">
        <v>100022963</v>
      </c>
      <c r="C14" s="6559" t="s">
        <v>22815</v>
      </c>
      <c r="D14" s="6019" t="s">
        <v>10156</v>
      </c>
      <c r="E14" s="6020" t="s">
        <v>1441</v>
      </c>
      <c r="F14" s="6019"/>
      <c r="G14" s="6021">
        <v>704</v>
      </c>
      <c r="H14" s="6021">
        <v>400</v>
      </c>
      <c r="I14" s="6021">
        <v>300</v>
      </c>
      <c r="J14" s="6021">
        <v>29</v>
      </c>
      <c r="K14" s="6634">
        <v>995</v>
      </c>
      <c r="L14" s="6634">
        <f>K14*Оглавление!$B$14</f>
        <v>94525</v>
      </c>
      <c r="M14" s="6635">
        <f t="shared" si="0"/>
        <v>94525</v>
      </c>
    </row>
    <row r="15" spans="1:13" s="1190" customFormat="1" ht="13">
      <c r="A15" s="6511"/>
      <c r="B15" s="6558">
        <v>100023035</v>
      </c>
      <c r="C15" s="6559" t="s">
        <v>22816</v>
      </c>
      <c r="D15" s="6019" t="s">
        <v>1450</v>
      </c>
      <c r="E15" s="6020" t="s">
        <v>1441</v>
      </c>
      <c r="F15" s="6019"/>
      <c r="G15" s="6021">
        <v>780</v>
      </c>
      <c r="H15" s="6021">
        <v>450</v>
      </c>
      <c r="I15" s="6021">
        <v>345</v>
      </c>
      <c r="J15" s="6021">
        <v>35</v>
      </c>
      <c r="K15" s="6634">
        <v>1353</v>
      </c>
      <c r="L15" s="6634">
        <f>K15*Оглавление!$B$14</f>
        <v>128535</v>
      </c>
      <c r="M15" s="6635">
        <f t="shared" si="0"/>
        <v>128535</v>
      </c>
    </row>
    <row r="16" spans="1:13" s="1190" customFormat="1" ht="48.75" customHeight="1">
      <c r="A16" s="6511"/>
      <c r="B16" s="6558"/>
      <c r="C16" s="8067" t="s">
        <v>22965</v>
      </c>
      <c r="D16" s="8068"/>
      <c r="E16" s="8068"/>
      <c r="F16" s="8068"/>
      <c r="G16" s="8068"/>
      <c r="H16" s="8068"/>
      <c r="I16" s="8068"/>
      <c r="J16" s="8068"/>
      <c r="K16" s="8068"/>
      <c r="L16" s="8068"/>
      <c r="M16" s="8069"/>
    </row>
    <row r="17" spans="1:16" s="1190" customFormat="1" ht="13">
      <c r="A17" s="6510"/>
      <c r="B17" s="6558" t="s">
        <v>6896</v>
      </c>
      <c r="C17" s="6561" t="s">
        <v>5814</v>
      </c>
      <c r="D17" s="6023" t="s">
        <v>1442</v>
      </c>
      <c r="E17" s="6020" t="s">
        <v>1441</v>
      </c>
      <c r="F17" s="6025" t="s">
        <v>6104</v>
      </c>
      <c r="G17" s="6025">
        <v>730</v>
      </c>
      <c r="H17" s="6025">
        <v>400</v>
      </c>
      <c r="I17" s="6025">
        <v>299</v>
      </c>
      <c r="J17" s="6025">
        <v>29</v>
      </c>
      <c r="K17" s="6634">
        <v>1126</v>
      </c>
      <c r="L17" s="6634">
        <f>K17*Оглавление!$B$14</f>
        <v>106970</v>
      </c>
      <c r="M17" s="6635">
        <f t="shared" ref="M17:M78" si="1">L17-L17*$C$4/100</f>
        <v>106970</v>
      </c>
    </row>
    <row r="18" spans="1:16" s="1190" customFormat="1" ht="13">
      <c r="A18" s="6510"/>
      <c r="B18" s="6558" t="s">
        <v>6897</v>
      </c>
      <c r="C18" s="6561" t="s">
        <v>5815</v>
      </c>
      <c r="D18" s="6026">
        <v>10</v>
      </c>
      <c r="E18" s="6020" t="s">
        <v>1441</v>
      </c>
      <c r="F18" s="6023" t="s">
        <v>1443</v>
      </c>
      <c r="G18" s="6025">
        <v>730</v>
      </c>
      <c r="H18" s="6025">
        <v>400</v>
      </c>
      <c r="I18" s="6025">
        <v>299</v>
      </c>
      <c r="J18" s="6025">
        <v>30</v>
      </c>
      <c r="K18" s="6634">
        <v>1143</v>
      </c>
      <c r="L18" s="6634">
        <f>K18*Оглавление!$B$14</f>
        <v>108585</v>
      </c>
      <c r="M18" s="6635">
        <f t="shared" si="1"/>
        <v>108585</v>
      </c>
    </row>
    <row r="19" spans="1:16" s="1190" customFormat="1" ht="13">
      <c r="A19" s="6510"/>
      <c r="B19" s="6558" t="s">
        <v>6898</v>
      </c>
      <c r="C19" s="6561" t="s">
        <v>5816</v>
      </c>
      <c r="D19" s="6026" t="s">
        <v>1440</v>
      </c>
      <c r="E19" s="6020" t="s">
        <v>1441</v>
      </c>
      <c r="F19" s="6023" t="s">
        <v>1443</v>
      </c>
      <c r="G19" s="6025">
        <v>730</v>
      </c>
      <c r="H19" s="6025">
        <v>400</v>
      </c>
      <c r="I19" s="6025">
        <v>299</v>
      </c>
      <c r="J19" s="6025">
        <v>30</v>
      </c>
      <c r="K19" s="6634">
        <v>1191</v>
      </c>
      <c r="L19" s="6634">
        <f>K19*Оглавление!$B$14</f>
        <v>113145</v>
      </c>
      <c r="M19" s="6635">
        <f t="shared" si="1"/>
        <v>113145</v>
      </c>
    </row>
    <row r="20" spans="1:16" s="1190" customFormat="1" ht="13">
      <c r="A20" s="6510"/>
      <c r="B20" s="6558" t="s">
        <v>6899</v>
      </c>
      <c r="C20" s="6561" t="s">
        <v>5817</v>
      </c>
      <c r="D20" s="6023" t="s">
        <v>1442</v>
      </c>
      <c r="E20" s="6020" t="s">
        <v>1441</v>
      </c>
      <c r="F20" s="6023" t="s">
        <v>1443</v>
      </c>
      <c r="G20" s="6025">
        <v>730</v>
      </c>
      <c r="H20" s="6025">
        <v>400</v>
      </c>
      <c r="I20" s="6025">
        <v>299</v>
      </c>
      <c r="J20" s="6025">
        <v>30</v>
      </c>
      <c r="K20" s="6634">
        <v>1233</v>
      </c>
      <c r="L20" s="6634">
        <f>K20*Оглавление!$B$14</f>
        <v>117135</v>
      </c>
      <c r="M20" s="6635">
        <f t="shared" si="1"/>
        <v>117135</v>
      </c>
      <c r="P20" s="1190" t="s">
        <v>22882</v>
      </c>
    </row>
    <row r="21" spans="1:16" s="1190" customFormat="1" ht="13">
      <c r="A21" s="6510"/>
      <c r="B21" s="6558" t="s">
        <v>6900</v>
      </c>
      <c r="C21" s="6561" t="s">
        <v>5818</v>
      </c>
      <c r="D21" s="6023" t="s">
        <v>1442</v>
      </c>
      <c r="E21" s="6024">
        <v>120</v>
      </c>
      <c r="F21" s="6023" t="s">
        <v>1443</v>
      </c>
      <c r="G21" s="6025">
        <v>730</v>
      </c>
      <c r="H21" s="6025">
        <v>400</v>
      </c>
      <c r="I21" s="6025">
        <v>299</v>
      </c>
      <c r="J21" s="6025">
        <v>30</v>
      </c>
      <c r="K21" s="6634">
        <v>1148</v>
      </c>
      <c r="L21" s="6634">
        <f>K21*Оглавление!$B$14</f>
        <v>109060</v>
      </c>
      <c r="M21" s="6635">
        <f t="shared" si="1"/>
        <v>109060</v>
      </c>
    </row>
    <row r="22" spans="1:16" s="1190" customFormat="1" ht="54.75" customHeight="1">
      <c r="A22" s="6513"/>
      <c r="B22" s="6564"/>
      <c r="C22" s="8076" t="s">
        <v>22966</v>
      </c>
      <c r="D22" s="8077"/>
      <c r="E22" s="8077"/>
      <c r="F22" s="8077"/>
      <c r="G22" s="8077"/>
      <c r="H22" s="8077"/>
      <c r="I22" s="8077"/>
      <c r="J22" s="8077"/>
      <c r="K22" s="8077"/>
      <c r="L22" s="8077"/>
      <c r="M22" s="8078"/>
    </row>
    <row r="23" spans="1:16" s="1190" customFormat="1" ht="13">
      <c r="A23" s="6513"/>
      <c r="B23" s="6558">
        <v>7814104</v>
      </c>
      <c r="C23" s="6712" t="s">
        <v>18525</v>
      </c>
      <c r="D23" s="6023" t="s">
        <v>1442</v>
      </c>
      <c r="E23" s="6024" t="s">
        <v>1441</v>
      </c>
      <c r="F23" s="6023" t="s">
        <v>1443</v>
      </c>
      <c r="G23" s="6025">
        <v>700</v>
      </c>
      <c r="H23" s="6025">
        <v>400</v>
      </c>
      <c r="I23" s="6025">
        <v>298</v>
      </c>
      <c r="J23" s="6025">
        <v>29</v>
      </c>
      <c r="K23" s="6634">
        <v>1059</v>
      </c>
      <c r="L23" s="6634">
        <f>K23*Оглавление!$B$14</f>
        <v>100605</v>
      </c>
      <c r="M23" s="6635">
        <f t="shared" si="1"/>
        <v>100605</v>
      </c>
    </row>
    <row r="24" spans="1:16" s="1190" customFormat="1" ht="13">
      <c r="A24" s="6513"/>
      <c r="B24" s="6558">
        <v>7813724</v>
      </c>
      <c r="C24" s="6712" t="s">
        <v>18527</v>
      </c>
      <c r="D24" s="6023" t="s">
        <v>1450</v>
      </c>
      <c r="E24" s="6024" t="s">
        <v>18529</v>
      </c>
      <c r="F24" s="6023" t="s">
        <v>18530</v>
      </c>
      <c r="G24" s="6025">
        <v>766</v>
      </c>
      <c r="H24" s="6025">
        <v>450</v>
      </c>
      <c r="I24" s="6025">
        <v>340</v>
      </c>
      <c r="J24" s="6025">
        <v>37</v>
      </c>
      <c r="K24" s="6637">
        <v>1416</v>
      </c>
      <c r="L24" s="6634">
        <f>K24*Оглавление!$B$14</f>
        <v>134520</v>
      </c>
      <c r="M24" s="6635">
        <f t="shared" si="1"/>
        <v>134520</v>
      </c>
    </row>
    <row r="25" spans="1:16" s="1190" customFormat="1" ht="13">
      <c r="A25" s="6513"/>
      <c r="B25" s="6558">
        <v>7814105</v>
      </c>
      <c r="C25" s="6712" t="s">
        <v>18531</v>
      </c>
      <c r="D25" s="6023" t="s">
        <v>1442</v>
      </c>
      <c r="E25" s="6024" t="s">
        <v>18532</v>
      </c>
      <c r="F25" s="6023" t="s">
        <v>1443</v>
      </c>
      <c r="G25" s="6025">
        <v>700</v>
      </c>
      <c r="H25" s="6025">
        <v>400</v>
      </c>
      <c r="I25" s="6025">
        <v>298</v>
      </c>
      <c r="J25" s="6025">
        <v>28</v>
      </c>
      <c r="K25" s="6638">
        <v>1048</v>
      </c>
      <c r="L25" s="6634">
        <f>K25*Оглавление!$B$14</f>
        <v>99560</v>
      </c>
      <c r="M25" s="6635">
        <f t="shared" si="1"/>
        <v>99560</v>
      </c>
    </row>
    <row r="26" spans="1:16" s="1190" customFormat="1" ht="13">
      <c r="A26" s="6513"/>
      <c r="B26" s="6558">
        <v>7814108</v>
      </c>
      <c r="C26" s="6712" t="s">
        <v>18533</v>
      </c>
      <c r="D26" s="6023" t="s">
        <v>1450</v>
      </c>
      <c r="E26" s="6024" t="s">
        <v>18534</v>
      </c>
      <c r="F26" s="6023" t="s">
        <v>18530</v>
      </c>
      <c r="G26" s="6025">
        <v>766</v>
      </c>
      <c r="H26" s="6025">
        <v>450</v>
      </c>
      <c r="I26" s="6025">
        <v>340</v>
      </c>
      <c r="J26" s="6025">
        <v>36</v>
      </c>
      <c r="K26" s="6638">
        <v>1394</v>
      </c>
      <c r="L26" s="6634">
        <f>K26*Оглавление!$B$14</f>
        <v>132430</v>
      </c>
      <c r="M26" s="6635">
        <f t="shared" si="1"/>
        <v>132430</v>
      </c>
    </row>
    <row r="27" spans="1:16" s="1190" customFormat="1" ht="13">
      <c r="A27" s="6513"/>
      <c r="B27" s="6558"/>
      <c r="C27" s="6566"/>
      <c r="D27" s="6514"/>
      <c r="E27" s="6515"/>
      <c r="F27" s="6514"/>
      <c r="G27" s="6516"/>
      <c r="H27" s="6516"/>
      <c r="I27" s="6516"/>
      <c r="J27" s="6516"/>
      <c r="K27" s="6639"/>
      <c r="L27" s="6640"/>
      <c r="M27" s="6641"/>
    </row>
    <row r="28" spans="1:16" s="1190" customFormat="1" ht="35.25" customHeight="1">
      <c r="A28" s="6517"/>
      <c r="B28" s="6559"/>
      <c r="C28" s="8070" t="s">
        <v>2148</v>
      </c>
      <c r="D28" s="8071"/>
      <c r="E28" s="8071"/>
      <c r="F28" s="8071"/>
      <c r="G28" s="8071"/>
      <c r="H28" s="8071"/>
      <c r="I28" s="8071"/>
      <c r="J28" s="8071"/>
      <c r="K28" s="8071"/>
      <c r="L28" s="8071"/>
      <c r="M28" s="8072"/>
    </row>
    <row r="29" spans="1:16" s="1190" customFormat="1" ht="13">
      <c r="A29" s="6518"/>
      <c r="B29" s="6567" t="s">
        <v>6908</v>
      </c>
      <c r="C29" s="6559" t="s">
        <v>1444</v>
      </c>
      <c r="D29" s="6027" t="s">
        <v>1442</v>
      </c>
      <c r="E29" s="6021">
        <v>120</v>
      </c>
      <c r="F29" s="6021">
        <v>13.7</v>
      </c>
      <c r="G29" s="6021">
        <v>760</v>
      </c>
      <c r="H29" s="6021">
        <v>440</v>
      </c>
      <c r="I29" s="6021">
        <v>345</v>
      </c>
      <c r="J29" s="6021">
        <v>33</v>
      </c>
      <c r="K29" s="6634">
        <v>1592</v>
      </c>
      <c r="L29" s="6634">
        <f>K29*Оглавление!$B$14</f>
        <v>151240</v>
      </c>
      <c r="M29" s="6635">
        <f t="shared" si="1"/>
        <v>151240</v>
      </c>
    </row>
    <row r="30" spans="1:16" s="1190" customFormat="1" ht="13">
      <c r="A30" s="6518"/>
      <c r="B30" s="6567" t="s">
        <v>6909</v>
      </c>
      <c r="C30" s="6559" t="s">
        <v>1445</v>
      </c>
      <c r="D30" s="6021" t="s">
        <v>1446</v>
      </c>
      <c r="E30" s="6021" t="s">
        <v>1441</v>
      </c>
      <c r="F30" s="6021">
        <v>14.3</v>
      </c>
      <c r="G30" s="6021">
        <v>760</v>
      </c>
      <c r="H30" s="6021">
        <v>450</v>
      </c>
      <c r="I30" s="6021">
        <v>345</v>
      </c>
      <c r="J30" s="6021">
        <v>38</v>
      </c>
      <c r="K30" s="6634">
        <v>1777</v>
      </c>
      <c r="L30" s="6634">
        <f>K30*Оглавление!$B$14</f>
        <v>168815</v>
      </c>
      <c r="M30" s="6635">
        <f t="shared" si="1"/>
        <v>168815</v>
      </c>
    </row>
    <row r="31" spans="1:16" s="1190" customFormat="1" ht="13">
      <c r="A31" s="6518"/>
      <c r="B31" s="6567" t="s">
        <v>6910</v>
      </c>
      <c r="C31" s="6559" t="s">
        <v>1447</v>
      </c>
      <c r="D31" s="6021" t="s">
        <v>1448</v>
      </c>
      <c r="E31" s="6021" t="s">
        <v>1441</v>
      </c>
      <c r="F31" s="6021">
        <v>16</v>
      </c>
      <c r="G31" s="6021">
        <v>760</v>
      </c>
      <c r="H31" s="6021">
        <v>450</v>
      </c>
      <c r="I31" s="6021">
        <v>345</v>
      </c>
      <c r="J31" s="6021">
        <v>40</v>
      </c>
      <c r="K31" s="6634">
        <v>1920</v>
      </c>
      <c r="L31" s="6634">
        <f>K31*Оглавление!$B$14</f>
        <v>182400</v>
      </c>
      <c r="M31" s="6635">
        <f t="shared" si="1"/>
        <v>182400</v>
      </c>
    </row>
    <row r="32" spans="1:16" s="1190" customFormat="1" ht="13">
      <c r="A32" s="6518"/>
      <c r="B32" s="6567" t="s">
        <v>6911</v>
      </c>
      <c r="C32" s="6559" t="s">
        <v>1449</v>
      </c>
      <c r="D32" s="6021" t="s">
        <v>1450</v>
      </c>
      <c r="E32" s="6021" t="s">
        <v>1441</v>
      </c>
      <c r="F32" s="6021">
        <v>18</v>
      </c>
      <c r="G32" s="6021">
        <v>760</v>
      </c>
      <c r="H32" s="6021">
        <v>450</v>
      </c>
      <c r="I32" s="6021">
        <v>345</v>
      </c>
      <c r="J32" s="6021">
        <v>41</v>
      </c>
      <c r="K32" s="6634">
        <v>1964</v>
      </c>
      <c r="L32" s="6634">
        <f>K32*Оглавление!$B$14</f>
        <v>186580</v>
      </c>
      <c r="M32" s="6635">
        <f t="shared" si="1"/>
        <v>186580</v>
      </c>
    </row>
    <row r="33" spans="1:13" s="1190" customFormat="1" ht="13">
      <c r="A33" s="6518"/>
      <c r="B33" s="6567" t="s">
        <v>6907</v>
      </c>
      <c r="C33" s="6559" t="s">
        <v>1451</v>
      </c>
      <c r="D33" s="6021" t="s">
        <v>1450</v>
      </c>
      <c r="E33" s="6021" t="s">
        <v>1441</v>
      </c>
      <c r="F33" s="6028"/>
      <c r="G33" s="6021">
        <v>760</v>
      </c>
      <c r="H33" s="6021">
        <v>450</v>
      </c>
      <c r="I33" s="6021">
        <v>345</v>
      </c>
      <c r="J33" s="6021">
        <v>10</v>
      </c>
      <c r="K33" s="6634">
        <v>1674</v>
      </c>
      <c r="L33" s="6634">
        <f>K33*Оглавление!$B$14</f>
        <v>159030</v>
      </c>
      <c r="M33" s="6635">
        <f t="shared" si="1"/>
        <v>159030</v>
      </c>
    </row>
    <row r="34" spans="1:13" s="1190" customFormat="1" ht="41.25" customHeight="1">
      <c r="A34" s="6519"/>
      <c r="B34" s="6564"/>
      <c r="C34" s="8073" t="s">
        <v>22967</v>
      </c>
      <c r="D34" s="8074"/>
      <c r="E34" s="8074"/>
      <c r="F34" s="8074"/>
      <c r="G34" s="8074"/>
      <c r="H34" s="8074"/>
      <c r="I34" s="8074"/>
      <c r="J34" s="8074"/>
      <c r="K34" s="8074"/>
      <c r="L34" s="8074"/>
      <c r="M34" s="8075"/>
    </row>
    <row r="35" spans="1:13" s="1190" customFormat="1" ht="13">
      <c r="A35" s="6519"/>
      <c r="B35" s="6558" t="s">
        <v>6901</v>
      </c>
      <c r="C35" s="6568" t="s">
        <v>2931</v>
      </c>
      <c r="D35" s="6019" t="s">
        <v>1452</v>
      </c>
      <c r="E35" s="6021">
        <v>120</v>
      </c>
      <c r="F35" s="6028" t="s">
        <v>417</v>
      </c>
      <c r="G35" s="6029">
        <v>730</v>
      </c>
      <c r="H35" s="6021">
        <v>400</v>
      </c>
      <c r="I35" s="6021">
        <v>299</v>
      </c>
      <c r="J35" s="6021">
        <v>26</v>
      </c>
      <c r="K35" s="6634">
        <v>1159</v>
      </c>
      <c r="L35" s="6634">
        <f>K35*Оглавление!$B$14</f>
        <v>110105</v>
      </c>
      <c r="M35" s="6635">
        <f t="shared" si="1"/>
        <v>110105</v>
      </c>
    </row>
    <row r="36" spans="1:13" s="1190" customFormat="1" ht="13">
      <c r="A36" s="6519"/>
      <c r="B36" s="6558" t="s">
        <v>6902</v>
      </c>
      <c r="C36" s="6568" t="s">
        <v>2932</v>
      </c>
      <c r="D36" s="6019" t="s">
        <v>1452</v>
      </c>
      <c r="E36" s="6021" t="s">
        <v>1441</v>
      </c>
      <c r="F36" s="6028" t="s">
        <v>417</v>
      </c>
      <c r="G36" s="6029">
        <v>730</v>
      </c>
      <c r="H36" s="6021">
        <v>400</v>
      </c>
      <c r="I36" s="6021">
        <v>299</v>
      </c>
      <c r="J36" s="6021">
        <v>31</v>
      </c>
      <c r="K36" s="6634">
        <v>1242</v>
      </c>
      <c r="L36" s="6634">
        <f>K36*Оглавление!$B$14</f>
        <v>117990</v>
      </c>
      <c r="M36" s="6635">
        <f t="shared" si="1"/>
        <v>117990</v>
      </c>
    </row>
    <row r="37" spans="1:13" s="1190" customFormat="1" ht="13">
      <c r="A37" s="6519"/>
      <c r="B37" s="6558" t="s">
        <v>6903</v>
      </c>
      <c r="C37" s="6568" t="s">
        <v>2933</v>
      </c>
      <c r="D37" s="6019" t="s">
        <v>1442</v>
      </c>
      <c r="E37" s="6021">
        <v>120</v>
      </c>
      <c r="F37" s="6028" t="s">
        <v>417</v>
      </c>
      <c r="G37" s="6029">
        <v>730</v>
      </c>
      <c r="H37" s="6021">
        <v>400</v>
      </c>
      <c r="I37" s="6021">
        <v>299</v>
      </c>
      <c r="J37" s="6021">
        <v>28</v>
      </c>
      <c r="K37" s="6634">
        <v>1176</v>
      </c>
      <c r="L37" s="6634">
        <f>K37*Оглавление!$B$14</f>
        <v>111720</v>
      </c>
      <c r="M37" s="6635">
        <f t="shared" si="1"/>
        <v>111720</v>
      </c>
    </row>
    <row r="38" spans="1:13" s="1190" customFormat="1" ht="13">
      <c r="A38" s="6519"/>
      <c r="B38" s="6567" t="s">
        <v>6904</v>
      </c>
      <c r="C38" s="6568" t="s">
        <v>2934</v>
      </c>
      <c r="D38" s="6021" t="s">
        <v>1442</v>
      </c>
      <c r="E38" s="6021" t="s">
        <v>1441</v>
      </c>
      <c r="F38" s="6028" t="s">
        <v>417</v>
      </c>
      <c r="G38" s="6029">
        <v>730</v>
      </c>
      <c r="H38" s="6021">
        <v>400</v>
      </c>
      <c r="I38" s="6021">
        <v>299</v>
      </c>
      <c r="J38" s="6021">
        <v>32</v>
      </c>
      <c r="K38" s="6634">
        <v>1312</v>
      </c>
      <c r="L38" s="6634">
        <f>K38*Оглавление!$B$14</f>
        <v>124640</v>
      </c>
      <c r="M38" s="6635">
        <f t="shared" si="1"/>
        <v>124640</v>
      </c>
    </row>
    <row r="39" spans="1:13" s="1190" customFormat="1" ht="13">
      <c r="A39" s="6519"/>
      <c r="B39" s="6567" t="s">
        <v>6905</v>
      </c>
      <c r="C39" s="6568" t="s">
        <v>2403</v>
      </c>
      <c r="D39" s="6021" t="s">
        <v>1442</v>
      </c>
      <c r="E39" s="6021">
        <v>120</v>
      </c>
      <c r="F39" s="6028" t="s">
        <v>1443</v>
      </c>
      <c r="G39" s="6029">
        <v>730</v>
      </c>
      <c r="H39" s="6021">
        <v>400</v>
      </c>
      <c r="I39" s="6021">
        <v>299</v>
      </c>
      <c r="J39" s="6021">
        <v>33</v>
      </c>
      <c r="K39" s="6634">
        <v>1355</v>
      </c>
      <c r="L39" s="6634">
        <f>K39*Оглавление!$B$14</f>
        <v>128725</v>
      </c>
      <c r="M39" s="6635">
        <f t="shared" si="1"/>
        <v>128725</v>
      </c>
    </row>
    <row r="40" spans="1:13" s="1190" customFormat="1" ht="13">
      <c r="A40" s="6519"/>
      <c r="B40" s="6567" t="s">
        <v>6906</v>
      </c>
      <c r="C40" s="6568" t="s">
        <v>2404</v>
      </c>
      <c r="D40" s="6021" t="s">
        <v>1442</v>
      </c>
      <c r="E40" s="6021" t="s">
        <v>1441</v>
      </c>
      <c r="F40" s="6028" t="s">
        <v>1443</v>
      </c>
      <c r="G40" s="6029">
        <v>730</v>
      </c>
      <c r="H40" s="6021">
        <v>400</v>
      </c>
      <c r="I40" s="6021">
        <v>299</v>
      </c>
      <c r="J40" s="6021">
        <v>29</v>
      </c>
      <c r="K40" s="6634">
        <v>1511</v>
      </c>
      <c r="L40" s="6634">
        <f>K40*Оглавление!$B$14</f>
        <v>143545</v>
      </c>
      <c r="M40" s="6635">
        <f t="shared" si="1"/>
        <v>143545</v>
      </c>
    </row>
    <row r="41" spans="1:13" s="1190" customFormat="1" ht="38.25" customHeight="1">
      <c r="A41" s="6519"/>
      <c r="B41" s="6559"/>
      <c r="C41" s="8073" t="s">
        <v>22968</v>
      </c>
      <c r="D41" s="8074"/>
      <c r="E41" s="8074"/>
      <c r="F41" s="8074"/>
      <c r="G41" s="8074"/>
      <c r="H41" s="8074"/>
      <c r="I41" s="8074"/>
      <c r="J41" s="8074"/>
      <c r="K41" s="8074"/>
      <c r="L41" s="8074"/>
      <c r="M41" s="8075"/>
    </row>
    <row r="42" spans="1:13" s="1190" customFormat="1" ht="13">
      <c r="A42" s="6519"/>
      <c r="B42" s="6569" t="s">
        <v>6912</v>
      </c>
      <c r="C42" s="6559" t="s">
        <v>1453</v>
      </c>
      <c r="D42" s="6021" t="s">
        <v>1442</v>
      </c>
      <c r="E42" s="6021">
        <v>120</v>
      </c>
      <c r="F42" s="6028" t="s">
        <v>1454</v>
      </c>
      <c r="G42" s="6029">
        <v>760</v>
      </c>
      <c r="H42" s="6021">
        <v>440</v>
      </c>
      <c r="I42" s="6021">
        <v>345</v>
      </c>
      <c r="J42" s="6518">
        <v>33</v>
      </c>
      <c r="K42" s="6634">
        <v>1691</v>
      </c>
      <c r="L42" s="6634">
        <f>K42*Оглавление!$B$14</f>
        <v>160645</v>
      </c>
      <c r="M42" s="6635">
        <f t="shared" si="1"/>
        <v>160645</v>
      </c>
    </row>
    <row r="43" spans="1:13" s="1190" customFormat="1" ht="13">
      <c r="A43" s="6519"/>
      <c r="B43" s="6569" t="s">
        <v>6913</v>
      </c>
      <c r="C43" s="6559" t="s">
        <v>1455</v>
      </c>
      <c r="D43" s="6021" t="s">
        <v>1446</v>
      </c>
      <c r="E43" s="6021" t="s">
        <v>1441</v>
      </c>
      <c r="F43" s="6028" t="s">
        <v>1454</v>
      </c>
      <c r="G43" s="6029">
        <v>760</v>
      </c>
      <c r="H43" s="6021">
        <v>450</v>
      </c>
      <c r="I43" s="6021">
        <v>345</v>
      </c>
      <c r="J43" s="6518">
        <v>38</v>
      </c>
      <c r="K43" s="6634">
        <v>1891</v>
      </c>
      <c r="L43" s="6634">
        <f>K43*Оглавление!$B$14</f>
        <v>179645</v>
      </c>
      <c r="M43" s="6635">
        <f t="shared" si="1"/>
        <v>179645</v>
      </c>
    </row>
    <row r="44" spans="1:13" s="1190" customFormat="1" ht="13">
      <c r="A44" s="6519"/>
      <c r="B44" s="6569" t="s">
        <v>6915</v>
      </c>
      <c r="C44" s="6559" t="s">
        <v>1456</v>
      </c>
      <c r="D44" s="6021" t="s">
        <v>1442</v>
      </c>
      <c r="E44" s="6021">
        <v>120</v>
      </c>
      <c r="F44" s="6028" t="s">
        <v>417</v>
      </c>
      <c r="G44" s="6029">
        <v>760</v>
      </c>
      <c r="H44" s="6021">
        <v>450</v>
      </c>
      <c r="I44" s="6021">
        <v>345</v>
      </c>
      <c r="J44" s="6518">
        <v>31</v>
      </c>
      <c r="K44" s="6634">
        <v>1476</v>
      </c>
      <c r="L44" s="6634">
        <f>K44*Оглавление!$B$14</f>
        <v>140220</v>
      </c>
      <c r="M44" s="6635">
        <f t="shared" si="1"/>
        <v>140220</v>
      </c>
    </row>
    <row r="45" spans="1:13" s="1190" customFormat="1" ht="13">
      <c r="A45" s="6519"/>
      <c r="B45" s="6569" t="s">
        <v>6916</v>
      </c>
      <c r="C45" s="6559" t="s">
        <v>1457</v>
      </c>
      <c r="D45" s="6021" t="s">
        <v>1446</v>
      </c>
      <c r="E45" s="6021" t="s">
        <v>1441</v>
      </c>
      <c r="F45" s="6028" t="s">
        <v>417</v>
      </c>
      <c r="G45" s="6029">
        <v>760</v>
      </c>
      <c r="H45" s="6021">
        <v>450</v>
      </c>
      <c r="I45" s="6021">
        <v>345</v>
      </c>
      <c r="J45" s="6518">
        <v>36</v>
      </c>
      <c r="K45" s="6634">
        <v>1654</v>
      </c>
      <c r="L45" s="6634">
        <f>K45*Оглавление!$B$14</f>
        <v>157130</v>
      </c>
      <c r="M45" s="6635">
        <f t="shared" si="1"/>
        <v>157130</v>
      </c>
    </row>
    <row r="46" spans="1:13" s="1190" customFormat="1" ht="13">
      <c r="A46" s="6519"/>
      <c r="B46" s="6569" t="s">
        <v>6914</v>
      </c>
      <c r="C46" s="6559" t="s">
        <v>1458</v>
      </c>
      <c r="D46" s="6021" t="s">
        <v>1450</v>
      </c>
      <c r="E46" s="6021" t="s">
        <v>1441</v>
      </c>
      <c r="F46" s="6028">
        <v>18</v>
      </c>
      <c r="G46" s="6029">
        <v>760</v>
      </c>
      <c r="H46" s="6021">
        <v>450</v>
      </c>
      <c r="I46" s="6021">
        <v>345</v>
      </c>
      <c r="J46" s="6518">
        <v>40</v>
      </c>
      <c r="K46" s="6634">
        <v>2047</v>
      </c>
      <c r="L46" s="6634">
        <f>K46*Оглавление!$B$14</f>
        <v>194465</v>
      </c>
      <c r="M46" s="6635">
        <f t="shared" si="1"/>
        <v>194465</v>
      </c>
    </row>
    <row r="47" spans="1:13" s="1190" customFormat="1" ht="13">
      <c r="A47" s="6519"/>
      <c r="B47" s="6569" t="s">
        <v>6917</v>
      </c>
      <c r="C47" s="6559" t="s">
        <v>1459</v>
      </c>
      <c r="D47" s="6021" t="s">
        <v>1450</v>
      </c>
      <c r="E47" s="6021" t="s">
        <v>1441</v>
      </c>
      <c r="F47" s="6030" t="s">
        <v>417</v>
      </c>
      <c r="G47" s="6029">
        <v>760</v>
      </c>
      <c r="H47" s="6021">
        <v>450</v>
      </c>
      <c r="I47" s="6021">
        <v>345</v>
      </c>
      <c r="J47" s="6518">
        <v>38</v>
      </c>
      <c r="K47" s="6634">
        <v>1793</v>
      </c>
      <c r="L47" s="6634">
        <f>K47*Оглавление!$B$14</f>
        <v>170335</v>
      </c>
      <c r="M47" s="6635">
        <f t="shared" si="1"/>
        <v>170335</v>
      </c>
    </row>
    <row r="48" spans="1:13" s="1190" customFormat="1" ht="53.25" customHeight="1">
      <c r="A48" s="6520"/>
      <c r="B48" s="6571"/>
      <c r="C48" s="8061" t="s">
        <v>2152</v>
      </c>
      <c r="D48" s="8062"/>
      <c r="E48" s="8062"/>
      <c r="F48" s="8062"/>
      <c r="G48" s="8062"/>
      <c r="H48" s="8062"/>
      <c r="I48" s="8062"/>
      <c r="J48" s="8062"/>
      <c r="K48" s="8062"/>
      <c r="L48" s="8062"/>
      <c r="M48" s="8063"/>
    </row>
    <row r="49" spans="1:13" s="1190" customFormat="1" ht="13">
      <c r="A49" s="6520"/>
      <c r="B49" s="6572" t="s">
        <v>6918</v>
      </c>
      <c r="C49" s="6559" t="s">
        <v>1460</v>
      </c>
      <c r="D49" s="6021" t="s">
        <v>1461</v>
      </c>
      <c r="E49" s="6021">
        <v>140</v>
      </c>
      <c r="F49" s="6030">
        <v>14</v>
      </c>
      <c r="G49" s="6029">
        <v>950</v>
      </c>
      <c r="H49" s="6021">
        <v>600</v>
      </c>
      <c r="I49" s="6021">
        <v>466</v>
      </c>
      <c r="J49" s="6021">
        <v>60</v>
      </c>
      <c r="K49" s="6634">
        <v>2762</v>
      </c>
      <c r="L49" s="6634">
        <f>K49*Оглавление!$B$14</f>
        <v>262390</v>
      </c>
      <c r="M49" s="6635">
        <f t="shared" si="1"/>
        <v>262390</v>
      </c>
    </row>
    <row r="50" spans="1:13" s="1190" customFormat="1" ht="13">
      <c r="A50" s="6520"/>
      <c r="B50" s="6572" t="s">
        <v>6920</v>
      </c>
      <c r="C50" s="6559" t="s">
        <v>1462</v>
      </c>
      <c r="D50" s="6021" t="s">
        <v>1448</v>
      </c>
      <c r="E50" s="6021">
        <v>140</v>
      </c>
      <c r="F50" s="6030">
        <v>16.100000000000001</v>
      </c>
      <c r="G50" s="6029">
        <v>950</v>
      </c>
      <c r="H50" s="6021">
        <v>600</v>
      </c>
      <c r="I50" s="6021">
        <v>466</v>
      </c>
      <c r="J50" s="6021">
        <v>60</v>
      </c>
      <c r="K50" s="6634">
        <v>2905</v>
      </c>
      <c r="L50" s="6634">
        <f>K50*Оглавление!$B$14</f>
        <v>275975</v>
      </c>
      <c r="M50" s="6635">
        <f t="shared" si="1"/>
        <v>275975</v>
      </c>
    </row>
    <row r="51" spans="1:13" s="1190" customFormat="1" ht="13">
      <c r="A51" s="6520"/>
      <c r="B51" s="6572" t="s">
        <v>6919</v>
      </c>
      <c r="C51" s="6559" t="s">
        <v>1463</v>
      </c>
      <c r="D51" s="6021" t="s">
        <v>1461</v>
      </c>
      <c r="E51" s="6021" t="s">
        <v>1441</v>
      </c>
      <c r="F51" s="6030">
        <v>14</v>
      </c>
      <c r="G51" s="6029">
        <v>950</v>
      </c>
      <c r="H51" s="6021">
        <v>600</v>
      </c>
      <c r="I51" s="6021">
        <v>466</v>
      </c>
      <c r="J51" s="6021">
        <v>70</v>
      </c>
      <c r="K51" s="6634">
        <v>3019</v>
      </c>
      <c r="L51" s="6634">
        <f>K51*Оглавление!$B$14</f>
        <v>286805</v>
      </c>
      <c r="M51" s="6635">
        <f t="shared" si="1"/>
        <v>286805</v>
      </c>
    </row>
    <row r="52" spans="1:13" s="1190" customFormat="1" ht="13">
      <c r="A52" s="6520"/>
      <c r="B52" s="6572" t="s">
        <v>6921</v>
      </c>
      <c r="C52" s="6559" t="s">
        <v>1464</v>
      </c>
      <c r="D52" s="6021" t="s">
        <v>1448</v>
      </c>
      <c r="E52" s="6021" t="s">
        <v>1441</v>
      </c>
      <c r="F52" s="6030">
        <v>16.100000000000001</v>
      </c>
      <c r="G52" s="6029">
        <v>950</v>
      </c>
      <c r="H52" s="6021">
        <v>600</v>
      </c>
      <c r="I52" s="6021">
        <v>466</v>
      </c>
      <c r="J52" s="6021">
        <v>70</v>
      </c>
      <c r="K52" s="6634">
        <v>3235</v>
      </c>
      <c r="L52" s="6634">
        <f>K52*Оглавление!$B$14</f>
        <v>307325</v>
      </c>
      <c r="M52" s="6635">
        <f t="shared" si="1"/>
        <v>307325</v>
      </c>
    </row>
    <row r="53" spans="1:13" s="1190" customFormat="1" ht="13">
      <c r="A53" s="6520"/>
      <c r="B53" s="6572" t="s">
        <v>6922</v>
      </c>
      <c r="C53" s="6559" t="s">
        <v>1465</v>
      </c>
      <c r="D53" s="6021" t="s">
        <v>1466</v>
      </c>
      <c r="E53" s="6021" t="s">
        <v>1441</v>
      </c>
      <c r="F53" s="6030">
        <v>22</v>
      </c>
      <c r="G53" s="6029">
        <v>950</v>
      </c>
      <c r="H53" s="6021">
        <v>600</v>
      </c>
      <c r="I53" s="6021">
        <v>466</v>
      </c>
      <c r="J53" s="6021">
        <v>70</v>
      </c>
      <c r="K53" s="6634">
        <v>3416</v>
      </c>
      <c r="L53" s="6634">
        <f>K53*Оглавление!$B$14</f>
        <v>324520</v>
      </c>
      <c r="M53" s="6635">
        <f t="shared" si="1"/>
        <v>324520</v>
      </c>
    </row>
    <row r="54" spans="1:13" s="1190" customFormat="1" ht="13">
      <c r="A54" s="8079" t="s">
        <v>22902</v>
      </c>
      <c r="B54" s="8080"/>
      <c r="C54" s="8080"/>
      <c r="D54" s="8080"/>
      <c r="E54" s="8080"/>
      <c r="F54" s="8080"/>
      <c r="G54" s="8080"/>
      <c r="H54" s="8080"/>
      <c r="I54" s="8080"/>
      <c r="J54" s="8080"/>
      <c r="K54" s="8080"/>
      <c r="L54" s="8080"/>
      <c r="M54" s="8081"/>
    </row>
    <row r="55" spans="1:13" s="1190" customFormat="1" ht="42" customHeight="1">
      <c r="A55" s="6521"/>
      <c r="B55" s="6573"/>
      <c r="C55" s="8064" t="s">
        <v>22903</v>
      </c>
      <c r="D55" s="8065"/>
      <c r="E55" s="8065"/>
      <c r="F55" s="8065"/>
      <c r="G55" s="8065"/>
      <c r="H55" s="8065"/>
      <c r="I55" s="8065"/>
      <c r="J55" s="8065"/>
      <c r="K55" s="8065"/>
      <c r="L55" s="8065"/>
      <c r="M55" s="8066"/>
    </row>
    <row r="56" spans="1:13" s="1190" customFormat="1">
      <c r="A56" s="6521"/>
      <c r="B56" s="6567" t="s">
        <v>6923</v>
      </c>
      <c r="C56" s="6573" t="s">
        <v>6105</v>
      </c>
      <c r="D56" s="6032" t="s">
        <v>2300</v>
      </c>
      <c r="E56" s="6032" t="s">
        <v>1441</v>
      </c>
      <c r="F56" s="6033">
        <v>9.1999999999999993</v>
      </c>
      <c r="G56" s="6034">
        <v>950</v>
      </c>
      <c r="H56" s="6032">
        <v>600</v>
      </c>
      <c r="I56" s="6032">
        <v>466</v>
      </c>
      <c r="J56" s="6032">
        <v>65</v>
      </c>
      <c r="K56" s="6634">
        <v>3372</v>
      </c>
      <c r="L56" s="6634">
        <f>K56*Оглавление!$B$14</f>
        <v>320340</v>
      </c>
      <c r="M56" s="6635">
        <f t="shared" si="1"/>
        <v>320340</v>
      </c>
    </row>
    <row r="57" spans="1:13" s="1190" customFormat="1">
      <c r="A57" s="6521"/>
      <c r="B57" s="6567" t="s">
        <v>6924</v>
      </c>
      <c r="C57" s="6565" t="s">
        <v>6106</v>
      </c>
      <c r="D57" s="6032" t="s">
        <v>6107</v>
      </c>
      <c r="E57" s="6032" t="s">
        <v>1441</v>
      </c>
      <c r="F57" s="6033">
        <v>13.8</v>
      </c>
      <c r="G57" s="6034">
        <v>950</v>
      </c>
      <c r="H57" s="6032">
        <v>600</v>
      </c>
      <c r="I57" s="6032">
        <v>466</v>
      </c>
      <c r="J57" s="6032">
        <v>65</v>
      </c>
      <c r="K57" s="6634">
        <v>3475</v>
      </c>
      <c r="L57" s="6634">
        <f>K57*Оглавление!$B$14</f>
        <v>330125</v>
      </c>
      <c r="M57" s="6635">
        <f t="shared" si="1"/>
        <v>330125</v>
      </c>
    </row>
    <row r="58" spans="1:13" s="1190" customFormat="1">
      <c r="A58" s="6521"/>
      <c r="B58" s="6567" t="s">
        <v>6925</v>
      </c>
      <c r="C58" s="6565" t="s">
        <v>6109</v>
      </c>
      <c r="D58" s="6021" t="s">
        <v>6108</v>
      </c>
      <c r="E58" s="6035" t="s">
        <v>1441</v>
      </c>
      <c r="F58" s="6030">
        <v>18.899999999999999</v>
      </c>
      <c r="G58" s="6034">
        <v>950</v>
      </c>
      <c r="H58" s="6032">
        <v>600</v>
      </c>
      <c r="I58" s="6032">
        <v>466</v>
      </c>
      <c r="J58" s="6035">
        <v>70.5</v>
      </c>
      <c r="K58" s="6634">
        <v>3679</v>
      </c>
      <c r="L58" s="6634">
        <f>K58*Оглавление!$B$14</f>
        <v>349505</v>
      </c>
      <c r="M58" s="6635">
        <f t="shared" si="1"/>
        <v>349505</v>
      </c>
    </row>
    <row r="59" spans="1:13" s="1190" customFormat="1" ht="13">
      <c r="A59" s="6522"/>
      <c r="B59" s="6571"/>
      <c r="C59" s="8064" t="s">
        <v>22904</v>
      </c>
      <c r="D59" s="8065"/>
      <c r="E59" s="8065"/>
      <c r="F59" s="8065"/>
      <c r="G59" s="8065"/>
      <c r="H59" s="8065"/>
      <c r="I59" s="8065"/>
      <c r="J59" s="8065"/>
      <c r="K59" s="8065"/>
      <c r="L59" s="8065"/>
      <c r="M59" s="8066"/>
    </row>
    <row r="60" spans="1:13" s="1190" customFormat="1" ht="13">
      <c r="A60" s="6522"/>
      <c r="B60" s="6567" t="s">
        <v>6926</v>
      </c>
      <c r="C60" s="6559" t="s">
        <v>6113</v>
      </c>
      <c r="D60" s="6021" t="s">
        <v>2300</v>
      </c>
      <c r="E60" s="6021" t="s">
        <v>1441</v>
      </c>
      <c r="F60" s="6030" t="s">
        <v>417</v>
      </c>
      <c r="G60" s="6029">
        <v>760</v>
      </c>
      <c r="H60" s="6021">
        <v>450</v>
      </c>
      <c r="I60" s="6021">
        <v>345</v>
      </c>
      <c r="J60" s="6021">
        <v>37.5</v>
      </c>
      <c r="K60" s="6634">
        <v>2399</v>
      </c>
      <c r="L60" s="6634">
        <f>K60*Оглавление!$B$14</f>
        <v>227905</v>
      </c>
      <c r="M60" s="6635">
        <f t="shared" si="1"/>
        <v>227905</v>
      </c>
    </row>
    <row r="61" spans="1:13" s="1190" customFormat="1">
      <c r="A61" s="6521"/>
      <c r="B61" s="6567" t="s">
        <v>6927</v>
      </c>
      <c r="C61" s="6559" t="s">
        <v>6114</v>
      </c>
      <c r="D61" s="6021" t="s">
        <v>6119</v>
      </c>
      <c r="E61" s="6021" t="s">
        <v>1441</v>
      </c>
      <c r="F61" s="6030" t="s">
        <v>417</v>
      </c>
      <c r="G61" s="6029">
        <v>760</v>
      </c>
      <c r="H61" s="6021">
        <v>450</v>
      </c>
      <c r="I61" s="6021">
        <v>345</v>
      </c>
      <c r="J61" s="6021">
        <v>37.5</v>
      </c>
      <c r="K61" s="6634">
        <v>2526</v>
      </c>
      <c r="L61" s="6634">
        <f>K61*Оглавление!$B$14</f>
        <v>239970</v>
      </c>
      <c r="M61" s="6635">
        <f t="shared" si="1"/>
        <v>239970</v>
      </c>
    </row>
    <row r="62" spans="1:13" s="1190" customFormat="1">
      <c r="A62" s="6521"/>
      <c r="B62" s="6567" t="s">
        <v>6928</v>
      </c>
      <c r="C62" s="6559" t="s">
        <v>6115</v>
      </c>
      <c r="D62" s="6021" t="s">
        <v>6120</v>
      </c>
      <c r="E62" s="6021" t="s">
        <v>1441</v>
      </c>
      <c r="F62" s="6030" t="s">
        <v>417</v>
      </c>
      <c r="G62" s="6029">
        <v>760</v>
      </c>
      <c r="H62" s="6021">
        <v>450</v>
      </c>
      <c r="I62" s="6021">
        <v>345</v>
      </c>
      <c r="J62" s="6021">
        <v>37.5</v>
      </c>
      <c r="K62" s="6634">
        <v>2589</v>
      </c>
      <c r="L62" s="6634">
        <f>K62*Оглавление!$B$14</f>
        <v>245955</v>
      </c>
      <c r="M62" s="6635">
        <f t="shared" si="1"/>
        <v>245955</v>
      </c>
    </row>
    <row r="63" spans="1:13" s="1190" customFormat="1">
      <c r="A63" s="6521"/>
      <c r="B63" s="6567" t="s">
        <v>6929</v>
      </c>
      <c r="C63" s="6559" t="s">
        <v>6116</v>
      </c>
      <c r="D63" s="6021" t="s">
        <v>6121</v>
      </c>
      <c r="E63" s="6021" t="s">
        <v>1441</v>
      </c>
      <c r="F63" s="6030" t="s">
        <v>417</v>
      </c>
      <c r="G63" s="6029">
        <v>760</v>
      </c>
      <c r="H63" s="6021">
        <v>450</v>
      </c>
      <c r="I63" s="6021">
        <v>345</v>
      </c>
      <c r="J63" s="6021">
        <v>40.5</v>
      </c>
      <c r="K63" s="6634">
        <v>2797</v>
      </c>
      <c r="L63" s="6634">
        <f>K63*Оглавление!$B$14</f>
        <v>265715</v>
      </c>
      <c r="M63" s="6635">
        <f t="shared" si="1"/>
        <v>265715</v>
      </c>
    </row>
    <row r="64" spans="1:13" s="1190" customFormat="1">
      <c r="A64" s="6521"/>
      <c r="B64" s="6567" t="s">
        <v>6930</v>
      </c>
      <c r="C64" s="6559" t="s">
        <v>6117</v>
      </c>
      <c r="D64" s="6021" t="s">
        <v>6122</v>
      </c>
      <c r="E64" s="6021" t="s">
        <v>1441</v>
      </c>
      <c r="F64" s="6030">
        <v>13.8</v>
      </c>
      <c r="G64" s="6029">
        <v>760</v>
      </c>
      <c r="H64" s="6021">
        <v>450</v>
      </c>
      <c r="I64" s="6021">
        <v>345</v>
      </c>
      <c r="J64" s="6021">
        <v>39</v>
      </c>
      <c r="K64" s="6634">
        <v>2773</v>
      </c>
      <c r="L64" s="6634">
        <f>K64*Оглавление!$B$14</f>
        <v>263435</v>
      </c>
      <c r="M64" s="6635">
        <f t="shared" si="1"/>
        <v>263435</v>
      </c>
    </row>
    <row r="65" spans="1:13" s="1190" customFormat="1">
      <c r="A65" s="6521"/>
      <c r="B65" s="6567" t="s">
        <v>6931</v>
      </c>
      <c r="C65" s="6559" t="s">
        <v>6118</v>
      </c>
      <c r="D65" s="6021" t="s">
        <v>6123</v>
      </c>
      <c r="E65" s="6021" t="s">
        <v>1441</v>
      </c>
      <c r="F65" s="6030">
        <v>18.899999999999999</v>
      </c>
      <c r="G65" s="6029">
        <v>760</v>
      </c>
      <c r="H65" s="6021">
        <v>450</v>
      </c>
      <c r="I65" s="6021">
        <v>345</v>
      </c>
      <c r="J65" s="6021">
        <v>41</v>
      </c>
      <c r="K65" s="6634">
        <v>2884</v>
      </c>
      <c r="L65" s="6634">
        <f>K65*Оглавление!$B$14</f>
        <v>273980</v>
      </c>
      <c r="M65" s="6635">
        <f t="shared" si="1"/>
        <v>273980</v>
      </c>
    </row>
    <row r="66" spans="1:13" s="1190" customFormat="1" ht="13">
      <c r="A66" s="6036"/>
      <c r="B66" s="6575"/>
      <c r="C66" s="8064" t="s">
        <v>22905</v>
      </c>
      <c r="D66" s="8065"/>
      <c r="E66" s="8065"/>
      <c r="F66" s="8065"/>
      <c r="G66" s="8065"/>
      <c r="H66" s="8065"/>
      <c r="I66" s="8065"/>
      <c r="J66" s="8065"/>
      <c r="K66" s="8065"/>
      <c r="L66" s="8065"/>
      <c r="M66" s="8066"/>
    </row>
    <row r="67" spans="1:13" s="1190" customFormat="1" ht="13">
      <c r="A67" s="6522"/>
      <c r="B67" s="6567" t="s">
        <v>10719</v>
      </c>
      <c r="C67" s="6573" t="s">
        <v>10720</v>
      </c>
      <c r="D67" s="6021" t="s">
        <v>2302</v>
      </c>
      <c r="E67" s="6021" t="s">
        <v>1441</v>
      </c>
      <c r="F67" s="6030" t="s">
        <v>417</v>
      </c>
      <c r="G67" s="6029">
        <v>763</v>
      </c>
      <c r="H67" s="6021">
        <v>450</v>
      </c>
      <c r="I67" s="6021">
        <v>345</v>
      </c>
      <c r="J67" s="6021">
        <v>37.5</v>
      </c>
      <c r="K67" s="6634">
        <v>2094</v>
      </c>
      <c r="L67" s="6634">
        <f>K67*Оглавление!$B$14</f>
        <v>198930</v>
      </c>
      <c r="M67" s="6635">
        <f t="shared" si="1"/>
        <v>198930</v>
      </c>
    </row>
    <row r="68" spans="1:13" s="1190" customFormat="1" ht="13">
      <c r="A68" s="6522"/>
      <c r="B68" s="6567" t="s">
        <v>10721</v>
      </c>
      <c r="C68" s="6573" t="s">
        <v>10722</v>
      </c>
      <c r="D68" s="6021" t="s">
        <v>2303</v>
      </c>
      <c r="E68" s="6021" t="s">
        <v>1441</v>
      </c>
      <c r="F68" s="6030" t="s">
        <v>417</v>
      </c>
      <c r="G68" s="6029">
        <v>763</v>
      </c>
      <c r="H68" s="6021">
        <v>450</v>
      </c>
      <c r="I68" s="6021">
        <v>345</v>
      </c>
      <c r="J68" s="6021">
        <v>37.5</v>
      </c>
      <c r="K68" s="6634">
        <v>2171</v>
      </c>
      <c r="L68" s="6634">
        <f>K68*Оглавление!$B$14</f>
        <v>206245</v>
      </c>
      <c r="M68" s="6635">
        <f t="shared" si="1"/>
        <v>206245</v>
      </c>
    </row>
    <row r="69" spans="1:13" s="1190" customFormat="1" ht="13">
      <c r="A69" s="6522"/>
      <c r="B69" s="6567" t="s">
        <v>10723</v>
      </c>
      <c r="C69" s="6573" t="s">
        <v>10724</v>
      </c>
      <c r="D69" s="6021" t="s">
        <v>2304</v>
      </c>
      <c r="E69" s="6021" t="s">
        <v>1441</v>
      </c>
      <c r="F69" s="6030" t="s">
        <v>417</v>
      </c>
      <c r="G69" s="6029">
        <v>763</v>
      </c>
      <c r="H69" s="6021">
        <v>450</v>
      </c>
      <c r="I69" s="6021">
        <v>345</v>
      </c>
      <c r="J69" s="6021">
        <v>39</v>
      </c>
      <c r="K69" s="6634">
        <v>2356</v>
      </c>
      <c r="L69" s="6634">
        <f>K69*Оглавление!$B$14</f>
        <v>223820</v>
      </c>
      <c r="M69" s="6635">
        <f t="shared" si="1"/>
        <v>223820</v>
      </c>
    </row>
    <row r="70" spans="1:13" s="1190" customFormat="1" ht="13">
      <c r="A70" s="6522"/>
      <c r="B70" s="6567" t="s">
        <v>10725</v>
      </c>
      <c r="C70" s="6573" t="s">
        <v>10726</v>
      </c>
      <c r="D70" s="6021" t="s">
        <v>2301</v>
      </c>
      <c r="E70" s="6021" t="s">
        <v>1441</v>
      </c>
      <c r="F70" s="6030">
        <v>13.8</v>
      </c>
      <c r="G70" s="6029">
        <v>763</v>
      </c>
      <c r="H70" s="6021">
        <v>450</v>
      </c>
      <c r="I70" s="6021">
        <v>345</v>
      </c>
      <c r="J70" s="6021">
        <v>41.5</v>
      </c>
      <c r="K70" s="6634">
        <v>2324</v>
      </c>
      <c r="L70" s="6634">
        <f>K70*Оглавление!$B$14</f>
        <v>220780</v>
      </c>
      <c r="M70" s="6635">
        <f t="shared" si="1"/>
        <v>220780</v>
      </c>
    </row>
    <row r="71" spans="1:13" s="1190" customFormat="1" ht="13">
      <c r="A71" s="6522"/>
      <c r="B71" s="6567" t="s">
        <v>10727</v>
      </c>
      <c r="C71" s="6573" t="s">
        <v>10728</v>
      </c>
      <c r="D71" s="6021" t="s">
        <v>2305</v>
      </c>
      <c r="E71" s="6021" t="s">
        <v>1441</v>
      </c>
      <c r="F71" s="6030">
        <v>16.100000000000001</v>
      </c>
      <c r="G71" s="6029">
        <v>763</v>
      </c>
      <c r="H71" s="6021">
        <v>450</v>
      </c>
      <c r="I71" s="6021">
        <v>345</v>
      </c>
      <c r="J71" s="6021">
        <v>41.5</v>
      </c>
      <c r="K71" s="6634">
        <v>2494</v>
      </c>
      <c r="L71" s="6634">
        <f>K71*Оглавление!$B$14</f>
        <v>236930</v>
      </c>
      <c r="M71" s="6635">
        <f t="shared" si="1"/>
        <v>236930</v>
      </c>
    </row>
    <row r="72" spans="1:13" s="1190" customFormat="1" ht="13">
      <c r="A72" s="6522"/>
      <c r="B72" s="6567" t="s">
        <v>10729</v>
      </c>
      <c r="C72" s="6573" t="s">
        <v>10730</v>
      </c>
      <c r="D72" s="6021" t="s">
        <v>2306</v>
      </c>
      <c r="E72" s="6021" t="s">
        <v>1441</v>
      </c>
      <c r="F72" s="6030">
        <v>18.899999999999999</v>
      </c>
      <c r="G72" s="6029">
        <v>763</v>
      </c>
      <c r="H72" s="6021">
        <v>450</v>
      </c>
      <c r="I72" s="6021">
        <v>345</v>
      </c>
      <c r="J72" s="6021">
        <v>42.5</v>
      </c>
      <c r="K72" s="6634">
        <v>2604</v>
      </c>
      <c r="L72" s="6634">
        <f>K72*Оглавление!$B$14</f>
        <v>247380</v>
      </c>
      <c r="M72" s="6635">
        <f t="shared" si="1"/>
        <v>247380</v>
      </c>
    </row>
    <row r="73" spans="1:13" s="1190" customFormat="1" ht="13">
      <c r="A73" s="6522"/>
      <c r="B73" s="6567" t="s">
        <v>10731</v>
      </c>
      <c r="C73" s="6573" t="s">
        <v>10732</v>
      </c>
      <c r="D73" s="6021" t="s">
        <v>2307</v>
      </c>
      <c r="E73" s="6021" t="s">
        <v>1441</v>
      </c>
      <c r="F73" s="6030">
        <v>22.9</v>
      </c>
      <c r="G73" s="6029">
        <v>763</v>
      </c>
      <c r="H73" s="6021">
        <v>450</v>
      </c>
      <c r="I73" s="6021">
        <v>345</v>
      </c>
      <c r="J73" s="6021">
        <v>44</v>
      </c>
      <c r="K73" s="6634">
        <v>2806</v>
      </c>
      <c r="L73" s="6634">
        <f>K73*Оглавление!$B$14</f>
        <v>266570</v>
      </c>
      <c r="M73" s="6635">
        <f t="shared" si="1"/>
        <v>266570</v>
      </c>
    </row>
    <row r="74" spans="1:13" s="1190" customFormat="1" ht="13">
      <c r="A74" s="6036"/>
      <c r="B74" s="6575"/>
      <c r="C74" s="8064" t="s">
        <v>22906</v>
      </c>
      <c r="D74" s="8065"/>
      <c r="E74" s="8065"/>
      <c r="F74" s="8065"/>
      <c r="G74" s="8065"/>
      <c r="H74" s="8065"/>
      <c r="I74" s="8065"/>
      <c r="J74" s="8065"/>
      <c r="K74" s="8065"/>
      <c r="L74" s="8065"/>
      <c r="M74" s="8066"/>
    </row>
    <row r="75" spans="1:13" s="1190" customFormat="1" ht="13">
      <c r="A75" s="6522"/>
      <c r="B75" s="6567" t="s">
        <v>6933</v>
      </c>
      <c r="C75" s="6573" t="s">
        <v>2308</v>
      </c>
      <c r="D75" s="6021" t="s">
        <v>2309</v>
      </c>
      <c r="E75" s="6021" t="s">
        <v>2313</v>
      </c>
      <c r="F75" s="6030" t="s">
        <v>417</v>
      </c>
      <c r="G75" s="6029">
        <v>766</v>
      </c>
      <c r="H75" s="6021">
        <v>450</v>
      </c>
      <c r="I75" s="6021">
        <v>377</v>
      </c>
      <c r="J75" s="6021">
        <v>44</v>
      </c>
      <c r="K75" s="6634">
        <v>4268</v>
      </c>
      <c r="L75" s="6634">
        <f>K75*Оглавление!$B$14</f>
        <v>405460</v>
      </c>
      <c r="M75" s="6635">
        <f t="shared" si="1"/>
        <v>405460</v>
      </c>
    </row>
    <row r="76" spans="1:13" s="1190" customFormat="1" ht="13">
      <c r="A76" s="6522"/>
      <c r="B76" s="6567" t="s">
        <v>6934</v>
      </c>
      <c r="C76" s="6573" t="s">
        <v>2318</v>
      </c>
      <c r="D76" s="6021" t="s">
        <v>2310</v>
      </c>
      <c r="E76" s="6021" t="s">
        <v>2313</v>
      </c>
      <c r="F76" s="6030" t="s">
        <v>417</v>
      </c>
      <c r="G76" s="6029">
        <v>766</v>
      </c>
      <c r="H76" s="6021">
        <v>450</v>
      </c>
      <c r="I76" s="6021">
        <v>377</v>
      </c>
      <c r="J76" s="6021">
        <v>44</v>
      </c>
      <c r="K76" s="6634">
        <v>4777</v>
      </c>
      <c r="L76" s="6634">
        <f>K76*Оглавление!$B$14</f>
        <v>453815</v>
      </c>
      <c r="M76" s="6635">
        <f t="shared" si="1"/>
        <v>453815</v>
      </c>
    </row>
    <row r="77" spans="1:13" s="1190" customFormat="1" ht="13">
      <c r="A77" s="6522"/>
      <c r="B77" s="6567" t="s">
        <v>6935</v>
      </c>
      <c r="C77" s="6573" t="s">
        <v>2319</v>
      </c>
      <c r="D77" s="6021" t="s">
        <v>2311</v>
      </c>
      <c r="E77" s="6021" t="s">
        <v>2313</v>
      </c>
      <c r="F77" s="6030" t="s">
        <v>417</v>
      </c>
      <c r="G77" s="6029">
        <v>766</v>
      </c>
      <c r="H77" s="6021">
        <v>450</v>
      </c>
      <c r="I77" s="6021">
        <v>377</v>
      </c>
      <c r="J77" s="6021">
        <v>44</v>
      </c>
      <c r="K77" s="6634">
        <v>5283</v>
      </c>
      <c r="L77" s="6634">
        <f>K77*Оглавление!$B$14</f>
        <v>501885</v>
      </c>
      <c r="M77" s="6635">
        <f t="shared" si="1"/>
        <v>501885</v>
      </c>
    </row>
    <row r="78" spans="1:13" s="1190" customFormat="1" ht="13">
      <c r="A78" s="6522"/>
      <c r="B78" s="6567" t="s">
        <v>6936</v>
      </c>
      <c r="C78" s="6573" t="s">
        <v>2320</v>
      </c>
      <c r="D78" s="6021" t="s">
        <v>2312</v>
      </c>
      <c r="E78" s="6021" t="s">
        <v>2313</v>
      </c>
      <c r="F78" s="6030" t="s">
        <v>417</v>
      </c>
      <c r="G78" s="6029">
        <v>766</v>
      </c>
      <c r="H78" s="6021">
        <v>450</v>
      </c>
      <c r="I78" s="6021">
        <v>505</v>
      </c>
      <c r="J78" s="6021">
        <v>54</v>
      </c>
      <c r="K78" s="6634">
        <v>5902</v>
      </c>
      <c r="L78" s="6634">
        <f>K78*Оглавление!$B$14</f>
        <v>560690</v>
      </c>
      <c r="M78" s="6635">
        <f t="shared" si="1"/>
        <v>560690</v>
      </c>
    </row>
    <row r="79" spans="1:13" s="1190" customFormat="1" ht="13">
      <c r="A79" s="6522"/>
      <c r="B79" s="6567">
        <v>7221295</v>
      </c>
      <c r="C79" s="6573" t="s">
        <v>13884</v>
      </c>
      <c r="D79" s="6021" t="s">
        <v>13885</v>
      </c>
      <c r="E79" s="6021" t="s">
        <v>2314</v>
      </c>
      <c r="F79" s="6030" t="s">
        <v>417</v>
      </c>
      <c r="G79" s="6029">
        <v>952</v>
      </c>
      <c r="H79" s="6021">
        <v>600</v>
      </c>
      <c r="I79" s="6021">
        <v>584</v>
      </c>
      <c r="J79" s="6021">
        <v>87</v>
      </c>
      <c r="K79" s="6634">
        <v>8321</v>
      </c>
      <c r="L79" s="6634">
        <f>K79*Оглавление!$B$14</f>
        <v>790495</v>
      </c>
      <c r="M79" s="6635">
        <f t="shared" ref="M79:M83" si="2">L79-L79*$C$4/100</f>
        <v>790495</v>
      </c>
    </row>
    <row r="80" spans="1:13" s="1190" customFormat="1" ht="12.75" customHeight="1">
      <c r="A80" s="6522"/>
      <c r="B80" s="6567" t="s">
        <v>13886</v>
      </c>
      <c r="C80" s="6573" t="s">
        <v>13887</v>
      </c>
      <c r="D80" s="6021" t="s">
        <v>13888</v>
      </c>
      <c r="E80" s="6021" t="s">
        <v>2314</v>
      </c>
      <c r="F80" s="6030" t="s">
        <v>417</v>
      </c>
      <c r="G80" s="6029">
        <v>952</v>
      </c>
      <c r="H80" s="6021">
        <v>600</v>
      </c>
      <c r="I80" s="6021">
        <v>584</v>
      </c>
      <c r="J80" s="6021">
        <v>93</v>
      </c>
      <c r="K80" s="6634">
        <v>9058</v>
      </c>
      <c r="L80" s="6634">
        <f>K80*Оглавление!$B$14</f>
        <v>860510</v>
      </c>
      <c r="M80" s="6635">
        <f t="shared" si="2"/>
        <v>860510</v>
      </c>
    </row>
    <row r="81" spans="1:14" s="1190" customFormat="1" ht="12.75" customHeight="1">
      <c r="A81" s="6522"/>
      <c r="B81" s="6567">
        <v>7221296</v>
      </c>
      <c r="C81" s="6573" t="s">
        <v>13889</v>
      </c>
      <c r="D81" s="6021" t="s">
        <v>13890</v>
      </c>
      <c r="E81" s="6021" t="s">
        <v>2315</v>
      </c>
      <c r="F81" s="6030" t="s">
        <v>417</v>
      </c>
      <c r="G81" s="6029">
        <v>952</v>
      </c>
      <c r="H81" s="6021">
        <v>600</v>
      </c>
      <c r="I81" s="6021">
        <v>584</v>
      </c>
      <c r="J81" s="6021">
        <v>93</v>
      </c>
      <c r="K81" s="6634">
        <v>9534</v>
      </c>
      <c r="L81" s="6634">
        <f>K81*Оглавление!$B$14</f>
        <v>905730</v>
      </c>
      <c r="M81" s="6635">
        <f t="shared" si="2"/>
        <v>905730</v>
      </c>
    </row>
    <row r="82" spans="1:14" s="1190" customFormat="1" ht="12.75" customHeight="1">
      <c r="A82" s="6522"/>
      <c r="B82" s="6567" t="s">
        <v>13891</v>
      </c>
      <c r="C82" s="6573" t="s">
        <v>13892</v>
      </c>
      <c r="D82" s="6523" t="s">
        <v>13895</v>
      </c>
      <c r="E82" s="6021" t="s">
        <v>2315</v>
      </c>
      <c r="F82" s="6030" t="s">
        <v>417</v>
      </c>
      <c r="G82" s="6029">
        <v>952</v>
      </c>
      <c r="H82" s="6021">
        <v>600</v>
      </c>
      <c r="I82" s="6021">
        <v>584</v>
      </c>
      <c r="J82" s="6021">
        <v>93</v>
      </c>
      <c r="K82" s="6634">
        <v>11938</v>
      </c>
      <c r="L82" s="6634">
        <f>K82*Оглавление!$B$14</f>
        <v>1134110</v>
      </c>
      <c r="M82" s="6635">
        <f t="shared" si="2"/>
        <v>1134110</v>
      </c>
    </row>
    <row r="83" spans="1:14" s="1190" customFormat="1" ht="12.75" customHeight="1">
      <c r="A83" s="6522"/>
      <c r="B83" s="6567" t="s">
        <v>13893</v>
      </c>
      <c r="C83" s="6573" t="s">
        <v>13894</v>
      </c>
      <c r="D83" s="6523" t="s">
        <v>13896</v>
      </c>
      <c r="E83" s="6021" t="s">
        <v>2315</v>
      </c>
      <c r="F83" s="6030" t="s">
        <v>417</v>
      </c>
      <c r="G83" s="6029">
        <v>952</v>
      </c>
      <c r="H83" s="6021">
        <v>600</v>
      </c>
      <c r="I83" s="6021">
        <v>584</v>
      </c>
      <c r="J83" s="6021">
        <v>96</v>
      </c>
      <c r="K83" s="6634">
        <v>12568</v>
      </c>
      <c r="L83" s="6634">
        <f>K83*Оглавление!$B$14</f>
        <v>1193960</v>
      </c>
      <c r="M83" s="6635">
        <f t="shared" si="2"/>
        <v>1193960</v>
      </c>
    </row>
    <row r="84" spans="1:14" s="1190" customFormat="1" ht="13">
      <c r="A84" s="6522"/>
      <c r="B84" s="6576"/>
      <c r="C84" s="8049" t="s">
        <v>22907</v>
      </c>
      <c r="D84" s="8050"/>
      <c r="E84" s="8050"/>
      <c r="F84" s="8050"/>
      <c r="G84" s="8050"/>
      <c r="H84" s="8050"/>
      <c r="I84" s="8050"/>
      <c r="J84" s="8050"/>
      <c r="K84" s="8050"/>
      <c r="L84" s="8050"/>
      <c r="M84" s="8051"/>
    </row>
    <row r="85" spans="1:14" s="1190" customFormat="1" ht="13">
      <c r="A85" s="6522"/>
      <c r="B85" s="6567" t="s">
        <v>10733</v>
      </c>
      <c r="C85" s="6573" t="s">
        <v>2316</v>
      </c>
      <c r="D85" s="6021" t="s">
        <v>2303</v>
      </c>
      <c r="E85" s="6021" t="s">
        <v>1441</v>
      </c>
      <c r="F85" s="6030" t="s">
        <v>417</v>
      </c>
      <c r="G85" s="6029">
        <v>700</v>
      </c>
      <c r="H85" s="6021">
        <v>400</v>
      </c>
      <c r="I85" s="6021">
        <v>299</v>
      </c>
      <c r="J85" s="6021">
        <v>33</v>
      </c>
      <c r="K85" s="6634">
        <v>1843</v>
      </c>
      <c r="L85" s="6634">
        <f>K85*Оглавление!$B$14</f>
        <v>175085</v>
      </c>
      <c r="M85" s="6635">
        <f t="shared" ref="M85:M94" si="3">L85-L85*$C$4/100</f>
        <v>175085</v>
      </c>
      <c r="N85" s="6059"/>
    </row>
    <row r="86" spans="1:14" s="1190" customFormat="1" ht="13">
      <c r="A86" s="6522"/>
      <c r="B86" s="6567" t="s">
        <v>10734</v>
      </c>
      <c r="C86" s="6573" t="s">
        <v>2317</v>
      </c>
      <c r="D86" s="6021" t="s">
        <v>2301</v>
      </c>
      <c r="E86" s="6021" t="s">
        <v>1441</v>
      </c>
      <c r="F86" s="6030">
        <v>13.8</v>
      </c>
      <c r="G86" s="6029">
        <v>700</v>
      </c>
      <c r="H86" s="6021">
        <v>400</v>
      </c>
      <c r="I86" s="6021">
        <v>299</v>
      </c>
      <c r="J86" s="6021">
        <v>37</v>
      </c>
      <c r="K86" s="6634">
        <v>1989</v>
      </c>
      <c r="L86" s="6634">
        <f>K86*Оглавление!$B$14</f>
        <v>188955</v>
      </c>
      <c r="M86" s="6635">
        <f t="shared" si="3"/>
        <v>188955</v>
      </c>
      <c r="N86" s="6059"/>
    </row>
    <row r="87" spans="1:14" s="1190" customFormat="1" ht="13">
      <c r="A87" s="6522"/>
      <c r="B87" s="6567" t="s">
        <v>10735</v>
      </c>
      <c r="C87" s="6573" t="s">
        <v>7006</v>
      </c>
      <c r="D87" s="6021" t="s">
        <v>2580</v>
      </c>
      <c r="E87" s="6021" t="s">
        <v>1441</v>
      </c>
      <c r="F87" s="6030">
        <v>16.100000000000001</v>
      </c>
      <c r="G87" s="6029">
        <v>700</v>
      </c>
      <c r="H87" s="6021">
        <v>400</v>
      </c>
      <c r="I87" s="6021">
        <v>299</v>
      </c>
      <c r="J87" s="6021">
        <v>37</v>
      </c>
      <c r="K87" s="6634">
        <v>2012</v>
      </c>
      <c r="L87" s="6634">
        <f>K87*Оглавление!$B$14</f>
        <v>191140</v>
      </c>
      <c r="M87" s="6635">
        <f t="shared" si="3"/>
        <v>191140</v>
      </c>
      <c r="N87" s="6059"/>
    </row>
    <row r="88" spans="1:14" s="1190" customFormat="1" ht="51.75" customHeight="1">
      <c r="A88" s="6522"/>
      <c r="B88" s="6718"/>
      <c r="C88" s="8050" t="s">
        <v>22908</v>
      </c>
      <c r="D88" s="8050"/>
      <c r="E88" s="8050"/>
      <c r="F88" s="8050"/>
      <c r="G88" s="8050"/>
      <c r="H88" s="8050"/>
      <c r="I88" s="8050"/>
      <c r="J88" s="8050"/>
      <c r="K88" s="8050"/>
      <c r="L88" s="8050"/>
      <c r="M88" s="8052"/>
      <c r="N88" s="6059"/>
    </row>
    <row r="89" spans="1:14" s="1190" customFormat="1" ht="13">
      <c r="A89" s="6036"/>
      <c r="B89" s="6567" t="s">
        <v>22817</v>
      </c>
      <c r="C89" s="6573" t="s">
        <v>22818</v>
      </c>
      <c r="D89" s="6021" t="s">
        <v>2301</v>
      </c>
      <c r="E89" s="6021" t="s">
        <v>1441</v>
      </c>
      <c r="F89" s="6030">
        <v>13.8</v>
      </c>
      <c r="G89" s="6029">
        <v>770</v>
      </c>
      <c r="H89" s="6021">
        <v>470</v>
      </c>
      <c r="I89" s="6021">
        <v>238</v>
      </c>
      <c r="J89" s="6021">
        <v>32.5</v>
      </c>
      <c r="K89" s="6634">
        <v>2396</v>
      </c>
      <c r="L89" s="6634">
        <f>K89*92</f>
        <v>220432</v>
      </c>
      <c r="M89" s="6635">
        <f t="shared" si="3"/>
        <v>220432</v>
      </c>
      <c r="N89" s="6059"/>
    </row>
    <row r="90" spans="1:14" s="1190" customFormat="1" ht="13">
      <c r="A90" s="6036"/>
      <c r="B90" s="6567" t="s">
        <v>22819</v>
      </c>
      <c r="C90" s="6573" t="s">
        <v>22820</v>
      </c>
      <c r="D90" s="6021" t="s">
        <v>22829</v>
      </c>
      <c r="E90" s="6021" t="s">
        <v>1441</v>
      </c>
      <c r="F90" s="6030">
        <v>16.100000000000001</v>
      </c>
      <c r="G90" s="6029">
        <v>770</v>
      </c>
      <c r="H90" s="6021">
        <v>470</v>
      </c>
      <c r="I90" s="6021">
        <v>238</v>
      </c>
      <c r="J90" s="6021">
        <v>32.5</v>
      </c>
      <c r="K90" s="6634">
        <v>2438</v>
      </c>
      <c r="L90" s="6634">
        <f t="shared" ref="L90:L94" si="4">K90*92</f>
        <v>224296</v>
      </c>
      <c r="M90" s="6635">
        <f t="shared" si="3"/>
        <v>224296</v>
      </c>
      <c r="N90" s="6059"/>
    </row>
    <row r="91" spans="1:14" s="1190" customFormat="1" ht="13">
      <c r="A91" s="6036"/>
      <c r="B91" s="6567" t="s">
        <v>22821</v>
      </c>
      <c r="C91" s="6573" t="s">
        <v>22822</v>
      </c>
      <c r="D91" s="6021" t="s">
        <v>2303</v>
      </c>
      <c r="E91" s="6021" t="s">
        <v>1441</v>
      </c>
      <c r="F91" s="6030"/>
      <c r="G91" s="6029">
        <v>770</v>
      </c>
      <c r="H91" s="6021">
        <v>470</v>
      </c>
      <c r="I91" s="6021">
        <v>238</v>
      </c>
      <c r="J91" s="6021">
        <v>28.5</v>
      </c>
      <c r="K91" s="6634">
        <v>2542</v>
      </c>
      <c r="L91" s="6634">
        <f t="shared" si="4"/>
        <v>233864</v>
      </c>
      <c r="M91" s="6635">
        <f t="shared" si="3"/>
        <v>233864</v>
      </c>
      <c r="N91" s="6059"/>
    </row>
    <row r="92" spans="1:14" s="1190" customFormat="1" ht="13">
      <c r="A92" s="6036"/>
      <c r="B92" s="6567" t="s">
        <v>22823</v>
      </c>
      <c r="C92" s="6573" t="s">
        <v>22824</v>
      </c>
      <c r="D92" s="6021"/>
      <c r="E92" s="6021"/>
      <c r="F92" s="6030"/>
      <c r="G92" s="6029"/>
      <c r="H92" s="6021"/>
      <c r="I92" s="6021"/>
      <c r="J92" s="6021"/>
      <c r="K92" s="6634">
        <v>118</v>
      </c>
      <c r="L92" s="6634">
        <f t="shared" si="4"/>
        <v>10856</v>
      </c>
      <c r="M92" s="6635">
        <f t="shared" si="3"/>
        <v>10856</v>
      </c>
      <c r="N92" s="6059"/>
    </row>
    <row r="93" spans="1:14" s="1190" customFormat="1" ht="13">
      <c r="A93" s="6036"/>
      <c r="B93" s="6567" t="s">
        <v>22825</v>
      </c>
      <c r="C93" s="6573" t="s">
        <v>22826</v>
      </c>
      <c r="D93" s="6021"/>
      <c r="E93" s="6021"/>
      <c r="F93" s="6030"/>
      <c r="G93" s="6029"/>
      <c r="H93" s="6021"/>
      <c r="I93" s="6021"/>
      <c r="J93" s="6021"/>
      <c r="K93" s="6634">
        <v>48</v>
      </c>
      <c r="L93" s="6634">
        <f t="shared" si="4"/>
        <v>4416</v>
      </c>
      <c r="M93" s="6635">
        <f t="shared" si="3"/>
        <v>4416</v>
      </c>
      <c r="N93" s="6059"/>
    </row>
    <row r="94" spans="1:14" s="1190" customFormat="1" ht="13">
      <c r="A94" s="6036"/>
      <c r="B94" s="6567" t="s">
        <v>22827</v>
      </c>
      <c r="C94" s="6573" t="s">
        <v>22828</v>
      </c>
      <c r="D94" s="6021"/>
      <c r="E94" s="6021"/>
      <c r="F94" s="6030"/>
      <c r="G94" s="6029"/>
      <c r="H94" s="6021"/>
      <c r="I94" s="6021"/>
      <c r="J94" s="6021"/>
      <c r="K94" s="6634">
        <v>281</v>
      </c>
      <c r="L94" s="6634">
        <f t="shared" si="4"/>
        <v>25852</v>
      </c>
      <c r="M94" s="6635">
        <f t="shared" si="3"/>
        <v>25852</v>
      </c>
      <c r="N94" s="6059"/>
    </row>
    <row r="95" spans="1:14" s="1190" customFormat="1" ht="13">
      <c r="A95" s="8053" t="s">
        <v>1467</v>
      </c>
      <c r="B95" s="8053"/>
      <c r="C95" s="8053"/>
      <c r="D95" s="8053"/>
      <c r="E95" s="8053"/>
      <c r="F95" s="8053"/>
      <c r="G95" s="8053"/>
      <c r="H95" s="8053"/>
      <c r="I95" s="8053"/>
      <c r="J95" s="8053"/>
      <c r="K95" s="8053"/>
      <c r="L95" s="8053"/>
      <c r="M95" s="8053"/>
      <c r="N95" s="6059"/>
    </row>
    <row r="96" spans="1:14" s="1190" customFormat="1" ht="13">
      <c r="A96" s="8033" t="s">
        <v>2153</v>
      </c>
      <c r="B96" s="8034"/>
      <c r="C96" s="8034"/>
      <c r="D96" s="8034"/>
      <c r="E96" s="8034"/>
      <c r="F96" s="8034"/>
      <c r="G96" s="8034"/>
      <c r="H96" s="8034"/>
      <c r="I96" s="8034"/>
      <c r="J96" s="8034"/>
      <c r="K96" s="8034"/>
      <c r="L96" s="8034"/>
      <c r="M96" s="8034"/>
    </row>
    <row r="97" spans="1:13" s="1190" customFormat="1" ht="13">
      <c r="A97" s="8047" t="s">
        <v>70</v>
      </c>
      <c r="B97" s="6577"/>
      <c r="C97" s="8054" t="s">
        <v>67</v>
      </c>
      <c r="D97" s="8047" t="s">
        <v>1418</v>
      </c>
      <c r="E97" s="8047" t="s">
        <v>1432</v>
      </c>
      <c r="F97" s="8056" t="s">
        <v>2147</v>
      </c>
      <c r="G97" s="8058" t="s">
        <v>1433</v>
      </c>
      <c r="H97" s="8059"/>
      <c r="I97" s="8060"/>
      <c r="J97" s="8047" t="s">
        <v>1427</v>
      </c>
      <c r="K97" s="8023" t="s">
        <v>1434</v>
      </c>
      <c r="L97" s="8018" t="s">
        <v>1435</v>
      </c>
      <c r="M97" s="8018" t="s">
        <v>1436</v>
      </c>
    </row>
    <row r="98" spans="1:13" s="1190" customFormat="1" ht="13">
      <c r="A98" s="8048"/>
      <c r="B98" s="6578"/>
      <c r="C98" s="8055"/>
      <c r="D98" s="8048"/>
      <c r="E98" s="8048"/>
      <c r="F98" s="8057"/>
      <c r="G98" s="6101" t="s">
        <v>1437</v>
      </c>
      <c r="H98" s="6102" t="s">
        <v>1438</v>
      </c>
      <c r="I98" s="6102" t="s">
        <v>1439</v>
      </c>
      <c r="J98" s="8048"/>
      <c r="K98" s="8024"/>
      <c r="L98" s="8019"/>
      <c r="M98" s="8019"/>
    </row>
    <row r="99" spans="1:13" s="1190" customFormat="1" ht="13">
      <c r="A99" s="6018"/>
      <c r="B99" s="6570"/>
      <c r="C99" s="8042" t="s">
        <v>1468</v>
      </c>
      <c r="D99" s="8043"/>
      <c r="E99" s="8043"/>
      <c r="F99" s="8043"/>
      <c r="G99" s="8043"/>
      <c r="H99" s="8043"/>
      <c r="I99" s="8043"/>
      <c r="J99" s="8043"/>
      <c r="K99" s="8044"/>
      <c r="L99" s="6642"/>
      <c r="M99" s="6642"/>
    </row>
    <row r="100" spans="1:13" s="1190" customFormat="1" ht="13">
      <c r="A100" s="6519"/>
      <c r="B100" s="6558" t="s">
        <v>6937</v>
      </c>
      <c r="C100" s="6568" t="s">
        <v>6124</v>
      </c>
      <c r="D100" s="6090" t="s">
        <v>1469</v>
      </c>
      <c r="E100" s="6022">
        <v>110</v>
      </c>
      <c r="F100" s="6091" t="s">
        <v>417</v>
      </c>
      <c r="G100" s="6092">
        <v>850</v>
      </c>
      <c r="H100" s="6092">
        <v>350</v>
      </c>
      <c r="I100" s="6092">
        <v>520</v>
      </c>
      <c r="J100" s="6092">
        <v>89</v>
      </c>
      <c r="K100" s="6634">
        <v>2668</v>
      </c>
      <c r="L100" s="6634">
        <f>K100*Оглавление!$B$14</f>
        <v>253460</v>
      </c>
      <c r="M100" s="6635">
        <f t="shared" ref="M100:M102" si="5">L100-L100*$C$4/100</f>
        <v>253460</v>
      </c>
    </row>
    <row r="101" spans="1:13" s="1190" customFormat="1" ht="13">
      <c r="A101" s="6519"/>
      <c r="B101" s="6558" t="s">
        <v>6938</v>
      </c>
      <c r="C101" s="6568" t="s">
        <v>6125</v>
      </c>
      <c r="D101" s="6027" t="s">
        <v>1470</v>
      </c>
      <c r="E101" s="6027">
        <v>130</v>
      </c>
      <c r="F101" s="6091" t="s">
        <v>417</v>
      </c>
      <c r="G101" s="6093">
        <v>850</v>
      </c>
      <c r="H101" s="6093">
        <v>350</v>
      </c>
      <c r="I101" s="6093">
        <v>600</v>
      </c>
      <c r="J101" s="6093">
        <v>113</v>
      </c>
      <c r="K101" s="6634">
        <v>2870</v>
      </c>
      <c r="L101" s="6634">
        <f>K101*Оглавление!$B$14</f>
        <v>272650</v>
      </c>
      <c r="M101" s="6635">
        <f t="shared" si="5"/>
        <v>272650</v>
      </c>
    </row>
    <row r="102" spans="1:13" s="1190" customFormat="1" ht="13">
      <c r="A102" s="6519"/>
      <c r="B102" s="6558" t="s">
        <v>6939</v>
      </c>
      <c r="C102" s="6568" t="s">
        <v>6126</v>
      </c>
      <c r="D102" s="6027" t="s">
        <v>1471</v>
      </c>
      <c r="E102" s="6027">
        <v>140</v>
      </c>
      <c r="F102" s="6091" t="s">
        <v>417</v>
      </c>
      <c r="G102" s="6093">
        <v>850</v>
      </c>
      <c r="H102" s="6027">
        <v>350</v>
      </c>
      <c r="I102" s="6027">
        <v>680</v>
      </c>
      <c r="J102" s="6027">
        <v>136</v>
      </c>
      <c r="K102" s="6634">
        <v>3139</v>
      </c>
      <c r="L102" s="6634">
        <f>K102*Оглавление!$B$14</f>
        <v>298205</v>
      </c>
      <c r="M102" s="6635">
        <f t="shared" si="5"/>
        <v>298205</v>
      </c>
    </row>
    <row r="103" spans="1:13" s="1190" customFormat="1" ht="13">
      <c r="A103" s="6519"/>
      <c r="B103" s="6564"/>
      <c r="C103" s="8042" t="s">
        <v>1472</v>
      </c>
      <c r="D103" s="8043"/>
      <c r="E103" s="8043"/>
      <c r="F103" s="8043"/>
      <c r="G103" s="8043"/>
      <c r="H103" s="8043"/>
      <c r="I103" s="8043"/>
      <c r="J103" s="8043"/>
      <c r="K103" s="8044"/>
      <c r="L103" s="6642"/>
      <c r="M103" s="6642"/>
    </row>
    <row r="104" spans="1:13" s="1190" customFormat="1" ht="13">
      <c r="A104" s="6519"/>
      <c r="B104" s="6558" t="s">
        <v>6940</v>
      </c>
      <c r="C104" s="6559" t="s">
        <v>6127</v>
      </c>
      <c r="D104" s="6021" t="s">
        <v>1470</v>
      </c>
      <c r="E104" s="6021">
        <v>130</v>
      </c>
      <c r="F104" s="6030">
        <v>13</v>
      </c>
      <c r="G104" s="6029">
        <v>850</v>
      </c>
      <c r="H104" s="6021">
        <v>650</v>
      </c>
      <c r="I104" s="6021">
        <v>600</v>
      </c>
      <c r="J104" s="6021">
        <v>155</v>
      </c>
      <c r="K104" s="6634">
        <v>4521</v>
      </c>
      <c r="L104" s="6634">
        <f>K104*Оглавление!$B$14</f>
        <v>429495</v>
      </c>
      <c r="M104" s="6635">
        <f t="shared" ref="M104:M106" si="6">L104-L104*$C$4/100</f>
        <v>429495</v>
      </c>
    </row>
    <row r="105" spans="1:13" s="1190" customFormat="1" ht="13">
      <c r="A105" s="6519"/>
      <c r="B105" s="6558" t="s">
        <v>6941</v>
      </c>
      <c r="C105" s="6559" t="s">
        <v>6128</v>
      </c>
      <c r="D105" s="6021" t="s">
        <v>1471</v>
      </c>
      <c r="E105" s="6021">
        <v>140</v>
      </c>
      <c r="F105" s="6030">
        <v>17</v>
      </c>
      <c r="G105" s="6029">
        <v>850</v>
      </c>
      <c r="H105" s="6021">
        <v>650</v>
      </c>
      <c r="I105" s="6021">
        <v>600</v>
      </c>
      <c r="J105" s="6021">
        <v>176</v>
      </c>
      <c r="K105" s="6634">
        <v>4747</v>
      </c>
      <c r="L105" s="6634">
        <f>K105*Оглавление!$B$14</f>
        <v>450965</v>
      </c>
      <c r="M105" s="6635">
        <f t="shared" si="6"/>
        <v>450965</v>
      </c>
    </row>
    <row r="106" spans="1:13" s="1190" customFormat="1" ht="13">
      <c r="A106" s="6519"/>
      <c r="B106" s="6558" t="s">
        <v>6944</v>
      </c>
      <c r="C106" s="6559" t="s">
        <v>6129</v>
      </c>
      <c r="D106" s="6021" t="s">
        <v>1473</v>
      </c>
      <c r="E106" s="6021" t="s">
        <v>1441</v>
      </c>
      <c r="F106" s="6030">
        <v>17</v>
      </c>
      <c r="G106" s="6029">
        <v>850</v>
      </c>
      <c r="H106" s="6021">
        <v>650</v>
      </c>
      <c r="I106" s="6021">
        <v>600</v>
      </c>
      <c r="J106" s="6021">
        <v>184</v>
      </c>
      <c r="K106" s="6634">
        <v>5605</v>
      </c>
      <c r="L106" s="6634">
        <f>K106*Оглавление!$B$14</f>
        <v>532475</v>
      </c>
      <c r="M106" s="6635">
        <f t="shared" si="6"/>
        <v>532475</v>
      </c>
    </row>
    <row r="107" spans="1:13" s="1190" customFormat="1" ht="13">
      <c r="A107" s="6519"/>
      <c r="B107" s="6564"/>
      <c r="C107" s="8042" t="s">
        <v>1474</v>
      </c>
      <c r="D107" s="8043"/>
      <c r="E107" s="8043"/>
      <c r="F107" s="8043"/>
      <c r="G107" s="8043"/>
      <c r="H107" s="8043"/>
      <c r="I107" s="8043"/>
      <c r="J107" s="8043"/>
      <c r="K107" s="8044"/>
      <c r="L107" s="6643"/>
      <c r="M107" s="6643"/>
    </row>
    <row r="108" spans="1:13" s="1190" customFormat="1" ht="13">
      <c r="A108" s="6519"/>
      <c r="B108" s="6558" t="s">
        <v>6942</v>
      </c>
      <c r="C108" s="6559" t="s">
        <v>6130</v>
      </c>
      <c r="D108" s="6021" t="s">
        <v>1470</v>
      </c>
      <c r="E108" s="6021" t="s">
        <v>1441</v>
      </c>
      <c r="F108" s="6028" t="s">
        <v>417</v>
      </c>
      <c r="G108" s="6029">
        <v>850</v>
      </c>
      <c r="H108" s="6021">
        <v>350</v>
      </c>
      <c r="I108" s="6021">
        <v>596</v>
      </c>
      <c r="J108" s="6021">
        <v>184</v>
      </c>
      <c r="K108" s="6634">
        <v>3678</v>
      </c>
      <c r="L108" s="6634">
        <f>K108*Оглавление!$B$14</f>
        <v>349410</v>
      </c>
      <c r="M108" s="6635">
        <f t="shared" ref="M108:M109" si="7">L108-L108*$C$4/100</f>
        <v>349410</v>
      </c>
    </row>
    <row r="109" spans="1:13" s="1190" customFormat="1" ht="13">
      <c r="A109" s="6519"/>
      <c r="B109" s="6558" t="s">
        <v>6943</v>
      </c>
      <c r="C109" s="6559" t="s">
        <v>6131</v>
      </c>
      <c r="D109" s="6021" t="s">
        <v>1471</v>
      </c>
      <c r="E109" s="6021" t="s">
        <v>1441</v>
      </c>
      <c r="F109" s="6028" t="s">
        <v>417</v>
      </c>
      <c r="G109" s="6029">
        <v>850</v>
      </c>
      <c r="H109" s="6021">
        <v>350</v>
      </c>
      <c r="I109" s="6021">
        <v>676</v>
      </c>
      <c r="J109" s="6021">
        <v>144</v>
      </c>
      <c r="K109" s="6634">
        <v>3964</v>
      </c>
      <c r="L109" s="6634">
        <f>K109*Оглавление!$B$14</f>
        <v>376580</v>
      </c>
      <c r="M109" s="6635">
        <f t="shared" si="7"/>
        <v>376580</v>
      </c>
    </row>
    <row r="110" spans="1:13" s="1190" customFormat="1" ht="13">
      <c r="A110" s="6519"/>
      <c r="B110" s="6564"/>
      <c r="C110" s="8042" t="s">
        <v>1475</v>
      </c>
      <c r="D110" s="8043"/>
      <c r="E110" s="8043"/>
      <c r="F110" s="8043"/>
      <c r="G110" s="8043"/>
      <c r="H110" s="8043"/>
      <c r="I110" s="8043"/>
      <c r="J110" s="8043"/>
      <c r="K110" s="8044"/>
      <c r="L110" s="6643"/>
      <c r="M110" s="6643"/>
    </row>
    <row r="111" spans="1:13" s="1190" customFormat="1" ht="13">
      <c r="A111" s="6519"/>
      <c r="B111" s="6558" t="s">
        <v>6945</v>
      </c>
      <c r="C111" s="6559" t="s">
        <v>6132</v>
      </c>
      <c r="D111" s="6021" t="s">
        <v>1470</v>
      </c>
      <c r="E111" s="6021" t="s">
        <v>1441</v>
      </c>
      <c r="F111" s="6028" t="s">
        <v>417</v>
      </c>
      <c r="G111" s="6029">
        <v>850</v>
      </c>
      <c r="H111" s="6021">
        <v>350</v>
      </c>
      <c r="I111" s="6021">
        <v>542</v>
      </c>
      <c r="J111" s="6021">
        <v>111</v>
      </c>
      <c r="K111" s="6634">
        <v>3192</v>
      </c>
      <c r="L111" s="6634">
        <f>K111*Оглавление!$B$14</f>
        <v>303240</v>
      </c>
      <c r="M111" s="6635">
        <f t="shared" ref="M111:M112" si="8">L111-L111*$C$4/100</f>
        <v>303240</v>
      </c>
    </row>
    <row r="112" spans="1:13" s="1190" customFormat="1" ht="13">
      <c r="A112" s="6519"/>
      <c r="B112" s="6558" t="s">
        <v>6946</v>
      </c>
      <c r="C112" s="6559" t="s">
        <v>6133</v>
      </c>
      <c r="D112" s="6021" t="s">
        <v>1471</v>
      </c>
      <c r="E112" s="6021" t="s">
        <v>1441</v>
      </c>
      <c r="F112" s="6028" t="s">
        <v>417</v>
      </c>
      <c r="G112" s="6029">
        <v>850</v>
      </c>
      <c r="H112" s="6021">
        <v>350</v>
      </c>
      <c r="I112" s="6021">
        <v>622</v>
      </c>
      <c r="J112" s="6021">
        <v>134</v>
      </c>
      <c r="K112" s="6634">
        <v>3445</v>
      </c>
      <c r="L112" s="6634">
        <f>K112*Оглавление!$B$14</f>
        <v>327275</v>
      </c>
      <c r="M112" s="6635">
        <f t="shared" si="8"/>
        <v>327275</v>
      </c>
    </row>
    <row r="113" spans="1:13" s="1190" customFormat="1" ht="13">
      <c r="A113" s="6519"/>
      <c r="B113" s="6564"/>
      <c r="C113" s="8042" t="s">
        <v>1476</v>
      </c>
      <c r="D113" s="8043"/>
      <c r="E113" s="8043"/>
      <c r="F113" s="8043"/>
      <c r="G113" s="8043"/>
      <c r="H113" s="8043"/>
      <c r="I113" s="8043"/>
      <c r="J113" s="8043"/>
      <c r="K113" s="8044"/>
      <c r="L113" s="6643"/>
      <c r="M113" s="6643"/>
    </row>
    <row r="114" spans="1:13" s="1190" customFormat="1" ht="13">
      <c r="A114" s="6519"/>
      <c r="B114" s="6558" t="s">
        <v>6947</v>
      </c>
      <c r="C114" s="6559" t="s">
        <v>6134</v>
      </c>
      <c r="D114" s="6021" t="s">
        <v>1470</v>
      </c>
      <c r="E114" s="6021">
        <v>130</v>
      </c>
      <c r="F114" s="6028" t="s">
        <v>417</v>
      </c>
      <c r="G114" s="6029">
        <v>850</v>
      </c>
      <c r="H114" s="6021">
        <v>350</v>
      </c>
      <c r="I114" s="6021">
        <v>600</v>
      </c>
      <c r="J114" s="6021">
        <v>103</v>
      </c>
      <c r="K114" s="6634">
        <v>2404</v>
      </c>
      <c r="L114" s="6634">
        <f>K114*Оглавление!$B$14</f>
        <v>228380</v>
      </c>
      <c r="M114" s="6635">
        <f t="shared" ref="M114:M116" si="9">L114-L114*$C$4/100</f>
        <v>228380</v>
      </c>
    </row>
    <row r="115" spans="1:13" s="1190" customFormat="1" ht="13">
      <c r="A115" s="6018"/>
      <c r="B115" s="6558" t="s">
        <v>6948</v>
      </c>
      <c r="C115" s="6559" t="s">
        <v>6135</v>
      </c>
      <c r="D115" s="6021" t="s">
        <v>1471</v>
      </c>
      <c r="E115" s="6021">
        <v>140</v>
      </c>
      <c r="F115" s="6028" t="s">
        <v>417</v>
      </c>
      <c r="G115" s="6029">
        <v>850</v>
      </c>
      <c r="H115" s="6021">
        <v>350</v>
      </c>
      <c r="I115" s="6021">
        <v>680</v>
      </c>
      <c r="J115" s="6021">
        <v>126</v>
      </c>
      <c r="K115" s="6634">
        <v>2598</v>
      </c>
      <c r="L115" s="6634">
        <f>K115*Оглавление!$B$14</f>
        <v>246810</v>
      </c>
      <c r="M115" s="6635">
        <f t="shared" si="9"/>
        <v>246810</v>
      </c>
    </row>
    <row r="116" spans="1:13" s="1190" customFormat="1" ht="13">
      <c r="A116" s="6018"/>
      <c r="B116" s="6580" t="s">
        <v>6949</v>
      </c>
      <c r="C116" s="6574" t="s">
        <v>7342</v>
      </c>
      <c r="D116" s="6032" t="s">
        <v>1477</v>
      </c>
      <c r="E116" s="6032">
        <v>160</v>
      </c>
      <c r="F116" s="6094" t="s">
        <v>417</v>
      </c>
      <c r="G116" s="6095" t="s">
        <v>1478</v>
      </c>
      <c r="H116" s="6032">
        <v>350</v>
      </c>
      <c r="I116" s="6032">
        <v>635</v>
      </c>
      <c r="J116" s="6032">
        <v>150</v>
      </c>
      <c r="K116" s="6634">
        <v>2946</v>
      </c>
      <c r="L116" s="6634">
        <f>K116*Оглавление!$B$14</f>
        <v>279870</v>
      </c>
      <c r="M116" s="6635">
        <f t="shared" si="9"/>
        <v>279870</v>
      </c>
    </row>
    <row r="117" spans="1:13" s="1190" customFormat="1" ht="13">
      <c r="A117" s="6519"/>
      <c r="B117" s="6581"/>
      <c r="C117" s="6582" t="s">
        <v>7349</v>
      </c>
      <c r="D117" s="6524"/>
      <c r="E117" s="6524"/>
      <c r="F117" s="6525"/>
      <c r="G117" s="6526"/>
      <c r="H117" s="6524"/>
      <c r="I117" s="6524"/>
      <c r="J117" s="6524"/>
      <c r="K117" s="6644"/>
      <c r="L117" s="6645"/>
      <c r="M117" s="6646"/>
    </row>
    <row r="118" spans="1:13" s="1190" customFormat="1" ht="13">
      <c r="A118" s="6018"/>
      <c r="B118" s="6583" t="s">
        <v>6950</v>
      </c>
      <c r="C118" s="6584" t="s">
        <v>7347</v>
      </c>
      <c r="D118" s="6096" t="s">
        <v>1479</v>
      </c>
      <c r="E118" s="6096">
        <v>160</v>
      </c>
      <c r="F118" s="6097" t="s">
        <v>417</v>
      </c>
      <c r="G118" s="6098" t="s">
        <v>1478</v>
      </c>
      <c r="H118" s="6096">
        <v>350</v>
      </c>
      <c r="I118" s="6096">
        <v>715</v>
      </c>
      <c r="J118" s="6096">
        <v>174</v>
      </c>
      <c r="K118" s="6634">
        <v>3179</v>
      </c>
      <c r="L118" s="6634">
        <f>K118*Оглавление!$B$14</f>
        <v>302005</v>
      </c>
      <c r="M118" s="6635">
        <f t="shared" ref="M118" si="10">L118-L118*$C$4/100</f>
        <v>302005</v>
      </c>
    </row>
    <row r="119" spans="1:13" s="1190" customFormat="1" ht="13">
      <c r="A119" s="6018"/>
      <c r="B119" s="6558"/>
      <c r="C119" s="6582" t="s">
        <v>7350</v>
      </c>
      <c r="D119" s="6021"/>
      <c r="E119" s="6021"/>
      <c r="F119" s="6028"/>
      <c r="G119" s="6019"/>
      <c r="H119" s="6021"/>
      <c r="I119" s="6021"/>
      <c r="J119" s="6021"/>
      <c r="K119" s="6647"/>
      <c r="L119" s="6648"/>
      <c r="M119" s="6635"/>
    </row>
    <row r="120" spans="1:13" s="1190" customFormat="1" ht="13">
      <c r="A120" s="6018"/>
      <c r="B120" s="6558" t="s">
        <v>6951</v>
      </c>
      <c r="C120" s="6559" t="s">
        <v>7348</v>
      </c>
      <c r="D120" s="6021" t="s">
        <v>1480</v>
      </c>
      <c r="E120" s="6021">
        <v>180</v>
      </c>
      <c r="F120" s="6028" t="s">
        <v>417</v>
      </c>
      <c r="G120" s="6019" t="s">
        <v>1481</v>
      </c>
      <c r="H120" s="6021">
        <v>350</v>
      </c>
      <c r="I120" s="6021">
        <v>875</v>
      </c>
      <c r="J120" s="6021">
        <v>224</v>
      </c>
      <c r="K120" s="6634">
        <v>3936</v>
      </c>
      <c r="L120" s="6634">
        <f>K120*Оглавление!$B$14</f>
        <v>373920</v>
      </c>
      <c r="M120" s="6635">
        <f t="shared" ref="M120" si="11">L120-L120*$C$4/100</f>
        <v>373920</v>
      </c>
    </row>
    <row r="121" spans="1:13" s="1190" customFormat="1" ht="13">
      <c r="A121" s="6018"/>
      <c r="B121" s="6563"/>
      <c r="C121" s="6582" t="s">
        <v>7351</v>
      </c>
      <c r="D121" s="6523"/>
      <c r="E121" s="6523"/>
      <c r="F121" s="6527"/>
      <c r="G121" s="6512"/>
      <c r="H121" s="6523"/>
      <c r="I121" s="6523"/>
      <c r="J121" s="6523"/>
      <c r="K121" s="6649"/>
      <c r="L121" s="6650"/>
      <c r="M121" s="6636"/>
    </row>
    <row r="122" spans="1:13" s="1190" customFormat="1" ht="13">
      <c r="A122" s="6519"/>
      <c r="B122" s="6585" t="s">
        <v>7343</v>
      </c>
      <c r="C122" s="6582" t="s">
        <v>7345</v>
      </c>
      <c r="D122" s="6523"/>
      <c r="E122" s="6523"/>
      <c r="F122" s="6527"/>
      <c r="G122" s="6512"/>
      <c r="H122" s="6523"/>
      <c r="I122" s="6523"/>
      <c r="J122" s="6523"/>
      <c r="K122" s="6634">
        <v>134.6</v>
      </c>
      <c r="L122" s="6634">
        <f>K122*Оглавление!$B$14</f>
        <v>12787</v>
      </c>
      <c r="M122" s="6635">
        <f t="shared" ref="M122:M123" si="12">L122-L122*$C$4/100</f>
        <v>12787</v>
      </c>
    </row>
    <row r="123" spans="1:13" s="1190" customFormat="1" ht="13">
      <c r="A123" s="6519"/>
      <c r="B123" s="6585" t="s">
        <v>7344</v>
      </c>
      <c r="C123" s="6582" t="s">
        <v>7346</v>
      </c>
      <c r="D123" s="6523"/>
      <c r="E123" s="6523"/>
      <c r="F123" s="6527"/>
      <c r="G123" s="6512"/>
      <c r="H123" s="6523"/>
      <c r="I123" s="6523"/>
      <c r="J123" s="6523"/>
      <c r="K123" s="6634">
        <v>209.87</v>
      </c>
      <c r="L123" s="6634">
        <f>K123*Оглавление!$B$14</f>
        <v>19937.650000000001</v>
      </c>
      <c r="M123" s="6635">
        <f t="shared" si="12"/>
        <v>19937.650000000001</v>
      </c>
    </row>
    <row r="124" spans="1:13" s="1190" customFormat="1">
      <c r="A124" s="6018"/>
      <c r="B124" s="6570"/>
      <c r="C124" s="8042" t="s">
        <v>7360</v>
      </c>
      <c r="D124" s="8043"/>
      <c r="E124" s="8043"/>
      <c r="F124" s="8043"/>
      <c r="G124" s="8043"/>
      <c r="H124" s="8043"/>
      <c r="I124" s="8043"/>
      <c r="J124" s="8043"/>
      <c r="K124" s="8043"/>
      <c r="L124" s="8045"/>
      <c r="M124" s="8046"/>
    </row>
    <row r="125" spans="1:13" s="1190" customFormat="1" ht="13">
      <c r="A125" s="6519"/>
      <c r="B125" s="6558" t="s">
        <v>10903</v>
      </c>
      <c r="C125" s="6559" t="s">
        <v>2864</v>
      </c>
      <c r="D125" s="6021" t="s">
        <v>5999</v>
      </c>
      <c r="E125" s="6021">
        <v>180</v>
      </c>
      <c r="F125" s="6028" t="s">
        <v>417</v>
      </c>
      <c r="G125" s="6019" t="s">
        <v>2867</v>
      </c>
      <c r="H125" s="6021">
        <v>940</v>
      </c>
      <c r="I125" s="6021">
        <v>645</v>
      </c>
      <c r="J125" s="6021">
        <v>266</v>
      </c>
      <c r="K125" s="6634">
        <v>6394</v>
      </c>
      <c r="L125" s="6634">
        <f>K125*Оглавление!$B$14</f>
        <v>607430</v>
      </c>
      <c r="M125" s="6635">
        <f t="shared" ref="M125:M127" si="13">L125-L125*$C$4/100</f>
        <v>607430</v>
      </c>
    </row>
    <row r="126" spans="1:13" s="1190" customFormat="1" ht="13">
      <c r="A126" s="6519"/>
      <c r="B126" s="6558" t="s">
        <v>10904</v>
      </c>
      <c r="C126" s="6559" t="s">
        <v>2865</v>
      </c>
      <c r="D126" s="6021" t="s">
        <v>6000</v>
      </c>
      <c r="E126" s="6021">
        <v>225</v>
      </c>
      <c r="F126" s="6028" t="s">
        <v>417</v>
      </c>
      <c r="G126" s="6019" t="s">
        <v>2867</v>
      </c>
      <c r="H126" s="6021">
        <v>1140</v>
      </c>
      <c r="I126" s="6021">
        <v>645</v>
      </c>
      <c r="J126" s="6021">
        <v>322</v>
      </c>
      <c r="K126" s="6634">
        <v>7431</v>
      </c>
      <c r="L126" s="6634">
        <f>K126*Оглавление!$B$14</f>
        <v>705945</v>
      </c>
      <c r="M126" s="6635">
        <f t="shared" si="13"/>
        <v>705945</v>
      </c>
    </row>
    <row r="127" spans="1:13" s="1190" customFormat="1" ht="13">
      <c r="A127" s="6519"/>
      <c r="B127" s="6558" t="s">
        <v>10905</v>
      </c>
      <c r="C127" s="6559" t="s">
        <v>2866</v>
      </c>
      <c r="D127" s="6021" t="s">
        <v>6001</v>
      </c>
      <c r="E127" s="6021">
        <v>250</v>
      </c>
      <c r="F127" s="6028" t="s">
        <v>417</v>
      </c>
      <c r="G127" s="6019" t="s">
        <v>2867</v>
      </c>
      <c r="H127" s="6021">
        <v>1240</v>
      </c>
      <c r="I127" s="6021">
        <v>670</v>
      </c>
      <c r="J127" s="6021">
        <v>350</v>
      </c>
      <c r="K127" s="6634">
        <v>8526</v>
      </c>
      <c r="L127" s="6634">
        <f>K127*Оглавление!$B$14</f>
        <v>809970</v>
      </c>
      <c r="M127" s="6635">
        <f t="shared" si="13"/>
        <v>809970</v>
      </c>
    </row>
    <row r="128" spans="1:13" s="1190" customFormat="1" ht="13">
      <c r="A128" s="6018"/>
      <c r="B128" s="6586"/>
      <c r="C128" s="8042" t="s">
        <v>7361</v>
      </c>
      <c r="D128" s="8043"/>
      <c r="E128" s="8043"/>
      <c r="F128" s="8043"/>
      <c r="G128" s="8043"/>
      <c r="H128" s="8043"/>
      <c r="I128" s="8043"/>
      <c r="J128" s="8043"/>
      <c r="K128" s="8043"/>
      <c r="L128" s="8043"/>
      <c r="M128" s="8044"/>
    </row>
    <row r="129" spans="1:13" s="1190" customFormat="1" ht="13">
      <c r="A129" s="6519"/>
      <c r="B129" s="6558" t="s">
        <v>10906</v>
      </c>
      <c r="C129" s="6559" t="s">
        <v>2958</v>
      </c>
      <c r="D129" s="6021" t="s">
        <v>2964</v>
      </c>
      <c r="E129" s="6021">
        <v>130</v>
      </c>
      <c r="F129" s="6028" t="s">
        <v>417</v>
      </c>
      <c r="G129" s="6019" t="s">
        <v>1553</v>
      </c>
      <c r="H129" s="6021">
        <v>400</v>
      </c>
      <c r="I129" s="6021">
        <v>595</v>
      </c>
      <c r="J129" s="6021">
        <v>101</v>
      </c>
      <c r="K129" s="6634">
        <v>2279</v>
      </c>
      <c r="L129" s="6634">
        <f>K129*Оглавление!$B$14</f>
        <v>216505</v>
      </c>
      <c r="M129" s="6635">
        <f t="shared" ref="M129:M131" si="14">L129-L129*$C$4/100</f>
        <v>216505</v>
      </c>
    </row>
    <row r="130" spans="1:13" s="1190" customFormat="1" ht="13">
      <c r="A130" s="6519"/>
      <c r="B130" s="6558" t="s">
        <v>10907</v>
      </c>
      <c r="C130" s="6559" t="s">
        <v>2959</v>
      </c>
      <c r="D130" s="6021" t="s">
        <v>2965</v>
      </c>
      <c r="E130" s="6021">
        <v>150</v>
      </c>
      <c r="F130" s="6028" t="s">
        <v>417</v>
      </c>
      <c r="G130" s="6019" t="s">
        <v>1553</v>
      </c>
      <c r="H130" s="6021">
        <v>400</v>
      </c>
      <c r="I130" s="6021">
        <v>720</v>
      </c>
      <c r="J130" s="6021">
        <v>126</v>
      </c>
      <c r="K130" s="6634">
        <v>2455</v>
      </c>
      <c r="L130" s="6634">
        <f>K130*Оглавление!$B$14</f>
        <v>233225</v>
      </c>
      <c r="M130" s="6635">
        <f t="shared" si="14"/>
        <v>233225</v>
      </c>
    </row>
    <row r="131" spans="1:13" s="1190" customFormat="1" ht="13">
      <c r="A131" s="6519"/>
      <c r="B131" s="6558" t="s">
        <v>10908</v>
      </c>
      <c r="C131" s="6559" t="s">
        <v>7352</v>
      </c>
      <c r="D131" s="6021" t="s">
        <v>2966</v>
      </c>
      <c r="E131" s="6021">
        <v>180</v>
      </c>
      <c r="F131" s="6028" t="s">
        <v>417</v>
      </c>
      <c r="G131" s="6019" t="s">
        <v>1553</v>
      </c>
      <c r="H131" s="6021">
        <v>400</v>
      </c>
      <c r="I131" s="6021">
        <v>670</v>
      </c>
      <c r="J131" s="6021">
        <v>150</v>
      </c>
      <c r="K131" s="6634">
        <v>2729</v>
      </c>
      <c r="L131" s="6634">
        <f>K131*Оглавление!$B$14</f>
        <v>259255</v>
      </c>
      <c r="M131" s="6635">
        <f t="shared" si="14"/>
        <v>259255</v>
      </c>
    </row>
    <row r="132" spans="1:13" s="1190" customFormat="1" ht="13">
      <c r="A132" s="6519"/>
      <c r="B132" s="6564"/>
      <c r="C132" s="6587" t="s">
        <v>7357</v>
      </c>
      <c r="D132" s="6524"/>
      <c r="E132" s="6524"/>
      <c r="F132" s="6525"/>
      <c r="G132" s="6526"/>
      <c r="H132" s="6524"/>
      <c r="I132" s="6524"/>
      <c r="J132" s="6524"/>
      <c r="K132" s="6644"/>
      <c r="L132" s="6645"/>
      <c r="M132" s="6646"/>
    </row>
    <row r="133" spans="1:13" s="1190" customFormat="1" ht="12.75" customHeight="1">
      <c r="A133" s="6519"/>
      <c r="B133" s="6558" t="s">
        <v>10909</v>
      </c>
      <c r="C133" s="6559" t="s">
        <v>7353</v>
      </c>
      <c r="D133" s="6021" t="s">
        <v>2967</v>
      </c>
      <c r="E133" s="6021">
        <v>180</v>
      </c>
      <c r="F133" s="6028" t="s">
        <v>417</v>
      </c>
      <c r="G133" s="6019" t="s">
        <v>1553</v>
      </c>
      <c r="H133" s="6021">
        <v>400</v>
      </c>
      <c r="I133" s="6021">
        <v>770</v>
      </c>
      <c r="J133" s="6021">
        <v>176</v>
      </c>
      <c r="K133" s="6634">
        <v>3032</v>
      </c>
      <c r="L133" s="6634">
        <f>K133*Оглавление!$B$14</f>
        <v>288040</v>
      </c>
      <c r="M133" s="6635">
        <f t="shared" ref="M133" si="15">L133-L133*$C$4/100</f>
        <v>288040</v>
      </c>
    </row>
    <row r="134" spans="1:13" s="1190" customFormat="1" ht="12.75" customHeight="1">
      <c r="A134" s="6519"/>
      <c r="B134" s="6564"/>
      <c r="C134" s="6588" t="s">
        <v>7358</v>
      </c>
      <c r="D134" s="6529"/>
      <c r="E134" s="6529"/>
      <c r="F134" s="6530"/>
      <c r="G134" s="6531"/>
      <c r="H134" s="6529"/>
      <c r="I134" s="6529"/>
      <c r="J134" s="6529"/>
      <c r="K134" s="6651"/>
      <c r="L134" s="6648"/>
      <c r="M134" s="6652"/>
    </row>
    <row r="135" spans="1:13" s="1190" customFormat="1" ht="13">
      <c r="A135" s="6519"/>
      <c r="B135" s="6558" t="s">
        <v>10910</v>
      </c>
      <c r="C135" s="6559" t="s">
        <v>7354</v>
      </c>
      <c r="D135" s="6021" t="s">
        <v>2968</v>
      </c>
      <c r="E135" s="6021">
        <v>200</v>
      </c>
      <c r="F135" s="6028" t="s">
        <v>417</v>
      </c>
      <c r="G135" s="6019" t="s">
        <v>1553</v>
      </c>
      <c r="H135" s="6021">
        <v>400</v>
      </c>
      <c r="I135" s="6021">
        <v>870</v>
      </c>
      <c r="J135" s="6021">
        <v>202</v>
      </c>
      <c r="K135" s="6634">
        <v>3433</v>
      </c>
      <c r="L135" s="6634">
        <f>K135*Оглавление!$B$14</f>
        <v>326135</v>
      </c>
      <c r="M135" s="6635">
        <f t="shared" ref="M135" si="16">L135-L135*$C$4/100</f>
        <v>326135</v>
      </c>
    </row>
    <row r="136" spans="1:13" s="1190" customFormat="1" ht="13">
      <c r="A136" s="6519"/>
      <c r="B136" s="6564"/>
      <c r="C136" s="6589" t="s">
        <v>7359</v>
      </c>
      <c r="D136" s="6523"/>
      <c r="E136" s="6523"/>
      <c r="F136" s="6527"/>
      <c r="G136" s="6512"/>
      <c r="H136" s="6523"/>
      <c r="I136" s="6523"/>
      <c r="J136" s="6523"/>
      <c r="K136" s="6649"/>
      <c r="L136" s="6650"/>
      <c r="M136" s="6636"/>
    </row>
    <row r="137" spans="1:13" s="1190" customFormat="1" ht="13">
      <c r="A137" s="6519"/>
      <c r="B137" s="6558" t="s">
        <v>10911</v>
      </c>
      <c r="C137" s="6590" t="s">
        <v>7355</v>
      </c>
      <c r="D137" s="6021"/>
      <c r="E137" s="6021"/>
      <c r="F137" s="6028"/>
      <c r="G137" s="6019"/>
      <c r="H137" s="6021"/>
      <c r="I137" s="6021"/>
      <c r="J137" s="6021"/>
      <c r="K137" s="6634">
        <v>226.47</v>
      </c>
      <c r="L137" s="6634">
        <f>K137*Оглавление!$B$14</f>
        <v>21514.65</v>
      </c>
      <c r="M137" s="6635">
        <f t="shared" ref="M137:M138" si="17">L137-L137*$C$4/100</f>
        <v>21514.65</v>
      </c>
    </row>
    <row r="138" spans="1:13" s="1190" customFormat="1" ht="13">
      <c r="A138" s="6519"/>
      <c r="B138" s="6558" t="s">
        <v>10912</v>
      </c>
      <c r="C138" s="6590" t="s">
        <v>7356</v>
      </c>
      <c r="D138" s="6021"/>
      <c r="E138" s="6021"/>
      <c r="F138" s="6028"/>
      <c r="G138" s="6019"/>
      <c r="H138" s="6021"/>
      <c r="I138" s="6021"/>
      <c r="J138" s="6021"/>
      <c r="K138" s="6634">
        <v>226.47</v>
      </c>
      <c r="L138" s="6634">
        <f>K138*Оглавление!$B$14</f>
        <v>21514.65</v>
      </c>
      <c r="M138" s="6635">
        <f t="shared" si="17"/>
        <v>21514.65</v>
      </c>
    </row>
    <row r="139" spans="1:13" s="1190" customFormat="1" ht="13">
      <c r="A139" s="8036" t="s">
        <v>2184</v>
      </c>
      <c r="B139" s="8037"/>
      <c r="C139" s="8037"/>
      <c r="D139" s="8037"/>
      <c r="E139" s="8037"/>
      <c r="F139" s="8037"/>
      <c r="G139" s="8037"/>
      <c r="H139" s="8037"/>
      <c r="I139" s="8037"/>
      <c r="J139" s="8037"/>
      <c r="K139" s="8037"/>
      <c r="L139" s="8037"/>
      <c r="M139" s="8038"/>
    </row>
    <row r="140" spans="1:13" s="1190" customFormat="1" ht="13">
      <c r="A140" s="8033" t="s">
        <v>2196</v>
      </c>
      <c r="B140" s="8034"/>
      <c r="C140" s="8034"/>
      <c r="D140" s="8034"/>
      <c r="E140" s="8034"/>
      <c r="F140" s="8034"/>
      <c r="G140" s="8034"/>
      <c r="H140" s="8034"/>
      <c r="I140" s="8034"/>
      <c r="J140" s="8034"/>
      <c r="K140" s="8034"/>
      <c r="L140" s="8034"/>
      <c r="M140" s="8035"/>
    </row>
    <row r="141" spans="1:13" s="1190" customFormat="1" ht="12.75" customHeight="1">
      <c r="A141" s="6532"/>
      <c r="B141" s="6558" t="s">
        <v>6952</v>
      </c>
      <c r="C141" s="6579" t="s">
        <v>2185</v>
      </c>
      <c r="D141" s="6021" t="s">
        <v>2190</v>
      </c>
      <c r="E141" s="6021">
        <v>80</v>
      </c>
      <c r="F141" s="5633" t="s">
        <v>417</v>
      </c>
      <c r="G141" s="6029">
        <v>850</v>
      </c>
      <c r="H141" s="6021">
        <v>450</v>
      </c>
      <c r="I141" s="6021">
        <v>621</v>
      </c>
      <c r="J141" s="6021">
        <v>70</v>
      </c>
      <c r="K141" s="6634">
        <v>5575</v>
      </c>
      <c r="L141" s="6634">
        <f>K141*Оглавление!$B$14</f>
        <v>529625</v>
      </c>
      <c r="M141" s="6635">
        <f t="shared" ref="M141:M146" si="18">L141-L141*$C$4/100</f>
        <v>529625</v>
      </c>
    </row>
    <row r="142" spans="1:13" s="1190" customFormat="1" ht="12.75" customHeight="1">
      <c r="A142" s="6532"/>
      <c r="B142" s="6558" t="s">
        <v>6953</v>
      </c>
      <c r="C142" s="6579" t="s">
        <v>2186</v>
      </c>
      <c r="D142" s="6021" t="s">
        <v>2191</v>
      </c>
      <c r="E142" s="6021">
        <v>80</v>
      </c>
      <c r="F142" s="5633" t="s">
        <v>417</v>
      </c>
      <c r="G142" s="6029">
        <v>850</v>
      </c>
      <c r="H142" s="6021">
        <v>450</v>
      </c>
      <c r="I142" s="6021">
        <v>693</v>
      </c>
      <c r="J142" s="6021">
        <v>78</v>
      </c>
      <c r="K142" s="6634">
        <v>6165</v>
      </c>
      <c r="L142" s="6634">
        <f>K142*Оглавление!$B$14</f>
        <v>585675</v>
      </c>
      <c r="M142" s="6635">
        <f t="shared" si="18"/>
        <v>585675</v>
      </c>
    </row>
    <row r="143" spans="1:13" s="1190" customFormat="1" ht="13">
      <c r="A143" s="6532"/>
      <c r="B143" s="6558" t="s">
        <v>6954</v>
      </c>
      <c r="C143" s="6579" t="s">
        <v>2187</v>
      </c>
      <c r="D143" s="6021" t="s">
        <v>2192</v>
      </c>
      <c r="E143" s="6021">
        <v>100</v>
      </c>
      <c r="F143" s="5633" t="s">
        <v>417</v>
      </c>
      <c r="G143" s="6029">
        <v>850</v>
      </c>
      <c r="H143" s="6021">
        <v>450</v>
      </c>
      <c r="I143" s="6021">
        <v>801</v>
      </c>
      <c r="J143" s="6021">
        <v>85</v>
      </c>
      <c r="K143" s="6634">
        <v>7079</v>
      </c>
      <c r="L143" s="6634">
        <f>K143*Оглавление!$B$14</f>
        <v>672505</v>
      </c>
      <c r="M143" s="6635">
        <f t="shared" si="18"/>
        <v>672505</v>
      </c>
    </row>
    <row r="144" spans="1:13" s="1190" customFormat="1" ht="13">
      <c r="A144" s="6532"/>
      <c r="B144" s="6558" t="s">
        <v>6955</v>
      </c>
      <c r="C144" s="6579" t="s">
        <v>2189</v>
      </c>
      <c r="D144" s="6021" t="s">
        <v>2193</v>
      </c>
      <c r="E144" s="6021">
        <v>100</v>
      </c>
      <c r="F144" s="5633" t="s">
        <v>417</v>
      </c>
      <c r="G144" s="6029">
        <v>850</v>
      </c>
      <c r="H144" s="6021">
        <v>450</v>
      </c>
      <c r="I144" s="6021">
        <v>871</v>
      </c>
      <c r="J144" s="6021">
        <v>93</v>
      </c>
      <c r="K144" s="6634">
        <v>8087</v>
      </c>
      <c r="L144" s="6634">
        <f>K144*Оглавление!$B$14</f>
        <v>768265</v>
      </c>
      <c r="M144" s="6635">
        <f t="shared" si="18"/>
        <v>768265</v>
      </c>
    </row>
    <row r="145" spans="1:13" s="1190" customFormat="1" ht="13">
      <c r="A145" s="6532"/>
      <c r="B145" s="6558" t="s">
        <v>6956</v>
      </c>
      <c r="C145" s="6579" t="s">
        <v>2188</v>
      </c>
      <c r="D145" s="6021" t="s">
        <v>2194</v>
      </c>
      <c r="E145" s="6021">
        <v>100</v>
      </c>
      <c r="F145" s="5633" t="s">
        <v>417</v>
      </c>
      <c r="G145" s="6029">
        <v>850</v>
      </c>
      <c r="H145" s="6021">
        <v>450</v>
      </c>
      <c r="I145" s="6021">
        <v>1024</v>
      </c>
      <c r="J145" s="6021">
        <v>105</v>
      </c>
      <c r="K145" s="6634">
        <v>10641</v>
      </c>
      <c r="L145" s="6634">
        <f>K145*Оглавление!$B$14</f>
        <v>1010895</v>
      </c>
      <c r="M145" s="6635">
        <f t="shared" si="18"/>
        <v>1010895</v>
      </c>
    </row>
    <row r="146" spans="1:13" s="1190" customFormat="1" ht="13">
      <c r="A146" s="6532"/>
      <c r="B146" s="6558" t="s">
        <v>6957</v>
      </c>
      <c r="C146" s="6579" t="s">
        <v>2363</v>
      </c>
      <c r="D146" s="6021" t="s">
        <v>2195</v>
      </c>
      <c r="E146" s="6021">
        <v>100</v>
      </c>
      <c r="F146" s="5633" t="s">
        <v>417</v>
      </c>
      <c r="G146" s="6029">
        <v>850</v>
      </c>
      <c r="H146" s="6021">
        <v>450</v>
      </c>
      <c r="I146" s="6021">
        <v>1132</v>
      </c>
      <c r="J146" s="6021">
        <v>113</v>
      </c>
      <c r="K146" s="6634">
        <v>12795</v>
      </c>
      <c r="L146" s="6634">
        <f>K146*Оглавление!$B$14</f>
        <v>1215525</v>
      </c>
      <c r="M146" s="6635">
        <f t="shared" si="18"/>
        <v>1215525</v>
      </c>
    </row>
    <row r="147" spans="1:13" s="1190" customFormat="1" ht="13">
      <c r="A147" s="6534"/>
      <c r="B147" s="7922" t="s">
        <v>22883</v>
      </c>
      <c r="C147" s="7923"/>
      <c r="D147" s="7923"/>
      <c r="E147" s="7923"/>
      <c r="F147" s="7923"/>
      <c r="G147" s="7923"/>
      <c r="H147" s="7923"/>
      <c r="I147" s="7923"/>
      <c r="J147" s="7923"/>
      <c r="K147" s="7923"/>
      <c r="L147" s="7923"/>
      <c r="M147" s="7923"/>
    </row>
    <row r="148" spans="1:13" s="1190" customFormat="1" ht="13">
      <c r="B148" s="6559">
        <v>7612418</v>
      </c>
      <c r="C148" s="6721" t="s">
        <v>22830</v>
      </c>
      <c r="D148" s="6722" t="s">
        <v>22886</v>
      </c>
      <c r="E148" s="6722" t="s">
        <v>22884</v>
      </c>
      <c r="F148" s="6021"/>
      <c r="G148" s="6029">
        <v>904</v>
      </c>
      <c r="H148" s="6021">
        <v>600</v>
      </c>
      <c r="I148" s="6021">
        <v>681</v>
      </c>
      <c r="J148" s="6021">
        <v>70</v>
      </c>
      <c r="K148" s="6634">
        <v>5187</v>
      </c>
      <c r="L148" s="6634">
        <f>K148*Оглавление!$B$14</f>
        <v>492765</v>
      </c>
      <c r="M148" s="6635"/>
    </row>
    <row r="149" spans="1:13" s="1190" customFormat="1" ht="13">
      <c r="B149" s="6559">
        <v>7612419</v>
      </c>
      <c r="C149" s="6721" t="s">
        <v>22831</v>
      </c>
      <c r="D149" s="6722" t="s">
        <v>22887</v>
      </c>
      <c r="E149" s="6722" t="s">
        <v>22884</v>
      </c>
      <c r="F149" s="6021"/>
      <c r="G149" s="6029">
        <v>904</v>
      </c>
      <c r="H149" s="6021">
        <v>600</v>
      </c>
      <c r="I149" s="6021">
        <v>681</v>
      </c>
      <c r="J149" s="6021">
        <v>78</v>
      </c>
      <c r="K149" s="6634">
        <v>6356</v>
      </c>
      <c r="L149" s="6634">
        <f>K149*Оглавление!$B$14</f>
        <v>603820</v>
      </c>
      <c r="M149" s="6635"/>
    </row>
    <row r="150" spans="1:13" s="1190" customFormat="1" ht="13">
      <c r="B150" s="6559">
        <v>7612420</v>
      </c>
      <c r="C150" s="6721" t="s">
        <v>22832</v>
      </c>
      <c r="D150" s="6722" t="s">
        <v>22888</v>
      </c>
      <c r="E150" s="6722" t="s">
        <v>22885</v>
      </c>
      <c r="F150" s="6021"/>
      <c r="G150" s="6029">
        <v>904</v>
      </c>
      <c r="H150" s="6021">
        <v>600</v>
      </c>
      <c r="I150" s="6021">
        <v>681</v>
      </c>
      <c r="J150" s="6021">
        <v>110</v>
      </c>
      <c r="K150" s="6634">
        <v>8942</v>
      </c>
      <c r="L150" s="6634">
        <f>K150*Оглавление!$B$14</f>
        <v>849490</v>
      </c>
      <c r="M150" s="6635"/>
    </row>
    <row r="151" spans="1:13" s="1190" customFormat="1" ht="13">
      <c r="B151" s="6559">
        <v>7612421</v>
      </c>
      <c r="C151" s="6721" t="s">
        <v>22833</v>
      </c>
      <c r="D151" s="6722" t="s">
        <v>22889</v>
      </c>
      <c r="E151" s="6722" t="s">
        <v>22885</v>
      </c>
      <c r="F151" s="6021"/>
      <c r="G151" s="6029">
        <v>1221</v>
      </c>
      <c r="H151" s="6021">
        <v>600</v>
      </c>
      <c r="I151" s="6021">
        <v>681</v>
      </c>
      <c r="J151" s="6021">
        <v>116</v>
      </c>
      <c r="K151" s="6634">
        <v>10108</v>
      </c>
      <c r="L151" s="6634">
        <f>K151*Оглавление!$B$14</f>
        <v>960260</v>
      </c>
      <c r="M151" s="6635"/>
    </row>
    <row r="152" spans="1:13" s="1190" customFormat="1" ht="13">
      <c r="B152" s="6723" t="s">
        <v>22834</v>
      </c>
      <c r="C152" s="6721" t="s">
        <v>22835</v>
      </c>
      <c r="D152" s="6722" t="s">
        <v>22890</v>
      </c>
      <c r="E152" s="6722" t="s">
        <v>22885</v>
      </c>
      <c r="F152" s="6021"/>
      <c r="G152" s="6029">
        <v>1221</v>
      </c>
      <c r="H152" s="6021">
        <v>600</v>
      </c>
      <c r="I152" s="6021">
        <v>681</v>
      </c>
      <c r="J152" s="6021">
        <v>136</v>
      </c>
      <c r="K152" s="6634">
        <v>12302</v>
      </c>
      <c r="L152" s="6634">
        <f>K152*Оглавление!$B$14</f>
        <v>1168690</v>
      </c>
      <c r="M152" s="6635"/>
    </row>
    <row r="153" spans="1:13" s="1190" customFormat="1" ht="13">
      <c r="B153" s="6723" t="s">
        <v>22836</v>
      </c>
      <c r="C153" s="6721" t="s">
        <v>22837</v>
      </c>
      <c r="D153" s="6722" t="s">
        <v>22891</v>
      </c>
      <c r="E153" s="6722" t="s">
        <v>22885</v>
      </c>
      <c r="F153" s="6021"/>
      <c r="G153" s="6029">
        <v>1221</v>
      </c>
      <c r="H153" s="6021">
        <v>600</v>
      </c>
      <c r="I153" s="6021">
        <v>681</v>
      </c>
      <c r="J153" s="6021">
        <v>142</v>
      </c>
      <c r="K153" s="6634">
        <v>13339</v>
      </c>
      <c r="L153" s="6634">
        <f>K153*Оглавление!$B$14</f>
        <v>1267205</v>
      </c>
      <c r="M153" s="6635"/>
    </row>
    <row r="154" spans="1:13" s="1190" customFormat="1" ht="13">
      <c r="B154" s="6723" t="s">
        <v>22838</v>
      </c>
      <c r="C154" s="6721" t="s">
        <v>22839</v>
      </c>
      <c r="D154" s="6722" t="s">
        <v>22892</v>
      </c>
      <c r="E154" s="6724">
        <v>150</v>
      </c>
      <c r="F154" s="6021"/>
      <c r="G154" s="6029">
        <v>1238</v>
      </c>
      <c r="H154" s="6021">
        <v>600</v>
      </c>
      <c r="I154" s="6021">
        <v>1410</v>
      </c>
      <c r="J154" s="6021">
        <v>222</v>
      </c>
      <c r="K154" s="6634">
        <v>16531</v>
      </c>
      <c r="L154" s="6634">
        <f>K154*Оглавление!$B$14</f>
        <v>1570445</v>
      </c>
      <c r="M154" s="6635"/>
    </row>
    <row r="155" spans="1:13" s="1190" customFormat="1" ht="13">
      <c r="B155" s="6723" t="s">
        <v>22840</v>
      </c>
      <c r="C155" s="6721" t="s">
        <v>22841</v>
      </c>
      <c r="D155" s="6722" t="s">
        <v>22893</v>
      </c>
      <c r="E155" s="6724">
        <v>150</v>
      </c>
      <c r="F155" s="6021"/>
      <c r="G155" s="6029">
        <v>1238</v>
      </c>
      <c r="H155" s="6021">
        <v>600</v>
      </c>
      <c r="I155" s="6021">
        <v>1410</v>
      </c>
      <c r="J155" s="6021">
        <v>242</v>
      </c>
      <c r="K155" s="6634">
        <v>19178</v>
      </c>
      <c r="L155" s="6634">
        <f>K155*Оглавление!$B$14</f>
        <v>1821910</v>
      </c>
      <c r="M155" s="6635"/>
    </row>
    <row r="156" spans="1:13" s="1190" customFormat="1" ht="12.75" customHeight="1">
      <c r="A156" s="6534"/>
      <c r="B156" s="7922" t="s">
        <v>22856</v>
      </c>
      <c r="C156" s="7923"/>
      <c r="D156" s="7923"/>
      <c r="E156" s="7923"/>
      <c r="F156" s="7923"/>
      <c r="G156" s="7923"/>
      <c r="H156" s="7923"/>
      <c r="I156" s="7923"/>
      <c r="J156" s="7923"/>
      <c r="K156" s="7923"/>
      <c r="L156" s="7923"/>
      <c r="M156" s="7923"/>
    </row>
    <row r="157" spans="1:13" s="1190" customFormat="1" ht="13">
      <c r="B157" s="6723" t="s">
        <v>22842</v>
      </c>
      <c r="C157" s="6558" t="s">
        <v>22843</v>
      </c>
      <c r="D157" s="6090" t="s">
        <v>22894</v>
      </c>
      <c r="E157" s="6021">
        <v>160</v>
      </c>
      <c r="F157" s="6021"/>
      <c r="G157" s="6029">
        <v>1445</v>
      </c>
      <c r="H157" s="6021">
        <v>692</v>
      </c>
      <c r="I157" s="6021">
        <v>1008</v>
      </c>
      <c r="J157" s="6021">
        <v>250</v>
      </c>
      <c r="K157" s="6634" t="s">
        <v>22901</v>
      </c>
      <c r="L157" s="6634"/>
      <c r="M157" s="6635"/>
    </row>
    <row r="158" spans="1:13" s="1190" customFormat="1" ht="13">
      <c r="B158" s="6723" t="s">
        <v>22844</v>
      </c>
      <c r="C158" s="6558" t="s">
        <v>22845</v>
      </c>
      <c r="D158" s="6090" t="s">
        <v>22895</v>
      </c>
      <c r="E158" s="6021">
        <v>200</v>
      </c>
      <c r="F158" s="6021"/>
      <c r="G158" s="6029">
        <v>1445</v>
      </c>
      <c r="H158" s="6021">
        <v>692</v>
      </c>
      <c r="I158" s="6021">
        <v>1171</v>
      </c>
      <c r="J158" s="6021">
        <v>314</v>
      </c>
      <c r="K158" s="6634" t="s">
        <v>22901</v>
      </c>
      <c r="L158" s="6634"/>
      <c r="M158" s="6635"/>
    </row>
    <row r="159" spans="1:13" s="1190" customFormat="1" ht="13">
      <c r="B159" s="6723" t="s">
        <v>22846</v>
      </c>
      <c r="C159" s="6558" t="s">
        <v>22847</v>
      </c>
      <c r="D159" s="6090" t="s">
        <v>22896</v>
      </c>
      <c r="E159" s="6021">
        <v>200</v>
      </c>
      <c r="F159" s="6021"/>
      <c r="G159" s="6029">
        <v>1445</v>
      </c>
      <c r="H159" s="6021">
        <v>692</v>
      </c>
      <c r="I159" s="6021">
        <v>1264</v>
      </c>
      <c r="J159" s="6021">
        <v>345</v>
      </c>
      <c r="K159" s="6634" t="s">
        <v>22901</v>
      </c>
      <c r="L159" s="6634"/>
      <c r="M159" s="6635"/>
    </row>
    <row r="160" spans="1:13" s="1190" customFormat="1" ht="13">
      <c r="B160" s="6723" t="s">
        <v>22848</v>
      </c>
      <c r="C160" s="6558" t="s">
        <v>22849</v>
      </c>
      <c r="D160" s="6090" t="s">
        <v>22897</v>
      </c>
      <c r="E160" s="6021">
        <v>200</v>
      </c>
      <c r="F160" s="6021"/>
      <c r="G160" s="6029">
        <v>1445</v>
      </c>
      <c r="H160" s="6021">
        <v>692</v>
      </c>
      <c r="I160" s="6021">
        <v>1357</v>
      </c>
      <c r="J160" s="6021">
        <v>378</v>
      </c>
      <c r="K160" s="6634" t="s">
        <v>22901</v>
      </c>
      <c r="L160" s="6634"/>
      <c r="M160" s="6635"/>
    </row>
    <row r="161" spans="1:13" s="1190" customFormat="1" ht="13">
      <c r="B161" s="6723" t="s">
        <v>22850</v>
      </c>
      <c r="C161" s="6558" t="s">
        <v>22851</v>
      </c>
      <c r="D161" s="6090" t="s">
        <v>22898</v>
      </c>
      <c r="E161" s="6021">
        <v>250</v>
      </c>
      <c r="F161" s="6021"/>
      <c r="G161" s="6029">
        <v>1526</v>
      </c>
      <c r="H161" s="6021">
        <v>762</v>
      </c>
      <c r="I161" s="6021">
        <v>1882</v>
      </c>
      <c r="J161" s="6021">
        <v>550</v>
      </c>
      <c r="K161" s="6634" t="s">
        <v>22901</v>
      </c>
      <c r="L161" s="6634"/>
      <c r="M161" s="6635"/>
    </row>
    <row r="162" spans="1:13" s="1190" customFormat="1" ht="13">
      <c r="B162" s="6723" t="s">
        <v>22852</v>
      </c>
      <c r="C162" s="6558" t="s">
        <v>22853</v>
      </c>
      <c r="D162" s="6090" t="s">
        <v>22899</v>
      </c>
      <c r="E162" s="6021">
        <v>250</v>
      </c>
      <c r="F162" s="6021"/>
      <c r="G162" s="6029">
        <v>1526</v>
      </c>
      <c r="H162" s="6021">
        <v>762</v>
      </c>
      <c r="I162" s="6021">
        <v>1882</v>
      </c>
      <c r="J162" s="6021">
        <v>608</v>
      </c>
      <c r="K162" s="6634" t="s">
        <v>22901</v>
      </c>
      <c r="L162" s="6634"/>
      <c r="M162" s="6635"/>
    </row>
    <row r="163" spans="1:13" s="1190" customFormat="1" ht="13">
      <c r="B163" s="6723" t="s">
        <v>22854</v>
      </c>
      <c r="C163" s="6558" t="s">
        <v>22855</v>
      </c>
      <c r="D163" s="6090" t="s">
        <v>22900</v>
      </c>
      <c r="E163" s="6021">
        <v>250</v>
      </c>
      <c r="F163" s="6021"/>
      <c r="G163" s="6029">
        <v>1526</v>
      </c>
      <c r="H163" s="6021">
        <v>762</v>
      </c>
      <c r="I163" s="6021">
        <v>1882</v>
      </c>
      <c r="J163" s="6021">
        <v>684</v>
      </c>
      <c r="K163" s="6634" t="s">
        <v>22901</v>
      </c>
      <c r="L163" s="6634"/>
      <c r="M163" s="6635"/>
    </row>
    <row r="164" spans="1:13" s="1190" customFormat="1" ht="13">
      <c r="A164" s="6725"/>
      <c r="B164" s="6726"/>
      <c r="C164" s="6726"/>
      <c r="D164" s="6727"/>
      <c r="E164" s="6728"/>
      <c r="F164" s="6729" t="s">
        <v>22909</v>
      </c>
      <c r="G164" s="6730"/>
      <c r="H164" s="6728"/>
      <c r="I164" s="6728"/>
      <c r="J164" s="6728"/>
      <c r="K164" s="6731"/>
      <c r="L164" s="6731">
        <f>K164*Оглавление!$B$14</f>
        <v>0</v>
      </c>
      <c r="M164" s="6732"/>
    </row>
    <row r="165" spans="1:13" s="1190" customFormat="1" ht="27" customHeight="1">
      <c r="B165" s="8040" t="s">
        <v>22942</v>
      </c>
      <c r="C165" s="8041"/>
      <c r="D165" s="8041"/>
      <c r="E165" s="8041"/>
      <c r="F165" s="8041"/>
      <c r="G165" s="8041"/>
      <c r="H165" s="8041"/>
      <c r="I165" s="8041"/>
      <c r="J165" s="8041"/>
      <c r="K165" s="8041"/>
      <c r="L165" s="8041"/>
      <c r="M165" s="8041"/>
    </row>
    <row r="166" spans="1:13" s="1190" customFormat="1" ht="13">
      <c r="B166" s="6720" t="s">
        <v>22910</v>
      </c>
      <c r="C166" s="6733" t="s">
        <v>22926</v>
      </c>
      <c r="D166" s="6734" t="s">
        <v>22943</v>
      </c>
      <c r="E166" s="6021"/>
      <c r="F166" s="6021"/>
      <c r="G166" s="6021">
        <v>745</v>
      </c>
      <c r="H166" s="6021">
        <v>426</v>
      </c>
      <c r="I166" s="6021">
        <v>296</v>
      </c>
      <c r="J166" s="6021">
        <v>36</v>
      </c>
      <c r="K166" s="6634">
        <v>945.85869565217388</v>
      </c>
      <c r="L166" s="6634">
        <f>K166*Оглавление!$B$14</f>
        <v>89856.576086956513</v>
      </c>
      <c r="M166" s="6635"/>
    </row>
    <row r="167" spans="1:13" s="1190" customFormat="1" ht="13">
      <c r="B167" s="6735" t="s">
        <v>22911</v>
      </c>
      <c r="C167" s="6736" t="s">
        <v>22927</v>
      </c>
      <c r="D167" s="6734" t="s">
        <v>22944</v>
      </c>
      <c r="E167" s="6021"/>
      <c r="F167" s="6021"/>
      <c r="G167" s="6021">
        <v>745</v>
      </c>
      <c r="H167" s="6021">
        <v>426</v>
      </c>
      <c r="I167" s="6021">
        <v>296</v>
      </c>
      <c r="J167" s="6021">
        <v>40</v>
      </c>
      <c r="K167" s="6634">
        <v>1019.0217391304348</v>
      </c>
      <c r="L167" s="6634">
        <f>K167*Оглавление!$B$14</f>
        <v>96807.065217391297</v>
      </c>
      <c r="M167" s="6635"/>
    </row>
    <row r="168" spans="1:13" s="1190" customFormat="1" ht="13">
      <c r="B168" s="6735" t="s">
        <v>22912</v>
      </c>
      <c r="C168" s="6736" t="s">
        <v>22928</v>
      </c>
      <c r="D168" s="6734" t="s">
        <v>22945</v>
      </c>
      <c r="E168" s="6021"/>
      <c r="F168" s="6021"/>
      <c r="G168" s="6021">
        <v>745</v>
      </c>
      <c r="H168" s="6021">
        <v>426</v>
      </c>
      <c r="I168" s="6021">
        <v>296</v>
      </c>
      <c r="J168" s="6021">
        <v>40</v>
      </c>
      <c r="K168" s="6634">
        <v>1037.3152173913043</v>
      </c>
      <c r="L168" s="6634">
        <f>K168*Оглавление!$B$14</f>
        <v>98544.945652173905</v>
      </c>
      <c r="M168" s="6635"/>
    </row>
    <row r="169" spans="1:13" s="1190" customFormat="1" ht="13">
      <c r="B169" s="6735" t="s">
        <v>22913</v>
      </c>
      <c r="C169" s="6736" t="s">
        <v>22929</v>
      </c>
      <c r="D169" s="6734" t="s">
        <v>22947</v>
      </c>
      <c r="E169" s="6021"/>
      <c r="F169" s="6021"/>
      <c r="G169" s="6021">
        <v>745</v>
      </c>
      <c r="H169" s="6021">
        <v>426</v>
      </c>
      <c r="I169" s="6021">
        <v>296</v>
      </c>
      <c r="J169" s="6021">
        <v>40</v>
      </c>
      <c r="K169" s="6634">
        <v>1076.5</v>
      </c>
      <c r="L169" s="6634">
        <f>K169*Оглавление!$B$14</f>
        <v>102267.5</v>
      </c>
      <c r="M169" s="6635"/>
    </row>
    <row r="170" spans="1:13" s="1190" customFormat="1" ht="13">
      <c r="B170" s="6735" t="s">
        <v>22914</v>
      </c>
      <c r="C170" s="6736" t="s">
        <v>22930</v>
      </c>
      <c r="D170" s="6734" t="s">
        <v>22948</v>
      </c>
      <c r="E170" s="6021"/>
      <c r="F170" s="6021"/>
      <c r="G170" s="6021">
        <v>745</v>
      </c>
      <c r="H170" s="6021">
        <v>426</v>
      </c>
      <c r="I170" s="6021">
        <v>296</v>
      </c>
      <c r="J170" s="6021">
        <v>40</v>
      </c>
      <c r="K170" s="6634">
        <v>1097.4130434782608</v>
      </c>
      <c r="L170" s="6634">
        <f>K170*Оглавление!$B$14</f>
        <v>104254.23913043477</v>
      </c>
      <c r="M170" s="6635"/>
    </row>
    <row r="171" spans="1:13" s="1190" customFormat="1" ht="13">
      <c r="B171" s="6735" t="s">
        <v>22915</v>
      </c>
      <c r="C171" s="6736" t="s">
        <v>22931</v>
      </c>
      <c r="D171" s="6734" t="s">
        <v>22946</v>
      </c>
      <c r="E171" s="6021"/>
      <c r="F171" s="6021"/>
      <c r="G171" s="6021">
        <v>745</v>
      </c>
      <c r="H171" s="6021">
        <v>426</v>
      </c>
      <c r="I171" s="6021">
        <v>296</v>
      </c>
      <c r="J171" s="6021">
        <v>41</v>
      </c>
      <c r="K171" s="6634">
        <v>1123.5326086956522</v>
      </c>
      <c r="L171" s="6634">
        <f>K171*Оглавление!$B$14</f>
        <v>106735.59782608696</v>
      </c>
      <c r="M171" s="6635"/>
    </row>
    <row r="172" spans="1:13" s="1190" customFormat="1" ht="13">
      <c r="B172" s="6735" t="s">
        <v>22916</v>
      </c>
      <c r="C172" s="6736" t="s">
        <v>22932</v>
      </c>
      <c r="D172" s="6734" t="s">
        <v>22949</v>
      </c>
      <c r="E172" s="6021"/>
      <c r="F172" s="6021"/>
      <c r="G172" s="6021">
        <v>754</v>
      </c>
      <c r="H172" s="6021">
        <v>426</v>
      </c>
      <c r="I172" s="6021">
        <v>325</v>
      </c>
      <c r="J172" s="6021">
        <v>47</v>
      </c>
      <c r="K172" s="6634">
        <v>1275.0869565217392</v>
      </c>
      <c r="L172" s="6634">
        <f>K172*Оглавление!$B$14</f>
        <v>121133.26086956523</v>
      </c>
      <c r="M172" s="6635"/>
    </row>
    <row r="173" spans="1:13" s="1190" customFormat="1" ht="13">
      <c r="B173" s="6735" t="s">
        <v>22917</v>
      </c>
      <c r="C173" s="6736" t="s">
        <v>22933</v>
      </c>
      <c r="D173" s="6734" t="s">
        <v>22950</v>
      </c>
      <c r="E173" s="6021"/>
      <c r="F173" s="6021"/>
      <c r="G173" s="6021">
        <v>754</v>
      </c>
      <c r="H173" s="6021">
        <v>426</v>
      </c>
      <c r="I173" s="6021">
        <v>325</v>
      </c>
      <c r="J173" s="6021">
        <v>47</v>
      </c>
      <c r="K173" s="6634">
        <v>1303.8260869565217</v>
      </c>
      <c r="L173" s="6634">
        <f>K173*Оглавление!$B$14</f>
        <v>123863.47826086957</v>
      </c>
      <c r="M173" s="6635"/>
    </row>
    <row r="174" spans="1:13" s="1190" customFormat="1" ht="34.5" customHeight="1">
      <c r="B174" s="8039" t="s">
        <v>22952</v>
      </c>
      <c r="C174" s="8039"/>
      <c r="D174" s="8039"/>
      <c r="E174" s="8039"/>
      <c r="F174" s="8039"/>
      <c r="G174" s="8039"/>
      <c r="H174" s="8039"/>
      <c r="I174" s="8039"/>
      <c r="J174" s="8039"/>
      <c r="K174" s="8039"/>
      <c r="L174" s="8039"/>
      <c r="M174" s="8039"/>
    </row>
    <row r="175" spans="1:13" s="1190" customFormat="1" ht="13">
      <c r="B175" s="6735" t="s">
        <v>22918</v>
      </c>
      <c r="C175" s="6736" t="s">
        <v>22934</v>
      </c>
      <c r="D175" s="6734" t="s">
        <v>22944</v>
      </c>
      <c r="E175" s="6021"/>
      <c r="F175" s="6021"/>
      <c r="G175" s="6021">
        <v>745</v>
      </c>
      <c r="H175" s="6021">
        <v>426</v>
      </c>
      <c r="I175" s="6021">
        <v>294</v>
      </c>
      <c r="J175" s="6021">
        <v>39</v>
      </c>
      <c r="K175" s="6634">
        <v>1046.195652173913</v>
      </c>
      <c r="L175" s="6634">
        <f>K175*Оглавление!$B$14</f>
        <v>99388.586956521729</v>
      </c>
      <c r="M175" s="6635"/>
    </row>
    <row r="176" spans="1:13" s="1190" customFormat="1" ht="13">
      <c r="B176" s="6735" t="s">
        <v>22919</v>
      </c>
      <c r="C176" s="6736" t="s">
        <v>22935</v>
      </c>
      <c r="D176" s="6019" t="s">
        <v>22945</v>
      </c>
      <c r="E176" s="6021"/>
      <c r="F176" s="6021"/>
      <c r="G176" s="6021">
        <v>745</v>
      </c>
      <c r="H176" s="6021">
        <v>426</v>
      </c>
      <c r="I176" s="6021">
        <v>294</v>
      </c>
      <c r="J176" s="6021">
        <v>39.5</v>
      </c>
      <c r="K176" s="6634">
        <v>1070.6521739130435</v>
      </c>
      <c r="L176" s="6634">
        <f>K176*Оглавление!$B$14</f>
        <v>101711.95652173914</v>
      </c>
      <c r="M176" s="6635"/>
    </row>
    <row r="177" spans="1:13" s="1190" customFormat="1" ht="13">
      <c r="B177" s="6735" t="s">
        <v>22920</v>
      </c>
      <c r="C177" s="6736" t="s">
        <v>22936</v>
      </c>
      <c r="D177" s="6090" t="s">
        <v>22947</v>
      </c>
      <c r="E177" s="6021"/>
      <c r="F177" s="6021"/>
      <c r="G177" s="6021">
        <v>745</v>
      </c>
      <c r="H177" s="6021">
        <v>426</v>
      </c>
      <c r="I177" s="6021">
        <v>294</v>
      </c>
      <c r="J177" s="6021">
        <v>40</v>
      </c>
      <c r="K177" s="6634">
        <v>1122.2826086956522</v>
      </c>
      <c r="L177" s="6634">
        <f>K177*Оглавление!$B$14</f>
        <v>106616.84782608696</v>
      </c>
      <c r="M177" s="6635"/>
    </row>
    <row r="178" spans="1:13" s="1190" customFormat="1" ht="13">
      <c r="B178" s="6735" t="s">
        <v>22921</v>
      </c>
      <c r="C178" s="6736" t="s">
        <v>22937</v>
      </c>
      <c r="D178" s="6090" t="s">
        <v>22948</v>
      </c>
      <c r="E178" s="6021"/>
      <c r="F178" s="6021"/>
      <c r="G178" s="6021">
        <v>745</v>
      </c>
      <c r="H178" s="6021">
        <v>426</v>
      </c>
      <c r="I178" s="6021">
        <v>294</v>
      </c>
      <c r="J178" s="6021">
        <v>41</v>
      </c>
      <c r="K178" s="6634">
        <v>1141.304347826087</v>
      </c>
      <c r="L178" s="6634">
        <f>K178*Оглавление!$B$14</f>
        <v>108423.91304347827</v>
      </c>
      <c r="M178" s="6635"/>
    </row>
    <row r="179" spans="1:13" s="1190" customFormat="1" ht="13">
      <c r="B179" s="6735" t="s">
        <v>22922</v>
      </c>
      <c r="C179" s="6736" t="s">
        <v>22938</v>
      </c>
      <c r="D179" s="6734" t="s">
        <v>22946</v>
      </c>
      <c r="E179" s="6021"/>
      <c r="F179" s="6021"/>
      <c r="G179" s="6021">
        <v>745</v>
      </c>
      <c r="H179" s="6021">
        <v>426</v>
      </c>
      <c r="I179" s="6021">
        <v>294</v>
      </c>
      <c r="J179" s="6021">
        <v>43</v>
      </c>
      <c r="K179" s="6634">
        <v>1228.054347826087</v>
      </c>
      <c r="L179" s="6634">
        <f>K179*Оглавление!$B$14</f>
        <v>116665.16304347827</v>
      </c>
      <c r="M179" s="6635"/>
    </row>
    <row r="180" spans="1:13" s="1190" customFormat="1" ht="13">
      <c r="B180" s="6735" t="s">
        <v>22923</v>
      </c>
      <c r="C180" s="6736" t="s">
        <v>22939</v>
      </c>
      <c r="D180" s="6734" t="s">
        <v>22949</v>
      </c>
      <c r="E180" s="6021"/>
      <c r="F180" s="6021"/>
      <c r="G180" s="6021">
        <v>754</v>
      </c>
      <c r="H180" s="6021">
        <v>426</v>
      </c>
      <c r="I180" s="6021">
        <v>425</v>
      </c>
      <c r="J180" s="6021">
        <v>54.5</v>
      </c>
      <c r="K180" s="6634">
        <v>1404.6847826086957</v>
      </c>
      <c r="L180" s="6634">
        <f>K180*Оглавление!$B$14</f>
        <v>133445.05434782611</v>
      </c>
      <c r="M180" s="6635"/>
    </row>
    <row r="181" spans="1:13" s="1190" customFormat="1" ht="13">
      <c r="B181" s="6735" t="s">
        <v>22924</v>
      </c>
      <c r="C181" s="6736" t="s">
        <v>22940</v>
      </c>
      <c r="D181" s="6090" t="s">
        <v>22950</v>
      </c>
      <c r="E181" s="6021"/>
      <c r="F181" s="6021"/>
      <c r="G181" s="6021">
        <v>754</v>
      </c>
      <c r="H181" s="6021">
        <v>426</v>
      </c>
      <c r="I181" s="6021">
        <v>425</v>
      </c>
      <c r="J181" s="6021">
        <v>55</v>
      </c>
      <c r="K181" s="6634">
        <v>1429.7608695652175</v>
      </c>
      <c r="L181" s="6634">
        <f>K181*Оглавление!$B$14</f>
        <v>135827.28260869565</v>
      </c>
      <c r="M181" s="6635"/>
    </row>
    <row r="182" spans="1:13" s="1190" customFormat="1" ht="13">
      <c r="B182" s="6735" t="s">
        <v>22925</v>
      </c>
      <c r="C182" s="6736" t="s">
        <v>22941</v>
      </c>
      <c r="D182" s="6734" t="s">
        <v>22951</v>
      </c>
      <c r="E182" s="6021"/>
      <c r="F182" s="6021"/>
      <c r="G182" s="6021">
        <v>754</v>
      </c>
      <c r="H182" s="6021">
        <v>426</v>
      </c>
      <c r="I182" s="6021">
        <v>425</v>
      </c>
      <c r="J182" s="6021">
        <v>56</v>
      </c>
      <c r="K182" s="6634">
        <v>1617.3695652173913</v>
      </c>
      <c r="L182" s="6634">
        <f>K182*Оглавление!$B$14</f>
        <v>153650.10869565216</v>
      </c>
      <c r="M182" s="6635"/>
    </row>
    <row r="183" spans="1:13" s="1190" customFormat="1" ht="13">
      <c r="A183" s="8036" t="s">
        <v>1482</v>
      </c>
      <c r="B183" s="8037"/>
      <c r="C183" s="8037"/>
      <c r="D183" s="8037"/>
      <c r="E183" s="8037"/>
      <c r="F183" s="8037"/>
      <c r="G183" s="8037"/>
      <c r="H183" s="8037"/>
      <c r="I183" s="8037"/>
      <c r="J183" s="8037"/>
      <c r="K183" s="8037"/>
      <c r="L183" s="8037"/>
      <c r="M183" s="8038"/>
    </row>
    <row r="184" spans="1:13" s="1190" customFormat="1" ht="13">
      <c r="A184" s="8007" t="s">
        <v>2154</v>
      </c>
      <c r="B184" s="8008"/>
      <c r="C184" s="8008"/>
      <c r="D184" s="8008"/>
      <c r="E184" s="8008"/>
      <c r="F184" s="8008"/>
      <c r="G184" s="8008"/>
      <c r="H184" s="8008"/>
      <c r="I184" s="8008"/>
      <c r="J184" s="8008"/>
      <c r="K184" s="8008"/>
      <c r="L184" s="8008"/>
      <c r="M184" s="8008"/>
    </row>
    <row r="185" spans="1:13" s="1190" customFormat="1" ht="13">
      <c r="A185" s="8009" t="s">
        <v>70</v>
      </c>
      <c r="B185" s="6591"/>
      <c r="C185" s="8011" t="s">
        <v>67</v>
      </c>
      <c r="D185" s="8009" t="s">
        <v>1418</v>
      </c>
      <c r="E185" s="8009" t="s">
        <v>1432</v>
      </c>
      <c r="F185" s="8009" t="s">
        <v>1483</v>
      </c>
      <c r="G185" s="8013" t="s">
        <v>1433</v>
      </c>
      <c r="H185" s="8014"/>
      <c r="I185" s="8015"/>
      <c r="J185" s="8009" t="s">
        <v>1484</v>
      </c>
      <c r="K185" s="8023" t="s">
        <v>1434</v>
      </c>
      <c r="L185" s="8018" t="s">
        <v>1435</v>
      </c>
      <c r="M185" s="8018" t="s">
        <v>1436</v>
      </c>
    </row>
    <row r="186" spans="1:13" s="1190" customFormat="1" ht="13">
      <c r="A186" s="8010"/>
      <c r="B186" s="6592"/>
      <c r="C186" s="8012"/>
      <c r="D186" s="8010"/>
      <c r="E186" s="8010"/>
      <c r="F186" s="8010"/>
      <c r="G186" s="6549" t="s">
        <v>1437</v>
      </c>
      <c r="H186" s="6547" t="s">
        <v>1438</v>
      </c>
      <c r="I186" s="6547" t="s">
        <v>1439</v>
      </c>
      <c r="J186" s="8010"/>
      <c r="K186" s="8024"/>
      <c r="L186" s="8019"/>
      <c r="M186" s="8019"/>
    </row>
    <row r="187" spans="1:13" s="1190" customFormat="1" ht="13">
      <c r="A187" s="6037"/>
      <c r="B187" s="6558" t="s">
        <v>10913</v>
      </c>
      <c r="C187" s="6559" t="s">
        <v>3237</v>
      </c>
      <c r="D187" s="6021">
        <v>3.9</v>
      </c>
      <c r="E187" s="6021">
        <v>80</v>
      </c>
      <c r="F187" s="6030">
        <v>50</v>
      </c>
      <c r="G187" s="6019" t="s">
        <v>3240</v>
      </c>
      <c r="H187" s="6021">
        <v>440</v>
      </c>
      <c r="I187" s="6021">
        <v>440</v>
      </c>
      <c r="J187" s="6022" t="s">
        <v>3246</v>
      </c>
      <c r="K187" s="6634">
        <v>736</v>
      </c>
      <c r="L187" s="6647">
        <f>K187*Оглавление!$B$14</f>
        <v>69920</v>
      </c>
      <c r="M187" s="6635">
        <f t="shared" ref="M187:M193" si="19">L187-L187*$C$4/100</f>
        <v>69920</v>
      </c>
    </row>
    <row r="188" spans="1:13" s="1190" customFormat="1" ht="12.75" customHeight="1">
      <c r="A188" s="6038"/>
      <c r="B188" s="6558" t="s">
        <v>10914</v>
      </c>
      <c r="C188" s="6559" t="s">
        <v>3238</v>
      </c>
      <c r="D188" s="6021">
        <v>4.5</v>
      </c>
      <c r="E188" s="6021">
        <v>80</v>
      </c>
      <c r="F188" s="6030">
        <v>80</v>
      </c>
      <c r="G188" s="6019" t="s">
        <v>3241</v>
      </c>
      <c r="H188" s="6021">
        <v>440</v>
      </c>
      <c r="I188" s="6021">
        <v>440</v>
      </c>
      <c r="J188" s="6022" t="s">
        <v>3246</v>
      </c>
      <c r="K188" s="6647">
        <v>652</v>
      </c>
      <c r="L188" s="6647">
        <f>K188*Оглавление!$B$14</f>
        <v>61940</v>
      </c>
      <c r="M188" s="6635">
        <f t="shared" si="19"/>
        <v>61940</v>
      </c>
    </row>
    <row r="189" spans="1:13" s="1190" customFormat="1" ht="12.75" customHeight="1">
      <c r="A189" s="6038"/>
      <c r="B189" s="6558" t="s">
        <v>10915</v>
      </c>
      <c r="C189" s="6559" t="s">
        <v>3239</v>
      </c>
      <c r="D189" s="6021">
        <v>4.5</v>
      </c>
      <c r="E189" s="6021">
        <v>80</v>
      </c>
      <c r="F189" s="6030">
        <v>100</v>
      </c>
      <c r="G189" s="6019" t="s">
        <v>3242</v>
      </c>
      <c r="H189" s="6021">
        <v>440</v>
      </c>
      <c r="I189" s="6021">
        <v>440</v>
      </c>
      <c r="J189" s="6022" t="s">
        <v>3246</v>
      </c>
      <c r="K189" s="6647">
        <v>733</v>
      </c>
      <c r="L189" s="6647">
        <f>K189*Оглавление!$B$14</f>
        <v>69635</v>
      </c>
      <c r="M189" s="6635">
        <f t="shared" si="19"/>
        <v>69635</v>
      </c>
    </row>
    <row r="190" spans="1:13" s="1190" customFormat="1" ht="13">
      <c r="A190" s="6038"/>
      <c r="B190" s="6558" t="s">
        <v>10916</v>
      </c>
      <c r="C190" s="6593" t="s">
        <v>5810</v>
      </c>
      <c r="D190" s="6021">
        <v>7</v>
      </c>
      <c r="E190" s="6021">
        <v>80</v>
      </c>
      <c r="F190" s="6030">
        <v>115</v>
      </c>
      <c r="G190" s="6019" t="s">
        <v>3243</v>
      </c>
      <c r="H190" s="6021">
        <v>490</v>
      </c>
      <c r="I190" s="6021">
        <v>490</v>
      </c>
      <c r="J190" s="6022" t="s">
        <v>3246</v>
      </c>
      <c r="K190" s="6647">
        <v>1100</v>
      </c>
      <c r="L190" s="6647">
        <f>K190*Оглавление!$B$14</f>
        <v>104500</v>
      </c>
      <c r="M190" s="6635">
        <f t="shared" si="19"/>
        <v>104500</v>
      </c>
    </row>
    <row r="191" spans="1:13" s="1190" customFormat="1" ht="13">
      <c r="A191" s="6038"/>
      <c r="B191" s="6558" t="s">
        <v>10917</v>
      </c>
      <c r="C191" s="6594" t="s">
        <v>5811</v>
      </c>
      <c r="D191" s="6021">
        <v>7</v>
      </c>
      <c r="E191" s="6021">
        <v>80</v>
      </c>
      <c r="F191" s="6030">
        <v>150</v>
      </c>
      <c r="G191" s="6019" t="s">
        <v>1556</v>
      </c>
      <c r="H191" s="6021">
        <v>490</v>
      </c>
      <c r="I191" s="6021">
        <v>490</v>
      </c>
      <c r="J191" s="6022" t="s">
        <v>3246</v>
      </c>
      <c r="K191" s="6647">
        <v>1156</v>
      </c>
      <c r="L191" s="6647">
        <f>K191*Оглавление!$B$14</f>
        <v>109820</v>
      </c>
      <c r="M191" s="6635">
        <f t="shared" si="19"/>
        <v>109820</v>
      </c>
    </row>
    <row r="192" spans="1:13" s="1190" customFormat="1" ht="13">
      <c r="A192" s="6038"/>
      <c r="B192" s="6558" t="s">
        <v>10918</v>
      </c>
      <c r="C192" s="6594" t="s">
        <v>5812</v>
      </c>
      <c r="D192" s="6021">
        <v>7</v>
      </c>
      <c r="E192" s="6021">
        <v>80</v>
      </c>
      <c r="F192" s="6030">
        <v>190</v>
      </c>
      <c r="G192" s="6019" t="s">
        <v>3244</v>
      </c>
      <c r="H192" s="6021">
        <v>490</v>
      </c>
      <c r="I192" s="6021">
        <v>490</v>
      </c>
      <c r="J192" s="6022" t="s">
        <v>3246</v>
      </c>
      <c r="K192" s="6647">
        <v>1296</v>
      </c>
      <c r="L192" s="6647">
        <f>K192*Оглавление!$B$14</f>
        <v>123120</v>
      </c>
      <c r="M192" s="6635">
        <f t="shared" si="19"/>
        <v>123120</v>
      </c>
    </row>
    <row r="193" spans="1:13" s="1190" customFormat="1" ht="13">
      <c r="A193" s="6528"/>
      <c r="B193" s="6558" t="s">
        <v>10919</v>
      </c>
      <c r="C193" s="6593" t="s">
        <v>5813</v>
      </c>
      <c r="D193" s="6022">
        <v>19.899999999999999</v>
      </c>
      <c r="E193" s="6021">
        <v>120</v>
      </c>
      <c r="F193" s="6028" t="s">
        <v>1485</v>
      </c>
      <c r="G193" s="6019" t="s">
        <v>3245</v>
      </c>
      <c r="H193" s="6021">
        <v>650</v>
      </c>
      <c r="I193" s="6021">
        <v>650</v>
      </c>
      <c r="J193" s="6022" t="s">
        <v>3246</v>
      </c>
      <c r="K193" s="6647">
        <v>2208</v>
      </c>
      <c r="L193" s="6647">
        <f>K193*Оглавление!$B$14</f>
        <v>209760</v>
      </c>
      <c r="M193" s="6635">
        <f t="shared" si="19"/>
        <v>209760</v>
      </c>
    </row>
    <row r="194" spans="1:13" s="1190" customFormat="1" ht="13">
      <c r="A194" s="8028" t="s">
        <v>5867</v>
      </c>
      <c r="B194" s="8029"/>
      <c r="C194" s="8029"/>
      <c r="D194" s="8029"/>
      <c r="E194" s="8029"/>
      <c r="F194" s="8029"/>
      <c r="G194" s="8029"/>
      <c r="H194" s="8029"/>
      <c r="I194" s="8029"/>
      <c r="J194" s="8029"/>
      <c r="K194" s="8029"/>
      <c r="L194" s="8029"/>
      <c r="M194" s="8030"/>
    </row>
    <row r="195" spans="1:13" s="1190" customFormat="1" ht="13">
      <c r="A195" s="8031" t="s">
        <v>5875</v>
      </c>
      <c r="B195" s="8032"/>
      <c r="C195" s="8032"/>
      <c r="D195" s="8032"/>
      <c r="E195" s="8032"/>
      <c r="F195" s="8032"/>
      <c r="G195" s="8032"/>
      <c r="H195" s="8032"/>
      <c r="I195" s="8032"/>
      <c r="J195" s="8032"/>
      <c r="K195" s="8032"/>
      <c r="L195" s="8032"/>
      <c r="M195" s="8032"/>
    </row>
    <row r="196" spans="1:13" s="1190" customFormat="1" ht="12.75" customHeight="1">
      <c r="A196" s="8009" t="s">
        <v>70</v>
      </c>
      <c r="B196" s="6591"/>
      <c r="C196" s="8011" t="s">
        <v>67</v>
      </c>
      <c r="D196" s="8009" t="s">
        <v>1418</v>
      </c>
      <c r="E196" s="8009" t="s">
        <v>1432</v>
      </c>
      <c r="F196" s="8009" t="s">
        <v>5871</v>
      </c>
      <c r="G196" s="8020" t="s">
        <v>1433</v>
      </c>
      <c r="H196" s="8021"/>
      <c r="I196" s="8022"/>
      <c r="J196" s="8009" t="s">
        <v>5873</v>
      </c>
      <c r="K196" s="8023" t="s">
        <v>1434</v>
      </c>
      <c r="L196" s="8018" t="s">
        <v>1435</v>
      </c>
      <c r="M196" s="8018" t="s">
        <v>1436</v>
      </c>
    </row>
    <row r="197" spans="1:13" s="1190" customFormat="1" ht="12.75" customHeight="1">
      <c r="A197" s="8010"/>
      <c r="B197" s="6592"/>
      <c r="C197" s="8012"/>
      <c r="D197" s="8010"/>
      <c r="E197" s="8010"/>
      <c r="F197" s="8010"/>
      <c r="G197" s="6549" t="s">
        <v>1437</v>
      </c>
      <c r="H197" s="6547" t="s">
        <v>1438</v>
      </c>
      <c r="I197" s="6547" t="s">
        <v>1439</v>
      </c>
      <c r="J197" s="8010"/>
      <c r="K197" s="8024"/>
      <c r="L197" s="8019"/>
      <c r="M197" s="8019"/>
    </row>
    <row r="198" spans="1:13" s="1190" customFormat="1" ht="13">
      <c r="A198" s="6037"/>
      <c r="B198" s="6558" t="s">
        <v>6958</v>
      </c>
      <c r="C198" s="6559" t="s">
        <v>5868</v>
      </c>
      <c r="D198" s="6021">
        <v>19</v>
      </c>
      <c r="E198" s="6021">
        <v>100</v>
      </c>
      <c r="F198" s="6030">
        <v>10.9</v>
      </c>
      <c r="G198" s="6019" t="s">
        <v>5872</v>
      </c>
      <c r="H198" s="6021">
        <v>314</v>
      </c>
      <c r="I198" s="6021">
        <v>245</v>
      </c>
      <c r="J198" s="6021" t="s">
        <v>5874</v>
      </c>
      <c r="K198" s="6634">
        <v>340</v>
      </c>
      <c r="L198" s="6634">
        <f>K198*Оглавление!$B$14</f>
        <v>32300</v>
      </c>
      <c r="M198" s="6635">
        <f t="shared" ref="M198:M200" si="20">L198-L198*$C$4/100</f>
        <v>32300</v>
      </c>
    </row>
    <row r="199" spans="1:13" s="1190" customFormat="1" ht="13">
      <c r="A199" s="6038"/>
      <c r="B199" s="6558" t="s">
        <v>6959</v>
      </c>
      <c r="C199" s="6559" t="s">
        <v>5869</v>
      </c>
      <c r="D199" s="6021">
        <v>19</v>
      </c>
      <c r="E199" s="6021">
        <v>100</v>
      </c>
      <c r="F199" s="6030">
        <v>10.9</v>
      </c>
      <c r="G199" s="6019" t="s">
        <v>5872</v>
      </c>
      <c r="H199" s="6021">
        <v>314</v>
      </c>
      <c r="I199" s="6021">
        <v>245</v>
      </c>
      <c r="J199" s="6021" t="s">
        <v>5874</v>
      </c>
      <c r="K199" s="6634">
        <v>423</v>
      </c>
      <c r="L199" s="6634">
        <f>K199*Оглавление!$B$14</f>
        <v>40185</v>
      </c>
      <c r="M199" s="6635">
        <f t="shared" si="20"/>
        <v>40185</v>
      </c>
    </row>
    <row r="200" spans="1:13" s="1190" customFormat="1" ht="13">
      <c r="A200" s="6528"/>
      <c r="B200" s="6558" t="s">
        <v>6960</v>
      </c>
      <c r="C200" s="6559" t="s">
        <v>5870</v>
      </c>
      <c r="D200" s="6021">
        <v>23.7</v>
      </c>
      <c r="E200" s="6021">
        <v>130</v>
      </c>
      <c r="F200" s="6030">
        <v>13.6</v>
      </c>
      <c r="G200" s="6019" t="s">
        <v>1581</v>
      </c>
      <c r="H200" s="6021">
        <v>363</v>
      </c>
      <c r="I200" s="6021">
        <v>245</v>
      </c>
      <c r="J200" s="6021" t="s">
        <v>5874</v>
      </c>
      <c r="K200" s="6634">
        <v>496</v>
      </c>
      <c r="L200" s="6634">
        <f>K200*Оглавление!$B$14</f>
        <v>47120</v>
      </c>
      <c r="M200" s="6635">
        <f t="shared" si="20"/>
        <v>47120</v>
      </c>
    </row>
    <row r="201" spans="1:13" s="1190" customFormat="1" ht="13">
      <c r="A201" s="6015"/>
      <c r="B201" s="6551"/>
      <c r="C201" s="6595"/>
      <c r="D201" s="6039"/>
      <c r="E201" s="6039"/>
      <c r="F201" s="6040"/>
      <c r="G201" s="6041"/>
      <c r="H201" s="6039"/>
      <c r="I201" s="6039"/>
      <c r="J201" s="6039"/>
      <c r="K201" s="6654"/>
      <c r="L201" s="6633"/>
      <c r="M201" s="6633"/>
    </row>
    <row r="202" spans="1:13" s="1190" customFormat="1" ht="13">
      <c r="A202" s="8025" t="s">
        <v>6725</v>
      </c>
      <c r="B202" s="8026"/>
      <c r="C202" s="8026"/>
      <c r="D202" s="8026"/>
      <c r="E202" s="8026"/>
      <c r="F202" s="8026"/>
      <c r="G202" s="8026"/>
      <c r="H202" s="8026"/>
      <c r="I202" s="8026"/>
      <c r="J202" s="8026"/>
      <c r="K202" s="8026"/>
      <c r="L202" s="8026"/>
      <c r="M202" s="8027"/>
    </row>
    <row r="203" spans="1:13" s="1190" customFormat="1" ht="13">
      <c r="A203" s="8007" t="s">
        <v>2155</v>
      </c>
      <c r="B203" s="8008"/>
      <c r="C203" s="8008"/>
      <c r="D203" s="8008"/>
      <c r="E203" s="8008"/>
      <c r="F203" s="8008"/>
      <c r="G203" s="8008"/>
      <c r="H203" s="8008"/>
      <c r="I203" s="8008"/>
      <c r="J203" s="8008"/>
      <c r="K203" s="8008"/>
      <c r="L203" s="8008"/>
      <c r="M203" s="8008"/>
    </row>
    <row r="204" spans="1:13" s="1190" customFormat="1" ht="13">
      <c r="A204" s="8009" t="s">
        <v>70</v>
      </c>
      <c r="B204" s="6591"/>
      <c r="C204" s="8011" t="s">
        <v>67</v>
      </c>
      <c r="D204" s="8009" t="s">
        <v>1418</v>
      </c>
      <c r="E204" s="8009" t="s">
        <v>1486</v>
      </c>
      <c r="F204" s="8009" t="s">
        <v>1487</v>
      </c>
      <c r="G204" s="8013" t="s">
        <v>1433</v>
      </c>
      <c r="H204" s="8014"/>
      <c r="I204" s="8015"/>
      <c r="J204" s="8009" t="s">
        <v>1484</v>
      </c>
      <c r="K204" s="8016" t="s">
        <v>1434</v>
      </c>
      <c r="L204" s="8018" t="s">
        <v>1435</v>
      </c>
      <c r="M204" s="8018" t="s">
        <v>1436</v>
      </c>
    </row>
    <row r="205" spans="1:13" s="1190" customFormat="1" ht="13">
      <c r="A205" s="8010"/>
      <c r="B205" s="6592"/>
      <c r="C205" s="8012"/>
      <c r="D205" s="8010"/>
      <c r="E205" s="8010"/>
      <c r="F205" s="8010"/>
      <c r="G205" s="6103" t="s">
        <v>1437</v>
      </c>
      <c r="H205" s="6104" t="s">
        <v>1438</v>
      </c>
      <c r="I205" s="6104" t="s">
        <v>1439</v>
      </c>
      <c r="J205" s="8010"/>
      <c r="K205" s="8017"/>
      <c r="L205" s="8019"/>
      <c r="M205" s="8019"/>
    </row>
    <row r="206" spans="1:13" s="1190" customFormat="1" ht="13">
      <c r="A206" s="6017"/>
      <c r="B206" s="6596"/>
      <c r="C206" s="6597" t="s">
        <v>2156</v>
      </c>
      <c r="D206" s="6679"/>
      <c r="E206" s="6679"/>
      <c r="F206" s="6679"/>
      <c r="G206" s="6679"/>
      <c r="H206" s="6679"/>
      <c r="I206" s="6679"/>
      <c r="J206" s="6679"/>
      <c r="K206" s="6655"/>
      <c r="L206" s="6656"/>
      <c r="M206" s="6657"/>
    </row>
    <row r="207" spans="1:13" s="1190" customFormat="1" ht="13">
      <c r="A207" s="6042"/>
      <c r="B207" s="6558">
        <v>95805093</v>
      </c>
      <c r="C207" s="6599" t="s">
        <v>1488</v>
      </c>
      <c r="D207" s="6043">
        <v>30</v>
      </c>
      <c r="E207" s="6044">
        <v>100</v>
      </c>
      <c r="F207" s="6680"/>
      <c r="G207" s="6045">
        <v>762</v>
      </c>
      <c r="H207" s="8002" t="s">
        <v>5783</v>
      </c>
      <c r="I207" s="8003"/>
      <c r="J207" s="6046"/>
      <c r="K207" s="6634">
        <v>1654</v>
      </c>
      <c r="L207" s="6634">
        <f>K207*Оглавление!$B$14</f>
        <v>157130</v>
      </c>
      <c r="M207" s="6635">
        <f t="shared" ref="M207:M211" si="21">L207-L207*$C$4/100</f>
        <v>157130</v>
      </c>
    </row>
    <row r="208" spans="1:13" s="1190" customFormat="1" ht="13">
      <c r="A208" s="6042"/>
      <c r="B208" s="6558">
        <v>95805094</v>
      </c>
      <c r="C208" s="6599" t="s">
        <v>1489</v>
      </c>
      <c r="D208" s="6043">
        <v>30</v>
      </c>
      <c r="E208" s="6044">
        <v>150</v>
      </c>
      <c r="F208" s="6681"/>
      <c r="G208" s="6045">
        <v>1090</v>
      </c>
      <c r="H208" s="8002" t="s">
        <v>5783</v>
      </c>
      <c r="I208" s="8003"/>
      <c r="J208" s="6046"/>
      <c r="K208" s="6634">
        <v>1778</v>
      </c>
      <c r="L208" s="6634">
        <f>K208*Оглавление!$B$14</f>
        <v>168910</v>
      </c>
      <c r="M208" s="6635">
        <f t="shared" si="21"/>
        <v>168910</v>
      </c>
    </row>
    <row r="209" spans="1:13" s="1190" customFormat="1" ht="13">
      <c r="A209" s="6042"/>
      <c r="B209" s="6558">
        <v>95805095</v>
      </c>
      <c r="C209" s="6599" t="s">
        <v>1490</v>
      </c>
      <c r="D209" s="6043">
        <v>30</v>
      </c>
      <c r="E209" s="6044">
        <v>200</v>
      </c>
      <c r="F209" s="6681"/>
      <c r="G209" s="6045">
        <v>1474</v>
      </c>
      <c r="H209" s="8002" t="s">
        <v>5783</v>
      </c>
      <c r="I209" s="8003"/>
      <c r="J209" s="6046"/>
      <c r="K209" s="6634">
        <v>2081</v>
      </c>
      <c r="L209" s="6634">
        <f>K209*Оглавление!$B$14</f>
        <v>197695</v>
      </c>
      <c r="M209" s="6635">
        <f t="shared" si="21"/>
        <v>197695</v>
      </c>
    </row>
    <row r="210" spans="1:13" s="1190" customFormat="1" ht="13">
      <c r="A210" s="6042"/>
      <c r="B210" s="6558">
        <v>95805096</v>
      </c>
      <c r="C210" s="6599" t="s">
        <v>5822</v>
      </c>
      <c r="D210" s="6043">
        <v>30</v>
      </c>
      <c r="E210" s="6044">
        <v>300</v>
      </c>
      <c r="F210" s="6682"/>
      <c r="G210" s="6045">
        <v>2040</v>
      </c>
      <c r="H210" s="8002" t="s">
        <v>5783</v>
      </c>
      <c r="I210" s="8003"/>
      <c r="J210" s="6046"/>
      <c r="K210" s="6634">
        <v>2511</v>
      </c>
      <c r="L210" s="6634">
        <f>K210*Оглавление!$B$14</f>
        <v>238545</v>
      </c>
      <c r="M210" s="6635">
        <f t="shared" si="21"/>
        <v>238545</v>
      </c>
    </row>
    <row r="211" spans="1:13" s="1190" customFormat="1" ht="13">
      <c r="A211" s="6042"/>
      <c r="B211" s="6558">
        <v>95606963</v>
      </c>
      <c r="C211" s="6598" t="s">
        <v>6992</v>
      </c>
      <c r="D211" s="6679"/>
      <c r="E211" s="6683"/>
      <c r="F211" s="6679"/>
      <c r="G211" s="6679"/>
      <c r="H211" s="6679"/>
      <c r="I211" s="6679"/>
      <c r="J211" s="6546"/>
      <c r="K211" s="6647">
        <v>95</v>
      </c>
      <c r="L211" s="6634">
        <f>K211*Оглавление!$B$14</f>
        <v>9025</v>
      </c>
      <c r="M211" s="6635">
        <f t="shared" si="21"/>
        <v>9025</v>
      </c>
    </row>
    <row r="212" spans="1:13" s="1190" customFormat="1" ht="12.75" customHeight="1">
      <c r="A212" s="6042"/>
      <c r="B212" s="6600"/>
      <c r="C212" s="6601" t="s">
        <v>1491</v>
      </c>
      <c r="D212" s="5638"/>
      <c r="E212" s="5638"/>
      <c r="F212" s="5638"/>
      <c r="G212" s="5638"/>
      <c r="H212" s="5638"/>
      <c r="I212" s="5638"/>
      <c r="J212" s="5638"/>
      <c r="K212" s="6658"/>
      <c r="L212" s="6658"/>
      <c r="M212" s="6659"/>
    </row>
    <row r="213" spans="1:13" s="1190" customFormat="1" ht="13">
      <c r="A213" s="6042"/>
      <c r="B213" s="6558" t="s">
        <v>6961</v>
      </c>
      <c r="C213" s="6599" t="s">
        <v>1492</v>
      </c>
      <c r="D213" s="6043">
        <v>28.5</v>
      </c>
      <c r="E213" s="6044">
        <v>80</v>
      </c>
      <c r="F213" s="6680" t="s">
        <v>1493</v>
      </c>
      <c r="G213" s="6045">
        <v>850</v>
      </c>
      <c r="H213" s="6043">
        <v>450</v>
      </c>
      <c r="I213" s="6043">
        <v>600</v>
      </c>
      <c r="J213" s="6046" t="s">
        <v>1494</v>
      </c>
      <c r="K213" s="6634">
        <v>1454</v>
      </c>
      <c r="L213" s="6634">
        <f>K213*Оглавление!$B$14</f>
        <v>138130</v>
      </c>
      <c r="M213" s="6635">
        <f t="shared" ref="M213:M214" si="22">L213-L213*$C$4/100</f>
        <v>138130</v>
      </c>
    </row>
    <row r="214" spans="1:13" s="1190" customFormat="1" ht="13">
      <c r="A214" s="6042"/>
      <c r="B214" s="6558" t="s">
        <v>6962</v>
      </c>
      <c r="C214" s="6599" t="s">
        <v>1495</v>
      </c>
      <c r="D214" s="6043">
        <v>33.700000000000003</v>
      </c>
      <c r="E214" s="6044">
        <v>120</v>
      </c>
      <c r="F214" s="6682"/>
      <c r="G214" s="6045">
        <v>850</v>
      </c>
      <c r="H214" s="6043">
        <v>600</v>
      </c>
      <c r="I214" s="6043">
        <v>680</v>
      </c>
      <c r="J214" s="6046" t="s">
        <v>1494</v>
      </c>
      <c r="K214" s="6634">
        <v>1561</v>
      </c>
      <c r="L214" s="6634">
        <f>K214*Оглавление!$B$14</f>
        <v>148295</v>
      </c>
      <c r="M214" s="6635">
        <f t="shared" si="22"/>
        <v>148295</v>
      </c>
    </row>
    <row r="215" spans="1:13" s="1190" customFormat="1" ht="12.75" customHeight="1">
      <c r="A215" s="6042"/>
      <c r="B215" s="6600"/>
      <c r="C215" s="6601" t="s">
        <v>2157</v>
      </c>
      <c r="D215" s="5638"/>
      <c r="E215" s="5638"/>
      <c r="F215" s="5638"/>
      <c r="G215" s="5638"/>
      <c r="H215" s="5638"/>
      <c r="I215" s="5638"/>
      <c r="J215" s="5638"/>
      <c r="K215" s="6658"/>
      <c r="L215" s="6658">
        <f>K215*Оглавление!$B$14</f>
        <v>0</v>
      </c>
      <c r="M215" s="6660"/>
    </row>
    <row r="216" spans="1:13" s="1190" customFormat="1" ht="13">
      <c r="A216" s="6042"/>
      <c r="B216" s="6558" t="s">
        <v>6963</v>
      </c>
      <c r="C216" s="6599" t="s">
        <v>1496</v>
      </c>
      <c r="D216" s="6043">
        <v>33</v>
      </c>
      <c r="E216" s="6044">
        <v>80</v>
      </c>
      <c r="F216" s="6684" t="s">
        <v>1493</v>
      </c>
      <c r="G216" s="6045">
        <v>850</v>
      </c>
      <c r="H216" s="6043">
        <v>450</v>
      </c>
      <c r="I216" s="6043">
        <v>600</v>
      </c>
      <c r="J216" s="6046" t="s">
        <v>1497</v>
      </c>
      <c r="K216" s="6634">
        <v>1826</v>
      </c>
      <c r="L216" s="6653">
        <f>K216*Оглавление!$B$14</f>
        <v>173470</v>
      </c>
      <c r="M216" s="6635">
        <f t="shared" ref="M216:M219" si="23">L216-L216*$C$4/100</f>
        <v>173470</v>
      </c>
    </row>
    <row r="217" spans="1:13" s="1190" customFormat="1" ht="13">
      <c r="A217" s="6042"/>
      <c r="B217" s="6558" t="s">
        <v>6964</v>
      </c>
      <c r="C217" s="6599" t="s">
        <v>1498</v>
      </c>
      <c r="D217" s="6043">
        <v>33</v>
      </c>
      <c r="E217" s="6044">
        <v>120</v>
      </c>
      <c r="F217" s="6685"/>
      <c r="G217" s="6045">
        <v>850</v>
      </c>
      <c r="H217" s="6043">
        <v>600</v>
      </c>
      <c r="I217" s="6043">
        <v>600</v>
      </c>
      <c r="J217" s="6046" t="s">
        <v>1497</v>
      </c>
      <c r="K217" s="6634">
        <v>2122</v>
      </c>
      <c r="L217" s="6634">
        <f>K217*Оглавление!$B$14</f>
        <v>201590</v>
      </c>
      <c r="M217" s="6635">
        <f t="shared" si="23"/>
        <v>201590</v>
      </c>
    </row>
    <row r="218" spans="1:13" s="1190" customFormat="1" ht="13">
      <c r="A218" s="6042"/>
      <c r="B218" s="6568" t="s">
        <v>7003</v>
      </c>
      <c r="C218" s="6602" t="s">
        <v>1499</v>
      </c>
      <c r="D218" s="6686" t="s">
        <v>1500</v>
      </c>
      <c r="E218" s="6687"/>
      <c r="F218" s="6687"/>
      <c r="G218" s="6687"/>
      <c r="H218" s="6687"/>
      <c r="I218" s="6687"/>
      <c r="J218" s="6687"/>
      <c r="K218" s="6634">
        <v>537.14</v>
      </c>
      <c r="L218" s="6634">
        <f>K218*Оглавление!$B$14</f>
        <v>51028.299999999996</v>
      </c>
      <c r="M218" s="6635">
        <f t="shared" si="23"/>
        <v>51028.299999999996</v>
      </c>
    </row>
    <row r="219" spans="1:13" s="1190" customFormat="1" ht="13">
      <c r="A219" s="6042"/>
      <c r="B219" s="6568" t="s">
        <v>7004</v>
      </c>
      <c r="C219" s="6603" t="s">
        <v>1501</v>
      </c>
      <c r="D219" s="6688" t="s">
        <v>1502</v>
      </c>
      <c r="E219" s="6689"/>
      <c r="F219" s="6689"/>
      <c r="G219" s="6689"/>
      <c r="H219" s="6689"/>
      <c r="I219" s="6689"/>
      <c r="J219" s="6689"/>
      <c r="K219" s="6634">
        <v>541.27</v>
      </c>
      <c r="L219" s="6634">
        <f>K219*Оглавление!$B$14</f>
        <v>51420.65</v>
      </c>
      <c r="M219" s="6635">
        <f t="shared" si="23"/>
        <v>51420.65</v>
      </c>
    </row>
    <row r="220" spans="1:13" s="1190" customFormat="1" ht="12.75" customHeight="1">
      <c r="A220" s="6042"/>
      <c r="B220" s="6600"/>
      <c r="C220" s="6601" t="s">
        <v>1503</v>
      </c>
      <c r="D220" s="5638"/>
      <c r="E220" s="5638"/>
      <c r="F220" s="5638"/>
      <c r="G220" s="5638"/>
      <c r="H220" s="5638"/>
      <c r="I220" s="5638"/>
      <c r="J220" s="5638"/>
      <c r="K220" s="6658"/>
      <c r="L220" s="6658"/>
      <c r="M220" s="6660"/>
    </row>
    <row r="221" spans="1:13" s="1190" customFormat="1" ht="26">
      <c r="A221" s="6042"/>
      <c r="B221" s="6558" t="s">
        <v>6965</v>
      </c>
      <c r="C221" s="6599" t="s">
        <v>1504</v>
      </c>
      <c r="D221" s="6043">
        <v>33</v>
      </c>
      <c r="E221" s="6044">
        <v>80</v>
      </c>
      <c r="F221" s="6684" t="s">
        <v>1505</v>
      </c>
      <c r="G221" s="6047">
        <v>613</v>
      </c>
      <c r="H221" s="6043">
        <v>450</v>
      </c>
      <c r="I221" s="6043">
        <v>475</v>
      </c>
      <c r="J221" s="6046" t="s">
        <v>1494</v>
      </c>
      <c r="K221" s="6634">
        <v>1760</v>
      </c>
      <c r="L221" s="6634">
        <f>K221*Оглавление!$B$14</f>
        <v>167200</v>
      </c>
      <c r="M221" s="6635">
        <f t="shared" ref="M221:M223" si="24">L221-L221*$C$4/100</f>
        <v>167200</v>
      </c>
    </row>
    <row r="222" spans="1:13" s="1190" customFormat="1" ht="13.35" thickBot="1">
      <c r="A222" s="6048"/>
      <c r="B222" s="6558" t="s">
        <v>6966</v>
      </c>
      <c r="C222" s="6599" t="s">
        <v>1506</v>
      </c>
      <c r="D222" s="6043">
        <v>33</v>
      </c>
      <c r="E222" s="6044">
        <v>120</v>
      </c>
      <c r="F222" s="6690"/>
      <c r="G222" s="6047">
        <v>613</v>
      </c>
      <c r="H222" s="6043">
        <v>450</v>
      </c>
      <c r="I222" s="6043">
        <v>475</v>
      </c>
      <c r="J222" s="6046" t="s">
        <v>1494</v>
      </c>
      <c r="K222" s="6634">
        <v>1966</v>
      </c>
      <c r="L222" s="6634">
        <f>K222*Оглавление!$B$14</f>
        <v>186770</v>
      </c>
      <c r="M222" s="6635">
        <f t="shared" si="24"/>
        <v>186770</v>
      </c>
    </row>
    <row r="223" spans="1:13" s="1190" customFormat="1" ht="13.35" thickTop="1">
      <c r="A223" s="6049"/>
      <c r="B223" s="6558" t="s">
        <v>7000</v>
      </c>
      <c r="C223" s="6604" t="s">
        <v>6999</v>
      </c>
      <c r="D223" s="6691"/>
      <c r="E223" s="6692"/>
      <c r="F223" s="6692"/>
      <c r="G223" s="6692"/>
      <c r="H223" s="6692"/>
      <c r="I223" s="6692"/>
      <c r="J223" s="6693"/>
      <c r="K223" s="6647">
        <v>92</v>
      </c>
      <c r="L223" s="6634">
        <f>K223*Оглавление!$B$14</f>
        <v>8740</v>
      </c>
      <c r="M223" s="6635">
        <f t="shared" si="24"/>
        <v>8740</v>
      </c>
    </row>
    <row r="224" spans="1:13" s="1190" customFormat="1" ht="13">
      <c r="B224" s="6564"/>
      <c r="C224" s="6564"/>
      <c r="D224" s="5639"/>
      <c r="E224" s="5639"/>
      <c r="F224" s="5639"/>
      <c r="G224" s="5639"/>
      <c r="H224" s="5639"/>
      <c r="I224" s="5639"/>
      <c r="J224" s="5639"/>
      <c r="K224" s="6661"/>
      <c r="L224" s="6661"/>
      <c r="M224" s="6661"/>
    </row>
    <row r="225" spans="1:13" s="1190" customFormat="1" ht="13">
      <c r="A225" s="8004" t="s">
        <v>70</v>
      </c>
      <c r="B225" s="6605"/>
      <c r="C225" s="8005" t="s">
        <v>67</v>
      </c>
      <c r="D225" s="8006" t="s">
        <v>71</v>
      </c>
      <c r="E225" s="8006" t="s">
        <v>1483</v>
      </c>
      <c r="F225" s="8006" t="s">
        <v>6689</v>
      </c>
      <c r="G225" s="7997" t="s">
        <v>7005</v>
      </c>
      <c r="H225" s="7998" t="s">
        <v>1433</v>
      </c>
      <c r="I225" s="7999"/>
      <c r="J225" s="8000" t="s">
        <v>6690</v>
      </c>
      <c r="K225" s="7996" t="s">
        <v>57</v>
      </c>
      <c r="L225" s="7996" t="s">
        <v>58</v>
      </c>
      <c r="M225" s="7996" t="s">
        <v>1145</v>
      </c>
    </row>
    <row r="226" spans="1:13" s="1190" customFormat="1" ht="13">
      <c r="A226" s="8004"/>
      <c r="B226" s="6605"/>
      <c r="C226" s="8005"/>
      <c r="D226" s="8006"/>
      <c r="E226" s="8006"/>
      <c r="F226" s="8006"/>
      <c r="G226" s="7997"/>
      <c r="H226" s="7998" t="s">
        <v>6691</v>
      </c>
      <c r="I226" s="7999"/>
      <c r="J226" s="8001"/>
      <c r="K226" s="7996"/>
      <c r="L226" s="7996"/>
      <c r="M226" s="7996"/>
    </row>
    <row r="227" spans="1:13" s="1190" customFormat="1" ht="12.75" customHeight="1">
      <c r="A227" s="7976"/>
      <c r="B227" s="6606"/>
      <c r="C227" s="7980" t="s">
        <v>11845</v>
      </c>
      <c r="D227" s="7981"/>
      <c r="E227" s="7981"/>
      <c r="F227" s="7981"/>
      <c r="G227" s="7981"/>
      <c r="H227" s="7981"/>
      <c r="I227" s="7981"/>
      <c r="J227" s="7981"/>
      <c r="K227" s="7981"/>
      <c r="L227" s="7981"/>
      <c r="M227" s="7982"/>
    </row>
    <row r="228" spans="1:13" s="1190" customFormat="1" ht="13">
      <c r="A228" s="7977"/>
      <c r="B228" s="6607"/>
      <c r="C228" s="7983"/>
      <c r="D228" s="7984"/>
      <c r="E228" s="7984"/>
      <c r="F228" s="7984"/>
      <c r="G228" s="7984"/>
      <c r="H228" s="7984"/>
      <c r="I228" s="7984"/>
      <c r="J228" s="7984"/>
      <c r="K228" s="7984"/>
      <c r="L228" s="7984"/>
      <c r="M228" s="7985"/>
    </row>
    <row r="229" spans="1:13" s="1190" customFormat="1" ht="13">
      <c r="A229" s="7977"/>
      <c r="B229" s="6607"/>
      <c r="C229" s="7983"/>
      <c r="D229" s="7984"/>
      <c r="E229" s="7984"/>
      <c r="F229" s="7984"/>
      <c r="G229" s="7984"/>
      <c r="H229" s="7984"/>
      <c r="I229" s="7984"/>
      <c r="J229" s="7984"/>
      <c r="K229" s="7984"/>
      <c r="L229" s="7984"/>
      <c r="M229" s="7985"/>
    </row>
    <row r="230" spans="1:13" s="1190" customFormat="1" ht="13">
      <c r="A230" s="7977"/>
      <c r="B230" s="6608"/>
      <c r="C230" s="7986"/>
      <c r="D230" s="7987"/>
      <c r="E230" s="7987"/>
      <c r="F230" s="7987"/>
      <c r="G230" s="7987"/>
      <c r="H230" s="7987"/>
      <c r="I230" s="7987"/>
      <c r="J230" s="7987"/>
      <c r="K230" s="7987"/>
      <c r="L230" s="7987"/>
      <c r="M230" s="7988"/>
    </row>
    <row r="231" spans="1:13" s="1190" customFormat="1" ht="13">
      <c r="A231" s="7977"/>
      <c r="B231" s="6609"/>
      <c r="C231" s="6609" t="s">
        <v>6685</v>
      </c>
      <c r="D231" s="5640"/>
      <c r="E231" s="1219"/>
      <c r="F231" s="1219"/>
      <c r="G231" s="1220"/>
      <c r="H231" s="1219"/>
      <c r="I231" s="1219"/>
      <c r="J231" s="1219"/>
      <c r="K231" s="6662"/>
      <c r="L231" s="6663"/>
      <c r="M231" s="6664"/>
    </row>
    <row r="232" spans="1:13" s="1190" customFormat="1" ht="13">
      <c r="A232" s="7978"/>
      <c r="B232" s="6610">
        <v>100020655</v>
      </c>
      <c r="C232" s="6611" t="s">
        <v>6662</v>
      </c>
      <c r="D232" s="7989" t="s">
        <v>6722</v>
      </c>
      <c r="E232" s="6050">
        <v>80</v>
      </c>
      <c r="F232" s="6051">
        <v>15.8</v>
      </c>
      <c r="G232" s="6051">
        <v>500</v>
      </c>
      <c r="H232" s="6051">
        <v>845</v>
      </c>
      <c r="I232" s="6051" t="s">
        <v>6693</v>
      </c>
      <c r="J232" s="6051" t="s">
        <v>6692</v>
      </c>
      <c r="K232" s="6634">
        <v>897</v>
      </c>
      <c r="L232" s="6634">
        <f>K232*Оглавление!$B$14</f>
        <v>85215</v>
      </c>
      <c r="M232" s="6635">
        <f t="shared" ref="M232:M247" si="25">L232-L232*$C$4/100</f>
        <v>85215</v>
      </c>
    </row>
    <row r="233" spans="1:13" s="1190" customFormat="1" ht="13">
      <c r="A233" s="7978"/>
      <c r="B233" s="6610">
        <v>100020656</v>
      </c>
      <c r="C233" s="6611" t="s">
        <v>6663</v>
      </c>
      <c r="D233" s="7990"/>
      <c r="E233" s="6050">
        <v>100</v>
      </c>
      <c r="F233" s="6051">
        <v>24.2</v>
      </c>
      <c r="G233" s="6051">
        <v>594</v>
      </c>
      <c r="H233" s="6051">
        <v>1000</v>
      </c>
      <c r="I233" s="6051" t="s">
        <v>6693</v>
      </c>
      <c r="J233" s="6051" t="s">
        <v>6694</v>
      </c>
      <c r="K233" s="6634">
        <v>955</v>
      </c>
      <c r="L233" s="6634">
        <f>K233*Оглавление!$B$14</f>
        <v>90725</v>
      </c>
      <c r="M233" s="6635">
        <f t="shared" si="25"/>
        <v>90725</v>
      </c>
    </row>
    <row r="234" spans="1:13" s="1190" customFormat="1" ht="13">
      <c r="A234" s="7978"/>
      <c r="B234" s="6610">
        <v>100020657</v>
      </c>
      <c r="C234" s="6612" t="s">
        <v>6664</v>
      </c>
      <c r="D234" s="7990"/>
      <c r="E234" s="6050">
        <v>120</v>
      </c>
      <c r="F234" s="6051">
        <v>26.6</v>
      </c>
      <c r="G234" s="6051">
        <v>654</v>
      </c>
      <c r="H234" s="6051">
        <v>825</v>
      </c>
      <c r="I234" s="6051" t="s">
        <v>6696</v>
      </c>
      <c r="J234" s="6051" t="s">
        <v>6695</v>
      </c>
      <c r="K234" s="6634">
        <v>1058</v>
      </c>
      <c r="L234" s="6634">
        <f>K234*Оглавление!$B$14</f>
        <v>100510</v>
      </c>
      <c r="M234" s="6635">
        <f t="shared" si="25"/>
        <v>100510</v>
      </c>
    </row>
    <row r="235" spans="1:13" s="1190" customFormat="1" ht="13">
      <c r="A235" s="7978"/>
      <c r="B235" s="6610">
        <v>100020658</v>
      </c>
      <c r="C235" s="6612" t="s">
        <v>6665</v>
      </c>
      <c r="D235" s="7990"/>
      <c r="E235" s="6050">
        <v>160</v>
      </c>
      <c r="F235" s="6051">
        <v>35.4</v>
      </c>
      <c r="G235" s="6051">
        <v>870</v>
      </c>
      <c r="H235" s="6051">
        <v>1125</v>
      </c>
      <c r="I235" s="6051" t="s">
        <v>6696</v>
      </c>
      <c r="J235" s="6051" t="s">
        <v>6697</v>
      </c>
      <c r="K235" s="6634">
        <v>1273</v>
      </c>
      <c r="L235" s="6634">
        <f>K235*Оглавление!$B$14</f>
        <v>120935</v>
      </c>
      <c r="M235" s="6635">
        <f t="shared" si="25"/>
        <v>120935</v>
      </c>
    </row>
    <row r="236" spans="1:13" s="1190" customFormat="1" ht="13">
      <c r="A236" s="7978"/>
      <c r="B236" s="6610">
        <v>100020659</v>
      </c>
      <c r="C236" s="6612" t="s">
        <v>6666</v>
      </c>
      <c r="D236" s="7990"/>
      <c r="E236" s="6050">
        <v>200</v>
      </c>
      <c r="F236" s="6051">
        <v>39.299999999999997</v>
      </c>
      <c r="G236" s="6051">
        <v>967</v>
      </c>
      <c r="H236" s="6051">
        <v>1280</v>
      </c>
      <c r="I236" s="6051" t="s">
        <v>6696</v>
      </c>
      <c r="J236" s="6051" t="s">
        <v>6698</v>
      </c>
      <c r="K236" s="6634">
        <v>1316</v>
      </c>
      <c r="L236" s="6634">
        <f>K236*Оглавление!$B$14</f>
        <v>125020</v>
      </c>
      <c r="M236" s="6635">
        <f t="shared" si="25"/>
        <v>125020</v>
      </c>
    </row>
    <row r="237" spans="1:13" s="1190" customFormat="1" ht="13">
      <c r="A237" s="7978"/>
      <c r="B237" s="6610">
        <v>100020660</v>
      </c>
      <c r="C237" s="6612" t="s">
        <v>6667</v>
      </c>
      <c r="D237" s="7990"/>
      <c r="E237" s="6050">
        <v>300</v>
      </c>
      <c r="F237" s="6051">
        <v>45</v>
      </c>
      <c r="G237" s="6051">
        <v>1106</v>
      </c>
      <c r="H237" s="6051">
        <v>1210</v>
      </c>
      <c r="I237" s="6051" t="s">
        <v>6700</v>
      </c>
      <c r="J237" s="6051" t="s">
        <v>6699</v>
      </c>
      <c r="K237" s="6634">
        <v>1933</v>
      </c>
      <c r="L237" s="6634">
        <f>K237*Оглавление!$B$14</f>
        <v>183635</v>
      </c>
      <c r="M237" s="6635">
        <f t="shared" si="25"/>
        <v>183635</v>
      </c>
    </row>
    <row r="238" spans="1:13" s="1190" customFormat="1" ht="13">
      <c r="A238" s="7978"/>
      <c r="B238" s="6610">
        <v>100020661</v>
      </c>
      <c r="C238" s="6612" t="s">
        <v>6668</v>
      </c>
      <c r="D238" s="7990"/>
      <c r="E238" s="6050">
        <v>400</v>
      </c>
      <c r="F238" s="6051">
        <v>56.9</v>
      </c>
      <c r="G238" s="6051">
        <v>1398</v>
      </c>
      <c r="H238" s="6051">
        <v>1560</v>
      </c>
      <c r="I238" s="6051" t="s">
        <v>6700</v>
      </c>
      <c r="J238" s="6051" t="s">
        <v>6701</v>
      </c>
      <c r="K238" s="6634">
        <v>2348</v>
      </c>
      <c r="L238" s="6634">
        <f>K238*Оглавление!$B$14</f>
        <v>223060</v>
      </c>
      <c r="M238" s="6635">
        <f t="shared" si="25"/>
        <v>223060</v>
      </c>
    </row>
    <row r="239" spans="1:13" s="1190" customFormat="1" ht="13">
      <c r="A239" s="7978"/>
      <c r="B239" s="6610">
        <v>100020662</v>
      </c>
      <c r="C239" s="6612" t="s">
        <v>6669</v>
      </c>
      <c r="D239" s="7990"/>
      <c r="E239" s="6050">
        <v>500</v>
      </c>
      <c r="F239" s="6051">
        <v>65.099999999999994</v>
      </c>
      <c r="G239" s="6051">
        <v>1600</v>
      </c>
      <c r="H239" s="6051">
        <v>1860</v>
      </c>
      <c r="I239" s="6051" t="s">
        <v>6700</v>
      </c>
      <c r="J239" s="6051" t="s">
        <v>6702</v>
      </c>
      <c r="K239" s="6634">
        <v>2614</v>
      </c>
      <c r="L239" s="6634">
        <f>K239*Оглавление!$B$14</f>
        <v>248330</v>
      </c>
      <c r="M239" s="6635">
        <f t="shared" si="25"/>
        <v>248330</v>
      </c>
    </row>
    <row r="240" spans="1:13" s="1190" customFormat="1" ht="13">
      <c r="A240" s="7978"/>
      <c r="B240" s="6610">
        <v>100020663</v>
      </c>
      <c r="C240" s="6612" t="s">
        <v>6670</v>
      </c>
      <c r="D240" s="7990"/>
      <c r="E240" s="6050">
        <v>800</v>
      </c>
      <c r="F240" s="6051">
        <v>76.8</v>
      </c>
      <c r="G240" s="6051">
        <v>1888</v>
      </c>
      <c r="H240" s="6051">
        <v>1700</v>
      </c>
      <c r="I240" s="6051" t="s">
        <v>6704</v>
      </c>
      <c r="J240" s="6051" t="s">
        <v>6703</v>
      </c>
      <c r="K240" s="6634">
        <v>3868</v>
      </c>
      <c r="L240" s="6634">
        <f>K240*Оглавление!$B$14</f>
        <v>367460</v>
      </c>
      <c r="M240" s="6635">
        <f t="shared" si="25"/>
        <v>367460</v>
      </c>
    </row>
    <row r="241" spans="1:13" s="1190" customFormat="1" ht="13">
      <c r="A241" s="7978"/>
      <c r="B241" s="6610">
        <v>100020664</v>
      </c>
      <c r="C241" s="6612" t="s">
        <v>6671</v>
      </c>
      <c r="D241" s="7991"/>
      <c r="E241" s="6050">
        <v>1000</v>
      </c>
      <c r="F241" s="6051">
        <v>113</v>
      </c>
      <c r="G241" s="6051">
        <v>2776</v>
      </c>
      <c r="H241" s="6051">
        <v>2045</v>
      </c>
      <c r="I241" s="6051" t="s">
        <v>6704</v>
      </c>
      <c r="J241" s="6051" t="s">
        <v>6705</v>
      </c>
      <c r="K241" s="6634">
        <v>4220</v>
      </c>
      <c r="L241" s="6634">
        <f>K241*Оглавление!$B$14</f>
        <v>400900</v>
      </c>
      <c r="M241" s="6635">
        <f t="shared" si="25"/>
        <v>400900</v>
      </c>
    </row>
    <row r="242" spans="1:13" s="1190" customFormat="1" ht="13">
      <c r="A242" s="7978"/>
      <c r="B242" s="6610">
        <v>100020665</v>
      </c>
      <c r="C242" s="6612" t="s">
        <v>6672</v>
      </c>
      <c r="D242" s="7992" t="s">
        <v>6723</v>
      </c>
      <c r="E242" s="6050">
        <v>80</v>
      </c>
      <c r="F242" s="6051">
        <v>15.8</v>
      </c>
      <c r="G242" s="6051">
        <v>500</v>
      </c>
      <c r="H242" s="6051">
        <v>845</v>
      </c>
      <c r="I242" s="6051" t="s">
        <v>6693</v>
      </c>
      <c r="J242" s="6051" t="s">
        <v>6692</v>
      </c>
      <c r="K242" s="6634">
        <v>897</v>
      </c>
      <c r="L242" s="6634">
        <f>K242*Оглавление!$B$14</f>
        <v>85215</v>
      </c>
      <c r="M242" s="6635">
        <f t="shared" si="25"/>
        <v>85215</v>
      </c>
    </row>
    <row r="243" spans="1:13" s="1190" customFormat="1" ht="13">
      <c r="A243" s="7978"/>
      <c r="B243" s="6610">
        <v>100020666</v>
      </c>
      <c r="C243" s="6612" t="s">
        <v>6673</v>
      </c>
      <c r="D243" s="7993"/>
      <c r="E243" s="6050">
        <v>100</v>
      </c>
      <c r="F243" s="6051">
        <v>24.2</v>
      </c>
      <c r="G243" s="6051">
        <v>594</v>
      </c>
      <c r="H243" s="6051">
        <v>1000</v>
      </c>
      <c r="I243" s="6051" t="s">
        <v>6693</v>
      </c>
      <c r="J243" s="6051" t="s">
        <v>6694</v>
      </c>
      <c r="K243" s="6634">
        <v>955</v>
      </c>
      <c r="L243" s="6634">
        <f>K243*Оглавление!$B$14</f>
        <v>90725</v>
      </c>
      <c r="M243" s="6635">
        <f t="shared" si="25"/>
        <v>90725</v>
      </c>
    </row>
    <row r="244" spans="1:13" s="1190" customFormat="1" ht="13">
      <c r="A244" s="7978"/>
      <c r="B244" s="6610">
        <v>100020667</v>
      </c>
      <c r="C244" s="6612" t="s">
        <v>6674</v>
      </c>
      <c r="D244" s="7993"/>
      <c r="E244" s="6050">
        <v>120</v>
      </c>
      <c r="F244" s="6051">
        <v>26.6</v>
      </c>
      <c r="G244" s="6051">
        <v>654</v>
      </c>
      <c r="H244" s="6051">
        <v>825</v>
      </c>
      <c r="I244" s="6051" t="s">
        <v>6696</v>
      </c>
      <c r="J244" s="6051" t="s">
        <v>6695</v>
      </c>
      <c r="K244" s="6634">
        <v>1058</v>
      </c>
      <c r="L244" s="6634">
        <f>K244*Оглавление!$B$14</f>
        <v>100510</v>
      </c>
      <c r="M244" s="6635">
        <f t="shared" si="25"/>
        <v>100510</v>
      </c>
    </row>
    <row r="245" spans="1:13" s="1190" customFormat="1" ht="13">
      <c r="A245" s="7978"/>
      <c r="B245" s="6610">
        <v>100020668</v>
      </c>
      <c r="C245" s="6612" t="s">
        <v>6675</v>
      </c>
      <c r="D245" s="7993"/>
      <c r="E245" s="6050">
        <v>160</v>
      </c>
      <c r="F245" s="6051">
        <v>35.4</v>
      </c>
      <c r="G245" s="6051">
        <v>870</v>
      </c>
      <c r="H245" s="6051">
        <v>1125</v>
      </c>
      <c r="I245" s="6051" t="s">
        <v>6696</v>
      </c>
      <c r="J245" s="6051" t="s">
        <v>6697</v>
      </c>
      <c r="K245" s="6634">
        <v>1273</v>
      </c>
      <c r="L245" s="6634">
        <f>K245*Оглавление!$B$14</f>
        <v>120935</v>
      </c>
      <c r="M245" s="6635">
        <f t="shared" si="25"/>
        <v>120935</v>
      </c>
    </row>
    <row r="246" spans="1:13" s="1190" customFormat="1" ht="13">
      <c r="A246" s="7978"/>
      <c r="B246" s="6610">
        <v>100020669</v>
      </c>
      <c r="C246" s="6612" t="s">
        <v>6676</v>
      </c>
      <c r="D246" s="7993"/>
      <c r="E246" s="6050">
        <v>200</v>
      </c>
      <c r="F246" s="6051">
        <v>39.299999999999997</v>
      </c>
      <c r="G246" s="6051">
        <v>967</v>
      </c>
      <c r="H246" s="6051">
        <v>1280</v>
      </c>
      <c r="I246" s="6051" t="s">
        <v>6696</v>
      </c>
      <c r="J246" s="6051" t="s">
        <v>6698</v>
      </c>
      <c r="K246" s="6634">
        <v>1316</v>
      </c>
      <c r="L246" s="6634">
        <f>K246*Оглавление!$B$14</f>
        <v>125020</v>
      </c>
      <c r="M246" s="6635">
        <f t="shared" si="25"/>
        <v>125020</v>
      </c>
    </row>
    <row r="247" spans="1:13" s="1190" customFormat="1" ht="13">
      <c r="A247" s="7978"/>
      <c r="B247" s="6610">
        <v>100020670</v>
      </c>
      <c r="C247" s="6612" t="s">
        <v>6677</v>
      </c>
      <c r="D247" s="7994"/>
      <c r="E247" s="6050">
        <v>300</v>
      </c>
      <c r="F247" s="6051">
        <v>45</v>
      </c>
      <c r="G247" s="6051">
        <v>1106</v>
      </c>
      <c r="H247" s="6051">
        <v>1210</v>
      </c>
      <c r="I247" s="6051" t="s">
        <v>6700</v>
      </c>
      <c r="J247" s="6051" t="s">
        <v>6699</v>
      </c>
      <c r="K247" s="6634">
        <v>1952</v>
      </c>
      <c r="L247" s="6634">
        <f>K247*Оглавление!$B$14</f>
        <v>185440</v>
      </c>
      <c r="M247" s="6635">
        <f t="shared" si="25"/>
        <v>185440</v>
      </c>
    </row>
    <row r="248" spans="1:13" s="1190" customFormat="1" ht="13">
      <c r="A248" s="7977"/>
      <c r="B248" s="6609"/>
      <c r="C248" s="6609" t="s">
        <v>6724</v>
      </c>
      <c r="D248" s="6694"/>
      <c r="E248" s="1228"/>
      <c r="F248" s="5640"/>
      <c r="G248" s="5640"/>
      <c r="H248" s="5640"/>
      <c r="I248" s="5640"/>
      <c r="J248" s="5640"/>
      <c r="K248" s="6665"/>
      <c r="L248" s="6666"/>
      <c r="M248" s="6667"/>
    </row>
    <row r="249" spans="1:13" s="1190" customFormat="1" ht="13">
      <c r="A249" s="7978"/>
      <c r="B249" s="6610">
        <v>100020671</v>
      </c>
      <c r="C249" s="6612" t="s">
        <v>6678</v>
      </c>
      <c r="D249" s="7992" t="s">
        <v>6722</v>
      </c>
      <c r="E249" s="6050">
        <v>160</v>
      </c>
      <c r="F249" s="6051">
        <v>35.4</v>
      </c>
      <c r="G249" s="6051">
        <v>870</v>
      </c>
      <c r="H249" s="6051">
        <v>1125</v>
      </c>
      <c r="I249" s="6051" t="s">
        <v>6696</v>
      </c>
      <c r="J249" s="6051" t="s">
        <v>6697</v>
      </c>
      <c r="K249" s="6634">
        <v>1430</v>
      </c>
      <c r="L249" s="6634">
        <f>K249*Оглавление!$B$14</f>
        <v>135850</v>
      </c>
      <c r="M249" s="6635">
        <f t="shared" ref="M249:M255" si="26">L249-L249*$C$4/100</f>
        <v>135850</v>
      </c>
    </row>
    <row r="250" spans="1:13" s="1190" customFormat="1" ht="13">
      <c r="A250" s="7978"/>
      <c r="B250" s="6610">
        <v>100020672</v>
      </c>
      <c r="C250" s="6612" t="s">
        <v>6679</v>
      </c>
      <c r="D250" s="7993"/>
      <c r="E250" s="6050">
        <v>200</v>
      </c>
      <c r="F250" s="6051">
        <v>39.299999999999997</v>
      </c>
      <c r="G250" s="6051">
        <v>967</v>
      </c>
      <c r="H250" s="6051">
        <v>1280</v>
      </c>
      <c r="I250" s="6051" t="s">
        <v>6696</v>
      </c>
      <c r="J250" s="6051" t="s">
        <v>6698</v>
      </c>
      <c r="K250" s="6634">
        <v>1540</v>
      </c>
      <c r="L250" s="6634">
        <f>K250*Оглавление!$B$14</f>
        <v>146300</v>
      </c>
      <c r="M250" s="6635">
        <f t="shared" si="26"/>
        <v>146300</v>
      </c>
    </row>
    <row r="251" spans="1:13" s="1190" customFormat="1" ht="13">
      <c r="A251" s="7978"/>
      <c r="B251" s="6610">
        <v>100020673</v>
      </c>
      <c r="C251" s="6612" t="s">
        <v>6680</v>
      </c>
      <c r="D251" s="7993"/>
      <c r="E251" s="6050">
        <v>300</v>
      </c>
      <c r="F251" s="6051">
        <v>45</v>
      </c>
      <c r="G251" s="6051">
        <v>1106</v>
      </c>
      <c r="H251" s="6051">
        <v>1210</v>
      </c>
      <c r="I251" s="6051" t="s">
        <v>6700</v>
      </c>
      <c r="J251" s="6051" t="s">
        <v>6699</v>
      </c>
      <c r="K251" s="6634">
        <v>2176</v>
      </c>
      <c r="L251" s="6634">
        <f>K251*Оглавление!$B$14</f>
        <v>206720</v>
      </c>
      <c r="M251" s="6635">
        <f t="shared" si="26"/>
        <v>206720</v>
      </c>
    </row>
    <row r="252" spans="1:13" s="1190" customFormat="1" ht="13">
      <c r="A252" s="7978"/>
      <c r="B252" s="6610">
        <v>100020674</v>
      </c>
      <c r="C252" s="6612" t="s">
        <v>6681</v>
      </c>
      <c r="D252" s="7993"/>
      <c r="E252" s="6050">
        <v>400</v>
      </c>
      <c r="F252" s="6051">
        <v>56.9</v>
      </c>
      <c r="G252" s="6051">
        <v>1398</v>
      </c>
      <c r="H252" s="6051">
        <v>1560</v>
      </c>
      <c r="I252" s="6051" t="s">
        <v>6700</v>
      </c>
      <c r="J252" s="6051" t="s">
        <v>6701</v>
      </c>
      <c r="K252" s="6634">
        <v>2611</v>
      </c>
      <c r="L252" s="6634">
        <f>K252*Оглавление!$B$14</f>
        <v>248045</v>
      </c>
      <c r="M252" s="6635">
        <f t="shared" si="26"/>
        <v>248045</v>
      </c>
    </row>
    <row r="253" spans="1:13" s="1190" customFormat="1" ht="18.75" customHeight="1">
      <c r="A253" s="7978"/>
      <c r="B253" s="6610">
        <v>100020675</v>
      </c>
      <c r="C253" s="6612" t="s">
        <v>6682</v>
      </c>
      <c r="D253" s="7993"/>
      <c r="E253" s="6050">
        <v>500</v>
      </c>
      <c r="F253" s="6051">
        <v>65.099999999999994</v>
      </c>
      <c r="G253" s="6051">
        <v>1600</v>
      </c>
      <c r="H253" s="6051">
        <v>1860</v>
      </c>
      <c r="I253" s="6051" t="s">
        <v>6700</v>
      </c>
      <c r="J253" s="6051" t="s">
        <v>6702</v>
      </c>
      <c r="K253" s="6634">
        <v>2896</v>
      </c>
      <c r="L253" s="6634">
        <f>K253*Оглавление!$B$14</f>
        <v>275120</v>
      </c>
      <c r="M253" s="6635">
        <f t="shared" si="26"/>
        <v>275120</v>
      </c>
    </row>
    <row r="254" spans="1:13" s="1190" customFormat="1" ht="18.75" customHeight="1">
      <c r="A254" s="7978"/>
      <c r="B254" s="6610">
        <v>100021100</v>
      </c>
      <c r="C254" s="6612" t="s">
        <v>6683</v>
      </c>
      <c r="D254" s="7993"/>
      <c r="E254" s="6050">
        <v>800</v>
      </c>
      <c r="F254" s="6051">
        <v>76.8</v>
      </c>
      <c r="G254" s="6051">
        <v>1888</v>
      </c>
      <c r="H254" s="6051">
        <v>1700</v>
      </c>
      <c r="I254" s="6051" t="s">
        <v>6704</v>
      </c>
      <c r="J254" s="6051" t="s">
        <v>6703</v>
      </c>
      <c r="K254" s="6634">
        <v>4299</v>
      </c>
      <c r="L254" s="6634">
        <f>K254*Оглавление!$B$14</f>
        <v>408405</v>
      </c>
      <c r="M254" s="6635">
        <f t="shared" si="26"/>
        <v>408405</v>
      </c>
    </row>
    <row r="255" spans="1:13" s="1190" customFormat="1" ht="18.75" customHeight="1">
      <c r="A255" s="7979"/>
      <c r="B255" s="6610">
        <v>100020677</v>
      </c>
      <c r="C255" s="6612" t="s">
        <v>6684</v>
      </c>
      <c r="D255" s="7994"/>
      <c r="E255" s="6052">
        <v>1000</v>
      </c>
      <c r="F255" s="6051">
        <v>113</v>
      </c>
      <c r="G255" s="6051">
        <v>2776</v>
      </c>
      <c r="H255" s="6051">
        <v>2045</v>
      </c>
      <c r="I255" s="6051" t="s">
        <v>6704</v>
      </c>
      <c r="J255" s="6051" t="s">
        <v>6705</v>
      </c>
      <c r="K255" s="6634">
        <v>4664</v>
      </c>
      <c r="L255" s="6634">
        <f>K255*Оглавление!$B$14</f>
        <v>443080</v>
      </c>
      <c r="M255" s="6635">
        <f t="shared" si="26"/>
        <v>443080</v>
      </c>
    </row>
    <row r="256" spans="1:13" s="1190" customFormat="1" ht="18.75" customHeight="1">
      <c r="A256" s="6053" t="s">
        <v>6688</v>
      </c>
      <c r="B256" s="6613"/>
      <c r="C256" s="6614"/>
      <c r="D256" s="6695"/>
      <c r="E256" s="6695"/>
      <c r="F256" s="6695"/>
      <c r="G256" s="6695"/>
      <c r="H256" s="6695"/>
      <c r="I256" s="6695"/>
      <c r="J256" s="6695"/>
      <c r="K256" s="6668"/>
      <c r="L256" s="6669"/>
      <c r="M256" s="6670"/>
    </row>
    <row r="257" spans="1:13" s="1190" customFormat="1" ht="18.75" customHeight="1">
      <c r="A257" s="6533" t="s">
        <v>6721</v>
      </c>
      <c r="B257" s="6615"/>
      <c r="C257" s="6616"/>
      <c r="D257" s="6696"/>
      <c r="E257" s="6696"/>
      <c r="F257" s="6696"/>
      <c r="G257" s="6696"/>
      <c r="H257" s="6696"/>
      <c r="I257" s="6696"/>
      <c r="J257" s="6697"/>
      <c r="K257" s="7995" t="s">
        <v>57</v>
      </c>
      <c r="L257" s="7996" t="s">
        <v>58</v>
      </c>
      <c r="M257" s="7996" t="s">
        <v>1145</v>
      </c>
    </row>
    <row r="258" spans="1:13" s="1190" customFormat="1">
      <c r="A258" s="6105"/>
      <c r="B258" s="6617" t="s">
        <v>64</v>
      </c>
      <c r="C258" s="6617" t="s">
        <v>42</v>
      </c>
      <c r="D258" s="6698"/>
      <c r="E258" s="6699" t="s">
        <v>71</v>
      </c>
      <c r="F258" s="6698"/>
      <c r="G258" s="6698"/>
      <c r="H258" s="6698"/>
      <c r="I258" s="6698"/>
      <c r="J258" s="6700"/>
      <c r="K258" s="7995"/>
      <c r="L258" s="7996"/>
      <c r="M258" s="7996"/>
    </row>
    <row r="259" spans="1:13" s="1190" customFormat="1" ht="24" customHeight="1">
      <c r="A259" s="6054"/>
      <c r="B259" s="6610">
        <v>9011010</v>
      </c>
      <c r="C259" s="7971" t="s">
        <v>6706</v>
      </c>
      <c r="D259" s="7972"/>
      <c r="E259" s="6701" t="s">
        <v>6716</v>
      </c>
      <c r="F259" s="6702"/>
      <c r="G259" s="6702"/>
      <c r="H259" s="6702"/>
      <c r="I259" s="6702"/>
      <c r="J259" s="6703"/>
      <c r="K259" s="6634">
        <v>139</v>
      </c>
      <c r="L259" s="6634">
        <f>K259*Оглавление!$B$14</f>
        <v>13205</v>
      </c>
      <c r="M259" s="6634">
        <f t="shared" ref="M259:M263" si="27">L259-L259*$C$4/100</f>
        <v>13205</v>
      </c>
    </row>
    <row r="260" spans="1:13" s="1190" customFormat="1" ht="24.75" customHeight="1">
      <c r="A260" s="6054"/>
      <c r="B260" s="6610" t="s">
        <v>6712</v>
      </c>
      <c r="C260" s="7971" t="s">
        <v>6707</v>
      </c>
      <c r="D260" s="7972"/>
      <c r="E260" s="6704" t="s">
        <v>6717</v>
      </c>
      <c r="F260" s="6705"/>
      <c r="G260" s="6705"/>
      <c r="H260" s="6705"/>
      <c r="I260" s="6705"/>
      <c r="J260" s="6706"/>
      <c r="K260" s="6634">
        <v>96</v>
      </c>
      <c r="L260" s="6634">
        <f>K260*Оглавление!$B$14</f>
        <v>9120</v>
      </c>
      <c r="M260" s="6634">
        <f t="shared" si="27"/>
        <v>9120</v>
      </c>
    </row>
    <row r="261" spans="1:13" s="1190" customFormat="1" ht="19.5" customHeight="1">
      <c r="A261" s="6054"/>
      <c r="B261" s="6610" t="s">
        <v>6713</v>
      </c>
      <c r="C261" s="7971" t="s">
        <v>6708</v>
      </c>
      <c r="D261" s="7972"/>
      <c r="E261" s="6704" t="s">
        <v>6718</v>
      </c>
      <c r="F261" s="6705"/>
      <c r="G261" s="6705"/>
      <c r="H261" s="6705"/>
      <c r="I261" s="6705"/>
      <c r="J261" s="6706"/>
      <c r="K261" s="6634">
        <v>459</v>
      </c>
      <c r="L261" s="6634">
        <f>K261*Оглавление!$B$14</f>
        <v>43605</v>
      </c>
      <c r="M261" s="6634">
        <f t="shared" si="27"/>
        <v>43605</v>
      </c>
    </row>
    <row r="262" spans="1:13" s="1190" customFormat="1" ht="23.25" customHeight="1">
      <c r="A262" s="6054"/>
      <c r="B262" s="6610" t="s">
        <v>6714</v>
      </c>
      <c r="C262" s="7971" t="s">
        <v>6709</v>
      </c>
      <c r="D262" s="7972"/>
      <c r="E262" s="6704" t="s">
        <v>6719</v>
      </c>
      <c r="F262" s="6705"/>
      <c r="G262" s="6705"/>
      <c r="H262" s="6705"/>
      <c r="I262" s="6705"/>
      <c r="J262" s="6706"/>
      <c r="K262" s="6634">
        <v>519</v>
      </c>
      <c r="L262" s="6634">
        <f>K262*Оглавление!$B$14</f>
        <v>49305</v>
      </c>
      <c r="M262" s="6634">
        <f t="shared" si="27"/>
        <v>49305</v>
      </c>
    </row>
    <row r="263" spans="1:13" s="1190" customFormat="1" ht="22.5" customHeight="1">
      <c r="A263" s="6054"/>
      <c r="B263" s="6610" t="s">
        <v>6715</v>
      </c>
      <c r="C263" s="7971" t="s">
        <v>6710</v>
      </c>
      <c r="D263" s="7972"/>
      <c r="E263" s="6704" t="s">
        <v>6720</v>
      </c>
      <c r="F263" s="6705"/>
      <c r="G263" s="6705"/>
      <c r="H263" s="6705"/>
      <c r="I263" s="6705"/>
      <c r="J263" s="6706"/>
      <c r="K263" s="6634">
        <v>581</v>
      </c>
      <c r="L263" s="6634">
        <f>K263*Оглавление!$B$14</f>
        <v>55195</v>
      </c>
      <c r="M263" s="6634">
        <f t="shared" si="27"/>
        <v>55195</v>
      </c>
    </row>
    <row r="264" spans="1:13" s="1190" customFormat="1" ht="13">
      <c r="B264" s="6564"/>
      <c r="C264" s="6564"/>
      <c r="D264" s="5639"/>
      <c r="E264" s="5639"/>
      <c r="F264" s="5639"/>
      <c r="G264" s="5639"/>
      <c r="H264" s="5639"/>
      <c r="I264" s="5639"/>
      <c r="J264" s="5639"/>
      <c r="K264" s="6661"/>
      <c r="L264" s="6661"/>
      <c r="M264" s="6661"/>
    </row>
    <row r="265" spans="1:13" s="1190" customFormat="1" ht="13">
      <c r="A265" s="7973" t="s">
        <v>1507</v>
      </c>
      <c r="B265" s="7974"/>
      <c r="C265" s="7974"/>
      <c r="D265" s="7974"/>
      <c r="E265" s="7974"/>
      <c r="F265" s="7974"/>
      <c r="G265" s="7974"/>
      <c r="H265" s="7974"/>
      <c r="I265" s="7974"/>
      <c r="J265" s="7974"/>
      <c r="K265" s="7974"/>
      <c r="L265" s="7974"/>
      <c r="M265" s="7975"/>
    </row>
    <row r="266" spans="1:13" s="1190" customFormat="1" ht="26">
      <c r="A266" s="6106"/>
      <c r="B266" s="6618" t="s">
        <v>64</v>
      </c>
      <c r="C266" s="7968" t="s">
        <v>42</v>
      </c>
      <c r="D266" s="7969"/>
      <c r="E266" s="7969"/>
      <c r="F266" s="7969"/>
      <c r="G266" s="7969"/>
      <c r="H266" s="7969"/>
      <c r="I266" s="7969"/>
      <c r="J266" s="7970"/>
      <c r="K266" s="6672" t="s">
        <v>57</v>
      </c>
      <c r="L266" s="6673" t="s">
        <v>58</v>
      </c>
      <c r="M266" s="6673" t="s">
        <v>1145</v>
      </c>
    </row>
    <row r="267" spans="1:13" s="1190" customFormat="1" ht="13">
      <c r="A267" s="7965" t="s">
        <v>1508</v>
      </c>
      <c r="B267" s="7966"/>
      <c r="C267" s="7966"/>
      <c r="D267" s="7966"/>
      <c r="E267" s="7966"/>
      <c r="F267" s="7966"/>
      <c r="G267" s="7966"/>
      <c r="H267" s="7966"/>
      <c r="I267" s="7966"/>
      <c r="J267" s="7966"/>
      <c r="K267" s="7966"/>
      <c r="L267" s="7966"/>
      <c r="M267" s="7967"/>
    </row>
    <row r="268" spans="1:13" s="1190" customFormat="1" ht="14.7">
      <c r="A268" s="6058"/>
      <c r="B268" s="6619" t="s">
        <v>6967</v>
      </c>
      <c r="C268" s="6620" t="s">
        <v>2158</v>
      </c>
      <c r="D268" s="6707"/>
      <c r="E268" s="6708"/>
      <c r="F268" s="6708"/>
      <c r="G268" s="6708"/>
      <c r="H268" s="6708"/>
      <c r="I268" s="6708"/>
      <c r="J268" s="6708"/>
      <c r="K268" s="6634">
        <v>20.770000000000003</v>
      </c>
      <c r="L268" s="6634">
        <f>K268*Оглавление!$B$14</f>
        <v>1973.1500000000003</v>
      </c>
      <c r="M268" s="6635">
        <f t="shared" ref="M268:M280" si="28">L268-L268*$C$4/100</f>
        <v>1973.1500000000003</v>
      </c>
    </row>
    <row r="269" spans="1:13" s="1190" customFormat="1" ht="14.7">
      <c r="A269" s="6058"/>
      <c r="B269" s="6619" t="s">
        <v>6968</v>
      </c>
      <c r="C269" s="6620" t="s">
        <v>2159</v>
      </c>
      <c r="D269" s="6707"/>
      <c r="E269" s="6708"/>
      <c r="F269" s="6708"/>
      <c r="G269" s="6708"/>
      <c r="H269" s="6708"/>
      <c r="I269" s="6708"/>
      <c r="J269" s="6708"/>
      <c r="K269" s="6634">
        <v>19.470000000000002</v>
      </c>
      <c r="L269" s="6634">
        <f>K269*Оглавление!$B$14</f>
        <v>1849.6500000000003</v>
      </c>
      <c r="M269" s="6635">
        <f t="shared" si="28"/>
        <v>1849.6500000000003</v>
      </c>
    </row>
    <row r="270" spans="1:13" s="1190" customFormat="1" ht="13">
      <c r="A270" s="6058"/>
      <c r="B270" s="6619" t="s">
        <v>6969</v>
      </c>
      <c r="C270" s="6621" t="s">
        <v>1509</v>
      </c>
      <c r="D270" s="6707"/>
      <c r="E270" s="6707"/>
      <c r="F270" s="6707"/>
      <c r="G270" s="6707"/>
      <c r="H270" s="6707"/>
      <c r="I270" s="6707"/>
      <c r="J270" s="6707"/>
      <c r="K270" s="6634">
        <v>4.8099999999999996</v>
      </c>
      <c r="L270" s="6634">
        <f>K270*Оглавление!$B$14</f>
        <v>456.95</v>
      </c>
      <c r="M270" s="6635">
        <f t="shared" si="28"/>
        <v>456.95</v>
      </c>
    </row>
    <row r="271" spans="1:13" s="1190" customFormat="1" ht="13">
      <c r="A271" s="6058"/>
      <c r="B271" s="6619" t="s">
        <v>6970</v>
      </c>
      <c r="C271" s="6621" t="s">
        <v>1510</v>
      </c>
      <c r="D271" s="6707"/>
      <c r="E271" s="6707"/>
      <c r="F271" s="6707"/>
      <c r="G271" s="6707"/>
      <c r="H271" s="6707"/>
      <c r="I271" s="6707"/>
      <c r="J271" s="6707"/>
      <c r="K271" s="6634">
        <v>11.02</v>
      </c>
      <c r="L271" s="6634">
        <f>K271*Оглавление!$B$14</f>
        <v>1046.8999999999999</v>
      </c>
      <c r="M271" s="6635">
        <f t="shared" si="28"/>
        <v>1046.8999999999999</v>
      </c>
    </row>
    <row r="272" spans="1:13" s="1190" customFormat="1" ht="13">
      <c r="A272" s="6058"/>
      <c r="B272" s="6619" t="s">
        <v>6971</v>
      </c>
      <c r="C272" s="6621" t="s">
        <v>1511</v>
      </c>
      <c r="D272" s="6708"/>
      <c r="E272" s="6707"/>
      <c r="F272" s="6707"/>
      <c r="G272" s="6708"/>
      <c r="H272" s="6708"/>
      <c r="I272" s="6708"/>
      <c r="J272" s="6708"/>
      <c r="K272" s="6634">
        <v>14.41</v>
      </c>
      <c r="L272" s="6634">
        <f>K272*Оглавление!$B$14</f>
        <v>1368.95</v>
      </c>
      <c r="M272" s="6635">
        <f t="shared" si="28"/>
        <v>1368.95</v>
      </c>
    </row>
    <row r="273" spans="1:13" s="1190" customFormat="1" ht="13">
      <c r="A273" s="6058"/>
      <c r="B273" s="6619" t="s">
        <v>6972</v>
      </c>
      <c r="C273" s="6621" t="s">
        <v>1512</v>
      </c>
      <c r="D273" s="6707"/>
      <c r="E273" s="6707"/>
      <c r="F273" s="6707"/>
      <c r="G273" s="6707"/>
      <c r="H273" s="6707"/>
      <c r="I273" s="6707"/>
      <c r="J273" s="6707"/>
      <c r="K273" s="6634">
        <v>31.75</v>
      </c>
      <c r="L273" s="6634">
        <f>K273*Оглавление!$B$14</f>
        <v>3016.25</v>
      </c>
      <c r="M273" s="6635">
        <f t="shared" si="28"/>
        <v>3016.25</v>
      </c>
    </row>
    <row r="274" spans="1:13" s="1190" customFormat="1" ht="13">
      <c r="A274" s="6058"/>
      <c r="B274" s="6619" t="s">
        <v>6973</v>
      </c>
      <c r="C274" s="6621" t="s">
        <v>1513</v>
      </c>
      <c r="D274" s="6707"/>
      <c r="E274" s="6707"/>
      <c r="F274" s="6707"/>
      <c r="G274" s="6707"/>
      <c r="H274" s="6707"/>
      <c r="I274" s="6707"/>
      <c r="J274" s="6709"/>
      <c r="K274" s="6634">
        <v>21</v>
      </c>
      <c r="L274" s="6634">
        <f>K274*Оглавление!$B$14</f>
        <v>1995</v>
      </c>
      <c r="M274" s="6635">
        <f t="shared" si="28"/>
        <v>1995</v>
      </c>
    </row>
    <row r="275" spans="1:13" s="1190" customFormat="1" ht="12.75" customHeight="1">
      <c r="A275" s="6058"/>
      <c r="B275" s="6619" t="s">
        <v>6974</v>
      </c>
      <c r="C275" s="7942" t="s">
        <v>2400</v>
      </c>
      <c r="D275" s="7943"/>
      <c r="E275" s="7943"/>
      <c r="F275" s="7943"/>
      <c r="G275" s="7943"/>
      <c r="H275" s="7943"/>
      <c r="I275" s="7943"/>
      <c r="J275" s="7944"/>
      <c r="K275" s="6634">
        <v>42.769999999999996</v>
      </c>
      <c r="L275" s="6634">
        <f>K275*Оглавление!$B$14</f>
        <v>4063.1499999999996</v>
      </c>
      <c r="M275" s="6635">
        <f t="shared" si="28"/>
        <v>4063.1499999999996</v>
      </c>
    </row>
    <row r="276" spans="1:13" s="1190" customFormat="1" ht="13">
      <c r="A276" s="6058"/>
      <c r="B276" s="6619" t="s">
        <v>6975</v>
      </c>
      <c r="C276" s="7942" t="s">
        <v>1514</v>
      </c>
      <c r="D276" s="7943"/>
      <c r="E276" s="7943"/>
      <c r="F276" s="7943"/>
      <c r="G276" s="7943"/>
      <c r="H276" s="7943"/>
      <c r="I276" s="7943"/>
      <c r="J276" s="7944"/>
      <c r="K276" s="6634">
        <v>22.990000000000002</v>
      </c>
      <c r="L276" s="6634">
        <f>K276*Оглавление!$B$14</f>
        <v>2184.0500000000002</v>
      </c>
      <c r="M276" s="6635">
        <f t="shared" si="28"/>
        <v>2184.0500000000002</v>
      </c>
    </row>
    <row r="277" spans="1:13" s="1190" customFormat="1" ht="13">
      <c r="A277" s="6058"/>
      <c r="B277" s="6619" t="s">
        <v>6976</v>
      </c>
      <c r="C277" s="7942" t="s">
        <v>1515</v>
      </c>
      <c r="D277" s="7943"/>
      <c r="E277" s="7943"/>
      <c r="F277" s="7943"/>
      <c r="G277" s="7943"/>
      <c r="H277" s="7943"/>
      <c r="I277" s="7943"/>
      <c r="J277" s="7944"/>
      <c r="K277" s="6634">
        <v>21</v>
      </c>
      <c r="L277" s="6634">
        <f>K277*Оглавление!$B$14</f>
        <v>1995</v>
      </c>
      <c r="M277" s="6635">
        <f t="shared" si="28"/>
        <v>1995</v>
      </c>
    </row>
    <row r="278" spans="1:13" s="1190" customFormat="1" ht="13">
      <c r="A278" s="6058"/>
      <c r="B278" s="6619" t="s">
        <v>6977</v>
      </c>
      <c r="C278" s="7942" t="s">
        <v>1516</v>
      </c>
      <c r="D278" s="7943"/>
      <c r="E278" s="7943"/>
      <c r="F278" s="7943"/>
      <c r="G278" s="7943"/>
      <c r="H278" s="7943"/>
      <c r="I278" s="7943"/>
      <c r="J278" s="7944"/>
      <c r="K278" s="6634">
        <v>16.580000000000002</v>
      </c>
      <c r="L278" s="6634">
        <f>K278*Оглавление!$B$14</f>
        <v>1575.1000000000001</v>
      </c>
      <c r="M278" s="6635">
        <f t="shared" si="28"/>
        <v>1575.1000000000001</v>
      </c>
    </row>
    <row r="279" spans="1:13" s="1190" customFormat="1" ht="13">
      <c r="A279" s="6058"/>
      <c r="B279" s="6619" t="s">
        <v>6978</v>
      </c>
      <c r="C279" s="7942" t="s">
        <v>1517</v>
      </c>
      <c r="D279" s="7943"/>
      <c r="E279" s="7943"/>
      <c r="F279" s="7943"/>
      <c r="G279" s="7943"/>
      <c r="H279" s="7943"/>
      <c r="I279" s="7943"/>
      <c r="J279" s="7944"/>
      <c r="K279" s="6634">
        <v>15.18</v>
      </c>
      <c r="L279" s="6634">
        <f>K279*Оглавление!$B$14</f>
        <v>1442.1</v>
      </c>
      <c r="M279" s="6635">
        <f t="shared" si="28"/>
        <v>1442.1</v>
      </c>
    </row>
    <row r="280" spans="1:13" s="1190" customFormat="1" ht="13">
      <c r="A280" s="6058"/>
      <c r="B280" s="6619" t="s">
        <v>6994</v>
      </c>
      <c r="C280" s="7942" t="s">
        <v>1518</v>
      </c>
      <c r="D280" s="7943"/>
      <c r="E280" s="7943"/>
      <c r="F280" s="7943"/>
      <c r="G280" s="7943"/>
      <c r="H280" s="7943"/>
      <c r="I280" s="7943"/>
      <c r="J280" s="7944"/>
      <c r="K280" s="6634">
        <v>15.18</v>
      </c>
      <c r="L280" s="6634">
        <f>K280*Оглавление!$B$14</f>
        <v>1442.1</v>
      </c>
      <c r="M280" s="6635">
        <f t="shared" si="28"/>
        <v>1442.1</v>
      </c>
    </row>
    <row r="281" spans="1:13" s="1190" customFormat="1" ht="13">
      <c r="A281" s="7965" t="s">
        <v>1519</v>
      </c>
      <c r="B281" s="7966"/>
      <c r="C281" s="7966"/>
      <c r="D281" s="7966"/>
      <c r="E281" s="7966"/>
      <c r="F281" s="7966"/>
      <c r="G281" s="7966"/>
      <c r="H281" s="7966"/>
      <c r="I281" s="7966"/>
      <c r="J281" s="7966"/>
      <c r="K281" s="7966"/>
      <c r="L281" s="7966"/>
      <c r="M281" s="7967"/>
    </row>
    <row r="282" spans="1:13" s="1190" customFormat="1" ht="13">
      <c r="A282" s="6058"/>
      <c r="B282" s="6619" t="s">
        <v>6979</v>
      </c>
      <c r="C282" s="7942" t="s">
        <v>2160</v>
      </c>
      <c r="D282" s="7943"/>
      <c r="E282" s="7943"/>
      <c r="F282" s="7943"/>
      <c r="G282" s="7943"/>
      <c r="H282" s="7943"/>
      <c r="I282" s="7943"/>
      <c r="J282" s="7944"/>
      <c r="K282" s="6634">
        <v>31.75</v>
      </c>
      <c r="L282" s="6634">
        <f>K282*Оглавление!$B$14</f>
        <v>3016.25</v>
      </c>
      <c r="M282" s="6635">
        <f t="shared" ref="M282:M294" si="29">L282-L282*$C$4/100</f>
        <v>3016.25</v>
      </c>
    </row>
    <row r="283" spans="1:13" s="1190" customFormat="1" ht="13">
      <c r="A283" s="6058"/>
      <c r="B283" s="6619" t="s">
        <v>6980</v>
      </c>
      <c r="C283" s="7942" t="s">
        <v>2161</v>
      </c>
      <c r="D283" s="7943"/>
      <c r="E283" s="7943"/>
      <c r="F283" s="7943"/>
      <c r="G283" s="7943"/>
      <c r="H283" s="7943"/>
      <c r="I283" s="7943"/>
      <c r="J283" s="7944"/>
      <c r="K283" s="6634">
        <v>28.89</v>
      </c>
      <c r="L283" s="6634">
        <f>K283*Оглавление!$B$14</f>
        <v>2744.55</v>
      </c>
      <c r="M283" s="6635">
        <f t="shared" si="29"/>
        <v>2744.55</v>
      </c>
    </row>
    <row r="284" spans="1:13" s="1190" customFormat="1" ht="13">
      <c r="A284" s="6058"/>
      <c r="B284" s="6619" t="s">
        <v>6981</v>
      </c>
      <c r="C284" s="7942" t="s">
        <v>2162</v>
      </c>
      <c r="D284" s="7943"/>
      <c r="E284" s="7943"/>
      <c r="F284" s="7943"/>
      <c r="G284" s="7943"/>
      <c r="H284" s="7943"/>
      <c r="I284" s="7943"/>
      <c r="J284" s="7944"/>
      <c r="K284" s="6634">
        <v>35.909999999999997</v>
      </c>
      <c r="L284" s="6634">
        <f>K284*Оглавление!$B$14</f>
        <v>3411.45</v>
      </c>
      <c r="M284" s="6635">
        <f t="shared" si="29"/>
        <v>3411.45</v>
      </c>
    </row>
    <row r="285" spans="1:13" s="1190" customFormat="1" ht="13">
      <c r="A285" s="6058"/>
      <c r="B285" s="6619" t="s">
        <v>6981</v>
      </c>
      <c r="C285" s="7942" t="s">
        <v>1520</v>
      </c>
      <c r="D285" s="7943"/>
      <c r="E285" s="7943"/>
      <c r="F285" s="7943"/>
      <c r="G285" s="7943"/>
      <c r="H285" s="7943"/>
      <c r="I285" s="7943"/>
      <c r="J285" s="7944"/>
      <c r="K285" s="6634">
        <v>35.909999999999997</v>
      </c>
      <c r="L285" s="6634">
        <f>K285*Оглавление!$B$14</f>
        <v>3411.45</v>
      </c>
      <c r="M285" s="6635">
        <f t="shared" si="29"/>
        <v>3411.45</v>
      </c>
    </row>
    <row r="286" spans="1:13" s="1190" customFormat="1" ht="13">
      <c r="A286" s="6058"/>
      <c r="B286" s="6619" t="s">
        <v>6982</v>
      </c>
      <c r="C286" s="7942" t="s">
        <v>2163</v>
      </c>
      <c r="D286" s="7943"/>
      <c r="E286" s="7943"/>
      <c r="F286" s="7943"/>
      <c r="G286" s="7943"/>
      <c r="H286" s="7943"/>
      <c r="I286" s="7943"/>
      <c r="J286" s="7944"/>
      <c r="K286" s="6634">
        <v>28.990000000000002</v>
      </c>
      <c r="L286" s="6634">
        <f>K286*Оглавление!$B$14</f>
        <v>2754.05</v>
      </c>
      <c r="M286" s="6635">
        <f t="shared" si="29"/>
        <v>2754.05</v>
      </c>
    </row>
    <row r="287" spans="1:13" s="1190" customFormat="1" ht="13">
      <c r="A287" s="6056"/>
      <c r="B287" s="6622" t="s">
        <v>6983</v>
      </c>
      <c r="C287" s="7954" t="s">
        <v>1521</v>
      </c>
      <c r="D287" s="7955"/>
      <c r="E287" s="7955"/>
      <c r="F287" s="7955"/>
      <c r="G287" s="7955"/>
      <c r="H287" s="7955"/>
      <c r="I287" s="7955"/>
      <c r="J287" s="7956"/>
      <c r="K287" s="6671">
        <v>40.059999999999995</v>
      </c>
      <c r="L287" s="6634">
        <f>K287*Оглавление!$B$14</f>
        <v>3805.6999999999994</v>
      </c>
      <c r="M287" s="6652">
        <f t="shared" si="29"/>
        <v>3805.6999999999994</v>
      </c>
    </row>
    <row r="288" spans="1:13" s="1190" customFormat="1" ht="13">
      <c r="A288" s="6056"/>
      <c r="B288" s="6622" t="s">
        <v>6995</v>
      </c>
      <c r="C288" s="7954" t="s">
        <v>1522</v>
      </c>
      <c r="D288" s="7955"/>
      <c r="E288" s="7955"/>
      <c r="F288" s="7955"/>
      <c r="G288" s="7955"/>
      <c r="H288" s="7955"/>
      <c r="I288" s="7955"/>
      <c r="J288" s="7956"/>
      <c r="K288" s="6671">
        <v>38.699999999999996</v>
      </c>
      <c r="L288" s="6634">
        <f>K288*Оглавление!$B$14</f>
        <v>3676.4999999999995</v>
      </c>
      <c r="M288" s="6652">
        <f t="shared" si="29"/>
        <v>3676.4999999999995</v>
      </c>
    </row>
    <row r="289" spans="1:13" s="1190" customFormat="1" ht="12.75" customHeight="1">
      <c r="A289" s="6056"/>
      <c r="B289" s="6622" t="s">
        <v>6984</v>
      </c>
      <c r="C289" s="7954" t="s">
        <v>1523</v>
      </c>
      <c r="D289" s="7955"/>
      <c r="E289" s="7955"/>
      <c r="F289" s="7955"/>
      <c r="G289" s="7955"/>
      <c r="H289" s="7955"/>
      <c r="I289" s="7955"/>
      <c r="J289" s="7956"/>
      <c r="K289" s="6671">
        <v>13.18</v>
      </c>
      <c r="L289" s="6634">
        <f>K289*Оглавление!$B$14</f>
        <v>1252.0999999999999</v>
      </c>
      <c r="M289" s="6652">
        <f t="shared" si="29"/>
        <v>1252.0999999999999</v>
      </c>
    </row>
    <row r="290" spans="1:13" s="1190" customFormat="1" ht="13">
      <c r="A290" s="6056"/>
      <c r="B290" s="6622" t="s">
        <v>6998</v>
      </c>
      <c r="C290" s="7954" t="s">
        <v>1524</v>
      </c>
      <c r="D290" s="7955"/>
      <c r="E290" s="7955"/>
      <c r="F290" s="7955"/>
      <c r="G290" s="7955"/>
      <c r="H290" s="7955"/>
      <c r="I290" s="7955"/>
      <c r="J290" s="7956"/>
      <c r="K290" s="6671">
        <v>17.12</v>
      </c>
      <c r="L290" s="6634">
        <f>K290*Оглавление!$B$14</f>
        <v>1626.4</v>
      </c>
      <c r="M290" s="6652">
        <f t="shared" si="29"/>
        <v>1626.4</v>
      </c>
    </row>
    <row r="291" spans="1:13" s="1190" customFormat="1" ht="13">
      <c r="A291" s="6056"/>
      <c r="B291" s="6622" t="s">
        <v>6985</v>
      </c>
      <c r="C291" s="7954" t="s">
        <v>1525</v>
      </c>
      <c r="D291" s="7955"/>
      <c r="E291" s="7955"/>
      <c r="F291" s="7955"/>
      <c r="G291" s="7955"/>
      <c r="H291" s="7955"/>
      <c r="I291" s="7955"/>
      <c r="J291" s="7956"/>
      <c r="K291" s="6671">
        <v>51.059999999999995</v>
      </c>
      <c r="L291" s="6634">
        <f>K291*Оглавление!$B$14</f>
        <v>4850.7</v>
      </c>
      <c r="M291" s="6652">
        <f t="shared" si="29"/>
        <v>4850.7</v>
      </c>
    </row>
    <row r="292" spans="1:13" s="1190" customFormat="1" ht="13">
      <c r="A292" s="6056"/>
      <c r="B292" s="6622" t="s">
        <v>7002</v>
      </c>
      <c r="C292" s="7954" t="s">
        <v>1526</v>
      </c>
      <c r="D292" s="7955"/>
      <c r="E292" s="7955"/>
      <c r="F292" s="7955"/>
      <c r="G292" s="7955"/>
      <c r="H292" s="7955"/>
      <c r="I292" s="7955"/>
      <c r="J292" s="7956"/>
      <c r="K292" s="6671">
        <v>44.58</v>
      </c>
      <c r="L292" s="6634">
        <f>K292*Оглавление!$B$14</f>
        <v>4235.0999999999995</v>
      </c>
      <c r="M292" s="6652">
        <f t="shared" si="29"/>
        <v>4235.0999999999995</v>
      </c>
    </row>
    <row r="293" spans="1:13" s="1190" customFormat="1" ht="13">
      <c r="A293" s="6056"/>
      <c r="B293" s="6622" t="s">
        <v>6986</v>
      </c>
      <c r="C293" s="7954" t="s">
        <v>1527</v>
      </c>
      <c r="D293" s="7955"/>
      <c r="E293" s="7955"/>
      <c r="F293" s="7955"/>
      <c r="G293" s="7955"/>
      <c r="H293" s="7955"/>
      <c r="I293" s="7955"/>
      <c r="J293" s="7956"/>
      <c r="K293" s="6671">
        <v>36.369999999999997</v>
      </c>
      <c r="L293" s="6634">
        <f>K293*Оглавление!$B$14</f>
        <v>3455.1499999999996</v>
      </c>
      <c r="M293" s="6652">
        <f t="shared" si="29"/>
        <v>3455.1499999999996</v>
      </c>
    </row>
    <row r="294" spans="1:13" s="1190" customFormat="1" ht="13">
      <c r="A294" s="6057"/>
      <c r="B294" s="6623" t="s">
        <v>6996</v>
      </c>
      <c r="C294" s="7957" t="s">
        <v>1528</v>
      </c>
      <c r="D294" s="7958"/>
      <c r="E294" s="7958"/>
      <c r="F294" s="7958"/>
      <c r="G294" s="7958"/>
      <c r="H294" s="7958"/>
      <c r="I294" s="7958"/>
      <c r="J294" s="7959"/>
      <c r="K294" s="6671">
        <v>36.93</v>
      </c>
      <c r="L294" s="6634">
        <f>K294*Оглавление!$B$14</f>
        <v>3508.35</v>
      </c>
      <c r="M294" s="6652">
        <f t="shared" si="29"/>
        <v>3508.35</v>
      </c>
    </row>
    <row r="295" spans="1:13" s="1190" customFormat="1" ht="12.75" customHeight="1">
      <c r="A295" s="7960" t="s">
        <v>13964</v>
      </c>
      <c r="B295" s="7961"/>
      <c r="C295" s="7961"/>
      <c r="D295" s="7961"/>
      <c r="E295" s="7961"/>
      <c r="F295" s="7961"/>
      <c r="G295" s="7961"/>
      <c r="H295" s="7961"/>
      <c r="I295" s="7961"/>
      <c r="J295" s="7961"/>
      <c r="K295" s="7961"/>
      <c r="L295" s="7961"/>
      <c r="M295" s="7962"/>
    </row>
    <row r="296" spans="1:13" s="1190" customFormat="1" ht="13">
      <c r="B296" s="6624" t="s">
        <v>8899</v>
      </c>
      <c r="C296" s="7963" t="s">
        <v>8904</v>
      </c>
      <c r="D296" s="7964"/>
      <c r="E296" s="7964"/>
      <c r="F296" s="7964"/>
      <c r="G296" s="7964"/>
      <c r="H296" s="7964"/>
      <c r="I296" s="7964"/>
      <c r="J296" s="7964"/>
      <c r="K296" s="6671">
        <v>43.72</v>
      </c>
      <c r="L296" s="6634">
        <f>K296*Оглавление!$B$14</f>
        <v>4153.3999999999996</v>
      </c>
      <c r="M296" s="6635">
        <f t="shared" ref="M296:M320" si="30">L296-L296*$C$4/100</f>
        <v>4153.3999999999996</v>
      </c>
    </row>
    <row r="297" spans="1:13" s="1190" customFormat="1" ht="13.95" customHeight="1">
      <c r="B297" s="6619" t="s">
        <v>8900</v>
      </c>
      <c r="C297" s="7942" t="s">
        <v>8905</v>
      </c>
      <c r="D297" s="7943"/>
      <c r="E297" s="7943"/>
      <c r="F297" s="7943"/>
      <c r="G297" s="7943"/>
      <c r="H297" s="7943"/>
      <c r="I297" s="7943"/>
      <c r="J297" s="7943"/>
      <c r="K297" s="6671">
        <v>30.55</v>
      </c>
      <c r="L297" s="6634">
        <f>K297*Оглавление!$B$14</f>
        <v>2902.25</v>
      </c>
      <c r="M297" s="6635">
        <f t="shared" si="30"/>
        <v>2902.25</v>
      </c>
    </row>
    <row r="298" spans="1:13" s="1190" customFormat="1" ht="13">
      <c r="B298" s="6619" t="s">
        <v>8901</v>
      </c>
      <c r="C298" s="7952" t="s">
        <v>8906</v>
      </c>
      <c r="D298" s="7953"/>
      <c r="E298" s="7953"/>
      <c r="F298" s="7953"/>
      <c r="G298" s="7953"/>
      <c r="H298" s="7953"/>
      <c r="I298" s="7953"/>
      <c r="J298" s="7953"/>
      <c r="K298" s="6671">
        <v>25.9</v>
      </c>
      <c r="L298" s="6634">
        <f>K298*Оглавление!$B$14</f>
        <v>2460.5</v>
      </c>
      <c r="M298" s="6635">
        <f t="shared" si="30"/>
        <v>2460.5</v>
      </c>
    </row>
    <row r="299" spans="1:13" s="1190" customFormat="1" ht="13">
      <c r="B299" s="6619" t="s">
        <v>11003</v>
      </c>
      <c r="C299" s="6621" t="s">
        <v>11004</v>
      </c>
      <c r="D299" s="6707"/>
      <c r="E299" s="6707"/>
      <c r="F299" s="6707"/>
      <c r="G299" s="6707"/>
      <c r="H299" s="6707"/>
      <c r="I299" s="6707"/>
      <c r="J299" s="6707"/>
      <c r="K299" s="6671">
        <v>12.44</v>
      </c>
      <c r="L299" s="6634">
        <f>K299*Оглавление!$B$14</f>
        <v>1181.8</v>
      </c>
      <c r="M299" s="6635">
        <f t="shared" si="30"/>
        <v>1181.8</v>
      </c>
    </row>
    <row r="300" spans="1:13" s="1190" customFormat="1" ht="13">
      <c r="B300" s="6619" t="s">
        <v>8902</v>
      </c>
      <c r="C300" s="7952" t="s">
        <v>8907</v>
      </c>
      <c r="D300" s="7953"/>
      <c r="E300" s="7953"/>
      <c r="F300" s="7953"/>
      <c r="G300" s="7953"/>
      <c r="H300" s="7953"/>
      <c r="I300" s="7953"/>
      <c r="J300" s="7953"/>
      <c r="K300" s="6671">
        <v>19.57</v>
      </c>
      <c r="L300" s="6634">
        <f>K300*Оглавление!$B$14</f>
        <v>1859.15</v>
      </c>
      <c r="M300" s="6635">
        <f t="shared" si="30"/>
        <v>1859.15</v>
      </c>
    </row>
    <row r="301" spans="1:13" s="1190" customFormat="1" ht="13">
      <c r="B301" s="6619" t="s">
        <v>8903</v>
      </c>
      <c r="C301" s="7952" t="s">
        <v>8908</v>
      </c>
      <c r="D301" s="7953"/>
      <c r="E301" s="7953"/>
      <c r="F301" s="7953"/>
      <c r="G301" s="7953"/>
      <c r="H301" s="7953"/>
      <c r="I301" s="7953"/>
      <c r="J301" s="7953"/>
      <c r="K301" s="6671">
        <v>8.16</v>
      </c>
      <c r="L301" s="6634">
        <f>K301*Оглавление!$B$14</f>
        <v>775.2</v>
      </c>
      <c r="M301" s="6635">
        <f t="shared" si="30"/>
        <v>775.2</v>
      </c>
    </row>
    <row r="302" spans="1:13" s="1190" customFormat="1" ht="13">
      <c r="B302" s="6625" t="s">
        <v>12202</v>
      </c>
      <c r="C302" s="7946" t="s">
        <v>12203</v>
      </c>
      <c r="D302" s="7947"/>
      <c r="E302" s="7947"/>
      <c r="F302" s="7947"/>
      <c r="G302" s="7947"/>
      <c r="H302" s="7947"/>
      <c r="I302" s="7947"/>
      <c r="J302" s="7947"/>
      <c r="K302" s="6671">
        <v>29.27</v>
      </c>
      <c r="L302" s="6634">
        <f>K302*Оглавление!$B$14</f>
        <v>2780.65</v>
      </c>
      <c r="M302" s="6635">
        <f t="shared" si="30"/>
        <v>2780.65</v>
      </c>
    </row>
    <row r="303" spans="1:13" s="1190" customFormat="1" ht="13">
      <c r="B303" s="6625" t="s">
        <v>12204</v>
      </c>
      <c r="C303" s="7946" t="s">
        <v>12205</v>
      </c>
      <c r="D303" s="7947"/>
      <c r="E303" s="7947"/>
      <c r="F303" s="7947"/>
      <c r="G303" s="7947"/>
      <c r="H303" s="7947"/>
      <c r="I303" s="7947"/>
      <c r="J303" s="7947"/>
      <c r="K303" s="6671">
        <v>29.27</v>
      </c>
      <c r="L303" s="6634">
        <f>K303*Оглавление!$B$14</f>
        <v>2780.65</v>
      </c>
      <c r="M303" s="6635">
        <f t="shared" si="30"/>
        <v>2780.65</v>
      </c>
    </row>
    <row r="304" spans="1:13" s="1190" customFormat="1" ht="13">
      <c r="B304" s="6625" t="s">
        <v>12206</v>
      </c>
      <c r="C304" s="7946" t="s">
        <v>12207</v>
      </c>
      <c r="D304" s="7947"/>
      <c r="E304" s="7947"/>
      <c r="F304" s="7947"/>
      <c r="G304" s="7947"/>
      <c r="H304" s="7947"/>
      <c r="I304" s="7947"/>
      <c r="J304" s="7947"/>
      <c r="K304" s="6671">
        <v>14.63</v>
      </c>
      <c r="L304" s="6634">
        <f>K304*Оглавление!$B$14</f>
        <v>1389.8500000000001</v>
      </c>
      <c r="M304" s="6635">
        <f t="shared" si="30"/>
        <v>1389.8500000000001</v>
      </c>
    </row>
    <row r="305" spans="2:13" s="1190" customFormat="1" ht="13">
      <c r="B305" s="6625" t="s">
        <v>12208</v>
      </c>
      <c r="C305" s="7946" t="s">
        <v>12209</v>
      </c>
      <c r="D305" s="7947"/>
      <c r="E305" s="7947"/>
      <c r="F305" s="7947"/>
      <c r="G305" s="7947"/>
      <c r="H305" s="7947"/>
      <c r="I305" s="7947"/>
      <c r="J305" s="7947"/>
      <c r="K305" s="6671">
        <v>14.63</v>
      </c>
      <c r="L305" s="6634">
        <f>K305*Оглавление!$B$14</f>
        <v>1389.8500000000001</v>
      </c>
      <c r="M305" s="6635">
        <f t="shared" si="30"/>
        <v>1389.8500000000001</v>
      </c>
    </row>
    <row r="306" spans="2:13" s="1190" customFormat="1" ht="13">
      <c r="B306" s="6625" t="s">
        <v>12210</v>
      </c>
      <c r="C306" s="7946" t="s">
        <v>12211</v>
      </c>
      <c r="D306" s="7947"/>
      <c r="E306" s="7947"/>
      <c r="F306" s="7947"/>
      <c r="G306" s="7947"/>
      <c r="H306" s="7947"/>
      <c r="I306" s="7947"/>
      <c r="J306" s="7947"/>
      <c r="K306" s="6671">
        <v>24.7</v>
      </c>
      <c r="L306" s="6634">
        <f>K306*Оглавление!$B$14</f>
        <v>2346.5</v>
      </c>
      <c r="M306" s="6635">
        <f t="shared" si="30"/>
        <v>2346.5</v>
      </c>
    </row>
    <row r="307" spans="2:13" s="1190" customFormat="1" ht="13">
      <c r="B307" s="6625" t="s">
        <v>12212</v>
      </c>
      <c r="C307" s="7946" t="s">
        <v>12213</v>
      </c>
      <c r="D307" s="7947"/>
      <c r="E307" s="7947"/>
      <c r="F307" s="7947"/>
      <c r="G307" s="7947"/>
      <c r="H307" s="7947"/>
      <c r="I307" s="7947"/>
      <c r="J307" s="7947"/>
      <c r="K307" s="6671">
        <v>20.12</v>
      </c>
      <c r="L307" s="6634">
        <f>K307*Оглавление!$B$14</f>
        <v>1911.4</v>
      </c>
      <c r="M307" s="6635">
        <f t="shared" si="30"/>
        <v>1911.4</v>
      </c>
    </row>
    <row r="308" spans="2:13" s="1190" customFormat="1" ht="13">
      <c r="B308" s="6625" t="s">
        <v>12214</v>
      </c>
      <c r="C308" s="7946" t="s">
        <v>12215</v>
      </c>
      <c r="D308" s="7947"/>
      <c r="E308" s="7947"/>
      <c r="F308" s="7947"/>
      <c r="G308" s="7947"/>
      <c r="H308" s="7947"/>
      <c r="I308" s="7947"/>
      <c r="J308" s="7947"/>
      <c r="K308" s="6671">
        <v>25.61</v>
      </c>
      <c r="L308" s="6634">
        <f>K308*Оглавление!$B$14</f>
        <v>2432.9499999999998</v>
      </c>
      <c r="M308" s="6635">
        <f t="shared" si="30"/>
        <v>2432.9499999999998</v>
      </c>
    </row>
    <row r="309" spans="2:13" s="1190" customFormat="1" ht="13">
      <c r="B309" s="6625" t="s">
        <v>12216</v>
      </c>
      <c r="C309" s="7946" t="s">
        <v>12217</v>
      </c>
      <c r="D309" s="7947"/>
      <c r="E309" s="7947"/>
      <c r="F309" s="7947"/>
      <c r="G309" s="7947"/>
      <c r="H309" s="7947"/>
      <c r="I309" s="7947"/>
      <c r="J309" s="7947"/>
      <c r="K309" s="6671">
        <v>22.87</v>
      </c>
      <c r="L309" s="6634">
        <f>K309*Оглавление!$B$14</f>
        <v>2172.65</v>
      </c>
      <c r="M309" s="6635">
        <f t="shared" si="30"/>
        <v>2172.65</v>
      </c>
    </row>
    <row r="310" spans="2:13" s="1190" customFormat="1" ht="13">
      <c r="B310" s="6625" t="s">
        <v>12218</v>
      </c>
      <c r="C310" s="7946" t="s">
        <v>12219</v>
      </c>
      <c r="D310" s="7947"/>
      <c r="E310" s="7947"/>
      <c r="F310" s="7947"/>
      <c r="G310" s="7947"/>
      <c r="H310" s="7947"/>
      <c r="I310" s="7947"/>
      <c r="J310" s="7947"/>
      <c r="K310" s="6671">
        <v>42.07</v>
      </c>
      <c r="L310" s="6634">
        <f>K310*Оглавление!$B$14</f>
        <v>3996.65</v>
      </c>
      <c r="M310" s="6635">
        <f t="shared" si="30"/>
        <v>3996.65</v>
      </c>
    </row>
    <row r="311" spans="2:13" s="1190" customFormat="1" ht="13">
      <c r="B311" s="6625" t="s">
        <v>12220</v>
      </c>
      <c r="C311" s="7946" t="s">
        <v>12221</v>
      </c>
      <c r="D311" s="7947"/>
      <c r="E311" s="7947"/>
      <c r="F311" s="7947"/>
      <c r="G311" s="7947"/>
      <c r="H311" s="7947"/>
      <c r="I311" s="7947"/>
      <c r="J311" s="7947"/>
      <c r="K311" s="6671">
        <v>27.44</v>
      </c>
      <c r="L311" s="6634">
        <f>K311*Оглавление!$B$14</f>
        <v>2606.8000000000002</v>
      </c>
      <c r="M311" s="6635">
        <f t="shared" si="30"/>
        <v>2606.8000000000002</v>
      </c>
    </row>
    <row r="312" spans="2:13" s="1190" customFormat="1" ht="13">
      <c r="B312" s="6625" t="s">
        <v>12222</v>
      </c>
      <c r="C312" s="7946" t="s">
        <v>12223</v>
      </c>
      <c r="D312" s="7947"/>
      <c r="E312" s="7947"/>
      <c r="F312" s="7947"/>
      <c r="G312" s="7947"/>
      <c r="H312" s="7947"/>
      <c r="I312" s="7947"/>
      <c r="J312" s="7947"/>
      <c r="K312" s="6671">
        <v>17.34</v>
      </c>
      <c r="L312" s="6634">
        <f>K312*Оглавление!$B$14</f>
        <v>1647.3</v>
      </c>
      <c r="M312" s="6635">
        <f t="shared" si="30"/>
        <v>1647.3</v>
      </c>
    </row>
    <row r="313" spans="2:13" s="1190" customFormat="1" ht="13">
      <c r="B313" s="6625" t="s">
        <v>12224</v>
      </c>
      <c r="C313" s="7946" t="s">
        <v>12225</v>
      </c>
      <c r="D313" s="7947"/>
      <c r="E313" s="7947"/>
      <c r="F313" s="7947"/>
      <c r="G313" s="7947"/>
      <c r="H313" s="7947"/>
      <c r="I313" s="7947"/>
      <c r="J313" s="7947"/>
      <c r="K313" s="6671">
        <v>6.4</v>
      </c>
      <c r="L313" s="6634">
        <f>K313*Оглавление!$B$14</f>
        <v>608</v>
      </c>
      <c r="M313" s="6635">
        <f t="shared" si="30"/>
        <v>608</v>
      </c>
    </row>
    <row r="314" spans="2:13" s="1190" customFormat="1" ht="13">
      <c r="B314" s="6625" t="s">
        <v>12226</v>
      </c>
      <c r="C314" s="7946" t="s">
        <v>12227</v>
      </c>
      <c r="D314" s="7947"/>
      <c r="E314" s="7947"/>
      <c r="F314" s="7947"/>
      <c r="G314" s="7947"/>
      <c r="H314" s="7947"/>
      <c r="I314" s="7947"/>
      <c r="J314" s="7947"/>
      <c r="K314" s="6671">
        <v>46.28</v>
      </c>
      <c r="L314" s="6634">
        <f>K314*Оглавление!$B$14</f>
        <v>4396.6000000000004</v>
      </c>
      <c r="M314" s="6635">
        <f t="shared" si="30"/>
        <v>4396.6000000000004</v>
      </c>
    </row>
    <row r="315" spans="2:13" s="1190" customFormat="1" ht="13">
      <c r="B315" s="6625" t="s">
        <v>12228</v>
      </c>
      <c r="C315" s="7946" t="s">
        <v>12229</v>
      </c>
      <c r="D315" s="7947"/>
      <c r="E315" s="7947"/>
      <c r="F315" s="7947"/>
      <c r="G315" s="7947"/>
      <c r="H315" s="7947"/>
      <c r="I315" s="7947"/>
      <c r="J315" s="7947"/>
      <c r="K315" s="6671">
        <v>31.46</v>
      </c>
      <c r="L315" s="6634">
        <f>K315*Оглавление!$B$14</f>
        <v>2988.7000000000003</v>
      </c>
      <c r="M315" s="6635">
        <f t="shared" si="30"/>
        <v>2988.7000000000003</v>
      </c>
    </row>
    <row r="316" spans="2:13" s="1190" customFormat="1" ht="13">
      <c r="B316" s="6625" t="s">
        <v>12230</v>
      </c>
      <c r="C316" s="7946" t="s">
        <v>12231</v>
      </c>
      <c r="D316" s="7947"/>
      <c r="E316" s="7947"/>
      <c r="F316" s="7947"/>
      <c r="G316" s="7947"/>
      <c r="H316" s="7947"/>
      <c r="I316" s="7947"/>
      <c r="J316" s="7947"/>
      <c r="K316" s="6671">
        <v>27.44</v>
      </c>
      <c r="L316" s="6634">
        <f>K316*Оглавление!$B$14</f>
        <v>2606.8000000000002</v>
      </c>
      <c r="M316" s="6635">
        <f t="shared" si="30"/>
        <v>2606.8000000000002</v>
      </c>
    </row>
    <row r="317" spans="2:13" s="1190" customFormat="1" ht="13">
      <c r="B317" s="6625" t="s">
        <v>12232</v>
      </c>
      <c r="C317" s="7946" t="s">
        <v>12233</v>
      </c>
      <c r="D317" s="7947"/>
      <c r="E317" s="7947"/>
      <c r="F317" s="7947"/>
      <c r="G317" s="7947"/>
      <c r="H317" s="7947"/>
      <c r="I317" s="7947"/>
      <c r="J317" s="7947"/>
      <c r="K317" s="6671">
        <v>40.24</v>
      </c>
      <c r="L317" s="6634">
        <f>K317*Оглавление!$B$14</f>
        <v>3822.8</v>
      </c>
      <c r="M317" s="6635">
        <f t="shared" si="30"/>
        <v>3822.8</v>
      </c>
    </row>
    <row r="318" spans="2:13" s="1190" customFormat="1" ht="13">
      <c r="B318" s="6625" t="s">
        <v>12234</v>
      </c>
      <c r="C318" s="7946" t="s">
        <v>12235</v>
      </c>
      <c r="D318" s="7947"/>
      <c r="E318" s="7947"/>
      <c r="F318" s="7947"/>
      <c r="G318" s="7947"/>
      <c r="H318" s="7947"/>
      <c r="I318" s="7947"/>
      <c r="J318" s="7947"/>
      <c r="K318" s="6671">
        <v>1.79</v>
      </c>
      <c r="L318" s="6634">
        <f>K318*Оглавление!$B$14</f>
        <v>170.05</v>
      </c>
      <c r="M318" s="6635">
        <f t="shared" si="30"/>
        <v>170.05</v>
      </c>
    </row>
    <row r="319" spans="2:13" s="1190" customFormat="1" ht="13">
      <c r="B319" s="6625" t="s">
        <v>12236</v>
      </c>
      <c r="C319" s="7946" t="s">
        <v>12237</v>
      </c>
      <c r="D319" s="7947"/>
      <c r="E319" s="7947"/>
      <c r="F319" s="7947"/>
      <c r="G319" s="7947"/>
      <c r="H319" s="7947"/>
      <c r="I319" s="7947"/>
      <c r="J319" s="7947"/>
      <c r="K319" s="6671">
        <v>2.74</v>
      </c>
      <c r="L319" s="6634">
        <f>K319*Оглавление!$B$14</f>
        <v>260.3</v>
      </c>
      <c r="M319" s="6635">
        <f t="shared" si="30"/>
        <v>260.3</v>
      </c>
    </row>
    <row r="320" spans="2:13" s="1190" customFormat="1" ht="13">
      <c r="B320" s="6625" t="s">
        <v>12238</v>
      </c>
      <c r="C320" s="7946" t="s">
        <v>12239</v>
      </c>
      <c r="D320" s="7947"/>
      <c r="E320" s="7947"/>
      <c r="F320" s="7947"/>
      <c r="G320" s="7947"/>
      <c r="H320" s="7947"/>
      <c r="I320" s="7947"/>
      <c r="J320" s="7947"/>
      <c r="K320" s="6671">
        <v>3</v>
      </c>
      <c r="L320" s="6634">
        <f>K320*Оглавление!$B$14</f>
        <v>285</v>
      </c>
      <c r="M320" s="6635">
        <f t="shared" si="30"/>
        <v>285</v>
      </c>
    </row>
    <row r="321" spans="1:13" s="1190" customFormat="1" ht="12.75" customHeight="1">
      <c r="A321" s="7948" t="s">
        <v>1529</v>
      </c>
      <c r="B321" s="7949"/>
      <c r="C321" s="7949"/>
      <c r="D321" s="7949"/>
      <c r="E321" s="7949"/>
      <c r="F321" s="7949"/>
      <c r="G321" s="7949"/>
      <c r="H321" s="7949"/>
      <c r="I321" s="7949"/>
      <c r="J321" s="7949"/>
      <c r="K321" s="7949"/>
      <c r="L321" s="7949"/>
      <c r="M321" s="7950"/>
    </row>
    <row r="322" spans="1:13" s="1190" customFormat="1" ht="12.75" customHeight="1">
      <c r="A322" s="6737"/>
      <c r="B322" s="6600" t="s">
        <v>22953</v>
      </c>
      <c r="C322" s="7951" t="s">
        <v>22954</v>
      </c>
      <c r="D322" s="7951"/>
      <c r="E322" s="7951"/>
      <c r="F322" s="7951"/>
      <c r="G322" s="7951"/>
      <c r="H322" s="7951"/>
      <c r="I322" s="7951"/>
      <c r="J322" s="7951"/>
      <c r="K322" s="6738">
        <v>261</v>
      </c>
      <c r="L322" s="6738">
        <f>K322*Оглавление!$B$14</f>
        <v>24795</v>
      </c>
      <c r="M322" s="6739"/>
    </row>
    <row r="323" spans="1:13" s="1190" customFormat="1" ht="12.75" customHeight="1">
      <c r="A323" s="6737"/>
      <c r="B323" s="6740" t="s">
        <v>20694</v>
      </c>
      <c r="C323" s="6600" t="s">
        <v>22955</v>
      </c>
      <c r="D323" s="6741"/>
      <c r="E323" s="6741"/>
      <c r="F323" s="6741"/>
      <c r="G323" s="6741"/>
      <c r="H323" s="6741"/>
      <c r="I323" s="6741"/>
      <c r="J323" s="6741"/>
      <c r="K323" s="6738">
        <v>34.42</v>
      </c>
      <c r="L323" s="6738">
        <f>K323*Оглавление!$B$14</f>
        <v>3269.9</v>
      </c>
      <c r="M323" s="6739"/>
    </row>
    <row r="324" spans="1:13" s="1190" customFormat="1" ht="13">
      <c r="B324" s="6562" t="s">
        <v>9388</v>
      </c>
      <c r="C324" s="6715" t="s">
        <v>9392</v>
      </c>
      <c r="D324" s="6716"/>
      <c r="E324" s="6716"/>
      <c r="F324" s="6716"/>
      <c r="G324" s="6716"/>
      <c r="H324" s="6716"/>
      <c r="I324" s="6716"/>
      <c r="J324" s="6716"/>
      <c r="K324" s="6634">
        <v>10.45</v>
      </c>
      <c r="L324" s="6738">
        <f>K324*Оглавление!$B$14</f>
        <v>992.74999999999989</v>
      </c>
      <c r="M324" s="6714">
        <f t="shared" ref="M324:M331" si="31">L324-L324*$C$4/100</f>
        <v>992.74999999999989</v>
      </c>
    </row>
    <row r="325" spans="1:13" s="1190" customFormat="1" ht="13">
      <c r="B325" s="6610" t="s">
        <v>12240</v>
      </c>
      <c r="C325" s="6715" t="s">
        <v>12241</v>
      </c>
      <c r="D325" s="6717"/>
      <c r="E325" s="6717"/>
      <c r="F325" s="6717"/>
      <c r="G325" s="6717"/>
      <c r="H325" s="6717"/>
      <c r="I325" s="6717"/>
      <c r="J325" s="6717"/>
      <c r="K325" s="6634">
        <v>48.06</v>
      </c>
      <c r="L325" s="6738">
        <f>K325*Оглавление!$B$14</f>
        <v>4565.7</v>
      </c>
      <c r="M325" s="6714">
        <f t="shared" si="31"/>
        <v>4565.7</v>
      </c>
    </row>
    <row r="326" spans="1:13" s="1190" customFormat="1" ht="13">
      <c r="B326" s="6562" t="s">
        <v>9391</v>
      </c>
      <c r="C326" s="6715" t="s">
        <v>9395</v>
      </c>
      <c r="D326" s="6716"/>
      <c r="E326" s="6716"/>
      <c r="F326" s="6716"/>
      <c r="G326" s="6716"/>
      <c r="H326" s="6716"/>
      <c r="I326" s="6716"/>
      <c r="J326" s="6716"/>
      <c r="K326" s="6634">
        <v>33.880000000000003</v>
      </c>
      <c r="L326" s="6738">
        <f>K326*Оглавление!$B$14</f>
        <v>3218.6000000000004</v>
      </c>
      <c r="M326" s="6714">
        <f t="shared" si="31"/>
        <v>3218.6000000000004</v>
      </c>
    </row>
    <row r="327" spans="1:13" s="1190" customFormat="1" ht="13">
      <c r="A327" s="6713" t="s">
        <v>11107</v>
      </c>
      <c r="B327" s="6562" t="s">
        <v>6987</v>
      </c>
      <c r="C327" s="7945" t="s">
        <v>1530</v>
      </c>
      <c r="D327" s="7945"/>
      <c r="E327" s="7945"/>
      <c r="F327" s="7945"/>
      <c r="G327" s="7945"/>
      <c r="H327" s="7945"/>
      <c r="I327" s="7945"/>
      <c r="J327" s="7945"/>
      <c r="K327" s="6634">
        <v>30.16</v>
      </c>
      <c r="L327" s="6738">
        <f>K327*Оглавление!$B$14</f>
        <v>2865.2</v>
      </c>
      <c r="M327" s="6714">
        <f t="shared" si="31"/>
        <v>2865.2</v>
      </c>
    </row>
    <row r="328" spans="1:13" s="1190" customFormat="1" ht="13">
      <c r="A328" s="6713"/>
      <c r="B328" s="6562" t="s">
        <v>6997</v>
      </c>
      <c r="C328" s="7945" t="s">
        <v>1531</v>
      </c>
      <c r="D328" s="7945"/>
      <c r="E328" s="7945"/>
      <c r="F328" s="7945"/>
      <c r="G328" s="7945"/>
      <c r="H328" s="7945"/>
      <c r="I328" s="7945"/>
      <c r="J328" s="7945"/>
      <c r="K328" s="6634">
        <v>72.740000000000009</v>
      </c>
      <c r="L328" s="6738">
        <f>K328*Оглавление!$B$14</f>
        <v>6910.3000000000011</v>
      </c>
      <c r="M328" s="6714">
        <f t="shared" si="31"/>
        <v>6910.3000000000011</v>
      </c>
    </row>
    <row r="329" spans="1:13" s="1190" customFormat="1" ht="13">
      <c r="A329" s="6713"/>
      <c r="B329" s="6562" t="s">
        <v>6988</v>
      </c>
      <c r="C329" s="7945" t="s">
        <v>1532</v>
      </c>
      <c r="D329" s="7945"/>
      <c r="E329" s="7945"/>
      <c r="F329" s="7945"/>
      <c r="G329" s="7945"/>
      <c r="H329" s="7945"/>
      <c r="I329" s="7945"/>
      <c r="J329" s="7945"/>
      <c r="K329" s="6634">
        <v>28.89</v>
      </c>
      <c r="L329" s="6738">
        <f>K329*Оглавление!$B$14</f>
        <v>2744.55</v>
      </c>
      <c r="M329" s="6714">
        <f t="shared" si="31"/>
        <v>2744.55</v>
      </c>
    </row>
    <row r="330" spans="1:13" s="1190" customFormat="1" ht="13">
      <c r="A330" s="6713"/>
      <c r="B330" s="6562" t="s">
        <v>6990</v>
      </c>
      <c r="C330" s="7945" t="s">
        <v>1534</v>
      </c>
      <c r="D330" s="7945"/>
      <c r="E330" s="7945"/>
      <c r="F330" s="7945"/>
      <c r="G330" s="7945"/>
      <c r="H330" s="7945"/>
      <c r="I330" s="7945"/>
      <c r="J330" s="7945"/>
      <c r="K330" s="6634">
        <v>75.290000000000006</v>
      </c>
      <c r="L330" s="6738">
        <f>K330*Оглавление!$B$14</f>
        <v>7152.55</v>
      </c>
      <c r="M330" s="6714">
        <f t="shared" si="31"/>
        <v>7152.55</v>
      </c>
    </row>
    <row r="331" spans="1:13" s="1190" customFormat="1" ht="13">
      <c r="A331" s="6713"/>
      <c r="B331" s="6562" t="s">
        <v>6991</v>
      </c>
      <c r="C331" s="7945" t="s">
        <v>1535</v>
      </c>
      <c r="D331" s="7945"/>
      <c r="E331" s="7945"/>
      <c r="F331" s="7945"/>
      <c r="G331" s="7945"/>
      <c r="H331" s="7945"/>
      <c r="I331" s="7945"/>
      <c r="J331" s="7945"/>
      <c r="K331" s="6634">
        <v>56.62</v>
      </c>
      <c r="L331" s="6738">
        <f>K331*Оглавление!$B$14</f>
        <v>5378.9</v>
      </c>
      <c r="M331" s="6714">
        <f t="shared" si="31"/>
        <v>5378.9</v>
      </c>
    </row>
    <row r="332" spans="1:13" s="1190" customFormat="1" ht="13">
      <c r="B332" s="6564"/>
      <c r="C332" s="6564"/>
      <c r="D332" s="5639"/>
      <c r="E332" s="5639"/>
      <c r="F332" s="5639"/>
      <c r="G332" s="5639"/>
      <c r="H332" s="5639"/>
      <c r="I332" s="5639"/>
      <c r="J332" s="5639"/>
      <c r="K332" s="6661"/>
      <c r="L332" s="6661"/>
      <c r="M332" s="6661"/>
    </row>
    <row r="333" spans="1:13" s="1190" customFormat="1">
      <c r="A333" s="7926" t="s">
        <v>13965</v>
      </c>
      <c r="B333" s="7927"/>
      <c r="C333" s="7927"/>
      <c r="D333" s="7927"/>
      <c r="E333" s="7927"/>
      <c r="F333" s="7927"/>
      <c r="G333" s="7927"/>
      <c r="H333" s="7927"/>
      <c r="I333" s="7927"/>
      <c r="J333" s="7927"/>
      <c r="K333" s="7927"/>
      <c r="L333" s="7927"/>
      <c r="M333" s="7928"/>
    </row>
    <row r="334" spans="1:13" s="1190" customFormat="1" ht="13">
      <c r="A334" s="6055"/>
      <c r="B334" s="6626" t="s">
        <v>64</v>
      </c>
      <c r="C334" s="7929" t="s">
        <v>42</v>
      </c>
      <c r="D334" s="7930"/>
      <c r="E334" s="7930"/>
      <c r="F334" s="7930"/>
      <c r="G334" s="7930"/>
      <c r="H334" s="7930"/>
      <c r="I334" s="7930"/>
      <c r="J334" s="7931"/>
      <c r="K334" s="6674"/>
      <c r="L334" s="6674"/>
      <c r="M334" s="6675"/>
    </row>
    <row r="335" spans="1:13" s="1190" customFormat="1" ht="13">
      <c r="A335" s="6031"/>
      <c r="B335" s="6627" t="s">
        <v>10258</v>
      </c>
      <c r="C335" s="7932" t="s">
        <v>22958</v>
      </c>
      <c r="D335" s="7933"/>
      <c r="E335" s="7933"/>
      <c r="F335" s="7933"/>
      <c r="G335" s="7933"/>
      <c r="H335" s="7933"/>
      <c r="I335" s="7933"/>
      <c r="J335" s="7934"/>
      <c r="K335" s="6634">
        <v>149.41</v>
      </c>
      <c r="L335" s="6634">
        <f>K335*Оглавление!$B$14</f>
        <v>14193.949999999999</v>
      </c>
      <c r="M335" s="6635">
        <f t="shared" ref="M335:M339" si="32">L335-L335*$C$4/100</f>
        <v>14193.949999999999</v>
      </c>
    </row>
    <row r="336" spans="1:13" s="1190" customFormat="1" ht="21.75" customHeight="1">
      <c r="A336" s="6031"/>
      <c r="B336" s="6742" t="s">
        <v>22956</v>
      </c>
      <c r="C336" s="7936" t="s">
        <v>22957</v>
      </c>
      <c r="D336" s="7937"/>
      <c r="E336" s="7937"/>
      <c r="F336" s="7937"/>
      <c r="G336" s="7937"/>
      <c r="H336" s="7937"/>
      <c r="I336" s="7937"/>
      <c r="J336" s="7938"/>
      <c r="K336" s="6634">
        <v>156.17391304347825</v>
      </c>
      <c r="L336" s="6634">
        <f>K336*Оглавление!$B$14</f>
        <v>14836.521739130434</v>
      </c>
      <c r="M336" s="6635"/>
    </row>
    <row r="337" spans="1:13" s="1190" customFormat="1" ht="20.25" customHeight="1">
      <c r="A337" s="6031"/>
      <c r="B337" s="6742" t="s">
        <v>22959</v>
      </c>
      <c r="C337" s="7939" t="s">
        <v>22960</v>
      </c>
      <c r="D337" s="7940"/>
      <c r="E337" s="7940"/>
      <c r="F337" s="7940"/>
      <c r="G337" s="7940"/>
      <c r="H337" s="7940"/>
      <c r="I337" s="7940"/>
      <c r="J337" s="7941"/>
      <c r="K337" s="6634">
        <v>244.35869565217391</v>
      </c>
      <c r="L337" s="6634">
        <f>K337*Оглавление!$B$14</f>
        <v>23214.07608695652</v>
      </c>
      <c r="M337" s="6635"/>
    </row>
    <row r="338" spans="1:13" s="1190" customFormat="1" ht="20.25" customHeight="1">
      <c r="A338" s="6031"/>
      <c r="B338" s="6742" t="s">
        <v>22961</v>
      </c>
      <c r="C338" s="7942" t="s">
        <v>22962</v>
      </c>
      <c r="D338" s="7943"/>
      <c r="E338" s="7943"/>
      <c r="F338" s="7943"/>
      <c r="G338" s="7943"/>
      <c r="H338" s="7943"/>
      <c r="I338" s="7943"/>
      <c r="J338" s="7944"/>
      <c r="K338" s="6634">
        <v>268.27</v>
      </c>
      <c r="L338" s="6634">
        <f>K338*Оглавление!$B$14</f>
        <v>25485.649999999998</v>
      </c>
      <c r="M338" s="6635"/>
    </row>
    <row r="339" spans="1:13" s="1190" customFormat="1" ht="13">
      <c r="A339" s="6031"/>
      <c r="B339" s="6743" t="s">
        <v>10995</v>
      </c>
      <c r="C339" s="6744" t="s">
        <v>10996</v>
      </c>
      <c r="D339" s="6745"/>
      <c r="E339" s="6745"/>
      <c r="F339" s="6745"/>
      <c r="G339" s="6745"/>
      <c r="H339" s="6745"/>
      <c r="I339" s="6745"/>
      <c r="J339" s="6746"/>
      <c r="K339" s="6634">
        <v>137</v>
      </c>
      <c r="L339" s="6634">
        <f>K339*Оглавление!$B$14</f>
        <v>13015</v>
      </c>
      <c r="M339" s="6635">
        <f t="shared" si="32"/>
        <v>13015</v>
      </c>
    </row>
    <row r="340" spans="1:13" s="1190" customFormat="1" ht="15.7">
      <c r="A340" s="1950" t="s">
        <v>11873</v>
      </c>
      <c r="B340" s="6564"/>
      <c r="C340" s="6564"/>
      <c r="D340" s="5639"/>
      <c r="E340" s="5639"/>
      <c r="F340" s="5639"/>
      <c r="G340" s="5639"/>
      <c r="H340" s="5639"/>
      <c r="I340" s="5639"/>
      <c r="J340" s="5639"/>
      <c r="K340" s="6661"/>
      <c r="L340" s="6661"/>
      <c r="M340" s="6661"/>
    </row>
    <row r="341" spans="1:13" s="1190" customFormat="1" ht="15.7">
      <c r="A341" s="7916" t="s">
        <v>11846</v>
      </c>
      <c r="B341" s="7916"/>
      <c r="C341" s="7916"/>
      <c r="D341" s="7916"/>
      <c r="E341" s="7916"/>
      <c r="F341" s="7916"/>
      <c r="G341" s="7916"/>
      <c r="H341" s="7916"/>
      <c r="I341" s="7916"/>
      <c r="J341" s="7916"/>
      <c r="K341" s="7916"/>
      <c r="L341" s="7916"/>
      <c r="M341" s="7916"/>
    </row>
    <row r="342" spans="1:13" s="1190" customFormat="1" ht="13">
      <c r="A342" s="1948"/>
      <c r="B342" s="6628" t="s">
        <v>11847</v>
      </c>
      <c r="C342" s="6629"/>
      <c r="D342" s="6710"/>
      <c r="E342" s="6545" t="s">
        <v>11848</v>
      </c>
      <c r="F342" s="6710"/>
      <c r="G342" s="6545" t="s">
        <v>11847</v>
      </c>
      <c r="H342" s="6710"/>
      <c r="I342" s="6710"/>
      <c r="J342" s="6710"/>
      <c r="K342" s="6676"/>
      <c r="L342" s="6677" t="s">
        <v>11848</v>
      </c>
      <c r="M342" s="6676"/>
    </row>
    <row r="343" spans="1:13" s="1190" customFormat="1" ht="38">
      <c r="A343" s="1948"/>
      <c r="B343" s="7921" t="s">
        <v>11849</v>
      </c>
      <c r="C343" s="7921"/>
      <c r="D343" s="7921"/>
      <c r="E343" s="6711" t="s">
        <v>11850</v>
      </c>
      <c r="F343" s="6710"/>
      <c r="G343" s="6545" t="s">
        <v>11851</v>
      </c>
      <c r="H343" s="6545"/>
      <c r="I343" s="6545"/>
      <c r="J343" s="6710"/>
      <c r="K343" s="6676"/>
      <c r="L343" s="6677">
        <v>722303200</v>
      </c>
      <c r="M343" s="6676"/>
    </row>
    <row r="344" spans="1:13" s="1190" customFormat="1" ht="13">
      <c r="A344" s="1948"/>
      <c r="B344" s="7921" t="s">
        <v>11852</v>
      </c>
      <c r="C344" s="7921"/>
      <c r="D344" s="7921"/>
      <c r="E344" s="6545">
        <v>5680020</v>
      </c>
      <c r="F344" s="6710"/>
      <c r="G344" s="7924" t="s">
        <v>11853</v>
      </c>
      <c r="H344" s="7924"/>
      <c r="I344" s="7924"/>
      <c r="J344" s="7924"/>
      <c r="K344" s="7924"/>
      <c r="L344" s="7925">
        <v>5680020</v>
      </c>
      <c r="M344" s="6676"/>
    </row>
    <row r="345" spans="1:13" s="1190" customFormat="1" ht="13">
      <c r="A345" s="1948"/>
      <c r="B345" s="7924" t="s">
        <v>11854</v>
      </c>
      <c r="C345" s="7924"/>
      <c r="D345" s="7924"/>
      <c r="E345" s="7935" t="s">
        <v>11855</v>
      </c>
      <c r="F345" s="6710"/>
      <c r="G345" s="7924"/>
      <c r="H345" s="7924"/>
      <c r="I345" s="7924"/>
      <c r="J345" s="7924"/>
      <c r="K345" s="7924"/>
      <c r="L345" s="7925"/>
      <c r="M345" s="6676"/>
    </row>
    <row r="346" spans="1:13" s="1190" customFormat="1" ht="13">
      <c r="A346" s="1948"/>
      <c r="B346" s="7924"/>
      <c r="C346" s="7924"/>
      <c r="D346" s="7924"/>
      <c r="E346" s="7935"/>
      <c r="F346" s="6710"/>
      <c r="G346" s="7921" t="s">
        <v>11856</v>
      </c>
      <c r="H346" s="7921"/>
      <c r="I346" s="7921"/>
      <c r="J346" s="7921"/>
      <c r="K346" s="7921"/>
      <c r="L346" s="6677">
        <v>3607110</v>
      </c>
      <c r="M346" s="6676"/>
    </row>
    <row r="347" spans="1:13" s="1190" customFormat="1" ht="13">
      <c r="A347" s="1948"/>
      <c r="B347" s="7924"/>
      <c r="C347" s="7924"/>
      <c r="D347" s="7924"/>
      <c r="E347" s="7935"/>
      <c r="F347" s="6710"/>
      <c r="G347" s="7924" t="s">
        <v>11857</v>
      </c>
      <c r="H347" s="7924"/>
      <c r="I347" s="7924"/>
      <c r="J347" s="7924"/>
      <c r="K347" s="7924"/>
      <c r="L347" s="7925">
        <v>3607120</v>
      </c>
      <c r="M347" s="6676"/>
    </row>
    <row r="348" spans="1:13" s="1190" customFormat="1" ht="13">
      <c r="A348" s="1948"/>
      <c r="B348" s="7924"/>
      <c r="C348" s="7924"/>
      <c r="D348" s="7924"/>
      <c r="E348" s="7935"/>
      <c r="F348" s="6710"/>
      <c r="G348" s="7924"/>
      <c r="H348" s="7924"/>
      <c r="I348" s="7924"/>
      <c r="J348" s="7924"/>
      <c r="K348" s="7924"/>
      <c r="L348" s="7925"/>
      <c r="M348" s="6676"/>
    </row>
    <row r="349" spans="1:13" s="1190" customFormat="1" ht="13">
      <c r="A349" s="1948"/>
      <c r="B349" s="7924"/>
      <c r="C349" s="7924"/>
      <c r="D349" s="7924"/>
      <c r="E349" s="7935"/>
      <c r="F349" s="6710"/>
      <c r="G349" s="7924" t="s">
        <v>11858</v>
      </c>
      <c r="H349" s="7924"/>
      <c r="I349" s="7924"/>
      <c r="J349" s="7924"/>
      <c r="K349" s="7924"/>
      <c r="L349" s="7925">
        <v>3607130</v>
      </c>
      <c r="M349" s="6676"/>
    </row>
    <row r="350" spans="1:13" s="1190" customFormat="1" ht="13">
      <c r="A350" s="1948"/>
      <c r="B350" s="7921" t="s">
        <v>11859</v>
      </c>
      <c r="C350" s="7921"/>
      <c r="D350" s="7921"/>
      <c r="E350" s="6545">
        <v>608470</v>
      </c>
      <c r="F350" s="6710"/>
      <c r="G350" s="7924"/>
      <c r="H350" s="7924"/>
      <c r="I350" s="7924"/>
      <c r="J350" s="7924"/>
      <c r="K350" s="7924"/>
      <c r="L350" s="7925"/>
      <c r="M350" s="6676"/>
    </row>
    <row r="351" spans="1:13" s="1190" customFormat="1" ht="13">
      <c r="A351" s="1948"/>
      <c r="B351" s="7921" t="s">
        <v>11860</v>
      </c>
      <c r="C351" s="7921"/>
      <c r="D351" s="7921"/>
      <c r="E351" s="6545">
        <v>608450</v>
      </c>
      <c r="F351" s="6710"/>
      <c r="G351" s="7921" t="s">
        <v>11861</v>
      </c>
      <c r="H351" s="7921"/>
      <c r="I351" s="7921"/>
      <c r="J351" s="7921"/>
      <c r="K351" s="7921"/>
      <c r="L351" s="6677">
        <v>3607140</v>
      </c>
      <c r="M351" s="6676"/>
    </row>
    <row r="352" spans="1:13" s="1190" customFormat="1" ht="13">
      <c r="A352" s="1948"/>
      <c r="B352" s="7921" t="s">
        <v>11862</v>
      </c>
      <c r="C352" s="7921"/>
      <c r="D352" s="7921"/>
      <c r="E352" s="6545">
        <v>601520</v>
      </c>
      <c r="F352" s="6710"/>
      <c r="G352" s="7921" t="s">
        <v>11863</v>
      </c>
      <c r="H352" s="7921"/>
      <c r="I352" s="7921"/>
      <c r="J352" s="7921"/>
      <c r="K352" s="7921"/>
      <c r="L352" s="6677">
        <v>3607150</v>
      </c>
      <c r="M352" s="6676"/>
    </row>
    <row r="353" spans="1:13" s="1190" customFormat="1" ht="13">
      <c r="A353" s="1948"/>
      <c r="B353" s="7921" t="s">
        <v>11864</v>
      </c>
      <c r="C353" s="7921"/>
      <c r="D353" s="7921"/>
      <c r="E353" s="6545">
        <v>601520</v>
      </c>
      <c r="F353" s="6710"/>
      <c r="G353" s="7921" t="s">
        <v>11865</v>
      </c>
      <c r="H353" s="7921"/>
      <c r="I353" s="7921"/>
      <c r="J353" s="7921"/>
      <c r="K353" s="7921"/>
      <c r="L353" s="6677">
        <v>3607160</v>
      </c>
      <c r="M353" s="6676"/>
    </row>
    <row r="354" spans="1:13" s="1190" customFormat="1" ht="13">
      <c r="A354" s="1948"/>
      <c r="B354" s="7921" t="s">
        <v>11866</v>
      </c>
      <c r="C354" s="7921"/>
      <c r="D354" s="7921"/>
      <c r="E354" s="6545">
        <v>608450</v>
      </c>
      <c r="F354" s="6710"/>
      <c r="G354" s="7921" t="s">
        <v>2958</v>
      </c>
      <c r="H354" s="7921"/>
      <c r="I354" s="7921"/>
      <c r="J354" s="7921"/>
      <c r="K354" s="7921"/>
      <c r="L354" s="6677">
        <v>721603200</v>
      </c>
      <c r="M354" s="6676"/>
    </row>
    <row r="355" spans="1:13" s="1190" customFormat="1" ht="13">
      <c r="A355" s="1948"/>
      <c r="B355" s="7921" t="s">
        <v>11867</v>
      </c>
      <c r="C355" s="7921"/>
      <c r="D355" s="7921"/>
      <c r="E355" s="6545">
        <v>608450</v>
      </c>
      <c r="F355" s="6710"/>
      <c r="G355" s="7921" t="s">
        <v>2959</v>
      </c>
      <c r="H355" s="7921"/>
      <c r="I355" s="7921"/>
      <c r="J355" s="7921"/>
      <c r="K355" s="7921"/>
      <c r="L355" s="6677">
        <v>721603300</v>
      </c>
      <c r="M355" s="6676"/>
    </row>
    <row r="356" spans="1:13" s="1190" customFormat="1" ht="13">
      <c r="A356" s="1948"/>
      <c r="B356" s="7924" t="s">
        <v>11868</v>
      </c>
      <c r="C356" s="7924"/>
      <c r="D356" s="7924"/>
      <c r="E356" s="7918">
        <v>5666910</v>
      </c>
      <c r="F356" s="6710"/>
      <c r="G356" s="7921" t="s">
        <v>11869</v>
      </c>
      <c r="H356" s="7921"/>
      <c r="I356" s="7921"/>
      <c r="J356" s="7921"/>
      <c r="K356" s="7921"/>
      <c r="L356" s="6677">
        <v>721603400</v>
      </c>
      <c r="M356" s="6676"/>
    </row>
    <row r="357" spans="1:13" s="1190" customFormat="1" ht="13">
      <c r="A357" s="1948"/>
      <c r="B357" s="7924"/>
      <c r="C357" s="7924"/>
      <c r="D357" s="7924"/>
      <c r="E357" s="7918"/>
      <c r="F357" s="6710"/>
      <c r="G357" s="7921" t="s">
        <v>11870</v>
      </c>
      <c r="H357" s="7921"/>
      <c r="I357" s="7921"/>
      <c r="J357" s="7921"/>
      <c r="K357" s="7921"/>
      <c r="L357" s="6677">
        <v>721603500</v>
      </c>
      <c r="M357" s="6676"/>
    </row>
    <row r="358" spans="1:13" s="1190" customFormat="1" ht="13">
      <c r="A358" s="1948"/>
      <c r="B358" s="7921" t="s">
        <v>11871</v>
      </c>
      <c r="C358" s="7921"/>
      <c r="D358" s="7921"/>
      <c r="E358" s="6545">
        <v>5699390</v>
      </c>
      <c r="F358" s="6710"/>
      <c r="G358" s="7921" t="s">
        <v>11872</v>
      </c>
      <c r="H358" s="7921"/>
      <c r="I358" s="7921"/>
      <c r="J358" s="7921"/>
      <c r="K358" s="7921"/>
      <c r="L358" s="6677">
        <v>721603600</v>
      </c>
      <c r="M358" s="6676"/>
    </row>
  </sheetData>
  <mergeCells count="203">
    <mergeCell ref="A1:L1"/>
    <mergeCell ref="A5:M5"/>
    <mergeCell ref="E6:E7"/>
    <mergeCell ref="F6:F7"/>
    <mergeCell ref="G6:I6"/>
    <mergeCell ref="J6:J7"/>
    <mergeCell ref="K6:K7"/>
    <mergeCell ref="L6:L7"/>
    <mergeCell ref="M6:M7"/>
    <mergeCell ref="C48:M48"/>
    <mergeCell ref="C55:M55"/>
    <mergeCell ref="C59:M59"/>
    <mergeCell ref="C66:M66"/>
    <mergeCell ref="C74:M74"/>
    <mergeCell ref="C8:M8"/>
    <mergeCell ref="C16:M16"/>
    <mergeCell ref="C28:M28"/>
    <mergeCell ref="C34:M34"/>
    <mergeCell ref="C41:M41"/>
    <mergeCell ref="C22:M22"/>
    <mergeCell ref="A54:M54"/>
    <mergeCell ref="C84:M84"/>
    <mergeCell ref="C88:M88"/>
    <mergeCell ref="A95:M95"/>
    <mergeCell ref="A96:M96"/>
    <mergeCell ref="A97:A98"/>
    <mergeCell ref="C97:C98"/>
    <mergeCell ref="D97:D98"/>
    <mergeCell ref="E97:E98"/>
    <mergeCell ref="F97:F98"/>
    <mergeCell ref="G97:I97"/>
    <mergeCell ref="C107:K107"/>
    <mergeCell ref="C110:K110"/>
    <mergeCell ref="C113:K113"/>
    <mergeCell ref="C124:M124"/>
    <mergeCell ref="C128:M128"/>
    <mergeCell ref="A139:M139"/>
    <mergeCell ref="J97:J98"/>
    <mergeCell ref="K97:K98"/>
    <mergeCell ref="L97:L98"/>
    <mergeCell ref="M97:M98"/>
    <mergeCell ref="C99:K99"/>
    <mergeCell ref="C103:K103"/>
    <mergeCell ref="A140:M140"/>
    <mergeCell ref="A183:M183"/>
    <mergeCell ref="A184:M184"/>
    <mergeCell ref="A185:A186"/>
    <mergeCell ref="C185:C186"/>
    <mergeCell ref="D185:D186"/>
    <mergeCell ref="E185:E186"/>
    <mergeCell ref="F185:F186"/>
    <mergeCell ref="G185:I185"/>
    <mergeCell ref="J185:J186"/>
    <mergeCell ref="B174:M174"/>
    <mergeCell ref="B165:M165"/>
    <mergeCell ref="G196:I196"/>
    <mergeCell ref="J196:J197"/>
    <mergeCell ref="K196:K197"/>
    <mergeCell ref="L196:L197"/>
    <mergeCell ref="M196:M197"/>
    <mergeCell ref="A202:M202"/>
    <mergeCell ref="K185:K186"/>
    <mergeCell ref="L185:L186"/>
    <mergeCell ref="M185:M186"/>
    <mergeCell ref="A194:M194"/>
    <mergeCell ref="A195:M195"/>
    <mergeCell ref="A196:A197"/>
    <mergeCell ref="C196:C197"/>
    <mergeCell ref="D196:D197"/>
    <mergeCell ref="E196:E197"/>
    <mergeCell ref="F196:F197"/>
    <mergeCell ref="A203:M203"/>
    <mergeCell ref="A204:A205"/>
    <mergeCell ref="C204:C205"/>
    <mergeCell ref="D204:D205"/>
    <mergeCell ref="E204:E205"/>
    <mergeCell ref="F204:F205"/>
    <mergeCell ref="G204:I204"/>
    <mergeCell ref="J204:J205"/>
    <mergeCell ref="K204:K205"/>
    <mergeCell ref="L204:L205"/>
    <mergeCell ref="M204:M205"/>
    <mergeCell ref="H207:I207"/>
    <mergeCell ref="H208:I208"/>
    <mergeCell ref="H209:I209"/>
    <mergeCell ref="H210:I210"/>
    <mergeCell ref="A225:A226"/>
    <mergeCell ref="C225:C226"/>
    <mergeCell ref="D225:D226"/>
    <mergeCell ref="E225:E226"/>
    <mergeCell ref="F225:F226"/>
    <mergeCell ref="A227:A255"/>
    <mergeCell ref="C227:M230"/>
    <mergeCell ref="D232:D241"/>
    <mergeCell ref="D242:D247"/>
    <mergeCell ref="D249:D255"/>
    <mergeCell ref="K257:K258"/>
    <mergeCell ref="L257:L258"/>
    <mergeCell ref="M257:M258"/>
    <mergeCell ref="G225:G226"/>
    <mergeCell ref="H225:I225"/>
    <mergeCell ref="J225:J226"/>
    <mergeCell ref="K225:K226"/>
    <mergeCell ref="L225:L226"/>
    <mergeCell ref="M225:M226"/>
    <mergeCell ref="H226:I226"/>
    <mergeCell ref="C266:J266"/>
    <mergeCell ref="A267:M267"/>
    <mergeCell ref="C275:J275"/>
    <mergeCell ref="C276:J276"/>
    <mergeCell ref="C277:J277"/>
    <mergeCell ref="C278:J278"/>
    <mergeCell ref="C259:D259"/>
    <mergeCell ref="C260:D260"/>
    <mergeCell ref="C261:D261"/>
    <mergeCell ref="C262:D262"/>
    <mergeCell ref="C263:D263"/>
    <mergeCell ref="A265:M265"/>
    <mergeCell ref="C285:J285"/>
    <mergeCell ref="C286:J286"/>
    <mergeCell ref="C287:J287"/>
    <mergeCell ref="C288:J288"/>
    <mergeCell ref="C289:J289"/>
    <mergeCell ref="C290:J290"/>
    <mergeCell ref="C279:J279"/>
    <mergeCell ref="C280:J280"/>
    <mergeCell ref="A281:M281"/>
    <mergeCell ref="C282:J282"/>
    <mergeCell ref="C283:J283"/>
    <mergeCell ref="C284:J284"/>
    <mergeCell ref="C297:J297"/>
    <mergeCell ref="C298:J298"/>
    <mergeCell ref="C300:J300"/>
    <mergeCell ref="C301:J301"/>
    <mergeCell ref="C302:J302"/>
    <mergeCell ref="C303:J303"/>
    <mergeCell ref="C291:J291"/>
    <mergeCell ref="C292:J292"/>
    <mergeCell ref="C293:J293"/>
    <mergeCell ref="C294:J294"/>
    <mergeCell ref="A295:M295"/>
    <mergeCell ref="C296:J296"/>
    <mergeCell ref="C310:J310"/>
    <mergeCell ref="C311:J311"/>
    <mergeCell ref="C312:J312"/>
    <mergeCell ref="C313:J313"/>
    <mergeCell ref="C314:J314"/>
    <mergeCell ref="C315:J315"/>
    <mergeCell ref="C304:J304"/>
    <mergeCell ref="C305:J305"/>
    <mergeCell ref="C306:J306"/>
    <mergeCell ref="C307:J307"/>
    <mergeCell ref="C308:J308"/>
    <mergeCell ref="C309:J309"/>
    <mergeCell ref="C327:J327"/>
    <mergeCell ref="C328:J328"/>
    <mergeCell ref="C329:J329"/>
    <mergeCell ref="C330:J330"/>
    <mergeCell ref="C331:J331"/>
    <mergeCell ref="C316:J316"/>
    <mergeCell ref="C317:J317"/>
    <mergeCell ref="C318:J318"/>
    <mergeCell ref="C319:J319"/>
    <mergeCell ref="C320:J320"/>
    <mergeCell ref="A321:M321"/>
    <mergeCell ref="C322:J322"/>
    <mergeCell ref="A333:M333"/>
    <mergeCell ref="C334:J334"/>
    <mergeCell ref="C335:J335"/>
    <mergeCell ref="A341:M341"/>
    <mergeCell ref="B343:D343"/>
    <mergeCell ref="B344:D344"/>
    <mergeCell ref="G344:K345"/>
    <mergeCell ref="L344:L345"/>
    <mergeCell ref="B345:D349"/>
    <mergeCell ref="E345:E349"/>
    <mergeCell ref="C336:J336"/>
    <mergeCell ref="C337:J337"/>
    <mergeCell ref="C338:J338"/>
    <mergeCell ref="B358:D358"/>
    <mergeCell ref="G358:K358"/>
    <mergeCell ref="B147:M147"/>
    <mergeCell ref="B156:M156"/>
    <mergeCell ref="B354:D354"/>
    <mergeCell ref="G354:K354"/>
    <mergeCell ref="B355:D355"/>
    <mergeCell ref="G355:K355"/>
    <mergeCell ref="B356:D357"/>
    <mergeCell ref="E356:E357"/>
    <mergeCell ref="G356:K356"/>
    <mergeCell ref="G357:K357"/>
    <mergeCell ref="B351:D351"/>
    <mergeCell ref="G351:K351"/>
    <mergeCell ref="B352:D352"/>
    <mergeCell ref="G352:K352"/>
    <mergeCell ref="B353:D353"/>
    <mergeCell ref="G353:K353"/>
    <mergeCell ref="G346:K346"/>
    <mergeCell ref="G347:K348"/>
    <mergeCell ref="L347:L348"/>
    <mergeCell ref="G349:K350"/>
    <mergeCell ref="L349:L350"/>
    <mergeCell ref="B350:D350"/>
  </mergeCells>
  <conditionalFormatting sqref="K117">
    <cfRule type="cellIs" dxfId="425" priority="10" stopIfTrue="1" operator="lessThan">
      <formula>0</formula>
    </cfRule>
  </conditionalFormatting>
  <conditionalFormatting sqref="K119">
    <cfRule type="cellIs" dxfId="424" priority="9" stopIfTrue="1" operator="lessThan">
      <formula>0</formula>
    </cfRule>
  </conditionalFormatting>
  <conditionalFormatting sqref="K121">
    <cfRule type="cellIs" dxfId="423" priority="8" stopIfTrue="1" operator="lessThan">
      <formula>0</formula>
    </cfRule>
  </conditionalFormatting>
  <conditionalFormatting sqref="K248">
    <cfRule type="cellIs" dxfId="422" priority="7" stopIfTrue="1" operator="lessThan">
      <formula>0</formula>
    </cfRule>
  </conditionalFormatting>
  <conditionalFormatting sqref="K132">
    <cfRule type="cellIs" dxfId="421" priority="6" stopIfTrue="1" operator="lessThan">
      <formula>0</formula>
    </cfRule>
  </conditionalFormatting>
  <conditionalFormatting sqref="K134">
    <cfRule type="cellIs" dxfId="420" priority="5" stopIfTrue="1" operator="lessThan">
      <formula>0</formula>
    </cfRule>
  </conditionalFormatting>
  <conditionalFormatting sqref="K136">
    <cfRule type="cellIs" dxfId="419" priority="4" stopIfTrue="1" operator="lessThan">
      <formula>0</formula>
    </cfRule>
  </conditionalFormatting>
  <conditionalFormatting sqref="K188:K193">
    <cfRule type="cellIs" dxfId="418" priority="3" stopIfTrue="1" operator="lessThan">
      <formula>0</formula>
    </cfRule>
  </conditionalFormatting>
  <conditionalFormatting sqref="K211">
    <cfRule type="cellIs" dxfId="417" priority="2" stopIfTrue="1" operator="lessThan">
      <formula>0</formula>
    </cfRule>
  </conditionalFormatting>
  <conditionalFormatting sqref="L187:L193">
    <cfRule type="cellIs" dxfId="416" priority="1" stopIfTrue="1" operator="lessThan">
      <formula>0</formula>
    </cfRule>
  </conditionalFormatting>
  <hyperlinks>
    <hyperlink ref="E345" display="6606103018   (комплект 11 шт)" xr:uid="{00000000-0004-0000-3F00-000000000000}"/>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L291"/>
  <sheetViews>
    <sheetView workbookViewId="0"/>
  </sheetViews>
  <sheetFormatPr defaultRowHeight="14.35"/>
  <cols>
    <col min="1" max="1" width="13.87890625" bestFit="1" customWidth="1"/>
    <col min="2" max="2" width="40.29296875" bestFit="1" customWidth="1"/>
    <col min="3" max="3" width="92" bestFit="1" customWidth="1"/>
    <col min="4" max="4" width="10.5859375" style="6747" customWidth="1"/>
    <col min="5" max="5" width="9.29296875" style="6747" bestFit="1" customWidth="1"/>
    <col min="6" max="6" width="10.5859375" style="6747" customWidth="1"/>
    <col min="7" max="10" width="9.29296875" style="6747" bestFit="1" customWidth="1"/>
    <col min="11" max="11" width="10.5859375" style="6748" bestFit="1" customWidth="1"/>
    <col min="12" max="12" width="9.29296875" style="6747" bestFit="1" customWidth="1"/>
  </cols>
  <sheetData>
    <row r="1" spans="1:12" s="6069" customFormat="1">
      <c r="B1" s="8096" t="s">
        <v>10836</v>
      </c>
      <c r="C1" s="8096"/>
      <c r="D1" s="8096"/>
      <c r="E1" s="8096"/>
      <c r="F1" s="8096"/>
      <c r="G1" s="8096"/>
      <c r="H1" s="8096"/>
      <c r="I1" s="8096"/>
      <c r="J1" s="8096"/>
      <c r="K1" s="8096"/>
      <c r="L1" s="8096"/>
    </row>
    <row r="2" spans="1:12" s="6069" customFormat="1">
      <c r="B2" s="6719" t="s">
        <v>23109</v>
      </c>
      <c r="D2" s="6747"/>
      <c r="E2" s="6747"/>
      <c r="F2" s="6747"/>
      <c r="G2" s="6747"/>
      <c r="H2" s="6747"/>
      <c r="I2" s="6747"/>
      <c r="J2" s="6747"/>
      <c r="K2" s="6748"/>
      <c r="L2" s="6747"/>
    </row>
    <row r="3" spans="1:12" s="6069" customFormat="1">
      <c r="B3" s="970" t="s">
        <v>23110</v>
      </c>
      <c r="C3" s="970"/>
      <c r="D3" s="6747"/>
      <c r="E3" s="6747"/>
      <c r="F3" s="6747"/>
      <c r="G3" s="6747"/>
      <c r="H3" s="6747"/>
      <c r="I3" s="6747"/>
      <c r="J3" s="6747"/>
      <c r="K3" s="6748"/>
      <c r="L3" s="6747"/>
    </row>
    <row r="4" spans="1:12">
      <c r="A4" s="8094" t="s">
        <v>1586</v>
      </c>
      <c r="B4" s="8094" t="s">
        <v>75</v>
      </c>
      <c r="C4" s="8094" t="s">
        <v>67</v>
      </c>
      <c r="D4" s="8095" t="s">
        <v>1418</v>
      </c>
      <c r="E4" s="8095" t="s">
        <v>3088</v>
      </c>
      <c r="F4" s="8095" t="s">
        <v>1432</v>
      </c>
      <c r="G4" s="8099" t="s">
        <v>1537</v>
      </c>
      <c r="H4" s="8099"/>
      <c r="I4" s="8099"/>
      <c r="J4" s="8099" t="s">
        <v>1290</v>
      </c>
      <c r="K4" s="8098" t="s">
        <v>10934</v>
      </c>
      <c r="L4" s="8095" t="s">
        <v>10935</v>
      </c>
    </row>
    <row r="5" spans="1:12">
      <c r="A5" s="8094"/>
      <c r="B5" s="8094"/>
      <c r="C5" s="8094"/>
      <c r="D5" s="8095"/>
      <c r="E5" s="8095"/>
      <c r="F5" s="8095"/>
      <c r="G5" s="8099"/>
      <c r="H5" s="8099"/>
      <c r="I5" s="8099"/>
      <c r="J5" s="8099"/>
      <c r="K5" s="8098"/>
      <c r="L5" s="8095"/>
    </row>
    <row r="6" spans="1:12" ht="27" customHeight="1">
      <c r="A6" s="8094"/>
      <c r="B6" s="8094"/>
      <c r="C6" s="8094"/>
      <c r="D6" s="8095"/>
      <c r="E6" s="8095"/>
      <c r="F6" s="8095"/>
      <c r="G6" s="6790" t="s">
        <v>1437</v>
      </c>
      <c r="H6" s="6790" t="s">
        <v>1438</v>
      </c>
      <c r="I6" s="6790" t="s">
        <v>1439</v>
      </c>
      <c r="J6" s="8099"/>
      <c r="K6" s="8098"/>
      <c r="L6" s="8095"/>
    </row>
    <row r="7" spans="1:12" s="3745" customFormat="1">
      <c r="A7" s="6792"/>
      <c r="B7" s="8097" t="s">
        <v>23059</v>
      </c>
      <c r="C7" s="8097"/>
      <c r="D7" s="8097"/>
      <c r="E7" s="8097"/>
      <c r="F7" s="8097"/>
      <c r="G7" s="8097"/>
      <c r="H7" s="8097"/>
      <c r="I7" s="8097"/>
      <c r="J7" s="8097"/>
      <c r="K7" s="8097"/>
      <c r="L7" s="8097"/>
    </row>
    <row r="8" spans="1:12" s="3745" customFormat="1">
      <c r="A8" s="5684"/>
      <c r="B8" s="6795" t="s">
        <v>23060</v>
      </c>
      <c r="C8" s="6793"/>
      <c r="D8" s="6796"/>
      <c r="E8" s="6796"/>
      <c r="F8" s="6796"/>
      <c r="G8" s="6796"/>
      <c r="H8" s="6796"/>
      <c r="I8" s="6796"/>
      <c r="J8" s="6796"/>
      <c r="K8" s="6797"/>
      <c r="L8" s="6796"/>
    </row>
    <row r="9" spans="1:12" s="3745" customFormat="1">
      <c r="A9" s="5684"/>
      <c r="B9" s="5684" t="s">
        <v>10741</v>
      </c>
      <c r="C9" s="5684" t="s">
        <v>23061</v>
      </c>
      <c r="D9" s="6788" t="s">
        <v>1442</v>
      </c>
      <c r="E9" s="6788" t="s">
        <v>5819</v>
      </c>
      <c r="F9" s="6788">
        <v>125</v>
      </c>
      <c r="G9" s="6788">
        <v>830</v>
      </c>
      <c r="H9" s="6788">
        <v>490</v>
      </c>
      <c r="I9" s="6788">
        <v>330</v>
      </c>
      <c r="J9" s="6788">
        <v>30.5</v>
      </c>
      <c r="K9" s="6789">
        <v>1297.29</v>
      </c>
      <c r="L9" s="6788">
        <f>K9-(K9*$C$3/100)</f>
        <v>1297.29</v>
      </c>
    </row>
    <row r="10" spans="1:12" s="3745" customFormat="1">
      <c r="A10" s="5684"/>
      <c r="B10" s="5684" t="s">
        <v>10743</v>
      </c>
      <c r="C10" s="5684" t="s">
        <v>23062</v>
      </c>
      <c r="D10" s="6788" t="s">
        <v>1442</v>
      </c>
      <c r="E10" s="6788" t="s">
        <v>5819</v>
      </c>
      <c r="F10" s="6788" t="s">
        <v>1540</v>
      </c>
      <c r="G10" s="6788">
        <v>830</v>
      </c>
      <c r="H10" s="6788">
        <v>490</v>
      </c>
      <c r="I10" s="6788">
        <v>330</v>
      </c>
      <c r="J10" s="6788">
        <v>30.5</v>
      </c>
      <c r="K10" s="6789">
        <v>1444.5</v>
      </c>
      <c r="L10" s="6788">
        <f t="shared" ref="L10:L13" si="0">K10-(K10*$C$3/100)</f>
        <v>1444.5</v>
      </c>
    </row>
    <row r="11" spans="1:12" s="3745" customFormat="1">
      <c r="A11" s="5684"/>
      <c r="B11" s="6795" t="s">
        <v>23063</v>
      </c>
      <c r="C11" s="6793"/>
      <c r="D11" s="6796"/>
      <c r="E11" s="6796"/>
      <c r="F11" s="6796"/>
      <c r="G11" s="6796"/>
      <c r="H11" s="6796"/>
      <c r="I11" s="6796"/>
      <c r="J11" s="6796"/>
      <c r="K11" s="6797"/>
      <c r="L11" s="6796"/>
    </row>
    <row r="12" spans="1:12" s="3745" customFormat="1">
      <c r="A12" s="5684"/>
      <c r="B12" s="5684" t="s">
        <v>10742</v>
      </c>
      <c r="C12" s="5684" t="s">
        <v>23064</v>
      </c>
      <c r="D12" s="6788" t="s">
        <v>1442</v>
      </c>
      <c r="E12" s="6788">
        <v>12</v>
      </c>
      <c r="F12" s="6788">
        <v>125</v>
      </c>
      <c r="G12" s="6788">
        <v>830</v>
      </c>
      <c r="H12" s="6788">
        <v>490</v>
      </c>
      <c r="I12" s="6788">
        <v>330</v>
      </c>
      <c r="J12" s="6788">
        <v>35</v>
      </c>
      <c r="K12" s="6789">
        <v>1436.32</v>
      </c>
      <c r="L12" s="6788">
        <f t="shared" si="0"/>
        <v>1436.32</v>
      </c>
    </row>
    <row r="13" spans="1:12" s="3745" customFormat="1">
      <c r="A13" s="5684"/>
      <c r="B13" s="5684" t="s">
        <v>10744</v>
      </c>
      <c r="C13" s="5684" t="s">
        <v>23065</v>
      </c>
      <c r="D13" s="6788" t="s">
        <v>1442</v>
      </c>
      <c r="E13" s="6788">
        <v>12</v>
      </c>
      <c r="F13" s="6788" t="s">
        <v>1540</v>
      </c>
      <c r="G13" s="6788">
        <v>830</v>
      </c>
      <c r="H13" s="6788">
        <v>490</v>
      </c>
      <c r="I13" s="6788">
        <v>330</v>
      </c>
      <c r="J13" s="6788">
        <v>34.5</v>
      </c>
      <c r="K13" s="6789">
        <v>1535.02</v>
      </c>
      <c r="L13" s="6788">
        <f t="shared" si="0"/>
        <v>1535.02</v>
      </c>
    </row>
    <row r="14" spans="1:12" s="3745" customFormat="1">
      <c r="A14" s="6792"/>
      <c r="B14" s="8097" t="s">
        <v>23067</v>
      </c>
      <c r="C14" s="8097"/>
      <c r="D14" s="8097"/>
      <c r="E14" s="8097"/>
      <c r="F14" s="8097"/>
      <c r="G14" s="8097"/>
      <c r="H14" s="8097"/>
      <c r="I14" s="8097"/>
      <c r="J14" s="8097"/>
      <c r="K14" s="8097"/>
      <c r="L14" s="8097"/>
    </row>
    <row r="15" spans="1:12" s="3745" customFormat="1">
      <c r="A15" s="5684"/>
      <c r="B15" s="6795" t="s">
        <v>23060</v>
      </c>
      <c r="C15" s="6793"/>
      <c r="D15" s="6796"/>
      <c r="E15" s="6796"/>
      <c r="F15" s="6796"/>
      <c r="G15" s="6796"/>
      <c r="H15" s="6796"/>
      <c r="I15" s="6796"/>
      <c r="J15" s="6796"/>
      <c r="K15" s="6797"/>
      <c r="L15" s="6796"/>
    </row>
    <row r="16" spans="1:12" s="3745" customFormat="1">
      <c r="A16" s="5684"/>
      <c r="B16" s="5684" t="s">
        <v>10753</v>
      </c>
      <c r="C16" s="5684" t="s">
        <v>23068</v>
      </c>
      <c r="D16" s="6788" t="s">
        <v>1442</v>
      </c>
      <c r="E16" s="6788" t="s">
        <v>5819</v>
      </c>
      <c r="F16" s="6788">
        <v>120</v>
      </c>
      <c r="G16" s="6788">
        <v>900</v>
      </c>
      <c r="H16" s="6788">
        <v>540</v>
      </c>
      <c r="I16" s="6788">
        <v>390</v>
      </c>
      <c r="J16" s="6788">
        <v>34.200000000000003</v>
      </c>
      <c r="K16" s="6789">
        <v>1867.99</v>
      </c>
      <c r="L16" s="6788">
        <f>K16-(K16*$C$3/100)</f>
        <v>1867.99</v>
      </c>
    </row>
    <row r="17" spans="1:12" s="3745" customFormat="1">
      <c r="A17" s="5684"/>
      <c r="B17" s="6795" t="s">
        <v>23063</v>
      </c>
      <c r="C17" s="6793"/>
      <c r="D17" s="6796"/>
      <c r="E17" s="6796"/>
      <c r="F17" s="6796"/>
      <c r="G17" s="6796"/>
      <c r="H17" s="6796"/>
      <c r="I17" s="6796"/>
      <c r="J17" s="6796"/>
      <c r="K17" s="6797"/>
      <c r="L17" s="6796"/>
    </row>
    <row r="18" spans="1:12" s="3745" customFormat="1">
      <c r="A18" s="5684"/>
      <c r="B18" s="5684" t="s">
        <v>10754</v>
      </c>
      <c r="C18" s="5684" t="s">
        <v>23069</v>
      </c>
      <c r="D18" s="6788" t="s">
        <v>1442</v>
      </c>
      <c r="E18" s="6788">
        <v>11.5</v>
      </c>
      <c r="F18" s="6788" t="s">
        <v>1540</v>
      </c>
      <c r="G18" s="6788">
        <v>900</v>
      </c>
      <c r="H18" s="6788">
        <v>540</v>
      </c>
      <c r="I18" s="6788">
        <v>390</v>
      </c>
      <c r="J18" s="6788">
        <v>39</v>
      </c>
      <c r="K18" s="6789">
        <v>2080.83</v>
      </c>
      <c r="L18" s="6788">
        <f>K18-(K18*$C$3/100)</f>
        <v>2080.83</v>
      </c>
    </row>
    <row r="19" spans="1:12" s="3745" customFormat="1">
      <c r="A19" s="5684"/>
      <c r="B19" s="5684" t="s">
        <v>10755</v>
      </c>
      <c r="C19" s="5684" t="s">
        <v>23070</v>
      </c>
      <c r="D19" s="6788" t="s">
        <v>10843</v>
      </c>
      <c r="E19" s="6788">
        <v>12.5</v>
      </c>
      <c r="F19" s="6788" t="s">
        <v>1540</v>
      </c>
      <c r="G19" s="6788">
        <v>900</v>
      </c>
      <c r="H19" s="6788">
        <v>540</v>
      </c>
      <c r="I19" s="6788">
        <v>390</v>
      </c>
      <c r="J19" s="6788">
        <v>41</v>
      </c>
      <c r="K19" s="6789">
        <v>2245.96</v>
      </c>
      <c r="L19" s="6788">
        <f t="shared" ref="L19:L82" si="1">K19-(K19*$C$3/100)</f>
        <v>2245.96</v>
      </c>
    </row>
    <row r="20" spans="1:12" s="3745" customFormat="1">
      <c r="A20" s="5684"/>
      <c r="B20" s="5684" t="s">
        <v>10756</v>
      </c>
      <c r="C20" s="5684" t="s">
        <v>23071</v>
      </c>
      <c r="D20" s="6788" t="s">
        <v>1450</v>
      </c>
      <c r="E20" s="6788">
        <v>13.7</v>
      </c>
      <c r="F20" s="6788" t="s">
        <v>1540</v>
      </c>
      <c r="G20" s="6788">
        <v>900</v>
      </c>
      <c r="H20" s="6788">
        <v>540</v>
      </c>
      <c r="I20" s="6788">
        <v>390</v>
      </c>
      <c r="J20" s="6788">
        <v>41</v>
      </c>
      <c r="K20" s="6789">
        <v>2300.14</v>
      </c>
      <c r="L20" s="6788">
        <f t="shared" si="1"/>
        <v>2300.14</v>
      </c>
    </row>
    <row r="21" spans="1:12" s="3745" customFormat="1">
      <c r="A21" s="5684"/>
      <c r="B21" s="6795" t="s">
        <v>23072</v>
      </c>
      <c r="C21" s="6793"/>
      <c r="D21" s="6796"/>
      <c r="E21" s="6796"/>
      <c r="F21" s="6796"/>
      <c r="G21" s="6796"/>
      <c r="H21" s="6796"/>
      <c r="I21" s="6796"/>
      <c r="J21" s="6796"/>
      <c r="K21" s="6797"/>
      <c r="L21" s="6796">
        <f t="shared" si="1"/>
        <v>0</v>
      </c>
    </row>
    <row r="22" spans="1:12" s="3745" customFormat="1">
      <c r="A22" s="5684"/>
      <c r="B22" s="5684" t="s">
        <v>10757</v>
      </c>
      <c r="C22" s="5684" t="s">
        <v>23073</v>
      </c>
      <c r="D22" s="6788" t="s">
        <v>1442</v>
      </c>
      <c r="E22" s="6788" t="s">
        <v>5819</v>
      </c>
      <c r="F22" s="6788" t="s">
        <v>1540</v>
      </c>
      <c r="G22" s="6788">
        <v>900</v>
      </c>
      <c r="H22" s="6788">
        <v>540</v>
      </c>
      <c r="I22" s="6788">
        <v>390</v>
      </c>
      <c r="J22" s="6788">
        <v>40.799999999999997</v>
      </c>
      <c r="K22" s="6789">
        <v>1844.76</v>
      </c>
      <c r="L22" s="6788">
        <f t="shared" si="1"/>
        <v>1844.76</v>
      </c>
    </row>
    <row r="23" spans="1:12" s="3745" customFormat="1">
      <c r="A23" s="5684"/>
      <c r="B23" s="5684" t="s">
        <v>10758</v>
      </c>
      <c r="C23" s="5684" t="s">
        <v>23074</v>
      </c>
      <c r="D23" s="6788" t="s">
        <v>1450</v>
      </c>
      <c r="E23" s="6788" t="s">
        <v>5819</v>
      </c>
      <c r="F23" s="6788" t="s">
        <v>1540</v>
      </c>
      <c r="G23" s="6788">
        <v>900</v>
      </c>
      <c r="H23" s="6788">
        <v>540</v>
      </c>
      <c r="I23" s="6788">
        <v>390</v>
      </c>
      <c r="J23" s="6788">
        <v>40.5</v>
      </c>
      <c r="K23" s="6789">
        <v>1956.99</v>
      </c>
      <c r="L23" s="6788">
        <f t="shared" si="1"/>
        <v>1956.99</v>
      </c>
    </row>
    <row r="24" spans="1:12" s="3745" customFormat="1">
      <c r="A24" s="5684"/>
      <c r="B24" s="6798" t="s">
        <v>23066</v>
      </c>
      <c r="C24" s="6799"/>
      <c r="D24" s="6796"/>
      <c r="E24" s="6796"/>
      <c r="F24" s="6796"/>
      <c r="G24" s="6796"/>
      <c r="H24" s="6796"/>
      <c r="I24" s="6796"/>
      <c r="J24" s="6796"/>
      <c r="K24" s="6797"/>
      <c r="L24" s="6796">
        <f t="shared" si="1"/>
        <v>0</v>
      </c>
    </row>
    <row r="25" spans="1:12" s="3745" customFormat="1">
      <c r="A25" s="5684"/>
      <c r="B25" s="6798" t="s">
        <v>22970</v>
      </c>
      <c r="C25" s="6799"/>
      <c r="D25" s="6796"/>
      <c r="E25" s="6796"/>
      <c r="F25" s="6796"/>
      <c r="G25" s="6796"/>
      <c r="H25" s="6796"/>
      <c r="I25" s="6796"/>
      <c r="J25" s="6796"/>
      <c r="K25" s="6797"/>
      <c r="L25" s="6796">
        <f t="shared" si="1"/>
        <v>0</v>
      </c>
    </row>
    <row r="26" spans="1:12" s="3745" customFormat="1">
      <c r="A26" s="5684"/>
      <c r="B26" s="6261">
        <v>100016390</v>
      </c>
      <c r="C26" s="6261" t="s">
        <v>22971</v>
      </c>
      <c r="D26" s="6788"/>
      <c r="E26" s="6788"/>
      <c r="F26" s="6788"/>
      <c r="G26" s="6788"/>
      <c r="H26" s="6788"/>
      <c r="I26" s="6788"/>
      <c r="J26" s="6788"/>
      <c r="K26" s="6789">
        <v>273.74</v>
      </c>
      <c r="L26" s="6788">
        <f t="shared" si="1"/>
        <v>273.74</v>
      </c>
    </row>
    <row r="27" spans="1:12" s="3745" customFormat="1">
      <c r="A27" s="5684"/>
      <c r="B27" s="6261">
        <v>100016391</v>
      </c>
      <c r="C27" s="6261" t="s">
        <v>22972</v>
      </c>
      <c r="D27" s="6788"/>
      <c r="E27" s="6788"/>
      <c r="F27" s="6788"/>
      <c r="G27" s="6788"/>
      <c r="H27" s="6788"/>
      <c r="I27" s="6788"/>
      <c r="J27" s="6788"/>
      <c r="K27" s="6789">
        <v>235.62</v>
      </c>
      <c r="L27" s="6788">
        <f t="shared" si="1"/>
        <v>235.62</v>
      </c>
    </row>
    <row r="28" spans="1:12" s="3745" customFormat="1">
      <c r="A28" s="5684"/>
      <c r="B28" s="6261">
        <v>100016393</v>
      </c>
      <c r="C28" s="6261" t="s">
        <v>22973</v>
      </c>
      <c r="D28" s="6788"/>
      <c r="E28" s="6788"/>
      <c r="F28" s="6788"/>
      <c r="G28" s="6788"/>
      <c r="H28" s="6788"/>
      <c r="I28" s="6788"/>
      <c r="J28" s="6788"/>
      <c r="K28" s="6789">
        <v>43.89</v>
      </c>
      <c r="L28" s="6788">
        <f t="shared" si="1"/>
        <v>43.89</v>
      </c>
    </row>
    <row r="29" spans="1:12" s="3745" customFormat="1">
      <c r="A29" s="5684"/>
      <c r="B29" s="6798" t="s">
        <v>23086</v>
      </c>
      <c r="C29" s="6799"/>
      <c r="D29" s="6796"/>
      <c r="E29" s="6796"/>
      <c r="F29" s="6796"/>
      <c r="G29" s="6796"/>
      <c r="H29" s="6796"/>
      <c r="I29" s="6796"/>
      <c r="J29" s="6796"/>
      <c r="K29" s="6797"/>
      <c r="L29" s="6796">
        <f t="shared" si="1"/>
        <v>0</v>
      </c>
    </row>
    <row r="30" spans="1:12" s="3745" customFormat="1">
      <c r="A30" s="5684"/>
      <c r="B30" s="6261">
        <v>100016485</v>
      </c>
      <c r="C30" s="6261" t="s">
        <v>22975</v>
      </c>
      <c r="D30" s="6788"/>
      <c r="E30" s="6788"/>
      <c r="F30" s="6788"/>
      <c r="G30" s="6788"/>
      <c r="H30" s="6788"/>
      <c r="I30" s="6788"/>
      <c r="J30" s="6788"/>
      <c r="K30" s="6789">
        <v>125.9</v>
      </c>
      <c r="L30" s="6788">
        <f t="shared" si="1"/>
        <v>125.9</v>
      </c>
    </row>
    <row r="31" spans="1:12" s="3745" customFormat="1">
      <c r="A31" s="5684"/>
      <c r="B31" s="6261">
        <v>100016486</v>
      </c>
      <c r="C31" s="6261" t="s">
        <v>22976</v>
      </c>
      <c r="D31" s="6788"/>
      <c r="E31" s="6788"/>
      <c r="F31" s="6788"/>
      <c r="G31" s="6788"/>
      <c r="H31" s="6788"/>
      <c r="I31" s="6788"/>
      <c r="J31" s="6788"/>
      <c r="K31" s="6789">
        <v>155.93</v>
      </c>
      <c r="L31" s="6788">
        <f t="shared" si="1"/>
        <v>155.93</v>
      </c>
    </row>
    <row r="32" spans="1:12" s="3745" customFormat="1">
      <c r="A32" s="5684"/>
      <c r="B32" s="6261">
        <v>84887735</v>
      </c>
      <c r="C32" s="6261" t="s">
        <v>22977</v>
      </c>
      <c r="D32" s="6788"/>
      <c r="E32" s="6788"/>
      <c r="F32" s="6788"/>
      <c r="G32" s="6788"/>
      <c r="H32" s="6788"/>
      <c r="I32" s="6788"/>
      <c r="J32" s="6788"/>
      <c r="K32" s="6789">
        <v>192.74</v>
      </c>
      <c r="L32" s="6788">
        <f t="shared" si="1"/>
        <v>192.74</v>
      </c>
    </row>
    <row r="33" spans="1:12" s="3745" customFormat="1">
      <c r="A33" s="5684"/>
      <c r="B33" s="6798" t="s">
        <v>23087</v>
      </c>
      <c r="C33" s="6799"/>
      <c r="D33" s="6796"/>
      <c r="E33" s="6796"/>
      <c r="F33" s="6796"/>
      <c r="G33" s="6796"/>
      <c r="H33" s="6796"/>
      <c r="I33" s="6796"/>
      <c r="J33" s="6796"/>
      <c r="K33" s="6797"/>
      <c r="L33" s="6796">
        <f t="shared" si="1"/>
        <v>0</v>
      </c>
    </row>
    <row r="34" spans="1:12" s="3745" customFormat="1">
      <c r="A34" s="5684"/>
      <c r="B34" s="6261">
        <v>100016400</v>
      </c>
      <c r="C34" s="6261" t="s">
        <v>22978</v>
      </c>
      <c r="D34" s="6788"/>
      <c r="E34" s="6788"/>
      <c r="F34" s="6788"/>
      <c r="G34" s="6788"/>
      <c r="H34" s="6788"/>
      <c r="I34" s="6788"/>
      <c r="J34" s="6788"/>
      <c r="K34" s="6789">
        <v>107.42</v>
      </c>
      <c r="L34" s="6788">
        <f t="shared" si="1"/>
        <v>107.42</v>
      </c>
    </row>
    <row r="35" spans="1:12" s="3745" customFormat="1">
      <c r="A35" s="5684"/>
      <c r="B35" s="6261">
        <v>100016401</v>
      </c>
      <c r="C35" s="6261" t="s">
        <v>22979</v>
      </c>
      <c r="D35" s="6788"/>
      <c r="E35" s="6788"/>
      <c r="F35" s="6788"/>
      <c r="G35" s="6788"/>
      <c r="H35" s="6788"/>
      <c r="I35" s="6788"/>
      <c r="J35" s="6788"/>
      <c r="K35" s="6789">
        <v>78.540000000000006</v>
      </c>
      <c r="L35" s="6788">
        <f t="shared" si="1"/>
        <v>78.540000000000006</v>
      </c>
    </row>
    <row r="36" spans="1:12" s="3745" customFormat="1">
      <c r="A36" s="5684"/>
      <c r="B36" s="6261">
        <v>100016403</v>
      </c>
      <c r="C36" s="6261" t="s">
        <v>22980</v>
      </c>
      <c r="D36" s="6788"/>
      <c r="E36" s="6788"/>
      <c r="F36" s="6788"/>
      <c r="G36" s="6788"/>
      <c r="H36" s="6788"/>
      <c r="I36" s="6788"/>
      <c r="J36" s="6788"/>
      <c r="K36" s="6789">
        <v>176.72</v>
      </c>
      <c r="L36" s="6788">
        <f t="shared" si="1"/>
        <v>176.72</v>
      </c>
    </row>
    <row r="37" spans="1:12" s="3745" customFormat="1">
      <c r="A37" s="5684"/>
      <c r="B37" s="6261">
        <v>100016405</v>
      </c>
      <c r="C37" s="6261" t="s">
        <v>22981</v>
      </c>
      <c r="D37" s="6788"/>
      <c r="E37" s="6788"/>
      <c r="F37" s="6788"/>
      <c r="G37" s="6788"/>
      <c r="H37" s="6788"/>
      <c r="I37" s="6788"/>
      <c r="J37" s="6788"/>
      <c r="K37" s="6789">
        <v>333.8</v>
      </c>
      <c r="L37" s="6788">
        <f t="shared" si="1"/>
        <v>333.8</v>
      </c>
    </row>
    <row r="38" spans="1:12" s="3745" customFormat="1">
      <c r="A38" s="5684"/>
      <c r="B38" s="6261">
        <v>100016407</v>
      </c>
      <c r="C38" s="6261" t="s">
        <v>22982</v>
      </c>
      <c r="D38" s="6788"/>
      <c r="E38" s="6788"/>
      <c r="F38" s="6788"/>
      <c r="G38" s="6788"/>
      <c r="H38" s="6788"/>
      <c r="I38" s="6788"/>
      <c r="J38" s="6788"/>
      <c r="K38" s="6789">
        <v>118.97</v>
      </c>
      <c r="L38" s="6788">
        <f t="shared" si="1"/>
        <v>118.97</v>
      </c>
    </row>
    <row r="39" spans="1:12" s="3745" customFormat="1">
      <c r="A39" s="5684"/>
      <c r="B39" s="6261">
        <v>100016409</v>
      </c>
      <c r="C39" s="6261" t="s">
        <v>22983</v>
      </c>
      <c r="D39" s="6788"/>
      <c r="E39" s="6788"/>
      <c r="F39" s="6788"/>
      <c r="G39" s="6788"/>
      <c r="H39" s="6788"/>
      <c r="I39" s="6788"/>
      <c r="J39" s="6788"/>
      <c r="K39" s="6789">
        <v>57.75</v>
      </c>
      <c r="L39" s="6788">
        <f t="shared" si="1"/>
        <v>57.75</v>
      </c>
    </row>
    <row r="40" spans="1:12" s="3745" customFormat="1">
      <c r="A40" s="5684"/>
      <c r="B40" s="6261">
        <v>100016410</v>
      </c>
      <c r="C40" s="6261" t="s">
        <v>22984</v>
      </c>
      <c r="D40" s="6788"/>
      <c r="E40" s="6788"/>
      <c r="F40" s="6788"/>
      <c r="G40" s="6788"/>
      <c r="H40" s="6788"/>
      <c r="I40" s="6788"/>
      <c r="J40" s="6788"/>
      <c r="K40" s="6789">
        <v>19.64</v>
      </c>
      <c r="L40" s="6788">
        <f t="shared" si="1"/>
        <v>19.64</v>
      </c>
    </row>
    <row r="41" spans="1:12" s="3745" customFormat="1">
      <c r="A41" s="5684"/>
      <c r="B41" s="6261">
        <v>100016413</v>
      </c>
      <c r="C41" s="6261" t="s">
        <v>22985</v>
      </c>
      <c r="D41" s="6788"/>
      <c r="E41" s="6788"/>
      <c r="F41" s="6788"/>
      <c r="G41" s="6788"/>
      <c r="H41" s="6788"/>
      <c r="I41" s="6788"/>
      <c r="J41" s="6788"/>
      <c r="K41" s="6789">
        <v>78.540000000000006</v>
      </c>
      <c r="L41" s="6788">
        <f t="shared" si="1"/>
        <v>78.540000000000006</v>
      </c>
    </row>
    <row r="42" spans="1:12" s="3745" customFormat="1">
      <c r="A42" s="5684"/>
      <c r="B42" s="6798" t="s">
        <v>23077</v>
      </c>
      <c r="C42" s="6799"/>
      <c r="D42" s="6796"/>
      <c r="E42" s="6796"/>
      <c r="F42" s="6796"/>
      <c r="G42" s="6796"/>
      <c r="H42" s="6796"/>
      <c r="I42" s="6796"/>
      <c r="J42" s="6796"/>
      <c r="K42" s="6797"/>
      <c r="L42" s="6796">
        <f t="shared" si="1"/>
        <v>0</v>
      </c>
    </row>
    <row r="43" spans="1:12" s="3745" customFormat="1">
      <c r="A43" s="5684"/>
      <c r="B43" s="6261">
        <v>100016400</v>
      </c>
      <c r="C43" s="6261" t="s">
        <v>22978</v>
      </c>
      <c r="D43" s="6788"/>
      <c r="E43" s="6788"/>
      <c r="F43" s="6788"/>
      <c r="G43" s="6788"/>
      <c r="H43" s="6788"/>
      <c r="I43" s="6788"/>
      <c r="J43" s="6788"/>
      <c r="K43" s="6789">
        <v>107.42</v>
      </c>
      <c r="L43" s="6788">
        <f t="shared" si="1"/>
        <v>107.42</v>
      </c>
    </row>
    <row r="44" spans="1:12" s="3745" customFormat="1">
      <c r="A44" s="5684"/>
      <c r="B44" s="6261">
        <v>100016401</v>
      </c>
      <c r="C44" s="6261" t="s">
        <v>22979</v>
      </c>
      <c r="D44" s="6788"/>
      <c r="E44" s="6788"/>
      <c r="F44" s="6788"/>
      <c r="G44" s="6788"/>
      <c r="H44" s="6788"/>
      <c r="I44" s="6788"/>
      <c r="J44" s="6788"/>
      <c r="K44" s="6789">
        <v>78.540000000000006</v>
      </c>
      <c r="L44" s="6788">
        <f t="shared" si="1"/>
        <v>78.540000000000006</v>
      </c>
    </row>
    <row r="45" spans="1:12" s="3745" customFormat="1">
      <c r="A45" s="5684"/>
      <c r="B45" s="6261">
        <v>7616880</v>
      </c>
      <c r="C45" s="6261" t="s">
        <v>23078</v>
      </c>
      <c r="D45" s="6788"/>
      <c r="E45" s="6788"/>
      <c r="F45" s="6788"/>
      <c r="G45" s="6788"/>
      <c r="H45" s="6788"/>
      <c r="I45" s="6788"/>
      <c r="J45" s="6788"/>
      <c r="K45" s="6789">
        <v>173.25</v>
      </c>
      <c r="L45" s="6788">
        <f t="shared" si="1"/>
        <v>173.25</v>
      </c>
    </row>
    <row r="46" spans="1:12" s="3745" customFormat="1">
      <c r="A46" s="5684"/>
      <c r="B46" s="6261">
        <v>7614734</v>
      </c>
      <c r="C46" s="6261" t="s">
        <v>23079</v>
      </c>
      <c r="D46" s="6788"/>
      <c r="E46" s="6788"/>
      <c r="F46" s="6788"/>
      <c r="G46" s="6788"/>
      <c r="H46" s="6788"/>
      <c r="I46" s="6788"/>
      <c r="J46" s="6788"/>
      <c r="K46" s="6789">
        <v>5.78</v>
      </c>
      <c r="L46" s="6788">
        <f t="shared" si="1"/>
        <v>5.78</v>
      </c>
    </row>
    <row r="47" spans="1:12" s="3745" customFormat="1">
      <c r="A47" s="5684"/>
      <c r="B47" s="6261">
        <v>7614735</v>
      </c>
      <c r="C47" s="6261" t="s">
        <v>23080</v>
      </c>
      <c r="D47" s="6788"/>
      <c r="E47" s="6788"/>
      <c r="F47" s="6788"/>
      <c r="G47" s="6788"/>
      <c r="H47" s="6788"/>
      <c r="I47" s="6788"/>
      <c r="J47" s="6788"/>
      <c r="K47" s="6789">
        <v>5.78</v>
      </c>
      <c r="L47" s="6788">
        <f t="shared" si="1"/>
        <v>5.78</v>
      </c>
    </row>
    <row r="48" spans="1:12" s="3745" customFormat="1">
      <c r="A48" s="5684"/>
      <c r="B48" s="6261">
        <v>100016413</v>
      </c>
      <c r="C48" s="6261" t="s">
        <v>22985</v>
      </c>
      <c r="D48" s="6788"/>
      <c r="E48" s="6788"/>
      <c r="F48" s="6788"/>
      <c r="G48" s="6788"/>
      <c r="H48" s="6788"/>
      <c r="I48" s="6788"/>
      <c r="J48" s="6788"/>
      <c r="K48" s="6789">
        <v>78.540000000000006</v>
      </c>
      <c r="L48" s="6788">
        <f t="shared" si="1"/>
        <v>78.540000000000006</v>
      </c>
    </row>
    <row r="49" spans="1:12" s="3745" customFormat="1">
      <c r="A49" s="5684"/>
      <c r="B49" s="6798" t="s">
        <v>23088</v>
      </c>
      <c r="C49" s="6799"/>
      <c r="D49" s="6796"/>
      <c r="E49" s="6796"/>
      <c r="F49" s="6796"/>
      <c r="G49" s="6796"/>
      <c r="H49" s="6796"/>
      <c r="I49" s="6796"/>
      <c r="J49" s="6796"/>
      <c r="K49" s="6797"/>
      <c r="L49" s="6796">
        <f t="shared" si="1"/>
        <v>0</v>
      </c>
    </row>
    <row r="50" spans="1:12" s="3745" customFormat="1">
      <c r="A50" s="5684"/>
      <c r="B50" s="6261">
        <v>100016416</v>
      </c>
      <c r="C50" s="6261" t="s">
        <v>10745</v>
      </c>
      <c r="D50" s="6788"/>
      <c r="E50" s="6788"/>
      <c r="F50" s="6788"/>
      <c r="G50" s="6788"/>
      <c r="H50" s="6788"/>
      <c r="I50" s="6788"/>
      <c r="J50" s="6788"/>
      <c r="K50" s="6789">
        <v>183.65</v>
      </c>
      <c r="L50" s="6788">
        <f t="shared" si="1"/>
        <v>183.65</v>
      </c>
    </row>
    <row r="51" spans="1:12" s="3745" customFormat="1">
      <c r="A51" s="5684"/>
      <c r="B51" s="6261">
        <v>100016415</v>
      </c>
      <c r="C51" s="6261" t="s">
        <v>10746</v>
      </c>
      <c r="D51" s="6788"/>
      <c r="E51" s="6788"/>
      <c r="F51" s="6788"/>
      <c r="G51" s="6788"/>
      <c r="H51" s="6788"/>
      <c r="I51" s="6788"/>
      <c r="J51" s="6788"/>
      <c r="K51" s="6789">
        <v>129.36000000000001</v>
      </c>
      <c r="L51" s="6788">
        <f t="shared" si="1"/>
        <v>129.36000000000001</v>
      </c>
    </row>
    <row r="52" spans="1:12" s="3745" customFormat="1">
      <c r="A52" s="5684"/>
      <c r="B52" s="6261">
        <v>95362447</v>
      </c>
      <c r="C52" s="6261" t="s">
        <v>22969</v>
      </c>
      <c r="D52" s="6788"/>
      <c r="E52" s="6788"/>
      <c r="F52" s="6788"/>
      <c r="G52" s="6788"/>
      <c r="H52" s="6788"/>
      <c r="I52" s="6788"/>
      <c r="J52" s="6788"/>
      <c r="K52" s="6789"/>
      <c r="L52" s="6788">
        <f t="shared" si="1"/>
        <v>0</v>
      </c>
    </row>
    <row r="53" spans="1:12" s="3745" customFormat="1">
      <c r="A53" s="5684"/>
      <c r="B53" s="6261">
        <v>100013305</v>
      </c>
      <c r="C53" s="6261" t="s">
        <v>10747</v>
      </c>
      <c r="D53" s="6788"/>
      <c r="E53" s="6788"/>
      <c r="F53" s="6788"/>
      <c r="G53" s="6788"/>
      <c r="H53" s="6788"/>
      <c r="I53" s="6788"/>
      <c r="J53" s="6788"/>
      <c r="K53" s="6789">
        <v>77.39</v>
      </c>
      <c r="L53" s="6788">
        <f t="shared" si="1"/>
        <v>77.39</v>
      </c>
    </row>
    <row r="54" spans="1:12" s="3745" customFormat="1">
      <c r="A54" s="5684"/>
      <c r="B54" s="6798" t="s">
        <v>23089</v>
      </c>
      <c r="C54" s="6799"/>
      <c r="D54" s="6796"/>
      <c r="E54" s="6796"/>
      <c r="F54" s="6796"/>
      <c r="G54" s="6796"/>
      <c r="H54" s="6796"/>
      <c r="I54" s="6796"/>
      <c r="J54" s="6796"/>
      <c r="K54" s="6797"/>
      <c r="L54" s="6796">
        <f t="shared" si="1"/>
        <v>0</v>
      </c>
    </row>
    <row r="55" spans="1:12" s="3745" customFormat="1">
      <c r="A55" s="5684"/>
      <c r="B55" s="6261">
        <v>100016416</v>
      </c>
      <c r="C55" s="6261" t="s">
        <v>10745</v>
      </c>
      <c r="D55" s="6788"/>
      <c r="E55" s="6788"/>
      <c r="F55" s="6788"/>
      <c r="G55" s="6788"/>
      <c r="H55" s="6788"/>
      <c r="I55" s="6788"/>
      <c r="J55" s="6788"/>
      <c r="K55" s="6789">
        <v>183.65</v>
      </c>
      <c r="L55" s="6788">
        <f t="shared" si="1"/>
        <v>183.65</v>
      </c>
    </row>
    <row r="56" spans="1:12" s="3745" customFormat="1">
      <c r="A56" s="5684"/>
      <c r="B56" s="6261">
        <v>100016415</v>
      </c>
      <c r="C56" s="6261" t="s">
        <v>10746</v>
      </c>
      <c r="D56" s="6788"/>
      <c r="E56" s="6788"/>
      <c r="F56" s="6788"/>
      <c r="G56" s="6788"/>
      <c r="H56" s="6788"/>
      <c r="I56" s="6788"/>
      <c r="J56" s="6788"/>
      <c r="K56" s="6789">
        <v>129.36000000000001</v>
      </c>
      <c r="L56" s="6788">
        <f t="shared" si="1"/>
        <v>129.36000000000001</v>
      </c>
    </row>
    <row r="57" spans="1:12" s="3745" customFormat="1">
      <c r="A57" s="5684"/>
      <c r="B57" s="6261">
        <v>7614732</v>
      </c>
      <c r="C57" s="6261" t="s">
        <v>10759</v>
      </c>
      <c r="D57" s="6788"/>
      <c r="E57" s="6788"/>
      <c r="F57" s="6788"/>
      <c r="G57" s="6788"/>
      <c r="H57" s="6788"/>
      <c r="I57" s="6788"/>
      <c r="J57" s="6788"/>
      <c r="K57" s="6789">
        <v>16.45</v>
      </c>
      <c r="L57" s="6788">
        <f t="shared" si="1"/>
        <v>16.45</v>
      </c>
    </row>
    <row r="58" spans="1:12" s="3745" customFormat="1">
      <c r="A58" s="5684"/>
      <c r="B58" s="6798" t="s">
        <v>10748</v>
      </c>
      <c r="C58" s="6799"/>
      <c r="D58" s="6796"/>
      <c r="E58" s="6796"/>
      <c r="F58" s="6796"/>
      <c r="G58" s="6796"/>
      <c r="H58" s="6796"/>
      <c r="I58" s="6796"/>
      <c r="J58" s="6796"/>
      <c r="K58" s="6797"/>
      <c r="L58" s="6796">
        <f t="shared" si="1"/>
        <v>0</v>
      </c>
    </row>
    <row r="59" spans="1:12" s="3745" customFormat="1">
      <c r="A59" s="5684"/>
      <c r="B59" s="6261">
        <v>88017859</v>
      </c>
      <c r="C59" s="6261" t="s">
        <v>10749</v>
      </c>
      <c r="D59" s="6788"/>
      <c r="E59" s="6788"/>
      <c r="F59" s="6788"/>
      <c r="G59" s="6788"/>
      <c r="H59" s="6788"/>
      <c r="I59" s="6788"/>
      <c r="J59" s="6788"/>
      <c r="K59" s="6789">
        <v>35.200000000000003</v>
      </c>
      <c r="L59" s="6788">
        <f t="shared" si="1"/>
        <v>35.200000000000003</v>
      </c>
    </row>
    <row r="60" spans="1:12" s="3745" customFormat="1">
      <c r="A60" s="5684"/>
      <c r="B60" s="6261">
        <v>7768817</v>
      </c>
      <c r="C60" s="6261" t="s">
        <v>10750</v>
      </c>
      <c r="D60" s="6788"/>
      <c r="E60" s="6788"/>
      <c r="F60" s="6788"/>
      <c r="G60" s="6788"/>
      <c r="H60" s="6788"/>
      <c r="I60" s="6788"/>
      <c r="J60" s="6788"/>
      <c r="K60" s="6789">
        <v>231</v>
      </c>
      <c r="L60" s="6788">
        <f t="shared" si="1"/>
        <v>231</v>
      </c>
    </row>
    <row r="61" spans="1:12" s="3745" customFormat="1">
      <c r="A61" s="5684"/>
      <c r="B61" s="6261">
        <v>7774421</v>
      </c>
      <c r="C61" s="6261" t="s">
        <v>23090</v>
      </c>
      <c r="D61" s="6788"/>
      <c r="E61" s="6788"/>
      <c r="F61" s="6788"/>
      <c r="G61" s="6788"/>
      <c r="H61" s="6788"/>
      <c r="I61" s="6788"/>
      <c r="J61" s="6788"/>
      <c r="K61" s="6789">
        <v>155.93</v>
      </c>
      <c r="L61" s="6788">
        <f t="shared" si="1"/>
        <v>155.93</v>
      </c>
    </row>
    <row r="62" spans="1:12" s="3745" customFormat="1">
      <c r="A62" s="5684"/>
      <c r="B62" s="6261">
        <v>7768818</v>
      </c>
      <c r="C62" s="6261" t="s">
        <v>10752</v>
      </c>
      <c r="D62" s="6788"/>
      <c r="E62" s="6788"/>
      <c r="F62" s="6788"/>
      <c r="G62" s="6788"/>
      <c r="H62" s="6788"/>
      <c r="I62" s="6788"/>
      <c r="J62" s="6788"/>
      <c r="K62" s="6789">
        <v>418.11</v>
      </c>
      <c r="L62" s="6788">
        <f t="shared" si="1"/>
        <v>418.11</v>
      </c>
    </row>
    <row r="63" spans="1:12" s="3745" customFormat="1">
      <c r="A63" s="5684"/>
      <c r="B63" s="6261">
        <v>100016414</v>
      </c>
      <c r="C63" s="6261" t="s">
        <v>22986</v>
      </c>
      <c r="D63" s="6788"/>
      <c r="E63" s="6788"/>
      <c r="F63" s="6788"/>
      <c r="G63" s="6788"/>
      <c r="H63" s="6788"/>
      <c r="I63" s="6788"/>
      <c r="J63" s="6788"/>
      <c r="K63" s="6789">
        <v>33.6</v>
      </c>
      <c r="L63" s="6788">
        <f t="shared" si="1"/>
        <v>33.6</v>
      </c>
    </row>
    <row r="64" spans="1:12" s="3745" customFormat="1">
      <c r="A64" s="5684"/>
      <c r="B64" s="6261" t="s">
        <v>22953</v>
      </c>
      <c r="C64" s="6261" t="s">
        <v>22954</v>
      </c>
      <c r="D64" s="6788"/>
      <c r="E64" s="6788"/>
      <c r="F64" s="6788"/>
      <c r="G64" s="6788"/>
      <c r="H64" s="6788"/>
      <c r="I64" s="6788"/>
      <c r="J64" s="6788"/>
      <c r="K64" s="6789"/>
      <c r="L64" s="6788">
        <f t="shared" si="1"/>
        <v>0</v>
      </c>
    </row>
    <row r="65" spans="1:12" s="3745" customFormat="1">
      <c r="A65" s="5684"/>
      <c r="B65" s="6261">
        <v>7616879</v>
      </c>
      <c r="C65" s="6261" t="s">
        <v>23091</v>
      </c>
      <c r="D65" s="6788"/>
      <c r="E65" s="6788"/>
      <c r="F65" s="6788"/>
      <c r="G65" s="6788"/>
      <c r="H65" s="6788"/>
      <c r="I65" s="6788"/>
      <c r="J65" s="6788"/>
      <c r="K65" s="6789">
        <v>33.5</v>
      </c>
      <c r="L65" s="6788">
        <f t="shared" si="1"/>
        <v>33.5</v>
      </c>
    </row>
    <row r="66" spans="1:12" s="3745" customFormat="1">
      <c r="A66" s="5684"/>
      <c r="B66" s="6798" t="s">
        <v>23093</v>
      </c>
      <c r="C66" s="6799"/>
      <c r="D66" s="6796"/>
      <c r="E66" s="6796"/>
      <c r="F66" s="6796"/>
      <c r="G66" s="6796"/>
      <c r="H66" s="6796"/>
      <c r="I66" s="6796"/>
      <c r="J66" s="6796"/>
      <c r="K66" s="6797"/>
      <c r="L66" s="6796">
        <f t="shared" si="1"/>
        <v>0</v>
      </c>
    </row>
    <row r="67" spans="1:12" s="3745" customFormat="1">
      <c r="A67" s="5684"/>
      <c r="B67" s="6798" t="s">
        <v>10761</v>
      </c>
      <c r="C67" s="6799"/>
      <c r="D67" s="6796"/>
      <c r="E67" s="6796"/>
      <c r="F67" s="6796"/>
      <c r="G67" s="6796"/>
      <c r="H67" s="6796"/>
      <c r="I67" s="6796"/>
      <c r="J67" s="6796"/>
      <c r="K67" s="6797"/>
      <c r="L67" s="6796">
        <f t="shared" si="1"/>
        <v>0</v>
      </c>
    </row>
    <row r="68" spans="1:12" s="3745" customFormat="1">
      <c r="A68" s="5684"/>
      <c r="B68" s="6261">
        <v>84887652</v>
      </c>
      <c r="C68" s="6261" t="s">
        <v>10763</v>
      </c>
      <c r="D68" s="6788"/>
      <c r="E68" s="6788"/>
      <c r="F68" s="6788"/>
      <c r="G68" s="6788"/>
      <c r="H68" s="6788"/>
      <c r="I68" s="6788"/>
      <c r="J68" s="6788"/>
      <c r="K68" s="6789">
        <v>69.3</v>
      </c>
      <c r="L68" s="6788">
        <f t="shared" si="1"/>
        <v>69.3</v>
      </c>
    </row>
    <row r="69" spans="1:12" s="3745" customFormat="1">
      <c r="A69" s="5684"/>
      <c r="B69" s="6261">
        <v>84887653</v>
      </c>
      <c r="C69" s="6261" t="s">
        <v>10764</v>
      </c>
      <c r="D69" s="6788"/>
      <c r="E69" s="6788"/>
      <c r="F69" s="6788"/>
      <c r="G69" s="6788"/>
      <c r="H69" s="6788"/>
      <c r="I69" s="6788"/>
      <c r="J69" s="6788"/>
      <c r="K69" s="6789">
        <v>86.63</v>
      </c>
      <c r="L69" s="6788">
        <f t="shared" si="1"/>
        <v>86.63</v>
      </c>
    </row>
    <row r="70" spans="1:12" s="3745" customFormat="1">
      <c r="A70" s="5684"/>
      <c r="B70" s="6261">
        <v>84887654</v>
      </c>
      <c r="C70" s="6261" t="s">
        <v>10765</v>
      </c>
      <c r="D70" s="6788"/>
      <c r="E70" s="6788"/>
      <c r="F70" s="6788"/>
      <c r="G70" s="6788"/>
      <c r="H70" s="6788"/>
      <c r="I70" s="6788"/>
      <c r="J70" s="6788"/>
      <c r="K70" s="6789">
        <v>166.32</v>
      </c>
      <c r="L70" s="6788">
        <f t="shared" si="1"/>
        <v>166.32</v>
      </c>
    </row>
    <row r="71" spans="1:12" s="3745" customFormat="1">
      <c r="A71" s="5684"/>
      <c r="B71" s="6261">
        <v>84887655</v>
      </c>
      <c r="C71" s="6261" t="s">
        <v>10766</v>
      </c>
      <c r="D71" s="6788"/>
      <c r="E71" s="6788"/>
      <c r="F71" s="6788"/>
      <c r="G71" s="6788"/>
      <c r="H71" s="6788"/>
      <c r="I71" s="6788"/>
      <c r="J71" s="6788"/>
      <c r="K71" s="6789">
        <v>70.459999999999994</v>
      </c>
      <c r="L71" s="6788">
        <f t="shared" si="1"/>
        <v>70.459999999999994</v>
      </c>
    </row>
    <row r="72" spans="1:12" s="3745" customFormat="1">
      <c r="A72" s="5684"/>
      <c r="B72" s="6261">
        <v>84887656</v>
      </c>
      <c r="C72" s="6261" t="s">
        <v>23076</v>
      </c>
      <c r="D72" s="6788"/>
      <c r="E72" s="6788"/>
      <c r="F72" s="6788"/>
      <c r="G72" s="6788"/>
      <c r="H72" s="6788"/>
      <c r="I72" s="6788"/>
      <c r="J72" s="6788"/>
      <c r="K72" s="6789">
        <v>129.36000000000001</v>
      </c>
      <c r="L72" s="6788">
        <f t="shared" si="1"/>
        <v>129.36000000000001</v>
      </c>
    </row>
    <row r="73" spans="1:12" s="3745" customFormat="1">
      <c r="A73" s="5684"/>
      <c r="B73" s="6261">
        <v>100016487</v>
      </c>
      <c r="C73" s="6261" t="s">
        <v>22987</v>
      </c>
      <c r="D73" s="6788"/>
      <c r="E73" s="6788"/>
      <c r="F73" s="6788"/>
      <c r="G73" s="6788"/>
      <c r="H73" s="6788"/>
      <c r="I73" s="6788"/>
      <c r="J73" s="6788"/>
      <c r="K73" s="6789">
        <v>162.86000000000001</v>
      </c>
      <c r="L73" s="6788">
        <f t="shared" si="1"/>
        <v>162.86000000000001</v>
      </c>
    </row>
    <row r="74" spans="1:12" s="3745" customFormat="1">
      <c r="A74" s="5684"/>
      <c r="B74" s="6261">
        <v>84837729</v>
      </c>
      <c r="C74" s="6261" t="s">
        <v>22988</v>
      </c>
      <c r="D74" s="6788"/>
      <c r="E74" s="6788"/>
      <c r="F74" s="6788"/>
      <c r="G74" s="6788"/>
      <c r="H74" s="6788"/>
      <c r="I74" s="6788"/>
      <c r="J74" s="6788"/>
      <c r="K74" s="6789">
        <v>229.77</v>
      </c>
      <c r="L74" s="6788">
        <f t="shared" si="1"/>
        <v>229.77</v>
      </c>
    </row>
    <row r="75" spans="1:12" s="3745" customFormat="1">
      <c r="A75" s="5684"/>
      <c r="B75" s="6261">
        <v>84887411</v>
      </c>
      <c r="C75" s="6261" t="s">
        <v>22989</v>
      </c>
      <c r="D75" s="6788"/>
      <c r="E75" s="6788"/>
      <c r="F75" s="6788"/>
      <c r="G75" s="6788"/>
      <c r="H75" s="6788"/>
      <c r="I75" s="6788"/>
      <c r="J75" s="6788"/>
      <c r="K75" s="6789">
        <v>249.68</v>
      </c>
      <c r="L75" s="6788">
        <f t="shared" si="1"/>
        <v>249.68</v>
      </c>
    </row>
    <row r="76" spans="1:12" s="3745" customFormat="1">
      <c r="A76" s="5684"/>
      <c r="B76" s="6261">
        <v>84887659</v>
      </c>
      <c r="C76" s="6261" t="s">
        <v>22990</v>
      </c>
      <c r="D76" s="6788"/>
      <c r="E76" s="6788"/>
      <c r="F76" s="6788"/>
      <c r="G76" s="6788"/>
      <c r="H76" s="6788"/>
      <c r="I76" s="6788"/>
      <c r="J76" s="6788"/>
      <c r="K76" s="6789">
        <v>118.97</v>
      </c>
      <c r="L76" s="6788">
        <f t="shared" si="1"/>
        <v>118.97</v>
      </c>
    </row>
    <row r="77" spans="1:12" s="3745" customFormat="1">
      <c r="A77" s="5684"/>
      <c r="B77" s="6261">
        <v>84887660</v>
      </c>
      <c r="C77" s="6261" t="s">
        <v>22991</v>
      </c>
      <c r="D77" s="6788"/>
      <c r="E77" s="6788"/>
      <c r="F77" s="6788"/>
      <c r="G77" s="6788"/>
      <c r="H77" s="6788"/>
      <c r="I77" s="6788"/>
      <c r="J77" s="6788"/>
      <c r="K77" s="6789">
        <v>225.23</v>
      </c>
      <c r="L77" s="6788">
        <f t="shared" si="1"/>
        <v>225.23</v>
      </c>
    </row>
    <row r="78" spans="1:12" s="3745" customFormat="1">
      <c r="A78" s="5684"/>
      <c r="B78" s="6798" t="s">
        <v>22992</v>
      </c>
      <c r="C78" s="6799"/>
      <c r="D78" s="6796"/>
      <c r="E78" s="6796"/>
      <c r="F78" s="6796"/>
      <c r="G78" s="6796"/>
      <c r="H78" s="6796"/>
      <c r="I78" s="6796"/>
      <c r="J78" s="6796"/>
      <c r="K78" s="6797"/>
      <c r="L78" s="6796">
        <f t="shared" si="1"/>
        <v>0</v>
      </c>
    </row>
    <row r="79" spans="1:12" s="3745" customFormat="1">
      <c r="A79" s="5684"/>
      <c r="B79" s="6261">
        <v>84837119</v>
      </c>
      <c r="C79" s="6261" t="s">
        <v>22993</v>
      </c>
      <c r="D79" s="6788"/>
      <c r="E79" s="6788"/>
      <c r="F79" s="6788"/>
      <c r="G79" s="6788"/>
      <c r="H79" s="6788"/>
      <c r="I79" s="6788"/>
      <c r="J79" s="6788"/>
      <c r="K79" s="6789">
        <v>154.77000000000001</v>
      </c>
      <c r="L79" s="6788">
        <f t="shared" si="1"/>
        <v>154.77000000000001</v>
      </c>
    </row>
    <row r="80" spans="1:12" s="3745" customFormat="1">
      <c r="A80" s="5684"/>
      <c r="B80" s="6261">
        <v>100005002</v>
      </c>
      <c r="C80" s="6261" t="s">
        <v>22994</v>
      </c>
      <c r="D80" s="6788"/>
      <c r="E80" s="6788"/>
      <c r="F80" s="6788"/>
      <c r="G80" s="6788"/>
      <c r="H80" s="6788"/>
      <c r="I80" s="6788"/>
      <c r="J80" s="6788"/>
      <c r="K80" s="6789">
        <v>220.61</v>
      </c>
      <c r="L80" s="6788">
        <f t="shared" si="1"/>
        <v>220.61</v>
      </c>
    </row>
    <row r="81" spans="1:12" s="3745" customFormat="1">
      <c r="A81" s="5684"/>
      <c r="B81" s="6798" t="s">
        <v>22995</v>
      </c>
      <c r="C81" s="6799"/>
      <c r="D81" s="6796"/>
      <c r="E81" s="6796"/>
      <c r="F81" s="6796"/>
      <c r="G81" s="6796"/>
      <c r="H81" s="6796"/>
      <c r="I81" s="6796"/>
      <c r="J81" s="6796"/>
      <c r="K81" s="6797"/>
      <c r="L81" s="6796">
        <f t="shared" si="1"/>
        <v>0</v>
      </c>
    </row>
    <row r="82" spans="1:12" s="3745" customFormat="1">
      <c r="A82" s="5684"/>
      <c r="B82" s="6261">
        <v>84837121</v>
      </c>
      <c r="C82" s="6261" t="s">
        <v>22996</v>
      </c>
      <c r="D82" s="6788"/>
      <c r="E82" s="6788"/>
      <c r="F82" s="6788"/>
      <c r="G82" s="6788"/>
      <c r="H82" s="6788"/>
      <c r="I82" s="6788"/>
      <c r="J82" s="6788"/>
      <c r="K82" s="6789">
        <v>137.81</v>
      </c>
      <c r="L82" s="6788">
        <f t="shared" si="1"/>
        <v>137.81</v>
      </c>
    </row>
    <row r="83" spans="1:12" s="3745" customFormat="1">
      <c r="A83" s="5684"/>
      <c r="B83" s="6261">
        <v>84837732</v>
      </c>
      <c r="C83" s="6261" t="s">
        <v>22997</v>
      </c>
      <c r="D83" s="6788"/>
      <c r="E83" s="6788"/>
      <c r="F83" s="6788"/>
      <c r="G83" s="6788"/>
      <c r="H83" s="6788"/>
      <c r="I83" s="6788"/>
      <c r="J83" s="6788"/>
      <c r="K83" s="6789">
        <v>94.38</v>
      </c>
      <c r="L83" s="6788">
        <f t="shared" ref="L83:L146" si="2">K83-(K83*$C$3/100)</f>
        <v>94.38</v>
      </c>
    </row>
    <row r="84" spans="1:12" s="3745" customFormat="1">
      <c r="A84" s="5684"/>
      <c r="B84" s="6261">
        <v>84837734</v>
      </c>
      <c r="C84" s="6261" t="s">
        <v>22998</v>
      </c>
      <c r="D84" s="6788"/>
      <c r="E84" s="6788"/>
      <c r="F84" s="6788"/>
      <c r="G84" s="6788"/>
      <c r="H84" s="6788"/>
      <c r="I84" s="6788"/>
      <c r="J84" s="6788"/>
      <c r="K84" s="6789">
        <v>124.63</v>
      </c>
      <c r="L84" s="6788">
        <f t="shared" si="2"/>
        <v>124.63</v>
      </c>
    </row>
    <row r="85" spans="1:12" s="3745" customFormat="1">
      <c r="A85" s="5684"/>
      <c r="B85" s="6261">
        <v>84837120</v>
      </c>
      <c r="C85" s="6261" t="s">
        <v>22999</v>
      </c>
      <c r="D85" s="6788"/>
      <c r="E85" s="6788"/>
      <c r="F85" s="6788"/>
      <c r="G85" s="6788"/>
      <c r="H85" s="6788"/>
      <c r="I85" s="6788"/>
      <c r="J85" s="6788"/>
      <c r="K85" s="6789">
        <v>137.81</v>
      </c>
      <c r="L85" s="6788">
        <f t="shared" si="2"/>
        <v>137.81</v>
      </c>
    </row>
    <row r="86" spans="1:12" s="3745" customFormat="1">
      <c r="A86" s="5684"/>
      <c r="B86" s="6261">
        <v>84837783</v>
      </c>
      <c r="C86" s="6261" t="s">
        <v>23000</v>
      </c>
      <c r="D86" s="6788"/>
      <c r="E86" s="6788"/>
      <c r="F86" s="6788"/>
      <c r="G86" s="6788"/>
      <c r="H86" s="6788"/>
      <c r="I86" s="6788"/>
      <c r="J86" s="6788"/>
      <c r="K86" s="6789">
        <v>90.09</v>
      </c>
      <c r="L86" s="6788">
        <f t="shared" si="2"/>
        <v>90.09</v>
      </c>
    </row>
    <row r="87" spans="1:12" s="3745" customFormat="1">
      <c r="A87" s="5684"/>
      <c r="B87" s="6261">
        <v>84837784</v>
      </c>
      <c r="C87" s="6261" t="s">
        <v>23001</v>
      </c>
      <c r="D87" s="6788"/>
      <c r="E87" s="6788"/>
      <c r="F87" s="6788"/>
      <c r="G87" s="6788"/>
      <c r="H87" s="6788"/>
      <c r="I87" s="6788"/>
      <c r="J87" s="6788"/>
      <c r="K87" s="6789">
        <v>118.97</v>
      </c>
      <c r="L87" s="6788">
        <f t="shared" si="2"/>
        <v>118.97</v>
      </c>
    </row>
    <row r="88" spans="1:12" s="3745" customFormat="1">
      <c r="A88" s="5684"/>
      <c r="B88" s="6261">
        <v>84837731</v>
      </c>
      <c r="C88" s="6261" t="s">
        <v>23002</v>
      </c>
      <c r="D88" s="6788"/>
      <c r="E88" s="6788"/>
      <c r="F88" s="6788"/>
      <c r="G88" s="6788"/>
      <c r="H88" s="6788"/>
      <c r="I88" s="6788"/>
      <c r="J88" s="6788"/>
      <c r="K88" s="6789">
        <v>41.81</v>
      </c>
      <c r="L88" s="6788">
        <f t="shared" si="2"/>
        <v>41.81</v>
      </c>
    </row>
    <row r="89" spans="1:12" s="3745" customFormat="1">
      <c r="A89" s="5684"/>
      <c r="B89" s="6261">
        <v>84837735</v>
      </c>
      <c r="C89" s="6261" t="s">
        <v>10762</v>
      </c>
      <c r="D89" s="6788"/>
      <c r="E89" s="6788"/>
      <c r="F89" s="6788"/>
      <c r="G89" s="6788"/>
      <c r="H89" s="6788"/>
      <c r="I89" s="6788"/>
      <c r="J89" s="6788"/>
      <c r="K89" s="6789">
        <v>72.47</v>
      </c>
      <c r="L89" s="6788">
        <f t="shared" si="2"/>
        <v>72.47</v>
      </c>
    </row>
    <row r="90" spans="1:12" s="3745" customFormat="1">
      <c r="A90" s="5684"/>
      <c r="B90" s="6261">
        <v>84837736</v>
      </c>
      <c r="C90" s="6261" t="s">
        <v>10763</v>
      </c>
      <c r="D90" s="6788"/>
      <c r="E90" s="6788"/>
      <c r="F90" s="6788"/>
      <c r="G90" s="6788"/>
      <c r="H90" s="6788"/>
      <c r="I90" s="6788"/>
      <c r="J90" s="6788"/>
      <c r="K90" s="6789">
        <v>83.16</v>
      </c>
      <c r="L90" s="6788">
        <f t="shared" si="2"/>
        <v>83.16</v>
      </c>
    </row>
    <row r="91" spans="1:12" s="3745" customFormat="1">
      <c r="A91" s="5684"/>
      <c r="B91" s="6261">
        <v>84837737</v>
      </c>
      <c r="C91" s="6261" t="s">
        <v>10764</v>
      </c>
      <c r="D91" s="6788"/>
      <c r="E91" s="6788"/>
      <c r="F91" s="6788"/>
      <c r="G91" s="6788"/>
      <c r="H91" s="6788"/>
      <c r="I91" s="6788"/>
      <c r="J91" s="6788"/>
      <c r="K91" s="6789">
        <v>119.99</v>
      </c>
      <c r="L91" s="6788">
        <f t="shared" si="2"/>
        <v>119.99</v>
      </c>
    </row>
    <row r="92" spans="1:12" s="3745" customFormat="1">
      <c r="A92" s="5684"/>
      <c r="B92" s="6261">
        <v>84837793</v>
      </c>
      <c r="C92" s="6261" t="s">
        <v>10765</v>
      </c>
      <c r="D92" s="6788"/>
      <c r="E92" s="6788"/>
      <c r="F92" s="6788"/>
      <c r="G92" s="6788"/>
      <c r="H92" s="6788"/>
      <c r="I92" s="6788"/>
      <c r="J92" s="6788"/>
      <c r="K92" s="6789">
        <v>225.72</v>
      </c>
      <c r="L92" s="6788">
        <f t="shared" si="2"/>
        <v>225.72</v>
      </c>
    </row>
    <row r="93" spans="1:12" s="3745" customFormat="1">
      <c r="A93" s="5684"/>
      <c r="B93" s="6261">
        <v>84837739</v>
      </c>
      <c r="C93" s="6261" t="s">
        <v>23003</v>
      </c>
      <c r="D93" s="6788"/>
      <c r="E93" s="6788"/>
      <c r="F93" s="6788"/>
      <c r="G93" s="6788"/>
      <c r="H93" s="6788"/>
      <c r="I93" s="6788"/>
      <c r="J93" s="6788"/>
      <c r="K93" s="6789">
        <v>178.2</v>
      </c>
      <c r="L93" s="6788">
        <f t="shared" si="2"/>
        <v>178.2</v>
      </c>
    </row>
    <row r="94" spans="1:12" s="3745" customFormat="1">
      <c r="A94" s="5684"/>
      <c r="B94" s="6261">
        <v>84837743</v>
      </c>
      <c r="C94" s="6261" t="s">
        <v>23004</v>
      </c>
      <c r="D94" s="6788"/>
      <c r="E94" s="6788"/>
      <c r="F94" s="6788"/>
      <c r="G94" s="6788"/>
      <c r="H94" s="6788"/>
      <c r="I94" s="6788"/>
      <c r="J94" s="6788"/>
      <c r="K94" s="6789">
        <v>118.8</v>
      </c>
      <c r="L94" s="6788">
        <f t="shared" si="2"/>
        <v>118.8</v>
      </c>
    </row>
    <row r="95" spans="1:12" s="3745" customFormat="1">
      <c r="A95" s="5684"/>
      <c r="B95" s="6261">
        <v>84837779</v>
      </c>
      <c r="C95" s="6261" t="s">
        <v>23005</v>
      </c>
      <c r="D95" s="6788"/>
      <c r="E95" s="6788"/>
      <c r="F95" s="6788"/>
      <c r="G95" s="6788"/>
      <c r="H95" s="6788"/>
      <c r="I95" s="6788"/>
      <c r="J95" s="6788"/>
      <c r="K95" s="6789">
        <v>25.1</v>
      </c>
      <c r="L95" s="6788">
        <f t="shared" si="2"/>
        <v>25.1</v>
      </c>
    </row>
    <row r="96" spans="1:12" s="3745" customFormat="1">
      <c r="A96" s="5684"/>
      <c r="B96" s="6261">
        <v>84837118</v>
      </c>
      <c r="C96" s="6261" t="s">
        <v>23006</v>
      </c>
      <c r="D96" s="6788"/>
      <c r="E96" s="6788"/>
      <c r="F96" s="6788"/>
      <c r="G96" s="6788"/>
      <c r="H96" s="6788"/>
      <c r="I96" s="6788"/>
      <c r="J96" s="6788"/>
      <c r="K96" s="6789">
        <v>14.26</v>
      </c>
      <c r="L96" s="6788">
        <f t="shared" si="2"/>
        <v>14.26</v>
      </c>
    </row>
    <row r="97" spans="1:12" s="3745" customFormat="1">
      <c r="A97" s="5684"/>
      <c r="B97" s="6261">
        <v>84837741</v>
      </c>
      <c r="C97" s="6261" t="s">
        <v>23007</v>
      </c>
      <c r="D97" s="6788"/>
      <c r="E97" s="6788"/>
      <c r="F97" s="6788"/>
      <c r="G97" s="6788"/>
      <c r="H97" s="6788"/>
      <c r="I97" s="6788"/>
      <c r="J97" s="6788"/>
      <c r="K97" s="6789">
        <v>20.2</v>
      </c>
      <c r="L97" s="6788">
        <f t="shared" si="2"/>
        <v>20.2</v>
      </c>
    </row>
    <row r="98" spans="1:12" s="3745" customFormat="1">
      <c r="A98" s="5684"/>
      <c r="B98" s="6261">
        <v>100016486</v>
      </c>
      <c r="C98" s="6261" t="s">
        <v>22976</v>
      </c>
      <c r="D98" s="6788"/>
      <c r="E98" s="6788"/>
      <c r="F98" s="6788"/>
      <c r="G98" s="6788"/>
      <c r="H98" s="6788"/>
      <c r="I98" s="6788"/>
      <c r="J98" s="6788"/>
      <c r="K98" s="6789">
        <v>155.93</v>
      </c>
      <c r="L98" s="6788">
        <f t="shared" si="2"/>
        <v>155.93</v>
      </c>
    </row>
    <row r="99" spans="1:12" s="3745" customFormat="1">
      <c r="A99" s="5684"/>
      <c r="B99" s="6261">
        <v>84887451</v>
      </c>
      <c r="C99" s="6261" t="s">
        <v>23008</v>
      </c>
      <c r="D99" s="6788"/>
      <c r="E99" s="6788"/>
      <c r="F99" s="6788"/>
      <c r="G99" s="6788"/>
      <c r="H99" s="6788"/>
      <c r="I99" s="6788"/>
      <c r="J99" s="6788"/>
      <c r="K99" s="6789">
        <v>29.67</v>
      </c>
      <c r="L99" s="6788">
        <f t="shared" si="2"/>
        <v>29.67</v>
      </c>
    </row>
    <row r="100" spans="1:12" s="3745" customFormat="1">
      <c r="A100" s="5684" t="s">
        <v>23108</v>
      </c>
      <c r="B100" s="6261">
        <v>84887460</v>
      </c>
      <c r="C100" s="6261" t="s">
        <v>23092</v>
      </c>
      <c r="D100" s="6788"/>
      <c r="E100" s="6788"/>
      <c r="F100" s="6788"/>
      <c r="G100" s="6788"/>
      <c r="H100" s="6788"/>
      <c r="I100" s="6788"/>
      <c r="J100" s="6788"/>
      <c r="K100" s="6789">
        <v>483.95</v>
      </c>
      <c r="L100" s="6788">
        <f t="shared" si="2"/>
        <v>483.95</v>
      </c>
    </row>
    <row r="101" spans="1:12" s="3745" customFormat="1">
      <c r="A101" s="6792"/>
      <c r="B101" s="8097" t="s">
        <v>23081</v>
      </c>
      <c r="C101" s="8097"/>
      <c r="D101" s="8097"/>
      <c r="E101" s="8097"/>
      <c r="F101" s="8097"/>
      <c r="G101" s="8097"/>
      <c r="H101" s="8097"/>
      <c r="I101" s="8097"/>
      <c r="J101" s="8097"/>
      <c r="K101" s="8097"/>
      <c r="L101" s="8097"/>
    </row>
    <row r="102" spans="1:12" s="3745" customFormat="1">
      <c r="A102" s="5684"/>
      <c r="B102" s="6261">
        <v>7792969</v>
      </c>
      <c r="C102" s="6261" t="s">
        <v>23009</v>
      </c>
      <c r="D102" s="6788" t="s">
        <v>10837</v>
      </c>
      <c r="E102" s="6788" t="s">
        <v>5819</v>
      </c>
      <c r="F102" s="6788" t="s">
        <v>1540</v>
      </c>
      <c r="G102" s="6788">
        <v>930</v>
      </c>
      <c r="H102" s="6788">
        <v>550</v>
      </c>
      <c r="I102" s="6788">
        <v>470</v>
      </c>
      <c r="J102" s="6788">
        <v>46</v>
      </c>
      <c r="K102" s="6794">
        <v>3789.94</v>
      </c>
      <c r="L102" s="6788">
        <f t="shared" si="2"/>
        <v>3789.94</v>
      </c>
    </row>
    <row r="103" spans="1:12" s="3745" customFormat="1">
      <c r="A103" s="5684"/>
      <c r="B103" s="6261">
        <v>7792970</v>
      </c>
      <c r="C103" s="6261" t="s">
        <v>23010</v>
      </c>
      <c r="D103" s="6788" t="s">
        <v>10838</v>
      </c>
      <c r="E103" s="6788" t="s">
        <v>5819</v>
      </c>
      <c r="F103" s="6788" t="s">
        <v>1540</v>
      </c>
      <c r="G103" s="6788">
        <v>930</v>
      </c>
      <c r="H103" s="6788">
        <v>530</v>
      </c>
      <c r="I103" s="6788">
        <v>470</v>
      </c>
      <c r="J103" s="6788">
        <v>46</v>
      </c>
      <c r="K103" s="6794">
        <v>4025.22</v>
      </c>
      <c r="L103" s="6788">
        <f t="shared" si="2"/>
        <v>4025.22</v>
      </c>
    </row>
    <row r="104" spans="1:12" s="3745" customFormat="1">
      <c r="A104" s="5684"/>
      <c r="B104" s="6261">
        <v>7792972</v>
      </c>
      <c r="C104" s="6261" t="s">
        <v>23011</v>
      </c>
      <c r="D104" s="6788" t="s">
        <v>10839</v>
      </c>
      <c r="E104" s="6788" t="s">
        <v>5819</v>
      </c>
      <c r="F104" s="6788" t="s">
        <v>1540</v>
      </c>
      <c r="G104" s="6788">
        <v>930</v>
      </c>
      <c r="H104" s="6788">
        <v>530</v>
      </c>
      <c r="I104" s="6788">
        <v>470</v>
      </c>
      <c r="J104" s="6788">
        <v>48</v>
      </c>
      <c r="K104" s="6794">
        <v>4835.71</v>
      </c>
      <c r="L104" s="6788">
        <f t="shared" si="2"/>
        <v>4835.71</v>
      </c>
    </row>
    <row r="105" spans="1:12" s="3745" customFormat="1">
      <c r="A105" s="5684"/>
      <c r="B105" s="6261">
        <v>7792973</v>
      </c>
      <c r="C105" s="6261" t="s">
        <v>23012</v>
      </c>
      <c r="D105" s="6788" t="s">
        <v>10840</v>
      </c>
      <c r="E105" s="6788" t="s">
        <v>5819</v>
      </c>
      <c r="F105" s="6788" t="s">
        <v>1540</v>
      </c>
      <c r="G105" s="6788">
        <v>1150</v>
      </c>
      <c r="H105" s="6788">
        <v>670</v>
      </c>
      <c r="I105" s="6788">
        <v>570</v>
      </c>
      <c r="J105" s="6788">
        <v>75</v>
      </c>
      <c r="K105" s="6794">
        <v>5888.29</v>
      </c>
      <c r="L105" s="6788">
        <f t="shared" si="2"/>
        <v>5888.29</v>
      </c>
    </row>
    <row r="106" spans="1:12" s="3745" customFormat="1">
      <c r="A106" s="5684"/>
      <c r="B106" s="6261">
        <v>7792974</v>
      </c>
      <c r="C106" s="6261" t="s">
        <v>23013</v>
      </c>
      <c r="D106" s="6788" t="s">
        <v>10841</v>
      </c>
      <c r="E106" s="6788" t="s">
        <v>5819</v>
      </c>
      <c r="F106" s="6788" t="s">
        <v>1540</v>
      </c>
      <c r="G106" s="6788">
        <v>1150</v>
      </c>
      <c r="H106" s="6788">
        <v>670</v>
      </c>
      <c r="I106" s="6788">
        <v>570</v>
      </c>
      <c r="J106" s="6788">
        <v>70</v>
      </c>
      <c r="K106" s="6794">
        <v>6151.01</v>
      </c>
      <c r="L106" s="6788">
        <f t="shared" si="2"/>
        <v>6151.01</v>
      </c>
    </row>
    <row r="107" spans="1:12" s="3745" customFormat="1">
      <c r="A107" s="5684"/>
      <c r="B107" s="6261">
        <v>7792971</v>
      </c>
      <c r="C107" s="6261" t="s">
        <v>23014</v>
      </c>
      <c r="D107" s="6788" t="s">
        <v>10842</v>
      </c>
      <c r="E107" s="6788" t="s">
        <v>5819</v>
      </c>
      <c r="F107" s="6788" t="s">
        <v>1540</v>
      </c>
      <c r="G107" s="6788">
        <v>930</v>
      </c>
      <c r="H107" s="6788">
        <v>530</v>
      </c>
      <c r="I107" s="6788">
        <v>470</v>
      </c>
      <c r="J107" s="6788">
        <v>41</v>
      </c>
      <c r="K107" s="6794">
        <v>5035.09</v>
      </c>
      <c r="L107" s="6788">
        <f t="shared" si="2"/>
        <v>5035.09</v>
      </c>
    </row>
    <row r="108" spans="1:12" s="3745" customFormat="1">
      <c r="A108" s="5684"/>
      <c r="B108" s="6799" t="s">
        <v>23075</v>
      </c>
      <c r="C108" s="6799"/>
      <c r="D108" s="6796"/>
      <c r="E108" s="6796"/>
      <c r="F108" s="6796"/>
      <c r="G108" s="6796"/>
      <c r="H108" s="6796"/>
      <c r="I108" s="6796"/>
      <c r="J108" s="6796"/>
      <c r="K108" s="6800"/>
      <c r="L108" s="6796">
        <f t="shared" si="2"/>
        <v>0</v>
      </c>
    </row>
    <row r="109" spans="1:12" s="3745" customFormat="1">
      <c r="A109" s="5684"/>
      <c r="B109" s="6261">
        <v>100013746</v>
      </c>
      <c r="C109" s="6261" t="s">
        <v>10767</v>
      </c>
      <c r="D109" s="6788"/>
      <c r="E109" s="6788"/>
      <c r="F109" s="6788"/>
      <c r="G109" s="6788"/>
      <c r="H109" s="6788"/>
      <c r="I109" s="6788"/>
      <c r="J109" s="6788"/>
      <c r="K109" s="6794">
        <v>122.21</v>
      </c>
      <c r="L109" s="6788">
        <f t="shared" si="2"/>
        <v>122.21</v>
      </c>
    </row>
    <row r="110" spans="1:12" s="3745" customFormat="1">
      <c r="A110" s="5684"/>
      <c r="B110" s="6261">
        <v>100013532</v>
      </c>
      <c r="C110" s="6261" t="s">
        <v>10768</v>
      </c>
      <c r="D110" s="6788"/>
      <c r="E110" s="6788"/>
      <c r="F110" s="6788"/>
      <c r="G110" s="6788"/>
      <c r="H110" s="6788"/>
      <c r="I110" s="6788"/>
      <c r="J110" s="6788"/>
      <c r="K110" s="6794">
        <v>97.24</v>
      </c>
      <c r="L110" s="6788">
        <f t="shared" si="2"/>
        <v>97.24</v>
      </c>
    </row>
    <row r="111" spans="1:12" s="3745" customFormat="1">
      <c r="A111" s="5684"/>
      <c r="B111" s="6261">
        <v>100000030</v>
      </c>
      <c r="C111" s="6261" t="s">
        <v>10759</v>
      </c>
      <c r="D111" s="6788"/>
      <c r="E111" s="6788"/>
      <c r="F111" s="6788"/>
      <c r="G111" s="6788"/>
      <c r="H111" s="6788"/>
      <c r="I111" s="6788"/>
      <c r="J111" s="6788"/>
      <c r="K111" s="6794">
        <v>71.61</v>
      </c>
      <c r="L111" s="6788">
        <f t="shared" si="2"/>
        <v>71.61</v>
      </c>
    </row>
    <row r="112" spans="1:12" s="3745" customFormat="1">
      <c r="A112" s="5684"/>
      <c r="B112" s="6799" t="s">
        <v>22974</v>
      </c>
      <c r="C112" s="6799"/>
      <c r="D112" s="6796"/>
      <c r="E112" s="6796"/>
      <c r="F112" s="6796"/>
      <c r="G112" s="6796"/>
      <c r="H112" s="6796"/>
      <c r="I112" s="6796"/>
      <c r="J112" s="6796"/>
      <c r="K112" s="6800"/>
      <c r="L112" s="6796">
        <f t="shared" si="2"/>
        <v>0</v>
      </c>
    </row>
    <row r="113" spans="1:12" s="3745" customFormat="1">
      <c r="A113" s="5684"/>
      <c r="B113" s="6261">
        <v>100013756</v>
      </c>
      <c r="C113" s="6261" t="s">
        <v>23015</v>
      </c>
      <c r="D113" s="6788"/>
      <c r="E113" s="6788"/>
      <c r="F113" s="6788"/>
      <c r="G113" s="6788"/>
      <c r="H113" s="6788"/>
      <c r="I113" s="6788"/>
      <c r="J113" s="6788"/>
      <c r="K113" s="6794">
        <v>237.6</v>
      </c>
      <c r="L113" s="6788">
        <f t="shared" si="2"/>
        <v>237.6</v>
      </c>
    </row>
    <row r="114" spans="1:12" s="3745" customFormat="1">
      <c r="A114" s="5684"/>
      <c r="B114" s="6261" t="s">
        <v>10769</v>
      </c>
      <c r="C114" s="6261" t="s">
        <v>23016</v>
      </c>
      <c r="D114" s="6788"/>
      <c r="E114" s="6788"/>
      <c r="F114" s="6788"/>
      <c r="G114" s="6788"/>
      <c r="H114" s="6788"/>
      <c r="I114" s="6788"/>
      <c r="J114" s="6788"/>
      <c r="K114" s="6794">
        <v>21.95</v>
      </c>
      <c r="L114" s="6788">
        <f t="shared" si="2"/>
        <v>21.95</v>
      </c>
    </row>
    <row r="115" spans="1:12" s="3745" customFormat="1">
      <c r="A115" s="5684"/>
      <c r="B115" s="6261">
        <v>100002732</v>
      </c>
      <c r="C115" s="6261" t="s">
        <v>10770</v>
      </c>
      <c r="D115" s="6788"/>
      <c r="E115" s="6788"/>
      <c r="F115" s="6788"/>
      <c r="G115" s="6788"/>
      <c r="H115" s="6788"/>
      <c r="I115" s="6788"/>
      <c r="J115" s="6788"/>
      <c r="K115" s="6794">
        <v>164.99</v>
      </c>
      <c r="L115" s="6788">
        <f t="shared" si="2"/>
        <v>164.99</v>
      </c>
    </row>
    <row r="116" spans="1:12" s="3745" customFormat="1">
      <c r="A116" s="5684"/>
      <c r="B116" s="6799" t="s">
        <v>23082</v>
      </c>
      <c r="C116" s="6799"/>
      <c r="D116" s="6796"/>
      <c r="E116" s="6796"/>
      <c r="F116" s="6796"/>
      <c r="G116" s="6796"/>
      <c r="H116" s="6796"/>
      <c r="I116" s="6796"/>
      <c r="J116" s="6796"/>
      <c r="K116" s="6800"/>
      <c r="L116" s="6796">
        <f t="shared" si="2"/>
        <v>0</v>
      </c>
    </row>
    <row r="117" spans="1:12" s="3745" customFormat="1">
      <c r="A117" s="5684"/>
      <c r="B117" s="6261">
        <v>100005825</v>
      </c>
      <c r="C117" s="6261" t="s">
        <v>10771</v>
      </c>
      <c r="D117" s="6788"/>
      <c r="E117" s="6788"/>
      <c r="F117" s="6788"/>
      <c r="G117" s="6788"/>
      <c r="H117" s="6788"/>
      <c r="I117" s="6788"/>
      <c r="J117" s="6788"/>
      <c r="K117" s="6794">
        <v>32.340000000000003</v>
      </c>
      <c r="L117" s="6788">
        <f t="shared" si="2"/>
        <v>32.340000000000003</v>
      </c>
    </row>
    <row r="118" spans="1:12" s="3745" customFormat="1">
      <c r="A118" s="5684"/>
      <c r="B118" s="6261" t="s">
        <v>10769</v>
      </c>
      <c r="C118" s="6261" t="s">
        <v>23016</v>
      </c>
      <c r="D118" s="6788"/>
      <c r="E118" s="6788"/>
      <c r="F118" s="6788"/>
      <c r="G118" s="6788"/>
      <c r="H118" s="6788"/>
      <c r="I118" s="6788"/>
      <c r="J118" s="6788"/>
      <c r="K118" s="6794">
        <v>21.95</v>
      </c>
      <c r="L118" s="6788">
        <f t="shared" si="2"/>
        <v>21.95</v>
      </c>
    </row>
    <row r="119" spans="1:12" s="3745" customFormat="1">
      <c r="A119" s="5684"/>
      <c r="B119" s="6261" t="s">
        <v>10772</v>
      </c>
      <c r="C119" s="6261" t="s">
        <v>10773</v>
      </c>
      <c r="D119" s="6788"/>
      <c r="E119" s="6788"/>
      <c r="F119" s="6788"/>
      <c r="G119" s="6788"/>
      <c r="H119" s="6788"/>
      <c r="I119" s="6788"/>
      <c r="J119" s="6788"/>
      <c r="K119" s="6794">
        <v>149</v>
      </c>
      <c r="L119" s="6788">
        <f t="shared" si="2"/>
        <v>149</v>
      </c>
    </row>
    <row r="120" spans="1:12" s="3745" customFormat="1">
      <c r="A120" s="5684"/>
      <c r="B120" s="6261" t="s">
        <v>10774</v>
      </c>
      <c r="C120" s="6261" t="s">
        <v>10775</v>
      </c>
      <c r="D120" s="6788"/>
      <c r="E120" s="6788"/>
      <c r="F120" s="6788"/>
      <c r="G120" s="6788"/>
      <c r="H120" s="6788"/>
      <c r="I120" s="6788"/>
      <c r="J120" s="6788"/>
      <c r="K120" s="6794">
        <v>97.02</v>
      </c>
      <c r="L120" s="6788">
        <f t="shared" si="2"/>
        <v>97.02</v>
      </c>
    </row>
    <row r="121" spans="1:12" s="3745" customFormat="1">
      <c r="A121" s="5684"/>
      <c r="B121" s="6261" t="s">
        <v>10776</v>
      </c>
      <c r="C121" s="6261" t="s">
        <v>10777</v>
      </c>
      <c r="D121" s="6788"/>
      <c r="E121" s="6788"/>
      <c r="F121" s="6788"/>
      <c r="G121" s="6788"/>
      <c r="H121" s="6788"/>
      <c r="I121" s="6788"/>
      <c r="J121" s="6788"/>
      <c r="K121" s="6794">
        <v>128.21</v>
      </c>
      <c r="L121" s="6788">
        <f t="shared" si="2"/>
        <v>128.21</v>
      </c>
    </row>
    <row r="122" spans="1:12" s="3745" customFormat="1">
      <c r="A122" s="5684"/>
      <c r="B122" s="6261" t="s">
        <v>10778</v>
      </c>
      <c r="C122" s="6261" t="s">
        <v>10779</v>
      </c>
      <c r="D122" s="6788"/>
      <c r="E122" s="6788"/>
      <c r="F122" s="6788"/>
      <c r="G122" s="6788"/>
      <c r="H122" s="6788"/>
      <c r="I122" s="6788"/>
      <c r="J122" s="6788"/>
      <c r="K122" s="6794">
        <v>118.97</v>
      </c>
      <c r="L122" s="6788">
        <f t="shared" si="2"/>
        <v>118.97</v>
      </c>
    </row>
    <row r="123" spans="1:12" s="3745" customFormat="1">
      <c r="A123" s="5684"/>
      <c r="B123" s="6261" t="s">
        <v>10780</v>
      </c>
      <c r="C123" s="6261" t="s">
        <v>10781</v>
      </c>
      <c r="D123" s="6788"/>
      <c r="E123" s="6788"/>
      <c r="F123" s="6788"/>
      <c r="G123" s="6788"/>
      <c r="H123" s="6788"/>
      <c r="I123" s="6788"/>
      <c r="J123" s="6788"/>
      <c r="K123" s="6794">
        <v>115.5</v>
      </c>
      <c r="L123" s="6788">
        <f t="shared" si="2"/>
        <v>115.5</v>
      </c>
    </row>
    <row r="124" spans="1:12" s="3745" customFormat="1">
      <c r="A124" s="5684"/>
      <c r="B124" s="6261" t="s">
        <v>10782</v>
      </c>
      <c r="C124" s="6261" t="s">
        <v>23083</v>
      </c>
      <c r="D124" s="6788"/>
      <c r="E124" s="6788"/>
      <c r="F124" s="6788"/>
      <c r="G124" s="6788"/>
      <c r="H124" s="6788"/>
      <c r="I124" s="6788"/>
      <c r="J124" s="6788"/>
      <c r="K124" s="6794">
        <v>330.27</v>
      </c>
      <c r="L124" s="6788">
        <f t="shared" si="2"/>
        <v>330.27</v>
      </c>
    </row>
    <row r="125" spans="1:12" s="3745" customFormat="1">
      <c r="A125" s="5684"/>
      <c r="B125" s="6261">
        <v>7613605</v>
      </c>
      <c r="C125" s="6261" t="s">
        <v>23084</v>
      </c>
      <c r="D125" s="6788"/>
      <c r="E125" s="6788"/>
      <c r="F125" s="6788"/>
      <c r="G125" s="6788"/>
      <c r="H125" s="6788"/>
      <c r="I125" s="6788"/>
      <c r="J125" s="6788"/>
      <c r="K125" s="6794">
        <v>323.39999999999998</v>
      </c>
      <c r="L125" s="6788">
        <f t="shared" si="2"/>
        <v>323.39999999999998</v>
      </c>
    </row>
    <row r="126" spans="1:12" s="3745" customFormat="1">
      <c r="A126" s="5684"/>
      <c r="B126" s="6261">
        <v>7613606</v>
      </c>
      <c r="C126" s="6261" t="s">
        <v>10783</v>
      </c>
      <c r="D126" s="6788"/>
      <c r="E126" s="6788"/>
      <c r="F126" s="6788"/>
      <c r="G126" s="6788"/>
      <c r="H126" s="6788"/>
      <c r="I126" s="6788"/>
      <c r="J126" s="6788"/>
      <c r="K126" s="6794">
        <v>115.5</v>
      </c>
      <c r="L126" s="6788">
        <f t="shared" si="2"/>
        <v>115.5</v>
      </c>
    </row>
    <row r="127" spans="1:12" s="3745" customFormat="1">
      <c r="A127" s="5684"/>
      <c r="B127" s="6261">
        <v>94225601</v>
      </c>
      <c r="C127" s="6261" t="s">
        <v>10784</v>
      </c>
      <c r="D127" s="6788"/>
      <c r="E127" s="6788"/>
      <c r="F127" s="6788"/>
      <c r="G127" s="6788"/>
      <c r="H127" s="6788"/>
      <c r="I127" s="6788"/>
      <c r="J127" s="6788"/>
      <c r="K127" s="6794">
        <v>118.97</v>
      </c>
      <c r="L127" s="6788">
        <f t="shared" si="2"/>
        <v>118.97</v>
      </c>
    </row>
    <row r="128" spans="1:12" s="3745" customFormat="1">
      <c r="A128" s="5684"/>
      <c r="B128" s="6261">
        <v>100020169</v>
      </c>
      <c r="C128" s="6261" t="s">
        <v>10785</v>
      </c>
      <c r="D128" s="6788"/>
      <c r="E128" s="6788"/>
      <c r="F128" s="6788"/>
      <c r="G128" s="6788"/>
      <c r="H128" s="6788"/>
      <c r="I128" s="6788"/>
      <c r="J128" s="6788"/>
      <c r="K128" s="6794">
        <v>1514.83</v>
      </c>
      <c r="L128" s="6788">
        <f t="shared" si="2"/>
        <v>1514.83</v>
      </c>
    </row>
    <row r="129" spans="1:12" s="3745" customFormat="1">
      <c r="A129" s="5684"/>
      <c r="B129" s="6261">
        <v>100020164</v>
      </c>
      <c r="C129" s="6261" t="s">
        <v>10786</v>
      </c>
      <c r="D129" s="6788"/>
      <c r="E129" s="6788"/>
      <c r="F129" s="6788"/>
      <c r="G129" s="6788"/>
      <c r="H129" s="6788"/>
      <c r="I129" s="6788"/>
      <c r="J129" s="6788"/>
      <c r="K129" s="6794">
        <v>495.88</v>
      </c>
      <c r="L129" s="6788">
        <f t="shared" si="2"/>
        <v>495.88</v>
      </c>
    </row>
    <row r="130" spans="1:12" s="3745" customFormat="1">
      <c r="A130" s="5684"/>
      <c r="B130" s="6261">
        <v>100020167</v>
      </c>
      <c r="C130" s="6261" t="s">
        <v>10787</v>
      </c>
      <c r="D130" s="6788"/>
      <c r="E130" s="6788"/>
      <c r="F130" s="6788"/>
      <c r="G130" s="6788"/>
      <c r="H130" s="6788"/>
      <c r="I130" s="6788"/>
      <c r="J130" s="6788"/>
      <c r="K130" s="6794">
        <v>883.58</v>
      </c>
      <c r="L130" s="6788">
        <f t="shared" si="2"/>
        <v>883.58</v>
      </c>
    </row>
    <row r="131" spans="1:12" s="3745" customFormat="1">
      <c r="A131" s="5684"/>
      <c r="B131" s="6261">
        <v>100020168</v>
      </c>
      <c r="C131" s="6261" t="s">
        <v>10788</v>
      </c>
      <c r="D131" s="6788"/>
      <c r="E131" s="6788"/>
      <c r="F131" s="6788"/>
      <c r="G131" s="6788"/>
      <c r="H131" s="6788"/>
      <c r="I131" s="6788"/>
      <c r="J131" s="6788"/>
      <c r="K131" s="6794">
        <v>1263.57</v>
      </c>
      <c r="L131" s="6788">
        <f t="shared" si="2"/>
        <v>1263.57</v>
      </c>
    </row>
    <row r="132" spans="1:12" s="3745" customFormat="1">
      <c r="A132" s="5684"/>
      <c r="B132" s="6261">
        <v>100020165</v>
      </c>
      <c r="C132" s="6261" t="s">
        <v>10789</v>
      </c>
      <c r="D132" s="6788"/>
      <c r="E132" s="6788"/>
      <c r="F132" s="6788"/>
      <c r="G132" s="6788"/>
      <c r="H132" s="6788"/>
      <c r="I132" s="6788"/>
      <c r="J132" s="6788"/>
      <c r="K132" s="6794">
        <v>51.98</v>
      </c>
      <c r="L132" s="6788">
        <f t="shared" si="2"/>
        <v>51.98</v>
      </c>
    </row>
    <row r="133" spans="1:12" s="3745" customFormat="1">
      <c r="A133" s="5684"/>
      <c r="B133" s="6261">
        <v>100020166</v>
      </c>
      <c r="C133" s="6261" t="s">
        <v>10790</v>
      </c>
      <c r="D133" s="6788"/>
      <c r="E133" s="6788"/>
      <c r="F133" s="6788"/>
      <c r="G133" s="6788"/>
      <c r="H133" s="6788"/>
      <c r="I133" s="6788"/>
      <c r="J133" s="6788"/>
      <c r="K133" s="6794">
        <v>165.17</v>
      </c>
      <c r="L133" s="6788">
        <f t="shared" si="2"/>
        <v>165.17</v>
      </c>
    </row>
    <row r="134" spans="1:12" s="3745" customFormat="1">
      <c r="A134" s="5684"/>
      <c r="B134" s="6261">
        <v>89557009</v>
      </c>
      <c r="C134" s="6261" t="s">
        <v>10791</v>
      </c>
      <c r="D134" s="6788"/>
      <c r="E134" s="6788"/>
      <c r="F134" s="6788"/>
      <c r="G134" s="6788"/>
      <c r="H134" s="6788"/>
      <c r="I134" s="6788"/>
      <c r="J134" s="6788"/>
      <c r="K134" s="6794">
        <v>71.819999999999993</v>
      </c>
      <c r="L134" s="6788">
        <f t="shared" si="2"/>
        <v>71.819999999999993</v>
      </c>
    </row>
    <row r="135" spans="1:12" s="3745" customFormat="1">
      <c r="A135" s="5684"/>
      <c r="B135" s="6261">
        <v>100019346</v>
      </c>
      <c r="C135" s="6261" t="s">
        <v>10792</v>
      </c>
      <c r="D135" s="6788"/>
      <c r="E135" s="6788"/>
      <c r="F135" s="6788"/>
      <c r="G135" s="6788"/>
      <c r="H135" s="6788"/>
      <c r="I135" s="6788"/>
      <c r="J135" s="6788"/>
      <c r="K135" s="6794">
        <v>667.59</v>
      </c>
      <c r="L135" s="6788">
        <f t="shared" si="2"/>
        <v>667.59</v>
      </c>
    </row>
    <row r="136" spans="1:12" s="3745" customFormat="1">
      <c r="A136" s="5684"/>
      <c r="B136" s="6261">
        <v>7616233</v>
      </c>
      <c r="C136" s="6261" t="s">
        <v>10793</v>
      </c>
      <c r="D136" s="6788"/>
      <c r="E136" s="6788"/>
      <c r="F136" s="6788"/>
      <c r="G136" s="6788"/>
      <c r="H136" s="6788"/>
      <c r="I136" s="6788"/>
      <c r="J136" s="6788"/>
      <c r="K136" s="6794">
        <v>2114.81</v>
      </c>
      <c r="L136" s="6788">
        <f t="shared" si="2"/>
        <v>2114.81</v>
      </c>
    </row>
    <row r="137" spans="1:12" s="3745" customFormat="1">
      <c r="A137" s="5684"/>
      <c r="B137" s="6799" t="s">
        <v>23085</v>
      </c>
      <c r="C137" s="6799"/>
      <c r="D137" s="6796"/>
      <c r="E137" s="6796"/>
      <c r="F137" s="6796"/>
      <c r="G137" s="6796"/>
      <c r="H137" s="6796"/>
      <c r="I137" s="6796"/>
      <c r="J137" s="6796"/>
      <c r="K137" s="6800"/>
      <c r="L137" s="6796">
        <f t="shared" si="2"/>
        <v>0</v>
      </c>
    </row>
    <row r="138" spans="1:12" s="3745" customFormat="1">
      <c r="A138" s="5684"/>
      <c r="B138" s="6261">
        <v>100013304</v>
      </c>
      <c r="C138" s="6261" t="s">
        <v>10794</v>
      </c>
      <c r="D138" s="6788"/>
      <c r="E138" s="6788"/>
      <c r="F138" s="6788"/>
      <c r="G138" s="6788"/>
      <c r="H138" s="6788"/>
      <c r="I138" s="6788"/>
      <c r="J138" s="6788"/>
      <c r="K138" s="6794">
        <v>262.19</v>
      </c>
      <c r="L138" s="6788">
        <f t="shared" si="2"/>
        <v>262.19</v>
      </c>
    </row>
    <row r="139" spans="1:12" s="3745" customFormat="1">
      <c r="A139" s="5684"/>
      <c r="B139" s="6261">
        <v>100013305</v>
      </c>
      <c r="C139" s="6261" t="s">
        <v>10747</v>
      </c>
      <c r="D139" s="6788"/>
      <c r="E139" s="6788"/>
      <c r="F139" s="6788"/>
      <c r="G139" s="6788"/>
      <c r="H139" s="6788"/>
      <c r="I139" s="6788"/>
      <c r="J139" s="6788"/>
      <c r="K139" s="6794">
        <v>77.39</v>
      </c>
      <c r="L139" s="6788">
        <f t="shared" si="2"/>
        <v>77.39</v>
      </c>
    </row>
    <row r="140" spans="1:12" s="3745" customFormat="1">
      <c r="A140" s="5684"/>
      <c r="B140" s="6261">
        <v>88017859</v>
      </c>
      <c r="C140" s="6261" t="s">
        <v>10749</v>
      </c>
      <c r="D140" s="6788"/>
      <c r="E140" s="6788"/>
      <c r="F140" s="6788"/>
      <c r="G140" s="6788"/>
      <c r="H140" s="6788"/>
      <c r="I140" s="6788"/>
      <c r="J140" s="6788"/>
      <c r="K140" s="6794">
        <v>35.200000000000003</v>
      </c>
      <c r="L140" s="6788">
        <f t="shared" si="2"/>
        <v>35.200000000000003</v>
      </c>
    </row>
    <row r="141" spans="1:12" s="3745" customFormat="1">
      <c r="A141" s="5684"/>
      <c r="B141" s="6261">
        <v>7768817</v>
      </c>
      <c r="C141" s="6261" t="s">
        <v>10750</v>
      </c>
      <c r="D141" s="6788"/>
      <c r="E141" s="6788"/>
      <c r="F141" s="6788"/>
      <c r="G141" s="6788"/>
      <c r="H141" s="6788"/>
      <c r="I141" s="6788"/>
      <c r="J141" s="6788"/>
      <c r="K141" s="6794">
        <v>231</v>
      </c>
      <c r="L141" s="6788">
        <f t="shared" si="2"/>
        <v>231</v>
      </c>
    </row>
    <row r="142" spans="1:12" s="3745" customFormat="1">
      <c r="A142" s="5684"/>
      <c r="B142" s="6261">
        <v>7768818</v>
      </c>
      <c r="C142" s="6261" t="s">
        <v>10752</v>
      </c>
      <c r="D142" s="6788"/>
      <c r="E142" s="6788"/>
      <c r="F142" s="6788"/>
      <c r="G142" s="6788"/>
      <c r="H142" s="6788"/>
      <c r="I142" s="6788"/>
      <c r="J142" s="6788"/>
      <c r="K142" s="6794">
        <v>418.11</v>
      </c>
      <c r="L142" s="6788">
        <f t="shared" si="2"/>
        <v>418.11</v>
      </c>
    </row>
    <row r="143" spans="1:12" s="3745" customFormat="1">
      <c r="A143" s="5684"/>
      <c r="B143" s="6261" t="s">
        <v>10795</v>
      </c>
      <c r="C143" s="6261" t="s">
        <v>10796</v>
      </c>
      <c r="D143" s="6788"/>
      <c r="E143" s="6788"/>
      <c r="F143" s="6788"/>
      <c r="G143" s="6788"/>
      <c r="H143" s="6788"/>
      <c r="I143" s="6788"/>
      <c r="J143" s="6788"/>
      <c r="K143" s="6794">
        <v>222.39</v>
      </c>
      <c r="L143" s="6788">
        <f t="shared" si="2"/>
        <v>222.39</v>
      </c>
    </row>
    <row r="144" spans="1:12" s="3745" customFormat="1">
      <c r="A144" s="5684"/>
      <c r="B144" s="6261" t="s">
        <v>10797</v>
      </c>
      <c r="C144" s="6261" t="s">
        <v>10798</v>
      </c>
      <c r="D144" s="6788"/>
      <c r="E144" s="6788"/>
      <c r="F144" s="6788"/>
      <c r="G144" s="6788"/>
      <c r="H144" s="6788"/>
      <c r="I144" s="6788"/>
      <c r="J144" s="6788"/>
      <c r="K144" s="6794">
        <v>395.67</v>
      </c>
      <c r="L144" s="6788">
        <f t="shared" si="2"/>
        <v>395.67</v>
      </c>
    </row>
    <row r="145" spans="1:12" s="3745" customFormat="1">
      <c r="A145" s="5684"/>
      <c r="B145" s="6261">
        <v>7663618</v>
      </c>
      <c r="C145" s="6261" t="s">
        <v>10799</v>
      </c>
      <c r="D145" s="6788"/>
      <c r="E145" s="6788"/>
      <c r="F145" s="6788"/>
      <c r="G145" s="6788"/>
      <c r="H145" s="6788"/>
      <c r="I145" s="6788"/>
      <c r="J145" s="6788"/>
      <c r="K145" s="6794">
        <v>149</v>
      </c>
      <c r="L145" s="6788">
        <f t="shared" si="2"/>
        <v>149</v>
      </c>
    </row>
    <row r="146" spans="1:12" s="3745" customFormat="1">
      <c r="A146" s="5684"/>
      <c r="B146" s="6261">
        <v>7663561</v>
      </c>
      <c r="C146" s="6261" t="s">
        <v>10800</v>
      </c>
      <c r="D146" s="6788"/>
      <c r="E146" s="6788"/>
      <c r="F146" s="6788"/>
      <c r="G146" s="6788"/>
      <c r="H146" s="6788"/>
      <c r="I146" s="6788"/>
      <c r="J146" s="6788"/>
      <c r="K146" s="6794">
        <v>160.55000000000001</v>
      </c>
      <c r="L146" s="6788">
        <f t="shared" si="2"/>
        <v>160.55000000000001</v>
      </c>
    </row>
    <row r="147" spans="1:12" s="3745" customFormat="1">
      <c r="A147" s="5684"/>
      <c r="B147" s="6261">
        <v>7663619</v>
      </c>
      <c r="C147" s="6261" t="s">
        <v>10801</v>
      </c>
      <c r="D147" s="6788"/>
      <c r="E147" s="6788"/>
      <c r="F147" s="6788"/>
      <c r="G147" s="6788"/>
      <c r="H147" s="6788"/>
      <c r="I147" s="6788"/>
      <c r="J147" s="6788"/>
      <c r="K147" s="6794">
        <v>194.04</v>
      </c>
      <c r="L147" s="6788">
        <f t="shared" ref="L147:L210" si="3">K147-(K147*$C$3/100)</f>
        <v>194.04</v>
      </c>
    </row>
    <row r="148" spans="1:12" s="3745" customFormat="1">
      <c r="A148" s="5684"/>
      <c r="B148" s="6261">
        <v>88017017</v>
      </c>
      <c r="C148" s="6261" t="s">
        <v>10802</v>
      </c>
      <c r="D148" s="6788"/>
      <c r="E148" s="6788"/>
      <c r="F148" s="6788"/>
      <c r="G148" s="6788"/>
      <c r="H148" s="6788"/>
      <c r="I148" s="6788"/>
      <c r="J148" s="6788"/>
      <c r="K148" s="6794">
        <v>91.25</v>
      </c>
      <c r="L148" s="6788">
        <f t="shared" si="3"/>
        <v>91.25</v>
      </c>
    </row>
    <row r="149" spans="1:12" s="3745" customFormat="1">
      <c r="A149" s="5684"/>
      <c r="B149" s="6261">
        <v>100000030</v>
      </c>
      <c r="C149" s="6261" t="s">
        <v>10759</v>
      </c>
      <c r="D149" s="6788"/>
      <c r="E149" s="6788"/>
      <c r="F149" s="6788"/>
      <c r="G149" s="6788"/>
      <c r="H149" s="6788"/>
      <c r="I149" s="6788"/>
      <c r="J149" s="6788"/>
      <c r="K149" s="6794">
        <v>71.61</v>
      </c>
      <c r="L149" s="6788">
        <f t="shared" si="3"/>
        <v>71.61</v>
      </c>
    </row>
    <row r="150" spans="1:12" s="3745" customFormat="1">
      <c r="A150" s="5684"/>
      <c r="B150" s="6261">
        <v>7691375</v>
      </c>
      <c r="C150" s="6261" t="s">
        <v>10803</v>
      </c>
      <c r="D150" s="6788"/>
      <c r="E150" s="6788"/>
      <c r="F150" s="6788"/>
      <c r="G150" s="6788"/>
      <c r="H150" s="6788"/>
      <c r="I150" s="6788"/>
      <c r="J150" s="6788"/>
      <c r="K150" s="6794">
        <v>329.18</v>
      </c>
      <c r="L150" s="6788">
        <f t="shared" si="3"/>
        <v>329.18</v>
      </c>
    </row>
    <row r="151" spans="1:12" s="3745" customFormat="1">
      <c r="A151" s="5684"/>
      <c r="B151" s="6261">
        <v>7691377</v>
      </c>
      <c r="C151" s="6261" t="s">
        <v>23017</v>
      </c>
      <c r="D151" s="6788"/>
      <c r="E151" s="6788"/>
      <c r="F151" s="6788"/>
      <c r="G151" s="6788"/>
      <c r="H151" s="6788"/>
      <c r="I151" s="6788"/>
      <c r="J151" s="6788"/>
      <c r="K151" s="6794">
        <v>566</v>
      </c>
      <c r="L151" s="6788">
        <f t="shared" si="3"/>
        <v>566</v>
      </c>
    </row>
    <row r="152" spans="1:12" s="3745" customFormat="1">
      <c r="A152" s="5684"/>
      <c r="B152" s="6799" t="s">
        <v>23095</v>
      </c>
      <c r="C152" s="6799"/>
      <c r="D152" s="6796"/>
      <c r="E152" s="6796"/>
      <c r="F152" s="6796"/>
      <c r="G152" s="6796"/>
      <c r="H152" s="6796"/>
      <c r="I152" s="6796"/>
      <c r="J152" s="6796"/>
      <c r="K152" s="6800"/>
      <c r="L152" s="6796">
        <f t="shared" si="3"/>
        <v>0</v>
      </c>
    </row>
    <row r="153" spans="1:12" s="3745" customFormat="1">
      <c r="A153" s="5684"/>
      <c r="B153" s="6799" t="s">
        <v>23018</v>
      </c>
      <c r="C153" s="6799"/>
      <c r="D153" s="6796"/>
      <c r="E153" s="6796"/>
      <c r="F153" s="6796"/>
      <c r="G153" s="6796"/>
      <c r="H153" s="6796"/>
      <c r="I153" s="6796"/>
      <c r="J153" s="6796"/>
      <c r="K153" s="6800"/>
      <c r="L153" s="6796">
        <f t="shared" si="3"/>
        <v>0</v>
      </c>
    </row>
    <row r="154" spans="1:12" s="3745" customFormat="1">
      <c r="A154" s="5684"/>
      <c r="B154" s="6261">
        <v>100013756</v>
      </c>
      <c r="C154" s="6261" t="s">
        <v>23015</v>
      </c>
      <c r="D154" s="6788"/>
      <c r="E154" s="6788"/>
      <c r="F154" s="6788"/>
      <c r="G154" s="6788"/>
      <c r="H154" s="6788"/>
      <c r="I154" s="6788"/>
      <c r="J154" s="6788"/>
      <c r="K154" s="6794">
        <v>237.6</v>
      </c>
      <c r="L154" s="6788">
        <f t="shared" si="3"/>
        <v>237.6</v>
      </c>
    </row>
    <row r="155" spans="1:12" s="3745" customFormat="1">
      <c r="A155" s="5684"/>
      <c r="B155" s="6261">
        <v>84887681</v>
      </c>
      <c r="C155" s="6261" t="s">
        <v>10804</v>
      </c>
      <c r="D155" s="6788"/>
      <c r="E155" s="6788"/>
      <c r="F155" s="6788"/>
      <c r="G155" s="6788"/>
      <c r="H155" s="6788"/>
      <c r="I155" s="6788"/>
      <c r="J155" s="6788"/>
      <c r="K155" s="6794">
        <v>48.7</v>
      </c>
      <c r="L155" s="6788">
        <f t="shared" si="3"/>
        <v>48.7</v>
      </c>
    </row>
    <row r="156" spans="1:12" s="3745" customFormat="1">
      <c r="A156" s="5684"/>
      <c r="B156" s="6261">
        <v>84887682</v>
      </c>
      <c r="C156" s="6261" t="s">
        <v>10805</v>
      </c>
      <c r="D156" s="6788"/>
      <c r="E156" s="6788"/>
      <c r="F156" s="6788"/>
      <c r="G156" s="6788"/>
      <c r="H156" s="6788"/>
      <c r="I156" s="6788"/>
      <c r="J156" s="6788"/>
      <c r="K156" s="6794">
        <v>69.3</v>
      </c>
      <c r="L156" s="6788">
        <f t="shared" si="3"/>
        <v>69.3</v>
      </c>
    </row>
    <row r="157" spans="1:12" s="3745" customFormat="1">
      <c r="A157" s="5684"/>
      <c r="B157" s="6261">
        <v>84887683</v>
      </c>
      <c r="C157" s="6261" t="s">
        <v>10806</v>
      </c>
      <c r="D157" s="6788"/>
      <c r="E157" s="6788"/>
      <c r="F157" s="6788"/>
      <c r="G157" s="6788"/>
      <c r="H157" s="6788"/>
      <c r="I157" s="6788"/>
      <c r="J157" s="6788"/>
      <c r="K157" s="6794">
        <v>120.09</v>
      </c>
      <c r="L157" s="6788">
        <f t="shared" si="3"/>
        <v>120.09</v>
      </c>
    </row>
    <row r="158" spans="1:12" s="3745" customFormat="1">
      <c r="A158" s="5684"/>
      <c r="B158" s="6261">
        <v>84887684</v>
      </c>
      <c r="C158" s="6261" t="s">
        <v>10807</v>
      </c>
      <c r="D158" s="6788"/>
      <c r="E158" s="6788"/>
      <c r="F158" s="6788"/>
      <c r="G158" s="6788"/>
      <c r="H158" s="6788"/>
      <c r="I158" s="6788"/>
      <c r="J158" s="6788"/>
      <c r="K158" s="6794">
        <v>45.14</v>
      </c>
      <c r="L158" s="6788">
        <f t="shared" si="3"/>
        <v>45.14</v>
      </c>
    </row>
    <row r="159" spans="1:12" s="3745" customFormat="1">
      <c r="A159" s="5684"/>
      <c r="B159" s="6261">
        <v>84887685</v>
      </c>
      <c r="C159" s="6261" t="s">
        <v>10808</v>
      </c>
      <c r="D159" s="6788"/>
      <c r="E159" s="6788"/>
      <c r="F159" s="6788"/>
      <c r="G159" s="6788"/>
      <c r="H159" s="6788"/>
      <c r="I159" s="6788"/>
      <c r="J159" s="6788"/>
      <c r="K159" s="6794">
        <v>94.88</v>
      </c>
      <c r="L159" s="6788">
        <f t="shared" si="3"/>
        <v>94.88</v>
      </c>
    </row>
    <row r="160" spans="1:12" s="3745" customFormat="1">
      <c r="A160" s="5684"/>
      <c r="B160" s="6261">
        <v>84887686</v>
      </c>
      <c r="C160" s="6261" t="s">
        <v>10809</v>
      </c>
      <c r="D160" s="6788"/>
      <c r="E160" s="6788"/>
      <c r="F160" s="6788"/>
      <c r="G160" s="6788"/>
      <c r="H160" s="6788"/>
      <c r="I160" s="6788"/>
      <c r="J160" s="6788"/>
      <c r="K160" s="6794">
        <v>140.18</v>
      </c>
      <c r="L160" s="6788">
        <f t="shared" si="3"/>
        <v>140.18</v>
      </c>
    </row>
    <row r="161" spans="1:12" s="3745" customFormat="1">
      <c r="A161" s="5684"/>
      <c r="B161" s="6261">
        <v>84887687</v>
      </c>
      <c r="C161" s="6261" t="s">
        <v>10810</v>
      </c>
      <c r="D161" s="6788"/>
      <c r="E161" s="6788"/>
      <c r="F161" s="6788"/>
      <c r="G161" s="6788"/>
      <c r="H161" s="6788"/>
      <c r="I161" s="6788"/>
      <c r="J161" s="6788"/>
      <c r="K161" s="6794">
        <v>166.32</v>
      </c>
      <c r="L161" s="6788">
        <f t="shared" si="3"/>
        <v>166.32</v>
      </c>
    </row>
    <row r="162" spans="1:12" s="3745" customFormat="1">
      <c r="A162" s="5684"/>
      <c r="B162" s="6261">
        <v>84887688</v>
      </c>
      <c r="C162" s="6261" t="s">
        <v>23019</v>
      </c>
      <c r="D162" s="6788"/>
      <c r="E162" s="6788"/>
      <c r="F162" s="6788"/>
      <c r="G162" s="6788"/>
      <c r="H162" s="6788"/>
      <c r="I162" s="6788"/>
      <c r="J162" s="6788"/>
      <c r="K162" s="6794">
        <v>90.36</v>
      </c>
      <c r="L162" s="6788">
        <f t="shared" si="3"/>
        <v>90.36</v>
      </c>
    </row>
    <row r="163" spans="1:12" s="3745" customFormat="1">
      <c r="A163" s="5684"/>
      <c r="B163" s="6261">
        <v>84887689</v>
      </c>
      <c r="C163" s="6261" t="s">
        <v>23020</v>
      </c>
      <c r="D163" s="6788"/>
      <c r="E163" s="6788"/>
      <c r="F163" s="6788"/>
      <c r="G163" s="6788"/>
      <c r="H163" s="6788"/>
      <c r="I163" s="6788"/>
      <c r="J163" s="6788"/>
      <c r="K163" s="6794">
        <v>108.66</v>
      </c>
      <c r="L163" s="6788">
        <f t="shared" si="3"/>
        <v>108.66</v>
      </c>
    </row>
    <row r="164" spans="1:12" s="3745" customFormat="1">
      <c r="A164" s="5684"/>
      <c r="B164" s="6261">
        <v>84887737</v>
      </c>
      <c r="C164" s="6261" t="s">
        <v>23021</v>
      </c>
      <c r="D164" s="6788"/>
      <c r="E164" s="6788"/>
      <c r="F164" s="6788"/>
      <c r="G164" s="6788"/>
      <c r="H164" s="6788"/>
      <c r="I164" s="6788"/>
      <c r="J164" s="6788"/>
      <c r="K164" s="6794">
        <v>133.97999999999999</v>
      </c>
      <c r="L164" s="6788">
        <f t="shared" si="3"/>
        <v>133.97999999999999</v>
      </c>
    </row>
    <row r="165" spans="1:12" s="3745" customFormat="1">
      <c r="A165" s="5684"/>
      <c r="B165" s="6261">
        <v>84887702</v>
      </c>
      <c r="C165" s="6261" t="s">
        <v>23022</v>
      </c>
      <c r="D165" s="6788"/>
      <c r="E165" s="6788"/>
      <c r="F165" s="6788"/>
      <c r="G165" s="6788"/>
      <c r="H165" s="6788"/>
      <c r="I165" s="6788"/>
      <c r="J165" s="6788"/>
      <c r="K165" s="6794">
        <v>171.07</v>
      </c>
      <c r="L165" s="6788">
        <f t="shared" si="3"/>
        <v>171.07</v>
      </c>
    </row>
    <row r="166" spans="1:12" s="3745" customFormat="1">
      <c r="A166" s="5684"/>
      <c r="B166" s="6261">
        <v>100017526</v>
      </c>
      <c r="C166" s="6261" t="s">
        <v>23023</v>
      </c>
      <c r="D166" s="6788"/>
      <c r="E166" s="6788"/>
      <c r="F166" s="6788"/>
      <c r="G166" s="6788"/>
      <c r="H166" s="6788"/>
      <c r="I166" s="6788"/>
      <c r="J166" s="6788"/>
      <c r="K166" s="6794">
        <v>200.97</v>
      </c>
      <c r="L166" s="6788">
        <f t="shared" si="3"/>
        <v>200.97</v>
      </c>
    </row>
    <row r="167" spans="1:12" s="3745" customFormat="1">
      <c r="A167" s="5684"/>
      <c r="B167" s="6261">
        <v>7650968</v>
      </c>
      <c r="C167" s="6261" t="s">
        <v>23024</v>
      </c>
      <c r="D167" s="6788"/>
      <c r="E167" s="6788"/>
      <c r="F167" s="6788"/>
      <c r="G167" s="6788"/>
      <c r="H167" s="6788"/>
      <c r="I167" s="6788"/>
      <c r="J167" s="6788"/>
      <c r="K167" s="6794">
        <v>174.41</v>
      </c>
      <c r="L167" s="6788">
        <f t="shared" si="3"/>
        <v>174.41</v>
      </c>
    </row>
    <row r="168" spans="1:12" s="3745" customFormat="1">
      <c r="A168" s="5684"/>
      <c r="B168" s="6261">
        <v>7650969</v>
      </c>
      <c r="C168" s="6261" t="s">
        <v>23025</v>
      </c>
      <c r="D168" s="6788"/>
      <c r="E168" s="6788"/>
      <c r="F168" s="6788"/>
      <c r="G168" s="6788"/>
      <c r="H168" s="6788"/>
      <c r="I168" s="6788"/>
      <c r="J168" s="6788"/>
      <c r="K168" s="6794">
        <v>174.41</v>
      </c>
      <c r="L168" s="6788">
        <f t="shared" si="3"/>
        <v>174.41</v>
      </c>
    </row>
    <row r="169" spans="1:12" s="3745" customFormat="1">
      <c r="A169" s="5684"/>
      <c r="B169" s="6799" t="s">
        <v>23026</v>
      </c>
      <c r="C169" s="6799"/>
      <c r="D169" s="6796"/>
      <c r="E169" s="6796"/>
      <c r="F169" s="6796"/>
      <c r="G169" s="6796"/>
      <c r="H169" s="6796"/>
      <c r="I169" s="6796"/>
      <c r="J169" s="6796"/>
      <c r="K169" s="6800"/>
      <c r="L169" s="6796">
        <f t="shared" si="3"/>
        <v>0</v>
      </c>
    </row>
    <row r="170" spans="1:12" s="3745" customFormat="1">
      <c r="A170" s="5684"/>
      <c r="B170" s="6261">
        <v>100015325</v>
      </c>
      <c r="C170" s="6261" t="s">
        <v>23027</v>
      </c>
      <c r="D170" s="6788"/>
      <c r="E170" s="6788"/>
      <c r="F170" s="6788"/>
      <c r="G170" s="6788"/>
      <c r="H170" s="6788"/>
      <c r="I170" s="6788"/>
      <c r="J170" s="6788"/>
      <c r="K170" s="6794">
        <v>263.68</v>
      </c>
      <c r="L170" s="6788">
        <f t="shared" si="3"/>
        <v>263.68</v>
      </c>
    </row>
    <row r="171" spans="1:12" s="3745" customFormat="1">
      <c r="A171" s="5684"/>
      <c r="B171" s="6261">
        <v>100015327</v>
      </c>
      <c r="C171" s="6261" t="s">
        <v>23028</v>
      </c>
      <c r="D171" s="6788"/>
      <c r="E171" s="6788"/>
      <c r="F171" s="6788"/>
      <c r="G171" s="6788"/>
      <c r="H171" s="6788"/>
      <c r="I171" s="6788"/>
      <c r="J171" s="6788"/>
      <c r="K171" s="6794">
        <v>347.73</v>
      </c>
      <c r="L171" s="6788">
        <f t="shared" si="3"/>
        <v>347.73</v>
      </c>
    </row>
    <row r="172" spans="1:12" s="3745" customFormat="1">
      <c r="A172" s="5684"/>
      <c r="B172" s="6261">
        <v>100015326</v>
      </c>
      <c r="C172" s="6261" t="s">
        <v>23029</v>
      </c>
      <c r="D172" s="6788"/>
      <c r="E172" s="6788"/>
      <c r="F172" s="6788"/>
      <c r="G172" s="6788"/>
      <c r="H172" s="6788"/>
      <c r="I172" s="6788"/>
      <c r="J172" s="6788"/>
      <c r="K172" s="6794">
        <v>1274.99</v>
      </c>
      <c r="L172" s="6788">
        <f t="shared" si="3"/>
        <v>1274.99</v>
      </c>
    </row>
    <row r="173" spans="1:12" s="3745" customFormat="1">
      <c r="A173" s="5684"/>
      <c r="B173" s="6261">
        <v>84887618</v>
      </c>
      <c r="C173" s="6261" t="s">
        <v>23030</v>
      </c>
      <c r="D173" s="6788"/>
      <c r="E173" s="6788"/>
      <c r="F173" s="6788"/>
      <c r="G173" s="6788"/>
      <c r="H173" s="6788"/>
      <c r="I173" s="6788"/>
      <c r="J173" s="6788"/>
      <c r="K173" s="6794">
        <v>56.53</v>
      </c>
      <c r="L173" s="6788">
        <f t="shared" si="3"/>
        <v>56.53</v>
      </c>
    </row>
    <row r="174" spans="1:12" s="3745" customFormat="1">
      <c r="A174" s="5684"/>
      <c r="B174" s="6261">
        <v>100015328</v>
      </c>
      <c r="C174" s="6261" t="s">
        <v>23031</v>
      </c>
      <c r="D174" s="6788"/>
      <c r="E174" s="6788"/>
      <c r="F174" s="6788"/>
      <c r="G174" s="6788"/>
      <c r="H174" s="6788"/>
      <c r="I174" s="6788"/>
      <c r="J174" s="6788"/>
      <c r="K174" s="6794">
        <v>89.1</v>
      </c>
      <c r="L174" s="6788">
        <f t="shared" si="3"/>
        <v>89.1</v>
      </c>
    </row>
    <row r="175" spans="1:12" s="3745" customFormat="1">
      <c r="A175" s="5684"/>
      <c r="B175" s="6261">
        <v>100015331</v>
      </c>
      <c r="C175" s="6261" t="s">
        <v>23032</v>
      </c>
      <c r="D175" s="6788"/>
      <c r="E175" s="6788"/>
      <c r="F175" s="6788"/>
      <c r="G175" s="6788"/>
      <c r="H175" s="6788"/>
      <c r="I175" s="6788"/>
      <c r="J175" s="6788"/>
      <c r="K175" s="6794">
        <v>231.66</v>
      </c>
      <c r="L175" s="6788">
        <f t="shared" si="3"/>
        <v>231.66</v>
      </c>
    </row>
    <row r="176" spans="1:12" s="3745" customFormat="1">
      <c r="A176" s="5684"/>
      <c r="B176" s="6261">
        <v>100015330</v>
      </c>
      <c r="C176" s="6261" t="s">
        <v>23033</v>
      </c>
      <c r="D176" s="6788"/>
      <c r="E176" s="6788"/>
      <c r="F176" s="6788"/>
      <c r="G176" s="6788"/>
      <c r="H176" s="6788"/>
      <c r="I176" s="6788"/>
      <c r="J176" s="6788"/>
      <c r="K176" s="6794">
        <v>174.64</v>
      </c>
      <c r="L176" s="6788">
        <f t="shared" si="3"/>
        <v>174.64</v>
      </c>
    </row>
    <row r="177" spans="1:12" s="3745" customFormat="1">
      <c r="A177" s="5684"/>
      <c r="B177" s="6261">
        <v>100015329</v>
      </c>
      <c r="C177" s="6261" t="s">
        <v>23034</v>
      </c>
      <c r="D177" s="6788"/>
      <c r="E177" s="6788"/>
      <c r="F177" s="6788"/>
      <c r="G177" s="6788"/>
      <c r="H177" s="6788"/>
      <c r="I177" s="6788"/>
      <c r="J177" s="6788"/>
      <c r="K177" s="6794">
        <v>184.14</v>
      </c>
      <c r="L177" s="6788">
        <f t="shared" si="3"/>
        <v>184.14</v>
      </c>
    </row>
    <row r="178" spans="1:12" s="3745" customFormat="1">
      <c r="A178" s="5684"/>
      <c r="B178" s="6261">
        <v>100015880</v>
      </c>
      <c r="C178" s="6261" t="s">
        <v>23035</v>
      </c>
      <c r="D178" s="6788"/>
      <c r="E178" s="6788"/>
      <c r="F178" s="6788"/>
      <c r="G178" s="6788"/>
      <c r="H178" s="6788"/>
      <c r="I178" s="6788"/>
      <c r="J178" s="6788"/>
      <c r="K178" s="6794">
        <v>72.47</v>
      </c>
      <c r="L178" s="6788">
        <f t="shared" si="3"/>
        <v>72.47</v>
      </c>
    </row>
    <row r="179" spans="1:12" s="3745" customFormat="1">
      <c r="A179" s="5684"/>
      <c r="B179" s="6261">
        <v>7650956</v>
      </c>
      <c r="C179" s="6261" t="s">
        <v>23036</v>
      </c>
      <c r="D179" s="6788"/>
      <c r="E179" s="6788"/>
      <c r="F179" s="6788"/>
      <c r="G179" s="6788"/>
      <c r="H179" s="6788"/>
      <c r="I179" s="6788"/>
      <c r="J179" s="6788"/>
      <c r="K179" s="6794">
        <v>522.72</v>
      </c>
      <c r="L179" s="6788">
        <f t="shared" si="3"/>
        <v>522.72</v>
      </c>
    </row>
    <row r="180" spans="1:12" s="3745" customFormat="1">
      <c r="A180" s="5684"/>
      <c r="B180" s="6261">
        <v>7650958</v>
      </c>
      <c r="C180" s="6261" t="s">
        <v>23037</v>
      </c>
      <c r="D180" s="6788"/>
      <c r="E180" s="6788"/>
      <c r="F180" s="6788"/>
      <c r="G180" s="6788"/>
      <c r="H180" s="6788"/>
      <c r="I180" s="6788"/>
      <c r="J180" s="6788"/>
      <c r="K180" s="6794">
        <v>514.4</v>
      </c>
      <c r="L180" s="6788">
        <f t="shared" si="3"/>
        <v>514.4</v>
      </c>
    </row>
    <row r="181" spans="1:12" s="3745" customFormat="1">
      <c r="A181" s="5684"/>
      <c r="B181" s="6261">
        <v>7650963</v>
      </c>
      <c r="C181" s="6261" t="s">
        <v>23038</v>
      </c>
      <c r="D181" s="6788"/>
      <c r="E181" s="6788"/>
      <c r="F181" s="6788"/>
      <c r="G181" s="6788"/>
      <c r="H181" s="6788"/>
      <c r="I181" s="6788"/>
      <c r="J181" s="6788"/>
      <c r="K181" s="6794">
        <v>166.32</v>
      </c>
      <c r="L181" s="6788">
        <f t="shared" si="3"/>
        <v>166.32</v>
      </c>
    </row>
    <row r="182" spans="1:12" s="3745" customFormat="1">
      <c r="A182" s="5684"/>
      <c r="B182" s="6261">
        <v>7650964</v>
      </c>
      <c r="C182" s="6261" t="s">
        <v>23039</v>
      </c>
      <c r="D182" s="6788"/>
      <c r="E182" s="6788"/>
      <c r="F182" s="6788"/>
      <c r="G182" s="6788"/>
      <c r="H182" s="6788"/>
      <c r="I182" s="6788"/>
      <c r="J182" s="6788"/>
      <c r="K182" s="6794">
        <v>268.49</v>
      </c>
      <c r="L182" s="6788">
        <f t="shared" si="3"/>
        <v>268.49</v>
      </c>
    </row>
    <row r="183" spans="1:12" s="3745" customFormat="1">
      <c r="A183" s="5684"/>
      <c r="B183" s="6261">
        <v>100017527</v>
      </c>
      <c r="C183" s="6261" t="s">
        <v>23040</v>
      </c>
      <c r="D183" s="6788"/>
      <c r="E183" s="6788"/>
      <c r="F183" s="6788"/>
      <c r="G183" s="6788"/>
      <c r="H183" s="6788"/>
      <c r="I183" s="6788"/>
      <c r="J183" s="6788"/>
      <c r="K183" s="6794">
        <v>189.13</v>
      </c>
      <c r="L183" s="6788">
        <f t="shared" si="3"/>
        <v>189.13</v>
      </c>
    </row>
    <row r="184" spans="1:12" s="3745" customFormat="1">
      <c r="A184" s="5684"/>
      <c r="B184" s="6261">
        <v>84887708</v>
      </c>
      <c r="C184" s="6261" t="s">
        <v>23041</v>
      </c>
      <c r="D184" s="6788"/>
      <c r="E184" s="6788"/>
      <c r="F184" s="6788"/>
      <c r="G184" s="6788"/>
      <c r="H184" s="6788"/>
      <c r="I184" s="6788"/>
      <c r="J184" s="6788"/>
      <c r="K184" s="6794">
        <v>74.13</v>
      </c>
      <c r="L184" s="6788">
        <f t="shared" si="3"/>
        <v>74.13</v>
      </c>
    </row>
    <row r="185" spans="1:12" s="3745" customFormat="1">
      <c r="A185" s="5684"/>
      <c r="B185" s="6261">
        <v>84887701</v>
      </c>
      <c r="C185" s="6261" t="s">
        <v>23042</v>
      </c>
      <c r="D185" s="6788"/>
      <c r="E185" s="6788"/>
      <c r="F185" s="6788"/>
      <c r="G185" s="6788"/>
      <c r="H185" s="6788"/>
      <c r="I185" s="6788"/>
      <c r="J185" s="6788"/>
      <c r="K185" s="6794">
        <v>462</v>
      </c>
      <c r="L185" s="6788">
        <f t="shared" si="3"/>
        <v>462</v>
      </c>
    </row>
    <row r="186" spans="1:12" s="3745" customFormat="1">
      <c r="A186" s="5684"/>
      <c r="B186" s="6261">
        <v>84887717</v>
      </c>
      <c r="C186" s="6261" t="s">
        <v>23043</v>
      </c>
      <c r="D186" s="6788"/>
      <c r="E186" s="6788"/>
      <c r="F186" s="6788"/>
      <c r="G186" s="6788"/>
      <c r="H186" s="6788"/>
      <c r="I186" s="6788"/>
      <c r="J186" s="6788"/>
      <c r="K186" s="6794">
        <v>167.51</v>
      </c>
      <c r="L186" s="6788">
        <f t="shared" si="3"/>
        <v>167.51</v>
      </c>
    </row>
    <row r="187" spans="1:12" s="3745" customFormat="1">
      <c r="A187" s="5684"/>
      <c r="B187" s="6261">
        <v>84887613</v>
      </c>
      <c r="C187" s="6261" t="s">
        <v>23044</v>
      </c>
      <c r="D187" s="6788"/>
      <c r="E187" s="6788"/>
      <c r="F187" s="6788"/>
      <c r="G187" s="6788"/>
      <c r="H187" s="6788"/>
      <c r="I187" s="6788"/>
      <c r="J187" s="6788"/>
      <c r="K187" s="6794">
        <v>41.58</v>
      </c>
      <c r="L187" s="6788">
        <f t="shared" si="3"/>
        <v>41.58</v>
      </c>
    </row>
    <row r="188" spans="1:12" s="3745" customFormat="1">
      <c r="A188" s="5684"/>
      <c r="B188" s="6261">
        <v>84887614</v>
      </c>
      <c r="C188" s="6261" t="s">
        <v>10811</v>
      </c>
      <c r="D188" s="6788"/>
      <c r="E188" s="6788"/>
      <c r="F188" s="6788"/>
      <c r="G188" s="6788"/>
      <c r="H188" s="6788"/>
      <c r="I188" s="6788"/>
      <c r="J188" s="6788"/>
      <c r="K188" s="6794">
        <v>41.58</v>
      </c>
      <c r="L188" s="6788">
        <f t="shared" si="3"/>
        <v>41.58</v>
      </c>
    </row>
    <row r="189" spans="1:12" s="3745" customFormat="1">
      <c r="A189" s="5684"/>
      <c r="B189" s="6261">
        <v>84887615</v>
      </c>
      <c r="C189" s="6261" t="s">
        <v>10812</v>
      </c>
      <c r="D189" s="6788"/>
      <c r="E189" s="6788"/>
      <c r="F189" s="6788"/>
      <c r="G189" s="6788"/>
      <c r="H189" s="6788"/>
      <c r="I189" s="6788"/>
      <c r="J189" s="6788"/>
      <c r="K189" s="6794">
        <v>65.34</v>
      </c>
      <c r="L189" s="6788">
        <f t="shared" si="3"/>
        <v>65.34</v>
      </c>
    </row>
    <row r="190" spans="1:12" s="3745" customFormat="1">
      <c r="A190" s="5684"/>
      <c r="B190" s="6261">
        <v>84887550</v>
      </c>
      <c r="C190" s="6261" t="s">
        <v>10813</v>
      </c>
      <c r="D190" s="6788"/>
      <c r="E190" s="6788"/>
      <c r="F190" s="6788"/>
      <c r="G190" s="6788"/>
      <c r="H190" s="6788"/>
      <c r="I190" s="6788"/>
      <c r="J190" s="6788"/>
      <c r="K190" s="6794">
        <v>84.35</v>
      </c>
      <c r="L190" s="6788">
        <f t="shared" si="3"/>
        <v>84.35</v>
      </c>
    </row>
    <row r="191" spans="1:12" s="3745" customFormat="1">
      <c r="A191" s="5684"/>
      <c r="B191" s="6261">
        <v>84887552</v>
      </c>
      <c r="C191" s="6261" t="s">
        <v>10814</v>
      </c>
      <c r="D191" s="6788"/>
      <c r="E191" s="6788"/>
      <c r="F191" s="6788"/>
      <c r="G191" s="6788"/>
      <c r="H191" s="6788"/>
      <c r="I191" s="6788"/>
      <c r="J191" s="6788"/>
      <c r="K191" s="6794">
        <v>26.14</v>
      </c>
      <c r="L191" s="6788">
        <f t="shared" si="3"/>
        <v>26.14</v>
      </c>
    </row>
    <row r="192" spans="1:12" s="3745" customFormat="1">
      <c r="A192" s="5684"/>
      <c r="B192" s="6261">
        <v>84887554</v>
      </c>
      <c r="C192" s="6261" t="s">
        <v>10815</v>
      </c>
      <c r="D192" s="6788"/>
      <c r="E192" s="6788"/>
      <c r="F192" s="6788"/>
      <c r="G192" s="6788"/>
      <c r="H192" s="6788"/>
      <c r="I192" s="6788"/>
      <c r="J192" s="6788"/>
      <c r="K192" s="6794">
        <v>41.58</v>
      </c>
      <c r="L192" s="6788">
        <f t="shared" si="3"/>
        <v>41.58</v>
      </c>
    </row>
    <row r="193" spans="1:12" s="3745" customFormat="1">
      <c r="A193" s="5684"/>
      <c r="B193" s="6261">
        <v>84887563</v>
      </c>
      <c r="C193" s="6261" t="s">
        <v>10816</v>
      </c>
      <c r="D193" s="6788"/>
      <c r="E193" s="6788"/>
      <c r="F193" s="6788"/>
      <c r="G193" s="6788"/>
      <c r="H193" s="6788"/>
      <c r="I193" s="6788"/>
      <c r="J193" s="6788"/>
      <c r="K193" s="6794">
        <v>73.66</v>
      </c>
      <c r="L193" s="6788">
        <f t="shared" si="3"/>
        <v>73.66</v>
      </c>
    </row>
    <row r="194" spans="1:12" s="3745" customFormat="1">
      <c r="A194" s="5684"/>
      <c r="B194" s="6261">
        <v>84887551</v>
      </c>
      <c r="C194" s="6261" t="s">
        <v>10817</v>
      </c>
      <c r="D194" s="6788"/>
      <c r="E194" s="6788"/>
      <c r="F194" s="6788"/>
      <c r="G194" s="6788"/>
      <c r="H194" s="6788"/>
      <c r="I194" s="6788"/>
      <c r="J194" s="6788"/>
      <c r="K194" s="6794">
        <v>20.2</v>
      </c>
      <c r="L194" s="6788">
        <f t="shared" si="3"/>
        <v>20.2</v>
      </c>
    </row>
    <row r="195" spans="1:12" s="3745" customFormat="1">
      <c r="A195" s="5684"/>
      <c r="B195" s="6261">
        <v>84887585</v>
      </c>
      <c r="C195" s="6261" t="s">
        <v>10818</v>
      </c>
      <c r="D195" s="6788"/>
      <c r="E195" s="6788"/>
      <c r="F195" s="6788"/>
      <c r="G195" s="6788"/>
      <c r="H195" s="6788"/>
      <c r="I195" s="6788"/>
      <c r="J195" s="6788"/>
      <c r="K195" s="6794">
        <v>127.12</v>
      </c>
      <c r="L195" s="6788">
        <f t="shared" si="3"/>
        <v>127.12</v>
      </c>
    </row>
    <row r="196" spans="1:12" s="3745" customFormat="1">
      <c r="A196" s="5684"/>
      <c r="B196" s="6261">
        <v>100008301</v>
      </c>
      <c r="C196" s="6261" t="s">
        <v>10819</v>
      </c>
      <c r="D196" s="6788"/>
      <c r="E196" s="6788"/>
      <c r="F196" s="6788"/>
      <c r="G196" s="6788"/>
      <c r="H196" s="6788"/>
      <c r="I196" s="6788"/>
      <c r="J196" s="6788"/>
      <c r="K196" s="6794">
        <v>48.71</v>
      </c>
      <c r="L196" s="6788">
        <f t="shared" si="3"/>
        <v>48.71</v>
      </c>
    </row>
    <row r="197" spans="1:12" s="3745" customFormat="1">
      <c r="A197" s="5684"/>
      <c r="B197" s="6261">
        <v>100002361</v>
      </c>
      <c r="C197" s="6261" t="s">
        <v>23045</v>
      </c>
      <c r="D197" s="6788"/>
      <c r="E197" s="6788"/>
      <c r="F197" s="6788"/>
      <c r="G197" s="6788"/>
      <c r="H197" s="6788"/>
      <c r="I197" s="6788"/>
      <c r="J197" s="6788"/>
      <c r="K197" s="6794">
        <v>26.14</v>
      </c>
      <c r="L197" s="6788">
        <f t="shared" si="3"/>
        <v>26.14</v>
      </c>
    </row>
    <row r="198" spans="1:12" s="3745" customFormat="1">
      <c r="A198" s="5684"/>
      <c r="B198" s="6261">
        <v>84887438</v>
      </c>
      <c r="C198" s="6261" t="s">
        <v>10820</v>
      </c>
      <c r="D198" s="6788"/>
      <c r="E198" s="6788"/>
      <c r="F198" s="6788"/>
      <c r="G198" s="6788"/>
      <c r="H198" s="6788"/>
      <c r="I198" s="6788"/>
      <c r="J198" s="6788"/>
      <c r="K198" s="6794">
        <v>139.57</v>
      </c>
      <c r="L198" s="6788">
        <f t="shared" si="3"/>
        <v>139.57</v>
      </c>
    </row>
    <row r="199" spans="1:12" s="3745" customFormat="1">
      <c r="A199" s="5684"/>
      <c r="B199" s="6261">
        <v>100005825</v>
      </c>
      <c r="C199" s="6261" t="s">
        <v>10771</v>
      </c>
      <c r="D199" s="6788"/>
      <c r="E199" s="6788"/>
      <c r="F199" s="6788"/>
      <c r="G199" s="6788"/>
      <c r="H199" s="6788"/>
      <c r="I199" s="6788"/>
      <c r="J199" s="6788"/>
      <c r="K199" s="6794">
        <v>32.340000000000003</v>
      </c>
      <c r="L199" s="6788">
        <f t="shared" si="3"/>
        <v>32.340000000000003</v>
      </c>
    </row>
    <row r="200" spans="1:12" s="3745" customFormat="1">
      <c r="A200" s="5684"/>
      <c r="B200" s="6799" t="s">
        <v>23046</v>
      </c>
      <c r="C200" s="6799"/>
      <c r="D200" s="6796"/>
      <c r="E200" s="6796"/>
      <c r="F200" s="6796"/>
      <c r="G200" s="6796"/>
      <c r="H200" s="6796"/>
      <c r="I200" s="6796"/>
      <c r="J200" s="6796"/>
      <c r="K200" s="6800"/>
      <c r="L200" s="6796">
        <f t="shared" si="3"/>
        <v>0</v>
      </c>
    </row>
    <row r="201" spans="1:12" s="3745" customFormat="1">
      <c r="A201" s="5684"/>
      <c r="B201" s="6261">
        <v>100014000</v>
      </c>
      <c r="C201" s="6261" t="s">
        <v>10821</v>
      </c>
      <c r="D201" s="6788"/>
      <c r="E201" s="6788"/>
      <c r="F201" s="6788"/>
      <c r="G201" s="6788"/>
      <c r="H201" s="6788"/>
      <c r="I201" s="6788"/>
      <c r="J201" s="6788"/>
      <c r="K201" s="6794">
        <v>141.77000000000001</v>
      </c>
      <c r="L201" s="6788">
        <f t="shared" si="3"/>
        <v>141.77000000000001</v>
      </c>
    </row>
    <row r="202" spans="1:12" s="3745" customFormat="1">
      <c r="A202" s="5684"/>
      <c r="B202" s="6261">
        <v>100002732</v>
      </c>
      <c r="C202" s="6261" t="s">
        <v>10770</v>
      </c>
      <c r="D202" s="6788"/>
      <c r="E202" s="6788"/>
      <c r="F202" s="6788"/>
      <c r="G202" s="6788"/>
      <c r="H202" s="6788"/>
      <c r="I202" s="6788"/>
      <c r="J202" s="6788"/>
      <c r="K202" s="6794">
        <v>164.99</v>
      </c>
      <c r="L202" s="6788">
        <f t="shared" si="3"/>
        <v>164.99</v>
      </c>
    </row>
    <row r="203" spans="1:12" s="3745" customFormat="1">
      <c r="A203" s="5684"/>
      <c r="B203" s="6261">
        <v>100002733</v>
      </c>
      <c r="C203" s="6261" t="s">
        <v>10822</v>
      </c>
      <c r="D203" s="6788"/>
      <c r="E203" s="6788"/>
      <c r="F203" s="6788"/>
      <c r="G203" s="6788"/>
      <c r="H203" s="6788"/>
      <c r="I203" s="6788"/>
      <c r="J203" s="6788"/>
      <c r="K203" s="6794">
        <v>161.99</v>
      </c>
      <c r="L203" s="6788">
        <f t="shared" si="3"/>
        <v>161.99</v>
      </c>
    </row>
    <row r="204" spans="1:12" s="3745" customFormat="1">
      <c r="A204" s="5684"/>
      <c r="B204" s="6261">
        <v>84887716</v>
      </c>
      <c r="C204" s="6261" t="s">
        <v>10823</v>
      </c>
      <c r="D204" s="6788"/>
      <c r="E204" s="6788"/>
      <c r="F204" s="6788"/>
      <c r="G204" s="6788"/>
      <c r="H204" s="6788"/>
      <c r="I204" s="6788"/>
      <c r="J204" s="6788"/>
      <c r="K204" s="6794">
        <v>171.07</v>
      </c>
      <c r="L204" s="6788">
        <f t="shared" si="3"/>
        <v>171.07</v>
      </c>
    </row>
    <row r="205" spans="1:12" s="3745" customFormat="1">
      <c r="A205" s="5684"/>
      <c r="B205" s="6261">
        <v>84887524</v>
      </c>
      <c r="C205" s="6261" t="s">
        <v>10824</v>
      </c>
      <c r="D205" s="6788"/>
      <c r="E205" s="6788"/>
      <c r="F205" s="6788"/>
      <c r="G205" s="6788"/>
      <c r="H205" s="6788"/>
      <c r="I205" s="6788"/>
      <c r="J205" s="6788"/>
      <c r="K205" s="6794">
        <v>103.36</v>
      </c>
      <c r="L205" s="6788">
        <f t="shared" si="3"/>
        <v>103.36</v>
      </c>
    </row>
    <row r="206" spans="1:12" s="3745" customFormat="1">
      <c r="A206" s="5684"/>
      <c r="B206" s="6261">
        <v>100008311</v>
      </c>
      <c r="C206" s="6261" t="s">
        <v>10825</v>
      </c>
      <c r="D206" s="6788"/>
      <c r="E206" s="6788"/>
      <c r="F206" s="6788"/>
      <c r="G206" s="6788"/>
      <c r="H206" s="6788"/>
      <c r="I206" s="6788"/>
      <c r="J206" s="6788"/>
      <c r="K206" s="6794">
        <v>129.49</v>
      </c>
      <c r="L206" s="6788">
        <f t="shared" si="3"/>
        <v>129.49</v>
      </c>
    </row>
    <row r="207" spans="1:12" s="3745" customFormat="1">
      <c r="A207" s="5684"/>
      <c r="B207" s="6261">
        <v>100003271</v>
      </c>
      <c r="C207" s="6261" t="s">
        <v>10826</v>
      </c>
      <c r="D207" s="6788"/>
      <c r="E207" s="6788"/>
      <c r="F207" s="6788"/>
      <c r="G207" s="6788"/>
      <c r="H207" s="6788"/>
      <c r="I207" s="6788"/>
      <c r="J207" s="6788"/>
      <c r="K207" s="6794">
        <v>237.6</v>
      </c>
      <c r="L207" s="6788">
        <f t="shared" si="3"/>
        <v>237.6</v>
      </c>
    </row>
    <row r="208" spans="1:12" s="3745" customFormat="1">
      <c r="A208" s="5684"/>
      <c r="B208" s="6261">
        <v>100003272</v>
      </c>
      <c r="C208" s="6261" t="s">
        <v>10827</v>
      </c>
      <c r="D208" s="6788"/>
      <c r="E208" s="6788"/>
      <c r="F208" s="6788"/>
      <c r="G208" s="6788"/>
      <c r="H208" s="6788"/>
      <c r="I208" s="6788"/>
      <c r="J208" s="6788"/>
      <c r="K208" s="6794">
        <v>175.82</v>
      </c>
      <c r="L208" s="6788">
        <f t="shared" si="3"/>
        <v>175.82</v>
      </c>
    </row>
    <row r="209" spans="1:12" s="3745" customFormat="1">
      <c r="A209" s="5684"/>
      <c r="B209" s="6261">
        <v>84887525</v>
      </c>
      <c r="C209" s="6261" t="s">
        <v>10828</v>
      </c>
      <c r="D209" s="6788"/>
      <c r="E209" s="6788"/>
      <c r="F209" s="6788"/>
      <c r="G209" s="6788"/>
      <c r="H209" s="6788"/>
      <c r="I209" s="6788"/>
      <c r="J209" s="6788"/>
      <c r="K209" s="6794">
        <v>144.94</v>
      </c>
      <c r="L209" s="6788">
        <f t="shared" si="3"/>
        <v>144.94</v>
      </c>
    </row>
    <row r="210" spans="1:12" s="3745" customFormat="1">
      <c r="A210" s="5684"/>
      <c r="B210" s="6261">
        <v>84887526</v>
      </c>
      <c r="C210" s="6261" t="s">
        <v>10829</v>
      </c>
      <c r="D210" s="6788"/>
      <c r="E210" s="6788"/>
      <c r="F210" s="6788"/>
      <c r="G210" s="6788"/>
      <c r="H210" s="6788"/>
      <c r="I210" s="6788"/>
      <c r="J210" s="6788"/>
      <c r="K210" s="6794">
        <v>48.71</v>
      </c>
      <c r="L210" s="6788">
        <f t="shared" si="3"/>
        <v>48.71</v>
      </c>
    </row>
    <row r="211" spans="1:12" s="3745" customFormat="1">
      <c r="A211" s="5684"/>
      <c r="B211" s="6261">
        <v>84887527</v>
      </c>
      <c r="C211" s="6261" t="s">
        <v>10830</v>
      </c>
      <c r="D211" s="6788"/>
      <c r="E211" s="6788"/>
      <c r="F211" s="6788"/>
      <c r="G211" s="6788"/>
      <c r="H211" s="6788"/>
      <c r="I211" s="6788"/>
      <c r="J211" s="6788"/>
      <c r="K211" s="6794">
        <v>50.55</v>
      </c>
      <c r="L211" s="6788">
        <f t="shared" ref="L211:L274" si="4">K211-(K211*$C$3/100)</f>
        <v>50.55</v>
      </c>
    </row>
    <row r="212" spans="1:12" s="3745" customFormat="1">
      <c r="A212" s="5684"/>
      <c r="B212" s="6261">
        <v>84887528</v>
      </c>
      <c r="C212" s="6261" t="s">
        <v>10831</v>
      </c>
      <c r="D212" s="6788"/>
      <c r="E212" s="6788"/>
      <c r="F212" s="6788"/>
      <c r="G212" s="6788"/>
      <c r="H212" s="6788"/>
      <c r="I212" s="6788"/>
      <c r="J212" s="6788"/>
      <c r="K212" s="6794">
        <v>73.34</v>
      </c>
      <c r="L212" s="6788">
        <f t="shared" si="4"/>
        <v>73.34</v>
      </c>
    </row>
    <row r="213" spans="1:12" s="3745" customFormat="1">
      <c r="A213" s="5684"/>
      <c r="B213" s="6261">
        <v>84887529</v>
      </c>
      <c r="C213" s="6261" t="s">
        <v>10832</v>
      </c>
      <c r="D213" s="6788"/>
      <c r="E213" s="6788"/>
      <c r="F213" s="6788"/>
      <c r="G213" s="6788"/>
      <c r="H213" s="6788"/>
      <c r="I213" s="6788"/>
      <c r="J213" s="6788"/>
      <c r="K213" s="6794">
        <v>137.11000000000001</v>
      </c>
      <c r="L213" s="6788">
        <f t="shared" si="4"/>
        <v>137.11000000000001</v>
      </c>
    </row>
    <row r="214" spans="1:12" s="3745" customFormat="1">
      <c r="A214" s="5684"/>
      <c r="B214" s="6261">
        <v>84887530</v>
      </c>
      <c r="C214" s="6261" t="s">
        <v>10833</v>
      </c>
      <c r="D214" s="6788"/>
      <c r="E214" s="6788"/>
      <c r="F214" s="6788"/>
      <c r="G214" s="6788"/>
      <c r="H214" s="6788"/>
      <c r="I214" s="6788"/>
      <c r="J214" s="6788"/>
      <c r="K214" s="6794">
        <v>81.52</v>
      </c>
      <c r="L214" s="6788">
        <f t="shared" si="4"/>
        <v>81.52</v>
      </c>
    </row>
    <row r="215" spans="1:12" s="3745" customFormat="1">
      <c r="A215" s="5684"/>
      <c r="B215" s="6261">
        <v>84887531</v>
      </c>
      <c r="C215" s="6261" t="s">
        <v>10834</v>
      </c>
      <c r="D215" s="6788"/>
      <c r="E215" s="6788"/>
      <c r="F215" s="6788"/>
      <c r="G215" s="6788"/>
      <c r="H215" s="6788"/>
      <c r="I215" s="6788"/>
      <c r="J215" s="6788"/>
      <c r="K215" s="6794">
        <v>56.47</v>
      </c>
      <c r="L215" s="6788">
        <f t="shared" si="4"/>
        <v>56.47</v>
      </c>
    </row>
    <row r="216" spans="1:12" s="3745" customFormat="1">
      <c r="A216" s="5684"/>
      <c r="B216" s="6261">
        <v>84887532</v>
      </c>
      <c r="C216" s="6261" t="s">
        <v>10835</v>
      </c>
      <c r="D216" s="6788"/>
      <c r="E216" s="6788"/>
      <c r="F216" s="6788"/>
      <c r="G216" s="6788"/>
      <c r="H216" s="6788"/>
      <c r="I216" s="6788"/>
      <c r="J216" s="6788"/>
      <c r="K216" s="6794">
        <v>90.32</v>
      </c>
      <c r="L216" s="6788">
        <f t="shared" si="4"/>
        <v>90.32</v>
      </c>
    </row>
    <row r="217" spans="1:12" s="3745" customFormat="1">
      <c r="A217" s="5684"/>
      <c r="B217" s="6799" t="s">
        <v>23095</v>
      </c>
      <c r="C217" s="6799"/>
      <c r="D217" s="6796"/>
      <c r="E217" s="6796"/>
      <c r="F217" s="6796"/>
      <c r="G217" s="6796"/>
      <c r="H217" s="6796"/>
      <c r="I217" s="6796"/>
      <c r="J217" s="6796"/>
      <c r="K217" s="6800"/>
      <c r="L217" s="6796">
        <f t="shared" si="4"/>
        <v>0</v>
      </c>
    </row>
    <row r="218" spans="1:12" s="3745" customFormat="1">
      <c r="A218" s="5684"/>
      <c r="B218" s="6799" t="s">
        <v>23047</v>
      </c>
      <c r="C218" s="6799"/>
      <c r="D218" s="6796"/>
      <c r="E218" s="6796"/>
      <c r="F218" s="6796"/>
      <c r="G218" s="6796"/>
      <c r="H218" s="6796"/>
      <c r="I218" s="6796"/>
      <c r="J218" s="6796"/>
      <c r="K218" s="6800"/>
      <c r="L218" s="6796">
        <f t="shared" si="4"/>
        <v>0</v>
      </c>
    </row>
    <row r="219" spans="1:12" s="3745" customFormat="1">
      <c r="A219" s="5684"/>
      <c r="B219" s="6261">
        <v>84887690</v>
      </c>
      <c r="C219" s="6261" t="s">
        <v>23048</v>
      </c>
      <c r="D219" s="6788"/>
      <c r="E219" s="6788"/>
      <c r="F219" s="6788"/>
      <c r="G219" s="6788"/>
      <c r="H219" s="6788"/>
      <c r="I219" s="6788"/>
      <c r="J219" s="6788"/>
      <c r="K219" s="6794">
        <v>70.459999999999994</v>
      </c>
      <c r="L219" s="6788">
        <f t="shared" si="4"/>
        <v>70.459999999999994</v>
      </c>
    </row>
    <row r="220" spans="1:12" s="3745" customFormat="1">
      <c r="A220" s="5684"/>
      <c r="B220" s="6261">
        <v>84887691</v>
      </c>
      <c r="C220" s="6261" t="s">
        <v>23049</v>
      </c>
      <c r="D220" s="6788"/>
      <c r="E220" s="6788"/>
      <c r="F220" s="6788"/>
      <c r="G220" s="6788"/>
      <c r="H220" s="6788"/>
      <c r="I220" s="6788"/>
      <c r="J220" s="6788"/>
      <c r="K220" s="6794">
        <v>83.16</v>
      </c>
      <c r="L220" s="6788">
        <f t="shared" si="4"/>
        <v>83.16</v>
      </c>
    </row>
    <row r="221" spans="1:12" s="3745" customFormat="1">
      <c r="A221" s="5684"/>
      <c r="B221" s="6261">
        <v>84887692</v>
      </c>
      <c r="C221" s="6261" t="s">
        <v>23050</v>
      </c>
      <c r="D221" s="6788"/>
      <c r="E221" s="6788"/>
      <c r="F221" s="6788"/>
      <c r="G221" s="6788"/>
      <c r="H221" s="6788"/>
      <c r="I221" s="6788"/>
      <c r="J221" s="6788"/>
      <c r="K221" s="6794">
        <v>133.97999999999999</v>
      </c>
      <c r="L221" s="6788">
        <f t="shared" si="4"/>
        <v>133.97999999999999</v>
      </c>
    </row>
    <row r="222" spans="1:12" s="3745" customFormat="1">
      <c r="A222" s="5684"/>
      <c r="B222" s="6261">
        <v>84887693</v>
      </c>
      <c r="C222" s="6261" t="s">
        <v>23051</v>
      </c>
      <c r="D222" s="6788"/>
      <c r="E222" s="6788"/>
      <c r="F222" s="6788"/>
      <c r="G222" s="6788"/>
      <c r="H222" s="6788"/>
      <c r="I222" s="6788"/>
      <c r="J222" s="6788"/>
      <c r="K222" s="6794">
        <v>38.119999999999997</v>
      </c>
      <c r="L222" s="6788">
        <f t="shared" si="4"/>
        <v>38.119999999999997</v>
      </c>
    </row>
    <row r="223" spans="1:12" s="3745" customFormat="1">
      <c r="A223" s="5684"/>
      <c r="B223" s="6261">
        <v>84887694</v>
      </c>
      <c r="C223" s="6261" t="s">
        <v>23052</v>
      </c>
      <c r="D223" s="6788"/>
      <c r="E223" s="6788"/>
      <c r="F223" s="6788"/>
      <c r="G223" s="6788"/>
      <c r="H223" s="6788"/>
      <c r="I223" s="6788"/>
      <c r="J223" s="6788"/>
      <c r="K223" s="6794">
        <v>90.09</v>
      </c>
      <c r="L223" s="6788">
        <f t="shared" si="4"/>
        <v>90.09</v>
      </c>
    </row>
    <row r="224" spans="1:12" s="3745" customFormat="1">
      <c r="A224" s="5684"/>
      <c r="B224" s="6261">
        <v>84887698</v>
      </c>
      <c r="C224" s="6261" t="s">
        <v>23053</v>
      </c>
      <c r="D224" s="6788"/>
      <c r="E224" s="6788"/>
      <c r="F224" s="6788"/>
      <c r="G224" s="6788"/>
      <c r="H224" s="6788"/>
      <c r="I224" s="6788"/>
      <c r="J224" s="6788"/>
      <c r="K224" s="6794">
        <v>107.42</v>
      </c>
      <c r="L224" s="6788">
        <f t="shared" si="4"/>
        <v>107.42</v>
      </c>
    </row>
    <row r="225" spans="1:12" s="3745" customFormat="1">
      <c r="A225" s="5684"/>
      <c r="B225" s="6261">
        <v>84887741</v>
      </c>
      <c r="C225" s="6261" t="s">
        <v>23054</v>
      </c>
      <c r="D225" s="6788"/>
      <c r="E225" s="6788"/>
      <c r="F225" s="6788"/>
      <c r="G225" s="6788"/>
      <c r="H225" s="6788"/>
      <c r="I225" s="6788"/>
      <c r="J225" s="6788"/>
      <c r="K225" s="6794">
        <v>123.59</v>
      </c>
      <c r="L225" s="6788">
        <f t="shared" si="4"/>
        <v>123.59</v>
      </c>
    </row>
    <row r="226" spans="1:12" s="3745" customFormat="1">
      <c r="A226" s="5684"/>
      <c r="B226" s="6261">
        <v>84887700</v>
      </c>
      <c r="C226" s="6261" t="s">
        <v>23055</v>
      </c>
      <c r="D226" s="6788"/>
      <c r="E226" s="6788"/>
      <c r="F226" s="6788"/>
      <c r="G226" s="6788"/>
      <c r="H226" s="6788"/>
      <c r="I226" s="6788"/>
      <c r="J226" s="6788"/>
      <c r="K226" s="6794">
        <v>385.77</v>
      </c>
      <c r="L226" s="6788">
        <f t="shared" si="4"/>
        <v>385.77</v>
      </c>
    </row>
    <row r="227" spans="1:12" s="3745" customFormat="1">
      <c r="A227" s="5684"/>
      <c r="B227" s="6261">
        <v>84887673</v>
      </c>
      <c r="C227" s="6261" t="s">
        <v>23056</v>
      </c>
      <c r="D227" s="6788"/>
      <c r="E227" s="6788"/>
      <c r="F227" s="6788"/>
      <c r="G227" s="6788"/>
      <c r="H227" s="6788"/>
      <c r="I227" s="6788"/>
      <c r="J227" s="6788"/>
      <c r="K227" s="6794">
        <v>25.41</v>
      </c>
      <c r="L227" s="6788">
        <f t="shared" si="4"/>
        <v>25.41</v>
      </c>
    </row>
    <row r="228" spans="1:12" s="3745" customFormat="1">
      <c r="A228" s="5684"/>
      <c r="B228" s="6261">
        <v>84887411</v>
      </c>
      <c r="C228" s="6261" t="s">
        <v>22989</v>
      </c>
      <c r="D228" s="6788"/>
      <c r="E228" s="6788"/>
      <c r="F228" s="6788"/>
      <c r="G228" s="6788"/>
      <c r="H228" s="6788"/>
      <c r="I228" s="6788"/>
      <c r="J228" s="6788"/>
      <c r="K228" s="6794">
        <v>249.68</v>
      </c>
      <c r="L228" s="6788">
        <f t="shared" si="4"/>
        <v>249.68</v>
      </c>
    </row>
    <row r="229" spans="1:12" s="3745" customFormat="1">
      <c r="A229" s="5684"/>
      <c r="B229" s="6261">
        <v>84837729</v>
      </c>
      <c r="C229" s="6261" t="s">
        <v>22988</v>
      </c>
      <c r="D229" s="6788"/>
      <c r="E229" s="6788"/>
      <c r="F229" s="6788"/>
      <c r="G229" s="6788"/>
      <c r="H229" s="6788"/>
      <c r="I229" s="6788"/>
      <c r="J229" s="6788"/>
      <c r="K229" s="6794">
        <v>229.77</v>
      </c>
      <c r="L229" s="6788">
        <f t="shared" si="4"/>
        <v>229.77</v>
      </c>
    </row>
    <row r="230" spans="1:12" s="3745" customFormat="1">
      <c r="A230" s="5684"/>
      <c r="B230" s="6799" t="s">
        <v>22995</v>
      </c>
      <c r="C230" s="6799"/>
      <c r="D230" s="6796"/>
      <c r="E230" s="6796"/>
      <c r="F230" s="6796"/>
      <c r="G230" s="6796"/>
      <c r="H230" s="6796"/>
      <c r="I230" s="6796"/>
      <c r="J230" s="6796"/>
      <c r="K230" s="6800"/>
      <c r="L230" s="6796">
        <f t="shared" si="4"/>
        <v>0</v>
      </c>
    </row>
    <row r="231" spans="1:12" s="3745" customFormat="1">
      <c r="A231" s="5684"/>
      <c r="B231" s="6261">
        <v>84837731</v>
      </c>
      <c r="C231" s="6261" t="s">
        <v>23002</v>
      </c>
      <c r="D231" s="6788"/>
      <c r="E231" s="6788"/>
      <c r="F231" s="6788"/>
      <c r="G231" s="6788"/>
      <c r="H231" s="6788"/>
      <c r="I231" s="6788"/>
      <c r="J231" s="6788"/>
      <c r="K231" s="6794">
        <v>41.81</v>
      </c>
      <c r="L231" s="6788">
        <f t="shared" si="4"/>
        <v>41.81</v>
      </c>
    </row>
    <row r="232" spans="1:12" s="3745" customFormat="1">
      <c r="A232" s="5684"/>
      <c r="B232" s="6261">
        <v>84837121</v>
      </c>
      <c r="C232" s="6261" t="s">
        <v>22996</v>
      </c>
      <c r="D232" s="6788"/>
      <c r="E232" s="6788"/>
      <c r="F232" s="6788"/>
      <c r="G232" s="6788"/>
      <c r="H232" s="6788"/>
      <c r="I232" s="6788"/>
      <c r="J232" s="6788"/>
      <c r="K232" s="6794">
        <v>137.81</v>
      </c>
      <c r="L232" s="6788">
        <f t="shared" si="4"/>
        <v>137.81</v>
      </c>
    </row>
    <row r="233" spans="1:12" s="3745" customFormat="1">
      <c r="A233" s="5684"/>
      <c r="B233" s="6261">
        <v>84837732</v>
      </c>
      <c r="C233" s="6261" t="s">
        <v>22997</v>
      </c>
      <c r="D233" s="6788"/>
      <c r="E233" s="6788"/>
      <c r="F233" s="6788"/>
      <c r="G233" s="6788"/>
      <c r="H233" s="6788"/>
      <c r="I233" s="6788"/>
      <c r="J233" s="6788"/>
      <c r="K233" s="6794">
        <v>94.38</v>
      </c>
      <c r="L233" s="6788">
        <f t="shared" si="4"/>
        <v>94.38</v>
      </c>
    </row>
    <row r="234" spans="1:12" s="3745" customFormat="1">
      <c r="A234" s="5684"/>
      <c r="B234" s="6261">
        <v>84837734</v>
      </c>
      <c r="C234" s="6261" t="s">
        <v>22998</v>
      </c>
      <c r="D234" s="6788"/>
      <c r="E234" s="6788"/>
      <c r="F234" s="6788"/>
      <c r="G234" s="6788"/>
      <c r="H234" s="6788"/>
      <c r="I234" s="6788"/>
      <c r="J234" s="6788"/>
      <c r="K234" s="6794">
        <v>124.63</v>
      </c>
      <c r="L234" s="6788">
        <f t="shared" si="4"/>
        <v>124.63</v>
      </c>
    </row>
    <row r="235" spans="1:12" s="3745" customFormat="1">
      <c r="A235" s="5684"/>
      <c r="B235" s="6261">
        <v>84837120</v>
      </c>
      <c r="C235" s="6261" t="s">
        <v>22999</v>
      </c>
      <c r="D235" s="6788"/>
      <c r="E235" s="6788"/>
      <c r="F235" s="6788"/>
      <c r="G235" s="6788"/>
      <c r="H235" s="6788"/>
      <c r="I235" s="6788"/>
      <c r="J235" s="6788"/>
      <c r="K235" s="6794">
        <v>137.81</v>
      </c>
      <c r="L235" s="6788">
        <f t="shared" si="4"/>
        <v>137.81</v>
      </c>
    </row>
    <row r="236" spans="1:12" s="3745" customFormat="1">
      <c r="A236" s="5684"/>
      <c r="B236" s="6261">
        <v>84837783</v>
      </c>
      <c r="C236" s="6261" t="s">
        <v>23000</v>
      </c>
      <c r="D236" s="6788"/>
      <c r="E236" s="6788"/>
      <c r="F236" s="6788"/>
      <c r="G236" s="6788"/>
      <c r="H236" s="6788"/>
      <c r="I236" s="6788"/>
      <c r="J236" s="6788"/>
      <c r="K236" s="6794">
        <v>90.09</v>
      </c>
      <c r="L236" s="6788">
        <f t="shared" si="4"/>
        <v>90.09</v>
      </c>
    </row>
    <row r="237" spans="1:12" s="3745" customFormat="1">
      <c r="A237" s="5684"/>
      <c r="B237" s="6261">
        <v>84837784</v>
      </c>
      <c r="C237" s="6261" t="s">
        <v>23001</v>
      </c>
      <c r="D237" s="6788"/>
      <c r="E237" s="6788"/>
      <c r="F237" s="6788"/>
      <c r="G237" s="6788"/>
      <c r="H237" s="6788"/>
      <c r="I237" s="6788"/>
      <c r="J237" s="6788"/>
      <c r="K237" s="6794">
        <v>118.97</v>
      </c>
      <c r="L237" s="6788">
        <f t="shared" si="4"/>
        <v>118.97</v>
      </c>
    </row>
    <row r="238" spans="1:12" s="3745" customFormat="1">
      <c r="A238" s="5684"/>
      <c r="B238" s="6261">
        <v>84837741</v>
      </c>
      <c r="C238" s="6261" t="s">
        <v>23007</v>
      </c>
      <c r="D238" s="6788"/>
      <c r="E238" s="6788"/>
      <c r="F238" s="6788"/>
      <c r="G238" s="6788"/>
      <c r="H238" s="6788"/>
      <c r="I238" s="6788"/>
      <c r="J238" s="6788"/>
      <c r="K238" s="6794">
        <v>20.2</v>
      </c>
      <c r="L238" s="6788">
        <f t="shared" si="4"/>
        <v>20.2</v>
      </c>
    </row>
    <row r="239" spans="1:12" s="3745" customFormat="1">
      <c r="A239" s="5684"/>
      <c r="B239" s="6261">
        <v>100005002</v>
      </c>
      <c r="C239" s="6261" t="s">
        <v>22994</v>
      </c>
      <c r="D239" s="6788"/>
      <c r="E239" s="6788"/>
      <c r="F239" s="6788"/>
      <c r="G239" s="6788"/>
      <c r="H239" s="6788"/>
      <c r="I239" s="6788"/>
      <c r="J239" s="6788"/>
      <c r="K239" s="6794">
        <v>220.61</v>
      </c>
      <c r="L239" s="6788">
        <f t="shared" si="4"/>
        <v>220.61</v>
      </c>
    </row>
    <row r="240" spans="1:12" s="3745" customFormat="1">
      <c r="A240" s="5684"/>
      <c r="B240" s="6261">
        <v>84887435</v>
      </c>
      <c r="C240" s="6261" t="s">
        <v>23057</v>
      </c>
      <c r="D240" s="6788"/>
      <c r="E240" s="6788"/>
      <c r="F240" s="6788"/>
      <c r="G240" s="6788"/>
      <c r="H240" s="6788"/>
      <c r="I240" s="6788"/>
      <c r="J240" s="6788"/>
      <c r="K240" s="6794">
        <v>25.41</v>
      </c>
      <c r="L240" s="6788">
        <f t="shared" si="4"/>
        <v>25.41</v>
      </c>
    </row>
    <row r="241" spans="1:12" s="3745" customFormat="1">
      <c r="A241" s="5684"/>
      <c r="B241" s="6261">
        <v>84887436</v>
      </c>
      <c r="C241" s="6261" t="s">
        <v>23058</v>
      </c>
      <c r="D241" s="6788"/>
      <c r="E241" s="6788"/>
      <c r="F241" s="6788"/>
      <c r="G241" s="6788"/>
      <c r="H241" s="6788"/>
      <c r="I241" s="6788"/>
      <c r="J241" s="6788"/>
      <c r="K241" s="6794">
        <v>25.41</v>
      </c>
      <c r="L241" s="6788">
        <f t="shared" si="4"/>
        <v>25.41</v>
      </c>
    </row>
    <row r="242" spans="1:12" s="3745" customFormat="1">
      <c r="A242" s="5684"/>
      <c r="B242" s="6261">
        <v>84837779</v>
      </c>
      <c r="C242" s="6261" t="s">
        <v>23005</v>
      </c>
      <c r="D242" s="6788"/>
      <c r="E242" s="6788"/>
      <c r="F242" s="6788"/>
      <c r="G242" s="6788"/>
      <c r="H242" s="6788"/>
      <c r="I242" s="6788"/>
      <c r="J242" s="6788"/>
      <c r="K242" s="6794">
        <v>25.1</v>
      </c>
      <c r="L242" s="6788">
        <f t="shared" si="4"/>
        <v>25.1</v>
      </c>
    </row>
    <row r="243" spans="1:12" s="3745" customFormat="1">
      <c r="A243" s="5684"/>
      <c r="B243" s="6261">
        <v>84837118</v>
      </c>
      <c r="C243" s="6261" t="s">
        <v>23006</v>
      </c>
      <c r="D243" s="6788"/>
      <c r="E243" s="6788"/>
      <c r="F243" s="6788"/>
      <c r="G243" s="6788"/>
      <c r="H243" s="6788"/>
      <c r="I243" s="6788"/>
      <c r="J243" s="6788"/>
      <c r="K243" s="6794">
        <v>14.26</v>
      </c>
      <c r="L243" s="6788">
        <f t="shared" si="4"/>
        <v>14.26</v>
      </c>
    </row>
    <row r="244" spans="1:12" s="3745" customFormat="1">
      <c r="A244" s="5684"/>
      <c r="B244" s="6261">
        <v>84887451</v>
      </c>
      <c r="C244" s="6261" t="s">
        <v>23008</v>
      </c>
      <c r="D244" s="6788"/>
      <c r="E244" s="6788"/>
      <c r="F244" s="6788"/>
      <c r="G244" s="6788"/>
      <c r="H244" s="6788"/>
      <c r="I244" s="6788"/>
      <c r="J244" s="6788"/>
      <c r="K244" s="6794">
        <v>29.67</v>
      </c>
      <c r="L244" s="6788">
        <f t="shared" si="4"/>
        <v>29.67</v>
      </c>
    </row>
    <row r="245" spans="1:12" s="3745" customFormat="1">
      <c r="A245" s="6792"/>
      <c r="B245" s="8097" t="s">
        <v>23096</v>
      </c>
      <c r="C245" s="8097"/>
      <c r="D245" s="8097"/>
      <c r="E245" s="8097"/>
      <c r="F245" s="8097"/>
      <c r="G245" s="8097"/>
      <c r="H245" s="8097"/>
      <c r="I245" s="8097"/>
      <c r="J245" s="8097"/>
      <c r="K245" s="8097"/>
      <c r="L245" s="6791">
        <f t="shared" si="4"/>
        <v>0</v>
      </c>
    </row>
    <row r="246" spans="1:12" s="3745" customFormat="1">
      <c r="A246" s="5684"/>
      <c r="B246" s="6261">
        <v>7716355</v>
      </c>
      <c r="C246" s="6261" t="s">
        <v>23097</v>
      </c>
      <c r="D246" s="6788" t="s">
        <v>10865</v>
      </c>
      <c r="E246" s="6788"/>
      <c r="F246" s="6788" t="s">
        <v>1540</v>
      </c>
      <c r="G246" s="6788">
        <v>600</v>
      </c>
      <c r="H246" s="6788">
        <v>400</v>
      </c>
      <c r="I246" s="6788">
        <v>520</v>
      </c>
      <c r="J246" s="6788">
        <v>28</v>
      </c>
      <c r="K246" s="6789">
        <v>2265.73</v>
      </c>
      <c r="L246" s="6788">
        <f t="shared" si="4"/>
        <v>2265.73</v>
      </c>
    </row>
    <row r="247" spans="1:12" s="3745" customFormat="1">
      <c r="A247" s="5684"/>
      <c r="B247" s="6261">
        <v>7716640</v>
      </c>
      <c r="C247" s="6261" t="s">
        <v>23098</v>
      </c>
      <c r="D247" s="6788" t="s">
        <v>10866</v>
      </c>
      <c r="E247" s="6788"/>
      <c r="F247" s="6788" t="s">
        <v>1540</v>
      </c>
      <c r="G247" s="6788">
        <v>600</v>
      </c>
      <c r="H247" s="6788">
        <v>400</v>
      </c>
      <c r="I247" s="6788">
        <v>520</v>
      </c>
      <c r="J247" s="6788">
        <v>28</v>
      </c>
      <c r="K247" s="6789">
        <v>2727.93</v>
      </c>
      <c r="L247" s="6788">
        <f t="shared" si="4"/>
        <v>2727.93</v>
      </c>
    </row>
    <row r="248" spans="1:12" s="3745" customFormat="1">
      <c r="A248" s="5684"/>
      <c r="B248" s="6261">
        <v>7716356</v>
      </c>
      <c r="C248" s="6261" t="s">
        <v>23099</v>
      </c>
      <c r="D248" s="6788" t="s">
        <v>10865</v>
      </c>
      <c r="E248" s="6788">
        <v>14</v>
      </c>
      <c r="F248" s="6788" t="s">
        <v>1540</v>
      </c>
      <c r="G248" s="6788">
        <v>600</v>
      </c>
      <c r="H248" s="6788">
        <v>400</v>
      </c>
      <c r="I248" s="6788">
        <v>520</v>
      </c>
      <c r="J248" s="6788">
        <v>28</v>
      </c>
      <c r="K248" s="6789">
        <v>2336.94</v>
      </c>
      <c r="L248" s="6788">
        <f t="shared" si="4"/>
        <v>2336.94</v>
      </c>
    </row>
    <row r="249" spans="1:12" s="3745" customFormat="1">
      <c r="A249" s="5684"/>
      <c r="B249" s="6261">
        <v>7716357</v>
      </c>
      <c r="C249" s="6261" t="s">
        <v>23100</v>
      </c>
      <c r="D249" s="6788" t="s">
        <v>10867</v>
      </c>
      <c r="E249" s="6788">
        <v>17.3</v>
      </c>
      <c r="F249" s="6788" t="s">
        <v>1540</v>
      </c>
      <c r="G249" s="6788">
        <v>600</v>
      </c>
      <c r="H249" s="6788">
        <v>400</v>
      </c>
      <c r="I249" s="6788">
        <v>520</v>
      </c>
      <c r="J249" s="6788">
        <v>28</v>
      </c>
      <c r="K249" s="6789">
        <v>2707.22</v>
      </c>
      <c r="L249" s="6788">
        <f t="shared" si="4"/>
        <v>2707.22</v>
      </c>
    </row>
    <row r="250" spans="1:12" s="3745" customFormat="1">
      <c r="A250" s="5684"/>
      <c r="B250" s="6261">
        <v>7716358</v>
      </c>
      <c r="C250" s="6261" t="s">
        <v>23101</v>
      </c>
      <c r="D250" s="6788" t="s">
        <v>10866</v>
      </c>
      <c r="E250" s="6788">
        <v>18.899999999999999</v>
      </c>
      <c r="F250" s="6788" t="s">
        <v>1540</v>
      </c>
      <c r="G250" s="6788">
        <v>600</v>
      </c>
      <c r="H250" s="6788">
        <v>400</v>
      </c>
      <c r="I250" s="6788">
        <v>520</v>
      </c>
      <c r="J250" s="6788">
        <v>28</v>
      </c>
      <c r="K250" s="6789">
        <v>2889.77</v>
      </c>
      <c r="L250" s="6788">
        <f t="shared" si="4"/>
        <v>2889.77</v>
      </c>
    </row>
    <row r="251" spans="1:12" s="3745" customFormat="1">
      <c r="A251" s="5684"/>
      <c r="B251" s="6799" t="s">
        <v>22974</v>
      </c>
      <c r="C251" s="6799"/>
      <c r="D251" s="6796"/>
      <c r="E251" s="6796"/>
      <c r="F251" s="6796"/>
      <c r="G251" s="6796"/>
      <c r="H251" s="6796"/>
      <c r="I251" s="6796"/>
      <c r="J251" s="6796"/>
      <c r="K251" s="6797"/>
      <c r="L251" s="6796">
        <f t="shared" si="4"/>
        <v>0</v>
      </c>
    </row>
    <row r="252" spans="1:12" s="3745" customFormat="1">
      <c r="A252" s="5684"/>
      <c r="B252" s="6261">
        <v>100008296</v>
      </c>
      <c r="C252" s="6261" t="s">
        <v>23102</v>
      </c>
      <c r="D252" s="6788"/>
      <c r="E252" s="6788"/>
      <c r="F252" s="6788"/>
      <c r="G252" s="6788"/>
      <c r="H252" s="6788"/>
      <c r="I252" s="6788"/>
      <c r="J252" s="6788"/>
      <c r="K252" s="6789">
        <v>105.11</v>
      </c>
      <c r="L252" s="6788">
        <f t="shared" si="4"/>
        <v>105.11</v>
      </c>
    </row>
    <row r="253" spans="1:12" s="3745" customFormat="1">
      <c r="A253" s="5684"/>
      <c r="B253" s="6261" t="s">
        <v>10849</v>
      </c>
      <c r="C253" s="6261" t="s">
        <v>23103</v>
      </c>
      <c r="D253" s="6788"/>
      <c r="E253" s="6788"/>
      <c r="F253" s="6788"/>
      <c r="G253" s="6788"/>
      <c r="H253" s="6788"/>
      <c r="I253" s="6788"/>
      <c r="J253" s="6788"/>
      <c r="K253" s="6789">
        <v>25.41</v>
      </c>
      <c r="L253" s="6788">
        <f t="shared" si="4"/>
        <v>25.41</v>
      </c>
    </row>
    <row r="254" spans="1:12" s="3745" customFormat="1">
      <c r="A254" s="5684"/>
      <c r="B254" s="6261">
        <v>100002732</v>
      </c>
      <c r="C254" s="6261" t="s">
        <v>10770</v>
      </c>
      <c r="D254" s="6788"/>
      <c r="E254" s="6788"/>
      <c r="F254" s="6788"/>
      <c r="G254" s="6788"/>
      <c r="H254" s="6788"/>
      <c r="I254" s="6788"/>
      <c r="J254" s="6788"/>
      <c r="K254" s="6789">
        <v>164.99</v>
      </c>
      <c r="L254" s="6788">
        <f t="shared" si="4"/>
        <v>164.99</v>
      </c>
    </row>
    <row r="255" spans="1:12" s="3745" customFormat="1">
      <c r="A255" s="5684"/>
      <c r="B255" s="6261" t="s">
        <v>10850</v>
      </c>
      <c r="C255" s="6261" t="s">
        <v>10851</v>
      </c>
      <c r="D255" s="6788"/>
      <c r="E255" s="6788"/>
      <c r="F255" s="6788"/>
      <c r="G255" s="6788"/>
      <c r="H255" s="6788"/>
      <c r="I255" s="6788"/>
      <c r="J255" s="6788"/>
      <c r="K255" s="6789">
        <v>32.340000000000003</v>
      </c>
      <c r="L255" s="6788">
        <f t="shared" si="4"/>
        <v>32.340000000000003</v>
      </c>
    </row>
    <row r="256" spans="1:12" s="3745" customFormat="1">
      <c r="A256" s="5684"/>
      <c r="B256" s="6799" t="s">
        <v>10760</v>
      </c>
      <c r="C256" s="6799"/>
      <c r="D256" s="6796"/>
      <c r="E256" s="6796"/>
      <c r="F256" s="6796"/>
      <c r="G256" s="6796"/>
      <c r="H256" s="6796"/>
      <c r="I256" s="6796"/>
      <c r="J256" s="6796"/>
      <c r="K256" s="6797"/>
      <c r="L256" s="6796">
        <f t="shared" si="4"/>
        <v>0</v>
      </c>
    </row>
    <row r="257" spans="1:12" s="3745" customFormat="1">
      <c r="A257" s="5684"/>
      <c r="B257" s="6261">
        <v>7784177</v>
      </c>
      <c r="C257" s="6261" t="s">
        <v>10846</v>
      </c>
      <c r="D257" s="6788"/>
      <c r="E257" s="6788"/>
      <c r="F257" s="6788"/>
      <c r="G257" s="6788"/>
      <c r="H257" s="6788"/>
      <c r="I257" s="6788"/>
      <c r="J257" s="6788"/>
      <c r="K257" s="6789">
        <v>328.68</v>
      </c>
      <c r="L257" s="6788">
        <f t="shared" si="4"/>
        <v>328.68</v>
      </c>
    </row>
    <row r="258" spans="1:12" s="3745" customFormat="1">
      <c r="A258" s="5684"/>
      <c r="B258" s="6261">
        <v>7785884</v>
      </c>
      <c r="C258" s="6261" t="s">
        <v>23104</v>
      </c>
      <c r="D258" s="6788"/>
      <c r="E258" s="6788"/>
      <c r="F258" s="6788"/>
      <c r="G258" s="6788"/>
      <c r="H258" s="6788"/>
      <c r="I258" s="6788"/>
      <c r="J258" s="6788"/>
      <c r="K258" s="6789">
        <v>330.37</v>
      </c>
      <c r="L258" s="6788">
        <f t="shared" si="4"/>
        <v>330.37</v>
      </c>
    </row>
    <row r="259" spans="1:12" s="3745" customFormat="1">
      <c r="A259" s="5684"/>
      <c r="B259" s="6261">
        <v>7600630</v>
      </c>
      <c r="C259" s="6261" t="s">
        <v>10847</v>
      </c>
      <c r="D259" s="6788"/>
      <c r="E259" s="6788"/>
      <c r="F259" s="6788"/>
      <c r="G259" s="6788"/>
      <c r="H259" s="6788"/>
      <c r="I259" s="6788"/>
      <c r="J259" s="6788"/>
      <c r="K259" s="6789">
        <v>69.3</v>
      </c>
      <c r="L259" s="6788">
        <f t="shared" si="4"/>
        <v>69.3</v>
      </c>
    </row>
    <row r="260" spans="1:12" s="3745" customFormat="1">
      <c r="A260" s="5684"/>
      <c r="B260" s="6261">
        <v>7784178</v>
      </c>
      <c r="C260" s="6261" t="s">
        <v>10848</v>
      </c>
      <c r="D260" s="6788"/>
      <c r="E260" s="6788"/>
      <c r="F260" s="6788"/>
      <c r="G260" s="6788"/>
      <c r="H260" s="6788"/>
      <c r="I260" s="6788"/>
      <c r="J260" s="6788"/>
      <c r="K260" s="6789">
        <v>354.86</v>
      </c>
      <c r="L260" s="6788">
        <f t="shared" si="4"/>
        <v>354.86</v>
      </c>
    </row>
    <row r="261" spans="1:12" s="3745" customFormat="1">
      <c r="A261" s="5684"/>
      <c r="B261" s="6261">
        <v>7785885</v>
      </c>
      <c r="C261" s="6261" t="s">
        <v>23105</v>
      </c>
      <c r="D261" s="6788"/>
      <c r="E261" s="6788"/>
      <c r="F261" s="6788"/>
      <c r="G261" s="6788"/>
      <c r="H261" s="6788"/>
      <c r="I261" s="6788"/>
      <c r="J261" s="6788"/>
      <c r="K261" s="6789">
        <v>376.18</v>
      </c>
      <c r="L261" s="6788">
        <f t="shared" si="4"/>
        <v>376.18</v>
      </c>
    </row>
    <row r="262" spans="1:12" s="3745" customFormat="1">
      <c r="A262" s="5684"/>
      <c r="B262" s="6261" t="s">
        <v>10853</v>
      </c>
      <c r="C262" s="6261" t="s">
        <v>10854</v>
      </c>
      <c r="D262" s="6788"/>
      <c r="E262" s="6788"/>
      <c r="F262" s="6788"/>
      <c r="G262" s="6788"/>
      <c r="H262" s="6788"/>
      <c r="I262" s="6788"/>
      <c r="J262" s="6788"/>
      <c r="K262" s="6789">
        <v>148.84</v>
      </c>
      <c r="L262" s="6788">
        <f t="shared" si="4"/>
        <v>148.84</v>
      </c>
    </row>
    <row r="263" spans="1:12" s="3745" customFormat="1">
      <c r="A263" s="5684"/>
      <c r="B263" s="6261" t="s">
        <v>10855</v>
      </c>
      <c r="C263" s="6261" t="s">
        <v>10856</v>
      </c>
      <c r="D263" s="6788"/>
      <c r="E263" s="6788"/>
      <c r="F263" s="6788"/>
      <c r="G263" s="6788"/>
      <c r="H263" s="6788"/>
      <c r="I263" s="6788"/>
      <c r="J263" s="6788"/>
      <c r="K263" s="6789">
        <v>179.03</v>
      </c>
      <c r="L263" s="6788">
        <f t="shared" si="4"/>
        <v>179.03</v>
      </c>
    </row>
    <row r="264" spans="1:12" s="3745" customFormat="1">
      <c r="A264" s="5684"/>
      <c r="B264" s="6261">
        <v>7683755</v>
      </c>
      <c r="C264" s="6261" t="s">
        <v>10857</v>
      </c>
      <c r="D264" s="6788"/>
      <c r="E264" s="6788"/>
      <c r="F264" s="6788"/>
      <c r="G264" s="6788"/>
      <c r="H264" s="6788"/>
      <c r="I264" s="6788"/>
      <c r="J264" s="6788"/>
      <c r="K264" s="6789">
        <v>34.65</v>
      </c>
      <c r="L264" s="6788">
        <f t="shared" si="4"/>
        <v>34.65</v>
      </c>
    </row>
    <row r="265" spans="1:12" s="3745" customFormat="1">
      <c r="A265" s="5684"/>
      <c r="B265" s="6261" t="s">
        <v>10853</v>
      </c>
      <c r="C265" s="6261" t="s">
        <v>10854</v>
      </c>
      <c r="D265" s="6788"/>
      <c r="E265" s="6788"/>
      <c r="F265" s="6788"/>
      <c r="G265" s="6788"/>
      <c r="H265" s="6788"/>
      <c r="I265" s="6788"/>
      <c r="J265" s="6788"/>
      <c r="K265" s="6789">
        <v>148.84</v>
      </c>
      <c r="L265" s="6788">
        <f t="shared" si="4"/>
        <v>148.84</v>
      </c>
    </row>
    <row r="266" spans="1:12" s="3745" customFormat="1">
      <c r="A266" s="5684"/>
      <c r="B266" s="6261" t="s">
        <v>10858</v>
      </c>
      <c r="C266" s="6261" t="s">
        <v>10859</v>
      </c>
      <c r="D266" s="6788"/>
      <c r="E266" s="6788"/>
      <c r="F266" s="6788"/>
      <c r="G266" s="6788"/>
      <c r="H266" s="6788"/>
      <c r="I266" s="6788"/>
      <c r="J266" s="6788"/>
      <c r="K266" s="6789">
        <v>90.09</v>
      </c>
      <c r="L266" s="6788">
        <f t="shared" si="4"/>
        <v>90.09</v>
      </c>
    </row>
    <row r="267" spans="1:12" s="3745" customFormat="1">
      <c r="A267" s="5684"/>
      <c r="B267" s="6261" t="s">
        <v>10860</v>
      </c>
      <c r="C267" s="6261" t="s">
        <v>10861</v>
      </c>
      <c r="D267" s="6788"/>
      <c r="E267" s="6788"/>
      <c r="F267" s="6788"/>
      <c r="G267" s="6788"/>
      <c r="H267" s="6788"/>
      <c r="I267" s="6788"/>
      <c r="J267" s="6788"/>
      <c r="K267" s="6789">
        <v>347.66</v>
      </c>
      <c r="L267" s="6788">
        <f t="shared" si="4"/>
        <v>347.66</v>
      </c>
    </row>
    <row r="268" spans="1:12" s="3745" customFormat="1">
      <c r="A268" s="5684"/>
      <c r="B268" s="6261">
        <v>7613605</v>
      </c>
      <c r="C268" s="6261" t="s">
        <v>23084</v>
      </c>
      <c r="D268" s="6788"/>
      <c r="E268" s="6788"/>
      <c r="F268" s="6788"/>
      <c r="G268" s="6788"/>
      <c r="H268" s="6788"/>
      <c r="I268" s="6788"/>
      <c r="J268" s="6788"/>
      <c r="K268" s="6789">
        <v>323.39999999999998</v>
      </c>
      <c r="L268" s="6788">
        <f t="shared" si="4"/>
        <v>323.39999999999998</v>
      </c>
    </row>
    <row r="269" spans="1:12" s="3745" customFormat="1">
      <c r="A269" s="5684"/>
      <c r="B269" s="6261">
        <v>7613606</v>
      </c>
      <c r="C269" s="6261" t="s">
        <v>10783</v>
      </c>
      <c r="D269" s="6788"/>
      <c r="E269" s="6788"/>
      <c r="F269" s="6788"/>
      <c r="G269" s="6788"/>
      <c r="H269" s="6788"/>
      <c r="I269" s="6788"/>
      <c r="J269" s="6788"/>
      <c r="K269" s="6789">
        <v>115.5</v>
      </c>
      <c r="L269" s="6788">
        <f t="shared" si="4"/>
        <v>115.5</v>
      </c>
    </row>
    <row r="270" spans="1:12" s="3745" customFormat="1">
      <c r="A270" s="5684"/>
      <c r="B270" s="6261">
        <v>94225601</v>
      </c>
      <c r="C270" s="6261" t="s">
        <v>10784</v>
      </c>
      <c r="D270" s="6788"/>
      <c r="E270" s="6788"/>
      <c r="F270" s="6788"/>
      <c r="G270" s="6788"/>
      <c r="H270" s="6788"/>
      <c r="I270" s="6788"/>
      <c r="J270" s="6788"/>
      <c r="K270" s="6789">
        <v>118.97</v>
      </c>
      <c r="L270" s="6788">
        <f t="shared" si="4"/>
        <v>118.97</v>
      </c>
    </row>
    <row r="271" spans="1:12" s="3745" customFormat="1">
      <c r="A271" s="5684"/>
      <c r="B271" s="6261">
        <v>100019963</v>
      </c>
      <c r="C271" s="6261" t="s">
        <v>10852</v>
      </c>
      <c r="D271" s="6788"/>
      <c r="E271" s="6788"/>
      <c r="F271" s="6788"/>
      <c r="G271" s="6788"/>
      <c r="H271" s="6788"/>
      <c r="I271" s="6788"/>
      <c r="J271" s="6788"/>
      <c r="K271" s="6789">
        <v>78.540000000000006</v>
      </c>
      <c r="L271" s="6788">
        <f t="shared" si="4"/>
        <v>78.540000000000006</v>
      </c>
    </row>
    <row r="272" spans="1:12" s="3745" customFormat="1">
      <c r="A272" s="5684"/>
      <c r="B272" s="6261">
        <v>7603940</v>
      </c>
      <c r="C272" s="6261" t="s">
        <v>23106</v>
      </c>
      <c r="D272" s="6788"/>
      <c r="E272" s="6788"/>
      <c r="F272" s="6788"/>
      <c r="G272" s="6788"/>
      <c r="H272" s="6788"/>
      <c r="I272" s="6788"/>
      <c r="J272" s="6788"/>
      <c r="K272" s="6789">
        <v>167.48</v>
      </c>
      <c r="L272" s="6788">
        <f t="shared" si="4"/>
        <v>167.48</v>
      </c>
    </row>
    <row r="273" spans="1:12" s="3745" customFormat="1">
      <c r="A273" s="5684"/>
      <c r="B273" s="6261">
        <v>100020169</v>
      </c>
      <c r="C273" s="6261" t="s">
        <v>10785</v>
      </c>
      <c r="D273" s="6788"/>
      <c r="E273" s="6788"/>
      <c r="F273" s="6788"/>
      <c r="G273" s="6788"/>
      <c r="H273" s="6788"/>
      <c r="I273" s="6788"/>
      <c r="J273" s="6788"/>
      <c r="K273" s="6789">
        <v>1514.83</v>
      </c>
      <c r="L273" s="6788">
        <f t="shared" si="4"/>
        <v>1514.83</v>
      </c>
    </row>
    <row r="274" spans="1:12" s="3745" customFormat="1">
      <c r="A274" s="5684"/>
      <c r="B274" s="6799" t="s">
        <v>10748</v>
      </c>
      <c r="C274" s="6799"/>
      <c r="D274" s="6796"/>
      <c r="E274" s="6796"/>
      <c r="F274" s="6796"/>
      <c r="G274" s="6796"/>
      <c r="H274" s="6796"/>
      <c r="I274" s="6796"/>
      <c r="J274" s="6796"/>
      <c r="K274" s="6797"/>
      <c r="L274" s="6796">
        <f t="shared" si="4"/>
        <v>0</v>
      </c>
    </row>
    <row r="275" spans="1:12" s="3745" customFormat="1">
      <c r="A275" s="5684"/>
      <c r="B275" s="6261">
        <v>7691375</v>
      </c>
      <c r="C275" s="6261" t="s">
        <v>10803</v>
      </c>
      <c r="D275" s="6788"/>
      <c r="E275" s="6788"/>
      <c r="F275" s="6788"/>
      <c r="G275" s="6788"/>
      <c r="H275" s="6788"/>
      <c r="I275" s="6788"/>
      <c r="J275" s="6788"/>
      <c r="K275" s="6789">
        <v>329.18</v>
      </c>
      <c r="L275" s="6788">
        <f t="shared" ref="L275:L291" si="5">K275-(K275*$C$3/100)</f>
        <v>329.18</v>
      </c>
    </row>
    <row r="276" spans="1:12" s="3745" customFormat="1">
      <c r="A276" s="5684"/>
      <c r="B276" s="6261">
        <v>7691377</v>
      </c>
      <c r="C276" s="6261" t="s">
        <v>23017</v>
      </c>
      <c r="D276" s="6788"/>
      <c r="E276" s="6788"/>
      <c r="F276" s="6788"/>
      <c r="G276" s="6788"/>
      <c r="H276" s="6788"/>
      <c r="I276" s="6788"/>
      <c r="J276" s="6788"/>
      <c r="K276" s="6789">
        <v>566</v>
      </c>
      <c r="L276" s="6788">
        <f t="shared" si="5"/>
        <v>566</v>
      </c>
    </row>
    <row r="277" spans="1:12" s="3745" customFormat="1">
      <c r="A277" s="5684"/>
      <c r="B277" s="6261">
        <v>7768817</v>
      </c>
      <c r="C277" s="6261" t="s">
        <v>10750</v>
      </c>
      <c r="D277" s="6788"/>
      <c r="E277" s="6788"/>
      <c r="F277" s="6788"/>
      <c r="G277" s="6788"/>
      <c r="H277" s="6788"/>
      <c r="I277" s="6788"/>
      <c r="J277" s="6788"/>
      <c r="K277" s="6789">
        <v>231</v>
      </c>
      <c r="L277" s="6788">
        <f t="shared" si="5"/>
        <v>231</v>
      </c>
    </row>
    <row r="278" spans="1:12" s="3745" customFormat="1">
      <c r="A278" s="5684"/>
      <c r="B278" s="6261">
        <v>7768818</v>
      </c>
      <c r="C278" s="6261" t="s">
        <v>10752</v>
      </c>
      <c r="D278" s="6788"/>
      <c r="E278" s="6788"/>
      <c r="F278" s="6788"/>
      <c r="G278" s="6788"/>
      <c r="H278" s="6788"/>
      <c r="I278" s="6788"/>
      <c r="J278" s="6788"/>
      <c r="K278" s="6789">
        <v>418.11</v>
      </c>
      <c r="L278" s="6788">
        <f t="shared" si="5"/>
        <v>418.11</v>
      </c>
    </row>
    <row r="279" spans="1:12" s="3745" customFormat="1">
      <c r="A279" s="5684"/>
      <c r="B279" s="6261">
        <v>88017859</v>
      </c>
      <c r="C279" s="6261" t="s">
        <v>10749</v>
      </c>
      <c r="D279" s="6788"/>
      <c r="E279" s="6788"/>
      <c r="F279" s="6788"/>
      <c r="G279" s="6788"/>
      <c r="H279" s="6788"/>
      <c r="I279" s="6788"/>
      <c r="J279" s="6788"/>
      <c r="K279" s="6789">
        <v>35.200000000000003</v>
      </c>
      <c r="L279" s="6788">
        <f t="shared" si="5"/>
        <v>35.200000000000003</v>
      </c>
    </row>
    <row r="280" spans="1:12" s="3745" customFormat="1">
      <c r="A280" s="5684"/>
      <c r="B280" s="6261">
        <v>85757741</v>
      </c>
      <c r="C280" s="6261" t="s">
        <v>10845</v>
      </c>
      <c r="D280" s="6788"/>
      <c r="E280" s="6788"/>
      <c r="F280" s="6788"/>
      <c r="G280" s="6788"/>
      <c r="H280" s="6788"/>
      <c r="I280" s="6788"/>
      <c r="J280" s="6788"/>
      <c r="K280" s="6789">
        <v>63.53</v>
      </c>
      <c r="L280" s="6788">
        <f t="shared" si="5"/>
        <v>63.53</v>
      </c>
    </row>
    <row r="281" spans="1:12" s="3745" customFormat="1">
      <c r="A281" s="5684"/>
      <c r="B281" s="6261">
        <v>7774421</v>
      </c>
      <c r="C281" s="6261" t="s">
        <v>10751</v>
      </c>
      <c r="D281" s="6788"/>
      <c r="E281" s="6788"/>
      <c r="F281" s="6788"/>
      <c r="G281" s="6788"/>
      <c r="H281" s="6788"/>
      <c r="I281" s="6788"/>
      <c r="J281" s="6788"/>
      <c r="K281" s="6789">
        <v>155.93</v>
      </c>
      <c r="L281" s="6788">
        <f t="shared" si="5"/>
        <v>155.93</v>
      </c>
    </row>
    <row r="282" spans="1:12" s="3745" customFormat="1">
      <c r="A282" s="5684"/>
      <c r="B282" s="6261" t="s">
        <v>10797</v>
      </c>
      <c r="C282" s="6261" t="s">
        <v>10798</v>
      </c>
      <c r="D282" s="6788"/>
      <c r="E282" s="6788"/>
      <c r="F282" s="6788"/>
      <c r="G282" s="6788"/>
      <c r="H282" s="6788"/>
      <c r="I282" s="6788"/>
      <c r="J282" s="6788"/>
      <c r="K282" s="6789">
        <v>395.67</v>
      </c>
      <c r="L282" s="6788">
        <f t="shared" si="5"/>
        <v>395.67</v>
      </c>
    </row>
    <row r="283" spans="1:12" s="3745" customFormat="1">
      <c r="A283" s="5684"/>
      <c r="B283" s="6261" t="s">
        <v>10795</v>
      </c>
      <c r="C283" s="6261" t="s">
        <v>10796</v>
      </c>
      <c r="D283" s="6788"/>
      <c r="E283" s="6788"/>
      <c r="F283" s="6788"/>
      <c r="G283" s="6788"/>
      <c r="H283" s="6788"/>
      <c r="I283" s="6788"/>
      <c r="J283" s="6788"/>
      <c r="K283" s="6789">
        <v>222.39</v>
      </c>
      <c r="L283" s="6788">
        <f t="shared" si="5"/>
        <v>222.39</v>
      </c>
    </row>
    <row r="284" spans="1:12" s="3745" customFormat="1">
      <c r="A284" s="5684"/>
      <c r="B284" s="6261" t="s">
        <v>23094</v>
      </c>
      <c r="C284" s="6261" t="s">
        <v>23107</v>
      </c>
      <c r="D284" s="6788"/>
      <c r="E284" s="6788"/>
      <c r="F284" s="6788"/>
      <c r="G284" s="6788"/>
      <c r="H284" s="6788"/>
      <c r="I284" s="6788"/>
      <c r="J284" s="6788"/>
      <c r="K284" s="6789">
        <v>470.09</v>
      </c>
      <c r="L284" s="6788">
        <f t="shared" si="5"/>
        <v>470.09</v>
      </c>
    </row>
    <row r="285" spans="1:12" s="3745" customFormat="1">
      <c r="A285" s="5684"/>
      <c r="B285" s="6261">
        <v>7612097</v>
      </c>
      <c r="C285" s="6261" t="s">
        <v>10844</v>
      </c>
      <c r="D285" s="6788"/>
      <c r="E285" s="6788"/>
      <c r="F285" s="6788"/>
      <c r="G285" s="6788"/>
      <c r="H285" s="6788"/>
      <c r="I285" s="6788"/>
      <c r="J285" s="6788"/>
      <c r="K285" s="6789">
        <v>109.73</v>
      </c>
      <c r="L285" s="6788">
        <f t="shared" si="5"/>
        <v>109.73</v>
      </c>
    </row>
    <row r="286" spans="1:12" s="3745" customFormat="1">
      <c r="A286" s="5684"/>
      <c r="B286" s="6261" t="s">
        <v>22953</v>
      </c>
      <c r="C286" s="6261" t="s">
        <v>22954</v>
      </c>
      <c r="D286" s="6788"/>
      <c r="E286" s="6788"/>
      <c r="F286" s="6788"/>
      <c r="G286" s="6788"/>
      <c r="H286" s="6788"/>
      <c r="I286" s="6788"/>
      <c r="J286" s="6788"/>
      <c r="K286" s="6789"/>
      <c r="L286" s="6788">
        <f t="shared" si="5"/>
        <v>0</v>
      </c>
    </row>
    <row r="287" spans="1:12" s="3745" customFormat="1">
      <c r="A287" s="5684"/>
      <c r="B287" s="6799" t="s">
        <v>23075</v>
      </c>
      <c r="C287" s="6799"/>
      <c r="D287" s="6796"/>
      <c r="E287" s="6796"/>
      <c r="F287" s="6796"/>
      <c r="G287" s="6796"/>
      <c r="H287" s="6796"/>
      <c r="I287" s="6796"/>
      <c r="J287" s="6796"/>
      <c r="K287" s="6797"/>
      <c r="L287" s="6796">
        <f t="shared" si="5"/>
        <v>0</v>
      </c>
    </row>
    <row r="288" spans="1:12" s="3745" customFormat="1">
      <c r="A288" s="5684"/>
      <c r="B288" s="6261">
        <v>7601255</v>
      </c>
      <c r="C288" s="6261" t="s">
        <v>10862</v>
      </c>
      <c r="D288" s="6788"/>
      <c r="E288" s="6788"/>
      <c r="F288" s="6788"/>
      <c r="G288" s="6788"/>
      <c r="H288" s="6788"/>
      <c r="I288" s="6788"/>
      <c r="J288" s="6788"/>
      <c r="K288" s="6789">
        <v>176.72</v>
      </c>
      <c r="L288" s="6788">
        <f t="shared" si="5"/>
        <v>176.72</v>
      </c>
    </row>
    <row r="289" spans="1:12" s="3745" customFormat="1">
      <c r="A289" s="5684"/>
      <c r="B289" s="6261">
        <v>7600413</v>
      </c>
      <c r="C289" s="6261" t="s">
        <v>10863</v>
      </c>
      <c r="D289" s="6788"/>
      <c r="E289" s="6788"/>
      <c r="F289" s="6788"/>
      <c r="G289" s="6788"/>
      <c r="H289" s="6788"/>
      <c r="I289" s="6788"/>
      <c r="J289" s="6788"/>
      <c r="K289" s="6789">
        <v>123.59</v>
      </c>
      <c r="L289" s="6788">
        <f t="shared" si="5"/>
        <v>123.59</v>
      </c>
    </row>
    <row r="290" spans="1:12" s="3745" customFormat="1">
      <c r="A290" s="5684"/>
      <c r="B290" s="6261">
        <v>100005661</v>
      </c>
      <c r="C290" s="6261" t="s">
        <v>10864</v>
      </c>
      <c r="D290" s="6788"/>
      <c r="E290" s="6788"/>
      <c r="F290" s="6788"/>
      <c r="G290" s="6788"/>
      <c r="H290" s="6788"/>
      <c r="I290" s="6788"/>
      <c r="J290" s="6788"/>
      <c r="K290" s="6789">
        <v>43.89</v>
      </c>
      <c r="L290" s="6788">
        <f t="shared" si="5"/>
        <v>43.89</v>
      </c>
    </row>
    <row r="291" spans="1:12" s="3745" customFormat="1">
      <c r="A291" s="5684"/>
      <c r="B291" s="6261">
        <v>7600413</v>
      </c>
      <c r="C291" s="6261" t="s">
        <v>10863</v>
      </c>
      <c r="D291" s="6788"/>
      <c r="E291" s="6788"/>
      <c r="F291" s="6788"/>
      <c r="G291" s="6788"/>
      <c r="H291" s="6788"/>
      <c r="I291" s="6788"/>
      <c r="J291" s="6788"/>
      <c r="K291" s="6789">
        <v>123.59</v>
      </c>
      <c r="L291" s="6788">
        <f t="shared" si="5"/>
        <v>123.59</v>
      </c>
    </row>
  </sheetData>
  <mergeCells count="15">
    <mergeCell ref="B1:L1"/>
    <mergeCell ref="B14:L14"/>
    <mergeCell ref="B245:K245"/>
    <mergeCell ref="B101:L101"/>
    <mergeCell ref="K4:K6"/>
    <mergeCell ref="B7:L7"/>
    <mergeCell ref="G4:I5"/>
    <mergeCell ref="J4:J6"/>
    <mergeCell ref="L4:L6"/>
    <mergeCell ref="F4:F6"/>
    <mergeCell ref="A4:A6"/>
    <mergeCell ref="B4:B6"/>
    <mergeCell ref="C4:C6"/>
    <mergeCell ref="D4:D6"/>
    <mergeCell ref="E4:E6"/>
  </mergeCells>
  <hyperlinks>
    <hyperlink ref="B2" location="Оглавление!A1" display="К оглавлению " xr:uid="{00000000-0004-0000-4000-000000000000}"/>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M218"/>
  <sheetViews>
    <sheetView workbookViewId="0">
      <selection activeCell="Q13" sqref="Q13"/>
    </sheetView>
  </sheetViews>
  <sheetFormatPr defaultRowHeight="14.35"/>
  <cols>
    <col min="1" max="1" width="16.5859375" customWidth="1"/>
    <col min="2" max="2" width="12.29296875" customWidth="1"/>
    <col min="3" max="3" width="38.29296875" customWidth="1"/>
    <col min="4" max="4" width="10" customWidth="1"/>
    <col min="5" max="5" width="9.1171875" style="584"/>
    <col min="10" max="10" width="9.1171875" style="584"/>
    <col min="11" max="11" width="14.703125" bestFit="1" customWidth="1"/>
    <col min="12" max="12" width="12.703125" bestFit="1" customWidth="1"/>
    <col min="13" max="13" width="14.29296875" customWidth="1"/>
  </cols>
  <sheetData>
    <row r="1" spans="1:13" s="6069" customFormat="1">
      <c r="A1" s="8100" t="s">
        <v>23684</v>
      </c>
      <c r="B1" s="8100"/>
      <c r="C1" s="8100"/>
      <c r="D1" s="8100"/>
      <c r="E1" s="8100"/>
      <c r="F1" s="8100"/>
      <c r="G1" s="8100"/>
      <c r="H1" s="8100"/>
      <c r="I1" s="8100"/>
      <c r="J1" s="8100"/>
      <c r="K1" s="8100"/>
      <c r="L1" s="8100"/>
      <c r="M1" s="8100"/>
    </row>
    <row r="2" spans="1:13" s="6069" customFormat="1">
      <c r="E2" s="584"/>
      <c r="J2" s="584"/>
    </row>
    <row r="3" spans="1:13" s="6069" customFormat="1">
      <c r="E3" s="584"/>
      <c r="J3" s="584"/>
    </row>
    <row r="4" spans="1:13">
      <c r="A4" s="6069" t="s">
        <v>23110</v>
      </c>
    </row>
    <row r="5" spans="1:13" ht="15" customHeight="1">
      <c r="A5" s="8094" t="s">
        <v>1586</v>
      </c>
      <c r="B5" s="8094" t="s">
        <v>75</v>
      </c>
      <c r="C5" s="8094" t="s">
        <v>67</v>
      </c>
      <c r="D5" s="8095" t="s">
        <v>1418</v>
      </c>
      <c r="E5" s="8101" t="s">
        <v>3088</v>
      </c>
      <c r="F5" s="8095" t="s">
        <v>1432</v>
      </c>
      <c r="G5" s="8099" t="s">
        <v>1537</v>
      </c>
      <c r="H5" s="8099"/>
      <c r="I5" s="8099"/>
      <c r="J5" s="8103" t="s">
        <v>1290</v>
      </c>
      <c r="K5" s="8102" t="s">
        <v>10934</v>
      </c>
      <c r="L5" s="8095" t="s">
        <v>23670</v>
      </c>
      <c r="M5" s="8101" t="s">
        <v>23671</v>
      </c>
    </row>
    <row r="6" spans="1:13">
      <c r="A6" s="8094"/>
      <c r="B6" s="8094"/>
      <c r="C6" s="8094"/>
      <c r="D6" s="8095"/>
      <c r="E6" s="8101"/>
      <c r="F6" s="8095"/>
      <c r="G6" s="8099"/>
      <c r="H6" s="8099"/>
      <c r="I6" s="8099"/>
      <c r="J6" s="8104"/>
      <c r="K6" s="8102"/>
      <c r="L6" s="8095"/>
      <c r="M6" s="8101"/>
    </row>
    <row r="7" spans="1:13">
      <c r="A7" s="8094"/>
      <c r="B7" s="8094"/>
      <c r="C7" s="8094"/>
      <c r="D7" s="8095"/>
      <c r="E7" s="8101"/>
      <c r="F7" s="8095"/>
      <c r="G7" s="6790" t="s">
        <v>1437</v>
      </c>
      <c r="H7" s="6790" t="s">
        <v>1438</v>
      </c>
      <c r="I7" s="6790" t="s">
        <v>1439</v>
      </c>
      <c r="J7" s="8105"/>
      <c r="K7" s="8102"/>
      <c r="L7" s="8095"/>
      <c r="M7" s="8101"/>
    </row>
    <row r="8" spans="1:13" s="3745" customFormat="1">
      <c r="A8" s="6876"/>
      <c r="B8" s="6877" t="s">
        <v>1431</v>
      </c>
      <c r="C8" s="6876"/>
      <c r="D8" s="6876"/>
      <c r="E8" s="6878"/>
      <c r="F8" s="6876"/>
      <c r="G8" s="6876"/>
      <c r="H8" s="6876"/>
      <c r="I8" s="6876"/>
      <c r="J8" s="6878"/>
      <c r="K8" s="6876"/>
      <c r="L8" s="6876"/>
      <c r="M8" s="6876"/>
    </row>
    <row r="9" spans="1:13" s="3745" customFormat="1">
      <c r="A9" s="5850"/>
      <c r="B9" s="3066" t="s">
        <v>1568</v>
      </c>
      <c r="C9" s="5850"/>
      <c r="D9" s="5850"/>
      <c r="E9" s="6879"/>
      <c r="F9" s="5850"/>
      <c r="G9" s="5850"/>
      <c r="H9" s="5850"/>
      <c r="I9" s="5850"/>
      <c r="J9" s="6879"/>
      <c r="K9" s="5850"/>
      <c r="L9" s="5850"/>
      <c r="M9" s="5850"/>
    </row>
    <row r="10" spans="1:13" s="3745" customFormat="1">
      <c r="B10" s="3745" t="s">
        <v>9184</v>
      </c>
      <c r="C10" s="3745" t="s">
        <v>23387</v>
      </c>
      <c r="D10" s="4104" t="s">
        <v>23571</v>
      </c>
      <c r="E10" s="4104">
        <v>11</v>
      </c>
      <c r="F10" s="4104" t="s">
        <v>1540</v>
      </c>
      <c r="G10" s="3745">
        <v>720</v>
      </c>
      <c r="H10" s="3745">
        <v>430</v>
      </c>
      <c r="I10" s="3745">
        <v>330</v>
      </c>
      <c r="J10" s="4104">
        <v>35.24</v>
      </c>
      <c r="K10" s="6873">
        <v>1049.6864</v>
      </c>
      <c r="L10" s="6874">
        <f>K10*Оглавление!$B$14</f>
        <v>99720.207999999999</v>
      </c>
      <c r="M10" s="6874">
        <f>L10-(L10*$B$4/100)</f>
        <v>99720.207999999999</v>
      </c>
    </row>
    <row r="11" spans="1:13" s="3745" customFormat="1">
      <c r="B11" s="3745" t="s">
        <v>9181</v>
      </c>
      <c r="C11" s="3745" t="s">
        <v>23388</v>
      </c>
      <c r="D11" s="4104" t="s">
        <v>23572</v>
      </c>
      <c r="E11" s="4104">
        <v>11.5</v>
      </c>
      <c r="F11" s="4104">
        <v>130</v>
      </c>
      <c r="G11" s="3745">
        <v>800</v>
      </c>
      <c r="H11" s="3745">
        <v>440</v>
      </c>
      <c r="I11" s="3745">
        <v>338</v>
      </c>
      <c r="J11" s="4104">
        <v>38</v>
      </c>
      <c r="K11" s="6873">
        <v>1490.0037600000003</v>
      </c>
      <c r="L11" s="6874">
        <f>K11*Оглавление!$B$14</f>
        <v>141550.35720000003</v>
      </c>
      <c r="M11" s="6874">
        <f t="shared" ref="M11:M74" si="0">L11-(L11*$B$4/100)</f>
        <v>141550.35720000003</v>
      </c>
    </row>
    <row r="12" spans="1:13" s="3745" customFormat="1">
      <c r="B12" s="3745" t="s">
        <v>23256</v>
      </c>
      <c r="C12" s="3745" t="s">
        <v>23389</v>
      </c>
      <c r="D12" s="4104" t="s">
        <v>23573</v>
      </c>
      <c r="E12" s="4104">
        <v>13.4</v>
      </c>
      <c r="F12" s="4104">
        <v>130</v>
      </c>
      <c r="G12" s="3745">
        <v>800</v>
      </c>
      <c r="H12" s="3745">
        <v>440</v>
      </c>
      <c r="I12" s="3745">
        <v>338</v>
      </c>
      <c r="J12" s="4104">
        <v>46</v>
      </c>
      <c r="K12" s="6873">
        <v>1535.9500800000001</v>
      </c>
      <c r="L12" s="6874">
        <f>K12*Оглавление!$B$14</f>
        <v>145915.25760000001</v>
      </c>
      <c r="M12" s="6874">
        <f t="shared" si="0"/>
        <v>145915.25760000001</v>
      </c>
    </row>
    <row r="13" spans="1:13" s="3745" customFormat="1">
      <c r="B13" s="3745" t="s">
        <v>3883</v>
      </c>
      <c r="C13" s="3745" t="s">
        <v>23390</v>
      </c>
      <c r="D13" s="4104" t="s">
        <v>23574</v>
      </c>
      <c r="E13" s="4104">
        <v>11.5</v>
      </c>
      <c r="F13" s="4104" t="s">
        <v>1540</v>
      </c>
      <c r="G13" s="3745">
        <v>800</v>
      </c>
      <c r="H13" s="3745">
        <v>440</v>
      </c>
      <c r="I13" s="3745">
        <v>338</v>
      </c>
      <c r="J13" s="4104">
        <v>45</v>
      </c>
      <c r="K13" s="6873">
        <v>1519.0672000000002</v>
      </c>
      <c r="L13" s="6874">
        <f>K13*Оглавление!$B$14</f>
        <v>144311.38400000002</v>
      </c>
      <c r="M13" s="6874">
        <f t="shared" si="0"/>
        <v>144311.38400000002</v>
      </c>
    </row>
    <row r="14" spans="1:13" s="3745" customFormat="1">
      <c r="B14" s="3745" t="s">
        <v>23257</v>
      </c>
      <c r="C14" s="3745" t="s">
        <v>23391</v>
      </c>
      <c r="D14" s="4104" t="s">
        <v>23575</v>
      </c>
      <c r="E14" s="4104">
        <v>13.4</v>
      </c>
      <c r="F14" s="4104" t="s">
        <v>1540</v>
      </c>
      <c r="G14" s="3745">
        <v>800</v>
      </c>
      <c r="H14" s="3745">
        <v>440</v>
      </c>
      <c r="I14" s="3745">
        <v>338</v>
      </c>
      <c r="J14" s="4104">
        <v>46</v>
      </c>
      <c r="K14" s="6873">
        <v>1565.9504000000002</v>
      </c>
      <c r="L14" s="6874">
        <f>K14*Оглавление!$B$14</f>
        <v>148765.28800000003</v>
      </c>
      <c r="M14" s="6874">
        <f t="shared" si="0"/>
        <v>148765.28800000003</v>
      </c>
    </row>
    <row r="15" spans="1:13" s="3745" customFormat="1">
      <c r="B15" s="3745" t="s">
        <v>6215</v>
      </c>
      <c r="C15" s="3745" t="s">
        <v>23392</v>
      </c>
      <c r="D15" s="4104" t="s">
        <v>23576</v>
      </c>
      <c r="E15" s="4104">
        <v>9.5</v>
      </c>
      <c r="F15" s="4104">
        <v>110</v>
      </c>
      <c r="G15" s="3745">
        <v>800</v>
      </c>
      <c r="H15" s="3745">
        <v>440</v>
      </c>
      <c r="I15" s="3745">
        <v>338</v>
      </c>
      <c r="J15" s="4104">
        <v>35.9</v>
      </c>
      <c r="K15" s="6873">
        <v>1738.8571200000001</v>
      </c>
      <c r="L15" s="6874">
        <f>K15*Оглавление!$B$14</f>
        <v>165191.42640000003</v>
      </c>
      <c r="M15" s="6874">
        <f t="shared" si="0"/>
        <v>165191.42640000003</v>
      </c>
    </row>
    <row r="16" spans="1:13" s="3745" customFormat="1">
      <c r="B16" s="3745" t="s">
        <v>9182</v>
      </c>
      <c r="C16" s="3745" t="s">
        <v>23393</v>
      </c>
      <c r="D16" s="6875" t="s">
        <v>23577</v>
      </c>
      <c r="E16" s="4104">
        <v>11.5</v>
      </c>
      <c r="F16" s="4104">
        <v>130</v>
      </c>
      <c r="G16" s="3745">
        <v>800</v>
      </c>
      <c r="H16" s="3745">
        <v>440</v>
      </c>
      <c r="I16" s="3745">
        <v>338</v>
      </c>
      <c r="J16" s="4104">
        <v>41</v>
      </c>
      <c r="K16" s="6873">
        <v>1871.0277600000004</v>
      </c>
      <c r="L16" s="6874">
        <f>K16*Оглавление!$B$14</f>
        <v>177747.63720000003</v>
      </c>
      <c r="M16" s="6874">
        <f t="shared" si="0"/>
        <v>177747.63720000003</v>
      </c>
    </row>
    <row r="17" spans="1:13" s="3745" customFormat="1">
      <c r="B17" s="3745" t="s">
        <v>6216</v>
      </c>
      <c r="C17" s="3745" t="s">
        <v>23394</v>
      </c>
      <c r="D17" s="4104" t="s">
        <v>23578</v>
      </c>
      <c r="E17" s="4104">
        <v>13.4</v>
      </c>
      <c r="F17" s="4104">
        <v>130</v>
      </c>
      <c r="G17" s="3745">
        <v>800</v>
      </c>
      <c r="H17" s="3745">
        <v>440</v>
      </c>
      <c r="I17" s="3745">
        <v>338</v>
      </c>
      <c r="J17" s="4104">
        <v>42</v>
      </c>
      <c r="K17" s="6873">
        <v>2079.0856800000001</v>
      </c>
      <c r="L17" s="6874">
        <f>K17*Оглавление!$B$14</f>
        <v>197513.13960000002</v>
      </c>
      <c r="M17" s="6874">
        <f t="shared" si="0"/>
        <v>197513.13960000002</v>
      </c>
    </row>
    <row r="18" spans="1:13" s="3745" customFormat="1">
      <c r="B18" s="3745" t="s">
        <v>3881</v>
      </c>
      <c r="C18" s="3745" t="s">
        <v>23395</v>
      </c>
      <c r="D18" s="4104" t="s">
        <v>23579</v>
      </c>
      <c r="E18" s="4104">
        <v>9.5</v>
      </c>
      <c r="F18" s="4104" t="s">
        <v>1540</v>
      </c>
      <c r="G18" s="3745">
        <v>800</v>
      </c>
      <c r="H18" s="3745">
        <v>440</v>
      </c>
      <c r="I18" s="3745">
        <v>338</v>
      </c>
      <c r="J18" s="4104">
        <v>46.6</v>
      </c>
      <c r="K18" s="6873">
        <v>1742.8543999999999</v>
      </c>
      <c r="L18" s="6874">
        <f>K18*Оглавление!$B$14</f>
        <v>165571.16800000001</v>
      </c>
      <c r="M18" s="6874">
        <f t="shared" si="0"/>
        <v>165571.16800000001</v>
      </c>
    </row>
    <row r="19" spans="1:13" s="3745" customFormat="1">
      <c r="B19" s="3745" t="s">
        <v>3885</v>
      </c>
      <c r="C19" s="3745" t="s">
        <v>23396</v>
      </c>
      <c r="D19" s="4104" t="s">
        <v>23580</v>
      </c>
      <c r="E19" s="4104">
        <v>11.5</v>
      </c>
      <c r="F19" s="4104" t="s">
        <v>1540</v>
      </c>
      <c r="G19" s="3745">
        <v>800</v>
      </c>
      <c r="H19" s="3745">
        <v>440</v>
      </c>
      <c r="I19" s="3745">
        <v>338</v>
      </c>
      <c r="J19" s="4104">
        <v>45.7</v>
      </c>
      <c r="K19" s="6873">
        <v>1893.2480000000003</v>
      </c>
      <c r="L19" s="6874">
        <f>K19*Оглавление!$B$14</f>
        <v>179858.56000000003</v>
      </c>
      <c r="M19" s="6874">
        <f t="shared" si="0"/>
        <v>179858.56000000003</v>
      </c>
    </row>
    <row r="20" spans="1:13" s="3745" customFormat="1">
      <c r="B20" s="3745" t="s">
        <v>3882</v>
      </c>
      <c r="C20" s="3745" t="s">
        <v>23397</v>
      </c>
      <c r="D20" s="4104" t="s">
        <v>23575</v>
      </c>
      <c r="E20" s="4104">
        <v>13.4</v>
      </c>
      <c r="F20" s="4104" t="s">
        <v>1540</v>
      </c>
      <c r="G20" s="3745">
        <v>800</v>
      </c>
      <c r="H20" s="3745">
        <v>440</v>
      </c>
      <c r="I20" s="3745">
        <v>338</v>
      </c>
      <c r="J20" s="4104">
        <v>48.8</v>
      </c>
      <c r="K20" s="6873">
        <v>2085.6080000000002</v>
      </c>
      <c r="L20" s="6874">
        <f>K20*Оглавление!$B$14</f>
        <v>198132.76</v>
      </c>
      <c r="M20" s="6874">
        <f t="shared" si="0"/>
        <v>198132.76</v>
      </c>
    </row>
    <row r="21" spans="1:13" s="3745" customFormat="1">
      <c r="B21" s="3745" t="s">
        <v>3886</v>
      </c>
      <c r="C21" s="3745" t="s">
        <v>23398</v>
      </c>
      <c r="D21" s="4104" t="s">
        <v>23581</v>
      </c>
      <c r="E21" s="4104">
        <v>15.3</v>
      </c>
      <c r="F21" s="4104" t="s">
        <v>1540</v>
      </c>
      <c r="G21" s="3745">
        <v>800</v>
      </c>
      <c r="H21" s="3745">
        <v>440</v>
      </c>
      <c r="I21" s="3745">
        <v>338</v>
      </c>
      <c r="J21" s="4104">
        <v>50</v>
      </c>
      <c r="K21" s="6873">
        <v>2302.6415999999999</v>
      </c>
      <c r="L21" s="6874">
        <f>K21*Оглавление!$B$14</f>
        <v>218750.95199999999</v>
      </c>
      <c r="M21" s="6874">
        <f t="shared" si="0"/>
        <v>218750.95199999999</v>
      </c>
    </row>
    <row r="22" spans="1:13" s="3745" customFormat="1">
      <c r="B22" s="3745" t="s">
        <v>3887</v>
      </c>
      <c r="C22" s="3745" t="s">
        <v>23399</v>
      </c>
      <c r="D22" s="4104" t="s">
        <v>23582</v>
      </c>
      <c r="E22" s="4104">
        <v>17.2</v>
      </c>
      <c r="F22" s="4104" t="s">
        <v>1540</v>
      </c>
      <c r="G22" s="3745">
        <v>800</v>
      </c>
      <c r="H22" s="3745">
        <v>440</v>
      </c>
      <c r="I22" s="3745">
        <v>338</v>
      </c>
      <c r="J22" s="4104">
        <v>47.9</v>
      </c>
      <c r="K22" s="6873">
        <v>2503.6032000000005</v>
      </c>
      <c r="L22" s="6874">
        <f>K22*Оглавление!$B$14</f>
        <v>237842.30400000003</v>
      </c>
      <c r="M22" s="6874">
        <f t="shared" si="0"/>
        <v>237842.30400000003</v>
      </c>
    </row>
    <row r="23" spans="1:13" s="3745" customFormat="1">
      <c r="A23" s="5850"/>
      <c r="B23" s="3066" t="s">
        <v>5834</v>
      </c>
      <c r="C23" s="5850"/>
      <c r="D23" s="5850"/>
      <c r="E23" s="6879"/>
      <c r="F23" s="5850"/>
      <c r="G23" s="5850"/>
      <c r="H23" s="5850"/>
      <c r="I23" s="5850"/>
      <c r="J23" s="6879"/>
      <c r="K23" s="6880"/>
      <c r="L23" s="6881">
        <f>K23*Оглавление!$B$14</f>
        <v>0</v>
      </c>
      <c r="M23" s="6881">
        <f t="shared" si="0"/>
        <v>0</v>
      </c>
    </row>
    <row r="24" spans="1:13" s="3745" customFormat="1">
      <c r="B24" s="3745" t="s">
        <v>6217</v>
      </c>
      <c r="C24" s="3745" t="s">
        <v>23400</v>
      </c>
      <c r="D24" s="4104" t="s">
        <v>5808</v>
      </c>
      <c r="E24" s="4104"/>
      <c r="F24" s="4104">
        <v>110</v>
      </c>
      <c r="G24" s="3745">
        <v>800</v>
      </c>
      <c r="H24" s="3745">
        <v>440</v>
      </c>
      <c r="I24" s="3745">
        <v>338</v>
      </c>
      <c r="J24" s="4104">
        <v>38</v>
      </c>
      <c r="K24" s="6873">
        <v>1266.58728</v>
      </c>
      <c r="L24" s="6874">
        <f>K24*Оглавление!$B$14</f>
        <v>120325.7916</v>
      </c>
      <c r="M24" s="6874">
        <f t="shared" si="0"/>
        <v>120325.7916</v>
      </c>
    </row>
    <row r="25" spans="1:13" s="3745" customFormat="1">
      <c r="B25" s="3745" t="s">
        <v>6218</v>
      </c>
      <c r="C25" s="3745" t="s">
        <v>23401</v>
      </c>
      <c r="D25" s="4104" t="s">
        <v>1538</v>
      </c>
      <c r="E25" s="4104"/>
      <c r="F25" s="4104">
        <v>130</v>
      </c>
      <c r="G25" s="3745">
        <v>800</v>
      </c>
      <c r="H25" s="3745">
        <v>440</v>
      </c>
      <c r="I25" s="3745">
        <v>338</v>
      </c>
      <c r="J25" s="4104">
        <v>39.1</v>
      </c>
      <c r="K25" s="6873">
        <v>1624.9850400000003</v>
      </c>
      <c r="L25" s="6874">
        <f>K25*Оглавление!$B$14</f>
        <v>154373.57880000002</v>
      </c>
      <c r="M25" s="6874">
        <f t="shared" si="0"/>
        <v>154373.57880000002</v>
      </c>
    </row>
    <row r="26" spans="1:13" s="3745" customFormat="1">
      <c r="B26" s="3745" t="s">
        <v>3884</v>
      </c>
      <c r="C26" s="3745" t="s">
        <v>23402</v>
      </c>
      <c r="D26" s="4104" t="s">
        <v>1541</v>
      </c>
      <c r="E26" s="4104"/>
      <c r="F26" s="4104">
        <v>130</v>
      </c>
      <c r="G26" s="3745">
        <v>800</v>
      </c>
      <c r="H26" s="3745">
        <v>440</v>
      </c>
      <c r="I26" s="3745">
        <v>338</v>
      </c>
      <c r="J26" s="4104">
        <v>46</v>
      </c>
      <c r="K26" s="6873">
        <v>1805.6774400000004</v>
      </c>
      <c r="L26" s="6874">
        <f>K26*Оглавление!$B$14</f>
        <v>171539.35680000004</v>
      </c>
      <c r="M26" s="6874">
        <f t="shared" si="0"/>
        <v>171539.35680000004</v>
      </c>
    </row>
    <row r="27" spans="1:13" s="3745" customFormat="1">
      <c r="B27" s="3745" t="s">
        <v>3876</v>
      </c>
      <c r="C27" s="3745" t="s">
        <v>23403</v>
      </c>
      <c r="D27" s="4104" t="s">
        <v>1545</v>
      </c>
      <c r="E27" s="4104"/>
      <c r="F27" s="4104" t="s">
        <v>1540</v>
      </c>
      <c r="G27" s="3745">
        <v>800</v>
      </c>
      <c r="H27" s="3745">
        <v>440</v>
      </c>
      <c r="I27" s="3745">
        <v>338</v>
      </c>
      <c r="J27" s="4104">
        <v>44</v>
      </c>
      <c r="K27" s="6873">
        <v>1418.9280000000003</v>
      </c>
      <c r="L27" s="6874">
        <f>K27*Оглавление!$B$14</f>
        <v>134798.16000000003</v>
      </c>
      <c r="M27" s="6874">
        <f t="shared" si="0"/>
        <v>134798.16000000003</v>
      </c>
    </row>
    <row r="28" spans="1:13" s="3745" customFormat="1">
      <c r="B28" s="3745" t="s">
        <v>3877</v>
      </c>
      <c r="C28" s="3745" t="s">
        <v>23404</v>
      </c>
      <c r="D28" s="4104" t="s">
        <v>1546</v>
      </c>
      <c r="E28" s="4104"/>
      <c r="F28" s="4104" t="s">
        <v>1540</v>
      </c>
      <c r="G28" s="3745">
        <v>800</v>
      </c>
      <c r="H28" s="3745">
        <v>440</v>
      </c>
      <c r="I28" s="3745">
        <v>338</v>
      </c>
      <c r="J28" s="4104">
        <v>44.2</v>
      </c>
      <c r="K28" s="6873">
        <v>1550.5056000000002</v>
      </c>
      <c r="L28" s="6874">
        <f>K28*Оглавление!$B$14</f>
        <v>147298.03200000001</v>
      </c>
      <c r="M28" s="6874">
        <f t="shared" si="0"/>
        <v>147298.03200000001</v>
      </c>
    </row>
    <row r="29" spans="1:13" s="3745" customFormat="1">
      <c r="B29" s="3745" t="s">
        <v>3878</v>
      </c>
      <c r="C29" s="3745" t="s">
        <v>23405</v>
      </c>
      <c r="D29" s="4104" t="s">
        <v>1539</v>
      </c>
      <c r="E29" s="4104"/>
      <c r="F29" s="4104" t="s">
        <v>1540</v>
      </c>
      <c r="G29" s="3745">
        <v>800</v>
      </c>
      <c r="H29" s="3745">
        <v>440</v>
      </c>
      <c r="I29" s="3745">
        <v>338</v>
      </c>
      <c r="J29" s="4104">
        <v>45.2</v>
      </c>
      <c r="K29" s="6873">
        <v>1702.4</v>
      </c>
      <c r="L29" s="6874">
        <f>K29*Оглавление!$B$14</f>
        <v>161728</v>
      </c>
      <c r="M29" s="6874">
        <f t="shared" si="0"/>
        <v>161728</v>
      </c>
    </row>
    <row r="30" spans="1:13" s="3745" customFormat="1">
      <c r="B30" s="3745" t="s">
        <v>3879</v>
      </c>
      <c r="C30" s="3745" t="s">
        <v>23406</v>
      </c>
      <c r="D30" s="4104" t="s">
        <v>1547</v>
      </c>
      <c r="E30" s="4104"/>
      <c r="F30" s="4104" t="s">
        <v>1540</v>
      </c>
      <c r="G30" s="3745">
        <v>800</v>
      </c>
      <c r="H30" s="3745">
        <v>440</v>
      </c>
      <c r="I30" s="3745">
        <v>338</v>
      </c>
      <c r="J30" s="4104">
        <v>46</v>
      </c>
      <c r="K30" s="6873">
        <v>1868.6640000000002</v>
      </c>
      <c r="L30" s="6874">
        <f>K30*Оглавление!$B$14</f>
        <v>177523.08000000002</v>
      </c>
      <c r="M30" s="6874">
        <f t="shared" si="0"/>
        <v>177523.08000000002</v>
      </c>
    </row>
    <row r="31" spans="1:13" s="3745" customFormat="1">
      <c r="B31" s="3745" t="s">
        <v>9183</v>
      </c>
      <c r="C31" s="3745" t="s">
        <v>23407</v>
      </c>
      <c r="D31" s="4104" t="s">
        <v>6319</v>
      </c>
      <c r="E31" s="4104"/>
      <c r="F31" s="4104" t="s">
        <v>1540</v>
      </c>
      <c r="G31" s="3745">
        <v>800</v>
      </c>
      <c r="H31" s="3745">
        <v>440</v>
      </c>
      <c r="I31" s="3745">
        <v>338</v>
      </c>
      <c r="J31" s="4104">
        <v>50</v>
      </c>
      <c r="K31" s="6873">
        <v>1965.5552000000002</v>
      </c>
      <c r="L31" s="6874">
        <f>K31*Оглавление!$B$14</f>
        <v>186727.74400000004</v>
      </c>
      <c r="M31" s="6874">
        <f t="shared" si="0"/>
        <v>186727.74400000004</v>
      </c>
    </row>
    <row r="32" spans="1:13" s="3745" customFormat="1">
      <c r="B32" s="3745" t="s">
        <v>3880</v>
      </c>
      <c r="C32" s="3745" t="s">
        <v>23408</v>
      </c>
      <c r="D32" s="4104" t="s">
        <v>1548</v>
      </c>
      <c r="E32" s="4104"/>
      <c r="F32" s="4104" t="s">
        <v>1540</v>
      </c>
      <c r="G32" s="3745">
        <v>800</v>
      </c>
      <c r="H32" s="3745">
        <v>440</v>
      </c>
      <c r="I32" s="3745">
        <v>338</v>
      </c>
      <c r="J32" s="4104">
        <v>39.799999999999997</v>
      </c>
      <c r="K32" s="6873">
        <v>2236.0800000000004</v>
      </c>
      <c r="L32" s="6874">
        <f>K32*Оглавление!$B$14</f>
        <v>212427.60000000003</v>
      </c>
      <c r="M32" s="6874">
        <f t="shared" si="0"/>
        <v>212427.60000000003</v>
      </c>
    </row>
    <row r="33" spans="1:13" s="3745" customFormat="1">
      <c r="A33" s="6876"/>
      <c r="B33" s="6877" t="s">
        <v>3089</v>
      </c>
      <c r="C33" s="6876"/>
      <c r="D33" s="6876"/>
      <c r="E33" s="6878"/>
      <c r="F33" s="6876"/>
      <c r="G33" s="6876"/>
      <c r="H33" s="6876"/>
      <c r="I33" s="6876"/>
      <c r="J33" s="6878"/>
      <c r="K33" s="6882"/>
      <c r="L33" s="6883">
        <f>K33*Оглавление!$B$14</f>
        <v>0</v>
      </c>
      <c r="M33" s="6883">
        <f t="shared" si="0"/>
        <v>0</v>
      </c>
    </row>
    <row r="34" spans="1:13" s="3745" customFormat="1">
      <c r="A34" s="5850"/>
      <c r="B34" s="3066" t="s">
        <v>23258</v>
      </c>
      <c r="C34" s="5850"/>
      <c r="D34" s="5850"/>
      <c r="E34" s="6879"/>
      <c r="F34" s="5850"/>
      <c r="G34" s="5850"/>
      <c r="H34" s="5850"/>
      <c r="I34" s="5850"/>
      <c r="J34" s="6879"/>
      <c r="K34" s="6880"/>
      <c r="L34" s="6881">
        <f>K34*Оглавление!$B$14</f>
        <v>0</v>
      </c>
      <c r="M34" s="6881">
        <f t="shared" si="0"/>
        <v>0</v>
      </c>
    </row>
    <row r="35" spans="1:13" s="3745" customFormat="1">
      <c r="B35" s="3745" t="s">
        <v>23259</v>
      </c>
      <c r="C35" s="3745" t="s">
        <v>23409</v>
      </c>
      <c r="D35" s="4104" t="s">
        <v>23640</v>
      </c>
      <c r="E35" s="4104">
        <v>12.4</v>
      </c>
      <c r="F35" s="3745" t="s">
        <v>1540</v>
      </c>
      <c r="G35" s="3745">
        <v>720</v>
      </c>
      <c r="H35" s="3745">
        <v>440</v>
      </c>
      <c r="I35" s="3745">
        <v>338</v>
      </c>
      <c r="J35" s="4104">
        <v>38.799999999999997</v>
      </c>
      <c r="K35" s="6873">
        <v>2723.1008000000006</v>
      </c>
      <c r="L35" s="6874">
        <f>K35*Оглавление!$B$14</f>
        <v>258694.57600000006</v>
      </c>
      <c r="M35" s="6874">
        <f t="shared" si="0"/>
        <v>258694.57600000006</v>
      </c>
    </row>
    <row r="36" spans="1:13" s="3745" customFormat="1">
      <c r="B36" s="3745" t="s">
        <v>23260</v>
      </c>
      <c r="C36" s="3745" t="s">
        <v>23410</v>
      </c>
      <c r="D36" s="4104" t="s">
        <v>23641</v>
      </c>
      <c r="E36" s="4104">
        <v>15.1</v>
      </c>
      <c r="F36" s="3745" t="s">
        <v>1540</v>
      </c>
      <c r="G36" s="3745">
        <v>720</v>
      </c>
      <c r="H36" s="3745">
        <v>440</v>
      </c>
      <c r="I36" s="3745">
        <v>338</v>
      </c>
      <c r="J36" s="4104">
        <v>38.799999999999997</v>
      </c>
      <c r="K36" s="6873">
        <v>2925.9776000000002</v>
      </c>
      <c r="L36" s="6874">
        <f>K36*Оглавление!$B$14</f>
        <v>277967.87200000003</v>
      </c>
      <c r="M36" s="6874">
        <f t="shared" si="0"/>
        <v>277967.87200000003</v>
      </c>
    </row>
    <row r="37" spans="1:13" s="3745" customFormat="1">
      <c r="B37" s="3745" t="s">
        <v>23261</v>
      </c>
      <c r="C37" s="3745" t="s">
        <v>23411</v>
      </c>
      <c r="D37" s="4104" t="s">
        <v>23642</v>
      </c>
      <c r="E37" s="4104">
        <v>17</v>
      </c>
      <c r="F37" s="3745" t="s">
        <v>1540</v>
      </c>
      <c r="G37" s="3745">
        <v>720</v>
      </c>
      <c r="H37" s="3745">
        <v>440</v>
      </c>
      <c r="I37" s="3745">
        <v>338</v>
      </c>
      <c r="J37" s="4104">
        <v>40.5</v>
      </c>
      <c r="K37" s="6873">
        <v>3456.9808000000003</v>
      </c>
      <c r="L37" s="6874">
        <f>K37*Оглавление!$B$14</f>
        <v>328413.17600000004</v>
      </c>
      <c r="M37" s="6874">
        <f t="shared" si="0"/>
        <v>328413.17600000004</v>
      </c>
    </row>
    <row r="38" spans="1:13" s="3745" customFormat="1">
      <c r="B38" s="3745" t="s">
        <v>13331</v>
      </c>
      <c r="C38" s="3745" t="s">
        <v>23412</v>
      </c>
      <c r="D38" s="4104" t="s">
        <v>23643</v>
      </c>
      <c r="E38" s="4104">
        <v>11.5</v>
      </c>
      <c r="F38" s="3745" t="s">
        <v>1540</v>
      </c>
      <c r="G38" s="3745">
        <v>625</v>
      </c>
      <c r="H38" s="3745">
        <v>400</v>
      </c>
      <c r="I38" s="3745">
        <v>270</v>
      </c>
      <c r="J38" s="4104">
        <v>28</v>
      </c>
      <c r="K38" s="6873">
        <v>1806.4816000000003</v>
      </c>
      <c r="L38" s="6874">
        <f>K38*Оглавление!$B$14</f>
        <v>171615.75200000004</v>
      </c>
      <c r="M38" s="6874">
        <f t="shared" si="0"/>
        <v>171615.75200000004</v>
      </c>
    </row>
    <row r="39" spans="1:13" s="3745" customFormat="1">
      <c r="B39" s="3745" t="s">
        <v>13332</v>
      </c>
      <c r="C39" s="3745" t="s">
        <v>23413</v>
      </c>
      <c r="D39" s="4104" t="s">
        <v>23644</v>
      </c>
      <c r="E39" s="4104">
        <v>13.4</v>
      </c>
      <c r="F39" s="3745" t="s">
        <v>1540</v>
      </c>
      <c r="G39" s="3745">
        <v>625</v>
      </c>
      <c r="H39" s="3745">
        <v>400</v>
      </c>
      <c r="I39" s="3745">
        <v>270</v>
      </c>
      <c r="J39" s="4104">
        <v>30</v>
      </c>
      <c r="K39" s="6873">
        <v>1895.6896000000002</v>
      </c>
      <c r="L39" s="6874">
        <f>K39*Оглавление!$B$14</f>
        <v>180090.51200000002</v>
      </c>
      <c r="M39" s="6874">
        <f t="shared" si="0"/>
        <v>180090.51200000002</v>
      </c>
    </row>
    <row r="40" spans="1:13">
      <c r="A40" s="5850"/>
      <c r="B40" s="5850" t="s">
        <v>23262</v>
      </c>
      <c r="C40" s="5850"/>
      <c r="D40" s="5850"/>
      <c r="E40" s="6879"/>
      <c r="F40" s="5850"/>
      <c r="G40" s="5850"/>
      <c r="H40" s="5850"/>
      <c r="I40" s="5850"/>
      <c r="J40" s="6879"/>
      <c r="K40" s="6880"/>
      <c r="L40" s="6881">
        <f>K40*Оглавление!$B$14</f>
        <v>0</v>
      </c>
      <c r="M40" s="6881">
        <f t="shared" si="0"/>
        <v>0</v>
      </c>
    </row>
    <row r="41" spans="1:13" s="3745" customFormat="1">
      <c r="B41" s="3745" t="s">
        <v>23263</v>
      </c>
      <c r="C41" s="3745" t="s">
        <v>23414</v>
      </c>
      <c r="D41" s="4104" t="s">
        <v>23645</v>
      </c>
      <c r="E41" s="4104"/>
      <c r="F41" s="3745" t="s">
        <v>1540</v>
      </c>
      <c r="G41" s="3745">
        <v>720</v>
      </c>
      <c r="H41" s="3745">
        <v>440</v>
      </c>
      <c r="I41" s="3745">
        <v>338</v>
      </c>
      <c r="J41" s="4104">
        <v>36.5</v>
      </c>
      <c r="K41" s="6873">
        <v>2416.7472000000002</v>
      </c>
      <c r="L41" s="6874">
        <f>K41*Оглавление!$B$14</f>
        <v>229590.98400000003</v>
      </c>
      <c r="M41" s="6874">
        <f t="shared" si="0"/>
        <v>229590.98400000003</v>
      </c>
    </row>
    <row r="42" spans="1:13" s="3745" customFormat="1">
      <c r="B42" s="3745" t="s">
        <v>23264</v>
      </c>
      <c r="C42" s="3745" t="s">
        <v>23415</v>
      </c>
      <c r="D42" s="4104" t="s">
        <v>23646</v>
      </c>
      <c r="E42" s="4104"/>
      <c r="F42" s="3745" t="s">
        <v>1540</v>
      </c>
      <c r="G42" s="3745">
        <v>720</v>
      </c>
      <c r="H42" s="3745">
        <v>440</v>
      </c>
      <c r="I42" s="3745">
        <v>338</v>
      </c>
      <c r="J42" s="4104">
        <v>36.5</v>
      </c>
      <c r="K42" s="6873">
        <v>2548.8176000000003</v>
      </c>
      <c r="L42" s="6874">
        <f>K42*Оглавление!$B$14</f>
        <v>242137.67200000002</v>
      </c>
      <c r="M42" s="6874">
        <f t="shared" si="0"/>
        <v>242137.67200000002</v>
      </c>
    </row>
    <row r="43" spans="1:13" s="3745" customFormat="1">
      <c r="B43" s="3745" t="s">
        <v>23265</v>
      </c>
      <c r="C43" s="3745" t="s">
        <v>23416</v>
      </c>
      <c r="D43" s="4104" t="s">
        <v>23647</v>
      </c>
      <c r="E43" s="4104"/>
      <c r="F43" s="3745" t="s">
        <v>1540</v>
      </c>
      <c r="G43" s="3745">
        <v>720</v>
      </c>
      <c r="H43" s="3745">
        <v>440</v>
      </c>
      <c r="I43" s="3745">
        <v>338</v>
      </c>
      <c r="J43" s="4104">
        <v>39</v>
      </c>
      <c r="K43" s="6873">
        <v>2788.4528000000005</v>
      </c>
      <c r="L43" s="6874">
        <f>K43*Оглавление!$B$14</f>
        <v>264903.01600000006</v>
      </c>
      <c r="M43" s="6874">
        <f t="shared" si="0"/>
        <v>264903.01600000006</v>
      </c>
    </row>
    <row r="44" spans="1:13" s="3745" customFormat="1">
      <c r="B44" s="3745" t="s">
        <v>23266</v>
      </c>
      <c r="C44" s="3745" t="s">
        <v>23417</v>
      </c>
      <c r="D44" s="4104" t="s">
        <v>23648</v>
      </c>
      <c r="E44" s="4104"/>
      <c r="F44" s="3745" t="s">
        <v>1550</v>
      </c>
      <c r="G44" s="3745">
        <v>720</v>
      </c>
      <c r="H44" s="3745">
        <v>440</v>
      </c>
      <c r="I44" s="3745">
        <v>338</v>
      </c>
      <c r="J44" s="4104">
        <v>44</v>
      </c>
      <c r="K44" s="6873">
        <v>3130.2096000000001</v>
      </c>
      <c r="L44" s="6874">
        <f>K44*Оглавление!$B$14</f>
        <v>297369.91200000001</v>
      </c>
      <c r="M44" s="6874">
        <f t="shared" si="0"/>
        <v>297369.91200000001</v>
      </c>
    </row>
    <row r="45" spans="1:13">
      <c r="A45" s="5850"/>
      <c r="B45" s="3066" t="s">
        <v>23267</v>
      </c>
      <c r="C45" s="5850"/>
      <c r="D45" s="5850"/>
      <c r="E45" s="6879"/>
      <c r="F45" s="5850"/>
      <c r="G45" s="5850"/>
      <c r="H45" s="5850"/>
      <c r="I45" s="5850"/>
      <c r="J45" s="6879"/>
      <c r="K45" s="6880"/>
      <c r="L45" s="6881">
        <f>K45*Оглавление!$B$14</f>
        <v>0</v>
      </c>
      <c r="M45" s="6881">
        <f t="shared" si="0"/>
        <v>0</v>
      </c>
    </row>
    <row r="46" spans="1:13" s="3745" customFormat="1">
      <c r="B46" s="3745" t="s">
        <v>9056</v>
      </c>
      <c r="C46" s="3745" t="s">
        <v>9057</v>
      </c>
      <c r="D46" s="4104" t="s">
        <v>23649</v>
      </c>
      <c r="E46" s="4104"/>
      <c r="F46" s="3745" t="s">
        <v>1550</v>
      </c>
      <c r="G46" s="3745">
        <v>720</v>
      </c>
      <c r="H46" s="3745">
        <v>440</v>
      </c>
      <c r="I46" s="3745">
        <v>405</v>
      </c>
      <c r="J46" s="4104">
        <v>48.7</v>
      </c>
      <c r="K46" s="6873">
        <v>4637.1472000000012</v>
      </c>
      <c r="L46" s="6874">
        <f>K46*Оглавление!$B$14</f>
        <v>440528.98400000011</v>
      </c>
      <c r="M46" s="6874">
        <f t="shared" si="0"/>
        <v>440528.98400000011</v>
      </c>
    </row>
    <row r="47" spans="1:13" s="3745" customFormat="1">
      <c r="B47" s="3745" t="s">
        <v>9058</v>
      </c>
      <c r="C47" s="3745" t="s">
        <v>9059</v>
      </c>
      <c r="D47" s="4104" t="s">
        <v>23650</v>
      </c>
      <c r="E47" s="4104"/>
      <c r="F47" s="3745" t="s">
        <v>1550</v>
      </c>
      <c r="G47" s="3745">
        <v>720</v>
      </c>
      <c r="H47" s="3745">
        <v>440</v>
      </c>
      <c r="I47" s="3745">
        <v>473</v>
      </c>
      <c r="J47" s="4104">
        <v>59.8</v>
      </c>
      <c r="K47" s="6873">
        <v>6593.2160000000013</v>
      </c>
      <c r="L47" s="6874">
        <f>K47*Оглавление!$B$14</f>
        <v>626355.52000000014</v>
      </c>
      <c r="M47" s="6874">
        <f t="shared" si="0"/>
        <v>626355.52000000014</v>
      </c>
    </row>
    <row r="48" spans="1:13" s="3745" customFormat="1">
      <c r="B48" s="3745" t="s">
        <v>6219</v>
      </c>
      <c r="C48" s="3745" t="s">
        <v>23418</v>
      </c>
      <c r="D48" s="4104" t="s">
        <v>23651</v>
      </c>
      <c r="E48" s="4104"/>
      <c r="F48" s="3745" t="s">
        <v>2740</v>
      </c>
      <c r="G48" s="3745">
        <v>960</v>
      </c>
      <c r="H48" s="3745">
        <v>480</v>
      </c>
      <c r="I48" s="3745">
        <v>603</v>
      </c>
      <c r="J48" s="4104">
        <v>82.8</v>
      </c>
      <c r="K48" s="6873">
        <v>7309.456000000001</v>
      </c>
      <c r="L48" s="6874">
        <f>K48*Оглавление!$B$14</f>
        <v>694398.32000000007</v>
      </c>
      <c r="M48" s="6874">
        <f t="shared" si="0"/>
        <v>694398.32000000007</v>
      </c>
    </row>
    <row r="49" spans="1:13" s="3745" customFormat="1">
      <c r="B49" s="3745" t="s">
        <v>6220</v>
      </c>
      <c r="C49" s="3745" t="s">
        <v>23419</v>
      </c>
      <c r="D49" s="4104" t="s">
        <v>23652</v>
      </c>
      <c r="E49" s="4104"/>
      <c r="F49" s="3745" t="s">
        <v>2740</v>
      </c>
      <c r="G49" s="3745">
        <v>960</v>
      </c>
      <c r="H49" s="3745">
        <v>480</v>
      </c>
      <c r="I49" s="3745">
        <v>603</v>
      </c>
      <c r="J49" s="4104">
        <v>101.4</v>
      </c>
      <c r="K49" s="6873">
        <v>8256.6736000000001</v>
      </c>
      <c r="L49" s="6874">
        <f>K49*Оглавление!$B$14</f>
        <v>784383.99199999997</v>
      </c>
      <c r="M49" s="6874">
        <f t="shared" si="0"/>
        <v>784383.99199999997</v>
      </c>
    </row>
    <row r="50" spans="1:13" s="3745" customFormat="1">
      <c r="B50" s="3745" t="s">
        <v>6221</v>
      </c>
      <c r="C50" s="3745" t="s">
        <v>23420</v>
      </c>
      <c r="D50" s="4104" t="s">
        <v>23653</v>
      </c>
      <c r="E50" s="4104"/>
      <c r="F50" s="3745" t="s">
        <v>2740</v>
      </c>
      <c r="G50" s="3745">
        <v>960</v>
      </c>
      <c r="H50" s="3745">
        <v>480</v>
      </c>
      <c r="I50" s="3745">
        <v>603</v>
      </c>
      <c r="J50" s="4104">
        <v>105.4</v>
      </c>
      <c r="K50" s="6873">
        <v>10115.112000000001</v>
      </c>
      <c r="L50" s="6874">
        <f>K50*Оглавление!$B$14</f>
        <v>960935.64000000013</v>
      </c>
      <c r="M50" s="6874">
        <f t="shared" si="0"/>
        <v>960935.64000000013</v>
      </c>
    </row>
    <row r="51" spans="1:13">
      <c r="A51" s="5850"/>
      <c r="B51" s="3066" t="s">
        <v>23268</v>
      </c>
      <c r="C51" s="5850"/>
      <c r="D51" s="5850"/>
      <c r="E51" s="6879"/>
      <c r="F51" s="5850"/>
      <c r="G51" s="5850"/>
      <c r="H51" s="5850"/>
      <c r="I51" s="5850"/>
      <c r="J51" s="6879"/>
      <c r="K51" s="6880"/>
      <c r="L51" s="6881">
        <f>K51*Оглавление!$B$14</f>
        <v>0</v>
      </c>
      <c r="M51" s="6881">
        <f t="shared" si="0"/>
        <v>0</v>
      </c>
    </row>
    <row r="52" spans="1:13" s="3745" customFormat="1">
      <c r="B52" s="3745" t="s">
        <v>9397</v>
      </c>
      <c r="C52" s="3745" t="s">
        <v>23421</v>
      </c>
      <c r="D52" s="4104">
        <v>6</v>
      </c>
      <c r="E52" s="4104"/>
      <c r="G52" s="4104" t="s">
        <v>1559</v>
      </c>
      <c r="H52" s="4104" t="s">
        <v>1560</v>
      </c>
      <c r="I52" s="4104" t="s">
        <v>1557</v>
      </c>
      <c r="J52" s="4104">
        <v>26.7</v>
      </c>
      <c r="K52" s="6873">
        <v>1041.5888000000002</v>
      </c>
      <c r="L52" s="6874">
        <f>K52*Оглавление!$B$14</f>
        <v>98950.936000000016</v>
      </c>
      <c r="M52" s="6874">
        <f t="shared" si="0"/>
        <v>98950.936000000016</v>
      </c>
    </row>
    <row r="53" spans="1:13" s="3745" customFormat="1">
      <c r="B53" s="3745" t="s">
        <v>9398</v>
      </c>
      <c r="C53" s="3745" t="s">
        <v>23422</v>
      </c>
      <c r="D53" s="4104">
        <v>9</v>
      </c>
      <c r="E53" s="4104"/>
      <c r="G53" s="4104">
        <v>740</v>
      </c>
      <c r="H53" s="4104">
        <v>410</v>
      </c>
      <c r="I53" s="4104">
        <v>310</v>
      </c>
      <c r="J53" s="4104">
        <v>27.1</v>
      </c>
      <c r="K53" s="6873">
        <v>1068.2784000000001</v>
      </c>
      <c r="L53" s="6874">
        <f>K53*Оглавление!$B$14</f>
        <v>101486.44800000002</v>
      </c>
      <c r="M53" s="6874">
        <f t="shared" si="0"/>
        <v>101486.44800000002</v>
      </c>
    </row>
    <row r="54" spans="1:13" s="3745" customFormat="1">
      <c r="B54" s="3745" t="s">
        <v>9399</v>
      </c>
      <c r="C54" s="3745" t="s">
        <v>23423</v>
      </c>
      <c r="D54" s="4104">
        <v>12</v>
      </c>
      <c r="E54" s="4104"/>
      <c r="G54" s="4104">
        <v>740</v>
      </c>
      <c r="H54" s="4104">
        <v>410</v>
      </c>
      <c r="I54" s="4104">
        <v>310</v>
      </c>
      <c r="J54" s="4104">
        <v>27.4</v>
      </c>
      <c r="K54" s="6873">
        <v>1093.5904</v>
      </c>
      <c r="L54" s="6874">
        <f>K54*Оглавление!$B$14</f>
        <v>103891.088</v>
      </c>
      <c r="M54" s="6874">
        <f t="shared" si="0"/>
        <v>103891.088</v>
      </c>
    </row>
    <row r="55" spans="1:13" s="3745" customFormat="1">
      <c r="B55" s="3745" t="s">
        <v>9400</v>
      </c>
      <c r="C55" s="3745" t="s">
        <v>23424</v>
      </c>
      <c r="D55" s="4104">
        <v>14</v>
      </c>
      <c r="E55" s="4104"/>
      <c r="G55" s="4104">
        <v>740</v>
      </c>
      <c r="H55" s="4104">
        <v>410</v>
      </c>
      <c r="I55" s="4104">
        <v>310</v>
      </c>
      <c r="J55" s="4104">
        <v>27.7</v>
      </c>
      <c r="K55" s="6873">
        <v>1117.4464</v>
      </c>
      <c r="L55" s="6874">
        <f>K55*Оглавление!$B$14</f>
        <v>106157.40800000001</v>
      </c>
      <c r="M55" s="6874">
        <f t="shared" si="0"/>
        <v>106157.40800000001</v>
      </c>
    </row>
    <row r="56" spans="1:13" s="3745" customFormat="1">
      <c r="B56" s="3745" t="s">
        <v>9401</v>
      </c>
      <c r="C56" s="3745" t="s">
        <v>23425</v>
      </c>
      <c r="D56" s="4104">
        <v>18</v>
      </c>
      <c r="E56" s="4104"/>
      <c r="G56" s="4104">
        <v>740</v>
      </c>
      <c r="H56" s="4104">
        <v>410</v>
      </c>
      <c r="I56" s="4104">
        <v>310</v>
      </c>
      <c r="J56" s="4104">
        <v>28.4</v>
      </c>
      <c r="K56" s="6873">
        <v>1194.6368000000002</v>
      </c>
      <c r="L56" s="6874">
        <f>K56*Оглавление!$B$14</f>
        <v>113490.49600000001</v>
      </c>
      <c r="M56" s="6874">
        <f t="shared" si="0"/>
        <v>113490.49600000001</v>
      </c>
    </row>
    <row r="57" spans="1:13" s="3745" customFormat="1">
      <c r="B57" s="3745" t="s">
        <v>9402</v>
      </c>
      <c r="C57" s="3745" t="s">
        <v>23426</v>
      </c>
      <c r="D57" s="4104">
        <v>21</v>
      </c>
      <c r="E57" s="4104"/>
      <c r="G57" s="4104">
        <v>740</v>
      </c>
      <c r="H57" s="4104">
        <v>410</v>
      </c>
      <c r="I57" s="4104">
        <v>310</v>
      </c>
      <c r="J57" s="4104">
        <v>28.9</v>
      </c>
      <c r="K57" s="6873">
        <v>1232.5712000000001</v>
      </c>
      <c r="L57" s="6874">
        <f>K57*Оглавление!$B$14</f>
        <v>117094.26400000001</v>
      </c>
      <c r="M57" s="6874">
        <f t="shared" si="0"/>
        <v>117094.26400000001</v>
      </c>
    </row>
    <row r="58" spans="1:13" s="3745" customFormat="1">
      <c r="B58" s="3745" t="s">
        <v>9403</v>
      </c>
      <c r="C58" s="3745" t="s">
        <v>23427</v>
      </c>
      <c r="D58" s="4104">
        <v>24</v>
      </c>
      <c r="E58" s="4104"/>
      <c r="G58" s="4104">
        <v>740</v>
      </c>
      <c r="H58" s="4104">
        <v>410</v>
      </c>
      <c r="I58" s="4104">
        <v>310</v>
      </c>
      <c r="J58" s="4104">
        <v>30.1</v>
      </c>
      <c r="K58" s="6873">
        <v>1270.4160000000002</v>
      </c>
      <c r="L58" s="6874">
        <f>K58*Оглавление!$B$14</f>
        <v>120689.52000000002</v>
      </c>
      <c r="M58" s="6874">
        <f t="shared" si="0"/>
        <v>120689.52000000002</v>
      </c>
    </row>
    <row r="59" spans="1:13" s="3745" customFormat="1">
      <c r="B59" s="3745" t="s">
        <v>9404</v>
      </c>
      <c r="C59" s="3745" t="s">
        <v>23428</v>
      </c>
      <c r="D59" s="4104">
        <v>28</v>
      </c>
      <c r="E59" s="4104"/>
      <c r="G59" s="4104">
        <v>740</v>
      </c>
      <c r="H59" s="4104">
        <v>410</v>
      </c>
      <c r="I59" s="4104">
        <v>310</v>
      </c>
      <c r="J59" s="4104">
        <v>30.4</v>
      </c>
      <c r="K59" s="6873">
        <v>1308.3168000000003</v>
      </c>
      <c r="L59" s="6874">
        <f>K59*Оглавление!$B$14</f>
        <v>124290.09600000003</v>
      </c>
      <c r="M59" s="6874">
        <f t="shared" si="0"/>
        <v>124290.09600000003</v>
      </c>
    </row>
    <row r="60" spans="1:13">
      <c r="A60" s="5850"/>
      <c r="B60" s="3066" t="s">
        <v>23269</v>
      </c>
      <c r="C60" s="5850"/>
      <c r="D60" s="5850"/>
      <c r="E60" s="6879"/>
      <c r="F60" s="5850"/>
      <c r="G60" s="5850"/>
      <c r="H60" s="5850"/>
      <c r="I60" s="5850"/>
      <c r="J60" s="6879"/>
      <c r="K60" s="6880"/>
      <c r="L60" s="6881">
        <f>K60*Оглавление!$B$14</f>
        <v>0</v>
      </c>
      <c r="M60" s="6881">
        <f t="shared" si="0"/>
        <v>0</v>
      </c>
    </row>
    <row r="61" spans="1:13" s="3745" customFormat="1">
      <c r="B61" s="3745" t="s">
        <v>23270</v>
      </c>
      <c r="C61" s="3745" t="s">
        <v>23429</v>
      </c>
      <c r="D61" s="4104" t="s">
        <v>23654</v>
      </c>
      <c r="E61" s="4104"/>
      <c r="F61" s="3745" t="s">
        <v>1540</v>
      </c>
      <c r="G61" s="4104">
        <v>1640</v>
      </c>
      <c r="H61" s="4104">
        <v>599</v>
      </c>
      <c r="I61" s="4104">
        <v>693</v>
      </c>
      <c r="J61" s="4104">
        <v>141</v>
      </c>
      <c r="K61" s="6873">
        <v>4696.496000000001</v>
      </c>
      <c r="L61" s="6874">
        <f>K61*Оглавление!$B$14</f>
        <v>446167.12000000011</v>
      </c>
      <c r="M61" s="6874">
        <f t="shared" si="0"/>
        <v>446167.12000000011</v>
      </c>
    </row>
    <row r="62" spans="1:13" s="3745" customFormat="1">
      <c r="B62" s="3745" t="s">
        <v>23271</v>
      </c>
      <c r="C62" s="3745" t="s">
        <v>23430</v>
      </c>
      <c r="D62" s="4104" t="s">
        <v>23654</v>
      </c>
      <c r="E62" s="4104"/>
      <c r="F62" s="3745" t="s">
        <v>1540</v>
      </c>
      <c r="G62" s="4104">
        <v>1880</v>
      </c>
      <c r="H62" s="4104">
        <v>599</v>
      </c>
      <c r="I62" s="4104">
        <v>693</v>
      </c>
      <c r="J62" s="4104">
        <v>152.80000000000001</v>
      </c>
      <c r="K62" s="6873">
        <v>5405.2992000000004</v>
      </c>
      <c r="L62" s="6874">
        <f>K62*Оглавление!$B$14</f>
        <v>513503.42400000006</v>
      </c>
      <c r="M62" s="6874">
        <f t="shared" si="0"/>
        <v>513503.42400000006</v>
      </c>
    </row>
    <row r="63" spans="1:13" s="3745" customFormat="1">
      <c r="B63" s="3745" t="s">
        <v>23272</v>
      </c>
      <c r="C63" s="3745" t="s">
        <v>23431</v>
      </c>
      <c r="D63" s="4104" t="s">
        <v>23655</v>
      </c>
      <c r="E63" s="4104"/>
      <c r="F63" s="3745" t="s">
        <v>1540</v>
      </c>
      <c r="G63" s="4104">
        <v>1640</v>
      </c>
      <c r="H63" s="4104">
        <v>599</v>
      </c>
      <c r="I63" s="4104">
        <v>693</v>
      </c>
      <c r="J63" s="4104">
        <v>143.6</v>
      </c>
      <c r="K63" s="6873">
        <v>5690.0256000000008</v>
      </c>
      <c r="L63" s="6874">
        <f>K63*Оглавление!$B$14</f>
        <v>540552.43200000003</v>
      </c>
      <c r="M63" s="6874">
        <f t="shared" si="0"/>
        <v>540552.43200000003</v>
      </c>
    </row>
    <row r="64" spans="1:13" s="3745" customFormat="1">
      <c r="B64" s="3745" t="s">
        <v>23273</v>
      </c>
      <c r="C64" s="3745" t="s">
        <v>23432</v>
      </c>
      <c r="D64" s="4104" t="s">
        <v>18666</v>
      </c>
      <c r="E64" s="4104"/>
      <c r="F64" s="3745" t="s">
        <v>1550</v>
      </c>
      <c r="G64" s="4104">
        <v>1257</v>
      </c>
      <c r="H64" s="4104">
        <v>570</v>
      </c>
      <c r="I64" s="4104">
        <v>691</v>
      </c>
      <c r="J64" s="4104">
        <v>113.6</v>
      </c>
      <c r="K64" s="6873">
        <v>5022.7072000000007</v>
      </c>
      <c r="L64" s="6874">
        <f>K64*Оглавление!$B$14</f>
        <v>477157.18400000007</v>
      </c>
      <c r="M64" s="6874">
        <f t="shared" si="0"/>
        <v>477157.18400000007</v>
      </c>
    </row>
    <row r="65" spans="1:13" s="3745" customFormat="1">
      <c r="B65" s="3745" t="s">
        <v>23274</v>
      </c>
      <c r="C65" s="3745" t="s">
        <v>23433</v>
      </c>
      <c r="D65" s="4104" t="s">
        <v>23656</v>
      </c>
      <c r="E65" s="4104"/>
      <c r="F65" s="3745" t="s">
        <v>1550</v>
      </c>
      <c r="G65" s="4104">
        <v>1257</v>
      </c>
      <c r="H65" s="4104">
        <v>570</v>
      </c>
      <c r="I65" s="4104">
        <v>691</v>
      </c>
      <c r="J65" s="4104">
        <v>121.5</v>
      </c>
      <c r="K65" s="6873">
        <v>5172.5632000000005</v>
      </c>
      <c r="L65" s="6874">
        <f>K65*Оглавление!$B$14</f>
        <v>491393.50400000007</v>
      </c>
      <c r="M65" s="6874">
        <f t="shared" si="0"/>
        <v>491393.50400000007</v>
      </c>
    </row>
    <row r="66" spans="1:13" s="3745" customFormat="1">
      <c r="B66" s="3745" t="s">
        <v>23275</v>
      </c>
      <c r="C66" s="3745" t="s">
        <v>23434</v>
      </c>
      <c r="D66" s="4104" t="s">
        <v>23657</v>
      </c>
      <c r="E66" s="4104"/>
      <c r="F66" s="3745" t="s">
        <v>1550</v>
      </c>
      <c r="G66" s="4104">
        <v>1257</v>
      </c>
      <c r="H66" s="4104">
        <v>570</v>
      </c>
      <c r="I66" s="4104">
        <v>691</v>
      </c>
      <c r="J66" s="4104">
        <v>132.5</v>
      </c>
      <c r="K66" s="6873">
        <v>5583.2560000000003</v>
      </c>
      <c r="L66" s="6874">
        <f>K66*Оглавление!$B$14</f>
        <v>530409.32000000007</v>
      </c>
      <c r="M66" s="6874">
        <f t="shared" si="0"/>
        <v>530409.32000000007</v>
      </c>
    </row>
    <row r="67" spans="1:13" s="3745" customFormat="1">
      <c r="B67" s="3745" t="s">
        <v>23276</v>
      </c>
      <c r="C67" s="3745" t="s">
        <v>23435</v>
      </c>
      <c r="D67" s="4104" t="s">
        <v>23658</v>
      </c>
      <c r="E67" s="4104"/>
      <c r="F67" s="3745" t="s">
        <v>1550</v>
      </c>
      <c r="G67" s="4104">
        <v>1257</v>
      </c>
      <c r="H67" s="4104">
        <v>570</v>
      </c>
      <c r="I67" s="4104">
        <v>691</v>
      </c>
      <c r="J67" s="4104">
        <v>147</v>
      </c>
      <c r="K67" s="6873">
        <v>6203.1200000000008</v>
      </c>
      <c r="L67" s="6874">
        <f>K67*Оглавление!$B$14</f>
        <v>589296.4</v>
      </c>
      <c r="M67" s="6874">
        <f t="shared" si="0"/>
        <v>589296.4</v>
      </c>
    </row>
    <row r="68" spans="1:13" s="3745" customFormat="1">
      <c r="B68" s="3745" t="s">
        <v>23277</v>
      </c>
      <c r="C68" s="3745" t="s">
        <v>23436</v>
      </c>
      <c r="D68" s="4104" t="s">
        <v>23659</v>
      </c>
      <c r="E68" s="4104"/>
      <c r="F68" s="3745" t="s">
        <v>1550</v>
      </c>
      <c r="G68" s="4104">
        <v>1257</v>
      </c>
      <c r="H68" s="4104">
        <v>570</v>
      </c>
      <c r="I68" s="4104">
        <v>691</v>
      </c>
      <c r="J68" s="4104">
        <v>144</v>
      </c>
      <c r="K68" s="6873">
        <v>7637.112000000001</v>
      </c>
      <c r="L68" s="6874">
        <f>K68*Оглавление!$B$14</f>
        <v>725525.64000000013</v>
      </c>
      <c r="M68" s="6874">
        <f t="shared" si="0"/>
        <v>725525.64000000013</v>
      </c>
    </row>
    <row r="69" spans="1:13" s="3745" customFormat="1">
      <c r="B69" s="3745" t="s">
        <v>6320</v>
      </c>
      <c r="C69" s="3745" t="s">
        <v>23437</v>
      </c>
      <c r="D69" s="4104" t="s">
        <v>23660</v>
      </c>
      <c r="E69" s="4104"/>
      <c r="F69" s="3745" t="s">
        <v>1550</v>
      </c>
      <c r="G69" s="4104">
        <v>1255</v>
      </c>
      <c r="H69" s="4104">
        <v>570</v>
      </c>
      <c r="I69" s="4104">
        <v>700</v>
      </c>
      <c r="J69" s="4104">
        <v>96</v>
      </c>
      <c r="K69" s="6873">
        <v>3891.2160000000003</v>
      </c>
      <c r="L69" s="6874">
        <f>K69*Оглавление!$B$14</f>
        <v>369665.52</v>
      </c>
      <c r="M69" s="6874">
        <f t="shared" si="0"/>
        <v>369665.52</v>
      </c>
    </row>
    <row r="70" spans="1:13" s="3745" customFormat="1">
      <c r="B70" s="3745" t="s">
        <v>6321</v>
      </c>
      <c r="C70" s="3745" t="s">
        <v>23438</v>
      </c>
      <c r="D70" s="4104" t="s">
        <v>23661</v>
      </c>
      <c r="E70" s="4104"/>
      <c r="F70" s="3745" t="s">
        <v>1550</v>
      </c>
      <c r="G70" s="4104">
        <v>1255</v>
      </c>
      <c r="H70" s="4104">
        <v>570</v>
      </c>
      <c r="I70" s="4104">
        <v>700</v>
      </c>
      <c r="J70" s="4104">
        <v>96</v>
      </c>
      <c r="K70" s="6873">
        <v>4144.8176000000003</v>
      </c>
      <c r="L70" s="6874">
        <f>K70*Оглавление!$B$14</f>
        <v>393757.67200000002</v>
      </c>
      <c r="M70" s="6874">
        <f t="shared" si="0"/>
        <v>393757.67200000002</v>
      </c>
    </row>
    <row r="71" spans="1:13" s="3745" customFormat="1">
      <c r="B71" s="3745" t="s">
        <v>6322</v>
      </c>
      <c r="C71" s="3745" t="s">
        <v>23439</v>
      </c>
      <c r="D71" s="4104" t="s">
        <v>23662</v>
      </c>
      <c r="E71" s="4104"/>
      <c r="F71" s="3745" t="s">
        <v>1550</v>
      </c>
      <c r="G71" s="4104">
        <v>1255</v>
      </c>
      <c r="H71" s="4104">
        <v>570</v>
      </c>
      <c r="I71" s="4104">
        <v>700</v>
      </c>
      <c r="J71" s="4104">
        <v>112</v>
      </c>
      <c r="K71" s="6873">
        <v>4887.7808000000005</v>
      </c>
      <c r="L71" s="6874">
        <f>K71*Оглавление!$B$14</f>
        <v>464339.17600000004</v>
      </c>
      <c r="M71" s="6874">
        <f t="shared" si="0"/>
        <v>464339.17600000004</v>
      </c>
    </row>
    <row r="72" spans="1:13" s="3745" customFormat="1">
      <c r="B72" s="3745" t="s">
        <v>6323</v>
      </c>
      <c r="C72" s="3745" t="s">
        <v>23440</v>
      </c>
      <c r="D72" s="4104" t="s">
        <v>23663</v>
      </c>
      <c r="E72" s="4104"/>
      <c r="F72" s="3745" t="s">
        <v>1550</v>
      </c>
      <c r="G72" s="4104">
        <v>1255</v>
      </c>
      <c r="H72" s="4104">
        <v>570</v>
      </c>
      <c r="I72" s="4104">
        <v>700</v>
      </c>
      <c r="J72" s="4104">
        <v>112</v>
      </c>
      <c r="K72" s="6873">
        <v>5362.2912000000006</v>
      </c>
      <c r="L72" s="6874">
        <f>K72*Оглавление!$B$14</f>
        <v>509417.66400000005</v>
      </c>
      <c r="M72" s="6874">
        <f t="shared" si="0"/>
        <v>509417.66400000005</v>
      </c>
    </row>
    <row r="73" spans="1:13">
      <c r="A73" s="5850"/>
      <c r="B73" s="3066" t="s">
        <v>23267</v>
      </c>
      <c r="C73" s="5850"/>
      <c r="D73" s="5850"/>
      <c r="E73" s="6879"/>
      <c r="F73" s="5850"/>
      <c r="G73" s="5850"/>
      <c r="H73" s="5850"/>
      <c r="I73" s="5850"/>
      <c r="J73" s="6879"/>
      <c r="K73" s="6880"/>
      <c r="L73" s="6881">
        <f>K73*Оглавление!$B$14</f>
        <v>0</v>
      </c>
      <c r="M73" s="6881">
        <f t="shared" si="0"/>
        <v>0</v>
      </c>
    </row>
    <row r="74" spans="1:13" s="3745" customFormat="1">
      <c r="B74" s="3745" t="s">
        <v>23278</v>
      </c>
      <c r="C74" s="3745" t="s">
        <v>23441</v>
      </c>
      <c r="D74" s="4104" t="s">
        <v>23664</v>
      </c>
      <c r="E74" s="4104"/>
      <c r="G74" s="4104">
        <v>1285</v>
      </c>
      <c r="H74" s="4104">
        <v>695</v>
      </c>
      <c r="I74" s="4104">
        <v>1240</v>
      </c>
      <c r="J74" s="4104">
        <v>233.4</v>
      </c>
      <c r="K74" s="6873">
        <v>14922.790400000002</v>
      </c>
      <c r="L74" s="6874">
        <f>K74*Оглавление!$B$14</f>
        <v>1417665.0880000002</v>
      </c>
      <c r="M74" s="6874">
        <f t="shared" si="0"/>
        <v>1417665.0880000002</v>
      </c>
    </row>
    <row r="75" spans="1:13" s="3745" customFormat="1">
      <c r="B75" s="3745" t="s">
        <v>23279</v>
      </c>
      <c r="C75" s="3745" t="s">
        <v>23442</v>
      </c>
      <c r="D75" s="4104" t="s">
        <v>23665</v>
      </c>
      <c r="E75" s="4104"/>
      <c r="G75" s="4104">
        <v>1285</v>
      </c>
      <c r="H75" s="4104">
        <v>695</v>
      </c>
      <c r="I75" s="4104">
        <v>1240</v>
      </c>
      <c r="J75" s="4104">
        <v>253.4</v>
      </c>
      <c r="K75" s="6873">
        <v>16414.619200000001</v>
      </c>
      <c r="L75" s="6874">
        <f>K75*Оглавление!$B$14</f>
        <v>1559388.824</v>
      </c>
      <c r="M75" s="6874">
        <f t="shared" ref="M75:M138" si="1">L75-(L75*$B$4/100)</f>
        <v>1559388.824</v>
      </c>
    </row>
    <row r="76" spans="1:13" s="3745" customFormat="1">
      <c r="B76" s="3745" t="s">
        <v>23280</v>
      </c>
      <c r="C76" s="3745" t="s">
        <v>23443</v>
      </c>
      <c r="D76" s="4104" t="s">
        <v>23666</v>
      </c>
      <c r="E76" s="4104"/>
      <c r="G76" s="4104">
        <v>1285</v>
      </c>
      <c r="H76" s="4104">
        <v>695</v>
      </c>
      <c r="I76" s="4104">
        <v>1240</v>
      </c>
      <c r="J76" s="4104">
        <v>248</v>
      </c>
      <c r="K76" s="6873">
        <v>17906.448</v>
      </c>
      <c r="L76" s="6874">
        <f>K76*Оглавление!$B$14</f>
        <v>1701112.56</v>
      </c>
      <c r="M76" s="6874">
        <f t="shared" si="1"/>
        <v>1701112.56</v>
      </c>
    </row>
    <row r="77" spans="1:13" s="3745" customFormat="1">
      <c r="B77" s="3745" t="s">
        <v>23281</v>
      </c>
      <c r="C77" s="3745" t="s">
        <v>23444</v>
      </c>
      <c r="D77" s="4104" t="s">
        <v>23667</v>
      </c>
      <c r="E77" s="4104"/>
      <c r="G77" s="4104">
        <v>1285</v>
      </c>
      <c r="H77" s="4104">
        <v>695</v>
      </c>
      <c r="I77" s="4104">
        <v>1550</v>
      </c>
      <c r="J77" s="4104">
        <v>322.39999999999998</v>
      </c>
      <c r="K77" s="6873">
        <v>18652.379200000003</v>
      </c>
      <c r="L77" s="6874">
        <f>K77*Оглавление!$B$14</f>
        <v>1771976.0240000002</v>
      </c>
      <c r="M77" s="6874">
        <f t="shared" si="1"/>
        <v>1771976.0240000002</v>
      </c>
    </row>
    <row r="78" spans="1:13" s="3745" customFormat="1">
      <c r="B78" s="3745" t="s">
        <v>23282</v>
      </c>
      <c r="C78" s="3745" t="s">
        <v>23445</v>
      </c>
      <c r="D78" s="4104" t="s">
        <v>23668</v>
      </c>
      <c r="E78" s="4104"/>
      <c r="G78" s="4104">
        <v>1285</v>
      </c>
      <c r="H78" s="4104">
        <v>695</v>
      </c>
      <c r="I78" s="4104">
        <v>1550</v>
      </c>
      <c r="J78" s="4104">
        <v>340</v>
      </c>
      <c r="K78" s="6873">
        <v>19398.299200000001</v>
      </c>
      <c r="L78" s="6874">
        <f>K78*Оглавление!$B$14</f>
        <v>1842838.4240000001</v>
      </c>
      <c r="M78" s="6874">
        <f t="shared" si="1"/>
        <v>1842838.4240000001</v>
      </c>
    </row>
    <row r="79" spans="1:13" s="3745" customFormat="1">
      <c r="B79" s="3745" t="s">
        <v>23283</v>
      </c>
      <c r="C79" s="3745" t="s">
        <v>23446</v>
      </c>
      <c r="D79" s="4104" t="s">
        <v>23669</v>
      </c>
      <c r="E79" s="4104"/>
      <c r="G79" s="4104">
        <v>1285</v>
      </c>
      <c r="H79" s="4104">
        <v>695</v>
      </c>
      <c r="I79" s="4104">
        <v>1550</v>
      </c>
      <c r="J79" s="4104">
        <v>355</v>
      </c>
      <c r="K79" s="6873">
        <v>21087.416000000001</v>
      </c>
      <c r="L79" s="6874">
        <f>K79*Оглавление!$B$14</f>
        <v>2003304.52</v>
      </c>
      <c r="M79" s="6874">
        <f t="shared" si="1"/>
        <v>2003304.52</v>
      </c>
    </row>
    <row r="80" spans="1:13">
      <c r="A80" s="5850"/>
      <c r="B80" s="3066" t="s">
        <v>23284</v>
      </c>
      <c r="C80" s="5850"/>
      <c r="D80" s="5850"/>
      <c r="E80" s="6879"/>
      <c r="F80" s="5850"/>
      <c r="G80" s="5850"/>
      <c r="H80" s="5850"/>
      <c r="I80" s="5850"/>
      <c r="J80" s="6879"/>
      <c r="K80" s="6880"/>
      <c r="L80" s="6881">
        <f>K80*Оглавление!$B$14</f>
        <v>0</v>
      </c>
      <c r="M80" s="6881">
        <f t="shared" si="1"/>
        <v>0</v>
      </c>
    </row>
    <row r="81" spans="1:13" s="3745" customFormat="1">
      <c r="B81" s="3745" t="s">
        <v>23285</v>
      </c>
      <c r="C81" s="3745" t="s">
        <v>23447</v>
      </c>
      <c r="E81" s="4104"/>
      <c r="J81" s="4104"/>
      <c r="K81" s="6873">
        <v>2902.0888095029745</v>
      </c>
      <c r="L81" s="6874">
        <f>K81*Оглавление!$B$14</f>
        <v>275698.43690278259</v>
      </c>
      <c r="M81" s="6874">
        <f t="shared" si="1"/>
        <v>275698.43690278259</v>
      </c>
    </row>
    <row r="82" spans="1:13" s="3745" customFormat="1">
      <c r="B82" s="3745" t="s">
        <v>23286</v>
      </c>
      <c r="C82" s="3745" t="s">
        <v>23448</v>
      </c>
      <c r="E82" s="4104"/>
      <c r="J82" s="4104"/>
      <c r="K82" s="6873">
        <v>3347.8506196631947</v>
      </c>
      <c r="L82" s="6874">
        <f>K82*Оглавление!$B$14</f>
        <v>318045.80886800349</v>
      </c>
      <c r="M82" s="6874">
        <f t="shared" si="1"/>
        <v>318045.80886800349</v>
      </c>
    </row>
    <row r="83" spans="1:13" s="3745" customFormat="1">
      <c r="B83" s="3745" t="s">
        <v>23287</v>
      </c>
      <c r="C83" s="3745" t="s">
        <v>23449</v>
      </c>
      <c r="E83" s="4104"/>
      <c r="J83" s="4104"/>
      <c r="K83" s="6873">
        <v>3590.9934252051344</v>
      </c>
      <c r="L83" s="6874">
        <f>K83*Оглавление!$B$14</f>
        <v>341144.37539448775</v>
      </c>
      <c r="M83" s="6874">
        <f t="shared" si="1"/>
        <v>341144.37539448775</v>
      </c>
    </row>
    <row r="84" spans="1:13" s="3745" customFormat="1">
      <c r="B84" s="3745" t="s">
        <v>23288</v>
      </c>
      <c r="C84" s="3745" t="s">
        <v>23450</v>
      </c>
      <c r="E84" s="4104"/>
      <c r="J84" s="4104"/>
      <c r="K84" s="6873">
        <v>2294.2317956481279</v>
      </c>
      <c r="L84" s="6874">
        <f>K84*Оглавление!$B$14</f>
        <v>217952.02058657215</v>
      </c>
      <c r="M84" s="6874">
        <f t="shared" si="1"/>
        <v>217952.02058657215</v>
      </c>
    </row>
    <row r="85" spans="1:13" s="3745" customFormat="1">
      <c r="B85" s="3745" t="s">
        <v>23289</v>
      </c>
      <c r="C85" s="3745" t="s">
        <v>23451</v>
      </c>
      <c r="E85" s="4104"/>
      <c r="J85" s="4104"/>
      <c r="K85" s="6873">
        <v>2631.9301366785976</v>
      </c>
      <c r="L85" s="6874">
        <f>K85*Оглавление!$B$14</f>
        <v>250033.36298446677</v>
      </c>
      <c r="M85" s="6874">
        <f t="shared" si="1"/>
        <v>250033.36298446677</v>
      </c>
    </row>
    <row r="86" spans="1:13" s="3745" customFormat="1">
      <c r="B86" s="3745" t="s">
        <v>23290</v>
      </c>
      <c r="C86" s="3745" t="s">
        <v>23452</v>
      </c>
      <c r="E86" s="4104"/>
      <c r="J86" s="4104"/>
      <c r="K86" s="6873">
        <v>2902.0888095029745</v>
      </c>
      <c r="L86" s="6874">
        <f>K86*Оглавление!$B$14</f>
        <v>275698.43690278259</v>
      </c>
      <c r="M86" s="6874">
        <f t="shared" si="1"/>
        <v>275698.43690278259</v>
      </c>
    </row>
    <row r="87" spans="1:13">
      <c r="A87" s="5850"/>
      <c r="B87" s="3066" t="s">
        <v>23291</v>
      </c>
      <c r="C87" s="5850"/>
      <c r="D87" s="5850"/>
      <c r="E87" s="6879"/>
      <c r="F87" s="5850"/>
      <c r="G87" s="5850"/>
      <c r="H87" s="5850"/>
      <c r="I87" s="5850"/>
      <c r="J87" s="6879"/>
      <c r="K87" s="6880"/>
      <c r="L87" s="6881">
        <f>K87*Оглавление!$B$14</f>
        <v>0</v>
      </c>
      <c r="M87" s="6881">
        <f t="shared" si="1"/>
        <v>0</v>
      </c>
    </row>
    <row r="88" spans="1:13" s="3745" customFormat="1">
      <c r="B88" s="3745" t="s">
        <v>23292</v>
      </c>
      <c r="C88" s="3745" t="s">
        <v>23453</v>
      </c>
      <c r="E88" s="4104"/>
      <c r="J88" s="4104"/>
      <c r="K88" s="6873">
        <v>135.07933641218816</v>
      </c>
      <c r="L88" s="6874">
        <f>K88*Оглавление!$B$14</f>
        <v>12832.536959157875</v>
      </c>
      <c r="M88" s="6874">
        <f t="shared" si="1"/>
        <v>12832.536959157875</v>
      </c>
    </row>
    <row r="89" spans="1:13" s="3745" customFormat="1">
      <c r="B89" s="3745" t="s">
        <v>23293</v>
      </c>
      <c r="C89" s="3745" t="s">
        <v>23454</v>
      </c>
      <c r="E89" s="4104"/>
      <c r="J89" s="4104"/>
      <c r="K89" s="6873">
        <v>216.12693825950106</v>
      </c>
      <c r="L89" s="6874">
        <f>K89*Оглавление!$B$14</f>
        <v>20532.059134652602</v>
      </c>
      <c r="M89" s="6874">
        <f t="shared" si="1"/>
        <v>20532.059134652602</v>
      </c>
    </row>
    <row r="90" spans="1:13" s="3745" customFormat="1">
      <c r="B90" s="3745" t="s">
        <v>23294</v>
      </c>
      <c r="C90" s="3745" t="s">
        <v>23455</v>
      </c>
      <c r="E90" s="4104"/>
      <c r="J90" s="4104"/>
      <c r="K90" s="6873">
        <v>118.86981604272556</v>
      </c>
      <c r="L90" s="6874">
        <f>K90*Оглавление!$B$14</f>
        <v>11292.632524058929</v>
      </c>
      <c r="M90" s="6874">
        <f t="shared" si="1"/>
        <v>11292.632524058929</v>
      </c>
    </row>
    <row r="91" spans="1:13" s="3745" customFormat="1">
      <c r="B91" s="3745" t="s">
        <v>23295</v>
      </c>
      <c r="C91" s="3745" t="s">
        <v>23456</v>
      </c>
      <c r="E91" s="4104"/>
      <c r="J91" s="4104"/>
      <c r="K91" s="6873">
        <v>101.17442297272892</v>
      </c>
      <c r="L91" s="6874">
        <f>K91*Оглавление!$B$14</f>
        <v>9611.5701824092466</v>
      </c>
      <c r="M91" s="6874">
        <f t="shared" si="1"/>
        <v>9611.5701824092466</v>
      </c>
    </row>
    <row r="92" spans="1:13" s="3745" customFormat="1">
      <c r="B92" s="3745" t="s">
        <v>23296</v>
      </c>
      <c r="C92" s="3745" t="s">
        <v>23457</v>
      </c>
      <c r="E92" s="4104"/>
      <c r="J92" s="4104"/>
      <c r="K92" s="6873">
        <v>118.86981604272556</v>
      </c>
      <c r="L92" s="6874">
        <f>K92*Оглавление!$B$14</f>
        <v>11292.632524058929</v>
      </c>
      <c r="M92" s="6874">
        <f t="shared" si="1"/>
        <v>11292.632524058929</v>
      </c>
    </row>
    <row r="93" spans="1:13" s="3745" customFormat="1">
      <c r="B93" s="3745" t="s">
        <v>23297</v>
      </c>
      <c r="C93" s="3745" t="s">
        <v>23458</v>
      </c>
      <c r="E93" s="4104"/>
      <c r="J93" s="4104"/>
      <c r="K93" s="6873">
        <v>101.17442297272892</v>
      </c>
      <c r="L93" s="6874">
        <f>K93*Оглавление!$B$14</f>
        <v>9611.5701824092466</v>
      </c>
      <c r="M93" s="6874">
        <f t="shared" si="1"/>
        <v>9611.5701824092466</v>
      </c>
    </row>
    <row r="94" spans="1:13" s="3745" customFormat="1">
      <c r="B94" s="3745" t="s">
        <v>23298</v>
      </c>
      <c r="C94" s="3745" t="s">
        <v>23459</v>
      </c>
      <c r="E94" s="4104"/>
      <c r="J94" s="4104"/>
      <c r="K94" s="6873">
        <v>102.66029567326299</v>
      </c>
      <c r="L94" s="6874">
        <f>K94*Оглавление!$B$14</f>
        <v>9752.7280889599842</v>
      </c>
      <c r="M94" s="6874">
        <f t="shared" si="1"/>
        <v>9752.7280889599842</v>
      </c>
    </row>
    <row r="95" spans="1:13" s="3745" customFormat="1">
      <c r="B95" s="3745" t="s">
        <v>23299</v>
      </c>
      <c r="C95" s="3745" t="s">
        <v>23460</v>
      </c>
      <c r="E95" s="4104"/>
      <c r="J95" s="4104"/>
      <c r="K95" s="6873">
        <v>131.02695631982249</v>
      </c>
      <c r="L95" s="6874">
        <f>K95*Оглавление!$B$14</f>
        <v>12447.560850383137</v>
      </c>
      <c r="M95" s="6874">
        <f t="shared" si="1"/>
        <v>12447.560850383137</v>
      </c>
    </row>
    <row r="96" spans="1:13" s="3745" customFormat="1">
      <c r="B96" s="3745" t="s">
        <v>23300</v>
      </c>
      <c r="C96" s="3745" t="s">
        <v>23461</v>
      </c>
      <c r="E96" s="4104"/>
      <c r="J96" s="4104"/>
      <c r="K96" s="6873">
        <v>141.83330323279753</v>
      </c>
      <c r="L96" s="6874">
        <f>K96*Оглавление!$B$14</f>
        <v>13474.163807115765</v>
      </c>
      <c r="M96" s="6874">
        <f t="shared" si="1"/>
        <v>13474.163807115765</v>
      </c>
    </row>
    <row r="97" spans="1:13">
      <c r="A97" s="6876"/>
      <c r="B97" s="6877" t="s">
        <v>14573</v>
      </c>
      <c r="C97" s="6876"/>
      <c r="D97" s="6876"/>
      <c r="E97" s="6878"/>
      <c r="F97" s="6876"/>
      <c r="G97" s="6876"/>
      <c r="H97" s="6876"/>
      <c r="I97" s="6876"/>
      <c r="J97" s="6878"/>
      <c r="K97" s="6882"/>
      <c r="L97" s="6883">
        <f>K97*Оглавление!$B$14</f>
        <v>0</v>
      </c>
      <c r="M97" s="6883">
        <f t="shared" si="1"/>
        <v>0</v>
      </c>
    </row>
    <row r="98" spans="1:13">
      <c r="A98" s="5850"/>
      <c r="B98" s="3066" t="s">
        <v>23216</v>
      </c>
      <c r="C98" s="5850"/>
      <c r="D98" s="5850"/>
      <c r="E98" s="6879"/>
      <c r="F98" s="5850"/>
      <c r="G98" s="5850"/>
      <c r="H98" s="5850"/>
      <c r="I98" s="5850"/>
      <c r="J98" s="6879"/>
      <c r="K98" s="6880"/>
      <c r="L98" s="6881">
        <f>K98*Оглавление!$B$14</f>
        <v>0</v>
      </c>
      <c r="M98" s="6881">
        <f t="shared" si="1"/>
        <v>0</v>
      </c>
    </row>
    <row r="99" spans="1:13" s="3745" customFormat="1">
      <c r="B99" s="3745" t="s">
        <v>6222</v>
      </c>
      <c r="C99" s="3745" t="s">
        <v>23462</v>
      </c>
      <c r="E99" s="4104"/>
      <c r="J99" s="4104"/>
      <c r="K99" s="6873">
        <v>506.72787200000005</v>
      </c>
      <c r="L99" s="6874">
        <f>K99*Оглавление!$B$14</f>
        <v>48139.147840000005</v>
      </c>
      <c r="M99" s="6874">
        <f t="shared" si="1"/>
        <v>48139.147840000005</v>
      </c>
    </row>
    <row r="100" spans="1:13" s="3745" customFormat="1">
      <c r="B100" s="3745" t="s">
        <v>6223</v>
      </c>
      <c r="C100" s="3745" t="s">
        <v>23463</v>
      </c>
      <c r="E100" s="4104"/>
      <c r="J100" s="4104"/>
      <c r="K100" s="6873">
        <v>434.489216</v>
      </c>
      <c r="L100" s="6874">
        <f>K100*Оглавление!$B$14</f>
        <v>41276.47552</v>
      </c>
      <c r="M100" s="6874">
        <f t="shared" si="1"/>
        <v>41276.47552</v>
      </c>
    </row>
    <row r="101" spans="1:13" s="3745" customFormat="1">
      <c r="B101" s="3745" t="s">
        <v>6224</v>
      </c>
      <c r="C101" s="3745" t="s">
        <v>23464</v>
      </c>
      <c r="E101" s="4104"/>
      <c r="J101" s="4104"/>
      <c r="K101" s="6873">
        <v>529.23472000000004</v>
      </c>
      <c r="L101" s="6874">
        <f>K101*Оглавление!$B$14</f>
        <v>50277.298400000007</v>
      </c>
      <c r="M101" s="6874">
        <f t="shared" si="1"/>
        <v>50277.298400000007</v>
      </c>
    </row>
    <row r="102" spans="1:13" s="3745" customFormat="1">
      <c r="B102" s="3745" t="s">
        <v>6225</v>
      </c>
      <c r="C102" s="3745" t="s">
        <v>23465</v>
      </c>
      <c r="E102" s="4104"/>
      <c r="J102" s="4104"/>
      <c r="K102" s="6873">
        <v>441.269024</v>
      </c>
      <c r="L102" s="6874">
        <f>K102*Оглавление!$B$14</f>
        <v>41920.557280000001</v>
      </c>
      <c r="M102" s="6874">
        <f t="shared" si="1"/>
        <v>41920.557280000001</v>
      </c>
    </row>
    <row r="103" spans="1:13" s="3745" customFormat="1">
      <c r="B103" s="3745" t="s">
        <v>23301</v>
      </c>
      <c r="C103" s="3745" t="s">
        <v>23466</v>
      </c>
      <c r="E103" s="4104"/>
      <c r="J103" s="4104"/>
      <c r="K103" s="6873">
        <v>609.54835200000002</v>
      </c>
      <c r="L103" s="6874">
        <f>K103*Оглавление!$B$14</f>
        <v>57907.093440000004</v>
      </c>
      <c r="M103" s="6874">
        <f t="shared" si="1"/>
        <v>57907.093440000004</v>
      </c>
    </row>
    <row r="104" spans="1:13" s="3745" customFormat="1">
      <c r="B104" s="3745" t="s">
        <v>23302</v>
      </c>
      <c r="C104" s="3745" t="s">
        <v>23467</v>
      </c>
      <c r="E104" s="4104"/>
      <c r="J104" s="4104"/>
      <c r="K104" s="6873">
        <v>530.38451199999997</v>
      </c>
      <c r="L104" s="6874">
        <f>K104*Оглавление!$B$14</f>
        <v>50386.528639999997</v>
      </c>
      <c r="M104" s="6874">
        <f t="shared" si="1"/>
        <v>50386.528639999997</v>
      </c>
    </row>
    <row r="105" spans="1:13" s="3745" customFormat="1">
      <c r="B105" s="3745" t="s">
        <v>23303</v>
      </c>
      <c r="C105" s="3745" t="s">
        <v>23468</v>
      </c>
      <c r="E105" s="4104"/>
      <c r="J105" s="4104"/>
      <c r="K105" s="6873">
        <v>295.06041600000003</v>
      </c>
      <c r="L105" s="6874">
        <f>K105*Оглавление!$B$14</f>
        <v>28030.739520000003</v>
      </c>
      <c r="M105" s="6874">
        <f t="shared" si="1"/>
        <v>28030.739520000003</v>
      </c>
    </row>
    <row r="106" spans="1:13" s="3745" customFormat="1">
      <c r="B106" s="3745" t="s">
        <v>23304</v>
      </c>
      <c r="C106" s="3745" t="s">
        <v>4745</v>
      </c>
      <c r="E106" s="4104"/>
      <c r="J106" s="4104"/>
      <c r="K106" s="6873">
        <v>140.31427200000002</v>
      </c>
      <c r="L106" s="6874">
        <f>K106*Оглавление!$B$14</f>
        <v>13329.855840000002</v>
      </c>
      <c r="M106" s="6874">
        <f t="shared" si="1"/>
        <v>13329.855840000002</v>
      </c>
    </row>
    <row r="107" spans="1:13" s="3745" customFormat="1">
      <c r="B107" s="3745" t="s">
        <v>23305</v>
      </c>
      <c r="C107" s="3745" t="s">
        <v>4746</v>
      </c>
      <c r="E107" s="4104"/>
      <c r="J107" s="4104"/>
      <c r="K107" s="6873">
        <v>160.60083200000003</v>
      </c>
      <c r="L107" s="6874">
        <f>K107*Оглавление!$B$14</f>
        <v>15257.079040000002</v>
      </c>
      <c r="M107" s="6874">
        <f t="shared" si="1"/>
        <v>15257.079040000002</v>
      </c>
    </row>
    <row r="108" spans="1:13" s="3745" customFormat="1">
      <c r="B108" s="3745" t="s">
        <v>23306</v>
      </c>
      <c r="C108" s="3745" t="s">
        <v>23469</v>
      </c>
      <c r="E108" s="4104"/>
      <c r="J108" s="4104"/>
      <c r="K108" s="6873">
        <v>29.921024000000003</v>
      </c>
      <c r="L108" s="6874">
        <f>K108*Оглавление!$B$14</f>
        <v>2842.49728</v>
      </c>
      <c r="M108" s="6874">
        <f t="shared" si="1"/>
        <v>2842.49728</v>
      </c>
    </row>
    <row r="109" spans="1:13" s="3745" customFormat="1">
      <c r="B109" s="3745" t="s">
        <v>23307</v>
      </c>
      <c r="C109" s="3745" t="s">
        <v>23470</v>
      </c>
      <c r="E109" s="4104"/>
      <c r="J109" s="4104"/>
      <c r="K109" s="6873">
        <v>85.494304000000014</v>
      </c>
      <c r="L109" s="6874">
        <f>K109*Оглавление!$B$14</f>
        <v>8121.958880000001</v>
      </c>
      <c r="M109" s="6874">
        <f t="shared" si="1"/>
        <v>8121.958880000001</v>
      </c>
    </row>
    <row r="110" spans="1:13" s="3745" customFormat="1">
      <c r="B110" s="3745" t="s">
        <v>23308</v>
      </c>
      <c r="C110" s="3745" t="s">
        <v>23471</v>
      </c>
      <c r="E110" s="4104"/>
      <c r="J110" s="4104"/>
      <c r="K110" s="6873">
        <v>85.494304000000014</v>
      </c>
      <c r="L110" s="6874">
        <f>K110*Оглавление!$B$14</f>
        <v>8121.958880000001</v>
      </c>
      <c r="M110" s="6874">
        <f t="shared" si="1"/>
        <v>8121.958880000001</v>
      </c>
    </row>
    <row r="111" spans="1:13" s="3745" customFormat="1">
      <c r="B111" s="3745" t="s">
        <v>23309</v>
      </c>
      <c r="C111" s="3745" t="s">
        <v>23472</v>
      </c>
      <c r="E111" s="4104"/>
      <c r="J111" s="4104"/>
      <c r="K111" s="6873">
        <v>263.6592</v>
      </c>
      <c r="L111" s="6874">
        <f>K111*Оглавление!$B$14</f>
        <v>25047.624</v>
      </c>
      <c r="M111" s="6874">
        <f t="shared" si="1"/>
        <v>25047.624</v>
      </c>
    </row>
    <row r="112" spans="1:13" s="3745" customFormat="1">
      <c r="B112" s="3745" t="s">
        <v>23310</v>
      </c>
      <c r="C112" s="3745" t="s">
        <v>23473</v>
      </c>
      <c r="E112" s="4104"/>
      <c r="J112" s="4104"/>
      <c r="K112" s="6873">
        <v>128.485952</v>
      </c>
      <c r="L112" s="6874">
        <f>K112*Оглавление!$B$14</f>
        <v>12206.165440000001</v>
      </c>
      <c r="M112" s="6874">
        <f t="shared" si="1"/>
        <v>12206.165440000001</v>
      </c>
    </row>
    <row r="113" spans="1:13" s="3745" customFormat="1">
      <c r="B113" s="3745" t="s">
        <v>23311</v>
      </c>
      <c r="C113" s="3745" t="s">
        <v>23474</v>
      </c>
      <c r="E113" s="4104"/>
      <c r="J113" s="4104"/>
      <c r="K113" s="6873">
        <v>388.84115200000008</v>
      </c>
      <c r="L113" s="6874">
        <f>K113*Оглавление!$B$14</f>
        <v>36939.90944000001</v>
      </c>
      <c r="M113" s="6874">
        <f t="shared" si="1"/>
        <v>36939.90944000001</v>
      </c>
    </row>
    <row r="114" spans="1:13" s="3745" customFormat="1">
      <c r="B114" s="3745" t="s">
        <v>23312</v>
      </c>
      <c r="C114" s="3745" t="s">
        <v>23475</v>
      </c>
      <c r="E114" s="4104"/>
      <c r="J114" s="4104"/>
      <c r="K114" s="6873">
        <v>135.252544</v>
      </c>
      <c r="L114" s="6874">
        <f>K114*Оглавление!$B$14</f>
        <v>12848.991679999999</v>
      </c>
      <c r="M114" s="6874">
        <f t="shared" si="1"/>
        <v>12848.991679999999</v>
      </c>
    </row>
    <row r="115" spans="1:13" s="3745" customFormat="1">
      <c r="B115" s="3745" t="s">
        <v>23313</v>
      </c>
      <c r="C115" s="3745" t="s">
        <v>23476</v>
      </c>
      <c r="E115" s="4104"/>
      <c r="J115" s="4104"/>
      <c r="K115" s="6873">
        <v>238.39020800000003</v>
      </c>
      <c r="L115" s="6874">
        <f>K115*Оглавление!$B$14</f>
        <v>22647.069760000002</v>
      </c>
      <c r="M115" s="6874">
        <f t="shared" si="1"/>
        <v>22647.069760000002</v>
      </c>
    </row>
    <row r="116" spans="1:13" s="3745" customFormat="1">
      <c r="B116" s="3745" t="s">
        <v>23314</v>
      </c>
      <c r="C116" s="3745" t="s">
        <v>23477</v>
      </c>
      <c r="E116" s="4104"/>
      <c r="J116" s="4104"/>
      <c r="K116" s="6873">
        <v>170.763936</v>
      </c>
      <c r="L116" s="6874">
        <f>K116*Оглавление!$B$14</f>
        <v>16222.573920000001</v>
      </c>
      <c r="M116" s="6874">
        <f t="shared" si="1"/>
        <v>16222.573920000001</v>
      </c>
    </row>
    <row r="117" spans="1:13">
      <c r="A117" s="6876"/>
      <c r="B117" s="6877" t="s">
        <v>3767</v>
      </c>
      <c r="C117" s="6876"/>
      <c r="D117" s="6876"/>
      <c r="E117" s="6878"/>
      <c r="F117" s="6876"/>
      <c r="G117" s="6876"/>
      <c r="H117" s="6876"/>
      <c r="I117" s="6876"/>
      <c r="J117" s="6878"/>
      <c r="K117" s="6882"/>
      <c r="L117" s="6883">
        <f>K117*Оглавление!$B$14</f>
        <v>0</v>
      </c>
      <c r="M117" s="6883">
        <f t="shared" si="1"/>
        <v>0</v>
      </c>
    </row>
    <row r="118" spans="1:13">
      <c r="A118" s="5850"/>
      <c r="B118" s="3066" t="s">
        <v>23315</v>
      </c>
      <c r="C118" s="5850"/>
      <c r="D118" s="5850"/>
      <c r="E118" s="6879"/>
      <c r="F118" s="5850"/>
      <c r="G118" s="5850"/>
      <c r="H118" s="5850"/>
      <c r="I118" s="5850"/>
      <c r="J118" s="6879"/>
      <c r="K118" s="6880"/>
      <c r="L118" s="6881">
        <f>K118*Оглавление!$B$14</f>
        <v>0</v>
      </c>
      <c r="M118" s="6881">
        <f t="shared" si="1"/>
        <v>0</v>
      </c>
    </row>
    <row r="119" spans="1:13" s="3745" customFormat="1">
      <c r="B119" s="3745" t="s">
        <v>23316</v>
      </c>
      <c r="C119" s="3745" t="s">
        <v>23478</v>
      </c>
      <c r="E119" s="4104"/>
      <c r="J119" s="4104"/>
      <c r="K119" s="6873">
        <v>55.137152</v>
      </c>
      <c r="L119" s="6874">
        <f>K119*Оглавление!$B$14</f>
        <v>5238.0294400000002</v>
      </c>
      <c r="M119" s="6874">
        <f t="shared" si="1"/>
        <v>5238.0294400000002</v>
      </c>
    </row>
    <row r="120" spans="1:13" s="3745" customFormat="1">
      <c r="B120" s="3745" t="s">
        <v>9538</v>
      </c>
      <c r="C120" s="3745" t="s">
        <v>23479</v>
      </c>
      <c r="E120" s="4104"/>
      <c r="J120" s="4104"/>
      <c r="K120" s="6873">
        <v>51.674560000000007</v>
      </c>
      <c r="L120" s="6874">
        <f>K120*Оглавление!$B$14</f>
        <v>4909.0832000000009</v>
      </c>
      <c r="M120" s="6874">
        <f t="shared" si="1"/>
        <v>4909.0832000000009</v>
      </c>
    </row>
    <row r="121" spans="1:13" s="3745" customFormat="1">
      <c r="B121" s="3745" t="s">
        <v>11043</v>
      </c>
      <c r="C121" s="3745" t="s">
        <v>23480</v>
      </c>
      <c r="E121" s="4104"/>
      <c r="J121" s="4104"/>
      <c r="K121" s="6873">
        <v>55.137152</v>
      </c>
      <c r="L121" s="6874">
        <f>K121*Оглавление!$B$14</f>
        <v>5238.0294400000002</v>
      </c>
      <c r="M121" s="6874">
        <f t="shared" si="1"/>
        <v>5238.0294400000002</v>
      </c>
    </row>
    <row r="122" spans="1:13" s="3745" customFormat="1">
      <c r="B122" s="3745" t="s">
        <v>11042</v>
      </c>
      <c r="C122" s="3745" t="s">
        <v>23481</v>
      </c>
      <c r="E122" s="4104"/>
      <c r="J122" s="4104"/>
      <c r="K122" s="6873">
        <v>84.423808000000008</v>
      </c>
      <c r="L122" s="6874">
        <f>K122*Оглавление!$B$14</f>
        <v>8020.2617600000012</v>
      </c>
      <c r="M122" s="6874">
        <f t="shared" si="1"/>
        <v>8020.2617600000012</v>
      </c>
    </row>
    <row r="123" spans="1:13" s="3745" customFormat="1">
      <c r="B123" s="3745" t="s">
        <v>11044</v>
      </c>
      <c r="C123" s="3745" t="s">
        <v>23482</v>
      </c>
      <c r="E123" s="4104"/>
      <c r="J123" s="4104"/>
      <c r="K123" s="6873">
        <v>158.56556800000001</v>
      </c>
      <c r="L123" s="6874">
        <f>K123*Оглавление!$B$14</f>
        <v>15063.72896</v>
      </c>
      <c r="M123" s="6874">
        <f t="shared" si="1"/>
        <v>15063.72896</v>
      </c>
    </row>
    <row r="124" spans="1:13" s="3745" customFormat="1">
      <c r="B124" s="3745" t="s">
        <v>11045</v>
      </c>
      <c r="C124" s="3745" t="s">
        <v>23483</v>
      </c>
      <c r="E124" s="4104"/>
      <c r="J124" s="4104"/>
      <c r="K124" s="6873">
        <v>55.137152</v>
      </c>
      <c r="L124" s="6874">
        <f>K124*Оглавление!$B$14</f>
        <v>5238.0294400000002</v>
      </c>
      <c r="M124" s="6874">
        <f t="shared" si="1"/>
        <v>5238.0294400000002</v>
      </c>
    </row>
    <row r="125" spans="1:13" s="3745" customFormat="1">
      <c r="B125" s="3745" t="s">
        <v>11046</v>
      </c>
      <c r="C125" s="3745" t="s">
        <v>23484</v>
      </c>
      <c r="E125" s="4104"/>
      <c r="J125" s="4104"/>
      <c r="K125" s="6873">
        <v>173.98864</v>
      </c>
      <c r="L125" s="6874">
        <f>K125*Оглавление!$B$14</f>
        <v>16528.9208</v>
      </c>
      <c r="M125" s="6874">
        <f t="shared" si="1"/>
        <v>16528.9208</v>
      </c>
    </row>
    <row r="126" spans="1:13" s="3745" customFormat="1">
      <c r="B126" s="3745" t="s">
        <v>23317</v>
      </c>
      <c r="C126" s="3745" t="s">
        <v>23485</v>
      </c>
      <c r="E126" s="4104"/>
      <c r="J126" s="4104"/>
      <c r="K126" s="6873">
        <v>82.732160000000007</v>
      </c>
      <c r="L126" s="6874">
        <f>K126*Оглавление!$B$14</f>
        <v>7859.5552000000007</v>
      </c>
      <c r="M126" s="6874">
        <f t="shared" si="1"/>
        <v>7859.5552000000007</v>
      </c>
    </row>
    <row r="127" spans="1:13" s="3745" customFormat="1">
      <c r="B127" s="3745" t="s">
        <v>23318</v>
      </c>
      <c r="C127" s="3745" t="s">
        <v>23486</v>
      </c>
      <c r="E127" s="4104"/>
      <c r="J127" s="4104"/>
      <c r="K127" s="6873">
        <v>103.111232</v>
      </c>
      <c r="L127" s="6874">
        <f>K127*Оглавление!$B$14</f>
        <v>9795.5670399999999</v>
      </c>
      <c r="M127" s="6874">
        <f t="shared" si="1"/>
        <v>9795.5670399999999</v>
      </c>
    </row>
    <row r="128" spans="1:13" s="3745" customFormat="1">
      <c r="B128" s="3745" t="s">
        <v>23319</v>
      </c>
      <c r="C128" s="3745" t="s">
        <v>23487</v>
      </c>
      <c r="E128" s="4104"/>
      <c r="J128" s="4104"/>
      <c r="K128" s="6873">
        <v>205.01980800000001</v>
      </c>
      <c r="L128" s="6874">
        <f>K128*Оглавление!$B$14</f>
        <v>19476.88176</v>
      </c>
      <c r="M128" s="6874">
        <f t="shared" si="1"/>
        <v>19476.88176</v>
      </c>
    </row>
    <row r="129" spans="2:13" s="3745" customFormat="1">
      <c r="B129" s="3745" t="s">
        <v>23320</v>
      </c>
      <c r="C129" s="3745" t="s">
        <v>23488</v>
      </c>
      <c r="E129" s="4104"/>
      <c r="J129" s="4104"/>
      <c r="K129" s="6873">
        <v>44.789023999999998</v>
      </c>
      <c r="L129" s="6874">
        <f>K129*Оглавление!$B$14</f>
        <v>4254.9572799999996</v>
      </c>
      <c r="M129" s="6874">
        <f t="shared" si="1"/>
        <v>4254.9572799999996</v>
      </c>
    </row>
    <row r="130" spans="2:13" s="3745" customFormat="1">
      <c r="B130" s="3745" t="s">
        <v>23321</v>
      </c>
      <c r="C130" s="3745" t="s">
        <v>23489</v>
      </c>
      <c r="E130" s="4104"/>
      <c r="J130" s="4104"/>
      <c r="K130" s="6873">
        <v>112.00560000000002</v>
      </c>
      <c r="L130" s="6874">
        <f>K130*Оглавление!$B$14</f>
        <v>10640.532000000001</v>
      </c>
      <c r="M130" s="6874">
        <f t="shared" si="1"/>
        <v>10640.532000000001</v>
      </c>
    </row>
    <row r="131" spans="2:13" s="3745" customFormat="1">
      <c r="B131" s="3745" t="s">
        <v>23322</v>
      </c>
      <c r="C131" s="3745" t="s">
        <v>23490</v>
      </c>
      <c r="E131" s="4104"/>
      <c r="J131" s="4104"/>
      <c r="K131" s="6873">
        <v>24.185280000000002</v>
      </c>
      <c r="L131" s="6874">
        <f>K131*Оглавление!$B$14</f>
        <v>2297.6016000000004</v>
      </c>
      <c r="M131" s="6874">
        <f t="shared" si="1"/>
        <v>2297.6016000000004</v>
      </c>
    </row>
    <row r="132" spans="2:13" s="3745" customFormat="1">
      <c r="B132" s="3745" t="s">
        <v>23323</v>
      </c>
      <c r="C132" s="3745" t="s">
        <v>23491</v>
      </c>
      <c r="E132" s="4104"/>
      <c r="J132" s="4104"/>
      <c r="K132" s="6873">
        <v>67.282656000000003</v>
      </c>
      <c r="L132" s="6874">
        <f>K132*Оглавление!$B$14</f>
        <v>6391.85232</v>
      </c>
      <c r="M132" s="6874">
        <f t="shared" si="1"/>
        <v>6391.85232</v>
      </c>
    </row>
    <row r="133" spans="2:13" s="3745" customFormat="1">
      <c r="B133" s="3745" t="s">
        <v>23324</v>
      </c>
      <c r="C133" s="3745" t="s">
        <v>23492</v>
      </c>
      <c r="E133" s="4104"/>
      <c r="J133" s="4104"/>
      <c r="K133" s="6873">
        <v>44.789023999999998</v>
      </c>
      <c r="L133" s="6874">
        <f>K133*Оглавление!$B$14</f>
        <v>4254.9572799999996</v>
      </c>
      <c r="M133" s="6874">
        <f t="shared" si="1"/>
        <v>4254.9572799999996</v>
      </c>
    </row>
    <row r="134" spans="2:13" s="3745" customFormat="1">
      <c r="B134" s="3745" t="s">
        <v>23325</v>
      </c>
      <c r="C134" s="3745" t="s">
        <v>23493</v>
      </c>
      <c r="E134" s="4104"/>
      <c r="J134" s="4104"/>
      <c r="K134" s="6873">
        <v>3.449376</v>
      </c>
      <c r="L134" s="6874">
        <f>K134*Оглавление!$B$14</f>
        <v>327.69072</v>
      </c>
      <c r="M134" s="6874">
        <f t="shared" si="1"/>
        <v>327.69072</v>
      </c>
    </row>
    <row r="135" spans="2:13" s="3745" customFormat="1">
      <c r="B135" s="3745" t="s">
        <v>23326</v>
      </c>
      <c r="C135" s="3745" t="s">
        <v>23494</v>
      </c>
      <c r="E135" s="4104"/>
      <c r="J135" s="4104"/>
      <c r="K135" s="6873">
        <v>134.36707200000001</v>
      </c>
      <c r="L135" s="6874">
        <f>K135*Оглавление!$B$14</f>
        <v>12764.87184</v>
      </c>
      <c r="M135" s="6874">
        <f t="shared" si="1"/>
        <v>12764.87184</v>
      </c>
    </row>
    <row r="136" spans="2:13" s="3745" customFormat="1">
      <c r="B136" s="3745" t="s">
        <v>23327</v>
      </c>
      <c r="C136" s="3745" t="s">
        <v>23495</v>
      </c>
      <c r="E136" s="4104"/>
      <c r="J136" s="4104"/>
      <c r="K136" s="6873">
        <v>227.473792</v>
      </c>
      <c r="L136" s="6874">
        <f>K136*Оглавление!$B$14</f>
        <v>21610.01024</v>
      </c>
      <c r="M136" s="6874">
        <f t="shared" si="1"/>
        <v>21610.01024</v>
      </c>
    </row>
    <row r="137" spans="2:13" s="3745" customFormat="1">
      <c r="B137" s="3745" t="s">
        <v>23328</v>
      </c>
      <c r="C137" s="3745" t="s">
        <v>23496</v>
      </c>
      <c r="E137" s="4104"/>
      <c r="J137" s="4104"/>
      <c r="K137" s="6873">
        <v>115.468192</v>
      </c>
      <c r="L137" s="6874">
        <f>K137*Оглавление!$B$14</f>
        <v>10969.47824</v>
      </c>
      <c r="M137" s="6874">
        <f t="shared" si="1"/>
        <v>10969.47824</v>
      </c>
    </row>
    <row r="138" spans="2:13" s="3745" customFormat="1">
      <c r="B138" s="3745" t="s">
        <v>23329</v>
      </c>
      <c r="C138" s="3745" t="s">
        <v>23497</v>
      </c>
      <c r="E138" s="4104"/>
      <c r="J138" s="4104"/>
      <c r="K138" s="6873">
        <v>203.288512</v>
      </c>
      <c r="L138" s="6874">
        <f>K138*Оглавление!$B$14</f>
        <v>19312.408640000001</v>
      </c>
      <c r="M138" s="6874">
        <f t="shared" si="1"/>
        <v>19312.408640000001</v>
      </c>
    </row>
    <row r="139" spans="2:13" s="3745" customFormat="1">
      <c r="B139" s="3745" t="s">
        <v>11041</v>
      </c>
      <c r="C139" s="3745" t="s">
        <v>23498</v>
      </c>
      <c r="E139" s="4104"/>
      <c r="J139" s="4104"/>
      <c r="K139" s="6873">
        <v>182.61868800000002</v>
      </c>
      <c r="L139" s="6874">
        <f>K139*Оглавление!$B$14</f>
        <v>17348.775360000003</v>
      </c>
      <c r="M139" s="6874">
        <f t="shared" ref="M139:M202" si="2">L139-(L139*$B$4/100)</f>
        <v>17348.775360000003</v>
      </c>
    </row>
    <row r="140" spans="2:13" s="3745" customFormat="1">
      <c r="B140" s="3745" t="s">
        <v>11047</v>
      </c>
      <c r="C140" s="3745" t="s">
        <v>23499</v>
      </c>
      <c r="E140" s="4104"/>
      <c r="J140" s="4104"/>
      <c r="K140" s="6873">
        <v>130.93091199999998</v>
      </c>
      <c r="L140" s="6874">
        <f>K140*Оглавление!$B$14</f>
        <v>12438.436639999998</v>
      </c>
      <c r="M140" s="6874">
        <f t="shared" si="2"/>
        <v>12438.436639999998</v>
      </c>
    </row>
    <row r="141" spans="2:13" s="3745" customFormat="1">
      <c r="B141" s="3745" t="s">
        <v>23330</v>
      </c>
      <c r="C141" s="3745" t="s">
        <v>23500</v>
      </c>
      <c r="E141" s="4104"/>
      <c r="J141" s="4104"/>
      <c r="K141" s="6873">
        <v>37.890272000000003</v>
      </c>
      <c r="L141" s="6874">
        <f>K141*Оглавление!$B$14</f>
        <v>3599.5758400000004</v>
      </c>
      <c r="M141" s="6874">
        <f t="shared" si="2"/>
        <v>3599.5758400000004</v>
      </c>
    </row>
    <row r="142" spans="2:13" s="3745" customFormat="1">
      <c r="B142" s="3745" t="s">
        <v>23331</v>
      </c>
      <c r="C142" s="3745" t="s">
        <v>23501</v>
      </c>
      <c r="E142" s="4104"/>
      <c r="J142" s="4104"/>
      <c r="K142" s="6873">
        <v>60.370688000000008</v>
      </c>
      <c r="L142" s="6874">
        <f>K142*Оглавление!$B$14</f>
        <v>5735.2153600000011</v>
      </c>
      <c r="M142" s="6874">
        <f t="shared" si="2"/>
        <v>5735.2153600000011</v>
      </c>
    </row>
    <row r="143" spans="2:13" s="3745" customFormat="1">
      <c r="B143" s="3745" t="s">
        <v>23332</v>
      </c>
      <c r="C143" s="3745" t="s">
        <v>23502</v>
      </c>
      <c r="E143" s="4104"/>
      <c r="J143" s="4104"/>
      <c r="K143" s="6873">
        <v>58.573312000000001</v>
      </c>
      <c r="L143" s="6874">
        <f>K143*Оглавление!$B$14</f>
        <v>5564.4646400000001</v>
      </c>
      <c r="M143" s="6874">
        <f t="shared" si="2"/>
        <v>5564.4646400000001</v>
      </c>
    </row>
    <row r="144" spans="2:13" s="3745" customFormat="1">
      <c r="B144" s="3745" t="s">
        <v>11049</v>
      </c>
      <c r="C144" s="3745" t="s">
        <v>23503</v>
      </c>
      <c r="E144" s="4104"/>
      <c r="J144" s="4104"/>
      <c r="K144" s="6873">
        <v>70.639520000000005</v>
      </c>
      <c r="L144" s="6874">
        <f>K144*Оглавление!$B$14</f>
        <v>6710.7544000000007</v>
      </c>
      <c r="M144" s="6874">
        <f t="shared" si="2"/>
        <v>6710.7544000000007</v>
      </c>
    </row>
    <row r="145" spans="1:13" s="3745" customFormat="1">
      <c r="B145" s="3745" t="s">
        <v>23333</v>
      </c>
      <c r="C145" s="3745" t="s">
        <v>23504</v>
      </c>
      <c r="E145" s="4104"/>
      <c r="J145" s="4104"/>
      <c r="K145" s="6873">
        <v>124.045376</v>
      </c>
      <c r="L145" s="6874">
        <f>K145*Оглавление!$B$14</f>
        <v>11784.310720000001</v>
      </c>
      <c r="M145" s="6874">
        <f t="shared" si="2"/>
        <v>11784.310720000001</v>
      </c>
    </row>
    <row r="146" spans="1:13" s="3745" customFormat="1">
      <c r="B146" s="3745" t="s">
        <v>23334</v>
      </c>
      <c r="C146" s="3745" t="s">
        <v>23505</v>
      </c>
      <c r="E146" s="4104"/>
      <c r="J146" s="4104"/>
      <c r="K146" s="6873">
        <v>70.639520000000005</v>
      </c>
      <c r="L146" s="6874">
        <f>K146*Оглавление!$B$14</f>
        <v>6710.7544000000007</v>
      </c>
      <c r="M146" s="6874">
        <f t="shared" si="2"/>
        <v>6710.7544000000007</v>
      </c>
    </row>
    <row r="147" spans="1:13" s="3745" customFormat="1">
      <c r="B147" s="3745" t="s">
        <v>23335</v>
      </c>
      <c r="C147" s="3745" t="s">
        <v>23506</v>
      </c>
      <c r="E147" s="4104"/>
      <c r="J147" s="4104"/>
      <c r="K147" s="6873">
        <v>60.370688000000008</v>
      </c>
      <c r="L147" s="6874">
        <f>K147*Оглавление!$B$14</f>
        <v>5735.2153600000011</v>
      </c>
      <c r="M147" s="6874">
        <f t="shared" si="2"/>
        <v>5735.2153600000011</v>
      </c>
    </row>
    <row r="148" spans="1:13">
      <c r="A148" s="5850"/>
      <c r="B148" s="3066" t="s">
        <v>23164</v>
      </c>
      <c r="C148" s="5850"/>
      <c r="D148" s="5850"/>
      <c r="E148" s="6879"/>
      <c r="F148" s="5850"/>
      <c r="G148" s="5850"/>
      <c r="H148" s="5850"/>
      <c r="I148" s="5850"/>
      <c r="J148" s="6879"/>
      <c r="K148" s="6880"/>
      <c r="L148" s="6881">
        <f>K148*Оглавление!$B$14</f>
        <v>0</v>
      </c>
      <c r="M148" s="6881">
        <f t="shared" si="2"/>
        <v>0</v>
      </c>
    </row>
    <row r="149" spans="1:13" s="3745" customFormat="1">
      <c r="B149" s="3745" t="s">
        <v>23336</v>
      </c>
      <c r="C149" s="3745" t="s">
        <v>23507</v>
      </c>
      <c r="E149" s="4104"/>
      <c r="J149" s="4104"/>
      <c r="K149" s="6873">
        <v>287.71231999999998</v>
      </c>
      <c r="L149" s="6874">
        <f>K149*Оглавление!$B$14</f>
        <v>27332.670399999999</v>
      </c>
      <c r="M149" s="6874">
        <f t="shared" si="2"/>
        <v>27332.670399999999</v>
      </c>
    </row>
    <row r="150" spans="1:13" s="3745" customFormat="1">
      <c r="B150" s="3745" t="s">
        <v>23337</v>
      </c>
      <c r="C150" s="3745" t="s">
        <v>23508</v>
      </c>
      <c r="E150" s="4104"/>
      <c r="J150" s="4104"/>
      <c r="K150" s="6873">
        <v>611.58361600000001</v>
      </c>
      <c r="L150" s="6874">
        <f>K150*Оглавление!$B$14</f>
        <v>58100.443520000001</v>
      </c>
      <c r="M150" s="6874">
        <f t="shared" si="2"/>
        <v>58100.443520000001</v>
      </c>
    </row>
    <row r="151" spans="1:13" s="3745" customFormat="1">
      <c r="B151" s="3745" t="s">
        <v>23338</v>
      </c>
      <c r="C151" s="3745" t="s">
        <v>23509</v>
      </c>
      <c r="E151" s="4104"/>
      <c r="J151" s="4104"/>
      <c r="K151" s="6873">
        <v>179.18252800000005</v>
      </c>
      <c r="L151" s="6874">
        <f>K151*Оглавление!$B$14</f>
        <v>17022.340160000003</v>
      </c>
      <c r="M151" s="6874">
        <f t="shared" si="2"/>
        <v>17022.340160000003</v>
      </c>
    </row>
    <row r="152" spans="1:13" s="3745" customFormat="1">
      <c r="B152" s="3745" t="s">
        <v>23339</v>
      </c>
      <c r="C152" s="3745" t="s">
        <v>23510</v>
      </c>
      <c r="E152" s="4104"/>
      <c r="J152" s="4104"/>
      <c r="K152" s="6873">
        <v>167.10310400000003</v>
      </c>
      <c r="L152" s="6874">
        <f>K152*Оглавление!$B$14</f>
        <v>15874.794880000003</v>
      </c>
      <c r="M152" s="6874">
        <f t="shared" si="2"/>
        <v>15874.794880000003</v>
      </c>
    </row>
    <row r="153" spans="1:13" s="3745" customFormat="1">
      <c r="B153" s="3745" t="s">
        <v>23340</v>
      </c>
      <c r="C153" s="3745" t="s">
        <v>23511</v>
      </c>
      <c r="E153" s="4104"/>
      <c r="J153" s="4104"/>
      <c r="K153" s="6873">
        <v>79.282784000000007</v>
      </c>
      <c r="L153" s="6874">
        <f>K153*Оглавление!$B$14</f>
        <v>7531.8644800000002</v>
      </c>
      <c r="M153" s="6874">
        <f t="shared" si="2"/>
        <v>7531.8644800000002</v>
      </c>
    </row>
    <row r="154" spans="1:13" s="3745" customFormat="1">
      <c r="B154" s="3745" t="s">
        <v>23341</v>
      </c>
      <c r="C154" s="3745" t="s">
        <v>23512</v>
      </c>
      <c r="E154" s="4104"/>
      <c r="J154" s="4104"/>
      <c r="K154" s="6873">
        <v>158.56556800000001</v>
      </c>
      <c r="L154" s="6874">
        <f>K154*Оглавление!$B$14</f>
        <v>15063.72896</v>
      </c>
      <c r="M154" s="6874">
        <f t="shared" si="2"/>
        <v>15063.72896</v>
      </c>
    </row>
    <row r="155" spans="1:13" s="3745" customFormat="1">
      <c r="B155" s="3745" t="s">
        <v>23342</v>
      </c>
      <c r="C155" s="3745" t="s">
        <v>23513</v>
      </c>
      <c r="E155" s="4104"/>
      <c r="J155" s="4104"/>
      <c r="K155" s="6873">
        <v>318.75670400000001</v>
      </c>
      <c r="L155" s="6874">
        <f>K155*Оглавление!$B$14</f>
        <v>30281.886880000002</v>
      </c>
      <c r="M155" s="6874">
        <f t="shared" si="2"/>
        <v>30281.886880000002</v>
      </c>
    </row>
    <row r="156" spans="1:13" s="3745" customFormat="1">
      <c r="B156" s="3745" t="s">
        <v>23343</v>
      </c>
      <c r="C156" s="3745" t="s">
        <v>23514</v>
      </c>
      <c r="E156" s="4104"/>
      <c r="J156" s="4104"/>
      <c r="K156" s="6873">
        <v>194.75097600000004</v>
      </c>
      <c r="L156" s="6874">
        <f>K156*Оглавление!$B$14</f>
        <v>18501.342720000004</v>
      </c>
      <c r="M156" s="6874">
        <f t="shared" si="2"/>
        <v>18501.342720000004</v>
      </c>
    </row>
    <row r="157" spans="1:13" s="3745" customFormat="1">
      <c r="B157" s="3745" t="s">
        <v>23344</v>
      </c>
      <c r="C157" s="3745" t="s">
        <v>23515</v>
      </c>
      <c r="E157" s="4104"/>
      <c r="J157" s="4104"/>
      <c r="K157" s="6873">
        <v>70.639520000000005</v>
      </c>
      <c r="L157" s="6874">
        <f>K157*Оглавление!$B$14</f>
        <v>6710.7544000000007</v>
      </c>
      <c r="M157" s="6874">
        <f t="shared" si="2"/>
        <v>6710.7544000000007</v>
      </c>
    </row>
    <row r="158" spans="1:13" s="3745" customFormat="1">
      <c r="B158" s="3745" t="s">
        <v>23345</v>
      </c>
      <c r="C158" s="3745" t="s">
        <v>23516</v>
      </c>
      <c r="E158" s="4104"/>
      <c r="J158" s="4104"/>
      <c r="K158" s="6873">
        <v>205.01980800000001</v>
      </c>
      <c r="L158" s="6874">
        <f>K158*Оглавление!$B$14</f>
        <v>19476.88176</v>
      </c>
      <c r="M158" s="6874">
        <f t="shared" si="2"/>
        <v>19476.88176</v>
      </c>
    </row>
    <row r="159" spans="1:13" s="3745" customFormat="1">
      <c r="B159" s="3745" t="s">
        <v>23346</v>
      </c>
      <c r="C159" s="3745" t="s">
        <v>23517</v>
      </c>
      <c r="E159" s="4104"/>
      <c r="J159" s="4104"/>
      <c r="K159" s="6873">
        <v>165.47753600000001</v>
      </c>
      <c r="L159" s="6874">
        <f>K159*Оглавление!$B$14</f>
        <v>15720.365920000002</v>
      </c>
      <c r="M159" s="6874">
        <f t="shared" si="2"/>
        <v>15720.365920000002</v>
      </c>
    </row>
    <row r="160" spans="1:13" s="3745" customFormat="1">
      <c r="B160" s="3745" t="s">
        <v>23347</v>
      </c>
      <c r="C160" s="3745" t="s">
        <v>23518</v>
      </c>
      <c r="E160" s="4104"/>
      <c r="J160" s="4104"/>
      <c r="K160" s="6873">
        <v>120.596</v>
      </c>
      <c r="L160" s="6874">
        <f>K160*Оглавление!$B$14</f>
        <v>11456.62</v>
      </c>
      <c r="M160" s="6874">
        <f t="shared" si="2"/>
        <v>11456.62</v>
      </c>
    </row>
    <row r="161" spans="2:13" s="3745" customFormat="1">
      <c r="B161" s="3745" t="s">
        <v>23348</v>
      </c>
      <c r="C161" s="3745" t="s">
        <v>23519</v>
      </c>
      <c r="E161" s="4104"/>
      <c r="J161" s="4104"/>
      <c r="K161" s="6873">
        <v>36.185408000000002</v>
      </c>
      <c r="L161" s="6874">
        <f>K161*Оглавление!$B$14</f>
        <v>3437.6137600000002</v>
      </c>
      <c r="M161" s="6874">
        <f t="shared" si="2"/>
        <v>3437.6137600000002</v>
      </c>
    </row>
    <row r="162" spans="2:13" s="3745" customFormat="1">
      <c r="B162" s="3745" t="s">
        <v>23349</v>
      </c>
      <c r="C162" s="3745" t="s">
        <v>23520</v>
      </c>
      <c r="E162" s="4104"/>
      <c r="J162" s="4104"/>
      <c r="K162" s="6873">
        <v>89.644127999999995</v>
      </c>
      <c r="L162" s="6874">
        <f>K162*Оглавление!$B$14</f>
        <v>8516.1921599999987</v>
      </c>
      <c r="M162" s="6874">
        <f t="shared" si="2"/>
        <v>8516.1921599999987</v>
      </c>
    </row>
    <row r="163" spans="2:13" s="3745" customFormat="1">
      <c r="B163" s="3745" t="s">
        <v>23350</v>
      </c>
      <c r="C163" s="3745" t="s">
        <v>23521</v>
      </c>
      <c r="E163" s="4104"/>
      <c r="J163" s="4104"/>
      <c r="K163" s="6873">
        <v>75.820192000000006</v>
      </c>
      <c r="L163" s="6874">
        <f>K163*Оглавление!$B$14</f>
        <v>7202.9182400000009</v>
      </c>
      <c r="M163" s="6874">
        <f t="shared" si="2"/>
        <v>7202.9182400000009</v>
      </c>
    </row>
    <row r="164" spans="2:13" s="3745" customFormat="1">
      <c r="B164" s="3745" t="s">
        <v>23351</v>
      </c>
      <c r="C164" s="3745" t="s">
        <v>23522</v>
      </c>
      <c r="E164" s="4104"/>
      <c r="J164" s="4104"/>
      <c r="K164" s="6873">
        <v>112.00560000000002</v>
      </c>
      <c r="L164" s="6874">
        <f>K164*Оглавление!$B$14</f>
        <v>10640.532000000001</v>
      </c>
      <c r="M164" s="6874">
        <f t="shared" si="2"/>
        <v>10640.532000000001</v>
      </c>
    </row>
    <row r="165" spans="2:13" s="3745" customFormat="1">
      <c r="B165" s="3745" t="s">
        <v>23352</v>
      </c>
      <c r="E165" s="4104"/>
      <c r="J165" s="4104"/>
      <c r="K165" s="6873"/>
      <c r="L165" s="6874">
        <f>K165*Оглавление!$B$14</f>
        <v>0</v>
      </c>
      <c r="M165" s="6874">
        <f t="shared" si="2"/>
        <v>0</v>
      </c>
    </row>
    <row r="166" spans="2:13" s="3745" customFormat="1">
      <c r="B166" s="3745" t="s">
        <v>23353</v>
      </c>
      <c r="C166" s="3745" t="s">
        <v>23523</v>
      </c>
      <c r="E166" s="4104"/>
      <c r="J166" s="4104"/>
      <c r="K166" s="6873">
        <v>136.93097600000002</v>
      </c>
      <c r="L166" s="6874">
        <f>K166*Оглавление!$B$14</f>
        <v>13008.442720000001</v>
      </c>
      <c r="M166" s="6874">
        <f t="shared" si="2"/>
        <v>13008.442720000001</v>
      </c>
    </row>
    <row r="167" spans="2:13" s="3745" customFormat="1">
      <c r="B167" s="3745" t="s">
        <v>23354</v>
      </c>
      <c r="C167" s="3745" t="s">
        <v>23524</v>
      </c>
      <c r="E167" s="4104"/>
      <c r="J167" s="4104"/>
      <c r="K167" s="6873">
        <v>29.299872000000004</v>
      </c>
      <c r="L167" s="6874">
        <f>K167*Оглавление!$B$14</f>
        <v>2783.4878400000002</v>
      </c>
      <c r="M167" s="6874">
        <f t="shared" si="2"/>
        <v>2783.4878400000002</v>
      </c>
    </row>
    <row r="168" spans="2:13" s="3745" customFormat="1">
      <c r="B168" s="3745" t="s">
        <v>11057</v>
      </c>
      <c r="C168" s="3745" t="s">
        <v>6585</v>
      </c>
      <c r="E168" s="4104"/>
      <c r="J168" s="4104"/>
      <c r="K168" s="6873">
        <v>87.859968000000009</v>
      </c>
      <c r="L168" s="6874">
        <f>K168*Оглавление!$B$14</f>
        <v>8346.6969600000011</v>
      </c>
      <c r="M168" s="6874">
        <f t="shared" si="2"/>
        <v>8346.6969600000011</v>
      </c>
    </row>
    <row r="169" spans="2:13" s="3745" customFormat="1">
      <c r="B169" s="3745" t="s">
        <v>23355</v>
      </c>
      <c r="C169" s="3745" t="s">
        <v>23525</v>
      </c>
      <c r="E169" s="4104"/>
      <c r="J169" s="4104"/>
      <c r="K169" s="6873">
        <v>67.282656000000003</v>
      </c>
      <c r="L169" s="6874">
        <f>K169*Оглавление!$B$14</f>
        <v>6391.85232</v>
      </c>
      <c r="M169" s="6874">
        <f t="shared" si="2"/>
        <v>6391.85232</v>
      </c>
    </row>
    <row r="170" spans="2:13" s="3745" customFormat="1">
      <c r="B170" s="3745" t="s">
        <v>23356</v>
      </c>
      <c r="C170" s="3745" t="s">
        <v>23526</v>
      </c>
      <c r="E170" s="4104"/>
      <c r="J170" s="4104"/>
      <c r="K170" s="6873">
        <v>40.573119999999996</v>
      </c>
      <c r="L170" s="6874">
        <f>K170*Оглавление!$B$14</f>
        <v>3854.4463999999998</v>
      </c>
      <c r="M170" s="6874">
        <f t="shared" si="2"/>
        <v>3854.4463999999998</v>
      </c>
    </row>
    <row r="171" spans="2:13" s="3745" customFormat="1">
      <c r="B171" s="3745" t="s">
        <v>11056</v>
      </c>
      <c r="C171" s="3745" t="s">
        <v>9396</v>
      </c>
      <c r="E171" s="4104"/>
      <c r="J171" s="4104"/>
      <c r="K171" s="6873">
        <v>49.071008000000006</v>
      </c>
      <c r="L171" s="6874">
        <f>K171*Оглавление!$B$14</f>
        <v>4661.7457600000007</v>
      </c>
      <c r="M171" s="6874">
        <f t="shared" si="2"/>
        <v>4661.7457600000007</v>
      </c>
    </row>
    <row r="172" spans="2:13" s="3745" customFormat="1">
      <c r="B172" s="3745" t="s">
        <v>23357</v>
      </c>
      <c r="C172" s="3745" t="s">
        <v>23527</v>
      </c>
      <c r="E172" s="4104"/>
      <c r="J172" s="4104"/>
      <c r="K172" s="6873">
        <v>120.596</v>
      </c>
      <c r="L172" s="6874">
        <f>K172*Оглавление!$B$14</f>
        <v>11456.62</v>
      </c>
      <c r="M172" s="6874">
        <f t="shared" si="2"/>
        <v>11456.62</v>
      </c>
    </row>
    <row r="173" spans="2:13" s="3745" customFormat="1">
      <c r="B173" s="3745" t="s">
        <v>11051</v>
      </c>
      <c r="C173" s="3745" t="s">
        <v>23528</v>
      </c>
      <c r="E173" s="4104"/>
      <c r="J173" s="4104"/>
      <c r="K173" s="6873">
        <v>60.370688000000008</v>
      </c>
      <c r="L173" s="6874">
        <f>K173*Оглавление!$B$14</f>
        <v>5735.2153600000011</v>
      </c>
      <c r="M173" s="6874">
        <f t="shared" si="2"/>
        <v>5735.2153600000011</v>
      </c>
    </row>
    <row r="174" spans="2:13" s="3745" customFormat="1">
      <c r="B174" s="3745" t="s">
        <v>11053</v>
      </c>
      <c r="C174" s="3745" t="s">
        <v>23529</v>
      </c>
      <c r="E174" s="4104"/>
      <c r="J174" s="4104"/>
      <c r="K174" s="6873">
        <v>36.185408000000002</v>
      </c>
      <c r="L174" s="6874">
        <f>K174*Оглавление!$B$14</f>
        <v>3437.6137600000002</v>
      </c>
      <c r="M174" s="6874">
        <f t="shared" si="2"/>
        <v>3437.6137600000002</v>
      </c>
    </row>
    <row r="175" spans="2:13" s="3745" customFormat="1">
      <c r="B175" s="3745" t="s">
        <v>11052</v>
      </c>
      <c r="C175" s="3745" t="s">
        <v>23530</v>
      </c>
      <c r="E175" s="4104"/>
      <c r="J175" s="4104"/>
      <c r="K175" s="6873">
        <v>108.556224</v>
      </c>
      <c r="L175" s="6874">
        <f>K175*Оглавление!$B$14</f>
        <v>10312.841280000001</v>
      </c>
      <c r="M175" s="6874">
        <f t="shared" si="2"/>
        <v>10312.841280000001</v>
      </c>
    </row>
    <row r="176" spans="2:13" s="3745" customFormat="1">
      <c r="B176" s="3745" t="s">
        <v>11050</v>
      </c>
      <c r="C176" s="3745" t="s">
        <v>23531</v>
      </c>
      <c r="E176" s="4104"/>
      <c r="J176" s="4104"/>
      <c r="K176" s="6873">
        <v>37.890272000000003</v>
      </c>
      <c r="L176" s="6874">
        <f>K176*Оглавление!$B$14</f>
        <v>3599.5758400000004</v>
      </c>
      <c r="M176" s="6874">
        <f t="shared" si="2"/>
        <v>3599.5758400000004</v>
      </c>
    </row>
    <row r="177" spans="1:13" s="3745" customFormat="1">
      <c r="B177" s="3745" t="s">
        <v>11054</v>
      </c>
      <c r="C177" s="3745" t="s">
        <v>23532</v>
      </c>
      <c r="E177" s="4104"/>
      <c r="J177" s="4104"/>
      <c r="K177" s="6873">
        <v>36.185408000000002</v>
      </c>
      <c r="L177" s="6874">
        <f>K177*Оглавление!$B$14</f>
        <v>3437.6137600000002</v>
      </c>
      <c r="M177" s="6874">
        <f t="shared" si="2"/>
        <v>3437.6137600000002</v>
      </c>
    </row>
    <row r="178" spans="1:13" s="3745" customFormat="1">
      <c r="B178" s="3745" t="s">
        <v>11055</v>
      </c>
      <c r="C178" s="3745" t="s">
        <v>23533</v>
      </c>
      <c r="E178" s="4104"/>
      <c r="J178" s="4104"/>
      <c r="K178" s="6873">
        <v>44.789023999999998</v>
      </c>
      <c r="L178" s="6874">
        <f>K178*Оглавление!$B$14</f>
        <v>4254.9572799999996</v>
      </c>
      <c r="M178" s="6874">
        <f t="shared" si="2"/>
        <v>4254.9572799999996</v>
      </c>
    </row>
    <row r="179" spans="1:13" s="3745" customFormat="1">
      <c r="B179" s="3745" t="s">
        <v>23358</v>
      </c>
      <c r="C179" s="3745" t="s">
        <v>23534</v>
      </c>
      <c r="E179" s="4104"/>
      <c r="J179" s="4104"/>
      <c r="K179" s="6873">
        <v>206.724672</v>
      </c>
      <c r="L179" s="6874">
        <f>K179*Оглавление!$B$14</f>
        <v>19638.843840000001</v>
      </c>
      <c r="M179" s="6874">
        <f t="shared" si="2"/>
        <v>19638.843840000001</v>
      </c>
    </row>
    <row r="180" spans="1:13" s="3745" customFormat="1">
      <c r="B180" s="3745" t="s">
        <v>23359</v>
      </c>
      <c r="C180" s="3745" t="s">
        <v>23535</v>
      </c>
      <c r="E180" s="4104"/>
      <c r="J180" s="4104"/>
      <c r="K180" s="6873">
        <v>177.451232</v>
      </c>
      <c r="L180" s="6874">
        <f>K180*Оглавление!$B$14</f>
        <v>16857.867040000001</v>
      </c>
      <c r="M180" s="6874">
        <f t="shared" si="2"/>
        <v>16857.867040000001</v>
      </c>
    </row>
    <row r="181" spans="1:13" s="3745" customFormat="1">
      <c r="B181" s="3745" t="s">
        <v>23360</v>
      </c>
      <c r="C181" s="3745" t="s">
        <v>23536</v>
      </c>
      <c r="E181" s="4104"/>
      <c r="J181" s="4104"/>
      <c r="K181" s="6873">
        <v>74.075680000000006</v>
      </c>
      <c r="L181" s="6874">
        <f>K181*Оглавление!$B$14</f>
        <v>7037.1896000000006</v>
      </c>
      <c r="M181" s="6874">
        <f t="shared" si="2"/>
        <v>7037.1896000000006</v>
      </c>
    </row>
    <row r="182" spans="1:13" s="3745" customFormat="1">
      <c r="B182" s="3745" t="s">
        <v>11048</v>
      </c>
      <c r="C182" s="3745" t="s">
        <v>23537</v>
      </c>
      <c r="E182" s="4104"/>
      <c r="J182" s="4104"/>
      <c r="K182" s="6873">
        <v>79.282784000000007</v>
      </c>
      <c r="L182" s="6874">
        <f>K182*Оглавление!$B$14</f>
        <v>7531.8644800000002</v>
      </c>
      <c r="M182" s="6874">
        <f t="shared" si="2"/>
        <v>7531.8644800000002</v>
      </c>
    </row>
    <row r="183" spans="1:13">
      <c r="A183" s="5850"/>
      <c r="B183" s="3066" t="s">
        <v>23361</v>
      </c>
      <c r="C183" s="5850"/>
      <c r="D183" s="5850"/>
      <c r="E183" s="6879"/>
      <c r="F183" s="5850"/>
      <c r="G183" s="5850"/>
      <c r="H183" s="5850"/>
      <c r="I183" s="5850"/>
      <c r="J183" s="6879"/>
      <c r="K183" s="6880"/>
      <c r="L183" s="6881">
        <f>K183*Оглавление!$B$14</f>
        <v>0</v>
      </c>
      <c r="M183" s="6881">
        <f t="shared" si="2"/>
        <v>0</v>
      </c>
    </row>
    <row r="184" spans="1:13" s="3745" customFormat="1">
      <c r="B184" s="3745" t="s">
        <v>6325</v>
      </c>
      <c r="C184" s="3745" t="s">
        <v>6324</v>
      </c>
      <c r="E184" s="4104"/>
      <c r="J184" s="4104"/>
      <c r="K184" s="6873">
        <v>133.56089600000001</v>
      </c>
      <c r="L184" s="6874">
        <f>K184*Оглавление!$B$14</f>
        <v>12688.28512</v>
      </c>
      <c r="M184" s="6874">
        <f t="shared" si="2"/>
        <v>12688.28512</v>
      </c>
    </row>
    <row r="185" spans="1:13" s="3745" customFormat="1">
      <c r="B185" s="3745" t="s">
        <v>23362</v>
      </c>
      <c r="C185" s="3745" t="s">
        <v>23538</v>
      </c>
      <c r="E185" s="4104"/>
      <c r="J185" s="4104"/>
      <c r="K185" s="6873">
        <v>136.93097600000002</v>
      </c>
      <c r="L185" s="6874">
        <f>K185*Оглавление!$B$14</f>
        <v>13008.442720000001</v>
      </c>
      <c r="M185" s="6874">
        <f t="shared" si="2"/>
        <v>13008.442720000001</v>
      </c>
    </row>
    <row r="186" spans="1:13" s="3745" customFormat="1">
      <c r="B186" s="3745" t="s">
        <v>23363</v>
      </c>
      <c r="C186" s="3745" t="s">
        <v>23539</v>
      </c>
      <c r="E186" s="4104"/>
      <c r="J186" s="4104"/>
      <c r="K186" s="6873">
        <v>136.93097600000002</v>
      </c>
      <c r="L186" s="6874">
        <f>K186*Оглавление!$B$14</f>
        <v>13008.442720000001</v>
      </c>
      <c r="M186" s="6874">
        <f t="shared" si="2"/>
        <v>13008.442720000001</v>
      </c>
    </row>
    <row r="187" spans="1:13" s="3745" customFormat="1">
      <c r="B187" s="3745" t="s">
        <v>23364</v>
      </c>
      <c r="C187" s="3745" t="s">
        <v>23540</v>
      </c>
      <c r="E187" s="4104"/>
      <c r="J187" s="4104"/>
      <c r="K187" s="6873">
        <v>189.50422399999999</v>
      </c>
      <c r="L187" s="6874">
        <f>K187*Оглавление!$B$14</f>
        <v>18002.901279999998</v>
      </c>
      <c r="M187" s="6874">
        <f t="shared" si="2"/>
        <v>18002.901279999998</v>
      </c>
    </row>
    <row r="188" spans="1:13" s="3745" customFormat="1">
      <c r="B188" s="3745" t="s">
        <v>23365</v>
      </c>
      <c r="C188" s="3745" t="s">
        <v>23541</v>
      </c>
      <c r="E188" s="4104"/>
      <c r="J188" s="4104"/>
      <c r="K188" s="6873">
        <v>173.98864</v>
      </c>
      <c r="L188" s="6874">
        <f>K188*Оглавление!$B$14</f>
        <v>16528.9208</v>
      </c>
      <c r="M188" s="6874">
        <f t="shared" si="2"/>
        <v>16528.9208</v>
      </c>
    </row>
    <row r="189" spans="1:13" s="3745" customFormat="1">
      <c r="B189" s="3745" t="s">
        <v>6230</v>
      </c>
      <c r="C189" s="3745" t="s">
        <v>23542</v>
      </c>
      <c r="E189" s="4104"/>
      <c r="J189" s="4104"/>
      <c r="K189" s="6873">
        <v>66.027135999999999</v>
      </c>
      <c r="L189" s="6874">
        <f>K189*Оглавление!$B$14</f>
        <v>6272.5779199999997</v>
      </c>
      <c r="M189" s="6874">
        <f t="shared" si="2"/>
        <v>6272.5779199999997</v>
      </c>
    </row>
    <row r="190" spans="1:13" s="3745" customFormat="1">
      <c r="B190" s="3745" t="s">
        <v>6231</v>
      </c>
      <c r="C190" s="3745" t="s">
        <v>23543</v>
      </c>
      <c r="E190" s="4104"/>
      <c r="J190" s="4104"/>
      <c r="K190" s="6873">
        <v>98.142016000000012</v>
      </c>
      <c r="L190" s="6874">
        <f>K190*Оглавление!$B$14</f>
        <v>9323.4915200000014</v>
      </c>
      <c r="M190" s="6874">
        <f t="shared" si="2"/>
        <v>9323.4915200000014</v>
      </c>
    </row>
    <row r="191" spans="1:13" s="3745" customFormat="1">
      <c r="B191" s="3745" t="s">
        <v>6232</v>
      </c>
      <c r="C191" s="3745" t="s">
        <v>23544</v>
      </c>
      <c r="E191" s="4104"/>
      <c r="J191" s="4104"/>
      <c r="K191" s="6873">
        <v>162.38499200000001</v>
      </c>
      <c r="L191" s="6874">
        <f>K191*Оглавление!$B$14</f>
        <v>15426.574240000002</v>
      </c>
      <c r="M191" s="6874">
        <f t="shared" si="2"/>
        <v>15426.574240000002</v>
      </c>
    </row>
    <row r="192" spans="1:13" s="3745" customFormat="1">
      <c r="B192" s="3745" t="s">
        <v>6233</v>
      </c>
      <c r="C192" s="3745" t="s">
        <v>23545</v>
      </c>
      <c r="E192" s="4104"/>
      <c r="J192" s="4104"/>
      <c r="K192" s="6873">
        <v>228.227104</v>
      </c>
      <c r="L192" s="6874">
        <f>K192*Оглавление!$B$14</f>
        <v>21681.57488</v>
      </c>
      <c r="M192" s="6874">
        <f t="shared" si="2"/>
        <v>21681.57488</v>
      </c>
    </row>
    <row r="193" spans="1:13" s="3745" customFormat="1">
      <c r="B193" s="3745" t="s">
        <v>6234</v>
      </c>
      <c r="C193" s="3745" t="s">
        <v>23546</v>
      </c>
      <c r="E193" s="4104"/>
      <c r="J193" s="4104"/>
      <c r="K193" s="6873">
        <v>59.247327999999996</v>
      </c>
      <c r="L193" s="6874">
        <f>K193*Оглавление!$B$14</f>
        <v>5628.4961599999997</v>
      </c>
      <c r="M193" s="6874">
        <f t="shared" si="2"/>
        <v>5628.4961599999997</v>
      </c>
    </row>
    <row r="194" spans="1:13" s="3745" customFormat="1">
      <c r="B194" s="3745" t="s">
        <v>23366</v>
      </c>
      <c r="C194" s="3745" t="s">
        <v>23547</v>
      </c>
      <c r="E194" s="4104"/>
      <c r="J194" s="4104"/>
      <c r="K194" s="6873">
        <v>98.142016000000012</v>
      </c>
      <c r="L194" s="6874">
        <f>K194*Оглавление!$B$14</f>
        <v>9323.4915200000014</v>
      </c>
      <c r="M194" s="6874">
        <f t="shared" si="2"/>
        <v>9323.4915200000014</v>
      </c>
    </row>
    <row r="195" spans="1:13" s="3745" customFormat="1">
      <c r="B195" s="3745" t="s">
        <v>23367</v>
      </c>
      <c r="C195" s="3745" t="s">
        <v>23548</v>
      </c>
      <c r="E195" s="4104"/>
      <c r="J195" s="4104"/>
      <c r="K195" s="6873">
        <v>98.142016000000012</v>
      </c>
      <c r="L195" s="6874">
        <f>K195*Оглавление!$B$14</f>
        <v>9323.4915200000014</v>
      </c>
      <c r="M195" s="6874">
        <f t="shared" si="2"/>
        <v>9323.4915200000014</v>
      </c>
    </row>
    <row r="196" spans="1:13" s="3745" customFormat="1">
      <c r="B196" s="3745" t="s">
        <v>23368</v>
      </c>
      <c r="C196" s="3745" t="s">
        <v>23549</v>
      </c>
      <c r="E196" s="4104"/>
      <c r="J196" s="4104"/>
      <c r="K196" s="6873">
        <v>162.38499200000001</v>
      </c>
      <c r="L196" s="6874">
        <f>K196*Оглавление!$B$14</f>
        <v>15426.574240000002</v>
      </c>
      <c r="M196" s="6874">
        <f t="shared" si="2"/>
        <v>15426.574240000002</v>
      </c>
    </row>
    <row r="197" spans="1:13" s="3745" customFormat="1">
      <c r="B197" s="3745" t="s">
        <v>23369</v>
      </c>
      <c r="C197" s="3745" t="s">
        <v>23550</v>
      </c>
      <c r="E197" s="4104"/>
      <c r="J197" s="4104"/>
      <c r="K197" s="6873">
        <v>148.81216000000001</v>
      </c>
      <c r="L197" s="6874">
        <f>K197*Оглавление!$B$14</f>
        <v>14137.155200000001</v>
      </c>
      <c r="M197" s="6874">
        <f t="shared" si="2"/>
        <v>14137.155200000001</v>
      </c>
    </row>
    <row r="198" spans="1:13" s="3745" customFormat="1">
      <c r="B198" s="3745" t="s">
        <v>23370</v>
      </c>
      <c r="C198" s="3745" t="s">
        <v>23551</v>
      </c>
      <c r="E198" s="4104"/>
      <c r="J198" s="4104"/>
      <c r="K198" s="6873">
        <v>231.61040000000003</v>
      </c>
      <c r="L198" s="6874">
        <f>K198*Оглавление!$B$14</f>
        <v>22002.988000000001</v>
      </c>
      <c r="M198" s="6874">
        <f t="shared" si="2"/>
        <v>22002.988000000001</v>
      </c>
    </row>
    <row r="199" spans="1:13">
      <c r="A199" s="5850"/>
      <c r="B199" s="3066" t="s">
        <v>23371</v>
      </c>
      <c r="C199" s="5850"/>
      <c r="D199" s="5850"/>
      <c r="E199" s="6879"/>
      <c r="F199" s="5850"/>
      <c r="G199" s="5850"/>
      <c r="H199" s="5850"/>
      <c r="I199" s="5850"/>
      <c r="J199" s="6879"/>
      <c r="K199" s="6880"/>
      <c r="L199" s="6881">
        <f>K199*Оглавление!$B$14</f>
        <v>0</v>
      </c>
      <c r="M199" s="6881">
        <f t="shared" si="2"/>
        <v>0</v>
      </c>
    </row>
    <row r="200" spans="1:13" s="3745" customFormat="1">
      <c r="B200" s="3745" t="s">
        <v>6228</v>
      </c>
      <c r="C200" s="3745" t="s">
        <v>23552</v>
      </c>
      <c r="E200" s="4104"/>
      <c r="J200" s="4104"/>
      <c r="K200" s="6873">
        <v>282.33340800000002</v>
      </c>
      <c r="L200" s="6874">
        <f>K200*Оглавление!$B$14</f>
        <v>26821.673760000001</v>
      </c>
      <c r="M200" s="6874">
        <f t="shared" si="2"/>
        <v>26821.673760000001</v>
      </c>
    </row>
    <row r="201" spans="1:13" s="3745" customFormat="1">
      <c r="B201" s="3745" t="s">
        <v>23372</v>
      </c>
      <c r="C201" s="3745" t="s">
        <v>23553</v>
      </c>
      <c r="E201" s="4104"/>
      <c r="J201" s="4104"/>
      <c r="K201" s="6873">
        <v>278.93689600000005</v>
      </c>
      <c r="L201" s="6874">
        <f>K201*Оглавление!$B$14</f>
        <v>26499.005120000005</v>
      </c>
      <c r="M201" s="6874">
        <f t="shared" si="2"/>
        <v>26499.005120000005</v>
      </c>
    </row>
    <row r="202" spans="1:13" s="3745" customFormat="1">
      <c r="B202" s="3745" t="s">
        <v>23373</v>
      </c>
      <c r="C202" s="3745" t="s">
        <v>23554</v>
      </c>
      <c r="E202" s="4104"/>
      <c r="J202" s="4104"/>
      <c r="K202" s="6873">
        <v>278.93689600000005</v>
      </c>
      <c r="L202" s="6874">
        <f>K202*Оглавление!$B$14</f>
        <v>26499.005120000005</v>
      </c>
      <c r="M202" s="6874">
        <f t="shared" si="2"/>
        <v>26499.005120000005</v>
      </c>
    </row>
    <row r="203" spans="1:13" s="3745" customFormat="1">
      <c r="B203" s="3745" t="s">
        <v>23374</v>
      </c>
      <c r="C203" s="3745" t="s">
        <v>23555</v>
      </c>
      <c r="E203" s="4104"/>
      <c r="J203" s="4104"/>
      <c r="K203" s="6873">
        <v>177.31907199999998</v>
      </c>
      <c r="L203" s="6874">
        <f>K203*Оглавление!$B$14</f>
        <v>16845.311839999998</v>
      </c>
      <c r="M203" s="6874">
        <f t="shared" ref="M203:M218" si="3">L203-(L203*$B$4/100)</f>
        <v>16845.311839999998</v>
      </c>
    </row>
    <row r="204" spans="1:13" s="3745" customFormat="1">
      <c r="B204" s="3745" t="s">
        <v>23375</v>
      </c>
      <c r="C204" s="3745" t="s">
        <v>23556</v>
      </c>
      <c r="E204" s="4104"/>
      <c r="J204" s="4104"/>
      <c r="K204" s="6873">
        <v>87.978912000000008</v>
      </c>
      <c r="L204" s="6874">
        <f>K204*Оглавление!$B$14</f>
        <v>8357.9966400000012</v>
      </c>
      <c r="M204" s="6874">
        <f t="shared" si="3"/>
        <v>8357.9966400000012</v>
      </c>
    </row>
    <row r="205" spans="1:13" s="3745" customFormat="1">
      <c r="B205" s="3745" t="s">
        <v>23376</v>
      </c>
      <c r="C205" s="3745" t="s">
        <v>23557</v>
      </c>
      <c r="E205" s="4104"/>
      <c r="J205" s="4104"/>
      <c r="K205" s="6873">
        <v>93.027424000000011</v>
      </c>
      <c r="L205" s="6874">
        <f>K205*Оглавление!$B$14</f>
        <v>8837.6052800000016</v>
      </c>
      <c r="M205" s="6874">
        <f t="shared" si="3"/>
        <v>8837.6052800000016</v>
      </c>
    </row>
    <row r="206" spans="1:13" s="3745" customFormat="1">
      <c r="B206" s="3745" t="s">
        <v>23377</v>
      </c>
      <c r="C206" s="3745" t="s">
        <v>23558</v>
      </c>
      <c r="E206" s="4104"/>
      <c r="J206" s="4104"/>
      <c r="K206" s="6873">
        <v>105.080416</v>
      </c>
      <c r="L206" s="6874">
        <f>K206*Оглавление!$B$14</f>
        <v>9982.6395200000006</v>
      </c>
      <c r="M206" s="6874">
        <f t="shared" si="3"/>
        <v>9982.6395200000006</v>
      </c>
    </row>
    <row r="207" spans="1:13" s="3745" customFormat="1">
      <c r="B207" s="3745" t="s">
        <v>23378</v>
      </c>
      <c r="C207" s="3745" t="s">
        <v>23559</v>
      </c>
      <c r="E207" s="4104"/>
      <c r="J207" s="4104"/>
      <c r="K207" s="6873">
        <v>63.833280000000002</v>
      </c>
      <c r="L207" s="6874">
        <f>K207*Оглавление!$B$14</f>
        <v>6064.1616000000004</v>
      </c>
      <c r="M207" s="6874">
        <f t="shared" si="3"/>
        <v>6064.1616000000004</v>
      </c>
    </row>
    <row r="208" spans="1:13" s="3745" customFormat="1">
      <c r="B208" s="3745" t="s">
        <v>23379</v>
      </c>
      <c r="C208" s="3745" t="s">
        <v>23560</v>
      </c>
      <c r="E208" s="4104"/>
      <c r="J208" s="4104"/>
      <c r="K208" s="6873">
        <v>108.19939200000002</v>
      </c>
      <c r="L208" s="6874">
        <f>K208*Оглавление!$B$14</f>
        <v>10278.942240000002</v>
      </c>
      <c r="M208" s="6874">
        <f t="shared" si="3"/>
        <v>10278.942240000002</v>
      </c>
    </row>
    <row r="209" spans="2:13" s="3745" customFormat="1">
      <c r="B209" s="3745" t="s">
        <v>6226</v>
      </c>
      <c r="C209" s="3745" t="s">
        <v>23561</v>
      </c>
      <c r="E209" s="4104"/>
      <c r="J209" s="4104"/>
      <c r="K209" s="6873">
        <v>74.392864000000003</v>
      </c>
      <c r="L209" s="6874">
        <f>K209*Оглавление!$B$14</f>
        <v>7067.3220799999999</v>
      </c>
      <c r="M209" s="6874">
        <f t="shared" si="3"/>
        <v>7067.3220799999999</v>
      </c>
    </row>
    <row r="210" spans="2:13" s="3745" customFormat="1">
      <c r="B210" s="3745" t="s">
        <v>6227</v>
      </c>
      <c r="C210" s="3745" t="s">
        <v>23562</v>
      </c>
      <c r="E210" s="4104"/>
      <c r="J210" s="4104"/>
      <c r="K210" s="6873">
        <v>101.4328</v>
      </c>
      <c r="L210" s="6874">
        <f>K210*Оглавление!$B$14</f>
        <v>9636.116</v>
      </c>
      <c r="M210" s="6874">
        <f t="shared" si="3"/>
        <v>9636.116</v>
      </c>
    </row>
    <row r="211" spans="2:13" s="3745" customFormat="1">
      <c r="B211" s="3745" t="s">
        <v>23380</v>
      </c>
      <c r="C211" s="3745" t="s">
        <v>23563</v>
      </c>
      <c r="E211" s="4104"/>
      <c r="J211" s="4104"/>
      <c r="K211" s="6873">
        <v>182.59225599999999</v>
      </c>
      <c r="L211" s="6874">
        <f>K211*Оглавление!$B$14</f>
        <v>17346.264319999998</v>
      </c>
      <c r="M211" s="6874">
        <f t="shared" si="3"/>
        <v>17346.264319999998</v>
      </c>
    </row>
    <row r="212" spans="2:13" s="3745" customFormat="1">
      <c r="B212" s="3745" t="s">
        <v>6229</v>
      </c>
      <c r="C212" s="3745" t="s">
        <v>23564</v>
      </c>
      <c r="E212" s="4104"/>
      <c r="J212" s="4104"/>
      <c r="K212" s="6873">
        <v>74.392864000000003</v>
      </c>
      <c r="L212" s="6874">
        <f>K212*Оглавление!$B$14</f>
        <v>7067.3220799999999</v>
      </c>
      <c r="M212" s="6874">
        <f t="shared" si="3"/>
        <v>7067.3220799999999</v>
      </c>
    </row>
    <row r="213" spans="2:13" s="3745" customFormat="1">
      <c r="B213" s="3745" t="s">
        <v>23381</v>
      </c>
      <c r="C213" s="3745" t="s">
        <v>23565</v>
      </c>
      <c r="E213" s="4104"/>
      <c r="J213" s="4104"/>
      <c r="K213" s="6873">
        <v>145.389216</v>
      </c>
      <c r="L213" s="6874">
        <f>K213*Оглавление!$B$14</f>
        <v>13811.97552</v>
      </c>
      <c r="M213" s="6874">
        <f t="shared" si="3"/>
        <v>13811.97552</v>
      </c>
    </row>
    <row r="214" spans="2:13" s="3745" customFormat="1">
      <c r="B214" s="3745" t="s">
        <v>23382</v>
      </c>
      <c r="C214" s="3745" t="s">
        <v>23566</v>
      </c>
      <c r="E214" s="4104"/>
      <c r="J214" s="4104"/>
      <c r="K214" s="6873">
        <v>72.688000000000002</v>
      </c>
      <c r="L214" s="6874">
        <f>K214*Оглавление!$B$14</f>
        <v>6905.3600000000006</v>
      </c>
      <c r="M214" s="6874">
        <f t="shared" si="3"/>
        <v>6905.3600000000006</v>
      </c>
    </row>
    <row r="215" spans="2:13" s="3745" customFormat="1">
      <c r="B215" s="3745" t="s">
        <v>23383</v>
      </c>
      <c r="C215" s="3745" t="s">
        <v>23567</v>
      </c>
      <c r="E215" s="4104"/>
      <c r="J215" s="4104"/>
      <c r="K215" s="6873">
        <v>199.482304</v>
      </c>
      <c r="L215" s="6874">
        <f>K215*Оглавление!$B$14</f>
        <v>18950.818879999999</v>
      </c>
      <c r="M215" s="6874">
        <f t="shared" si="3"/>
        <v>18950.818879999999</v>
      </c>
    </row>
    <row r="216" spans="2:13" s="3745" customFormat="1">
      <c r="B216" s="3745" t="s">
        <v>23384</v>
      </c>
      <c r="C216" s="3745" t="s">
        <v>23568</v>
      </c>
      <c r="E216" s="4104"/>
      <c r="J216" s="4104"/>
      <c r="K216" s="6873">
        <v>108.19939200000002</v>
      </c>
      <c r="L216" s="6874">
        <f>K216*Оглавление!$B$14</f>
        <v>10278.942240000002</v>
      </c>
      <c r="M216" s="6874">
        <f t="shared" si="3"/>
        <v>10278.942240000002</v>
      </c>
    </row>
    <row r="217" spans="2:13" s="3745" customFormat="1">
      <c r="B217" s="3745" t="s">
        <v>23385</v>
      </c>
      <c r="C217" s="3745" t="s">
        <v>23569</v>
      </c>
      <c r="E217" s="4104"/>
      <c r="J217" s="4104"/>
      <c r="K217" s="6873">
        <v>67.282656000000003</v>
      </c>
      <c r="L217" s="6874">
        <f>K217*Оглавление!$B$14</f>
        <v>6391.85232</v>
      </c>
      <c r="M217" s="6874">
        <f t="shared" si="3"/>
        <v>6391.85232</v>
      </c>
    </row>
    <row r="218" spans="2:13" s="3745" customFormat="1">
      <c r="B218" s="3745" t="s">
        <v>23386</v>
      </c>
      <c r="C218" s="3745" t="s">
        <v>23570</v>
      </c>
      <c r="E218" s="4104"/>
      <c r="J218" s="4104"/>
      <c r="K218" s="6873">
        <v>38.881472000000002</v>
      </c>
      <c r="L218" s="6874">
        <f>K218*Оглавление!$B$14</f>
        <v>3693.7398400000002</v>
      </c>
      <c r="M218" s="6874">
        <f t="shared" si="3"/>
        <v>3693.7398400000002</v>
      </c>
    </row>
  </sheetData>
  <mergeCells count="12">
    <mergeCell ref="A1:M1"/>
    <mergeCell ref="M5:M7"/>
    <mergeCell ref="G5:I6"/>
    <mergeCell ref="K5:K7"/>
    <mergeCell ref="L5:L7"/>
    <mergeCell ref="A5:A7"/>
    <mergeCell ref="B5:B7"/>
    <mergeCell ref="C5:C7"/>
    <mergeCell ref="D5:D7"/>
    <mergeCell ref="E5:E7"/>
    <mergeCell ref="F5:F7"/>
    <mergeCell ref="J5:J7"/>
  </mergeCell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Лист25"/>
  <dimension ref="A1:BO1112"/>
  <sheetViews>
    <sheetView zoomScale="70" zoomScaleNormal="70" workbookViewId="0">
      <selection sqref="A1:M1"/>
    </sheetView>
  </sheetViews>
  <sheetFormatPr defaultRowHeight="14.35"/>
  <cols>
    <col min="1" max="1" width="18.703125" style="906" customWidth="1"/>
    <col min="2" max="2" width="17.703125" style="906" customWidth="1"/>
    <col min="3" max="3" width="15" style="906" bestFit="1" customWidth="1"/>
    <col min="4" max="4" width="19.29296875" style="906" customWidth="1"/>
    <col min="5" max="5" width="24" style="906" customWidth="1"/>
    <col min="6" max="6" width="14.29296875" style="906" customWidth="1"/>
    <col min="7" max="7" width="14.29296875" style="6069" customWidth="1"/>
    <col min="8" max="8" width="11.29296875" style="906" customWidth="1"/>
    <col min="9" max="9" width="11" style="906" bestFit="1" customWidth="1"/>
    <col min="10" max="10" width="11.703125" style="906" customWidth="1"/>
    <col min="11" max="11" width="7.41015625" style="906" customWidth="1"/>
    <col min="12" max="12" width="4" style="906" bestFit="1" customWidth="1"/>
    <col min="13" max="13" width="13" style="1534" customWidth="1"/>
    <col min="14" max="14" width="19.703125" style="5790" customWidth="1"/>
    <col min="15" max="15" width="12.87890625" style="6112" customWidth="1"/>
  </cols>
  <sheetData>
    <row r="1" spans="1:16" ht="24" customHeight="1">
      <c r="A1" s="8197" t="s">
        <v>8</v>
      </c>
      <c r="B1" s="8197"/>
      <c r="C1" s="8197"/>
      <c r="D1" s="8197"/>
      <c r="E1" s="8197"/>
      <c r="F1" s="8197"/>
      <c r="G1" s="8198"/>
      <c r="H1" s="8197"/>
      <c r="I1" s="8197"/>
      <c r="J1" s="8197"/>
      <c r="K1" s="8197"/>
      <c r="L1" s="8197"/>
      <c r="M1" s="8197"/>
      <c r="N1" s="8182"/>
      <c r="O1" s="8183"/>
    </row>
    <row r="2" spans="1:16">
      <c r="A2" s="258"/>
      <c r="B2" s="259"/>
      <c r="C2" s="259"/>
      <c r="D2" s="259"/>
      <c r="E2" s="259"/>
      <c r="F2" s="259"/>
      <c r="G2" s="259"/>
      <c r="H2" s="259"/>
      <c r="I2" s="259"/>
      <c r="J2" s="259"/>
      <c r="K2" s="259"/>
      <c r="L2" s="259"/>
      <c r="M2" s="4975"/>
      <c r="N2" s="5374"/>
      <c r="O2" s="309"/>
    </row>
    <row r="3" spans="1:16">
      <c r="A3" s="258"/>
      <c r="B3" s="259"/>
      <c r="C3" s="259"/>
      <c r="D3" s="259"/>
      <c r="E3" s="259"/>
      <c r="F3" s="259"/>
      <c r="G3" s="259"/>
      <c r="H3" s="259"/>
      <c r="I3" s="259"/>
      <c r="J3" s="259"/>
      <c r="K3" s="259"/>
      <c r="L3" s="259"/>
      <c r="M3" s="4975"/>
      <c r="N3" s="5374"/>
      <c r="O3" s="309"/>
    </row>
    <row r="4" spans="1:16">
      <c r="A4" s="267"/>
      <c r="B4" s="266"/>
      <c r="C4" s="259"/>
      <c r="D4" s="259"/>
      <c r="E4" s="5255" t="s">
        <v>48</v>
      </c>
      <c r="F4" s="5254">
        <v>0</v>
      </c>
      <c r="G4" s="6756"/>
      <c r="H4" s="259"/>
      <c r="I4" s="259"/>
      <c r="J4" s="259"/>
      <c r="K4" s="259"/>
      <c r="L4" s="259"/>
      <c r="M4" s="4975"/>
      <c r="N4" s="5374"/>
      <c r="O4" s="309"/>
    </row>
    <row r="5" spans="1:16">
      <c r="A5" s="260"/>
      <c r="B5" s="268"/>
      <c r="C5" s="269"/>
      <c r="D5" s="270"/>
      <c r="E5" s="271"/>
      <c r="F5" s="272"/>
      <c r="G5" s="272"/>
      <c r="H5" s="272"/>
      <c r="I5" s="272"/>
      <c r="J5" s="272"/>
      <c r="K5" s="272"/>
      <c r="L5" s="272"/>
      <c r="M5" s="4976"/>
      <c r="N5" s="5374"/>
      <c r="O5" s="309"/>
    </row>
    <row r="6" spans="1:16">
      <c r="A6" s="8199" t="s">
        <v>1431</v>
      </c>
      <c r="B6" s="8199"/>
      <c r="C6" s="8199"/>
      <c r="D6" s="8199"/>
      <c r="E6" s="8199"/>
      <c r="F6" s="8199"/>
      <c r="G6" s="8200"/>
      <c r="H6" s="8199"/>
      <c r="I6" s="8199"/>
      <c r="J6" s="8199"/>
      <c r="K6" s="8199"/>
      <c r="L6" s="8199"/>
      <c r="M6" s="8199"/>
      <c r="N6" s="6507"/>
      <c r="O6" s="6107"/>
    </row>
    <row r="7" spans="1:16" ht="15" customHeight="1">
      <c r="A7" s="8201" t="s">
        <v>70</v>
      </c>
      <c r="B7" s="8201" t="s">
        <v>67</v>
      </c>
      <c r="C7" s="8201"/>
      <c r="D7" s="8202" t="s">
        <v>75</v>
      </c>
      <c r="E7" s="8216" t="s">
        <v>21994</v>
      </c>
      <c r="F7" s="8206" t="s">
        <v>1536</v>
      </c>
      <c r="G7" s="8188" t="s">
        <v>23114</v>
      </c>
      <c r="H7" s="8206" t="s">
        <v>1427</v>
      </c>
      <c r="I7" s="8206" t="s">
        <v>1537</v>
      </c>
      <c r="J7" s="8207"/>
      <c r="K7" s="8207"/>
      <c r="L7" s="8208"/>
      <c r="M7" s="8204" t="s">
        <v>57</v>
      </c>
      <c r="N7" s="8171" t="s">
        <v>3235</v>
      </c>
      <c r="O7" s="8172" t="s">
        <v>3236</v>
      </c>
    </row>
    <row r="8" spans="1:16" ht="37.5" customHeight="1">
      <c r="A8" s="8201"/>
      <c r="B8" s="8199"/>
      <c r="C8" s="8199"/>
      <c r="D8" s="8203"/>
      <c r="E8" s="8217"/>
      <c r="F8" s="8212"/>
      <c r="G8" s="8189"/>
      <c r="H8" s="8212"/>
      <c r="I8" s="5256" t="s">
        <v>1437</v>
      </c>
      <c r="J8" s="1485" t="s">
        <v>1438</v>
      </c>
      <c r="K8" s="8213" t="s">
        <v>1439</v>
      </c>
      <c r="L8" s="8214"/>
      <c r="M8" s="8205"/>
      <c r="N8" s="8171"/>
      <c r="O8" s="8173"/>
    </row>
    <row r="9" spans="1:16" ht="15" customHeight="1">
      <c r="A9" s="265"/>
      <c r="B9" s="8174" t="s">
        <v>1561</v>
      </c>
      <c r="C9" s="8174"/>
      <c r="D9" s="8174"/>
      <c r="E9" s="8174"/>
      <c r="F9" s="8174"/>
      <c r="G9" s="8175"/>
      <c r="H9" s="8174"/>
      <c r="I9" s="8174"/>
      <c r="J9" s="8174"/>
      <c r="K9" s="8174"/>
      <c r="L9" s="8174"/>
      <c r="M9" s="8174"/>
      <c r="N9" s="8174"/>
      <c r="O9" s="8174"/>
    </row>
    <row r="10" spans="1:16" s="6069" customFormat="1" ht="15" customHeight="1">
      <c r="A10" s="265"/>
      <c r="B10" s="5615" t="s">
        <v>21993</v>
      </c>
      <c r="C10" s="5615" t="s">
        <v>1572</v>
      </c>
      <c r="D10" s="6752" t="s">
        <v>21992</v>
      </c>
      <c r="E10" s="6802" t="s">
        <v>23111</v>
      </c>
      <c r="F10" s="6802" t="s">
        <v>1540</v>
      </c>
      <c r="G10" s="6802"/>
      <c r="H10" s="6802">
        <v>38</v>
      </c>
      <c r="I10" s="6802">
        <v>800</v>
      </c>
      <c r="J10" s="6802">
        <v>440</v>
      </c>
      <c r="K10" s="8186">
        <v>338</v>
      </c>
      <c r="L10" s="8187"/>
      <c r="M10" s="6749">
        <v>1179.3986400000001</v>
      </c>
      <c r="N10" s="6750">
        <f>M10*Оглавление!$B$14</f>
        <v>112042.8708</v>
      </c>
      <c r="O10" s="6750">
        <f>N10-(N10*$F$4/100)</f>
        <v>112042.8708</v>
      </c>
    </row>
    <row r="11" spans="1:16">
      <c r="A11" s="8184"/>
      <c r="B11" s="5615" t="s">
        <v>1562</v>
      </c>
      <c r="C11" s="5615" t="s">
        <v>1563</v>
      </c>
      <c r="D11" s="6752" t="s">
        <v>4737</v>
      </c>
      <c r="E11" s="6813" t="s">
        <v>23112</v>
      </c>
      <c r="F11" s="6754" t="s">
        <v>7367</v>
      </c>
      <c r="G11" s="6754"/>
      <c r="H11" s="6754" t="s">
        <v>1565</v>
      </c>
      <c r="I11" s="6754" t="s">
        <v>1551</v>
      </c>
      <c r="J11" s="6754" t="s">
        <v>1549</v>
      </c>
      <c r="K11" s="8215">
        <v>338</v>
      </c>
      <c r="L11" s="8215"/>
      <c r="M11" s="6749">
        <v>1194.4279200000001</v>
      </c>
      <c r="N11" s="6750">
        <f>M11*Оглавление!$B$14</f>
        <v>113470.65240000001</v>
      </c>
      <c r="O11" s="6755">
        <f>N11-(N11*$F$4/100)</f>
        <v>113470.65240000001</v>
      </c>
    </row>
    <row r="12" spans="1:16">
      <c r="A12" s="8185"/>
      <c r="B12" s="877" t="s">
        <v>1566</v>
      </c>
      <c r="C12" s="877" t="s">
        <v>1567</v>
      </c>
      <c r="D12" s="6753" t="s">
        <v>4738</v>
      </c>
      <c r="E12" s="6813" t="s">
        <v>23113</v>
      </c>
      <c r="F12" s="6754" t="s">
        <v>1540</v>
      </c>
      <c r="G12" s="6754"/>
      <c r="H12" s="6754" t="s">
        <v>625</v>
      </c>
      <c r="I12" s="6754" t="s">
        <v>1551</v>
      </c>
      <c r="J12" s="6754" t="s">
        <v>1549</v>
      </c>
      <c r="K12" s="8215">
        <v>338</v>
      </c>
      <c r="L12" s="8215"/>
      <c r="M12" s="6749">
        <v>1233.5534400000001</v>
      </c>
      <c r="N12" s="6750">
        <f>M12*Оглавление!$B$14</f>
        <v>117187.57680000001</v>
      </c>
      <c r="O12" s="6755">
        <f>N12-(N12*$F$4/100)</f>
        <v>117187.57680000001</v>
      </c>
      <c r="P12" s="4974"/>
    </row>
    <row r="13" spans="1:16" ht="15" customHeight="1">
      <c r="A13" s="8185"/>
      <c r="B13" s="8218" t="s">
        <v>21991</v>
      </c>
      <c r="C13" s="8219"/>
      <c r="D13" s="8219"/>
      <c r="E13" s="8219"/>
      <c r="F13" s="8219"/>
      <c r="G13" s="8219"/>
      <c r="H13" s="8219"/>
      <c r="I13" s="8219"/>
      <c r="J13" s="8219"/>
      <c r="K13" s="8219"/>
      <c r="L13" s="8219"/>
      <c r="M13" s="8219"/>
      <c r="N13" s="8219"/>
      <c r="O13" s="8219"/>
      <c r="P13" s="4974"/>
    </row>
    <row r="14" spans="1:16">
      <c r="A14" s="8185"/>
      <c r="B14" s="875" t="s">
        <v>4742</v>
      </c>
      <c r="C14" s="634" t="s">
        <v>1563</v>
      </c>
      <c r="D14" s="876" t="s">
        <v>4739</v>
      </c>
      <c r="E14" s="263" t="s">
        <v>2095</v>
      </c>
      <c r="F14" s="264" t="s">
        <v>7367</v>
      </c>
      <c r="G14" s="6814" t="s">
        <v>3493</v>
      </c>
      <c r="H14" s="273">
        <v>37</v>
      </c>
      <c r="I14" s="264" t="s">
        <v>1551</v>
      </c>
      <c r="J14" s="264" t="s">
        <v>1549</v>
      </c>
      <c r="K14" s="8176" t="s">
        <v>6588</v>
      </c>
      <c r="L14" s="8177"/>
      <c r="M14" s="4978">
        <v>1268.1513600000001</v>
      </c>
      <c r="N14" s="5688">
        <f>M14*Оглавление!$B$14</f>
        <v>120474.37920000001</v>
      </c>
      <c r="O14" s="6109">
        <f>N14-(N14*$F$4/100)</f>
        <v>120474.37920000001</v>
      </c>
      <c r="P14" s="4974"/>
    </row>
    <row r="15" spans="1:16">
      <c r="A15" s="8185"/>
      <c r="B15" s="875" t="s">
        <v>4743</v>
      </c>
      <c r="C15" s="634" t="s">
        <v>1567</v>
      </c>
      <c r="D15" s="876" t="s">
        <v>4740</v>
      </c>
      <c r="E15" s="263" t="s">
        <v>23113</v>
      </c>
      <c r="F15" s="264" t="s">
        <v>1540</v>
      </c>
      <c r="G15" s="6814" t="s">
        <v>23115</v>
      </c>
      <c r="H15" s="264" t="s">
        <v>1543</v>
      </c>
      <c r="I15" s="264" t="s">
        <v>1551</v>
      </c>
      <c r="J15" s="264" t="s">
        <v>1549</v>
      </c>
      <c r="K15" s="8176" t="s">
        <v>6588</v>
      </c>
      <c r="L15" s="8177"/>
      <c r="M15" s="4978">
        <v>1335.8419200000003</v>
      </c>
      <c r="N15" s="5688">
        <f>M15*Оглавление!$B$14</f>
        <v>126904.98240000002</v>
      </c>
      <c r="O15" s="6109">
        <f t="shared" ref="O15:O25" si="0">N15-(N15*$F$4/100)</f>
        <v>126904.98240000002</v>
      </c>
      <c r="P15" s="4974"/>
    </row>
    <row r="16" spans="1:16" s="1298" customFormat="1">
      <c r="A16" s="8185"/>
      <c r="B16" s="875" t="s">
        <v>7368</v>
      </c>
      <c r="C16" s="634" t="s">
        <v>1563</v>
      </c>
      <c r="D16" s="876" t="s">
        <v>7365</v>
      </c>
      <c r="E16" s="263" t="s">
        <v>7366</v>
      </c>
      <c r="F16" s="264" t="s">
        <v>7367</v>
      </c>
      <c r="G16" s="6814" t="s">
        <v>23116</v>
      </c>
      <c r="H16" s="264" t="s">
        <v>1573</v>
      </c>
      <c r="I16" s="264" t="s">
        <v>1551</v>
      </c>
      <c r="J16" s="264" t="s">
        <v>1549</v>
      </c>
      <c r="K16" s="8176" t="s">
        <v>6588</v>
      </c>
      <c r="L16" s="8177"/>
      <c r="M16" s="4978">
        <v>1350.8829600000004</v>
      </c>
      <c r="N16" s="5688">
        <f>M16*Оглавление!$B$14</f>
        <v>128333.88120000003</v>
      </c>
      <c r="O16" s="6109">
        <f t="shared" si="0"/>
        <v>128333.88120000003</v>
      </c>
      <c r="P16" s="4974"/>
    </row>
    <row r="17" spans="1:16">
      <c r="A17" s="8185"/>
      <c r="B17" s="875" t="s">
        <v>4744</v>
      </c>
      <c r="C17" s="634" t="s">
        <v>1567</v>
      </c>
      <c r="D17" s="876" t="s">
        <v>4741</v>
      </c>
      <c r="E17" s="263" t="s">
        <v>23118</v>
      </c>
      <c r="F17" s="264" t="s">
        <v>1540</v>
      </c>
      <c r="G17" s="6814" t="s">
        <v>23116</v>
      </c>
      <c r="H17" s="264" t="s">
        <v>1543</v>
      </c>
      <c r="I17" s="264" t="s">
        <v>1551</v>
      </c>
      <c r="J17" s="264" t="s">
        <v>1549</v>
      </c>
      <c r="K17" s="8178" t="s">
        <v>6588</v>
      </c>
      <c r="L17" s="8179"/>
      <c r="M17" s="4978">
        <v>1469.7295200000001</v>
      </c>
      <c r="N17" s="5688">
        <f>M17*Оглавление!$B$14</f>
        <v>139624.30440000002</v>
      </c>
      <c r="O17" s="6109">
        <f t="shared" si="0"/>
        <v>139624.30440000002</v>
      </c>
      <c r="P17" s="4974"/>
    </row>
    <row r="18" spans="1:16" s="1138" customFormat="1">
      <c r="A18" s="8185"/>
      <c r="B18" s="875" t="s">
        <v>6586</v>
      </c>
      <c r="C18" s="634" t="s">
        <v>1567</v>
      </c>
      <c r="D18" s="876" t="s">
        <v>6587</v>
      </c>
      <c r="E18" s="263" t="s">
        <v>23117</v>
      </c>
      <c r="F18" s="1146" t="s">
        <v>1540</v>
      </c>
      <c r="G18" s="6815"/>
      <c r="H18" s="1146" t="s">
        <v>1543</v>
      </c>
      <c r="I18" s="264" t="s">
        <v>1551</v>
      </c>
      <c r="J18" s="264" t="s">
        <v>1549</v>
      </c>
      <c r="K18" s="8178" t="s">
        <v>6588</v>
      </c>
      <c r="L18" s="8179"/>
      <c r="M18" s="4978">
        <v>1769.0803200000003</v>
      </c>
      <c r="N18" s="5688">
        <f>M18*Оглавление!$B$14</f>
        <v>168062.63040000002</v>
      </c>
      <c r="O18" s="6109">
        <f t="shared" si="0"/>
        <v>168062.63040000002</v>
      </c>
      <c r="P18" s="4974"/>
    </row>
    <row r="19" spans="1:16">
      <c r="A19" s="8185"/>
      <c r="B19" s="877" t="s">
        <v>5301</v>
      </c>
      <c r="C19" s="274" t="s">
        <v>1570</v>
      </c>
      <c r="D19" s="878" t="s">
        <v>4747</v>
      </c>
      <c r="E19" s="261" t="s">
        <v>5303</v>
      </c>
      <c r="F19" s="262" t="s">
        <v>7367</v>
      </c>
      <c r="G19" s="6816" t="s">
        <v>19034</v>
      </c>
      <c r="H19" s="262" t="s">
        <v>1571</v>
      </c>
      <c r="I19" s="262" t="s">
        <v>1559</v>
      </c>
      <c r="J19" s="6817" t="s">
        <v>1560</v>
      </c>
      <c r="K19" s="8180" t="s">
        <v>1557</v>
      </c>
      <c r="L19" s="8181"/>
      <c r="M19" s="4978">
        <v>1026.6480000000001</v>
      </c>
      <c r="N19" s="5688">
        <f>M19*Оглавление!$B$14</f>
        <v>97531.560000000012</v>
      </c>
      <c r="O19" s="6109">
        <f t="shared" si="0"/>
        <v>97531.560000000012</v>
      </c>
      <c r="P19" s="4974"/>
    </row>
    <row r="20" spans="1:16">
      <c r="A20" s="8185"/>
      <c r="B20" s="877" t="s">
        <v>5302</v>
      </c>
      <c r="C20" s="274" t="s">
        <v>1572</v>
      </c>
      <c r="D20" s="878" t="s">
        <v>4748</v>
      </c>
      <c r="E20" s="261" t="s">
        <v>23119</v>
      </c>
      <c r="F20" s="262" t="s">
        <v>1540</v>
      </c>
      <c r="G20" s="6816" t="s">
        <v>19034</v>
      </c>
      <c r="H20" s="262" t="s">
        <v>1573</v>
      </c>
      <c r="I20" s="262" t="s">
        <v>1559</v>
      </c>
      <c r="J20" s="6817" t="s">
        <v>1560</v>
      </c>
      <c r="K20" s="8180" t="s">
        <v>1557</v>
      </c>
      <c r="L20" s="8181"/>
      <c r="M20" s="4978">
        <v>1077.76872</v>
      </c>
      <c r="N20" s="5688">
        <f>M20*Оглавление!$B$14</f>
        <v>102388.02840000001</v>
      </c>
      <c r="O20" s="6109">
        <f t="shared" si="0"/>
        <v>102388.02840000001</v>
      </c>
      <c r="P20" s="4974"/>
    </row>
    <row r="21" spans="1:16">
      <c r="A21" s="8185"/>
      <c r="B21" s="875" t="s">
        <v>1574</v>
      </c>
      <c r="C21" s="634" t="s">
        <v>1563</v>
      </c>
      <c r="D21" s="879" t="s">
        <v>4749</v>
      </c>
      <c r="E21" s="261" t="s">
        <v>23120</v>
      </c>
      <c r="F21" s="6818" t="s">
        <v>7367</v>
      </c>
      <c r="G21" s="6819" t="s">
        <v>19034</v>
      </c>
      <c r="H21" s="6818" t="s">
        <v>1571</v>
      </c>
      <c r="I21" s="262" t="s">
        <v>1559</v>
      </c>
      <c r="J21" s="6818" t="s">
        <v>1560</v>
      </c>
      <c r="K21" s="8147" t="s">
        <v>1557</v>
      </c>
      <c r="L21" s="8148"/>
      <c r="M21" s="4978">
        <v>1026.6480000000001</v>
      </c>
      <c r="N21" s="5688">
        <f>M21*Оглавление!$B$14</f>
        <v>97531.560000000012</v>
      </c>
      <c r="O21" s="6109">
        <f t="shared" si="0"/>
        <v>97531.560000000012</v>
      </c>
      <c r="P21" s="4974"/>
    </row>
    <row r="22" spans="1:16">
      <c r="A22" s="8185"/>
      <c r="B22" s="875" t="s">
        <v>1576</v>
      </c>
      <c r="C22" s="634" t="s">
        <v>1567</v>
      </c>
      <c r="D22" s="879" t="s">
        <v>4750</v>
      </c>
      <c r="E22" s="261" t="s">
        <v>23121</v>
      </c>
      <c r="F22" s="6818" t="s">
        <v>1540</v>
      </c>
      <c r="G22" s="6819" t="s">
        <v>19034</v>
      </c>
      <c r="H22" s="6818" t="s">
        <v>1573</v>
      </c>
      <c r="I22" s="262" t="s">
        <v>1559</v>
      </c>
      <c r="J22" s="6818" t="s">
        <v>1560</v>
      </c>
      <c r="K22" s="8145" t="s">
        <v>1557</v>
      </c>
      <c r="L22" s="8146"/>
      <c r="M22" s="4978">
        <v>1077.76872</v>
      </c>
      <c r="N22" s="5688">
        <f>M22*Оглавление!$B$14</f>
        <v>102388.02840000001</v>
      </c>
      <c r="O22" s="6109">
        <f t="shared" si="0"/>
        <v>102388.02840000001</v>
      </c>
      <c r="P22" s="4974"/>
    </row>
    <row r="23" spans="1:16" s="2751" customFormat="1">
      <c r="A23" s="8185"/>
      <c r="B23" s="2877" t="s">
        <v>13983</v>
      </c>
      <c r="C23" s="2878" t="s">
        <v>1567</v>
      </c>
      <c r="D23" s="2879" t="s">
        <v>13986</v>
      </c>
      <c r="E23" s="2880" t="s">
        <v>13989</v>
      </c>
      <c r="F23" s="2881" t="s">
        <v>1540</v>
      </c>
      <c r="G23" s="6820" t="s">
        <v>23122</v>
      </c>
      <c r="H23" s="2881" t="s">
        <v>1575</v>
      </c>
      <c r="I23" s="2881" t="s">
        <v>2402</v>
      </c>
      <c r="J23" s="2881" t="s">
        <v>1560</v>
      </c>
      <c r="K23" s="8164" t="s">
        <v>3519</v>
      </c>
      <c r="L23" s="8165"/>
      <c r="M23" s="4978">
        <v>679.28000000000009</v>
      </c>
      <c r="N23" s="5688">
        <f>M23*Оглавление!$B$14</f>
        <v>64531.600000000006</v>
      </c>
      <c r="O23" s="6109">
        <f t="shared" si="0"/>
        <v>64531.600000000006</v>
      </c>
      <c r="P23" s="4974"/>
    </row>
    <row r="24" spans="1:16" s="2751" customFormat="1">
      <c r="A24" s="8185"/>
      <c r="B24" s="2877" t="s">
        <v>13984</v>
      </c>
      <c r="C24" s="2878" t="s">
        <v>1567</v>
      </c>
      <c r="D24" s="2879" t="s">
        <v>13987</v>
      </c>
      <c r="E24" s="2880" t="s">
        <v>23124</v>
      </c>
      <c r="F24" s="2881" t="s">
        <v>1540</v>
      </c>
      <c r="G24" s="6820" t="s">
        <v>23122</v>
      </c>
      <c r="H24" s="2881" t="s">
        <v>1575</v>
      </c>
      <c r="I24" s="2881" t="s">
        <v>2402</v>
      </c>
      <c r="J24" s="2881" t="s">
        <v>1560</v>
      </c>
      <c r="K24" s="8166" t="s">
        <v>3519</v>
      </c>
      <c r="L24" s="8167"/>
      <c r="M24" s="4978">
        <v>725.928</v>
      </c>
      <c r="N24" s="5688">
        <f>M24*Оглавление!$B$14</f>
        <v>68963.16</v>
      </c>
      <c r="O24" s="6109">
        <f t="shared" si="0"/>
        <v>68963.16</v>
      </c>
      <c r="P24" s="4974"/>
    </row>
    <row r="25" spans="1:16" s="2751" customFormat="1">
      <c r="A25" s="8185"/>
      <c r="B25" s="2877" t="s">
        <v>13985</v>
      </c>
      <c r="C25" s="2878" t="s">
        <v>1567</v>
      </c>
      <c r="D25" s="2879" t="s">
        <v>13988</v>
      </c>
      <c r="E25" s="2880" t="s">
        <v>23125</v>
      </c>
      <c r="F25" s="2881" t="s">
        <v>1540</v>
      </c>
      <c r="G25" s="6820" t="s">
        <v>23123</v>
      </c>
      <c r="H25" s="2881" t="s">
        <v>23126</v>
      </c>
      <c r="I25" s="2881" t="s">
        <v>2402</v>
      </c>
      <c r="J25" s="2881" t="s">
        <v>23127</v>
      </c>
      <c r="K25" s="8166" t="s">
        <v>3519</v>
      </c>
      <c r="L25" s="8167"/>
      <c r="M25" s="4978">
        <v>791.52640000000008</v>
      </c>
      <c r="N25" s="5688">
        <f>M25*Оглавление!$B$14</f>
        <v>75195.008000000002</v>
      </c>
      <c r="O25" s="6109">
        <f t="shared" si="0"/>
        <v>75195.008000000002</v>
      </c>
      <c r="P25" s="4974"/>
    </row>
    <row r="26" spans="1:16" s="940" customFormat="1" ht="15" customHeight="1">
      <c r="A26" s="8209" t="s">
        <v>3089</v>
      </c>
      <c r="B26" s="8210"/>
      <c r="C26" s="8210"/>
      <c r="D26" s="8210"/>
      <c r="E26" s="8210"/>
      <c r="F26" s="8210"/>
      <c r="G26" s="8211"/>
      <c r="H26" s="8210"/>
      <c r="I26" s="8210"/>
      <c r="J26" s="8210"/>
      <c r="K26" s="8210"/>
      <c r="L26" s="8210"/>
      <c r="M26" s="8210"/>
      <c r="N26" s="8210"/>
      <c r="O26" s="8210"/>
      <c r="P26" s="4974"/>
    </row>
    <row r="27" spans="1:16" s="954" customFormat="1" ht="15" customHeight="1">
      <c r="A27" s="8160" t="s">
        <v>1568</v>
      </c>
      <c r="B27" s="8161"/>
      <c r="C27" s="8161"/>
      <c r="D27" s="8161"/>
      <c r="E27" s="8161"/>
      <c r="F27" s="8161"/>
      <c r="G27" s="8162"/>
      <c r="H27" s="8161"/>
      <c r="I27" s="8161"/>
      <c r="J27" s="8161"/>
      <c r="K27" s="8161"/>
      <c r="L27" s="8161"/>
      <c r="M27" s="8161"/>
      <c r="N27" s="8161"/>
      <c r="O27" s="8163"/>
      <c r="P27" s="4974"/>
    </row>
    <row r="28" spans="1:16" s="954" customFormat="1">
      <c r="A28" s="955"/>
      <c r="B28" s="5615" t="s">
        <v>5827</v>
      </c>
      <c r="C28" s="5616" t="s">
        <v>1567</v>
      </c>
      <c r="D28" s="5617" t="s">
        <v>5826</v>
      </c>
      <c r="E28" s="5618" t="s">
        <v>5838</v>
      </c>
      <c r="F28" s="5619" t="s">
        <v>5835</v>
      </c>
      <c r="G28" s="6757" t="s">
        <v>23129</v>
      </c>
      <c r="H28" s="5618" t="s">
        <v>1565</v>
      </c>
      <c r="I28" s="5618" t="s">
        <v>2402</v>
      </c>
      <c r="J28" s="5618" t="s">
        <v>5841</v>
      </c>
      <c r="K28" s="8139" t="s">
        <v>3519</v>
      </c>
      <c r="L28" s="8140"/>
      <c r="M28" s="4978">
        <v>1629.7456000000002</v>
      </c>
      <c r="N28" s="5688">
        <f>M28*Оглавление!$B$14</f>
        <v>154825.83200000002</v>
      </c>
      <c r="O28" s="6109">
        <f t="shared" ref="O28:O32" si="1">N28-(N28*$F$4/100)</f>
        <v>154825.83200000002</v>
      </c>
      <c r="P28" s="4974"/>
    </row>
    <row r="29" spans="1:16" s="954" customFormat="1">
      <c r="A29" s="955"/>
      <c r="B29" s="877" t="s">
        <v>5829</v>
      </c>
      <c r="C29" s="274" t="s">
        <v>1567</v>
      </c>
      <c r="D29" s="5621" t="s">
        <v>5828</v>
      </c>
      <c r="E29" s="5618" t="s">
        <v>5839</v>
      </c>
      <c r="F29" s="5619" t="s">
        <v>5835</v>
      </c>
      <c r="G29" s="6757" t="s">
        <v>19036</v>
      </c>
      <c r="H29" s="5618" t="s">
        <v>5836</v>
      </c>
      <c r="I29" s="5618" t="s">
        <v>2402</v>
      </c>
      <c r="J29" s="5618" t="s">
        <v>5841</v>
      </c>
      <c r="K29" s="8139" t="s">
        <v>3519</v>
      </c>
      <c r="L29" s="8140"/>
      <c r="M29" s="4978">
        <v>1651.9888000000001</v>
      </c>
      <c r="N29" s="5688">
        <f>M29*Оглавление!$B$14</f>
        <v>156938.93600000002</v>
      </c>
      <c r="O29" s="6109">
        <f t="shared" si="1"/>
        <v>156938.93600000002</v>
      </c>
      <c r="P29" s="4974"/>
    </row>
    <row r="30" spans="1:16" s="954" customFormat="1" ht="15" customHeight="1">
      <c r="A30" s="8160" t="s">
        <v>5834</v>
      </c>
      <c r="B30" s="8161"/>
      <c r="C30" s="8161"/>
      <c r="D30" s="8161"/>
      <c r="E30" s="8161"/>
      <c r="F30" s="8161"/>
      <c r="G30" s="8162"/>
      <c r="H30" s="8161"/>
      <c r="I30" s="8161"/>
      <c r="J30" s="8161"/>
      <c r="K30" s="8161"/>
      <c r="L30" s="8161"/>
      <c r="M30" s="8161"/>
      <c r="N30" s="8161"/>
      <c r="O30" s="8163"/>
      <c r="P30" s="4974"/>
    </row>
    <row r="31" spans="1:16" s="954" customFormat="1">
      <c r="A31" s="5622"/>
      <c r="B31" s="5623" t="s">
        <v>5831</v>
      </c>
      <c r="C31" s="5616" t="s">
        <v>1567</v>
      </c>
      <c r="D31" s="5617" t="s">
        <v>5830</v>
      </c>
      <c r="E31" s="5618" t="s">
        <v>23128</v>
      </c>
      <c r="F31" s="5619" t="s">
        <v>5835</v>
      </c>
      <c r="G31" s="6757"/>
      <c r="H31" s="5618" t="s">
        <v>1569</v>
      </c>
      <c r="I31" s="5620" t="s">
        <v>2402</v>
      </c>
      <c r="J31" s="5620" t="s">
        <v>5841</v>
      </c>
      <c r="K31" s="8139" t="s">
        <v>3519</v>
      </c>
      <c r="L31" s="8140"/>
      <c r="M31" s="4978">
        <v>1583.7808</v>
      </c>
      <c r="N31" s="5688">
        <f>M31*Оглавление!$B$14</f>
        <v>150459.17600000001</v>
      </c>
      <c r="O31" s="6109">
        <f t="shared" si="1"/>
        <v>150459.17600000001</v>
      </c>
      <c r="P31" s="4974"/>
    </row>
    <row r="32" spans="1:16" s="954" customFormat="1">
      <c r="A32" s="5624"/>
      <c r="B32" s="5625" t="s">
        <v>5833</v>
      </c>
      <c r="C32" s="634" t="s">
        <v>1567</v>
      </c>
      <c r="D32" s="5626" t="s">
        <v>5832</v>
      </c>
      <c r="E32" s="5618" t="s">
        <v>5840</v>
      </c>
      <c r="F32" s="5619" t="s">
        <v>5835</v>
      </c>
      <c r="G32" s="6757"/>
      <c r="H32" s="5618" t="s">
        <v>1569</v>
      </c>
      <c r="I32" s="5620" t="s">
        <v>2402</v>
      </c>
      <c r="J32" s="5620" t="s">
        <v>5841</v>
      </c>
      <c r="K32" s="8139" t="s">
        <v>3519</v>
      </c>
      <c r="L32" s="8140"/>
      <c r="M32" s="4978">
        <v>1617.8848</v>
      </c>
      <c r="N32" s="5688">
        <f>M32*Оглавление!$B$14</f>
        <v>153699.05600000001</v>
      </c>
      <c r="O32" s="6109">
        <f t="shared" si="1"/>
        <v>153699.05600000001</v>
      </c>
      <c r="P32" s="4974"/>
    </row>
    <row r="33" spans="1:67" s="954" customFormat="1" ht="15" customHeight="1">
      <c r="B33" s="955" t="s">
        <v>5837</v>
      </c>
      <c r="C33" s="956"/>
      <c r="D33" s="956"/>
      <c r="F33" s="956"/>
      <c r="G33" s="956"/>
      <c r="H33" s="956"/>
      <c r="I33" s="956"/>
      <c r="J33" s="956"/>
      <c r="K33" s="956"/>
      <c r="L33" s="956"/>
      <c r="M33" s="4977"/>
      <c r="N33" s="5787"/>
      <c r="O33" s="4052"/>
      <c r="P33" s="4974"/>
    </row>
    <row r="34" spans="1:67" ht="15" customHeight="1">
      <c r="A34" s="8149" t="s">
        <v>5286</v>
      </c>
      <c r="B34" s="8150"/>
      <c r="C34" s="8150"/>
      <c r="D34" s="8150"/>
      <c r="E34" s="8150"/>
      <c r="F34" s="8150"/>
      <c r="G34" s="8151"/>
      <c r="H34" s="8150"/>
      <c r="I34" s="8150"/>
      <c r="J34" s="8150"/>
      <c r="K34" s="8150"/>
      <c r="L34" s="8150"/>
      <c r="M34" s="8150"/>
      <c r="N34" s="8150"/>
      <c r="O34" s="8152"/>
      <c r="P34" s="4974"/>
    </row>
    <row r="35" spans="1:67" s="836" customFormat="1" ht="15" customHeight="1">
      <c r="A35" s="8153" t="s">
        <v>9423</v>
      </c>
      <c r="B35" s="8154"/>
      <c r="C35" s="8154"/>
      <c r="D35" s="8154"/>
      <c r="E35" s="8154"/>
      <c r="F35" s="8154"/>
      <c r="G35" s="8155"/>
      <c r="H35" s="8154"/>
      <c r="I35" s="8154"/>
      <c r="J35" s="8154"/>
      <c r="K35" s="8154"/>
      <c r="L35" s="8154"/>
      <c r="M35" s="8154"/>
      <c r="N35" s="8154"/>
      <c r="O35" s="8156"/>
      <c r="P35" s="4974"/>
    </row>
    <row r="36" spans="1:67" ht="15" customHeight="1">
      <c r="A36" s="5260" t="s">
        <v>5283</v>
      </c>
      <c r="B36" s="5261"/>
      <c r="C36" s="5261"/>
      <c r="D36" s="5261"/>
      <c r="E36" s="5261"/>
      <c r="F36" s="5261"/>
      <c r="G36" s="6758"/>
      <c r="H36" s="5261"/>
      <c r="I36" s="5261"/>
      <c r="J36" s="5261"/>
      <c r="K36" s="5261"/>
      <c r="L36" s="5261"/>
      <c r="M36" s="5262"/>
      <c r="N36" s="5788"/>
      <c r="O36" s="6110"/>
      <c r="P36" s="4974"/>
      <c r="Q36" s="1632"/>
      <c r="R36" s="1632"/>
      <c r="S36" s="1632"/>
      <c r="T36" s="1632"/>
      <c r="U36" s="1632"/>
      <c r="V36" s="1632"/>
      <c r="W36" s="1632"/>
      <c r="X36" s="1632"/>
      <c r="Y36" s="1632"/>
      <c r="Z36" s="1632"/>
      <c r="AA36" s="1632"/>
      <c r="AB36" s="1632"/>
      <c r="AC36" s="1632"/>
      <c r="AD36" s="1632"/>
      <c r="AE36" s="1632"/>
      <c r="AF36" s="1632"/>
      <c r="AG36" s="1632"/>
      <c r="AH36" s="1632"/>
      <c r="AI36" s="1632"/>
      <c r="AJ36" s="1632"/>
      <c r="AK36" s="1632"/>
      <c r="AL36" s="1632"/>
      <c r="AM36" s="1632"/>
      <c r="AN36" s="1632"/>
      <c r="AO36" s="1632"/>
      <c r="AP36" s="1632"/>
      <c r="AQ36" s="1632"/>
      <c r="AR36" s="1632"/>
      <c r="AS36" s="1632"/>
      <c r="AT36" s="1632"/>
      <c r="AU36" s="1632"/>
      <c r="AV36" s="1632"/>
      <c r="AW36" s="1632"/>
      <c r="AX36" s="1632"/>
      <c r="AY36" s="1632"/>
      <c r="AZ36" s="1632"/>
      <c r="BA36" s="1632"/>
      <c r="BB36" s="1632"/>
      <c r="BC36" s="1632"/>
      <c r="BD36" s="1632"/>
      <c r="BE36" s="1632"/>
      <c r="BF36" s="1632"/>
      <c r="BG36" s="1632"/>
      <c r="BH36" s="1632"/>
      <c r="BI36" s="1632"/>
      <c r="BJ36" s="1632"/>
      <c r="BK36" s="1632"/>
      <c r="BL36" s="1632"/>
      <c r="BM36" s="1632"/>
      <c r="BN36" s="1632"/>
      <c r="BO36" s="1632"/>
    </row>
    <row r="37" spans="1:67" s="1581" customFormat="1">
      <c r="A37" s="1637" t="s">
        <v>11072</v>
      </c>
      <c r="B37" s="1637"/>
      <c r="C37" s="6787" t="s">
        <v>9424</v>
      </c>
      <c r="D37" s="1639"/>
      <c r="E37" s="1639"/>
      <c r="F37" s="1639"/>
      <c r="G37" s="6759"/>
      <c r="H37" s="1639"/>
      <c r="I37" s="1639"/>
      <c r="J37" s="1639"/>
      <c r="K37" s="1639"/>
      <c r="L37" s="1640"/>
      <c r="M37" s="4978">
        <v>59.789183999999999</v>
      </c>
      <c r="N37" s="5688">
        <f>M37*Оглавление!$B$14</f>
        <v>5679.9724799999995</v>
      </c>
      <c r="O37" s="6108">
        <f t="shared" ref="O37:O100" si="2">N37-(N37*$F$4/100)</f>
        <v>5679.9724799999995</v>
      </c>
      <c r="P37" s="4974"/>
      <c r="Q37" s="1632"/>
      <c r="R37" s="1632"/>
      <c r="S37" s="1632"/>
      <c r="T37" s="1632"/>
      <c r="U37" s="1632"/>
      <c r="V37" s="1632"/>
      <c r="W37" s="1632"/>
      <c r="X37" s="1632"/>
      <c r="Y37" s="1632"/>
      <c r="Z37" s="1632"/>
      <c r="AA37" s="1632"/>
      <c r="AB37" s="1632"/>
      <c r="AC37" s="1632"/>
      <c r="AD37" s="1632"/>
      <c r="AE37" s="1632"/>
      <c r="AF37" s="1632"/>
      <c r="AG37" s="1632"/>
      <c r="AH37" s="1632"/>
      <c r="AI37" s="1632"/>
      <c r="AJ37" s="1632"/>
      <c r="AK37" s="1632"/>
      <c r="AL37" s="1632"/>
      <c r="AM37" s="1632"/>
      <c r="AN37" s="1632"/>
      <c r="AO37" s="1632"/>
      <c r="AP37" s="1632"/>
      <c r="AQ37" s="1632"/>
      <c r="AR37" s="1632"/>
      <c r="AS37" s="1632"/>
      <c r="AT37" s="1632"/>
      <c r="AU37" s="1632"/>
      <c r="AV37" s="1632"/>
      <c r="AW37" s="1632"/>
      <c r="AX37" s="1632"/>
      <c r="AY37" s="1632"/>
      <c r="AZ37" s="1632"/>
      <c r="BA37" s="1632"/>
      <c r="BB37" s="1632"/>
      <c r="BC37" s="1632"/>
      <c r="BD37" s="1632"/>
      <c r="BE37" s="1632"/>
      <c r="BF37" s="1632"/>
      <c r="BG37" s="1632"/>
      <c r="BH37" s="1632"/>
      <c r="BI37" s="1632"/>
      <c r="BJ37" s="1632"/>
      <c r="BK37" s="1632"/>
      <c r="BL37" s="1632"/>
      <c r="BM37" s="1632"/>
      <c r="BN37" s="1632"/>
      <c r="BO37" s="1632"/>
    </row>
    <row r="38" spans="1:67" s="1581" customFormat="1">
      <c r="A38" s="1637" t="s">
        <v>11073</v>
      </c>
      <c r="B38" s="1637"/>
      <c r="C38" s="6787" t="s">
        <v>9425</v>
      </c>
      <c r="D38" s="1639"/>
      <c r="E38" s="1639"/>
      <c r="F38" s="1639"/>
      <c r="G38" s="6759"/>
      <c r="H38" s="1639"/>
      <c r="I38" s="1639"/>
      <c r="J38" s="1639"/>
      <c r="K38" s="1639"/>
      <c r="L38" s="1640"/>
      <c r="M38" s="4978">
        <v>69.767264000000011</v>
      </c>
      <c r="N38" s="5688">
        <f>M38*Оглавление!$B$14</f>
        <v>6627.890080000001</v>
      </c>
      <c r="O38" s="6108">
        <f t="shared" si="2"/>
        <v>6627.890080000001</v>
      </c>
      <c r="P38" s="4974"/>
      <c r="Q38" s="1632"/>
      <c r="R38" s="1632"/>
      <c r="S38" s="1632"/>
      <c r="T38" s="1632"/>
      <c r="U38" s="1632"/>
      <c r="V38" s="1632"/>
      <c r="W38" s="1632"/>
      <c r="X38" s="1632"/>
      <c r="Y38" s="1632"/>
      <c r="Z38" s="1632"/>
      <c r="AA38" s="1632"/>
      <c r="AB38" s="1632"/>
      <c r="AC38" s="1632"/>
      <c r="AD38" s="1632"/>
      <c r="AE38" s="1632"/>
      <c r="AF38" s="1632"/>
      <c r="AG38" s="1632"/>
      <c r="AH38" s="1632"/>
      <c r="AI38" s="1632"/>
      <c r="AJ38" s="1632"/>
      <c r="AK38" s="1632"/>
      <c r="AL38" s="1632"/>
      <c r="AM38" s="1632"/>
      <c r="AN38" s="1632"/>
      <c r="AO38" s="1632"/>
      <c r="AP38" s="1632"/>
      <c r="AQ38" s="1632"/>
      <c r="AR38" s="1632"/>
      <c r="AS38" s="1632"/>
      <c r="AT38" s="1632"/>
      <c r="AU38" s="1632"/>
      <c r="AV38" s="1632"/>
      <c r="AW38" s="1632"/>
      <c r="AX38" s="1632"/>
      <c r="AY38" s="1632"/>
      <c r="AZ38" s="1632"/>
      <c r="BA38" s="1632"/>
      <c r="BB38" s="1632"/>
      <c r="BC38" s="1632"/>
      <c r="BD38" s="1632"/>
      <c r="BE38" s="1632"/>
      <c r="BF38" s="1632"/>
      <c r="BG38" s="1632"/>
      <c r="BH38" s="1632"/>
      <c r="BI38" s="1632"/>
      <c r="BJ38" s="1632"/>
      <c r="BK38" s="1632"/>
      <c r="BL38" s="1632"/>
      <c r="BM38" s="1632"/>
      <c r="BN38" s="1632"/>
      <c r="BO38" s="1632"/>
    </row>
    <row r="39" spans="1:67" s="1581" customFormat="1">
      <c r="A39" s="1637" t="s">
        <v>11074</v>
      </c>
      <c r="B39" s="1637"/>
      <c r="C39" s="6787" t="s">
        <v>5270</v>
      </c>
      <c r="D39" s="1639"/>
      <c r="E39" s="1639"/>
      <c r="F39" s="1639"/>
      <c r="G39" s="6759"/>
      <c r="H39" s="1639"/>
      <c r="I39" s="1639"/>
      <c r="J39" s="1639"/>
      <c r="K39" s="1639"/>
      <c r="L39" s="1640"/>
      <c r="M39" s="4978">
        <v>48.238399999999999</v>
      </c>
      <c r="N39" s="5688">
        <f>M39*Оглавление!$B$14</f>
        <v>4582.6480000000001</v>
      </c>
      <c r="O39" s="6108">
        <f t="shared" si="2"/>
        <v>4582.6480000000001</v>
      </c>
      <c r="P39" s="4974"/>
      <c r="Q39" s="1632"/>
      <c r="R39" s="1632"/>
      <c r="S39" s="1632"/>
      <c r="T39" s="1632"/>
      <c r="U39" s="1632"/>
      <c r="V39" s="1632"/>
      <c r="W39" s="1632"/>
      <c r="X39" s="1632"/>
      <c r="Y39" s="1632"/>
      <c r="Z39" s="1632"/>
      <c r="AA39" s="1632"/>
      <c r="AB39" s="1632"/>
      <c r="AC39" s="1632"/>
      <c r="AD39" s="1632"/>
      <c r="AE39" s="1632"/>
      <c r="AF39" s="1632"/>
      <c r="AG39" s="1632"/>
      <c r="AH39" s="1632"/>
      <c r="AI39" s="1632"/>
      <c r="AJ39" s="1632"/>
      <c r="AK39" s="1632"/>
      <c r="AL39" s="1632"/>
      <c r="AM39" s="1632"/>
      <c r="AN39" s="1632"/>
      <c r="AO39" s="1632"/>
      <c r="AP39" s="1632"/>
      <c r="AQ39" s="1632"/>
      <c r="AR39" s="1632"/>
      <c r="AS39" s="1632"/>
      <c r="AT39" s="1632"/>
      <c r="AU39" s="1632"/>
      <c r="AV39" s="1632"/>
      <c r="AW39" s="1632"/>
      <c r="AX39" s="1632"/>
      <c r="AY39" s="1632"/>
      <c r="AZ39" s="1632"/>
      <c r="BA39" s="1632"/>
      <c r="BB39" s="1632"/>
      <c r="BC39" s="1632"/>
      <c r="BD39" s="1632"/>
      <c r="BE39" s="1632"/>
      <c r="BF39" s="1632"/>
      <c r="BG39" s="1632"/>
      <c r="BH39" s="1632"/>
      <c r="BI39" s="1632"/>
      <c r="BJ39" s="1632"/>
      <c r="BK39" s="1632"/>
      <c r="BL39" s="1632"/>
      <c r="BM39" s="1632"/>
      <c r="BN39" s="1632"/>
      <c r="BO39" s="1632"/>
    </row>
    <row r="40" spans="1:67">
      <c r="A40" s="1637" t="s">
        <v>5269</v>
      </c>
      <c r="B40" s="1637"/>
      <c r="C40" s="6787" t="s">
        <v>5268</v>
      </c>
      <c r="D40" s="1639"/>
      <c r="E40" s="1639"/>
      <c r="F40" s="1639"/>
      <c r="G40" s="6759"/>
      <c r="H40" s="1639"/>
      <c r="I40" s="1639"/>
      <c r="J40" s="1639"/>
      <c r="K40" s="1639"/>
      <c r="L40" s="1640"/>
      <c r="M40" s="4978">
        <v>53.405856</v>
      </c>
      <c r="N40" s="5688">
        <f>M40*Оглавление!$B$14</f>
        <v>5073.5563199999997</v>
      </c>
      <c r="O40" s="6108">
        <f t="shared" si="2"/>
        <v>5073.5563199999997</v>
      </c>
      <c r="P40" s="4974"/>
      <c r="Q40" s="1632"/>
      <c r="R40" s="1632"/>
      <c r="S40" s="1632"/>
      <c r="T40" s="1632"/>
      <c r="U40" s="1632"/>
      <c r="V40" s="1632"/>
      <c r="W40" s="1632"/>
      <c r="X40" s="1632"/>
      <c r="Y40" s="1632"/>
      <c r="Z40" s="1632"/>
      <c r="AA40" s="1632"/>
      <c r="AB40" s="1632"/>
      <c r="AC40" s="1632"/>
      <c r="AD40" s="1632"/>
      <c r="AE40" s="1632"/>
      <c r="AF40" s="1632"/>
      <c r="AG40" s="1632"/>
      <c r="AH40" s="1632"/>
      <c r="AI40" s="1632"/>
      <c r="AJ40" s="1632"/>
      <c r="AK40" s="1632"/>
      <c r="AL40" s="1632"/>
      <c r="AM40" s="1632"/>
      <c r="AN40" s="1632"/>
      <c r="AO40" s="1632"/>
      <c r="AP40" s="1632"/>
      <c r="AQ40" s="1632"/>
      <c r="AR40" s="1632"/>
      <c r="AS40" s="1632"/>
      <c r="AT40" s="1632"/>
      <c r="AU40" s="1632"/>
      <c r="AV40" s="1632"/>
      <c r="AW40" s="1632"/>
      <c r="AX40" s="1632"/>
      <c r="AY40" s="1632"/>
      <c r="AZ40" s="1632"/>
      <c r="BA40" s="1632"/>
      <c r="BB40" s="1632"/>
      <c r="BC40" s="1632"/>
      <c r="BD40" s="1632"/>
      <c r="BE40" s="1632"/>
      <c r="BF40" s="1632"/>
      <c r="BG40" s="1632"/>
      <c r="BH40" s="1632"/>
      <c r="BI40" s="1632"/>
      <c r="BJ40" s="1632"/>
      <c r="BK40" s="1632"/>
      <c r="BL40" s="1632"/>
      <c r="BM40" s="1632"/>
      <c r="BN40" s="1632"/>
      <c r="BO40" s="1632"/>
    </row>
    <row r="41" spans="1:67" s="1586" customFormat="1" ht="15" customHeight="1">
      <c r="A41" s="1637" t="s">
        <v>11075</v>
      </c>
      <c r="B41" s="1637"/>
      <c r="C41" s="6787" t="s">
        <v>9426</v>
      </c>
      <c r="D41" s="1639"/>
      <c r="E41" s="1639"/>
      <c r="F41" s="1639"/>
      <c r="G41" s="6801"/>
      <c r="H41" s="1639"/>
      <c r="I41" s="1639"/>
      <c r="J41" s="1639"/>
      <c r="K41" s="1639"/>
      <c r="L41" s="1640"/>
      <c r="M41" s="4978">
        <v>41.352864000000004</v>
      </c>
      <c r="N41" s="5688">
        <f>M41*Оглавление!$B$14</f>
        <v>3928.5220800000002</v>
      </c>
      <c r="O41" s="6108">
        <f t="shared" si="2"/>
        <v>3928.5220800000002</v>
      </c>
      <c r="P41" s="4974"/>
      <c r="Q41" s="1632"/>
      <c r="R41" s="1632"/>
      <c r="S41" s="1632"/>
      <c r="T41" s="1632"/>
      <c r="U41" s="1632"/>
      <c r="V41" s="1632"/>
      <c r="W41" s="1632"/>
      <c r="X41" s="1632"/>
      <c r="Y41" s="1632"/>
      <c r="Z41" s="1632"/>
      <c r="AA41" s="1632"/>
      <c r="AB41" s="1632"/>
      <c r="AC41" s="1632"/>
      <c r="AD41" s="1632"/>
      <c r="AE41" s="1632"/>
      <c r="AF41" s="1632"/>
      <c r="AG41" s="1632"/>
      <c r="AH41" s="1632"/>
      <c r="AI41" s="1632"/>
      <c r="AJ41" s="1632"/>
      <c r="AK41" s="1632"/>
      <c r="AL41" s="1632"/>
      <c r="AM41" s="1632"/>
      <c r="AN41" s="1632"/>
      <c r="AO41" s="1632"/>
      <c r="AP41" s="1632"/>
      <c r="AQ41" s="1632"/>
      <c r="AR41" s="1632"/>
      <c r="AS41" s="1632"/>
      <c r="AT41" s="1632"/>
      <c r="AU41" s="1632"/>
      <c r="AV41" s="1632"/>
      <c r="AW41" s="1632"/>
      <c r="AX41" s="1632"/>
      <c r="AY41" s="1632"/>
      <c r="AZ41" s="1632"/>
      <c r="BA41" s="1632"/>
      <c r="BB41" s="1632"/>
      <c r="BC41" s="1632"/>
      <c r="BD41" s="1632"/>
      <c r="BE41" s="1632"/>
      <c r="BF41" s="1632"/>
      <c r="BG41" s="1632"/>
      <c r="BH41" s="1632"/>
      <c r="BI41" s="1632"/>
      <c r="BJ41" s="1632"/>
      <c r="BK41" s="1632"/>
      <c r="BL41" s="1632"/>
      <c r="BM41" s="1632"/>
      <c r="BN41" s="1632"/>
      <c r="BO41" s="1632"/>
    </row>
    <row r="42" spans="1:67" s="1586" customFormat="1" ht="15" customHeight="1">
      <c r="A42" s="6821" t="s">
        <v>23130</v>
      </c>
      <c r="B42" s="1637"/>
      <c r="C42" s="6821" t="s">
        <v>23141</v>
      </c>
      <c r="D42" s="6801"/>
      <c r="E42" s="6801"/>
      <c r="F42" s="6801"/>
      <c r="G42" s="6801"/>
      <c r="H42" s="6801"/>
      <c r="I42" s="6801"/>
      <c r="J42" s="6801"/>
      <c r="K42" s="6801"/>
      <c r="L42" s="6762"/>
      <c r="M42" s="6749">
        <v>127.66656</v>
      </c>
      <c r="N42" s="5688">
        <f>M42*Оглавление!$B$14</f>
        <v>12128.323200000001</v>
      </c>
      <c r="O42" s="6108">
        <f t="shared" si="2"/>
        <v>12128.323200000001</v>
      </c>
      <c r="P42" s="6069"/>
      <c r="Q42" s="3745"/>
      <c r="R42" s="3745"/>
      <c r="S42" s="3745"/>
      <c r="T42" s="3745"/>
      <c r="U42" s="3745"/>
      <c r="V42" s="3745"/>
      <c r="W42" s="3745"/>
      <c r="X42" s="3745"/>
      <c r="Y42" s="3745"/>
      <c r="Z42" s="3745"/>
      <c r="AA42" s="3745"/>
      <c r="AB42" s="3745"/>
      <c r="AC42" s="3745"/>
      <c r="AD42" s="3745"/>
      <c r="AE42" s="3745"/>
      <c r="AF42" s="3745"/>
      <c r="AG42" s="3745"/>
      <c r="AH42" s="3745"/>
      <c r="AI42" s="3745"/>
      <c r="AJ42" s="3745"/>
      <c r="AK42" s="3745"/>
      <c r="AL42" s="3745"/>
      <c r="AM42" s="3745"/>
      <c r="AN42" s="3745"/>
      <c r="AO42" s="3745"/>
      <c r="AP42" s="3745"/>
      <c r="AQ42" s="3745"/>
      <c r="AR42" s="3745"/>
      <c r="AS42" s="3745"/>
      <c r="AT42" s="3745"/>
      <c r="AU42" s="3745"/>
      <c r="AV42" s="3745"/>
      <c r="AW42" s="3745"/>
      <c r="AX42" s="3745"/>
      <c r="AY42" s="3745"/>
      <c r="AZ42" s="3745"/>
      <c r="BA42" s="3745"/>
      <c r="BB42" s="3745"/>
      <c r="BC42" s="3745"/>
      <c r="BD42" s="3745"/>
      <c r="BE42" s="3745"/>
      <c r="BF42" s="3745"/>
      <c r="BG42" s="3745"/>
      <c r="BH42" s="3745"/>
      <c r="BI42" s="3745"/>
      <c r="BJ42" s="3745"/>
      <c r="BK42" s="3745"/>
      <c r="BL42" s="3745"/>
      <c r="BM42" s="3745"/>
      <c r="BN42" s="3745"/>
      <c r="BO42" s="3745"/>
    </row>
    <row r="43" spans="1:67" s="1586" customFormat="1" ht="15" customHeight="1">
      <c r="A43" s="6821" t="s">
        <v>23131</v>
      </c>
      <c r="B43" s="1637"/>
      <c r="C43" s="6821" t="s">
        <v>23142</v>
      </c>
      <c r="D43" s="6801"/>
      <c r="E43" s="6801"/>
      <c r="F43" s="6801"/>
      <c r="G43" s="6801"/>
      <c r="H43" s="6801"/>
      <c r="I43" s="6801"/>
      <c r="J43" s="6801"/>
      <c r="K43" s="6801"/>
      <c r="L43" s="6762"/>
      <c r="M43" s="6749">
        <v>130.93091199999998</v>
      </c>
      <c r="N43" s="5688">
        <f>M43*Оглавление!$B$14</f>
        <v>12438.436639999998</v>
      </c>
      <c r="O43" s="6108">
        <f t="shared" si="2"/>
        <v>12438.436639999998</v>
      </c>
      <c r="P43" s="6069"/>
      <c r="Q43" s="3745"/>
      <c r="R43" s="3745"/>
      <c r="S43" s="3745"/>
      <c r="T43" s="3745"/>
      <c r="U43" s="3745"/>
      <c r="V43" s="3745"/>
      <c r="W43" s="3745"/>
      <c r="X43" s="3745"/>
      <c r="Y43" s="3745"/>
      <c r="Z43" s="3745"/>
      <c r="AA43" s="3745"/>
      <c r="AB43" s="3745"/>
      <c r="AC43" s="3745"/>
      <c r="AD43" s="3745"/>
      <c r="AE43" s="3745"/>
      <c r="AF43" s="3745"/>
      <c r="AG43" s="3745"/>
      <c r="AH43" s="3745"/>
      <c r="AI43" s="3745"/>
      <c r="AJ43" s="3745"/>
      <c r="AK43" s="3745"/>
      <c r="AL43" s="3745"/>
      <c r="AM43" s="3745"/>
      <c r="AN43" s="3745"/>
      <c r="AO43" s="3745"/>
      <c r="AP43" s="3745"/>
      <c r="AQ43" s="3745"/>
      <c r="AR43" s="3745"/>
      <c r="AS43" s="3745"/>
      <c r="AT43" s="3745"/>
      <c r="AU43" s="3745"/>
      <c r="AV43" s="3745"/>
      <c r="AW43" s="3745"/>
      <c r="AX43" s="3745"/>
      <c r="AY43" s="3745"/>
      <c r="AZ43" s="3745"/>
      <c r="BA43" s="3745"/>
      <c r="BB43" s="3745"/>
      <c r="BC43" s="3745"/>
      <c r="BD43" s="3745"/>
      <c r="BE43" s="3745"/>
      <c r="BF43" s="3745"/>
      <c r="BG43" s="3745"/>
      <c r="BH43" s="3745"/>
      <c r="BI43" s="3745"/>
      <c r="BJ43" s="3745"/>
      <c r="BK43" s="3745"/>
      <c r="BL43" s="3745"/>
      <c r="BM43" s="3745"/>
      <c r="BN43" s="3745"/>
      <c r="BO43" s="3745"/>
    </row>
    <row r="44" spans="1:67" s="1586" customFormat="1" ht="15" customHeight="1">
      <c r="A44" s="1637" t="s">
        <v>11076</v>
      </c>
      <c r="B44" s="1637"/>
      <c r="C44" s="1638" t="s">
        <v>9427</v>
      </c>
      <c r="D44" s="1639"/>
      <c r="E44" s="1639"/>
      <c r="F44" s="1639"/>
      <c r="G44" s="6801"/>
      <c r="H44" s="1639"/>
      <c r="I44" s="1639"/>
      <c r="J44" s="1639"/>
      <c r="K44" s="1639"/>
      <c r="L44" s="1640"/>
      <c r="M44" s="4978">
        <v>21.872479999999999</v>
      </c>
      <c r="N44" s="5688">
        <f>M44*Оглавление!$B$14</f>
        <v>2077.8856000000001</v>
      </c>
      <c r="O44" s="6108">
        <f t="shared" si="2"/>
        <v>2077.8856000000001</v>
      </c>
      <c r="P44" s="4974"/>
      <c r="Q44" s="1632"/>
      <c r="R44" s="1632"/>
      <c r="S44" s="1632"/>
      <c r="T44" s="1632"/>
      <c r="U44" s="1632"/>
      <c r="V44" s="1632"/>
      <c r="W44" s="1632"/>
      <c r="X44" s="1632"/>
      <c r="Y44" s="1632"/>
      <c r="Z44" s="1632"/>
      <c r="AA44" s="1632"/>
      <c r="AB44" s="1632"/>
      <c r="AC44" s="1632"/>
      <c r="AD44" s="1632"/>
      <c r="AE44" s="1632"/>
      <c r="AF44" s="1632"/>
      <c r="AG44" s="1632"/>
      <c r="AH44" s="1632"/>
      <c r="AI44" s="1632"/>
      <c r="AJ44" s="1632"/>
      <c r="AK44" s="1632"/>
      <c r="AL44" s="1632"/>
      <c r="AM44" s="1632"/>
      <c r="AN44" s="1632"/>
      <c r="AO44" s="1632"/>
      <c r="AP44" s="1632"/>
      <c r="AQ44" s="1632"/>
      <c r="AR44" s="1632"/>
      <c r="AS44" s="1632"/>
      <c r="AT44" s="1632"/>
      <c r="AU44" s="1632"/>
      <c r="AV44" s="1632"/>
      <c r="AW44" s="1632"/>
      <c r="AX44" s="1632"/>
      <c r="AY44" s="1632"/>
      <c r="AZ44" s="1632"/>
      <c r="BA44" s="1632"/>
      <c r="BB44" s="1632"/>
      <c r="BC44" s="1632"/>
      <c r="BD44" s="1632"/>
      <c r="BE44" s="1632"/>
      <c r="BF44" s="1632"/>
      <c r="BG44" s="1632"/>
      <c r="BH44" s="1632"/>
      <c r="BI44" s="1632"/>
      <c r="BJ44" s="1632"/>
      <c r="BK44" s="1632"/>
      <c r="BL44" s="1632"/>
      <c r="BM44" s="1632"/>
      <c r="BN44" s="1632"/>
      <c r="BO44" s="1632"/>
    </row>
    <row r="45" spans="1:67" s="1586" customFormat="1" ht="15" customHeight="1">
      <c r="A45" s="1637" t="s">
        <v>11077</v>
      </c>
      <c r="B45" s="1637"/>
      <c r="C45" s="1638" t="s">
        <v>9428</v>
      </c>
      <c r="D45" s="1639"/>
      <c r="E45" s="1639"/>
      <c r="F45" s="1639"/>
      <c r="G45" s="6801"/>
      <c r="H45" s="1639"/>
      <c r="I45" s="1639"/>
      <c r="J45" s="1639"/>
      <c r="K45" s="1639"/>
      <c r="L45" s="1640"/>
      <c r="M45" s="4978">
        <v>21.370272</v>
      </c>
      <c r="N45" s="5688">
        <f>M45*Оглавление!$B$14</f>
        <v>2030.1758399999999</v>
      </c>
      <c r="O45" s="6108">
        <f t="shared" si="2"/>
        <v>2030.1758399999999</v>
      </c>
      <c r="P45" s="4974"/>
      <c r="Q45" s="1632"/>
      <c r="R45" s="1632"/>
      <c r="S45" s="1632"/>
      <c r="T45" s="1632"/>
      <c r="U45" s="1632"/>
      <c r="V45" s="1632"/>
      <c r="W45" s="1632"/>
      <c r="X45" s="1632"/>
      <c r="Y45" s="1632"/>
      <c r="Z45" s="1632"/>
      <c r="AA45" s="1632"/>
      <c r="AB45" s="1632"/>
      <c r="AC45" s="1632"/>
      <c r="AD45" s="1632"/>
      <c r="AE45" s="1632"/>
      <c r="AF45" s="1632"/>
      <c r="AG45" s="1632"/>
      <c r="AH45" s="1632"/>
      <c r="AI45" s="1632"/>
      <c r="AJ45" s="1632"/>
      <c r="AK45" s="1632"/>
      <c r="AL45" s="1632"/>
      <c r="AM45" s="1632"/>
      <c r="AN45" s="1632"/>
      <c r="AO45" s="1632"/>
      <c r="AP45" s="1632"/>
      <c r="AQ45" s="1632"/>
      <c r="AR45" s="1632"/>
      <c r="AS45" s="1632"/>
      <c r="AT45" s="1632"/>
      <c r="AU45" s="1632"/>
      <c r="AV45" s="1632"/>
      <c r="AW45" s="1632"/>
      <c r="AX45" s="1632"/>
      <c r="AY45" s="1632"/>
      <c r="AZ45" s="1632"/>
      <c r="BA45" s="1632"/>
      <c r="BB45" s="1632"/>
      <c r="BC45" s="1632"/>
      <c r="BD45" s="1632"/>
      <c r="BE45" s="1632"/>
      <c r="BF45" s="1632"/>
      <c r="BG45" s="1632"/>
      <c r="BH45" s="1632"/>
      <c r="BI45" s="1632"/>
      <c r="BJ45" s="1632"/>
      <c r="BK45" s="1632"/>
      <c r="BL45" s="1632"/>
      <c r="BM45" s="1632"/>
      <c r="BN45" s="1632"/>
      <c r="BO45" s="1632"/>
    </row>
    <row r="46" spans="1:67" s="1586" customFormat="1" ht="15" customHeight="1">
      <c r="A46" s="1637" t="s">
        <v>11078</v>
      </c>
      <c r="B46" s="1637"/>
      <c r="C46" s="1638" t="s">
        <v>9429</v>
      </c>
      <c r="D46" s="1639"/>
      <c r="E46" s="1639"/>
      <c r="F46" s="1639"/>
      <c r="G46" s="6801"/>
      <c r="H46" s="1639"/>
      <c r="I46" s="1639"/>
      <c r="J46" s="1639"/>
      <c r="K46" s="1639"/>
      <c r="L46" s="1640"/>
      <c r="M46" s="4978">
        <v>31.348351999999998</v>
      </c>
      <c r="N46" s="5688">
        <f>M46*Оглавление!$B$14</f>
        <v>2978.0934399999996</v>
      </c>
      <c r="O46" s="6108">
        <f t="shared" si="2"/>
        <v>2978.0934399999996</v>
      </c>
      <c r="P46" s="4974"/>
      <c r="Q46" s="1632"/>
      <c r="R46" s="1632"/>
      <c r="S46" s="1632"/>
      <c r="T46" s="1632"/>
      <c r="U46" s="1632"/>
      <c r="V46" s="1632"/>
      <c r="W46" s="1632"/>
      <c r="X46" s="1632"/>
      <c r="Y46" s="1632"/>
      <c r="Z46" s="1632"/>
      <c r="AA46" s="1632"/>
      <c r="AB46" s="1632"/>
      <c r="AC46" s="1632"/>
      <c r="AD46" s="1632"/>
      <c r="AE46" s="1632"/>
      <c r="AF46" s="1632"/>
      <c r="AG46" s="1632"/>
      <c r="AH46" s="1632"/>
      <c r="AI46" s="1632"/>
      <c r="AJ46" s="1632"/>
      <c r="AK46" s="1632"/>
      <c r="AL46" s="1632"/>
      <c r="AM46" s="1632"/>
      <c r="AN46" s="1632"/>
      <c r="AO46" s="1632"/>
      <c r="AP46" s="1632"/>
      <c r="AQ46" s="1632"/>
      <c r="AR46" s="1632"/>
      <c r="AS46" s="1632"/>
      <c r="AT46" s="1632"/>
      <c r="AU46" s="1632"/>
      <c r="AV46" s="1632"/>
      <c r="AW46" s="1632"/>
      <c r="AX46" s="1632"/>
      <c r="AY46" s="1632"/>
      <c r="AZ46" s="1632"/>
      <c r="BA46" s="1632"/>
      <c r="BB46" s="1632"/>
      <c r="BC46" s="1632"/>
      <c r="BD46" s="1632"/>
      <c r="BE46" s="1632"/>
      <c r="BF46" s="1632"/>
      <c r="BG46" s="1632"/>
      <c r="BH46" s="1632"/>
      <c r="BI46" s="1632"/>
      <c r="BJ46" s="1632"/>
      <c r="BK46" s="1632"/>
      <c r="BL46" s="1632"/>
      <c r="BM46" s="1632"/>
      <c r="BN46" s="1632"/>
      <c r="BO46" s="1632"/>
    </row>
    <row r="47" spans="1:67" s="1586" customFormat="1" ht="15" customHeight="1">
      <c r="A47" s="6821" t="s">
        <v>23132</v>
      </c>
      <c r="B47" s="6821"/>
      <c r="C47" s="6822" t="s">
        <v>23143</v>
      </c>
      <c r="D47" s="6801"/>
      <c r="E47" s="6801"/>
      <c r="F47" s="6801"/>
      <c r="G47" s="6801"/>
      <c r="H47" s="6801"/>
      <c r="I47" s="6801"/>
      <c r="J47" s="6801"/>
      <c r="K47" s="6801"/>
      <c r="L47" s="6762"/>
      <c r="M47" s="6749">
        <v>65.458848000000003</v>
      </c>
      <c r="N47" s="5688">
        <f>M47*Оглавление!$B$14</f>
        <v>6218.5905600000006</v>
      </c>
      <c r="O47" s="6108">
        <f t="shared" si="2"/>
        <v>6218.5905600000006</v>
      </c>
      <c r="P47" s="6069"/>
      <c r="Q47" s="3745"/>
      <c r="R47" s="3745"/>
      <c r="S47" s="3745"/>
      <c r="T47" s="3745"/>
      <c r="U47" s="3745"/>
      <c r="V47" s="3745"/>
      <c r="W47" s="3745"/>
      <c r="X47" s="3745"/>
      <c r="Y47" s="3745"/>
      <c r="Z47" s="3745"/>
      <c r="AA47" s="3745"/>
      <c r="AB47" s="3745"/>
      <c r="AC47" s="3745"/>
      <c r="AD47" s="3745"/>
      <c r="AE47" s="3745"/>
      <c r="AF47" s="3745"/>
      <c r="AG47" s="3745"/>
      <c r="AH47" s="3745"/>
      <c r="AI47" s="3745"/>
      <c r="AJ47" s="3745"/>
      <c r="AK47" s="3745"/>
      <c r="AL47" s="3745"/>
      <c r="AM47" s="3745"/>
      <c r="AN47" s="3745"/>
      <c r="AO47" s="3745"/>
      <c r="AP47" s="3745"/>
      <c r="AQ47" s="3745"/>
      <c r="AR47" s="3745"/>
      <c r="AS47" s="3745"/>
      <c r="AT47" s="3745"/>
      <c r="AU47" s="3745"/>
      <c r="AV47" s="3745"/>
      <c r="AW47" s="3745"/>
      <c r="AX47" s="3745"/>
      <c r="AY47" s="3745"/>
      <c r="AZ47" s="3745"/>
      <c r="BA47" s="3745"/>
      <c r="BB47" s="3745"/>
      <c r="BC47" s="3745"/>
      <c r="BD47" s="3745"/>
      <c r="BE47" s="3745"/>
      <c r="BF47" s="3745"/>
      <c r="BG47" s="3745"/>
      <c r="BH47" s="3745"/>
      <c r="BI47" s="3745"/>
      <c r="BJ47" s="3745"/>
      <c r="BK47" s="3745"/>
      <c r="BL47" s="3745"/>
      <c r="BM47" s="3745"/>
      <c r="BN47" s="3745"/>
      <c r="BO47" s="3745"/>
    </row>
    <row r="48" spans="1:67" s="1586" customFormat="1" ht="15" customHeight="1">
      <c r="A48" s="6821" t="s">
        <v>23133</v>
      </c>
      <c r="B48" s="6821"/>
      <c r="C48" s="6822" t="s">
        <v>23144</v>
      </c>
      <c r="D48" s="6801"/>
      <c r="E48" s="6801"/>
      <c r="F48" s="6801"/>
      <c r="G48" s="6801"/>
      <c r="H48" s="6801"/>
      <c r="I48" s="6801"/>
      <c r="J48" s="6801"/>
      <c r="K48" s="6801"/>
      <c r="L48" s="6762"/>
      <c r="M48" s="6749">
        <v>93.556064000000021</v>
      </c>
      <c r="N48" s="5688">
        <f>M48*Оглавление!$B$14</f>
        <v>8887.8260800000025</v>
      </c>
      <c r="O48" s="6108">
        <f t="shared" si="2"/>
        <v>8887.8260800000025</v>
      </c>
      <c r="P48" s="6069"/>
      <c r="Q48" s="3745"/>
      <c r="R48" s="3745"/>
      <c r="S48" s="3745"/>
      <c r="T48" s="3745"/>
      <c r="U48" s="3745"/>
      <c r="V48" s="3745"/>
      <c r="W48" s="3745"/>
      <c r="X48" s="3745"/>
      <c r="Y48" s="3745"/>
      <c r="Z48" s="3745"/>
      <c r="AA48" s="3745"/>
      <c r="AB48" s="3745"/>
      <c r="AC48" s="3745"/>
      <c r="AD48" s="3745"/>
      <c r="AE48" s="3745"/>
      <c r="AF48" s="3745"/>
      <c r="AG48" s="3745"/>
      <c r="AH48" s="3745"/>
      <c r="AI48" s="3745"/>
      <c r="AJ48" s="3745"/>
      <c r="AK48" s="3745"/>
      <c r="AL48" s="3745"/>
      <c r="AM48" s="3745"/>
      <c r="AN48" s="3745"/>
      <c r="AO48" s="3745"/>
      <c r="AP48" s="3745"/>
      <c r="AQ48" s="3745"/>
      <c r="AR48" s="3745"/>
      <c r="AS48" s="3745"/>
      <c r="AT48" s="3745"/>
      <c r="AU48" s="3745"/>
      <c r="AV48" s="3745"/>
      <c r="AW48" s="3745"/>
      <c r="AX48" s="3745"/>
      <c r="AY48" s="3745"/>
      <c r="AZ48" s="3745"/>
      <c r="BA48" s="3745"/>
      <c r="BB48" s="3745"/>
      <c r="BC48" s="3745"/>
      <c r="BD48" s="3745"/>
      <c r="BE48" s="3745"/>
      <c r="BF48" s="3745"/>
      <c r="BG48" s="3745"/>
      <c r="BH48" s="3745"/>
      <c r="BI48" s="3745"/>
      <c r="BJ48" s="3745"/>
      <c r="BK48" s="3745"/>
      <c r="BL48" s="3745"/>
      <c r="BM48" s="3745"/>
      <c r="BN48" s="3745"/>
      <c r="BO48" s="3745"/>
    </row>
    <row r="49" spans="1:67" s="1586" customFormat="1" ht="15" customHeight="1">
      <c r="A49" s="6821" t="s">
        <v>23134</v>
      </c>
      <c r="B49" s="6821"/>
      <c r="C49" s="6822" t="s">
        <v>23145</v>
      </c>
      <c r="D49" s="6801"/>
      <c r="E49" s="6801"/>
      <c r="F49" s="6801"/>
      <c r="G49" s="6801"/>
      <c r="H49" s="6801"/>
      <c r="I49" s="6801"/>
      <c r="J49" s="6801"/>
      <c r="K49" s="6801"/>
      <c r="L49" s="6762"/>
      <c r="M49" s="6749">
        <v>42.542303999999994</v>
      </c>
      <c r="N49" s="5688">
        <f>M49*Оглавление!$B$14</f>
        <v>4041.5188799999996</v>
      </c>
      <c r="O49" s="6108">
        <f t="shared" si="2"/>
        <v>4041.5188799999996</v>
      </c>
      <c r="P49" s="6069"/>
      <c r="Q49" s="3745"/>
      <c r="R49" s="3745"/>
      <c r="S49" s="3745"/>
      <c r="T49" s="3745"/>
      <c r="U49" s="3745"/>
      <c r="V49" s="3745"/>
      <c r="W49" s="3745"/>
      <c r="X49" s="3745"/>
      <c r="Y49" s="3745"/>
      <c r="Z49" s="3745"/>
      <c r="AA49" s="3745"/>
      <c r="AB49" s="3745"/>
      <c r="AC49" s="3745"/>
      <c r="AD49" s="3745"/>
      <c r="AE49" s="3745"/>
      <c r="AF49" s="3745"/>
      <c r="AG49" s="3745"/>
      <c r="AH49" s="3745"/>
      <c r="AI49" s="3745"/>
      <c r="AJ49" s="3745"/>
      <c r="AK49" s="3745"/>
      <c r="AL49" s="3745"/>
      <c r="AM49" s="3745"/>
      <c r="AN49" s="3745"/>
      <c r="AO49" s="3745"/>
      <c r="AP49" s="3745"/>
      <c r="AQ49" s="3745"/>
      <c r="AR49" s="3745"/>
      <c r="AS49" s="3745"/>
      <c r="AT49" s="3745"/>
      <c r="AU49" s="3745"/>
      <c r="AV49" s="3745"/>
      <c r="AW49" s="3745"/>
      <c r="AX49" s="3745"/>
      <c r="AY49" s="3745"/>
      <c r="AZ49" s="3745"/>
      <c r="BA49" s="3745"/>
      <c r="BB49" s="3745"/>
      <c r="BC49" s="3745"/>
      <c r="BD49" s="3745"/>
      <c r="BE49" s="3745"/>
      <c r="BF49" s="3745"/>
      <c r="BG49" s="3745"/>
      <c r="BH49" s="3745"/>
      <c r="BI49" s="3745"/>
      <c r="BJ49" s="3745"/>
      <c r="BK49" s="3745"/>
      <c r="BL49" s="3745"/>
      <c r="BM49" s="3745"/>
      <c r="BN49" s="3745"/>
      <c r="BO49" s="3745"/>
    </row>
    <row r="50" spans="1:67" s="1586" customFormat="1" ht="15" customHeight="1">
      <c r="A50" s="6821" t="s">
        <v>23135</v>
      </c>
      <c r="B50" s="6821"/>
      <c r="C50" s="6822" t="s">
        <v>23146</v>
      </c>
      <c r="D50" s="6801"/>
      <c r="E50" s="6801"/>
      <c r="F50" s="6801"/>
      <c r="G50" s="6801"/>
      <c r="H50" s="6801"/>
      <c r="I50" s="6801"/>
      <c r="J50" s="6801"/>
      <c r="K50" s="6801"/>
      <c r="L50" s="6762"/>
      <c r="M50" s="6749">
        <v>105.080416</v>
      </c>
      <c r="N50" s="5688">
        <f>M50*Оглавление!$B$14</f>
        <v>9982.6395200000006</v>
      </c>
      <c r="O50" s="6108">
        <f t="shared" si="2"/>
        <v>9982.6395200000006</v>
      </c>
      <c r="P50" s="6069"/>
      <c r="Q50" s="3745"/>
      <c r="R50" s="3745"/>
      <c r="S50" s="3745"/>
      <c r="T50" s="3745"/>
      <c r="U50" s="3745"/>
      <c r="V50" s="3745"/>
      <c r="W50" s="3745"/>
      <c r="X50" s="3745"/>
      <c r="Y50" s="3745"/>
      <c r="Z50" s="3745"/>
      <c r="AA50" s="3745"/>
      <c r="AB50" s="3745"/>
      <c r="AC50" s="3745"/>
      <c r="AD50" s="3745"/>
      <c r="AE50" s="3745"/>
      <c r="AF50" s="3745"/>
      <c r="AG50" s="3745"/>
      <c r="AH50" s="3745"/>
      <c r="AI50" s="3745"/>
      <c r="AJ50" s="3745"/>
      <c r="AK50" s="3745"/>
      <c r="AL50" s="3745"/>
      <c r="AM50" s="3745"/>
      <c r="AN50" s="3745"/>
      <c r="AO50" s="3745"/>
      <c r="AP50" s="3745"/>
      <c r="AQ50" s="3745"/>
      <c r="AR50" s="3745"/>
      <c r="AS50" s="3745"/>
      <c r="AT50" s="3745"/>
      <c r="AU50" s="3745"/>
      <c r="AV50" s="3745"/>
      <c r="AW50" s="3745"/>
      <c r="AX50" s="3745"/>
      <c r="AY50" s="3745"/>
      <c r="AZ50" s="3745"/>
      <c r="BA50" s="3745"/>
      <c r="BB50" s="3745"/>
      <c r="BC50" s="3745"/>
      <c r="BD50" s="3745"/>
      <c r="BE50" s="3745"/>
      <c r="BF50" s="3745"/>
      <c r="BG50" s="3745"/>
      <c r="BH50" s="3745"/>
      <c r="BI50" s="3745"/>
      <c r="BJ50" s="3745"/>
      <c r="BK50" s="3745"/>
      <c r="BL50" s="3745"/>
      <c r="BM50" s="3745"/>
      <c r="BN50" s="3745"/>
      <c r="BO50" s="3745"/>
    </row>
    <row r="51" spans="1:67" s="1586" customFormat="1">
      <c r="A51" s="1637" t="s">
        <v>5272</v>
      </c>
      <c r="B51" s="1637"/>
      <c r="C51" s="1638" t="s">
        <v>5271</v>
      </c>
      <c r="D51" s="1639"/>
      <c r="E51" s="1639"/>
      <c r="F51" s="1639"/>
      <c r="G51" s="6801"/>
      <c r="H51" s="1639"/>
      <c r="I51" s="1639"/>
      <c r="J51" s="1639"/>
      <c r="K51" s="1639"/>
      <c r="L51" s="1640"/>
      <c r="M51" s="4978">
        <v>25.837280000000003</v>
      </c>
      <c r="N51" s="5688">
        <f>M51*Оглавление!$B$14</f>
        <v>2454.5416000000005</v>
      </c>
      <c r="O51" s="6108">
        <f t="shared" si="2"/>
        <v>2454.5416000000005</v>
      </c>
      <c r="P51" s="4974"/>
      <c r="Q51" s="1632"/>
      <c r="R51" s="1632"/>
      <c r="S51" s="1632"/>
      <c r="T51" s="1632"/>
      <c r="U51" s="1632"/>
      <c r="V51" s="1632"/>
      <c r="W51" s="1632"/>
      <c r="X51" s="1632"/>
      <c r="Y51" s="1632"/>
      <c r="Z51" s="1632"/>
      <c r="AA51" s="1632"/>
      <c r="AB51" s="1632"/>
      <c r="AC51" s="1632"/>
      <c r="AD51" s="1632"/>
      <c r="AE51" s="1632"/>
      <c r="AF51" s="1632"/>
      <c r="AG51" s="1632"/>
      <c r="AH51" s="1632"/>
      <c r="AI51" s="1632"/>
      <c r="AJ51" s="1632"/>
      <c r="AK51" s="1632"/>
      <c r="AL51" s="1632"/>
      <c r="AM51" s="1632"/>
      <c r="AN51" s="1632"/>
      <c r="AO51" s="1632"/>
      <c r="AP51" s="1632"/>
      <c r="AQ51" s="1632"/>
      <c r="AR51" s="1632"/>
      <c r="AS51" s="1632"/>
      <c r="AT51" s="1632"/>
      <c r="AU51" s="1632"/>
      <c r="AV51" s="1632"/>
      <c r="AW51" s="1632"/>
      <c r="AX51" s="1632"/>
      <c r="AY51" s="1632"/>
      <c r="AZ51" s="1632"/>
      <c r="BA51" s="1632"/>
      <c r="BB51" s="1632"/>
      <c r="BC51" s="1632"/>
      <c r="BD51" s="1632"/>
      <c r="BE51" s="1632"/>
      <c r="BF51" s="1632"/>
      <c r="BG51" s="1632"/>
      <c r="BH51" s="1632"/>
      <c r="BI51" s="1632"/>
      <c r="BJ51" s="1632"/>
      <c r="BK51" s="1632"/>
      <c r="BL51" s="1632"/>
      <c r="BM51" s="1632"/>
      <c r="BN51" s="1632"/>
      <c r="BO51" s="1632"/>
    </row>
    <row r="52" spans="1:67" s="1586" customFormat="1">
      <c r="A52" s="6821" t="s">
        <v>23136</v>
      </c>
      <c r="B52" s="6821"/>
      <c r="C52" s="6822" t="s">
        <v>23147</v>
      </c>
      <c r="D52" s="6801"/>
      <c r="E52" s="6801"/>
      <c r="F52" s="6801"/>
      <c r="G52" s="6801"/>
      <c r="H52" s="6801"/>
      <c r="I52" s="6801"/>
      <c r="J52" s="6801"/>
      <c r="K52" s="6801"/>
      <c r="L52" s="6762"/>
      <c r="M52" s="6749">
        <v>36.000383999999997</v>
      </c>
      <c r="N52" s="5688">
        <f>M52*Оглавление!$B$14</f>
        <v>3420.0364799999998</v>
      </c>
      <c r="O52" s="6108">
        <f t="shared" si="2"/>
        <v>3420.0364799999998</v>
      </c>
      <c r="P52" s="6069"/>
      <c r="Q52" s="3745"/>
      <c r="R52" s="3745"/>
      <c r="S52" s="3745"/>
      <c r="T52" s="3745"/>
      <c r="U52" s="3745"/>
      <c r="V52" s="3745"/>
      <c r="W52" s="3745"/>
      <c r="X52" s="3745"/>
      <c r="Y52" s="3745"/>
      <c r="Z52" s="3745"/>
      <c r="AA52" s="3745"/>
      <c r="AB52" s="3745"/>
      <c r="AC52" s="3745"/>
      <c r="AD52" s="3745"/>
      <c r="AE52" s="3745"/>
      <c r="AF52" s="3745"/>
      <c r="AG52" s="3745"/>
      <c r="AH52" s="3745"/>
      <c r="AI52" s="3745"/>
      <c r="AJ52" s="3745"/>
      <c r="AK52" s="3745"/>
      <c r="AL52" s="3745"/>
      <c r="AM52" s="3745"/>
      <c r="AN52" s="3745"/>
      <c r="AO52" s="3745"/>
      <c r="AP52" s="3745"/>
      <c r="AQ52" s="3745"/>
      <c r="AR52" s="3745"/>
      <c r="AS52" s="3745"/>
      <c r="AT52" s="3745"/>
      <c r="AU52" s="3745"/>
      <c r="AV52" s="3745"/>
      <c r="AW52" s="3745"/>
      <c r="AX52" s="3745"/>
      <c r="AY52" s="3745"/>
      <c r="AZ52" s="3745"/>
      <c r="BA52" s="3745"/>
      <c r="BB52" s="3745"/>
      <c r="BC52" s="3745"/>
      <c r="BD52" s="3745"/>
      <c r="BE52" s="3745"/>
      <c r="BF52" s="3745"/>
      <c r="BG52" s="3745"/>
      <c r="BH52" s="3745"/>
      <c r="BI52" s="3745"/>
      <c r="BJ52" s="3745"/>
      <c r="BK52" s="3745"/>
      <c r="BL52" s="3745"/>
      <c r="BM52" s="3745"/>
      <c r="BN52" s="3745"/>
      <c r="BO52" s="3745"/>
    </row>
    <row r="53" spans="1:67" s="1586" customFormat="1" ht="15" customHeight="1">
      <c r="A53" s="1637" t="s">
        <v>11079</v>
      </c>
      <c r="B53" s="1637"/>
      <c r="C53" s="1638" t="s">
        <v>9430</v>
      </c>
      <c r="D53" s="1639"/>
      <c r="E53" s="1639"/>
      <c r="F53" s="1639"/>
      <c r="G53" s="6801"/>
      <c r="H53" s="1639"/>
      <c r="I53" s="1639"/>
      <c r="J53" s="1639"/>
      <c r="K53" s="1639"/>
      <c r="L53" s="1640"/>
      <c r="M53" s="4978">
        <v>49.969696000000006</v>
      </c>
      <c r="N53" s="5688">
        <f>M53*Оглавление!$B$14</f>
        <v>4747.1211200000007</v>
      </c>
      <c r="O53" s="6108">
        <f t="shared" si="2"/>
        <v>4747.1211200000007</v>
      </c>
      <c r="P53" s="4974"/>
      <c r="Q53" s="1632"/>
      <c r="R53" s="1632"/>
      <c r="S53" s="1632"/>
      <c r="T53" s="1632"/>
      <c r="U53" s="1632"/>
      <c r="V53" s="1632"/>
      <c r="W53" s="1632"/>
      <c r="X53" s="1632"/>
      <c r="Y53" s="1632"/>
      <c r="Z53" s="1632"/>
      <c r="AA53" s="1632"/>
      <c r="AB53" s="1632"/>
      <c r="AC53" s="1632"/>
      <c r="AD53" s="1632"/>
      <c r="AE53" s="1632"/>
      <c r="AF53" s="1632"/>
      <c r="AG53" s="1632"/>
      <c r="AH53" s="1632"/>
      <c r="AI53" s="1632"/>
      <c r="AJ53" s="1632"/>
      <c r="AK53" s="1632"/>
      <c r="AL53" s="1632"/>
      <c r="AM53" s="1632"/>
      <c r="AN53" s="1632"/>
      <c r="AO53" s="1632"/>
      <c r="AP53" s="1632"/>
      <c r="AQ53" s="1632"/>
      <c r="AR53" s="1632"/>
      <c r="AS53" s="1632"/>
      <c r="AT53" s="1632"/>
      <c r="AU53" s="1632"/>
      <c r="AV53" s="1632"/>
      <c r="AW53" s="1632"/>
      <c r="AX53" s="1632"/>
      <c r="AY53" s="1632"/>
      <c r="AZ53" s="1632"/>
      <c r="BA53" s="1632"/>
      <c r="BB53" s="1632"/>
      <c r="BC53" s="1632"/>
      <c r="BD53" s="1632"/>
      <c r="BE53" s="1632"/>
      <c r="BF53" s="1632"/>
      <c r="BG53" s="1632"/>
      <c r="BH53" s="1632"/>
      <c r="BI53" s="1632"/>
      <c r="BJ53" s="1632"/>
      <c r="BK53" s="1632"/>
      <c r="BL53" s="1632"/>
      <c r="BM53" s="1632"/>
      <c r="BN53" s="1632"/>
      <c r="BO53" s="1632"/>
    </row>
    <row r="54" spans="1:67" s="1586" customFormat="1" ht="15" customHeight="1">
      <c r="A54" s="6821" t="s">
        <v>23137</v>
      </c>
      <c r="B54" s="6821"/>
      <c r="C54" s="6822" t="s">
        <v>23148</v>
      </c>
      <c r="D54" s="6801"/>
      <c r="E54" s="6801"/>
      <c r="F54" s="6801"/>
      <c r="G54" s="6801"/>
      <c r="H54" s="6801"/>
      <c r="I54" s="6801"/>
      <c r="J54" s="6801"/>
      <c r="K54" s="6801"/>
      <c r="L54" s="6762"/>
      <c r="M54" s="6749">
        <v>62.022688000000002</v>
      </c>
      <c r="N54" s="5688">
        <f>M54*Оглавление!$B$14</f>
        <v>5892.1553600000007</v>
      </c>
      <c r="O54" s="6108">
        <f t="shared" si="2"/>
        <v>5892.1553600000007</v>
      </c>
      <c r="P54" s="6069"/>
      <c r="Q54" s="3745"/>
      <c r="R54" s="3745"/>
      <c r="S54" s="3745"/>
      <c r="T54" s="3745"/>
      <c r="U54" s="3745"/>
      <c r="V54" s="3745"/>
      <c r="W54" s="3745"/>
      <c r="X54" s="3745"/>
      <c r="Y54" s="3745"/>
      <c r="Z54" s="3745"/>
      <c r="AA54" s="3745"/>
      <c r="AB54" s="3745"/>
      <c r="AC54" s="3745"/>
      <c r="AD54" s="3745"/>
      <c r="AE54" s="3745"/>
      <c r="AF54" s="3745"/>
      <c r="AG54" s="3745"/>
      <c r="AH54" s="3745"/>
      <c r="AI54" s="3745"/>
      <c r="AJ54" s="3745"/>
      <c r="AK54" s="3745"/>
      <c r="AL54" s="3745"/>
      <c r="AM54" s="3745"/>
      <c r="AN54" s="3745"/>
      <c r="AO54" s="3745"/>
      <c r="AP54" s="3745"/>
      <c r="AQ54" s="3745"/>
      <c r="AR54" s="3745"/>
      <c r="AS54" s="3745"/>
      <c r="AT54" s="3745"/>
      <c r="AU54" s="3745"/>
      <c r="AV54" s="3745"/>
      <c r="AW54" s="3745"/>
      <c r="AX54" s="3745"/>
      <c r="AY54" s="3745"/>
      <c r="AZ54" s="3745"/>
      <c r="BA54" s="3745"/>
      <c r="BB54" s="3745"/>
      <c r="BC54" s="3745"/>
      <c r="BD54" s="3745"/>
      <c r="BE54" s="3745"/>
      <c r="BF54" s="3745"/>
      <c r="BG54" s="3745"/>
      <c r="BH54" s="3745"/>
      <c r="BI54" s="3745"/>
      <c r="BJ54" s="3745"/>
      <c r="BK54" s="3745"/>
      <c r="BL54" s="3745"/>
      <c r="BM54" s="3745"/>
      <c r="BN54" s="3745"/>
      <c r="BO54" s="3745"/>
    </row>
    <row r="55" spans="1:67" s="1586" customFormat="1" ht="15" customHeight="1">
      <c r="A55" s="6823" t="s">
        <v>5274</v>
      </c>
      <c r="B55" s="6824"/>
      <c r="C55" s="8141" t="s">
        <v>5273</v>
      </c>
      <c r="D55" s="8142"/>
      <c r="E55" s="8142"/>
      <c r="F55" s="8142"/>
      <c r="G55" s="8143"/>
      <c r="H55" s="8142"/>
      <c r="I55" s="8142"/>
      <c r="J55" s="8142"/>
      <c r="K55" s="8142"/>
      <c r="L55" s="8144"/>
      <c r="M55" s="4978">
        <v>112.6664</v>
      </c>
      <c r="N55" s="5688">
        <f>M55*Оглавление!$B$14</f>
        <v>10703.307999999999</v>
      </c>
      <c r="O55" s="6108">
        <f t="shared" si="2"/>
        <v>10703.307999999999</v>
      </c>
      <c r="P55" s="4974"/>
      <c r="Q55" s="1632"/>
      <c r="R55" s="1632"/>
      <c r="S55" s="1632"/>
      <c r="T55" s="1632"/>
      <c r="U55" s="1632"/>
      <c r="V55" s="1632"/>
      <c r="W55" s="1632"/>
      <c r="X55" s="1632"/>
      <c r="Y55" s="1632"/>
      <c r="Z55" s="1632"/>
      <c r="AA55" s="1632"/>
      <c r="AB55" s="1632"/>
      <c r="AC55" s="1632"/>
      <c r="AD55" s="1632"/>
      <c r="AE55" s="1632"/>
      <c r="AF55" s="1632"/>
      <c r="AG55" s="1632"/>
      <c r="AH55" s="1632"/>
      <c r="AI55" s="1632"/>
      <c r="AJ55" s="1632"/>
      <c r="AK55" s="1632"/>
      <c r="AL55" s="1632"/>
      <c r="AM55" s="1632"/>
      <c r="AN55" s="1632"/>
      <c r="AO55" s="1632"/>
      <c r="AP55" s="1632"/>
      <c r="AQ55" s="1632"/>
      <c r="AR55" s="1632"/>
      <c r="AS55" s="1632"/>
      <c r="AT55" s="1632"/>
      <c r="AU55" s="1632"/>
      <c r="AV55" s="1632"/>
      <c r="AW55" s="1632"/>
      <c r="AX55" s="1632"/>
      <c r="AY55" s="1632"/>
      <c r="AZ55" s="1632"/>
      <c r="BA55" s="1632"/>
      <c r="BB55" s="1632"/>
      <c r="BC55" s="1632"/>
      <c r="BD55" s="1632"/>
      <c r="BE55" s="1632"/>
      <c r="BF55" s="1632"/>
      <c r="BG55" s="1632"/>
      <c r="BH55" s="1632"/>
      <c r="BI55" s="1632"/>
      <c r="BJ55" s="1632"/>
      <c r="BK55" s="1632"/>
      <c r="BL55" s="1632"/>
      <c r="BM55" s="1632"/>
      <c r="BN55" s="1632"/>
      <c r="BO55" s="1632"/>
    </row>
    <row r="56" spans="1:67" s="1586" customFormat="1" ht="15" customHeight="1">
      <c r="A56" s="6825" t="s">
        <v>11080</v>
      </c>
      <c r="B56" s="6825"/>
      <c r="C56" s="6826" t="s">
        <v>9431</v>
      </c>
      <c r="D56" s="6763"/>
      <c r="E56" s="6763"/>
      <c r="F56" s="6763"/>
      <c r="G56" s="6763"/>
      <c r="H56" s="6763"/>
      <c r="I56" s="6763"/>
      <c r="J56" s="6763"/>
      <c r="K56" s="6763"/>
      <c r="L56" s="6764"/>
      <c r="M56" s="6749">
        <v>40.652416000000009</v>
      </c>
      <c r="N56" s="5688">
        <f>M56*Оглавление!$B$14</f>
        <v>3861.9795200000008</v>
      </c>
      <c r="O56" s="6108">
        <f t="shared" si="2"/>
        <v>3861.9795200000008</v>
      </c>
      <c r="P56" s="6069"/>
      <c r="Q56" s="3745"/>
      <c r="R56" s="3745"/>
      <c r="S56" s="3745"/>
      <c r="T56" s="3745"/>
      <c r="U56" s="3745"/>
      <c r="V56" s="3745"/>
      <c r="W56" s="3745"/>
      <c r="X56" s="3745"/>
      <c r="Y56" s="3745"/>
      <c r="Z56" s="3745"/>
      <c r="AA56" s="3745"/>
      <c r="AB56" s="3745"/>
      <c r="AC56" s="3745"/>
      <c r="AD56" s="3745"/>
      <c r="AE56" s="3745"/>
      <c r="AF56" s="3745"/>
      <c r="AG56" s="3745"/>
      <c r="AH56" s="3745"/>
      <c r="AI56" s="3745"/>
      <c r="AJ56" s="3745"/>
      <c r="AK56" s="3745"/>
      <c r="AL56" s="3745"/>
      <c r="AM56" s="3745"/>
      <c r="AN56" s="3745"/>
      <c r="AO56" s="3745"/>
      <c r="AP56" s="3745"/>
      <c r="AQ56" s="3745"/>
      <c r="AR56" s="3745"/>
      <c r="AS56" s="3745"/>
      <c r="AT56" s="3745"/>
      <c r="AU56" s="3745"/>
      <c r="AV56" s="3745"/>
      <c r="AW56" s="3745"/>
      <c r="AX56" s="3745"/>
      <c r="AY56" s="3745"/>
      <c r="AZ56" s="3745"/>
      <c r="BA56" s="3745"/>
      <c r="BB56" s="3745"/>
      <c r="BC56" s="3745"/>
      <c r="BD56" s="3745"/>
      <c r="BE56" s="3745"/>
      <c r="BF56" s="3745"/>
      <c r="BG56" s="3745"/>
      <c r="BH56" s="3745"/>
      <c r="BI56" s="3745"/>
      <c r="BJ56" s="3745"/>
      <c r="BK56" s="3745"/>
      <c r="BL56" s="3745"/>
      <c r="BM56" s="3745"/>
      <c r="BN56" s="3745"/>
      <c r="BO56" s="3745"/>
    </row>
    <row r="57" spans="1:67" s="1586" customFormat="1" ht="15" customHeight="1">
      <c r="A57" s="6827" t="s">
        <v>23138</v>
      </c>
      <c r="B57" s="6827"/>
      <c r="C57" s="6765" t="s">
        <v>23149</v>
      </c>
      <c r="D57" s="6765"/>
      <c r="E57" s="6763"/>
      <c r="F57" s="6763"/>
      <c r="G57" s="6763"/>
      <c r="H57" s="6763"/>
      <c r="I57" s="6763"/>
      <c r="J57" s="6763"/>
      <c r="K57" s="6763"/>
      <c r="L57" s="6764"/>
      <c r="M57" s="6749">
        <v>46.705344000000011</v>
      </c>
      <c r="N57" s="5688">
        <f>M57*Оглавление!$B$14</f>
        <v>4437.0076800000006</v>
      </c>
      <c r="O57" s="6108">
        <f t="shared" si="2"/>
        <v>4437.0076800000006</v>
      </c>
      <c r="P57" s="6069"/>
      <c r="Q57" s="3745"/>
      <c r="R57" s="3745"/>
      <c r="S57" s="3745"/>
      <c r="T57" s="3745"/>
      <c r="U57" s="3745"/>
      <c r="V57" s="3745"/>
      <c r="W57" s="3745"/>
      <c r="X57" s="3745"/>
      <c r="Y57" s="3745"/>
      <c r="Z57" s="3745"/>
      <c r="AA57" s="3745"/>
      <c r="AB57" s="3745"/>
      <c r="AC57" s="3745"/>
      <c r="AD57" s="3745"/>
      <c r="AE57" s="3745"/>
      <c r="AF57" s="3745"/>
      <c r="AG57" s="3745"/>
      <c r="AH57" s="3745"/>
      <c r="AI57" s="3745"/>
      <c r="AJ57" s="3745"/>
      <c r="AK57" s="3745"/>
      <c r="AL57" s="3745"/>
      <c r="AM57" s="3745"/>
      <c r="AN57" s="3745"/>
      <c r="AO57" s="3745"/>
      <c r="AP57" s="3745"/>
      <c r="AQ57" s="3745"/>
      <c r="AR57" s="3745"/>
      <c r="AS57" s="3745"/>
      <c r="AT57" s="3745"/>
      <c r="AU57" s="3745"/>
      <c r="AV57" s="3745"/>
      <c r="AW57" s="3745"/>
      <c r="AX57" s="3745"/>
      <c r="AY57" s="3745"/>
      <c r="AZ57" s="3745"/>
      <c r="BA57" s="3745"/>
      <c r="BB57" s="3745"/>
      <c r="BC57" s="3745"/>
      <c r="BD57" s="3745"/>
      <c r="BE57" s="3745"/>
      <c r="BF57" s="3745"/>
      <c r="BG57" s="3745"/>
      <c r="BH57" s="3745"/>
      <c r="BI57" s="3745"/>
      <c r="BJ57" s="3745"/>
      <c r="BK57" s="3745"/>
      <c r="BL57" s="3745"/>
      <c r="BM57" s="3745"/>
      <c r="BN57" s="3745"/>
      <c r="BO57" s="3745"/>
    </row>
    <row r="58" spans="1:67" s="1586" customFormat="1" ht="15" customHeight="1">
      <c r="A58" s="6827" t="s">
        <v>23139</v>
      </c>
      <c r="B58" s="6827"/>
      <c r="C58" s="6765" t="s">
        <v>23150</v>
      </c>
      <c r="D58" s="6765"/>
      <c r="E58" s="6763"/>
      <c r="F58" s="6763"/>
      <c r="G58" s="6763"/>
      <c r="H58" s="6763"/>
      <c r="I58" s="6763"/>
      <c r="J58" s="6763"/>
      <c r="K58" s="6763"/>
      <c r="L58" s="6764"/>
      <c r="M58" s="6749">
        <v>148.15136000000001</v>
      </c>
      <c r="N58" s="5688">
        <f>M58*Оглавление!$B$14</f>
        <v>14074.379200000001</v>
      </c>
      <c r="O58" s="6108">
        <f t="shared" si="2"/>
        <v>14074.379200000001</v>
      </c>
      <c r="P58" s="6069"/>
      <c r="Q58" s="3745"/>
      <c r="R58" s="3745"/>
      <c r="S58" s="3745"/>
      <c r="T58" s="3745"/>
      <c r="U58" s="3745"/>
      <c r="V58" s="3745"/>
      <c r="W58" s="3745"/>
      <c r="X58" s="3745"/>
      <c r="Y58" s="3745"/>
      <c r="Z58" s="3745"/>
      <c r="AA58" s="3745"/>
      <c r="AB58" s="3745"/>
      <c r="AC58" s="3745"/>
      <c r="AD58" s="3745"/>
      <c r="AE58" s="3745"/>
      <c r="AF58" s="3745"/>
      <c r="AG58" s="3745"/>
      <c r="AH58" s="3745"/>
      <c r="AI58" s="3745"/>
      <c r="AJ58" s="3745"/>
      <c r="AK58" s="3745"/>
      <c r="AL58" s="3745"/>
      <c r="AM58" s="3745"/>
      <c r="AN58" s="3745"/>
      <c r="AO58" s="3745"/>
      <c r="AP58" s="3745"/>
      <c r="AQ58" s="3745"/>
      <c r="AR58" s="3745"/>
      <c r="AS58" s="3745"/>
      <c r="AT58" s="3745"/>
      <c r="AU58" s="3745"/>
      <c r="AV58" s="3745"/>
      <c r="AW58" s="3745"/>
      <c r="AX58" s="3745"/>
      <c r="AY58" s="3745"/>
      <c r="AZ58" s="3745"/>
      <c r="BA58" s="3745"/>
      <c r="BB58" s="3745"/>
      <c r="BC58" s="3745"/>
      <c r="BD58" s="3745"/>
      <c r="BE58" s="3745"/>
      <c r="BF58" s="3745"/>
      <c r="BG58" s="3745"/>
      <c r="BH58" s="3745"/>
      <c r="BI58" s="3745"/>
      <c r="BJ58" s="3745"/>
      <c r="BK58" s="3745"/>
      <c r="BL58" s="3745"/>
      <c r="BM58" s="3745"/>
      <c r="BN58" s="3745"/>
      <c r="BO58" s="3745"/>
    </row>
    <row r="59" spans="1:67" s="1586" customFormat="1" ht="15" customHeight="1">
      <c r="A59" s="6828" t="s">
        <v>23140</v>
      </c>
      <c r="B59" s="6828"/>
      <c r="C59" s="6828" t="s">
        <v>23151</v>
      </c>
      <c r="D59" s="6828"/>
      <c r="E59" s="3745"/>
      <c r="F59" s="3745"/>
      <c r="G59" s="3745"/>
      <c r="H59" s="3745"/>
      <c r="I59" s="3745"/>
      <c r="J59" s="3745"/>
      <c r="K59" s="3745"/>
      <c r="L59" s="3745"/>
      <c r="M59" s="4978">
        <v>68.220991999999995</v>
      </c>
      <c r="N59" s="5688">
        <f>M59*Оглавление!$B$14</f>
        <v>6480.99424</v>
      </c>
      <c r="O59" s="6108">
        <f t="shared" si="2"/>
        <v>6480.99424</v>
      </c>
      <c r="P59" s="4974"/>
      <c r="Q59" s="1632"/>
      <c r="R59" s="1632"/>
      <c r="S59" s="1632"/>
      <c r="T59" s="1632"/>
      <c r="U59" s="1632"/>
      <c r="V59" s="1632"/>
      <c r="W59" s="1632"/>
      <c r="X59" s="1632"/>
      <c r="Y59" s="1632"/>
      <c r="Z59" s="1632"/>
      <c r="AA59" s="1632"/>
      <c r="AB59" s="1632"/>
      <c r="AC59" s="1632"/>
      <c r="AD59" s="1632"/>
      <c r="AE59" s="1632"/>
      <c r="AF59" s="1632"/>
      <c r="AG59" s="1632"/>
      <c r="AH59" s="1632"/>
      <c r="AI59" s="1632"/>
      <c r="AJ59" s="1632"/>
      <c r="AK59" s="1632"/>
      <c r="AL59" s="1632"/>
      <c r="AM59" s="1632"/>
      <c r="AN59" s="1632"/>
      <c r="AO59" s="1632"/>
      <c r="AP59" s="1632"/>
      <c r="AQ59" s="1632"/>
      <c r="AR59" s="1632"/>
      <c r="AS59" s="1632"/>
      <c r="AT59" s="1632"/>
      <c r="AU59" s="1632"/>
      <c r="AV59" s="1632"/>
      <c r="AW59" s="1632"/>
      <c r="AX59" s="1632"/>
      <c r="AY59" s="1632"/>
      <c r="AZ59" s="1632"/>
      <c r="BA59" s="1632"/>
      <c r="BB59" s="1632"/>
      <c r="BC59" s="1632"/>
      <c r="BD59" s="1632"/>
      <c r="BE59" s="1632"/>
      <c r="BF59" s="1632"/>
      <c r="BG59" s="1632"/>
      <c r="BH59" s="1632"/>
      <c r="BI59" s="1632"/>
      <c r="BJ59" s="1632"/>
      <c r="BK59" s="1632"/>
      <c r="BL59" s="1632"/>
      <c r="BM59" s="1632"/>
      <c r="BN59" s="1632"/>
      <c r="BO59" s="1632"/>
    </row>
    <row r="60" spans="1:67" s="1586" customFormat="1" ht="15" customHeight="1">
      <c r="A60" s="5260" t="s">
        <v>23164</v>
      </c>
      <c r="B60" s="6832"/>
      <c r="C60" s="6832"/>
      <c r="D60" s="6832"/>
      <c r="E60" s="6832"/>
      <c r="F60" s="6832"/>
      <c r="G60" s="6832"/>
      <c r="H60" s="6832"/>
      <c r="I60" s="6832"/>
      <c r="J60" s="6832"/>
      <c r="K60" s="6832"/>
      <c r="L60" s="6832"/>
      <c r="M60" s="6832"/>
      <c r="N60" s="6832"/>
      <c r="O60" s="6833"/>
      <c r="P60" s="6069"/>
      <c r="Q60" s="3745"/>
      <c r="R60" s="3745"/>
      <c r="S60" s="3745"/>
      <c r="T60" s="3745"/>
      <c r="U60" s="3745"/>
      <c r="V60" s="3745"/>
      <c r="W60" s="3745"/>
      <c r="X60" s="3745"/>
      <c r="Y60" s="3745"/>
      <c r="Z60" s="3745"/>
      <c r="AA60" s="3745"/>
      <c r="AB60" s="3745"/>
      <c r="AC60" s="3745"/>
      <c r="AD60" s="3745"/>
      <c r="AE60" s="3745"/>
      <c r="AF60" s="3745"/>
      <c r="AG60" s="3745"/>
      <c r="AH60" s="3745"/>
      <c r="AI60" s="3745"/>
      <c r="AJ60" s="3745"/>
      <c r="AK60" s="3745"/>
      <c r="AL60" s="3745"/>
      <c r="AM60" s="3745"/>
      <c r="AN60" s="3745"/>
      <c r="AO60" s="3745"/>
      <c r="AP60" s="3745"/>
      <c r="AQ60" s="3745"/>
      <c r="AR60" s="3745"/>
      <c r="AS60" s="3745"/>
      <c r="AT60" s="3745"/>
      <c r="AU60" s="3745"/>
      <c r="AV60" s="3745"/>
      <c r="AW60" s="3745"/>
      <c r="AX60" s="3745"/>
      <c r="AY60" s="3745"/>
      <c r="AZ60" s="3745"/>
      <c r="BA60" s="3745"/>
      <c r="BB60" s="3745"/>
      <c r="BC60" s="3745"/>
      <c r="BD60" s="3745"/>
      <c r="BE60" s="3745"/>
      <c r="BF60" s="3745"/>
      <c r="BG60" s="3745"/>
      <c r="BH60" s="3745"/>
      <c r="BI60" s="3745"/>
      <c r="BJ60" s="3745"/>
      <c r="BK60" s="3745"/>
      <c r="BL60" s="3745"/>
      <c r="BM60" s="3745"/>
      <c r="BN60" s="3745"/>
      <c r="BO60" s="3745"/>
    </row>
    <row r="61" spans="1:67" s="3745" customFormat="1" ht="15" customHeight="1">
      <c r="A61" s="6829" t="s">
        <v>23165</v>
      </c>
      <c r="B61" s="6830" t="s">
        <v>23166</v>
      </c>
      <c r="C61" s="6830"/>
      <c r="D61" s="6830"/>
      <c r="M61" s="6767">
        <v>109.23024000000001</v>
      </c>
      <c r="N61" s="6750">
        <f>M61*Оглавление!$B$14</f>
        <v>10376.872800000001</v>
      </c>
      <c r="O61" s="6831">
        <f t="shared" si="2"/>
        <v>10376.872800000001</v>
      </c>
    </row>
    <row r="62" spans="1:67" s="3745" customFormat="1" ht="15" customHeight="1">
      <c r="A62" s="6829" t="s">
        <v>23167</v>
      </c>
      <c r="B62" s="6830" t="s">
        <v>23168</v>
      </c>
      <c r="C62" s="6830"/>
      <c r="D62" s="6830"/>
      <c r="M62" s="6767">
        <v>113.53865599999999</v>
      </c>
      <c r="N62" s="6750">
        <f>M62*Оглавление!$B$14</f>
        <v>10786.17232</v>
      </c>
      <c r="O62" s="6831">
        <f t="shared" si="2"/>
        <v>10786.17232</v>
      </c>
    </row>
    <row r="63" spans="1:67" s="3745" customFormat="1" ht="15" customHeight="1">
      <c r="A63" s="6829" t="s">
        <v>23169</v>
      </c>
      <c r="B63" s="6830" t="s">
        <v>23170</v>
      </c>
      <c r="C63" s="6830"/>
      <c r="D63" s="6830"/>
      <c r="M63" s="6767">
        <v>284.249728</v>
      </c>
      <c r="N63" s="6750">
        <f>M63*Оглавление!$B$14</f>
        <v>27003.724160000002</v>
      </c>
      <c r="O63" s="6831">
        <f t="shared" si="2"/>
        <v>27003.724160000002</v>
      </c>
    </row>
    <row r="64" spans="1:67" s="3745" customFormat="1" ht="15" customHeight="1">
      <c r="A64" s="6829" t="s">
        <v>23171</v>
      </c>
      <c r="B64" s="6830" t="s">
        <v>23172</v>
      </c>
      <c r="C64" s="6830"/>
      <c r="D64" s="6830"/>
      <c r="M64" s="6767">
        <v>499.77625600000005</v>
      </c>
      <c r="N64" s="6750">
        <f>M64*Оглавление!$B$14</f>
        <v>47478.744320000005</v>
      </c>
      <c r="O64" s="6831">
        <f t="shared" si="2"/>
        <v>47478.744320000005</v>
      </c>
    </row>
    <row r="65" spans="1:67" s="3745" customFormat="1" ht="15" customHeight="1">
      <c r="A65" s="6829" t="s">
        <v>23173</v>
      </c>
      <c r="B65" s="6830" t="s">
        <v>23174</v>
      </c>
      <c r="C65" s="6830"/>
      <c r="D65" s="6830"/>
      <c r="M65" s="6767">
        <v>156.42457600000003</v>
      </c>
      <c r="N65" s="6750">
        <f>M65*Оглавление!$B$14</f>
        <v>14860.334720000003</v>
      </c>
      <c r="O65" s="6831">
        <f t="shared" si="2"/>
        <v>14860.334720000003</v>
      </c>
    </row>
    <row r="66" spans="1:67" s="3745" customFormat="1" ht="15" customHeight="1">
      <c r="A66" s="6829" t="s">
        <v>23175</v>
      </c>
      <c r="B66" s="6830" t="s">
        <v>23176</v>
      </c>
      <c r="C66" s="6830"/>
      <c r="D66" s="6830"/>
      <c r="M66" s="6767">
        <v>37.890272000000003</v>
      </c>
      <c r="N66" s="6750">
        <f>M66*Оглавление!$B$14</f>
        <v>3599.5758400000004</v>
      </c>
      <c r="O66" s="6831">
        <f t="shared" si="2"/>
        <v>3599.5758400000004</v>
      </c>
    </row>
    <row r="67" spans="1:67" s="3745" customFormat="1" ht="15" customHeight="1">
      <c r="A67" s="6829" t="s">
        <v>23177</v>
      </c>
      <c r="B67" s="6830" t="s">
        <v>23178</v>
      </c>
      <c r="C67" s="6830"/>
      <c r="D67" s="6830"/>
      <c r="M67" s="6767">
        <v>56.326591999999998</v>
      </c>
      <c r="N67" s="6750">
        <f>M67*Оглавление!$B$14</f>
        <v>5351.0262400000001</v>
      </c>
      <c r="O67" s="6831">
        <f t="shared" si="2"/>
        <v>5351.0262400000001</v>
      </c>
    </row>
    <row r="68" spans="1:67" s="3745" customFormat="1" ht="15" customHeight="1">
      <c r="A68" s="6829" t="s">
        <v>23179</v>
      </c>
      <c r="B68" s="6830" t="s">
        <v>23180</v>
      </c>
      <c r="C68" s="6830"/>
      <c r="D68" s="6830"/>
      <c r="M68" s="6767">
        <v>110.26108800000002</v>
      </c>
      <c r="N68" s="6750">
        <f>M68*Оглавление!$B$14</f>
        <v>10474.803360000002</v>
      </c>
      <c r="O68" s="6831">
        <f t="shared" si="2"/>
        <v>10474.803360000002</v>
      </c>
    </row>
    <row r="69" spans="1:67" s="3745" customFormat="1" ht="15" customHeight="1">
      <c r="A69" s="6829" t="s">
        <v>23181</v>
      </c>
      <c r="B69" s="6830" t="s">
        <v>23182</v>
      </c>
      <c r="C69" s="6830"/>
      <c r="D69" s="6830"/>
      <c r="M69" s="6767">
        <v>60.291391999999995</v>
      </c>
      <c r="N69" s="6750">
        <f>M69*Оглавление!$B$14</f>
        <v>5727.6822399999992</v>
      </c>
      <c r="O69" s="6831">
        <f t="shared" si="2"/>
        <v>5727.6822399999992</v>
      </c>
    </row>
    <row r="70" spans="1:67" s="3745" customFormat="1" ht="15" customHeight="1">
      <c r="A70" s="6829" t="s">
        <v>23183</v>
      </c>
      <c r="B70" s="6830" t="s">
        <v>23184</v>
      </c>
      <c r="C70" s="6830"/>
      <c r="D70" s="6830"/>
      <c r="M70" s="6767">
        <v>84.423808000000008</v>
      </c>
      <c r="N70" s="6750">
        <f>M70*Оглавление!$B$14</f>
        <v>8020.2617600000012</v>
      </c>
      <c r="O70" s="6831">
        <f t="shared" si="2"/>
        <v>8020.2617600000012</v>
      </c>
    </row>
    <row r="71" spans="1:67" s="3745" customFormat="1" ht="15" customHeight="1">
      <c r="A71" s="6829" t="s">
        <v>23185</v>
      </c>
      <c r="B71" s="6830" t="s">
        <v>23186</v>
      </c>
      <c r="C71" s="6830"/>
      <c r="D71" s="6830"/>
      <c r="M71" s="6767">
        <v>289.41718400000002</v>
      </c>
      <c r="N71" s="6750">
        <f>M71*Оглавление!$B$14</f>
        <v>27494.63248</v>
      </c>
      <c r="O71" s="6831">
        <f t="shared" si="2"/>
        <v>27494.63248</v>
      </c>
    </row>
    <row r="72" spans="1:67" s="3745" customFormat="1" ht="15" customHeight="1">
      <c r="A72" s="6829" t="s">
        <v>23187</v>
      </c>
      <c r="B72" s="6830" t="s">
        <v>23188</v>
      </c>
      <c r="C72" s="6830"/>
      <c r="D72" s="6830"/>
      <c r="M72" s="6767">
        <v>80.974432000000007</v>
      </c>
      <c r="N72" s="6750">
        <f>M72*Оглавление!$B$14</f>
        <v>7692.5710400000007</v>
      </c>
      <c r="O72" s="6831">
        <f t="shared" si="2"/>
        <v>7692.5710400000007</v>
      </c>
    </row>
    <row r="73" spans="1:67" s="3745" customFormat="1" ht="15" customHeight="1">
      <c r="A73" s="6829" t="s">
        <v>23189</v>
      </c>
      <c r="B73" s="6830" t="s">
        <v>23190</v>
      </c>
      <c r="C73" s="6830"/>
      <c r="D73" s="6830"/>
      <c r="M73" s="6767">
        <v>132.305376</v>
      </c>
      <c r="N73" s="6750">
        <f>M73*Оглавление!$B$14</f>
        <v>12569.01072</v>
      </c>
      <c r="O73" s="6831">
        <f t="shared" si="2"/>
        <v>12569.01072</v>
      </c>
    </row>
    <row r="74" spans="1:67" s="3745" customFormat="1" ht="15" customHeight="1">
      <c r="A74" s="6829" t="s">
        <v>23191</v>
      </c>
      <c r="B74" s="6830" t="s">
        <v>23192</v>
      </c>
      <c r="C74" s="6830"/>
      <c r="D74" s="6830"/>
      <c r="M74" s="6767">
        <v>44.789023999999998</v>
      </c>
      <c r="N74" s="6750">
        <f>M74*Оглавление!$B$14</f>
        <v>4254.9572799999996</v>
      </c>
      <c r="O74" s="6831">
        <f t="shared" si="2"/>
        <v>4254.9572799999996</v>
      </c>
    </row>
    <row r="75" spans="1:67" ht="15" customHeight="1">
      <c r="A75" s="5257" t="s">
        <v>5284</v>
      </c>
      <c r="B75" s="5258"/>
      <c r="C75" s="5258"/>
      <c r="D75" s="5258"/>
      <c r="E75" s="5258"/>
      <c r="F75" s="5258"/>
      <c r="G75" s="6760"/>
      <c r="H75" s="5258"/>
      <c r="I75" s="5258"/>
      <c r="J75" s="5258"/>
      <c r="K75" s="5258"/>
      <c r="L75" s="5258"/>
      <c r="M75" s="5259"/>
      <c r="N75" s="5789"/>
      <c r="O75" s="6110"/>
      <c r="P75" s="4974"/>
      <c r="Q75" s="1632"/>
      <c r="R75" s="1632"/>
      <c r="S75" s="1632"/>
      <c r="T75" s="1632"/>
      <c r="U75" s="1632"/>
      <c r="V75" s="1632"/>
      <c r="W75" s="1632"/>
      <c r="X75" s="1632"/>
      <c r="Y75" s="1632"/>
      <c r="Z75" s="1632"/>
      <c r="AA75" s="1632"/>
      <c r="AB75" s="1632"/>
      <c r="AC75" s="1632"/>
      <c r="AD75" s="1632"/>
      <c r="AE75" s="1632"/>
      <c r="AF75" s="1632"/>
      <c r="AG75" s="1632"/>
      <c r="AH75" s="1632"/>
      <c r="AI75" s="1632"/>
      <c r="AJ75" s="1632"/>
      <c r="AK75" s="1632"/>
      <c r="AL75" s="1632"/>
      <c r="AM75" s="1632"/>
      <c r="AN75" s="1632"/>
      <c r="AO75" s="1632"/>
      <c r="AP75" s="1632"/>
      <c r="AQ75" s="1632"/>
      <c r="AR75" s="1632"/>
      <c r="AS75" s="1632"/>
      <c r="AT75" s="1632"/>
      <c r="AU75" s="1632"/>
      <c r="AV75" s="1632"/>
      <c r="AW75" s="1632"/>
      <c r="AX75" s="1632"/>
      <c r="AY75" s="1632"/>
      <c r="AZ75" s="1632"/>
      <c r="BA75" s="1632"/>
      <c r="BB75" s="1632"/>
      <c r="BC75" s="1632"/>
      <c r="BD75" s="1632"/>
      <c r="BE75" s="1632"/>
      <c r="BF75" s="1632"/>
      <c r="BG75" s="1632"/>
      <c r="BH75" s="1632"/>
      <c r="BI75" s="1632"/>
      <c r="BJ75" s="1632"/>
      <c r="BK75" s="1632"/>
      <c r="BL75" s="1632"/>
      <c r="BM75" s="1632"/>
      <c r="BN75" s="1632"/>
      <c r="BO75" s="1632"/>
    </row>
    <row r="76" spans="1:67" ht="15" customHeight="1">
      <c r="A76" s="1829" t="s">
        <v>5276</v>
      </c>
      <c r="B76" s="1826"/>
      <c r="C76" s="8135" t="s">
        <v>5275</v>
      </c>
      <c r="D76" s="8136"/>
      <c r="E76" s="8136"/>
      <c r="F76" s="8136"/>
      <c r="G76" s="8137"/>
      <c r="H76" s="8136"/>
      <c r="I76" s="8136"/>
      <c r="J76" s="8136"/>
      <c r="K76" s="8136"/>
      <c r="L76" s="8138"/>
      <c r="M76" s="4978">
        <v>84.423808000000008</v>
      </c>
      <c r="N76" s="5688">
        <f>M76*Оглавление!$B$14</f>
        <v>8020.2617600000012</v>
      </c>
      <c r="O76" s="6108">
        <f t="shared" si="2"/>
        <v>8020.2617600000012</v>
      </c>
      <c r="P76" s="4974"/>
      <c r="Q76" s="1632"/>
      <c r="R76" s="1632"/>
      <c r="S76" s="1632"/>
      <c r="T76" s="1632"/>
      <c r="U76" s="1632"/>
      <c r="V76" s="1632"/>
      <c r="W76" s="1632"/>
      <c r="X76" s="1632"/>
      <c r="Y76" s="1632"/>
      <c r="Z76" s="1632"/>
      <c r="AA76" s="1632"/>
      <c r="AB76" s="1632"/>
      <c r="AC76" s="1632"/>
      <c r="AD76" s="1632"/>
      <c r="AE76" s="1632"/>
      <c r="AF76" s="1632"/>
      <c r="AG76" s="1632"/>
      <c r="AH76" s="1632"/>
      <c r="AI76" s="1632"/>
      <c r="AJ76" s="1632"/>
      <c r="AK76" s="1632"/>
      <c r="AL76" s="1632"/>
      <c r="AM76" s="1632"/>
      <c r="AN76" s="1632"/>
      <c r="AO76" s="1632"/>
      <c r="AP76" s="1632"/>
      <c r="AQ76" s="1632"/>
      <c r="AR76" s="1632"/>
      <c r="AS76" s="1632"/>
      <c r="AT76" s="1632"/>
      <c r="AU76" s="1632"/>
      <c r="AV76" s="1632"/>
      <c r="AW76" s="1632"/>
      <c r="AX76" s="1632"/>
      <c r="AY76" s="1632"/>
      <c r="AZ76" s="1632"/>
      <c r="BA76" s="1632"/>
      <c r="BB76" s="1632"/>
      <c r="BC76" s="1632"/>
      <c r="BD76" s="1632"/>
      <c r="BE76" s="1632"/>
      <c r="BF76" s="1632"/>
      <c r="BG76" s="1632"/>
      <c r="BH76" s="1632"/>
      <c r="BI76" s="1632"/>
      <c r="BJ76" s="1632"/>
      <c r="BK76" s="1632"/>
      <c r="BL76" s="1632"/>
      <c r="BM76" s="1632"/>
      <c r="BN76" s="1632"/>
      <c r="BO76" s="1632"/>
    </row>
    <row r="77" spans="1:67" s="3745" customFormat="1" ht="15" customHeight="1">
      <c r="A77" s="6835" t="s">
        <v>23152</v>
      </c>
      <c r="B77" s="6836"/>
      <c r="C77" s="8157" t="s">
        <v>23158</v>
      </c>
      <c r="D77" s="8158"/>
      <c r="E77" s="8158"/>
      <c r="F77" s="8158"/>
      <c r="G77" s="8158"/>
      <c r="H77" s="8158"/>
      <c r="I77" s="8158"/>
      <c r="J77" s="8158"/>
      <c r="K77" s="8158"/>
      <c r="L77" s="8159"/>
      <c r="M77" s="6749">
        <v>48.238399999999999</v>
      </c>
      <c r="N77" s="6750">
        <f>M77*Оглавление!$B$14</f>
        <v>4582.6480000000001</v>
      </c>
      <c r="O77" s="6109">
        <f t="shared" si="2"/>
        <v>4582.6480000000001</v>
      </c>
    </row>
    <row r="78" spans="1:67" s="3745" customFormat="1" ht="15" customHeight="1">
      <c r="A78" s="1830" t="s">
        <v>11081</v>
      </c>
      <c r="B78" s="1827"/>
      <c r="C78" s="8135" t="s">
        <v>9432</v>
      </c>
      <c r="D78" s="8136"/>
      <c r="E78" s="8136"/>
      <c r="F78" s="8136"/>
      <c r="G78" s="8137"/>
      <c r="H78" s="8136"/>
      <c r="I78" s="8136"/>
      <c r="J78" s="8136"/>
      <c r="K78" s="8136"/>
      <c r="L78" s="8138"/>
      <c r="M78" s="4978">
        <v>31.004736000000005</v>
      </c>
      <c r="N78" s="5688">
        <f>M78*Оглавление!$B$14</f>
        <v>2945.4499200000005</v>
      </c>
      <c r="O78" s="6109">
        <f t="shared" si="2"/>
        <v>2945.4499200000005</v>
      </c>
    </row>
    <row r="79" spans="1:67" s="3745" customFormat="1" ht="15" customHeight="1">
      <c r="A79" s="1829" t="s">
        <v>5278</v>
      </c>
      <c r="B79" s="1826"/>
      <c r="C79" s="8135" t="s">
        <v>5277</v>
      </c>
      <c r="D79" s="8136"/>
      <c r="E79" s="8136"/>
      <c r="F79" s="8136"/>
      <c r="G79" s="8137"/>
      <c r="H79" s="8136"/>
      <c r="I79" s="8136"/>
      <c r="J79" s="8136"/>
      <c r="K79" s="8136"/>
      <c r="L79" s="8138"/>
      <c r="M79" s="4978">
        <v>43.070944000000004</v>
      </c>
      <c r="N79" s="5688">
        <f>M79*Оглавление!$B$14</f>
        <v>4091.7396800000006</v>
      </c>
      <c r="O79" s="6109">
        <f t="shared" si="2"/>
        <v>4091.7396800000006</v>
      </c>
    </row>
    <row r="80" spans="1:67" s="3745" customFormat="1" ht="15" customHeight="1">
      <c r="A80" s="6835" t="s">
        <v>23153</v>
      </c>
      <c r="B80" s="6836"/>
      <c r="C80" s="8157" t="s">
        <v>23159</v>
      </c>
      <c r="D80" s="8158"/>
      <c r="E80" s="8158"/>
      <c r="F80" s="8158"/>
      <c r="G80" s="8158"/>
      <c r="H80" s="8158"/>
      <c r="I80" s="8158"/>
      <c r="J80" s="8158"/>
      <c r="K80" s="8158"/>
      <c r="L80" s="8159"/>
      <c r="M80" s="6749">
        <v>84.423808000000008</v>
      </c>
      <c r="N80" s="6750">
        <f>M80*Оглавление!$B$14</f>
        <v>8020.2617600000012</v>
      </c>
      <c r="O80" s="6109">
        <f t="shared" si="2"/>
        <v>8020.2617600000012</v>
      </c>
    </row>
    <row r="81" spans="1:67" s="3745" customFormat="1" ht="15" customHeight="1">
      <c r="A81" s="6835" t="s">
        <v>23154</v>
      </c>
      <c r="B81" s="6836"/>
      <c r="C81" s="8157" t="s">
        <v>23160</v>
      </c>
      <c r="D81" s="8158"/>
      <c r="E81" s="8158"/>
      <c r="F81" s="8158"/>
      <c r="G81" s="8158"/>
      <c r="H81" s="8158"/>
      <c r="I81" s="8158"/>
      <c r="J81" s="8158"/>
      <c r="K81" s="8158"/>
      <c r="L81" s="8159"/>
      <c r="M81" s="6749">
        <v>69.767264000000011</v>
      </c>
      <c r="N81" s="6750">
        <f>M81*Оглавление!$B$14</f>
        <v>6627.890080000001</v>
      </c>
      <c r="O81" s="6109">
        <f t="shared" si="2"/>
        <v>6627.890080000001</v>
      </c>
    </row>
    <row r="82" spans="1:67" s="3745" customFormat="1" ht="15" customHeight="1">
      <c r="A82" s="1830" t="s">
        <v>11082</v>
      </c>
      <c r="B82" s="1827"/>
      <c r="C82" s="8135" t="s">
        <v>9433</v>
      </c>
      <c r="D82" s="8136"/>
      <c r="E82" s="8136"/>
      <c r="F82" s="8136"/>
      <c r="G82" s="8137"/>
      <c r="H82" s="8136"/>
      <c r="I82" s="8136"/>
      <c r="J82" s="8136"/>
      <c r="K82" s="8136"/>
      <c r="L82" s="8138"/>
      <c r="M82" s="4978">
        <v>31.004736000000005</v>
      </c>
      <c r="N82" s="5688">
        <f>M82*Оглавление!$B$14</f>
        <v>2945.4499200000005</v>
      </c>
      <c r="O82" s="6109">
        <f t="shared" si="2"/>
        <v>2945.4499200000005</v>
      </c>
    </row>
    <row r="83" spans="1:67" s="3745" customFormat="1" ht="15" customHeight="1">
      <c r="A83" s="1829" t="s">
        <v>5280</v>
      </c>
      <c r="B83" s="1826"/>
      <c r="C83" s="8135" t="s">
        <v>5279</v>
      </c>
      <c r="D83" s="8136"/>
      <c r="E83" s="8136"/>
      <c r="F83" s="8136"/>
      <c r="G83" s="8137"/>
      <c r="H83" s="8136"/>
      <c r="I83" s="8136"/>
      <c r="J83" s="8136"/>
      <c r="K83" s="8136"/>
      <c r="L83" s="8138"/>
      <c r="M83" s="4978">
        <v>17.220448000000001</v>
      </c>
      <c r="N83" s="5688">
        <f>M83*Оглавление!$B$14</f>
        <v>1635.9425600000002</v>
      </c>
      <c r="O83" s="6109">
        <f t="shared" si="2"/>
        <v>1635.9425600000002</v>
      </c>
    </row>
    <row r="84" spans="1:67" s="3745" customFormat="1" ht="15" customHeight="1">
      <c r="A84" s="6835" t="s">
        <v>23155</v>
      </c>
      <c r="B84" s="6836"/>
      <c r="C84" s="8157" t="s">
        <v>23161</v>
      </c>
      <c r="D84" s="8158"/>
      <c r="E84" s="8158"/>
      <c r="F84" s="8158"/>
      <c r="G84" s="8158"/>
      <c r="H84" s="8158"/>
      <c r="I84" s="8158"/>
      <c r="J84" s="8158"/>
      <c r="K84" s="8158"/>
      <c r="L84" s="8159"/>
      <c r="M84" s="6749">
        <v>27.568576</v>
      </c>
      <c r="N84" s="6750">
        <f>M84*Оглавление!$B$14</f>
        <v>2619.0147200000001</v>
      </c>
      <c r="O84" s="6109">
        <f t="shared" si="2"/>
        <v>2619.0147200000001</v>
      </c>
    </row>
    <row r="85" spans="1:67" s="1636" customFormat="1" ht="15" customHeight="1">
      <c r="A85" s="1830" t="s">
        <v>11071</v>
      </c>
      <c r="B85" s="1827"/>
      <c r="C85" s="8135" t="s">
        <v>9434</v>
      </c>
      <c r="D85" s="8136"/>
      <c r="E85" s="8136"/>
      <c r="F85" s="8136"/>
      <c r="G85" s="8137"/>
      <c r="H85" s="8136"/>
      <c r="I85" s="8136"/>
      <c r="J85" s="8136"/>
      <c r="K85" s="8136"/>
      <c r="L85" s="8138"/>
      <c r="M85" s="4978">
        <v>42.542303999999994</v>
      </c>
      <c r="N85" s="5688">
        <f>M85*Оглавление!$B$14</f>
        <v>4041.5188799999996</v>
      </c>
      <c r="O85" s="6109">
        <f t="shared" si="2"/>
        <v>4041.5188799999996</v>
      </c>
      <c r="P85" s="3745"/>
    </row>
    <row r="86" spans="1:67" s="1636" customFormat="1" ht="15" customHeight="1">
      <c r="A86" s="1830" t="s">
        <v>11106</v>
      </c>
      <c r="B86" s="1827"/>
      <c r="C86" s="8135" t="s">
        <v>9435</v>
      </c>
      <c r="D86" s="8136"/>
      <c r="E86" s="8136"/>
      <c r="F86" s="8136"/>
      <c r="G86" s="8137"/>
      <c r="H86" s="8136"/>
      <c r="I86" s="8136"/>
      <c r="J86" s="8136"/>
      <c r="K86" s="8136"/>
      <c r="L86" s="8138"/>
      <c r="M86" s="4978">
        <v>29.114848000000002</v>
      </c>
      <c r="N86" s="5688">
        <f>M86*Оглавление!$B$14</f>
        <v>2765.9105600000003</v>
      </c>
      <c r="O86" s="6109">
        <f t="shared" si="2"/>
        <v>2765.9105600000003</v>
      </c>
      <c r="P86" s="3745"/>
    </row>
    <row r="87" spans="1:67" s="1636" customFormat="1" ht="15" customHeight="1">
      <c r="A87" s="1830" t="s">
        <v>11083</v>
      </c>
      <c r="B87" s="1827"/>
      <c r="C87" s="8135" t="s">
        <v>9436</v>
      </c>
      <c r="D87" s="8136"/>
      <c r="E87" s="8136"/>
      <c r="F87" s="8136"/>
      <c r="G87" s="8137"/>
      <c r="H87" s="8136"/>
      <c r="I87" s="8136"/>
      <c r="J87" s="8136"/>
      <c r="K87" s="8136"/>
      <c r="L87" s="8138"/>
      <c r="M87" s="4978">
        <v>62.022688000000002</v>
      </c>
      <c r="N87" s="5688">
        <f>M87*Оглавление!$B$14</f>
        <v>5892.1553600000007</v>
      </c>
      <c r="O87" s="6109">
        <f t="shared" si="2"/>
        <v>5892.1553600000007</v>
      </c>
      <c r="P87" s="3745"/>
    </row>
    <row r="88" spans="1:67" s="1636" customFormat="1" ht="15" customHeight="1">
      <c r="A88" s="1830" t="s">
        <v>11084</v>
      </c>
      <c r="B88" s="1827"/>
      <c r="C88" s="8135" t="s">
        <v>9437</v>
      </c>
      <c r="D88" s="8136"/>
      <c r="E88" s="8136"/>
      <c r="F88" s="8136"/>
      <c r="G88" s="8137"/>
      <c r="H88" s="8136"/>
      <c r="I88" s="8136"/>
      <c r="J88" s="8136"/>
      <c r="K88" s="8136"/>
      <c r="L88" s="8138"/>
      <c r="M88" s="4978">
        <v>40.652416000000009</v>
      </c>
      <c r="N88" s="5688">
        <f>M88*Оглавление!$B$14</f>
        <v>3861.9795200000008</v>
      </c>
      <c r="O88" s="6109">
        <f t="shared" si="2"/>
        <v>3861.9795200000008</v>
      </c>
      <c r="P88" s="3745"/>
    </row>
    <row r="89" spans="1:67" s="1636" customFormat="1" ht="15" customHeight="1">
      <c r="A89" s="6837" t="s">
        <v>23156</v>
      </c>
      <c r="B89" s="6766"/>
      <c r="C89" s="8157" t="s">
        <v>23162</v>
      </c>
      <c r="D89" s="8158"/>
      <c r="E89" s="8158"/>
      <c r="F89" s="8158"/>
      <c r="G89" s="8158"/>
      <c r="H89" s="8158"/>
      <c r="I89" s="8158"/>
      <c r="J89" s="8158"/>
      <c r="K89" s="8158"/>
      <c r="L89" s="8159"/>
      <c r="M89" s="6749">
        <v>80.974432000000007</v>
      </c>
      <c r="N89" s="6750">
        <f>M89*Оглавление!$B$14</f>
        <v>7692.5710400000007</v>
      </c>
      <c r="O89" s="6109">
        <f t="shared" si="2"/>
        <v>7692.5710400000007</v>
      </c>
      <c r="P89" s="3745"/>
    </row>
    <row r="90" spans="1:67" s="1636" customFormat="1" ht="15" customHeight="1">
      <c r="A90" s="1830" t="s">
        <v>11085</v>
      </c>
      <c r="B90" s="1827"/>
      <c r="C90" s="8135" t="s">
        <v>9438</v>
      </c>
      <c r="D90" s="8136"/>
      <c r="E90" s="8136"/>
      <c r="F90" s="8136"/>
      <c r="G90" s="8137"/>
      <c r="H90" s="8136"/>
      <c r="I90" s="8136"/>
      <c r="J90" s="8136"/>
      <c r="K90" s="8136"/>
      <c r="L90" s="8138"/>
      <c r="M90" s="4978">
        <v>61.679072000000005</v>
      </c>
      <c r="N90" s="5688">
        <f>M90*Оглавление!$B$14</f>
        <v>5859.5118400000001</v>
      </c>
      <c r="O90" s="6109">
        <f t="shared" si="2"/>
        <v>5859.5118400000001</v>
      </c>
      <c r="P90" s="3745"/>
    </row>
    <row r="91" spans="1:67" s="1636" customFormat="1" ht="15" customHeight="1">
      <c r="A91" s="6837" t="s">
        <v>23157</v>
      </c>
      <c r="B91" s="6766"/>
      <c r="C91" s="8157" t="s">
        <v>23163</v>
      </c>
      <c r="D91" s="8158"/>
      <c r="E91" s="8158"/>
      <c r="F91" s="8158"/>
      <c r="G91" s="8158"/>
      <c r="H91" s="8158"/>
      <c r="I91" s="8158"/>
      <c r="J91" s="8158"/>
      <c r="K91" s="8158"/>
      <c r="L91" s="8159"/>
      <c r="M91" s="6749">
        <v>116.97481600000002</v>
      </c>
      <c r="N91" s="6750">
        <f>M91*Оглавление!$B$14</f>
        <v>11112.607520000001</v>
      </c>
      <c r="O91" s="6109">
        <f t="shared" si="2"/>
        <v>11112.607520000001</v>
      </c>
      <c r="P91" s="3745"/>
    </row>
    <row r="92" spans="1:67" s="1636" customFormat="1" ht="15" customHeight="1">
      <c r="A92" s="1830" t="s">
        <v>5282</v>
      </c>
      <c r="B92" s="1827"/>
      <c r="C92" s="8135" t="s">
        <v>5281</v>
      </c>
      <c r="D92" s="8136"/>
      <c r="E92" s="8136"/>
      <c r="F92" s="8136"/>
      <c r="G92" s="8137"/>
      <c r="H92" s="8136"/>
      <c r="I92" s="8136"/>
      <c r="J92" s="8136"/>
      <c r="K92" s="8136"/>
      <c r="L92" s="8138"/>
      <c r="M92" s="4978">
        <v>63.225344000000007</v>
      </c>
      <c r="N92" s="5688">
        <f>M92*Оглавление!$B$14</f>
        <v>6006.4076800000003</v>
      </c>
      <c r="O92" s="6109">
        <f t="shared" si="2"/>
        <v>6006.4076800000003</v>
      </c>
      <c r="P92" s="3745"/>
    </row>
    <row r="93" spans="1:67" s="1587" customFormat="1" ht="15" customHeight="1">
      <c r="A93" s="1830" t="s">
        <v>11086</v>
      </c>
      <c r="B93" s="1827"/>
      <c r="C93" s="8135" t="s">
        <v>9439</v>
      </c>
      <c r="D93" s="8136"/>
      <c r="E93" s="8136"/>
      <c r="F93" s="8136"/>
      <c r="G93" s="8137"/>
      <c r="H93" s="8136"/>
      <c r="I93" s="8136"/>
      <c r="J93" s="8136"/>
      <c r="K93" s="8136"/>
      <c r="L93" s="8138"/>
      <c r="M93" s="4978">
        <v>44.088576000000003</v>
      </c>
      <c r="N93" s="5688">
        <f>M93*Оглавление!$B$14</f>
        <v>4188.4147200000007</v>
      </c>
      <c r="O93" s="6108">
        <f t="shared" si="2"/>
        <v>4188.4147200000007</v>
      </c>
      <c r="P93" s="4974"/>
      <c r="Q93" s="1636"/>
      <c r="R93" s="1636"/>
      <c r="S93" s="1636"/>
      <c r="T93" s="1636"/>
      <c r="U93" s="1636"/>
      <c r="V93" s="1636"/>
      <c r="W93" s="1636"/>
      <c r="X93" s="1636"/>
      <c r="Y93" s="1636"/>
      <c r="Z93" s="1636"/>
      <c r="AA93" s="1636"/>
      <c r="AB93" s="1636"/>
      <c r="AC93" s="1636"/>
      <c r="AD93" s="1636"/>
      <c r="AE93" s="1636"/>
      <c r="AF93" s="1636"/>
      <c r="AG93" s="1636"/>
      <c r="AH93" s="1636"/>
      <c r="AI93" s="1636"/>
      <c r="AJ93" s="1636"/>
      <c r="AK93" s="1636"/>
      <c r="AL93" s="1636"/>
      <c r="AM93" s="1636"/>
      <c r="AN93" s="1636"/>
      <c r="AO93" s="1636"/>
      <c r="AP93" s="1636"/>
      <c r="AQ93" s="1636"/>
      <c r="AR93" s="1636"/>
      <c r="AS93" s="1636"/>
      <c r="AT93" s="1636"/>
      <c r="AU93" s="1636"/>
      <c r="AV93" s="1636"/>
      <c r="AW93" s="1636"/>
      <c r="AX93" s="1636"/>
      <c r="AY93" s="1636"/>
      <c r="AZ93" s="1636"/>
      <c r="BA93" s="1636"/>
      <c r="BB93" s="1636"/>
      <c r="BC93" s="1636"/>
      <c r="BD93" s="1636"/>
      <c r="BE93" s="1636"/>
      <c r="BF93" s="1636"/>
      <c r="BG93" s="1636"/>
      <c r="BH93" s="1636"/>
      <c r="BI93" s="1636"/>
      <c r="BJ93" s="1636"/>
      <c r="BK93" s="1636"/>
      <c r="BL93" s="1636"/>
      <c r="BM93" s="1636"/>
      <c r="BN93" s="1636"/>
      <c r="BO93" s="1636"/>
    </row>
    <row r="94" spans="1:67" s="1587" customFormat="1" ht="15" customHeight="1">
      <c r="A94" s="1831" t="s">
        <v>11087</v>
      </c>
      <c r="B94" s="1635"/>
      <c r="C94" s="8196" t="s">
        <v>9440</v>
      </c>
      <c r="D94" s="8136"/>
      <c r="E94" s="8136"/>
      <c r="F94" s="8136"/>
      <c r="G94" s="8137"/>
      <c r="H94" s="8136"/>
      <c r="I94" s="8136"/>
      <c r="J94" s="8136"/>
      <c r="K94" s="8136"/>
      <c r="L94" s="8138"/>
      <c r="M94" s="4978">
        <v>41.352864000000004</v>
      </c>
      <c r="N94" s="6750">
        <f>M94*Оглавление!$B$14</f>
        <v>3928.5220800000002</v>
      </c>
      <c r="O94" s="6108">
        <f t="shared" si="2"/>
        <v>3928.5220800000002</v>
      </c>
      <c r="P94" s="4974"/>
      <c r="Q94" s="1636"/>
      <c r="R94" s="1636"/>
      <c r="S94" s="1636"/>
      <c r="T94" s="1636"/>
      <c r="U94" s="1636"/>
      <c r="V94" s="1636"/>
      <c r="W94" s="1636"/>
      <c r="X94" s="1636"/>
      <c r="Y94" s="1636"/>
      <c r="Z94" s="1636"/>
      <c r="AA94" s="1636"/>
      <c r="AB94" s="1636"/>
      <c r="AC94" s="1636"/>
      <c r="AD94" s="1636"/>
      <c r="AE94" s="1636"/>
      <c r="AF94" s="1636"/>
      <c r="AG94" s="1636"/>
      <c r="AH94" s="1636"/>
      <c r="AI94" s="1636"/>
      <c r="AJ94" s="1636"/>
      <c r="AK94" s="1636"/>
      <c r="AL94" s="1636"/>
      <c r="AM94" s="1636"/>
      <c r="AN94" s="1636"/>
      <c r="AO94" s="1636"/>
      <c r="AP94" s="1636"/>
      <c r="AQ94" s="1636"/>
      <c r="AR94" s="1636"/>
      <c r="AS94" s="1636"/>
      <c r="AT94" s="1636"/>
      <c r="AU94" s="1636"/>
      <c r="AV94" s="1636"/>
      <c r="AW94" s="1636"/>
      <c r="AX94" s="1636"/>
      <c r="AY94" s="1636"/>
      <c r="AZ94" s="1636"/>
      <c r="BA94" s="1636"/>
      <c r="BB94" s="1636"/>
      <c r="BC94" s="1636"/>
      <c r="BD94" s="1636"/>
      <c r="BE94" s="1636"/>
      <c r="BF94" s="1636"/>
      <c r="BG94" s="1636"/>
      <c r="BH94" s="1636"/>
      <c r="BI94" s="1636"/>
      <c r="BJ94" s="1636"/>
      <c r="BK94" s="1636"/>
      <c r="BL94" s="1636"/>
      <c r="BM94" s="1636"/>
      <c r="BN94" s="1636"/>
      <c r="BO94" s="1636"/>
    </row>
    <row r="95" spans="1:67" s="1587" customFormat="1" ht="15" customHeight="1">
      <c r="A95" s="8168" t="s">
        <v>9441</v>
      </c>
      <c r="B95" s="8169"/>
      <c r="C95" s="8169"/>
      <c r="D95" s="8169"/>
      <c r="E95" s="8169"/>
      <c r="F95" s="8169"/>
      <c r="G95" s="8170"/>
      <c r="H95" s="8169"/>
      <c r="I95" s="8169"/>
      <c r="J95" s="8169"/>
      <c r="K95" s="8169"/>
      <c r="L95" s="8169"/>
      <c r="M95" s="8169"/>
      <c r="N95" s="6834">
        <f>M95*Оглавление!$B$14</f>
        <v>0</v>
      </c>
      <c r="O95" s="6111"/>
      <c r="P95" s="4974"/>
      <c r="Q95" s="1636"/>
      <c r="R95" s="1636"/>
      <c r="S95" s="1636"/>
      <c r="T95" s="1636"/>
      <c r="U95" s="1636"/>
      <c r="V95" s="1636"/>
      <c r="W95" s="1636"/>
      <c r="X95" s="1636"/>
      <c r="Y95" s="1636"/>
      <c r="Z95" s="1636"/>
      <c r="AA95" s="1636"/>
      <c r="AB95" s="1636"/>
      <c r="AC95" s="1636"/>
      <c r="AD95" s="1636"/>
      <c r="AE95" s="1636"/>
      <c r="AF95" s="1636"/>
      <c r="AG95" s="1636"/>
      <c r="AH95" s="1636"/>
      <c r="AI95" s="1636"/>
      <c r="AJ95" s="1636"/>
      <c r="AK95" s="1636"/>
      <c r="AL95" s="1636"/>
      <c r="AM95" s="1636"/>
      <c r="AN95" s="1636"/>
      <c r="AO95" s="1636"/>
      <c r="AP95" s="1636"/>
      <c r="AQ95" s="1636"/>
      <c r="AR95" s="1636"/>
      <c r="AS95" s="1636"/>
      <c r="AT95" s="1636"/>
      <c r="AU95" s="1636"/>
      <c r="AV95" s="1636"/>
      <c r="AW95" s="1636"/>
      <c r="AX95" s="1636"/>
      <c r="AY95" s="1636"/>
      <c r="AZ95" s="1636"/>
      <c r="BA95" s="1636"/>
      <c r="BB95" s="1636"/>
      <c r="BC95" s="1636"/>
      <c r="BD95" s="1636"/>
      <c r="BE95" s="1636"/>
      <c r="BF95" s="1636"/>
      <c r="BG95" s="1636"/>
      <c r="BH95" s="1636"/>
      <c r="BI95" s="1636"/>
      <c r="BJ95" s="1636"/>
      <c r="BK95" s="1636"/>
      <c r="BL95" s="1636"/>
      <c r="BM95" s="1636"/>
      <c r="BN95" s="1636"/>
      <c r="BO95" s="1636"/>
    </row>
    <row r="96" spans="1:67" s="1587" customFormat="1" ht="15" customHeight="1">
      <c r="A96" s="1831" t="s">
        <v>11088</v>
      </c>
      <c r="B96" s="1635"/>
      <c r="C96" s="8196" t="s">
        <v>9442</v>
      </c>
      <c r="D96" s="8136"/>
      <c r="E96" s="8136"/>
      <c r="F96" s="8136"/>
      <c r="G96" s="8137"/>
      <c r="H96" s="8136"/>
      <c r="I96" s="8136"/>
      <c r="J96" s="8136"/>
      <c r="K96" s="8136"/>
      <c r="L96" s="8138"/>
      <c r="M96" s="4978">
        <v>51.674560000000007</v>
      </c>
      <c r="N96" s="6750">
        <f>M96*Оглавление!$B$14</f>
        <v>4909.0832000000009</v>
      </c>
      <c r="O96" s="6108">
        <f t="shared" si="2"/>
        <v>4909.0832000000009</v>
      </c>
      <c r="P96" s="4974"/>
      <c r="Q96" s="1636"/>
      <c r="R96" s="1636"/>
      <c r="S96" s="1636"/>
      <c r="T96" s="1636"/>
      <c r="U96" s="1636"/>
      <c r="V96" s="1636"/>
      <c r="W96" s="1636"/>
      <c r="X96" s="1636"/>
      <c r="Y96" s="1636"/>
      <c r="Z96" s="1636"/>
      <c r="AA96" s="1636"/>
      <c r="AB96" s="1636"/>
      <c r="AC96" s="1636"/>
      <c r="AD96" s="1636"/>
      <c r="AE96" s="1636"/>
      <c r="AF96" s="1636"/>
      <c r="AG96" s="1636"/>
      <c r="AH96" s="1636"/>
      <c r="AI96" s="1636"/>
      <c r="AJ96" s="1636"/>
      <c r="AK96" s="1636"/>
      <c r="AL96" s="1636"/>
      <c r="AM96" s="1636"/>
      <c r="AN96" s="1636"/>
      <c r="AO96" s="1636"/>
      <c r="AP96" s="1636"/>
      <c r="AQ96" s="1636"/>
      <c r="AR96" s="1636"/>
      <c r="AS96" s="1636"/>
      <c r="AT96" s="1636"/>
      <c r="AU96" s="1636"/>
      <c r="AV96" s="1636"/>
      <c r="AW96" s="1636"/>
      <c r="AX96" s="1636"/>
      <c r="AY96" s="1636"/>
      <c r="AZ96" s="1636"/>
      <c r="BA96" s="1636"/>
      <c r="BB96" s="1636"/>
      <c r="BC96" s="1636"/>
      <c r="BD96" s="1636"/>
      <c r="BE96" s="1636"/>
      <c r="BF96" s="1636"/>
      <c r="BG96" s="1636"/>
      <c r="BH96" s="1636"/>
      <c r="BI96" s="1636"/>
      <c r="BJ96" s="1636"/>
      <c r="BK96" s="1636"/>
      <c r="BL96" s="1636"/>
      <c r="BM96" s="1636"/>
      <c r="BN96" s="1636"/>
      <c r="BO96" s="1636"/>
    </row>
    <row r="97" spans="1:67" s="1587" customFormat="1" ht="15" customHeight="1">
      <c r="A97" s="1831" t="s">
        <v>11089</v>
      </c>
      <c r="B97" s="1635"/>
      <c r="C97" s="8196" t="s">
        <v>9443</v>
      </c>
      <c r="D97" s="8136"/>
      <c r="E97" s="8136"/>
      <c r="F97" s="8136"/>
      <c r="G97" s="8137"/>
      <c r="H97" s="8136"/>
      <c r="I97" s="8136"/>
      <c r="J97" s="8136"/>
      <c r="K97" s="8136"/>
      <c r="L97" s="8138"/>
      <c r="M97" s="4978">
        <v>56.326591999999998</v>
      </c>
      <c r="N97" s="5688">
        <f>M97*Оглавление!$B$14</f>
        <v>5351.0262400000001</v>
      </c>
      <c r="O97" s="6108">
        <f t="shared" si="2"/>
        <v>5351.0262400000001</v>
      </c>
      <c r="P97" s="4974"/>
      <c r="Q97" s="1636"/>
      <c r="R97" s="1636"/>
      <c r="S97" s="1636"/>
      <c r="T97" s="1636"/>
      <c r="U97" s="1636"/>
      <c r="V97" s="1636"/>
      <c r="W97" s="1636"/>
      <c r="X97" s="1636"/>
      <c r="Y97" s="1636"/>
      <c r="Z97" s="1636"/>
      <c r="AA97" s="1636"/>
      <c r="AB97" s="1636"/>
      <c r="AC97" s="1636"/>
      <c r="AD97" s="1636"/>
      <c r="AE97" s="1636"/>
      <c r="AF97" s="1636"/>
      <c r="AG97" s="1636"/>
      <c r="AH97" s="1636"/>
      <c r="AI97" s="1636"/>
      <c r="AJ97" s="1636"/>
      <c r="AK97" s="1636"/>
      <c r="AL97" s="1636"/>
      <c r="AM97" s="1636"/>
      <c r="AN97" s="1636"/>
      <c r="AO97" s="1636"/>
      <c r="AP97" s="1636"/>
      <c r="AQ97" s="1636"/>
      <c r="AR97" s="1636"/>
      <c r="AS97" s="1636"/>
      <c r="AT97" s="1636"/>
      <c r="AU97" s="1636"/>
      <c r="AV97" s="1636"/>
      <c r="AW97" s="1636"/>
      <c r="AX97" s="1636"/>
      <c r="AY97" s="1636"/>
      <c r="AZ97" s="1636"/>
      <c r="BA97" s="1636"/>
      <c r="BB97" s="1636"/>
      <c r="BC97" s="1636"/>
      <c r="BD97" s="1636"/>
      <c r="BE97" s="1636"/>
      <c r="BF97" s="1636"/>
      <c r="BG97" s="1636"/>
      <c r="BH97" s="1636"/>
      <c r="BI97" s="1636"/>
      <c r="BJ97" s="1636"/>
      <c r="BK97" s="1636"/>
      <c r="BL97" s="1636"/>
      <c r="BM97" s="1636"/>
      <c r="BN97" s="1636"/>
      <c r="BO97" s="1636"/>
    </row>
    <row r="98" spans="1:67" s="1587" customFormat="1" ht="15" customHeight="1">
      <c r="A98" s="1831" t="s">
        <v>11090</v>
      </c>
      <c r="B98" s="1635"/>
      <c r="C98" s="8196" t="s">
        <v>9444</v>
      </c>
      <c r="D98" s="8136"/>
      <c r="E98" s="8136"/>
      <c r="F98" s="8136"/>
      <c r="G98" s="8137"/>
      <c r="H98" s="8136"/>
      <c r="I98" s="8136"/>
      <c r="J98" s="8136"/>
      <c r="K98" s="8136"/>
      <c r="L98" s="8138"/>
      <c r="M98" s="4978">
        <v>127.48153599999999</v>
      </c>
      <c r="N98" s="5688">
        <f>M98*Оглавление!$B$14</f>
        <v>12110.745919999999</v>
      </c>
      <c r="O98" s="6108">
        <f t="shared" si="2"/>
        <v>12110.745919999999</v>
      </c>
      <c r="P98" s="4974"/>
      <c r="Q98" s="1636"/>
      <c r="R98" s="1636"/>
      <c r="S98" s="1636"/>
      <c r="T98" s="1636"/>
      <c r="U98" s="1636"/>
      <c r="V98" s="1636"/>
      <c r="W98" s="1636"/>
      <c r="X98" s="1636"/>
      <c r="Y98" s="1636"/>
      <c r="Z98" s="1636"/>
      <c r="AA98" s="1636"/>
      <c r="AB98" s="1636"/>
      <c r="AC98" s="1636"/>
      <c r="AD98" s="1636"/>
      <c r="AE98" s="1636"/>
      <c r="AF98" s="1636"/>
      <c r="AG98" s="1636"/>
      <c r="AH98" s="1636"/>
      <c r="AI98" s="1636"/>
      <c r="AJ98" s="1636"/>
      <c r="AK98" s="1636"/>
      <c r="AL98" s="1636"/>
      <c r="AM98" s="1636"/>
      <c r="AN98" s="1636"/>
      <c r="AO98" s="1636"/>
      <c r="AP98" s="1636"/>
      <c r="AQ98" s="1636"/>
      <c r="AR98" s="1636"/>
      <c r="AS98" s="1636"/>
      <c r="AT98" s="1636"/>
      <c r="AU98" s="1636"/>
      <c r="AV98" s="1636"/>
      <c r="AW98" s="1636"/>
      <c r="AX98" s="1636"/>
      <c r="AY98" s="1636"/>
      <c r="AZ98" s="1636"/>
      <c r="BA98" s="1636"/>
      <c r="BB98" s="1636"/>
      <c r="BC98" s="1636"/>
      <c r="BD98" s="1636"/>
      <c r="BE98" s="1636"/>
      <c r="BF98" s="1636"/>
      <c r="BG98" s="1636"/>
      <c r="BH98" s="1636"/>
      <c r="BI98" s="1636"/>
      <c r="BJ98" s="1636"/>
      <c r="BK98" s="1636"/>
      <c r="BL98" s="1636"/>
      <c r="BM98" s="1636"/>
      <c r="BN98" s="1636"/>
      <c r="BO98" s="1636"/>
    </row>
    <row r="99" spans="1:67" s="1587" customFormat="1" ht="15" customHeight="1">
      <c r="A99" s="1831" t="s">
        <v>11091</v>
      </c>
      <c r="B99" s="1635"/>
      <c r="C99" s="8196" t="s">
        <v>9445</v>
      </c>
      <c r="D99" s="8136"/>
      <c r="E99" s="8136"/>
      <c r="F99" s="8136"/>
      <c r="G99" s="8137"/>
      <c r="H99" s="8136"/>
      <c r="I99" s="8136"/>
      <c r="J99" s="8136"/>
      <c r="K99" s="8136"/>
      <c r="L99" s="8138"/>
      <c r="M99" s="4978">
        <v>127.48153599999999</v>
      </c>
      <c r="N99" s="6750">
        <f>M99*Оглавление!$B$14</f>
        <v>12110.745919999999</v>
      </c>
      <c r="O99" s="6108">
        <f t="shared" si="2"/>
        <v>12110.745919999999</v>
      </c>
      <c r="P99" s="4974"/>
      <c r="Q99" s="1636"/>
      <c r="R99" s="1636"/>
      <c r="S99" s="1636"/>
      <c r="T99" s="1636"/>
      <c r="U99" s="1636"/>
      <c r="V99" s="1636"/>
      <c r="W99" s="1636"/>
      <c r="X99" s="1636"/>
      <c r="Y99" s="1636"/>
      <c r="Z99" s="1636"/>
      <c r="AA99" s="1636"/>
      <c r="AB99" s="1636"/>
      <c r="AC99" s="1636"/>
      <c r="AD99" s="1636"/>
      <c r="AE99" s="1636"/>
      <c r="AF99" s="1636"/>
      <c r="AG99" s="1636"/>
      <c r="AH99" s="1636"/>
      <c r="AI99" s="1636"/>
      <c r="AJ99" s="1636"/>
      <c r="AK99" s="1636"/>
      <c r="AL99" s="1636"/>
      <c r="AM99" s="1636"/>
      <c r="AN99" s="1636"/>
      <c r="AO99" s="1636"/>
      <c r="AP99" s="1636"/>
      <c r="AQ99" s="1636"/>
      <c r="AR99" s="1636"/>
      <c r="AS99" s="1636"/>
      <c r="AT99" s="1636"/>
      <c r="AU99" s="1636"/>
      <c r="AV99" s="1636"/>
      <c r="AW99" s="1636"/>
      <c r="AX99" s="1636"/>
      <c r="AY99" s="1636"/>
      <c r="AZ99" s="1636"/>
      <c r="BA99" s="1636"/>
      <c r="BB99" s="1636"/>
      <c r="BC99" s="1636"/>
      <c r="BD99" s="1636"/>
      <c r="BE99" s="1636"/>
      <c r="BF99" s="1636"/>
      <c r="BG99" s="1636"/>
      <c r="BH99" s="1636"/>
      <c r="BI99" s="1636"/>
      <c r="BJ99" s="1636"/>
      <c r="BK99" s="1636"/>
      <c r="BL99" s="1636"/>
      <c r="BM99" s="1636"/>
      <c r="BN99" s="1636"/>
      <c r="BO99" s="1636"/>
    </row>
    <row r="100" spans="1:67" s="1587" customFormat="1" ht="15" customHeight="1">
      <c r="A100" s="1831" t="s">
        <v>11092</v>
      </c>
      <c r="B100" s="1635"/>
      <c r="C100" s="8196" t="s">
        <v>9446</v>
      </c>
      <c r="D100" s="8136"/>
      <c r="E100" s="8136"/>
      <c r="F100" s="8136"/>
      <c r="G100" s="8137"/>
      <c r="H100" s="8136"/>
      <c r="I100" s="8136"/>
      <c r="J100" s="8136"/>
      <c r="K100" s="8136"/>
      <c r="L100" s="8138"/>
      <c r="M100" s="4978">
        <v>29.299872000000004</v>
      </c>
      <c r="N100" s="6750">
        <f>M100*Оглавление!$B$14</f>
        <v>2783.4878400000002</v>
      </c>
      <c r="O100" s="6108">
        <f t="shared" si="2"/>
        <v>2783.4878400000002</v>
      </c>
      <c r="P100" s="4974"/>
      <c r="Q100" s="1636"/>
      <c r="R100" s="1636"/>
      <c r="S100" s="1636"/>
      <c r="T100" s="1636"/>
      <c r="U100" s="1636"/>
      <c r="V100" s="1636"/>
      <c r="W100" s="1636"/>
      <c r="X100" s="1636"/>
      <c r="Y100" s="1636"/>
      <c r="Z100" s="1636"/>
      <c r="AA100" s="1636"/>
      <c r="AB100" s="1636"/>
      <c r="AC100" s="1636"/>
      <c r="AD100" s="1636"/>
      <c r="AE100" s="1636"/>
      <c r="AF100" s="1636"/>
      <c r="AG100" s="1636"/>
      <c r="AH100" s="1636"/>
      <c r="AI100" s="1636"/>
      <c r="AJ100" s="1636"/>
      <c r="AK100" s="1636"/>
      <c r="AL100" s="1636"/>
      <c r="AM100" s="1636"/>
      <c r="AN100" s="1636"/>
      <c r="AO100" s="1636"/>
      <c r="AP100" s="1636"/>
      <c r="AQ100" s="1636"/>
      <c r="AR100" s="1636"/>
      <c r="AS100" s="1636"/>
      <c r="AT100" s="1636"/>
      <c r="AU100" s="1636"/>
      <c r="AV100" s="1636"/>
      <c r="AW100" s="1636"/>
      <c r="AX100" s="1636"/>
      <c r="AY100" s="1636"/>
      <c r="AZ100" s="1636"/>
      <c r="BA100" s="1636"/>
      <c r="BB100" s="1636"/>
      <c r="BC100" s="1636"/>
      <c r="BD100" s="1636"/>
      <c r="BE100" s="1636"/>
      <c r="BF100" s="1636"/>
      <c r="BG100" s="1636"/>
      <c r="BH100" s="1636"/>
      <c r="BI100" s="1636"/>
      <c r="BJ100" s="1636"/>
      <c r="BK100" s="1636"/>
      <c r="BL100" s="1636"/>
      <c r="BM100" s="1636"/>
      <c r="BN100" s="1636"/>
      <c r="BO100" s="1636"/>
    </row>
    <row r="101" spans="1:67" s="1587" customFormat="1" ht="15" customHeight="1">
      <c r="A101" s="1831" t="s">
        <v>11093</v>
      </c>
      <c r="B101" s="1635"/>
      <c r="C101" s="8196" t="s">
        <v>9447</v>
      </c>
      <c r="D101" s="8136"/>
      <c r="E101" s="8136"/>
      <c r="F101" s="8136"/>
      <c r="G101" s="8137"/>
      <c r="H101" s="8136"/>
      <c r="I101" s="8136"/>
      <c r="J101" s="8136"/>
      <c r="K101" s="8136"/>
      <c r="L101" s="8138"/>
      <c r="M101" s="4978">
        <v>73.57347200000001</v>
      </c>
      <c r="N101" s="5688">
        <f>M101*Оглавление!$B$14</f>
        <v>6989.4798400000009</v>
      </c>
      <c r="O101" s="6108">
        <f t="shared" ref="O101" si="3">N101-(N101*$F$4/100)</f>
        <v>6989.4798400000009</v>
      </c>
      <c r="P101" s="4974"/>
      <c r="Q101" s="1636"/>
      <c r="R101" s="1636"/>
      <c r="S101" s="1636"/>
      <c r="T101" s="1636"/>
      <c r="U101" s="1636"/>
      <c r="V101" s="1636"/>
      <c r="W101" s="1636"/>
      <c r="X101" s="1636"/>
      <c r="Y101" s="1636"/>
      <c r="Z101" s="1636"/>
      <c r="AA101" s="1636"/>
      <c r="AB101" s="1636"/>
      <c r="AC101" s="1636"/>
      <c r="AD101" s="1636"/>
      <c r="AE101" s="1636"/>
      <c r="AF101" s="1636"/>
      <c r="AG101" s="1636"/>
      <c r="AH101" s="1636"/>
      <c r="AI101" s="1636"/>
      <c r="AJ101" s="1636"/>
      <c r="AK101" s="1636"/>
      <c r="AL101" s="1636"/>
      <c r="AM101" s="1636"/>
      <c r="AN101" s="1636"/>
      <c r="AO101" s="1636"/>
      <c r="AP101" s="1636"/>
      <c r="AQ101" s="1636"/>
      <c r="AR101" s="1636"/>
      <c r="AS101" s="1636"/>
      <c r="AT101" s="1636"/>
      <c r="AU101" s="1636"/>
      <c r="AV101" s="1636"/>
      <c r="AW101" s="1636"/>
      <c r="AX101" s="1636"/>
      <c r="AY101" s="1636"/>
      <c r="AZ101" s="1636"/>
      <c r="BA101" s="1636"/>
      <c r="BB101" s="1636"/>
      <c r="BC101" s="1636"/>
      <c r="BD101" s="1636"/>
      <c r="BE101" s="1636"/>
      <c r="BF101" s="1636"/>
      <c r="BG101" s="1636"/>
      <c r="BH101" s="1636"/>
      <c r="BI101" s="1636"/>
      <c r="BJ101" s="1636"/>
      <c r="BK101" s="1636"/>
      <c r="BL101" s="1636"/>
      <c r="BM101" s="1636"/>
      <c r="BN101" s="1636"/>
      <c r="BO101" s="1636"/>
    </row>
    <row r="102" spans="1:67" s="836" customFormat="1" ht="15" customHeight="1">
      <c r="A102" s="8131" t="s">
        <v>5285</v>
      </c>
      <c r="B102" s="8132"/>
      <c r="C102" s="8132"/>
      <c r="D102" s="8132"/>
      <c r="E102" s="8132"/>
      <c r="F102" s="8132"/>
      <c r="G102" s="8133"/>
      <c r="H102" s="8132"/>
      <c r="I102" s="8132"/>
      <c r="J102" s="8132"/>
      <c r="K102" s="8132"/>
      <c r="L102" s="8132"/>
      <c r="M102" s="8132"/>
      <c r="N102" s="8132"/>
      <c r="O102" s="8134"/>
      <c r="P102" s="4974"/>
      <c r="Q102" s="1632"/>
      <c r="R102" s="1632"/>
      <c r="S102" s="1632"/>
      <c r="T102" s="1632"/>
      <c r="U102" s="1632"/>
      <c r="V102" s="1632"/>
      <c r="W102" s="1632"/>
      <c r="X102" s="1632"/>
      <c r="Y102" s="1632"/>
      <c r="Z102" s="1632"/>
      <c r="AA102" s="1632"/>
      <c r="AB102" s="1632"/>
      <c r="AC102" s="1632"/>
      <c r="AD102" s="1632"/>
      <c r="AE102" s="1632"/>
      <c r="AF102" s="1632"/>
      <c r="AG102" s="1632"/>
      <c r="AH102" s="1632"/>
      <c r="AI102" s="1632"/>
      <c r="AJ102" s="1632"/>
      <c r="AK102" s="1632"/>
      <c r="AL102" s="1632"/>
      <c r="AM102" s="1632"/>
      <c r="AN102" s="1632"/>
      <c r="AO102" s="1632"/>
      <c r="AP102" s="1632"/>
      <c r="AQ102" s="1632"/>
      <c r="AR102" s="1632"/>
      <c r="AS102" s="1632"/>
      <c r="AT102" s="1632"/>
      <c r="AU102" s="1632"/>
      <c r="AV102" s="1632"/>
      <c r="AW102" s="1632"/>
      <c r="AX102" s="1632"/>
      <c r="AY102" s="1632"/>
      <c r="AZ102" s="1632"/>
      <c r="BA102" s="1632"/>
      <c r="BB102" s="1632"/>
      <c r="BC102" s="1632"/>
      <c r="BD102" s="1632"/>
      <c r="BE102" s="1632"/>
      <c r="BF102" s="1632"/>
      <c r="BG102" s="1632"/>
      <c r="BH102" s="1632"/>
      <c r="BI102" s="1632"/>
      <c r="BJ102" s="1632"/>
      <c r="BK102" s="1632"/>
      <c r="BL102" s="1632"/>
      <c r="BM102" s="1632"/>
      <c r="BN102" s="1632"/>
      <c r="BO102" s="1632"/>
    </row>
    <row r="103" spans="1:67" s="836" customFormat="1" ht="30.75" customHeight="1">
      <c r="A103" s="4521" t="s">
        <v>3520</v>
      </c>
      <c r="B103" s="4521"/>
      <c r="C103" s="8192" t="s">
        <v>5287</v>
      </c>
      <c r="D103" s="8193"/>
      <c r="E103" s="8193"/>
      <c r="F103" s="8193"/>
      <c r="G103" s="8194"/>
      <c r="H103" s="8193"/>
      <c r="I103" s="8193"/>
      <c r="J103" s="8193"/>
      <c r="K103" s="8193"/>
      <c r="L103" s="8195"/>
      <c r="M103" s="4978">
        <v>41.352864000000004</v>
      </c>
      <c r="N103" s="5688">
        <f>M103*Оглавление!$B$14</f>
        <v>3928.5220800000002</v>
      </c>
      <c r="O103" s="6109">
        <f t="shared" ref="O103:O139" si="4">N103-(N103*$F$4/100)</f>
        <v>3928.5220800000002</v>
      </c>
      <c r="P103" s="4974"/>
      <c r="Q103" s="1632"/>
      <c r="R103" s="1632"/>
      <c r="S103" s="1632"/>
      <c r="T103" s="1632"/>
      <c r="U103" s="1632"/>
      <c r="V103" s="1632"/>
      <c r="W103" s="1632"/>
      <c r="X103" s="1632"/>
      <c r="Y103" s="1632"/>
      <c r="Z103" s="1632"/>
      <c r="AA103" s="1632"/>
      <c r="AB103" s="1632"/>
      <c r="AC103" s="1632"/>
      <c r="AD103" s="1632"/>
      <c r="AE103" s="1632"/>
      <c r="AF103" s="1632"/>
      <c r="AG103" s="1632"/>
      <c r="AH103" s="1632"/>
      <c r="AI103" s="1632"/>
      <c r="AJ103" s="1632"/>
      <c r="AK103" s="1632"/>
      <c r="AL103" s="1632"/>
      <c r="AM103" s="1632"/>
      <c r="AN103" s="1632"/>
      <c r="AO103" s="1632"/>
      <c r="AP103" s="1632"/>
      <c r="AQ103" s="1632"/>
      <c r="AR103" s="1632"/>
      <c r="AS103" s="1632"/>
      <c r="AT103" s="1632"/>
      <c r="AU103" s="1632"/>
      <c r="AV103" s="1632"/>
      <c r="AW103" s="1632"/>
      <c r="AX103" s="1632"/>
      <c r="AY103" s="1632"/>
      <c r="AZ103" s="1632"/>
      <c r="BA103" s="1632"/>
      <c r="BB103" s="1632"/>
      <c r="BC103" s="1632"/>
      <c r="BD103" s="1632"/>
      <c r="BE103" s="1632"/>
      <c r="BF103" s="1632"/>
      <c r="BG103" s="1632"/>
      <c r="BH103" s="1632"/>
      <c r="BI103" s="1632"/>
      <c r="BJ103" s="1632"/>
      <c r="BK103" s="1632"/>
      <c r="BL103" s="1632"/>
      <c r="BM103" s="1632"/>
      <c r="BN103" s="1632"/>
      <c r="BO103" s="1632"/>
    </row>
    <row r="104" spans="1:67" s="3745" customFormat="1" ht="30.75" customHeight="1">
      <c r="A104" s="6838" t="s">
        <v>23193</v>
      </c>
      <c r="B104" s="6838"/>
      <c r="C104" s="8109" t="s">
        <v>23201</v>
      </c>
      <c r="D104" s="8110"/>
      <c r="E104" s="8110"/>
      <c r="F104" s="8110"/>
      <c r="G104" s="8110"/>
      <c r="H104" s="8110"/>
      <c r="I104" s="8110"/>
      <c r="J104" s="8110"/>
      <c r="K104" s="8110"/>
      <c r="L104" s="8111"/>
      <c r="M104" s="6749">
        <v>41.352864000000004</v>
      </c>
      <c r="N104" s="5688">
        <f>M104*Оглавление!$B$14</f>
        <v>3928.5220800000002</v>
      </c>
      <c r="O104" s="6109">
        <f t="shared" si="4"/>
        <v>3928.5220800000002</v>
      </c>
    </row>
    <row r="105" spans="1:67" s="3745" customFormat="1" ht="30.75" customHeight="1">
      <c r="A105" s="6838" t="s">
        <v>23194</v>
      </c>
      <c r="B105" s="6838"/>
      <c r="C105" s="8109" t="s">
        <v>23202</v>
      </c>
      <c r="D105" s="8110"/>
      <c r="E105" s="8110"/>
      <c r="F105" s="8110"/>
      <c r="G105" s="8110"/>
      <c r="H105" s="8110"/>
      <c r="I105" s="8110"/>
      <c r="J105" s="8110"/>
      <c r="K105" s="8110"/>
      <c r="L105" s="8111"/>
      <c r="M105" s="6749">
        <v>23.762368000000002</v>
      </c>
      <c r="N105" s="5688">
        <f>M105*Оглавление!$B$14</f>
        <v>2257.4249600000003</v>
      </c>
      <c r="O105" s="6109">
        <f t="shared" si="4"/>
        <v>2257.4249600000003</v>
      </c>
    </row>
    <row r="106" spans="1:67" s="3745" customFormat="1" ht="30" customHeight="1">
      <c r="A106" s="1633" t="s">
        <v>5289</v>
      </c>
      <c r="B106" s="1633"/>
      <c r="C106" s="8118" t="s">
        <v>5288</v>
      </c>
      <c r="D106" s="8119"/>
      <c r="E106" s="8119"/>
      <c r="F106" s="8119"/>
      <c r="G106" s="8110"/>
      <c r="H106" s="8119"/>
      <c r="I106" s="8119"/>
      <c r="J106" s="8119"/>
      <c r="K106" s="8119"/>
      <c r="L106" s="8120"/>
      <c r="M106" s="4978">
        <v>53.247264000000001</v>
      </c>
      <c r="N106" s="5688">
        <f>M106*Оглавление!$B$14</f>
        <v>5058.4900800000005</v>
      </c>
      <c r="O106" s="6109">
        <f t="shared" si="4"/>
        <v>5058.4900800000005</v>
      </c>
    </row>
    <row r="107" spans="1:67" s="3745" customFormat="1" ht="30" customHeight="1">
      <c r="A107" s="6839" t="s">
        <v>23195</v>
      </c>
      <c r="B107" s="6839"/>
      <c r="C107" s="8109" t="s">
        <v>23203</v>
      </c>
      <c r="D107" s="8110"/>
      <c r="E107" s="8110"/>
      <c r="F107" s="8110"/>
      <c r="G107" s="8110"/>
      <c r="H107" s="8110"/>
      <c r="I107" s="8110"/>
      <c r="J107" s="8110"/>
      <c r="K107" s="8110"/>
      <c r="L107" s="8111"/>
      <c r="M107" s="6749">
        <v>65.115232000000006</v>
      </c>
      <c r="N107" s="5688">
        <f>M107*Оглавление!$B$14</f>
        <v>6185.9470400000009</v>
      </c>
      <c r="O107" s="6109">
        <f t="shared" si="4"/>
        <v>6185.9470400000009</v>
      </c>
    </row>
    <row r="108" spans="1:67" s="3745" customFormat="1" ht="30" customHeight="1">
      <c r="A108" s="6839" t="s">
        <v>23196</v>
      </c>
      <c r="B108" s="6839"/>
      <c r="C108" s="8109" t="s">
        <v>23204</v>
      </c>
      <c r="D108" s="8110"/>
      <c r="E108" s="8110"/>
      <c r="F108" s="8110"/>
      <c r="G108" s="8110"/>
      <c r="H108" s="8110"/>
      <c r="I108" s="8110"/>
      <c r="J108" s="8110"/>
      <c r="K108" s="8110"/>
      <c r="L108" s="8111"/>
      <c r="M108" s="6749">
        <v>85.441440000000014</v>
      </c>
      <c r="N108" s="5688">
        <f>M108*Оглавление!$B$14</f>
        <v>8116.9368000000013</v>
      </c>
      <c r="O108" s="6109">
        <f t="shared" si="4"/>
        <v>8116.9368000000013</v>
      </c>
    </row>
    <row r="109" spans="1:67" s="3745" customFormat="1" ht="15" customHeight="1">
      <c r="A109" s="1633" t="s">
        <v>5291</v>
      </c>
      <c r="B109" s="1633"/>
      <c r="C109" s="8118" t="s">
        <v>5290</v>
      </c>
      <c r="D109" s="8119"/>
      <c r="E109" s="8119"/>
      <c r="F109" s="8119"/>
      <c r="G109" s="8110"/>
      <c r="H109" s="8119"/>
      <c r="I109" s="8119"/>
      <c r="J109" s="8119"/>
      <c r="K109" s="8119"/>
      <c r="L109" s="8120"/>
      <c r="M109" s="4978">
        <v>32.564224000000003</v>
      </c>
      <c r="N109" s="5688">
        <f>M109*Оглавление!$B$14</f>
        <v>3093.6012800000003</v>
      </c>
      <c r="O109" s="6109">
        <f t="shared" si="4"/>
        <v>3093.6012800000003</v>
      </c>
    </row>
    <row r="110" spans="1:67" s="3745" customFormat="1" ht="15" customHeight="1">
      <c r="A110" s="6840" t="s">
        <v>23197</v>
      </c>
      <c r="B110" s="6840"/>
      <c r="C110" s="8109" t="s">
        <v>23205</v>
      </c>
      <c r="D110" s="8110"/>
      <c r="E110" s="8110"/>
      <c r="F110" s="8110"/>
      <c r="G110" s="8110"/>
      <c r="H110" s="8110"/>
      <c r="I110" s="8110"/>
      <c r="J110" s="8110"/>
      <c r="K110" s="8110"/>
      <c r="L110" s="8111"/>
      <c r="M110" s="6749">
        <v>32.564224000000003</v>
      </c>
      <c r="N110" s="5688">
        <f>M110*Оглавление!$B$14</f>
        <v>3093.6012800000003</v>
      </c>
      <c r="O110" s="6109">
        <f t="shared" si="4"/>
        <v>3093.6012800000003</v>
      </c>
    </row>
    <row r="111" spans="1:67" s="3745" customFormat="1" ht="15" customHeight="1">
      <c r="A111" s="6840" t="s">
        <v>23198</v>
      </c>
      <c r="B111" s="6840"/>
      <c r="C111" s="8109" t="s">
        <v>23206</v>
      </c>
      <c r="D111" s="8110"/>
      <c r="E111" s="8110"/>
      <c r="F111" s="8110"/>
      <c r="G111" s="8110"/>
      <c r="H111" s="8110"/>
      <c r="I111" s="8110"/>
      <c r="J111" s="8110"/>
      <c r="K111" s="8110"/>
      <c r="L111" s="8111"/>
      <c r="M111" s="6749">
        <v>32.564224000000003</v>
      </c>
      <c r="N111" s="5688">
        <f>M111*Оглавление!$B$14</f>
        <v>3093.6012800000003</v>
      </c>
      <c r="O111" s="6109">
        <f t="shared" si="4"/>
        <v>3093.6012800000003</v>
      </c>
    </row>
    <row r="112" spans="1:67" s="3745" customFormat="1" ht="15" customHeight="1">
      <c r="A112" s="1633" t="s">
        <v>5293</v>
      </c>
      <c r="B112" s="1633"/>
      <c r="C112" s="8118" t="s">
        <v>5292</v>
      </c>
      <c r="D112" s="8119"/>
      <c r="E112" s="8119"/>
      <c r="F112" s="8119"/>
      <c r="G112" s="8110"/>
      <c r="H112" s="8119"/>
      <c r="I112" s="8119"/>
      <c r="J112" s="8119"/>
      <c r="K112" s="8119"/>
      <c r="L112" s="8120"/>
      <c r="M112" s="4978">
        <v>41.352864000000004</v>
      </c>
      <c r="N112" s="5688">
        <f>M112*Оглавление!$B$14</f>
        <v>3928.5220800000002</v>
      </c>
      <c r="O112" s="6109">
        <f t="shared" si="4"/>
        <v>3928.5220800000002</v>
      </c>
    </row>
    <row r="113" spans="1:66" s="3745" customFormat="1" ht="15" customHeight="1">
      <c r="A113" s="1633" t="s">
        <v>5295</v>
      </c>
      <c r="B113" s="1633"/>
      <c r="C113" s="8118" t="s">
        <v>5294</v>
      </c>
      <c r="D113" s="8119"/>
      <c r="E113" s="8119"/>
      <c r="F113" s="8119"/>
      <c r="G113" s="8110"/>
      <c r="H113" s="8119"/>
      <c r="I113" s="8119"/>
      <c r="J113" s="8119"/>
      <c r="K113" s="8119"/>
      <c r="L113" s="8120"/>
      <c r="M113" s="4978">
        <v>60.291391999999995</v>
      </c>
      <c r="N113" s="5688">
        <f>M113*Оглавление!$B$14</f>
        <v>5727.6822399999992</v>
      </c>
      <c r="O113" s="6109">
        <f t="shared" si="4"/>
        <v>5727.6822399999992</v>
      </c>
    </row>
    <row r="114" spans="1:66" s="3745" customFormat="1" ht="15" customHeight="1">
      <c r="A114" s="6839" t="s">
        <v>23199</v>
      </c>
      <c r="B114" s="6839"/>
      <c r="C114" s="8109" t="s">
        <v>23207</v>
      </c>
      <c r="D114" s="8110"/>
      <c r="E114" s="8110"/>
      <c r="F114" s="8110"/>
      <c r="G114" s="8110"/>
      <c r="H114" s="8110"/>
      <c r="I114" s="8110"/>
      <c r="J114" s="8110"/>
      <c r="K114" s="8110"/>
      <c r="L114" s="8111"/>
      <c r="M114" s="6749">
        <v>39.621568000000003</v>
      </c>
      <c r="N114" s="5688">
        <f>M114*Оглавление!$B$14</f>
        <v>3764.0489600000005</v>
      </c>
      <c r="O114" s="6109">
        <f t="shared" si="4"/>
        <v>3764.0489600000005</v>
      </c>
    </row>
    <row r="115" spans="1:66" s="3745" customFormat="1" ht="15" customHeight="1">
      <c r="A115" s="1633" t="s">
        <v>5297</v>
      </c>
      <c r="B115" s="1633"/>
      <c r="C115" s="8118" t="s">
        <v>5296</v>
      </c>
      <c r="D115" s="8119"/>
      <c r="E115" s="8119"/>
      <c r="F115" s="8119"/>
      <c r="G115" s="8110"/>
      <c r="H115" s="8119"/>
      <c r="I115" s="8119"/>
      <c r="J115" s="8119"/>
      <c r="K115" s="8119"/>
      <c r="L115" s="8120"/>
      <c r="M115" s="4978">
        <v>41.352864000000004</v>
      </c>
      <c r="N115" s="5688">
        <f>M115*Оглавление!$B$14</f>
        <v>3928.5220800000002</v>
      </c>
      <c r="O115" s="6109">
        <f t="shared" si="4"/>
        <v>3928.5220800000002</v>
      </c>
    </row>
    <row r="116" spans="1:66" s="3745" customFormat="1" ht="15" customHeight="1">
      <c r="A116" s="6839" t="s">
        <v>23200</v>
      </c>
      <c r="B116" s="6839"/>
      <c r="C116" s="8109" t="s">
        <v>23208</v>
      </c>
      <c r="D116" s="8110"/>
      <c r="E116" s="8110"/>
      <c r="F116" s="8110"/>
      <c r="G116" s="8110"/>
      <c r="H116" s="8110"/>
      <c r="I116" s="8110"/>
      <c r="J116" s="8110"/>
      <c r="K116" s="8110"/>
      <c r="L116" s="8111"/>
      <c r="M116" s="6749">
        <v>27.053152000000001</v>
      </c>
      <c r="N116" s="5688">
        <f>M116*Оглавление!$B$14</f>
        <v>2570.0494400000002</v>
      </c>
      <c r="O116" s="6109">
        <f t="shared" si="4"/>
        <v>2570.0494400000002</v>
      </c>
    </row>
    <row r="117" spans="1:66" s="836" customFormat="1" ht="15" customHeight="1">
      <c r="A117" s="1633" t="s">
        <v>5299</v>
      </c>
      <c r="B117" s="1633"/>
      <c r="C117" s="8118" t="s">
        <v>5298</v>
      </c>
      <c r="D117" s="8119"/>
      <c r="E117" s="8119"/>
      <c r="F117" s="8119"/>
      <c r="G117" s="8110"/>
      <c r="H117" s="8119"/>
      <c r="I117" s="8119"/>
      <c r="J117" s="8119"/>
      <c r="K117" s="8119"/>
      <c r="L117" s="8120"/>
      <c r="M117" s="4978">
        <v>17.564063999999998</v>
      </c>
      <c r="N117" s="5688">
        <f>M117*Оглавление!$B$14</f>
        <v>1668.5860799999998</v>
      </c>
      <c r="O117" s="6109">
        <f t="shared" si="4"/>
        <v>1668.5860799999998</v>
      </c>
      <c r="P117" s="4974"/>
    </row>
    <row r="118" spans="1:66" s="1581" customFormat="1" ht="15" customHeight="1">
      <c r="A118" s="1633" t="s">
        <v>9417</v>
      </c>
      <c r="B118" s="1633"/>
      <c r="C118" s="8118" t="s">
        <v>9420</v>
      </c>
      <c r="D118" s="8119"/>
      <c r="E118" s="8119"/>
      <c r="F118" s="8119"/>
      <c r="G118" s="8110"/>
      <c r="H118" s="8119"/>
      <c r="I118" s="8119"/>
      <c r="J118" s="8119"/>
      <c r="K118" s="8119"/>
      <c r="L118" s="8120"/>
      <c r="M118" s="4978">
        <v>27.568576</v>
      </c>
      <c r="N118" s="5688">
        <f>M118*Оглавление!$B$14</f>
        <v>2619.0147200000001</v>
      </c>
      <c r="O118" s="6109">
        <f t="shared" si="4"/>
        <v>2619.0147200000001</v>
      </c>
      <c r="P118" s="4974"/>
      <c r="Q118" s="1632"/>
      <c r="R118" s="1632"/>
      <c r="S118" s="1632"/>
      <c r="T118" s="1632"/>
      <c r="U118" s="1632"/>
      <c r="V118" s="1632"/>
      <c r="W118" s="1632"/>
      <c r="X118" s="1632"/>
      <c r="Y118" s="1632"/>
      <c r="Z118" s="1632"/>
      <c r="AA118" s="1632"/>
      <c r="AB118" s="1632"/>
      <c r="AC118" s="1632"/>
      <c r="AD118" s="1632"/>
      <c r="AE118" s="1632"/>
      <c r="AF118" s="1632"/>
      <c r="AG118" s="1632"/>
      <c r="AH118" s="1632"/>
      <c r="AI118" s="1632"/>
      <c r="AJ118" s="1632"/>
      <c r="AK118" s="1632"/>
      <c r="AL118" s="1632"/>
      <c r="AM118" s="1632"/>
      <c r="AN118" s="1632"/>
      <c r="AO118" s="1632"/>
      <c r="AP118" s="1632"/>
      <c r="AQ118" s="1632"/>
      <c r="AR118" s="1632"/>
      <c r="AS118" s="1632"/>
      <c r="AT118" s="1632"/>
      <c r="AU118" s="1632"/>
      <c r="AV118" s="1632"/>
      <c r="AW118" s="1632"/>
      <c r="AX118" s="1632"/>
      <c r="AY118" s="1632"/>
      <c r="AZ118" s="1632"/>
      <c r="BA118" s="1632"/>
      <c r="BB118" s="1632"/>
      <c r="BC118" s="1632"/>
      <c r="BD118" s="1632"/>
      <c r="BE118" s="1632"/>
      <c r="BF118" s="1632"/>
      <c r="BG118" s="1632"/>
      <c r="BH118" s="1632"/>
      <c r="BI118" s="1632"/>
      <c r="BJ118" s="1632"/>
      <c r="BK118" s="1632"/>
      <c r="BL118" s="1632"/>
      <c r="BM118" s="1632"/>
      <c r="BN118" s="1632"/>
    </row>
    <row r="119" spans="1:66" s="1581" customFormat="1" ht="15" customHeight="1">
      <c r="A119" s="1633" t="s">
        <v>9418</v>
      </c>
      <c r="B119" s="1633"/>
      <c r="C119" s="8118" t="s">
        <v>9421</v>
      </c>
      <c r="D119" s="8119"/>
      <c r="E119" s="8119"/>
      <c r="F119" s="8119"/>
      <c r="G119" s="8110"/>
      <c r="H119" s="8119"/>
      <c r="I119" s="8119"/>
      <c r="J119" s="8119"/>
      <c r="K119" s="8119"/>
      <c r="L119" s="8120"/>
      <c r="M119" s="4978">
        <v>36.185408000000002</v>
      </c>
      <c r="N119" s="5688">
        <f>M119*Оглавление!$B$14</f>
        <v>3437.6137600000002</v>
      </c>
      <c r="O119" s="6109">
        <f t="shared" si="4"/>
        <v>3437.6137600000002</v>
      </c>
      <c r="P119" s="4974"/>
      <c r="Q119" s="1632"/>
      <c r="R119" s="1632"/>
      <c r="S119" s="1632"/>
      <c r="T119" s="1632"/>
      <c r="U119" s="1632"/>
      <c r="V119" s="1632"/>
      <c r="W119" s="1632"/>
      <c r="X119" s="1632"/>
      <c r="Y119" s="1632"/>
      <c r="Z119" s="1632"/>
      <c r="AA119" s="1632"/>
      <c r="AB119" s="1632"/>
      <c r="AC119" s="1632"/>
      <c r="AD119" s="1632"/>
      <c r="AE119" s="1632"/>
      <c r="AF119" s="1632"/>
      <c r="AG119" s="1632"/>
      <c r="AH119" s="1632"/>
      <c r="AI119" s="1632"/>
      <c r="AJ119" s="1632"/>
      <c r="AK119" s="1632"/>
      <c r="AL119" s="1632"/>
      <c r="AM119" s="1632"/>
      <c r="AN119" s="1632"/>
      <c r="AO119" s="1632"/>
      <c r="AP119" s="1632"/>
      <c r="AQ119" s="1632"/>
      <c r="AR119" s="1632"/>
      <c r="AS119" s="1632"/>
      <c r="AT119" s="1632"/>
      <c r="AU119" s="1632"/>
      <c r="AV119" s="1632"/>
      <c r="AW119" s="1632"/>
      <c r="AX119" s="1632"/>
      <c r="AY119" s="1632"/>
      <c r="AZ119" s="1632"/>
      <c r="BA119" s="1632"/>
      <c r="BB119" s="1632"/>
      <c r="BC119" s="1632"/>
      <c r="BD119" s="1632"/>
      <c r="BE119" s="1632"/>
      <c r="BF119" s="1632"/>
      <c r="BG119" s="1632"/>
      <c r="BH119" s="1632"/>
      <c r="BI119" s="1632"/>
      <c r="BJ119" s="1632"/>
      <c r="BK119" s="1632"/>
      <c r="BL119" s="1632"/>
      <c r="BM119" s="1632"/>
      <c r="BN119" s="1632"/>
    </row>
    <row r="120" spans="1:66" s="1581" customFormat="1" ht="15" customHeight="1">
      <c r="A120" s="1633" t="s">
        <v>9419</v>
      </c>
      <c r="B120" s="1633"/>
      <c r="C120" s="8118" t="s">
        <v>9422</v>
      </c>
      <c r="D120" s="8119"/>
      <c r="E120" s="8119"/>
      <c r="F120" s="8119"/>
      <c r="G120" s="8110"/>
      <c r="H120" s="8119"/>
      <c r="I120" s="8119"/>
      <c r="J120" s="8119"/>
      <c r="K120" s="8119"/>
      <c r="L120" s="8120"/>
      <c r="M120" s="4978">
        <v>74.075680000000006</v>
      </c>
      <c r="N120" s="5688">
        <f>M120*Оглавление!$B$14</f>
        <v>7037.1896000000006</v>
      </c>
      <c r="O120" s="6109">
        <f t="shared" si="4"/>
        <v>7037.1896000000006</v>
      </c>
      <c r="P120" s="4974"/>
      <c r="Q120" s="1632"/>
      <c r="R120" s="1632"/>
      <c r="S120" s="1632"/>
      <c r="T120" s="1632"/>
      <c r="U120" s="1632"/>
      <c r="V120" s="1632"/>
      <c r="W120" s="1632"/>
      <c r="X120" s="1632"/>
      <c r="Y120" s="1632"/>
      <c r="Z120" s="1632"/>
      <c r="AA120" s="1632"/>
      <c r="AB120" s="1632"/>
      <c r="AC120" s="1632"/>
      <c r="AD120" s="1632"/>
      <c r="AE120" s="1632"/>
      <c r="AF120" s="1632"/>
      <c r="AG120" s="1632"/>
      <c r="AH120" s="1632"/>
      <c r="AI120" s="1632"/>
      <c r="AJ120" s="1632"/>
      <c r="AK120" s="1632"/>
      <c r="AL120" s="1632"/>
      <c r="AM120" s="1632"/>
      <c r="AN120" s="1632"/>
      <c r="AO120" s="1632"/>
      <c r="AP120" s="1632"/>
      <c r="AQ120" s="1632"/>
      <c r="AR120" s="1632"/>
      <c r="AS120" s="1632"/>
      <c r="AT120" s="1632"/>
      <c r="AU120" s="1632"/>
      <c r="AV120" s="1632"/>
      <c r="AW120" s="1632"/>
      <c r="AX120" s="1632"/>
      <c r="AY120" s="1632"/>
      <c r="AZ120" s="1632"/>
      <c r="BA120" s="1632"/>
      <c r="BB120" s="1632"/>
      <c r="BC120" s="1632"/>
      <c r="BD120" s="1632"/>
      <c r="BE120" s="1632"/>
      <c r="BF120" s="1632"/>
      <c r="BG120" s="1632"/>
      <c r="BH120" s="1632"/>
      <c r="BI120" s="1632"/>
      <c r="BJ120" s="1632"/>
      <c r="BK120" s="1632"/>
      <c r="BL120" s="1632"/>
      <c r="BM120" s="1632"/>
      <c r="BN120" s="1632"/>
    </row>
    <row r="121" spans="1:66" s="993" customFormat="1" ht="15" customHeight="1">
      <c r="A121" s="8131" t="s">
        <v>5842</v>
      </c>
      <c r="B121" s="8132"/>
      <c r="C121" s="8132"/>
      <c r="D121" s="8132"/>
      <c r="E121" s="8132"/>
      <c r="F121" s="8132"/>
      <c r="G121" s="8133"/>
      <c r="H121" s="8132"/>
      <c r="I121" s="8132"/>
      <c r="J121" s="8132"/>
      <c r="K121" s="8132"/>
      <c r="L121" s="8132"/>
      <c r="M121" s="8132"/>
      <c r="N121" s="8132"/>
      <c r="O121" s="8134"/>
      <c r="P121" s="4974"/>
      <c r="Q121" s="1632"/>
      <c r="R121" s="1632"/>
      <c r="S121" s="1632"/>
      <c r="T121" s="1632"/>
      <c r="U121" s="1632"/>
      <c r="V121" s="1632"/>
      <c r="W121" s="1632"/>
      <c r="X121" s="1632"/>
      <c r="Y121" s="1632"/>
      <c r="Z121" s="1632"/>
      <c r="AA121" s="1632"/>
      <c r="AB121" s="1632"/>
      <c r="AC121" s="1632"/>
      <c r="AD121" s="1632"/>
      <c r="AE121" s="1632"/>
      <c r="AF121" s="1632"/>
      <c r="AG121" s="1632"/>
      <c r="AH121" s="1632"/>
      <c r="AI121" s="1632"/>
      <c r="AJ121" s="1632"/>
      <c r="AK121" s="1632"/>
      <c r="AL121" s="1632"/>
      <c r="AM121" s="1632"/>
      <c r="AN121" s="1632"/>
      <c r="AO121" s="1632"/>
      <c r="AP121" s="1632"/>
      <c r="AQ121" s="1632"/>
      <c r="AR121" s="1632"/>
      <c r="AS121" s="1632"/>
      <c r="AT121" s="1632"/>
      <c r="AU121" s="1632"/>
      <c r="AV121" s="1632"/>
      <c r="AW121" s="1632"/>
      <c r="AX121" s="1632"/>
      <c r="AY121" s="1632"/>
      <c r="AZ121" s="1632"/>
      <c r="BA121" s="1632"/>
      <c r="BB121" s="1632"/>
      <c r="BC121" s="1632"/>
      <c r="BD121" s="1632"/>
      <c r="BE121" s="1632"/>
      <c r="BF121" s="1632"/>
      <c r="BG121" s="1632"/>
      <c r="BH121" s="1632"/>
      <c r="BI121" s="1632"/>
      <c r="BJ121" s="1632"/>
      <c r="BK121" s="1632"/>
      <c r="BL121" s="1632"/>
      <c r="BM121" s="1632"/>
      <c r="BN121" s="1632"/>
    </row>
    <row r="122" spans="1:66" s="2092" customFormat="1">
      <c r="A122" s="1828" t="s">
        <v>12012</v>
      </c>
      <c r="B122" s="2093"/>
      <c r="C122" s="2094" t="s">
        <v>12013</v>
      </c>
      <c r="D122" s="2095"/>
      <c r="E122" s="2095"/>
      <c r="F122" s="2095"/>
      <c r="G122" s="6761"/>
      <c r="H122" s="2095"/>
      <c r="I122" s="2095"/>
      <c r="J122" s="2095"/>
      <c r="K122" s="2095"/>
      <c r="L122" s="2096"/>
      <c r="M122" s="4978">
        <v>70.824544000000003</v>
      </c>
      <c r="N122" s="5688">
        <f>M122*Оглавление!$B$14</f>
        <v>6728.3316800000002</v>
      </c>
      <c r="O122" s="6109">
        <f t="shared" si="4"/>
        <v>6728.3316800000002</v>
      </c>
      <c r="P122" s="4974"/>
    </row>
    <row r="123" spans="1:66" s="993" customFormat="1">
      <c r="A123" s="1828" t="s">
        <v>11094</v>
      </c>
      <c r="B123" s="1633"/>
      <c r="C123" s="8124" t="s">
        <v>9405</v>
      </c>
      <c r="D123" s="8125" t="s">
        <v>9406</v>
      </c>
      <c r="E123" s="8125"/>
      <c r="F123" s="8125"/>
      <c r="G123" s="8126"/>
      <c r="H123" s="8125"/>
      <c r="I123" s="8125"/>
      <c r="J123" s="8125"/>
      <c r="K123" s="8125"/>
      <c r="L123" s="8127"/>
      <c r="M123" s="4978">
        <v>27.912192000000001</v>
      </c>
      <c r="N123" s="5688">
        <f>M123*Оглавление!$B$14</f>
        <v>2651.6582400000002</v>
      </c>
      <c r="O123" s="6109">
        <f t="shared" si="4"/>
        <v>2651.6582400000002</v>
      </c>
      <c r="P123" s="4974"/>
      <c r="Q123" s="1632"/>
      <c r="R123" s="1632"/>
      <c r="S123" s="1632"/>
      <c r="T123" s="1632"/>
      <c r="U123" s="1632"/>
      <c r="V123" s="1632"/>
      <c r="W123" s="1632"/>
      <c r="X123" s="1632"/>
      <c r="Y123" s="1632"/>
      <c r="Z123" s="1632"/>
      <c r="AA123" s="1632"/>
      <c r="AB123" s="1632"/>
      <c r="AC123" s="1632"/>
      <c r="AD123" s="1632"/>
      <c r="AE123" s="1632"/>
      <c r="AF123" s="1632"/>
      <c r="AG123" s="1632"/>
      <c r="AH123" s="1632"/>
      <c r="AI123" s="1632"/>
      <c r="AJ123" s="1632"/>
      <c r="AK123" s="1632"/>
      <c r="AL123" s="1632"/>
      <c r="AM123" s="1632"/>
      <c r="AN123" s="1632"/>
      <c r="AO123" s="1632"/>
      <c r="AP123" s="1632"/>
      <c r="AQ123" s="1632"/>
      <c r="AR123" s="1632"/>
      <c r="AS123" s="1632"/>
      <c r="AT123" s="1632"/>
      <c r="AU123" s="1632"/>
      <c r="AV123" s="1632"/>
      <c r="AW123" s="1632"/>
      <c r="AX123" s="1632"/>
      <c r="AY123" s="1632"/>
      <c r="AZ123" s="1632"/>
      <c r="BA123" s="1632"/>
      <c r="BB123" s="1632"/>
      <c r="BC123" s="1632"/>
      <c r="BD123" s="1632"/>
      <c r="BE123" s="1632"/>
      <c r="BF123" s="1632"/>
      <c r="BG123" s="1632"/>
      <c r="BH123" s="1632"/>
      <c r="BI123" s="1632"/>
      <c r="BJ123" s="1632"/>
      <c r="BK123" s="1632"/>
      <c r="BL123" s="1632"/>
      <c r="BM123" s="1632"/>
      <c r="BN123" s="1632"/>
    </row>
    <row r="124" spans="1:66" s="993" customFormat="1">
      <c r="A124" s="1828" t="s">
        <v>11095</v>
      </c>
      <c r="B124" s="1633"/>
      <c r="C124" s="8124" t="s">
        <v>5845</v>
      </c>
      <c r="D124" s="8125" t="s">
        <v>5845</v>
      </c>
      <c r="E124" s="8125"/>
      <c r="F124" s="8125"/>
      <c r="G124" s="8126"/>
      <c r="H124" s="8125"/>
      <c r="I124" s="8125"/>
      <c r="J124" s="8125"/>
      <c r="K124" s="8125"/>
      <c r="L124" s="8127"/>
      <c r="M124" s="4978">
        <v>36.185408000000002</v>
      </c>
      <c r="N124" s="5688">
        <f>M124*Оглавление!$B$14</f>
        <v>3437.6137600000002</v>
      </c>
      <c r="O124" s="6109">
        <f t="shared" si="4"/>
        <v>3437.6137600000002</v>
      </c>
      <c r="P124" s="4974"/>
      <c r="Q124" s="1632"/>
      <c r="R124" s="1632"/>
      <c r="S124" s="1632"/>
      <c r="T124" s="1632"/>
      <c r="U124" s="1632"/>
      <c r="V124" s="1632"/>
      <c r="W124" s="1632"/>
      <c r="X124" s="1632"/>
      <c r="Y124" s="1632"/>
      <c r="Z124" s="1632"/>
      <c r="AA124" s="1632"/>
      <c r="AB124" s="1632"/>
      <c r="AC124" s="1632"/>
      <c r="AD124" s="1632"/>
      <c r="AE124" s="1632"/>
      <c r="AF124" s="1632"/>
      <c r="AG124" s="1632"/>
      <c r="AH124" s="1632"/>
      <c r="AI124" s="1632"/>
      <c r="AJ124" s="1632"/>
      <c r="AK124" s="1632"/>
      <c r="AL124" s="1632"/>
      <c r="AM124" s="1632"/>
      <c r="AN124" s="1632"/>
      <c r="AO124" s="1632"/>
      <c r="AP124" s="1632"/>
      <c r="AQ124" s="1632"/>
      <c r="AR124" s="1632"/>
      <c r="AS124" s="1632"/>
      <c r="AT124" s="1632"/>
      <c r="AU124" s="1632"/>
      <c r="AV124" s="1632"/>
      <c r="AW124" s="1632"/>
      <c r="AX124" s="1632"/>
      <c r="AY124" s="1632"/>
      <c r="AZ124" s="1632"/>
      <c r="BA124" s="1632"/>
      <c r="BB124" s="1632"/>
      <c r="BC124" s="1632"/>
      <c r="BD124" s="1632"/>
      <c r="BE124" s="1632"/>
      <c r="BF124" s="1632"/>
      <c r="BG124" s="1632"/>
      <c r="BH124" s="1632"/>
      <c r="BI124" s="1632"/>
      <c r="BJ124" s="1632"/>
      <c r="BK124" s="1632"/>
      <c r="BL124" s="1632"/>
      <c r="BM124" s="1632"/>
      <c r="BN124" s="1632"/>
    </row>
    <row r="125" spans="1:66" s="3745" customFormat="1">
      <c r="A125" s="6841" t="s">
        <v>23209</v>
      </c>
      <c r="B125" s="6839"/>
      <c r="C125" s="6822" t="s">
        <v>23213</v>
      </c>
      <c r="D125" s="6801" t="s">
        <v>9406</v>
      </c>
      <c r="E125" s="6801"/>
      <c r="F125" s="6801"/>
      <c r="G125" s="6801"/>
      <c r="H125" s="6801"/>
      <c r="I125" s="6801"/>
      <c r="J125" s="6801"/>
      <c r="K125" s="6801"/>
      <c r="L125" s="6768"/>
      <c r="M125" s="6749">
        <v>69.767264000000011</v>
      </c>
      <c r="N125" s="6750">
        <f>M125*Оглавление!$B$14</f>
        <v>6627.890080000001</v>
      </c>
      <c r="O125" s="6751">
        <f t="shared" si="4"/>
        <v>6627.890080000001</v>
      </c>
    </row>
    <row r="126" spans="1:66" s="3745" customFormat="1">
      <c r="A126" s="1828" t="s">
        <v>5843</v>
      </c>
      <c r="B126" s="1633"/>
      <c r="C126" s="8124" t="s">
        <v>5844</v>
      </c>
      <c r="D126" s="8125"/>
      <c r="E126" s="8125"/>
      <c r="F126" s="8125"/>
      <c r="G126" s="8126"/>
      <c r="H126" s="8125"/>
      <c r="I126" s="8125"/>
      <c r="J126" s="8125"/>
      <c r="K126" s="8125"/>
      <c r="L126" s="8127"/>
      <c r="M126" s="4978">
        <v>46.507104000000005</v>
      </c>
      <c r="N126" s="5688">
        <f>M126*Оглавление!$B$14</f>
        <v>4418.1748800000005</v>
      </c>
      <c r="O126" s="6109">
        <f t="shared" si="4"/>
        <v>4418.1748800000005</v>
      </c>
    </row>
    <row r="127" spans="1:66" s="3745" customFormat="1">
      <c r="A127" s="1828" t="s">
        <v>11096</v>
      </c>
      <c r="B127" s="1634"/>
      <c r="C127" s="8124" t="s">
        <v>9407</v>
      </c>
      <c r="D127" s="8125" t="s">
        <v>9406</v>
      </c>
      <c r="E127" s="8125"/>
      <c r="F127" s="8125"/>
      <c r="G127" s="8126"/>
      <c r="H127" s="8125"/>
      <c r="I127" s="8125"/>
      <c r="J127" s="8125"/>
      <c r="K127" s="8125"/>
      <c r="L127" s="8127"/>
      <c r="M127" s="4978">
        <v>27.912192000000001</v>
      </c>
      <c r="N127" s="5688">
        <f>M127*Оглавление!$B$14</f>
        <v>2651.6582400000002</v>
      </c>
      <c r="O127" s="6109">
        <f t="shared" si="4"/>
        <v>2651.6582400000002</v>
      </c>
    </row>
    <row r="128" spans="1:66" s="3745" customFormat="1">
      <c r="A128" s="1828" t="s">
        <v>11097</v>
      </c>
      <c r="B128" s="1634"/>
      <c r="C128" s="8124" t="s">
        <v>9408</v>
      </c>
      <c r="D128" s="8125" t="s">
        <v>9408</v>
      </c>
      <c r="E128" s="8125"/>
      <c r="F128" s="8125"/>
      <c r="G128" s="8126"/>
      <c r="H128" s="8125"/>
      <c r="I128" s="8125"/>
      <c r="J128" s="8125"/>
      <c r="K128" s="8125"/>
      <c r="L128" s="8127"/>
      <c r="M128" s="4978">
        <v>76.666016000000013</v>
      </c>
      <c r="N128" s="5688">
        <f>M128*Оглавление!$B$14</f>
        <v>7283.2715200000011</v>
      </c>
      <c r="O128" s="6109">
        <f t="shared" si="4"/>
        <v>7283.2715200000011</v>
      </c>
    </row>
    <row r="129" spans="1:66" s="3745" customFormat="1">
      <c r="A129" s="6841" t="s">
        <v>23210</v>
      </c>
      <c r="B129" s="6840"/>
      <c r="C129" s="6822" t="s">
        <v>9409</v>
      </c>
      <c r="D129" s="6801" t="s">
        <v>9406</v>
      </c>
      <c r="E129" s="6801"/>
      <c r="F129" s="6801"/>
      <c r="G129" s="6801"/>
      <c r="H129" s="6801"/>
      <c r="I129" s="6801"/>
      <c r="J129" s="6801"/>
      <c r="K129" s="6801"/>
      <c r="L129" s="6768"/>
      <c r="M129" s="6749">
        <v>73.229855999999998</v>
      </c>
      <c r="N129" s="6750">
        <f>M129*Оглавление!$B$14</f>
        <v>6956.8363199999994</v>
      </c>
      <c r="O129" s="6751">
        <f t="shared" si="4"/>
        <v>6956.8363199999994</v>
      </c>
    </row>
    <row r="130" spans="1:66" s="3745" customFormat="1">
      <c r="A130" s="1828" t="s">
        <v>11098</v>
      </c>
      <c r="B130" s="1634"/>
      <c r="C130" s="8124" t="s">
        <v>9409</v>
      </c>
      <c r="D130" s="8125"/>
      <c r="E130" s="8125"/>
      <c r="F130" s="8125"/>
      <c r="G130" s="8126"/>
      <c r="H130" s="8125"/>
      <c r="I130" s="8125"/>
      <c r="J130" s="8125"/>
      <c r="K130" s="8125"/>
      <c r="L130" s="8127"/>
      <c r="M130" s="4978">
        <v>31.348351999999998</v>
      </c>
      <c r="N130" s="5688">
        <f>M130*Оглавление!$B$14</f>
        <v>2978.0934399999996</v>
      </c>
      <c r="O130" s="6109">
        <f t="shared" si="4"/>
        <v>2978.0934399999996</v>
      </c>
    </row>
    <row r="131" spans="1:66" s="3745" customFormat="1">
      <c r="A131" s="1828" t="s">
        <v>11099</v>
      </c>
      <c r="B131" s="1634"/>
      <c r="C131" s="8124" t="s">
        <v>9410</v>
      </c>
      <c r="D131" s="8125" t="s">
        <v>9406</v>
      </c>
      <c r="E131" s="8125"/>
      <c r="F131" s="8125"/>
      <c r="G131" s="8126"/>
      <c r="H131" s="8125"/>
      <c r="I131" s="8125"/>
      <c r="J131" s="8125"/>
      <c r="K131" s="8125"/>
      <c r="L131" s="8127"/>
      <c r="M131" s="4978">
        <v>63.753984000000003</v>
      </c>
      <c r="N131" s="5688">
        <f>M131*Оглавление!$B$14</f>
        <v>6056.6284800000003</v>
      </c>
      <c r="O131" s="6109">
        <f t="shared" si="4"/>
        <v>6056.6284800000003</v>
      </c>
    </row>
    <row r="132" spans="1:66" s="3745" customFormat="1">
      <c r="A132" s="6841" t="s">
        <v>23211</v>
      </c>
      <c r="B132" s="6840"/>
      <c r="C132" s="6842" t="s">
        <v>23214</v>
      </c>
      <c r="D132" s="6843"/>
      <c r="E132" s="6843"/>
      <c r="F132" s="6843"/>
      <c r="G132" s="6843"/>
      <c r="H132" s="6843"/>
      <c r="I132" s="6843"/>
      <c r="J132" s="6843"/>
      <c r="K132" s="6843"/>
      <c r="L132" s="6844"/>
      <c r="M132" s="6749">
        <v>73.229855999999998</v>
      </c>
      <c r="N132" s="6750">
        <f>M132*Оглавление!$B$14</f>
        <v>6956.8363199999994</v>
      </c>
      <c r="O132" s="6751">
        <f t="shared" si="4"/>
        <v>6956.8363199999994</v>
      </c>
    </row>
    <row r="133" spans="1:66" s="3745" customFormat="1">
      <c r="A133" s="1828" t="s">
        <v>11100</v>
      </c>
      <c r="B133" s="1634"/>
      <c r="C133" s="8124" t="s">
        <v>5846</v>
      </c>
      <c r="D133" s="8125" t="s">
        <v>9411</v>
      </c>
      <c r="E133" s="8125"/>
      <c r="F133" s="8125"/>
      <c r="G133" s="8126"/>
      <c r="H133" s="8125"/>
      <c r="I133" s="8125"/>
      <c r="J133" s="8125"/>
      <c r="K133" s="8125"/>
      <c r="L133" s="8127"/>
      <c r="M133" s="4978">
        <v>36.185408000000002</v>
      </c>
      <c r="N133" s="5688">
        <f>M133*Оглавление!$B$14</f>
        <v>3437.6137600000002</v>
      </c>
      <c r="O133" s="6109">
        <f t="shared" si="4"/>
        <v>3437.6137600000002</v>
      </c>
    </row>
    <row r="134" spans="1:66" s="3745" customFormat="1">
      <c r="A134" s="1828" t="s">
        <v>11101</v>
      </c>
      <c r="B134" s="1634"/>
      <c r="C134" s="8124" t="s">
        <v>9412</v>
      </c>
      <c r="D134" s="8125" t="s">
        <v>9406</v>
      </c>
      <c r="E134" s="8125"/>
      <c r="F134" s="8125"/>
      <c r="G134" s="8126"/>
      <c r="H134" s="8125"/>
      <c r="I134" s="8125"/>
      <c r="J134" s="8125"/>
      <c r="K134" s="8125"/>
      <c r="L134" s="8127"/>
      <c r="M134" s="4978">
        <v>83.551552000000015</v>
      </c>
      <c r="N134" s="5688">
        <f>M134*Оглавление!$B$14</f>
        <v>7937.3974400000016</v>
      </c>
      <c r="O134" s="6109">
        <f t="shared" si="4"/>
        <v>7937.3974400000016</v>
      </c>
    </row>
    <row r="135" spans="1:66" s="3745" customFormat="1">
      <c r="A135" s="6841" t="s">
        <v>23212</v>
      </c>
      <c r="B135" s="6840"/>
      <c r="C135" s="6822" t="s">
        <v>23215</v>
      </c>
      <c r="D135" s="6801"/>
      <c r="E135" s="6801"/>
      <c r="F135" s="6801"/>
      <c r="G135" s="6801"/>
      <c r="H135" s="6801"/>
      <c r="I135" s="6801"/>
      <c r="J135" s="6801"/>
      <c r="K135" s="6801"/>
      <c r="L135" s="6768"/>
      <c r="M135" s="6749">
        <v>142.78566400000003</v>
      </c>
      <c r="N135" s="6750">
        <f>M135*Оглавление!$B$14</f>
        <v>13564.638080000002</v>
      </c>
      <c r="O135" s="6751">
        <f t="shared" si="4"/>
        <v>13564.638080000002</v>
      </c>
    </row>
    <row r="136" spans="1:66" s="3745" customFormat="1">
      <c r="A136" s="1828" t="s">
        <v>11102</v>
      </c>
      <c r="B136" s="1634"/>
      <c r="C136" s="8124" t="s">
        <v>9413</v>
      </c>
      <c r="D136" s="8125" t="s">
        <v>9406</v>
      </c>
      <c r="E136" s="8125"/>
      <c r="F136" s="8125"/>
      <c r="G136" s="8126"/>
      <c r="H136" s="8125"/>
      <c r="I136" s="8125"/>
      <c r="J136" s="8125"/>
      <c r="K136" s="8125"/>
      <c r="L136" s="8127"/>
      <c r="M136" s="4978">
        <v>56.855232000000008</v>
      </c>
      <c r="N136" s="5688">
        <f>M136*Оглавление!$B$14</f>
        <v>5401.2470400000011</v>
      </c>
      <c r="O136" s="6109">
        <f t="shared" si="4"/>
        <v>5401.2470400000011</v>
      </c>
    </row>
    <row r="137" spans="1:66" s="3745" customFormat="1">
      <c r="A137" s="1828" t="s">
        <v>11103</v>
      </c>
      <c r="B137" s="1634"/>
      <c r="C137" s="8124" t="s">
        <v>9414</v>
      </c>
      <c r="D137" s="8125" t="s">
        <v>9406</v>
      </c>
      <c r="E137" s="8125"/>
      <c r="F137" s="8125"/>
      <c r="G137" s="8126"/>
      <c r="H137" s="8125"/>
      <c r="I137" s="8125"/>
      <c r="J137" s="8125"/>
      <c r="K137" s="8125"/>
      <c r="L137" s="8127"/>
      <c r="M137" s="4978">
        <v>53.405856</v>
      </c>
      <c r="N137" s="5688">
        <f>M137*Оглавление!$B$14</f>
        <v>5073.5563199999997</v>
      </c>
      <c r="O137" s="6109">
        <f t="shared" si="4"/>
        <v>5073.5563199999997</v>
      </c>
    </row>
    <row r="138" spans="1:66" s="1582" customFormat="1" ht="15" customHeight="1">
      <c r="A138" s="1828" t="s">
        <v>11104</v>
      </c>
      <c r="B138" s="1634"/>
      <c r="C138" s="8124" t="s">
        <v>9415</v>
      </c>
      <c r="D138" s="8125" t="s">
        <v>9406</v>
      </c>
      <c r="E138" s="8125"/>
      <c r="F138" s="8125"/>
      <c r="G138" s="8126"/>
      <c r="H138" s="8125"/>
      <c r="I138" s="8125"/>
      <c r="J138" s="8125"/>
      <c r="K138" s="8125"/>
      <c r="L138" s="8127"/>
      <c r="M138" s="4978">
        <v>156.42457600000003</v>
      </c>
      <c r="N138" s="5688">
        <f>M138*Оглавление!$B$14</f>
        <v>14860.334720000003</v>
      </c>
      <c r="O138" s="6109">
        <f t="shared" si="4"/>
        <v>14860.334720000003</v>
      </c>
      <c r="P138" s="4974"/>
      <c r="Q138" s="1632"/>
      <c r="R138" s="1632"/>
      <c r="S138" s="1632"/>
      <c r="T138" s="1632"/>
      <c r="U138" s="1632"/>
      <c r="V138" s="1632"/>
      <c r="W138" s="1632"/>
      <c r="X138" s="1632"/>
      <c r="Y138" s="1632"/>
      <c r="Z138" s="1632"/>
      <c r="AA138" s="1632"/>
      <c r="AB138" s="1632"/>
      <c r="AC138" s="1632"/>
      <c r="AD138" s="1632"/>
      <c r="AE138" s="1632"/>
      <c r="AF138" s="1632"/>
      <c r="AG138" s="1632"/>
      <c r="AH138" s="1632"/>
      <c r="AI138" s="1632"/>
      <c r="AJ138" s="1632"/>
      <c r="AK138" s="1632"/>
      <c r="AL138" s="1632"/>
      <c r="AM138" s="1632"/>
      <c r="AN138" s="1632"/>
      <c r="AO138" s="1632"/>
      <c r="AP138" s="1632"/>
      <c r="AQ138" s="1632"/>
      <c r="AR138" s="1632"/>
      <c r="AS138" s="1632"/>
      <c r="AT138" s="1632"/>
      <c r="AU138" s="1632"/>
      <c r="AV138" s="1632"/>
      <c r="AW138" s="1632"/>
      <c r="AX138" s="1632"/>
      <c r="AY138" s="1632"/>
      <c r="AZ138" s="1632"/>
      <c r="BA138" s="1632"/>
      <c r="BB138" s="1632"/>
      <c r="BC138" s="1632"/>
      <c r="BD138" s="1632"/>
      <c r="BE138" s="1632"/>
      <c r="BF138" s="1632"/>
      <c r="BG138" s="1632"/>
      <c r="BH138" s="1632"/>
      <c r="BI138" s="1632"/>
      <c r="BJ138" s="1632"/>
      <c r="BK138" s="1632"/>
      <c r="BL138" s="1632"/>
      <c r="BM138" s="1632"/>
      <c r="BN138" s="1632"/>
    </row>
    <row r="139" spans="1:66" s="1582" customFormat="1" ht="15" customHeight="1">
      <c r="A139" s="1828" t="s">
        <v>11105</v>
      </c>
      <c r="B139" s="1634"/>
      <c r="C139" s="8124" t="s">
        <v>9416</v>
      </c>
      <c r="D139" s="8125" t="s">
        <v>9406</v>
      </c>
      <c r="E139" s="8125"/>
      <c r="F139" s="8125"/>
      <c r="G139" s="8126"/>
      <c r="H139" s="8125"/>
      <c r="I139" s="8125"/>
      <c r="J139" s="8125"/>
      <c r="K139" s="8125"/>
      <c r="L139" s="8127"/>
      <c r="M139" s="4978">
        <v>194.85670399999998</v>
      </c>
      <c r="N139" s="5688">
        <f>M139*Оглавление!$B$14</f>
        <v>18511.386879999998</v>
      </c>
      <c r="O139" s="6109">
        <f t="shared" si="4"/>
        <v>18511.386879999998</v>
      </c>
      <c r="P139" s="4974"/>
      <c r="Q139" s="1632"/>
      <c r="R139" s="1632"/>
      <c r="S139" s="1632"/>
      <c r="T139" s="1632"/>
      <c r="U139" s="1632"/>
      <c r="V139" s="1632"/>
      <c r="W139" s="1632"/>
      <c r="X139" s="1632"/>
      <c r="Y139" s="1632"/>
      <c r="Z139" s="1632"/>
      <c r="AA139" s="1632"/>
      <c r="AB139" s="1632"/>
      <c r="AC139" s="1632"/>
      <c r="AD139" s="1632"/>
      <c r="AE139" s="1632"/>
      <c r="AF139" s="1632"/>
      <c r="AG139" s="1632"/>
      <c r="AH139" s="1632"/>
      <c r="AI139" s="1632"/>
      <c r="AJ139" s="1632"/>
      <c r="AK139" s="1632"/>
      <c r="AL139" s="1632"/>
      <c r="AM139" s="1632"/>
      <c r="AN139" s="1632"/>
      <c r="AO139" s="1632"/>
      <c r="AP139" s="1632"/>
      <c r="AQ139" s="1632"/>
      <c r="AR139" s="1632"/>
      <c r="AS139" s="1632"/>
      <c r="AT139" s="1632"/>
      <c r="AU139" s="1632"/>
      <c r="AV139" s="1632"/>
      <c r="AW139" s="1632"/>
      <c r="AX139" s="1632"/>
      <c r="AY139" s="1632"/>
      <c r="AZ139" s="1632"/>
      <c r="BA139" s="1632"/>
      <c r="BB139" s="1632"/>
      <c r="BC139" s="1632"/>
      <c r="BD139" s="1632"/>
      <c r="BE139" s="1632"/>
      <c r="BF139" s="1632"/>
      <c r="BG139" s="1632"/>
      <c r="BH139" s="1632"/>
      <c r="BI139" s="1632"/>
      <c r="BJ139" s="1632"/>
      <c r="BK139" s="1632"/>
      <c r="BL139" s="1632"/>
      <c r="BM139" s="1632"/>
      <c r="BN139" s="1632"/>
    </row>
    <row r="140" spans="1:66" s="715" customFormat="1" ht="15" customHeight="1">
      <c r="A140" s="8224" t="s">
        <v>1582</v>
      </c>
      <c r="B140" s="8225"/>
      <c r="C140" s="8225"/>
      <c r="D140" s="8225"/>
      <c r="E140" s="8225"/>
      <c r="F140" s="8225"/>
      <c r="G140" s="8225"/>
      <c r="H140" s="8225"/>
      <c r="I140" s="8225"/>
      <c r="J140" s="8225"/>
      <c r="K140" s="8225"/>
      <c r="L140" s="8225"/>
      <c r="M140" s="8225"/>
      <c r="N140" s="8225"/>
      <c r="O140" s="8225"/>
    </row>
    <row r="141" spans="1:66" s="715" customFormat="1" ht="14.45" customHeight="1">
      <c r="A141" s="8128" t="s">
        <v>70</v>
      </c>
      <c r="B141" s="8128" t="s">
        <v>67</v>
      </c>
      <c r="C141" s="8128"/>
      <c r="D141" s="8221" t="s">
        <v>75</v>
      </c>
      <c r="E141" s="8112" t="s">
        <v>1418</v>
      </c>
      <c r="F141" s="8114" t="s">
        <v>1589</v>
      </c>
      <c r="G141" s="6769"/>
      <c r="H141" s="8223" t="s">
        <v>1427</v>
      </c>
      <c r="I141" s="8223" t="s">
        <v>1537</v>
      </c>
      <c r="J141" s="8223"/>
      <c r="K141" s="8223"/>
      <c r="L141" s="8223"/>
      <c r="M141" s="8116" t="s">
        <v>57</v>
      </c>
      <c r="N141" s="8129" t="s">
        <v>3235</v>
      </c>
      <c r="O141" s="8222" t="s">
        <v>3236</v>
      </c>
    </row>
    <row r="142" spans="1:66" s="715" customFormat="1" ht="15" customHeight="1">
      <c r="A142" s="8128"/>
      <c r="B142" s="8128"/>
      <c r="C142" s="8128"/>
      <c r="D142" s="8221"/>
      <c r="E142" s="8113"/>
      <c r="F142" s="8115"/>
      <c r="G142" s="6770"/>
      <c r="H142" s="8223"/>
      <c r="I142" s="6771" t="s">
        <v>1437</v>
      </c>
      <c r="J142" s="6771" t="s">
        <v>1438</v>
      </c>
      <c r="K142" s="8226" t="s">
        <v>1439</v>
      </c>
      <c r="L142" s="8226"/>
      <c r="M142" s="8117"/>
      <c r="N142" s="8130"/>
      <c r="O142" s="8222"/>
    </row>
    <row r="143" spans="1:66" s="715" customFormat="1" ht="15" customHeight="1">
      <c r="A143" s="8220"/>
      <c r="B143" s="6772" t="s">
        <v>9448</v>
      </c>
      <c r="C143" s="6772"/>
      <c r="D143" s="6773" t="s">
        <v>11058</v>
      </c>
      <c r="E143" s="6774">
        <v>6</v>
      </c>
      <c r="F143" s="6775" t="s">
        <v>5850</v>
      </c>
      <c r="G143" s="6776"/>
      <c r="H143" s="6777" t="s">
        <v>11000</v>
      </c>
      <c r="I143" s="818" t="s">
        <v>1559</v>
      </c>
      <c r="J143" s="818" t="s">
        <v>1560</v>
      </c>
      <c r="K143" s="8121" t="s">
        <v>10999</v>
      </c>
      <c r="L143" s="8121"/>
      <c r="M143" s="4979">
        <v>960.78080000000011</v>
      </c>
      <c r="N143" s="6778">
        <f>M143*Оглавление!$B$14</f>
        <v>91274.176000000007</v>
      </c>
      <c r="O143" s="6108">
        <f t="shared" ref="O143:O150" si="5">N143-(N143*$F$4/100)</f>
        <v>91274.176000000007</v>
      </c>
    </row>
    <row r="144" spans="1:66" s="715" customFormat="1" ht="15" customHeight="1">
      <c r="A144" s="8220"/>
      <c r="B144" s="6772" t="s">
        <v>9449</v>
      </c>
      <c r="C144" s="6772"/>
      <c r="D144" s="6773" t="s">
        <v>11059</v>
      </c>
      <c r="E144" s="6779">
        <v>9</v>
      </c>
      <c r="F144" s="6780" t="s">
        <v>5849</v>
      </c>
      <c r="G144" s="6781"/>
      <c r="H144" s="6777" t="s">
        <v>11000</v>
      </c>
      <c r="I144" s="818" t="s">
        <v>1559</v>
      </c>
      <c r="J144" s="818" t="s">
        <v>1560</v>
      </c>
      <c r="K144" s="8121" t="s">
        <v>10999</v>
      </c>
      <c r="L144" s="8121"/>
      <c r="M144" s="4979">
        <v>987.97440000000006</v>
      </c>
      <c r="N144" s="6778">
        <f>M144*Оглавление!$B$14</f>
        <v>93857.567999999999</v>
      </c>
      <c r="O144" s="6108">
        <f t="shared" si="5"/>
        <v>93857.567999999999</v>
      </c>
    </row>
    <row r="145" spans="1:15" s="715" customFormat="1" ht="15" customHeight="1">
      <c r="A145" s="8220"/>
      <c r="B145" s="6772" t="s">
        <v>9450</v>
      </c>
      <c r="C145" s="6772"/>
      <c r="D145" s="6773" t="s">
        <v>11060</v>
      </c>
      <c r="E145" s="6774">
        <v>12</v>
      </c>
      <c r="F145" s="6782" t="s">
        <v>5847</v>
      </c>
      <c r="G145" s="6783"/>
      <c r="H145" s="6777" t="s">
        <v>11000</v>
      </c>
      <c r="I145" s="818" t="s">
        <v>1559</v>
      </c>
      <c r="J145" s="818" t="s">
        <v>1560</v>
      </c>
      <c r="K145" s="8121" t="s">
        <v>10999</v>
      </c>
      <c r="L145" s="8121"/>
      <c r="M145" s="4979">
        <v>1002.2880000000001</v>
      </c>
      <c r="N145" s="6778">
        <f>M145*Оглавление!$B$14</f>
        <v>95217.360000000015</v>
      </c>
      <c r="O145" s="6108">
        <f t="shared" si="5"/>
        <v>95217.360000000015</v>
      </c>
    </row>
    <row r="146" spans="1:15" s="715" customFormat="1">
      <c r="A146" s="8220"/>
      <c r="B146" s="6772" t="s">
        <v>9451</v>
      </c>
      <c r="C146" s="6772"/>
      <c r="D146" s="6773" t="s">
        <v>11061</v>
      </c>
      <c r="E146" s="6779">
        <v>14</v>
      </c>
      <c r="F146" s="6784" t="s">
        <v>5847</v>
      </c>
      <c r="G146" s="6785"/>
      <c r="H146" s="6777" t="s">
        <v>330</v>
      </c>
      <c r="I146" s="818" t="s">
        <v>1559</v>
      </c>
      <c r="J146" s="818" t="s">
        <v>1560</v>
      </c>
      <c r="K146" s="8121" t="s">
        <v>10999</v>
      </c>
      <c r="L146" s="8121"/>
      <c r="M146" s="4979">
        <v>1042.3840000000002</v>
      </c>
      <c r="N146" s="6778">
        <f>M146*Оглавление!$B$14</f>
        <v>99026.480000000025</v>
      </c>
      <c r="O146" s="6108">
        <f t="shared" si="5"/>
        <v>99026.480000000025</v>
      </c>
    </row>
    <row r="147" spans="1:15" s="715" customFormat="1">
      <c r="A147" s="8220"/>
      <c r="B147" s="6772" t="s">
        <v>9452</v>
      </c>
      <c r="C147" s="6772"/>
      <c r="D147" s="6773" t="s">
        <v>11062</v>
      </c>
      <c r="E147" s="6774">
        <v>18</v>
      </c>
      <c r="F147" s="6782" t="s">
        <v>5848</v>
      </c>
      <c r="G147" s="6783"/>
      <c r="H147" s="6777" t="s">
        <v>330</v>
      </c>
      <c r="I147" s="818" t="s">
        <v>1559</v>
      </c>
      <c r="J147" s="818" t="s">
        <v>1560</v>
      </c>
      <c r="K147" s="8121" t="s">
        <v>10999</v>
      </c>
      <c r="L147" s="8121"/>
      <c r="M147" s="4979">
        <v>1109.6960000000001</v>
      </c>
      <c r="N147" s="6778">
        <f>M147*Оглавление!$B$14</f>
        <v>105421.12000000001</v>
      </c>
      <c r="O147" s="6108">
        <f t="shared" si="5"/>
        <v>105421.12000000001</v>
      </c>
    </row>
    <row r="148" spans="1:15" s="715" customFormat="1" ht="15" customHeight="1">
      <c r="A148" s="8220"/>
      <c r="B148" s="6772" t="s">
        <v>9453</v>
      </c>
      <c r="C148" s="6772"/>
      <c r="D148" s="6773" t="s">
        <v>11063</v>
      </c>
      <c r="E148" s="6779">
        <v>21</v>
      </c>
      <c r="F148" s="6784" t="s">
        <v>5848</v>
      </c>
      <c r="G148" s="6785"/>
      <c r="H148" s="6777" t="s">
        <v>11001</v>
      </c>
      <c r="I148" s="818" t="s">
        <v>1559</v>
      </c>
      <c r="J148" s="818" t="s">
        <v>1560</v>
      </c>
      <c r="K148" s="8121" t="s">
        <v>10999</v>
      </c>
      <c r="L148" s="8121"/>
      <c r="M148" s="4979">
        <v>1136.8896000000002</v>
      </c>
      <c r="N148" s="6778">
        <f>M148*Оглавление!$B$14</f>
        <v>108004.51200000002</v>
      </c>
      <c r="O148" s="6108">
        <f t="shared" si="5"/>
        <v>108004.51200000002</v>
      </c>
    </row>
    <row r="149" spans="1:15" s="715" customFormat="1">
      <c r="A149" s="8220"/>
      <c r="B149" s="6772" t="s">
        <v>9454</v>
      </c>
      <c r="C149" s="6772"/>
      <c r="D149" s="6773" t="s">
        <v>11064</v>
      </c>
      <c r="E149" s="6774">
        <v>24</v>
      </c>
      <c r="F149" s="6782" t="s">
        <v>5847</v>
      </c>
      <c r="G149" s="6783"/>
      <c r="H149" s="6777" t="s">
        <v>11002</v>
      </c>
      <c r="I149" s="818" t="s">
        <v>1559</v>
      </c>
      <c r="J149" s="818" t="s">
        <v>1560</v>
      </c>
      <c r="K149" s="8121" t="s">
        <v>10999</v>
      </c>
      <c r="L149" s="8121"/>
      <c r="M149" s="4979">
        <v>1162.6608000000001</v>
      </c>
      <c r="N149" s="6778">
        <f>M149*Оглавление!$B$14</f>
        <v>110452.77600000001</v>
      </c>
      <c r="O149" s="6108">
        <f t="shared" si="5"/>
        <v>110452.77600000001</v>
      </c>
    </row>
    <row r="150" spans="1:15" s="715" customFormat="1">
      <c r="A150" s="8220"/>
      <c r="B150" s="6772" t="s">
        <v>9455</v>
      </c>
      <c r="C150" s="6772"/>
      <c r="D150" s="6773" t="s">
        <v>11065</v>
      </c>
      <c r="E150" s="6786">
        <v>28</v>
      </c>
      <c r="F150" s="6782" t="s">
        <v>5847</v>
      </c>
      <c r="G150" s="6783"/>
      <c r="H150" s="6777" t="s">
        <v>11002</v>
      </c>
      <c r="I150" s="818" t="s">
        <v>1559</v>
      </c>
      <c r="J150" s="818" t="s">
        <v>1560</v>
      </c>
      <c r="K150" s="8121" t="s">
        <v>10999</v>
      </c>
      <c r="L150" s="8121"/>
      <c r="M150" s="4979">
        <v>1191.2992000000002</v>
      </c>
      <c r="N150" s="6778">
        <f>M150*Оглавление!$B$14</f>
        <v>113173.42400000001</v>
      </c>
      <c r="O150" s="6108">
        <f t="shared" si="5"/>
        <v>113173.42400000001</v>
      </c>
    </row>
    <row r="151" spans="1:15" s="715" customFormat="1" ht="15" customHeight="1">
      <c r="A151" s="8190" t="s">
        <v>14573</v>
      </c>
      <c r="B151" s="8191"/>
      <c r="C151" s="8191"/>
      <c r="D151" s="8191"/>
      <c r="E151" s="8191"/>
      <c r="F151" s="8191"/>
      <c r="G151" s="8191"/>
      <c r="H151" s="8191"/>
      <c r="I151" s="8191"/>
      <c r="J151" s="8191"/>
      <c r="K151" s="8191"/>
      <c r="L151" s="8191"/>
      <c r="M151" s="8191"/>
      <c r="N151" s="8191"/>
      <c r="O151" s="8191"/>
    </row>
    <row r="152" spans="1:15" s="715" customFormat="1" ht="15" customHeight="1">
      <c r="A152" s="8122" t="s">
        <v>23216</v>
      </c>
      <c r="B152" s="8123"/>
      <c r="C152" s="8123"/>
      <c r="D152" s="8123"/>
      <c r="E152" s="8123"/>
      <c r="F152" s="8123"/>
      <c r="G152" s="8123"/>
      <c r="H152" s="8123"/>
      <c r="I152" s="8123"/>
      <c r="J152" s="8123"/>
      <c r="K152" s="8123"/>
      <c r="L152" s="8123"/>
      <c r="M152" s="8123"/>
      <c r="N152" s="8123"/>
      <c r="O152" s="8123"/>
    </row>
    <row r="153" spans="1:15" s="3745" customFormat="1">
      <c r="A153" s="6845"/>
      <c r="B153" s="6846" t="s">
        <v>5851</v>
      </c>
      <c r="C153" s="6846"/>
      <c r="D153" s="6847" t="s">
        <v>23226</v>
      </c>
      <c r="E153" s="6848"/>
      <c r="F153" s="6848"/>
      <c r="G153" s="6848"/>
      <c r="H153" s="6848"/>
      <c r="I153" s="6848"/>
      <c r="J153" s="6848"/>
      <c r="K153" s="6848"/>
      <c r="L153" s="6849"/>
      <c r="M153" s="6850">
        <v>83.842303999999999</v>
      </c>
      <c r="N153" s="6750">
        <f>M153*Оглавление!$B$14</f>
        <v>7965.0188799999996</v>
      </c>
      <c r="O153" s="6831">
        <f t="shared" ref="O153:O160" si="6">N153-(N153*$F$4/100)</f>
        <v>7965.0188799999996</v>
      </c>
    </row>
    <row r="154" spans="1:15" s="3745" customFormat="1">
      <c r="A154" s="6845"/>
      <c r="B154" s="6846" t="s">
        <v>23217</v>
      </c>
      <c r="C154" s="6846"/>
      <c r="D154" s="6847" t="s">
        <v>23227</v>
      </c>
      <c r="E154" s="6848"/>
      <c r="F154" s="6848"/>
      <c r="G154" s="6848"/>
      <c r="H154" s="6848"/>
      <c r="I154" s="6848"/>
      <c r="J154" s="6848"/>
      <c r="K154" s="6848"/>
      <c r="L154" s="6849"/>
      <c r="M154" s="6850">
        <v>33.476128000000003</v>
      </c>
      <c r="N154" s="6750">
        <f>M154*Оглавление!$B$14</f>
        <v>3180.2321600000005</v>
      </c>
      <c r="O154" s="6831">
        <f t="shared" si="6"/>
        <v>3180.2321600000005</v>
      </c>
    </row>
    <row r="155" spans="1:15" s="3745" customFormat="1">
      <c r="A155" s="6845"/>
      <c r="B155" s="6846" t="s">
        <v>23218</v>
      </c>
      <c r="C155" s="6846"/>
      <c r="D155" s="6847" t="s">
        <v>23228</v>
      </c>
      <c r="E155" s="6848"/>
      <c r="F155" s="6848"/>
      <c r="G155" s="6848"/>
      <c r="H155" s="6848"/>
      <c r="I155" s="6848"/>
      <c r="J155" s="6848"/>
      <c r="K155" s="6848"/>
      <c r="L155" s="6849"/>
      <c r="M155" s="6850">
        <v>248.963008</v>
      </c>
      <c r="N155" s="6750">
        <f>M155*Оглавление!$B$14</f>
        <v>23651.48576</v>
      </c>
      <c r="O155" s="6831">
        <f t="shared" si="6"/>
        <v>23651.48576</v>
      </c>
    </row>
    <row r="156" spans="1:15" s="3745" customFormat="1">
      <c r="A156" s="6845"/>
      <c r="B156" s="6846" t="s">
        <v>6326</v>
      </c>
      <c r="C156" s="6846"/>
      <c r="D156" s="6847" t="s">
        <v>23229</v>
      </c>
      <c r="E156" s="6848"/>
      <c r="F156" s="6848"/>
      <c r="G156" s="6848"/>
      <c r="H156" s="6848"/>
      <c r="I156" s="6848"/>
      <c r="J156" s="6848"/>
      <c r="K156" s="6848"/>
      <c r="L156" s="6849"/>
      <c r="M156" s="6850">
        <v>120.37132800000001</v>
      </c>
      <c r="N156" s="6750">
        <f>M156*Оглавление!$B$14</f>
        <v>11435.276160000001</v>
      </c>
      <c r="O156" s="6831">
        <f t="shared" si="6"/>
        <v>11435.276160000001</v>
      </c>
    </row>
    <row r="157" spans="1:15" s="3745" customFormat="1">
      <c r="A157" s="6845"/>
      <c r="B157" s="6846" t="s">
        <v>5852</v>
      </c>
      <c r="C157" s="6846"/>
      <c r="D157" s="6847" t="s">
        <v>23230</v>
      </c>
      <c r="E157" s="6848"/>
      <c r="F157" s="6848"/>
      <c r="G157" s="6848"/>
      <c r="H157" s="6848"/>
      <c r="I157" s="6848"/>
      <c r="J157" s="6848"/>
      <c r="K157" s="6848"/>
      <c r="L157" s="6849"/>
      <c r="M157" s="6850">
        <v>936.57827199999997</v>
      </c>
      <c r="N157" s="6750">
        <f>M157*Оглавление!$B$14</f>
        <v>88974.935839999991</v>
      </c>
      <c r="O157" s="6831">
        <f t="shared" si="6"/>
        <v>88974.935839999991</v>
      </c>
    </row>
    <row r="158" spans="1:15" s="3745" customFormat="1">
      <c r="A158" s="6845"/>
      <c r="B158" s="6846" t="s">
        <v>5853</v>
      </c>
      <c r="C158" s="6846"/>
      <c r="D158" s="6847" t="s">
        <v>5854</v>
      </c>
      <c r="E158" s="6848"/>
      <c r="F158" s="6848"/>
      <c r="G158" s="6848"/>
      <c r="H158" s="6848"/>
      <c r="I158" s="6848"/>
      <c r="J158" s="6848"/>
      <c r="K158" s="6848"/>
      <c r="L158" s="6849"/>
      <c r="M158" s="6850">
        <v>30.423232000000002</v>
      </c>
      <c r="N158" s="6750">
        <f>M158*Оглавление!$B$14</f>
        <v>2890.2070400000002</v>
      </c>
      <c r="O158" s="6831">
        <f t="shared" si="6"/>
        <v>2890.2070400000002</v>
      </c>
    </row>
    <row r="159" spans="1:15" s="3745" customFormat="1">
      <c r="A159" s="6845"/>
      <c r="B159" s="6846" t="s">
        <v>5855</v>
      </c>
      <c r="C159" s="6846"/>
      <c r="D159" s="6847" t="s">
        <v>5856</v>
      </c>
      <c r="E159" s="6848"/>
      <c r="F159" s="6848"/>
      <c r="G159" s="6848"/>
      <c r="H159" s="6848"/>
      <c r="I159" s="6848"/>
      <c r="J159" s="6848"/>
      <c r="K159" s="6848"/>
      <c r="L159" s="6849"/>
      <c r="M159" s="6850">
        <v>55.797951999999995</v>
      </c>
      <c r="N159" s="6750">
        <f>M159*Оглавление!$B$14</f>
        <v>5300.8054399999992</v>
      </c>
      <c r="O159" s="6831">
        <f t="shared" si="6"/>
        <v>5300.8054399999992</v>
      </c>
    </row>
    <row r="160" spans="1:15" s="3745" customFormat="1">
      <c r="A160" s="6845"/>
      <c r="B160" s="6846" t="s">
        <v>21096</v>
      </c>
      <c r="C160" s="6846"/>
      <c r="D160" s="6847" t="s">
        <v>1584</v>
      </c>
      <c r="E160" s="6848"/>
      <c r="F160" s="6848"/>
      <c r="G160" s="6848"/>
      <c r="H160" s="6848"/>
      <c r="I160" s="6848"/>
      <c r="J160" s="6848"/>
      <c r="K160" s="6848"/>
      <c r="L160" s="6849"/>
      <c r="M160" s="6850">
        <v>450.5466560000001</v>
      </c>
      <c r="N160" s="6750">
        <f>M160*Оглавление!$B$14</f>
        <v>42801.932320000007</v>
      </c>
      <c r="O160" s="6831">
        <f t="shared" si="6"/>
        <v>42801.932320000007</v>
      </c>
    </row>
    <row r="161" spans="1:15" s="3745" customFormat="1">
      <c r="A161" s="6845"/>
      <c r="B161" s="8106" t="s">
        <v>23219</v>
      </c>
      <c r="C161" s="8107"/>
      <c r="D161" s="8107"/>
      <c r="E161" s="8107"/>
      <c r="F161" s="8107"/>
      <c r="G161" s="8107"/>
      <c r="H161" s="8107"/>
      <c r="I161" s="8107"/>
      <c r="J161" s="8107"/>
      <c r="K161" s="8107"/>
      <c r="L161" s="8107"/>
      <c r="M161" s="8107"/>
      <c r="N161" s="8107"/>
      <c r="O161" s="8108"/>
    </row>
    <row r="162" spans="1:15" s="3745" customFormat="1">
      <c r="A162" s="6845"/>
      <c r="B162" s="6846" t="s">
        <v>5857</v>
      </c>
      <c r="C162" s="6846"/>
      <c r="D162" s="6847" t="s">
        <v>23231</v>
      </c>
      <c r="E162" s="6848"/>
      <c r="F162" s="6848"/>
      <c r="G162" s="6848"/>
      <c r="H162" s="6848"/>
      <c r="I162" s="6848"/>
      <c r="J162" s="6848"/>
      <c r="K162" s="6848"/>
      <c r="L162" s="6849"/>
      <c r="M162" s="6850">
        <v>39.899104000000001</v>
      </c>
      <c r="N162" s="6750">
        <f>M162*Оглавление!$B$14</f>
        <v>3790.4148800000003</v>
      </c>
      <c r="O162" s="6831">
        <f t="shared" ref="O162:O163" si="7">N162-(N162*$F$4/100)</f>
        <v>3790.4148800000003</v>
      </c>
    </row>
    <row r="163" spans="1:15" s="3745" customFormat="1">
      <c r="A163" s="6845"/>
      <c r="B163" s="6846" t="s">
        <v>23220</v>
      </c>
      <c r="C163" s="6846"/>
      <c r="D163" s="6847" t="s">
        <v>23232</v>
      </c>
      <c r="E163" s="6848"/>
      <c r="F163" s="6848"/>
      <c r="G163" s="6848"/>
      <c r="H163" s="6848"/>
      <c r="I163" s="6848"/>
      <c r="J163" s="6848"/>
      <c r="K163" s="6848"/>
      <c r="L163" s="6849"/>
      <c r="M163" s="6850">
        <v>57.476384000000003</v>
      </c>
      <c r="N163" s="6750">
        <f>M163*Оглавление!$B$14</f>
        <v>5460.25648</v>
      </c>
      <c r="O163" s="6831">
        <f t="shared" si="7"/>
        <v>5460.25648</v>
      </c>
    </row>
    <row r="164" spans="1:15" s="3745" customFormat="1">
      <c r="A164" s="6845"/>
      <c r="B164" s="8106" t="s">
        <v>1583</v>
      </c>
      <c r="C164" s="8107"/>
      <c r="D164" s="8107"/>
      <c r="E164" s="8107"/>
      <c r="F164" s="8107"/>
      <c r="G164" s="8107"/>
      <c r="H164" s="8107"/>
      <c r="I164" s="8107"/>
      <c r="J164" s="8107"/>
      <c r="K164" s="8107"/>
      <c r="L164" s="8107"/>
      <c r="M164" s="8107"/>
      <c r="N164" s="8107"/>
      <c r="O164" s="8108"/>
    </row>
    <row r="165" spans="1:15" s="3745" customFormat="1">
      <c r="A165" s="6845"/>
      <c r="B165" s="6846" t="s">
        <v>11066</v>
      </c>
      <c r="C165" s="6846"/>
      <c r="D165" s="6847" t="s">
        <v>23233</v>
      </c>
      <c r="E165" s="6848"/>
      <c r="F165" s="6848"/>
      <c r="G165" s="6848"/>
      <c r="H165" s="6848"/>
      <c r="I165" s="6848"/>
      <c r="J165" s="6848"/>
      <c r="K165" s="6848"/>
      <c r="L165" s="6849"/>
      <c r="M165" s="6850">
        <v>17.075072000000002</v>
      </c>
      <c r="N165" s="6750">
        <f>M165*Оглавление!$B$14</f>
        <v>1622.1318400000002</v>
      </c>
      <c r="O165" s="6831">
        <f t="shared" ref="O165:O169" si="8">N165-(N165*$F$4/100)</f>
        <v>1622.1318400000002</v>
      </c>
    </row>
    <row r="166" spans="1:15" s="3745" customFormat="1">
      <c r="A166" s="6845"/>
      <c r="B166" s="6846" t="s">
        <v>11067</v>
      </c>
      <c r="C166" s="6846"/>
      <c r="D166" s="6847" t="s">
        <v>23234</v>
      </c>
      <c r="E166" s="6848"/>
      <c r="F166" s="6848"/>
      <c r="G166" s="6848"/>
      <c r="H166" s="6848"/>
      <c r="I166" s="6848"/>
      <c r="J166" s="6848"/>
      <c r="K166" s="6848"/>
      <c r="L166" s="6849"/>
      <c r="M166" s="6850">
        <v>92.974559999999997</v>
      </c>
      <c r="N166" s="6750">
        <f>M166*Оглавление!$B$14</f>
        <v>8832.5831999999991</v>
      </c>
      <c r="O166" s="6831">
        <f t="shared" si="8"/>
        <v>8832.5831999999991</v>
      </c>
    </row>
    <row r="167" spans="1:15" s="3745" customFormat="1">
      <c r="A167" s="6845"/>
      <c r="B167" s="6846" t="s">
        <v>11068</v>
      </c>
      <c r="C167" s="6846"/>
      <c r="D167" s="6847" t="s">
        <v>23235</v>
      </c>
      <c r="E167" s="6848"/>
      <c r="F167" s="6848"/>
      <c r="G167" s="6848"/>
      <c r="H167" s="6848"/>
      <c r="I167" s="6848"/>
      <c r="J167" s="6848"/>
      <c r="K167" s="6848"/>
      <c r="L167" s="6849"/>
      <c r="M167" s="6850">
        <v>201.67616000000001</v>
      </c>
      <c r="N167" s="6750">
        <f>M167*Оглавление!$B$14</f>
        <v>19159.235199999999</v>
      </c>
      <c r="O167" s="6831">
        <f t="shared" si="8"/>
        <v>19159.235199999999</v>
      </c>
    </row>
    <row r="168" spans="1:15" s="3745" customFormat="1">
      <c r="A168" s="6845"/>
      <c r="B168" s="6846" t="s">
        <v>11069</v>
      </c>
      <c r="C168" s="6846"/>
      <c r="D168" s="6847" t="s">
        <v>23236</v>
      </c>
      <c r="E168" s="6848"/>
      <c r="F168" s="6848"/>
      <c r="G168" s="6848"/>
      <c r="H168" s="6848"/>
      <c r="I168" s="6848"/>
      <c r="J168" s="6848"/>
      <c r="K168" s="6848"/>
      <c r="L168" s="6849"/>
      <c r="M168" s="6850">
        <v>140.31427200000002</v>
      </c>
      <c r="N168" s="6750">
        <f>M168*Оглавление!$B$14</f>
        <v>13329.855840000002</v>
      </c>
      <c r="O168" s="6831">
        <f t="shared" si="8"/>
        <v>13329.855840000002</v>
      </c>
    </row>
    <row r="169" spans="1:15" s="3745" customFormat="1">
      <c r="A169" s="6845"/>
      <c r="B169" s="6846" t="s">
        <v>11070</v>
      </c>
      <c r="C169" s="6846"/>
      <c r="D169" s="6847" t="s">
        <v>23237</v>
      </c>
      <c r="E169" s="6848"/>
      <c r="F169" s="6848"/>
      <c r="G169" s="6848"/>
      <c r="H169" s="6848"/>
      <c r="I169" s="6848"/>
      <c r="J169" s="6848"/>
      <c r="K169" s="6848"/>
      <c r="L169" s="6849"/>
      <c r="M169" s="6850">
        <v>72.688000000000002</v>
      </c>
      <c r="N169" s="6750">
        <f>M169*Оглавление!$B$14</f>
        <v>6905.3600000000006</v>
      </c>
      <c r="O169" s="6831">
        <f t="shared" si="8"/>
        <v>6905.3600000000006</v>
      </c>
    </row>
    <row r="170" spans="1:15" s="3745" customFormat="1">
      <c r="A170" s="6845"/>
      <c r="B170" s="8106" t="s">
        <v>23221</v>
      </c>
      <c r="C170" s="8107"/>
      <c r="D170" s="8107"/>
      <c r="E170" s="8107"/>
      <c r="F170" s="8107"/>
      <c r="G170" s="8107"/>
      <c r="H170" s="8107"/>
      <c r="I170" s="8107"/>
      <c r="J170" s="8107"/>
      <c r="K170" s="8107"/>
      <c r="L170" s="8107"/>
      <c r="M170" s="8107"/>
      <c r="N170" s="8107"/>
      <c r="O170" s="8108"/>
    </row>
    <row r="171" spans="1:15" s="3745" customFormat="1">
      <c r="A171" s="6845"/>
      <c r="B171" s="6846" t="s">
        <v>23222</v>
      </c>
      <c r="C171" s="6846"/>
      <c r="D171" s="6847" t="s">
        <v>23238</v>
      </c>
      <c r="E171" s="6848"/>
      <c r="F171" s="6848"/>
      <c r="G171" s="6848"/>
      <c r="H171" s="6848"/>
      <c r="I171" s="6848"/>
      <c r="J171" s="6848"/>
      <c r="K171" s="6848"/>
      <c r="L171" s="6849"/>
      <c r="M171" s="6850">
        <v>40.573119999999996</v>
      </c>
      <c r="N171" s="6750">
        <f>M171*Оглавление!$B$14</f>
        <v>3854.4463999999998</v>
      </c>
      <c r="O171" s="6831">
        <f t="shared" ref="O171:O179" si="9">N171-(N171*$F$4/100)</f>
        <v>3854.4463999999998</v>
      </c>
    </row>
    <row r="172" spans="1:15" s="3745" customFormat="1">
      <c r="A172" s="6845"/>
      <c r="B172" s="6846" t="s">
        <v>11878</v>
      </c>
      <c r="C172" s="6846"/>
      <c r="D172" s="6847" t="s">
        <v>23239</v>
      </c>
      <c r="E172" s="6848"/>
      <c r="F172" s="6848"/>
      <c r="G172" s="6848"/>
      <c r="H172" s="6848"/>
      <c r="I172" s="6848"/>
      <c r="J172" s="6848"/>
      <c r="K172" s="6848"/>
      <c r="L172" s="6849"/>
      <c r="M172" s="6850">
        <v>43.6128</v>
      </c>
      <c r="N172" s="6750">
        <f>M172*Оглавление!$B$14</f>
        <v>4143.2160000000003</v>
      </c>
      <c r="O172" s="6831">
        <f t="shared" si="9"/>
        <v>4143.2160000000003</v>
      </c>
    </row>
    <row r="173" spans="1:15" s="3745" customFormat="1">
      <c r="A173" s="6845"/>
      <c r="B173" s="6846" t="s">
        <v>23223</v>
      </c>
      <c r="C173" s="6846"/>
      <c r="D173" s="6847" t="s">
        <v>23240</v>
      </c>
      <c r="E173" s="6848"/>
      <c r="F173" s="6848"/>
      <c r="G173" s="6848"/>
      <c r="H173" s="6848"/>
      <c r="I173" s="6848"/>
      <c r="J173" s="6848"/>
      <c r="K173" s="6848"/>
      <c r="L173" s="6849"/>
      <c r="M173" s="6850">
        <v>47.339711999999999</v>
      </c>
      <c r="N173" s="6750">
        <f>M173*Оглавление!$B$14</f>
        <v>4497.2726400000001</v>
      </c>
      <c r="O173" s="6831">
        <f t="shared" si="9"/>
        <v>4497.2726400000001</v>
      </c>
    </row>
    <row r="174" spans="1:15" s="3745" customFormat="1">
      <c r="A174" s="6845"/>
      <c r="B174" s="6846" t="s">
        <v>11874</v>
      </c>
      <c r="C174" s="6846"/>
      <c r="D174" s="6847" t="s">
        <v>23241</v>
      </c>
      <c r="E174" s="6848"/>
      <c r="F174" s="6848"/>
      <c r="G174" s="6848"/>
      <c r="H174" s="6848"/>
      <c r="I174" s="6848"/>
      <c r="J174" s="6848"/>
      <c r="K174" s="6848"/>
      <c r="L174" s="6849"/>
      <c r="M174" s="6850">
        <v>35.511392000000001</v>
      </c>
      <c r="N174" s="6750">
        <f>M174*Оглавление!$B$14</f>
        <v>3373.5822400000002</v>
      </c>
      <c r="O174" s="6831">
        <f t="shared" si="9"/>
        <v>3373.5822400000002</v>
      </c>
    </row>
    <row r="175" spans="1:15" s="3745" customFormat="1">
      <c r="A175" s="6845"/>
      <c r="B175" s="6846" t="s">
        <v>11875</v>
      </c>
      <c r="C175" s="6846"/>
      <c r="D175" s="6847" t="s">
        <v>23242</v>
      </c>
      <c r="E175" s="6848"/>
      <c r="F175" s="6848"/>
      <c r="G175" s="6848"/>
      <c r="H175" s="6848"/>
      <c r="I175" s="6848"/>
      <c r="J175" s="6848"/>
      <c r="K175" s="6848"/>
      <c r="L175" s="6849"/>
      <c r="M175" s="6850">
        <v>43.6128</v>
      </c>
      <c r="N175" s="6750">
        <f>M175*Оглавление!$B$14</f>
        <v>4143.2160000000003</v>
      </c>
      <c r="O175" s="6831">
        <f t="shared" si="9"/>
        <v>4143.2160000000003</v>
      </c>
    </row>
    <row r="176" spans="1:15" s="3745" customFormat="1">
      <c r="A176" s="6845"/>
      <c r="B176" s="6846" t="s">
        <v>23224</v>
      </c>
      <c r="C176" s="6846"/>
      <c r="D176" s="6847" t="s">
        <v>23243</v>
      </c>
      <c r="E176" s="6848"/>
      <c r="F176" s="6848"/>
      <c r="G176" s="6848"/>
      <c r="H176" s="6848"/>
      <c r="I176" s="6848"/>
      <c r="J176" s="6848"/>
      <c r="K176" s="6848"/>
      <c r="L176" s="6849"/>
      <c r="M176" s="6850">
        <v>52.242848000000009</v>
      </c>
      <c r="N176" s="6750">
        <f>M176*Оглавление!$B$14</f>
        <v>4963.070560000001</v>
      </c>
      <c r="O176" s="6831">
        <f t="shared" si="9"/>
        <v>4963.070560000001</v>
      </c>
    </row>
    <row r="177" spans="1:42" s="3745" customFormat="1">
      <c r="A177" s="6845"/>
      <c r="B177" s="6846" t="s">
        <v>11876</v>
      </c>
      <c r="C177" s="6846"/>
      <c r="D177" s="6847" t="s">
        <v>23244</v>
      </c>
      <c r="E177" s="6848"/>
      <c r="F177" s="6848"/>
      <c r="G177" s="6848"/>
      <c r="H177" s="6848"/>
      <c r="I177" s="6848"/>
      <c r="J177" s="6848"/>
      <c r="K177" s="6848"/>
      <c r="L177" s="6849"/>
      <c r="M177" s="6850">
        <v>33.132511999999998</v>
      </c>
      <c r="N177" s="6750">
        <f>M177*Оглавление!$B$14</f>
        <v>3147.5886399999999</v>
      </c>
      <c r="O177" s="6831">
        <f t="shared" si="9"/>
        <v>3147.5886399999999</v>
      </c>
    </row>
    <row r="178" spans="1:42" s="3745" customFormat="1">
      <c r="A178" s="6845"/>
      <c r="B178" s="6846" t="s">
        <v>11877</v>
      </c>
      <c r="C178" s="6846"/>
      <c r="D178" s="6847" t="s">
        <v>23245</v>
      </c>
      <c r="E178" s="6848"/>
      <c r="F178" s="6848"/>
      <c r="G178" s="6848"/>
      <c r="H178" s="6848"/>
      <c r="I178" s="6848"/>
      <c r="J178" s="6848"/>
      <c r="K178" s="6848"/>
      <c r="L178" s="6849"/>
      <c r="M178" s="6850">
        <v>33.132511999999998</v>
      </c>
      <c r="N178" s="6750">
        <f>M178*Оглавление!$B$14</f>
        <v>3147.5886399999999</v>
      </c>
      <c r="O178" s="6831">
        <f t="shared" si="9"/>
        <v>3147.5886399999999</v>
      </c>
    </row>
    <row r="179" spans="1:42" s="3745" customFormat="1">
      <c r="A179" s="6845"/>
      <c r="B179" s="6846" t="s">
        <v>23225</v>
      </c>
      <c r="C179" s="6846"/>
      <c r="D179" s="6847" t="s">
        <v>23246</v>
      </c>
      <c r="E179" s="6848"/>
      <c r="F179" s="6848"/>
      <c r="G179" s="6848"/>
      <c r="H179" s="6848"/>
      <c r="I179" s="6848"/>
      <c r="J179" s="6848"/>
      <c r="K179" s="6848"/>
      <c r="L179" s="6849"/>
      <c r="M179" s="6850">
        <v>33.132511999999998</v>
      </c>
      <c r="N179" s="6750">
        <f>M179*Оглавление!$B$14</f>
        <v>3147.5886399999999</v>
      </c>
      <c r="O179" s="6831">
        <f t="shared" si="9"/>
        <v>3147.5886399999999</v>
      </c>
    </row>
    <row r="180" spans="1:42" ht="15" customHeight="1">
      <c r="N180" s="5614"/>
      <c r="P180" s="6069"/>
      <c r="Q180" s="6069"/>
      <c r="R180" s="6069"/>
      <c r="S180" s="6069"/>
      <c r="T180" s="6069"/>
      <c r="U180" s="6069"/>
      <c r="V180" s="6069"/>
      <c r="W180" s="6069"/>
      <c r="X180" s="6069"/>
      <c r="Y180" s="6069"/>
      <c r="Z180" s="6069"/>
      <c r="AA180" s="6069"/>
      <c r="AB180" s="6069"/>
      <c r="AC180" s="6069"/>
      <c r="AD180" s="6069"/>
      <c r="AE180" s="6069"/>
      <c r="AF180" s="6069"/>
      <c r="AG180" s="6069"/>
      <c r="AH180" s="6069"/>
      <c r="AI180" s="6069"/>
      <c r="AJ180" s="6069"/>
      <c r="AK180" s="6069"/>
      <c r="AL180" s="6069"/>
      <c r="AM180" s="6069"/>
      <c r="AN180" s="6069"/>
      <c r="AO180" s="6069"/>
      <c r="AP180" s="6069"/>
    </row>
    <row r="181" spans="1:42" s="3745" customFormat="1">
      <c r="M181" s="1534"/>
      <c r="N181" s="5614"/>
      <c r="O181" s="6855"/>
    </row>
    <row r="182" spans="1:42" s="3745" customFormat="1">
      <c r="M182" s="1534"/>
      <c r="N182" s="5614"/>
      <c r="O182" s="6855"/>
    </row>
    <row r="183" spans="1:42" s="3745" customFormat="1">
      <c r="B183" s="6828" t="s">
        <v>23247</v>
      </c>
      <c r="C183" s="6828"/>
      <c r="D183" s="6828"/>
      <c r="E183" s="6828"/>
      <c r="F183" s="6828"/>
      <c r="G183" s="6828"/>
      <c r="H183" s="6828"/>
      <c r="I183" s="6828"/>
      <c r="J183" s="6828"/>
      <c r="K183" s="6828"/>
      <c r="L183" s="6828"/>
      <c r="M183" s="6851"/>
      <c r="N183" s="6852"/>
      <c r="O183" s="6853"/>
    </row>
    <row r="184" spans="1:42" s="3745" customFormat="1">
      <c r="B184" s="6828" t="s">
        <v>23248</v>
      </c>
      <c r="C184" s="6828" t="s">
        <v>23252</v>
      </c>
      <c r="D184" s="6828"/>
      <c r="E184" s="6828"/>
      <c r="F184" s="6828"/>
      <c r="G184" s="6828"/>
      <c r="H184" s="6828"/>
      <c r="I184" s="6828"/>
      <c r="J184" s="6828"/>
      <c r="K184" s="6828"/>
      <c r="L184" s="6828"/>
      <c r="M184" s="6851">
        <v>12320.000000000002</v>
      </c>
      <c r="N184" s="6854">
        <f>M184</f>
        <v>12320.000000000002</v>
      </c>
      <c r="O184" s="6853">
        <f t="shared" ref="O184:O187" si="10">N184-(N184*$F$4/100)</f>
        <v>12320.000000000002</v>
      </c>
    </row>
    <row r="185" spans="1:42" s="3745" customFormat="1">
      <c r="B185" s="6828" t="s">
        <v>23249</v>
      </c>
      <c r="C185" s="6828" t="s">
        <v>23253</v>
      </c>
      <c r="D185" s="6828"/>
      <c r="E185" s="6828"/>
      <c r="F185" s="6828"/>
      <c r="G185" s="6828"/>
      <c r="H185" s="6828"/>
      <c r="I185" s="6828"/>
      <c r="J185" s="6828"/>
      <c r="K185" s="6828"/>
      <c r="L185" s="6828"/>
      <c r="M185" s="6851">
        <v>21300</v>
      </c>
      <c r="N185" s="6854">
        <f>M185</f>
        <v>21300</v>
      </c>
      <c r="O185" s="6853">
        <f t="shared" si="10"/>
        <v>21300</v>
      </c>
    </row>
    <row r="186" spans="1:42" s="3745" customFormat="1">
      <c r="B186" s="6828" t="s">
        <v>23250</v>
      </c>
      <c r="C186" s="6828" t="s">
        <v>23254</v>
      </c>
      <c r="D186" s="6828"/>
      <c r="E186" s="6828"/>
      <c r="F186" s="6828"/>
      <c r="G186" s="6828"/>
      <c r="H186" s="6828"/>
      <c r="I186" s="6828"/>
      <c r="J186" s="6828"/>
      <c r="K186" s="6828"/>
      <c r="L186" s="6828"/>
      <c r="M186" s="6851">
        <v>3024.0000000000005</v>
      </c>
      <c r="N186" s="6854">
        <f>M186</f>
        <v>3024.0000000000005</v>
      </c>
      <c r="O186" s="6853">
        <f t="shared" si="10"/>
        <v>3024.0000000000005</v>
      </c>
    </row>
    <row r="187" spans="1:42" s="3745" customFormat="1">
      <c r="B187" s="6828" t="s">
        <v>23251</v>
      </c>
      <c r="C187" s="6828" t="s">
        <v>23255</v>
      </c>
      <c r="D187" s="6828"/>
      <c r="E187" s="6828"/>
      <c r="F187" s="6828"/>
      <c r="G187" s="6828"/>
      <c r="H187" s="6828"/>
      <c r="I187" s="6828"/>
      <c r="J187" s="6828"/>
      <c r="K187" s="6828"/>
      <c r="L187" s="6828"/>
      <c r="M187" s="6851">
        <v>1232.0000000000002</v>
      </c>
      <c r="N187" s="6854">
        <f>M187</f>
        <v>1232.0000000000002</v>
      </c>
      <c r="O187" s="6853">
        <f t="shared" si="10"/>
        <v>1232.0000000000002</v>
      </c>
    </row>
    <row r="188" spans="1:42">
      <c r="M188" s="6069"/>
      <c r="N188" s="6069"/>
      <c r="O188" s="6069"/>
    </row>
    <row r="189" spans="1:42">
      <c r="M189" s="6069"/>
      <c r="N189" s="6069"/>
      <c r="O189" s="6069"/>
    </row>
    <row r="190" spans="1:42">
      <c r="M190" s="6069"/>
      <c r="N190" s="6069"/>
      <c r="O190" s="6069"/>
    </row>
    <row r="191" spans="1:42">
      <c r="M191" s="6069"/>
      <c r="N191" s="6069"/>
      <c r="O191" s="6069"/>
    </row>
    <row r="192" spans="1:42">
      <c r="M192" s="6069"/>
      <c r="N192" s="6069"/>
      <c r="O192" s="6069"/>
    </row>
    <row r="193" spans="13:15">
      <c r="M193" s="6069"/>
      <c r="N193" s="6069"/>
      <c r="O193" s="6069"/>
    </row>
    <row r="194" spans="13:15">
      <c r="M194" s="6069"/>
      <c r="N194" s="6069"/>
      <c r="O194" s="6069"/>
    </row>
    <row r="195" spans="13:15">
      <c r="M195" s="6069"/>
      <c r="N195" s="6069"/>
      <c r="O195" s="6069"/>
    </row>
    <row r="196" spans="13:15">
      <c r="M196" s="6069"/>
      <c r="N196" s="6069"/>
      <c r="O196" s="6069"/>
    </row>
    <row r="197" spans="13:15">
      <c r="M197" s="6069"/>
      <c r="N197" s="6069"/>
      <c r="O197" s="6069"/>
    </row>
    <row r="198" spans="13:15">
      <c r="M198" s="6069"/>
      <c r="N198" s="6069"/>
      <c r="O198" s="6069"/>
    </row>
    <row r="199" spans="13:15">
      <c r="M199" s="6069"/>
      <c r="N199" s="6069"/>
      <c r="O199" s="6069"/>
    </row>
    <row r="200" spans="13:15">
      <c r="M200" s="6069"/>
      <c r="N200" s="6069"/>
      <c r="O200" s="6069"/>
    </row>
    <row r="201" spans="13:15">
      <c r="M201" s="6069"/>
      <c r="N201" s="6069"/>
      <c r="O201" s="6069"/>
    </row>
    <row r="202" spans="13:15">
      <c r="M202" s="6069"/>
      <c r="N202" s="6069"/>
      <c r="O202" s="6069"/>
    </row>
    <row r="203" spans="13:15">
      <c r="M203" s="6069"/>
      <c r="N203" s="6069"/>
      <c r="O203" s="6069"/>
    </row>
    <row r="204" spans="13:15">
      <c r="M204" s="6069"/>
      <c r="N204" s="6069"/>
      <c r="O204" s="6069"/>
    </row>
    <row r="205" spans="13:15">
      <c r="M205" s="6069"/>
      <c r="N205" s="6069"/>
      <c r="O205" s="6069"/>
    </row>
    <row r="206" spans="13:15">
      <c r="M206" s="6069"/>
      <c r="N206" s="6069"/>
      <c r="O206" s="6069"/>
    </row>
    <row r="207" spans="13:15">
      <c r="M207" s="6069"/>
      <c r="N207" s="6069"/>
      <c r="O207" s="6069"/>
    </row>
    <row r="208" spans="13:15">
      <c r="M208" s="6069"/>
      <c r="N208" s="6069"/>
      <c r="O208" s="6069"/>
    </row>
    <row r="209" spans="13:15">
      <c r="M209" s="6069"/>
      <c r="N209" s="6069"/>
      <c r="O209" s="6069"/>
    </row>
    <row r="210" spans="13:15">
      <c r="M210" s="6069"/>
      <c r="N210" s="6069"/>
      <c r="O210" s="6069"/>
    </row>
    <row r="211" spans="13:15">
      <c r="M211" s="6069"/>
      <c r="N211" s="6069"/>
      <c r="O211" s="6069"/>
    </row>
    <row r="212" spans="13:15">
      <c r="M212" s="6069"/>
      <c r="N212" s="6069"/>
      <c r="O212" s="6069"/>
    </row>
    <row r="213" spans="13:15">
      <c r="M213" s="6069"/>
      <c r="N213" s="6069"/>
      <c r="O213" s="6069"/>
    </row>
    <row r="214" spans="13:15">
      <c r="M214" s="6069"/>
      <c r="N214" s="6069"/>
      <c r="O214" s="6069"/>
    </row>
    <row r="215" spans="13:15">
      <c r="M215" s="6069"/>
      <c r="N215" s="6069"/>
      <c r="O215" s="6069"/>
    </row>
    <row r="216" spans="13:15">
      <c r="M216" s="6069"/>
      <c r="N216" s="6069"/>
      <c r="O216" s="6069"/>
    </row>
    <row r="217" spans="13:15">
      <c r="M217" s="6069"/>
      <c r="N217" s="6069"/>
      <c r="O217" s="6069"/>
    </row>
    <row r="218" spans="13:15">
      <c r="M218" s="6069"/>
      <c r="N218" s="6069"/>
      <c r="O218" s="6069"/>
    </row>
    <row r="219" spans="13:15">
      <c r="M219" s="6069"/>
      <c r="N219" s="6069"/>
      <c r="O219" s="6069"/>
    </row>
    <row r="220" spans="13:15">
      <c r="M220" s="6069"/>
      <c r="N220" s="6069"/>
      <c r="O220" s="6069"/>
    </row>
    <row r="221" spans="13:15">
      <c r="M221" s="6069"/>
      <c r="N221" s="6069"/>
      <c r="O221" s="6069"/>
    </row>
    <row r="222" spans="13:15">
      <c r="M222" s="6069"/>
      <c r="N222" s="6069"/>
      <c r="O222" s="6069"/>
    </row>
    <row r="223" spans="13:15">
      <c r="M223" s="6069"/>
      <c r="N223" s="6069"/>
      <c r="O223" s="6069"/>
    </row>
    <row r="224" spans="13:15">
      <c r="M224" s="6069"/>
      <c r="N224" s="6069"/>
      <c r="O224" s="6069"/>
    </row>
    <row r="225" spans="13:15">
      <c r="M225" s="6069"/>
      <c r="N225" s="6069"/>
      <c r="O225" s="6069"/>
    </row>
    <row r="226" spans="13:15">
      <c r="M226" s="6069"/>
      <c r="N226" s="6069"/>
      <c r="O226" s="6069"/>
    </row>
    <row r="227" spans="13:15">
      <c r="M227" s="6069"/>
      <c r="N227" s="6069"/>
      <c r="O227" s="6069"/>
    </row>
    <row r="228" spans="13:15">
      <c r="M228" s="6069"/>
      <c r="N228" s="6069"/>
      <c r="O228" s="6069"/>
    </row>
    <row r="229" spans="13:15">
      <c r="M229" s="6069"/>
      <c r="N229" s="6069"/>
      <c r="O229" s="6069"/>
    </row>
    <row r="230" spans="13:15">
      <c r="M230" s="6069"/>
      <c r="N230" s="6069"/>
      <c r="O230" s="6069"/>
    </row>
    <row r="231" spans="13:15">
      <c r="M231" s="6069"/>
      <c r="N231" s="6069"/>
      <c r="O231" s="6069"/>
    </row>
    <row r="232" spans="13:15">
      <c r="M232" s="6069"/>
      <c r="N232" s="6069"/>
      <c r="O232" s="6069"/>
    </row>
    <row r="233" spans="13:15">
      <c r="M233" s="6069"/>
      <c r="N233" s="6069"/>
      <c r="O233" s="6069"/>
    </row>
    <row r="234" spans="13:15">
      <c r="M234" s="6069"/>
      <c r="N234" s="6069"/>
      <c r="O234" s="6069"/>
    </row>
    <row r="235" spans="13:15">
      <c r="M235" s="6069"/>
      <c r="N235" s="6069"/>
      <c r="O235" s="6069"/>
    </row>
    <row r="236" spans="13:15">
      <c r="M236" s="6069"/>
      <c r="N236" s="6069"/>
      <c r="O236" s="6069"/>
    </row>
    <row r="237" spans="13:15">
      <c r="M237" s="6069"/>
      <c r="N237" s="6069"/>
      <c r="O237" s="6069"/>
    </row>
    <row r="238" spans="13:15">
      <c r="M238" s="6069"/>
      <c r="N238" s="6069"/>
      <c r="O238" s="6069"/>
    </row>
    <row r="239" spans="13:15">
      <c r="M239" s="6069"/>
      <c r="N239" s="6069"/>
      <c r="O239" s="6069"/>
    </row>
    <row r="240" spans="13:15">
      <c r="M240" s="6069"/>
      <c r="N240" s="6069"/>
      <c r="O240" s="6069"/>
    </row>
    <row r="241" spans="13:15">
      <c r="M241" s="6069"/>
      <c r="N241" s="6069"/>
      <c r="O241" s="6069"/>
    </row>
    <row r="242" spans="13:15">
      <c r="M242" s="6069"/>
      <c r="N242" s="6069"/>
      <c r="O242" s="6069"/>
    </row>
    <row r="243" spans="13:15">
      <c r="M243" s="6069"/>
      <c r="N243" s="6069"/>
      <c r="O243" s="6069"/>
    </row>
    <row r="244" spans="13:15">
      <c r="M244" s="6069"/>
      <c r="N244" s="6069"/>
      <c r="O244" s="6069"/>
    </row>
    <row r="245" spans="13:15">
      <c r="M245" s="6069"/>
      <c r="N245" s="6069"/>
      <c r="O245" s="6069"/>
    </row>
    <row r="246" spans="13:15">
      <c r="M246" s="6069"/>
      <c r="N246" s="6069"/>
      <c r="O246" s="6069"/>
    </row>
    <row r="247" spans="13:15">
      <c r="M247" s="6069"/>
      <c r="N247" s="6069"/>
      <c r="O247" s="6069"/>
    </row>
    <row r="248" spans="13:15">
      <c r="M248" s="6069"/>
      <c r="N248" s="6069"/>
      <c r="O248" s="6069"/>
    </row>
    <row r="249" spans="13:15">
      <c r="M249" s="6069"/>
      <c r="N249" s="6069"/>
      <c r="O249" s="6069"/>
    </row>
    <row r="250" spans="13:15">
      <c r="M250" s="6069"/>
      <c r="N250" s="6069"/>
      <c r="O250" s="6069"/>
    </row>
    <row r="251" spans="13:15">
      <c r="M251" s="6069"/>
      <c r="N251" s="6069"/>
      <c r="O251" s="6069"/>
    </row>
    <row r="252" spans="13:15">
      <c r="M252" s="6069"/>
      <c r="N252" s="6069"/>
      <c r="O252" s="6069"/>
    </row>
    <row r="253" spans="13:15">
      <c r="M253" s="6069"/>
      <c r="N253" s="6069"/>
      <c r="O253" s="6069"/>
    </row>
    <row r="254" spans="13:15">
      <c r="M254" s="6069"/>
      <c r="N254" s="6069"/>
      <c r="O254" s="6069"/>
    </row>
    <row r="255" spans="13:15">
      <c r="M255" s="6069"/>
      <c r="N255" s="6069"/>
      <c r="O255" s="6069"/>
    </row>
    <row r="256" spans="13:15">
      <c r="M256" s="6069"/>
      <c r="N256" s="6069"/>
      <c r="O256" s="6069"/>
    </row>
    <row r="257" spans="13:15">
      <c r="M257" s="6069"/>
      <c r="N257" s="6069"/>
      <c r="O257" s="6069"/>
    </row>
    <row r="258" spans="13:15">
      <c r="M258" s="6069"/>
      <c r="N258" s="6069"/>
      <c r="O258" s="6069"/>
    </row>
    <row r="259" spans="13:15">
      <c r="M259" s="6069"/>
      <c r="N259" s="6069"/>
      <c r="O259" s="6069"/>
    </row>
    <row r="260" spans="13:15">
      <c r="M260" s="6069"/>
      <c r="N260" s="6069"/>
      <c r="O260" s="6069"/>
    </row>
    <row r="261" spans="13:15">
      <c r="M261" s="6069"/>
      <c r="N261" s="6069"/>
      <c r="O261" s="6069"/>
    </row>
    <row r="262" spans="13:15">
      <c r="M262" s="6069"/>
      <c r="N262" s="6069"/>
      <c r="O262" s="6069"/>
    </row>
    <row r="263" spans="13:15">
      <c r="M263" s="6069"/>
      <c r="N263" s="6069"/>
      <c r="O263" s="6069"/>
    </row>
    <row r="264" spans="13:15">
      <c r="M264" s="6069"/>
      <c r="N264" s="6069"/>
      <c r="O264" s="6069"/>
    </row>
    <row r="265" spans="13:15">
      <c r="M265" s="6069"/>
      <c r="N265" s="6069"/>
      <c r="O265" s="6069"/>
    </row>
    <row r="266" spans="13:15">
      <c r="M266" s="6069"/>
      <c r="N266" s="6069"/>
      <c r="O266" s="6069"/>
    </row>
    <row r="267" spans="13:15">
      <c r="M267" s="6069"/>
      <c r="N267" s="6069"/>
      <c r="O267" s="6069"/>
    </row>
    <row r="268" spans="13:15">
      <c r="M268" s="6069"/>
      <c r="N268" s="6069"/>
      <c r="O268" s="6069"/>
    </row>
    <row r="269" spans="13:15">
      <c r="M269" s="6069"/>
      <c r="N269" s="6069"/>
      <c r="O269" s="6069"/>
    </row>
    <row r="270" spans="13:15">
      <c r="M270" s="6069"/>
      <c r="N270" s="6069"/>
      <c r="O270" s="6069"/>
    </row>
    <row r="271" spans="13:15">
      <c r="M271" s="6069"/>
      <c r="N271" s="6069"/>
      <c r="O271" s="6069"/>
    </row>
    <row r="272" spans="13:15">
      <c r="M272" s="6069"/>
      <c r="N272" s="6069"/>
      <c r="O272" s="6069"/>
    </row>
    <row r="273" spans="13:15">
      <c r="M273" s="6069"/>
      <c r="N273" s="6069"/>
      <c r="O273" s="6069"/>
    </row>
    <row r="274" spans="13:15">
      <c r="M274" s="6069"/>
      <c r="N274" s="6069"/>
      <c r="O274" s="6069"/>
    </row>
    <row r="275" spans="13:15">
      <c r="M275" s="6069"/>
      <c r="N275" s="6069"/>
      <c r="O275" s="6069"/>
    </row>
    <row r="276" spans="13:15">
      <c r="M276" s="6069"/>
      <c r="N276" s="6069"/>
      <c r="O276" s="6069"/>
    </row>
    <row r="277" spans="13:15">
      <c r="M277" s="6069"/>
      <c r="N277" s="6069"/>
      <c r="O277" s="6069"/>
    </row>
    <row r="278" spans="13:15">
      <c r="M278" s="6069"/>
      <c r="N278" s="6069"/>
      <c r="O278" s="6069"/>
    </row>
    <row r="279" spans="13:15">
      <c r="M279" s="6069"/>
      <c r="N279" s="6069"/>
      <c r="O279" s="6069"/>
    </row>
    <row r="280" spans="13:15">
      <c r="M280" s="6069"/>
      <c r="N280" s="6069"/>
      <c r="O280" s="6069"/>
    </row>
    <row r="281" spans="13:15">
      <c r="M281" s="6069"/>
      <c r="N281" s="6069"/>
      <c r="O281" s="6069"/>
    </row>
    <row r="282" spans="13:15">
      <c r="M282" s="6069"/>
      <c r="N282" s="6069"/>
      <c r="O282" s="6069"/>
    </row>
    <row r="283" spans="13:15">
      <c r="M283" s="6069"/>
      <c r="N283" s="6069"/>
      <c r="O283" s="6069"/>
    </row>
    <row r="284" spans="13:15">
      <c r="M284" s="6069"/>
      <c r="N284" s="6069"/>
      <c r="O284" s="6069"/>
    </row>
    <row r="285" spans="13:15">
      <c r="M285" s="6069"/>
      <c r="N285" s="6069"/>
      <c r="O285" s="6069"/>
    </row>
    <row r="286" spans="13:15">
      <c r="M286" s="6069"/>
      <c r="N286" s="6069"/>
      <c r="O286" s="6069"/>
    </row>
    <row r="287" spans="13:15">
      <c r="M287" s="6069"/>
      <c r="N287" s="6069"/>
      <c r="O287" s="6069"/>
    </row>
    <row r="288" spans="13:15">
      <c r="M288" s="6069"/>
      <c r="N288" s="6069"/>
      <c r="O288" s="6069"/>
    </row>
    <row r="289" spans="13:15">
      <c r="M289" s="6069"/>
      <c r="N289" s="6069"/>
      <c r="O289" s="6069"/>
    </row>
    <row r="290" spans="13:15">
      <c r="M290" s="6069"/>
      <c r="N290" s="6069"/>
      <c r="O290" s="6069"/>
    </row>
    <row r="291" spans="13:15">
      <c r="M291" s="6069"/>
      <c r="N291" s="6069"/>
      <c r="O291" s="6069"/>
    </row>
    <row r="292" spans="13:15">
      <c r="M292" s="6069"/>
      <c r="N292" s="6069"/>
      <c r="O292" s="6069"/>
    </row>
    <row r="293" spans="13:15">
      <c r="M293" s="6069"/>
      <c r="N293" s="6069"/>
      <c r="O293" s="6069"/>
    </row>
    <row r="294" spans="13:15">
      <c r="M294" s="6069"/>
      <c r="N294" s="6069"/>
      <c r="O294" s="6069"/>
    </row>
    <row r="295" spans="13:15">
      <c r="M295" s="6069"/>
      <c r="N295" s="6069"/>
      <c r="O295" s="6069"/>
    </row>
    <row r="296" spans="13:15">
      <c r="M296" s="6069"/>
      <c r="N296" s="6069"/>
      <c r="O296" s="6069"/>
    </row>
    <row r="297" spans="13:15">
      <c r="M297" s="6069"/>
      <c r="N297" s="6069"/>
      <c r="O297" s="6069"/>
    </row>
    <row r="298" spans="13:15">
      <c r="M298" s="6069"/>
      <c r="N298" s="6069"/>
      <c r="O298" s="6069"/>
    </row>
    <row r="299" spans="13:15">
      <c r="M299" s="6069"/>
      <c r="N299" s="6069"/>
      <c r="O299" s="6069"/>
    </row>
    <row r="300" spans="13:15">
      <c r="M300" s="6069"/>
      <c r="N300" s="6069"/>
      <c r="O300" s="6069"/>
    </row>
    <row r="301" spans="13:15">
      <c r="M301" s="6069"/>
      <c r="N301" s="6069"/>
      <c r="O301" s="6069"/>
    </row>
    <row r="302" spans="13:15">
      <c r="M302" s="6069"/>
      <c r="N302" s="6069"/>
      <c r="O302" s="6069"/>
    </row>
    <row r="303" spans="13:15">
      <c r="M303" s="6069"/>
      <c r="N303" s="6069"/>
      <c r="O303" s="6069"/>
    </row>
    <row r="304" spans="13:15">
      <c r="M304" s="6069"/>
      <c r="N304" s="6069"/>
      <c r="O304" s="6069"/>
    </row>
    <row r="305" spans="13:15">
      <c r="M305" s="6069"/>
      <c r="N305" s="6069"/>
      <c r="O305" s="6069"/>
    </row>
    <row r="306" spans="13:15">
      <c r="M306" s="6069"/>
      <c r="N306" s="6069"/>
      <c r="O306" s="6069"/>
    </row>
    <row r="307" spans="13:15">
      <c r="M307" s="6069"/>
      <c r="N307" s="6069"/>
      <c r="O307" s="6069"/>
    </row>
    <row r="308" spans="13:15">
      <c r="M308" s="6069"/>
      <c r="N308" s="6069"/>
      <c r="O308" s="6069"/>
    </row>
    <row r="309" spans="13:15">
      <c r="M309" s="6069"/>
      <c r="N309" s="6069"/>
      <c r="O309" s="6069"/>
    </row>
    <row r="310" spans="13:15">
      <c r="M310" s="6069"/>
      <c r="N310" s="6069"/>
      <c r="O310" s="6069"/>
    </row>
    <row r="311" spans="13:15">
      <c r="M311" s="6069"/>
      <c r="N311" s="6069"/>
      <c r="O311" s="6069"/>
    </row>
    <row r="312" spans="13:15">
      <c r="M312" s="6069"/>
      <c r="N312" s="6069"/>
      <c r="O312" s="6069"/>
    </row>
    <row r="313" spans="13:15">
      <c r="M313" s="6069"/>
      <c r="N313" s="6069"/>
      <c r="O313" s="6069"/>
    </row>
    <row r="314" spans="13:15">
      <c r="M314" s="6069"/>
      <c r="N314" s="6069"/>
      <c r="O314" s="6069"/>
    </row>
    <row r="315" spans="13:15">
      <c r="M315" s="6069"/>
      <c r="N315" s="6069"/>
      <c r="O315" s="6069"/>
    </row>
    <row r="316" spans="13:15">
      <c r="M316" s="6069"/>
      <c r="N316" s="6069"/>
      <c r="O316" s="6069"/>
    </row>
    <row r="317" spans="13:15">
      <c r="M317" s="6069"/>
      <c r="N317" s="6069"/>
      <c r="O317" s="6069"/>
    </row>
    <row r="318" spans="13:15">
      <c r="M318" s="6069"/>
      <c r="N318" s="6069"/>
      <c r="O318" s="6069"/>
    </row>
    <row r="319" spans="13:15">
      <c r="M319" s="6069"/>
      <c r="N319" s="6069"/>
      <c r="O319" s="6069"/>
    </row>
    <row r="320" spans="13:15">
      <c r="M320" s="6069"/>
      <c r="N320" s="6069"/>
      <c r="O320" s="6069"/>
    </row>
    <row r="321" spans="13:15">
      <c r="M321" s="6069"/>
      <c r="N321" s="6069"/>
      <c r="O321" s="6069"/>
    </row>
    <row r="322" spans="13:15">
      <c r="M322" s="6069"/>
      <c r="N322" s="6069"/>
      <c r="O322" s="6069"/>
    </row>
    <row r="323" spans="13:15">
      <c r="M323" s="6069"/>
      <c r="N323" s="6069"/>
      <c r="O323" s="6069"/>
    </row>
    <row r="324" spans="13:15">
      <c r="M324" s="6069"/>
      <c r="N324" s="6069"/>
      <c r="O324" s="6069"/>
    </row>
    <row r="325" spans="13:15">
      <c r="M325" s="6069"/>
      <c r="N325" s="6069"/>
      <c r="O325" s="6069"/>
    </row>
    <row r="326" spans="13:15">
      <c r="M326" s="6069"/>
      <c r="N326" s="6069"/>
      <c r="O326" s="6069"/>
    </row>
    <row r="327" spans="13:15">
      <c r="M327" s="6069"/>
      <c r="N327" s="6069"/>
      <c r="O327" s="6069"/>
    </row>
    <row r="328" spans="13:15">
      <c r="M328" s="6069"/>
      <c r="N328" s="6069"/>
      <c r="O328" s="6069"/>
    </row>
    <row r="329" spans="13:15">
      <c r="M329" s="6069"/>
      <c r="N329" s="6069"/>
      <c r="O329" s="6069"/>
    </row>
    <row r="330" spans="13:15">
      <c r="M330" s="6069"/>
      <c r="N330" s="6069"/>
      <c r="O330" s="6069"/>
    </row>
    <row r="331" spans="13:15">
      <c r="M331" s="6069"/>
      <c r="N331" s="6069"/>
      <c r="O331" s="6069"/>
    </row>
    <row r="332" spans="13:15">
      <c r="M332" s="6069"/>
      <c r="N332" s="6069"/>
      <c r="O332" s="6069"/>
    </row>
    <row r="333" spans="13:15">
      <c r="M333" s="6069"/>
      <c r="N333" s="6069"/>
      <c r="O333" s="6069"/>
    </row>
    <row r="334" spans="13:15">
      <c r="M334" s="6069"/>
      <c r="N334" s="6069"/>
      <c r="O334" s="6069"/>
    </row>
    <row r="335" spans="13:15">
      <c r="M335" s="6069"/>
      <c r="N335" s="6069"/>
      <c r="O335" s="6069"/>
    </row>
    <row r="336" spans="13:15">
      <c r="M336" s="6069"/>
      <c r="N336" s="6069"/>
      <c r="O336" s="6069"/>
    </row>
    <row r="337" spans="13:15">
      <c r="M337" s="6069"/>
      <c r="N337" s="6069"/>
      <c r="O337" s="6069"/>
    </row>
    <row r="338" spans="13:15">
      <c r="M338" s="6069"/>
      <c r="N338" s="6069"/>
      <c r="O338" s="6069"/>
    </row>
    <row r="339" spans="13:15">
      <c r="M339" s="6069"/>
      <c r="N339" s="6069"/>
      <c r="O339" s="6069"/>
    </row>
    <row r="340" spans="13:15">
      <c r="M340" s="6069"/>
      <c r="N340" s="6069"/>
      <c r="O340" s="6069"/>
    </row>
    <row r="341" spans="13:15">
      <c r="M341" s="6069"/>
      <c r="N341" s="6069"/>
      <c r="O341" s="6069"/>
    </row>
    <row r="342" spans="13:15">
      <c r="M342" s="6069"/>
      <c r="N342" s="6069"/>
      <c r="O342" s="6069"/>
    </row>
    <row r="343" spans="13:15">
      <c r="M343" s="6069"/>
      <c r="N343" s="6069"/>
      <c r="O343" s="6069"/>
    </row>
    <row r="344" spans="13:15">
      <c r="M344" s="6069"/>
      <c r="N344" s="6069"/>
      <c r="O344" s="6069"/>
    </row>
    <row r="345" spans="13:15">
      <c r="M345" s="6069"/>
      <c r="N345" s="6069"/>
      <c r="O345" s="6069"/>
    </row>
    <row r="346" spans="13:15">
      <c r="M346" s="6069"/>
      <c r="N346" s="6069"/>
      <c r="O346" s="6069"/>
    </row>
    <row r="347" spans="13:15">
      <c r="M347" s="6069"/>
      <c r="N347" s="6069"/>
      <c r="O347" s="6069"/>
    </row>
    <row r="348" spans="13:15">
      <c r="M348" s="6069"/>
      <c r="N348" s="6069"/>
      <c r="O348" s="6069"/>
    </row>
    <row r="349" spans="13:15">
      <c r="M349" s="6069"/>
      <c r="N349" s="6069"/>
      <c r="O349" s="6069"/>
    </row>
    <row r="350" spans="13:15">
      <c r="M350" s="6069"/>
      <c r="N350" s="6069"/>
      <c r="O350" s="6069"/>
    </row>
    <row r="351" spans="13:15">
      <c r="M351" s="6069"/>
      <c r="N351" s="6069"/>
      <c r="O351" s="6069"/>
    </row>
    <row r="352" spans="13:15">
      <c r="M352" s="6069"/>
      <c r="N352" s="6069"/>
      <c r="O352" s="6069"/>
    </row>
    <row r="353" spans="13:15">
      <c r="M353" s="6069"/>
      <c r="N353" s="6069"/>
      <c r="O353" s="6069"/>
    </row>
    <row r="354" spans="13:15">
      <c r="M354" s="6069"/>
      <c r="N354" s="6069"/>
      <c r="O354" s="6069"/>
    </row>
    <row r="355" spans="13:15">
      <c r="M355" s="6069"/>
      <c r="N355" s="6069"/>
      <c r="O355" s="6069"/>
    </row>
    <row r="356" spans="13:15">
      <c r="M356" s="6069"/>
      <c r="N356" s="6069"/>
      <c r="O356" s="6069"/>
    </row>
    <row r="357" spans="13:15">
      <c r="M357" s="6069"/>
      <c r="N357" s="6069"/>
      <c r="O357" s="6069"/>
    </row>
    <row r="358" spans="13:15">
      <c r="M358" s="6069"/>
      <c r="N358" s="6069"/>
      <c r="O358" s="6069"/>
    </row>
    <row r="359" spans="13:15">
      <c r="M359" s="6069"/>
      <c r="N359" s="6069"/>
      <c r="O359" s="6069"/>
    </row>
    <row r="360" spans="13:15">
      <c r="M360" s="6069"/>
      <c r="N360" s="6069"/>
      <c r="O360" s="6069"/>
    </row>
    <row r="361" spans="13:15">
      <c r="M361" s="6069"/>
      <c r="N361" s="6069"/>
      <c r="O361" s="6069"/>
    </row>
    <row r="362" spans="13:15">
      <c r="M362" s="6069"/>
      <c r="N362" s="6069"/>
      <c r="O362" s="6069"/>
    </row>
    <row r="363" spans="13:15">
      <c r="M363" s="6069"/>
      <c r="N363" s="6069"/>
      <c r="O363" s="6069"/>
    </row>
    <row r="364" spans="13:15">
      <c r="M364" s="6069"/>
      <c r="N364" s="6069"/>
      <c r="O364" s="6069"/>
    </row>
    <row r="365" spans="13:15">
      <c r="M365" s="6069"/>
      <c r="N365" s="6069"/>
      <c r="O365" s="6069"/>
    </row>
    <row r="366" spans="13:15">
      <c r="M366" s="6069"/>
      <c r="N366" s="6069"/>
      <c r="O366" s="6069"/>
    </row>
    <row r="367" spans="13:15">
      <c r="M367" s="6069"/>
      <c r="N367" s="6069"/>
      <c r="O367" s="6069"/>
    </row>
    <row r="368" spans="13:15">
      <c r="M368" s="6069"/>
      <c r="N368" s="6069"/>
      <c r="O368" s="6069"/>
    </row>
    <row r="369" spans="13:15">
      <c r="M369" s="6069"/>
      <c r="N369" s="6069"/>
      <c r="O369" s="6069"/>
    </row>
    <row r="370" spans="13:15">
      <c r="M370" s="6069"/>
      <c r="N370" s="6069"/>
      <c r="O370" s="6069"/>
    </row>
    <row r="371" spans="13:15">
      <c r="M371" s="6069"/>
      <c r="N371" s="6069"/>
      <c r="O371" s="6069"/>
    </row>
    <row r="372" spans="13:15">
      <c r="M372" s="6069"/>
      <c r="N372" s="6069"/>
      <c r="O372" s="6069"/>
    </row>
    <row r="373" spans="13:15">
      <c r="M373" s="6069"/>
      <c r="N373" s="6069"/>
      <c r="O373" s="6069"/>
    </row>
    <row r="374" spans="13:15">
      <c r="M374" s="6069"/>
      <c r="N374" s="6069"/>
      <c r="O374" s="6069"/>
    </row>
    <row r="375" spans="13:15">
      <c r="M375" s="6069"/>
      <c r="N375" s="6069"/>
      <c r="O375" s="6069"/>
    </row>
    <row r="376" spans="13:15">
      <c r="M376" s="6069"/>
      <c r="N376" s="6069"/>
      <c r="O376" s="6069"/>
    </row>
    <row r="377" spans="13:15">
      <c r="M377" s="6069"/>
      <c r="N377" s="6069"/>
      <c r="O377" s="6069"/>
    </row>
    <row r="378" spans="13:15">
      <c r="M378" s="6069"/>
      <c r="N378" s="6069"/>
      <c r="O378" s="6069"/>
    </row>
    <row r="379" spans="13:15">
      <c r="M379" s="6069"/>
      <c r="N379" s="6069"/>
      <c r="O379" s="6069"/>
    </row>
    <row r="380" spans="13:15">
      <c r="M380" s="6069"/>
      <c r="N380" s="6069"/>
      <c r="O380" s="6069"/>
    </row>
    <row r="381" spans="13:15">
      <c r="M381" s="6069"/>
      <c r="N381" s="6069"/>
      <c r="O381" s="6069"/>
    </row>
    <row r="382" spans="13:15">
      <c r="M382" s="6069"/>
      <c r="N382" s="6069"/>
      <c r="O382" s="6069"/>
    </row>
    <row r="383" spans="13:15">
      <c r="M383" s="6069"/>
      <c r="N383" s="6069"/>
      <c r="O383" s="6069"/>
    </row>
    <row r="384" spans="13:15">
      <c r="M384" s="6069"/>
      <c r="N384" s="6069"/>
      <c r="O384" s="6069"/>
    </row>
    <row r="385" spans="13:15">
      <c r="M385" s="6069"/>
      <c r="N385" s="6069"/>
      <c r="O385" s="6069"/>
    </row>
    <row r="386" spans="13:15">
      <c r="M386" s="6069"/>
      <c r="N386" s="6069"/>
      <c r="O386" s="6069"/>
    </row>
    <row r="387" spans="13:15">
      <c r="M387" s="6069"/>
      <c r="N387" s="6069"/>
      <c r="O387" s="6069"/>
    </row>
    <row r="388" spans="13:15">
      <c r="M388" s="6069"/>
      <c r="N388" s="6069"/>
      <c r="O388" s="6069"/>
    </row>
    <row r="389" spans="13:15">
      <c r="M389" s="6069"/>
      <c r="N389" s="6069"/>
      <c r="O389" s="6069"/>
    </row>
    <row r="390" spans="13:15">
      <c r="M390" s="6069"/>
      <c r="N390" s="6069"/>
      <c r="O390" s="6069"/>
    </row>
    <row r="391" spans="13:15">
      <c r="M391" s="6069"/>
      <c r="N391" s="6069"/>
      <c r="O391" s="6069"/>
    </row>
    <row r="392" spans="13:15">
      <c r="M392" s="6069"/>
      <c r="N392" s="6069"/>
      <c r="O392" s="6069"/>
    </row>
    <row r="393" spans="13:15">
      <c r="M393" s="6069"/>
      <c r="N393" s="6069"/>
      <c r="O393" s="6069"/>
    </row>
    <row r="394" spans="13:15">
      <c r="M394" s="6069"/>
      <c r="N394" s="6069"/>
      <c r="O394" s="6069"/>
    </row>
    <row r="395" spans="13:15">
      <c r="M395" s="6069"/>
      <c r="N395" s="6069"/>
      <c r="O395" s="6069"/>
    </row>
    <row r="396" spans="13:15">
      <c r="M396" s="6069"/>
      <c r="N396" s="6069"/>
      <c r="O396" s="6069"/>
    </row>
    <row r="397" spans="13:15">
      <c r="M397" s="6069"/>
      <c r="N397" s="6069"/>
      <c r="O397" s="6069"/>
    </row>
    <row r="398" spans="13:15">
      <c r="M398" s="6069"/>
      <c r="N398" s="6069"/>
      <c r="O398" s="6069"/>
    </row>
    <row r="399" spans="13:15">
      <c r="M399" s="6069"/>
      <c r="N399" s="6069"/>
      <c r="O399" s="6069"/>
    </row>
    <row r="400" spans="13:15">
      <c r="M400" s="6069"/>
      <c r="N400" s="6069"/>
      <c r="O400" s="6069"/>
    </row>
    <row r="401" spans="13:15">
      <c r="M401" s="6069"/>
      <c r="N401" s="6069"/>
      <c r="O401" s="6069"/>
    </row>
    <row r="402" spans="13:15">
      <c r="M402" s="6069"/>
      <c r="N402" s="6069"/>
      <c r="O402" s="6069"/>
    </row>
    <row r="403" spans="13:15">
      <c r="M403" s="6069"/>
      <c r="N403" s="6069"/>
      <c r="O403" s="6069"/>
    </row>
    <row r="404" spans="13:15">
      <c r="M404" s="6069"/>
      <c r="N404" s="6069"/>
      <c r="O404" s="6069"/>
    </row>
    <row r="405" spans="13:15">
      <c r="M405" s="6069"/>
      <c r="N405" s="6069"/>
      <c r="O405" s="6069"/>
    </row>
    <row r="406" spans="13:15">
      <c r="M406" s="6069"/>
      <c r="N406" s="6069"/>
      <c r="O406" s="6069"/>
    </row>
    <row r="407" spans="13:15">
      <c r="M407" s="6069"/>
      <c r="N407" s="6069"/>
      <c r="O407" s="6069"/>
    </row>
    <row r="408" spans="13:15">
      <c r="M408" s="6069"/>
      <c r="N408" s="6069"/>
      <c r="O408" s="6069"/>
    </row>
    <row r="409" spans="13:15">
      <c r="M409" s="6069"/>
      <c r="N409" s="6069"/>
      <c r="O409" s="6069"/>
    </row>
    <row r="410" spans="13:15">
      <c r="M410" s="6069"/>
      <c r="N410" s="6069"/>
      <c r="O410" s="6069"/>
    </row>
    <row r="411" spans="13:15">
      <c r="M411" s="6069"/>
      <c r="N411" s="6069"/>
      <c r="O411" s="6069"/>
    </row>
    <row r="412" spans="13:15">
      <c r="M412" s="6069"/>
      <c r="N412" s="6069"/>
      <c r="O412" s="6069"/>
    </row>
    <row r="413" spans="13:15">
      <c r="M413" s="6069"/>
      <c r="N413" s="6069"/>
      <c r="O413" s="6069"/>
    </row>
    <row r="414" spans="13:15">
      <c r="M414" s="6069"/>
      <c r="N414" s="6069"/>
      <c r="O414" s="6069"/>
    </row>
    <row r="415" spans="13:15">
      <c r="M415" s="6069"/>
      <c r="N415" s="6069"/>
      <c r="O415" s="6069"/>
    </row>
    <row r="416" spans="13:15">
      <c r="M416" s="6069"/>
      <c r="N416" s="6069"/>
      <c r="O416" s="6069"/>
    </row>
    <row r="417" spans="13:15">
      <c r="M417" s="6069"/>
      <c r="N417" s="6069"/>
      <c r="O417" s="6069"/>
    </row>
    <row r="418" spans="13:15">
      <c r="M418" s="6069"/>
      <c r="N418" s="6069"/>
      <c r="O418" s="6069"/>
    </row>
    <row r="419" spans="13:15">
      <c r="M419" s="6069"/>
      <c r="N419" s="6069"/>
      <c r="O419" s="6069"/>
    </row>
    <row r="420" spans="13:15">
      <c r="M420" s="6069"/>
      <c r="N420" s="6069"/>
      <c r="O420" s="6069"/>
    </row>
    <row r="421" spans="13:15">
      <c r="M421" s="6069"/>
      <c r="N421" s="6069"/>
      <c r="O421" s="6069"/>
    </row>
    <row r="422" spans="13:15">
      <c r="M422" s="6069"/>
      <c r="N422" s="6069"/>
      <c r="O422" s="6069"/>
    </row>
    <row r="423" spans="13:15">
      <c r="M423" s="6069"/>
      <c r="N423" s="6069"/>
      <c r="O423" s="6069"/>
    </row>
    <row r="424" spans="13:15">
      <c r="M424" s="6069"/>
      <c r="N424" s="6069"/>
      <c r="O424" s="6069"/>
    </row>
    <row r="425" spans="13:15">
      <c r="M425" s="6069"/>
      <c r="N425" s="6069"/>
      <c r="O425" s="6069"/>
    </row>
    <row r="426" spans="13:15">
      <c r="M426" s="6069"/>
      <c r="N426" s="6069"/>
      <c r="O426" s="6069"/>
    </row>
    <row r="427" spans="13:15">
      <c r="M427" s="6069"/>
      <c r="N427" s="6069"/>
      <c r="O427" s="6069"/>
    </row>
    <row r="428" spans="13:15">
      <c r="M428" s="6069"/>
      <c r="N428" s="6069"/>
      <c r="O428" s="6069"/>
    </row>
    <row r="429" spans="13:15">
      <c r="M429" s="6069"/>
      <c r="N429" s="6069"/>
      <c r="O429" s="6069"/>
    </row>
    <row r="430" spans="13:15">
      <c r="M430" s="6069"/>
      <c r="N430" s="6069"/>
      <c r="O430" s="6069"/>
    </row>
    <row r="431" spans="13:15">
      <c r="M431" s="6069"/>
      <c r="N431" s="6069"/>
      <c r="O431" s="6069"/>
    </row>
    <row r="432" spans="13:15">
      <c r="M432" s="6069"/>
      <c r="N432" s="6069"/>
      <c r="O432" s="6069"/>
    </row>
    <row r="433" spans="13:15">
      <c r="M433" s="6069"/>
      <c r="N433" s="6069"/>
      <c r="O433" s="6069"/>
    </row>
    <row r="434" spans="13:15">
      <c r="M434" s="6069"/>
      <c r="N434" s="6069"/>
      <c r="O434" s="6069"/>
    </row>
    <row r="435" spans="13:15">
      <c r="M435" s="6069"/>
      <c r="N435" s="6069"/>
      <c r="O435" s="6069"/>
    </row>
    <row r="436" spans="13:15">
      <c r="M436" s="6069"/>
      <c r="N436" s="6069"/>
      <c r="O436" s="6069"/>
    </row>
    <row r="437" spans="13:15">
      <c r="M437" s="6069"/>
      <c r="N437" s="6069"/>
      <c r="O437" s="6069"/>
    </row>
    <row r="438" spans="13:15">
      <c r="M438" s="6069"/>
      <c r="N438" s="6069"/>
      <c r="O438" s="6069"/>
    </row>
    <row r="439" spans="13:15">
      <c r="M439" s="6069"/>
      <c r="N439" s="6069"/>
      <c r="O439" s="6069"/>
    </row>
    <row r="440" spans="13:15">
      <c r="M440" s="6069"/>
      <c r="N440" s="6069"/>
      <c r="O440" s="6069"/>
    </row>
    <row r="441" spans="13:15">
      <c r="M441" s="6069"/>
      <c r="N441" s="6069"/>
      <c r="O441" s="6069"/>
    </row>
    <row r="442" spans="13:15">
      <c r="M442" s="6069"/>
      <c r="N442" s="6069"/>
      <c r="O442" s="6069"/>
    </row>
    <row r="443" spans="13:15">
      <c r="M443" s="6069"/>
      <c r="N443" s="6069"/>
      <c r="O443" s="6069"/>
    </row>
    <row r="444" spans="13:15">
      <c r="M444" s="6069"/>
      <c r="N444" s="6069"/>
      <c r="O444" s="6069"/>
    </row>
    <row r="445" spans="13:15">
      <c r="M445" s="6069"/>
      <c r="N445" s="6069"/>
      <c r="O445" s="6069"/>
    </row>
    <row r="446" spans="13:15">
      <c r="M446" s="6069"/>
      <c r="N446" s="6069"/>
      <c r="O446" s="6069"/>
    </row>
    <row r="447" spans="13:15">
      <c r="M447" s="6069"/>
      <c r="N447" s="6069"/>
      <c r="O447" s="6069"/>
    </row>
    <row r="448" spans="13:15">
      <c r="M448" s="6069"/>
      <c r="N448" s="6069"/>
      <c r="O448" s="6069"/>
    </row>
    <row r="449" spans="13:15">
      <c r="M449" s="6069"/>
      <c r="N449" s="6069"/>
      <c r="O449" s="6069"/>
    </row>
    <row r="450" spans="13:15">
      <c r="M450" s="6069"/>
      <c r="N450" s="6069"/>
      <c r="O450" s="6069"/>
    </row>
    <row r="451" spans="13:15">
      <c r="M451" s="6069"/>
      <c r="N451" s="6069"/>
      <c r="O451" s="6069"/>
    </row>
    <row r="452" spans="13:15">
      <c r="M452" s="6069"/>
      <c r="N452" s="6069"/>
      <c r="O452" s="6069"/>
    </row>
    <row r="453" spans="13:15">
      <c r="M453" s="6069"/>
      <c r="N453" s="6069"/>
      <c r="O453" s="6069"/>
    </row>
    <row r="454" spans="13:15">
      <c r="M454" s="6069"/>
      <c r="N454" s="6069"/>
      <c r="O454" s="6069"/>
    </row>
    <row r="455" spans="13:15">
      <c r="M455" s="6069"/>
      <c r="N455" s="6069"/>
      <c r="O455" s="6069"/>
    </row>
    <row r="456" spans="13:15">
      <c r="M456" s="6069"/>
      <c r="N456" s="6069"/>
      <c r="O456" s="6069"/>
    </row>
    <row r="457" spans="13:15">
      <c r="M457" s="6069"/>
      <c r="N457" s="6069"/>
      <c r="O457" s="6069"/>
    </row>
    <row r="458" spans="13:15">
      <c r="M458" s="6069"/>
      <c r="N458" s="6069"/>
      <c r="O458" s="6069"/>
    </row>
    <row r="459" spans="13:15">
      <c r="M459" s="6069"/>
      <c r="N459" s="6069"/>
      <c r="O459" s="6069"/>
    </row>
    <row r="460" spans="13:15">
      <c r="M460" s="6069"/>
      <c r="N460" s="6069"/>
      <c r="O460" s="6069"/>
    </row>
    <row r="461" spans="13:15">
      <c r="M461" s="6069"/>
      <c r="N461" s="6069"/>
      <c r="O461" s="6069"/>
    </row>
    <row r="462" spans="13:15">
      <c r="M462" s="6069"/>
      <c r="N462" s="6069"/>
      <c r="O462" s="6069"/>
    </row>
    <row r="463" spans="13:15">
      <c r="M463" s="6069"/>
      <c r="N463" s="6069"/>
      <c r="O463" s="6069"/>
    </row>
    <row r="464" spans="13:15">
      <c r="M464" s="6069"/>
      <c r="N464" s="6069"/>
      <c r="O464" s="6069"/>
    </row>
    <row r="465" spans="13:15">
      <c r="M465" s="6069"/>
      <c r="N465" s="6069"/>
      <c r="O465" s="6069"/>
    </row>
    <row r="466" spans="13:15">
      <c r="M466" s="6069"/>
      <c r="N466" s="6069"/>
      <c r="O466" s="6069"/>
    </row>
    <row r="467" spans="13:15">
      <c r="M467" s="6069"/>
      <c r="N467" s="6069"/>
      <c r="O467" s="6069"/>
    </row>
    <row r="468" spans="13:15">
      <c r="M468" s="6069"/>
      <c r="N468" s="6069"/>
      <c r="O468" s="6069"/>
    </row>
    <row r="469" spans="13:15">
      <c r="M469" s="6069"/>
      <c r="N469" s="6069"/>
      <c r="O469" s="6069"/>
    </row>
    <row r="470" spans="13:15">
      <c r="M470" s="6069"/>
      <c r="N470" s="6069"/>
      <c r="O470" s="6069"/>
    </row>
    <row r="471" spans="13:15">
      <c r="M471" s="6069"/>
      <c r="N471" s="6069"/>
      <c r="O471" s="6069"/>
    </row>
    <row r="472" spans="13:15">
      <c r="M472" s="6069"/>
      <c r="N472" s="6069"/>
      <c r="O472" s="6069"/>
    </row>
    <row r="473" spans="13:15">
      <c r="N473" s="5614"/>
    </row>
    <row r="474" spans="13:15">
      <c r="N474" s="5614"/>
    </row>
    <row r="475" spans="13:15">
      <c r="N475" s="5614"/>
    </row>
    <row r="476" spans="13:15">
      <c r="N476" s="5614"/>
    </row>
    <row r="477" spans="13:15">
      <c r="N477" s="5614"/>
    </row>
    <row r="478" spans="13:15">
      <c r="N478" s="5614"/>
    </row>
    <row r="479" spans="13:15">
      <c r="N479" s="5614"/>
    </row>
    <row r="480" spans="13:15">
      <c r="N480" s="5614"/>
    </row>
    <row r="481" spans="14:14">
      <c r="N481" s="5614"/>
    </row>
    <row r="482" spans="14:14">
      <c r="N482" s="5614"/>
    </row>
    <row r="483" spans="14:14">
      <c r="N483" s="5614"/>
    </row>
    <row r="484" spans="14:14">
      <c r="N484" s="5614"/>
    </row>
    <row r="485" spans="14:14">
      <c r="N485" s="5614"/>
    </row>
    <row r="486" spans="14:14">
      <c r="N486" s="5614"/>
    </row>
    <row r="487" spans="14:14">
      <c r="N487" s="5614"/>
    </row>
    <row r="488" spans="14:14">
      <c r="N488" s="5614"/>
    </row>
    <row r="489" spans="14:14">
      <c r="N489" s="5614"/>
    </row>
    <row r="490" spans="14:14">
      <c r="N490" s="5614"/>
    </row>
    <row r="491" spans="14:14">
      <c r="N491" s="5614"/>
    </row>
    <row r="492" spans="14:14">
      <c r="N492" s="5614"/>
    </row>
    <row r="493" spans="14:14">
      <c r="N493" s="5614"/>
    </row>
    <row r="494" spans="14:14">
      <c r="N494" s="5614"/>
    </row>
    <row r="495" spans="14:14">
      <c r="N495" s="5614"/>
    </row>
    <row r="496" spans="14:14">
      <c r="N496" s="5614"/>
    </row>
    <row r="497" spans="14:14">
      <c r="N497" s="5614"/>
    </row>
    <row r="498" spans="14:14">
      <c r="N498" s="5614"/>
    </row>
    <row r="499" spans="14:14">
      <c r="N499" s="5614"/>
    </row>
    <row r="500" spans="14:14">
      <c r="N500" s="5614"/>
    </row>
    <row r="501" spans="14:14">
      <c r="N501" s="5614"/>
    </row>
    <row r="502" spans="14:14">
      <c r="N502" s="5614"/>
    </row>
    <row r="503" spans="14:14">
      <c r="N503" s="5614"/>
    </row>
    <row r="504" spans="14:14">
      <c r="N504" s="5614"/>
    </row>
    <row r="505" spans="14:14">
      <c r="N505" s="5614"/>
    </row>
    <row r="506" spans="14:14">
      <c r="N506" s="5614"/>
    </row>
    <row r="507" spans="14:14">
      <c r="N507" s="5614"/>
    </row>
    <row r="508" spans="14:14">
      <c r="N508" s="5614"/>
    </row>
    <row r="509" spans="14:14">
      <c r="N509" s="5614"/>
    </row>
    <row r="510" spans="14:14">
      <c r="N510" s="5614"/>
    </row>
    <row r="511" spans="14:14">
      <c r="N511" s="5614"/>
    </row>
    <row r="512" spans="14:14">
      <c r="N512" s="5614"/>
    </row>
    <row r="513" spans="14:14">
      <c r="N513" s="5614"/>
    </row>
    <row r="514" spans="14:14">
      <c r="N514" s="5614"/>
    </row>
    <row r="515" spans="14:14">
      <c r="N515" s="5614"/>
    </row>
    <row r="516" spans="14:14">
      <c r="N516" s="5614"/>
    </row>
    <row r="517" spans="14:14">
      <c r="N517" s="5614"/>
    </row>
    <row r="518" spans="14:14">
      <c r="N518" s="5614"/>
    </row>
    <row r="519" spans="14:14">
      <c r="N519" s="5614"/>
    </row>
    <row r="520" spans="14:14">
      <c r="N520" s="5614"/>
    </row>
    <row r="521" spans="14:14">
      <c r="N521" s="5614"/>
    </row>
    <row r="522" spans="14:14">
      <c r="N522" s="5614"/>
    </row>
    <row r="523" spans="14:14">
      <c r="N523" s="5614"/>
    </row>
    <row r="524" spans="14:14">
      <c r="N524" s="5614"/>
    </row>
    <row r="525" spans="14:14">
      <c r="N525" s="5614"/>
    </row>
    <row r="526" spans="14:14">
      <c r="N526" s="5614"/>
    </row>
    <row r="527" spans="14:14">
      <c r="N527" s="5614"/>
    </row>
    <row r="528" spans="14:14">
      <c r="N528" s="5614"/>
    </row>
    <row r="529" spans="14:14">
      <c r="N529" s="5614"/>
    </row>
    <row r="530" spans="14:14">
      <c r="N530" s="5614"/>
    </row>
    <row r="531" spans="14:14">
      <c r="N531" s="5614"/>
    </row>
    <row r="532" spans="14:14">
      <c r="N532" s="5614"/>
    </row>
    <row r="533" spans="14:14">
      <c r="N533" s="5614"/>
    </row>
    <row r="534" spans="14:14">
      <c r="N534" s="5614"/>
    </row>
    <row r="535" spans="14:14">
      <c r="N535" s="5614"/>
    </row>
    <row r="536" spans="14:14">
      <c r="N536" s="5614"/>
    </row>
    <row r="537" spans="14:14">
      <c r="N537" s="5614"/>
    </row>
    <row r="538" spans="14:14">
      <c r="N538" s="5614"/>
    </row>
    <row r="539" spans="14:14">
      <c r="N539" s="5614"/>
    </row>
    <row r="540" spans="14:14">
      <c r="N540" s="5614"/>
    </row>
    <row r="541" spans="14:14">
      <c r="N541" s="5614"/>
    </row>
    <row r="542" spans="14:14">
      <c r="N542" s="5614"/>
    </row>
    <row r="543" spans="14:14">
      <c r="N543" s="5614"/>
    </row>
    <row r="544" spans="14:14">
      <c r="N544" s="5614"/>
    </row>
    <row r="545" spans="14:14">
      <c r="N545" s="5614"/>
    </row>
    <row r="546" spans="14:14">
      <c r="N546" s="5614"/>
    </row>
    <row r="547" spans="14:14">
      <c r="N547" s="5614"/>
    </row>
    <row r="548" spans="14:14">
      <c r="N548" s="5614"/>
    </row>
    <row r="549" spans="14:14">
      <c r="N549" s="5614"/>
    </row>
    <row r="550" spans="14:14">
      <c r="N550" s="5614"/>
    </row>
    <row r="551" spans="14:14">
      <c r="N551" s="5614"/>
    </row>
    <row r="552" spans="14:14">
      <c r="N552" s="5614"/>
    </row>
    <row r="553" spans="14:14">
      <c r="N553" s="5614"/>
    </row>
    <row r="554" spans="14:14">
      <c r="N554" s="5614"/>
    </row>
    <row r="555" spans="14:14">
      <c r="N555" s="5614"/>
    </row>
    <row r="556" spans="14:14">
      <c r="N556" s="5614"/>
    </row>
    <row r="557" spans="14:14">
      <c r="N557" s="5614"/>
    </row>
    <row r="558" spans="14:14">
      <c r="N558" s="5614"/>
    </row>
    <row r="559" spans="14:14">
      <c r="N559" s="5614"/>
    </row>
    <row r="560" spans="14:14">
      <c r="N560" s="5614"/>
    </row>
    <row r="561" spans="14:14">
      <c r="N561" s="5614"/>
    </row>
    <row r="562" spans="14:14">
      <c r="N562" s="5614"/>
    </row>
    <row r="563" spans="14:14">
      <c r="N563" s="5614"/>
    </row>
    <row r="564" spans="14:14">
      <c r="N564" s="5614"/>
    </row>
    <row r="565" spans="14:14">
      <c r="N565" s="5614"/>
    </row>
    <row r="566" spans="14:14">
      <c r="N566" s="5614"/>
    </row>
    <row r="567" spans="14:14">
      <c r="N567" s="5614"/>
    </row>
    <row r="568" spans="14:14">
      <c r="N568" s="5614"/>
    </row>
    <row r="569" spans="14:14">
      <c r="N569" s="5614"/>
    </row>
    <row r="570" spans="14:14">
      <c r="N570" s="5614"/>
    </row>
    <row r="571" spans="14:14">
      <c r="N571" s="5614"/>
    </row>
    <row r="572" spans="14:14">
      <c r="N572" s="5614"/>
    </row>
    <row r="573" spans="14:14">
      <c r="N573" s="5614"/>
    </row>
    <row r="574" spans="14:14">
      <c r="N574" s="5614"/>
    </row>
    <row r="575" spans="14:14">
      <c r="N575" s="5614"/>
    </row>
    <row r="576" spans="14:14">
      <c r="N576" s="5614"/>
    </row>
    <row r="577" spans="14:14">
      <c r="N577" s="5614"/>
    </row>
    <row r="578" spans="14:14">
      <c r="N578" s="5614"/>
    </row>
    <row r="579" spans="14:14">
      <c r="N579" s="5614"/>
    </row>
    <row r="580" spans="14:14">
      <c r="N580" s="5614"/>
    </row>
    <row r="581" spans="14:14">
      <c r="N581" s="5614"/>
    </row>
    <row r="582" spans="14:14">
      <c r="N582" s="5614"/>
    </row>
    <row r="583" spans="14:14">
      <c r="N583" s="5614"/>
    </row>
    <row r="584" spans="14:14">
      <c r="N584" s="5614"/>
    </row>
    <row r="585" spans="14:14">
      <c r="N585" s="5614"/>
    </row>
    <row r="586" spans="14:14">
      <c r="N586" s="5614"/>
    </row>
    <row r="587" spans="14:14">
      <c r="N587" s="5614"/>
    </row>
    <row r="588" spans="14:14">
      <c r="N588" s="5614"/>
    </row>
    <row r="589" spans="14:14">
      <c r="N589" s="5614"/>
    </row>
    <row r="590" spans="14:14">
      <c r="N590" s="5614"/>
    </row>
    <row r="591" spans="14:14">
      <c r="N591" s="5614"/>
    </row>
    <row r="592" spans="14:14">
      <c r="N592" s="5614"/>
    </row>
    <row r="593" spans="14:14">
      <c r="N593" s="5614"/>
    </row>
    <row r="594" spans="14:14">
      <c r="N594" s="5614"/>
    </row>
    <row r="595" spans="14:14">
      <c r="N595" s="5614"/>
    </row>
    <row r="596" spans="14:14">
      <c r="N596" s="5614"/>
    </row>
    <row r="597" spans="14:14">
      <c r="N597" s="5614"/>
    </row>
    <row r="598" spans="14:14">
      <c r="N598" s="5614"/>
    </row>
    <row r="599" spans="14:14">
      <c r="N599" s="5614"/>
    </row>
    <row r="600" spans="14:14">
      <c r="N600" s="5614"/>
    </row>
    <row r="601" spans="14:14">
      <c r="N601" s="5614"/>
    </row>
    <row r="602" spans="14:14">
      <c r="N602" s="5614"/>
    </row>
    <row r="603" spans="14:14">
      <c r="N603" s="5614"/>
    </row>
    <row r="604" spans="14:14">
      <c r="N604" s="5614"/>
    </row>
    <row r="605" spans="14:14">
      <c r="N605" s="5614"/>
    </row>
    <row r="606" spans="14:14">
      <c r="N606" s="5614"/>
    </row>
    <row r="607" spans="14:14">
      <c r="N607" s="5614"/>
    </row>
    <row r="608" spans="14:14">
      <c r="N608" s="5614"/>
    </row>
    <row r="609" spans="14:14">
      <c r="N609" s="5614"/>
    </row>
    <row r="610" spans="14:14">
      <c r="N610" s="5614"/>
    </row>
    <row r="611" spans="14:14">
      <c r="N611" s="5614"/>
    </row>
    <row r="612" spans="14:14">
      <c r="N612" s="5614"/>
    </row>
    <row r="613" spans="14:14">
      <c r="N613" s="5614"/>
    </row>
    <row r="614" spans="14:14">
      <c r="N614" s="5614"/>
    </row>
    <row r="615" spans="14:14">
      <c r="N615" s="5614"/>
    </row>
    <row r="616" spans="14:14">
      <c r="N616" s="5614"/>
    </row>
    <row r="617" spans="14:14">
      <c r="N617" s="5614"/>
    </row>
    <row r="618" spans="14:14">
      <c r="N618" s="5614"/>
    </row>
    <row r="619" spans="14:14">
      <c r="N619" s="5614"/>
    </row>
    <row r="620" spans="14:14">
      <c r="N620" s="5614"/>
    </row>
    <row r="621" spans="14:14">
      <c r="N621" s="5614"/>
    </row>
    <row r="622" spans="14:14">
      <c r="N622" s="5614"/>
    </row>
    <row r="623" spans="14:14">
      <c r="N623" s="5614"/>
    </row>
    <row r="624" spans="14:14">
      <c r="N624" s="5614"/>
    </row>
    <row r="625" spans="14:14">
      <c r="N625" s="5614"/>
    </row>
    <row r="626" spans="14:14">
      <c r="N626" s="5614"/>
    </row>
    <row r="627" spans="14:14">
      <c r="N627" s="5614"/>
    </row>
    <row r="628" spans="14:14">
      <c r="N628" s="5614"/>
    </row>
    <row r="629" spans="14:14">
      <c r="N629" s="5614"/>
    </row>
    <row r="630" spans="14:14">
      <c r="N630" s="5614"/>
    </row>
    <row r="631" spans="14:14">
      <c r="N631" s="5614"/>
    </row>
    <row r="632" spans="14:14">
      <c r="N632" s="5614"/>
    </row>
    <row r="633" spans="14:14">
      <c r="N633" s="5614"/>
    </row>
    <row r="634" spans="14:14">
      <c r="N634" s="5614"/>
    </row>
    <row r="635" spans="14:14">
      <c r="N635" s="5614"/>
    </row>
    <row r="636" spans="14:14">
      <c r="N636" s="5614"/>
    </row>
    <row r="637" spans="14:14">
      <c r="N637" s="5614"/>
    </row>
    <row r="638" spans="14:14">
      <c r="N638" s="5614"/>
    </row>
    <row r="639" spans="14:14">
      <c r="N639" s="5614"/>
    </row>
    <row r="640" spans="14:14">
      <c r="N640" s="5614"/>
    </row>
    <row r="641" spans="14:14">
      <c r="N641" s="5614"/>
    </row>
    <row r="642" spans="14:14">
      <c r="N642" s="5614"/>
    </row>
    <row r="643" spans="14:14">
      <c r="N643" s="5614"/>
    </row>
    <row r="644" spans="14:14">
      <c r="N644" s="5614"/>
    </row>
    <row r="645" spans="14:14">
      <c r="N645" s="5614"/>
    </row>
    <row r="646" spans="14:14">
      <c r="N646" s="5614"/>
    </row>
    <row r="647" spans="14:14">
      <c r="N647" s="5614"/>
    </row>
    <row r="648" spans="14:14">
      <c r="N648" s="5614"/>
    </row>
    <row r="649" spans="14:14">
      <c r="N649" s="5614"/>
    </row>
    <row r="650" spans="14:14">
      <c r="N650" s="5614"/>
    </row>
    <row r="651" spans="14:14">
      <c r="N651" s="5614"/>
    </row>
    <row r="652" spans="14:14">
      <c r="N652" s="5614"/>
    </row>
    <row r="653" spans="14:14">
      <c r="N653" s="5614"/>
    </row>
    <row r="654" spans="14:14">
      <c r="N654" s="5614"/>
    </row>
    <row r="655" spans="14:14">
      <c r="N655" s="5614"/>
    </row>
    <row r="656" spans="14:14">
      <c r="N656" s="5614"/>
    </row>
    <row r="657" spans="14:14">
      <c r="N657" s="5614"/>
    </row>
    <row r="658" spans="14:14">
      <c r="N658" s="5614"/>
    </row>
    <row r="659" spans="14:14">
      <c r="N659" s="5614"/>
    </row>
    <row r="660" spans="14:14">
      <c r="N660" s="5614"/>
    </row>
    <row r="661" spans="14:14">
      <c r="N661" s="5614"/>
    </row>
    <row r="662" spans="14:14">
      <c r="N662" s="5614"/>
    </row>
    <row r="663" spans="14:14">
      <c r="N663" s="5614"/>
    </row>
    <row r="664" spans="14:14">
      <c r="N664" s="5614"/>
    </row>
    <row r="665" spans="14:14">
      <c r="N665" s="5614"/>
    </row>
    <row r="666" spans="14:14">
      <c r="N666" s="5614"/>
    </row>
    <row r="667" spans="14:14">
      <c r="N667" s="5614"/>
    </row>
    <row r="668" spans="14:14">
      <c r="N668" s="5614"/>
    </row>
    <row r="669" spans="14:14">
      <c r="N669" s="5614"/>
    </row>
    <row r="670" spans="14:14">
      <c r="N670" s="5614"/>
    </row>
    <row r="671" spans="14:14">
      <c r="N671" s="5614"/>
    </row>
    <row r="672" spans="14:14">
      <c r="N672" s="5614"/>
    </row>
    <row r="673" spans="14:14">
      <c r="N673" s="5614"/>
    </row>
    <row r="674" spans="14:14">
      <c r="N674" s="5614"/>
    </row>
    <row r="675" spans="14:14">
      <c r="N675" s="5614"/>
    </row>
    <row r="676" spans="14:14">
      <c r="N676" s="5614"/>
    </row>
    <row r="677" spans="14:14">
      <c r="N677" s="5614"/>
    </row>
    <row r="678" spans="14:14">
      <c r="N678" s="5614"/>
    </row>
    <row r="679" spans="14:14">
      <c r="N679" s="5614"/>
    </row>
    <row r="680" spans="14:14">
      <c r="N680" s="5614"/>
    </row>
    <row r="681" spans="14:14">
      <c r="N681" s="5614"/>
    </row>
    <row r="682" spans="14:14">
      <c r="N682" s="5614"/>
    </row>
    <row r="683" spans="14:14">
      <c r="N683" s="5614"/>
    </row>
    <row r="684" spans="14:14">
      <c r="N684" s="5614"/>
    </row>
    <row r="685" spans="14:14">
      <c r="N685" s="5614"/>
    </row>
    <row r="686" spans="14:14">
      <c r="N686" s="5614"/>
    </row>
    <row r="687" spans="14:14">
      <c r="N687" s="5614"/>
    </row>
    <row r="688" spans="14:14">
      <c r="N688" s="5614"/>
    </row>
    <row r="689" spans="14:14">
      <c r="N689" s="5614"/>
    </row>
    <row r="690" spans="14:14">
      <c r="N690" s="5614"/>
    </row>
    <row r="691" spans="14:14">
      <c r="N691" s="5614"/>
    </row>
    <row r="692" spans="14:14">
      <c r="N692" s="5614"/>
    </row>
    <row r="693" spans="14:14">
      <c r="N693" s="5614"/>
    </row>
    <row r="694" spans="14:14">
      <c r="N694" s="5614"/>
    </row>
    <row r="695" spans="14:14">
      <c r="N695" s="5614"/>
    </row>
    <row r="696" spans="14:14">
      <c r="N696" s="5614"/>
    </row>
    <row r="697" spans="14:14">
      <c r="N697" s="5614"/>
    </row>
    <row r="698" spans="14:14">
      <c r="N698" s="5614"/>
    </row>
    <row r="699" spans="14:14">
      <c r="N699" s="5614"/>
    </row>
    <row r="700" spans="14:14">
      <c r="N700" s="5614"/>
    </row>
    <row r="701" spans="14:14">
      <c r="N701" s="5614"/>
    </row>
    <row r="702" spans="14:14">
      <c r="N702" s="5614"/>
    </row>
    <row r="703" spans="14:14">
      <c r="N703" s="5614"/>
    </row>
    <row r="704" spans="14:14">
      <c r="N704" s="5614"/>
    </row>
    <row r="705" spans="14:14">
      <c r="N705" s="5614"/>
    </row>
    <row r="706" spans="14:14">
      <c r="N706" s="5614"/>
    </row>
    <row r="707" spans="14:14">
      <c r="N707" s="5614"/>
    </row>
    <row r="708" spans="14:14">
      <c r="N708" s="5614"/>
    </row>
    <row r="709" spans="14:14">
      <c r="N709" s="5614"/>
    </row>
    <row r="710" spans="14:14">
      <c r="N710" s="5614"/>
    </row>
    <row r="711" spans="14:14">
      <c r="N711" s="5614"/>
    </row>
    <row r="712" spans="14:14">
      <c r="N712" s="5614"/>
    </row>
    <row r="713" spans="14:14">
      <c r="N713" s="5614"/>
    </row>
    <row r="714" spans="14:14">
      <c r="N714" s="5614"/>
    </row>
    <row r="715" spans="14:14">
      <c r="N715" s="5614"/>
    </row>
    <row r="716" spans="14:14">
      <c r="N716" s="5614"/>
    </row>
    <row r="717" spans="14:14">
      <c r="N717" s="5614"/>
    </row>
    <row r="718" spans="14:14">
      <c r="N718" s="5614"/>
    </row>
    <row r="719" spans="14:14">
      <c r="N719" s="5614"/>
    </row>
    <row r="720" spans="14:14">
      <c r="N720" s="5614"/>
    </row>
    <row r="721" spans="14:14">
      <c r="N721" s="5614"/>
    </row>
    <row r="722" spans="14:14">
      <c r="N722" s="5614"/>
    </row>
    <row r="723" spans="14:14">
      <c r="N723" s="5614"/>
    </row>
    <row r="724" spans="14:14">
      <c r="N724" s="5614"/>
    </row>
    <row r="725" spans="14:14">
      <c r="N725" s="5614"/>
    </row>
    <row r="726" spans="14:14">
      <c r="N726" s="5614"/>
    </row>
    <row r="727" spans="14:14">
      <c r="N727" s="5614"/>
    </row>
    <row r="728" spans="14:14">
      <c r="N728" s="5614"/>
    </row>
    <row r="729" spans="14:14">
      <c r="N729" s="5614"/>
    </row>
    <row r="730" spans="14:14">
      <c r="N730" s="5614"/>
    </row>
    <row r="731" spans="14:14">
      <c r="N731" s="5614"/>
    </row>
    <row r="732" spans="14:14">
      <c r="N732" s="5614"/>
    </row>
    <row r="733" spans="14:14">
      <c r="N733" s="5614"/>
    </row>
    <row r="734" spans="14:14">
      <c r="N734" s="5614"/>
    </row>
    <row r="735" spans="14:14">
      <c r="N735" s="5614"/>
    </row>
    <row r="736" spans="14:14">
      <c r="N736" s="5614"/>
    </row>
    <row r="737" spans="14:14">
      <c r="N737" s="5614"/>
    </row>
    <row r="738" spans="14:14">
      <c r="N738" s="5614"/>
    </row>
    <row r="739" spans="14:14">
      <c r="N739" s="5614"/>
    </row>
    <row r="740" spans="14:14">
      <c r="N740" s="5614"/>
    </row>
    <row r="741" spans="14:14">
      <c r="N741" s="5614"/>
    </row>
    <row r="742" spans="14:14">
      <c r="N742" s="5614"/>
    </row>
    <row r="743" spans="14:14">
      <c r="N743" s="5614"/>
    </row>
    <row r="744" spans="14:14">
      <c r="N744" s="5614"/>
    </row>
    <row r="745" spans="14:14">
      <c r="N745" s="5614"/>
    </row>
    <row r="746" spans="14:14">
      <c r="N746" s="5614"/>
    </row>
    <row r="747" spans="14:14">
      <c r="N747" s="5614"/>
    </row>
    <row r="748" spans="14:14">
      <c r="N748" s="5614"/>
    </row>
    <row r="749" spans="14:14">
      <c r="N749" s="5614"/>
    </row>
    <row r="750" spans="14:14">
      <c r="N750" s="5614"/>
    </row>
    <row r="751" spans="14:14">
      <c r="N751" s="5614"/>
    </row>
    <row r="752" spans="14:14">
      <c r="N752" s="5614"/>
    </row>
    <row r="753" spans="14:14">
      <c r="N753" s="5614"/>
    </row>
    <row r="754" spans="14:14">
      <c r="N754" s="5614"/>
    </row>
    <row r="755" spans="14:14">
      <c r="N755" s="5614"/>
    </row>
    <row r="756" spans="14:14">
      <c r="N756" s="5614"/>
    </row>
    <row r="757" spans="14:14">
      <c r="N757" s="5614"/>
    </row>
    <row r="758" spans="14:14">
      <c r="N758" s="5614"/>
    </row>
    <row r="759" spans="14:14">
      <c r="N759" s="5614"/>
    </row>
    <row r="760" spans="14:14">
      <c r="N760" s="5614"/>
    </row>
    <row r="761" spans="14:14">
      <c r="N761" s="5614"/>
    </row>
    <row r="762" spans="14:14">
      <c r="N762" s="5614"/>
    </row>
    <row r="763" spans="14:14">
      <c r="N763" s="5614"/>
    </row>
    <row r="764" spans="14:14">
      <c r="N764" s="5614"/>
    </row>
    <row r="765" spans="14:14">
      <c r="N765" s="5614"/>
    </row>
    <row r="766" spans="14:14">
      <c r="N766" s="5614"/>
    </row>
    <row r="767" spans="14:14">
      <c r="N767" s="5614"/>
    </row>
    <row r="768" spans="14:14">
      <c r="N768" s="5614"/>
    </row>
    <row r="769" spans="14:14">
      <c r="N769" s="5614"/>
    </row>
    <row r="770" spans="14:14">
      <c r="N770" s="5614"/>
    </row>
    <row r="771" spans="14:14">
      <c r="N771" s="5614"/>
    </row>
    <row r="772" spans="14:14">
      <c r="N772" s="5614"/>
    </row>
    <row r="773" spans="14:14">
      <c r="N773" s="5614"/>
    </row>
    <row r="774" spans="14:14">
      <c r="N774" s="5614"/>
    </row>
    <row r="775" spans="14:14">
      <c r="N775" s="5614"/>
    </row>
    <row r="776" spans="14:14">
      <c r="N776" s="5614"/>
    </row>
    <row r="777" spans="14:14">
      <c r="N777" s="5614"/>
    </row>
    <row r="778" spans="14:14">
      <c r="N778" s="5614"/>
    </row>
    <row r="779" spans="14:14">
      <c r="N779" s="5614"/>
    </row>
    <row r="780" spans="14:14">
      <c r="N780" s="5614"/>
    </row>
    <row r="781" spans="14:14">
      <c r="N781" s="5614"/>
    </row>
    <row r="782" spans="14:14">
      <c r="N782" s="5614"/>
    </row>
    <row r="783" spans="14:14">
      <c r="N783" s="5614"/>
    </row>
    <row r="784" spans="14:14">
      <c r="N784" s="5614"/>
    </row>
    <row r="785" spans="14:14">
      <c r="N785" s="5614"/>
    </row>
    <row r="786" spans="14:14">
      <c r="N786" s="5614"/>
    </row>
    <row r="787" spans="14:14">
      <c r="N787" s="5614"/>
    </row>
    <row r="788" spans="14:14">
      <c r="N788" s="5614"/>
    </row>
    <row r="789" spans="14:14">
      <c r="N789" s="5614"/>
    </row>
    <row r="790" spans="14:14">
      <c r="N790" s="5614"/>
    </row>
    <row r="791" spans="14:14">
      <c r="N791" s="5614"/>
    </row>
    <row r="792" spans="14:14">
      <c r="N792" s="5614"/>
    </row>
    <row r="793" spans="14:14">
      <c r="N793" s="5614"/>
    </row>
    <row r="794" spans="14:14">
      <c r="N794" s="5614"/>
    </row>
    <row r="795" spans="14:14">
      <c r="N795" s="5614"/>
    </row>
    <row r="796" spans="14:14">
      <c r="N796" s="5614"/>
    </row>
    <row r="797" spans="14:14">
      <c r="N797" s="5614"/>
    </row>
    <row r="798" spans="14:14">
      <c r="N798" s="5614"/>
    </row>
    <row r="799" spans="14:14">
      <c r="N799" s="5614"/>
    </row>
    <row r="800" spans="14:14">
      <c r="N800" s="5614"/>
    </row>
    <row r="801" spans="14:14">
      <c r="N801" s="5614"/>
    </row>
    <row r="802" spans="14:14">
      <c r="N802" s="5614"/>
    </row>
    <row r="803" spans="14:14">
      <c r="N803" s="5614"/>
    </row>
    <row r="804" spans="14:14">
      <c r="N804" s="5614"/>
    </row>
    <row r="805" spans="14:14">
      <c r="N805" s="5614"/>
    </row>
    <row r="806" spans="14:14">
      <c r="N806" s="5614"/>
    </row>
    <row r="807" spans="14:14">
      <c r="N807" s="5614"/>
    </row>
    <row r="808" spans="14:14">
      <c r="N808" s="5614"/>
    </row>
    <row r="809" spans="14:14">
      <c r="N809" s="5614"/>
    </row>
    <row r="810" spans="14:14">
      <c r="N810" s="5614"/>
    </row>
    <row r="811" spans="14:14">
      <c r="N811" s="5614"/>
    </row>
    <row r="812" spans="14:14">
      <c r="N812" s="5614"/>
    </row>
    <row r="813" spans="14:14">
      <c r="N813" s="5614"/>
    </row>
    <row r="814" spans="14:14">
      <c r="N814" s="5614"/>
    </row>
    <row r="815" spans="14:14">
      <c r="N815" s="5614"/>
    </row>
    <row r="816" spans="14:14">
      <c r="N816" s="5614"/>
    </row>
    <row r="817" spans="14:14">
      <c r="N817" s="5614"/>
    </row>
    <row r="818" spans="14:14">
      <c r="N818" s="5614"/>
    </row>
    <row r="819" spans="14:14">
      <c r="N819" s="5614"/>
    </row>
    <row r="820" spans="14:14">
      <c r="N820" s="5614"/>
    </row>
    <row r="821" spans="14:14">
      <c r="N821" s="5614"/>
    </row>
    <row r="822" spans="14:14">
      <c r="N822" s="5614"/>
    </row>
    <row r="823" spans="14:14">
      <c r="N823" s="5614"/>
    </row>
    <row r="824" spans="14:14">
      <c r="N824" s="5614"/>
    </row>
    <row r="825" spans="14:14">
      <c r="N825" s="5614"/>
    </row>
    <row r="826" spans="14:14">
      <c r="N826" s="5614"/>
    </row>
    <row r="827" spans="14:14">
      <c r="N827" s="5614"/>
    </row>
    <row r="828" spans="14:14">
      <c r="N828" s="5614"/>
    </row>
    <row r="829" spans="14:14">
      <c r="N829" s="5614"/>
    </row>
    <row r="830" spans="14:14">
      <c r="N830" s="5614"/>
    </row>
    <row r="831" spans="14:14">
      <c r="N831" s="5614"/>
    </row>
    <row r="832" spans="14:14">
      <c r="N832" s="5614"/>
    </row>
    <row r="833" spans="14:14">
      <c r="N833" s="5614"/>
    </row>
    <row r="834" spans="14:14">
      <c r="N834" s="5614"/>
    </row>
    <row r="835" spans="14:14">
      <c r="N835" s="5614"/>
    </row>
    <row r="836" spans="14:14">
      <c r="N836" s="5614"/>
    </row>
    <row r="837" spans="14:14">
      <c r="N837" s="5614"/>
    </row>
    <row r="838" spans="14:14">
      <c r="N838" s="5614"/>
    </row>
    <row r="839" spans="14:14">
      <c r="N839" s="5614"/>
    </row>
    <row r="840" spans="14:14">
      <c r="N840" s="5614"/>
    </row>
    <row r="841" spans="14:14">
      <c r="N841" s="5614"/>
    </row>
    <row r="842" spans="14:14">
      <c r="N842" s="5614"/>
    </row>
    <row r="843" spans="14:14">
      <c r="N843" s="5614"/>
    </row>
    <row r="844" spans="14:14">
      <c r="N844" s="5614"/>
    </row>
    <row r="845" spans="14:14">
      <c r="N845" s="5614"/>
    </row>
    <row r="846" spans="14:14">
      <c r="N846" s="5614"/>
    </row>
    <row r="847" spans="14:14">
      <c r="N847" s="5614"/>
    </row>
    <row r="848" spans="14:14">
      <c r="N848" s="5614"/>
    </row>
    <row r="849" spans="14:14">
      <c r="N849" s="5614"/>
    </row>
    <row r="850" spans="14:14">
      <c r="N850" s="5614"/>
    </row>
    <row r="851" spans="14:14">
      <c r="N851" s="5614"/>
    </row>
    <row r="852" spans="14:14">
      <c r="N852" s="5614"/>
    </row>
    <row r="853" spans="14:14">
      <c r="N853" s="5614"/>
    </row>
    <row r="854" spans="14:14">
      <c r="N854" s="5614"/>
    </row>
    <row r="855" spans="14:14">
      <c r="N855" s="5614"/>
    </row>
    <row r="856" spans="14:14">
      <c r="N856" s="5614"/>
    </row>
    <row r="857" spans="14:14">
      <c r="N857" s="5614"/>
    </row>
    <row r="858" spans="14:14">
      <c r="N858" s="5614"/>
    </row>
    <row r="859" spans="14:14">
      <c r="N859" s="5614"/>
    </row>
    <row r="860" spans="14:14">
      <c r="N860" s="5614"/>
    </row>
    <row r="861" spans="14:14">
      <c r="N861" s="5614"/>
    </row>
    <row r="862" spans="14:14">
      <c r="N862" s="5614"/>
    </row>
    <row r="863" spans="14:14">
      <c r="N863" s="5614"/>
    </row>
    <row r="864" spans="14:14">
      <c r="N864" s="5614"/>
    </row>
    <row r="865" spans="14:14">
      <c r="N865" s="5614"/>
    </row>
    <row r="866" spans="14:14">
      <c r="N866" s="5614"/>
    </row>
    <row r="867" spans="14:14">
      <c r="N867" s="5614"/>
    </row>
    <row r="868" spans="14:14">
      <c r="N868" s="5614"/>
    </row>
    <row r="869" spans="14:14">
      <c r="N869" s="5614"/>
    </row>
    <row r="870" spans="14:14">
      <c r="N870" s="5614"/>
    </row>
    <row r="871" spans="14:14">
      <c r="N871" s="5614"/>
    </row>
    <row r="872" spans="14:14">
      <c r="N872" s="5614"/>
    </row>
    <row r="873" spans="14:14">
      <c r="N873" s="5614"/>
    </row>
    <row r="874" spans="14:14">
      <c r="N874" s="5614"/>
    </row>
    <row r="875" spans="14:14">
      <c r="N875" s="5614"/>
    </row>
    <row r="876" spans="14:14">
      <c r="N876" s="5614"/>
    </row>
    <row r="877" spans="14:14">
      <c r="N877" s="5614"/>
    </row>
    <row r="878" spans="14:14">
      <c r="N878" s="5614"/>
    </row>
    <row r="879" spans="14:14">
      <c r="N879" s="5614"/>
    </row>
    <row r="880" spans="14:14">
      <c r="N880" s="5614"/>
    </row>
    <row r="881" spans="14:14">
      <c r="N881" s="5614"/>
    </row>
    <row r="882" spans="14:14">
      <c r="N882" s="5614"/>
    </row>
    <row r="883" spans="14:14">
      <c r="N883" s="5614"/>
    </row>
    <row r="884" spans="14:14">
      <c r="N884" s="5614"/>
    </row>
    <row r="885" spans="14:14">
      <c r="N885" s="5614"/>
    </row>
    <row r="886" spans="14:14">
      <c r="N886" s="5614"/>
    </row>
    <row r="887" spans="14:14">
      <c r="N887" s="5614"/>
    </row>
    <row r="888" spans="14:14">
      <c r="N888" s="5614"/>
    </row>
    <row r="889" spans="14:14">
      <c r="N889" s="5614"/>
    </row>
    <row r="890" spans="14:14">
      <c r="N890" s="5614"/>
    </row>
    <row r="891" spans="14:14">
      <c r="N891" s="5614"/>
    </row>
    <row r="892" spans="14:14">
      <c r="N892" s="5614"/>
    </row>
    <row r="893" spans="14:14">
      <c r="N893" s="5614"/>
    </row>
    <row r="894" spans="14:14">
      <c r="N894" s="5614"/>
    </row>
    <row r="895" spans="14:14">
      <c r="N895" s="5614"/>
    </row>
    <row r="896" spans="14:14">
      <c r="N896" s="5614"/>
    </row>
    <row r="897" spans="14:14">
      <c r="N897" s="5614"/>
    </row>
    <row r="898" spans="14:14">
      <c r="N898" s="5614"/>
    </row>
    <row r="899" spans="14:14">
      <c r="N899" s="5614"/>
    </row>
    <row r="900" spans="14:14">
      <c r="N900" s="5614"/>
    </row>
    <row r="901" spans="14:14">
      <c r="N901" s="5614"/>
    </row>
    <row r="902" spans="14:14">
      <c r="N902" s="5614"/>
    </row>
    <row r="903" spans="14:14">
      <c r="N903" s="5614"/>
    </row>
    <row r="904" spans="14:14">
      <c r="N904" s="5614"/>
    </row>
    <row r="905" spans="14:14">
      <c r="N905" s="5614"/>
    </row>
    <row r="906" spans="14:14">
      <c r="N906" s="5614"/>
    </row>
    <row r="907" spans="14:14">
      <c r="N907" s="5614"/>
    </row>
    <row r="908" spans="14:14">
      <c r="N908" s="5614"/>
    </row>
    <row r="909" spans="14:14">
      <c r="N909" s="5614"/>
    </row>
    <row r="910" spans="14:14">
      <c r="N910" s="5614"/>
    </row>
    <row r="911" spans="14:14">
      <c r="N911" s="5614"/>
    </row>
    <row r="912" spans="14:14">
      <c r="N912" s="5614"/>
    </row>
    <row r="913" spans="14:14">
      <c r="N913" s="5614"/>
    </row>
    <row r="914" spans="14:14">
      <c r="N914" s="5614"/>
    </row>
    <row r="915" spans="14:14">
      <c r="N915" s="5614"/>
    </row>
    <row r="916" spans="14:14">
      <c r="N916" s="5614"/>
    </row>
    <row r="917" spans="14:14">
      <c r="N917" s="5614"/>
    </row>
    <row r="918" spans="14:14">
      <c r="N918" s="5614"/>
    </row>
    <row r="919" spans="14:14">
      <c r="N919" s="5614"/>
    </row>
    <row r="920" spans="14:14">
      <c r="N920" s="5614"/>
    </row>
    <row r="921" spans="14:14">
      <c r="N921" s="5614"/>
    </row>
    <row r="922" spans="14:14">
      <c r="N922" s="5614"/>
    </row>
    <row r="923" spans="14:14">
      <c r="N923" s="5614"/>
    </row>
    <row r="924" spans="14:14">
      <c r="N924" s="5614"/>
    </row>
    <row r="925" spans="14:14">
      <c r="N925" s="5614"/>
    </row>
    <row r="926" spans="14:14">
      <c r="N926" s="5614"/>
    </row>
    <row r="927" spans="14:14">
      <c r="N927" s="5614"/>
    </row>
    <row r="928" spans="14:14">
      <c r="N928" s="5614"/>
    </row>
    <row r="929" spans="14:14">
      <c r="N929" s="5614"/>
    </row>
    <row r="930" spans="14:14">
      <c r="N930" s="5614"/>
    </row>
    <row r="931" spans="14:14">
      <c r="N931" s="5614"/>
    </row>
    <row r="932" spans="14:14">
      <c r="N932" s="5614"/>
    </row>
    <row r="933" spans="14:14">
      <c r="N933" s="5614"/>
    </row>
    <row r="934" spans="14:14">
      <c r="N934" s="5614"/>
    </row>
    <row r="935" spans="14:14">
      <c r="N935" s="5614"/>
    </row>
    <row r="936" spans="14:14">
      <c r="N936" s="5614"/>
    </row>
    <row r="937" spans="14:14">
      <c r="N937" s="5614"/>
    </row>
    <row r="938" spans="14:14">
      <c r="N938" s="5614"/>
    </row>
    <row r="939" spans="14:14">
      <c r="N939" s="5614"/>
    </row>
    <row r="940" spans="14:14">
      <c r="N940" s="5614"/>
    </row>
    <row r="941" spans="14:14">
      <c r="N941" s="5614"/>
    </row>
    <row r="942" spans="14:14">
      <c r="N942" s="5614"/>
    </row>
    <row r="943" spans="14:14">
      <c r="N943" s="5614"/>
    </row>
    <row r="944" spans="14:14">
      <c r="N944" s="5614"/>
    </row>
    <row r="945" spans="14:14">
      <c r="N945" s="5614"/>
    </row>
    <row r="946" spans="14:14">
      <c r="N946" s="5614"/>
    </row>
    <row r="947" spans="14:14">
      <c r="N947" s="5614"/>
    </row>
    <row r="948" spans="14:14">
      <c r="N948" s="5614"/>
    </row>
    <row r="949" spans="14:14">
      <c r="N949" s="5614"/>
    </row>
    <row r="950" spans="14:14">
      <c r="N950" s="5614"/>
    </row>
    <row r="951" spans="14:14">
      <c r="N951" s="5614"/>
    </row>
    <row r="952" spans="14:14">
      <c r="N952" s="5614"/>
    </row>
    <row r="953" spans="14:14">
      <c r="N953" s="5614"/>
    </row>
    <row r="954" spans="14:14">
      <c r="N954" s="5614"/>
    </row>
    <row r="955" spans="14:14">
      <c r="N955" s="5614"/>
    </row>
    <row r="956" spans="14:14">
      <c r="N956" s="5614"/>
    </row>
    <row r="957" spans="14:14">
      <c r="N957" s="5614"/>
    </row>
    <row r="958" spans="14:14">
      <c r="N958" s="5614"/>
    </row>
    <row r="959" spans="14:14">
      <c r="N959" s="5614"/>
    </row>
    <row r="960" spans="14:14">
      <c r="N960" s="5614"/>
    </row>
    <row r="961" spans="14:14">
      <c r="N961" s="5614"/>
    </row>
    <row r="962" spans="14:14">
      <c r="N962" s="5614"/>
    </row>
    <row r="963" spans="14:14">
      <c r="N963" s="5614"/>
    </row>
    <row r="964" spans="14:14">
      <c r="N964" s="5614"/>
    </row>
    <row r="965" spans="14:14">
      <c r="N965" s="5614"/>
    </row>
    <row r="966" spans="14:14">
      <c r="N966" s="5614"/>
    </row>
    <row r="967" spans="14:14">
      <c r="N967" s="5614"/>
    </row>
    <row r="968" spans="14:14">
      <c r="N968" s="5614"/>
    </row>
    <row r="969" spans="14:14">
      <c r="N969" s="5614"/>
    </row>
    <row r="970" spans="14:14">
      <c r="N970" s="5614"/>
    </row>
    <row r="971" spans="14:14">
      <c r="N971" s="5614"/>
    </row>
    <row r="972" spans="14:14">
      <c r="N972" s="5614"/>
    </row>
    <row r="973" spans="14:14">
      <c r="N973" s="5614"/>
    </row>
    <row r="974" spans="14:14">
      <c r="N974" s="5614"/>
    </row>
    <row r="975" spans="14:14">
      <c r="N975" s="5614"/>
    </row>
    <row r="976" spans="14:14">
      <c r="N976" s="5614"/>
    </row>
    <row r="977" spans="14:14">
      <c r="N977" s="5614"/>
    </row>
    <row r="978" spans="14:14">
      <c r="N978" s="5614"/>
    </row>
    <row r="979" spans="14:14">
      <c r="N979" s="5614"/>
    </row>
    <row r="980" spans="14:14">
      <c r="N980" s="5614"/>
    </row>
    <row r="981" spans="14:14">
      <c r="N981" s="5614"/>
    </row>
    <row r="982" spans="14:14">
      <c r="N982" s="5614"/>
    </row>
    <row r="983" spans="14:14">
      <c r="N983" s="5614"/>
    </row>
    <row r="984" spans="14:14">
      <c r="N984" s="5614"/>
    </row>
    <row r="985" spans="14:14">
      <c r="N985" s="5614"/>
    </row>
    <row r="986" spans="14:14">
      <c r="N986" s="5614"/>
    </row>
    <row r="987" spans="14:14">
      <c r="N987" s="5614"/>
    </row>
    <row r="988" spans="14:14">
      <c r="N988" s="5614"/>
    </row>
    <row r="989" spans="14:14">
      <c r="N989" s="5614"/>
    </row>
    <row r="990" spans="14:14">
      <c r="N990" s="5614"/>
    </row>
    <row r="991" spans="14:14">
      <c r="N991" s="5614"/>
    </row>
    <row r="992" spans="14:14">
      <c r="N992" s="5614"/>
    </row>
    <row r="993" spans="14:14">
      <c r="N993" s="5614"/>
    </row>
    <row r="994" spans="14:14">
      <c r="N994" s="5614"/>
    </row>
    <row r="995" spans="14:14">
      <c r="N995" s="5614"/>
    </row>
    <row r="996" spans="14:14">
      <c r="N996" s="5614"/>
    </row>
    <row r="997" spans="14:14">
      <c r="N997" s="5614"/>
    </row>
    <row r="998" spans="14:14">
      <c r="N998" s="5614"/>
    </row>
    <row r="999" spans="14:14">
      <c r="N999" s="5614"/>
    </row>
    <row r="1000" spans="14:14">
      <c r="N1000" s="5614"/>
    </row>
    <row r="1001" spans="14:14">
      <c r="N1001" s="5614"/>
    </row>
    <row r="1002" spans="14:14">
      <c r="N1002" s="5614"/>
    </row>
    <row r="1003" spans="14:14">
      <c r="N1003" s="5614"/>
    </row>
    <row r="1004" spans="14:14">
      <c r="N1004" s="5614"/>
    </row>
    <row r="1005" spans="14:14">
      <c r="N1005" s="5614"/>
    </row>
    <row r="1006" spans="14:14">
      <c r="N1006" s="5614"/>
    </row>
    <row r="1007" spans="14:14">
      <c r="N1007" s="5614"/>
    </row>
    <row r="1008" spans="14:14">
      <c r="N1008" s="5614"/>
    </row>
    <row r="1009" spans="14:14">
      <c r="N1009" s="5614"/>
    </row>
    <row r="1010" spans="14:14">
      <c r="N1010" s="5614"/>
    </row>
    <row r="1011" spans="14:14">
      <c r="N1011" s="5614"/>
    </row>
    <row r="1012" spans="14:14">
      <c r="N1012" s="5614"/>
    </row>
    <row r="1013" spans="14:14">
      <c r="N1013" s="5614"/>
    </row>
    <row r="1014" spans="14:14">
      <c r="N1014" s="5614"/>
    </row>
    <row r="1015" spans="14:14">
      <c r="N1015" s="5614"/>
    </row>
    <row r="1016" spans="14:14">
      <c r="N1016" s="5614"/>
    </row>
    <row r="1017" spans="14:14">
      <c r="N1017" s="5614"/>
    </row>
    <row r="1018" spans="14:14">
      <c r="N1018" s="5614"/>
    </row>
    <row r="1019" spans="14:14">
      <c r="N1019" s="5614"/>
    </row>
    <row r="1020" spans="14:14">
      <c r="N1020" s="5614"/>
    </row>
    <row r="1021" spans="14:14">
      <c r="N1021" s="5614"/>
    </row>
    <row r="1022" spans="14:14">
      <c r="N1022" s="5614"/>
    </row>
    <row r="1023" spans="14:14">
      <c r="N1023" s="5614"/>
    </row>
    <row r="1024" spans="14:14">
      <c r="N1024" s="5614"/>
    </row>
    <row r="1025" spans="14:14">
      <c r="N1025" s="5614"/>
    </row>
    <row r="1026" spans="14:14">
      <c r="N1026" s="5614"/>
    </row>
    <row r="1027" spans="14:14">
      <c r="N1027" s="5614"/>
    </row>
    <row r="1028" spans="14:14">
      <c r="N1028" s="5614"/>
    </row>
    <row r="1029" spans="14:14">
      <c r="N1029" s="5614"/>
    </row>
    <row r="1030" spans="14:14">
      <c r="N1030" s="5614"/>
    </row>
    <row r="1031" spans="14:14">
      <c r="N1031" s="5614"/>
    </row>
    <row r="1032" spans="14:14">
      <c r="N1032" s="5614"/>
    </row>
    <row r="1033" spans="14:14">
      <c r="N1033" s="5614"/>
    </row>
    <row r="1034" spans="14:14">
      <c r="N1034" s="5614"/>
    </row>
    <row r="1035" spans="14:14">
      <c r="N1035" s="5614"/>
    </row>
    <row r="1036" spans="14:14">
      <c r="N1036" s="5614"/>
    </row>
    <row r="1037" spans="14:14">
      <c r="N1037" s="5614"/>
    </row>
    <row r="1038" spans="14:14">
      <c r="N1038" s="5614"/>
    </row>
    <row r="1039" spans="14:14">
      <c r="N1039" s="5614"/>
    </row>
    <row r="1040" spans="14:14">
      <c r="N1040" s="5614"/>
    </row>
    <row r="1041" spans="14:14">
      <c r="N1041" s="5614"/>
    </row>
    <row r="1042" spans="14:14">
      <c r="N1042" s="5614"/>
    </row>
    <row r="1043" spans="14:14">
      <c r="N1043" s="5614"/>
    </row>
    <row r="1044" spans="14:14">
      <c r="N1044" s="5614"/>
    </row>
    <row r="1045" spans="14:14">
      <c r="N1045" s="5614"/>
    </row>
    <row r="1046" spans="14:14">
      <c r="N1046" s="5614"/>
    </row>
    <row r="1047" spans="14:14">
      <c r="N1047" s="5614"/>
    </row>
    <row r="1048" spans="14:14">
      <c r="N1048" s="5614"/>
    </row>
    <row r="1049" spans="14:14">
      <c r="N1049" s="5614"/>
    </row>
    <row r="1050" spans="14:14">
      <c r="N1050" s="5614"/>
    </row>
    <row r="1051" spans="14:14">
      <c r="N1051" s="5614"/>
    </row>
    <row r="1052" spans="14:14">
      <c r="N1052" s="5614"/>
    </row>
    <row r="1053" spans="14:14">
      <c r="N1053" s="5614"/>
    </row>
    <row r="1054" spans="14:14">
      <c r="N1054" s="5614"/>
    </row>
    <row r="1055" spans="14:14">
      <c r="N1055" s="5614"/>
    </row>
    <row r="1056" spans="14:14">
      <c r="N1056" s="5614"/>
    </row>
    <row r="1057" spans="14:14">
      <c r="N1057" s="5614"/>
    </row>
    <row r="1058" spans="14:14">
      <c r="N1058" s="5614"/>
    </row>
    <row r="1059" spans="14:14">
      <c r="N1059" s="5614"/>
    </row>
    <row r="1060" spans="14:14">
      <c r="N1060" s="5614"/>
    </row>
    <row r="1061" spans="14:14">
      <c r="N1061" s="5614"/>
    </row>
    <row r="1062" spans="14:14">
      <c r="N1062" s="5614"/>
    </row>
    <row r="1063" spans="14:14">
      <c r="N1063" s="5614"/>
    </row>
    <row r="1064" spans="14:14">
      <c r="N1064" s="5614"/>
    </row>
    <row r="1065" spans="14:14">
      <c r="N1065" s="5614"/>
    </row>
    <row r="1066" spans="14:14">
      <c r="N1066" s="5614"/>
    </row>
    <row r="1067" spans="14:14">
      <c r="N1067" s="5614"/>
    </row>
    <row r="1068" spans="14:14">
      <c r="N1068" s="5614"/>
    </row>
    <row r="1069" spans="14:14">
      <c r="N1069" s="5614"/>
    </row>
    <row r="1070" spans="14:14">
      <c r="N1070" s="5614"/>
    </row>
    <row r="1071" spans="14:14">
      <c r="N1071" s="5614"/>
    </row>
    <row r="1072" spans="14:14">
      <c r="N1072" s="5614"/>
    </row>
    <row r="1073" spans="14:14">
      <c r="N1073" s="5614"/>
    </row>
    <row r="1074" spans="14:14">
      <c r="N1074" s="5614"/>
    </row>
    <row r="1075" spans="14:14">
      <c r="N1075" s="5614"/>
    </row>
    <row r="1076" spans="14:14">
      <c r="N1076" s="5614"/>
    </row>
    <row r="1077" spans="14:14">
      <c r="N1077" s="5614"/>
    </row>
    <row r="1078" spans="14:14">
      <c r="N1078" s="5614"/>
    </row>
    <row r="1079" spans="14:14">
      <c r="N1079" s="5614"/>
    </row>
    <row r="1080" spans="14:14">
      <c r="N1080" s="5614"/>
    </row>
    <row r="1081" spans="14:14">
      <c r="N1081" s="5614"/>
    </row>
    <row r="1082" spans="14:14">
      <c r="N1082" s="5614"/>
    </row>
    <row r="1083" spans="14:14">
      <c r="N1083" s="5614"/>
    </row>
    <row r="1084" spans="14:14">
      <c r="N1084" s="5614"/>
    </row>
    <row r="1085" spans="14:14">
      <c r="N1085" s="5614"/>
    </row>
    <row r="1086" spans="14:14">
      <c r="N1086" s="5614"/>
    </row>
    <row r="1087" spans="14:14">
      <c r="N1087" s="5614"/>
    </row>
    <row r="1088" spans="14:14">
      <c r="N1088" s="5614"/>
    </row>
    <row r="1089" spans="14:14">
      <c r="N1089" s="5614"/>
    </row>
    <row r="1090" spans="14:14">
      <c r="N1090" s="5614"/>
    </row>
    <row r="1091" spans="14:14">
      <c r="N1091" s="5614"/>
    </row>
    <row r="1092" spans="14:14">
      <c r="N1092" s="5614"/>
    </row>
    <row r="1093" spans="14:14">
      <c r="N1093" s="5614"/>
    </row>
    <row r="1094" spans="14:14">
      <c r="N1094" s="5614"/>
    </row>
    <row r="1095" spans="14:14">
      <c r="N1095" s="5614"/>
    </row>
    <row r="1096" spans="14:14">
      <c r="N1096" s="5614"/>
    </row>
    <row r="1097" spans="14:14">
      <c r="N1097" s="5614"/>
    </row>
    <row r="1098" spans="14:14">
      <c r="N1098" s="5614"/>
    </row>
    <row r="1099" spans="14:14">
      <c r="N1099" s="5614"/>
    </row>
    <row r="1100" spans="14:14">
      <c r="N1100" s="5614"/>
    </row>
    <row r="1101" spans="14:14">
      <c r="N1101" s="5614"/>
    </row>
    <row r="1102" spans="14:14">
      <c r="N1102" s="5614"/>
    </row>
    <row r="1103" spans="14:14">
      <c r="N1103" s="5614"/>
    </row>
    <row r="1104" spans="14:14">
      <c r="N1104" s="5614"/>
    </row>
    <row r="1105" spans="14:14">
      <c r="N1105" s="5614"/>
    </row>
    <row r="1106" spans="14:14">
      <c r="N1106" s="5614"/>
    </row>
    <row r="1107" spans="14:14">
      <c r="N1107" s="5614"/>
    </row>
    <row r="1108" spans="14:14">
      <c r="N1108" s="5614"/>
    </row>
    <row r="1109" spans="14:14">
      <c r="N1109" s="5614"/>
    </row>
    <row r="1110" spans="14:14">
      <c r="N1110" s="5614"/>
    </row>
    <row r="1111" spans="14:14">
      <c r="N1111" s="5614"/>
    </row>
    <row r="1112" spans="14:14">
      <c r="N1112" s="5614"/>
    </row>
  </sheetData>
  <customSheetViews>
    <customSheetView guid="{76FA2CE7-179E-4731-B7AE-63C5E5E79002}" scale="70">
      <selection activeCell="Q51" sqref="Q51"/>
      <pageMargins left="0.7" right="0.7" top="0.75" bottom="0.75" header="0.3" footer="0.3"/>
      <pageSetup paperSize="9" orientation="portrait" r:id="rId1"/>
    </customSheetView>
    <customSheetView guid="{24F900A2-7147-4318-9E77-2B71404314A7}" scale="70">
      <selection activeCell="N14" sqref="N14"/>
      <pageMargins left="0.7" right="0.7" top="0.75" bottom="0.75" header="0.3" footer="0.3"/>
      <pageSetup paperSize="9" orientation="portrait" r:id="rId2"/>
    </customSheetView>
    <customSheetView guid="{A02336A9-D2FB-4D03-950A-00B6EBD6A28C}" scale="70">
      <selection activeCell="R36" sqref="R36"/>
      <pageMargins left="0.7" right="0.7" top="0.75" bottom="0.75" header="0.3" footer="0.3"/>
      <pageSetup paperSize="9" orientation="portrait" r:id="rId3"/>
    </customSheetView>
    <customSheetView guid="{3E3E5346-F5D1-49F5-AB0E-78170B65853C}" scale="70">
      <selection activeCell="Q245" sqref="Q245"/>
      <pageMargins left="0.7" right="0.7" top="0.75" bottom="0.75" header="0.3" footer="0.3"/>
      <pageSetup paperSize="9" orientation="portrait" r:id="rId4"/>
    </customSheetView>
    <customSheetView guid="{D7CF3121-CFC0-4E70-8DCD-811E30042E24}" scale="70">
      <selection activeCell="R36" sqref="R36"/>
      <pageMargins left="0.7" right="0.7" top="0.75" bottom="0.75" header="0.3" footer="0.3"/>
      <pageSetup paperSize="9" orientation="portrait" r:id="rId5"/>
    </customSheetView>
    <customSheetView guid="{A76FD505-AF56-4CD8-967A-59C705AF567C}" scale="70">
      <selection activeCell="R36" sqref="R36"/>
      <pageMargins left="0.7" right="0.7" top="0.75" bottom="0.75" header="0.3" footer="0.3"/>
      <pageSetup paperSize="9" orientation="portrait" r:id="rId6"/>
    </customSheetView>
    <customSheetView guid="{B3358888-E690-452C-98EC-431498422E6E}" scale="69" topLeftCell="A61">
      <selection activeCell="H145" sqref="H145"/>
      <pageMargins left="0.7" right="0.7" top="0.75" bottom="0.75" header="0.3" footer="0.3"/>
      <pageSetup paperSize="9" orientation="portrait" r:id="rId7"/>
    </customSheetView>
    <customSheetView guid="{6108970F-8E7A-462E-A499-E2FD79FB3A77}" scale="69" topLeftCell="A61">
      <selection activeCell="H145" sqref="H145"/>
      <pageMargins left="0.7" right="0.7" top="0.75" bottom="0.75" header="0.3" footer="0.3"/>
      <pageSetup paperSize="9" orientation="portrait" r:id="rId8"/>
    </customSheetView>
    <customSheetView guid="{45761FB6-8710-4C75-A8B6-5A7FCAACACDF}" scale="69" topLeftCell="A61">
      <selection activeCell="H145" sqref="H145"/>
      <pageMargins left="0.7" right="0.7" top="0.75" bottom="0.75" header="0.3" footer="0.3"/>
      <pageSetup paperSize="9" orientation="portrait" r:id="rId9"/>
    </customSheetView>
    <customSheetView guid="{C23E91BF-4A86-4D00-A577-1A263DDCB8BC}" scale="70">
      <selection activeCell="R36" sqref="R36"/>
      <pageMargins left="0.7" right="0.7" top="0.75" bottom="0.75" header="0.3" footer="0.3"/>
      <pageSetup paperSize="9" orientation="portrait" r:id="rId10"/>
    </customSheetView>
    <customSheetView guid="{94E74550-0B2B-4B3C-8E97-CCCC46023914}" scale="70">
      <selection activeCell="R36" sqref="R36"/>
      <pageMargins left="0.7" right="0.7" top="0.75" bottom="0.75" header="0.3" footer="0.3"/>
      <pageSetup paperSize="9" orientation="portrait" r:id="rId11"/>
    </customSheetView>
  </customSheetViews>
  <mergeCells count="128">
    <mergeCell ref="A143:A150"/>
    <mergeCell ref="D141:D142"/>
    <mergeCell ref="O141:O142"/>
    <mergeCell ref="C92:L92"/>
    <mergeCell ref="C93:L93"/>
    <mergeCell ref="C94:L94"/>
    <mergeCell ref="C97:L97"/>
    <mergeCell ref="C98:L98"/>
    <mergeCell ref="C99:L99"/>
    <mergeCell ref="K144:L144"/>
    <mergeCell ref="C106:L106"/>
    <mergeCell ref="C126:L126"/>
    <mergeCell ref="C110:L110"/>
    <mergeCell ref="C111:L111"/>
    <mergeCell ref="C114:L114"/>
    <mergeCell ref="C116:L116"/>
    <mergeCell ref="H141:H142"/>
    <mergeCell ref="I141:L141"/>
    <mergeCell ref="A140:O140"/>
    <mergeCell ref="K147:L147"/>
    <mergeCell ref="K142:L142"/>
    <mergeCell ref="C101:L101"/>
    <mergeCell ref="C130:L130"/>
    <mergeCell ref="C100:L100"/>
    <mergeCell ref="A151:O151"/>
    <mergeCell ref="K145:L145"/>
    <mergeCell ref="K143:L143"/>
    <mergeCell ref="C136:L136"/>
    <mergeCell ref="C118:L118"/>
    <mergeCell ref="C119:L119"/>
    <mergeCell ref="C103:L103"/>
    <mergeCell ref="C96:L96"/>
    <mergeCell ref="A1:M1"/>
    <mergeCell ref="A6:M6"/>
    <mergeCell ref="A7:A8"/>
    <mergeCell ref="B7:C8"/>
    <mergeCell ref="D7:D8"/>
    <mergeCell ref="M7:M8"/>
    <mergeCell ref="I7:L7"/>
    <mergeCell ref="A26:O26"/>
    <mergeCell ref="F7:F8"/>
    <mergeCell ref="K8:L8"/>
    <mergeCell ref="K11:L11"/>
    <mergeCell ref="E7:E8"/>
    <mergeCell ref="H7:H8"/>
    <mergeCell ref="K12:L12"/>
    <mergeCell ref="K19:L19"/>
    <mergeCell ref="B13:O13"/>
    <mergeCell ref="N7:N8"/>
    <mergeCell ref="O7:O8"/>
    <mergeCell ref="B9:O9"/>
    <mergeCell ref="K15:L15"/>
    <mergeCell ref="K17:L17"/>
    <mergeCell ref="K20:L20"/>
    <mergeCell ref="N1:O1"/>
    <mergeCell ref="K28:L28"/>
    <mergeCell ref="A11:A25"/>
    <mergeCell ref="K14:L14"/>
    <mergeCell ref="A27:O27"/>
    <mergeCell ref="K16:L16"/>
    <mergeCell ref="K18:L18"/>
    <mergeCell ref="K10:L10"/>
    <mergeCell ref="G7:G8"/>
    <mergeCell ref="C131:L131"/>
    <mergeCell ref="A102:O102"/>
    <mergeCell ref="C112:L112"/>
    <mergeCell ref="C133:L133"/>
    <mergeCell ref="C134:L134"/>
    <mergeCell ref="C123:L123"/>
    <mergeCell ref="C124:L124"/>
    <mergeCell ref="C127:L127"/>
    <mergeCell ref="C128:L128"/>
    <mergeCell ref="C120:L120"/>
    <mergeCell ref="C115:L115"/>
    <mergeCell ref="C113:L113"/>
    <mergeCell ref="C84:L84"/>
    <mergeCell ref="C89:L89"/>
    <mergeCell ref="C91:L91"/>
    <mergeCell ref="A95:M95"/>
    <mergeCell ref="C87:L87"/>
    <mergeCell ref="C85:L85"/>
    <mergeCell ref="C86:L86"/>
    <mergeCell ref="C88:L88"/>
    <mergeCell ref="C90:L90"/>
    <mergeCell ref="C76:L76"/>
    <mergeCell ref="K31:L31"/>
    <mergeCell ref="K32:L32"/>
    <mergeCell ref="C83:L83"/>
    <mergeCell ref="C79:L79"/>
    <mergeCell ref="C55:L55"/>
    <mergeCell ref="K22:L22"/>
    <mergeCell ref="K21:L21"/>
    <mergeCell ref="A34:O34"/>
    <mergeCell ref="A35:O35"/>
    <mergeCell ref="C77:L77"/>
    <mergeCell ref="C80:L80"/>
    <mergeCell ref="C81:L81"/>
    <mergeCell ref="A30:O30"/>
    <mergeCell ref="C78:L78"/>
    <mergeCell ref="C82:L82"/>
    <mergeCell ref="K29:L29"/>
    <mergeCell ref="K23:L23"/>
    <mergeCell ref="K24:L24"/>
    <mergeCell ref="K25:L25"/>
    <mergeCell ref="B164:O164"/>
    <mergeCell ref="B170:O170"/>
    <mergeCell ref="C104:L104"/>
    <mergeCell ref="C105:L105"/>
    <mergeCell ref="C107:L107"/>
    <mergeCell ref="C108:L108"/>
    <mergeCell ref="E141:E142"/>
    <mergeCell ref="F141:F142"/>
    <mergeCell ref="M141:M142"/>
    <mergeCell ref="C109:L109"/>
    <mergeCell ref="C117:L117"/>
    <mergeCell ref="K146:L146"/>
    <mergeCell ref="A152:O152"/>
    <mergeCell ref="C137:L137"/>
    <mergeCell ref="C138:L138"/>
    <mergeCell ref="K150:L150"/>
    <mergeCell ref="B161:O161"/>
    <mergeCell ref="K148:L148"/>
    <mergeCell ref="K149:L149"/>
    <mergeCell ref="B141:C142"/>
    <mergeCell ref="A141:A142"/>
    <mergeCell ref="N141:N142"/>
    <mergeCell ref="C139:L139"/>
    <mergeCell ref="A121:O121"/>
  </mergeCells>
  <conditionalFormatting sqref="P76:P99 A76:A94">
    <cfRule type="duplicateValues" dxfId="415" priority="939"/>
  </conditionalFormatting>
  <conditionalFormatting sqref="P37:P89 A37:A58">
    <cfRule type="duplicateValues" dxfId="414" priority="940"/>
  </conditionalFormatting>
  <conditionalFormatting sqref="P103:P130 A103:A120">
    <cfRule type="duplicateValues" dxfId="413" priority="2"/>
  </conditionalFormatting>
  <conditionalFormatting sqref="P115:P136 A122:A139">
    <cfRule type="duplicateValues" dxfId="412" priority="1"/>
  </conditionalFormatting>
  <pageMargins left="0.7" right="0.7" top="0.75" bottom="0.75" header="0.3" footer="0.3"/>
  <pageSetup paperSize="9" orientation="portrait" r:id="rId12"/>
  <drawing r:id="rId1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Лист29"/>
  <dimension ref="A1"/>
  <sheetViews>
    <sheetView topLeftCell="A73" workbookViewId="0">
      <selection activeCell="C2" sqref="C2"/>
    </sheetView>
  </sheetViews>
  <sheetFormatPr defaultRowHeight="14.35"/>
  <cols>
    <col min="2" max="3" width="9.2929687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P41"/>
  <sheetViews>
    <sheetView zoomScale="115" zoomScaleNormal="115" workbookViewId="0">
      <selection activeCell="N3" sqref="N3"/>
    </sheetView>
  </sheetViews>
  <sheetFormatPr defaultColWidth="9.1171875" defaultRowHeight="14.35"/>
  <cols>
    <col min="1" max="1" width="13.703125" style="4652" customWidth="1"/>
    <col min="2" max="2" width="34" style="4652" customWidth="1"/>
    <col min="3" max="3" width="81.41015625" style="4652" customWidth="1"/>
    <col min="4" max="4" width="10.87890625" style="6070" customWidth="1"/>
    <col min="5" max="5" width="9.1171875" style="6070"/>
    <col min="6" max="6" width="10.1171875" style="6070" customWidth="1"/>
    <col min="7" max="7" width="4.703125" style="6070" customWidth="1"/>
    <col min="8" max="9" width="4" style="6070" customWidth="1"/>
    <col min="10" max="10" width="6.87890625" style="6070" customWidth="1"/>
    <col min="11" max="11" width="8.29296875" style="6070" customWidth="1"/>
    <col min="12" max="12" width="11.87890625" style="4653" customWidth="1"/>
    <col min="13" max="13" width="12.703125" style="4652" customWidth="1"/>
    <col min="14" max="15" width="8.87890625" customWidth="1"/>
    <col min="16" max="16384" width="9.1171875" style="4652"/>
  </cols>
  <sheetData>
    <row r="1" spans="1:16">
      <c r="A1" s="6072"/>
      <c r="B1" s="6072"/>
      <c r="C1" s="6072"/>
      <c r="D1" s="6072"/>
      <c r="E1" s="6072"/>
      <c r="F1" s="6072"/>
      <c r="G1" s="6072"/>
      <c r="H1" s="6072"/>
      <c r="I1" s="6072"/>
      <c r="J1" s="6072"/>
      <c r="K1" s="6072"/>
      <c r="L1" s="6072"/>
    </row>
    <row r="2" spans="1:16">
      <c r="A2" s="8227" t="s">
        <v>19738</v>
      </c>
      <c r="B2" s="8227"/>
      <c r="C2" s="8227"/>
      <c r="D2" s="4834"/>
      <c r="E2" s="4834"/>
      <c r="F2" s="4834"/>
      <c r="G2" s="4834"/>
      <c r="H2" s="4834"/>
      <c r="I2" s="4834"/>
      <c r="J2" s="4834"/>
      <c r="K2" s="4834"/>
      <c r="L2" s="4834"/>
      <c r="M2" s="4834"/>
      <c r="N2" s="4652"/>
      <c r="O2" s="4652"/>
      <c r="P2" s="4696"/>
    </row>
    <row r="3" spans="1:16" ht="15" customHeight="1">
      <c r="A3" s="4832" t="s">
        <v>48</v>
      </c>
      <c r="B3" s="4833">
        <v>0</v>
      </c>
      <c r="G3" s="6072"/>
      <c r="H3" s="6072"/>
      <c r="I3" s="6072"/>
      <c r="N3" s="4652"/>
      <c r="O3" s="4652"/>
      <c r="P3" s="4696"/>
    </row>
    <row r="4" spans="1:16" ht="15" customHeight="1">
      <c r="N4" s="4696"/>
      <c r="O4" s="4696"/>
    </row>
    <row r="5" spans="1:16" ht="15" customHeight="1">
      <c r="A5" s="8234" t="s">
        <v>75</v>
      </c>
      <c r="B5" s="8234" t="s">
        <v>67</v>
      </c>
      <c r="C5" s="8234" t="s">
        <v>1429</v>
      </c>
      <c r="D5" s="8228" t="s">
        <v>1418</v>
      </c>
      <c r="E5" s="8228" t="s">
        <v>3088</v>
      </c>
      <c r="F5" s="8228" t="s">
        <v>1432</v>
      </c>
      <c r="G5" s="6073" t="s">
        <v>1537</v>
      </c>
      <c r="H5" s="6073"/>
      <c r="I5" s="6073"/>
      <c r="J5" s="6071"/>
      <c r="K5" s="8228" t="s">
        <v>1434</v>
      </c>
      <c r="L5" s="8228" t="s">
        <v>14605</v>
      </c>
      <c r="M5" s="6074" t="s">
        <v>1971</v>
      </c>
    </row>
    <row r="6" spans="1:16" ht="21" customHeight="1">
      <c r="A6" s="8235"/>
      <c r="B6" s="8235"/>
      <c r="C6" s="8235"/>
      <c r="D6" s="8229"/>
      <c r="E6" s="8229"/>
      <c r="F6" s="8229"/>
      <c r="G6" s="6071" t="s">
        <v>1437</v>
      </c>
      <c r="H6" s="6071" t="s">
        <v>1438</v>
      </c>
      <c r="I6" s="6071" t="s">
        <v>1439</v>
      </c>
      <c r="J6" s="6071" t="s">
        <v>1290</v>
      </c>
      <c r="K6" s="8229"/>
      <c r="L6" s="8229"/>
      <c r="M6" s="6075"/>
    </row>
    <row r="7" spans="1:16">
      <c r="A7" s="8232" t="s">
        <v>18538</v>
      </c>
      <c r="B7" s="8233"/>
      <c r="C7" s="8233"/>
      <c r="D7" s="8233"/>
      <c r="E7" s="8233"/>
      <c r="F7" s="8233"/>
      <c r="G7" s="8233"/>
      <c r="H7" s="8233"/>
      <c r="I7" s="8233"/>
      <c r="J7" s="8233"/>
      <c r="K7" s="6079"/>
      <c r="L7" s="6079"/>
      <c r="M7" s="6080"/>
    </row>
    <row r="8" spans="1:16">
      <c r="A8" s="6078" t="s">
        <v>21987</v>
      </c>
      <c r="B8" s="4674" t="s">
        <v>18539</v>
      </c>
      <c r="C8" s="5765" t="s">
        <v>21984</v>
      </c>
      <c r="D8" s="4675">
        <v>23.8</v>
      </c>
      <c r="E8" s="4675">
        <v>11.1</v>
      </c>
      <c r="F8" s="4675" t="s">
        <v>1441</v>
      </c>
      <c r="G8" s="4675">
        <v>756</v>
      </c>
      <c r="H8" s="4675">
        <v>440</v>
      </c>
      <c r="I8" s="4675">
        <v>240</v>
      </c>
      <c r="J8" s="4675">
        <v>29</v>
      </c>
      <c r="K8" s="4676">
        <v>1170.9246000000001</v>
      </c>
      <c r="L8" s="4676">
        <f>K8*Оглавление!$B$14</f>
        <v>111237.837</v>
      </c>
      <c r="M8" s="4676">
        <f>L8-(L8*B3/100)</f>
        <v>111237.837</v>
      </c>
    </row>
    <row r="9" spans="1:16">
      <c r="A9" s="8230" t="s">
        <v>18540</v>
      </c>
      <c r="B9" s="8231"/>
      <c r="C9" s="8231"/>
      <c r="D9" s="8231"/>
      <c r="E9" s="8231"/>
      <c r="F9" s="8231"/>
      <c r="G9" s="8231"/>
      <c r="H9" s="8231"/>
      <c r="I9" s="8231"/>
      <c r="J9" s="8231"/>
      <c r="K9" s="6081"/>
      <c r="L9" s="6081"/>
      <c r="M9" s="6082"/>
      <c r="N9" s="5288"/>
      <c r="O9" s="5288"/>
    </row>
    <row r="10" spans="1:16">
      <c r="A10" s="4674" t="s">
        <v>18541</v>
      </c>
      <c r="B10" s="4674" t="s">
        <v>18542</v>
      </c>
      <c r="C10" s="4674" t="str">
        <f>VLOOKUP(A10,[5]Immergas!$A:$C,3,)</f>
        <v>3.026938 Immergas Nike Mythos 24 3 R котел газовый настенный/двухконтурный/атмосферный</v>
      </c>
      <c r="D10" s="4675">
        <v>23.6</v>
      </c>
      <c r="E10" s="4675">
        <v>10.7</v>
      </c>
      <c r="F10" s="4675" t="s">
        <v>1441</v>
      </c>
      <c r="G10" s="4675">
        <v>751</v>
      </c>
      <c r="H10" s="4675">
        <v>440</v>
      </c>
      <c r="I10" s="4675">
        <v>240</v>
      </c>
      <c r="J10" s="4675">
        <v>26.1</v>
      </c>
      <c r="K10" s="4676">
        <v>1176.8162</v>
      </c>
      <c r="L10" s="4676">
        <f>K10*Оглавление!$B$14</f>
        <v>111797.539</v>
      </c>
      <c r="M10" s="4676">
        <f>L10-(L10*$B$3/100)</f>
        <v>111797.539</v>
      </c>
      <c r="N10" s="5288"/>
      <c r="O10" s="5288"/>
    </row>
    <row r="11" spans="1:16">
      <c r="A11" s="4674" t="s">
        <v>18543</v>
      </c>
      <c r="B11" s="4674" t="s">
        <v>18544</v>
      </c>
      <c r="C11" s="4674" t="str">
        <f>VLOOKUP(A11,[5]Immergas!$A:$C,3,)</f>
        <v>3.025364 Immergas Eolo Mythos 10 2R котел газовый настенный/двухконтурный/турбированный</v>
      </c>
      <c r="D11" s="4675">
        <v>10</v>
      </c>
      <c r="E11" s="4675">
        <v>11.1</v>
      </c>
      <c r="F11" s="4675" t="s">
        <v>1441</v>
      </c>
      <c r="G11" s="4675">
        <v>756</v>
      </c>
      <c r="H11" s="4675">
        <v>440</v>
      </c>
      <c r="I11" s="4675">
        <v>240</v>
      </c>
      <c r="J11" s="4675">
        <v>29.2</v>
      </c>
      <c r="K11" s="4676">
        <v>1216.8214</v>
      </c>
      <c r="L11" s="4676">
        <f>K11*Оглавление!$B$14</f>
        <v>115598.03300000001</v>
      </c>
      <c r="M11" s="4676">
        <f t="shared" ref="M11:M12" si="0">L11-(L11*$B$3/100)</f>
        <v>115598.03300000001</v>
      </c>
      <c r="N11" s="5288"/>
      <c r="O11" s="5288"/>
    </row>
    <row r="12" spans="1:16">
      <c r="A12" s="4674" t="s">
        <v>18545</v>
      </c>
      <c r="B12" s="4674" t="s">
        <v>18546</v>
      </c>
      <c r="C12" s="4674" t="str">
        <f>VLOOKUP(A12,[5]Immergas!$A:$C,3,)</f>
        <v>3.026937 Immergas Eolo Mythos 24 4 R котел газовый настенный/двухконтурный/турбированный</v>
      </c>
      <c r="D12" s="4675">
        <v>24</v>
      </c>
      <c r="E12" s="4675">
        <v>11.1</v>
      </c>
      <c r="F12" s="4675" t="s">
        <v>1441</v>
      </c>
      <c r="G12" s="4675">
        <v>756</v>
      </c>
      <c r="H12" s="4675">
        <v>440</v>
      </c>
      <c r="I12" s="4675">
        <v>240</v>
      </c>
      <c r="J12" s="4675">
        <v>29.2</v>
      </c>
      <c r="K12" s="4676">
        <v>1216.8214</v>
      </c>
      <c r="L12" s="4676">
        <f>K12*Оглавление!$B$14</f>
        <v>115598.03300000001</v>
      </c>
      <c r="M12" s="4676">
        <f t="shared" si="0"/>
        <v>115598.03300000001</v>
      </c>
      <c r="N12" s="5288"/>
      <c r="O12" s="5288"/>
    </row>
    <row r="13" spans="1:16">
      <c r="A13" s="8230" t="s">
        <v>18547</v>
      </c>
      <c r="B13" s="8231"/>
      <c r="C13" s="8231"/>
      <c r="D13" s="8231"/>
      <c r="E13" s="8231"/>
      <c r="F13" s="8231"/>
      <c r="G13" s="8231"/>
      <c r="H13" s="8231"/>
      <c r="I13" s="8231"/>
      <c r="J13" s="8231"/>
      <c r="K13" s="6076"/>
      <c r="L13" s="5289"/>
      <c r="M13" s="6077"/>
      <c r="N13" s="5288"/>
      <c r="O13" s="5288"/>
    </row>
    <row r="14" spans="1:16">
      <c r="A14" s="4674" t="s">
        <v>18548</v>
      </c>
      <c r="B14" s="4674" t="s">
        <v>18549</v>
      </c>
      <c r="C14" s="4674" t="str">
        <f>VLOOKUP(A14,[5]Immergas!$A:$C,3,)</f>
        <v>3.020857 Immergas Mini Nike X 24 3 E котел газовый настенный/одноконтурный/атмосферный</v>
      </c>
      <c r="D14" s="4675">
        <v>23.8</v>
      </c>
      <c r="E14" s="4675" t="s">
        <v>5819</v>
      </c>
      <c r="F14" s="4675"/>
      <c r="G14" s="4675">
        <v>756</v>
      </c>
      <c r="H14" s="4675">
        <v>440</v>
      </c>
      <c r="I14" s="4675">
        <v>240</v>
      </c>
      <c r="J14" s="4675">
        <v>26</v>
      </c>
      <c r="K14" s="4676">
        <v>1266.0657000000001</v>
      </c>
      <c r="L14" s="4676">
        <f>K14*Оглавление!$B$14</f>
        <v>120276.2415</v>
      </c>
      <c r="M14" s="4676">
        <f>L14-(L14*$B$3/100)</f>
        <v>120276.2415</v>
      </c>
      <c r="N14" s="5288"/>
      <c r="O14" s="5288"/>
    </row>
    <row r="15" spans="1:16">
      <c r="A15" s="4674" t="s">
        <v>18550</v>
      </c>
      <c r="B15" s="4674" t="s">
        <v>18551</v>
      </c>
      <c r="C15" s="4674" t="str">
        <f>VLOOKUP(A15,[5]Immergas!$A:$C,3,)</f>
        <v>3.020852 Mini Nike 24 3 E  котел газовый настенный/двухконтурный /атмосферный</v>
      </c>
      <c r="D15" s="4675">
        <v>23.8</v>
      </c>
      <c r="E15" s="4675">
        <v>11.5</v>
      </c>
      <c r="F15" s="4675" t="s">
        <v>1441</v>
      </c>
      <c r="G15" s="4675">
        <v>781</v>
      </c>
      <c r="H15" s="4675">
        <v>440</v>
      </c>
      <c r="I15" s="4675">
        <v>240</v>
      </c>
      <c r="J15" s="4675">
        <v>32</v>
      </c>
      <c r="K15" s="4676">
        <v>1325.7851000000001</v>
      </c>
      <c r="L15" s="4676">
        <f>K15*Оглавление!$B$14</f>
        <v>125949.58450000001</v>
      </c>
      <c r="M15" s="4676">
        <f t="shared" ref="M15:M19" si="1">L15-(L15*$B$3/100)</f>
        <v>125949.58450000001</v>
      </c>
      <c r="N15" s="5288"/>
      <c r="O15" s="5288"/>
    </row>
    <row r="16" spans="1:16">
      <c r="A16" s="4674" t="s">
        <v>18552</v>
      </c>
      <c r="B16" s="4674" t="s">
        <v>18553</v>
      </c>
      <c r="C16" s="4674" t="str">
        <f>VLOOKUP(A16,[5]Immergas!$A:$C,3,)</f>
        <v>3.018921 Immergas Mini Nike 28 kW Special</v>
      </c>
      <c r="D16" s="4675">
        <v>27.9</v>
      </c>
      <c r="E16" s="4675">
        <v>12.8</v>
      </c>
      <c r="F16" s="4675"/>
      <c r="G16" s="4675">
        <v>785</v>
      </c>
      <c r="H16" s="4675">
        <v>450</v>
      </c>
      <c r="I16" s="4675">
        <v>310</v>
      </c>
      <c r="J16" s="4675">
        <v>31</v>
      </c>
      <c r="K16" s="4676">
        <v>1911.0414000000001</v>
      </c>
      <c r="L16" s="4676">
        <f>K16*Оглавление!$B$14</f>
        <v>181548.93300000002</v>
      </c>
      <c r="M16" s="4676">
        <f t="shared" si="1"/>
        <v>181548.93300000002</v>
      </c>
      <c r="N16" s="5288"/>
      <c r="O16" s="5288"/>
    </row>
    <row r="17" spans="1:15">
      <c r="A17" s="4674" t="s">
        <v>18554</v>
      </c>
      <c r="B17" s="4674" t="s">
        <v>18555</v>
      </c>
      <c r="C17" s="4674" t="str">
        <f>VLOOKUP(A17,[5]Immergas!$A:$C,3,)</f>
        <v>3.020853 Immergas Mini Eolo 24 3 E котел газовый настенный/двухконтурный/турбированный</v>
      </c>
      <c r="D17" s="4675">
        <v>24</v>
      </c>
      <c r="E17" s="4675">
        <v>11.5</v>
      </c>
      <c r="F17" s="4675" t="s">
        <v>1441</v>
      </c>
      <c r="G17" s="4675">
        <v>781</v>
      </c>
      <c r="H17" s="4675">
        <v>440</v>
      </c>
      <c r="I17" s="4675">
        <v>240</v>
      </c>
      <c r="J17" s="4675">
        <v>32</v>
      </c>
      <c r="K17" s="4676">
        <v>1552.7250000000001</v>
      </c>
      <c r="L17" s="4676">
        <f>K17*Оглавление!$B$14</f>
        <v>147508.875</v>
      </c>
      <c r="M17" s="4676">
        <f t="shared" si="1"/>
        <v>147508.875</v>
      </c>
      <c r="N17" s="5288"/>
      <c r="O17" s="5288"/>
    </row>
    <row r="18" spans="1:15">
      <c r="A18" s="4674" t="s">
        <v>18556</v>
      </c>
      <c r="B18" s="4674" t="s">
        <v>18557</v>
      </c>
      <c r="C18" s="4674" t="str">
        <f>VLOOKUP(A18,[5]Immergas!$A:$C,3,)</f>
        <v>3.020856 Immergas Настенный котел газовый настенный/двухконтурный/турбированный</v>
      </c>
      <c r="D18" s="4675">
        <v>28</v>
      </c>
      <c r="E18" s="4675">
        <v>13.4</v>
      </c>
      <c r="F18" s="4675" t="s">
        <v>1441</v>
      </c>
      <c r="G18" s="4675">
        <v>751</v>
      </c>
      <c r="H18" s="4675">
        <v>440</v>
      </c>
      <c r="I18" s="4675">
        <v>340</v>
      </c>
      <c r="J18" s="4675">
        <v>38</v>
      </c>
      <c r="K18" s="4676">
        <v>1788.7289000000001</v>
      </c>
      <c r="L18" s="4676">
        <f>K18*Оглавление!$B$14</f>
        <v>169929.24550000002</v>
      </c>
      <c r="M18" s="4676">
        <f t="shared" si="1"/>
        <v>169929.24550000002</v>
      </c>
      <c r="N18" s="5288"/>
      <c r="O18" s="5288"/>
    </row>
    <row r="19" spans="1:15">
      <c r="A19" s="4674" t="s">
        <v>18558</v>
      </c>
      <c r="B19" s="4674" t="s">
        <v>18559</v>
      </c>
      <c r="C19" s="4674" t="str">
        <f>VLOOKUP(A19,[5]Immergas!$A:$C,3,)</f>
        <v>3.020855 Immergas Mini Eolo X 24 3 E котел газовый настенный/одноконтурный/турбированный</v>
      </c>
      <c r="D19" s="4675">
        <v>24</v>
      </c>
      <c r="E19" s="4675" t="s">
        <v>5819</v>
      </c>
      <c r="F19" s="4675" t="s">
        <v>1441</v>
      </c>
      <c r="G19" s="4675">
        <v>751</v>
      </c>
      <c r="H19" s="4675">
        <v>440</v>
      </c>
      <c r="I19" s="4675">
        <v>240</v>
      </c>
      <c r="J19" s="4675">
        <v>31.4</v>
      </c>
      <c r="K19" s="4676">
        <v>1453.3403000000001</v>
      </c>
      <c r="L19" s="4676">
        <f>K19*Оглавление!$B$14</f>
        <v>138067.3285</v>
      </c>
      <c r="M19" s="4676">
        <f t="shared" si="1"/>
        <v>138067.3285</v>
      </c>
      <c r="N19" s="5288"/>
      <c r="O19" s="5288"/>
    </row>
    <row r="20" spans="1:15">
      <c r="A20" s="8230" t="s">
        <v>18560</v>
      </c>
      <c r="B20" s="8231"/>
      <c r="C20" s="8231"/>
      <c r="D20" s="8231"/>
      <c r="E20" s="8231"/>
      <c r="F20" s="8231"/>
      <c r="G20" s="6076"/>
      <c r="H20" s="6076"/>
      <c r="I20" s="6076"/>
      <c r="J20" s="6076"/>
      <c r="K20" s="6076"/>
      <c r="L20" s="6076"/>
      <c r="M20" s="6077"/>
      <c r="N20" s="5288"/>
      <c r="O20" s="5288"/>
    </row>
    <row r="21" spans="1:15">
      <c r="A21" s="4674" t="s">
        <v>18561</v>
      </c>
      <c r="B21" s="4674" t="s">
        <v>18562</v>
      </c>
      <c r="C21" s="4674" t="str">
        <f>VLOOKUP(A21,[5]Immergas!$A:$C,3,)</f>
        <v>3.020924 Immergas Maior Eolo 32 4 Е котел газовый настенный/двухконтурный/турбированный</v>
      </c>
      <c r="D21" s="4675">
        <v>32</v>
      </c>
      <c r="E21" s="4675">
        <v>16.100000000000001</v>
      </c>
      <c r="F21" s="4675" t="s">
        <v>1441</v>
      </c>
      <c r="G21" s="4675">
        <v>781</v>
      </c>
      <c r="H21" s="4675">
        <v>440</v>
      </c>
      <c r="I21" s="4675">
        <v>340</v>
      </c>
      <c r="J21" s="4675">
        <v>39.5</v>
      </c>
      <c r="K21" s="4676">
        <v>2223.5021999999999</v>
      </c>
      <c r="L21" s="4676">
        <f>K21*Оглавление!$B$14</f>
        <v>211232.709</v>
      </c>
      <c r="M21" s="4676">
        <f>L21-(L21*$B$3/100)</f>
        <v>211232.709</v>
      </c>
      <c r="N21" s="5288"/>
      <c r="O21" s="5288"/>
    </row>
    <row r="22" spans="1:15">
      <c r="A22" s="4674" t="s">
        <v>18563</v>
      </c>
      <c r="B22" s="4674" t="s">
        <v>18564</v>
      </c>
      <c r="C22" s="4674" t="str">
        <f>VLOOKUP(A22,[5]Immergas!$A:$C,3,)</f>
        <v>3.020928 Immergas Maior Eolo 28 X котел газовый настенный/одноконтурный/турбированный</v>
      </c>
      <c r="D22" s="4675">
        <v>28</v>
      </c>
      <c r="E22" s="4675" t="s">
        <v>5819</v>
      </c>
      <c r="F22" s="4675" t="s">
        <v>1441</v>
      </c>
      <c r="G22" s="4675">
        <v>781</v>
      </c>
      <c r="H22" s="4675">
        <v>440</v>
      </c>
      <c r="I22" s="4675">
        <v>340</v>
      </c>
      <c r="J22" s="4675"/>
      <c r="K22" s="4676">
        <v>1612.4444000000001</v>
      </c>
      <c r="L22" s="4676">
        <f>K22*Оглавление!$B$14</f>
        <v>153182.21800000002</v>
      </c>
      <c r="M22" s="4676">
        <f>L22-(L22*$B$3/100)</f>
        <v>153182.21800000002</v>
      </c>
      <c r="N22" s="5288"/>
      <c r="O22" s="5288"/>
    </row>
    <row r="23" spans="1:15">
      <c r="A23" s="8230" t="s">
        <v>18565</v>
      </c>
      <c r="B23" s="8231"/>
      <c r="C23" s="8231"/>
      <c r="D23" s="8231"/>
      <c r="E23" s="8231"/>
      <c r="F23" s="8231"/>
      <c r="G23" s="8231"/>
      <c r="H23" s="8231"/>
      <c r="I23" s="8231"/>
      <c r="J23" s="6076"/>
      <c r="K23" s="6076"/>
      <c r="L23" s="4676"/>
      <c r="M23" s="4676"/>
      <c r="N23" s="5288"/>
      <c r="O23" s="5288"/>
    </row>
    <row r="24" spans="1:15">
      <c r="A24" s="4674" t="s">
        <v>18566</v>
      </c>
      <c r="B24" s="4674" t="s">
        <v>18567</v>
      </c>
      <c r="C24" s="4674" t="str">
        <f>VLOOKUP(A24,[5]Immergas!$A:$C,3,)</f>
        <v>3.025639 Immergas  VICTRIX 24 TT 2 ERP M  (одноконтурный)</v>
      </c>
      <c r="D24" s="4675">
        <v>20.6</v>
      </c>
      <c r="E24" s="4675" t="s">
        <v>5819</v>
      </c>
      <c r="F24" s="4675" t="s">
        <v>1441</v>
      </c>
      <c r="G24" s="4675">
        <v>748</v>
      </c>
      <c r="H24" s="4675">
        <v>440</v>
      </c>
      <c r="I24" s="4675">
        <v>276</v>
      </c>
      <c r="J24" s="4675">
        <v>32</v>
      </c>
      <c r="K24" s="4676">
        <v>2412.2084999999997</v>
      </c>
      <c r="L24" s="4676">
        <f>K24*Оглавление!$B$14</f>
        <v>229159.80749999997</v>
      </c>
      <c r="M24" s="4676">
        <f t="shared" ref="M24:M41" si="2">L24-(L24*$B$3/100)</f>
        <v>229159.80749999997</v>
      </c>
      <c r="N24" s="5288"/>
      <c r="O24" s="5288"/>
    </row>
    <row r="25" spans="1:15">
      <c r="A25" s="4674" t="s">
        <v>18568</v>
      </c>
      <c r="B25" s="4674" t="s">
        <v>18569</v>
      </c>
      <c r="C25" s="4674" t="str">
        <f>VLOOKUP(A25,[5]Immergas!$A:$C,3,)</f>
        <v>3.024883 Immergas Victrix Maior 35 TT 1 ERP  котел газовый настенный двухконтурный/конденсационный</v>
      </c>
      <c r="D25" s="4675">
        <v>34.200000000000003</v>
      </c>
      <c r="E25" s="4675">
        <v>16.8</v>
      </c>
      <c r="F25" s="4675" t="s">
        <v>1441</v>
      </c>
      <c r="G25" s="4675">
        <v>748</v>
      </c>
      <c r="H25" s="4675">
        <v>440</v>
      </c>
      <c r="I25" s="4675">
        <v>276</v>
      </c>
      <c r="J25" s="4675">
        <v>33.4</v>
      </c>
      <c r="K25" s="4676">
        <v>2984.7958000000003</v>
      </c>
      <c r="L25" s="4676">
        <f>K25*Оглавление!$B$14</f>
        <v>283555.60100000002</v>
      </c>
      <c r="M25" s="4676">
        <f t="shared" si="2"/>
        <v>283555.60100000002</v>
      </c>
      <c r="N25" s="5288"/>
      <c r="O25" s="5288"/>
    </row>
    <row r="26" spans="1:15">
      <c r="A26" s="8230" t="s">
        <v>18570</v>
      </c>
      <c r="B26" s="8231"/>
      <c r="C26" s="8231"/>
      <c r="D26" s="8231"/>
      <c r="E26" s="8231"/>
      <c r="F26" s="8231"/>
      <c r="G26" s="8231"/>
      <c r="H26" s="8231"/>
      <c r="I26" s="8231"/>
      <c r="J26" s="6076"/>
      <c r="K26" s="6076"/>
      <c r="L26" s="4676"/>
      <c r="M26" s="4676"/>
      <c r="N26" s="5288"/>
      <c r="O26" s="5288"/>
    </row>
    <row r="27" spans="1:15">
      <c r="A27" s="4674" t="s">
        <v>18571</v>
      </c>
      <c r="B27" s="4674" t="s">
        <v>18572</v>
      </c>
      <c r="C27" s="4674" t="str">
        <f>VLOOKUP(A27,[5]Immergas!$A:$C,3,)</f>
        <v>3.028358 Immergas VICTRIX OMNIA котел газовый настенный/конденсационный</v>
      </c>
      <c r="D27" s="4675">
        <v>20.2</v>
      </c>
      <c r="E27" s="4675">
        <v>12</v>
      </c>
      <c r="F27" s="4675" t="s">
        <v>1441</v>
      </c>
      <c r="G27" s="4675">
        <v>738</v>
      </c>
      <c r="H27" s="4675">
        <v>400</v>
      </c>
      <c r="I27" s="4675">
        <v>247</v>
      </c>
      <c r="J27" s="4675">
        <v>29</v>
      </c>
      <c r="K27" s="4676">
        <v>1644.6834000000001</v>
      </c>
      <c r="L27" s="4676">
        <f>K27*Оглавление!$B$14</f>
        <v>156244.92300000001</v>
      </c>
      <c r="M27" s="4676">
        <f t="shared" si="2"/>
        <v>156244.92300000001</v>
      </c>
      <c r="N27" s="5288"/>
      <c r="O27" s="5288"/>
    </row>
    <row r="28" spans="1:15">
      <c r="A28" s="4674" t="s">
        <v>18573</v>
      </c>
      <c r="B28" s="4674" t="s">
        <v>18574</v>
      </c>
      <c r="C28" s="4674" t="str">
        <f>VLOOKUP(A28,[5]Immergas!$A:$C,3,)</f>
        <v>3.027370  Immergas VICTRIX TERA 28 1  котел газовый настенный двухконтурный/конденсационный</v>
      </c>
      <c r="D28" s="4675">
        <v>26.6</v>
      </c>
      <c r="E28" s="4675">
        <v>14.1</v>
      </c>
      <c r="F28" s="4675" t="s">
        <v>1441</v>
      </c>
      <c r="G28" s="4675">
        <v>748</v>
      </c>
      <c r="H28" s="4675">
        <v>440</v>
      </c>
      <c r="I28" s="4675">
        <v>256</v>
      </c>
      <c r="J28" s="4675">
        <v>32</v>
      </c>
      <c r="K28" s="4676">
        <v>2180.7365999999997</v>
      </c>
      <c r="L28" s="4676">
        <f>K28*Оглавление!$B$14</f>
        <v>207169.97699999998</v>
      </c>
      <c r="M28" s="4676">
        <f t="shared" si="2"/>
        <v>207169.97699999998</v>
      </c>
      <c r="N28" s="5288"/>
      <c r="O28" s="5288"/>
    </row>
    <row r="29" spans="1:15">
      <c r="A29" s="4674" t="s">
        <v>18575</v>
      </c>
      <c r="B29" s="4674" t="s">
        <v>18576</v>
      </c>
      <c r="C29" s="4674" t="str">
        <f>VLOOKUP(A29,[5]Immergas!$A:$C,3,)</f>
        <v xml:space="preserve">3.027373 Immergas VICTRIX TERA 24 PLUS котел газовый настенный одноконтурный/конденсационный  </v>
      </c>
      <c r="D29" s="4675">
        <v>24.6</v>
      </c>
      <c r="E29" s="4675" t="s">
        <v>5819</v>
      </c>
      <c r="F29" s="4675" t="s">
        <v>1441</v>
      </c>
      <c r="G29" s="4675">
        <v>748</v>
      </c>
      <c r="H29" s="4675">
        <v>440</v>
      </c>
      <c r="I29" s="4675">
        <v>256</v>
      </c>
      <c r="J29" s="4675">
        <v>33.6</v>
      </c>
      <c r="K29" s="4676">
        <v>2010.1686</v>
      </c>
      <c r="L29" s="4676">
        <f>K29*Оглавление!$B$14</f>
        <v>190966.01699999999</v>
      </c>
      <c r="M29" s="4676">
        <f t="shared" si="2"/>
        <v>190966.01699999999</v>
      </c>
      <c r="N29" s="5288"/>
      <c r="O29" s="5288"/>
    </row>
    <row r="30" spans="1:15">
      <c r="A30" s="4674" t="s">
        <v>18577</v>
      </c>
      <c r="B30" s="4674" t="s">
        <v>18578</v>
      </c>
      <c r="C30" s="4674" t="str">
        <f>VLOOKUP(A30,[5]Immergas!$A:$C,3,)</f>
        <v>3.027371 VICTRIX TERA 32 1 котел газовый настенный двухконтурный/конденсационный</v>
      </c>
      <c r="D30" s="4675">
        <v>28.6</v>
      </c>
      <c r="E30" s="4675">
        <v>16.5</v>
      </c>
      <c r="F30" s="4675" t="s">
        <v>1441</v>
      </c>
      <c r="G30" s="4675">
        <v>748</v>
      </c>
      <c r="H30" s="4675">
        <v>440</v>
      </c>
      <c r="I30" s="4675">
        <v>256</v>
      </c>
      <c r="J30" s="4675">
        <v>35.5</v>
      </c>
      <c r="K30" s="4676">
        <v>2233.7815999999998</v>
      </c>
      <c r="L30" s="4676">
        <f>K30*Оглавление!$B$14</f>
        <v>212209.25199999998</v>
      </c>
      <c r="M30" s="4676">
        <f t="shared" si="2"/>
        <v>212209.25199999998</v>
      </c>
      <c r="N30" s="5288"/>
      <c r="O30" s="5288"/>
    </row>
    <row r="31" spans="1:15">
      <c r="A31" s="4674" t="s">
        <v>18579</v>
      </c>
      <c r="B31" s="4674" t="s">
        <v>18580</v>
      </c>
      <c r="C31" s="4674" t="str">
        <f>VLOOKUP(A31,[5]Immergas!$A:$C,3,)</f>
        <v>3.030803 Immergas VICTRIX TERA 38 1  котел газовый настенный двухконтурный/конденсационный</v>
      </c>
      <c r="D31" s="4675">
        <v>32.700000000000003</v>
      </c>
      <c r="E31" s="4675">
        <v>18.600000000000001</v>
      </c>
      <c r="F31" s="4675" t="s">
        <v>1441</v>
      </c>
      <c r="G31" s="4675">
        <v>748</v>
      </c>
      <c r="H31" s="4675">
        <v>440</v>
      </c>
      <c r="I31" s="4675">
        <v>256</v>
      </c>
      <c r="J31" s="4675">
        <v>36.700000000000003</v>
      </c>
      <c r="K31" s="4676">
        <v>2171.1473000000001</v>
      </c>
      <c r="L31" s="4676">
        <f>K31*Оглавление!$B$14</f>
        <v>206258.99350000001</v>
      </c>
      <c r="M31" s="4676">
        <f t="shared" si="2"/>
        <v>206258.99350000001</v>
      </c>
      <c r="N31" s="5288"/>
      <c r="O31" s="5288"/>
    </row>
    <row r="32" spans="1:15">
      <c r="A32" s="4674" t="s">
        <v>18581</v>
      </c>
      <c r="B32" s="4674" t="s">
        <v>18690</v>
      </c>
      <c r="C32" s="4674" t="str">
        <f>VLOOKUP(A32,[5]Immergas!$A:$C,3,)</f>
        <v xml:space="preserve">3.030804 Immergas VICTRIX TERA 35 PLUS 1  котел газовый настенный одноконтурный/конденсационный  </v>
      </c>
      <c r="D32" s="4675">
        <v>32</v>
      </c>
      <c r="E32" s="4675" t="s">
        <v>5819</v>
      </c>
      <c r="F32" s="4675" t="s">
        <v>1441</v>
      </c>
      <c r="G32" s="4675">
        <v>748</v>
      </c>
      <c r="H32" s="4675">
        <v>440</v>
      </c>
      <c r="I32" s="4675">
        <v>256</v>
      </c>
      <c r="J32" s="4675">
        <v>32</v>
      </c>
      <c r="K32" s="4676">
        <v>2145.9328999999998</v>
      </c>
      <c r="L32" s="4676">
        <f>K32*Оглавление!$B$14</f>
        <v>203863.62549999997</v>
      </c>
      <c r="M32" s="4676">
        <f t="shared" si="2"/>
        <v>203863.62549999997</v>
      </c>
      <c r="N32" s="5288"/>
      <c r="O32" s="5288"/>
    </row>
    <row r="33" spans="1:15">
      <c r="A33" s="8230" t="s">
        <v>18582</v>
      </c>
      <c r="B33" s="8231"/>
      <c r="C33" s="8231"/>
      <c r="D33" s="8231"/>
      <c r="E33" s="8231"/>
      <c r="F33" s="8231"/>
      <c r="G33" s="8231"/>
      <c r="H33" s="8231"/>
      <c r="I33" s="8231"/>
      <c r="J33" s="6076"/>
      <c r="K33" s="6076"/>
      <c r="L33" s="6076"/>
      <c r="M33" s="6077"/>
      <c r="N33" s="5288"/>
      <c r="O33" s="5288"/>
    </row>
    <row r="34" spans="1:15">
      <c r="A34" s="4674" t="s">
        <v>23672</v>
      </c>
      <c r="B34" s="4674" t="s">
        <v>18583</v>
      </c>
      <c r="C34" s="4674" t="s">
        <v>21985</v>
      </c>
      <c r="D34" s="4675">
        <v>37.299999999999997</v>
      </c>
      <c r="E34" s="5290" t="s">
        <v>5819</v>
      </c>
      <c r="F34" s="4675" t="s">
        <v>2313</v>
      </c>
      <c r="G34" s="4675">
        <v>843</v>
      </c>
      <c r="H34" s="4675">
        <v>450</v>
      </c>
      <c r="I34" s="4675">
        <v>457</v>
      </c>
      <c r="J34" s="4675">
        <v>51.2</v>
      </c>
      <c r="K34" s="4676">
        <v>5237.7251000000006</v>
      </c>
      <c r="L34" s="4676">
        <f>K34*Оглавление!$B$14</f>
        <v>497583.88450000004</v>
      </c>
      <c r="M34" s="4676">
        <f t="shared" si="2"/>
        <v>497583.88450000004</v>
      </c>
      <c r="N34" s="5288"/>
      <c r="O34" s="5288"/>
    </row>
    <row r="35" spans="1:15">
      <c r="A35" s="4674" t="s">
        <v>18584</v>
      </c>
      <c r="B35" s="4674" t="s">
        <v>18585</v>
      </c>
      <c r="C35" s="4674" t="str">
        <f>VLOOKUP(A35,[5]Immergas!$A:$C,3,)</f>
        <v>3.025618 Immergas VICTRIX PRO 55 2 ErP  (одноконтурный)</v>
      </c>
      <c r="D35" s="4675">
        <v>54.8</v>
      </c>
      <c r="E35" s="5290" t="s">
        <v>5819</v>
      </c>
      <c r="F35" s="4675" t="s">
        <v>2313</v>
      </c>
      <c r="G35" s="4675">
        <v>843</v>
      </c>
      <c r="H35" s="4675">
        <v>450</v>
      </c>
      <c r="I35" s="4675">
        <v>457</v>
      </c>
      <c r="J35" s="4675">
        <v>51.4</v>
      </c>
      <c r="K35" s="4676">
        <v>5165.2955000000002</v>
      </c>
      <c r="L35" s="4676">
        <f>K35*Оглавление!$B$14</f>
        <v>490703.07250000001</v>
      </c>
      <c r="M35" s="4676">
        <f t="shared" si="2"/>
        <v>490703.07250000001</v>
      </c>
      <c r="N35" s="5288"/>
      <c r="O35" s="5288"/>
    </row>
    <row r="36" spans="1:15">
      <c r="A36" s="4674" t="s">
        <v>18586</v>
      </c>
      <c r="B36" s="4674" t="s">
        <v>18587</v>
      </c>
      <c r="C36" s="4674" t="str">
        <f>VLOOKUP(A36,[5]Immergas!$A:$C,3,)</f>
        <v>3.025619 Immergas VICTRIX PRO 80 2 ErP  (одноконтурный)</v>
      </c>
      <c r="D36" s="4675">
        <v>80.3</v>
      </c>
      <c r="E36" s="5290" t="s">
        <v>5819</v>
      </c>
      <c r="F36" s="4675" t="s">
        <v>2313</v>
      </c>
      <c r="G36" s="4675">
        <v>1038</v>
      </c>
      <c r="H36" s="4675">
        <v>600</v>
      </c>
      <c r="I36" s="4675">
        <v>502</v>
      </c>
      <c r="J36" s="4675">
        <v>81</v>
      </c>
      <c r="K36" s="4676">
        <v>6768.5934999999999</v>
      </c>
      <c r="L36" s="4676">
        <f>K36*Оглавление!$B$14</f>
        <v>643016.38249999995</v>
      </c>
      <c r="M36" s="4676">
        <f t="shared" si="2"/>
        <v>643016.38249999995</v>
      </c>
      <c r="N36" s="5288"/>
      <c r="O36" s="5288"/>
    </row>
    <row r="37" spans="1:15">
      <c r="A37" s="6078" t="s">
        <v>21986</v>
      </c>
      <c r="B37" s="4674" t="s">
        <v>18588</v>
      </c>
      <c r="C37" s="4674" t="str">
        <f>VLOOKUP(A37,[5]Immergas!$A:$C,3,)</f>
        <v>3.025620 Immergas VICTRIX PRO 100 2 ErP  (одноконтурный)</v>
      </c>
      <c r="D37" s="4675"/>
      <c r="E37" s="5290" t="s">
        <v>5819</v>
      </c>
      <c r="F37" s="4674"/>
      <c r="G37" s="4674"/>
      <c r="H37" s="4674"/>
      <c r="I37" s="4674"/>
      <c r="J37" s="4674"/>
      <c r="K37" s="4676">
        <v>8326.9423000000006</v>
      </c>
      <c r="L37" s="4676">
        <f>K37*Оглавление!$B$14</f>
        <v>791059.51850000001</v>
      </c>
      <c r="M37" s="4676">
        <f t="shared" si="2"/>
        <v>791059.51850000001</v>
      </c>
      <c r="N37" s="5288"/>
      <c r="O37" s="5288"/>
    </row>
    <row r="38" spans="1:15">
      <c r="A38" s="4674" t="s">
        <v>18589</v>
      </c>
      <c r="B38" s="4674" t="s">
        <v>18590</v>
      </c>
      <c r="C38" s="4674" t="str">
        <f>VLOOKUP(A38,[5]Immergas!$A:$C,3,)</f>
        <v>3.025621 Immergas VICTRIX PRO 120 2 ErP  (одноконтурный)</v>
      </c>
      <c r="D38" s="4675">
        <v>121.7</v>
      </c>
      <c r="E38" s="5290" t="s">
        <v>5819</v>
      </c>
      <c r="F38" s="4675" t="s">
        <v>2313</v>
      </c>
      <c r="G38" s="4675">
        <v>1038</v>
      </c>
      <c r="H38" s="4675">
        <v>600</v>
      </c>
      <c r="I38" s="4675">
        <v>632</v>
      </c>
      <c r="J38" s="4675">
        <v>102.5</v>
      </c>
      <c r="K38" s="4676">
        <v>9225.8644999999997</v>
      </c>
      <c r="L38" s="4676">
        <f>K38*Оглавление!$B$14</f>
        <v>876457.12749999994</v>
      </c>
      <c r="M38" s="4676">
        <f t="shared" si="2"/>
        <v>876457.12749999994</v>
      </c>
      <c r="N38" s="5288"/>
      <c r="O38" s="5288"/>
    </row>
    <row r="39" spans="1:15" s="6863" customFormat="1">
      <c r="A39" s="8236" t="s">
        <v>23673</v>
      </c>
      <c r="B39" s="8236"/>
      <c r="C39" s="8236"/>
      <c r="D39" s="8236"/>
      <c r="E39" s="8236"/>
      <c r="F39" s="8236"/>
      <c r="G39" s="8236"/>
      <c r="H39" s="8236"/>
      <c r="I39" s="8236"/>
      <c r="J39" s="8236"/>
      <c r="K39" s="8236"/>
      <c r="L39" s="8236"/>
      <c r="M39" s="8236"/>
      <c r="N39" s="3745"/>
      <c r="O39" s="3745"/>
    </row>
    <row r="40" spans="1:15" s="6863" customFormat="1">
      <c r="A40" s="6864" t="s">
        <v>23674</v>
      </c>
      <c r="B40" s="6864" t="s">
        <v>23676</v>
      </c>
      <c r="C40" s="6864" t="s">
        <v>23675</v>
      </c>
      <c r="D40" s="6865"/>
      <c r="E40" s="6865">
        <v>11</v>
      </c>
      <c r="F40" s="6865">
        <v>110</v>
      </c>
      <c r="G40" s="6865">
        <v>592</v>
      </c>
      <c r="H40" s="6865">
        <v>314</v>
      </c>
      <c r="I40" s="6865">
        <v>245</v>
      </c>
      <c r="J40" s="6865">
        <v>10.6</v>
      </c>
      <c r="K40" s="6865">
        <v>352.7</v>
      </c>
      <c r="L40" s="6866">
        <f>K40*Оглавление!$B$14</f>
        <v>33506.5</v>
      </c>
      <c r="M40" s="6866">
        <f t="shared" si="2"/>
        <v>33506.5</v>
      </c>
      <c r="N40" s="3745"/>
      <c r="O40" s="3745"/>
    </row>
    <row r="41" spans="1:15" s="6863" customFormat="1">
      <c r="A41" s="6864" t="s">
        <v>23677</v>
      </c>
      <c r="B41" s="6864" t="s">
        <v>23679</v>
      </c>
      <c r="C41" s="6864" t="s">
        <v>23678</v>
      </c>
      <c r="D41" s="6865"/>
      <c r="E41" s="6865">
        <v>11</v>
      </c>
      <c r="F41" s="6865">
        <v>110</v>
      </c>
      <c r="G41" s="6865">
        <v>592</v>
      </c>
      <c r="H41" s="6865">
        <v>314</v>
      </c>
      <c r="I41" s="6865">
        <v>245</v>
      </c>
      <c r="J41" s="6865">
        <v>10.6</v>
      </c>
      <c r="K41" s="6865">
        <v>427.03</v>
      </c>
      <c r="L41" s="6866">
        <f>K41*Оглавление!$B$14</f>
        <v>40567.85</v>
      </c>
      <c r="M41" s="6866">
        <f t="shared" si="2"/>
        <v>40567.85</v>
      </c>
      <c r="N41" s="3745"/>
      <c r="O41" s="3745"/>
    </row>
  </sheetData>
  <mergeCells count="17">
    <mergeCell ref="A39:M39"/>
    <mergeCell ref="L5:L6"/>
    <mergeCell ref="A26:I26"/>
    <mergeCell ref="A33:I33"/>
    <mergeCell ref="C5:C6"/>
    <mergeCell ref="A20:F20"/>
    <mergeCell ref="A23:I23"/>
    <mergeCell ref="A2:C2"/>
    <mergeCell ref="K5:K6"/>
    <mergeCell ref="A9:J9"/>
    <mergeCell ref="A7:J7"/>
    <mergeCell ref="A13:J13"/>
    <mergeCell ref="A5:A6"/>
    <mergeCell ref="B5:B6"/>
    <mergeCell ref="D5:D6"/>
    <mergeCell ref="E5:E6"/>
    <mergeCell ref="F5:F6"/>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M67"/>
  <sheetViews>
    <sheetView zoomScaleNormal="100" workbookViewId="0">
      <selection activeCell="N27" sqref="N27"/>
    </sheetView>
  </sheetViews>
  <sheetFormatPr defaultColWidth="9.1171875" defaultRowHeight="10.35"/>
  <cols>
    <col min="1" max="1" width="11.1171875" style="4654" customWidth="1"/>
    <col min="2" max="2" width="18" style="1134" customWidth="1"/>
    <col min="3" max="3" width="63.29296875" style="1134" customWidth="1"/>
    <col min="4" max="4" width="8.87890625" style="4655" customWidth="1"/>
    <col min="5" max="5" width="8.29296875" style="4655" customWidth="1"/>
    <col min="6" max="6" width="8" style="4655" customWidth="1"/>
    <col min="7" max="7" width="5.1171875" style="4655" customWidth="1"/>
    <col min="8" max="8" width="5.41015625" style="4655" customWidth="1"/>
    <col min="9" max="9" width="8.1171875" style="4655" customWidth="1"/>
    <col min="10" max="10" width="12.5859375" style="4655" customWidth="1"/>
    <col min="11" max="11" width="11.29296875" style="4656" customWidth="1"/>
    <col min="12" max="12" width="12.703125" style="1134" customWidth="1"/>
    <col min="13" max="16384" width="9.1171875" style="1134"/>
  </cols>
  <sheetData>
    <row r="1" spans="1:12" ht="12.7">
      <c r="C1" s="7629" t="s">
        <v>19734</v>
      </c>
      <c r="D1" s="7629"/>
      <c r="E1" s="7629"/>
      <c r="F1" s="7629"/>
      <c r="G1" s="7629"/>
      <c r="H1" s="7629"/>
      <c r="I1" s="7629"/>
      <c r="J1" s="7629"/>
      <c r="K1" s="7629"/>
      <c r="L1" s="7629"/>
    </row>
    <row r="2" spans="1:12">
      <c r="D2" s="1134"/>
      <c r="E2" s="1134"/>
      <c r="F2" s="1134"/>
      <c r="G2" s="1134"/>
      <c r="H2" s="1134"/>
      <c r="I2" s="1134"/>
      <c r="J2" s="1134"/>
      <c r="K2" s="1134"/>
    </row>
    <row r="3" spans="1:12" ht="10.5" customHeight="1">
      <c r="A3" s="4832" t="s">
        <v>48</v>
      </c>
      <c r="B3" s="4833">
        <v>0</v>
      </c>
      <c r="D3" s="1134"/>
      <c r="E3" s="1134"/>
      <c r="F3" s="1134"/>
      <c r="G3" s="1134"/>
      <c r="H3" s="1134"/>
      <c r="I3" s="1134"/>
      <c r="J3" s="1134"/>
      <c r="K3" s="1134"/>
    </row>
    <row r="4" spans="1:12" hidden="1"/>
    <row r="5" spans="1:12" ht="11.25" customHeight="1">
      <c r="A5" s="8243" t="s">
        <v>75</v>
      </c>
      <c r="B5" s="8243" t="s">
        <v>67</v>
      </c>
      <c r="C5" s="4657"/>
      <c r="D5" s="8242" t="s">
        <v>1418</v>
      </c>
      <c r="E5" s="8242" t="s">
        <v>3088</v>
      </c>
      <c r="F5" s="8242" t="s">
        <v>1432</v>
      </c>
      <c r="G5" s="8244" t="s">
        <v>1537</v>
      </c>
      <c r="H5" s="8244"/>
      <c r="I5" s="8244"/>
      <c r="J5" s="8241" t="s">
        <v>1290</v>
      </c>
      <c r="K5" s="8242" t="s">
        <v>14605</v>
      </c>
      <c r="L5" s="8242" t="s">
        <v>18685</v>
      </c>
    </row>
    <row r="6" spans="1:12" ht="33" customHeight="1">
      <c r="A6" s="8243"/>
      <c r="B6" s="8243"/>
      <c r="C6" s="4657"/>
      <c r="D6" s="8242"/>
      <c r="E6" s="8242"/>
      <c r="F6" s="8242"/>
      <c r="G6" s="4658" t="s">
        <v>1437</v>
      </c>
      <c r="H6" s="4658" t="s">
        <v>1438</v>
      </c>
      <c r="I6" s="4658" t="s">
        <v>1439</v>
      </c>
      <c r="J6" s="8241"/>
      <c r="K6" s="8242"/>
      <c r="L6" s="8242"/>
    </row>
    <row r="7" spans="1:12" ht="57" customHeight="1">
      <c r="A7" s="8237" t="s">
        <v>18686</v>
      </c>
      <c r="B7" s="8238"/>
      <c r="C7" s="8238"/>
      <c r="D7" s="8238"/>
      <c r="E7" s="8238"/>
      <c r="F7" s="8238"/>
      <c r="G7" s="8238"/>
      <c r="H7" s="8238"/>
      <c r="I7" s="8238"/>
      <c r="J7" s="8238"/>
      <c r="K7" s="8238"/>
      <c r="L7" s="8238"/>
    </row>
    <row r="8" spans="1:12" ht="27" customHeight="1">
      <c r="A8" s="8239"/>
      <c r="B8" s="8240"/>
      <c r="C8" s="8240"/>
      <c r="D8" s="8240"/>
      <c r="E8" s="8240"/>
      <c r="F8" s="8240"/>
      <c r="G8" s="8240"/>
      <c r="H8" s="8240"/>
      <c r="I8" s="8240"/>
      <c r="J8" s="8240"/>
      <c r="K8" s="8240"/>
      <c r="L8" s="8240"/>
    </row>
    <row r="9" spans="1:12" ht="15" customHeight="1">
      <c r="A9" s="4659" t="s">
        <v>18591</v>
      </c>
      <c r="B9" s="4660" t="s">
        <v>18592</v>
      </c>
      <c r="C9" s="4660" t="s">
        <v>18704</v>
      </c>
      <c r="D9" s="4663" t="s">
        <v>18656</v>
      </c>
      <c r="E9" s="4661">
        <v>11.3</v>
      </c>
      <c r="F9" s="4661" t="s">
        <v>1441</v>
      </c>
      <c r="G9" s="4661">
        <v>742</v>
      </c>
      <c r="H9" s="4661">
        <v>440</v>
      </c>
      <c r="I9" s="4661">
        <v>235</v>
      </c>
      <c r="J9" s="4661">
        <v>30</v>
      </c>
      <c r="K9" s="5745">
        <v>64000</v>
      </c>
      <c r="L9" s="4662">
        <f>K9-(K9*$B$3/100)</f>
        <v>64000</v>
      </c>
    </row>
    <row r="10" spans="1:12" ht="15" customHeight="1">
      <c r="A10" s="4659" t="s">
        <v>18593</v>
      </c>
      <c r="B10" s="4660" t="s">
        <v>18594</v>
      </c>
      <c r="C10" s="4660" t="s">
        <v>18705</v>
      </c>
      <c r="D10" s="4663" t="s">
        <v>18657</v>
      </c>
      <c r="E10" s="4661">
        <v>11.3</v>
      </c>
      <c r="F10" s="4661" t="s">
        <v>1441</v>
      </c>
      <c r="G10" s="4661">
        <v>742</v>
      </c>
      <c r="H10" s="4661">
        <v>440</v>
      </c>
      <c r="I10" s="4661">
        <v>235</v>
      </c>
      <c r="J10" s="4661">
        <v>30</v>
      </c>
      <c r="K10" s="5745">
        <v>64000</v>
      </c>
      <c r="L10" s="4662">
        <f t="shared" ref="L10:L20" si="0">K10-(K10*$B$3/100)</f>
        <v>64000</v>
      </c>
    </row>
    <row r="11" spans="1:12" ht="15" customHeight="1">
      <c r="A11" s="4659" t="s">
        <v>18595</v>
      </c>
      <c r="B11" s="4660" t="s">
        <v>18596</v>
      </c>
      <c r="C11" s="4660" t="s">
        <v>18706</v>
      </c>
      <c r="D11" s="4663" t="s">
        <v>18658</v>
      </c>
      <c r="E11" s="4661">
        <v>11.3</v>
      </c>
      <c r="F11" s="4661" t="s">
        <v>1441</v>
      </c>
      <c r="G11" s="4661">
        <v>742</v>
      </c>
      <c r="H11" s="4661">
        <v>440</v>
      </c>
      <c r="I11" s="4661">
        <v>235</v>
      </c>
      <c r="J11" s="4661">
        <v>30</v>
      </c>
      <c r="K11" s="5745">
        <v>64000</v>
      </c>
      <c r="L11" s="4662">
        <f t="shared" si="0"/>
        <v>64000</v>
      </c>
    </row>
    <row r="12" spans="1:12" ht="15" customHeight="1">
      <c r="A12" s="4659" t="s">
        <v>18597</v>
      </c>
      <c r="B12" s="4660" t="s">
        <v>18598</v>
      </c>
      <c r="C12" s="4660" t="s">
        <v>18708</v>
      </c>
      <c r="D12" s="4663" t="s">
        <v>18659</v>
      </c>
      <c r="E12" s="4661">
        <v>11.3</v>
      </c>
      <c r="F12" s="4661" t="s">
        <v>1441</v>
      </c>
      <c r="G12" s="4661">
        <v>742</v>
      </c>
      <c r="H12" s="4661">
        <v>440</v>
      </c>
      <c r="I12" s="4661">
        <v>235</v>
      </c>
      <c r="J12" s="4661">
        <v>30</v>
      </c>
      <c r="K12" s="5745">
        <v>64000</v>
      </c>
      <c r="L12" s="4662">
        <f t="shared" si="0"/>
        <v>64000</v>
      </c>
    </row>
    <row r="13" spans="1:12" ht="15" customHeight="1">
      <c r="A13" s="4659" t="s">
        <v>18599</v>
      </c>
      <c r="B13" s="4660" t="s">
        <v>18600</v>
      </c>
      <c r="C13" s="4660" t="s">
        <v>18707</v>
      </c>
      <c r="D13" s="4663" t="s">
        <v>18660</v>
      </c>
      <c r="E13" s="4661">
        <v>11.3</v>
      </c>
      <c r="F13" s="4661" t="s">
        <v>1441</v>
      </c>
      <c r="G13" s="4661">
        <v>742</v>
      </c>
      <c r="H13" s="4661">
        <v>440</v>
      </c>
      <c r="I13" s="4661">
        <v>235</v>
      </c>
      <c r="J13" s="4661">
        <v>30</v>
      </c>
      <c r="K13" s="5745">
        <v>64000</v>
      </c>
      <c r="L13" s="4662">
        <f t="shared" si="0"/>
        <v>64000</v>
      </c>
    </row>
    <row r="14" spans="1:12" ht="15" customHeight="1">
      <c r="A14" s="4659" t="s">
        <v>18601</v>
      </c>
      <c r="B14" s="4660" t="s">
        <v>18602</v>
      </c>
      <c r="C14" s="4660" t="s">
        <v>18707</v>
      </c>
      <c r="D14" s="4663" t="s">
        <v>18661</v>
      </c>
      <c r="E14" s="4661">
        <v>11.3</v>
      </c>
      <c r="F14" s="4661" t="s">
        <v>1441</v>
      </c>
      <c r="G14" s="4661">
        <v>742</v>
      </c>
      <c r="H14" s="4661">
        <v>440</v>
      </c>
      <c r="I14" s="4661">
        <v>235</v>
      </c>
      <c r="J14" s="4661">
        <v>30</v>
      </c>
      <c r="K14" s="5745">
        <v>64000</v>
      </c>
      <c r="L14" s="4662">
        <f t="shared" si="0"/>
        <v>64000</v>
      </c>
    </row>
    <row r="15" spans="1:12" ht="15" customHeight="1">
      <c r="A15" s="4659" t="s">
        <v>18603</v>
      </c>
      <c r="B15" s="4660" t="s">
        <v>18604</v>
      </c>
      <c r="C15" s="4660" t="s">
        <v>18702</v>
      </c>
      <c r="D15" s="4661" t="s">
        <v>18662</v>
      </c>
      <c r="E15" s="4661">
        <v>14.3</v>
      </c>
      <c r="F15" s="4661" t="s">
        <v>1441</v>
      </c>
      <c r="G15" s="4661">
        <v>740</v>
      </c>
      <c r="H15" s="4661">
        <v>440</v>
      </c>
      <c r="I15" s="4661">
        <v>235</v>
      </c>
      <c r="J15" s="4661">
        <v>36.700000000000003</v>
      </c>
      <c r="K15" s="5745">
        <v>79706</v>
      </c>
      <c r="L15" s="4662">
        <f t="shared" si="0"/>
        <v>79706</v>
      </c>
    </row>
    <row r="16" spans="1:12" ht="15" customHeight="1">
      <c r="A16" s="4659" t="s">
        <v>18605</v>
      </c>
      <c r="B16" s="4660" t="s">
        <v>18606</v>
      </c>
      <c r="C16" s="4660" t="s">
        <v>18703</v>
      </c>
      <c r="D16" s="4661" t="s">
        <v>18663</v>
      </c>
      <c r="E16" s="4661">
        <v>17.600000000000001</v>
      </c>
      <c r="F16" s="4661" t="s">
        <v>2313</v>
      </c>
      <c r="G16" s="4661">
        <v>740</v>
      </c>
      <c r="H16" s="4661">
        <v>500</v>
      </c>
      <c r="I16" s="4661">
        <v>235</v>
      </c>
      <c r="J16" s="4661">
        <v>40.299999999999997</v>
      </c>
      <c r="K16" s="5745">
        <v>86072</v>
      </c>
      <c r="L16" s="4662">
        <f t="shared" si="0"/>
        <v>86072</v>
      </c>
    </row>
    <row r="17" spans="1:13" ht="22.5" customHeight="1">
      <c r="A17" s="4659" t="s">
        <v>18607</v>
      </c>
      <c r="B17" s="4660" t="s">
        <v>18665</v>
      </c>
      <c r="C17" s="4660" t="s">
        <v>18701</v>
      </c>
      <c r="D17" s="4661" t="s">
        <v>18661</v>
      </c>
      <c r="E17" s="4661">
        <v>11.3</v>
      </c>
      <c r="F17" s="4661" t="s">
        <v>18664</v>
      </c>
      <c r="G17" s="4661">
        <v>742</v>
      </c>
      <c r="H17" s="4661">
        <v>440</v>
      </c>
      <c r="I17" s="4661">
        <v>235</v>
      </c>
      <c r="J17" s="4661">
        <v>27.4</v>
      </c>
      <c r="K17" s="5745">
        <v>69834</v>
      </c>
      <c r="L17" s="4662">
        <f t="shared" si="0"/>
        <v>69834</v>
      </c>
    </row>
    <row r="18" spans="1:13" ht="15" customHeight="1">
      <c r="A18" s="4664" t="s">
        <v>18608</v>
      </c>
      <c r="B18" s="4660" t="s">
        <v>18609</v>
      </c>
      <c r="C18" s="4660" t="s">
        <v>18709</v>
      </c>
      <c r="D18" s="4661" t="s">
        <v>18661</v>
      </c>
      <c r="E18" s="4671" t="s">
        <v>5819</v>
      </c>
      <c r="F18" s="4661" t="s">
        <v>1441</v>
      </c>
      <c r="G18" s="4661">
        <v>742</v>
      </c>
      <c r="H18" s="4661">
        <v>440</v>
      </c>
      <c r="I18" s="4661">
        <v>235</v>
      </c>
      <c r="J18" s="4661">
        <v>27.8</v>
      </c>
      <c r="K18" s="5745">
        <v>69298</v>
      </c>
      <c r="L18" s="4662">
        <f t="shared" si="0"/>
        <v>69298</v>
      </c>
    </row>
    <row r="19" spans="1:13" ht="15" customHeight="1">
      <c r="A19" s="4664" t="s">
        <v>18610</v>
      </c>
      <c r="B19" s="4660" t="s">
        <v>18611</v>
      </c>
      <c r="C19" s="4660" t="s">
        <v>18710</v>
      </c>
      <c r="D19" s="4661" t="s">
        <v>18662</v>
      </c>
      <c r="E19" s="4661" t="s">
        <v>5819</v>
      </c>
      <c r="F19" s="4661" t="s">
        <v>1441</v>
      </c>
      <c r="G19" s="4661">
        <v>742</v>
      </c>
      <c r="H19" s="4661">
        <v>440</v>
      </c>
      <c r="I19" s="4661">
        <v>344</v>
      </c>
      <c r="J19" s="4661">
        <v>35.1</v>
      </c>
      <c r="K19" s="5745">
        <v>98700</v>
      </c>
      <c r="L19" s="4662">
        <f t="shared" si="0"/>
        <v>98700</v>
      </c>
    </row>
    <row r="20" spans="1:13" ht="15" customHeight="1">
      <c r="A20" s="4664" t="s">
        <v>18612</v>
      </c>
      <c r="B20" s="4660" t="s">
        <v>18613</v>
      </c>
      <c r="C20" s="4660" t="s">
        <v>18711</v>
      </c>
      <c r="D20" s="4661" t="s">
        <v>18663</v>
      </c>
      <c r="E20" s="4661" t="s">
        <v>5819</v>
      </c>
      <c r="F20" s="4661" t="s">
        <v>2313</v>
      </c>
      <c r="G20" s="4661">
        <v>742</v>
      </c>
      <c r="H20" s="4661">
        <v>500</v>
      </c>
      <c r="I20" s="4661">
        <v>344</v>
      </c>
      <c r="J20" s="4661">
        <v>38.1</v>
      </c>
      <c r="K20" s="5745">
        <v>114500</v>
      </c>
      <c r="L20" s="4662">
        <f t="shared" si="0"/>
        <v>114500</v>
      </c>
    </row>
    <row r="21" spans="1:13" ht="85.5" customHeight="1">
      <c r="A21" s="8250" t="s">
        <v>18689</v>
      </c>
      <c r="B21" s="8251"/>
      <c r="C21" s="8251"/>
      <c r="D21" s="8251"/>
      <c r="E21" s="8251"/>
      <c r="F21" s="8251"/>
      <c r="G21" s="8251"/>
      <c r="H21" s="8251"/>
      <c r="I21" s="8251"/>
      <c r="J21" s="8251"/>
      <c r="K21" s="8251"/>
      <c r="L21" s="8251"/>
    </row>
    <row r="22" spans="1:13" ht="35.25" customHeight="1">
      <c r="A22" s="4665" t="s">
        <v>18614</v>
      </c>
      <c r="B22" s="4666" t="s">
        <v>18687</v>
      </c>
      <c r="C22" s="4666" t="s">
        <v>18712</v>
      </c>
      <c r="D22" s="4667" t="s">
        <v>18666</v>
      </c>
      <c r="E22" s="4667">
        <v>11.3</v>
      </c>
      <c r="F22" s="4661">
        <v>131</v>
      </c>
      <c r="G22" s="4661">
        <v>700</v>
      </c>
      <c r="H22" s="4661">
        <v>400</v>
      </c>
      <c r="I22" s="4661">
        <v>330</v>
      </c>
      <c r="J22" s="4661">
        <v>27</v>
      </c>
      <c r="K22" s="5746">
        <v>84864</v>
      </c>
      <c r="L22" s="4662">
        <f>K22-(K22*$B$3/100)</f>
        <v>84864</v>
      </c>
    </row>
    <row r="23" spans="1:13" ht="39.75" customHeight="1">
      <c r="A23" s="4665" t="s">
        <v>18615</v>
      </c>
      <c r="B23" s="4666" t="s">
        <v>18688</v>
      </c>
      <c r="C23" s="4666" t="s">
        <v>18713</v>
      </c>
      <c r="D23" s="4667" t="s">
        <v>18667</v>
      </c>
      <c r="E23" s="4667">
        <v>14.3</v>
      </c>
      <c r="F23" s="4661">
        <v>143</v>
      </c>
      <c r="G23" s="4661">
        <v>700</v>
      </c>
      <c r="H23" s="4661">
        <v>400</v>
      </c>
      <c r="I23" s="4661">
        <v>330</v>
      </c>
      <c r="J23" s="4661">
        <v>30</v>
      </c>
      <c r="K23" s="5746">
        <v>95064</v>
      </c>
      <c r="L23" s="4662">
        <f t="shared" ref="L23:L28" si="1">K23-(K23*$B$3/100)</f>
        <v>95064</v>
      </c>
    </row>
    <row r="24" spans="1:13" ht="17.25" customHeight="1">
      <c r="A24" s="4665" t="s">
        <v>18616</v>
      </c>
      <c r="B24" s="4666" t="s">
        <v>18617</v>
      </c>
      <c r="C24" s="4666" t="s">
        <v>18714</v>
      </c>
      <c r="D24" s="4667" t="s">
        <v>18668</v>
      </c>
      <c r="E24" s="4661">
        <v>11.3</v>
      </c>
      <c r="F24" s="4661" t="s">
        <v>1441</v>
      </c>
      <c r="G24" s="4661">
        <v>700</v>
      </c>
      <c r="H24" s="4661">
        <v>400</v>
      </c>
      <c r="I24" s="4661">
        <v>330</v>
      </c>
      <c r="J24" s="4661">
        <v>32</v>
      </c>
      <c r="K24" s="5745">
        <v>89658</v>
      </c>
      <c r="L24" s="4662">
        <f t="shared" si="1"/>
        <v>89658</v>
      </c>
    </row>
    <row r="25" spans="1:13" ht="17.25" customHeight="1">
      <c r="A25" s="4665" t="s">
        <v>18618</v>
      </c>
      <c r="B25" s="4666" t="s">
        <v>18619</v>
      </c>
      <c r="C25" s="4666" t="s">
        <v>18715</v>
      </c>
      <c r="D25" s="4667" t="s">
        <v>18669</v>
      </c>
      <c r="E25" s="4661">
        <v>14.3</v>
      </c>
      <c r="F25" s="4661" t="s">
        <v>1441</v>
      </c>
      <c r="G25" s="4661">
        <v>700</v>
      </c>
      <c r="H25" s="4661">
        <v>400</v>
      </c>
      <c r="I25" s="4661">
        <v>330</v>
      </c>
      <c r="J25" s="4661">
        <v>35</v>
      </c>
      <c r="K25" s="5746">
        <v>99450</v>
      </c>
      <c r="L25" s="4662">
        <f t="shared" si="1"/>
        <v>99450</v>
      </c>
    </row>
    <row r="26" spans="1:13" ht="17.25" customHeight="1">
      <c r="A26" s="4665" t="s">
        <v>18620</v>
      </c>
      <c r="B26" s="4666" t="s">
        <v>18621</v>
      </c>
      <c r="C26" s="4666" t="s">
        <v>18716</v>
      </c>
      <c r="D26" s="4667" t="s">
        <v>18670</v>
      </c>
      <c r="E26" s="4661">
        <v>17.600000000000001</v>
      </c>
      <c r="F26" s="4661" t="s">
        <v>1441</v>
      </c>
      <c r="G26" s="4661">
        <v>700</v>
      </c>
      <c r="H26" s="4661">
        <v>450</v>
      </c>
      <c r="I26" s="4661">
        <v>330</v>
      </c>
      <c r="J26" s="4661">
        <v>37</v>
      </c>
      <c r="K26" s="5745">
        <v>108732</v>
      </c>
      <c r="L26" s="4662">
        <f t="shared" si="1"/>
        <v>108732</v>
      </c>
    </row>
    <row r="27" spans="1:13" s="1539" customFormat="1" ht="17.25" customHeight="1">
      <c r="A27" s="4965" t="s">
        <v>18622</v>
      </c>
      <c r="B27" s="4966" t="s">
        <v>18623</v>
      </c>
      <c r="C27" s="4966" t="s">
        <v>18735</v>
      </c>
      <c r="D27" s="4663" t="s">
        <v>18668</v>
      </c>
      <c r="E27" s="4663" t="s">
        <v>5819</v>
      </c>
      <c r="F27" s="4663" t="s">
        <v>1441</v>
      </c>
      <c r="G27" s="4663">
        <v>700</v>
      </c>
      <c r="H27" s="4663">
        <v>400</v>
      </c>
      <c r="I27" s="4663">
        <v>330</v>
      </c>
      <c r="J27" s="4663">
        <v>32</v>
      </c>
      <c r="K27" s="5746">
        <v>87210</v>
      </c>
      <c r="L27" s="4967">
        <f t="shared" si="1"/>
        <v>87210</v>
      </c>
      <c r="M27" s="1134"/>
    </row>
    <row r="28" spans="1:13" s="1539" customFormat="1" ht="17.25" customHeight="1">
      <c r="A28" s="4965" t="s">
        <v>18624</v>
      </c>
      <c r="B28" s="4966" t="s">
        <v>18625</v>
      </c>
      <c r="C28" s="4966" t="s">
        <v>18736</v>
      </c>
      <c r="D28" s="4663" t="s">
        <v>18669</v>
      </c>
      <c r="E28" s="4663" t="s">
        <v>5819</v>
      </c>
      <c r="F28" s="4663" t="s">
        <v>1441</v>
      </c>
      <c r="G28" s="4663">
        <v>700</v>
      </c>
      <c r="H28" s="4663">
        <v>400</v>
      </c>
      <c r="I28" s="4663">
        <v>330</v>
      </c>
      <c r="J28" s="4663">
        <v>35</v>
      </c>
      <c r="K28" s="5746">
        <v>91698</v>
      </c>
      <c r="L28" s="4967">
        <f t="shared" si="1"/>
        <v>91698</v>
      </c>
      <c r="M28" s="1134"/>
    </row>
    <row r="29" spans="1:13" ht="49.5" customHeight="1">
      <c r="A29" s="8250" t="s">
        <v>18671</v>
      </c>
      <c r="B29" s="8251"/>
      <c r="C29" s="8251"/>
      <c r="D29" s="8251"/>
      <c r="E29" s="8251"/>
      <c r="F29" s="8251"/>
      <c r="G29" s="8251"/>
      <c r="H29" s="8251"/>
      <c r="I29" s="8251"/>
      <c r="J29" s="8251"/>
      <c r="K29" s="8251"/>
      <c r="L29" s="8251"/>
    </row>
    <row r="30" spans="1:13">
      <c r="A30" s="4659" t="s">
        <v>18626</v>
      </c>
      <c r="B30" s="4668" t="s">
        <v>18627</v>
      </c>
      <c r="C30" s="4669" t="s">
        <v>18732</v>
      </c>
      <c r="D30" s="4661">
        <v>32</v>
      </c>
      <c r="E30" s="4661"/>
      <c r="F30" s="4661">
        <v>130</v>
      </c>
      <c r="G30" s="4663">
        <v>850</v>
      </c>
      <c r="H30" s="4663">
        <v>500</v>
      </c>
      <c r="I30" s="4663">
        <v>615</v>
      </c>
      <c r="J30" s="4663">
        <v>136</v>
      </c>
      <c r="K30" s="5744">
        <v>243158.66898996293</v>
      </c>
      <c r="L30" s="4662">
        <f>K30-(K30*$B$3/100)</f>
        <v>243158.66898996293</v>
      </c>
    </row>
    <row r="31" spans="1:13">
      <c r="A31" s="4659" t="s">
        <v>18733</v>
      </c>
      <c r="B31" s="4669" t="s">
        <v>18734</v>
      </c>
      <c r="C31" s="4669" t="s">
        <v>18730</v>
      </c>
      <c r="D31" s="4661">
        <v>45</v>
      </c>
      <c r="E31" s="4661"/>
      <c r="F31" s="4661">
        <v>150</v>
      </c>
      <c r="G31" s="4663">
        <v>850</v>
      </c>
      <c r="H31" s="4663">
        <v>500</v>
      </c>
      <c r="I31" s="4663">
        <v>615</v>
      </c>
      <c r="J31" s="4663">
        <v>164</v>
      </c>
      <c r="K31" s="5744">
        <v>271420.90975137602</v>
      </c>
      <c r="L31" s="4662">
        <f t="shared" ref="L31:L45" si="2">K31-(K31*$B$3/100)</f>
        <v>271420.90975137602</v>
      </c>
    </row>
    <row r="32" spans="1:13">
      <c r="A32" s="4659" t="s">
        <v>18628</v>
      </c>
      <c r="B32" s="4668" t="s">
        <v>18629</v>
      </c>
      <c r="C32" s="4669" t="s">
        <v>18731</v>
      </c>
      <c r="D32" s="4661">
        <v>56</v>
      </c>
      <c r="E32" s="4661"/>
      <c r="F32" s="4661">
        <v>180</v>
      </c>
      <c r="G32" s="4663">
        <v>850</v>
      </c>
      <c r="H32" s="4663">
        <v>615</v>
      </c>
      <c r="I32" s="4663">
        <v>600</v>
      </c>
      <c r="J32" s="4663">
        <v>210</v>
      </c>
      <c r="K32" s="5744">
        <v>310191.2990110704</v>
      </c>
      <c r="L32" s="4662">
        <f t="shared" si="2"/>
        <v>310191.2990110704</v>
      </c>
    </row>
    <row r="33" spans="1:12">
      <c r="A33" s="4659" t="s">
        <v>18630</v>
      </c>
      <c r="B33" s="4670" t="s">
        <v>18631</v>
      </c>
      <c r="C33" s="4669" t="s">
        <v>18725</v>
      </c>
      <c r="D33" s="4661" t="s">
        <v>18672</v>
      </c>
      <c r="E33" s="4661"/>
      <c r="F33" s="4661">
        <v>180</v>
      </c>
      <c r="G33" s="4663">
        <v>970</v>
      </c>
      <c r="H33" s="4663">
        <v>760</v>
      </c>
      <c r="I33" s="4663">
        <v>760</v>
      </c>
      <c r="J33" s="4663">
        <v>275</v>
      </c>
      <c r="K33" s="5744">
        <v>458931.24600892799</v>
      </c>
      <c r="L33" s="4662">
        <f t="shared" si="2"/>
        <v>458931.24600892799</v>
      </c>
    </row>
    <row r="34" spans="1:12">
      <c r="A34" s="4659" t="s">
        <v>18632</v>
      </c>
      <c r="B34" s="4670" t="s">
        <v>18633</v>
      </c>
      <c r="C34" s="4669" t="s">
        <v>18726</v>
      </c>
      <c r="D34" s="4661" t="s">
        <v>18673</v>
      </c>
      <c r="E34" s="4661"/>
      <c r="F34" s="4661">
        <v>180</v>
      </c>
      <c r="G34" s="4663">
        <v>970</v>
      </c>
      <c r="H34" s="4663">
        <v>850</v>
      </c>
      <c r="I34" s="4663">
        <v>760</v>
      </c>
      <c r="J34" s="4663">
        <v>304</v>
      </c>
      <c r="K34" s="5744">
        <v>515884.94380499993</v>
      </c>
      <c r="L34" s="4662">
        <f t="shared" si="2"/>
        <v>515884.94380499993</v>
      </c>
    </row>
    <row r="35" spans="1:12">
      <c r="A35" s="4659" t="s">
        <v>18634</v>
      </c>
      <c r="B35" s="4670" t="s">
        <v>18635</v>
      </c>
      <c r="C35" s="4669" t="s">
        <v>18727</v>
      </c>
      <c r="D35" s="4661" t="s">
        <v>18674</v>
      </c>
      <c r="E35" s="4661"/>
      <c r="F35" s="4661">
        <v>200</v>
      </c>
      <c r="G35" s="4663">
        <v>970</v>
      </c>
      <c r="H35" s="4663">
        <v>930</v>
      </c>
      <c r="I35" s="4663">
        <v>760</v>
      </c>
      <c r="J35" s="4663">
        <v>333</v>
      </c>
      <c r="K35" s="5744">
        <v>546755.49884229118</v>
      </c>
      <c r="L35" s="4662">
        <f t="shared" si="2"/>
        <v>546755.49884229118</v>
      </c>
    </row>
    <row r="36" spans="1:12">
      <c r="A36" s="4659" t="s">
        <v>18636</v>
      </c>
      <c r="B36" s="4670" t="s">
        <v>18637</v>
      </c>
      <c r="C36" s="4669" t="s">
        <v>18728</v>
      </c>
      <c r="D36" s="4661" t="s">
        <v>18675</v>
      </c>
      <c r="E36" s="4661"/>
      <c r="F36" s="4661">
        <v>200</v>
      </c>
      <c r="G36" s="4663">
        <v>970</v>
      </c>
      <c r="H36" s="4663">
        <v>1020</v>
      </c>
      <c r="I36" s="4663">
        <v>760</v>
      </c>
      <c r="J36" s="4663">
        <v>362</v>
      </c>
      <c r="K36" s="5744">
        <v>634249.5853116191</v>
      </c>
      <c r="L36" s="4662">
        <f t="shared" si="2"/>
        <v>634249.5853116191</v>
      </c>
    </row>
    <row r="37" spans="1:12">
      <c r="A37" s="4659" t="s">
        <v>18638</v>
      </c>
      <c r="B37" s="4670" t="s">
        <v>18639</v>
      </c>
      <c r="C37" s="4669" t="s">
        <v>18729</v>
      </c>
      <c r="D37" s="4661" t="s">
        <v>18676</v>
      </c>
      <c r="E37" s="4661"/>
      <c r="F37" s="4661">
        <v>200</v>
      </c>
      <c r="G37" s="4663">
        <v>970</v>
      </c>
      <c r="H37" s="4663">
        <v>1010</v>
      </c>
      <c r="I37" s="4663">
        <v>760</v>
      </c>
      <c r="J37" s="4663">
        <v>390</v>
      </c>
      <c r="K37" s="5744">
        <v>667431.30489715678</v>
      </c>
      <c r="L37" s="4662">
        <f t="shared" si="2"/>
        <v>667431.30489715678</v>
      </c>
    </row>
    <row r="38" spans="1:12">
      <c r="A38" s="4659" t="s">
        <v>18640</v>
      </c>
      <c r="B38" s="4670" t="s">
        <v>18641</v>
      </c>
      <c r="C38" s="4669" t="s">
        <v>18717</v>
      </c>
      <c r="D38" s="4661" t="s">
        <v>18677</v>
      </c>
      <c r="E38" s="4661"/>
      <c r="F38" s="4661">
        <v>220</v>
      </c>
      <c r="G38" s="4663">
        <v>1050</v>
      </c>
      <c r="H38" s="4663">
        <v>1050</v>
      </c>
      <c r="I38" s="4663">
        <v>930</v>
      </c>
      <c r="J38" s="4663">
        <v>470</v>
      </c>
      <c r="K38" s="5744">
        <v>756246.05682262557</v>
      </c>
      <c r="L38" s="4662">
        <f t="shared" si="2"/>
        <v>756246.05682262557</v>
      </c>
    </row>
    <row r="39" spans="1:12">
      <c r="A39" s="4659" t="s">
        <v>18642</v>
      </c>
      <c r="B39" s="4670" t="s">
        <v>18643</v>
      </c>
      <c r="C39" s="4669" t="s">
        <v>18718</v>
      </c>
      <c r="D39" s="4661" t="s">
        <v>18678</v>
      </c>
      <c r="E39" s="4661"/>
      <c r="F39" s="4661">
        <v>250</v>
      </c>
      <c r="G39" s="4663">
        <v>1050</v>
      </c>
      <c r="H39" s="4663">
        <v>1050</v>
      </c>
      <c r="I39" s="4663">
        <v>1020</v>
      </c>
      <c r="J39" s="4663">
        <v>530</v>
      </c>
      <c r="K39" s="5744">
        <v>806761.51052001119</v>
      </c>
      <c r="L39" s="4662">
        <f t="shared" si="2"/>
        <v>806761.51052001119</v>
      </c>
    </row>
    <row r="40" spans="1:12">
      <c r="A40" s="4659" t="s">
        <v>18644</v>
      </c>
      <c r="B40" s="4670" t="s">
        <v>18645</v>
      </c>
      <c r="C40" s="4669" t="s">
        <v>18719</v>
      </c>
      <c r="D40" s="4661" t="s">
        <v>18679</v>
      </c>
      <c r="E40" s="4661"/>
      <c r="F40" s="4661">
        <v>250</v>
      </c>
      <c r="G40" s="4663">
        <v>1050</v>
      </c>
      <c r="H40" s="4663">
        <v>1050</v>
      </c>
      <c r="I40" s="4663">
        <v>1100</v>
      </c>
      <c r="J40" s="4663">
        <v>575</v>
      </c>
      <c r="K40" s="5744">
        <v>861900</v>
      </c>
      <c r="L40" s="4662">
        <f t="shared" si="2"/>
        <v>861900</v>
      </c>
    </row>
    <row r="41" spans="1:12">
      <c r="A41" s="4659" t="s">
        <v>18646</v>
      </c>
      <c r="B41" s="4670" t="s">
        <v>18647</v>
      </c>
      <c r="C41" s="4669" t="s">
        <v>18720</v>
      </c>
      <c r="D41" s="4661" t="s">
        <v>18680</v>
      </c>
      <c r="E41" s="4661"/>
      <c r="F41" s="4661">
        <v>300</v>
      </c>
      <c r="G41" s="4663">
        <v>1050</v>
      </c>
      <c r="H41" s="4663">
        <v>1050</v>
      </c>
      <c r="I41" s="4663">
        <v>1190</v>
      </c>
      <c r="J41" s="4663">
        <v>625</v>
      </c>
      <c r="K41" s="5744">
        <v>861900</v>
      </c>
      <c r="L41" s="4662">
        <f t="shared" si="2"/>
        <v>861900</v>
      </c>
    </row>
    <row r="42" spans="1:12">
      <c r="A42" s="4659" t="s">
        <v>18648</v>
      </c>
      <c r="B42" s="4670" t="s">
        <v>18649</v>
      </c>
      <c r="C42" s="4669" t="s">
        <v>18721</v>
      </c>
      <c r="D42" s="4661" t="s">
        <v>18681</v>
      </c>
      <c r="E42" s="4661"/>
      <c r="F42" s="4661">
        <v>300</v>
      </c>
      <c r="G42" s="4663">
        <v>1050</v>
      </c>
      <c r="H42" s="4663">
        <v>1050</v>
      </c>
      <c r="I42" s="4663">
        <v>1270</v>
      </c>
      <c r="J42" s="4663">
        <v>665</v>
      </c>
      <c r="K42" s="5744">
        <v>861900</v>
      </c>
      <c r="L42" s="4662">
        <f t="shared" si="2"/>
        <v>861900</v>
      </c>
    </row>
    <row r="43" spans="1:12">
      <c r="A43" s="4659" t="s">
        <v>18650</v>
      </c>
      <c r="B43" s="4670" t="s">
        <v>18651</v>
      </c>
      <c r="C43" s="4669" t="s">
        <v>18722</v>
      </c>
      <c r="D43" s="4661" t="s">
        <v>18682</v>
      </c>
      <c r="E43" s="4661"/>
      <c r="F43" s="4661">
        <v>300</v>
      </c>
      <c r="G43" s="4663">
        <v>1050</v>
      </c>
      <c r="H43" s="4663">
        <v>1050</v>
      </c>
      <c r="I43" s="4663">
        <v>1440</v>
      </c>
      <c r="J43" s="4663">
        <v>760</v>
      </c>
      <c r="K43" s="5744">
        <v>1029894</v>
      </c>
      <c r="L43" s="4662">
        <f t="shared" si="2"/>
        <v>1029894</v>
      </c>
    </row>
    <row r="44" spans="1:12">
      <c r="A44" s="4659" t="s">
        <v>18652</v>
      </c>
      <c r="B44" s="4670" t="s">
        <v>18653</v>
      </c>
      <c r="C44" s="4669" t="s">
        <v>18723</v>
      </c>
      <c r="D44" s="4661" t="s">
        <v>18683</v>
      </c>
      <c r="E44" s="4661"/>
      <c r="F44" s="4661">
        <v>350</v>
      </c>
      <c r="G44" s="4663">
        <v>1050</v>
      </c>
      <c r="H44" s="4663">
        <v>1100</v>
      </c>
      <c r="I44" s="4663">
        <v>1610</v>
      </c>
      <c r="J44" s="4663">
        <v>875</v>
      </c>
      <c r="K44" s="5744">
        <v>1029894</v>
      </c>
      <c r="L44" s="4662">
        <f t="shared" si="2"/>
        <v>1029894</v>
      </c>
    </row>
    <row r="45" spans="1:12">
      <c r="A45" s="4659" t="s">
        <v>18654</v>
      </c>
      <c r="B45" s="4670" t="s">
        <v>18655</v>
      </c>
      <c r="C45" s="4669" t="s">
        <v>18724</v>
      </c>
      <c r="D45" s="4661" t="s">
        <v>18684</v>
      </c>
      <c r="E45" s="4661"/>
      <c r="F45" s="4661">
        <v>350</v>
      </c>
      <c r="G45" s="4663">
        <v>1050</v>
      </c>
      <c r="H45" s="4663">
        <v>1050</v>
      </c>
      <c r="I45" s="4663">
        <v>1780</v>
      </c>
      <c r="J45" s="4663">
        <v>945</v>
      </c>
      <c r="K45" s="5744">
        <v>1029894</v>
      </c>
      <c r="L45" s="4662">
        <f t="shared" si="2"/>
        <v>1029894</v>
      </c>
    </row>
    <row r="46" spans="1:12" ht="48.75" customHeight="1">
      <c r="A46" s="8252" t="s">
        <v>23748</v>
      </c>
      <c r="B46" s="8253"/>
      <c r="C46" s="8253"/>
      <c r="D46" s="8253"/>
      <c r="E46" s="8253"/>
      <c r="F46" s="8253"/>
      <c r="G46" s="8253"/>
      <c r="H46" s="8253"/>
      <c r="I46" s="8253"/>
      <c r="J46" s="8253"/>
      <c r="K46" s="8253"/>
      <c r="L46" s="8253"/>
    </row>
    <row r="47" spans="1:12">
      <c r="A47" s="6914" t="s">
        <v>23709</v>
      </c>
      <c r="B47" s="6915" t="s">
        <v>23722</v>
      </c>
      <c r="C47" s="6868" t="s">
        <v>23735</v>
      </c>
      <c r="D47" s="6916">
        <v>7.5</v>
      </c>
      <c r="E47" s="6916"/>
      <c r="F47" s="6916">
        <v>100</v>
      </c>
      <c r="G47" s="6916">
        <v>760</v>
      </c>
      <c r="H47" s="6916">
        <v>352</v>
      </c>
      <c r="I47" s="6916">
        <v>450</v>
      </c>
      <c r="J47" s="6916">
        <v>45</v>
      </c>
      <c r="K47" s="6871">
        <v>37781.700000000004</v>
      </c>
      <c r="L47" s="6917">
        <f t="shared" ref="L47:L59" si="3">K47-(K47*$B$3/100)</f>
        <v>37781.700000000004</v>
      </c>
    </row>
    <row r="48" spans="1:12">
      <c r="A48" s="6914" t="s">
        <v>23710</v>
      </c>
      <c r="B48" s="6915" t="s">
        <v>23723</v>
      </c>
      <c r="C48" s="6868" t="s">
        <v>23736</v>
      </c>
      <c r="D48" s="6916">
        <v>10</v>
      </c>
      <c r="E48" s="6916"/>
      <c r="F48" s="6916">
        <v>100</v>
      </c>
      <c r="G48" s="6916">
        <v>760</v>
      </c>
      <c r="H48" s="6916">
        <v>352</v>
      </c>
      <c r="I48" s="6916">
        <v>450</v>
      </c>
      <c r="J48" s="6916">
        <v>46</v>
      </c>
      <c r="K48" s="6871">
        <v>38831.584000000003</v>
      </c>
      <c r="L48" s="6917">
        <f t="shared" si="3"/>
        <v>38831.584000000003</v>
      </c>
    </row>
    <row r="49" spans="1:12">
      <c r="A49" s="6914" t="s">
        <v>23711</v>
      </c>
      <c r="B49" s="6915" t="s">
        <v>23724</v>
      </c>
      <c r="C49" s="6868" t="s">
        <v>23737</v>
      </c>
      <c r="D49" s="6916">
        <v>12.5</v>
      </c>
      <c r="E49" s="6916"/>
      <c r="F49" s="6916">
        <v>120</v>
      </c>
      <c r="G49" s="6916">
        <v>850</v>
      </c>
      <c r="H49" s="6916">
        <v>352</v>
      </c>
      <c r="I49" s="6916">
        <v>450</v>
      </c>
      <c r="J49" s="6916">
        <v>55</v>
      </c>
      <c r="K49" s="6871">
        <v>42399.071000000004</v>
      </c>
      <c r="L49" s="6917">
        <f t="shared" si="3"/>
        <v>42399.071000000004</v>
      </c>
    </row>
    <row r="50" spans="1:12">
      <c r="A50" s="6914" t="s">
        <v>23712</v>
      </c>
      <c r="B50" s="6915" t="s">
        <v>23725</v>
      </c>
      <c r="C50" s="6868" t="s">
        <v>23738</v>
      </c>
      <c r="D50" s="6916">
        <v>16</v>
      </c>
      <c r="E50" s="6916"/>
      <c r="F50" s="6916">
        <v>120</v>
      </c>
      <c r="G50" s="6916">
        <v>850</v>
      </c>
      <c r="H50" s="6916">
        <v>352</v>
      </c>
      <c r="I50" s="6916">
        <v>450</v>
      </c>
      <c r="J50" s="6916">
        <v>57</v>
      </c>
      <c r="K50" s="6871">
        <v>46492.677000000003</v>
      </c>
      <c r="L50" s="6917">
        <f t="shared" si="3"/>
        <v>46492.677000000003</v>
      </c>
    </row>
    <row r="51" spans="1:12">
      <c r="A51" s="6914" t="s">
        <v>23713</v>
      </c>
      <c r="B51" s="6915" t="s">
        <v>23726</v>
      </c>
      <c r="C51" s="6868" t="s">
        <v>23739</v>
      </c>
      <c r="D51" s="6916">
        <v>20</v>
      </c>
      <c r="E51" s="6916"/>
      <c r="F51" s="6916">
        <v>140</v>
      </c>
      <c r="G51" s="6916">
        <v>850</v>
      </c>
      <c r="H51" s="6916">
        <v>432</v>
      </c>
      <c r="I51" s="6916">
        <v>550</v>
      </c>
      <c r="J51" s="6916">
        <v>74</v>
      </c>
      <c r="K51" s="6871">
        <v>53524.075000000004</v>
      </c>
      <c r="L51" s="6917">
        <f t="shared" si="3"/>
        <v>53524.075000000004</v>
      </c>
    </row>
    <row r="52" spans="1:12">
      <c r="A52" s="6914" t="s">
        <v>23714</v>
      </c>
      <c r="B52" s="6915" t="s">
        <v>23727</v>
      </c>
      <c r="C52" s="6868" t="s">
        <v>23740</v>
      </c>
      <c r="D52" s="6916">
        <v>25</v>
      </c>
      <c r="E52" s="6916"/>
      <c r="F52" s="6916">
        <v>140</v>
      </c>
      <c r="G52" s="6916">
        <v>850</v>
      </c>
      <c r="H52" s="6916">
        <v>432</v>
      </c>
      <c r="I52" s="6916">
        <v>550</v>
      </c>
      <c r="J52" s="6916">
        <v>79</v>
      </c>
      <c r="K52" s="6871">
        <v>57722.434000000008</v>
      </c>
      <c r="L52" s="6917">
        <f t="shared" si="3"/>
        <v>57722.434000000008</v>
      </c>
    </row>
    <row r="53" spans="1:12">
      <c r="A53" s="6914" t="s">
        <v>23715</v>
      </c>
      <c r="B53" s="6915" t="s">
        <v>23728</v>
      </c>
      <c r="C53" s="6868" t="s">
        <v>23741</v>
      </c>
      <c r="D53" s="6916">
        <v>30</v>
      </c>
      <c r="E53" s="6916"/>
      <c r="F53" s="6916">
        <v>160</v>
      </c>
      <c r="G53" s="6916">
        <v>850</v>
      </c>
      <c r="H53" s="6916">
        <v>432</v>
      </c>
      <c r="I53" s="6916">
        <v>550</v>
      </c>
      <c r="J53" s="6916">
        <v>81</v>
      </c>
      <c r="K53" s="6871">
        <v>60766.156000000003</v>
      </c>
      <c r="L53" s="6917">
        <f t="shared" si="3"/>
        <v>60766.156000000003</v>
      </c>
    </row>
    <row r="54" spans="1:12">
      <c r="A54" s="6914" t="s">
        <v>23716</v>
      </c>
      <c r="B54" s="6915" t="s">
        <v>23729</v>
      </c>
      <c r="C54" s="6868" t="s">
        <v>23742</v>
      </c>
      <c r="D54" s="6916">
        <v>35</v>
      </c>
      <c r="E54" s="6916"/>
      <c r="F54" s="6916">
        <v>160</v>
      </c>
      <c r="G54" s="6916">
        <v>930</v>
      </c>
      <c r="H54" s="6916">
        <v>500</v>
      </c>
      <c r="I54" s="6916">
        <v>630</v>
      </c>
      <c r="J54" s="6916">
        <v>107</v>
      </c>
      <c r="K54" s="6871">
        <v>94660.225000000006</v>
      </c>
      <c r="L54" s="6917">
        <f t="shared" si="3"/>
        <v>94660.225000000006</v>
      </c>
    </row>
    <row r="55" spans="1:12">
      <c r="A55" s="6914" t="s">
        <v>23717</v>
      </c>
      <c r="B55" s="6915" t="s">
        <v>23730</v>
      </c>
      <c r="C55" s="6868" t="s">
        <v>23743</v>
      </c>
      <c r="D55" s="6916">
        <v>40</v>
      </c>
      <c r="E55" s="6916"/>
      <c r="F55" s="6916">
        <v>160</v>
      </c>
      <c r="G55" s="6916">
        <v>931</v>
      </c>
      <c r="H55" s="6916">
        <v>500</v>
      </c>
      <c r="I55" s="6916">
        <v>630</v>
      </c>
      <c r="J55" s="6916">
        <v>110</v>
      </c>
      <c r="K55" s="6871">
        <v>102890.986</v>
      </c>
      <c r="L55" s="6917">
        <f t="shared" si="3"/>
        <v>102890.986</v>
      </c>
    </row>
    <row r="56" spans="1:12">
      <c r="A56" s="6914" t="s">
        <v>23718</v>
      </c>
      <c r="B56" s="6915" t="s">
        <v>23731</v>
      </c>
      <c r="C56" s="6868" t="s">
        <v>23744</v>
      </c>
      <c r="D56" s="6916">
        <v>50</v>
      </c>
      <c r="E56" s="6916"/>
      <c r="F56" s="6916">
        <v>220</v>
      </c>
      <c r="G56" s="6916">
        <v>930</v>
      </c>
      <c r="H56" s="6916">
        <v>580</v>
      </c>
      <c r="I56" s="6916">
        <v>710</v>
      </c>
      <c r="J56" s="6916">
        <v>133</v>
      </c>
      <c r="K56" s="6871">
        <v>123469.65400000001</v>
      </c>
      <c r="L56" s="6917">
        <f t="shared" si="3"/>
        <v>123469.65400000001</v>
      </c>
    </row>
    <row r="57" spans="1:12">
      <c r="A57" s="6914" t="s">
        <v>23719</v>
      </c>
      <c r="B57" s="6915" t="s">
        <v>23732</v>
      </c>
      <c r="C57" s="6868" t="s">
        <v>23745</v>
      </c>
      <c r="D57" s="6916">
        <v>60</v>
      </c>
      <c r="E57" s="6916"/>
      <c r="F57" s="6916">
        <v>220</v>
      </c>
      <c r="G57" s="6916">
        <v>931</v>
      </c>
      <c r="H57" s="6916">
        <v>580</v>
      </c>
      <c r="I57" s="6916">
        <v>710</v>
      </c>
      <c r="J57" s="6916">
        <v>137</v>
      </c>
      <c r="K57" s="6871">
        <v>129643.019</v>
      </c>
      <c r="L57" s="6917">
        <f t="shared" si="3"/>
        <v>129643.019</v>
      </c>
    </row>
    <row r="58" spans="1:12">
      <c r="A58" s="6914" t="s">
        <v>23720</v>
      </c>
      <c r="B58" s="6915" t="s">
        <v>23733</v>
      </c>
      <c r="C58" s="6868" t="s">
        <v>23746</v>
      </c>
      <c r="D58" s="6916">
        <v>80</v>
      </c>
      <c r="E58" s="6916"/>
      <c r="F58" s="6916">
        <v>240</v>
      </c>
      <c r="G58" s="6916">
        <v>1186</v>
      </c>
      <c r="H58" s="6916">
        <v>710</v>
      </c>
      <c r="I58" s="6916">
        <v>758</v>
      </c>
      <c r="J58" s="6916">
        <v>255</v>
      </c>
      <c r="K58" s="6871">
        <v>191377.84599999999</v>
      </c>
      <c r="L58" s="6917">
        <f t="shared" si="3"/>
        <v>191377.84599999999</v>
      </c>
    </row>
    <row r="59" spans="1:12">
      <c r="A59" s="6914" t="s">
        <v>23721</v>
      </c>
      <c r="B59" s="6915" t="s">
        <v>23734</v>
      </c>
      <c r="C59" s="6868" t="s">
        <v>23747</v>
      </c>
      <c r="D59" s="6916">
        <v>100</v>
      </c>
      <c r="E59" s="6916"/>
      <c r="F59" s="6916">
        <v>240</v>
      </c>
      <c r="G59" s="6916">
        <v>1186</v>
      </c>
      <c r="H59" s="6916">
        <v>822</v>
      </c>
      <c r="I59" s="6916">
        <v>758</v>
      </c>
      <c r="J59" s="6916">
        <v>292</v>
      </c>
      <c r="K59" s="6871">
        <v>224303.24400000004</v>
      </c>
      <c r="L59" s="6917">
        <f t="shared" si="3"/>
        <v>224303.24400000004</v>
      </c>
    </row>
    <row r="60" spans="1:12">
      <c r="A60" s="8249" t="s">
        <v>1578</v>
      </c>
      <c r="B60" s="8249"/>
      <c r="C60" s="8249"/>
      <c r="D60" s="8249"/>
      <c r="E60" s="8249"/>
      <c r="F60" s="8249"/>
      <c r="G60" s="8249"/>
      <c r="H60" s="8249"/>
      <c r="I60" s="8249"/>
      <c r="J60" s="8249"/>
      <c r="K60" s="8249"/>
      <c r="L60" s="8249"/>
    </row>
    <row r="61" spans="1:12" ht="18.75" customHeight="1">
      <c r="A61" s="4672"/>
      <c r="B61" s="4669"/>
      <c r="C61" s="4669"/>
      <c r="D61" s="4673"/>
      <c r="E61" s="8255" t="s">
        <v>1558</v>
      </c>
      <c r="F61" s="4673" t="s">
        <v>1537</v>
      </c>
      <c r="G61" s="8245" t="s">
        <v>1434</v>
      </c>
      <c r="H61" s="8245"/>
      <c r="I61" s="8245" t="s">
        <v>14605</v>
      </c>
      <c r="J61" s="8246" t="s">
        <v>18685</v>
      </c>
      <c r="K61" s="1134"/>
    </row>
    <row r="62" spans="1:12" ht="44.25" customHeight="1">
      <c r="A62" s="4672"/>
      <c r="B62" s="4669"/>
      <c r="C62" s="4669"/>
      <c r="D62" s="4673" t="s">
        <v>18754</v>
      </c>
      <c r="E62" s="8256"/>
      <c r="F62" s="4673" t="s">
        <v>18746</v>
      </c>
      <c r="G62" s="8245"/>
      <c r="H62" s="8245"/>
      <c r="I62" s="8245"/>
      <c r="J62" s="8246"/>
      <c r="K62" s="1134"/>
    </row>
    <row r="63" spans="1:12">
      <c r="A63" s="4672" t="s">
        <v>18737</v>
      </c>
      <c r="B63" s="4669" t="s">
        <v>18738</v>
      </c>
      <c r="C63" s="4669" t="s">
        <v>18751</v>
      </c>
      <c r="D63" s="4673">
        <v>100</v>
      </c>
      <c r="E63" s="4673">
        <v>611</v>
      </c>
      <c r="F63" s="4673" t="s">
        <v>18745</v>
      </c>
      <c r="G63" s="8247">
        <v>740</v>
      </c>
      <c r="H63" s="8248"/>
      <c r="I63" s="5744">
        <v>75529.007595447518</v>
      </c>
      <c r="J63" s="5744">
        <f>I63-(I63*$B$3/100)</f>
        <v>75529.007595447518</v>
      </c>
      <c r="K63" s="1134"/>
    </row>
    <row r="64" spans="1:12">
      <c r="A64" s="4672" t="s">
        <v>18739</v>
      </c>
      <c r="B64" s="4669" t="s">
        <v>18740</v>
      </c>
      <c r="C64" s="4669" t="s">
        <v>18752</v>
      </c>
      <c r="D64" s="4673">
        <v>150</v>
      </c>
      <c r="E64" s="4673">
        <v>690</v>
      </c>
      <c r="F64" s="4673" t="s">
        <v>18747</v>
      </c>
      <c r="G64" s="8247">
        <v>876</v>
      </c>
      <c r="H64" s="8248"/>
      <c r="I64" s="5744">
        <v>89303.76512822372</v>
      </c>
      <c r="J64" s="5744">
        <f t="shared" ref="J64:J67" si="4">I64-(I64*$B$3/100)</f>
        <v>89303.76512822372</v>
      </c>
      <c r="K64" s="1134"/>
    </row>
    <row r="65" spans="1:11">
      <c r="A65" s="4672" t="s">
        <v>18741</v>
      </c>
      <c r="B65" s="4669" t="s">
        <v>18742</v>
      </c>
      <c r="C65" s="4669" t="s">
        <v>18750</v>
      </c>
      <c r="D65" s="4673">
        <v>200</v>
      </c>
      <c r="E65" s="4673">
        <v>857</v>
      </c>
      <c r="F65" s="4673" t="s">
        <v>18748</v>
      </c>
      <c r="G65" s="8247">
        <v>977</v>
      </c>
      <c r="H65" s="8248"/>
      <c r="I65" s="5744">
        <v>99673.526416943219</v>
      </c>
      <c r="J65" s="5744">
        <f t="shared" si="4"/>
        <v>99673.526416943219</v>
      </c>
      <c r="K65" s="1134"/>
    </row>
    <row r="66" spans="1:11">
      <c r="A66" s="4672" t="s">
        <v>18743</v>
      </c>
      <c r="B66" s="4669" t="s">
        <v>18744</v>
      </c>
      <c r="C66" s="4669" t="s">
        <v>18753</v>
      </c>
      <c r="D66" s="4673">
        <v>300</v>
      </c>
      <c r="E66" s="4673">
        <v>1084</v>
      </c>
      <c r="F66" s="4673" t="s">
        <v>18749</v>
      </c>
      <c r="G66" s="8247">
        <v>1202</v>
      </c>
      <c r="H66" s="8248"/>
      <c r="I66" s="5744">
        <v>122579.86478605389</v>
      </c>
      <c r="J66" s="5744">
        <f t="shared" si="4"/>
        <v>122579.86478605389</v>
      </c>
      <c r="K66" s="1134"/>
    </row>
    <row r="67" spans="1:11" s="1539" customFormat="1">
      <c r="A67" s="6867" t="s">
        <v>23681</v>
      </c>
      <c r="B67" s="6868" t="s">
        <v>23680</v>
      </c>
      <c r="C67" s="6868" t="s">
        <v>23682</v>
      </c>
      <c r="D67" s="6869">
        <v>500</v>
      </c>
      <c r="E67" s="6869">
        <v>1540</v>
      </c>
      <c r="F67" s="6870" t="s">
        <v>23683</v>
      </c>
      <c r="G67" s="8254">
        <v>2048</v>
      </c>
      <c r="H67" s="8254"/>
      <c r="I67" s="6871">
        <v>208943</v>
      </c>
      <c r="J67" s="5744">
        <f t="shared" si="4"/>
        <v>208943</v>
      </c>
      <c r="K67" s="6872"/>
    </row>
  </sheetData>
  <mergeCells count="24">
    <mergeCell ref="G67:H67"/>
    <mergeCell ref="G64:H64"/>
    <mergeCell ref="G65:H65"/>
    <mergeCell ref="G66:H66"/>
    <mergeCell ref="E61:E62"/>
    <mergeCell ref="G61:H62"/>
    <mergeCell ref="I61:I62"/>
    <mergeCell ref="J61:J62"/>
    <mergeCell ref="G63:H63"/>
    <mergeCell ref="A60:L60"/>
    <mergeCell ref="A21:L21"/>
    <mergeCell ref="A29:L29"/>
    <mergeCell ref="A46:L46"/>
    <mergeCell ref="C1:L1"/>
    <mergeCell ref="A7:L8"/>
    <mergeCell ref="J5:J6"/>
    <mergeCell ref="K5:K6"/>
    <mergeCell ref="L5:L6"/>
    <mergeCell ref="A5:A6"/>
    <mergeCell ref="B5:B6"/>
    <mergeCell ref="D5:D6"/>
    <mergeCell ref="E5:E6"/>
    <mergeCell ref="F5:F6"/>
    <mergeCell ref="G5:I5"/>
  </mergeCell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L69"/>
  <sheetViews>
    <sheetView workbookViewId="0">
      <selection activeCell="O22" sqref="O22"/>
    </sheetView>
  </sheetViews>
  <sheetFormatPr defaultColWidth="9.1171875" defaultRowHeight="13"/>
  <cols>
    <col min="1" max="1" width="16.1171875" style="5757" customWidth="1"/>
    <col min="2" max="2" width="12.87890625" style="5757" customWidth="1"/>
    <col min="3" max="3" width="77" style="5757" bestFit="1" customWidth="1"/>
    <col min="4" max="4" width="9.1171875" style="5758"/>
    <col min="5" max="5" width="13.41015625" style="5758" customWidth="1"/>
    <col min="6" max="10" width="9.1171875" style="5758"/>
    <col min="11" max="11" width="8.87890625" style="5757" customWidth="1"/>
    <col min="12" max="16384" width="9.1171875" style="5757"/>
  </cols>
  <sheetData>
    <row r="1" spans="1:12" ht="15" customHeight="1">
      <c r="A1" s="8257" t="s">
        <v>21146</v>
      </c>
      <c r="B1" s="8257"/>
      <c r="C1" s="8257"/>
      <c r="D1" s="8257"/>
      <c r="E1" s="8257"/>
      <c r="F1" s="8257"/>
      <c r="G1" s="8257"/>
      <c r="H1" s="8257"/>
      <c r="I1" s="8257"/>
      <c r="J1" s="8257"/>
      <c r="K1" s="8257"/>
    </row>
    <row r="2" spans="1:12" ht="15" customHeight="1">
      <c r="A2" s="5761"/>
      <c r="B2" s="5761"/>
      <c r="C2" s="5761"/>
      <c r="D2" s="5761"/>
      <c r="E2" s="5761"/>
      <c r="F2" s="5761"/>
      <c r="G2" s="5761"/>
      <c r="H2" s="5761"/>
      <c r="I2" s="5761"/>
      <c r="J2" s="5761"/>
      <c r="K2" s="5761"/>
    </row>
    <row r="3" spans="1:12" ht="15" customHeight="1">
      <c r="A3" s="5761"/>
      <c r="B3" s="5761"/>
      <c r="C3" s="5761"/>
      <c r="D3" s="5761"/>
      <c r="E3" s="5761"/>
      <c r="F3" s="5761"/>
      <c r="G3" s="5761"/>
      <c r="H3" s="5761"/>
      <c r="I3" s="5761"/>
      <c r="J3" s="5761"/>
      <c r="K3" s="5761"/>
    </row>
    <row r="4" spans="1:12" ht="15" customHeight="1">
      <c r="A4" s="5761"/>
      <c r="B4" s="5761"/>
      <c r="C4" s="5761"/>
      <c r="D4" s="5761"/>
      <c r="E4" s="5761"/>
      <c r="F4" s="5761"/>
      <c r="G4" s="5761"/>
      <c r="H4" s="5761"/>
      <c r="I4" s="5761"/>
      <c r="J4" s="5761"/>
      <c r="K4" s="5761"/>
    </row>
    <row r="5" spans="1:12" ht="15" customHeight="1">
      <c r="A5" s="4832" t="s">
        <v>48</v>
      </c>
      <c r="B5" s="4833">
        <v>0</v>
      </c>
      <c r="C5" s="5761"/>
      <c r="D5" s="5761"/>
      <c r="E5" s="5761"/>
      <c r="F5" s="5761"/>
      <c r="G5" s="5761"/>
      <c r="H5" s="5761"/>
      <c r="I5" s="5761"/>
      <c r="J5" s="5761"/>
      <c r="K5" s="5761"/>
    </row>
    <row r="6" spans="1:12" ht="21.75" customHeight="1"/>
    <row r="7" spans="1:12" ht="51" customHeight="1">
      <c r="A7" s="8262" t="s">
        <v>21147</v>
      </c>
      <c r="B7" s="8262" t="s">
        <v>75</v>
      </c>
      <c r="C7" s="8262" t="s">
        <v>67</v>
      </c>
      <c r="D7" s="8258" t="s">
        <v>21148</v>
      </c>
      <c r="E7" s="8258" t="s">
        <v>21149</v>
      </c>
      <c r="F7" s="8258" t="s">
        <v>21150</v>
      </c>
      <c r="G7" s="8262" t="s">
        <v>21151</v>
      </c>
      <c r="H7" s="8262"/>
      <c r="I7" s="8262"/>
      <c r="J7" s="8262" t="s">
        <v>1427</v>
      </c>
      <c r="K7" s="8263" t="s">
        <v>21259</v>
      </c>
      <c r="L7" s="8258" t="s">
        <v>21260</v>
      </c>
    </row>
    <row r="8" spans="1:12">
      <c r="A8" s="8262"/>
      <c r="B8" s="8262"/>
      <c r="C8" s="8262"/>
      <c r="D8" s="8258"/>
      <c r="E8" s="8258"/>
      <c r="F8" s="8258"/>
      <c r="G8" s="5760" t="s">
        <v>1437</v>
      </c>
      <c r="H8" s="5760" t="s">
        <v>1438</v>
      </c>
      <c r="I8" s="5760" t="s">
        <v>1439</v>
      </c>
      <c r="J8" s="8262"/>
      <c r="K8" s="8264"/>
      <c r="L8" s="8258"/>
    </row>
    <row r="9" spans="1:12" ht="15" customHeight="1">
      <c r="B9" s="8259" t="s">
        <v>21152</v>
      </c>
      <c r="C9" s="8260"/>
      <c r="D9" s="8260"/>
      <c r="E9" s="8260"/>
      <c r="F9" s="8260"/>
      <c r="G9" s="8260"/>
      <c r="H9" s="8260"/>
      <c r="I9" s="8260"/>
      <c r="J9" s="8260"/>
      <c r="K9" s="8260"/>
      <c r="L9" s="8261"/>
    </row>
    <row r="10" spans="1:12" ht="17.25" customHeight="1">
      <c r="B10" s="5762" t="s">
        <v>21153</v>
      </c>
      <c r="C10" s="5762" t="s">
        <v>21156</v>
      </c>
      <c r="D10" s="5759" t="s">
        <v>21159</v>
      </c>
      <c r="E10" s="5759" t="s">
        <v>1441</v>
      </c>
      <c r="F10" s="5759">
        <v>12</v>
      </c>
      <c r="G10" s="5759">
        <v>693</v>
      </c>
      <c r="H10" s="5759">
        <v>403</v>
      </c>
      <c r="I10" s="5759">
        <v>247</v>
      </c>
      <c r="J10" s="5759">
        <v>29</v>
      </c>
      <c r="K10" s="6913">
        <v>61250</v>
      </c>
      <c r="L10" s="5762">
        <f>K10-(K10*B5/100)</f>
        <v>61250</v>
      </c>
    </row>
    <row r="11" spans="1:12" ht="17.25" customHeight="1">
      <c r="B11" s="5762" t="s">
        <v>21154</v>
      </c>
      <c r="C11" s="5762" t="s">
        <v>21157</v>
      </c>
      <c r="D11" s="5759" t="s">
        <v>21159</v>
      </c>
      <c r="E11" s="5759" t="s">
        <v>1441</v>
      </c>
      <c r="F11" s="5759">
        <v>12</v>
      </c>
      <c r="G11" s="5759">
        <v>693</v>
      </c>
      <c r="H11" s="5759">
        <v>403</v>
      </c>
      <c r="I11" s="5759">
        <v>247</v>
      </c>
      <c r="J11" s="5759">
        <v>29</v>
      </c>
      <c r="K11" s="6913">
        <v>61250</v>
      </c>
      <c r="L11" s="5762">
        <f t="shared" ref="L11" si="0">K11-(K11*B6/100)</f>
        <v>61250</v>
      </c>
    </row>
    <row r="12" spans="1:12" ht="17.25" customHeight="1">
      <c r="B12" s="5762" t="s">
        <v>21155</v>
      </c>
      <c r="C12" s="5762" t="s">
        <v>21158</v>
      </c>
      <c r="D12" s="5759" t="s">
        <v>21159</v>
      </c>
      <c r="E12" s="5759" t="s">
        <v>1441</v>
      </c>
      <c r="F12" s="5759">
        <v>12</v>
      </c>
      <c r="G12" s="5760">
        <v>693</v>
      </c>
      <c r="H12" s="5759">
        <v>403</v>
      </c>
      <c r="I12" s="5759">
        <v>247</v>
      </c>
      <c r="J12" s="5759">
        <v>29</v>
      </c>
      <c r="K12" s="6913">
        <v>61250</v>
      </c>
      <c r="L12" s="5762">
        <f>K12-(K12*B5/100)</f>
        <v>61250</v>
      </c>
    </row>
    <row r="13" spans="1:12" ht="15" customHeight="1">
      <c r="B13" s="8259" t="s">
        <v>21160</v>
      </c>
      <c r="C13" s="8260"/>
      <c r="D13" s="8260"/>
      <c r="E13" s="8260"/>
      <c r="F13" s="8260"/>
      <c r="G13" s="8260"/>
      <c r="H13" s="8260"/>
      <c r="I13" s="8260"/>
      <c r="J13" s="8260"/>
      <c r="K13" s="8260"/>
      <c r="L13" s="8261"/>
    </row>
    <row r="14" spans="1:12">
      <c r="B14" s="5762" t="s">
        <v>21161</v>
      </c>
      <c r="C14" s="5762" t="s">
        <v>21162</v>
      </c>
      <c r="D14" s="5759">
        <v>35</v>
      </c>
      <c r="E14" s="5759" t="s">
        <v>5835</v>
      </c>
      <c r="F14" s="5764"/>
      <c r="G14" s="5778">
        <v>730</v>
      </c>
      <c r="H14" s="5778">
        <v>403</v>
      </c>
      <c r="I14" s="5778">
        <v>327</v>
      </c>
      <c r="J14" s="5778">
        <v>43</v>
      </c>
      <c r="K14" s="6913">
        <v>111250</v>
      </c>
      <c r="L14" s="5762">
        <f>K14-(K14*B5/100)</f>
        <v>111250</v>
      </c>
    </row>
    <row r="15" spans="1:12">
      <c r="B15" s="5762"/>
      <c r="C15" s="5762"/>
      <c r="D15" s="5759"/>
      <c r="E15" s="5759"/>
      <c r="F15" s="5759"/>
      <c r="G15" s="5759"/>
      <c r="H15" s="5759"/>
      <c r="I15" s="5759"/>
      <c r="J15" s="5759"/>
      <c r="K15" s="5762"/>
      <c r="L15" s="5762"/>
    </row>
    <row r="16" spans="1:12">
      <c r="B16" s="5762"/>
      <c r="C16" s="5762"/>
      <c r="D16" s="5759"/>
      <c r="E16" s="5759"/>
      <c r="F16" s="5759"/>
      <c r="G16" s="5759"/>
      <c r="H16" s="5759"/>
      <c r="I16" s="5759"/>
      <c r="J16" s="5759"/>
      <c r="K16" s="5762"/>
      <c r="L16" s="5762"/>
    </row>
    <row r="17" spans="2:12">
      <c r="B17" s="8259" t="s">
        <v>21163</v>
      </c>
      <c r="C17" s="8260"/>
      <c r="D17" s="8260"/>
      <c r="E17" s="8260"/>
      <c r="F17" s="8260"/>
      <c r="G17" s="8260"/>
      <c r="H17" s="8260"/>
      <c r="I17" s="8260"/>
      <c r="J17" s="8260"/>
      <c r="K17" s="8260"/>
      <c r="L17" s="8261"/>
    </row>
    <row r="18" spans="2:12">
      <c r="B18" s="5762" t="s">
        <v>21164</v>
      </c>
      <c r="C18" s="5762" t="s">
        <v>21175</v>
      </c>
      <c r="D18" s="5759" t="s">
        <v>21186</v>
      </c>
      <c r="E18" s="5759" t="s">
        <v>1441</v>
      </c>
      <c r="F18" s="5759">
        <v>8.8000000000000007</v>
      </c>
      <c r="G18" s="5759">
        <v>693</v>
      </c>
      <c r="H18" s="5759">
        <v>403</v>
      </c>
      <c r="I18" s="5759">
        <v>247</v>
      </c>
      <c r="J18" s="5759">
        <v>27</v>
      </c>
      <c r="K18" s="6913">
        <v>51700</v>
      </c>
      <c r="L18" s="5763">
        <f>K18-(K18*$B$5/100)</f>
        <v>51700</v>
      </c>
    </row>
    <row r="19" spans="2:12">
      <c r="B19" s="5762" t="s">
        <v>21165</v>
      </c>
      <c r="C19" s="5762" t="s">
        <v>21176</v>
      </c>
      <c r="D19" s="5759" t="s">
        <v>21187</v>
      </c>
      <c r="E19" s="5759" t="s">
        <v>1441</v>
      </c>
      <c r="F19" s="5759">
        <v>8.8000000000000007</v>
      </c>
      <c r="G19" s="5759">
        <v>693</v>
      </c>
      <c r="H19" s="5759">
        <v>403</v>
      </c>
      <c r="I19" s="5759">
        <v>247</v>
      </c>
      <c r="J19" s="5759">
        <v>27</v>
      </c>
      <c r="K19" s="6913">
        <v>51700</v>
      </c>
      <c r="L19" s="5763">
        <f t="shared" ref="L19:L30" si="1">K19-(K19*$B$5/100)</f>
        <v>51700</v>
      </c>
    </row>
    <row r="20" spans="2:12">
      <c r="B20" s="5762" t="s">
        <v>21166</v>
      </c>
      <c r="C20" s="5762" t="s">
        <v>21177</v>
      </c>
      <c r="D20" s="5759" t="s">
        <v>21188</v>
      </c>
      <c r="E20" s="5759" t="s">
        <v>1441</v>
      </c>
      <c r="F20" s="5759">
        <v>8.8000000000000007</v>
      </c>
      <c r="G20" s="5759">
        <v>693</v>
      </c>
      <c r="H20" s="5759">
        <v>403</v>
      </c>
      <c r="I20" s="5759">
        <v>247</v>
      </c>
      <c r="J20" s="5759">
        <v>27</v>
      </c>
      <c r="K20" s="6913">
        <v>51700</v>
      </c>
      <c r="L20" s="5763">
        <f t="shared" si="1"/>
        <v>51700</v>
      </c>
    </row>
    <row r="21" spans="2:12">
      <c r="B21" s="5762" t="s">
        <v>21167</v>
      </c>
      <c r="C21" s="5762" t="s">
        <v>21178</v>
      </c>
      <c r="D21" s="5759" t="s">
        <v>21189</v>
      </c>
      <c r="E21" s="5759" t="s">
        <v>1441</v>
      </c>
      <c r="F21" s="5759">
        <v>8.8000000000000007</v>
      </c>
      <c r="G21" s="5759">
        <v>693</v>
      </c>
      <c r="H21" s="5759">
        <v>403</v>
      </c>
      <c r="I21" s="5759">
        <v>247</v>
      </c>
      <c r="J21" s="5759">
        <v>27</v>
      </c>
      <c r="K21" s="6913">
        <v>51700</v>
      </c>
      <c r="L21" s="5763">
        <f t="shared" si="1"/>
        <v>51700</v>
      </c>
    </row>
    <row r="22" spans="2:12">
      <c r="B22" s="5762" t="s">
        <v>21168</v>
      </c>
      <c r="C22" s="5762" t="s">
        <v>21179</v>
      </c>
      <c r="D22" s="5759" t="s">
        <v>21190</v>
      </c>
      <c r="E22" s="5759" t="s">
        <v>1441</v>
      </c>
      <c r="F22" s="5759">
        <v>10.4</v>
      </c>
      <c r="G22" s="5759">
        <v>693</v>
      </c>
      <c r="H22" s="5759">
        <v>403</v>
      </c>
      <c r="I22" s="5759">
        <v>247</v>
      </c>
      <c r="J22" s="5759">
        <v>28</v>
      </c>
      <c r="K22" s="6913">
        <v>52163</v>
      </c>
      <c r="L22" s="5763">
        <f t="shared" si="1"/>
        <v>52163</v>
      </c>
    </row>
    <row r="23" spans="2:12">
      <c r="B23" s="5762" t="s">
        <v>21169</v>
      </c>
      <c r="C23" s="5762" t="s">
        <v>21180</v>
      </c>
      <c r="D23" s="5759" t="s">
        <v>21159</v>
      </c>
      <c r="E23" s="5759" t="s">
        <v>1441</v>
      </c>
      <c r="F23" s="5759">
        <v>12.3</v>
      </c>
      <c r="G23" s="5759">
        <v>693</v>
      </c>
      <c r="H23" s="5759">
        <v>403</v>
      </c>
      <c r="I23" s="5759">
        <v>247</v>
      </c>
      <c r="J23" s="5759">
        <v>29</v>
      </c>
      <c r="K23" s="6913">
        <v>52625</v>
      </c>
      <c r="L23" s="5763">
        <f t="shared" si="1"/>
        <v>52625</v>
      </c>
    </row>
    <row r="24" spans="2:12">
      <c r="B24" s="5762" t="s">
        <v>21170</v>
      </c>
      <c r="C24" s="5762" t="s">
        <v>21181</v>
      </c>
      <c r="D24" s="5759" t="s">
        <v>21191</v>
      </c>
      <c r="E24" s="5759" t="s">
        <v>1441</v>
      </c>
      <c r="F24" s="5759">
        <v>14</v>
      </c>
      <c r="G24" s="5759">
        <v>730</v>
      </c>
      <c r="H24" s="5759">
        <v>403</v>
      </c>
      <c r="I24" s="5759">
        <v>327</v>
      </c>
      <c r="J24" s="5759">
        <v>42</v>
      </c>
      <c r="K24" s="6913">
        <v>68700</v>
      </c>
      <c r="L24" s="5763">
        <f t="shared" si="1"/>
        <v>68700</v>
      </c>
    </row>
    <row r="25" spans="2:12">
      <c r="B25" s="5762" t="s">
        <v>21171</v>
      </c>
      <c r="C25" s="5762" t="s">
        <v>21182</v>
      </c>
      <c r="D25" s="5759" t="s">
        <v>21192</v>
      </c>
      <c r="E25" s="5759" t="s">
        <v>1441</v>
      </c>
      <c r="F25" s="5759">
        <v>14.5</v>
      </c>
      <c r="G25" s="5759">
        <v>730</v>
      </c>
      <c r="H25" s="5759">
        <v>403</v>
      </c>
      <c r="I25" s="5759">
        <v>327</v>
      </c>
      <c r="J25" s="5759">
        <v>43</v>
      </c>
      <c r="K25" s="6913">
        <v>70288</v>
      </c>
      <c r="L25" s="5763">
        <f t="shared" si="1"/>
        <v>70288</v>
      </c>
    </row>
    <row r="26" spans="2:12">
      <c r="B26" s="5762" t="s">
        <v>21172</v>
      </c>
      <c r="C26" s="5762" t="s">
        <v>21183</v>
      </c>
      <c r="D26" s="5759" t="s">
        <v>21193</v>
      </c>
      <c r="E26" s="5759" t="s">
        <v>1441</v>
      </c>
      <c r="F26" s="5759">
        <v>16.600000000000001</v>
      </c>
      <c r="G26" s="5759">
        <v>730</v>
      </c>
      <c r="H26" s="5759">
        <v>403</v>
      </c>
      <c r="I26" s="5759">
        <v>327</v>
      </c>
      <c r="J26" s="5759">
        <v>43</v>
      </c>
      <c r="K26" s="6913">
        <v>71125</v>
      </c>
      <c r="L26" s="5763">
        <f t="shared" si="1"/>
        <v>71125</v>
      </c>
    </row>
    <row r="27" spans="2:12">
      <c r="B27" s="5762" t="s">
        <v>21173</v>
      </c>
      <c r="C27" s="5762" t="s">
        <v>21184</v>
      </c>
      <c r="D27" s="5759" t="s">
        <v>21194</v>
      </c>
      <c r="E27" s="5759" t="s">
        <v>1441</v>
      </c>
      <c r="F27" s="5759">
        <v>18.7</v>
      </c>
      <c r="G27" s="5759">
        <v>730</v>
      </c>
      <c r="H27" s="5759">
        <v>403</v>
      </c>
      <c r="I27" s="5759">
        <v>327</v>
      </c>
      <c r="J27" s="5759">
        <v>43</v>
      </c>
      <c r="K27" s="6913">
        <v>71875</v>
      </c>
      <c r="L27" s="5763">
        <f t="shared" si="1"/>
        <v>71875</v>
      </c>
    </row>
    <row r="28" spans="2:12">
      <c r="B28" s="5762" t="s">
        <v>21174</v>
      </c>
      <c r="C28" s="5762" t="s">
        <v>21185</v>
      </c>
      <c r="D28" s="5759" t="s">
        <v>21195</v>
      </c>
      <c r="E28" s="5759" t="s">
        <v>1441</v>
      </c>
      <c r="F28" s="5759">
        <v>19.100000000000001</v>
      </c>
      <c r="G28" s="5759">
        <v>730</v>
      </c>
      <c r="H28" s="5759">
        <v>403</v>
      </c>
      <c r="I28" s="5759">
        <v>327</v>
      </c>
      <c r="J28" s="5759">
        <v>43.7</v>
      </c>
      <c r="K28" s="6913">
        <v>80663</v>
      </c>
      <c r="L28" s="5763">
        <f t="shared" si="1"/>
        <v>80663</v>
      </c>
    </row>
    <row r="29" spans="2:12">
      <c r="B29" s="8259" t="s">
        <v>21241</v>
      </c>
      <c r="C29" s="8260"/>
      <c r="D29" s="8260"/>
      <c r="E29" s="8260"/>
      <c r="F29" s="8260"/>
      <c r="G29" s="8260"/>
      <c r="H29" s="8260"/>
      <c r="I29" s="8260"/>
      <c r="J29" s="8260"/>
      <c r="K29" s="8260"/>
      <c r="L29" s="8261"/>
    </row>
    <row r="30" spans="2:12">
      <c r="B30" s="5762" t="s">
        <v>21242</v>
      </c>
      <c r="C30" s="5762" t="s">
        <v>21243</v>
      </c>
      <c r="D30" s="5759" t="s">
        <v>21159</v>
      </c>
      <c r="E30" s="5759" t="s">
        <v>1441</v>
      </c>
      <c r="F30" s="5759">
        <v>12.3</v>
      </c>
      <c r="G30" s="5759">
        <v>693</v>
      </c>
      <c r="H30" s="5759">
        <v>403</v>
      </c>
      <c r="I30" s="5759">
        <v>247</v>
      </c>
      <c r="J30" s="5759">
        <v>29</v>
      </c>
      <c r="K30" s="6913">
        <v>50590.476190476191</v>
      </c>
      <c r="L30" s="5763">
        <f t="shared" si="1"/>
        <v>50590.476190476191</v>
      </c>
    </row>
    <row r="31" spans="2:12">
      <c r="B31" s="5762"/>
      <c r="C31" s="5762"/>
      <c r="D31" s="5759"/>
      <c r="E31" s="5759"/>
      <c r="F31" s="5759"/>
      <c r="G31" s="5759"/>
      <c r="H31" s="5759"/>
      <c r="I31" s="5759"/>
      <c r="J31" s="5759"/>
      <c r="K31" s="5763"/>
      <c r="L31" s="5762"/>
    </row>
    <row r="32" spans="2:12">
      <c r="B32" s="8259" t="s">
        <v>21196</v>
      </c>
      <c r="C32" s="8260"/>
      <c r="D32" s="8260"/>
      <c r="E32" s="8260"/>
      <c r="F32" s="8260"/>
      <c r="G32" s="8260"/>
      <c r="H32" s="8260"/>
      <c r="I32" s="8260"/>
      <c r="J32" s="8260"/>
      <c r="K32" s="8260"/>
      <c r="L32" s="8261"/>
    </row>
    <row r="33" spans="2:12">
      <c r="B33" s="5762" t="s">
        <v>21197</v>
      </c>
      <c r="C33" s="5762" t="s">
        <v>21200</v>
      </c>
      <c r="D33" s="5759" t="s">
        <v>21190</v>
      </c>
      <c r="E33" s="5759">
        <v>130</v>
      </c>
      <c r="F33" s="5759">
        <v>9.5</v>
      </c>
      <c r="G33" s="5759">
        <v>693</v>
      </c>
      <c r="H33" s="5759">
        <v>403</v>
      </c>
      <c r="I33" s="5759">
        <v>297</v>
      </c>
      <c r="J33" s="5759">
        <v>26</v>
      </c>
      <c r="K33" s="6913">
        <v>44600</v>
      </c>
      <c r="L33" s="5763">
        <f t="shared" ref="L33:L35" si="2">K33-(K33*$B$5/100)</f>
        <v>44600</v>
      </c>
    </row>
    <row r="34" spans="2:12">
      <c r="B34" s="5762" t="s">
        <v>21198</v>
      </c>
      <c r="C34" s="5762" t="s">
        <v>21201</v>
      </c>
      <c r="D34" s="5759" t="s">
        <v>21190</v>
      </c>
      <c r="E34" s="5759">
        <v>130</v>
      </c>
      <c r="F34" s="5759">
        <v>9.5</v>
      </c>
      <c r="G34" s="5759">
        <v>693</v>
      </c>
      <c r="H34" s="5759">
        <v>403</v>
      </c>
      <c r="I34" s="5759">
        <v>297</v>
      </c>
      <c r="J34" s="5759">
        <v>26</v>
      </c>
      <c r="K34" s="6913">
        <v>44600</v>
      </c>
      <c r="L34" s="5763">
        <f t="shared" si="2"/>
        <v>44600</v>
      </c>
    </row>
    <row r="35" spans="2:12">
      <c r="B35" s="5762" t="s">
        <v>21199</v>
      </c>
      <c r="C35" s="5762" t="s">
        <v>21202</v>
      </c>
      <c r="D35" s="5759" t="s">
        <v>21203</v>
      </c>
      <c r="E35" s="5759">
        <v>130</v>
      </c>
      <c r="F35" s="5759">
        <v>10.5</v>
      </c>
      <c r="G35" s="5759">
        <v>693</v>
      </c>
      <c r="H35" s="5759">
        <v>403</v>
      </c>
      <c r="I35" s="5759">
        <v>297</v>
      </c>
      <c r="J35" s="5759">
        <v>26</v>
      </c>
      <c r="K35" s="6913">
        <v>46625</v>
      </c>
      <c r="L35" s="5763">
        <f t="shared" si="2"/>
        <v>46625</v>
      </c>
    </row>
    <row r="36" spans="2:12">
      <c r="B36" s="5762"/>
      <c r="C36" s="5762"/>
      <c r="D36" s="5759"/>
      <c r="E36" s="5759"/>
      <c r="F36" s="5759"/>
      <c r="G36" s="5759"/>
      <c r="H36" s="5759"/>
      <c r="I36" s="5759"/>
      <c r="J36" s="5759"/>
      <c r="K36" s="5762"/>
      <c r="L36" s="5762"/>
    </row>
    <row r="37" spans="2:12">
      <c r="B37" s="5762"/>
      <c r="C37" s="5762"/>
      <c r="D37" s="5759"/>
      <c r="E37" s="5759"/>
      <c r="F37" s="5759"/>
      <c r="G37" s="5759"/>
      <c r="H37" s="5759"/>
      <c r="I37" s="5759"/>
      <c r="J37" s="5759"/>
      <c r="K37" s="5762"/>
      <c r="L37" s="5762"/>
    </row>
    <row r="38" spans="2:12" ht="15" customHeight="1">
      <c r="B38" s="8259" t="s">
        <v>21229</v>
      </c>
      <c r="C38" s="8260"/>
      <c r="D38" s="8260"/>
      <c r="E38" s="8260"/>
      <c r="F38" s="8260"/>
      <c r="G38" s="8260"/>
      <c r="H38" s="8260"/>
      <c r="I38" s="8260"/>
      <c r="J38" s="8260"/>
      <c r="K38" s="8260"/>
      <c r="L38" s="8261"/>
    </row>
    <row r="39" spans="2:12">
      <c r="B39" s="5762" t="s">
        <v>21204</v>
      </c>
      <c r="C39" s="5762" t="s">
        <v>21215</v>
      </c>
      <c r="D39" s="5759" t="s">
        <v>21186</v>
      </c>
      <c r="E39" s="5759" t="s">
        <v>1441</v>
      </c>
      <c r="F39" s="5759"/>
      <c r="G39" s="5759">
        <v>693</v>
      </c>
      <c r="H39" s="5759">
        <v>403</v>
      </c>
      <c r="I39" s="5759">
        <v>247</v>
      </c>
      <c r="J39" s="5759">
        <v>27</v>
      </c>
      <c r="K39" s="6913">
        <v>51413</v>
      </c>
      <c r="L39" s="5763">
        <f t="shared" ref="L39:L49" si="3">K39-(K39*$B$5/100)</f>
        <v>51413</v>
      </c>
    </row>
    <row r="40" spans="2:12">
      <c r="B40" s="5762" t="s">
        <v>21205</v>
      </c>
      <c r="C40" s="5762" t="s">
        <v>21216</v>
      </c>
      <c r="D40" s="5759" t="s">
        <v>21226</v>
      </c>
      <c r="E40" s="5759" t="s">
        <v>1441</v>
      </c>
      <c r="F40" s="5759"/>
      <c r="G40" s="5759">
        <v>693</v>
      </c>
      <c r="H40" s="5759">
        <v>403</v>
      </c>
      <c r="I40" s="5759">
        <v>247</v>
      </c>
      <c r="J40" s="5759">
        <v>27</v>
      </c>
      <c r="K40" s="6913">
        <v>51413</v>
      </c>
      <c r="L40" s="5763">
        <f t="shared" si="3"/>
        <v>51413</v>
      </c>
    </row>
    <row r="41" spans="2:12">
      <c r="B41" s="5762" t="s">
        <v>21206</v>
      </c>
      <c r="C41" s="5762" t="s">
        <v>21217</v>
      </c>
      <c r="D41" s="5759" t="s">
        <v>21227</v>
      </c>
      <c r="E41" s="5759" t="s">
        <v>1441</v>
      </c>
      <c r="F41" s="5759"/>
      <c r="G41" s="5759">
        <v>693</v>
      </c>
      <c r="H41" s="5759">
        <v>403</v>
      </c>
      <c r="I41" s="5759">
        <v>247</v>
      </c>
      <c r="J41" s="5759">
        <v>27</v>
      </c>
      <c r="K41" s="6913">
        <v>51413</v>
      </c>
      <c r="L41" s="5763">
        <f t="shared" si="3"/>
        <v>51413</v>
      </c>
    </row>
    <row r="42" spans="2:12">
      <c r="B42" s="5762" t="s">
        <v>21207</v>
      </c>
      <c r="C42" s="5762" t="s">
        <v>21218</v>
      </c>
      <c r="D42" s="5759" t="s">
        <v>21189</v>
      </c>
      <c r="E42" s="5759" t="s">
        <v>1441</v>
      </c>
      <c r="F42" s="5759"/>
      <c r="G42" s="5759">
        <v>693</v>
      </c>
      <c r="H42" s="5759">
        <v>403</v>
      </c>
      <c r="I42" s="5759">
        <v>247</v>
      </c>
      <c r="J42" s="5759">
        <v>27</v>
      </c>
      <c r="K42" s="6913">
        <v>51413</v>
      </c>
      <c r="L42" s="5763">
        <f t="shared" si="3"/>
        <v>51413</v>
      </c>
    </row>
    <row r="43" spans="2:12">
      <c r="B43" s="5762" t="s">
        <v>21208</v>
      </c>
      <c r="C43" s="5762" t="s">
        <v>21219</v>
      </c>
      <c r="D43" s="5759" t="s">
        <v>21190</v>
      </c>
      <c r="E43" s="5759" t="s">
        <v>1441</v>
      </c>
      <c r="F43" s="5759"/>
      <c r="G43" s="5759">
        <v>693</v>
      </c>
      <c r="H43" s="5759">
        <v>403</v>
      </c>
      <c r="I43" s="5759">
        <v>247</v>
      </c>
      <c r="J43" s="5759">
        <v>28</v>
      </c>
      <c r="K43" s="6913">
        <v>53938</v>
      </c>
      <c r="L43" s="5763">
        <f t="shared" si="3"/>
        <v>53938</v>
      </c>
    </row>
    <row r="44" spans="2:12">
      <c r="B44" s="5762" t="s">
        <v>21209</v>
      </c>
      <c r="C44" s="5762" t="s">
        <v>21220</v>
      </c>
      <c r="D44" s="5759" t="s">
        <v>21203</v>
      </c>
      <c r="E44" s="5759" t="s">
        <v>1441</v>
      </c>
      <c r="F44" s="5759"/>
      <c r="G44" s="5759">
        <v>693</v>
      </c>
      <c r="H44" s="5759">
        <v>403</v>
      </c>
      <c r="I44" s="5759">
        <v>247</v>
      </c>
      <c r="J44" s="5759">
        <v>28</v>
      </c>
      <c r="K44" s="6913">
        <v>53938</v>
      </c>
      <c r="L44" s="5763">
        <f t="shared" si="3"/>
        <v>53938</v>
      </c>
    </row>
    <row r="45" spans="2:12">
      <c r="B45" s="5762" t="s">
        <v>21210</v>
      </c>
      <c r="C45" s="5762" t="s">
        <v>21221</v>
      </c>
      <c r="D45" s="5759" t="s">
        <v>21191</v>
      </c>
      <c r="E45" s="5759" t="s">
        <v>1441</v>
      </c>
      <c r="F45" s="5759"/>
      <c r="G45" s="5759">
        <v>730</v>
      </c>
      <c r="H45" s="5759">
        <v>403</v>
      </c>
      <c r="I45" s="5759">
        <v>327</v>
      </c>
      <c r="J45" s="5759">
        <v>42</v>
      </c>
      <c r="K45" s="6913">
        <v>66550</v>
      </c>
      <c r="L45" s="5763">
        <f t="shared" si="3"/>
        <v>66550</v>
      </c>
    </row>
    <row r="46" spans="2:12">
      <c r="B46" s="5762" t="s">
        <v>21211</v>
      </c>
      <c r="C46" s="5762" t="s">
        <v>21222</v>
      </c>
      <c r="D46" s="5759" t="s">
        <v>21192</v>
      </c>
      <c r="E46" s="5759" t="s">
        <v>1441</v>
      </c>
      <c r="F46" s="5759"/>
      <c r="G46" s="5759">
        <v>730</v>
      </c>
      <c r="H46" s="5759">
        <v>403</v>
      </c>
      <c r="I46" s="5759">
        <v>327</v>
      </c>
      <c r="J46" s="5759">
        <v>43</v>
      </c>
      <c r="K46" s="6913">
        <v>66738</v>
      </c>
      <c r="L46" s="5763">
        <f t="shared" si="3"/>
        <v>66738</v>
      </c>
    </row>
    <row r="47" spans="2:12">
      <c r="B47" s="5762" t="s">
        <v>21212</v>
      </c>
      <c r="C47" s="5762" t="s">
        <v>21223</v>
      </c>
      <c r="D47" s="5759" t="s">
        <v>21193</v>
      </c>
      <c r="E47" s="5759" t="s">
        <v>1441</v>
      </c>
      <c r="F47" s="5759"/>
      <c r="G47" s="5759">
        <v>730</v>
      </c>
      <c r="H47" s="5759">
        <v>403</v>
      </c>
      <c r="I47" s="5759">
        <v>327</v>
      </c>
      <c r="J47" s="5759">
        <v>43</v>
      </c>
      <c r="K47" s="6913">
        <v>66925</v>
      </c>
      <c r="L47" s="5763">
        <f t="shared" si="3"/>
        <v>66925</v>
      </c>
    </row>
    <row r="48" spans="2:12">
      <c r="B48" s="5762" t="s">
        <v>21213</v>
      </c>
      <c r="C48" s="5762" t="s">
        <v>21224</v>
      </c>
      <c r="D48" s="5759" t="s">
        <v>21194</v>
      </c>
      <c r="E48" s="5759" t="s">
        <v>1441</v>
      </c>
      <c r="F48" s="5759"/>
      <c r="G48" s="5759">
        <v>730</v>
      </c>
      <c r="H48" s="5759">
        <v>403</v>
      </c>
      <c r="I48" s="5759">
        <v>327</v>
      </c>
      <c r="J48" s="5759">
        <v>43</v>
      </c>
      <c r="K48" s="6913">
        <v>67113</v>
      </c>
      <c r="L48" s="5763">
        <f t="shared" si="3"/>
        <v>67113</v>
      </c>
    </row>
    <row r="49" spans="2:12">
      <c r="B49" s="5762" t="s">
        <v>21214</v>
      </c>
      <c r="C49" s="5762" t="s">
        <v>21225</v>
      </c>
      <c r="D49" s="5759" t="s">
        <v>21195</v>
      </c>
      <c r="E49" s="5759" t="s">
        <v>1441</v>
      </c>
      <c r="F49" s="5759"/>
      <c r="G49" s="5759">
        <v>730</v>
      </c>
      <c r="H49" s="5759">
        <v>403</v>
      </c>
      <c r="I49" s="5759">
        <v>327</v>
      </c>
      <c r="J49" s="5759">
        <v>43</v>
      </c>
      <c r="K49" s="6913">
        <v>68888</v>
      </c>
      <c r="L49" s="5763">
        <f t="shared" si="3"/>
        <v>68888</v>
      </c>
    </row>
    <row r="50" spans="2:12">
      <c r="B50" s="8259" t="s">
        <v>21228</v>
      </c>
      <c r="C50" s="8260"/>
      <c r="D50" s="8260"/>
      <c r="E50" s="8260"/>
      <c r="F50" s="8260"/>
      <c r="G50" s="8260"/>
      <c r="H50" s="8260"/>
      <c r="I50" s="8260"/>
      <c r="J50" s="8260"/>
      <c r="K50" s="8260"/>
      <c r="L50" s="8261"/>
    </row>
    <row r="51" spans="2:12">
      <c r="B51" s="5762" t="s">
        <v>21230</v>
      </c>
      <c r="C51" s="5762" t="s">
        <v>21234</v>
      </c>
      <c r="D51" s="5759" t="s">
        <v>21186</v>
      </c>
      <c r="E51" s="5759" t="s">
        <v>1441</v>
      </c>
      <c r="F51" s="5759"/>
      <c r="G51" s="5759">
        <v>693</v>
      </c>
      <c r="H51" s="5759">
        <v>403</v>
      </c>
      <c r="I51" s="5759">
        <v>247</v>
      </c>
      <c r="J51" s="5759">
        <v>27</v>
      </c>
      <c r="K51" s="6913">
        <v>49913</v>
      </c>
      <c r="L51" s="6911">
        <f>K51</f>
        <v>49913</v>
      </c>
    </row>
    <row r="52" spans="2:12">
      <c r="B52" s="5762" t="s">
        <v>21231</v>
      </c>
      <c r="C52" s="5762" t="s">
        <v>21235</v>
      </c>
      <c r="D52" s="5759" t="s">
        <v>21226</v>
      </c>
      <c r="E52" s="5759" t="s">
        <v>1441</v>
      </c>
      <c r="F52" s="5759"/>
      <c r="G52" s="5759">
        <v>693</v>
      </c>
      <c r="H52" s="5759">
        <v>403</v>
      </c>
      <c r="I52" s="5759">
        <v>247</v>
      </c>
      <c r="J52" s="5759">
        <v>27</v>
      </c>
      <c r="K52" s="6913">
        <v>49913</v>
      </c>
      <c r="L52" s="6911">
        <f t="shared" ref="L52:L56" si="4">K52</f>
        <v>49913</v>
      </c>
    </row>
    <row r="53" spans="2:12">
      <c r="B53" s="5762" t="s">
        <v>21232</v>
      </c>
      <c r="C53" s="5762" t="s">
        <v>21236</v>
      </c>
      <c r="D53" s="5759" t="s">
        <v>21227</v>
      </c>
      <c r="E53" s="5759" t="s">
        <v>1441</v>
      </c>
      <c r="F53" s="5759"/>
      <c r="G53" s="5759">
        <v>693</v>
      </c>
      <c r="H53" s="5759">
        <v>403</v>
      </c>
      <c r="I53" s="5759">
        <v>247</v>
      </c>
      <c r="J53" s="5759">
        <v>27</v>
      </c>
      <c r="K53" s="6913">
        <v>49913</v>
      </c>
      <c r="L53" s="6911">
        <f t="shared" si="4"/>
        <v>49913</v>
      </c>
    </row>
    <row r="54" spans="2:12">
      <c r="B54" s="5762" t="s">
        <v>21233</v>
      </c>
      <c r="C54" s="5762" t="s">
        <v>21237</v>
      </c>
      <c r="D54" s="5759" t="s">
        <v>21189</v>
      </c>
      <c r="E54" s="5759" t="s">
        <v>1441</v>
      </c>
      <c r="F54" s="5759"/>
      <c r="G54" s="5759">
        <v>693</v>
      </c>
      <c r="H54" s="5759">
        <v>403</v>
      </c>
      <c r="I54" s="5759">
        <v>247</v>
      </c>
      <c r="J54" s="5759">
        <v>27</v>
      </c>
      <c r="K54" s="6913">
        <v>49913</v>
      </c>
      <c r="L54" s="6911">
        <f t="shared" si="4"/>
        <v>49913</v>
      </c>
    </row>
    <row r="55" spans="2:12">
      <c r="B55" s="5762"/>
      <c r="C55" s="5762"/>
      <c r="D55" s="5759"/>
      <c r="E55" s="5759"/>
      <c r="F55" s="5759"/>
      <c r="G55" s="5759"/>
      <c r="H55" s="5759"/>
      <c r="I55" s="5759"/>
      <c r="J55" s="5759"/>
      <c r="K55" s="6913"/>
      <c r="L55" s="6911"/>
    </row>
    <row r="56" spans="2:12">
      <c r="B56" s="5762" t="s">
        <v>21238</v>
      </c>
      <c r="C56" s="5762" t="s">
        <v>21239</v>
      </c>
      <c r="D56" s="5759" t="s">
        <v>21240</v>
      </c>
      <c r="E56" s="5759"/>
      <c r="F56" s="5759"/>
      <c r="G56" s="5759">
        <v>740</v>
      </c>
      <c r="H56" s="5759">
        <v>510</v>
      </c>
      <c r="I56" s="5759">
        <v>330</v>
      </c>
      <c r="J56" s="5759">
        <v>43.4</v>
      </c>
      <c r="K56" s="6913">
        <v>98113</v>
      </c>
      <c r="L56" s="6911">
        <f t="shared" si="4"/>
        <v>98113</v>
      </c>
    </row>
    <row r="57" spans="2:12">
      <c r="B57" s="5762"/>
      <c r="C57" s="5762"/>
      <c r="D57" s="5759"/>
      <c r="E57" s="5759"/>
      <c r="F57" s="5759"/>
      <c r="G57" s="5759"/>
      <c r="H57" s="5759"/>
      <c r="I57" s="5759"/>
      <c r="J57" s="5759"/>
      <c r="K57" s="5762"/>
      <c r="L57" s="5762"/>
    </row>
    <row r="58" spans="2:12">
      <c r="B58" s="5762"/>
      <c r="C58" s="5762"/>
      <c r="D58" s="5759"/>
      <c r="E58" s="5759"/>
      <c r="F58" s="5759"/>
      <c r="G58" s="5759"/>
      <c r="H58" s="5759"/>
      <c r="I58" s="5759"/>
      <c r="J58" s="5759"/>
      <c r="K58" s="5762"/>
      <c r="L58" s="5762"/>
    </row>
    <row r="59" spans="2:12">
      <c r="B59" s="5762"/>
      <c r="C59" s="5762"/>
      <c r="D59" s="5759"/>
      <c r="E59" s="5759"/>
      <c r="F59" s="5759"/>
      <c r="G59" s="5759"/>
      <c r="H59" s="5759"/>
      <c r="I59" s="5759"/>
      <c r="J59" s="5759"/>
      <c r="K59" s="5762"/>
      <c r="L59" s="5762"/>
    </row>
    <row r="60" spans="2:12">
      <c r="B60" s="5762"/>
      <c r="C60" s="5762"/>
      <c r="D60" s="5759"/>
      <c r="E60" s="5759"/>
      <c r="F60" s="5759"/>
      <c r="G60" s="5759"/>
      <c r="H60" s="5759"/>
      <c r="I60" s="5759"/>
      <c r="J60" s="5759"/>
      <c r="K60" s="5762"/>
      <c r="L60" s="5762"/>
    </row>
    <row r="61" spans="2:12">
      <c r="B61" s="5762"/>
      <c r="C61" s="5762"/>
      <c r="D61" s="5759"/>
      <c r="E61" s="5759"/>
      <c r="F61" s="5759"/>
      <c r="G61" s="5759"/>
      <c r="H61" s="5759"/>
      <c r="I61" s="5759"/>
      <c r="J61" s="5759"/>
      <c r="K61" s="5762"/>
      <c r="L61" s="5762"/>
    </row>
    <row r="62" spans="2:12">
      <c r="B62" s="8259" t="s">
        <v>21244</v>
      </c>
      <c r="C62" s="8260"/>
      <c r="D62" s="8260"/>
      <c r="E62" s="8260"/>
      <c r="F62" s="8260"/>
      <c r="G62" s="8260"/>
      <c r="H62" s="8260"/>
      <c r="I62" s="8260"/>
      <c r="J62" s="8260"/>
      <c r="K62" s="8260"/>
      <c r="L62" s="8261"/>
    </row>
    <row r="63" spans="2:12">
      <c r="B63" s="5762" t="s">
        <v>21245</v>
      </c>
      <c r="C63" s="5762" t="s">
        <v>21252</v>
      </c>
      <c r="D63" s="5762"/>
      <c r="E63" s="5762"/>
      <c r="F63" s="5762"/>
      <c r="G63" s="5762"/>
      <c r="H63" s="5762"/>
      <c r="I63" s="5762"/>
      <c r="J63" s="5762"/>
      <c r="K63" s="5763">
        <v>896</v>
      </c>
      <c r="L63" s="5762"/>
    </row>
    <row r="64" spans="2:12">
      <c r="B64" s="5762" t="s">
        <v>21246</v>
      </c>
      <c r="C64" s="5762" t="s">
        <v>21253</v>
      </c>
      <c r="D64" s="5762"/>
      <c r="E64" s="5762"/>
      <c r="F64" s="5762"/>
      <c r="G64" s="5762"/>
      <c r="H64" s="5762"/>
      <c r="I64" s="5762"/>
      <c r="J64" s="5762"/>
      <c r="K64" s="5763">
        <v>1408</v>
      </c>
      <c r="L64" s="5762"/>
    </row>
    <row r="65" spans="2:12">
      <c r="B65" s="5762" t="s">
        <v>21247</v>
      </c>
      <c r="C65" s="5762" t="s">
        <v>21254</v>
      </c>
      <c r="D65" s="5759"/>
      <c r="E65" s="5759"/>
      <c r="F65" s="5759"/>
      <c r="G65" s="5759"/>
      <c r="H65" s="5759"/>
      <c r="I65" s="5759"/>
      <c r="J65" s="5759"/>
      <c r="K65" s="5763">
        <v>1408</v>
      </c>
      <c r="L65" s="5762"/>
    </row>
    <row r="66" spans="2:12">
      <c r="B66" s="5762" t="s">
        <v>21248</v>
      </c>
      <c r="C66" s="5762" t="s">
        <v>21255</v>
      </c>
      <c r="D66" s="5759"/>
      <c r="E66" s="5759"/>
      <c r="F66" s="5759"/>
      <c r="G66" s="5759"/>
      <c r="H66" s="5759"/>
      <c r="I66" s="5759"/>
      <c r="J66" s="5759"/>
      <c r="K66" s="5763">
        <v>2048</v>
      </c>
      <c r="L66" s="5762"/>
    </row>
    <row r="67" spans="2:12">
      <c r="B67" s="5762" t="s">
        <v>21249</v>
      </c>
      <c r="C67" s="5762" t="s">
        <v>21256</v>
      </c>
      <c r="D67" s="5759"/>
      <c r="E67" s="5759"/>
      <c r="F67" s="5759"/>
      <c r="G67" s="5759"/>
      <c r="H67" s="5759"/>
      <c r="I67" s="5759"/>
      <c r="J67" s="5759"/>
      <c r="K67" s="5763">
        <v>2304</v>
      </c>
      <c r="L67" s="5762"/>
    </row>
    <row r="68" spans="2:12">
      <c r="B68" s="5762" t="s">
        <v>21250</v>
      </c>
      <c r="C68" s="5762" t="s">
        <v>21257</v>
      </c>
      <c r="D68" s="5759"/>
      <c r="E68" s="5759"/>
      <c r="F68" s="5759"/>
      <c r="G68" s="5759"/>
      <c r="H68" s="5759"/>
      <c r="I68" s="5759"/>
      <c r="J68" s="5759"/>
      <c r="K68" s="5763">
        <v>128</v>
      </c>
      <c r="L68" s="5762"/>
    </row>
    <row r="69" spans="2:12">
      <c r="B69" s="5762" t="s">
        <v>21251</v>
      </c>
      <c r="C69" s="5762" t="s">
        <v>21258</v>
      </c>
      <c r="D69" s="5759"/>
      <c r="E69" s="5759"/>
      <c r="F69" s="5759"/>
      <c r="G69" s="5759"/>
      <c r="H69" s="5759"/>
      <c r="I69" s="5759"/>
      <c r="J69" s="5759"/>
      <c r="K69" s="5763">
        <v>128</v>
      </c>
      <c r="L69" s="5762"/>
    </row>
  </sheetData>
  <mergeCells count="19">
    <mergeCell ref="B29:L29"/>
    <mergeCell ref="B32:L32"/>
    <mergeCell ref="B38:L38"/>
    <mergeCell ref="B50:L50"/>
    <mergeCell ref="B62:L62"/>
    <mergeCell ref="A1:K1"/>
    <mergeCell ref="L7:L8"/>
    <mergeCell ref="B9:L9"/>
    <mergeCell ref="B13:L13"/>
    <mergeCell ref="B17:L17"/>
    <mergeCell ref="G7:I7"/>
    <mergeCell ref="J7:J8"/>
    <mergeCell ref="K7:K8"/>
    <mergeCell ref="A7:A8"/>
    <mergeCell ref="B7:B8"/>
    <mergeCell ref="C7:C8"/>
    <mergeCell ref="D7:D8"/>
    <mergeCell ref="E7:E8"/>
    <mergeCell ref="F7:F8"/>
  </mergeCell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L43"/>
  <sheetViews>
    <sheetView topLeftCell="A16" workbookViewId="0">
      <selection activeCell="K49" sqref="K49"/>
    </sheetView>
  </sheetViews>
  <sheetFormatPr defaultColWidth="9.1171875" defaultRowHeight="11.7"/>
  <cols>
    <col min="1" max="1" width="16.5859375" style="4652" customWidth="1"/>
    <col min="2" max="2" width="14.29296875" style="4652" customWidth="1"/>
    <col min="3" max="3" width="101.41015625" style="4652" customWidth="1"/>
    <col min="4" max="4" width="8.5859375" style="4652" customWidth="1"/>
    <col min="5" max="5" width="9.1171875" style="4652" customWidth="1"/>
    <col min="6" max="6" width="10" style="4652" customWidth="1"/>
    <col min="7" max="7" width="6.5859375" style="4652" customWidth="1"/>
    <col min="8" max="8" width="7.1171875" style="4652" customWidth="1"/>
    <col min="9" max="9" width="6.5859375" style="4652" customWidth="1"/>
    <col min="10" max="10" width="7.703125" style="4652" customWidth="1"/>
    <col min="11" max="16384" width="9.1171875" style="4652"/>
  </cols>
  <sheetData>
    <row r="1" spans="1:11" ht="13">
      <c r="A1" s="8270" t="s">
        <v>21294</v>
      </c>
      <c r="B1" s="8270"/>
      <c r="C1" s="8270"/>
      <c r="D1" s="8270"/>
      <c r="E1" s="8270"/>
      <c r="F1" s="8270"/>
      <c r="G1" s="8270"/>
      <c r="H1" s="8270"/>
      <c r="I1" s="8270"/>
      <c r="J1" s="8270"/>
      <c r="K1" s="8270"/>
    </row>
    <row r="5" spans="1:11">
      <c r="A5" s="4832" t="s">
        <v>48</v>
      </c>
      <c r="B5" s="4833">
        <v>0</v>
      </c>
    </row>
    <row r="6" spans="1:11">
      <c r="A6" s="4652" t="s">
        <v>21261</v>
      </c>
    </row>
    <row r="7" spans="1:11">
      <c r="A7" s="4652" t="s">
        <v>21263</v>
      </c>
    </row>
    <row r="8" spans="1:11">
      <c r="A8" s="4652" t="s">
        <v>21264</v>
      </c>
    </row>
    <row r="9" spans="1:11">
      <c r="A9" s="4652" t="s">
        <v>21265</v>
      </c>
    </row>
    <row r="10" spans="1:11">
      <c r="A10" s="4652" t="s">
        <v>21266</v>
      </c>
    </row>
    <row r="11" spans="1:11">
      <c r="A11" s="4652" t="s">
        <v>21267</v>
      </c>
    </row>
    <row r="12" spans="1:11">
      <c r="A12" s="4652" t="s">
        <v>21268</v>
      </c>
    </row>
    <row r="13" spans="1:11">
      <c r="A13" s="4652" t="s">
        <v>21269</v>
      </c>
    </row>
    <row r="14" spans="1:11">
      <c r="A14" s="4652" t="s">
        <v>21270</v>
      </c>
    </row>
    <row r="15" spans="1:11">
      <c r="A15" s="4652" t="s">
        <v>21271</v>
      </c>
    </row>
    <row r="16" spans="1:11">
      <c r="A16" s="4652" t="s">
        <v>21272</v>
      </c>
    </row>
    <row r="17" spans="1:12">
      <c r="A17" s="4652" t="s">
        <v>21273</v>
      </c>
    </row>
    <row r="18" spans="1:12">
      <c r="A18" s="4652" t="s">
        <v>21274</v>
      </c>
    </row>
    <row r="19" spans="1:12">
      <c r="A19" s="4652" t="s">
        <v>21275</v>
      </c>
    </row>
    <row r="20" spans="1:12">
      <c r="A20" s="4652" t="s">
        <v>21276</v>
      </c>
    </row>
    <row r="21" spans="1:12">
      <c r="A21" s="4652" t="s">
        <v>21277</v>
      </c>
    </row>
    <row r="22" spans="1:12">
      <c r="A22" s="4652" t="s">
        <v>21278</v>
      </c>
    </row>
    <row r="23" spans="1:12">
      <c r="A23" s="4652" t="s">
        <v>21279</v>
      </c>
    </row>
    <row r="24" spans="1:12">
      <c r="A24" s="4652" t="s">
        <v>21262</v>
      </c>
    </row>
    <row r="27" spans="1:12" ht="48" customHeight="1">
      <c r="A27" s="8265" t="s">
        <v>21147</v>
      </c>
      <c r="B27" s="8265" t="s">
        <v>75</v>
      </c>
      <c r="C27" s="8265" t="s">
        <v>42</v>
      </c>
      <c r="D27" s="8266" t="s">
        <v>21148</v>
      </c>
      <c r="E27" s="8266" t="s">
        <v>21149</v>
      </c>
      <c r="F27" s="8266" t="s">
        <v>21150</v>
      </c>
      <c r="G27" s="8265" t="s">
        <v>21151</v>
      </c>
      <c r="H27" s="8265"/>
      <c r="I27" s="8265"/>
      <c r="J27" s="8265" t="s">
        <v>1427</v>
      </c>
      <c r="K27" s="8266" t="s">
        <v>21259</v>
      </c>
      <c r="L27" s="8266" t="s">
        <v>21260</v>
      </c>
    </row>
    <row r="28" spans="1:12">
      <c r="A28" s="8265"/>
      <c r="B28" s="8265"/>
      <c r="C28" s="8265"/>
      <c r="D28" s="8266"/>
      <c r="E28" s="8266"/>
      <c r="F28" s="8266"/>
      <c r="G28" s="5766" t="s">
        <v>1437</v>
      </c>
      <c r="H28" s="5766" t="s">
        <v>1438</v>
      </c>
      <c r="I28" s="5766" t="s">
        <v>1439</v>
      </c>
      <c r="J28" s="8265"/>
      <c r="K28" s="8266"/>
      <c r="L28" s="8266"/>
    </row>
    <row r="29" spans="1:12" ht="22.5" customHeight="1">
      <c r="A29" s="5765"/>
      <c r="B29" s="5767"/>
      <c r="C29" s="5769" t="s">
        <v>21280</v>
      </c>
      <c r="D29" s="5769"/>
      <c r="E29" s="5769"/>
      <c r="F29" s="5765"/>
      <c r="G29" s="5765"/>
      <c r="H29" s="5765"/>
      <c r="I29" s="5765"/>
      <c r="J29" s="5765"/>
      <c r="K29" s="5767"/>
      <c r="L29" s="5765"/>
    </row>
    <row r="30" spans="1:12" ht="22.5" customHeight="1">
      <c r="A30" s="8267"/>
      <c r="B30" s="5767" t="s">
        <v>21281</v>
      </c>
      <c r="C30" s="5768" t="s">
        <v>21282</v>
      </c>
      <c r="D30" s="5759" t="s">
        <v>21295</v>
      </c>
      <c r="E30" s="5771" t="s">
        <v>1441</v>
      </c>
      <c r="F30" s="5775">
        <v>10.4</v>
      </c>
      <c r="G30" s="5774">
        <v>693</v>
      </c>
      <c r="H30" s="5774">
        <v>403</v>
      </c>
      <c r="I30" s="5774">
        <v>247</v>
      </c>
      <c r="J30" s="5774">
        <v>28</v>
      </c>
      <c r="K30" s="6912">
        <v>52632</v>
      </c>
      <c r="L30" s="5765">
        <f>K30-(K30*B5/100)</f>
        <v>52632</v>
      </c>
    </row>
    <row r="31" spans="1:12" ht="22.5" customHeight="1">
      <c r="A31" s="8268"/>
      <c r="B31" s="5767" t="s">
        <v>21283</v>
      </c>
      <c r="C31" s="5768" t="s">
        <v>21284</v>
      </c>
      <c r="D31" s="5771" t="s">
        <v>21296</v>
      </c>
      <c r="E31" s="5771" t="s">
        <v>1441</v>
      </c>
      <c r="F31" s="5775">
        <v>13.5</v>
      </c>
      <c r="G31" s="5774">
        <v>693</v>
      </c>
      <c r="H31" s="5774">
        <v>403</v>
      </c>
      <c r="I31" s="5774">
        <v>247</v>
      </c>
      <c r="J31" s="5774">
        <v>29</v>
      </c>
      <c r="K31" s="6912">
        <v>52632</v>
      </c>
      <c r="L31" s="5765">
        <f t="shared" ref="L31:L39" si="0">K31-(K31*B6/100)</f>
        <v>52632</v>
      </c>
    </row>
    <row r="32" spans="1:12" ht="22.5" customHeight="1">
      <c r="A32" s="8268"/>
      <c r="B32" s="5767" t="s">
        <v>21285</v>
      </c>
      <c r="C32" s="5768" t="s">
        <v>21286</v>
      </c>
      <c r="D32" s="5776" t="s">
        <v>21297</v>
      </c>
      <c r="E32" s="5771" t="s">
        <v>1441</v>
      </c>
      <c r="F32" s="5775">
        <v>16.600000000000001</v>
      </c>
      <c r="G32" s="5774">
        <v>730</v>
      </c>
      <c r="H32" s="5774">
        <v>403</v>
      </c>
      <c r="I32" s="5774">
        <v>327</v>
      </c>
      <c r="J32" s="5774">
        <v>43</v>
      </c>
      <c r="K32" s="6912">
        <v>71125</v>
      </c>
      <c r="L32" s="5765">
        <f t="shared" si="0"/>
        <v>71125</v>
      </c>
    </row>
    <row r="33" spans="1:12" ht="22.5" customHeight="1">
      <c r="A33" s="8268"/>
      <c r="B33" s="5767"/>
      <c r="C33" s="5769" t="s">
        <v>21287</v>
      </c>
      <c r="D33" s="5773"/>
      <c r="E33" s="5771"/>
      <c r="F33" s="5772"/>
      <c r="G33" s="5772"/>
      <c r="H33" s="5772"/>
      <c r="I33" s="5772"/>
      <c r="J33" s="5772"/>
      <c r="K33" s="6912"/>
      <c r="L33" s="5765"/>
    </row>
    <row r="34" spans="1:12" ht="22.5" customHeight="1">
      <c r="A34" s="8268"/>
      <c r="B34" s="5767" t="s">
        <v>21288</v>
      </c>
      <c r="C34" s="5768" t="s">
        <v>21289</v>
      </c>
      <c r="D34" s="5771" t="s">
        <v>21295</v>
      </c>
      <c r="E34" s="5771" t="s">
        <v>1441</v>
      </c>
      <c r="F34" s="5775"/>
      <c r="G34" s="5774">
        <v>693</v>
      </c>
      <c r="H34" s="5774">
        <v>403</v>
      </c>
      <c r="I34" s="5774">
        <v>247</v>
      </c>
      <c r="J34" s="5774">
        <v>28</v>
      </c>
      <c r="K34" s="6912">
        <v>53938</v>
      </c>
      <c r="L34" s="5765">
        <f t="shared" si="0"/>
        <v>53938</v>
      </c>
    </row>
    <row r="35" spans="1:12" ht="22.5" customHeight="1">
      <c r="A35" s="8268"/>
      <c r="B35" s="5767" t="s">
        <v>21292</v>
      </c>
      <c r="C35" s="5768" t="s">
        <v>21293</v>
      </c>
      <c r="D35" s="5771" t="s">
        <v>21297</v>
      </c>
      <c r="E35" s="5771" t="s">
        <v>1441</v>
      </c>
      <c r="F35" s="5775"/>
      <c r="G35" s="5774">
        <v>693</v>
      </c>
      <c r="H35" s="5774">
        <v>403</v>
      </c>
      <c r="I35" s="5774">
        <v>247</v>
      </c>
      <c r="J35" s="5774">
        <v>29</v>
      </c>
      <c r="K35" s="6912">
        <v>53938</v>
      </c>
      <c r="L35" s="5765">
        <f t="shared" si="0"/>
        <v>53938</v>
      </c>
    </row>
    <row r="36" spans="1:12" ht="22.5" customHeight="1">
      <c r="A36" s="8269"/>
      <c r="B36" s="5767" t="s">
        <v>21290</v>
      </c>
      <c r="C36" s="5768" t="s">
        <v>21291</v>
      </c>
      <c r="D36" s="5771" t="s">
        <v>21296</v>
      </c>
      <c r="E36" s="5771" t="s">
        <v>1441</v>
      </c>
      <c r="F36" s="5775"/>
      <c r="G36" s="5774">
        <v>730</v>
      </c>
      <c r="H36" s="5774">
        <v>403</v>
      </c>
      <c r="I36" s="5774">
        <v>327</v>
      </c>
      <c r="J36" s="5774">
        <v>43</v>
      </c>
      <c r="K36" s="6912">
        <v>66917</v>
      </c>
      <c r="L36" s="5765">
        <f t="shared" si="0"/>
        <v>66917</v>
      </c>
    </row>
    <row r="38" spans="1:12" ht="14.35">
      <c r="C38" s="5769" t="s">
        <v>21298</v>
      </c>
      <c r="D38"/>
    </row>
    <row r="39" spans="1:12" ht="14.35">
      <c r="B39" s="4652" t="s">
        <v>21302</v>
      </c>
      <c r="C39" s="5777" t="s">
        <v>21303</v>
      </c>
      <c r="D39"/>
      <c r="K39" s="5756">
        <v>128</v>
      </c>
      <c r="L39" s="5770">
        <f t="shared" si="0"/>
        <v>128</v>
      </c>
    </row>
    <row r="40" spans="1:12">
      <c r="C40" s="5769" t="s">
        <v>21299</v>
      </c>
      <c r="D40" s="5774" t="s">
        <v>21300</v>
      </c>
      <c r="E40" s="5774" t="s">
        <v>21301</v>
      </c>
    </row>
    <row r="41" spans="1:12">
      <c r="D41" s="5774">
        <v>20</v>
      </c>
      <c r="E41" s="5774">
        <v>9</v>
      </c>
    </row>
    <row r="42" spans="1:12">
      <c r="D42" s="5774">
        <v>24</v>
      </c>
      <c r="E42" s="5774">
        <v>11</v>
      </c>
    </row>
    <row r="43" spans="1:12">
      <c r="D43" s="5774">
        <v>32</v>
      </c>
      <c r="E43" s="5774">
        <v>16</v>
      </c>
    </row>
  </sheetData>
  <mergeCells count="12">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P41"/>
  <sheetViews>
    <sheetView zoomScale="75" zoomScaleNormal="75" workbookViewId="0">
      <selection activeCell="AC27" sqref="AC27"/>
    </sheetView>
  </sheetViews>
  <sheetFormatPr defaultRowHeight="14.35"/>
  <cols>
    <col min="1" max="1" width="12" customWidth="1"/>
    <col min="2" max="2" width="13.703125" customWidth="1"/>
    <col min="3" max="3" width="11.29296875" customWidth="1"/>
    <col min="6" max="6" width="10.703125" customWidth="1"/>
    <col min="7" max="7" width="12.703125" customWidth="1"/>
    <col min="12" max="12" width="12.5859375" style="367" customWidth="1"/>
    <col min="13" max="13" width="16.703125" customWidth="1"/>
    <col min="15" max="15" width="9.1171875" style="1279"/>
  </cols>
  <sheetData>
    <row r="1" spans="1:15">
      <c r="A1" s="7460" t="s">
        <v>9188</v>
      </c>
      <c r="B1" s="7460"/>
      <c r="C1" s="7460"/>
      <c r="D1" s="7460"/>
      <c r="E1" s="7460"/>
      <c r="F1" s="7460"/>
      <c r="G1" s="7460"/>
      <c r="H1" s="7460"/>
      <c r="I1" s="7460"/>
      <c r="J1" s="7460"/>
      <c r="K1" s="7460"/>
      <c r="L1" s="7460"/>
      <c r="M1" s="7460"/>
    </row>
    <row r="2" spans="1:15" s="1547" customFormat="1">
      <c r="A2" s="278"/>
      <c r="B2" s="279">
        <v>38763</v>
      </c>
      <c r="K2" s="280"/>
      <c r="L2" s="1183"/>
      <c r="M2" s="1548"/>
      <c r="O2" s="1279"/>
    </row>
    <row r="3" spans="1:15" s="1547" customFormat="1">
      <c r="A3" s="278"/>
      <c r="B3" s="279"/>
      <c r="K3" s="280"/>
      <c r="L3" s="1183"/>
      <c r="M3" s="305"/>
      <c r="O3" s="1279"/>
    </row>
    <row r="4" spans="1:15">
      <c r="A4" s="18" t="s">
        <v>48</v>
      </c>
      <c r="B4" s="19">
        <v>0</v>
      </c>
      <c r="C4" s="1547"/>
      <c r="D4" s="1547"/>
      <c r="E4" s="1547"/>
      <c r="F4" s="1547"/>
      <c r="G4" s="1547"/>
      <c r="H4" s="1547"/>
      <c r="I4" s="1547"/>
      <c r="J4" s="1547"/>
      <c r="K4" s="1547"/>
      <c r="L4" s="1183"/>
      <c r="M4" s="1548"/>
    </row>
    <row r="5" spans="1:15" s="1547" customFormat="1">
      <c r="A5" s="8295" t="s">
        <v>9190</v>
      </c>
      <c r="B5" s="8295"/>
      <c r="C5" s="8295"/>
      <c r="D5" s="8295"/>
      <c r="E5" s="8295"/>
      <c r="F5" s="8295"/>
      <c r="G5" s="8295"/>
      <c r="H5" s="8295"/>
      <c r="I5" s="8295"/>
      <c r="J5" s="8295"/>
      <c r="K5" s="8295"/>
      <c r="L5" s="8295"/>
      <c r="M5" s="8295"/>
      <c r="O5" s="1279"/>
    </row>
    <row r="6" spans="1:15" s="1547" customFormat="1">
      <c r="A6" s="8295"/>
      <c r="B6" s="8295"/>
      <c r="C6" s="8295"/>
      <c r="D6" s="8295"/>
      <c r="E6" s="8295"/>
      <c r="F6" s="8295"/>
      <c r="G6" s="8295"/>
      <c r="H6" s="8295"/>
      <c r="I6" s="8295"/>
      <c r="J6" s="8295"/>
      <c r="K6" s="8295"/>
      <c r="L6" s="8295"/>
      <c r="M6" s="8295"/>
      <c r="O6" s="1279"/>
    </row>
    <row r="7" spans="1:15">
      <c r="A7" s="8296" t="s">
        <v>70</v>
      </c>
      <c r="B7" s="8297" t="s">
        <v>67</v>
      </c>
      <c r="C7" s="8299" t="s">
        <v>1587</v>
      </c>
      <c r="D7" s="8300" t="s">
        <v>1588</v>
      </c>
      <c r="E7" s="8300"/>
      <c r="F7" s="8300"/>
      <c r="G7" s="8296" t="s">
        <v>1589</v>
      </c>
      <c r="H7" s="8301" t="s">
        <v>1590</v>
      </c>
      <c r="I7" s="8301"/>
      <c r="J7" s="8301"/>
      <c r="K7" s="8296" t="s">
        <v>1427</v>
      </c>
      <c r="L7" s="8301" t="s">
        <v>1591</v>
      </c>
      <c r="M7" s="8296" t="s">
        <v>1592</v>
      </c>
    </row>
    <row r="8" spans="1:15" ht="31.5" customHeight="1">
      <c r="A8" s="8296"/>
      <c r="B8" s="8298"/>
      <c r="C8" s="8299"/>
      <c r="D8" s="281">
        <v>1</v>
      </c>
      <c r="E8" s="282">
        <v>2</v>
      </c>
      <c r="F8" s="282">
        <v>3</v>
      </c>
      <c r="G8" s="8296"/>
      <c r="H8" s="283" t="s">
        <v>1437</v>
      </c>
      <c r="I8" s="283" t="s">
        <v>1438</v>
      </c>
      <c r="J8" s="283" t="s">
        <v>1439</v>
      </c>
      <c r="K8" s="8296"/>
      <c r="L8" s="8301"/>
      <c r="M8" s="8296"/>
    </row>
    <row r="9" spans="1:15">
      <c r="A9" s="8278" t="s">
        <v>9189</v>
      </c>
      <c r="B9" s="8279"/>
      <c r="C9" s="8279"/>
      <c r="D9" s="8279"/>
      <c r="E9" s="8279"/>
      <c r="F9" s="8279"/>
      <c r="G9" s="8279"/>
      <c r="H9" s="8279"/>
      <c r="I9" s="8279"/>
      <c r="J9" s="8279"/>
      <c r="K9" s="8279"/>
      <c r="L9" s="8279"/>
      <c r="M9" s="8279"/>
    </row>
    <row r="10" spans="1:15" ht="15.35">
      <c r="A10" s="8280"/>
      <c r="B10" s="1550" t="s">
        <v>9193</v>
      </c>
      <c r="C10" s="1551">
        <v>5</v>
      </c>
      <c r="D10" s="1551">
        <v>2</v>
      </c>
      <c r="E10" s="1552" t="s">
        <v>1007</v>
      </c>
      <c r="F10" s="1552" t="s">
        <v>1138</v>
      </c>
      <c r="G10" s="1553">
        <v>220</v>
      </c>
      <c r="H10" s="1554">
        <v>704</v>
      </c>
      <c r="I10" s="1554">
        <v>440</v>
      </c>
      <c r="J10" s="1554">
        <v>354</v>
      </c>
      <c r="K10" s="1553">
        <v>30</v>
      </c>
      <c r="L10" s="3747">
        <v>47400</v>
      </c>
      <c r="M10" s="2853">
        <f t="shared" ref="M10:M17" si="0">L10-L10*$B$4/100</f>
        <v>47400</v>
      </c>
    </row>
    <row r="11" spans="1:15" ht="15.35">
      <c r="A11" s="8280"/>
      <c r="B11" s="1550" t="s">
        <v>9194</v>
      </c>
      <c r="C11" s="1551">
        <v>7</v>
      </c>
      <c r="D11" s="1551">
        <v>2</v>
      </c>
      <c r="E11" s="1555">
        <v>5</v>
      </c>
      <c r="F11" s="1555">
        <v>7</v>
      </c>
      <c r="G11" s="1553" t="s">
        <v>5311</v>
      </c>
      <c r="H11" s="1554">
        <v>704</v>
      </c>
      <c r="I11" s="1554">
        <v>440</v>
      </c>
      <c r="J11" s="1554">
        <v>354</v>
      </c>
      <c r="K11" s="1553">
        <v>30</v>
      </c>
      <c r="L11" s="3747">
        <v>47880</v>
      </c>
      <c r="M11" s="2853">
        <f t="shared" si="0"/>
        <v>47880</v>
      </c>
    </row>
    <row r="12" spans="1:15" ht="15.35">
      <c r="A12" s="8280"/>
      <c r="B12" s="1550" t="s">
        <v>9195</v>
      </c>
      <c r="C12" s="1551">
        <v>9</v>
      </c>
      <c r="D12" s="1551">
        <v>3</v>
      </c>
      <c r="E12" s="1555">
        <v>6</v>
      </c>
      <c r="F12" s="1555">
        <v>9</v>
      </c>
      <c r="G12" s="1553" t="s">
        <v>5311</v>
      </c>
      <c r="H12" s="1554">
        <v>704</v>
      </c>
      <c r="I12" s="1554">
        <v>440</v>
      </c>
      <c r="J12" s="1554">
        <v>354</v>
      </c>
      <c r="K12" s="1553">
        <v>30</v>
      </c>
      <c r="L12" s="3747">
        <v>48240</v>
      </c>
      <c r="M12" s="2853">
        <f t="shared" si="0"/>
        <v>48240</v>
      </c>
    </row>
    <row r="13" spans="1:15" ht="15.35">
      <c r="A13" s="8280"/>
      <c r="B13" s="1550" t="s">
        <v>9196</v>
      </c>
      <c r="C13" s="1551">
        <v>12</v>
      </c>
      <c r="D13" s="1551">
        <v>6</v>
      </c>
      <c r="E13" s="1555">
        <v>6</v>
      </c>
      <c r="F13" s="1555">
        <v>12</v>
      </c>
      <c r="G13" s="1553">
        <v>380</v>
      </c>
      <c r="H13" s="1554">
        <v>704</v>
      </c>
      <c r="I13" s="1554">
        <v>440</v>
      </c>
      <c r="J13" s="1554">
        <v>354</v>
      </c>
      <c r="K13" s="1553">
        <v>35</v>
      </c>
      <c r="L13" s="3747">
        <v>54360</v>
      </c>
      <c r="M13" s="2853">
        <f t="shared" si="0"/>
        <v>54360</v>
      </c>
    </row>
    <row r="14" spans="1:15" ht="15.35">
      <c r="A14" s="8280"/>
      <c r="B14" s="1550" t="s">
        <v>9197</v>
      </c>
      <c r="C14" s="1551">
        <v>15</v>
      </c>
      <c r="D14" s="1551">
        <v>6</v>
      </c>
      <c r="E14" s="1555">
        <v>9</v>
      </c>
      <c r="F14" s="1555">
        <v>15</v>
      </c>
      <c r="G14" s="1553">
        <v>380</v>
      </c>
      <c r="H14" s="1554">
        <v>704</v>
      </c>
      <c r="I14" s="1554">
        <v>440</v>
      </c>
      <c r="J14" s="1554">
        <v>354</v>
      </c>
      <c r="K14" s="1553">
        <v>35</v>
      </c>
      <c r="L14" s="3747">
        <v>55080</v>
      </c>
      <c r="M14" s="2853">
        <f t="shared" si="0"/>
        <v>55080</v>
      </c>
    </row>
    <row r="15" spans="1:15" ht="15.35">
      <c r="A15" s="8280"/>
      <c r="B15" s="1550" t="s">
        <v>9198</v>
      </c>
      <c r="C15" s="1551">
        <v>18</v>
      </c>
      <c r="D15" s="1551">
        <v>6</v>
      </c>
      <c r="E15" s="1555">
        <v>12</v>
      </c>
      <c r="F15" s="1555">
        <v>18</v>
      </c>
      <c r="G15" s="1553">
        <v>380</v>
      </c>
      <c r="H15" s="1554">
        <v>704</v>
      </c>
      <c r="I15" s="1554">
        <v>440</v>
      </c>
      <c r="J15" s="1554">
        <v>354</v>
      </c>
      <c r="K15" s="1553">
        <v>35</v>
      </c>
      <c r="L15" s="3747">
        <v>59940</v>
      </c>
      <c r="M15" s="2853">
        <f t="shared" si="0"/>
        <v>59940</v>
      </c>
    </row>
    <row r="16" spans="1:15" ht="15.35">
      <c r="A16" s="8280"/>
      <c r="B16" s="1550" t="s">
        <v>9199</v>
      </c>
      <c r="C16" s="1551">
        <v>21</v>
      </c>
      <c r="D16" s="1551">
        <v>9</v>
      </c>
      <c r="E16" s="1555">
        <v>12</v>
      </c>
      <c r="F16" s="1555">
        <v>21</v>
      </c>
      <c r="G16" s="1553">
        <v>380</v>
      </c>
      <c r="H16" s="1554">
        <v>704</v>
      </c>
      <c r="I16" s="1554">
        <v>440</v>
      </c>
      <c r="J16" s="1554">
        <v>354</v>
      </c>
      <c r="K16" s="1553">
        <v>35</v>
      </c>
      <c r="L16" s="3747">
        <v>61140</v>
      </c>
      <c r="M16" s="2853">
        <f t="shared" si="0"/>
        <v>61140</v>
      </c>
    </row>
    <row r="17" spans="1:15" ht="15.35">
      <c r="A17" s="8280"/>
      <c r="B17" s="1550" t="s">
        <v>9200</v>
      </c>
      <c r="C17" s="1551">
        <v>24</v>
      </c>
      <c r="D17" s="1551">
        <v>9</v>
      </c>
      <c r="E17" s="1555">
        <v>15</v>
      </c>
      <c r="F17" s="1555">
        <v>24</v>
      </c>
      <c r="G17" s="1553">
        <v>380</v>
      </c>
      <c r="H17" s="1554">
        <v>704</v>
      </c>
      <c r="I17" s="1554">
        <v>440</v>
      </c>
      <c r="J17" s="1554">
        <v>354</v>
      </c>
      <c r="K17" s="1553">
        <v>35</v>
      </c>
      <c r="L17" s="3747">
        <v>62260</v>
      </c>
      <c r="M17" s="2853">
        <f t="shared" si="0"/>
        <v>62260</v>
      </c>
    </row>
    <row r="18" spans="1:15" s="1547" customFormat="1">
      <c r="A18" s="513"/>
      <c r="B18" s="513"/>
      <c r="C18" s="1556"/>
      <c r="D18" s="1556"/>
      <c r="E18" s="97"/>
      <c r="F18" s="97"/>
      <c r="G18" s="99"/>
      <c r="H18" s="1557"/>
      <c r="I18" s="1557"/>
      <c r="J18" s="1557"/>
      <c r="K18" s="99"/>
      <c r="L18" s="2076"/>
      <c r="M18" s="713"/>
      <c r="O18" s="1279"/>
    </row>
    <row r="19" spans="1:15" s="1547" customFormat="1">
      <c r="A19" s="8281" t="s">
        <v>9192</v>
      </c>
      <c r="B19" s="8281"/>
      <c r="C19" s="8281"/>
      <c r="D19" s="8281"/>
      <c r="E19" s="8281"/>
      <c r="F19" s="8281"/>
      <c r="G19" s="8281"/>
      <c r="H19" s="8281"/>
      <c r="I19" s="8281"/>
      <c r="J19" s="8281"/>
      <c r="K19" s="8281"/>
      <c r="L19" s="8281"/>
      <c r="M19" s="8281"/>
      <c r="O19" s="1279"/>
    </row>
    <row r="20" spans="1:15">
      <c r="A20" s="8281"/>
      <c r="B20" s="8281"/>
      <c r="C20" s="8281"/>
      <c r="D20" s="8281"/>
      <c r="E20" s="8281"/>
      <c r="F20" s="8281"/>
      <c r="G20" s="8281"/>
      <c r="H20" s="8281"/>
      <c r="I20" s="8281"/>
      <c r="J20" s="8281"/>
      <c r="K20" s="8281"/>
      <c r="L20" s="8281"/>
      <c r="M20" s="8281"/>
    </row>
    <row r="21" spans="1:15">
      <c r="A21" s="8282" t="s">
        <v>70</v>
      </c>
      <c r="B21" s="8284" t="s">
        <v>67</v>
      </c>
      <c r="C21" s="8286" t="s">
        <v>1587</v>
      </c>
      <c r="D21" s="8288" t="s">
        <v>1588</v>
      </c>
      <c r="E21" s="8288"/>
      <c r="F21" s="8288"/>
      <c r="G21" s="8289" t="s">
        <v>1589</v>
      </c>
      <c r="H21" s="8291" t="s">
        <v>1590</v>
      </c>
      <c r="I21" s="8291"/>
      <c r="J21" s="8291"/>
      <c r="K21" s="8289" t="s">
        <v>1427</v>
      </c>
      <c r="L21" s="8291" t="s">
        <v>1591</v>
      </c>
      <c r="M21" s="8293" t="s">
        <v>1592</v>
      </c>
    </row>
    <row r="22" spans="1:15" ht="29.25" customHeight="1">
      <c r="A22" s="8283"/>
      <c r="B22" s="8285"/>
      <c r="C22" s="8287"/>
      <c r="D22" s="2352">
        <v>1</v>
      </c>
      <c r="E22" s="2353">
        <v>2</v>
      </c>
      <c r="F22" s="2353">
        <v>3</v>
      </c>
      <c r="G22" s="8290"/>
      <c r="H22" s="2354" t="s">
        <v>1437</v>
      </c>
      <c r="I22" s="2354" t="s">
        <v>1438</v>
      </c>
      <c r="J22" s="2354" t="s">
        <v>1439</v>
      </c>
      <c r="K22" s="8290"/>
      <c r="L22" s="8292"/>
      <c r="M22" s="8294"/>
    </row>
    <row r="23" spans="1:15">
      <c r="A23" s="8272" t="s">
        <v>9191</v>
      </c>
      <c r="B23" s="8273"/>
      <c r="C23" s="8273"/>
      <c r="D23" s="8273"/>
      <c r="E23" s="8273"/>
      <c r="F23" s="8273"/>
      <c r="G23" s="8273"/>
      <c r="H23" s="8273"/>
      <c r="I23" s="8273"/>
      <c r="J23" s="8273"/>
      <c r="K23" s="8273"/>
      <c r="L23" s="8273"/>
      <c r="M23" s="8274"/>
    </row>
    <row r="24" spans="1:15" ht="15.35">
      <c r="A24" s="8275"/>
      <c r="B24" s="1867" t="s">
        <v>9201</v>
      </c>
      <c r="C24" s="2355">
        <v>5</v>
      </c>
      <c r="D24" s="2355">
        <v>2</v>
      </c>
      <c r="E24" s="2356" t="s">
        <v>1007</v>
      </c>
      <c r="F24" s="2356" t="s">
        <v>1138</v>
      </c>
      <c r="G24" s="2350">
        <v>220</v>
      </c>
      <c r="H24" s="2357">
        <v>500</v>
      </c>
      <c r="I24" s="2357">
        <v>290</v>
      </c>
      <c r="J24" s="2357">
        <v>210</v>
      </c>
      <c r="K24" s="2350">
        <v>12</v>
      </c>
      <c r="L24" s="3748">
        <v>31080</v>
      </c>
      <c r="M24" s="2853">
        <f t="shared" ref="M24:M36" si="1">L24-L24*$B$4/100</f>
        <v>31080</v>
      </c>
    </row>
    <row r="25" spans="1:15" ht="15.35">
      <c r="A25" s="8275"/>
      <c r="B25" s="1867" t="s">
        <v>9202</v>
      </c>
      <c r="C25" s="2355">
        <v>6</v>
      </c>
      <c r="D25" s="2355">
        <v>2</v>
      </c>
      <c r="E25" s="2358">
        <v>4</v>
      </c>
      <c r="F25" s="2358">
        <v>6</v>
      </c>
      <c r="G25" s="2350" t="s">
        <v>5311</v>
      </c>
      <c r="H25" s="2357">
        <v>500</v>
      </c>
      <c r="I25" s="2357">
        <v>290</v>
      </c>
      <c r="J25" s="2357">
        <v>210</v>
      </c>
      <c r="K25" s="2350">
        <v>12</v>
      </c>
      <c r="L25" s="3748">
        <v>33000</v>
      </c>
      <c r="M25" s="2853">
        <f t="shared" si="1"/>
        <v>33000</v>
      </c>
    </row>
    <row r="26" spans="1:15" s="1547" customFormat="1" ht="15.35">
      <c r="A26" s="8275"/>
      <c r="B26" s="1867" t="s">
        <v>9203</v>
      </c>
      <c r="C26" s="2355">
        <v>7</v>
      </c>
      <c r="D26" s="2355">
        <v>2</v>
      </c>
      <c r="E26" s="2358">
        <v>5</v>
      </c>
      <c r="F26" s="2358">
        <v>7</v>
      </c>
      <c r="G26" s="2350" t="s">
        <v>5311</v>
      </c>
      <c r="H26" s="2357">
        <v>500</v>
      </c>
      <c r="I26" s="2357">
        <v>290</v>
      </c>
      <c r="J26" s="2357">
        <v>210</v>
      </c>
      <c r="K26" s="2350">
        <v>12</v>
      </c>
      <c r="L26" s="3748">
        <v>33240</v>
      </c>
      <c r="M26" s="2853">
        <f t="shared" si="1"/>
        <v>33240</v>
      </c>
      <c r="O26" s="1279"/>
    </row>
    <row r="27" spans="1:15" s="1547" customFormat="1" ht="15.35">
      <c r="A27" s="8275"/>
      <c r="B27" s="1867" t="s">
        <v>9204</v>
      </c>
      <c r="C27" s="2355">
        <v>8</v>
      </c>
      <c r="D27" s="2355">
        <v>3</v>
      </c>
      <c r="E27" s="2358">
        <v>5</v>
      </c>
      <c r="F27" s="2358">
        <v>8</v>
      </c>
      <c r="G27" s="2350" t="s">
        <v>5311</v>
      </c>
      <c r="H27" s="2357">
        <v>500</v>
      </c>
      <c r="I27" s="2357">
        <v>290</v>
      </c>
      <c r="J27" s="2357">
        <v>210</v>
      </c>
      <c r="K27" s="2350">
        <v>12</v>
      </c>
      <c r="L27" s="3748">
        <v>33600</v>
      </c>
      <c r="M27" s="2853">
        <f t="shared" si="1"/>
        <v>33600</v>
      </c>
      <c r="O27" s="1279"/>
    </row>
    <row r="28" spans="1:15" s="1547" customFormat="1" ht="15.35">
      <c r="A28" s="8275"/>
      <c r="B28" s="1867" t="s">
        <v>9205</v>
      </c>
      <c r="C28" s="2355">
        <v>9</v>
      </c>
      <c r="D28" s="2355">
        <v>3</v>
      </c>
      <c r="E28" s="2358">
        <v>6</v>
      </c>
      <c r="F28" s="2358">
        <v>9</v>
      </c>
      <c r="G28" s="2350" t="s">
        <v>5311</v>
      </c>
      <c r="H28" s="2357">
        <v>500</v>
      </c>
      <c r="I28" s="2357">
        <v>290</v>
      </c>
      <c r="J28" s="2357">
        <v>210</v>
      </c>
      <c r="K28" s="2350">
        <v>12</v>
      </c>
      <c r="L28" s="3748">
        <v>35400</v>
      </c>
      <c r="M28" s="2853">
        <f t="shared" si="1"/>
        <v>35400</v>
      </c>
      <c r="O28" s="1279"/>
    </row>
    <row r="29" spans="1:15" s="1547" customFormat="1" ht="15.35">
      <c r="A29" s="8275"/>
      <c r="B29" s="1867" t="s">
        <v>9206</v>
      </c>
      <c r="C29" s="2355">
        <v>12</v>
      </c>
      <c r="D29" s="2355">
        <v>6</v>
      </c>
      <c r="E29" s="2358">
        <v>6</v>
      </c>
      <c r="F29" s="2358">
        <v>12</v>
      </c>
      <c r="G29" s="2350">
        <v>380</v>
      </c>
      <c r="H29" s="2357">
        <v>522</v>
      </c>
      <c r="I29" s="2357">
        <v>376</v>
      </c>
      <c r="J29" s="2357">
        <v>260</v>
      </c>
      <c r="K29" s="2350">
        <v>22</v>
      </c>
      <c r="L29" s="3748">
        <v>45840</v>
      </c>
      <c r="M29" s="2853">
        <f t="shared" si="1"/>
        <v>45840</v>
      </c>
      <c r="O29" s="1279"/>
    </row>
    <row r="30" spans="1:15" s="1547" customFormat="1" ht="15.35">
      <c r="A30" s="8275"/>
      <c r="B30" s="1867" t="s">
        <v>9207</v>
      </c>
      <c r="C30" s="2355">
        <v>15</v>
      </c>
      <c r="D30" s="2355">
        <v>6</v>
      </c>
      <c r="E30" s="2358">
        <v>9</v>
      </c>
      <c r="F30" s="2358">
        <v>15</v>
      </c>
      <c r="G30" s="2350">
        <v>380</v>
      </c>
      <c r="H30" s="2357">
        <v>522</v>
      </c>
      <c r="I30" s="2357">
        <v>376</v>
      </c>
      <c r="J30" s="2357">
        <v>260</v>
      </c>
      <c r="K30" s="2350">
        <v>22</v>
      </c>
      <c r="L30" s="3748">
        <v>46680</v>
      </c>
      <c r="M30" s="2853">
        <f t="shared" si="1"/>
        <v>46680</v>
      </c>
      <c r="O30" s="1279"/>
    </row>
    <row r="31" spans="1:15" s="1547" customFormat="1" ht="15.35">
      <c r="A31" s="8275"/>
      <c r="B31" s="1867" t="s">
        <v>9208</v>
      </c>
      <c r="C31" s="2355">
        <v>18</v>
      </c>
      <c r="D31" s="2355">
        <v>6</v>
      </c>
      <c r="E31" s="2358">
        <v>12</v>
      </c>
      <c r="F31" s="2358">
        <v>18</v>
      </c>
      <c r="G31" s="2350">
        <v>380</v>
      </c>
      <c r="H31" s="2357">
        <v>522</v>
      </c>
      <c r="I31" s="2357">
        <v>376</v>
      </c>
      <c r="J31" s="2357">
        <v>260</v>
      </c>
      <c r="K31" s="2350">
        <v>22</v>
      </c>
      <c r="L31" s="3748">
        <v>47760</v>
      </c>
      <c r="M31" s="2853">
        <f t="shared" si="1"/>
        <v>47760</v>
      </c>
      <c r="O31" s="1279"/>
    </row>
    <row r="32" spans="1:15" s="1547" customFormat="1" ht="15.35">
      <c r="A32" s="8275"/>
      <c r="B32" s="1867" t="s">
        <v>9209</v>
      </c>
      <c r="C32" s="2355">
        <v>21</v>
      </c>
      <c r="D32" s="2355">
        <v>9</v>
      </c>
      <c r="E32" s="2358">
        <v>12</v>
      </c>
      <c r="F32" s="2358">
        <v>21</v>
      </c>
      <c r="G32" s="2350">
        <v>380</v>
      </c>
      <c r="H32" s="2357">
        <v>522</v>
      </c>
      <c r="I32" s="2357">
        <v>376</v>
      </c>
      <c r="J32" s="2357">
        <v>260</v>
      </c>
      <c r="K32" s="2350">
        <v>22</v>
      </c>
      <c r="L32" s="3748">
        <v>49140</v>
      </c>
      <c r="M32" s="2853">
        <f t="shared" si="1"/>
        <v>49140</v>
      </c>
      <c r="O32" s="1279"/>
    </row>
    <row r="33" spans="1:16" s="1547" customFormat="1" ht="15.35">
      <c r="A33" s="8275"/>
      <c r="B33" s="1867" t="s">
        <v>9210</v>
      </c>
      <c r="C33" s="2355">
        <v>24</v>
      </c>
      <c r="D33" s="2355">
        <v>9</v>
      </c>
      <c r="E33" s="2358">
        <v>15</v>
      </c>
      <c r="F33" s="2358">
        <v>24</v>
      </c>
      <c r="G33" s="2350">
        <v>380</v>
      </c>
      <c r="H33" s="2357">
        <v>522</v>
      </c>
      <c r="I33" s="2357">
        <v>376</v>
      </c>
      <c r="J33" s="2357">
        <v>260</v>
      </c>
      <c r="K33" s="2350">
        <v>22</v>
      </c>
      <c r="L33" s="3748">
        <v>53256</v>
      </c>
      <c r="M33" s="2853">
        <f t="shared" si="1"/>
        <v>53256</v>
      </c>
      <c r="O33" s="1279"/>
    </row>
    <row r="34" spans="1:16" s="1547" customFormat="1" ht="15.35">
      <c r="A34" s="8275"/>
      <c r="B34" s="1867" t="s">
        <v>9211</v>
      </c>
      <c r="C34" s="2355">
        <v>30</v>
      </c>
      <c r="D34" s="2355">
        <v>12</v>
      </c>
      <c r="E34" s="2358">
        <v>18</v>
      </c>
      <c r="F34" s="2358">
        <v>30</v>
      </c>
      <c r="G34" s="2350">
        <v>380</v>
      </c>
      <c r="H34" s="2357">
        <v>620</v>
      </c>
      <c r="I34" s="2357">
        <v>393</v>
      </c>
      <c r="J34" s="2357">
        <v>282</v>
      </c>
      <c r="K34" s="2350">
        <v>36</v>
      </c>
      <c r="L34" s="3748">
        <v>62880</v>
      </c>
      <c r="M34" s="2853">
        <f t="shared" si="1"/>
        <v>62880</v>
      </c>
      <c r="O34" s="1279"/>
    </row>
    <row r="35" spans="1:16" s="1547" customFormat="1" ht="15.35">
      <c r="A35" s="8275"/>
      <c r="B35" s="1867" t="s">
        <v>9212</v>
      </c>
      <c r="C35" s="2355">
        <v>36</v>
      </c>
      <c r="D35" s="1790">
        <v>12</v>
      </c>
      <c r="E35" s="1790">
        <v>24</v>
      </c>
      <c r="F35" s="1790">
        <v>35</v>
      </c>
      <c r="G35" s="2350">
        <v>380</v>
      </c>
      <c r="H35" s="2357">
        <v>620</v>
      </c>
      <c r="I35" s="2357">
        <v>393</v>
      </c>
      <c r="J35" s="2357">
        <v>282</v>
      </c>
      <c r="K35" s="2350">
        <v>36</v>
      </c>
      <c r="L35" s="3748">
        <v>65760</v>
      </c>
      <c r="M35" s="2853">
        <f t="shared" si="1"/>
        <v>65760</v>
      </c>
      <c r="O35" s="1279"/>
    </row>
    <row r="36" spans="1:16" s="1547" customFormat="1" ht="15.35">
      <c r="A36" s="8276"/>
      <c r="B36" s="1867" t="s">
        <v>9213</v>
      </c>
      <c r="C36" s="2355">
        <v>45</v>
      </c>
      <c r="D36" s="2355">
        <v>15</v>
      </c>
      <c r="E36" s="2358">
        <v>30</v>
      </c>
      <c r="F36" s="2358">
        <v>45</v>
      </c>
      <c r="G36" s="2350">
        <v>380</v>
      </c>
      <c r="H36" s="2357">
        <v>620</v>
      </c>
      <c r="I36" s="2357">
        <v>393</v>
      </c>
      <c r="J36" s="2357">
        <v>282</v>
      </c>
      <c r="K36" s="2350">
        <v>36</v>
      </c>
      <c r="L36" s="3748">
        <v>67800</v>
      </c>
      <c r="M36" s="2853">
        <f t="shared" si="1"/>
        <v>67800</v>
      </c>
      <c r="O36" s="1279"/>
      <c r="P36" s="1631"/>
    </row>
    <row r="37" spans="1:16">
      <c r="M37" s="2351"/>
    </row>
    <row r="38" spans="1:16">
      <c r="B38" s="8277" t="s">
        <v>9214</v>
      </c>
      <c r="C38" s="8277"/>
      <c r="D38" s="8277"/>
      <c r="E38" s="8277"/>
      <c r="M38" s="2351"/>
    </row>
    <row r="40" spans="1:16" ht="27" customHeight="1">
      <c r="B40" s="8271" t="s">
        <v>13350</v>
      </c>
      <c r="C40" s="8271"/>
      <c r="D40" s="8271"/>
      <c r="E40" s="8271"/>
      <c r="F40" s="8271"/>
      <c r="G40" s="8271"/>
      <c r="H40" s="8271"/>
      <c r="I40" s="8271"/>
      <c r="J40" s="8271"/>
      <c r="K40" s="8271"/>
      <c r="L40" s="8271"/>
      <c r="M40" s="3749">
        <v>5690</v>
      </c>
    </row>
    <row r="41" spans="1:16" ht="27" customHeight="1">
      <c r="B41" s="8271" t="s">
        <v>13351</v>
      </c>
      <c r="C41" s="8271"/>
      <c r="D41" s="8271"/>
      <c r="E41" s="8271"/>
      <c r="F41" s="8271"/>
      <c r="G41" s="8271"/>
      <c r="H41" s="8271"/>
      <c r="I41" s="8271"/>
      <c r="J41" s="8271"/>
      <c r="K41" s="8271"/>
      <c r="L41" s="8271"/>
      <c r="M41" s="3749">
        <v>8290</v>
      </c>
    </row>
  </sheetData>
  <mergeCells count="28">
    <mergeCell ref="A1:M1"/>
    <mergeCell ref="A5:M6"/>
    <mergeCell ref="A7:A8"/>
    <mergeCell ref="B7:B8"/>
    <mergeCell ref="C7:C8"/>
    <mergeCell ref="D7:F7"/>
    <mergeCell ref="G7:G8"/>
    <mergeCell ref="H7:J7"/>
    <mergeCell ref="K7:K8"/>
    <mergeCell ref="L7:L8"/>
    <mergeCell ref="M7:M8"/>
    <mergeCell ref="A9:M9"/>
    <mergeCell ref="A10:A17"/>
    <mergeCell ref="A19:M20"/>
    <mergeCell ref="A21:A22"/>
    <mergeCell ref="B21:B22"/>
    <mergeCell ref="C21:C22"/>
    <mergeCell ref="D21:F21"/>
    <mergeCell ref="G21:G22"/>
    <mergeCell ref="H21:J21"/>
    <mergeCell ref="K21:K22"/>
    <mergeCell ref="L21:L22"/>
    <mergeCell ref="M21:M22"/>
    <mergeCell ref="B40:L40"/>
    <mergeCell ref="B41:L41"/>
    <mergeCell ref="A23:M23"/>
    <mergeCell ref="A24:A36"/>
    <mergeCell ref="B38:E38"/>
  </mergeCells>
  <pageMargins left="0.7" right="0.7" top="0.75" bottom="0.75" header="0.3" footer="0.3"/>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Лист31"/>
  <dimension ref="A1:R141"/>
  <sheetViews>
    <sheetView zoomScale="70" zoomScaleNormal="70" workbookViewId="0">
      <selection sqref="A1:N1"/>
    </sheetView>
  </sheetViews>
  <sheetFormatPr defaultRowHeight="14.35"/>
  <cols>
    <col min="1" max="1" width="27.5859375" customWidth="1"/>
    <col min="2" max="2" width="15.41015625" style="682" customWidth="1"/>
    <col min="3" max="3" width="30.29296875" bestFit="1" customWidth="1"/>
    <col min="4" max="4" width="16.5859375" customWidth="1"/>
    <col min="5" max="5" width="17.703125" customWidth="1"/>
    <col min="6" max="7" width="11.29296875" customWidth="1"/>
    <col min="10" max="10" width="15.41015625" bestFit="1" customWidth="1"/>
    <col min="11" max="11" width="15.703125" customWidth="1"/>
    <col min="12" max="12" width="12.29296875" style="2667" customWidth="1"/>
    <col min="13" max="13" width="10.703125" style="367" customWidth="1"/>
    <col min="14" max="14" width="19.703125" style="367" customWidth="1"/>
    <col min="15" max="15" width="11.703125" style="2667" customWidth="1"/>
    <col min="16" max="16" width="11" customWidth="1"/>
    <col min="18" max="18" width="9.1171875" style="1279"/>
  </cols>
  <sheetData>
    <row r="1" spans="1:18">
      <c r="A1" s="8385" t="s">
        <v>4534</v>
      </c>
      <c r="B1" s="8385"/>
      <c r="C1" s="8385"/>
      <c r="D1" s="8385"/>
      <c r="E1" s="8385"/>
      <c r="F1" s="8385"/>
      <c r="G1" s="8385"/>
      <c r="H1" s="8385"/>
      <c r="I1" s="8385"/>
      <c r="J1" s="8385"/>
      <c r="K1" s="8385"/>
      <c r="L1" s="8385"/>
      <c r="M1" s="8385"/>
      <c r="N1" s="8385"/>
    </row>
    <row r="2" spans="1:18">
      <c r="A2" s="278"/>
      <c r="B2" s="278"/>
      <c r="C2" s="279">
        <v>38763</v>
      </c>
      <c r="D2" s="682"/>
      <c r="E2" s="682"/>
      <c r="F2" s="682"/>
      <c r="G2" s="682"/>
      <c r="H2" s="682"/>
      <c r="I2" s="682"/>
      <c r="J2" s="682"/>
      <c r="K2" s="682"/>
      <c r="L2" s="280"/>
      <c r="M2" s="1183"/>
      <c r="N2" s="1183"/>
    </row>
    <row r="3" spans="1:18">
      <c r="A3" s="278"/>
      <c r="B3" s="278"/>
      <c r="C3" s="279"/>
      <c r="D3" s="682"/>
      <c r="E3" s="682"/>
      <c r="F3" s="682"/>
      <c r="G3" s="682"/>
      <c r="H3" s="682"/>
      <c r="I3" s="682"/>
      <c r="J3" s="682"/>
      <c r="K3" s="682"/>
      <c r="L3" s="280"/>
      <c r="M3" s="1183"/>
      <c r="N3" s="1183"/>
    </row>
    <row r="4" spans="1:18">
      <c r="A4" s="18" t="s">
        <v>48</v>
      </c>
      <c r="B4" s="18"/>
      <c r="C4" s="19">
        <v>0</v>
      </c>
      <c r="D4" s="682"/>
      <c r="E4" s="682"/>
      <c r="F4" s="682"/>
      <c r="G4" s="682"/>
      <c r="H4" s="682"/>
      <c r="I4" s="682"/>
      <c r="J4" s="682"/>
      <c r="K4" s="682"/>
      <c r="M4" s="1183"/>
      <c r="N4" s="1183"/>
    </row>
    <row r="5" spans="1:18">
      <c r="A5" s="175"/>
      <c r="B5" s="175"/>
      <c r="C5" s="176"/>
      <c r="D5" s="681"/>
      <c r="E5" s="681"/>
      <c r="F5" s="681"/>
      <c r="G5" s="681"/>
      <c r="H5" s="681"/>
      <c r="I5" s="681"/>
      <c r="J5" s="681"/>
      <c r="K5" s="681"/>
      <c r="M5" s="1183"/>
      <c r="N5" s="1183"/>
    </row>
    <row r="6" spans="1:18" s="682" customFormat="1">
      <c r="A6" s="175"/>
      <c r="B6" s="175"/>
      <c r="C6" s="176"/>
      <c r="D6" s="681"/>
      <c r="E6" s="681"/>
      <c r="F6" s="681"/>
      <c r="G6" s="681"/>
      <c r="H6" s="681"/>
      <c r="I6" s="681"/>
      <c r="J6" s="681"/>
      <c r="K6" s="681"/>
      <c r="L6" s="2667"/>
      <c r="M6" s="1183"/>
      <c r="N6" s="1183"/>
      <c r="O6" s="294"/>
      <c r="P6" s="288"/>
      <c r="R6" s="1279"/>
    </row>
    <row r="7" spans="1:18" s="682" customFormat="1" ht="18.350000000000001" thickBot="1">
      <c r="A7" s="8394" t="s">
        <v>3930</v>
      </c>
      <c r="B7" s="8394"/>
      <c r="C7" s="8394"/>
      <c r="D7" s="8394"/>
      <c r="E7" s="8394"/>
      <c r="F7" s="8394"/>
      <c r="G7" s="8394"/>
      <c r="H7" s="8394"/>
      <c r="I7" s="8394"/>
      <c r="J7" s="8394"/>
      <c r="K7" s="8394"/>
      <c r="L7" s="8394"/>
      <c r="M7" s="8394"/>
      <c r="N7" s="8394"/>
      <c r="O7" s="158"/>
      <c r="P7" s="702"/>
      <c r="R7" s="1279"/>
    </row>
    <row r="8" spans="1:18" s="682" customFormat="1" ht="38">
      <c r="A8" s="8316" t="s">
        <v>70</v>
      </c>
      <c r="B8" s="8322" t="s">
        <v>75</v>
      </c>
      <c r="C8" s="8322" t="s">
        <v>67</v>
      </c>
      <c r="D8" s="8395" t="s">
        <v>1587</v>
      </c>
      <c r="E8" s="8324" t="s">
        <v>3928</v>
      </c>
      <c r="F8" s="8325"/>
      <c r="G8" s="8326"/>
      <c r="H8" s="712" t="s">
        <v>1589</v>
      </c>
      <c r="I8" s="8324" t="s">
        <v>3929</v>
      </c>
      <c r="J8" s="8325"/>
      <c r="K8" s="8326"/>
      <c r="L8" s="2662" t="s">
        <v>3931</v>
      </c>
      <c r="M8" s="8308" t="s">
        <v>1591</v>
      </c>
      <c r="N8" s="8357" t="s">
        <v>1592</v>
      </c>
      <c r="O8" s="2667"/>
      <c r="R8" s="1279"/>
    </row>
    <row r="9" spans="1:18" s="682" customFormat="1" ht="14.7" thickBot="1">
      <c r="A9" s="8327"/>
      <c r="B9" s="8323"/>
      <c r="C9" s="8323"/>
      <c r="D9" s="8396"/>
      <c r="E9" s="697" t="s">
        <v>1437</v>
      </c>
      <c r="F9" s="697" t="s">
        <v>1438</v>
      </c>
      <c r="G9" s="708" t="s">
        <v>1579</v>
      </c>
      <c r="H9" s="700"/>
      <c r="I9" s="697" t="s">
        <v>1437</v>
      </c>
      <c r="J9" s="697" t="s">
        <v>1438</v>
      </c>
      <c r="K9" s="697" t="s">
        <v>1439</v>
      </c>
      <c r="L9" s="2663"/>
      <c r="M9" s="8309"/>
      <c r="N9" s="8393"/>
      <c r="O9" s="2667"/>
      <c r="R9" s="1279"/>
    </row>
    <row r="10" spans="1:18" s="682" customFormat="1">
      <c r="A10" s="8313"/>
      <c r="B10" s="3737">
        <v>11003</v>
      </c>
      <c r="C10" s="706" t="s">
        <v>3921</v>
      </c>
      <c r="D10" s="703">
        <v>2.5</v>
      </c>
      <c r="E10" s="703">
        <v>505</v>
      </c>
      <c r="F10" s="703">
        <v>200</v>
      </c>
      <c r="G10" s="703">
        <v>160</v>
      </c>
      <c r="H10" s="703">
        <v>220</v>
      </c>
      <c r="I10" s="703" t="s">
        <v>417</v>
      </c>
      <c r="J10" s="703" t="s">
        <v>417</v>
      </c>
      <c r="K10" s="703" t="s">
        <v>417</v>
      </c>
      <c r="L10" s="704">
        <v>9</v>
      </c>
      <c r="M10" s="2109">
        <v>15250</v>
      </c>
      <c r="N10" s="3696">
        <f t="shared" ref="N10:N21" si="0">M10-M10*$C$4/100</f>
        <v>15250</v>
      </c>
      <c r="O10" s="2667"/>
      <c r="R10" s="1279"/>
    </row>
    <row r="11" spans="1:18" s="682" customFormat="1">
      <c r="A11" s="8314"/>
      <c r="B11" s="3738">
        <v>11015</v>
      </c>
      <c r="C11" s="705" t="s">
        <v>3926</v>
      </c>
      <c r="D11" s="680">
        <v>4</v>
      </c>
      <c r="E11" s="680">
        <v>565</v>
      </c>
      <c r="F11" s="680">
        <v>200</v>
      </c>
      <c r="G11" s="680">
        <v>160</v>
      </c>
      <c r="H11" s="680">
        <v>220</v>
      </c>
      <c r="I11" s="680">
        <v>250</v>
      </c>
      <c r="J11" s="680">
        <v>135</v>
      </c>
      <c r="K11" s="680">
        <v>115</v>
      </c>
      <c r="L11" s="2665">
        <v>16.5</v>
      </c>
      <c r="M11" s="2109">
        <v>17920</v>
      </c>
      <c r="N11" s="3696">
        <f t="shared" si="0"/>
        <v>17920</v>
      </c>
      <c r="O11" s="2751"/>
      <c r="P11" s="1692"/>
      <c r="R11" s="1279"/>
    </row>
    <row r="12" spans="1:18" s="682" customFormat="1">
      <c r="A12" s="8314"/>
      <c r="B12" s="3738">
        <v>11025</v>
      </c>
      <c r="C12" s="705" t="s">
        <v>3927</v>
      </c>
      <c r="D12" s="680">
        <v>6</v>
      </c>
      <c r="E12" s="680">
        <v>565</v>
      </c>
      <c r="F12" s="680">
        <v>200</v>
      </c>
      <c r="G12" s="680">
        <v>160</v>
      </c>
      <c r="H12" s="680">
        <v>220</v>
      </c>
      <c r="I12" s="680">
        <v>250</v>
      </c>
      <c r="J12" s="680">
        <v>205</v>
      </c>
      <c r="K12" s="680">
        <v>155</v>
      </c>
      <c r="L12" s="2665">
        <v>18</v>
      </c>
      <c r="M12" s="2109">
        <v>21920</v>
      </c>
      <c r="N12" s="3696">
        <f t="shared" si="0"/>
        <v>21920</v>
      </c>
      <c r="O12" s="2751"/>
      <c r="P12" s="1692"/>
      <c r="R12" s="1279"/>
    </row>
    <row r="13" spans="1:18" s="682" customFormat="1">
      <c r="A13" s="8314"/>
      <c r="B13" s="3738" t="s">
        <v>14437</v>
      </c>
      <c r="C13" s="705" t="s">
        <v>3922</v>
      </c>
      <c r="D13" s="680">
        <v>7.5</v>
      </c>
      <c r="E13" s="680">
        <v>565</v>
      </c>
      <c r="F13" s="680">
        <v>200</v>
      </c>
      <c r="G13" s="680">
        <v>160</v>
      </c>
      <c r="H13" s="680">
        <v>220</v>
      </c>
      <c r="I13" s="680">
        <v>250</v>
      </c>
      <c r="J13" s="680">
        <v>205</v>
      </c>
      <c r="K13" s="680">
        <v>155</v>
      </c>
      <c r="L13" s="2665">
        <v>18</v>
      </c>
      <c r="M13" s="2109"/>
      <c r="N13" s="3696">
        <f t="shared" si="0"/>
        <v>0</v>
      </c>
      <c r="O13" s="2751"/>
      <c r="P13" s="1692"/>
      <c r="R13" s="1279"/>
    </row>
    <row r="14" spans="1:18" s="682" customFormat="1">
      <c r="A14" s="8314"/>
      <c r="B14" s="3738">
        <v>11030</v>
      </c>
      <c r="C14" s="705" t="s">
        <v>3923</v>
      </c>
      <c r="D14" s="680">
        <v>7.5</v>
      </c>
      <c r="E14" s="680">
        <v>565</v>
      </c>
      <c r="F14" s="680">
        <v>200</v>
      </c>
      <c r="G14" s="680">
        <v>160</v>
      </c>
      <c r="H14" s="680">
        <v>380</v>
      </c>
      <c r="I14" s="680">
        <v>250</v>
      </c>
      <c r="J14" s="680">
        <v>205</v>
      </c>
      <c r="K14" s="680">
        <v>155</v>
      </c>
      <c r="L14" s="2665">
        <v>18</v>
      </c>
      <c r="M14" s="2109">
        <v>28130</v>
      </c>
      <c r="N14" s="3696">
        <f t="shared" si="0"/>
        <v>28130</v>
      </c>
      <c r="O14" s="2751"/>
      <c r="P14" s="1692"/>
      <c r="R14" s="1279"/>
    </row>
    <row r="15" spans="1:18" s="682" customFormat="1">
      <c r="A15" s="8314"/>
      <c r="B15" s="3738" t="s">
        <v>14438</v>
      </c>
      <c r="C15" s="705" t="s">
        <v>3924</v>
      </c>
      <c r="D15" s="680">
        <v>9.4499999999999993</v>
      </c>
      <c r="E15" s="680">
        <v>565</v>
      </c>
      <c r="F15" s="680">
        <v>200</v>
      </c>
      <c r="G15" s="680">
        <v>160</v>
      </c>
      <c r="H15" s="680">
        <v>220</v>
      </c>
      <c r="I15" s="680">
        <v>250</v>
      </c>
      <c r="J15" s="680">
        <v>205</v>
      </c>
      <c r="K15" s="680">
        <v>155</v>
      </c>
      <c r="L15" s="2661">
        <v>18</v>
      </c>
      <c r="M15" s="2109"/>
      <c r="N15" s="3696">
        <f t="shared" si="0"/>
        <v>0</v>
      </c>
      <c r="O15" s="2751"/>
      <c r="P15" s="1692"/>
      <c r="R15" s="1279"/>
    </row>
    <row r="16" spans="1:18" s="682" customFormat="1">
      <c r="A16" s="8314"/>
      <c r="B16" s="3738">
        <v>11035</v>
      </c>
      <c r="C16" s="705" t="s">
        <v>3925</v>
      </c>
      <c r="D16" s="680">
        <v>9.4499999999999993</v>
      </c>
      <c r="E16" s="680">
        <v>565</v>
      </c>
      <c r="F16" s="680">
        <v>200</v>
      </c>
      <c r="G16" s="680">
        <v>160</v>
      </c>
      <c r="H16" s="680">
        <v>380</v>
      </c>
      <c r="I16" s="680">
        <v>250</v>
      </c>
      <c r="J16" s="680">
        <v>205</v>
      </c>
      <c r="K16" s="680">
        <v>155</v>
      </c>
      <c r="L16" s="2665">
        <v>18</v>
      </c>
      <c r="M16" s="2109">
        <v>30660</v>
      </c>
      <c r="N16" s="3696">
        <f t="shared" si="0"/>
        <v>30660</v>
      </c>
      <c r="O16" s="2751"/>
      <c r="P16" s="1692"/>
      <c r="R16" s="1279"/>
    </row>
    <row r="17" spans="1:18" s="682" customFormat="1">
      <c r="A17" s="8314"/>
      <c r="B17" s="3738">
        <v>11040</v>
      </c>
      <c r="C17" s="705" t="s">
        <v>3916</v>
      </c>
      <c r="D17" s="680">
        <v>12</v>
      </c>
      <c r="E17" s="680">
        <v>565</v>
      </c>
      <c r="F17" s="680">
        <v>200</v>
      </c>
      <c r="G17" s="680">
        <v>160</v>
      </c>
      <c r="H17" s="680">
        <v>380</v>
      </c>
      <c r="I17" s="680">
        <v>250</v>
      </c>
      <c r="J17" s="680">
        <v>205</v>
      </c>
      <c r="K17" s="680">
        <v>155</v>
      </c>
      <c r="L17" s="2665">
        <v>18</v>
      </c>
      <c r="M17" s="2109">
        <v>32430</v>
      </c>
      <c r="N17" s="3696">
        <f t="shared" si="0"/>
        <v>32430</v>
      </c>
      <c r="O17" s="2751"/>
      <c r="P17" s="1692"/>
      <c r="R17" s="1279"/>
    </row>
    <row r="18" spans="1:18" s="682" customFormat="1">
      <c r="A18" s="8314"/>
      <c r="B18" s="3738">
        <v>11045</v>
      </c>
      <c r="C18" s="705" t="s">
        <v>3917</v>
      </c>
      <c r="D18" s="680">
        <v>15</v>
      </c>
      <c r="E18" s="680">
        <v>565</v>
      </c>
      <c r="F18" s="680">
        <v>200</v>
      </c>
      <c r="G18" s="680">
        <v>160</v>
      </c>
      <c r="H18" s="680">
        <v>380</v>
      </c>
      <c r="I18" s="680">
        <v>250</v>
      </c>
      <c r="J18" s="680">
        <v>205</v>
      </c>
      <c r="K18" s="680">
        <v>155</v>
      </c>
      <c r="L18" s="2665">
        <v>18</v>
      </c>
      <c r="M18" s="2109">
        <v>37160</v>
      </c>
      <c r="N18" s="3696">
        <f t="shared" si="0"/>
        <v>37160</v>
      </c>
      <c r="O18" s="2751"/>
      <c r="P18" s="1692"/>
      <c r="R18" s="1279"/>
    </row>
    <row r="19" spans="1:18" s="682" customFormat="1">
      <c r="A19" s="8314"/>
      <c r="B19" s="3738">
        <v>11050</v>
      </c>
      <c r="C19" s="705" t="s">
        <v>3918</v>
      </c>
      <c r="D19" s="680">
        <v>18</v>
      </c>
      <c r="E19" s="680">
        <v>565</v>
      </c>
      <c r="F19" s="680">
        <v>200</v>
      </c>
      <c r="G19" s="680">
        <v>160</v>
      </c>
      <c r="H19" s="680">
        <v>380</v>
      </c>
      <c r="I19" s="680">
        <v>250</v>
      </c>
      <c r="J19" s="680">
        <v>205</v>
      </c>
      <c r="K19" s="680">
        <v>155</v>
      </c>
      <c r="L19" s="2665">
        <v>18</v>
      </c>
      <c r="M19" s="2109">
        <v>41150</v>
      </c>
      <c r="N19" s="3696">
        <f t="shared" si="0"/>
        <v>41150</v>
      </c>
      <c r="O19" s="2751"/>
      <c r="P19" s="1692"/>
      <c r="R19" s="1279"/>
    </row>
    <row r="20" spans="1:18" s="682" customFormat="1">
      <c r="A20" s="8314"/>
      <c r="B20" s="3738">
        <v>11055</v>
      </c>
      <c r="C20" s="705" t="s">
        <v>3919</v>
      </c>
      <c r="D20" s="680">
        <v>24</v>
      </c>
      <c r="E20" s="680">
        <v>565</v>
      </c>
      <c r="F20" s="680">
        <v>200</v>
      </c>
      <c r="G20" s="680">
        <v>160</v>
      </c>
      <c r="H20" s="680">
        <v>380</v>
      </c>
      <c r="I20" s="680">
        <v>250</v>
      </c>
      <c r="J20" s="680">
        <v>205</v>
      </c>
      <c r="K20" s="637">
        <v>175</v>
      </c>
      <c r="L20" s="2665">
        <v>18.8</v>
      </c>
      <c r="M20" s="2109">
        <v>49620</v>
      </c>
      <c r="N20" s="3696">
        <f t="shared" si="0"/>
        <v>49620</v>
      </c>
      <c r="O20" s="2751"/>
      <c r="P20" s="1692"/>
      <c r="R20" s="1279"/>
    </row>
    <row r="21" spans="1:18" s="682" customFormat="1" ht="14.7" thickBot="1">
      <c r="A21" s="8315"/>
      <c r="B21" s="3739">
        <v>11060</v>
      </c>
      <c r="C21" s="707" t="s">
        <v>3920</v>
      </c>
      <c r="D21" s="639">
        <v>30</v>
      </c>
      <c r="E21" s="639">
        <v>565</v>
      </c>
      <c r="F21" s="639">
        <v>200</v>
      </c>
      <c r="G21" s="639">
        <v>160</v>
      </c>
      <c r="H21" s="639">
        <v>380</v>
      </c>
      <c r="I21" s="639">
        <v>250</v>
      </c>
      <c r="J21" s="639">
        <v>205</v>
      </c>
      <c r="K21" s="701">
        <v>175</v>
      </c>
      <c r="L21" s="869">
        <v>18.8</v>
      </c>
      <c r="M21" s="2109">
        <v>56250</v>
      </c>
      <c r="N21" s="3696">
        <f t="shared" si="0"/>
        <v>56250</v>
      </c>
      <c r="O21" s="2751"/>
      <c r="P21" s="1692"/>
      <c r="R21" s="1279"/>
    </row>
    <row r="22" spans="1:18" s="682" customFormat="1">
      <c r="A22" s="175"/>
      <c r="B22" s="175"/>
      <c r="C22" s="176"/>
      <c r="D22" s="681"/>
      <c r="E22" s="681"/>
      <c r="F22" s="681"/>
      <c r="G22" s="681"/>
      <c r="H22" s="681"/>
      <c r="I22" s="681"/>
      <c r="J22" s="681"/>
      <c r="K22" s="681"/>
      <c r="L22" s="2667"/>
      <c r="M22" s="1183"/>
      <c r="N22" s="1183"/>
      <c r="O22" s="2667"/>
      <c r="P22" s="1692"/>
      <c r="R22" s="1279"/>
    </row>
    <row r="23" spans="1:18" s="682" customFormat="1" ht="14.7" thickBot="1">
      <c r="A23" s="175"/>
      <c r="B23" s="175"/>
      <c r="C23" s="176"/>
      <c r="D23" s="681"/>
      <c r="E23" s="681"/>
      <c r="F23" s="681"/>
      <c r="G23" s="681"/>
      <c r="H23" s="681"/>
      <c r="I23" s="681"/>
      <c r="J23" s="681"/>
      <c r="K23" s="681"/>
      <c r="L23" s="2667"/>
      <c r="M23" s="1183"/>
      <c r="N23" s="1183"/>
      <c r="O23" s="2667"/>
      <c r="P23" s="1692"/>
      <c r="R23" s="1279"/>
    </row>
    <row r="24" spans="1:18" ht="18" thickBot="1">
      <c r="A24" s="8369" t="s">
        <v>3893</v>
      </c>
      <c r="B24" s="8370"/>
      <c r="C24" s="8370"/>
      <c r="D24" s="8370"/>
      <c r="E24" s="8370"/>
      <c r="F24" s="8370"/>
      <c r="G24" s="8370"/>
      <c r="H24" s="8370"/>
      <c r="I24" s="8370"/>
      <c r="J24" s="8370"/>
      <c r="K24" s="8370"/>
      <c r="L24" s="8370"/>
      <c r="M24" s="8370"/>
      <c r="N24" s="8371"/>
      <c r="P24" s="1692"/>
    </row>
    <row r="25" spans="1:18">
      <c r="A25" s="8386" t="s">
        <v>70</v>
      </c>
      <c r="B25" s="8328" t="s">
        <v>75</v>
      </c>
      <c r="C25" s="8328" t="s">
        <v>67</v>
      </c>
      <c r="D25" s="8388" t="s">
        <v>1587</v>
      </c>
      <c r="E25" s="7360" t="s">
        <v>3892</v>
      </c>
      <c r="F25" s="7360"/>
      <c r="G25" s="7360"/>
      <c r="H25" s="8390" t="s">
        <v>1589</v>
      </c>
      <c r="I25" s="8392" t="s">
        <v>1590</v>
      </c>
      <c r="J25" s="8392"/>
      <c r="K25" s="8392"/>
      <c r="L25" s="8318" t="s">
        <v>1290</v>
      </c>
      <c r="M25" s="8392" t="s">
        <v>1591</v>
      </c>
      <c r="N25" s="8397" t="s">
        <v>1592</v>
      </c>
      <c r="P25" s="1692"/>
    </row>
    <row r="26" spans="1:18" ht="38.35" thickBot="1">
      <c r="A26" s="8387"/>
      <c r="B26" s="8329"/>
      <c r="C26" s="8329"/>
      <c r="D26" s="8389"/>
      <c r="E26" s="1150" t="s">
        <v>3889</v>
      </c>
      <c r="F26" s="1150" t="s">
        <v>3890</v>
      </c>
      <c r="G26" s="1150" t="s">
        <v>3891</v>
      </c>
      <c r="H26" s="8391"/>
      <c r="I26" s="1151" t="s">
        <v>1437</v>
      </c>
      <c r="J26" s="1151" t="s">
        <v>1438</v>
      </c>
      <c r="K26" s="1151" t="s">
        <v>1439</v>
      </c>
      <c r="L26" s="8319"/>
      <c r="M26" s="8381"/>
      <c r="N26" s="8398"/>
      <c r="P26" s="1692"/>
    </row>
    <row r="27" spans="1:18" s="682" customFormat="1">
      <c r="A27" s="8367"/>
      <c r="B27" s="1661">
        <v>11900</v>
      </c>
      <c r="C27" s="1661" t="s">
        <v>9539</v>
      </c>
      <c r="D27" s="863">
        <v>3</v>
      </c>
      <c r="E27" s="863">
        <v>1</v>
      </c>
      <c r="F27" s="863">
        <v>1</v>
      </c>
      <c r="G27" s="863">
        <v>3</v>
      </c>
      <c r="H27" s="863">
        <v>220</v>
      </c>
      <c r="I27" s="863">
        <v>642</v>
      </c>
      <c r="J27" s="863">
        <v>250</v>
      </c>
      <c r="K27" s="863">
        <v>174.5</v>
      </c>
      <c r="L27" s="1670">
        <v>20</v>
      </c>
      <c r="M27" s="2109">
        <v>10300</v>
      </c>
      <c r="N27" s="3697">
        <f t="shared" ref="N27:N43" si="1">M27-M27*$C$4/100</f>
        <v>10300</v>
      </c>
      <c r="O27" s="2667"/>
      <c r="P27" s="1692"/>
      <c r="R27" s="1279"/>
    </row>
    <row r="28" spans="1:18">
      <c r="A28" s="8368"/>
      <c r="B28" s="1661">
        <v>11910</v>
      </c>
      <c r="C28" s="1661" t="s">
        <v>9540</v>
      </c>
      <c r="D28" s="683">
        <v>6</v>
      </c>
      <c r="E28" s="109">
        <v>1</v>
      </c>
      <c r="F28" s="109">
        <v>1</v>
      </c>
      <c r="G28" s="109">
        <v>6</v>
      </c>
      <c r="H28" s="1659">
        <v>220</v>
      </c>
      <c r="I28" s="683">
        <v>642</v>
      </c>
      <c r="J28" s="683">
        <v>250</v>
      </c>
      <c r="K28" s="683">
        <v>174.5</v>
      </c>
      <c r="L28" s="1671">
        <v>20</v>
      </c>
      <c r="M28" s="2109">
        <v>13300</v>
      </c>
      <c r="N28" s="3696">
        <f t="shared" si="1"/>
        <v>13300</v>
      </c>
      <c r="P28" s="1692"/>
    </row>
    <row r="29" spans="1:18" s="682" customFormat="1">
      <c r="A29" s="8368"/>
      <c r="B29" s="1661">
        <v>11915</v>
      </c>
      <c r="C29" s="1661" t="s">
        <v>9541</v>
      </c>
      <c r="D29" s="683">
        <v>7.5</v>
      </c>
      <c r="E29" s="109">
        <v>1</v>
      </c>
      <c r="F29" s="1659">
        <v>3</v>
      </c>
      <c r="G29" s="1659">
        <v>2.5</v>
      </c>
      <c r="H29" s="1659">
        <v>220</v>
      </c>
      <c r="I29" s="683">
        <v>642</v>
      </c>
      <c r="J29" s="683">
        <v>250</v>
      </c>
      <c r="K29" s="683">
        <v>174.5</v>
      </c>
      <c r="L29" s="1671">
        <v>20</v>
      </c>
      <c r="M29" s="2109">
        <v>15300</v>
      </c>
      <c r="N29" s="3696">
        <f t="shared" si="1"/>
        <v>15300</v>
      </c>
      <c r="O29" s="2667"/>
      <c r="P29" s="1692"/>
      <c r="R29" s="1279"/>
    </row>
    <row r="30" spans="1:18">
      <c r="A30" s="8368"/>
      <c r="B30" s="1661">
        <v>11920</v>
      </c>
      <c r="C30" s="1661" t="s">
        <v>9542</v>
      </c>
      <c r="D30" s="683">
        <v>7.5</v>
      </c>
      <c r="E30" s="109">
        <v>1</v>
      </c>
      <c r="F30" s="1659">
        <v>3</v>
      </c>
      <c r="G30" s="1659">
        <v>2.5</v>
      </c>
      <c r="H30" s="1659">
        <v>380</v>
      </c>
      <c r="I30" s="683">
        <v>642</v>
      </c>
      <c r="J30" s="683">
        <v>250</v>
      </c>
      <c r="K30" s="683">
        <v>174.5</v>
      </c>
      <c r="L30" s="1671">
        <v>20</v>
      </c>
      <c r="M30" s="2109">
        <v>17600</v>
      </c>
      <c r="N30" s="3696">
        <f t="shared" si="1"/>
        <v>17600</v>
      </c>
      <c r="P30" s="1692"/>
    </row>
    <row r="31" spans="1:18">
      <c r="A31" s="8368"/>
      <c r="B31" s="1661">
        <v>11925</v>
      </c>
      <c r="C31" s="1661" t="s">
        <v>9543</v>
      </c>
      <c r="D31" s="683">
        <v>9</v>
      </c>
      <c r="E31" s="109">
        <v>1</v>
      </c>
      <c r="F31" s="1659">
        <v>3</v>
      </c>
      <c r="G31" s="1659">
        <v>3</v>
      </c>
      <c r="H31" s="1659">
        <v>220</v>
      </c>
      <c r="I31" s="683">
        <v>642</v>
      </c>
      <c r="J31" s="683">
        <v>250</v>
      </c>
      <c r="K31" s="683">
        <v>174.5</v>
      </c>
      <c r="L31" s="1671">
        <v>20</v>
      </c>
      <c r="M31" s="2109">
        <v>19880</v>
      </c>
      <c r="N31" s="3696">
        <f t="shared" si="1"/>
        <v>19880</v>
      </c>
      <c r="P31" s="1692"/>
    </row>
    <row r="32" spans="1:18" s="682" customFormat="1">
      <c r="A32" s="8368"/>
      <c r="B32" s="1661">
        <v>11930</v>
      </c>
      <c r="C32" s="1661" t="s">
        <v>9544</v>
      </c>
      <c r="D32" s="683">
        <v>9</v>
      </c>
      <c r="E32" s="109">
        <v>1</v>
      </c>
      <c r="F32" s="1659">
        <v>3</v>
      </c>
      <c r="G32" s="1659">
        <v>3</v>
      </c>
      <c r="H32" s="1659">
        <v>380</v>
      </c>
      <c r="I32" s="683">
        <v>642</v>
      </c>
      <c r="J32" s="683">
        <v>250</v>
      </c>
      <c r="K32" s="683">
        <v>174.5</v>
      </c>
      <c r="L32" s="1671">
        <v>20</v>
      </c>
      <c r="M32" s="2109">
        <v>22440</v>
      </c>
      <c r="N32" s="3696">
        <f t="shared" si="1"/>
        <v>22440</v>
      </c>
      <c r="O32" s="2667"/>
      <c r="P32" s="1692"/>
      <c r="R32" s="1279"/>
    </row>
    <row r="33" spans="1:18">
      <c r="A33" s="8368"/>
      <c r="B33" s="1661">
        <v>11935</v>
      </c>
      <c r="C33" s="1661" t="s">
        <v>9545</v>
      </c>
      <c r="D33" s="683">
        <v>12</v>
      </c>
      <c r="E33" s="109">
        <v>1</v>
      </c>
      <c r="F33" s="1659">
        <v>3</v>
      </c>
      <c r="G33" s="1659">
        <v>4</v>
      </c>
      <c r="H33" s="1659">
        <v>380</v>
      </c>
      <c r="I33" s="683">
        <v>642</v>
      </c>
      <c r="J33" s="683">
        <v>250</v>
      </c>
      <c r="K33" s="683">
        <v>174.5</v>
      </c>
      <c r="L33" s="1671">
        <v>20</v>
      </c>
      <c r="M33" s="2109">
        <v>24300</v>
      </c>
      <c r="N33" s="3696">
        <f t="shared" si="1"/>
        <v>24300</v>
      </c>
      <c r="P33" s="1692"/>
    </row>
    <row r="34" spans="1:18">
      <c r="A34" s="8368"/>
      <c r="B34" s="1661">
        <v>11940</v>
      </c>
      <c r="C34" s="1661" t="s">
        <v>9546</v>
      </c>
      <c r="D34" s="683">
        <v>15</v>
      </c>
      <c r="E34" s="109">
        <v>2</v>
      </c>
      <c r="F34" s="1659">
        <v>3</v>
      </c>
      <c r="G34" s="1659">
        <v>5</v>
      </c>
      <c r="H34" s="1659">
        <v>380</v>
      </c>
      <c r="I34" s="683">
        <v>642</v>
      </c>
      <c r="J34" s="683">
        <v>250</v>
      </c>
      <c r="K34" s="683">
        <v>174.5</v>
      </c>
      <c r="L34" s="1671">
        <v>20</v>
      </c>
      <c r="M34" s="2109">
        <v>26100</v>
      </c>
      <c r="N34" s="3696">
        <f t="shared" si="1"/>
        <v>26100</v>
      </c>
      <c r="P34" s="1692"/>
    </row>
    <row r="35" spans="1:18">
      <c r="A35" s="8368"/>
      <c r="B35" s="1661">
        <v>11945</v>
      </c>
      <c r="C35" s="1661" t="s">
        <v>9547</v>
      </c>
      <c r="D35" s="683">
        <v>18</v>
      </c>
      <c r="E35" s="109">
        <v>2</v>
      </c>
      <c r="F35" s="1659">
        <v>3</v>
      </c>
      <c r="G35" s="1659">
        <v>3</v>
      </c>
      <c r="H35" s="1659">
        <v>380</v>
      </c>
      <c r="I35" s="683">
        <v>642</v>
      </c>
      <c r="J35" s="683">
        <v>250</v>
      </c>
      <c r="K35" s="683">
        <v>174.5</v>
      </c>
      <c r="L35" s="2664">
        <v>24</v>
      </c>
      <c r="M35" s="2109">
        <v>27300</v>
      </c>
      <c r="N35" s="3696">
        <f t="shared" si="1"/>
        <v>27300</v>
      </c>
      <c r="P35" s="1692"/>
    </row>
    <row r="36" spans="1:18">
      <c r="A36" s="8368"/>
      <c r="B36" s="1661">
        <v>11950</v>
      </c>
      <c r="C36" s="1661" t="s">
        <v>9548</v>
      </c>
      <c r="D36" s="683">
        <v>24</v>
      </c>
      <c r="E36" s="109">
        <v>2</v>
      </c>
      <c r="F36" s="1659">
        <v>3</v>
      </c>
      <c r="G36" s="1659">
        <v>4</v>
      </c>
      <c r="H36" s="1659">
        <v>380</v>
      </c>
      <c r="I36" s="683">
        <v>642</v>
      </c>
      <c r="J36" s="683">
        <v>250</v>
      </c>
      <c r="K36" s="683">
        <v>174.5</v>
      </c>
      <c r="L36" s="2664">
        <v>24</v>
      </c>
      <c r="M36" s="2109">
        <v>28780</v>
      </c>
      <c r="N36" s="3696">
        <f t="shared" si="1"/>
        <v>28780</v>
      </c>
      <c r="P36" s="1692"/>
    </row>
    <row r="37" spans="1:18" ht="14.7" thickBot="1">
      <c r="A37" s="8368"/>
      <c r="B37" s="1661">
        <v>11955</v>
      </c>
      <c r="C37" s="1661" t="s">
        <v>9549</v>
      </c>
      <c r="D37" s="1672">
        <v>30</v>
      </c>
      <c r="E37" s="1668">
        <v>2</v>
      </c>
      <c r="F37" s="1665">
        <v>3</v>
      </c>
      <c r="G37" s="1665">
        <v>5</v>
      </c>
      <c r="H37" s="1665">
        <v>380</v>
      </c>
      <c r="I37" s="1672">
        <v>642</v>
      </c>
      <c r="J37" s="1672">
        <v>250</v>
      </c>
      <c r="K37" s="1672">
        <v>174.5</v>
      </c>
      <c r="L37" s="1673">
        <v>24</v>
      </c>
      <c r="M37" s="2109">
        <v>33330</v>
      </c>
      <c r="N37" s="3698">
        <f t="shared" si="1"/>
        <v>33330</v>
      </c>
      <c r="P37" s="1692"/>
    </row>
    <row r="38" spans="1:18" s="1149" customFormat="1">
      <c r="A38" s="8367"/>
      <c r="B38" s="1153">
        <v>12903</v>
      </c>
      <c r="C38" s="1154" t="s">
        <v>6592</v>
      </c>
      <c r="D38" s="863">
        <v>3</v>
      </c>
      <c r="E38" s="1155">
        <v>1</v>
      </c>
      <c r="F38" s="1156">
        <v>3</v>
      </c>
      <c r="G38" s="1156">
        <v>1</v>
      </c>
      <c r="H38" s="1156">
        <v>220</v>
      </c>
      <c r="I38" s="1157">
        <v>600</v>
      </c>
      <c r="J38" s="1157">
        <v>205</v>
      </c>
      <c r="K38" s="1157">
        <v>105</v>
      </c>
      <c r="L38" s="1156">
        <v>8</v>
      </c>
      <c r="M38" s="3740">
        <v>15430</v>
      </c>
      <c r="N38" s="3741">
        <f t="shared" si="1"/>
        <v>15430</v>
      </c>
      <c r="O38" s="2667"/>
      <c r="P38" s="1692"/>
      <c r="R38" s="1279"/>
    </row>
    <row r="39" spans="1:18" s="1149" customFormat="1">
      <c r="A39" s="8368"/>
      <c r="B39" s="1158">
        <v>12905</v>
      </c>
      <c r="C39" s="1159" t="s">
        <v>6593</v>
      </c>
      <c r="D39" s="683">
        <v>5</v>
      </c>
      <c r="E39" s="109">
        <v>1</v>
      </c>
      <c r="F39" s="640">
        <v>3</v>
      </c>
      <c r="G39" s="640">
        <v>1.6</v>
      </c>
      <c r="H39" s="640">
        <v>220</v>
      </c>
      <c r="I39" s="683">
        <v>600</v>
      </c>
      <c r="J39" s="683">
        <v>205</v>
      </c>
      <c r="K39" s="683">
        <v>105</v>
      </c>
      <c r="L39" s="640">
        <v>8</v>
      </c>
      <c r="M39" s="3740">
        <v>17770</v>
      </c>
      <c r="N39" s="3742">
        <f t="shared" si="1"/>
        <v>17770</v>
      </c>
      <c r="O39" s="2751"/>
      <c r="P39" s="1692"/>
      <c r="R39" s="1279"/>
    </row>
    <row r="40" spans="1:18" s="1149" customFormat="1">
      <c r="A40" s="8368"/>
      <c r="B40" s="1158">
        <v>12907</v>
      </c>
      <c r="C40" s="1159" t="s">
        <v>6594</v>
      </c>
      <c r="D40" s="683">
        <v>7</v>
      </c>
      <c r="E40" s="109">
        <v>1</v>
      </c>
      <c r="F40" s="640">
        <v>3</v>
      </c>
      <c r="G40" s="640">
        <v>2.2999999999999998</v>
      </c>
      <c r="H40" s="640">
        <v>220</v>
      </c>
      <c r="I40" s="683">
        <v>600</v>
      </c>
      <c r="J40" s="683">
        <v>205</v>
      </c>
      <c r="K40" s="683">
        <v>105</v>
      </c>
      <c r="L40" s="640">
        <v>8</v>
      </c>
      <c r="M40" s="3740">
        <v>18660</v>
      </c>
      <c r="N40" s="3742">
        <f t="shared" si="1"/>
        <v>18660</v>
      </c>
      <c r="O40" s="2751"/>
      <c r="P40" s="1692"/>
      <c r="R40" s="1279"/>
    </row>
    <row r="41" spans="1:18" s="1149" customFormat="1">
      <c r="A41" s="8368"/>
      <c r="B41" s="1158">
        <v>12909</v>
      </c>
      <c r="C41" s="1159" t="s">
        <v>6595</v>
      </c>
      <c r="D41" s="683">
        <v>9</v>
      </c>
      <c r="E41" s="109">
        <v>1</v>
      </c>
      <c r="F41" s="640">
        <v>3</v>
      </c>
      <c r="G41" s="640">
        <v>3</v>
      </c>
      <c r="H41" s="640">
        <v>220</v>
      </c>
      <c r="I41" s="683">
        <v>600</v>
      </c>
      <c r="J41" s="683">
        <v>205</v>
      </c>
      <c r="K41" s="683">
        <v>105</v>
      </c>
      <c r="L41" s="640">
        <v>9</v>
      </c>
      <c r="M41" s="3740">
        <v>19900</v>
      </c>
      <c r="N41" s="3742">
        <f t="shared" si="1"/>
        <v>19900</v>
      </c>
      <c r="O41" s="2751"/>
      <c r="P41" s="1692"/>
      <c r="R41" s="1279"/>
    </row>
    <row r="42" spans="1:18" s="1149" customFormat="1">
      <c r="A42" s="8368"/>
      <c r="B42" s="1158">
        <v>12912</v>
      </c>
      <c r="C42" s="1159" t="s">
        <v>6596</v>
      </c>
      <c r="D42" s="683">
        <v>12</v>
      </c>
      <c r="E42" s="109">
        <v>1</v>
      </c>
      <c r="F42" s="640">
        <v>3</v>
      </c>
      <c r="G42" s="640">
        <v>4</v>
      </c>
      <c r="H42" s="640">
        <v>380</v>
      </c>
      <c r="I42" s="683">
        <v>600</v>
      </c>
      <c r="J42" s="683">
        <v>205</v>
      </c>
      <c r="K42" s="683">
        <v>105</v>
      </c>
      <c r="L42" s="640">
        <v>9</v>
      </c>
      <c r="M42" s="3740">
        <v>21200</v>
      </c>
      <c r="N42" s="3742">
        <f t="shared" si="1"/>
        <v>21200</v>
      </c>
      <c r="O42" s="2751"/>
      <c r="P42" s="1692"/>
      <c r="R42" s="1279"/>
    </row>
    <row r="43" spans="1:18" s="1149" customFormat="1" ht="14.7" thickBot="1">
      <c r="A43" s="8384"/>
      <c r="B43" s="1160">
        <v>12914</v>
      </c>
      <c r="C43" s="1161" t="s">
        <v>6597</v>
      </c>
      <c r="D43" s="1162">
        <v>14</v>
      </c>
      <c r="E43" s="1163">
        <v>1</v>
      </c>
      <c r="F43" s="1164">
        <v>3</v>
      </c>
      <c r="G43" s="1164">
        <v>4.5999999999999996</v>
      </c>
      <c r="H43" s="1164">
        <v>380</v>
      </c>
      <c r="I43" s="1162">
        <v>600</v>
      </c>
      <c r="J43" s="1162">
        <v>205</v>
      </c>
      <c r="K43" s="1162">
        <v>105</v>
      </c>
      <c r="L43" s="1164">
        <v>9</v>
      </c>
      <c r="M43" s="3740">
        <v>22780</v>
      </c>
      <c r="N43" s="3743">
        <f t="shared" si="1"/>
        <v>22780</v>
      </c>
      <c r="O43" s="2751"/>
      <c r="P43" s="1692"/>
      <c r="R43" s="1279"/>
    </row>
    <row r="44" spans="1:18" s="1149" customFormat="1">
      <c r="A44" s="686"/>
      <c r="B44" s="709"/>
      <c r="C44" s="710"/>
      <c r="D44" s="688"/>
      <c r="E44" s="153"/>
      <c r="F44" s="1148"/>
      <c r="G44" s="1147"/>
      <c r="H44" s="1148"/>
      <c r="I44" s="688"/>
      <c r="J44" s="688"/>
      <c r="K44" s="688"/>
      <c r="L44" s="2371"/>
      <c r="M44" s="1135"/>
      <c r="N44" s="3699"/>
      <c r="O44" s="2667"/>
      <c r="P44" s="1692"/>
      <c r="R44" s="1279"/>
    </row>
    <row r="45" spans="1:18" ht="14.7" thickBot="1">
      <c r="P45" s="1692"/>
    </row>
    <row r="46" spans="1:18" ht="18" thickBot="1">
      <c r="A46" s="8369" t="s">
        <v>3894</v>
      </c>
      <c r="B46" s="8370"/>
      <c r="C46" s="8370"/>
      <c r="D46" s="8370"/>
      <c r="E46" s="8370"/>
      <c r="F46" s="8370"/>
      <c r="G46" s="8370"/>
      <c r="H46" s="8370"/>
      <c r="I46" s="8370"/>
      <c r="J46" s="8370"/>
      <c r="K46" s="8370"/>
      <c r="L46" s="8370"/>
      <c r="M46" s="8370"/>
      <c r="N46" s="8371"/>
      <c r="P46" s="1692"/>
    </row>
    <row r="47" spans="1:18">
      <c r="A47" s="8372" t="s">
        <v>70</v>
      </c>
      <c r="B47" s="8329" t="s">
        <v>75</v>
      </c>
      <c r="C47" s="8329" t="s">
        <v>67</v>
      </c>
      <c r="D47" s="8375" t="s">
        <v>1587</v>
      </c>
      <c r="E47" s="8377" t="s">
        <v>3906</v>
      </c>
      <c r="F47" s="8377"/>
      <c r="G47" s="8377"/>
      <c r="H47" s="8378" t="s">
        <v>1589</v>
      </c>
      <c r="I47" s="8380" t="s">
        <v>1590</v>
      </c>
      <c r="J47" s="8380"/>
      <c r="K47" s="8380"/>
      <c r="L47" s="8318" t="s">
        <v>1290</v>
      </c>
      <c r="M47" s="8380" t="s">
        <v>1591</v>
      </c>
      <c r="N47" s="8382" t="s">
        <v>1592</v>
      </c>
      <c r="P47" s="1692"/>
    </row>
    <row r="48" spans="1:18" ht="14.7" thickBot="1">
      <c r="A48" s="8373"/>
      <c r="B48" s="8374"/>
      <c r="C48" s="8374"/>
      <c r="D48" s="8376"/>
      <c r="E48" s="695" t="s">
        <v>501</v>
      </c>
      <c r="F48" s="695" t="s">
        <v>333</v>
      </c>
      <c r="G48" s="695" t="s">
        <v>1007</v>
      </c>
      <c r="H48" s="8379"/>
      <c r="I48" s="696" t="s">
        <v>1437</v>
      </c>
      <c r="J48" s="696" t="s">
        <v>1438</v>
      </c>
      <c r="K48" s="696" t="s">
        <v>1439</v>
      </c>
      <c r="L48" s="8330"/>
      <c r="M48" s="8381"/>
      <c r="N48" s="8383"/>
      <c r="P48" s="1692"/>
    </row>
    <row r="49" spans="1:18">
      <c r="A49" s="8352"/>
      <c r="B49" s="693">
        <v>12004</v>
      </c>
      <c r="C49" s="684" t="s">
        <v>3895</v>
      </c>
      <c r="D49" s="694">
        <v>3.75</v>
      </c>
      <c r="E49" s="637">
        <v>1.25</v>
      </c>
      <c r="F49" s="637">
        <v>1.25</v>
      </c>
      <c r="G49" s="637">
        <v>1.25</v>
      </c>
      <c r="H49" s="637">
        <v>220</v>
      </c>
      <c r="I49" s="637">
        <v>590</v>
      </c>
      <c r="J49" s="637">
        <v>310</v>
      </c>
      <c r="K49" s="637">
        <v>160</v>
      </c>
      <c r="L49" s="2665">
        <v>17</v>
      </c>
      <c r="M49" s="2109">
        <v>18450</v>
      </c>
      <c r="N49" s="3696">
        <f t="shared" ref="N49:N65" si="2">M49-M49*$C$4/100</f>
        <v>18450</v>
      </c>
      <c r="P49" s="1692"/>
    </row>
    <row r="50" spans="1:18">
      <c r="A50" s="8353"/>
      <c r="B50" s="687">
        <v>12003</v>
      </c>
      <c r="C50" s="685" t="s">
        <v>3896</v>
      </c>
      <c r="D50" s="683">
        <v>5.0999999999999996</v>
      </c>
      <c r="E50" s="680">
        <v>1.7</v>
      </c>
      <c r="F50" s="680">
        <v>1.7</v>
      </c>
      <c r="G50" s="680">
        <v>1.7</v>
      </c>
      <c r="H50" s="680">
        <v>220</v>
      </c>
      <c r="I50" s="680">
        <v>590</v>
      </c>
      <c r="J50" s="680">
        <v>310</v>
      </c>
      <c r="K50" s="680">
        <v>160</v>
      </c>
      <c r="L50" s="2661">
        <v>17</v>
      </c>
      <c r="M50" s="2109">
        <v>19360</v>
      </c>
      <c r="N50" s="3696">
        <f t="shared" si="2"/>
        <v>19360</v>
      </c>
      <c r="P50" s="1692"/>
    </row>
    <row r="51" spans="1:18">
      <c r="A51" s="8353"/>
      <c r="B51" s="687">
        <v>12006</v>
      </c>
      <c r="C51" s="685" t="s">
        <v>3897</v>
      </c>
      <c r="D51" s="683">
        <v>6</v>
      </c>
      <c r="E51" s="680">
        <v>2</v>
      </c>
      <c r="F51" s="680">
        <v>2</v>
      </c>
      <c r="G51" s="680">
        <v>2</v>
      </c>
      <c r="H51" s="680">
        <v>220</v>
      </c>
      <c r="I51" s="680">
        <v>590</v>
      </c>
      <c r="J51" s="680">
        <v>310</v>
      </c>
      <c r="K51" s="680">
        <v>160</v>
      </c>
      <c r="L51" s="2661">
        <v>17</v>
      </c>
      <c r="M51" s="2109">
        <v>20510</v>
      </c>
      <c r="N51" s="3696">
        <f t="shared" si="2"/>
        <v>20510</v>
      </c>
      <c r="P51" s="1692"/>
    </row>
    <row r="52" spans="1:18">
      <c r="A52" s="8353"/>
      <c r="B52" s="687">
        <v>12007</v>
      </c>
      <c r="C52" s="685" t="s">
        <v>3905</v>
      </c>
      <c r="D52" s="683">
        <v>7.5</v>
      </c>
      <c r="E52" s="680">
        <v>2.5</v>
      </c>
      <c r="F52" s="680">
        <v>2.5</v>
      </c>
      <c r="G52" s="680">
        <v>2.5</v>
      </c>
      <c r="H52" s="680">
        <v>220</v>
      </c>
      <c r="I52" s="680">
        <v>635</v>
      </c>
      <c r="J52" s="680">
        <v>380</v>
      </c>
      <c r="K52" s="680">
        <v>245</v>
      </c>
      <c r="L52" s="2661">
        <v>27</v>
      </c>
      <c r="M52" s="2109">
        <v>22370</v>
      </c>
      <c r="N52" s="3696">
        <f t="shared" si="2"/>
        <v>22370</v>
      </c>
      <c r="P52" s="1692"/>
    </row>
    <row r="53" spans="1:18">
      <c r="A53" s="8353"/>
      <c r="B53" s="687">
        <v>12008</v>
      </c>
      <c r="C53" s="685" t="s">
        <v>3905</v>
      </c>
      <c r="D53" s="683">
        <v>7.5</v>
      </c>
      <c r="E53" s="680">
        <v>2.5</v>
      </c>
      <c r="F53" s="680">
        <v>2.5</v>
      </c>
      <c r="G53" s="680">
        <v>2.5</v>
      </c>
      <c r="H53" s="680">
        <v>380</v>
      </c>
      <c r="I53" s="680">
        <v>635</v>
      </c>
      <c r="J53" s="680">
        <v>380</v>
      </c>
      <c r="K53" s="680">
        <v>245</v>
      </c>
      <c r="L53" s="2661">
        <v>27</v>
      </c>
      <c r="M53" s="2109">
        <v>22370</v>
      </c>
      <c r="N53" s="3696">
        <f t="shared" si="2"/>
        <v>22370</v>
      </c>
      <c r="P53" s="1692"/>
    </row>
    <row r="54" spans="1:18">
      <c r="A54" s="8353"/>
      <c r="B54" s="687">
        <v>12009</v>
      </c>
      <c r="C54" s="685" t="s">
        <v>3898</v>
      </c>
      <c r="D54" s="683">
        <v>9.4499999999999993</v>
      </c>
      <c r="E54" s="680">
        <v>3.15</v>
      </c>
      <c r="F54" s="680">
        <v>3.15</v>
      </c>
      <c r="G54" s="680">
        <v>3.15</v>
      </c>
      <c r="H54" s="680">
        <v>380</v>
      </c>
      <c r="I54" s="680">
        <v>635</v>
      </c>
      <c r="J54" s="680">
        <v>380</v>
      </c>
      <c r="K54" s="680">
        <v>245</v>
      </c>
      <c r="L54" s="2661">
        <v>27</v>
      </c>
      <c r="M54" s="2109">
        <v>23830</v>
      </c>
      <c r="N54" s="3696">
        <f t="shared" si="2"/>
        <v>23830</v>
      </c>
      <c r="P54" s="1692"/>
    </row>
    <row r="55" spans="1:18">
      <c r="A55" s="8353"/>
      <c r="B55" s="687">
        <v>12012</v>
      </c>
      <c r="C55" s="685" t="s">
        <v>3899</v>
      </c>
      <c r="D55" s="683">
        <v>12</v>
      </c>
      <c r="E55" s="680">
        <v>4</v>
      </c>
      <c r="F55" s="680">
        <v>4</v>
      </c>
      <c r="G55" s="680">
        <v>4</v>
      </c>
      <c r="H55" s="680">
        <v>380</v>
      </c>
      <c r="I55" s="680">
        <v>635</v>
      </c>
      <c r="J55" s="680">
        <v>380</v>
      </c>
      <c r="K55" s="680">
        <v>245</v>
      </c>
      <c r="L55" s="2661">
        <v>27</v>
      </c>
      <c r="M55" s="2109">
        <v>30660</v>
      </c>
      <c r="N55" s="3696">
        <f t="shared" si="2"/>
        <v>30660</v>
      </c>
      <c r="P55" s="1692"/>
    </row>
    <row r="56" spans="1:18">
      <c r="A56" s="8353"/>
      <c r="B56" s="687">
        <v>12016</v>
      </c>
      <c r="C56" s="685" t="s">
        <v>3900</v>
      </c>
      <c r="D56" s="683">
        <v>15</v>
      </c>
      <c r="E56" s="680">
        <v>5</v>
      </c>
      <c r="F56" s="680">
        <v>5</v>
      </c>
      <c r="G56" s="680">
        <v>5</v>
      </c>
      <c r="H56" s="680">
        <v>380</v>
      </c>
      <c r="I56" s="680">
        <v>635</v>
      </c>
      <c r="J56" s="680">
        <v>380</v>
      </c>
      <c r="K56" s="680">
        <v>245</v>
      </c>
      <c r="L56" s="2661">
        <v>27</v>
      </c>
      <c r="M56" s="2109">
        <v>31380</v>
      </c>
      <c r="N56" s="3696">
        <f t="shared" si="2"/>
        <v>31380</v>
      </c>
      <c r="P56" s="1692"/>
    </row>
    <row r="57" spans="1:18">
      <c r="A57" s="8353"/>
      <c r="B57" s="687">
        <v>12018</v>
      </c>
      <c r="C57" s="685" t="s">
        <v>3901</v>
      </c>
      <c r="D57" s="683">
        <v>18</v>
      </c>
      <c r="E57" s="680">
        <v>6</v>
      </c>
      <c r="F57" s="680">
        <v>6</v>
      </c>
      <c r="G57" s="680">
        <v>6</v>
      </c>
      <c r="H57" s="680">
        <v>380</v>
      </c>
      <c r="I57" s="680">
        <v>635</v>
      </c>
      <c r="J57" s="680">
        <v>380</v>
      </c>
      <c r="K57" s="680">
        <v>245</v>
      </c>
      <c r="L57" s="2661">
        <v>27</v>
      </c>
      <c r="M57" s="2109">
        <v>32350</v>
      </c>
      <c r="N57" s="3696">
        <f t="shared" si="2"/>
        <v>32350</v>
      </c>
      <c r="P57" s="1692"/>
    </row>
    <row r="58" spans="1:18">
      <c r="A58" s="8353"/>
      <c r="B58" s="687">
        <v>12021</v>
      </c>
      <c r="C58" s="685" t="s">
        <v>3902</v>
      </c>
      <c r="D58" s="683">
        <v>21</v>
      </c>
      <c r="E58" s="680">
        <v>7</v>
      </c>
      <c r="F58" s="680">
        <v>7</v>
      </c>
      <c r="G58" s="680">
        <v>7</v>
      </c>
      <c r="H58" s="680">
        <v>380</v>
      </c>
      <c r="I58" s="680">
        <v>635</v>
      </c>
      <c r="J58" s="680">
        <v>380</v>
      </c>
      <c r="K58" s="680">
        <v>245</v>
      </c>
      <c r="L58" s="2661">
        <v>27</v>
      </c>
      <c r="M58" s="2109">
        <v>33130</v>
      </c>
      <c r="N58" s="3696">
        <f t="shared" si="2"/>
        <v>33130</v>
      </c>
      <c r="P58" s="1692"/>
    </row>
    <row r="59" spans="1:18">
      <c r="A59" s="8353"/>
      <c r="B59" s="687">
        <v>12024</v>
      </c>
      <c r="C59" s="685" t="s">
        <v>3903</v>
      </c>
      <c r="D59" s="683">
        <v>24</v>
      </c>
      <c r="E59" s="680">
        <v>8</v>
      </c>
      <c r="F59" s="680">
        <v>8</v>
      </c>
      <c r="G59" s="680">
        <v>8</v>
      </c>
      <c r="H59" s="680">
        <v>380</v>
      </c>
      <c r="I59" s="680">
        <v>635</v>
      </c>
      <c r="J59" s="680">
        <v>380</v>
      </c>
      <c r="K59" s="680">
        <v>245</v>
      </c>
      <c r="L59" s="2661">
        <v>27</v>
      </c>
      <c r="M59" s="2109">
        <v>34330</v>
      </c>
      <c r="N59" s="3696">
        <f t="shared" si="2"/>
        <v>34330</v>
      </c>
      <c r="P59" s="1692"/>
    </row>
    <row r="60" spans="1:18" ht="14.7" thickBot="1">
      <c r="A60" s="8353"/>
      <c r="B60" s="687">
        <v>12042</v>
      </c>
      <c r="C60" s="685" t="s">
        <v>3904</v>
      </c>
      <c r="D60" s="683">
        <v>30</v>
      </c>
      <c r="E60" s="680">
        <v>10</v>
      </c>
      <c r="F60" s="680">
        <v>10</v>
      </c>
      <c r="G60" s="680">
        <v>10</v>
      </c>
      <c r="H60" s="680">
        <v>380</v>
      </c>
      <c r="I60" s="680">
        <v>635</v>
      </c>
      <c r="J60" s="680">
        <v>380</v>
      </c>
      <c r="K60" s="680">
        <v>245</v>
      </c>
      <c r="L60" s="2661">
        <v>27</v>
      </c>
      <c r="M60" s="2109">
        <v>41530</v>
      </c>
      <c r="N60" s="3696">
        <f t="shared" si="2"/>
        <v>41530</v>
      </c>
      <c r="P60" s="1692"/>
    </row>
    <row r="61" spans="1:18" s="855" customFormat="1">
      <c r="A61" s="8313"/>
      <c r="B61" s="861">
        <v>12750</v>
      </c>
      <c r="C61" s="862" t="s">
        <v>5319</v>
      </c>
      <c r="D61" s="863">
        <v>36</v>
      </c>
      <c r="E61" s="8358" t="s">
        <v>5324</v>
      </c>
      <c r="F61" s="8359"/>
      <c r="G61" s="8360"/>
      <c r="H61" s="864">
        <v>380</v>
      </c>
      <c r="I61" s="704">
        <v>615</v>
      </c>
      <c r="J61" s="704">
        <v>400</v>
      </c>
      <c r="K61" s="704">
        <v>250</v>
      </c>
      <c r="L61" s="704">
        <v>41</v>
      </c>
      <c r="M61" s="2109">
        <v>98210</v>
      </c>
      <c r="N61" s="3700">
        <f t="shared" si="2"/>
        <v>98210</v>
      </c>
      <c r="O61" s="2667"/>
      <c r="P61" s="1692"/>
      <c r="R61" s="1279"/>
    </row>
    <row r="62" spans="1:18" s="855" customFormat="1">
      <c r="A62" s="8314"/>
      <c r="B62" s="865">
        <v>12755</v>
      </c>
      <c r="C62" s="866" t="s">
        <v>5320</v>
      </c>
      <c r="D62" s="683">
        <v>42</v>
      </c>
      <c r="E62" s="8361" t="s">
        <v>5325</v>
      </c>
      <c r="F62" s="8362"/>
      <c r="G62" s="8363"/>
      <c r="H62" s="859">
        <v>380</v>
      </c>
      <c r="I62" s="859">
        <v>615</v>
      </c>
      <c r="J62" s="859">
        <v>400</v>
      </c>
      <c r="K62" s="859">
        <v>250</v>
      </c>
      <c r="L62" s="2661">
        <v>41</v>
      </c>
      <c r="M62" s="2109">
        <v>98900</v>
      </c>
      <c r="N62" s="3698">
        <f t="shared" si="2"/>
        <v>98900</v>
      </c>
      <c r="O62" s="2667"/>
      <c r="P62" s="1692"/>
      <c r="R62" s="1279"/>
    </row>
    <row r="63" spans="1:18" s="855" customFormat="1">
      <c r="A63" s="8314"/>
      <c r="B63" s="865">
        <v>12760</v>
      </c>
      <c r="C63" s="866" t="s">
        <v>5321</v>
      </c>
      <c r="D63" s="683">
        <v>48</v>
      </c>
      <c r="E63" s="8361" t="s">
        <v>5326</v>
      </c>
      <c r="F63" s="8362"/>
      <c r="G63" s="8363"/>
      <c r="H63" s="859">
        <v>380</v>
      </c>
      <c r="I63" s="859">
        <v>615</v>
      </c>
      <c r="J63" s="859">
        <v>400</v>
      </c>
      <c r="K63" s="859">
        <v>250</v>
      </c>
      <c r="L63" s="2661">
        <v>41</v>
      </c>
      <c r="M63" s="2109">
        <v>99660</v>
      </c>
      <c r="N63" s="3698">
        <f t="shared" si="2"/>
        <v>99660</v>
      </c>
      <c r="O63" s="2667"/>
      <c r="P63" s="1692"/>
      <c r="R63" s="1279"/>
    </row>
    <row r="64" spans="1:18" s="855" customFormat="1">
      <c r="A64" s="8314"/>
      <c r="B64" s="865">
        <v>12765</v>
      </c>
      <c r="C64" s="866" t="s">
        <v>5322</v>
      </c>
      <c r="D64" s="683">
        <v>54</v>
      </c>
      <c r="E64" s="8361" t="s">
        <v>5327</v>
      </c>
      <c r="F64" s="8362"/>
      <c r="G64" s="8363"/>
      <c r="H64" s="859">
        <v>380</v>
      </c>
      <c r="I64" s="859">
        <v>615</v>
      </c>
      <c r="J64" s="859">
        <v>400</v>
      </c>
      <c r="K64" s="859">
        <v>250</v>
      </c>
      <c r="L64" s="2661">
        <v>41</v>
      </c>
      <c r="M64" s="2109">
        <v>100120</v>
      </c>
      <c r="N64" s="3698">
        <f t="shared" si="2"/>
        <v>100120</v>
      </c>
      <c r="O64" s="2667"/>
      <c r="P64" s="1692"/>
      <c r="R64" s="1279"/>
    </row>
    <row r="65" spans="1:18" ht="14.7" thickBot="1">
      <c r="A65" s="8315"/>
      <c r="B65" s="867">
        <v>12770</v>
      </c>
      <c r="C65" s="868" t="s">
        <v>5323</v>
      </c>
      <c r="D65" s="690">
        <v>60</v>
      </c>
      <c r="E65" s="8364" t="s">
        <v>5328</v>
      </c>
      <c r="F65" s="8365"/>
      <c r="G65" s="8366"/>
      <c r="H65" s="869">
        <v>380</v>
      </c>
      <c r="I65" s="690">
        <v>615</v>
      </c>
      <c r="J65" s="690">
        <v>400</v>
      </c>
      <c r="K65" s="690">
        <v>250</v>
      </c>
      <c r="L65" s="690">
        <v>41</v>
      </c>
      <c r="M65" s="2109">
        <v>102990</v>
      </c>
      <c r="N65" s="3701">
        <f t="shared" si="2"/>
        <v>102990</v>
      </c>
      <c r="P65" s="1692"/>
    </row>
    <row r="66" spans="1:18" ht="14.7" thickBot="1">
      <c r="I66" s="688"/>
      <c r="J66" s="682"/>
      <c r="K66" s="682"/>
      <c r="M66" s="1183"/>
      <c r="P66" s="1692"/>
    </row>
    <row r="67" spans="1:18" ht="18.350000000000001" thickBot="1">
      <c r="A67" s="8354" t="s">
        <v>3914</v>
      </c>
      <c r="B67" s="8355"/>
      <c r="C67" s="8355"/>
      <c r="D67" s="8355"/>
      <c r="E67" s="8355"/>
      <c r="F67" s="8355"/>
      <c r="G67" s="8355"/>
      <c r="H67" s="8355"/>
      <c r="I67" s="8355"/>
      <c r="J67" s="8355"/>
      <c r="K67" s="8355"/>
      <c r="L67" s="8355"/>
      <c r="M67" s="8355"/>
      <c r="N67" s="8356"/>
      <c r="P67" s="1692"/>
    </row>
    <row r="68" spans="1:18">
      <c r="A68" s="8316" t="s">
        <v>70</v>
      </c>
      <c r="B68" s="8318" t="s">
        <v>75</v>
      </c>
      <c r="C68" s="8318" t="s">
        <v>67</v>
      </c>
      <c r="D68" s="8331" t="s">
        <v>1587</v>
      </c>
      <c r="E68" s="8331" t="s">
        <v>3906</v>
      </c>
      <c r="F68" s="8331"/>
      <c r="G68" s="8331"/>
      <c r="H68" s="8318" t="s">
        <v>1589</v>
      </c>
      <c r="I68" s="8308" t="s">
        <v>1590</v>
      </c>
      <c r="J68" s="8308"/>
      <c r="K68" s="8308"/>
      <c r="L68" s="8318" t="s">
        <v>1290</v>
      </c>
      <c r="M68" s="8308" t="s">
        <v>1591</v>
      </c>
      <c r="N68" s="8357" t="s">
        <v>1592</v>
      </c>
      <c r="P68" s="1692"/>
    </row>
    <row r="69" spans="1:18" ht="14.7" thickBot="1">
      <c r="A69" s="8327"/>
      <c r="B69" s="8330"/>
      <c r="C69" s="8330"/>
      <c r="D69" s="8332"/>
      <c r="E69" s="852" t="s">
        <v>501</v>
      </c>
      <c r="F69" s="852" t="s">
        <v>333</v>
      </c>
      <c r="G69" s="852" t="s">
        <v>1007</v>
      </c>
      <c r="H69" s="8330"/>
      <c r="I69" s="697" t="s">
        <v>1437</v>
      </c>
      <c r="J69" s="697" t="s">
        <v>1438</v>
      </c>
      <c r="K69" s="697" t="s">
        <v>1439</v>
      </c>
      <c r="L69" s="8330"/>
      <c r="M69" s="8309"/>
      <c r="N69" s="8345"/>
      <c r="P69" s="1692"/>
    </row>
    <row r="70" spans="1:18">
      <c r="A70" s="8313"/>
      <c r="B70" s="693">
        <v>12158</v>
      </c>
      <c r="C70" s="684" t="s">
        <v>3913</v>
      </c>
      <c r="D70" s="850">
        <v>7.5</v>
      </c>
      <c r="E70" s="637">
        <v>2.5</v>
      </c>
      <c r="F70" s="637">
        <v>2.5</v>
      </c>
      <c r="G70" s="637">
        <v>2.5</v>
      </c>
      <c r="H70" s="637">
        <v>220</v>
      </c>
      <c r="I70" s="853">
        <v>635</v>
      </c>
      <c r="J70" s="853">
        <v>380</v>
      </c>
      <c r="K70" s="853">
        <v>245</v>
      </c>
      <c r="L70" s="2665">
        <v>27</v>
      </c>
      <c r="M70" s="2109">
        <v>29290</v>
      </c>
      <c r="N70" s="3696">
        <f t="shared" ref="N70:N77" si="3">M70-M70*$C$4/100</f>
        <v>29290</v>
      </c>
      <c r="P70" s="1692"/>
    </row>
    <row r="71" spans="1:18" s="682" customFormat="1">
      <c r="A71" s="8314"/>
      <c r="B71" s="687">
        <v>12153</v>
      </c>
      <c r="C71" s="685" t="s">
        <v>3913</v>
      </c>
      <c r="D71" s="856">
        <v>7.5</v>
      </c>
      <c r="E71" s="854">
        <v>2.5</v>
      </c>
      <c r="F71" s="854">
        <v>2.5</v>
      </c>
      <c r="G71" s="854">
        <v>2.5</v>
      </c>
      <c r="H71" s="854">
        <v>380</v>
      </c>
      <c r="I71" s="848">
        <v>635</v>
      </c>
      <c r="J71" s="848">
        <v>380</v>
      </c>
      <c r="K71" s="848">
        <v>245</v>
      </c>
      <c r="L71" s="2661">
        <v>27</v>
      </c>
      <c r="M71" s="2109">
        <v>29290</v>
      </c>
      <c r="N71" s="3696">
        <f t="shared" si="3"/>
        <v>29290</v>
      </c>
      <c r="O71" s="2667"/>
      <c r="P71" s="1692"/>
      <c r="R71" s="1279"/>
    </row>
    <row r="72" spans="1:18">
      <c r="A72" s="8314"/>
      <c r="B72" s="687">
        <v>12163</v>
      </c>
      <c r="C72" s="685" t="s">
        <v>3907</v>
      </c>
      <c r="D72" s="856">
        <v>9.4499999999999993</v>
      </c>
      <c r="E72" s="854">
        <v>3.15</v>
      </c>
      <c r="F72" s="854">
        <v>3.15</v>
      </c>
      <c r="G72" s="854">
        <v>3.15</v>
      </c>
      <c r="H72" s="854">
        <v>380</v>
      </c>
      <c r="I72" s="848">
        <v>635</v>
      </c>
      <c r="J72" s="848">
        <v>380</v>
      </c>
      <c r="K72" s="848">
        <v>245</v>
      </c>
      <c r="L72" s="2661">
        <v>27</v>
      </c>
      <c r="M72" s="2109">
        <v>30440</v>
      </c>
      <c r="N72" s="3696">
        <f t="shared" si="3"/>
        <v>30440</v>
      </c>
      <c r="P72" s="1692"/>
    </row>
    <row r="73" spans="1:18">
      <c r="A73" s="8314"/>
      <c r="B73" s="687">
        <v>12173</v>
      </c>
      <c r="C73" s="685" t="s">
        <v>3908</v>
      </c>
      <c r="D73" s="856">
        <v>12</v>
      </c>
      <c r="E73" s="854">
        <v>4</v>
      </c>
      <c r="F73" s="854">
        <v>4</v>
      </c>
      <c r="G73" s="854">
        <v>4</v>
      </c>
      <c r="H73" s="854">
        <v>380</v>
      </c>
      <c r="I73" s="848">
        <v>635</v>
      </c>
      <c r="J73" s="848">
        <v>380</v>
      </c>
      <c r="K73" s="848">
        <v>245</v>
      </c>
      <c r="L73" s="2661">
        <v>27</v>
      </c>
      <c r="M73" s="2109">
        <v>36389.9</v>
      </c>
      <c r="N73" s="3696">
        <f t="shared" si="3"/>
        <v>36389.9</v>
      </c>
      <c r="P73" s="1692"/>
    </row>
    <row r="74" spans="1:18">
      <c r="A74" s="8314"/>
      <c r="B74" s="687">
        <v>12178</v>
      </c>
      <c r="C74" s="685" t="s">
        <v>3909</v>
      </c>
      <c r="D74" s="856">
        <v>15</v>
      </c>
      <c r="E74" s="854">
        <v>5</v>
      </c>
      <c r="F74" s="854">
        <v>5</v>
      </c>
      <c r="G74" s="854">
        <v>5</v>
      </c>
      <c r="H74" s="854">
        <v>380</v>
      </c>
      <c r="I74" s="848">
        <v>635</v>
      </c>
      <c r="J74" s="848">
        <v>380</v>
      </c>
      <c r="K74" s="848">
        <v>245</v>
      </c>
      <c r="L74" s="2661">
        <v>27</v>
      </c>
      <c r="M74" s="2109">
        <v>39180</v>
      </c>
      <c r="N74" s="3696">
        <f t="shared" si="3"/>
        <v>39180</v>
      </c>
      <c r="P74" s="1692"/>
    </row>
    <row r="75" spans="1:18">
      <c r="A75" s="8314"/>
      <c r="B75" s="687">
        <v>12183</v>
      </c>
      <c r="C75" s="685" t="s">
        <v>3910</v>
      </c>
      <c r="D75" s="856">
        <v>18</v>
      </c>
      <c r="E75" s="854">
        <v>6</v>
      </c>
      <c r="F75" s="854">
        <v>6</v>
      </c>
      <c r="G75" s="854">
        <v>6</v>
      </c>
      <c r="H75" s="854">
        <v>380</v>
      </c>
      <c r="I75" s="848">
        <v>635</v>
      </c>
      <c r="J75" s="848">
        <v>380</v>
      </c>
      <c r="K75" s="848">
        <v>245</v>
      </c>
      <c r="L75" s="2661">
        <v>27</v>
      </c>
      <c r="M75" s="2109">
        <v>39970</v>
      </c>
      <c r="N75" s="3696">
        <f t="shared" si="3"/>
        <v>39970</v>
      </c>
      <c r="P75" s="1692"/>
    </row>
    <row r="76" spans="1:18">
      <c r="A76" s="8314"/>
      <c r="B76" s="687">
        <v>12188</v>
      </c>
      <c r="C76" s="685" t="s">
        <v>3911</v>
      </c>
      <c r="D76" s="856">
        <v>24</v>
      </c>
      <c r="E76" s="854">
        <v>8</v>
      </c>
      <c r="F76" s="854">
        <v>8</v>
      </c>
      <c r="G76" s="854">
        <v>8</v>
      </c>
      <c r="H76" s="854">
        <v>380</v>
      </c>
      <c r="I76" s="848">
        <v>635</v>
      </c>
      <c r="J76" s="848">
        <v>380</v>
      </c>
      <c r="K76" s="848">
        <v>245</v>
      </c>
      <c r="L76" s="2661">
        <v>27</v>
      </c>
      <c r="M76" s="2109">
        <v>41189.699999999997</v>
      </c>
      <c r="N76" s="3696">
        <f t="shared" si="3"/>
        <v>41189.699999999997</v>
      </c>
      <c r="P76" s="1692"/>
    </row>
    <row r="77" spans="1:18" ht="14.7" thickBot="1">
      <c r="A77" s="8315"/>
      <c r="B77" s="691">
        <v>12193</v>
      </c>
      <c r="C77" s="689" t="s">
        <v>3912</v>
      </c>
      <c r="D77" s="638">
        <v>30</v>
      </c>
      <c r="E77" s="639">
        <v>10</v>
      </c>
      <c r="F77" s="639">
        <v>10</v>
      </c>
      <c r="G77" s="639">
        <v>10</v>
      </c>
      <c r="H77" s="639">
        <v>380</v>
      </c>
      <c r="I77" s="690">
        <v>635</v>
      </c>
      <c r="J77" s="690">
        <v>380</v>
      </c>
      <c r="K77" s="690">
        <v>245</v>
      </c>
      <c r="L77" s="690">
        <v>27</v>
      </c>
      <c r="M77" s="2109">
        <v>48760.2</v>
      </c>
      <c r="N77" s="3701">
        <f t="shared" si="3"/>
        <v>48760.2</v>
      </c>
      <c r="P77" s="1692"/>
    </row>
    <row r="79" spans="1:18" ht="14.7" thickBot="1"/>
    <row r="80" spans="1:18" ht="18.350000000000001" thickBot="1">
      <c r="A80" s="8336" t="s">
        <v>9558</v>
      </c>
      <c r="B80" s="8337"/>
      <c r="C80" s="8337"/>
      <c r="D80" s="8337"/>
      <c r="E80" s="8337"/>
      <c r="F80" s="8337"/>
      <c r="G80" s="8337"/>
      <c r="H80" s="8337"/>
      <c r="I80" s="8337"/>
      <c r="J80" s="8337"/>
      <c r="K80" s="8337"/>
      <c r="L80" s="8337"/>
      <c r="M80" s="8337"/>
      <c r="N80" s="8337"/>
      <c r="O80" s="8337"/>
      <c r="P80" s="8337"/>
    </row>
    <row r="81" spans="1:18" s="682" customFormat="1">
      <c r="A81" s="8316" t="s">
        <v>70</v>
      </c>
      <c r="B81" s="8318" t="s">
        <v>75</v>
      </c>
      <c r="C81" s="8318" t="s">
        <v>67</v>
      </c>
      <c r="D81" s="8331" t="s">
        <v>1587</v>
      </c>
      <c r="E81" s="8348" t="s">
        <v>3906</v>
      </c>
      <c r="F81" s="8349"/>
      <c r="G81" s="8349"/>
      <c r="H81" s="8349"/>
      <c r="I81" s="8350"/>
      <c r="J81" s="8318" t="s">
        <v>1589</v>
      </c>
      <c r="K81" s="8324" t="s">
        <v>1590</v>
      </c>
      <c r="L81" s="8325"/>
      <c r="M81" s="8326"/>
      <c r="N81" s="8308" t="s">
        <v>1290</v>
      </c>
      <c r="O81" s="8318" t="s">
        <v>1591</v>
      </c>
      <c r="P81" s="8346" t="s">
        <v>1592</v>
      </c>
      <c r="R81" s="1279"/>
    </row>
    <row r="82" spans="1:18" s="682" customFormat="1" ht="14.7" thickBot="1">
      <c r="A82" s="8327"/>
      <c r="B82" s="8330"/>
      <c r="C82" s="8330"/>
      <c r="D82" s="8332"/>
      <c r="E82" s="852" t="s">
        <v>501</v>
      </c>
      <c r="F82" s="852" t="s">
        <v>333</v>
      </c>
      <c r="G82" s="852" t="s">
        <v>1007</v>
      </c>
      <c r="H82" s="852" t="s">
        <v>1059</v>
      </c>
      <c r="I82" s="852" t="s">
        <v>1138</v>
      </c>
      <c r="J82" s="8330"/>
      <c r="K82" s="697" t="s">
        <v>1437</v>
      </c>
      <c r="L82" s="697" t="s">
        <v>1438</v>
      </c>
      <c r="M82" s="697" t="s">
        <v>1439</v>
      </c>
      <c r="N82" s="8351"/>
      <c r="O82" s="8319"/>
      <c r="P82" s="8347"/>
      <c r="R82" s="1279"/>
    </row>
    <row r="83" spans="1:18">
      <c r="A83" s="8313"/>
      <c r="B83" s="1669">
        <v>12401</v>
      </c>
      <c r="C83" s="1674" t="s">
        <v>9550</v>
      </c>
      <c r="D83" s="1662">
        <v>3.75</v>
      </c>
      <c r="E83" s="1662">
        <v>0.75</v>
      </c>
      <c r="F83" s="1662">
        <v>0.75</v>
      </c>
      <c r="G83" s="1662">
        <v>0.75</v>
      </c>
      <c r="H83" s="1662">
        <v>0.75</v>
      </c>
      <c r="I83" s="1662">
        <v>0.75</v>
      </c>
      <c r="J83" s="1662">
        <v>220</v>
      </c>
      <c r="K83" s="1662">
        <v>640</v>
      </c>
      <c r="L83" s="2665">
        <v>380</v>
      </c>
      <c r="M83" s="2105">
        <v>245</v>
      </c>
      <c r="N83" s="2105">
        <v>35</v>
      </c>
      <c r="O83" s="2109">
        <v>29590</v>
      </c>
      <c r="P83" s="2103">
        <f t="shared" ref="P83:P90" si="4">O83-O83*$C$4/100</f>
        <v>29590</v>
      </c>
      <c r="Q83" s="1693"/>
    </row>
    <row r="84" spans="1:18">
      <c r="A84" s="8314"/>
      <c r="B84" s="1669">
        <v>12434</v>
      </c>
      <c r="C84" s="1674" t="s">
        <v>9551</v>
      </c>
      <c r="D84" s="1659">
        <v>4.7</v>
      </c>
      <c r="E84" s="1659">
        <v>0.94</v>
      </c>
      <c r="F84" s="1659">
        <v>0.94</v>
      </c>
      <c r="G84" s="1659">
        <v>0.94</v>
      </c>
      <c r="H84" s="1659">
        <v>0.94</v>
      </c>
      <c r="I84" s="1659">
        <v>0.94</v>
      </c>
      <c r="J84" s="1659">
        <v>220</v>
      </c>
      <c r="K84" s="1662">
        <v>640</v>
      </c>
      <c r="L84" s="2665">
        <v>380</v>
      </c>
      <c r="M84" s="2105">
        <v>245</v>
      </c>
      <c r="N84" s="2105">
        <v>35</v>
      </c>
      <c r="O84" s="2109">
        <v>31350</v>
      </c>
      <c r="P84" s="2103">
        <f t="shared" si="4"/>
        <v>31350</v>
      </c>
      <c r="Q84" s="1693"/>
    </row>
    <row r="85" spans="1:18">
      <c r="A85" s="8314"/>
      <c r="B85" s="1669">
        <v>12436</v>
      </c>
      <c r="C85" s="1674" t="s">
        <v>9552</v>
      </c>
      <c r="D85" s="1659">
        <v>6</v>
      </c>
      <c r="E85" s="1659">
        <v>1.2</v>
      </c>
      <c r="F85" s="1659">
        <v>1.2</v>
      </c>
      <c r="G85" s="1659">
        <v>1.2</v>
      </c>
      <c r="H85" s="1659">
        <v>1.2</v>
      </c>
      <c r="I85" s="1659">
        <v>1.2</v>
      </c>
      <c r="J85" s="1659">
        <v>220</v>
      </c>
      <c r="K85" s="1662">
        <v>640</v>
      </c>
      <c r="L85" s="2665">
        <v>380</v>
      </c>
      <c r="M85" s="2105">
        <v>245</v>
      </c>
      <c r="N85" s="2105">
        <v>35</v>
      </c>
      <c r="O85" s="2109">
        <v>32340</v>
      </c>
      <c r="P85" s="2103">
        <f t="shared" si="4"/>
        <v>32340</v>
      </c>
      <c r="Q85" s="1693"/>
    </row>
    <row r="86" spans="1:18">
      <c r="A86" s="8314"/>
      <c r="B86" s="1669">
        <v>12437</v>
      </c>
      <c r="C86" s="1674" t="s">
        <v>9553</v>
      </c>
      <c r="D86" s="1659">
        <v>7.5</v>
      </c>
      <c r="E86" s="1659">
        <v>1.5</v>
      </c>
      <c r="F86" s="1659">
        <v>1.5</v>
      </c>
      <c r="G86" s="1659">
        <v>1.5</v>
      </c>
      <c r="H86" s="1659">
        <v>1.5</v>
      </c>
      <c r="I86" s="1659">
        <v>1.5</v>
      </c>
      <c r="J86" s="1659">
        <v>220</v>
      </c>
      <c r="K86" s="1662">
        <v>640</v>
      </c>
      <c r="L86" s="2665">
        <v>380</v>
      </c>
      <c r="M86" s="2105">
        <v>245</v>
      </c>
      <c r="N86" s="2105">
        <v>35</v>
      </c>
      <c r="O86" s="2109">
        <v>34669.800000000003</v>
      </c>
      <c r="P86" s="2103">
        <f t="shared" si="4"/>
        <v>34669.800000000003</v>
      </c>
      <c r="Q86" s="1693"/>
    </row>
    <row r="87" spans="1:18">
      <c r="A87" s="8314"/>
      <c r="B87" s="1669">
        <v>12438</v>
      </c>
      <c r="C87" s="1674" t="s">
        <v>9554</v>
      </c>
      <c r="D87" s="1659">
        <v>7.5</v>
      </c>
      <c r="E87" s="1659">
        <v>1.5</v>
      </c>
      <c r="F87" s="1659">
        <v>1.5</v>
      </c>
      <c r="G87" s="1659">
        <v>1.5</v>
      </c>
      <c r="H87" s="1659">
        <v>1.5</v>
      </c>
      <c r="I87" s="1659">
        <v>1.5</v>
      </c>
      <c r="J87" s="1659">
        <v>380</v>
      </c>
      <c r="K87" s="1662">
        <v>640</v>
      </c>
      <c r="L87" s="2665">
        <v>380</v>
      </c>
      <c r="M87" s="2105">
        <v>245</v>
      </c>
      <c r="N87" s="2105">
        <v>35</v>
      </c>
      <c r="O87" s="2109">
        <v>34669.800000000003</v>
      </c>
      <c r="P87" s="2103">
        <f t="shared" si="4"/>
        <v>34669.800000000003</v>
      </c>
      <c r="Q87" s="1693"/>
    </row>
    <row r="88" spans="1:18">
      <c r="A88" s="8314"/>
      <c r="B88" s="1669">
        <v>12439</v>
      </c>
      <c r="C88" s="1674" t="s">
        <v>9555</v>
      </c>
      <c r="D88" s="1659">
        <v>9.4499999999999993</v>
      </c>
      <c r="E88" s="1659">
        <v>1.89</v>
      </c>
      <c r="F88" s="1659">
        <v>1.89</v>
      </c>
      <c r="G88" s="1659">
        <v>1.89</v>
      </c>
      <c r="H88" s="1659">
        <v>1.89</v>
      </c>
      <c r="I88" s="1659">
        <v>1.89</v>
      </c>
      <c r="J88" s="1659">
        <v>220</v>
      </c>
      <c r="K88" s="1662">
        <v>640</v>
      </c>
      <c r="L88" s="2665">
        <v>380</v>
      </c>
      <c r="M88" s="2105">
        <v>245</v>
      </c>
      <c r="N88" s="2105">
        <v>35</v>
      </c>
      <c r="O88" s="2109">
        <v>36620</v>
      </c>
      <c r="P88" s="2103">
        <f t="shared" si="4"/>
        <v>36620</v>
      </c>
      <c r="Q88" s="1693"/>
    </row>
    <row r="89" spans="1:18">
      <c r="A89" s="8314"/>
      <c r="B89" s="1669">
        <v>12442</v>
      </c>
      <c r="C89" s="1674" t="s">
        <v>9556</v>
      </c>
      <c r="D89" s="1659">
        <v>9.4499999999999993</v>
      </c>
      <c r="E89" s="1659">
        <v>1.89</v>
      </c>
      <c r="F89" s="1659">
        <v>1.89</v>
      </c>
      <c r="G89" s="1659">
        <v>1.89</v>
      </c>
      <c r="H89" s="1659">
        <v>1.89</v>
      </c>
      <c r="I89" s="1659">
        <v>1.89</v>
      </c>
      <c r="J89" s="1659">
        <v>380</v>
      </c>
      <c r="K89" s="1662">
        <v>640</v>
      </c>
      <c r="L89" s="2665">
        <v>380</v>
      </c>
      <c r="M89" s="2105">
        <v>245</v>
      </c>
      <c r="N89" s="2105">
        <v>35</v>
      </c>
      <c r="O89" s="2109">
        <v>42680</v>
      </c>
      <c r="P89" s="2103">
        <f t="shared" si="4"/>
        <v>42680</v>
      </c>
      <c r="Q89" s="1693"/>
    </row>
    <row r="90" spans="1:18">
      <c r="A90" s="8314"/>
      <c r="B90" s="1669">
        <v>12445</v>
      </c>
      <c r="C90" s="1674" t="s">
        <v>9557</v>
      </c>
      <c r="D90" s="1659">
        <v>12</v>
      </c>
      <c r="E90" s="1659">
        <v>2.4</v>
      </c>
      <c r="F90" s="1659">
        <v>2.4</v>
      </c>
      <c r="G90" s="1659">
        <v>2.4</v>
      </c>
      <c r="H90" s="1659">
        <v>2.4</v>
      </c>
      <c r="I90" s="1659">
        <v>2.4</v>
      </c>
      <c r="J90" s="1659">
        <v>380</v>
      </c>
      <c r="K90" s="1662">
        <v>640</v>
      </c>
      <c r="L90" s="2665">
        <v>380</v>
      </c>
      <c r="M90" s="2105">
        <v>245</v>
      </c>
      <c r="N90" s="2105">
        <v>35</v>
      </c>
      <c r="O90" s="2109">
        <v>44700</v>
      </c>
      <c r="P90" s="2103">
        <f t="shared" si="4"/>
        <v>44700</v>
      </c>
      <c r="Q90" s="1693"/>
    </row>
    <row r="91" spans="1:18">
      <c r="A91" s="8314"/>
      <c r="B91" s="687"/>
      <c r="C91" s="685"/>
      <c r="D91" s="854"/>
      <c r="E91" s="854"/>
      <c r="F91" s="854"/>
      <c r="G91" s="854"/>
      <c r="H91" s="854"/>
      <c r="I91" s="854"/>
      <c r="J91" s="854"/>
      <c r="K91" s="637"/>
      <c r="L91" s="2665"/>
      <c r="M91" s="2106"/>
      <c r="N91" s="2106"/>
      <c r="O91" s="2661"/>
      <c r="P91" s="2103"/>
      <c r="Q91" s="1693"/>
    </row>
    <row r="92" spans="1:18">
      <c r="A92" s="8314"/>
      <c r="B92" s="687"/>
      <c r="C92" s="685"/>
      <c r="D92" s="854"/>
      <c r="E92" s="854"/>
      <c r="F92" s="854"/>
      <c r="G92" s="854"/>
      <c r="H92" s="854"/>
      <c r="I92" s="854"/>
      <c r="J92" s="854"/>
      <c r="K92" s="637"/>
      <c r="L92" s="2665"/>
      <c r="M92" s="2106"/>
      <c r="N92" s="2106"/>
      <c r="O92" s="2661"/>
      <c r="P92" s="2103"/>
      <c r="Q92" s="1693"/>
    </row>
    <row r="93" spans="1:18">
      <c r="A93" s="8314"/>
      <c r="B93" s="687"/>
      <c r="C93" s="685"/>
      <c r="D93" s="854"/>
      <c r="E93" s="854"/>
      <c r="F93" s="854"/>
      <c r="G93" s="854"/>
      <c r="H93" s="854"/>
      <c r="I93" s="854"/>
      <c r="J93" s="854"/>
      <c r="K93" s="637"/>
      <c r="L93" s="2665"/>
      <c r="M93" s="2106"/>
      <c r="N93" s="2106"/>
      <c r="O93" s="2661"/>
      <c r="P93" s="2103"/>
      <c r="Q93" s="1693"/>
    </row>
    <row r="94" spans="1:18">
      <c r="A94" s="8314"/>
      <c r="B94" s="687"/>
      <c r="C94" s="685"/>
      <c r="D94" s="854"/>
      <c r="E94" s="854"/>
      <c r="F94" s="854"/>
      <c r="G94" s="854"/>
      <c r="H94" s="854"/>
      <c r="I94" s="854"/>
      <c r="J94" s="854"/>
      <c r="K94" s="637"/>
      <c r="L94" s="2665"/>
      <c r="M94" s="2106"/>
      <c r="N94" s="2106"/>
      <c r="O94" s="2661"/>
      <c r="P94" s="2103"/>
      <c r="Q94" s="1693"/>
    </row>
    <row r="95" spans="1:18" ht="14.7" thickBot="1">
      <c r="A95" s="8315"/>
      <c r="B95" s="691"/>
      <c r="C95" s="689"/>
      <c r="D95" s="639"/>
      <c r="E95" s="639"/>
      <c r="F95" s="639"/>
      <c r="G95" s="639"/>
      <c r="H95" s="639"/>
      <c r="I95" s="639"/>
      <c r="J95" s="639"/>
      <c r="K95" s="701"/>
      <c r="L95" s="869"/>
      <c r="M95" s="2107"/>
      <c r="N95" s="2107"/>
      <c r="O95" s="2661"/>
      <c r="P95" s="2104"/>
      <c r="Q95" s="1693"/>
    </row>
    <row r="96" spans="1:18">
      <c r="Q96" s="1693"/>
    </row>
    <row r="97" spans="1:18" ht="14.7" thickBot="1">
      <c r="Q97" s="1693"/>
    </row>
    <row r="98" spans="1:18" ht="18.350000000000001" thickBot="1">
      <c r="A98" s="8336" t="s">
        <v>3915</v>
      </c>
      <c r="B98" s="8337"/>
      <c r="C98" s="8337"/>
      <c r="D98" s="8337"/>
      <c r="E98" s="8337"/>
      <c r="F98" s="8337"/>
      <c r="G98" s="8337"/>
      <c r="H98" s="8337"/>
      <c r="I98" s="8337"/>
      <c r="J98" s="8337"/>
      <c r="K98" s="8337"/>
      <c r="L98" s="8337"/>
      <c r="M98" s="8337"/>
      <c r="N98" s="8338"/>
      <c r="O98" s="158"/>
      <c r="P98" s="702"/>
      <c r="Q98" s="1693"/>
    </row>
    <row r="99" spans="1:18" s="682" customFormat="1">
      <c r="A99" s="8339" t="s">
        <v>70</v>
      </c>
      <c r="B99" s="8340" t="s">
        <v>75</v>
      </c>
      <c r="C99" s="8340" t="s">
        <v>67</v>
      </c>
      <c r="D99" s="8341" t="s">
        <v>1587</v>
      </c>
      <c r="E99" s="8341" t="s">
        <v>3906</v>
      </c>
      <c r="F99" s="8341"/>
      <c r="G99" s="8341"/>
      <c r="H99" s="8340" t="s">
        <v>1589</v>
      </c>
      <c r="I99" s="8343" t="s">
        <v>1590</v>
      </c>
      <c r="J99" s="8343"/>
      <c r="K99" s="8343"/>
      <c r="L99" s="8318" t="s">
        <v>1290</v>
      </c>
      <c r="M99" s="8343" t="s">
        <v>1591</v>
      </c>
      <c r="N99" s="8344" t="s">
        <v>1592</v>
      </c>
      <c r="O99" s="158"/>
      <c r="P99" s="702"/>
      <c r="Q99" s="1693"/>
      <c r="R99" s="1279"/>
    </row>
    <row r="100" spans="1:18" s="682" customFormat="1" ht="14.7" thickBot="1">
      <c r="A100" s="8317"/>
      <c r="B100" s="8319"/>
      <c r="C100" s="8319"/>
      <c r="D100" s="8342"/>
      <c r="E100" s="698" t="s">
        <v>501</v>
      </c>
      <c r="F100" s="698" t="s">
        <v>333</v>
      </c>
      <c r="G100" s="698" t="s">
        <v>1007</v>
      </c>
      <c r="H100" s="8319"/>
      <c r="I100" s="699" t="s">
        <v>1437</v>
      </c>
      <c r="J100" s="699" t="s">
        <v>1438</v>
      </c>
      <c r="K100" s="699" t="s">
        <v>1439</v>
      </c>
      <c r="L100" s="8319"/>
      <c r="M100" s="8309"/>
      <c r="N100" s="8345"/>
      <c r="O100" s="158"/>
      <c r="P100" s="702"/>
      <c r="Q100" s="1693"/>
      <c r="R100" s="1279"/>
    </row>
    <row r="101" spans="1:18" s="855" customFormat="1">
      <c r="A101" s="8313"/>
      <c r="B101" s="870">
        <v>12330</v>
      </c>
      <c r="C101" s="871" t="s">
        <v>5304</v>
      </c>
      <c r="D101" s="704">
        <v>7.5</v>
      </c>
      <c r="E101" s="8358" t="s">
        <v>5312</v>
      </c>
      <c r="F101" s="8359"/>
      <c r="G101" s="8360"/>
      <c r="H101" s="704" t="s">
        <v>5311</v>
      </c>
      <c r="I101" s="864">
        <v>775</v>
      </c>
      <c r="J101" s="864">
        <v>420</v>
      </c>
      <c r="K101" s="864">
        <v>302</v>
      </c>
      <c r="L101" s="864">
        <v>41</v>
      </c>
      <c r="M101" s="2109">
        <v>60490</v>
      </c>
      <c r="N101" s="3700">
        <f t="shared" ref="N101:N107" si="5">M101-M101*$C$4/100</f>
        <v>60490</v>
      </c>
      <c r="O101" s="2667"/>
      <c r="Q101" s="1693"/>
      <c r="R101" s="1279"/>
    </row>
    <row r="102" spans="1:18" s="855" customFormat="1">
      <c r="A102" s="8314"/>
      <c r="B102" s="872">
        <v>12335</v>
      </c>
      <c r="C102" s="817" t="s">
        <v>5305</v>
      </c>
      <c r="D102" s="859">
        <v>9</v>
      </c>
      <c r="E102" s="8361" t="s">
        <v>5313</v>
      </c>
      <c r="F102" s="8362"/>
      <c r="G102" s="8363"/>
      <c r="H102" s="859" t="s">
        <v>5311</v>
      </c>
      <c r="I102" s="860">
        <v>775</v>
      </c>
      <c r="J102" s="860">
        <v>420</v>
      </c>
      <c r="K102" s="860">
        <v>302</v>
      </c>
      <c r="L102" s="2035">
        <v>41</v>
      </c>
      <c r="M102" s="2109">
        <v>62140</v>
      </c>
      <c r="N102" s="3698">
        <f t="shared" si="5"/>
        <v>62140</v>
      </c>
      <c r="O102" s="2667"/>
      <c r="Q102" s="1693"/>
      <c r="R102" s="1279"/>
    </row>
    <row r="103" spans="1:18" s="855" customFormat="1">
      <c r="A103" s="8314"/>
      <c r="B103" s="872">
        <v>12340</v>
      </c>
      <c r="C103" s="817" t="s">
        <v>5306</v>
      </c>
      <c r="D103" s="859">
        <v>12</v>
      </c>
      <c r="E103" s="8361" t="s">
        <v>5314</v>
      </c>
      <c r="F103" s="8362"/>
      <c r="G103" s="8363"/>
      <c r="H103" s="859">
        <v>380</v>
      </c>
      <c r="I103" s="860">
        <v>775</v>
      </c>
      <c r="J103" s="860">
        <v>420</v>
      </c>
      <c r="K103" s="860">
        <v>302</v>
      </c>
      <c r="L103" s="2035">
        <v>41</v>
      </c>
      <c r="M103" s="2109">
        <v>63910</v>
      </c>
      <c r="N103" s="3698">
        <f t="shared" si="5"/>
        <v>63910</v>
      </c>
      <c r="O103" s="2667"/>
      <c r="Q103" s="1693"/>
      <c r="R103" s="1279"/>
    </row>
    <row r="104" spans="1:18" s="855" customFormat="1">
      <c r="A104" s="8314"/>
      <c r="B104" s="872">
        <v>12345</v>
      </c>
      <c r="C104" s="817" t="s">
        <v>5307</v>
      </c>
      <c r="D104" s="859">
        <v>15</v>
      </c>
      <c r="E104" s="8361" t="s">
        <v>5315</v>
      </c>
      <c r="F104" s="8362"/>
      <c r="G104" s="8363"/>
      <c r="H104" s="859">
        <v>380</v>
      </c>
      <c r="I104" s="860">
        <v>775</v>
      </c>
      <c r="J104" s="860">
        <v>420</v>
      </c>
      <c r="K104" s="860">
        <v>302</v>
      </c>
      <c r="L104" s="2035">
        <v>41</v>
      </c>
      <c r="M104" s="2109">
        <v>65510</v>
      </c>
      <c r="N104" s="3698">
        <f t="shared" si="5"/>
        <v>65510</v>
      </c>
      <c r="O104" s="2667"/>
      <c r="Q104" s="1693"/>
      <c r="R104" s="1279"/>
    </row>
    <row r="105" spans="1:18" s="855" customFormat="1">
      <c r="A105" s="8314"/>
      <c r="B105" s="872">
        <v>12350</v>
      </c>
      <c r="C105" s="817" t="s">
        <v>5308</v>
      </c>
      <c r="D105" s="859">
        <v>18</v>
      </c>
      <c r="E105" s="8361" t="s">
        <v>5316</v>
      </c>
      <c r="F105" s="8362"/>
      <c r="G105" s="8363"/>
      <c r="H105" s="859">
        <v>380</v>
      </c>
      <c r="I105" s="860">
        <v>775</v>
      </c>
      <c r="J105" s="860">
        <v>420</v>
      </c>
      <c r="K105" s="860">
        <v>302</v>
      </c>
      <c r="L105" s="2035">
        <v>41</v>
      </c>
      <c r="M105" s="2109">
        <v>67080</v>
      </c>
      <c r="N105" s="3698">
        <f t="shared" si="5"/>
        <v>67080</v>
      </c>
      <c r="O105" s="2667"/>
      <c r="Q105" s="1693"/>
      <c r="R105" s="1279"/>
    </row>
    <row r="106" spans="1:18" s="855" customFormat="1">
      <c r="A106" s="8314"/>
      <c r="B106" s="872">
        <v>12355</v>
      </c>
      <c r="C106" s="817" t="s">
        <v>5309</v>
      </c>
      <c r="D106" s="859">
        <v>22.5</v>
      </c>
      <c r="E106" s="8361" t="s">
        <v>5317</v>
      </c>
      <c r="F106" s="8362"/>
      <c r="G106" s="8363"/>
      <c r="H106" s="859">
        <v>380</v>
      </c>
      <c r="I106" s="860">
        <v>775</v>
      </c>
      <c r="J106" s="860">
        <v>420</v>
      </c>
      <c r="K106" s="860">
        <v>302</v>
      </c>
      <c r="L106" s="2035">
        <v>41</v>
      </c>
      <c r="M106" s="2109">
        <v>69380</v>
      </c>
      <c r="N106" s="3698">
        <f t="shared" si="5"/>
        <v>69380</v>
      </c>
      <c r="O106" s="2667"/>
      <c r="Q106" s="1693"/>
      <c r="R106" s="1279"/>
    </row>
    <row r="107" spans="1:18" s="855" customFormat="1" ht="14.7" thickBot="1">
      <c r="A107" s="8315"/>
      <c r="B107" s="873">
        <v>12360</v>
      </c>
      <c r="C107" s="874" t="s">
        <v>5310</v>
      </c>
      <c r="D107" s="690">
        <v>27</v>
      </c>
      <c r="E107" s="8364" t="s">
        <v>5318</v>
      </c>
      <c r="F107" s="8365"/>
      <c r="G107" s="8366"/>
      <c r="H107" s="690">
        <v>380</v>
      </c>
      <c r="I107" s="690">
        <v>775</v>
      </c>
      <c r="J107" s="690">
        <v>420</v>
      </c>
      <c r="K107" s="690">
        <v>302</v>
      </c>
      <c r="L107" s="690">
        <v>41</v>
      </c>
      <c r="M107" s="2109">
        <v>71670</v>
      </c>
      <c r="N107" s="3701">
        <f t="shared" si="5"/>
        <v>71670</v>
      </c>
      <c r="O107" s="2667"/>
      <c r="Q107" s="1693"/>
      <c r="R107" s="1279"/>
    </row>
    <row r="108" spans="1:18" s="855" customFormat="1">
      <c r="A108" s="851"/>
      <c r="B108" s="857"/>
      <c r="C108" s="858"/>
      <c r="D108" s="849"/>
      <c r="E108" s="849"/>
      <c r="F108" s="849"/>
      <c r="G108" s="849"/>
      <c r="H108" s="849"/>
      <c r="I108" s="849"/>
      <c r="J108" s="849"/>
      <c r="K108" s="849"/>
      <c r="L108" s="2371"/>
      <c r="M108" s="2108"/>
      <c r="N108" s="3699"/>
      <c r="O108" s="2667"/>
      <c r="Q108" s="1693"/>
      <c r="R108" s="1279"/>
    </row>
    <row r="109" spans="1:18" ht="14.7" thickBot="1">
      <c r="M109" s="1183"/>
      <c r="Q109" s="1693"/>
    </row>
    <row r="110" spans="1:18" ht="14.7" thickBot="1">
      <c r="A110" s="8310" t="s">
        <v>3932</v>
      </c>
      <c r="B110" s="8311"/>
      <c r="C110" s="8311"/>
      <c r="D110" s="8311"/>
      <c r="E110" s="8312"/>
      <c r="Q110" s="1693"/>
    </row>
    <row r="111" spans="1:18">
      <c r="A111" s="8316" t="s">
        <v>70</v>
      </c>
      <c r="B111" s="8318" t="s">
        <v>75</v>
      </c>
      <c r="C111" s="8318" t="s">
        <v>67</v>
      </c>
      <c r="D111" s="8318" t="s">
        <v>1591</v>
      </c>
      <c r="E111" s="8320" t="s">
        <v>1592</v>
      </c>
      <c r="Q111" s="1693"/>
    </row>
    <row r="112" spans="1:18" ht="14.7" thickBot="1">
      <c r="A112" s="8317"/>
      <c r="B112" s="8319"/>
      <c r="C112" s="8319"/>
      <c r="D112" s="8319"/>
      <c r="E112" s="8321"/>
      <c r="Q112" s="1693"/>
    </row>
    <row r="113" spans="1:18">
      <c r="A113" s="8305"/>
      <c r="B113" s="1675">
        <v>112005</v>
      </c>
      <c r="C113" s="1675" t="s">
        <v>3933</v>
      </c>
      <c r="D113" s="2109">
        <v>9790</v>
      </c>
      <c r="E113" s="1152">
        <v>8890</v>
      </c>
      <c r="F113" s="1667"/>
      <c r="J113" s="1666"/>
      <c r="Q113" s="1693"/>
    </row>
    <row r="114" spans="1:18">
      <c r="A114" s="8306"/>
      <c r="B114" s="453">
        <v>112009</v>
      </c>
      <c r="C114" s="453" t="s">
        <v>3934</v>
      </c>
      <c r="D114" s="2109">
        <v>9790</v>
      </c>
      <c r="E114" s="692">
        <v>8890</v>
      </c>
      <c r="F114" s="1667"/>
      <c r="Q114" s="1693"/>
    </row>
    <row r="115" spans="1:18" ht="29" thickBot="1">
      <c r="A115" s="8307"/>
      <c r="B115" s="1165">
        <v>112025</v>
      </c>
      <c r="C115" s="1166" t="s">
        <v>6598</v>
      </c>
      <c r="D115" s="2109">
        <v>690</v>
      </c>
      <c r="E115" s="711">
        <f t="shared" ref="E115" si="6">D115-D115*$C$4/100</f>
        <v>690</v>
      </c>
      <c r="F115" s="1667"/>
      <c r="Q115" s="1693"/>
    </row>
    <row r="116" spans="1:18">
      <c r="Q116" s="1693"/>
    </row>
    <row r="117" spans="1:18" ht="14.7" thickBot="1">
      <c r="Q117" s="1693"/>
    </row>
    <row r="118" spans="1:18" ht="14.7" thickBot="1">
      <c r="A118" s="8333" t="s">
        <v>6622</v>
      </c>
      <c r="B118" s="8334"/>
      <c r="C118" s="8334"/>
      <c r="D118" s="8334"/>
      <c r="E118" s="8334"/>
      <c r="F118" s="8334"/>
      <c r="G118" s="8334"/>
      <c r="H118" s="8334"/>
      <c r="I118" s="8334"/>
      <c r="J118" s="8334"/>
      <c r="K118" s="8335"/>
      <c r="Q118" s="1693"/>
    </row>
    <row r="119" spans="1:18" ht="139.69999999999999" thickBot="1">
      <c r="A119" s="1167" t="s">
        <v>70</v>
      </c>
      <c r="B119" s="1168" t="s">
        <v>75</v>
      </c>
      <c r="C119" s="1169" t="s">
        <v>67</v>
      </c>
      <c r="D119" s="1169" t="s">
        <v>1418</v>
      </c>
      <c r="E119" s="1169" t="s">
        <v>1589</v>
      </c>
      <c r="F119" s="1168" t="s">
        <v>6599</v>
      </c>
      <c r="G119" s="1168" t="s">
        <v>6600</v>
      </c>
      <c r="H119" s="1168" t="s">
        <v>1590</v>
      </c>
      <c r="I119" s="1168" t="s">
        <v>1290</v>
      </c>
      <c r="J119" s="1168" t="s">
        <v>1591</v>
      </c>
      <c r="K119" s="3711" t="s">
        <v>1592</v>
      </c>
      <c r="Q119" s="1693"/>
    </row>
    <row r="120" spans="1:18">
      <c r="A120" s="8302"/>
      <c r="B120" s="704">
        <v>13011</v>
      </c>
      <c r="C120" s="983" t="s">
        <v>6601</v>
      </c>
      <c r="D120" s="704">
        <v>7.5</v>
      </c>
      <c r="E120" s="704">
        <v>220</v>
      </c>
      <c r="F120" s="704">
        <v>180</v>
      </c>
      <c r="G120" s="704">
        <v>65</v>
      </c>
      <c r="H120" s="983" t="s">
        <v>6609</v>
      </c>
      <c r="I120" s="704">
        <v>10</v>
      </c>
      <c r="J120" s="3740">
        <v>18800</v>
      </c>
      <c r="K120" s="3741">
        <f>J120-J120*$C$4/100</f>
        <v>18800</v>
      </c>
      <c r="Q120" s="1693"/>
    </row>
    <row r="121" spans="1:18">
      <c r="A121" s="8303"/>
      <c r="B121" s="1659">
        <v>13016</v>
      </c>
      <c r="C121" s="1664" t="s">
        <v>6602</v>
      </c>
      <c r="D121" s="1659">
        <v>9.4499999999999993</v>
      </c>
      <c r="E121" s="1659">
        <v>380</v>
      </c>
      <c r="F121" s="1659">
        <v>230</v>
      </c>
      <c r="G121" s="1659">
        <v>70</v>
      </c>
      <c r="H121" s="1664" t="s">
        <v>6610</v>
      </c>
      <c r="I121" s="1659">
        <v>20</v>
      </c>
      <c r="J121" s="3740">
        <v>25950</v>
      </c>
      <c r="K121" s="3742">
        <f t="shared" ref="K121:K127" si="7">J121-J121*$C$4/100</f>
        <v>25950</v>
      </c>
      <c r="L121" s="2751"/>
      <c r="Q121" s="1693"/>
    </row>
    <row r="122" spans="1:18">
      <c r="A122" s="8303"/>
      <c r="B122" s="1659">
        <v>13021</v>
      </c>
      <c r="C122" s="1664" t="s">
        <v>6603</v>
      </c>
      <c r="D122" s="1659">
        <v>12</v>
      </c>
      <c r="E122" s="1659">
        <v>380</v>
      </c>
      <c r="F122" s="1659">
        <v>300</v>
      </c>
      <c r="G122" s="1659">
        <v>70</v>
      </c>
      <c r="H122" s="1664" t="s">
        <v>6610</v>
      </c>
      <c r="I122" s="1659">
        <v>20</v>
      </c>
      <c r="J122" s="3740">
        <v>28960</v>
      </c>
      <c r="K122" s="3742">
        <f t="shared" si="7"/>
        <v>28960</v>
      </c>
      <c r="L122" s="2751"/>
      <c r="Q122" s="1693"/>
    </row>
    <row r="123" spans="1:18">
      <c r="A123" s="8303"/>
      <c r="B123" s="1659">
        <v>13026</v>
      </c>
      <c r="C123" s="1664" t="s">
        <v>6604</v>
      </c>
      <c r="D123" s="1659">
        <v>15</v>
      </c>
      <c r="E123" s="1659">
        <v>380</v>
      </c>
      <c r="F123" s="1659">
        <v>380</v>
      </c>
      <c r="G123" s="1659">
        <v>67</v>
      </c>
      <c r="H123" s="1664" t="s">
        <v>6610</v>
      </c>
      <c r="I123" s="1659">
        <v>20</v>
      </c>
      <c r="J123" s="3740">
        <v>33880</v>
      </c>
      <c r="K123" s="3742">
        <f t="shared" si="7"/>
        <v>33880</v>
      </c>
      <c r="L123" s="2751"/>
      <c r="Q123" s="1693"/>
    </row>
    <row r="124" spans="1:18">
      <c r="A124" s="8303"/>
      <c r="B124" s="1659">
        <v>13031</v>
      </c>
      <c r="C124" s="1664" t="s">
        <v>6605</v>
      </c>
      <c r="D124" s="1659">
        <v>18</v>
      </c>
      <c r="E124" s="1659">
        <v>380</v>
      </c>
      <c r="F124" s="1659">
        <v>450</v>
      </c>
      <c r="G124" s="1659">
        <v>65</v>
      </c>
      <c r="H124" s="1664" t="s">
        <v>6610</v>
      </c>
      <c r="I124" s="1659">
        <v>20</v>
      </c>
      <c r="J124" s="3740">
        <v>43830</v>
      </c>
      <c r="K124" s="3742">
        <f t="shared" si="7"/>
        <v>43830</v>
      </c>
      <c r="L124" s="2751"/>
      <c r="Q124" s="1693"/>
    </row>
    <row r="125" spans="1:18">
      <c r="A125" s="8303"/>
      <c r="B125" s="1659">
        <v>13033</v>
      </c>
      <c r="C125" s="1664" t="s">
        <v>6606</v>
      </c>
      <c r="D125" s="1659">
        <v>21</v>
      </c>
      <c r="E125" s="1659">
        <v>380</v>
      </c>
      <c r="F125" s="1659">
        <v>530</v>
      </c>
      <c r="G125" s="1659">
        <v>63</v>
      </c>
      <c r="H125" s="1664" t="s">
        <v>6611</v>
      </c>
      <c r="I125" s="1659">
        <v>20</v>
      </c>
      <c r="J125" s="3740">
        <v>46850</v>
      </c>
      <c r="K125" s="3742">
        <f t="shared" si="7"/>
        <v>46850</v>
      </c>
      <c r="L125" s="2751"/>
      <c r="Q125" s="1693"/>
    </row>
    <row r="126" spans="1:18">
      <c r="A126" s="8303"/>
      <c r="B126" s="1659">
        <v>13036</v>
      </c>
      <c r="C126" s="1664" t="s">
        <v>6607</v>
      </c>
      <c r="D126" s="1659">
        <v>24</v>
      </c>
      <c r="E126" s="1659">
        <v>380</v>
      </c>
      <c r="F126" s="1659">
        <v>600</v>
      </c>
      <c r="G126" s="1659">
        <v>62</v>
      </c>
      <c r="H126" s="1664" t="s">
        <v>6611</v>
      </c>
      <c r="I126" s="1659">
        <v>20</v>
      </c>
      <c r="J126" s="3740">
        <v>53800</v>
      </c>
      <c r="K126" s="3742">
        <f t="shared" si="7"/>
        <v>53800</v>
      </c>
      <c r="L126" s="2751"/>
      <c r="Q126" s="1693"/>
    </row>
    <row r="127" spans="1:18" ht="14.7" thickBot="1">
      <c r="A127" s="8304"/>
      <c r="B127" s="690">
        <v>13041</v>
      </c>
      <c r="C127" s="984" t="s">
        <v>6608</v>
      </c>
      <c r="D127" s="690">
        <v>30</v>
      </c>
      <c r="E127" s="690">
        <v>380</v>
      </c>
      <c r="F127" s="690">
        <v>750</v>
      </c>
      <c r="G127" s="690">
        <v>60</v>
      </c>
      <c r="H127" s="984" t="s">
        <v>6611</v>
      </c>
      <c r="I127" s="690">
        <v>20</v>
      </c>
      <c r="J127" s="3740">
        <v>64160</v>
      </c>
      <c r="K127" s="3743">
        <f t="shared" si="7"/>
        <v>64160</v>
      </c>
      <c r="L127" s="2751"/>
      <c r="Q127" s="1693"/>
    </row>
    <row r="128" spans="1:18" s="1149" customFormat="1" ht="14.7" thickBot="1">
      <c r="A128" s="1660"/>
      <c r="B128" s="1660"/>
      <c r="C128" s="294"/>
      <c r="D128" s="1660"/>
      <c r="E128" s="1660"/>
      <c r="F128" s="1660"/>
      <c r="G128" s="1660"/>
      <c r="H128" s="294"/>
      <c r="I128" s="1660"/>
      <c r="J128" s="294"/>
      <c r="K128" s="3699"/>
      <c r="L128" s="2751"/>
      <c r="M128" s="367"/>
      <c r="N128" s="367"/>
      <c r="O128" s="2667"/>
      <c r="Q128" s="1693"/>
      <c r="R128" s="1279"/>
    </row>
    <row r="129" spans="1:18" s="1149" customFormat="1" ht="14.7" thickBot="1">
      <c r="A129" s="3702" t="s">
        <v>6623</v>
      </c>
      <c r="B129" s="3703"/>
      <c r="C129" s="3703"/>
      <c r="D129" s="3703"/>
      <c r="E129" s="3703"/>
      <c r="F129" s="3703"/>
      <c r="G129" s="3703"/>
      <c r="H129" s="3703"/>
      <c r="I129" s="3703"/>
      <c r="J129" s="3703"/>
      <c r="K129" s="3704"/>
      <c r="L129" s="2751"/>
      <c r="M129" s="367"/>
      <c r="N129" s="367"/>
      <c r="O129" s="2667"/>
      <c r="Q129" s="1693"/>
      <c r="R129" s="1279"/>
    </row>
    <row r="130" spans="1:18">
      <c r="A130" s="8302"/>
      <c r="B130" s="1170">
        <v>13145</v>
      </c>
      <c r="C130" s="947" t="s">
        <v>6612</v>
      </c>
      <c r="D130" s="1662">
        <v>6</v>
      </c>
      <c r="E130" s="1662">
        <v>220</v>
      </c>
      <c r="F130" s="947">
        <v>120</v>
      </c>
      <c r="G130" s="947">
        <v>75</v>
      </c>
      <c r="H130" s="947" t="s">
        <v>6621</v>
      </c>
      <c r="I130" s="947">
        <v>20</v>
      </c>
      <c r="J130" s="2109">
        <v>24100</v>
      </c>
      <c r="K130" s="3744">
        <f t="shared" ref="K130:K138" si="8">J130-J130*$C$4/100</f>
        <v>24100</v>
      </c>
      <c r="L130" s="2751"/>
      <c r="Q130" s="1693"/>
    </row>
    <row r="131" spans="1:18">
      <c r="A131" s="8303"/>
      <c r="B131" s="1663">
        <v>13150</v>
      </c>
      <c r="C131" s="1664" t="s">
        <v>6613</v>
      </c>
      <c r="D131" s="1659">
        <v>7.5</v>
      </c>
      <c r="E131" s="1659">
        <v>220</v>
      </c>
      <c r="F131" s="1664">
        <v>180</v>
      </c>
      <c r="G131" s="1664">
        <v>75</v>
      </c>
      <c r="H131" s="1664" t="s">
        <v>6621</v>
      </c>
      <c r="I131" s="1664">
        <v>20</v>
      </c>
      <c r="J131" s="2109">
        <v>26520</v>
      </c>
      <c r="K131" s="3744">
        <f t="shared" si="8"/>
        <v>26520</v>
      </c>
      <c r="L131" s="2751"/>
      <c r="Q131" s="1693"/>
    </row>
    <row r="132" spans="1:18">
      <c r="A132" s="8303"/>
      <c r="B132" s="1663">
        <v>13155</v>
      </c>
      <c r="C132" s="1664" t="s">
        <v>6614</v>
      </c>
      <c r="D132" s="1659">
        <v>9</v>
      </c>
      <c r="E132" s="1659">
        <v>380</v>
      </c>
      <c r="F132" s="1664">
        <v>230</v>
      </c>
      <c r="G132" s="1664">
        <v>75</v>
      </c>
      <c r="H132" s="1664" t="s">
        <v>6621</v>
      </c>
      <c r="I132" s="1664">
        <v>20</v>
      </c>
      <c r="J132" s="2109">
        <v>31930</v>
      </c>
      <c r="K132" s="3744">
        <f t="shared" si="8"/>
        <v>31930</v>
      </c>
      <c r="L132" s="2751"/>
      <c r="Q132" s="1693"/>
    </row>
    <row r="133" spans="1:18">
      <c r="A133" s="8303"/>
      <c r="B133" s="1663">
        <v>13160</v>
      </c>
      <c r="C133" s="1664" t="s">
        <v>6615</v>
      </c>
      <c r="D133" s="1659">
        <v>12</v>
      </c>
      <c r="E133" s="1659">
        <v>380</v>
      </c>
      <c r="F133" s="1664">
        <v>300</v>
      </c>
      <c r="G133" s="1664">
        <v>75</v>
      </c>
      <c r="H133" s="1664" t="s">
        <v>6621</v>
      </c>
      <c r="I133" s="1664">
        <v>20</v>
      </c>
      <c r="J133" s="2109">
        <v>35530</v>
      </c>
      <c r="K133" s="3744">
        <f t="shared" si="8"/>
        <v>35530</v>
      </c>
      <c r="L133" s="2751"/>
      <c r="Q133" s="1693"/>
    </row>
    <row r="134" spans="1:18">
      <c r="A134" s="8303"/>
      <c r="B134" s="1663">
        <v>13165</v>
      </c>
      <c r="C134" s="1664" t="s">
        <v>6616</v>
      </c>
      <c r="D134" s="1659">
        <v>15</v>
      </c>
      <c r="E134" s="1659">
        <v>380</v>
      </c>
      <c r="F134" s="1664">
        <v>380</v>
      </c>
      <c r="G134" s="1664">
        <v>75</v>
      </c>
      <c r="H134" s="1664" t="s">
        <v>6621</v>
      </c>
      <c r="I134" s="1664">
        <v>20</v>
      </c>
      <c r="J134" s="2109">
        <v>48050</v>
      </c>
      <c r="K134" s="3744">
        <f t="shared" si="8"/>
        <v>48050</v>
      </c>
      <c r="L134" s="2751"/>
      <c r="Q134" s="1693"/>
    </row>
    <row r="135" spans="1:18">
      <c r="A135" s="8303"/>
      <c r="B135" s="1663">
        <v>13170</v>
      </c>
      <c r="C135" s="1664" t="s">
        <v>6617</v>
      </c>
      <c r="D135" s="1659">
        <v>18</v>
      </c>
      <c r="E135" s="1659">
        <v>380</v>
      </c>
      <c r="F135" s="1664">
        <v>450</v>
      </c>
      <c r="G135" s="1664">
        <v>75</v>
      </c>
      <c r="H135" s="1664" t="s">
        <v>6621</v>
      </c>
      <c r="I135" s="1664">
        <v>25</v>
      </c>
      <c r="J135" s="2109">
        <v>53340</v>
      </c>
      <c r="K135" s="3744">
        <f t="shared" si="8"/>
        <v>53340</v>
      </c>
      <c r="L135" s="2751"/>
      <c r="Q135" s="1693"/>
    </row>
    <row r="136" spans="1:18">
      <c r="A136" s="8303"/>
      <c r="B136" s="1663">
        <v>13172</v>
      </c>
      <c r="C136" s="1664" t="s">
        <v>6618</v>
      </c>
      <c r="D136" s="1659">
        <v>21</v>
      </c>
      <c r="E136" s="1659">
        <v>380</v>
      </c>
      <c r="F136" s="1664">
        <v>530</v>
      </c>
      <c r="G136" s="1664">
        <v>75</v>
      </c>
      <c r="H136" s="1664" t="s">
        <v>6621</v>
      </c>
      <c r="I136" s="1664">
        <v>25</v>
      </c>
      <c r="J136" s="2109">
        <v>55500</v>
      </c>
      <c r="K136" s="3744">
        <f t="shared" si="8"/>
        <v>55500</v>
      </c>
      <c r="L136" s="2751"/>
      <c r="Q136" s="1693"/>
    </row>
    <row r="137" spans="1:18">
      <c r="A137" s="8303"/>
      <c r="B137" s="1663">
        <v>13175</v>
      </c>
      <c r="C137" s="1664" t="s">
        <v>6619</v>
      </c>
      <c r="D137" s="1659">
        <v>24</v>
      </c>
      <c r="E137" s="1659">
        <v>380</v>
      </c>
      <c r="F137" s="1664">
        <v>600</v>
      </c>
      <c r="G137" s="1664">
        <v>75</v>
      </c>
      <c r="H137" s="1664" t="s">
        <v>6621</v>
      </c>
      <c r="I137" s="1664">
        <v>25</v>
      </c>
      <c r="J137" s="2109">
        <v>61700</v>
      </c>
      <c r="K137" s="3744">
        <f t="shared" si="8"/>
        <v>61700</v>
      </c>
      <c r="L137" s="2751"/>
      <c r="Q137" s="1693"/>
    </row>
    <row r="138" spans="1:18" ht="14.7" thickBot="1">
      <c r="A138" s="8304"/>
      <c r="B138" s="1171">
        <v>13180</v>
      </c>
      <c r="C138" s="984" t="s">
        <v>6620</v>
      </c>
      <c r="D138" s="690">
        <v>30</v>
      </c>
      <c r="E138" s="690">
        <v>380</v>
      </c>
      <c r="F138" s="984">
        <v>750</v>
      </c>
      <c r="G138" s="984">
        <v>75</v>
      </c>
      <c r="H138" s="984" t="s">
        <v>6621</v>
      </c>
      <c r="I138" s="984">
        <v>25</v>
      </c>
      <c r="J138" s="2109">
        <v>73620</v>
      </c>
      <c r="K138" s="3744">
        <f t="shared" si="8"/>
        <v>73620</v>
      </c>
      <c r="L138" s="2751"/>
      <c r="Q138" s="1693"/>
    </row>
    <row r="139" spans="1:18">
      <c r="A139" s="1667"/>
      <c r="B139" s="1667"/>
      <c r="C139" s="1667"/>
      <c r="D139" s="1667"/>
      <c r="E139" s="1667"/>
      <c r="F139" s="1667"/>
      <c r="G139" s="1667"/>
      <c r="H139" s="1667"/>
      <c r="I139" s="1667"/>
      <c r="J139" s="1667"/>
      <c r="K139" s="1667"/>
      <c r="Q139" s="1693"/>
    </row>
    <row r="140" spans="1:18">
      <c r="A140" s="1667"/>
      <c r="B140" s="1667"/>
      <c r="C140" s="1667"/>
      <c r="D140" s="1667"/>
      <c r="E140" s="1667"/>
      <c r="F140" s="1667"/>
      <c r="G140" s="1667"/>
      <c r="H140" s="1667"/>
      <c r="I140" s="1667"/>
      <c r="J140" s="1667"/>
      <c r="K140" s="1667"/>
    </row>
    <row r="141" spans="1:18">
      <c r="A141" s="1667"/>
      <c r="B141" s="1667"/>
      <c r="C141" s="1667"/>
      <c r="D141" s="1667"/>
      <c r="E141" s="1667"/>
      <c r="F141" s="1667"/>
      <c r="G141" s="1667"/>
      <c r="H141" s="1667"/>
      <c r="I141" s="1667"/>
      <c r="J141" s="1667"/>
      <c r="K141" s="1667"/>
    </row>
  </sheetData>
  <customSheetViews>
    <customSheetView guid="{76FA2CE7-179E-4731-B7AE-63C5E5E79002}" scale="70" topLeftCell="A85">
      <selection activeCell="Q51" sqref="Q51"/>
      <pageMargins left="0.7" right="0.7" top="0.75" bottom="0.75" header="0.3" footer="0.3"/>
      <pageSetup paperSize="9" orientation="portrait" r:id="rId1"/>
    </customSheetView>
    <customSheetView guid="{24F900A2-7147-4318-9E77-2B71404314A7}" scale="70" topLeftCell="A85">
      <selection activeCell="L110" sqref="L110"/>
      <pageMargins left="0.7" right="0.7" top="0.75" bottom="0.75" header="0.3" footer="0.3"/>
      <pageSetup paperSize="9" orientation="portrait" r:id="rId2"/>
    </customSheetView>
    <customSheetView guid="{A02336A9-D2FB-4D03-950A-00B6EBD6A28C}" scale="70" topLeftCell="A85">
      <selection activeCell="L110" sqref="L110"/>
      <pageMargins left="0.7" right="0.7" top="0.75" bottom="0.75" header="0.3" footer="0.3"/>
      <pageSetup paperSize="9" orientation="portrait" r:id="rId3"/>
    </customSheetView>
    <customSheetView guid="{3E3E5346-F5D1-49F5-AB0E-78170B65853C}" scale="60" topLeftCell="A7">
      <selection activeCell="E92" sqref="E92"/>
      <pageMargins left="0.7" right="0.7" top="0.75" bottom="0.75" header="0.3" footer="0.3"/>
      <pageSetup paperSize="9" orientation="portrait" r:id="rId4"/>
    </customSheetView>
    <customSheetView guid="{D7CF3121-CFC0-4E70-8DCD-811E30042E24}" scale="70" topLeftCell="A85">
      <selection activeCell="L110" sqref="L110"/>
      <pageMargins left="0.7" right="0.7" top="0.75" bottom="0.75" header="0.3" footer="0.3"/>
      <pageSetup paperSize="9" orientation="portrait" r:id="rId5"/>
    </customSheetView>
    <customSheetView guid="{A76FD505-AF56-4CD8-967A-59C705AF567C}" scale="70" topLeftCell="A85">
      <selection activeCell="L110" sqref="L110"/>
      <pageMargins left="0.7" right="0.7" top="0.75" bottom="0.75" header="0.3" footer="0.3"/>
      <pageSetup paperSize="9" orientation="portrait" r:id="rId6"/>
    </customSheetView>
    <customSheetView guid="{B3358888-E690-452C-98EC-431498422E6E}" scale="60" topLeftCell="A7">
      <selection activeCell="E92" sqref="E92"/>
      <pageMargins left="0.7" right="0.7" top="0.75" bottom="0.75" header="0.3" footer="0.3"/>
      <pageSetup paperSize="9" orientation="portrait" r:id="rId7"/>
    </customSheetView>
    <customSheetView guid="{6108970F-8E7A-462E-A499-E2FD79FB3A77}" scale="60" topLeftCell="A55">
      <selection activeCell="E92" sqref="E92"/>
      <pageMargins left="0.7" right="0.7" top="0.75" bottom="0.75" header="0.3" footer="0.3"/>
      <pageSetup paperSize="9" orientation="portrait" r:id="rId8"/>
    </customSheetView>
    <customSheetView guid="{45761FB6-8710-4C75-A8B6-5A7FCAACACDF}" scale="60" topLeftCell="A55">
      <selection activeCell="E92" sqref="E92"/>
      <pageMargins left="0.7" right="0.7" top="0.75" bottom="0.75" header="0.3" footer="0.3"/>
      <pageSetup paperSize="9" orientation="portrait" r:id="rId9"/>
    </customSheetView>
    <customSheetView guid="{C23E91BF-4A86-4D00-A577-1A263DDCB8BC}" scale="70" topLeftCell="A85">
      <selection activeCell="L110" sqref="L110"/>
      <pageMargins left="0.7" right="0.7" top="0.75" bottom="0.75" header="0.3" footer="0.3"/>
      <pageSetup paperSize="9" orientation="portrait" r:id="rId10"/>
    </customSheetView>
    <customSheetView guid="{94E74550-0B2B-4B3C-8E97-CCCC46023914}" scale="70" topLeftCell="A85">
      <selection activeCell="L110" sqref="L110"/>
      <pageMargins left="0.7" right="0.7" top="0.75" bottom="0.75" header="0.3" footer="0.3"/>
      <pageSetup paperSize="9" orientation="portrait" r:id="rId11"/>
    </customSheetView>
  </customSheetViews>
  <mergeCells count="95">
    <mergeCell ref="E106:G106"/>
    <mergeCell ref="E107:G107"/>
    <mergeCell ref="E101:G101"/>
    <mergeCell ref="E102:G102"/>
    <mergeCell ref="E103:G103"/>
    <mergeCell ref="E104:G104"/>
    <mergeCell ref="E105:G105"/>
    <mergeCell ref="A1:N1"/>
    <mergeCell ref="A25:A26"/>
    <mergeCell ref="C25:C26"/>
    <mergeCell ref="D25:D26"/>
    <mergeCell ref="E25:G25"/>
    <mergeCell ref="H25:H26"/>
    <mergeCell ref="I25:K25"/>
    <mergeCell ref="L25:L26"/>
    <mergeCell ref="M25:M26"/>
    <mergeCell ref="N8:N9"/>
    <mergeCell ref="A10:A21"/>
    <mergeCell ref="A7:N7"/>
    <mergeCell ref="B8:B9"/>
    <mergeCell ref="D8:D9"/>
    <mergeCell ref="N25:N26"/>
    <mergeCell ref="A24:N24"/>
    <mergeCell ref="A27:A37"/>
    <mergeCell ref="A46:N46"/>
    <mergeCell ref="A47:A48"/>
    <mergeCell ref="B47:B48"/>
    <mergeCell ref="C47:C48"/>
    <mergeCell ref="D47:D48"/>
    <mergeCell ref="E47:G47"/>
    <mergeCell ref="H47:H48"/>
    <mergeCell ref="I47:K47"/>
    <mergeCell ref="L47:L48"/>
    <mergeCell ref="M47:M48"/>
    <mergeCell ref="N47:N48"/>
    <mergeCell ref="A38:A43"/>
    <mergeCell ref="A49:A60"/>
    <mergeCell ref="A67:N67"/>
    <mergeCell ref="I68:K68"/>
    <mergeCell ref="L68:L69"/>
    <mergeCell ref="M68:M69"/>
    <mergeCell ref="N68:N69"/>
    <mergeCell ref="E68:G68"/>
    <mergeCell ref="H68:H69"/>
    <mergeCell ref="A61:A65"/>
    <mergeCell ref="E61:G61"/>
    <mergeCell ref="E62:G62"/>
    <mergeCell ref="E63:G63"/>
    <mergeCell ref="E64:G64"/>
    <mergeCell ref="E65:G65"/>
    <mergeCell ref="A68:A69"/>
    <mergeCell ref="B68:B69"/>
    <mergeCell ref="O81:O82"/>
    <mergeCell ref="P81:P82"/>
    <mergeCell ref="A80:P80"/>
    <mergeCell ref="K81:M81"/>
    <mergeCell ref="E81:I81"/>
    <mergeCell ref="A81:A82"/>
    <mergeCell ref="B81:B82"/>
    <mergeCell ref="C81:C82"/>
    <mergeCell ref="D81:D82"/>
    <mergeCell ref="J81:J82"/>
    <mergeCell ref="N81:N82"/>
    <mergeCell ref="D68:D69"/>
    <mergeCell ref="A118:K118"/>
    <mergeCell ref="A120:A127"/>
    <mergeCell ref="A83:A95"/>
    <mergeCell ref="A98:N98"/>
    <mergeCell ref="A99:A100"/>
    <mergeCell ref="B99:B100"/>
    <mergeCell ref="C99:C100"/>
    <mergeCell ref="D99:D100"/>
    <mergeCell ref="E99:G99"/>
    <mergeCell ref="H99:H100"/>
    <mergeCell ref="I99:K99"/>
    <mergeCell ref="L99:L100"/>
    <mergeCell ref="M99:M100"/>
    <mergeCell ref="N99:N100"/>
    <mergeCell ref="A101:A107"/>
    <mergeCell ref="A130:A138"/>
    <mergeCell ref="A113:A115"/>
    <mergeCell ref="M8:M9"/>
    <mergeCell ref="A110:E110"/>
    <mergeCell ref="A70:A77"/>
    <mergeCell ref="A111:A112"/>
    <mergeCell ref="B111:B112"/>
    <mergeCell ref="C111:C112"/>
    <mergeCell ref="D111:D112"/>
    <mergeCell ref="E111:E112"/>
    <mergeCell ref="C8:C9"/>
    <mergeCell ref="E8:G8"/>
    <mergeCell ref="I8:K8"/>
    <mergeCell ref="A8:A9"/>
    <mergeCell ref="B25:B26"/>
    <mergeCell ref="C68:C69"/>
  </mergeCells>
  <pageMargins left="0.7" right="0.7" top="0.75" bottom="0.75" header="0.3" footer="0.3"/>
  <pageSetup paperSize="9" orientation="portrait" r:id="rId12"/>
  <drawing r:id="rId1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Лист34"/>
  <dimension ref="A1:K448"/>
  <sheetViews>
    <sheetView zoomScale="70" zoomScaleNormal="70" workbookViewId="0">
      <selection activeCell="M10" sqref="M10"/>
    </sheetView>
  </sheetViews>
  <sheetFormatPr defaultColWidth="9.29296875" defaultRowHeight="14.35"/>
  <cols>
    <col min="1" max="1" width="11.1171875" style="6115" customWidth="1"/>
    <col min="2" max="2" width="36.41015625" style="429" customWidth="1"/>
    <col min="3" max="3" width="37" style="645" hidden="1" customWidth="1"/>
    <col min="4" max="4" width="37" style="6115" customWidth="1"/>
    <col min="5" max="5" width="21.703125" style="1833" customWidth="1"/>
    <col min="6" max="6" width="16.5859375" style="445" customWidth="1"/>
    <col min="7" max="7" width="9.29296875" style="3557"/>
    <col min="8" max="8" width="11.29296875" style="1096" customWidth="1"/>
    <col min="9" max="9" width="14.703125" style="3558" customWidth="1"/>
    <col min="10" max="10" width="20.703125" style="3558" customWidth="1"/>
    <col min="11" max="16384" width="9.29296875" style="433"/>
  </cols>
  <sheetData>
    <row r="1" spans="1:10" ht="33" customHeight="1">
      <c r="A1" s="7460" t="s">
        <v>9</v>
      </c>
      <c r="B1" s="7460"/>
      <c r="C1" s="7460"/>
      <c r="D1" s="7460"/>
      <c r="E1" s="7460"/>
      <c r="F1" s="7460"/>
      <c r="G1" s="7460"/>
      <c r="H1" s="7460"/>
      <c r="I1" s="7460"/>
      <c r="J1" s="7460"/>
    </row>
    <row r="2" spans="1:10">
      <c r="A2" s="434"/>
      <c r="B2" s="430">
        <v>278.79000000000002</v>
      </c>
      <c r="C2" s="6148"/>
      <c r="D2" s="174"/>
      <c r="E2" s="430"/>
      <c r="F2" s="443"/>
      <c r="G2" s="174"/>
      <c r="H2" s="1093"/>
      <c r="I2" s="168"/>
      <c r="J2" s="168"/>
    </row>
    <row r="3" spans="1:10">
      <c r="B3" s="435"/>
      <c r="C3" s="6149"/>
      <c r="D3" s="436"/>
      <c r="E3" s="441"/>
      <c r="F3" s="444"/>
      <c r="G3" s="437"/>
      <c r="H3" s="1094"/>
    </row>
    <row r="4" spans="1:10">
      <c r="A4" s="18" t="s">
        <v>48</v>
      </c>
      <c r="B4" s="431">
        <v>0</v>
      </c>
      <c r="C4" s="6149"/>
      <c r="D4" s="436"/>
      <c r="E4" s="441"/>
      <c r="F4" s="444"/>
      <c r="G4" s="437"/>
      <c r="H4" s="1094"/>
    </row>
    <row r="5" spans="1:10">
      <c r="A5" s="175"/>
      <c r="B5" s="432"/>
      <c r="C5" s="6149"/>
      <c r="D5" s="436"/>
      <c r="E5" s="441"/>
      <c r="F5" s="444"/>
      <c r="G5" s="437"/>
      <c r="H5" s="1094"/>
      <c r="I5" s="450"/>
      <c r="J5" s="344"/>
    </row>
    <row r="6" spans="1:10" ht="35.25" customHeight="1">
      <c r="A6" s="426" t="s">
        <v>70</v>
      </c>
      <c r="B6" s="426" t="s">
        <v>2231</v>
      </c>
      <c r="C6" s="6150" t="s">
        <v>75</v>
      </c>
      <c r="D6" s="426" t="s">
        <v>75</v>
      </c>
      <c r="E6" s="426" t="s">
        <v>2246</v>
      </c>
      <c r="F6" s="426" t="s">
        <v>1037</v>
      </c>
      <c r="G6" s="426" t="s">
        <v>77</v>
      </c>
      <c r="H6" s="1095" t="s">
        <v>274</v>
      </c>
      <c r="I6" s="448" t="s">
        <v>1039</v>
      </c>
      <c r="J6" s="449" t="s">
        <v>1145</v>
      </c>
    </row>
    <row r="7" spans="1:10">
      <c r="A7" s="8399" t="s">
        <v>1146</v>
      </c>
      <c r="B7" s="8399"/>
      <c r="C7" s="8399"/>
      <c r="D7" s="8399"/>
      <c r="E7" s="8399"/>
      <c r="F7" s="8399"/>
      <c r="G7" s="8399"/>
      <c r="H7" s="8399"/>
      <c r="I7" s="8399"/>
      <c r="J7" s="8399"/>
    </row>
    <row r="8" spans="1:10">
      <c r="A8" s="514" t="s">
        <v>1147</v>
      </c>
    </row>
    <row r="9" spans="1:10">
      <c r="B9" s="438" t="s">
        <v>2232</v>
      </c>
      <c r="C9" s="6007">
        <v>10004636</v>
      </c>
      <c r="D9" s="1549" t="s">
        <v>2582</v>
      </c>
      <c r="E9" s="6114">
        <v>1.5</v>
      </c>
      <c r="F9" s="454" t="s">
        <v>1112</v>
      </c>
      <c r="G9" s="6120">
        <v>30</v>
      </c>
      <c r="H9" s="2090">
        <v>15.3627272727273</v>
      </c>
      <c r="I9" s="152">
        <f>H9*Оглавление!$B$14</f>
        <v>1459.4590909090934</v>
      </c>
      <c r="J9" s="152">
        <f t="shared" ref="J9:J19" si="0">I9-I9*$B$4/100</f>
        <v>1459.4590909090934</v>
      </c>
    </row>
    <row r="10" spans="1:10">
      <c r="B10" s="438" t="s">
        <v>2233</v>
      </c>
      <c r="C10" s="6007">
        <v>10004638</v>
      </c>
      <c r="D10" s="1549" t="s">
        <v>2583</v>
      </c>
      <c r="E10" s="6114">
        <v>2.5</v>
      </c>
      <c r="F10" s="454" t="s">
        <v>1112</v>
      </c>
      <c r="G10" s="6120">
        <v>30</v>
      </c>
      <c r="H10" s="2090">
        <v>10.91</v>
      </c>
      <c r="I10" s="152">
        <f>H10*Оглавление!$B$14</f>
        <v>1036.45</v>
      </c>
      <c r="J10" s="152">
        <f t="shared" si="0"/>
        <v>1036.45</v>
      </c>
    </row>
    <row r="11" spans="1:10">
      <c r="B11" s="438" t="s">
        <v>2234</v>
      </c>
      <c r="C11" s="6007">
        <v>10004639</v>
      </c>
      <c r="D11" s="1549" t="s">
        <v>2584</v>
      </c>
      <c r="E11" s="6114">
        <v>3</v>
      </c>
      <c r="F11" s="454" t="s">
        <v>1112</v>
      </c>
      <c r="G11" s="6120">
        <v>30</v>
      </c>
      <c r="H11" s="2090">
        <v>10.91</v>
      </c>
      <c r="I11" s="152">
        <f>H11*Оглавление!$B$14</f>
        <v>1036.45</v>
      </c>
      <c r="J11" s="152">
        <f t="shared" si="0"/>
        <v>1036.45</v>
      </c>
    </row>
    <row r="12" spans="1:10">
      <c r="B12" s="438" t="s">
        <v>2235</v>
      </c>
      <c r="C12" s="6007">
        <v>10004730</v>
      </c>
      <c r="D12" s="1549" t="s">
        <v>2585</v>
      </c>
      <c r="E12" s="6114">
        <v>1.5</v>
      </c>
      <c r="F12" s="454" t="s">
        <v>2091</v>
      </c>
      <c r="G12" s="6120">
        <v>30</v>
      </c>
      <c r="H12" s="2090">
        <v>20.549393939393902</v>
      </c>
      <c r="I12" s="152">
        <f>H12*Оглавление!$B$14</f>
        <v>1952.1924242424207</v>
      </c>
      <c r="J12" s="152">
        <f t="shared" si="0"/>
        <v>1952.1924242424207</v>
      </c>
    </row>
    <row r="13" spans="1:10">
      <c r="B13" s="438" t="s">
        <v>1149</v>
      </c>
      <c r="C13" s="6007">
        <v>10004740</v>
      </c>
      <c r="D13" s="1549" t="s">
        <v>2586</v>
      </c>
      <c r="E13" s="6114">
        <v>3</v>
      </c>
      <c r="F13" s="454" t="s">
        <v>2091</v>
      </c>
      <c r="G13" s="6120">
        <v>30</v>
      </c>
      <c r="H13" s="2090">
        <v>16.11</v>
      </c>
      <c r="I13" s="152">
        <f>H13*Оглавление!$B$14</f>
        <v>1530.45</v>
      </c>
      <c r="J13" s="152">
        <f t="shared" si="0"/>
        <v>1530.45</v>
      </c>
    </row>
    <row r="14" spans="1:10">
      <c r="A14" s="5627"/>
      <c r="B14" s="572" t="s">
        <v>1150</v>
      </c>
      <c r="C14" s="6007">
        <v>10004754</v>
      </c>
      <c r="D14" s="1549" t="s">
        <v>3344</v>
      </c>
      <c r="E14" s="361">
        <v>1.5</v>
      </c>
      <c r="F14" s="454" t="s">
        <v>2296</v>
      </c>
      <c r="G14" s="6121">
        <v>15</v>
      </c>
      <c r="H14" s="2090">
        <v>70.092684849610819</v>
      </c>
      <c r="I14" s="359">
        <f>H14*Оглавление!$B$14</f>
        <v>6658.8050607130281</v>
      </c>
      <c r="J14" s="359">
        <f t="shared" si="0"/>
        <v>6658.8050607130281</v>
      </c>
    </row>
    <row r="15" spans="1:10" s="10" customFormat="1">
      <c r="A15" s="5627"/>
      <c r="B15" s="572" t="s">
        <v>1148</v>
      </c>
      <c r="C15" s="6007">
        <v>10004760</v>
      </c>
      <c r="D15" s="1549" t="s">
        <v>2587</v>
      </c>
      <c r="E15" s="361">
        <v>3</v>
      </c>
      <c r="F15" s="454" t="s">
        <v>2296</v>
      </c>
      <c r="G15" s="6121">
        <v>15</v>
      </c>
      <c r="H15" s="2090">
        <v>49.342424242424201</v>
      </c>
      <c r="I15" s="359">
        <f>H15*Оглавление!$B$14</f>
        <v>4687.5303030302994</v>
      </c>
      <c r="J15" s="359">
        <f t="shared" si="0"/>
        <v>4687.5303030302994</v>
      </c>
    </row>
    <row r="16" spans="1:10" s="10" customFormat="1">
      <c r="A16" s="5627"/>
      <c r="B16" s="572" t="s">
        <v>1151</v>
      </c>
      <c r="C16" s="6007">
        <v>10004772</v>
      </c>
      <c r="D16" s="1549" t="s">
        <v>2588</v>
      </c>
      <c r="E16" s="361">
        <v>1.5</v>
      </c>
      <c r="F16" s="454" t="s">
        <v>2297</v>
      </c>
      <c r="G16" s="6121">
        <v>12</v>
      </c>
      <c r="H16" s="2090">
        <v>68.03555854329656</v>
      </c>
      <c r="I16" s="359">
        <f>H16*Оглавление!$B$14</f>
        <v>6463.3780616131735</v>
      </c>
      <c r="J16" s="359">
        <f t="shared" si="0"/>
        <v>6463.3780616131735</v>
      </c>
    </row>
    <row r="17" spans="1:10">
      <c r="A17" s="5627"/>
      <c r="B17" s="572" t="s">
        <v>2236</v>
      </c>
      <c r="C17" s="6007">
        <v>10004775</v>
      </c>
      <c r="D17" s="1549" t="s">
        <v>2589</v>
      </c>
      <c r="E17" s="361">
        <v>3</v>
      </c>
      <c r="F17" s="454" t="s">
        <v>2297</v>
      </c>
      <c r="G17" s="6121">
        <v>12</v>
      </c>
      <c r="H17" s="2090">
        <v>91.526060606060597</v>
      </c>
      <c r="I17" s="359">
        <f>H17*Оглавление!$B$14</f>
        <v>8694.9757575757558</v>
      </c>
      <c r="J17" s="359">
        <f t="shared" si="0"/>
        <v>8694.9757575757558</v>
      </c>
    </row>
    <row r="18" spans="1:10">
      <c r="A18" s="5627"/>
      <c r="B18" s="572" t="s">
        <v>2237</v>
      </c>
      <c r="C18" s="6007">
        <v>10004792</v>
      </c>
      <c r="D18" s="1549" t="s">
        <v>3345</v>
      </c>
      <c r="E18" s="361">
        <v>3</v>
      </c>
      <c r="F18" s="454" t="s">
        <v>1051</v>
      </c>
      <c r="G18" s="6121">
        <v>1</v>
      </c>
      <c r="H18" s="2090">
        <v>476.64</v>
      </c>
      <c r="I18" s="359">
        <f>H18*Оглавление!$B$14</f>
        <v>45280.799999999996</v>
      </c>
      <c r="J18" s="359">
        <f t="shared" si="0"/>
        <v>45280.799999999996</v>
      </c>
    </row>
    <row r="19" spans="1:10">
      <c r="A19" s="5627"/>
      <c r="B19" s="572" t="s">
        <v>1152</v>
      </c>
      <c r="C19" s="6007">
        <v>10004808</v>
      </c>
      <c r="D19" s="1549" t="s">
        <v>3346</v>
      </c>
      <c r="E19" s="361">
        <v>3</v>
      </c>
      <c r="F19" s="454" t="s">
        <v>333</v>
      </c>
      <c r="G19" s="6121">
        <v>1</v>
      </c>
      <c r="H19" s="2090">
        <v>440.46</v>
      </c>
      <c r="I19" s="359">
        <f>H19*Оглавление!$B$14</f>
        <v>41843.699999999997</v>
      </c>
      <c r="J19" s="359">
        <f t="shared" si="0"/>
        <v>41843.699999999997</v>
      </c>
    </row>
    <row r="20" spans="1:10">
      <c r="A20" s="576" t="s">
        <v>1153</v>
      </c>
      <c r="B20" s="452"/>
      <c r="C20" s="1799"/>
      <c r="D20" s="505"/>
      <c r="E20" s="256"/>
      <c r="F20" s="482"/>
      <c r="G20" s="483"/>
      <c r="I20" s="344"/>
      <c r="J20" s="344"/>
    </row>
    <row r="21" spans="1:10">
      <c r="A21" s="5627"/>
      <c r="B21" s="572" t="s">
        <v>2238</v>
      </c>
      <c r="C21" s="6007">
        <v>10004647</v>
      </c>
      <c r="D21" s="1549" t="s">
        <v>2590</v>
      </c>
      <c r="E21" s="361">
        <v>2.5</v>
      </c>
      <c r="F21" s="454" t="s">
        <v>745</v>
      </c>
      <c r="G21" s="6121">
        <v>70</v>
      </c>
      <c r="H21" s="2090">
        <v>38.515454545454503</v>
      </c>
      <c r="I21" s="359">
        <f>H21*Оглавление!$B$14</f>
        <v>3658.968181818178</v>
      </c>
      <c r="J21" s="359">
        <f>I21-I21*$B$4/100</f>
        <v>3658.968181818178</v>
      </c>
    </row>
    <row r="22" spans="1:10">
      <c r="A22" s="5627"/>
      <c r="B22" s="572" t="s">
        <v>2239</v>
      </c>
      <c r="C22" s="6007">
        <v>10004648</v>
      </c>
      <c r="D22" s="1549" t="s">
        <v>2591</v>
      </c>
      <c r="E22" s="361">
        <v>3</v>
      </c>
      <c r="F22" s="454" t="s">
        <v>745</v>
      </c>
      <c r="G22" s="6121">
        <v>70</v>
      </c>
      <c r="H22" s="2090">
        <v>27.58</v>
      </c>
      <c r="I22" s="359">
        <f>H22*Оглавление!$B$14</f>
        <v>2620.1</v>
      </c>
      <c r="J22" s="359">
        <f>I22-I22*$B$4/100</f>
        <v>2620.1</v>
      </c>
    </row>
    <row r="23" spans="1:10">
      <c r="A23" s="576" t="s">
        <v>1155</v>
      </c>
      <c r="B23" s="452"/>
      <c r="C23" s="1799"/>
      <c r="D23" s="505"/>
      <c r="E23" s="256"/>
      <c r="F23" s="482"/>
      <c r="G23" s="483"/>
      <c r="I23" s="344"/>
      <c r="J23" s="344"/>
    </row>
    <row r="24" spans="1:10">
      <c r="A24" s="6132"/>
      <c r="B24" s="6132" t="s">
        <v>3341</v>
      </c>
      <c r="C24" s="5998">
        <v>10005170</v>
      </c>
      <c r="D24" s="6116">
        <v>10005170</v>
      </c>
      <c r="E24" s="6118" t="s">
        <v>3342</v>
      </c>
      <c r="F24" s="6118" t="s">
        <v>746</v>
      </c>
      <c r="G24" s="6118">
        <v>60</v>
      </c>
      <c r="H24" s="2090">
        <v>53.92</v>
      </c>
      <c r="I24" s="6118">
        <f>H24*Оглавление!$B$14</f>
        <v>5122.4000000000005</v>
      </c>
      <c r="J24" s="6118">
        <f>I24-I24*$B$4/100</f>
        <v>5122.4000000000005</v>
      </c>
    </row>
    <row r="25" spans="1:10" s="484" customFormat="1">
      <c r="A25" s="6131"/>
      <c r="B25" s="6131" t="s">
        <v>1156</v>
      </c>
      <c r="C25" s="5998">
        <v>10005171</v>
      </c>
      <c r="D25" s="511" t="s">
        <v>3343</v>
      </c>
      <c r="E25" s="6118" t="s">
        <v>1154</v>
      </c>
      <c r="F25" s="6118" t="s">
        <v>746</v>
      </c>
      <c r="G25" s="6118">
        <v>60</v>
      </c>
      <c r="H25" s="2090">
        <v>51.85</v>
      </c>
      <c r="I25" s="6118">
        <f>H25*Оглавление!$B$14</f>
        <v>4925.75</v>
      </c>
      <c r="J25" s="6118">
        <f>I25-I25*$B$4/100</f>
        <v>4925.75</v>
      </c>
    </row>
    <row r="26" spans="1:10" s="484" customFormat="1">
      <c r="A26" s="6131"/>
      <c r="B26" s="572" t="s">
        <v>1157</v>
      </c>
      <c r="C26" s="6007">
        <v>10005172</v>
      </c>
      <c r="D26" s="1549" t="s">
        <v>2592</v>
      </c>
      <c r="E26" s="361" t="s">
        <v>1158</v>
      </c>
      <c r="F26" s="454" t="s">
        <v>746</v>
      </c>
      <c r="G26" s="6121">
        <v>30</v>
      </c>
      <c r="H26" s="2090">
        <v>50.45</v>
      </c>
      <c r="I26" s="359">
        <f>H26*Оглавление!$B$14</f>
        <v>4792.75</v>
      </c>
      <c r="J26" s="6118">
        <f>I26-I26*$B$4/100</f>
        <v>4792.75</v>
      </c>
    </row>
    <row r="27" spans="1:10">
      <c r="A27" s="6131"/>
      <c r="B27" s="572" t="s">
        <v>1159</v>
      </c>
      <c r="C27" s="6007">
        <v>10005174</v>
      </c>
      <c r="D27" s="1549" t="s">
        <v>2593</v>
      </c>
      <c r="E27" s="361" t="s">
        <v>1158</v>
      </c>
      <c r="F27" s="454" t="s">
        <v>501</v>
      </c>
      <c r="G27" s="6121">
        <v>20</v>
      </c>
      <c r="H27" s="2090">
        <v>91.634503326724527</v>
      </c>
      <c r="I27" s="359">
        <f>H27*Оглавление!$B$14</f>
        <v>8705.2778160388298</v>
      </c>
      <c r="J27" s="6118">
        <f>I27-I27*$B$4/100</f>
        <v>8705.2778160388298</v>
      </c>
    </row>
    <row r="28" spans="1:10">
      <c r="A28" s="6131"/>
      <c r="B28" s="6131" t="s">
        <v>1160</v>
      </c>
      <c r="C28" s="5998">
        <v>10005175</v>
      </c>
      <c r="D28" s="511" t="s">
        <v>3325</v>
      </c>
      <c r="E28" s="6118" t="s">
        <v>1158</v>
      </c>
      <c r="F28" s="6118" t="s">
        <v>1049</v>
      </c>
      <c r="G28" s="6118">
        <v>15</v>
      </c>
      <c r="H28" s="2090">
        <v>125.29</v>
      </c>
      <c r="I28" s="6118">
        <f>H28*Оглавление!$B$14</f>
        <v>11902.550000000001</v>
      </c>
      <c r="J28" s="6118">
        <f>I28-I28*$B$4/100</f>
        <v>11902.550000000001</v>
      </c>
    </row>
    <row r="29" spans="1:10">
      <c r="A29" s="576" t="s">
        <v>2167</v>
      </c>
      <c r="B29" s="452"/>
      <c r="C29" s="1799"/>
      <c r="D29" s="505"/>
      <c r="E29" s="256"/>
      <c r="F29" s="482"/>
      <c r="G29" s="483"/>
      <c r="I29" s="344"/>
      <c r="J29" s="344"/>
    </row>
    <row r="30" spans="1:10">
      <c r="A30" s="5627"/>
      <c r="B30" s="572" t="s">
        <v>2165</v>
      </c>
      <c r="C30" s="6007">
        <v>10005198</v>
      </c>
      <c r="D30" s="1549" t="s">
        <v>2594</v>
      </c>
      <c r="E30" s="361">
        <v>3</v>
      </c>
      <c r="F30" s="454" t="s">
        <v>501</v>
      </c>
      <c r="G30" s="6121">
        <v>1</v>
      </c>
      <c r="H30" s="2090">
        <v>114.538457650372</v>
      </c>
      <c r="I30" s="359">
        <f>H30*Оглавление!$B$14</f>
        <v>10881.153476785339</v>
      </c>
      <c r="J30" s="359">
        <f t="shared" ref="J30:J36" si="1">I30-I30*$B$4/100</f>
        <v>10881.153476785339</v>
      </c>
    </row>
    <row r="31" spans="1:10">
      <c r="A31" s="5627"/>
      <c r="B31" s="572" t="s">
        <v>2240</v>
      </c>
      <c r="C31" s="6007">
        <v>10005232</v>
      </c>
      <c r="D31" s="1549" t="s">
        <v>2595</v>
      </c>
      <c r="E31" s="361">
        <v>3</v>
      </c>
      <c r="F31" s="454" t="s">
        <v>501</v>
      </c>
      <c r="G31" s="6121">
        <v>1</v>
      </c>
      <c r="H31" s="2090">
        <v>101.94491299010799</v>
      </c>
      <c r="I31" s="359">
        <f>H31*Оглавление!$B$14</f>
        <v>9684.7667340602602</v>
      </c>
      <c r="J31" s="359">
        <f t="shared" si="1"/>
        <v>9684.7667340602602</v>
      </c>
    </row>
    <row r="32" spans="1:10">
      <c r="A32" s="5627"/>
      <c r="B32" s="572" t="s">
        <v>3187</v>
      </c>
      <c r="C32" s="6007">
        <v>10005216</v>
      </c>
      <c r="D32" s="1549" t="s">
        <v>3186</v>
      </c>
      <c r="E32" s="361">
        <v>3</v>
      </c>
      <c r="F32" s="454" t="s">
        <v>501</v>
      </c>
      <c r="G32" s="6121">
        <v>1</v>
      </c>
      <c r="H32" s="2090">
        <v>122.72020622600478</v>
      </c>
      <c r="I32" s="359">
        <f>H32*Оглавление!$B$14</f>
        <v>11658.419591470454</v>
      </c>
      <c r="J32" s="359">
        <f t="shared" si="1"/>
        <v>11658.419591470454</v>
      </c>
    </row>
    <row r="33" spans="1:10" ht="28.7">
      <c r="A33" s="5627"/>
      <c r="B33" s="572" t="s">
        <v>2241</v>
      </c>
      <c r="C33" s="6007">
        <v>10005204</v>
      </c>
      <c r="D33" s="1549" t="s">
        <v>2596</v>
      </c>
      <c r="E33" s="361">
        <v>3</v>
      </c>
      <c r="F33" s="454" t="s">
        <v>501</v>
      </c>
      <c r="G33" s="6121">
        <v>1</v>
      </c>
      <c r="H33" s="2090">
        <v>123.380128529136</v>
      </c>
      <c r="I33" s="359">
        <f>H33*Оглавление!$B$14</f>
        <v>11721.11221026792</v>
      </c>
      <c r="J33" s="359">
        <f t="shared" si="1"/>
        <v>11721.11221026792</v>
      </c>
    </row>
    <row r="34" spans="1:10" s="10" customFormat="1" ht="28.7">
      <c r="A34" s="5627"/>
      <c r="B34" s="572" t="s">
        <v>2242</v>
      </c>
      <c r="C34" s="6007">
        <v>10005205</v>
      </c>
      <c r="D34" s="1549" t="s">
        <v>2597</v>
      </c>
      <c r="E34" s="361">
        <v>3</v>
      </c>
      <c r="F34" s="454" t="s">
        <v>501</v>
      </c>
      <c r="G34" s="6121">
        <v>1</v>
      </c>
      <c r="H34" s="2090">
        <v>182.97333333333299</v>
      </c>
      <c r="I34" s="359">
        <f>H34*Оглавление!$B$14</f>
        <v>17382.466666666634</v>
      </c>
      <c r="J34" s="359">
        <f t="shared" si="1"/>
        <v>17382.466666666634</v>
      </c>
    </row>
    <row r="35" spans="1:10">
      <c r="A35" s="5627"/>
      <c r="B35" s="572" t="s">
        <v>2243</v>
      </c>
      <c r="C35" s="6007">
        <v>10005227</v>
      </c>
      <c r="D35" s="1549" t="s">
        <v>2598</v>
      </c>
      <c r="E35" s="361">
        <v>3</v>
      </c>
      <c r="F35" s="454" t="s">
        <v>501</v>
      </c>
      <c r="G35" s="6121">
        <v>1</v>
      </c>
      <c r="H35" s="2090">
        <v>75.035785977326896</v>
      </c>
      <c r="I35" s="359">
        <f>H35*Оглавление!$B$14</f>
        <v>7128.3996678460553</v>
      </c>
      <c r="J35" s="359">
        <f t="shared" si="1"/>
        <v>7128.3996678460553</v>
      </c>
    </row>
    <row r="36" spans="1:10" ht="28.7">
      <c r="A36" s="5627"/>
      <c r="B36" s="572" t="s">
        <v>2244</v>
      </c>
      <c r="C36" s="6007">
        <v>10005231</v>
      </c>
      <c r="D36" s="1549" t="s">
        <v>2599</v>
      </c>
      <c r="E36" s="361">
        <v>3</v>
      </c>
      <c r="F36" s="454" t="s">
        <v>501</v>
      </c>
      <c r="G36" s="6121">
        <v>1</v>
      </c>
      <c r="H36" s="2090">
        <v>74.8</v>
      </c>
      <c r="I36" s="359">
        <f>H36*Оглавление!$B$14</f>
        <v>7106</v>
      </c>
      <c r="J36" s="359">
        <f t="shared" si="1"/>
        <v>7106</v>
      </c>
    </row>
    <row r="37" spans="1:10">
      <c r="A37" s="576" t="s">
        <v>2166</v>
      </c>
      <c r="B37" s="452"/>
      <c r="C37" s="1799"/>
      <c r="D37" s="505"/>
      <c r="E37" s="256"/>
      <c r="F37" s="482"/>
      <c r="G37" s="483"/>
      <c r="I37" s="344"/>
      <c r="J37" s="344"/>
    </row>
    <row r="38" spans="1:10">
      <c r="A38" s="5627"/>
      <c r="B38" s="572" t="s">
        <v>3093</v>
      </c>
      <c r="C38" s="6007">
        <v>10004916</v>
      </c>
      <c r="D38" s="1549" t="s">
        <v>2600</v>
      </c>
      <c r="E38" s="361" t="s">
        <v>3327</v>
      </c>
      <c r="F38" s="454" t="s">
        <v>288</v>
      </c>
      <c r="G38" s="6121">
        <v>120</v>
      </c>
      <c r="H38" s="2090">
        <v>18.065444415262196</v>
      </c>
      <c r="I38" s="359">
        <f>H38*Оглавление!$B$14</f>
        <v>1716.2172194499085</v>
      </c>
      <c r="J38" s="359">
        <f t="shared" ref="J38:J43" si="2">I38-I38*$B$4/100</f>
        <v>1716.2172194499085</v>
      </c>
    </row>
    <row r="39" spans="1:10">
      <c r="A39" s="5627"/>
      <c r="B39" s="572" t="s">
        <v>3353</v>
      </c>
      <c r="C39" s="6007">
        <v>10004917</v>
      </c>
      <c r="D39" s="1104">
        <v>10004917</v>
      </c>
      <c r="E39" s="361">
        <v>10</v>
      </c>
      <c r="F39" s="454" t="s">
        <v>518</v>
      </c>
      <c r="G39" s="6121">
        <v>120</v>
      </c>
      <c r="H39" s="2090">
        <v>15.187016938430425</v>
      </c>
      <c r="I39" s="359">
        <f>H39*Оглавление!$B$14</f>
        <v>1442.7666091508904</v>
      </c>
      <c r="J39" s="359">
        <f t="shared" si="2"/>
        <v>1442.7666091508904</v>
      </c>
    </row>
    <row r="40" spans="1:10">
      <c r="A40" s="5627"/>
      <c r="B40" s="572" t="s">
        <v>2288</v>
      </c>
      <c r="C40" s="6007">
        <v>10004919</v>
      </c>
      <c r="D40" s="1549" t="s">
        <v>2601</v>
      </c>
      <c r="E40" s="361">
        <v>12</v>
      </c>
      <c r="F40" s="454" t="s">
        <v>745</v>
      </c>
      <c r="G40" s="6121">
        <v>10</v>
      </c>
      <c r="H40" s="2090">
        <v>15.109280783673837</v>
      </c>
      <c r="I40" s="359">
        <f>H40*Оглавление!$B$14</f>
        <v>1435.3816744490146</v>
      </c>
      <c r="J40" s="359">
        <f t="shared" si="2"/>
        <v>1435.3816744490146</v>
      </c>
    </row>
    <row r="41" spans="1:10">
      <c r="A41" s="5627"/>
      <c r="B41" s="572" t="s">
        <v>2289</v>
      </c>
      <c r="C41" s="6007">
        <v>10004980</v>
      </c>
      <c r="D41" s="1549" t="s">
        <v>3326</v>
      </c>
      <c r="E41" s="361" t="s">
        <v>3327</v>
      </c>
      <c r="F41" s="454" t="s">
        <v>518</v>
      </c>
      <c r="G41" s="6121">
        <v>120</v>
      </c>
      <c r="H41" s="2090">
        <v>13.379377621485096</v>
      </c>
      <c r="I41" s="359">
        <f>H41*Оглавление!$B$14</f>
        <v>1271.0408740410842</v>
      </c>
      <c r="J41" s="359">
        <f t="shared" si="2"/>
        <v>1271.0408740410842</v>
      </c>
    </row>
    <row r="42" spans="1:10" s="10" customFormat="1" ht="28.7">
      <c r="A42" s="5627"/>
      <c r="B42" s="572" t="s">
        <v>2168</v>
      </c>
      <c r="C42" s="6007">
        <v>10004984</v>
      </c>
      <c r="D42" s="1549" t="s">
        <v>2602</v>
      </c>
      <c r="E42" s="361" t="s">
        <v>3327</v>
      </c>
      <c r="F42" s="454" t="s">
        <v>745</v>
      </c>
      <c r="G42" s="6121">
        <v>120</v>
      </c>
      <c r="H42" s="2090">
        <v>11.96</v>
      </c>
      <c r="I42" s="359">
        <f>H42*Оглавление!$B$14</f>
        <v>1136.2</v>
      </c>
      <c r="J42" s="359">
        <f t="shared" si="2"/>
        <v>1136.2</v>
      </c>
    </row>
    <row r="43" spans="1:10">
      <c r="A43" s="5627"/>
      <c r="B43" s="572" t="s">
        <v>10004</v>
      </c>
      <c r="C43" s="6007">
        <v>10051822</v>
      </c>
      <c r="D43" s="1104">
        <v>10051822</v>
      </c>
      <c r="E43" s="361" t="s">
        <v>10005</v>
      </c>
      <c r="F43" s="454" t="s">
        <v>745</v>
      </c>
      <c r="G43" s="6121">
        <v>100</v>
      </c>
      <c r="H43" s="2090">
        <v>16.47</v>
      </c>
      <c r="I43" s="359">
        <f>H43*Оглавление!$B$14</f>
        <v>1564.6499999999999</v>
      </c>
      <c r="J43" s="359">
        <f t="shared" si="2"/>
        <v>1564.6499999999999</v>
      </c>
    </row>
    <row r="44" spans="1:10">
      <c r="A44" s="576" t="s">
        <v>1161</v>
      </c>
      <c r="B44" s="452"/>
      <c r="C44" s="1799"/>
      <c r="D44" s="505"/>
      <c r="E44" s="256"/>
      <c r="F44" s="482"/>
      <c r="G44" s="483"/>
      <c r="I44" s="344"/>
      <c r="J44" s="344"/>
    </row>
    <row r="45" spans="1:10" ht="28.7">
      <c r="A45" s="5627"/>
      <c r="B45" s="572" t="s">
        <v>2245</v>
      </c>
      <c r="C45" s="6007">
        <v>10004877</v>
      </c>
      <c r="D45" s="1549" t="s">
        <v>2603</v>
      </c>
      <c r="E45" s="361" t="s">
        <v>1162</v>
      </c>
      <c r="F45" s="454" t="s">
        <v>745</v>
      </c>
      <c r="G45" s="6121">
        <v>30</v>
      </c>
      <c r="H45" s="2090">
        <v>92.055757575757596</v>
      </c>
      <c r="I45" s="359">
        <f>H45*Оглавление!$B$14</f>
        <v>8745.2969696969722</v>
      </c>
      <c r="J45" s="359">
        <f>I45-I45*$B$4/100</f>
        <v>8745.2969696969722</v>
      </c>
    </row>
    <row r="46" spans="1:10">
      <c r="A46" s="5627"/>
      <c r="B46" s="572" t="s">
        <v>1163</v>
      </c>
      <c r="C46" s="6007">
        <v>10004889</v>
      </c>
      <c r="D46" s="1549" t="s">
        <v>2604</v>
      </c>
      <c r="E46" s="361" t="s">
        <v>1162</v>
      </c>
      <c r="F46" s="454" t="s">
        <v>745</v>
      </c>
      <c r="G46" s="6121">
        <v>30</v>
      </c>
      <c r="H46" s="2090">
        <v>93.895454545454598</v>
      </c>
      <c r="I46" s="359">
        <f>H46*Оглавление!$B$14</f>
        <v>8920.0681818181874</v>
      </c>
      <c r="J46" s="359">
        <f>I46-I46*$B$4/100</f>
        <v>8920.0681818181874</v>
      </c>
    </row>
    <row r="47" spans="1:10">
      <c r="A47" s="5627"/>
      <c r="B47" s="572" t="s">
        <v>1164</v>
      </c>
      <c r="C47" s="6007">
        <v>10004884</v>
      </c>
      <c r="D47" s="1549" t="s">
        <v>2605</v>
      </c>
      <c r="E47" s="361" t="s">
        <v>1162</v>
      </c>
      <c r="F47" s="454" t="s">
        <v>745</v>
      </c>
      <c r="G47" s="6121">
        <v>30</v>
      </c>
      <c r="H47" s="2090">
        <v>66.911121487873871</v>
      </c>
      <c r="I47" s="359">
        <f>H47*Оглавление!$B$14</f>
        <v>6356.5565413480181</v>
      </c>
      <c r="J47" s="359">
        <f>I47-I47*$B$4/100</f>
        <v>6356.5565413480181</v>
      </c>
    </row>
    <row r="48" spans="1:10">
      <c r="A48" s="5627"/>
      <c r="B48" s="572" t="s">
        <v>1165</v>
      </c>
      <c r="C48" s="6007">
        <v>10004890</v>
      </c>
      <c r="D48" s="1549" t="s">
        <v>2606</v>
      </c>
      <c r="E48" s="361" t="s">
        <v>1162</v>
      </c>
      <c r="F48" s="454" t="s">
        <v>745</v>
      </c>
      <c r="G48" s="6121">
        <v>30</v>
      </c>
      <c r="H48" s="2090">
        <v>112.29272727272701</v>
      </c>
      <c r="I48" s="359">
        <f>H48*Оглавление!$B$14</f>
        <v>10667.809090909066</v>
      </c>
      <c r="J48" s="359">
        <f>I48-I48*$B$4/100</f>
        <v>10667.809090909066</v>
      </c>
    </row>
    <row r="49" spans="1:10">
      <c r="A49" s="605" t="s">
        <v>3507</v>
      </c>
      <c r="B49" s="564"/>
      <c r="C49" s="6151"/>
      <c r="D49" s="1199"/>
      <c r="E49" s="565"/>
      <c r="F49" s="566"/>
      <c r="G49" s="567"/>
      <c r="H49" s="1046"/>
      <c r="I49" s="510"/>
      <c r="J49" s="510"/>
    </row>
    <row r="50" spans="1:10">
      <c r="A50" s="6123"/>
      <c r="B50" s="572" t="s">
        <v>3631</v>
      </c>
      <c r="C50" s="5998">
        <v>10030719</v>
      </c>
      <c r="D50" s="1350">
        <v>10030719</v>
      </c>
      <c r="E50" s="361"/>
      <c r="F50" s="454" t="s">
        <v>746</v>
      </c>
      <c r="G50" s="6121"/>
      <c r="H50" s="2090">
        <v>138.22802166223349</v>
      </c>
      <c r="I50" s="359">
        <f>H50*Оглавление!$B$14</f>
        <v>13131.662057912181</v>
      </c>
      <c r="J50" s="359">
        <f>I50-I50*$B$4/100</f>
        <v>13131.662057912181</v>
      </c>
    </row>
    <row r="51" spans="1:10" s="632" customFormat="1">
      <c r="A51" s="576" t="s">
        <v>1166</v>
      </c>
      <c r="B51" s="452"/>
      <c r="C51" s="1799"/>
      <c r="D51" s="505"/>
      <c r="E51" s="256"/>
      <c r="F51" s="482"/>
      <c r="G51" s="483"/>
      <c r="H51" s="1096"/>
      <c r="I51" s="344"/>
      <c r="J51" s="344"/>
    </row>
    <row r="52" spans="1:10" s="632" customFormat="1">
      <c r="A52" s="5627"/>
      <c r="B52" s="572" t="s">
        <v>3328</v>
      </c>
      <c r="C52" s="6152">
        <v>10004842</v>
      </c>
      <c r="D52" s="1351" t="s">
        <v>2607</v>
      </c>
      <c r="E52" s="361"/>
      <c r="F52" s="454"/>
      <c r="G52" s="6121">
        <v>20</v>
      </c>
      <c r="H52" s="2090">
        <v>107.43465049985475</v>
      </c>
      <c r="I52" s="359">
        <f>H52*Оглавление!$B$14</f>
        <v>10206.291797486201</v>
      </c>
      <c r="J52" s="359">
        <f t="shared" ref="J52:J57" si="3">I52-I52*$B$4/100</f>
        <v>10206.291797486201</v>
      </c>
    </row>
    <row r="53" spans="1:10">
      <c r="A53" s="5627"/>
      <c r="B53" s="597" t="s">
        <v>3329</v>
      </c>
      <c r="C53" s="6153">
        <v>10004849</v>
      </c>
      <c r="D53" s="1352" t="s">
        <v>2608</v>
      </c>
      <c r="E53" s="597"/>
      <c r="F53" s="597"/>
      <c r="G53" s="6126">
        <v>20</v>
      </c>
      <c r="H53" s="2090">
        <v>164.02</v>
      </c>
      <c r="I53" s="6118">
        <f>H53*Оглавление!$B$14</f>
        <v>15581.900000000001</v>
      </c>
      <c r="J53" s="6118">
        <f t="shared" si="3"/>
        <v>15581.900000000001</v>
      </c>
    </row>
    <row r="54" spans="1:10">
      <c r="A54" s="6131"/>
      <c r="B54" s="6131" t="s">
        <v>3347</v>
      </c>
      <c r="C54" s="5998">
        <v>10027614</v>
      </c>
      <c r="D54" s="1350">
        <v>10027614</v>
      </c>
      <c r="E54" s="6131"/>
      <c r="F54" s="6118" t="s">
        <v>3351</v>
      </c>
      <c r="G54" s="6131"/>
      <c r="H54" s="2090">
        <v>154.80815395233006</v>
      </c>
      <c r="I54" s="359">
        <f>H54*Оглавление!$B$14</f>
        <v>14706.774625471355</v>
      </c>
      <c r="J54" s="359">
        <f t="shared" si="3"/>
        <v>14706.774625471355</v>
      </c>
    </row>
    <row r="55" spans="1:10">
      <c r="A55" s="6131"/>
      <c r="B55" s="6131" t="s">
        <v>3348</v>
      </c>
      <c r="C55" s="5998">
        <v>10050971</v>
      </c>
      <c r="D55" s="1350">
        <v>10050971</v>
      </c>
      <c r="E55" s="6131"/>
      <c r="F55" s="6118" t="s">
        <v>3351</v>
      </c>
      <c r="G55" s="6131"/>
      <c r="H55" s="2090">
        <v>116.27</v>
      </c>
      <c r="I55" s="6118">
        <f>H55*Оглавление!$B$14</f>
        <v>11045.65</v>
      </c>
      <c r="J55" s="6118">
        <f t="shared" si="3"/>
        <v>11045.65</v>
      </c>
    </row>
    <row r="56" spans="1:10" s="593" customFormat="1">
      <c r="A56" s="6131"/>
      <c r="B56" s="6131" t="s">
        <v>3349</v>
      </c>
      <c r="C56" s="5998">
        <v>10027617</v>
      </c>
      <c r="D56" s="1350">
        <v>10027617</v>
      </c>
      <c r="E56" s="6131"/>
      <c r="F56" s="6118" t="s">
        <v>3351</v>
      </c>
      <c r="G56" s="6131"/>
      <c r="H56" s="2090">
        <v>107.8</v>
      </c>
      <c r="I56" s="359">
        <f>H56*Оглавление!$B$14</f>
        <v>10241</v>
      </c>
      <c r="J56" s="359">
        <f t="shared" si="3"/>
        <v>10241</v>
      </c>
    </row>
    <row r="57" spans="1:10" s="593" customFormat="1">
      <c r="A57" s="6131"/>
      <c r="B57" s="6131" t="s">
        <v>3350</v>
      </c>
      <c r="C57" s="5998">
        <v>10027615</v>
      </c>
      <c r="D57" s="1350">
        <v>10027615</v>
      </c>
      <c r="E57" s="6131"/>
      <c r="F57" s="6118" t="s">
        <v>3351</v>
      </c>
      <c r="G57" s="6131"/>
      <c r="H57" s="2090">
        <v>116.27248488288484</v>
      </c>
      <c r="I57" s="6118">
        <f>H57*Оглавление!$B$14</f>
        <v>11045.886063874059</v>
      </c>
      <c r="J57" s="6118">
        <f t="shared" si="3"/>
        <v>11045.886063874059</v>
      </c>
    </row>
    <row r="58" spans="1:10" s="593" customFormat="1">
      <c r="A58" s="575" t="s">
        <v>3183</v>
      </c>
      <c r="B58" s="452"/>
      <c r="C58" s="1799"/>
      <c r="D58" s="505"/>
      <c r="E58" s="256"/>
      <c r="F58" s="482"/>
      <c r="G58" s="483"/>
      <c r="H58" s="1096"/>
      <c r="I58" s="344"/>
      <c r="J58" s="344"/>
    </row>
    <row r="59" spans="1:10" s="1685" customFormat="1">
      <c r="A59" s="599"/>
      <c r="B59" s="6131" t="s">
        <v>3330</v>
      </c>
      <c r="C59" s="5998">
        <v>10026450</v>
      </c>
      <c r="D59" s="6116">
        <v>10026450</v>
      </c>
      <c r="E59" s="6118">
        <v>6</v>
      </c>
      <c r="F59" s="6118">
        <v>1</v>
      </c>
      <c r="G59" s="6118" t="s">
        <v>501</v>
      </c>
      <c r="H59" s="2090">
        <v>268.56</v>
      </c>
      <c r="I59" s="640">
        <f>H59*Оглавление!$B$14</f>
        <v>25513.200000000001</v>
      </c>
      <c r="J59" s="640">
        <f>I59-I59*$B$4/100</f>
        <v>25513.200000000001</v>
      </c>
    </row>
    <row r="60" spans="1:10" s="10" customFormat="1">
      <c r="A60" s="6131"/>
      <c r="B60" s="6131" t="s">
        <v>3331</v>
      </c>
      <c r="C60" s="5998">
        <v>10026635</v>
      </c>
      <c r="D60" s="6116">
        <v>10026635</v>
      </c>
      <c r="E60" s="6118">
        <v>6</v>
      </c>
      <c r="F60" s="6118">
        <v>1</v>
      </c>
      <c r="G60" s="6118" t="s">
        <v>501</v>
      </c>
      <c r="H60" s="2090">
        <v>291.08999999999997</v>
      </c>
      <c r="I60" s="640">
        <f>H60*Оглавление!$B$14</f>
        <v>27653.55</v>
      </c>
      <c r="J60" s="640">
        <f t="shared" ref="J60:J69" si="4">I60-I60*$B$4/100</f>
        <v>27653.55</v>
      </c>
    </row>
    <row r="61" spans="1:10" s="592" customFormat="1">
      <c r="A61" s="6131"/>
      <c r="B61" s="6131" t="s">
        <v>3332</v>
      </c>
      <c r="C61" s="5998">
        <v>10026634</v>
      </c>
      <c r="D61" s="6116">
        <v>10026634</v>
      </c>
      <c r="E61" s="6118">
        <v>6</v>
      </c>
      <c r="F61" s="6118">
        <v>1</v>
      </c>
      <c r="G61" s="6118" t="s">
        <v>501</v>
      </c>
      <c r="H61" s="2090">
        <v>535.16</v>
      </c>
      <c r="I61" s="640">
        <f>H61*Оглавление!$B$14</f>
        <v>50840.2</v>
      </c>
      <c r="J61" s="640">
        <f t="shared" si="4"/>
        <v>50840.2</v>
      </c>
    </row>
    <row r="62" spans="1:10" s="592" customFormat="1">
      <c r="A62" s="6131"/>
      <c r="B62" s="6131" t="s">
        <v>3333</v>
      </c>
      <c r="C62" s="5998">
        <v>10026637</v>
      </c>
      <c r="D62" s="6116">
        <v>10026637</v>
      </c>
      <c r="E62" s="6118">
        <v>6</v>
      </c>
      <c r="F62" s="6118">
        <v>1</v>
      </c>
      <c r="G62" s="6118" t="s">
        <v>501</v>
      </c>
      <c r="H62" s="2090">
        <v>561.65456358036784</v>
      </c>
      <c r="I62" s="640">
        <f>H62*Оглавление!$B$14</f>
        <v>53357.183540134945</v>
      </c>
      <c r="J62" s="640">
        <f t="shared" si="4"/>
        <v>53357.183540134945</v>
      </c>
    </row>
    <row r="63" spans="1:10" s="592" customFormat="1">
      <c r="A63" s="6131"/>
      <c r="B63" s="6131" t="s">
        <v>3334</v>
      </c>
      <c r="C63" s="5998">
        <v>10026265</v>
      </c>
      <c r="D63" s="6116">
        <v>10026265</v>
      </c>
      <c r="E63" s="6118">
        <v>6</v>
      </c>
      <c r="F63" s="6118">
        <v>1</v>
      </c>
      <c r="G63" s="6118" t="s">
        <v>501</v>
      </c>
      <c r="H63" s="2090">
        <v>706.20394143593489</v>
      </c>
      <c r="I63" s="640">
        <f>H63*Оглавление!$B$14</f>
        <v>67089.374436413811</v>
      </c>
      <c r="J63" s="640">
        <f t="shared" si="4"/>
        <v>67089.374436413811</v>
      </c>
    </row>
    <row r="64" spans="1:10" s="592" customFormat="1">
      <c r="A64" s="6131"/>
      <c r="B64" s="6131" t="s">
        <v>3335</v>
      </c>
      <c r="C64" s="5998">
        <v>10026881</v>
      </c>
      <c r="D64" s="6116">
        <v>10026881</v>
      </c>
      <c r="E64" s="6118">
        <v>6</v>
      </c>
      <c r="F64" s="6118">
        <v>1.25</v>
      </c>
      <c r="G64" s="6118" t="s">
        <v>501</v>
      </c>
      <c r="H64" s="2090">
        <v>610.46431634441683</v>
      </c>
      <c r="I64" s="640">
        <f>H64*Оглавление!$B$14</f>
        <v>57994.110052719596</v>
      </c>
      <c r="J64" s="640">
        <f t="shared" si="4"/>
        <v>57994.110052719596</v>
      </c>
    </row>
    <row r="65" spans="1:10" s="592" customFormat="1">
      <c r="A65" s="6131"/>
      <c r="B65" s="6131" t="s">
        <v>3336</v>
      </c>
      <c r="C65" s="5998">
        <v>10026451</v>
      </c>
      <c r="D65" s="6116">
        <v>10026451</v>
      </c>
      <c r="E65" s="6118">
        <v>6</v>
      </c>
      <c r="F65" s="6118">
        <v>1</v>
      </c>
      <c r="G65" s="6118" t="s">
        <v>501</v>
      </c>
      <c r="H65" s="2090">
        <v>475.40833469357671</v>
      </c>
      <c r="I65" s="640">
        <f>H65*Оглавление!$B$14</f>
        <v>45163.791795889789</v>
      </c>
      <c r="J65" s="640">
        <f t="shared" si="4"/>
        <v>45163.791795889789</v>
      </c>
    </row>
    <row r="66" spans="1:10" s="592" customFormat="1">
      <c r="A66" s="6131"/>
      <c r="B66" s="6131" t="s">
        <v>3337</v>
      </c>
      <c r="C66" s="5998">
        <v>10026633</v>
      </c>
      <c r="D66" s="6116">
        <v>10026633</v>
      </c>
      <c r="E66" s="6118">
        <v>6</v>
      </c>
      <c r="F66" s="6118">
        <v>1</v>
      </c>
      <c r="G66" s="6118" t="s">
        <v>501</v>
      </c>
      <c r="H66" s="2090">
        <v>707.56323959776944</v>
      </c>
      <c r="I66" s="640">
        <f>H66*Оглавление!$B$14</f>
        <v>67218.507761788103</v>
      </c>
      <c r="J66" s="640">
        <f t="shared" si="4"/>
        <v>67218.507761788103</v>
      </c>
    </row>
    <row r="67" spans="1:10" s="592" customFormat="1">
      <c r="A67" s="6131"/>
      <c r="B67" s="6131" t="s">
        <v>3338</v>
      </c>
      <c r="C67" s="5998">
        <v>10026884</v>
      </c>
      <c r="D67" s="6116">
        <v>10026884</v>
      </c>
      <c r="E67" s="6118">
        <v>6</v>
      </c>
      <c r="F67" s="6118">
        <v>1</v>
      </c>
      <c r="G67" s="6118" t="s">
        <v>501</v>
      </c>
      <c r="H67" s="2090">
        <v>1456.27</v>
      </c>
      <c r="I67" s="640">
        <f>H67*Оглавление!$B$14</f>
        <v>138345.65</v>
      </c>
      <c r="J67" s="640">
        <f t="shared" si="4"/>
        <v>138345.65</v>
      </c>
    </row>
    <row r="68" spans="1:10" s="592" customFormat="1">
      <c r="A68" s="6131"/>
      <c r="B68" s="6131" t="s">
        <v>3339</v>
      </c>
      <c r="C68" s="5998">
        <v>10026883</v>
      </c>
      <c r="D68" s="6116">
        <v>10026883</v>
      </c>
      <c r="E68" s="6118">
        <v>6</v>
      </c>
      <c r="F68" s="6118">
        <v>1.25</v>
      </c>
      <c r="G68" s="6118" t="s">
        <v>501</v>
      </c>
      <c r="H68" s="2090">
        <v>884.14805247559843</v>
      </c>
      <c r="I68" s="640">
        <f>H68*Оглавление!$B$14</f>
        <v>83994.064985181845</v>
      </c>
      <c r="J68" s="640">
        <f t="shared" si="4"/>
        <v>83994.064985181845</v>
      </c>
    </row>
    <row r="69" spans="1:10" s="592" customFormat="1">
      <c r="A69" s="6131"/>
      <c r="B69" s="6131" t="s">
        <v>3340</v>
      </c>
      <c r="C69" s="5998">
        <v>10027565</v>
      </c>
      <c r="D69" s="6116">
        <v>10027565</v>
      </c>
      <c r="E69" s="6118">
        <v>6</v>
      </c>
      <c r="F69" s="6118">
        <v>1</v>
      </c>
      <c r="G69" s="6118" t="s">
        <v>501</v>
      </c>
      <c r="H69" s="2090">
        <v>764.45337953509431</v>
      </c>
      <c r="I69" s="640">
        <f>H69*Оглавление!$B$14</f>
        <v>72623.071055833963</v>
      </c>
      <c r="J69" s="640">
        <f t="shared" si="4"/>
        <v>72623.071055833963</v>
      </c>
    </row>
    <row r="70" spans="1:10" s="592" customFormat="1">
      <c r="A70" s="594"/>
      <c r="B70" s="595"/>
      <c r="C70" s="6154"/>
      <c r="D70" s="1353"/>
      <c r="E70" s="3745"/>
      <c r="F70" s="3745"/>
      <c r="G70" s="3745"/>
      <c r="H70" s="1096"/>
      <c r="I70" s="3745"/>
      <c r="J70" s="3745"/>
    </row>
    <row r="71" spans="1:10" s="592" customFormat="1">
      <c r="A71" s="5627"/>
      <c r="B71" s="564"/>
      <c r="C71" s="6151"/>
      <c r="D71" s="1199"/>
      <c r="E71" s="565"/>
      <c r="F71" s="566"/>
      <c r="G71" s="567"/>
      <c r="H71" s="1046"/>
      <c r="I71" s="510"/>
      <c r="J71" s="510"/>
    </row>
    <row r="72" spans="1:10" s="592" customFormat="1">
      <c r="A72" s="5627"/>
      <c r="B72" s="452"/>
      <c r="C72" s="1799"/>
      <c r="D72" s="505"/>
      <c r="E72" s="256"/>
      <c r="F72" s="482"/>
      <c r="G72" s="483"/>
      <c r="H72" s="1096"/>
      <c r="I72" s="344"/>
      <c r="J72" s="344"/>
    </row>
    <row r="73" spans="1:10">
      <c r="A73" s="5627"/>
      <c r="B73" s="564"/>
      <c r="C73" s="6151"/>
      <c r="D73" s="1199"/>
      <c r="E73" s="565"/>
      <c r="F73" s="566"/>
      <c r="G73" s="567"/>
      <c r="H73" s="1046"/>
      <c r="I73" s="510"/>
      <c r="J73" s="510"/>
    </row>
    <row r="74" spans="1:10">
      <c r="A74" s="605" t="s">
        <v>3358</v>
      </c>
      <c r="B74" s="564"/>
      <c r="C74" s="6151"/>
      <c r="D74" s="1199"/>
      <c r="E74" s="565"/>
      <c r="F74" s="566"/>
      <c r="G74" s="567"/>
      <c r="H74" s="1046"/>
      <c r="I74" s="510"/>
      <c r="J74" s="510"/>
    </row>
    <row r="75" spans="1:10" s="596" customFormat="1">
      <c r="A75" s="5627"/>
      <c r="B75" s="564"/>
      <c r="C75" s="6151"/>
      <c r="D75" s="1199"/>
      <c r="E75" s="565"/>
      <c r="F75" s="566"/>
      <c r="G75" s="567"/>
      <c r="H75" s="1046"/>
      <c r="I75" s="3745"/>
      <c r="J75" s="3745"/>
    </row>
    <row r="76" spans="1:10" s="596" customFormat="1">
      <c r="A76" s="6131"/>
      <c r="B76" s="606" t="s">
        <v>3352</v>
      </c>
      <c r="C76" s="6143">
        <v>10025900</v>
      </c>
      <c r="D76" s="1354">
        <v>10025900</v>
      </c>
      <c r="E76" s="6118"/>
      <c r="F76" s="6118" t="s">
        <v>1051</v>
      </c>
      <c r="G76" s="6118">
        <v>1</v>
      </c>
      <c r="H76" s="2090">
        <v>403.08</v>
      </c>
      <c r="I76" s="640">
        <f>H76*Оглавление!$B$14</f>
        <v>38292.6</v>
      </c>
      <c r="J76" s="640">
        <f>I76-I76*$B$4/100</f>
        <v>38292.6</v>
      </c>
    </row>
    <row r="77" spans="1:10" s="593" customFormat="1">
      <c r="A77" s="6131"/>
      <c r="B77" s="606" t="s">
        <v>3419</v>
      </c>
      <c r="C77" s="6143">
        <v>10025901</v>
      </c>
      <c r="D77" s="1354">
        <v>10025901</v>
      </c>
      <c r="E77" s="6118"/>
      <c r="F77" s="6118" t="s">
        <v>1051</v>
      </c>
      <c r="G77" s="6118">
        <v>1</v>
      </c>
      <c r="H77" s="2090">
        <v>581.13030566106681</v>
      </c>
      <c r="I77" s="640">
        <f>H77*Оглавление!$B$14</f>
        <v>55207.379037801351</v>
      </c>
      <c r="J77" s="640">
        <f>I77-I77*$B$4/100</f>
        <v>55207.379037801351</v>
      </c>
    </row>
    <row r="78" spans="1:10" s="593" customFormat="1">
      <c r="A78" s="6131"/>
      <c r="B78" s="606" t="s">
        <v>3420</v>
      </c>
      <c r="C78" s="6143">
        <v>10026672</v>
      </c>
      <c r="D78" s="1354">
        <v>10026672</v>
      </c>
      <c r="E78" s="6118"/>
      <c r="F78" s="6118" t="s">
        <v>1051</v>
      </c>
      <c r="G78" s="6118">
        <v>1</v>
      </c>
      <c r="H78" s="2090">
        <v>888.99</v>
      </c>
      <c r="I78" s="640">
        <f>H78*Оглавление!$B$14</f>
        <v>84454.05</v>
      </c>
      <c r="J78" s="640">
        <f>I78-I78*$B$4/100</f>
        <v>84454.05</v>
      </c>
    </row>
    <row r="79" spans="1:10" s="593" customFormat="1">
      <c r="A79" s="6131"/>
      <c r="B79" s="606" t="s">
        <v>3421</v>
      </c>
      <c r="C79" s="6143">
        <v>10026931</v>
      </c>
      <c r="D79" s="1354">
        <v>10026931</v>
      </c>
      <c r="E79" s="6118"/>
      <c r="F79" s="6118" t="s">
        <v>1051</v>
      </c>
      <c r="G79" s="6118">
        <v>1</v>
      </c>
      <c r="H79" s="2090">
        <v>1152.44</v>
      </c>
      <c r="I79" s="640">
        <f>H79*Оглавление!$B$14</f>
        <v>109481.8</v>
      </c>
      <c r="J79" s="640">
        <f>I79-I79*$B$4/100</f>
        <v>109481.8</v>
      </c>
    </row>
    <row r="80" spans="1:10" s="593" customFormat="1" ht="28.7">
      <c r="A80" s="6131"/>
      <c r="B80" s="606" t="s">
        <v>3422</v>
      </c>
      <c r="C80" s="6143">
        <v>10026388</v>
      </c>
      <c r="D80" s="1354">
        <v>10026388</v>
      </c>
      <c r="E80" s="6118"/>
      <c r="F80" s="6118" t="s">
        <v>1051</v>
      </c>
      <c r="G80" s="6118">
        <v>1</v>
      </c>
      <c r="H80" s="2090">
        <v>94.028236685827082</v>
      </c>
      <c r="I80" s="640">
        <f>H80*Оглавление!$B$14</f>
        <v>8932.682485153573</v>
      </c>
      <c r="J80" s="640">
        <f>I80-I80*$B$4/100</f>
        <v>8932.682485153573</v>
      </c>
    </row>
    <row r="81" spans="1:10" s="593" customFormat="1">
      <c r="A81" s="6134"/>
      <c r="B81" s="294"/>
      <c r="C81" s="6155"/>
      <c r="D81" s="807"/>
      <c r="E81" s="6134"/>
      <c r="F81" s="6134"/>
      <c r="G81" s="6134"/>
      <c r="H81" s="1046"/>
      <c r="I81" s="6134"/>
      <c r="J81" s="6134"/>
    </row>
    <row r="82" spans="1:10" s="593" customFormat="1">
      <c r="A82" s="6134" t="s">
        <v>3357</v>
      </c>
      <c r="B82" s="294"/>
      <c r="C82" s="6155"/>
      <c r="D82" s="807"/>
      <c r="E82" s="6134"/>
      <c r="F82" s="6134"/>
      <c r="G82" s="6134"/>
      <c r="H82" s="1046"/>
      <c r="I82" s="6134"/>
      <c r="J82" s="6134"/>
    </row>
    <row r="83" spans="1:10" s="596" customFormat="1">
      <c r="A83" s="6134"/>
      <c r="B83" s="294"/>
      <c r="C83" s="6155"/>
      <c r="D83" s="807"/>
      <c r="E83" s="6134"/>
      <c r="F83" s="6134"/>
      <c r="G83" s="6134"/>
      <c r="H83" s="1046"/>
      <c r="I83" s="6134"/>
      <c r="J83" s="6134"/>
    </row>
    <row r="84" spans="1:10" s="596" customFormat="1">
      <c r="A84" s="6118"/>
      <c r="B84" s="6131" t="s">
        <v>3354</v>
      </c>
      <c r="C84" s="5998">
        <v>10010424</v>
      </c>
      <c r="D84" s="6116">
        <v>10010424</v>
      </c>
      <c r="E84" s="6118">
        <v>6</v>
      </c>
      <c r="F84" s="607">
        <v>1.5</v>
      </c>
      <c r="G84" s="6118"/>
      <c r="H84" s="2090">
        <v>319.61995737074449</v>
      </c>
      <c r="I84" s="640">
        <f>H84*Оглавление!$B$14</f>
        <v>30363.895950220725</v>
      </c>
      <c r="J84" s="640">
        <f>I84-I84*$B$4/100</f>
        <v>30363.895950220725</v>
      </c>
    </row>
    <row r="85" spans="1:10" s="596" customFormat="1">
      <c r="A85" s="6118"/>
      <c r="B85" s="6131" t="s">
        <v>3355</v>
      </c>
      <c r="C85" s="5998">
        <v>10010376</v>
      </c>
      <c r="D85" s="6116">
        <v>10010376</v>
      </c>
      <c r="E85" s="6118">
        <v>6</v>
      </c>
      <c r="F85" s="607">
        <v>1.5</v>
      </c>
      <c r="G85" s="6118"/>
      <c r="H85" s="2090">
        <v>514.77</v>
      </c>
      <c r="I85" s="640">
        <f>H85*Оглавление!$B$14</f>
        <v>48903.15</v>
      </c>
      <c r="J85" s="640">
        <f>I85-I85*$B$4/100</f>
        <v>48903.15</v>
      </c>
    </row>
    <row r="86" spans="1:10" s="596" customFormat="1">
      <c r="A86" s="6118"/>
      <c r="B86" s="6131" t="s">
        <v>3356</v>
      </c>
      <c r="C86" s="5998">
        <v>10010419</v>
      </c>
      <c r="D86" s="6116">
        <v>10010419</v>
      </c>
      <c r="E86" s="6118">
        <v>6</v>
      </c>
      <c r="F86" s="6118">
        <v>2</v>
      </c>
      <c r="G86" s="6118"/>
      <c r="H86" s="2090">
        <v>997.65</v>
      </c>
      <c r="I86" s="640">
        <f>H86*Оглавление!$B$14</f>
        <v>94776.75</v>
      </c>
      <c r="J86" s="640">
        <f>I86-I86*$B$4/100</f>
        <v>94776.75</v>
      </c>
    </row>
    <row r="87" spans="1:10" s="596" customFormat="1">
      <c r="A87" s="6134"/>
      <c r="B87" s="294"/>
      <c r="C87" s="6155"/>
      <c r="D87" s="807"/>
      <c r="E87" s="6134"/>
      <c r="F87" s="6134"/>
      <c r="G87" s="6134"/>
      <c r="H87" s="1046"/>
      <c r="I87" s="6134"/>
      <c r="J87" s="6134"/>
    </row>
    <row r="88" spans="1:10" s="596" customFormat="1">
      <c r="A88" s="6115"/>
      <c r="B88" s="429"/>
      <c r="C88" s="1799"/>
      <c r="D88" s="505"/>
      <c r="E88" s="1833"/>
      <c r="F88" s="445"/>
      <c r="G88" s="3557"/>
      <c r="H88" s="1096"/>
      <c r="I88" s="3558"/>
      <c r="J88" s="3558"/>
    </row>
    <row r="89" spans="1:10" s="596" customFormat="1" ht="28.7">
      <c r="A89" s="6115"/>
      <c r="B89" s="438" t="s">
        <v>1167</v>
      </c>
      <c r="C89" s="6007">
        <v>10017885</v>
      </c>
      <c r="D89" s="1549" t="s">
        <v>2609</v>
      </c>
      <c r="E89" s="438">
        <v>3</v>
      </c>
      <c r="F89" s="822" t="s">
        <v>746</v>
      </c>
      <c r="G89" s="150" t="s">
        <v>501</v>
      </c>
      <c r="H89" s="2090">
        <v>130.17394035670401</v>
      </c>
      <c r="I89" s="152">
        <f>H89*Оглавление!$B$14</f>
        <v>12366.52433388688</v>
      </c>
      <c r="J89" s="152">
        <f t="shared" ref="J89:J94" si="5">I89-I89*$B$4/100</f>
        <v>12366.52433388688</v>
      </c>
    </row>
    <row r="90" spans="1:10" ht="28.7">
      <c r="B90" s="438" t="s">
        <v>1168</v>
      </c>
      <c r="C90" s="6007">
        <v>10017890</v>
      </c>
      <c r="D90" s="1549" t="s">
        <v>2610</v>
      </c>
      <c r="E90" s="438">
        <v>3</v>
      </c>
      <c r="F90" s="822" t="s">
        <v>746</v>
      </c>
      <c r="G90" s="150" t="s">
        <v>501</v>
      </c>
      <c r="H90" s="2090">
        <v>182.352949671456</v>
      </c>
      <c r="I90" s="152">
        <f>H90*Оглавление!$B$14</f>
        <v>17323.530218788321</v>
      </c>
      <c r="J90" s="152">
        <f t="shared" si="5"/>
        <v>17323.530218788321</v>
      </c>
    </row>
    <row r="91" spans="1:10" ht="28.7">
      <c r="A91" s="5627"/>
      <c r="B91" s="572" t="s">
        <v>2169</v>
      </c>
      <c r="C91" s="6007">
        <v>10017932</v>
      </c>
      <c r="D91" s="1549" t="s">
        <v>2611</v>
      </c>
      <c r="E91" s="361"/>
      <c r="F91" s="454"/>
      <c r="G91" s="6121">
        <v>1</v>
      </c>
      <c r="H91" s="2090">
        <v>19.851729366741299</v>
      </c>
      <c r="I91" s="359">
        <f>H91*Оглавление!$B$14</f>
        <v>1885.9142898404234</v>
      </c>
      <c r="J91" s="359">
        <f t="shared" si="5"/>
        <v>1885.9142898404234</v>
      </c>
    </row>
    <row r="92" spans="1:10" ht="28.7">
      <c r="A92" s="6126"/>
      <c r="B92" s="834" t="s">
        <v>3632</v>
      </c>
      <c r="C92" s="6142">
        <v>10017947</v>
      </c>
      <c r="D92" s="1355" t="s">
        <v>6002</v>
      </c>
      <c r="E92" s="823" t="s">
        <v>3327</v>
      </c>
      <c r="F92" s="822" t="s">
        <v>746</v>
      </c>
      <c r="G92" s="991">
        <v>1</v>
      </c>
      <c r="H92" s="2090">
        <v>44.634991696151303</v>
      </c>
      <c r="I92" s="752">
        <f>H92*Оглавление!$B$14</f>
        <v>4240.3242111343734</v>
      </c>
      <c r="J92" s="752">
        <f t="shared" si="5"/>
        <v>4240.3242111343734</v>
      </c>
    </row>
    <row r="93" spans="1:10" ht="28.7">
      <c r="A93" s="6119"/>
      <c r="B93" s="572" t="s">
        <v>3632</v>
      </c>
      <c r="C93" s="6007">
        <v>10017948</v>
      </c>
      <c r="D93" s="1104" t="s">
        <v>10006</v>
      </c>
      <c r="E93" s="361" t="s">
        <v>3327</v>
      </c>
      <c r="F93" s="454" t="s">
        <v>944</v>
      </c>
      <c r="G93" s="6121">
        <v>1</v>
      </c>
      <c r="H93" s="2090">
        <v>74.141678099501803</v>
      </c>
      <c r="I93" s="359">
        <f>H93*Оглавление!$B$14</f>
        <v>7043.4594194526717</v>
      </c>
      <c r="J93" s="359">
        <f t="shared" si="5"/>
        <v>7043.4594194526717</v>
      </c>
    </row>
    <row r="94" spans="1:10" s="641" customFormat="1" ht="28.7">
      <c r="A94" s="6115"/>
      <c r="B94" s="572" t="s">
        <v>2281</v>
      </c>
      <c r="C94" s="6007">
        <v>10002013</v>
      </c>
      <c r="D94" s="1549" t="s">
        <v>2612</v>
      </c>
      <c r="E94" s="438">
        <v>6</v>
      </c>
      <c r="F94" s="822" t="s">
        <v>518</v>
      </c>
      <c r="G94" s="150" t="s">
        <v>501</v>
      </c>
      <c r="H94" s="2090">
        <v>227.26438561941748</v>
      </c>
      <c r="I94" s="152">
        <f>H94*Оглавление!$B$14</f>
        <v>21590.11663384466</v>
      </c>
      <c r="J94" s="152">
        <f t="shared" si="5"/>
        <v>21590.11663384466</v>
      </c>
    </row>
    <row r="95" spans="1:10" s="625" customFormat="1">
      <c r="A95" s="605" t="s">
        <v>3477</v>
      </c>
      <c r="B95" s="564"/>
      <c r="C95" s="6151"/>
      <c r="D95" s="1199"/>
      <c r="E95" s="565"/>
      <c r="F95" s="566"/>
      <c r="G95" s="567"/>
      <c r="H95" s="1046"/>
      <c r="I95" s="510"/>
      <c r="J95" s="510"/>
    </row>
    <row r="96" spans="1:10" s="625" customFormat="1">
      <c r="A96" s="621"/>
      <c r="B96" s="629" t="s">
        <v>3478</v>
      </c>
      <c r="C96" s="6143">
        <v>10007137</v>
      </c>
      <c r="D96" s="525">
        <v>10007137</v>
      </c>
      <c r="E96" s="604"/>
      <c r="F96" s="454" t="s">
        <v>501</v>
      </c>
      <c r="G96" s="6121">
        <v>1</v>
      </c>
      <c r="H96" s="2090">
        <v>49.91</v>
      </c>
      <c r="I96" s="359">
        <f>H96*Оглавление!$B$14</f>
        <v>4741.45</v>
      </c>
      <c r="J96" s="359">
        <f>I96-I96*$B$4/100</f>
        <v>4741.45</v>
      </c>
    </row>
    <row r="97" spans="1:10" s="625" customFormat="1" ht="28.7">
      <c r="A97" s="621"/>
      <c r="B97" s="630" t="s">
        <v>3479</v>
      </c>
      <c r="C97" s="6143">
        <v>10022835</v>
      </c>
      <c r="D97" s="525">
        <v>10022835</v>
      </c>
      <c r="E97" s="604"/>
      <c r="F97" s="454" t="s">
        <v>501</v>
      </c>
      <c r="G97" s="6121">
        <v>1</v>
      </c>
      <c r="H97" s="2090">
        <v>39.04948067591463</v>
      </c>
      <c r="I97" s="359">
        <f>H97*Оглавление!$B$14</f>
        <v>3709.7006642118899</v>
      </c>
      <c r="J97" s="359">
        <f>I97-I97*$B$4/100</f>
        <v>3709.7006642118899</v>
      </c>
    </row>
    <row r="98" spans="1:10" s="625" customFormat="1">
      <c r="A98" s="530" t="s">
        <v>3056</v>
      </c>
      <c r="B98" s="452"/>
      <c r="C98" s="1799"/>
      <c r="D98" s="505"/>
      <c r="E98" s="256"/>
      <c r="F98" s="482"/>
      <c r="G98" s="483"/>
      <c r="H98" s="1096"/>
      <c r="I98" s="344"/>
      <c r="J98" s="344"/>
    </row>
    <row r="99" spans="1:10" s="625" customFormat="1">
      <c r="A99" s="5627"/>
      <c r="B99" s="572" t="s">
        <v>1199</v>
      </c>
      <c r="C99" s="6007">
        <v>10017420</v>
      </c>
      <c r="D99" s="1549" t="s">
        <v>2697</v>
      </c>
      <c r="E99" s="361" t="s">
        <v>1200</v>
      </c>
      <c r="F99" s="454" t="s">
        <v>746</v>
      </c>
      <c r="G99" s="6121"/>
      <c r="H99" s="2090">
        <v>108.821515151515</v>
      </c>
      <c r="I99" s="359">
        <f>H99*Оглавление!$B$14</f>
        <v>10338.043939393925</v>
      </c>
      <c r="J99" s="359">
        <f>I99-I99*$B$4/100</f>
        <v>10338.043939393925</v>
      </c>
    </row>
    <row r="100" spans="1:10">
      <c r="A100" s="5627"/>
      <c r="B100" s="572" t="s">
        <v>1201</v>
      </c>
      <c r="C100" s="6007">
        <v>10017421</v>
      </c>
      <c r="D100" s="1549" t="s">
        <v>2708</v>
      </c>
      <c r="E100" s="361" t="s">
        <v>1200</v>
      </c>
      <c r="F100" s="454" t="s">
        <v>501</v>
      </c>
      <c r="G100" s="6121"/>
      <c r="H100" s="2090">
        <v>120.135432161167</v>
      </c>
      <c r="I100" s="359">
        <f>H100*Оглавление!$B$14</f>
        <v>11412.866055310866</v>
      </c>
      <c r="J100" s="359">
        <f>I100-I100*$B$4/100</f>
        <v>11412.866055310866</v>
      </c>
    </row>
    <row r="101" spans="1:10" ht="28.7">
      <c r="A101" s="567"/>
      <c r="B101" s="572" t="s">
        <v>2282</v>
      </c>
      <c r="C101" s="6007">
        <v>10023372</v>
      </c>
      <c r="D101" s="1549" t="s">
        <v>2613</v>
      </c>
      <c r="E101" s="361" t="s">
        <v>3503</v>
      </c>
      <c r="F101" s="361"/>
      <c r="G101" s="358" t="s">
        <v>501</v>
      </c>
      <c r="H101" s="2090">
        <v>891.26193949021604</v>
      </c>
      <c r="I101" s="359">
        <f>H101*Оглавление!$B$14</f>
        <v>84669.884251570518</v>
      </c>
      <c r="J101" s="359">
        <f t="shared" ref="J101:J130" si="6">I101-I101*$B$4/100</f>
        <v>84669.884251570518</v>
      </c>
    </row>
    <row r="102" spans="1:10" ht="28.7">
      <c r="A102" s="567"/>
      <c r="B102" s="572" t="s">
        <v>3193</v>
      </c>
      <c r="C102" s="6007">
        <v>10004260</v>
      </c>
      <c r="D102" s="1549" t="s">
        <v>3194</v>
      </c>
      <c r="E102" s="361" t="s">
        <v>3504</v>
      </c>
      <c r="F102" s="361"/>
      <c r="G102" s="358" t="s">
        <v>501</v>
      </c>
      <c r="H102" s="2090">
        <v>670.39728291790698</v>
      </c>
      <c r="I102" s="359">
        <f>H102*Оглавление!$B$14</f>
        <v>63687.741877201166</v>
      </c>
      <c r="J102" s="359">
        <f>I102-I102*$B$4/100</f>
        <v>63687.741877201166</v>
      </c>
    </row>
    <row r="103" spans="1:10" s="10" customFormat="1" ht="43">
      <c r="A103" s="5627"/>
      <c r="B103" s="572" t="s">
        <v>2283</v>
      </c>
      <c r="C103" s="6007">
        <v>10014993</v>
      </c>
      <c r="D103" s="1549" t="s">
        <v>2614</v>
      </c>
      <c r="E103" s="361" t="s">
        <v>3505</v>
      </c>
      <c r="F103" s="361"/>
      <c r="G103" s="358" t="s">
        <v>501</v>
      </c>
      <c r="H103" s="2090">
        <v>524.67999999999995</v>
      </c>
      <c r="I103" s="359">
        <f>H103*Оглавление!$B$14</f>
        <v>49844.6</v>
      </c>
      <c r="J103" s="359">
        <f t="shared" si="6"/>
        <v>49844.6</v>
      </c>
    </row>
    <row r="104" spans="1:10" s="10" customFormat="1" ht="28.7">
      <c r="A104" s="484"/>
      <c r="B104" s="572" t="s">
        <v>7021</v>
      </c>
      <c r="C104" s="6007">
        <v>10015001</v>
      </c>
      <c r="D104" s="1104">
        <v>10015001</v>
      </c>
      <c r="E104" s="361" t="s">
        <v>3505</v>
      </c>
      <c r="F104" s="361"/>
      <c r="G104" s="358" t="s">
        <v>501</v>
      </c>
      <c r="H104" s="2090">
        <v>718.35871123016273</v>
      </c>
      <c r="I104" s="359">
        <f>H104*Оглавление!$B$14</f>
        <v>68244.077566865453</v>
      </c>
      <c r="J104" s="359">
        <f>I104-I104*$B$4/100</f>
        <v>68244.077566865453</v>
      </c>
    </row>
    <row r="105" spans="1:10" s="10" customFormat="1" ht="28.7">
      <c r="A105" s="5627"/>
      <c r="B105" s="834" t="s">
        <v>4778</v>
      </c>
      <c r="C105" s="6142">
        <v>10029674</v>
      </c>
      <c r="D105" s="1355">
        <v>10029674</v>
      </c>
      <c r="E105" s="823" t="s">
        <v>3192</v>
      </c>
      <c r="F105" s="822" t="s">
        <v>3506</v>
      </c>
      <c r="G105" s="991">
        <v>1</v>
      </c>
      <c r="H105" s="2090">
        <v>36.952045394854494</v>
      </c>
      <c r="I105" s="752">
        <f>H105*Оглавление!$B$14</f>
        <v>3510.444312511177</v>
      </c>
      <c r="J105" s="752">
        <f t="shared" si="6"/>
        <v>3510.444312511177</v>
      </c>
    </row>
    <row r="106" spans="1:10" s="1268" customFormat="1">
      <c r="A106" s="5627"/>
      <c r="B106" s="834" t="s">
        <v>4779</v>
      </c>
      <c r="C106" s="6142">
        <v>10029672</v>
      </c>
      <c r="D106" s="1355">
        <v>10029672</v>
      </c>
      <c r="E106" s="823" t="s">
        <v>3192</v>
      </c>
      <c r="F106" s="822" t="s">
        <v>3506</v>
      </c>
      <c r="G106" s="991">
        <v>1</v>
      </c>
      <c r="H106" s="2090">
        <v>36.952045394854494</v>
      </c>
      <c r="I106" s="752">
        <f>H106*Оглавление!$B$14</f>
        <v>3510.444312511177</v>
      </c>
      <c r="J106" s="752">
        <f>I106-I106*$B$4/100</f>
        <v>3510.444312511177</v>
      </c>
    </row>
    <row r="107" spans="1:10" s="10" customFormat="1">
      <c r="A107" s="5627"/>
      <c r="B107" s="834" t="s">
        <v>4780</v>
      </c>
      <c r="C107" s="6142">
        <v>10029671</v>
      </c>
      <c r="D107" s="1355">
        <v>10029671</v>
      </c>
      <c r="E107" s="823" t="s">
        <v>3173</v>
      </c>
      <c r="F107" s="822" t="s">
        <v>3506</v>
      </c>
      <c r="G107" s="991">
        <v>1</v>
      </c>
      <c r="H107" s="2090">
        <v>36.952045394854494</v>
      </c>
      <c r="I107" s="752">
        <f>H107*Оглавление!$B$14</f>
        <v>3510.444312511177</v>
      </c>
      <c r="J107" s="752">
        <f t="shared" si="6"/>
        <v>3510.444312511177</v>
      </c>
    </row>
    <row r="108" spans="1:10" s="10" customFormat="1" ht="28.7">
      <c r="A108" s="5627"/>
      <c r="B108" s="834" t="s">
        <v>4781</v>
      </c>
      <c r="C108" s="6142">
        <v>10029673</v>
      </c>
      <c r="D108" s="1355">
        <v>10029673</v>
      </c>
      <c r="E108" s="823" t="s">
        <v>3173</v>
      </c>
      <c r="F108" s="822" t="s">
        <v>3506</v>
      </c>
      <c r="G108" s="991">
        <v>1</v>
      </c>
      <c r="H108" s="2090">
        <v>36.952045394854494</v>
      </c>
      <c r="I108" s="752">
        <f>H108*Оглавление!$B$14</f>
        <v>3510.444312511177</v>
      </c>
      <c r="J108" s="752">
        <f>I108-I108*$B$4/100</f>
        <v>3510.444312511177</v>
      </c>
    </row>
    <row r="109" spans="1:10" s="10" customFormat="1" ht="28.7">
      <c r="A109" s="5627"/>
      <c r="B109" s="572" t="s">
        <v>3508</v>
      </c>
      <c r="C109" s="6007">
        <v>10025872</v>
      </c>
      <c r="D109" s="1549" t="s">
        <v>3168</v>
      </c>
      <c r="E109" s="361"/>
      <c r="F109" s="454" t="s">
        <v>3506</v>
      </c>
      <c r="G109" s="6121">
        <v>1</v>
      </c>
      <c r="H109" s="2090">
        <v>44.593180944800856</v>
      </c>
      <c r="I109" s="359">
        <f>H109*Оглавление!$B$14</f>
        <v>4236.3521897560813</v>
      </c>
      <c r="J109" s="359">
        <f>I109-I109*$B$4/100</f>
        <v>4236.3521897560813</v>
      </c>
    </row>
    <row r="110" spans="1:10" s="10" customFormat="1" ht="28.7">
      <c r="A110" s="5627"/>
      <c r="B110" s="572" t="s">
        <v>7014</v>
      </c>
      <c r="C110" s="6007">
        <v>10027343</v>
      </c>
      <c r="D110" s="1104">
        <v>10027343</v>
      </c>
      <c r="E110" s="361"/>
      <c r="F110" s="454" t="s">
        <v>3506</v>
      </c>
      <c r="G110" s="6121">
        <v>1</v>
      </c>
      <c r="H110" s="2090">
        <v>51.5</v>
      </c>
      <c r="I110" s="359"/>
      <c r="J110" s="359"/>
    </row>
    <row r="111" spans="1:10" s="2397" customFormat="1">
      <c r="A111" s="5627"/>
      <c r="B111" s="2400"/>
      <c r="C111" s="6007"/>
      <c r="D111" s="1737"/>
      <c r="E111" s="2361"/>
      <c r="F111" s="2401"/>
      <c r="G111" s="3569"/>
      <c r="H111" s="1766"/>
      <c r="I111" s="1776"/>
      <c r="J111" s="1776"/>
    </row>
    <row r="112" spans="1:10" ht="44.25" customHeight="1">
      <c r="A112" s="5627"/>
      <c r="B112" s="572" t="s">
        <v>1169</v>
      </c>
      <c r="C112" s="6007">
        <v>10001545</v>
      </c>
      <c r="D112" s="1549" t="s">
        <v>2615</v>
      </c>
      <c r="E112" s="361" t="s">
        <v>417</v>
      </c>
      <c r="F112" s="454" t="s">
        <v>944</v>
      </c>
      <c r="G112" s="6121">
        <v>1</v>
      </c>
      <c r="H112" s="2090">
        <v>45.847908175097253</v>
      </c>
      <c r="I112" s="359">
        <f>H112*Оглавление!$B$14</f>
        <v>4355.551276634239</v>
      </c>
      <c r="J112" s="359">
        <f t="shared" si="6"/>
        <v>4355.551276634239</v>
      </c>
    </row>
    <row r="113" spans="1:10" s="10" customFormat="1" ht="28.7">
      <c r="A113" s="6115"/>
      <c r="B113" s="572" t="s">
        <v>1170</v>
      </c>
      <c r="C113" s="6007">
        <v>10000372</v>
      </c>
      <c r="D113" s="1549" t="s">
        <v>2616</v>
      </c>
      <c r="E113" s="361" t="s">
        <v>417</v>
      </c>
      <c r="F113" s="454" t="s">
        <v>1171</v>
      </c>
      <c r="G113" s="6121">
        <v>1</v>
      </c>
      <c r="H113" s="2090">
        <v>31.2</v>
      </c>
      <c r="I113" s="359">
        <f>H113*Оглавление!$B$14</f>
        <v>2964</v>
      </c>
      <c r="J113" s="359">
        <f t="shared" si="6"/>
        <v>2964</v>
      </c>
    </row>
    <row r="114" spans="1:10" ht="28.7">
      <c r="A114" s="5627"/>
      <c r="B114" s="572" t="s">
        <v>1172</v>
      </c>
      <c r="C114" s="6007">
        <v>10000375</v>
      </c>
      <c r="D114" s="1549" t="s">
        <v>2617</v>
      </c>
      <c r="E114" s="361" t="s">
        <v>417</v>
      </c>
      <c r="F114" s="454" t="s">
        <v>1171</v>
      </c>
      <c r="G114" s="6121">
        <v>1</v>
      </c>
      <c r="H114" s="2090">
        <v>23.19</v>
      </c>
      <c r="I114" s="359">
        <f>H114*Оглавление!$B$14</f>
        <v>2203.0500000000002</v>
      </c>
      <c r="J114" s="359">
        <f t="shared" si="6"/>
        <v>2203.0500000000002</v>
      </c>
    </row>
    <row r="115" spans="1:10" s="10" customFormat="1">
      <c r="A115" s="575" t="s">
        <v>3377</v>
      </c>
      <c r="B115" s="452"/>
      <c r="C115" s="1799"/>
      <c r="D115" s="505"/>
      <c r="E115" s="256"/>
      <c r="F115" s="482"/>
      <c r="G115" s="483"/>
      <c r="H115" s="1096"/>
      <c r="I115" s="344"/>
      <c r="J115" s="344"/>
    </row>
    <row r="116" spans="1:10">
      <c r="A116" s="576"/>
      <c r="B116" s="572" t="s">
        <v>3359</v>
      </c>
      <c r="C116" s="6007">
        <v>10002504</v>
      </c>
      <c r="D116" s="1104">
        <v>10002504</v>
      </c>
      <c r="E116" s="4104" t="s">
        <v>3360</v>
      </c>
      <c r="F116" s="454" t="s">
        <v>1175</v>
      </c>
      <c r="G116" s="6121">
        <v>1</v>
      </c>
      <c r="H116" s="2090">
        <v>485.23742383340721</v>
      </c>
      <c r="I116" s="359">
        <f>H116*Оглавление!$B$14</f>
        <v>46097.555264173687</v>
      </c>
      <c r="J116" s="359">
        <f>I116-I116*$B$4/100</f>
        <v>46097.555264173687</v>
      </c>
    </row>
    <row r="117" spans="1:10">
      <c r="B117" s="438" t="s">
        <v>1173</v>
      </c>
      <c r="C117" s="6007">
        <v>10002495</v>
      </c>
      <c r="D117" s="1549" t="s">
        <v>2618</v>
      </c>
      <c r="E117" s="6114" t="s">
        <v>1174</v>
      </c>
      <c r="F117" s="361" t="s">
        <v>1175</v>
      </c>
      <c r="G117" s="6121">
        <v>1</v>
      </c>
      <c r="H117" s="2090">
        <v>549.76431981900191</v>
      </c>
      <c r="I117" s="359">
        <f>H117*Оглавление!$B$14</f>
        <v>52227.610382805178</v>
      </c>
      <c r="J117" s="359">
        <f t="shared" si="6"/>
        <v>52227.610382805178</v>
      </c>
    </row>
    <row r="118" spans="1:10">
      <c r="B118" s="438" t="s">
        <v>1176</v>
      </c>
      <c r="C118" s="6007">
        <v>10002498</v>
      </c>
      <c r="D118" s="1549" t="s">
        <v>2619</v>
      </c>
      <c r="E118" s="6114" t="s">
        <v>1177</v>
      </c>
      <c r="F118" s="361" t="s">
        <v>944</v>
      </c>
      <c r="G118" s="6121">
        <v>1</v>
      </c>
      <c r="H118" s="2090">
        <v>838.1</v>
      </c>
      <c r="I118" s="359">
        <f>H118*Оглавление!$B$14</f>
        <v>79619.5</v>
      </c>
      <c r="J118" s="359">
        <f t="shared" si="6"/>
        <v>79619.5</v>
      </c>
    </row>
    <row r="119" spans="1:10">
      <c r="B119" s="438" t="s">
        <v>1178</v>
      </c>
      <c r="C119" s="6007">
        <v>10002500</v>
      </c>
      <c r="D119" s="1549" t="s">
        <v>2620</v>
      </c>
      <c r="E119" s="6114" t="s">
        <v>1179</v>
      </c>
      <c r="F119" s="361" t="s">
        <v>1180</v>
      </c>
      <c r="G119" s="6121">
        <v>1</v>
      </c>
      <c r="H119" s="2090">
        <v>1100.02</v>
      </c>
      <c r="I119" s="359">
        <f>H119*Оглавление!$B$14</f>
        <v>104501.9</v>
      </c>
      <c r="J119" s="359">
        <f t="shared" si="6"/>
        <v>104501.9</v>
      </c>
    </row>
    <row r="120" spans="1:10">
      <c r="B120" s="6115"/>
      <c r="C120" s="1799"/>
      <c r="D120" s="505"/>
      <c r="E120" s="429"/>
      <c r="F120" s="452"/>
      <c r="G120" s="5627"/>
      <c r="I120" s="344"/>
      <c r="J120" s="344"/>
    </row>
    <row r="121" spans="1:10" s="596" customFormat="1">
      <c r="A121" s="423" t="s">
        <v>2170</v>
      </c>
      <c r="B121" s="429"/>
      <c r="C121" s="1799"/>
      <c r="D121" s="505"/>
      <c r="E121" s="1833"/>
      <c r="F121" s="482"/>
      <c r="G121" s="483"/>
      <c r="H121" s="1096"/>
      <c r="I121" s="344"/>
      <c r="J121" s="344"/>
    </row>
    <row r="122" spans="1:10">
      <c r="B122" s="438" t="s">
        <v>1181</v>
      </c>
      <c r="C122" s="6007">
        <v>10010101</v>
      </c>
      <c r="D122" s="1549" t="s">
        <v>2621</v>
      </c>
      <c r="E122" s="6114" t="s">
        <v>2247</v>
      </c>
      <c r="F122" s="454" t="s">
        <v>1182</v>
      </c>
      <c r="G122" s="6121">
        <v>1</v>
      </c>
      <c r="H122" s="2090">
        <v>52</v>
      </c>
      <c r="I122" s="359">
        <f>H122*Оглавление!$B$14</f>
        <v>4940</v>
      </c>
      <c r="J122" s="359">
        <f t="shared" si="6"/>
        <v>4940</v>
      </c>
    </row>
    <row r="123" spans="1:10" ht="28.7">
      <c r="B123" s="438" t="s">
        <v>1181</v>
      </c>
      <c r="C123" s="6007">
        <v>10010108</v>
      </c>
      <c r="D123" s="1549" t="s">
        <v>2624</v>
      </c>
      <c r="E123" s="6114" t="s">
        <v>2248</v>
      </c>
      <c r="F123" s="454" t="s">
        <v>1175</v>
      </c>
      <c r="G123" s="6121">
        <v>1</v>
      </c>
      <c r="H123" s="2090">
        <v>55.43</v>
      </c>
      <c r="I123" s="359">
        <f>H123*Оглавление!$B$14</f>
        <v>5265.85</v>
      </c>
      <c r="J123" s="359">
        <f t="shared" si="6"/>
        <v>5265.85</v>
      </c>
    </row>
    <row r="124" spans="1:10" ht="28.7">
      <c r="B124" s="438" t="s">
        <v>1183</v>
      </c>
      <c r="C124" s="6007">
        <v>10010138</v>
      </c>
      <c r="D124" s="1549" t="s">
        <v>2622</v>
      </c>
      <c r="E124" s="6114" t="s">
        <v>2249</v>
      </c>
      <c r="F124" s="454" t="s">
        <v>944</v>
      </c>
      <c r="G124" s="6121">
        <v>1</v>
      </c>
      <c r="H124" s="2090">
        <v>72.219090909090895</v>
      </c>
      <c r="I124" s="359">
        <f>H124*Оглавление!$B$14</f>
        <v>6860.8136363636349</v>
      </c>
      <c r="J124" s="359">
        <f t="shared" si="6"/>
        <v>6860.8136363636349</v>
      </c>
    </row>
    <row r="125" spans="1:10" ht="28.7">
      <c r="B125" s="438" t="s">
        <v>1183</v>
      </c>
      <c r="C125" s="6007">
        <v>10010140</v>
      </c>
      <c r="D125" s="1549" t="s">
        <v>2625</v>
      </c>
      <c r="E125" s="6114" t="s">
        <v>2250</v>
      </c>
      <c r="F125" s="454" t="s">
        <v>944</v>
      </c>
      <c r="G125" s="6121">
        <v>1</v>
      </c>
      <c r="H125" s="2090">
        <v>83.877310982352839</v>
      </c>
      <c r="I125" s="359">
        <f>H125*Оглавление!$B$14</f>
        <v>7968.3445433235192</v>
      </c>
      <c r="J125" s="359">
        <f t="shared" si="6"/>
        <v>7968.3445433235192</v>
      </c>
    </row>
    <row r="126" spans="1:10" ht="28.7">
      <c r="A126" s="5627"/>
      <c r="B126" s="572" t="s">
        <v>1183</v>
      </c>
      <c r="C126" s="6007">
        <v>10010152</v>
      </c>
      <c r="D126" s="1549" t="s">
        <v>3176</v>
      </c>
      <c r="E126" s="361" t="s">
        <v>3177</v>
      </c>
      <c r="F126" s="454" t="s">
        <v>1180</v>
      </c>
      <c r="G126" s="6121">
        <v>1</v>
      </c>
      <c r="H126" s="2090">
        <v>176.92360451694859</v>
      </c>
      <c r="I126" s="359">
        <f>H126*Оглавление!$B$14</f>
        <v>16807.742429110116</v>
      </c>
      <c r="J126" s="359">
        <f>I126-I126*$B$4/100</f>
        <v>16807.742429110116</v>
      </c>
    </row>
    <row r="127" spans="1:10" ht="28.7">
      <c r="A127" s="5627"/>
      <c r="B127" s="572" t="s">
        <v>1183</v>
      </c>
      <c r="C127" s="6007">
        <v>10010154</v>
      </c>
      <c r="D127" s="1549" t="s">
        <v>3174</v>
      </c>
      <c r="E127" s="361" t="s">
        <v>3175</v>
      </c>
      <c r="F127" s="454" t="s">
        <v>1171</v>
      </c>
      <c r="G127" s="6121">
        <v>1</v>
      </c>
      <c r="H127" s="2090">
        <v>217.28</v>
      </c>
      <c r="I127" s="359">
        <f>H127*Оглавление!$B$14</f>
        <v>20641.599999999999</v>
      </c>
      <c r="J127" s="359">
        <f>I127-I127*$B$4/100</f>
        <v>20641.599999999999</v>
      </c>
    </row>
    <row r="128" spans="1:10" ht="28.7">
      <c r="B128" s="438" t="s">
        <v>2251</v>
      </c>
      <c r="C128" s="6007">
        <v>10010156</v>
      </c>
      <c r="D128" s="1549" t="s">
        <v>2626</v>
      </c>
      <c r="E128" s="6114" t="s">
        <v>2252</v>
      </c>
      <c r="F128" s="454" t="s">
        <v>944</v>
      </c>
      <c r="G128" s="6121">
        <v>1</v>
      </c>
      <c r="H128" s="2090">
        <v>140.30000000000001</v>
      </c>
      <c r="I128" s="359">
        <f>H128*Оглавление!$B$14</f>
        <v>13328.500000000002</v>
      </c>
      <c r="J128" s="359">
        <f t="shared" si="6"/>
        <v>13328.500000000002</v>
      </c>
    </row>
    <row r="129" spans="1:10" ht="28.7">
      <c r="B129" s="438" t="s">
        <v>2251</v>
      </c>
      <c r="C129" s="6007">
        <v>10010159</v>
      </c>
      <c r="D129" s="1549" t="s">
        <v>2623</v>
      </c>
      <c r="E129" s="6114" t="s">
        <v>2253</v>
      </c>
      <c r="F129" s="454" t="s">
        <v>1180</v>
      </c>
      <c r="G129" s="6121">
        <v>1</v>
      </c>
      <c r="H129" s="2090">
        <v>160.93</v>
      </c>
      <c r="I129" s="359">
        <f>H129*Оглавление!$B$14</f>
        <v>15288.35</v>
      </c>
      <c r="J129" s="359">
        <f t="shared" si="6"/>
        <v>15288.35</v>
      </c>
    </row>
    <row r="130" spans="1:10" ht="28.7">
      <c r="B130" s="438" t="s">
        <v>2251</v>
      </c>
      <c r="C130" s="6007">
        <v>10010160</v>
      </c>
      <c r="D130" s="1549" t="s">
        <v>3361</v>
      </c>
      <c r="E130" s="6114" t="s">
        <v>2254</v>
      </c>
      <c r="F130" s="446" t="s">
        <v>1171</v>
      </c>
      <c r="G130" s="6120">
        <v>1</v>
      </c>
      <c r="H130" s="2090">
        <v>183.19</v>
      </c>
      <c r="I130" s="152">
        <f>H130*Оглавление!$B$14</f>
        <v>17403.05</v>
      </c>
      <c r="J130" s="152">
        <f t="shared" si="6"/>
        <v>17403.05</v>
      </c>
    </row>
    <row r="131" spans="1:10" s="10" customFormat="1">
      <c r="A131" s="6115"/>
      <c r="B131" s="429"/>
      <c r="C131" s="1799"/>
      <c r="D131" s="505"/>
      <c r="E131" s="1833"/>
      <c r="F131" s="445"/>
      <c r="G131" s="3557"/>
      <c r="H131" s="1096"/>
      <c r="I131" s="3558"/>
      <c r="J131" s="3558"/>
    </row>
    <row r="132" spans="1:10" s="10" customFormat="1">
      <c r="A132" s="6115"/>
      <c r="B132" s="438" t="s">
        <v>2255</v>
      </c>
      <c r="C132" s="6007">
        <v>10013474</v>
      </c>
      <c r="D132" s="1549" t="s">
        <v>3362</v>
      </c>
      <c r="E132" s="6114" t="s">
        <v>417</v>
      </c>
      <c r="F132" s="446" t="s">
        <v>417</v>
      </c>
      <c r="G132" s="6120">
        <v>1</v>
      </c>
      <c r="H132" s="2090">
        <v>23.243378826566335</v>
      </c>
      <c r="I132" s="152">
        <f>H132*Оглавление!$B$14</f>
        <v>2208.1209885238018</v>
      </c>
      <c r="J132" s="152">
        <f t="shared" ref="J132:J190" si="7">I132-I132*$B$4/100</f>
        <v>2208.1209885238018</v>
      </c>
    </row>
    <row r="134" spans="1:10">
      <c r="A134" s="6128" t="s">
        <v>1262</v>
      </c>
      <c r="B134" s="6128"/>
      <c r="C134" s="6156"/>
      <c r="D134" s="6128"/>
      <c r="E134" s="6128"/>
      <c r="F134" s="6128"/>
      <c r="G134" s="6128"/>
      <c r="H134" s="6128"/>
      <c r="I134" s="6128"/>
      <c r="J134" s="6128"/>
    </row>
    <row r="136" spans="1:10">
      <c r="B136" s="438" t="s">
        <v>1263</v>
      </c>
      <c r="C136" s="6157">
        <v>10001583</v>
      </c>
      <c r="D136" s="496" t="s">
        <v>2627</v>
      </c>
      <c r="E136" s="6114" t="s">
        <v>417</v>
      </c>
      <c r="F136" s="446" t="s">
        <v>417</v>
      </c>
      <c r="G136" s="6120">
        <v>1</v>
      </c>
      <c r="H136" s="2090">
        <v>15.95</v>
      </c>
      <c r="I136" s="152">
        <f>H136*Оглавление!$B$14</f>
        <v>1515.25</v>
      </c>
      <c r="J136" s="152">
        <f t="shared" si="7"/>
        <v>1515.25</v>
      </c>
    </row>
    <row r="138" spans="1:10">
      <c r="E138" s="6115"/>
      <c r="F138" s="429"/>
      <c r="G138" s="6115"/>
    </row>
    <row r="139" spans="1:10">
      <c r="A139" s="6128" t="s">
        <v>2256</v>
      </c>
      <c r="B139" s="6128"/>
      <c r="C139" s="6156"/>
      <c r="D139" s="6128"/>
      <c r="E139" s="6128"/>
      <c r="F139" s="6128"/>
      <c r="G139" s="6128"/>
      <c r="H139" s="6128"/>
      <c r="I139" s="6128"/>
      <c r="J139" s="6128"/>
    </row>
    <row r="140" spans="1:10">
      <c r="A140" s="423" t="s">
        <v>2164</v>
      </c>
    </row>
    <row r="141" spans="1:10">
      <c r="B141" s="572" t="s">
        <v>1209</v>
      </c>
      <c r="C141" s="6007">
        <v>10005800</v>
      </c>
      <c r="D141" s="1549" t="s">
        <v>2628</v>
      </c>
      <c r="E141" s="361" t="s">
        <v>2257</v>
      </c>
      <c r="F141" s="454" t="s">
        <v>745</v>
      </c>
      <c r="G141" s="6121">
        <v>50</v>
      </c>
      <c r="H141" s="2090">
        <v>12.618607841721399</v>
      </c>
      <c r="I141" s="359">
        <f>H141*Оглавление!$B$14</f>
        <v>1198.767744963533</v>
      </c>
      <c r="J141" s="359">
        <f t="shared" si="7"/>
        <v>1198.767744963533</v>
      </c>
    </row>
    <row r="142" spans="1:10">
      <c r="B142" s="572" t="s">
        <v>1210</v>
      </c>
      <c r="C142" s="6007">
        <v>10005809</v>
      </c>
      <c r="D142" s="1549" t="s">
        <v>2629</v>
      </c>
      <c r="E142" s="361" t="s">
        <v>2257</v>
      </c>
      <c r="F142" s="454" t="s">
        <v>745</v>
      </c>
      <c r="G142" s="6121">
        <v>50</v>
      </c>
      <c r="H142" s="2090">
        <v>11.087803369294564</v>
      </c>
      <c r="I142" s="359">
        <f>H142*Оглавление!$B$14</f>
        <v>1053.3413200829837</v>
      </c>
      <c r="J142" s="359">
        <f t="shared" si="7"/>
        <v>1053.3413200829837</v>
      </c>
    </row>
    <row r="143" spans="1:10">
      <c r="B143" s="572" t="s">
        <v>1210</v>
      </c>
      <c r="C143" s="6007">
        <v>10005810</v>
      </c>
      <c r="D143" s="1549" t="s">
        <v>2630</v>
      </c>
      <c r="E143" s="361" t="s">
        <v>2257</v>
      </c>
      <c r="F143" s="454" t="s">
        <v>745</v>
      </c>
      <c r="G143" s="6121">
        <v>50</v>
      </c>
      <c r="H143" s="2090">
        <v>13.2512771974496</v>
      </c>
      <c r="I143" s="359">
        <f>H143*Оглавление!$B$14</f>
        <v>1258.8713337577119</v>
      </c>
      <c r="J143" s="359">
        <f t="shared" si="7"/>
        <v>1258.8713337577119</v>
      </c>
    </row>
    <row r="144" spans="1:10">
      <c r="B144" s="572" t="s">
        <v>1211</v>
      </c>
      <c r="C144" s="6007">
        <v>10005811</v>
      </c>
      <c r="D144" s="1549" t="s">
        <v>3363</v>
      </c>
      <c r="E144" s="361" t="s">
        <v>2257</v>
      </c>
      <c r="F144" s="454" t="s">
        <v>745</v>
      </c>
      <c r="G144" s="6121">
        <v>50</v>
      </c>
      <c r="H144" s="2090">
        <v>16.653055124614426</v>
      </c>
      <c r="I144" s="359">
        <f>H144*Оглавление!$B$14</f>
        <v>1582.0402368383704</v>
      </c>
      <c r="J144" s="359">
        <f t="shared" si="7"/>
        <v>1582.0402368383704</v>
      </c>
    </row>
    <row r="145" spans="1:11">
      <c r="B145" s="572" t="s">
        <v>1212</v>
      </c>
      <c r="C145" s="6007">
        <v>10005931</v>
      </c>
      <c r="D145" s="1549" t="s">
        <v>2631</v>
      </c>
      <c r="E145" s="361" t="s">
        <v>2257</v>
      </c>
      <c r="F145" s="454" t="s">
        <v>745</v>
      </c>
      <c r="G145" s="6121">
        <v>50</v>
      </c>
      <c r="H145" s="2090">
        <v>16.494389486605499</v>
      </c>
      <c r="I145" s="359">
        <f>H145*Оглавление!$B$14</f>
        <v>1566.9670012275224</v>
      </c>
      <c r="J145" s="359">
        <f t="shared" si="7"/>
        <v>1566.9670012275224</v>
      </c>
    </row>
    <row r="146" spans="1:11">
      <c r="B146" s="572" t="s">
        <v>1213</v>
      </c>
      <c r="C146" s="6007">
        <v>10005944</v>
      </c>
      <c r="D146" s="1549" t="s">
        <v>2632</v>
      </c>
      <c r="E146" s="361" t="s">
        <v>2257</v>
      </c>
      <c r="F146" s="454" t="s">
        <v>745</v>
      </c>
      <c r="G146" s="6121">
        <v>50</v>
      </c>
      <c r="H146" s="2090">
        <v>13.02901748737092</v>
      </c>
      <c r="I146" s="359">
        <f>H146*Оглавление!$B$14</f>
        <v>1237.7566613002375</v>
      </c>
      <c r="J146" s="359">
        <f t="shared" si="7"/>
        <v>1237.7566613002375</v>
      </c>
    </row>
    <row r="147" spans="1:11">
      <c r="B147" s="572" t="s">
        <v>1214</v>
      </c>
      <c r="C147" s="6007">
        <v>10005950</v>
      </c>
      <c r="D147" s="1549" t="s">
        <v>2633</v>
      </c>
      <c r="E147" s="361" t="s">
        <v>2257</v>
      </c>
      <c r="F147" s="454" t="s">
        <v>745</v>
      </c>
      <c r="G147" s="6121">
        <v>50</v>
      </c>
      <c r="H147" s="2090">
        <v>17.381147278320448</v>
      </c>
      <c r="I147" s="359">
        <f>H147*Оглавление!$B$14</f>
        <v>1651.2089914404426</v>
      </c>
      <c r="J147" s="359">
        <f t="shared" si="7"/>
        <v>1651.2089914404426</v>
      </c>
    </row>
    <row r="148" spans="1:11">
      <c r="B148" s="572" t="s">
        <v>1215</v>
      </c>
      <c r="C148" s="6007">
        <v>10006066</v>
      </c>
      <c r="D148" s="1549" t="s">
        <v>2634</v>
      </c>
      <c r="E148" s="361" t="s">
        <v>2257</v>
      </c>
      <c r="F148" s="454" t="s">
        <v>745</v>
      </c>
      <c r="G148" s="6121">
        <v>50</v>
      </c>
      <c r="H148" s="2090">
        <v>17.338934219077199</v>
      </c>
      <c r="I148" s="359">
        <f>H148*Оглавление!$B$14</f>
        <v>1647.1987508123339</v>
      </c>
      <c r="J148" s="359">
        <f t="shared" si="7"/>
        <v>1647.1987508123339</v>
      </c>
    </row>
    <row r="149" spans="1:11">
      <c r="B149" s="572" t="s">
        <v>1216</v>
      </c>
      <c r="C149" s="6007">
        <v>10006071</v>
      </c>
      <c r="D149" s="1549" t="s">
        <v>2635</v>
      </c>
      <c r="E149" s="361" t="s">
        <v>2257</v>
      </c>
      <c r="F149" s="454" t="s">
        <v>745</v>
      </c>
      <c r="G149" s="6121">
        <v>50</v>
      </c>
      <c r="H149" s="2090">
        <v>18.981558235251601</v>
      </c>
      <c r="I149" s="359">
        <f>H149*Оглавление!$B$14</f>
        <v>1803.2480323489021</v>
      </c>
      <c r="J149" s="359">
        <f t="shared" si="7"/>
        <v>1803.2480323489021</v>
      </c>
    </row>
    <row r="150" spans="1:11">
      <c r="B150" s="572" t="s">
        <v>1217</v>
      </c>
      <c r="C150" s="6007">
        <v>10006076</v>
      </c>
      <c r="D150" s="1549" t="s">
        <v>2636</v>
      </c>
      <c r="E150" s="361" t="s">
        <v>2257</v>
      </c>
      <c r="F150" s="454" t="s">
        <v>745</v>
      </c>
      <c r="G150" s="6121">
        <v>50</v>
      </c>
      <c r="H150" s="2090">
        <v>19.813148963824101</v>
      </c>
      <c r="I150" s="359">
        <f>H150*Оглавление!$B$14</f>
        <v>1882.2491515632896</v>
      </c>
      <c r="J150" s="359">
        <f t="shared" si="7"/>
        <v>1882.2491515632896</v>
      </c>
    </row>
    <row r="151" spans="1:11">
      <c r="B151" s="572" t="s">
        <v>1218</v>
      </c>
      <c r="C151" s="6007">
        <v>10006084</v>
      </c>
      <c r="D151" s="1549" t="s">
        <v>3364</v>
      </c>
      <c r="E151" s="361" t="s">
        <v>2257</v>
      </c>
      <c r="F151" s="454" t="s">
        <v>745</v>
      </c>
      <c r="G151" s="6121">
        <v>50</v>
      </c>
      <c r="H151" s="2090">
        <v>32.694074889948155</v>
      </c>
      <c r="I151" s="359">
        <f>H151*Оглавление!$B$14</f>
        <v>3105.9371145450746</v>
      </c>
      <c r="J151" s="359">
        <f t="shared" si="7"/>
        <v>3105.9371145450746</v>
      </c>
    </row>
    <row r="152" spans="1:11">
      <c r="B152" s="572" t="s">
        <v>1209</v>
      </c>
      <c r="C152" s="6007">
        <v>10005806</v>
      </c>
      <c r="D152" s="1549" t="s">
        <v>2637</v>
      </c>
      <c r="E152" s="361" t="s">
        <v>1226</v>
      </c>
      <c r="F152" s="454" t="s">
        <v>499</v>
      </c>
      <c r="G152" s="6121">
        <v>50</v>
      </c>
      <c r="H152" s="2090">
        <v>14.844443642140201</v>
      </c>
      <c r="I152" s="359">
        <f>H152*Оглавление!$B$14</f>
        <v>1410.222146003319</v>
      </c>
      <c r="J152" s="359">
        <f t="shared" si="7"/>
        <v>1410.222146003319</v>
      </c>
    </row>
    <row r="153" spans="1:11">
      <c r="B153" s="572" t="s">
        <v>1212</v>
      </c>
      <c r="C153" s="6007">
        <v>10005942</v>
      </c>
      <c r="D153" s="1549" t="s">
        <v>3365</v>
      </c>
      <c r="E153" s="361" t="s">
        <v>1226</v>
      </c>
      <c r="F153" s="454" t="s">
        <v>499</v>
      </c>
      <c r="G153" s="6121">
        <v>50</v>
      </c>
      <c r="H153" s="2090">
        <v>16.339920754749883</v>
      </c>
      <c r="I153" s="359">
        <f>H153*Оглавление!$B$14</f>
        <v>1552.2924717012388</v>
      </c>
      <c r="J153" s="359">
        <f t="shared" si="7"/>
        <v>1552.2924717012388</v>
      </c>
    </row>
    <row r="154" spans="1:11">
      <c r="B154" s="572" t="s">
        <v>1213</v>
      </c>
      <c r="C154" s="6007">
        <v>10005945</v>
      </c>
      <c r="D154" s="1549" t="s">
        <v>3366</v>
      </c>
      <c r="E154" s="361" t="s">
        <v>1226</v>
      </c>
      <c r="F154" s="454" t="s">
        <v>499</v>
      </c>
      <c r="G154" s="6121">
        <v>50</v>
      </c>
      <c r="H154" s="2090">
        <v>18.23</v>
      </c>
      <c r="I154" s="359">
        <f>H154*Оглавление!$B$14</f>
        <v>1731.8500000000001</v>
      </c>
      <c r="J154" s="359">
        <f t="shared" si="7"/>
        <v>1731.8500000000001</v>
      </c>
      <c r="K154" s="6069">
        <v>18.23</v>
      </c>
    </row>
    <row r="155" spans="1:11">
      <c r="A155" s="5627"/>
      <c r="B155" s="572" t="s">
        <v>1214</v>
      </c>
      <c r="C155" s="6007">
        <v>10005951</v>
      </c>
      <c r="D155" s="1549" t="s">
        <v>3367</v>
      </c>
      <c r="E155" s="361" t="s">
        <v>1226</v>
      </c>
      <c r="F155" s="454" t="s">
        <v>499</v>
      </c>
      <c r="G155" s="6121">
        <v>50</v>
      </c>
      <c r="H155" s="2090">
        <v>16.89</v>
      </c>
      <c r="I155" s="359">
        <f>H155*Оглавление!$B$14</f>
        <v>1604.55</v>
      </c>
      <c r="J155" s="359">
        <f t="shared" si="7"/>
        <v>1604.55</v>
      </c>
    </row>
    <row r="156" spans="1:11">
      <c r="B156" s="572" t="s">
        <v>1217</v>
      </c>
      <c r="C156" s="6007">
        <v>10006079</v>
      </c>
      <c r="D156" s="1549" t="s">
        <v>3368</v>
      </c>
      <c r="E156" s="361" t="s">
        <v>1226</v>
      </c>
      <c r="F156" s="454" t="s">
        <v>499</v>
      </c>
      <c r="G156" s="6121">
        <v>50</v>
      </c>
      <c r="H156" s="2090">
        <v>25.81</v>
      </c>
      <c r="I156" s="359">
        <f>H156*Оглавление!$B$14</f>
        <v>2451.9499999999998</v>
      </c>
      <c r="J156" s="359">
        <f t="shared" si="7"/>
        <v>2451.9499999999998</v>
      </c>
    </row>
    <row r="157" spans="1:11" ht="28.7">
      <c r="B157" s="572" t="s">
        <v>1219</v>
      </c>
      <c r="C157" s="6007">
        <v>10005802</v>
      </c>
      <c r="D157" s="1549" t="s">
        <v>2638</v>
      </c>
      <c r="E157" s="361" t="s">
        <v>2257</v>
      </c>
      <c r="F157" s="454" t="s">
        <v>745</v>
      </c>
      <c r="G157" s="6121">
        <v>50</v>
      </c>
      <c r="H157" s="2090">
        <v>17.418347895154898</v>
      </c>
      <c r="I157" s="359">
        <f>H157*Оглавление!$B$14</f>
        <v>1654.7430500397154</v>
      </c>
      <c r="J157" s="359">
        <f t="shared" si="7"/>
        <v>1654.7430500397154</v>
      </c>
    </row>
    <row r="158" spans="1:11" ht="28.7">
      <c r="B158" s="572" t="s">
        <v>1220</v>
      </c>
      <c r="C158" s="6007">
        <v>10005935</v>
      </c>
      <c r="D158" s="1549" t="s">
        <v>2639</v>
      </c>
      <c r="E158" s="361" t="s">
        <v>2257</v>
      </c>
      <c r="F158" s="454" t="s">
        <v>745</v>
      </c>
      <c r="G158" s="6121">
        <v>50</v>
      </c>
      <c r="H158" s="2090">
        <v>10.803135760326796</v>
      </c>
      <c r="I158" s="359">
        <f>H158*Оглавление!$B$14</f>
        <v>1026.2978972310457</v>
      </c>
      <c r="J158" s="359">
        <f t="shared" si="7"/>
        <v>1026.2978972310457</v>
      </c>
    </row>
    <row r="159" spans="1:11" ht="28.7">
      <c r="B159" s="572" t="s">
        <v>1221</v>
      </c>
      <c r="C159" s="6007">
        <v>10006067</v>
      </c>
      <c r="D159" s="1549" t="s">
        <v>3369</v>
      </c>
      <c r="E159" s="361" t="s">
        <v>2257</v>
      </c>
      <c r="F159" s="454" t="s">
        <v>745</v>
      </c>
      <c r="G159" s="6121">
        <v>50</v>
      </c>
      <c r="H159" s="2090">
        <v>14.14</v>
      </c>
      <c r="I159" s="359">
        <f>H159*Оглавление!$B$14</f>
        <v>1343.3</v>
      </c>
      <c r="J159" s="359">
        <f t="shared" si="7"/>
        <v>1343.3</v>
      </c>
    </row>
    <row r="160" spans="1:11" s="10" customFormat="1">
      <c r="A160" s="423" t="s">
        <v>2183</v>
      </c>
      <c r="B160" s="452"/>
      <c r="C160" s="1799"/>
      <c r="D160" s="505"/>
      <c r="E160" s="256"/>
      <c r="F160" s="482"/>
      <c r="G160" s="483"/>
      <c r="H160" s="1096"/>
      <c r="I160" s="344"/>
      <c r="J160" s="344"/>
    </row>
    <row r="161" spans="1:10">
      <c r="B161" s="572" t="s">
        <v>1222</v>
      </c>
      <c r="C161" s="6007">
        <v>10006504</v>
      </c>
      <c r="D161" s="1549" t="s">
        <v>2640</v>
      </c>
      <c r="E161" s="361" t="s">
        <v>2257</v>
      </c>
      <c r="F161" s="454" t="s">
        <v>745</v>
      </c>
      <c r="G161" s="6121">
        <v>150</v>
      </c>
      <c r="H161" s="2090">
        <v>8.99</v>
      </c>
      <c r="I161" s="359">
        <f>H161*Оглавление!$B$14</f>
        <v>854.05000000000007</v>
      </c>
      <c r="J161" s="359">
        <f t="shared" si="7"/>
        <v>854.05000000000007</v>
      </c>
    </row>
    <row r="162" spans="1:10">
      <c r="B162" s="572" t="s">
        <v>1224</v>
      </c>
      <c r="C162" s="6007">
        <v>10006505</v>
      </c>
      <c r="D162" s="1549" t="s">
        <v>2641</v>
      </c>
      <c r="E162" s="361" t="s">
        <v>2257</v>
      </c>
      <c r="F162" s="454" t="s">
        <v>745</v>
      </c>
      <c r="G162" s="6121">
        <v>150</v>
      </c>
      <c r="H162" s="2090">
        <v>11.559195609791299</v>
      </c>
      <c r="I162" s="359">
        <f>H162*Оглавление!$B$14</f>
        <v>1098.1235829301734</v>
      </c>
      <c r="J162" s="359">
        <f t="shared" si="7"/>
        <v>1098.1235829301734</v>
      </c>
    </row>
    <row r="163" spans="1:10">
      <c r="A163" s="514" t="s">
        <v>1225</v>
      </c>
      <c r="B163" s="452"/>
      <c r="C163" s="1799"/>
      <c r="D163" s="505"/>
      <c r="E163" s="256"/>
      <c r="F163" s="482"/>
      <c r="G163" s="483"/>
      <c r="I163" s="344"/>
      <c r="J163" s="344"/>
    </row>
    <row r="164" spans="1:10">
      <c r="B164" s="572" t="s">
        <v>2258</v>
      </c>
      <c r="C164" s="6007">
        <v>10006414</v>
      </c>
      <c r="D164" s="1549" t="s">
        <v>2642</v>
      </c>
      <c r="E164" s="361" t="s">
        <v>2259</v>
      </c>
      <c r="F164" s="454" t="s">
        <v>745</v>
      </c>
      <c r="G164" s="6121">
        <v>5</v>
      </c>
      <c r="H164" s="2090">
        <v>45.17</v>
      </c>
      <c r="I164" s="359">
        <f>H164*Оглавление!$B$14</f>
        <v>4291.1500000000005</v>
      </c>
      <c r="J164" s="359">
        <f t="shared" si="7"/>
        <v>4291.1500000000005</v>
      </c>
    </row>
    <row r="165" spans="1:10">
      <c r="B165" s="572" t="s">
        <v>2260</v>
      </c>
      <c r="C165" s="6007">
        <v>10006416</v>
      </c>
      <c r="D165" s="1549" t="s">
        <v>3370</v>
      </c>
      <c r="E165" s="361" t="s">
        <v>2259</v>
      </c>
      <c r="F165" s="454" t="s">
        <v>745</v>
      </c>
      <c r="G165" s="6121">
        <v>5</v>
      </c>
      <c r="H165" s="2090">
        <v>52.885194108872732</v>
      </c>
      <c r="I165" s="359">
        <f>H165*Оглавление!$B$14</f>
        <v>5024.0934403429092</v>
      </c>
      <c r="J165" s="359">
        <f t="shared" si="7"/>
        <v>5024.0934403429092</v>
      </c>
    </row>
    <row r="166" spans="1:10">
      <c r="B166" s="572" t="s">
        <v>2261</v>
      </c>
      <c r="C166" s="6007">
        <v>10022068</v>
      </c>
      <c r="D166" s="1549" t="s">
        <v>3372</v>
      </c>
      <c r="E166" s="361" t="s">
        <v>2259</v>
      </c>
      <c r="F166" s="454" t="s">
        <v>745</v>
      </c>
      <c r="G166" s="6121">
        <v>5</v>
      </c>
      <c r="H166" s="2090">
        <v>51.24016961419823</v>
      </c>
      <c r="I166" s="359">
        <f>H166*Оглавление!$B$14</f>
        <v>4867.816113348832</v>
      </c>
      <c r="J166" s="359">
        <f t="shared" si="7"/>
        <v>4867.816113348832</v>
      </c>
    </row>
    <row r="167" spans="1:10">
      <c r="B167" s="572" t="s">
        <v>2262</v>
      </c>
      <c r="C167" s="6007">
        <v>10006431</v>
      </c>
      <c r="D167" s="1549" t="s">
        <v>3371</v>
      </c>
      <c r="E167" s="361" t="s">
        <v>2259</v>
      </c>
      <c r="F167" s="454" t="s">
        <v>745</v>
      </c>
      <c r="G167" s="6121">
        <v>5</v>
      </c>
      <c r="H167" s="2090">
        <v>69.515293001232777</v>
      </c>
      <c r="I167" s="359">
        <f>H167*Оглавление!$B$14</f>
        <v>6603.9528351171139</v>
      </c>
      <c r="J167" s="359">
        <f t="shared" si="7"/>
        <v>6603.9528351171139</v>
      </c>
    </row>
    <row r="168" spans="1:10">
      <c r="A168" s="514" t="s">
        <v>1227</v>
      </c>
      <c r="B168" s="452"/>
      <c r="C168" s="1799"/>
      <c r="D168" s="505"/>
      <c r="E168" s="256"/>
      <c r="F168" s="482"/>
      <c r="G168" s="483"/>
      <c r="I168" s="344"/>
      <c r="J168" s="344"/>
    </row>
    <row r="169" spans="1:10">
      <c r="B169" s="572" t="s">
        <v>2258</v>
      </c>
      <c r="C169" s="6007">
        <v>10006432</v>
      </c>
      <c r="D169" s="1549" t="s">
        <v>2643</v>
      </c>
      <c r="E169" s="361" t="s">
        <v>2259</v>
      </c>
      <c r="F169" s="454" t="s">
        <v>745</v>
      </c>
      <c r="G169" s="6121">
        <v>5</v>
      </c>
      <c r="H169" s="2090">
        <v>49.269393859806002</v>
      </c>
      <c r="I169" s="359">
        <f>H169*Оглавление!$B$14</f>
        <v>4680.5924166815703</v>
      </c>
      <c r="J169" s="359">
        <f t="shared" si="7"/>
        <v>4680.5924166815703</v>
      </c>
    </row>
    <row r="170" spans="1:10">
      <c r="B170" s="572" t="s">
        <v>2260</v>
      </c>
      <c r="C170" s="6007">
        <v>10006433</v>
      </c>
      <c r="D170" s="1549" t="s">
        <v>3373</v>
      </c>
      <c r="E170" s="361" t="s">
        <v>2259</v>
      </c>
      <c r="F170" s="454" t="s">
        <v>745</v>
      </c>
      <c r="G170" s="6121">
        <v>5</v>
      </c>
      <c r="H170" s="2090">
        <v>71.024568437458115</v>
      </c>
      <c r="I170" s="359">
        <f>H170*Оглавление!$B$14</f>
        <v>6747.3340015585209</v>
      </c>
      <c r="J170" s="359">
        <f t="shared" si="7"/>
        <v>6747.3340015585209</v>
      </c>
    </row>
    <row r="171" spans="1:10">
      <c r="B171" s="572" t="s">
        <v>2262</v>
      </c>
      <c r="C171" s="6007">
        <v>10006442</v>
      </c>
      <c r="D171" s="1549" t="s">
        <v>3374</v>
      </c>
      <c r="E171" s="361" t="s">
        <v>2259</v>
      </c>
      <c r="F171" s="454" t="s">
        <v>745</v>
      </c>
      <c r="G171" s="6121">
        <v>5</v>
      </c>
      <c r="H171" s="2090">
        <v>79.089255510384618</v>
      </c>
      <c r="I171" s="359">
        <f>H171*Оглавление!$B$14</f>
        <v>7513.4792734865387</v>
      </c>
      <c r="J171" s="359">
        <f t="shared" si="7"/>
        <v>7513.4792734865387</v>
      </c>
    </row>
    <row r="172" spans="1:10">
      <c r="A172" s="583" t="s">
        <v>3178</v>
      </c>
      <c r="B172" s="564"/>
      <c r="C172" s="6151"/>
      <c r="D172" s="1199"/>
      <c r="E172" s="565"/>
      <c r="F172" s="566"/>
      <c r="G172" s="567"/>
      <c r="H172" s="1046"/>
      <c r="I172" s="510"/>
      <c r="J172" s="510"/>
    </row>
    <row r="173" spans="1:10">
      <c r="A173" s="5627"/>
      <c r="B173" s="572" t="s">
        <v>3181</v>
      </c>
      <c r="C173" s="6007">
        <v>10006405</v>
      </c>
      <c r="D173" s="1549" t="s">
        <v>3179</v>
      </c>
      <c r="E173" s="361" t="s">
        <v>3180</v>
      </c>
      <c r="F173" s="454"/>
      <c r="G173" s="6121"/>
      <c r="H173" s="2090">
        <v>14.560748198701335</v>
      </c>
      <c r="I173" s="359">
        <f>H173*Оглавление!$B$14</f>
        <v>1383.2710788766267</v>
      </c>
      <c r="J173" s="359">
        <f>I173-I173*$B$4/100</f>
        <v>1383.2710788766267</v>
      </c>
    </row>
    <row r="174" spans="1:10" ht="28.7">
      <c r="A174" s="5627"/>
      <c r="B174" s="572" t="s">
        <v>3172</v>
      </c>
      <c r="C174" s="6007">
        <v>10006408</v>
      </c>
      <c r="D174" s="1549" t="s">
        <v>3182</v>
      </c>
      <c r="E174" s="361"/>
      <c r="F174" s="454" t="s">
        <v>745</v>
      </c>
      <c r="G174" s="6121"/>
      <c r="H174" s="2090">
        <v>13.77791227403997</v>
      </c>
      <c r="I174" s="359">
        <f>H174*Оглавление!$B$14</f>
        <v>1308.9016660337973</v>
      </c>
      <c r="J174" s="359">
        <f>I174-I174*$B$4/100</f>
        <v>1308.9016660337973</v>
      </c>
    </row>
    <row r="175" spans="1:10">
      <c r="A175" s="5627"/>
      <c r="B175" s="564"/>
      <c r="C175" s="6151"/>
      <c r="D175" s="1199"/>
      <c r="E175" s="565"/>
      <c r="F175" s="566"/>
      <c r="G175" s="567"/>
      <c r="H175" s="1046"/>
      <c r="I175" s="510"/>
      <c r="J175" s="510"/>
    </row>
    <row r="176" spans="1:10">
      <c r="A176" s="575" t="s">
        <v>3509</v>
      </c>
      <c r="B176" s="452"/>
      <c r="C176" s="1799"/>
      <c r="D176" s="505"/>
      <c r="E176" s="256"/>
      <c r="F176" s="482"/>
      <c r="G176" s="483"/>
      <c r="I176" s="344"/>
      <c r="J176" s="344"/>
    </row>
    <row r="177" spans="1:10" s="10" customFormat="1">
      <c r="A177" s="5627"/>
      <c r="B177" s="572" t="s">
        <v>1224</v>
      </c>
      <c r="C177" s="6007">
        <v>10009472</v>
      </c>
      <c r="D177" s="6117">
        <v>10009472</v>
      </c>
      <c r="E177" s="361" t="s">
        <v>2263</v>
      </c>
      <c r="F177" s="454" t="s">
        <v>745</v>
      </c>
      <c r="G177" s="6121">
        <v>50</v>
      </c>
      <c r="H177" s="2090">
        <v>32.53</v>
      </c>
      <c r="I177" s="359">
        <f>H177*Оглавление!$B$14</f>
        <v>3090.35</v>
      </c>
      <c r="J177" s="359">
        <f t="shared" si="7"/>
        <v>3090.35</v>
      </c>
    </row>
    <row r="178" spans="1:10" s="10" customFormat="1">
      <c r="A178" s="5627"/>
      <c r="B178" s="572" t="s">
        <v>1224</v>
      </c>
      <c r="C178" s="6007">
        <v>10025526</v>
      </c>
      <c r="D178" s="6117">
        <v>10025526</v>
      </c>
      <c r="E178" s="361" t="s">
        <v>2284</v>
      </c>
      <c r="F178" s="454" t="s">
        <v>745</v>
      </c>
      <c r="G178" s="6121">
        <v>50</v>
      </c>
      <c r="H178" s="2090">
        <v>23.9</v>
      </c>
      <c r="I178" s="359">
        <f>H178*Оглавление!$B$14</f>
        <v>2270.5</v>
      </c>
      <c r="J178" s="359">
        <f t="shared" si="7"/>
        <v>2270.5</v>
      </c>
    </row>
    <row r="179" spans="1:10" s="10" customFormat="1">
      <c r="A179" s="5627"/>
      <c r="B179" s="572" t="s">
        <v>1224</v>
      </c>
      <c r="C179" s="6007">
        <v>10018749</v>
      </c>
      <c r="D179" s="6117">
        <v>10018749</v>
      </c>
      <c r="E179" s="361" t="s">
        <v>2285</v>
      </c>
      <c r="F179" s="454" t="s">
        <v>745</v>
      </c>
      <c r="G179" s="6121">
        <v>50</v>
      </c>
      <c r="H179" s="2090">
        <v>25.9781283847209</v>
      </c>
      <c r="I179" s="359">
        <f>H179*Оглавление!$B$14</f>
        <v>2467.9221965484853</v>
      </c>
      <c r="J179" s="359">
        <f t="shared" si="7"/>
        <v>2467.9221965484853</v>
      </c>
    </row>
    <row r="180" spans="1:10" s="10" customFormat="1">
      <c r="A180" s="5627"/>
      <c r="B180" s="572" t="s">
        <v>1224</v>
      </c>
      <c r="C180" s="6007">
        <v>10025525</v>
      </c>
      <c r="D180" s="6117">
        <v>10025525</v>
      </c>
      <c r="E180" s="361" t="s">
        <v>2286</v>
      </c>
      <c r="F180" s="454" t="s">
        <v>745</v>
      </c>
      <c r="G180" s="6121">
        <v>50</v>
      </c>
      <c r="H180" s="2090">
        <v>31.05</v>
      </c>
      <c r="I180" s="359">
        <f>H180*Оглавление!$B$14</f>
        <v>2949.75</v>
      </c>
      <c r="J180" s="359">
        <f t="shared" si="7"/>
        <v>2949.75</v>
      </c>
    </row>
    <row r="181" spans="1:10">
      <c r="A181" s="5627"/>
      <c r="B181" s="572" t="s">
        <v>1224</v>
      </c>
      <c r="C181" s="6007">
        <v>10009462</v>
      </c>
      <c r="D181" s="6117">
        <v>10009462</v>
      </c>
      <c r="E181" s="361" t="s">
        <v>2264</v>
      </c>
      <c r="F181" s="454" t="s">
        <v>745</v>
      </c>
      <c r="G181" s="6121">
        <v>50</v>
      </c>
      <c r="H181" s="2090">
        <v>34.487480826445086</v>
      </c>
      <c r="I181" s="359">
        <f>H181*Оглавление!$B$14</f>
        <v>3276.3106785122832</v>
      </c>
      <c r="J181" s="359">
        <f t="shared" si="7"/>
        <v>3276.3106785122832</v>
      </c>
    </row>
    <row r="182" spans="1:10">
      <c r="A182" s="575" t="s">
        <v>3510</v>
      </c>
      <c r="B182" s="452"/>
      <c r="C182" s="1799"/>
      <c r="D182" s="505"/>
      <c r="E182" s="256"/>
      <c r="F182" s="482"/>
      <c r="G182" s="483"/>
      <c r="I182" s="344"/>
      <c r="J182" s="344"/>
    </row>
    <row r="183" spans="1:10">
      <c r="A183" s="5627"/>
      <c r="B183" s="572" t="s">
        <v>1224</v>
      </c>
      <c r="C183" s="6007">
        <v>10022728</v>
      </c>
      <c r="D183" s="1549" t="s">
        <v>2862</v>
      </c>
      <c r="E183" s="361" t="s">
        <v>2263</v>
      </c>
      <c r="F183" s="454" t="s">
        <v>745</v>
      </c>
      <c r="G183" s="6121">
        <v>50</v>
      </c>
      <c r="H183" s="2090">
        <v>36.130000000000003</v>
      </c>
      <c r="I183" s="359">
        <f>H183*Оглавление!$B$14</f>
        <v>3432.3500000000004</v>
      </c>
      <c r="J183" s="359">
        <f t="shared" si="7"/>
        <v>3432.3500000000004</v>
      </c>
    </row>
    <row r="184" spans="1:10">
      <c r="A184" s="5627"/>
      <c r="B184" s="572" t="s">
        <v>1224</v>
      </c>
      <c r="C184" s="6007">
        <v>10009464</v>
      </c>
      <c r="D184" s="1549" t="s">
        <v>2644</v>
      </c>
      <c r="E184" s="361" t="s">
        <v>2284</v>
      </c>
      <c r="F184" s="454" t="s">
        <v>745</v>
      </c>
      <c r="G184" s="6121">
        <v>50</v>
      </c>
      <c r="H184" s="2090">
        <v>28.8778539966785</v>
      </c>
      <c r="I184" s="359">
        <f>H184*Оглавление!$B$14</f>
        <v>2743.3961296844573</v>
      </c>
      <c r="J184" s="359">
        <f t="shared" si="7"/>
        <v>2743.3961296844573</v>
      </c>
    </row>
    <row r="185" spans="1:10">
      <c r="A185" s="5627"/>
      <c r="B185" s="572" t="s">
        <v>1224</v>
      </c>
      <c r="C185" s="6007">
        <v>10018742</v>
      </c>
      <c r="D185" s="1549" t="s">
        <v>3375</v>
      </c>
      <c r="E185" s="361" t="s">
        <v>2285</v>
      </c>
      <c r="F185" s="454" t="s">
        <v>745</v>
      </c>
      <c r="G185" s="6121">
        <v>50</v>
      </c>
      <c r="H185" s="2090">
        <v>27.6004765687053</v>
      </c>
      <c r="I185" s="359">
        <f>H185*Оглавление!$B$14</f>
        <v>2622.0452740270034</v>
      </c>
      <c r="J185" s="359">
        <f t="shared" si="7"/>
        <v>2622.0452740270034</v>
      </c>
    </row>
    <row r="186" spans="1:10">
      <c r="A186" s="5627"/>
      <c r="B186" s="572" t="s">
        <v>1224</v>
      </c>
      <c r="C186" s="6007">
        <v>10009465</v>
      </c>
      <c r="D186" s="1549" t="s">
        <v>2645</v>
      </c>
      <c r="E186" s="361" t="s">
        <v>2286</v>
      </c>
      <c r="F186" s="454" t="s">
        <v>745</v>
      </c>
      <c r="G186" s="6121">
        <v>50</v>
      </c>
      <c r="H186" s="2090">
        <v>32.56</v>
      </c>
      <c r="I186" s="359">
        <f>H186*Оглавление!$B$14</f>
        <v>3093.2000000000003</v>
      </c>
      <c r="J186" s="359">
        <f t="shared" si="7"/>
        <v>3093.2000000000003</v>
      </c>
    </row>
    <row r="187" spans="1:10">
      <c r="A187" s="423" t="s">
        <v>2173</v>
      </c>
      <c r="B187" s="452"/>
      <c r="C187" s="1799"/>
      <c r="D187" s="505"/>
      <c r="E187" s="256"/>
      <c r="F187" s="482"/>
      <c r="G187" s="483"/>
      <c r="I187" s="344"/>
      <c r="J187" s="344"/>
    </row>
    <row r="188" spans="1:10">
      <c r="B188" s="572" t="s">
        <v>1228</v>
      </c>
      <c r="C188" s="6007">
        <v>10008089</v>
      </c>
      <c r="D188" s="1549" t="s">
        <v>2646</v>
      </c>
      <c r="E188" s="361" t="s">
        <v>1229</v>
      </c>
      <c r="F188" s="454" t="s">
        <v>288</v>
      </c>
      <c r="G188" s="6121">
        <v>100</v>
      </c>
      <c r="H188" s="2090">
        <v>13.1612679615857</v>
      </c>
      <c r="I188" s="359">
        <f>H188*Оглавление!$B$14</f>
        <v>1250.3204563506415</v>
      </c>
      <c r="J188" s="359">
        <f t="shared" si="7"/>
        <v>1250.3204563506415</v>
      </c>
    </row>
    <row r="189" spans="1:10" s="10" customFormat="1">
      <c r="A189" s="6115"/>
      <c r="B189" s="572" t="s">
        <v>1222</v>
      </c>
      <c r="C189" s="6007">
        <v>10008090</v>
      </c>
      <c r="D189" s="1549" t="s">
        <v>2647</v>
      </c>
      <c r="E189" s="361" t="s">
        <v>1229</v>
      </c>
      <c r="F189" s="454" t="s">
        <v>288</v>
      </c>
      <c r="G189" s="6121">
        <v>100</v>
      </c>
      <c r="H189" s="2090">
        <v>12.3705105061737</v>
      </c>
      <c r="I189" s="359">
        <f>H189*Оглавление!$B$14</f>
        <v>1175.1984980865016</v>
      </c>
      <c r="J189" s="359">
        <f t="shared" si="7"/>
        <v>1175.1984980865016</v>
      </c>
    </row>
    <row r="190" spans="1:10">
      <c r="B190" s="572" t="s">
        <v>1222</v>
      </c>
      <c r="C190" s="6007">
        <v>10008091</v>
      </c>
      <c r="D190" s="1549" t="s">
        <v>2648</v>
      </c>
      <c r="E190" s="361" t="s">
        <v>1229</v>
      </c>
      <c r="F190" s="454" t="s">
        <v>518</v>
      </c>
      <c r="G190" s="6121">
        <v>100</v>
      </c>
      <c r="H190" s="2090">
        <v>10.717735477636467</v>
      </c>
      <c r="I190" s="359">
        <f>H190*Оглавление!$B$14</f>
        <v>1018.1848703754644</v>
      </c>
      <c r="J190" s="359">
        <f t="shared" si="7"/>
        <v>1018.1848703754644</v>
      </c>
    </row>
    <row r="191" spans="1:10">
      <c r="B191" s="572" t="s">
        <v>1224</v>
      </c>
      <c r="C191" s="6007">
        <v>10008022</v>
      </c>
      <c r="D191" s="1549" t="s">
        <v>2649</v>
      </c>
      <c r="E191" s="361" t="s">
        <v>1229</v>
      </c>
      <c r="F191" s="454" t="s">
        <v>288</v>
      </c>
      <c r="G191" s="6121">
        <v>50</v>
      </c>
      <c r="H191" s="2090">
        <v>18.375294158869423</v>
      </c>
      <c r="I191" s="359">
        <f>H191*Оглавление!$B$14</f>
        <v>1745.6529450925952</v>
      </c>
      <c r="J191" s="359">
        <f t="shared" ref="J191:J254" si="8">I191-I191*$B$4/100</f>
        <v>1745.6529450925952</v>
      </c>
    </row>
    <row r="192" spans="1:10">
      <c r="A192" s="423" t="s">
        <v>2172</v>
      </c>
      <c r="B192" s="452"/>
      <c r="C192" s="1799"/>
      <c r="D192" s="505"/>
      <c r="E192" s="256"/>
      <c r="F192" s="482"/>
      <c r="G192" s="483"/>
      <c r="I192" s="344"/>
      <c r="J192" s="344"/>
    </row>
    <row r="193" spans="1:10">
      <c r="B193" s="572" t="s">
        <v>1228</v>
      </c>
      <c r="C193" s="6007">
        <v>10007375</v>
      </c>
      <c r="D193" s="1549" t="s">
        <v>2650</v>
      </c>
      <c r="E193" s="361" t="s">
        <v>1229</v>
      </c>
      <c r="F193" s="454" t="s">
        <v>288</v>
      </c>
      <c r="G193" s="6121">
        <v>100</v>
      </c>
      <c r="H193" s="2090">
        <v>17.125193154740401</v>
      </c>
      <c r="I193" s="359">
        <f>H193*Оглавление!$B$14</f>
        <v>1626.8933497003381</v>
      </c>
      <c r="J193" s="359">
        <f t="shared" si="8"/>
        <v>1626.8933497003381</v>
      </c>
    </row>
    <row r="194" spans="1:10">
      <c r="B194" s="572" t="s">
        <v>1222</v>
      </c>
      <c r="C194" s="6007">
        <v>10007722</v>
      </c>
      <c r="D194" s="1549" t="s">
        <v>2651</v>
      </c>
      <c r="E194" s="361" t="s">
        <v>1229</v>
      </c>
      <c r="F194" s="454" t="s">
        <v>288</v>
      </c>
      <c r="G194" s="6121">
        <v>100</v>
      </c>
      <c r="H194" s="2090">
        <v>14.844443642140201</v>
      </c>
      <c r="I194" s="359">
        <f>H194*Оглавление!$B$14</f>
        <v>1410.222146003319</v>
      </c>
      <c r="J194" s="359">
        <f t="shared" si="8"/>
        <v>1410.222146003319</v>
      </c>
    </row>
    <row r="195" spans="1:10">
      <c r="B195" s="572" t="s">
        <v>1222</v>
      </c>
      <c r="C195" s="6007">
        <v>10007736</v>
      </c>
      <c r="D195" s="1549" t="s">
        <v>2652</v>
      </c>
      <c r="E195" s="361" t="s">
        <v>1229</v>
      </c>
      <c r="F195" s="454" t="s">
        <v>518</v>
      </c>
      <c r="G195" s="6121">
        <v>100</v>
      </c>
      <c r="H195" s="2090">
        <v>9.280164052349237</v>
      </c>
      <c r="I195" s="359">
        <f>H195*Оглавление!$B$14</f>
        <v>881.61558497317753</v>
      </c>
      <c r="J195" s="359">
        <f t="shared" si="8"/>
        <v>881.61558497317753</v>
      </c>
    </row>
    <row r="196" spans="1:10">
      <c r="B196" s="572" t="s">
        <v>1224</v>
      </c>
      <c r="C196" s="6007">
        <v>10007784</v>
      </c>
      <c r="D196" s="1549" t="s">
        <v>2653</v>
      </c>
      <c r="E196" s="361" t="s">
        <v>1229</v>
      </c>
      <c r="F196" s="454" t="s">
        <v>745</v>
      </c>
      <c r="G196" s="6121">
        <v>50</v>
      </c>
      <c r="H196" s="2090">
        <v>15.75635215636596</v>
      </c>
      <c r="I196" s="359">
        <f>H196*Оглавление!$B$14</f>
        <v>1496.8534548547661</v>
      </c>
      <c r="J196" s="359">
        <f t="shared" si="8"/>
        <v>1496.8534548547661</v>
      </c>
    </row>
    <row r="197" spans="1:10">
      <c r="A197" s="5627"/>
      <c r="B197" s="572" t="s">
        <v>1230</v>
      </c>
      <c r="C197" s="6007">
        <v>10008076</v>
      </c>
      <c r="D197" s="1549" t="s">
        <v>2654</v>
      </c>
      <c r="E197" s="361" t="s">
        <v>1229</v>
      </c>
      <c r="F197" s="454" t="s">
        <v>745</v>
      </c>
      <c r="G197" s="6121">
        <v>50</v>
      </c>
      <c r="H197" s="2090">
        <v>18.476022697427247</v>
      </c>
      <c r="I197" s="359">
        <f>H197*Оглавление!$B$14</f>
        <v>1755.2221562555885</v>
      </c>
      <c r="J197" s="359">
        <f t="shared" si="8"/>
        <v>1755.2221562555885</v>
      </c>
    </row>
    <row r="198" spans="1:10">
      <c r="A198" s="423" t="s">
        <v>2174</v>
      </c>
      <c r="C198" s="4720"/>
      <c r="D198" s="474"/>
    </row>
    <row r="199" spans="1:10">
      <c r="B199" s="572" t="s">
        <v>1228</v>
      </c>
      <c r="C199" s="6007">
        <v>10008092</v>
      </c>
      <c r="D199" s="1549" t="s">
        <v>2655</v>
      </c>
      <c r="E199" s="361" t="s">
        <v>1231</v>
      </c>
      <c r="F199" s="454" t="s">
        <v>288</v>
      </c>
      <c r="G199" s="6121">
        <v>100</v>
      </c>
      <c r="H199" s="2090">
        <v>11.518643945411201</v>
      </c>
      <c r="I199" s="359">
        <f>H199*Оглавление!$B$14</f>
        <v>1094.2711748140641</v>
      </c>
      <c r="J199" s="359">
        <f t="shared" si="8"/>
        <v>1094.2711748140641</v>
      </c>
    </row>
    <row r="200" spans="1:10">
      <c r="B200" s="572" t="s">
        <v>1222</v>
      </c>
      <c r="C200" s="6007">
        <v>10008095</v>
      </c>
      <c r="D200" s="1549" t="s">
        <v>2656</v>
      </c>
      <c r="E200" s="361" t="s">
        <v>1231</v>
      </c>
      <c r="F200" s="454" t="s">
        <v>288</v>
      </c>
      <c r="G200" s="6121">
        <v>100</v>
      </c>
      <c r="H200" s="2090">
        <v>13.745324572171301</v>
      </c>
      <c r="I200" s="359">
        <f>H200*Оглавление!$B$14</f>
        <v>1305.8058343562736</v>
      </c>
      <c r="J200" s="359">
        <f t="shared" si="8"/>
        <v>1305.8058343562736</v>
      </c>
    </row>
    <row r="201" spans="1:10">
      <c r="B201" s="572" t="s">
        <v>1224</v>
      </c>
      <c r="C201" s="6007">
        <v>10008023</v>
      </c>
      <c r="D201" s="1549" t="s">
        <v>2657</v>
      </c>
      <c r="E201" s="361" t="s">
        <v>1231</v>
      </c>
      <c r="F201" s="454" t="s">
        <v>288</v>
      </c>
      <c r="G201" s="6121">
        <v>50</v>
      </c>
      <c r="H201" s="2090">
        <v>19.6506606975233</v>
      </c>
      <c r="I201" s="359">
        <f>H201*Оглавление!$B$14</f>
        <v>1866.8127662647134</v>
      </c>
      <c r="J201" s="359">
        <f t="shared" si="8"/>
        <v>1866.8127662647134</v>
      </c>
    </row>
    <row r="202" spans="1:10">
      <c r="B202" s="572" t="s">
        <v>1228</v>
      </c>
      <c r="C202" s="6007">
        <v>10008093</v>
      </c>
      <c r="D202" s="1549" t="s">
        <v>2658</v>
      </c>
      <c r="E202" s="361" t="s">
        <v>1232</v>
      </c>
      <c r="F202" s="454" t="s">
        <v>288</v>
      </c>
      <c r="G202" s="6121">
        <v>100</v>
      </c>
      <c r="H202" s="2090">
        <v>13.700267167304499</v>
      </c>
      <c r="I202" s="359">
        <f>H202*Оглавление!$B$14</f>
        <v>1301.5253808939274</v>
      </c>
      <c r="J202" s="359">
        <f t="shared" si="8"/>
        <v>1301.5253808939274</v>
      </c>
    </row>
    <row r="203" spans="1:10" s="10" customFormat="1">
      <c r="A203" s="6115"/>
      <c r="B203" s="572" t="s">
        <v>1222</v>
      </c>
      <c r="C203" s="6007">
        <v>10008096</v>
      </c>
      <c r="D203" s="1549" t="s">
        <v>2659</v>
      </c>
      <c r="E203" s="361" t="s">
        <v>1232</v>
      </c>
      <c r="F203" s="454" t="s">
        <v>288</v>
      </c>
      <c r="G203" s="6121">
        <v>100</v>
      </c>
      <c r="H203" s="2090">
        <v>12.167752184273199</v>
      </c>
      <c r="I203" s="359">
        <f>H203*Оглавление!$B$14</f>
        <v>1155.936457505954</v>
      </c>
      <c r="J203" s="359">
        <f t="shared" si="8"/>
        <v>1155.936457505954</v>
      </c>
    </row>
    <row r="204" spans="1:10">
      <c r="B204" s="572" t="s">
        <v>1224</v>
      </c>
      <c r="C204" s="6007">
        <v>10008024</v>
      </c>
      <c r="D204" s="1549" t="s">
        <v>2660</v>
      </c>
      <c r="E204" s="361" t="s">
        <v>1232</v>
      </c>
      <c r="F204" s="454" t="s">
        <v>288</v>
      </c>
      <c r="G204" s="6121">
        <v>50</v>
      </c>
      <c r="H204" s="2090">
        <v>18.375294158869423</v>
      </c>
      <c r="I204" s="359">
        <f>H204*Оглавление!$B$14</f>
        <v>1745.6529450925952</v>
      </c>
      <c r="J204" s="359">
        <f t="shared" si="8"/>
        <v>1745.6529450925952</v>
      </c>
    </row>
    <row r="205" spans="1:10">
      <c r="A205" s="5627"/>
      <c r="B205" s="572" t="s">
        <v>1228</v>
      </c>
      <c r="C205" s="6007">
        <v>10008094</v>
      </c>
      <c r="D205" s="1549" t="s">
        <v>3376</v>
      </c>
      <c r="E205" s="361" t="s">
        <v>1233</v>
      </c>
      <c r="F205" s="454" t="s">
        <v>288</v>
      </c>
      <c r="G205" s="6121">
        <v>100</v>
      </c>
      <c r="H205" s="2090">
        <v>10.404601107771921</v>
      </c>
      <c r="I205" s="359">
        <f>H205*Оглавление!$B$14</f>
        <v>988.43710523833249</v>
      </c>
      <c r="J205" s="359">
        <f t="shared" si="8"/>
        <v>988.43710523833249</v>
      </c>
    </row>
    <row r="206" spans="1:10">
      <c r="B206" s="572" t="s">
        <v>1222</v>
      </c>
      <c r="C206" s="6007">
        <v>10008097</v>
      </c>
      <c r="D206" s="1549" t="s">
        <v>2661</v>
      </c>
      <c r="E206" s="361" t="s">
        <v>1233</v>
      </c>
      <c r="F206" s="454" t="s">
        <v>288</v>
      </c>
      <c r="G206" s="6121">
        <v>100</v>
      </c>
      <c r="H206" s="2090">
        <v>10.504234770910637</v>
      </c>
      <c r="I206" s="359">
        <f>H206*Оглавление!$B$14</f>
        <v>997.90230323651053</v>
      </c>
      <c r="J206" s="359">
        <f t="shared" si="8"/>
        <v>997.90230323651053</v>
      </c>
    </row>
    <row r="207" spans="1:10">
      <c r="B207" s="572" t="s">
        <v>1224</v>
      </c>
      <c r="C207" s="6007">
        <v>10008029</v>
      </c>
      <c r="D207" s="1549" t="s">
        <v>2662</v>
      </c>
      <c r="E207" s="361" t="s">
        <v>1233</v>
      </c>
      <c r="F207" s="454" t="s">
        <v>288</v>
      </c>
      <c r="G207" s="6121">
        <v>50</v>
      </c>
      <c r="H207" s="2090">
        <v>18.375294158869423</v>
      </c>
      <c r="I207" s="359">
        <f>H207*Оглавление!$B$14</f>
        <v>1745.6529450925952</v>
      </c>
      <c r="J207" s="359">
        <f t="shared" si="8"/>
        <v>1745.6529450925952</v>
      </c>
    </row>
    <row r="208" spans="1:10">
      <c r="A208" s="423" t="s">
        <v>2175</v>
      </c>
      <c r="B208" s="572"/>
      <c r="C208" s="6007"/>
      <c r="D208" s="1549"/>
      <c r="E208" s="361"/>
      <c r="F208" s="454"/>
      <c r="G208" s="6121"/>
      <c r="H208" s="531"/>
      <c r="I208" s="359"/>
      <c r="J208" s="359"/>
    </row>
    <row r="209" spans="1:10">
      <c r="B209" s="572" t="s">
        <v>1228</v>
      </c>
      <c r="C209" s="6007">
        <v>10007378</v>
      </c>
      <c r="D209" s="1549" t="s">
        <v>2663</v>
      </c>
      <c r="E209" s="361" t="s">
        <v>1231</v>
      </c>
      <c r="F209" s="454" t="s">
        <v>288</v>
      </c>
      <c r="G209" s="6121">
        <v>100</v>
      </c>
      <c r="H209" s="2090">
        <v>12.9787854718752</v>
      </c>
      <c r="I209" s="359">
        <f>H209*Оглавление!$B$14</f>
        <v>1232.9846198281441</v>
      </c>
      <c r="J209" s="359">
        <f t="shared" si="8"/>
        <v>1232.9846198281441</v>
      </c>
    </row>
    <row r="210" spans="1:10">
      <c r="B210" s="572" t="s">
        <v>1222</v>
      </c>
      <c r="C210" s="6007">
        <v>10007723</v>
      </c>
      <c r="D210" s="1549" t="s">
        <v>2664</v>
      </c>
      <c r="E210" s="361" t="s">
        <v>1231</v>
      </c>
      <c r="F210" s="454" t="s">
        <v>288</v>
      </c>
      <c r="G210" s="6121">
        <v>100</v>
      </c>
      <c r="H210" s="2090">
        <v>13.790100368257599</v>
      </c>
      <c r="I210" s="359">
        <f>H210*Оглавление!$B$14</f>
        <v>1310.0595349844718</v>
      </c>
      <c r="J210" s="359">
        <f t="shared" si="8"/>
        <v>1310.0595349844718</v>
      </c>
    </row>
    <row r="211" spans="1:10" s="10" customFormat="1">
      <c r="A211" s="6115"/>
      <c r="B211" s="572" t="s">
        <v>1224</v>
      </c>
      <c r="C211" s="6007">
        <v>10007790</v>
      </c>
      <c r="D211" s="1549" t="s">
        <v>2665</v>
      </c>
      <c r="E211" s="361" t="s">
        <v>1231</v>
      </c>
      <c r="F211" s="454" t="s">
        <v>745</v>
      </c>
      <c r="G211" s="6121">
        <v>50</v>
      </c>
      <c r="H211" s="2090">
        <v>20.299768936385298</v>
      </c>
      <c r="I211" s="359">
        <f>H211*Оглавление!$B$14</f>
        <v>1928.4780489566033</v>
      </c>
      <c r="J211" s="359">
        <f t="shared" si="8"/>
        <v>1928.4780489566033</v>
      </c>
    </row>
    <row r="212" spans="1:10">
      <c r="B212" s="572" t="s">
        <v>1230</v>
      </c>
      <c r="C212" s="6007">
        <v>10008077</v>
      </c>
      <c r="D212" s="1549" t="s">
        <v>2666</v>
      </c>
      <c r="E212" s="361" t="s">
        <v>1231</v>
      </c>
      <c r="F212" s="454" t="s">
        <v>745</v>
      </c>
      <c r="G212" s="6121">
        <v>30</v>
      </c>
      <c r="H212" s="2090">
        <v>29.3382843526608</v>
      </c>
      <c r="I212" s="359">
        <f>H212*Оглавление!$B$14</f>
        <v>2787.137013502776</v>
      </c>
      <c r="J212" s="359">
        <f t="shared" si="8"/>
        <v>2787.137013502776</v>
      </c>
    </row>
    <row r="213" spans="1:10">
      <c r="B213" s="572" t="s">
        <v>1228</v>
      </c>
      <c r="C213" s="6007">
        <v>10007380</v>
      </c>
      <c r="D213" s="1549" t="s">
        <v>2667</v>
      </c>
      <c r="E213" s="361" t="s">
        <v>1232</v>
      </c>
      <c r="F213" s="454" t="s">
        <v>288</v>
      </c>
      <c r="G213" s="6121">
        <v>100</v>
      </c>
      <c r="H213" s="2090">
        <v>13.465687053216801</v>
      </c>
      <c r="I213" s="359">
        <f>H213*Оглавление!$B$14</f>
        <v>1279.2402700555961</v>
      </c>
      <c r="J213" s="359">
        <f t="shared" si="8"/>
        <v>1279.2402700555961</v>
      </c>
    </row>
    <row r="214" spans="1:10">
      <c r="B214" s="572" t="s">
        <v>1222</v>
      </c>
      <c r="C214" s="6007">
        <v>10007724</v>
      </c>
      <c r="D214" s="1549" t="s">
        <v>2668</v>
      </c>
      <c r="E214" s="361" t="s">
        <v>1232</v>
      </c>
      <c r="F214" s="454" t="s">
        <v>288</v>
      </c>
      <c r="G214" s="6121">
        <v>100</v>
      </c>
      <c r="H214" s="2090">
        <v>14.6011336558596</v>
      </c>
      <c r="I214" s="359">
        <f>H214*Оглавление!$B$14</f>
        <v>1387.107697306662</v>
      </c>
      <c r="J214" s="359">
        <f t="shared" si="8"/>
        <v>1387.107697306662</v>
      </c>
    </row>
    <row r="215" spans="1:10">
      <c r="B215" s="572" t="s">
        <v>1224</v>
      </c>
      <c r="C215" s="6007">
        <v>10007793</v>
      </c>
      <c r="D215" s="1549" t="s">
        <v>2669</v>
      </c>
      <c r="E215" s="361" t="s">
        <v>1232</v>
      </c>
      <c r="F215" s="454" t="s">
        <v>745</v>
      </c>
      <c r="G215" s="6121">
        <v>50</v>
      </c>
      <c r="H215" s="2090">
        <v>20.299768936385298</v>
      </c>
      <c r="I215" s="359">
        <f>H215*Оглавление!$B$14</f>
        <v>1928.4780489566033</v>
      </c>
      <c r="J215" s="359">
        <f t="shared" si="8"/>
        <v>1928.4780489566033</v>
      </c>
    </row>
    <row r="216" spans="1:10">
      <c r="B216" s="572" t="s">
        <v>1230</v>
      </c>
      <c r="C216" s="6007">
        <v>10008078</v>
      </c>
      <c r="D216" s="1549" t="s">
        <v>2670</v>
      </c>
      <c r="E216" s="361" t="s">
        <v>1232</v>
      </c>
      <c r="F216" s="454" t="s">
        <v>745</v>
      </c>
      <c r="G216" s="6121">
        <v>30</v>
      </c>
      <c r="H216" s="2090">
        <v>26.789161672322901</v>
      </c>
      <c r="I216" s="359">
        <f>H216*Оглавление!$B$14</f>
        <v>2544.9703588706757</v>
      </c>
      <c r="J216" s="359">
        <f t="shared" si="8"/>
        <v>2544.9703588706757</v>
      </c>
    </row>
    <row r="217" spans="1:10">
      <c r="B217" s="572" t="s">
        <v>1228</v>
      </c>
      <c r="C217" s="6007">
        <v>10007384</v>
      </c>
      <c r="D217" s="1549" t="s">
        <v>2671</v>
      </c>
      <c r="E217" s="361" t="s">
        <v>1233</v>
      </c>
      <c r="F217" s="454" t="s">
        <v>288</v>
      </c>
      <c r="G217" s="6121">
        <v>100</v>
      </c>
      <c r="H217" s="2090">
        <v>9.1093634869685776</v>
      </c>
      <c r="I217" s="359">
        <f>H217*Оглавление!$B$14</f>
        <v>865.38953126201488</v>
      </c>
      <c r="J217" s="359">
        <f t="shared" si="8"/>
        <v>865.38953126201488</v>
      </c>
    </row>
    <row r="218" spans="1:10">
      <c r="B218" s="572" t="s">
        <v>1222</v>
      </c>
      <c r="C218" s="6007">
        <v>10007725</v>
      </c>
      <c r="D218" s="1549" t="s">
        <v>2672</v>
      </c>
      <c r="E218" s="361" t="s">
        <v>1233</v>
      </c>
      <c r="F218" s="454" t="s">
        <v>288</v>
      </c>
      <c r="G218" s="6121">
        <v>100</v>
      </c>
      <c r="H218" s="2090">
        <v>15.513827713192301</v>
      </c>
      <c r="I218" s="359">
        <f>H218*Оглавление!$B$14</f>
        <v>1473.8136327532686</v>
      </c>
      <c r="J218" s="359">
        <f t="shared" si="8"/>
        <v>1473.8136327532686</v>
      </c>
    </row>
    <row r="219" spans="1:10">
      <c r="B219" s="572" t="s">
        <v>1224</v>
      </c>
      <c r="C219" s="6007">
        <v>10007794</v>
      </c>
      <c r="D219" s="1549" t="s">
        <v>2673</v>
      </c>
      <c r="E219" s="361" t="s">
        <v>1233</v>
      </c>
      <c r="F219" s="454" t="s">
        <v>745</v>
      </c>
      <c r="G219" s="6121">
        <v>50</v>
      </c>
      <c r="H219" s="2090">
        <v>21.110802223987299</v>
      </c>
      <c r="I219" s="359">
        <f>H219*Оглавление!$B$14</f>
        <v>2005.5262112787934</v>
      </c>
      <c r="J219" s="359">
        <f t="shared" si="8"/>
        <v>2005.5262112787934</v>
      </c>
    </row>
    <row r="220" spans="1:10">
      <c r="B220" s="572" t="s">
        <v>1230</v>
      </c>
      <c r="C220" s="6007">
        <v>10008079</v>
      </c>
      <c r="D220" s="1549" t="s">
        <v>2674</v>
      </c>
      <c r="E220" s="361" t="s">
        <v>1233</v>
      </c>
      <c r="F220" s="454" t="s">
        <v>745</v>
      </c>
      <c r="G220" s="6121">
        <v>30</v>
      </c>
      <c r="H220" s="2090">
        <v>18.749741552203954</v>
      </c>
      <c r="I220" s="359">
        <f>H220*Оглавление!$B$14</f>
        <v>1781.2254474593756</v>
      </c>
      <c r="J220" s="359">
        <f t="shared" si="8"/>
        <v>1781.2254474593756</v>
      </c>
    </row>
    <row r="221" spans="1:10">
      <c r="B221" s="572" t="s">
        <v>1222</v>
      </c>
      <c r="C221" s="6007">
        <v>10007726</v>
      </c>
      <c r="D221" s="1549" t="s">
        <v>3380</v>
      </c>
      <c r="E221" s="361" t="s">
        <v>1234</v>
      </c>
      <c r="F221" s="454" t="s">
        <v>288</v>
      </c>
      <c r="G221" s="6121">
        <v>100</v>
      </c>
      <c r="H221" s="2090">
        <v>10.57</v>
      </c>
      <c r="I221" s="359">
        <f>H221*Оглавление!$B$14</f>
        <v>1004.15</v>
      </c>
      <c r="J221" s="359">
        <f t="shared" si="8"/>
        <v>1004.15</v>
      </c>
    </row>
    <row r="222" spans="1:10">
      <c r="B222" s="572" t="s">
        <v>1224</v>
      </c>
      <c r="C222" s="6007">
        <v>10007795</v>
      </c>
      <c r="D222" s="1549" t="s">
        <v>3381</v>
      </c>
      <c r="E222" s="361" t="s">
        <v>1234</v>
      </c>
      <c r="F222" s="454" t="s">
        <v>745</v>
      </c>
      <c r="G222" s="6121">
        <v>50</v>
      </c>
      <c r="H222" s="2090">
        <v>17.149999999999999</v>
      </c>
      <c r="I222" s="359">
        <f>H222*Оглавление!$B$14</f>
        <v>1629.2499999999998</v>
      </c>
      <c r="J222" s="359">
        <f t="shared" si="8"/>
        <v>1629.2499999999998</v>
      </c>
    </row>
    <row r="223" spans="1:10">
      <c r="B223" s="572" t="s">
        <v>1230</v>
      </c>
      <c r="C223" s="6007">
        <v>10008081</v>
      </c>
      <c r="D223" s="1549" t="s">
        <v>3382</v>
      </c>
      <c r="E223" s="361" t="s">
        <v>1234</v>
      </c>
      <c r="F223" s="454" t="s">
        <v>745</v>
      </c>
      <c r="G223" s="6121">
        <v>30</v>
      </c>
      <c r="H223" s="2090">
        <v>23.47</v>
      </c>
      <c r="I223" s="359">
        <f>H223*Оглавление!$B$14</f>
        <v>2229.65</v>
      </c>
      <c r="J223" s="359">
        <f t="shared" si="8"/>
        <v>2229.65</v>
      </c>
    </row>
    <row r="224" spans="1:10">
      <c r="A224" s="423" t="s">
        <v>2265</v>
      </c>
      <c r="B224" s="572"/>
      <c r="C224" s="6007"/>
      <c r="D224" s="1549"/>
      <c r="E224" s="361"/>
      <c r="F224" s="454"/>
      <c r="G224" s="6121"/>
      <c r="H224" s="531"/>
      <c r="I224" s="359"/>
      <c r="J224" s="359"/>
    </row>
    <row r="225" spans="1:10">
      <c r="B225" s="572" t="s">
        <v>1235</v>
      </c>
      <c r="C225" s="6007">
        <v>10009431</v>
      </c>
      <c r="D225" s="1549" t="s">
        <v>2675</v>
      </c>
      <c r="E225" s="361"/>
      <c r="F225" s="454" t="s">
        <v>2179</v>
      </c>
      <c r="G225" s="6121">
        <v>10</v>
      </c>
      <c r="H225" s="2090">
        <v>5.7480959503107005</v>
      </c>
      <c r="I225" s="359">
        <f>H225*Оглавление!$B$14</f>
        <v>546.0691152795165</v>
      </c>
      <c r="J225" s="359">
        <f t="shared" si="8"/>
        <v>546.0691152795165</v>
      </c>
    </row>
    <row r="226" spans="1:10">
      <c r="B226" s="572" t="s">
        <v>1236</v>
      </c>
      <c r="C226" s="6007">
        <v>10009432</v>
      </c>
      <c r="D226" s="1549" t="s">
        <v>3383</v>
      </c>
      <c r="E226" s="361"/>
      <c r="F226" s="454" t="s">
        <v>2180</v>
      </c>
      <c r="G226" s="6121">
        <v>10</v>
      </c>
      <c r="H226" s="2090">
        <v>3.59</v>
      </c>
      <c r="I226" s="359">
        <f>H226*Оглавление!$B$14</f>
        <v>341.05</v>
      </c>
      <c r="J226" s="359">
        <f t="shared" si="8"/>
        <v>341.05</v>
      </c>
    </row>
    <row r="227" spans="1:10">
      <c r="B227" s="572" t="s">
        <v>1237</v>
      </c>
      <c r="C227" s="6007">
        <v>10009433</v>
      </c>
      <c r="D227" s="1549" t="s">
        <v>2676</v>
      </c>
      <c r="E227" s="361"/>
      <c r="F227" s="454" t="s">
        <v>2181</v>
      </c>
      <c r="G227" s="6121">
        <v>10</v>
      </c>
      <c r="H227" s="2090">
        <v>4.76</v>
      </c>
      <c r="I227" s="359">
        <f>H227*Оглавление!$B$14</f>
        <v>452.2</v>
      </c>
      <c r="J227" s="359">
        <f t="shared" si="8"/>
        <v>452.2</v>
      </c>
    </row>
    <row r="228" spans="1:10">
      <c r="B228" s="572" t="s">
        <v>1238</v>
      </c>
      <c r="C228" s="6007">
        <v>10009434</v>
      </c>
      <c r="D228" s="1549" t="s">
        <v>2677</v>
      </c>
      <c r="E228" s="361"/>
      <c r="F228" s="454" t="s">
        <v>2182</v>
      </c>
      <c r="G228" s="6121">
        <v>10</v>
      </c>
      <c r="H228" s="2090">
        <v>7.5845692829807199</v>
      </c>
      <c r="I228" s="359">
        <f>H228*Оглавление!$B$14</f>
        <v>720.53408188316837</v>
      </c>
      <c r="J228" s="359">
        <f t="shared" si="8"/>
        <v>720.53408188316837</v>
      </c>
    </row>
    <row r="229" spans="1:10">
      <c r="A229" s="423" t="s">
        <v>1239</v>
      </c>
      <c r="B229" s="572"/>
      <c r="C229" s="6007"/>
      <c r="D229" s="1549"/>
      <c r="E229" s="361"/>
      <c r="F229" s="454"/>
      <c r="G229" s="6121"/>
      <c r="H229" s="2090"/>
      <c r="I229" s="359"/>
      <c r="J229" s="359"/>
    </row>
    <row r="230" spans="1:10">
      <c r="B230" s="572" t="s">
        <v>2200</v>
      </c>
      <c r="C230" s="6007">
        <v>10009486</v>
      </c>
      <c r="D230" s="1549" t="s">
        <v>3384</v>
      </c>
      <c r="E230" s="361">
        <v>16</v>
      </c>
      <c r="F230" s="454" t="s">
        <v>288</v>
      </c>
      <c r="G230" s="6121">
        <v>60</v>
      </c>
      <c r="H230" s="2090">
        <v>13.820612415385135</v>
      </c>
      <c r="I230" s="359">
        <f>H230*Оглавление!$B$14</f>
        <v>1312.9581794615879</v>
      </c>
      <c r="J230" s="359">
        <f t="shared" si="8"/>
        <v>1312.9581794615879</v>
      </c>
    </row>
    <row r="231" spans="1:10">
      <c r="A231" s="5627"/>
      <c r="B231" s="572" t="s">
        <v>2201</v>
      </c>
      <c r="C231" s="6007">
        <v>10009479</v>
      </c>
      <c r="D231" s="1549" t="s">
        <v>3385</v>
      </c>
      <c r="E231" s="361">
        <v>16</v>
      </c>
      <c r="F231" s="454" t="s">
        <v>518</v>
      </c>
      <c r="G231" s="6121">
        <v>50</v>
      </c>
      <c r="H231" s="2090">
        <v>11.941806196197867</v>
      </c>
      <c r="I231" s="359">
        <f>H231*Оглавление!$B$14</f>
        <v>1134.4715886387974</v>
      </c>
      <c r="J231" s="359">
        <f t="shared" si="8"/>
        <v>1134.4715886387974</v>
      </c>
    </row>
    <row r="232" spans="1:10">
      <c r="B232" s="572" t="s">
        <v>2202</v>
      </c>
      <c r="C232" s="6007">
        <v>10009488</v>
      </c>
      <c r="D232" s="1549" t="s">
        <v>2678</v>
      </c>
      <c r="E232" s="361">
        <v>16</v>
      </c>
      <c r="F232" s="454" t="s">
        <v>745</v>
      </c>
      <c r="G232" s="6121">
        <v>40</v>
      </c>
      <c r="H232" s="2090">
        <v>14.972421356285491</v>
      </c>
      <c r="I232" s="359">
        <f>H232*Оглавление!$B$14</f>
        <v>1422.3800288471216</v>
      </c>
      <c r="J232" s="359">
        <f t="shared" si="8"/>
        <v>1422.3800288471216</v>
      </c>
    </row>
    <row r="233" spans="1:10">
      <c r="A233" s="423" t="s">
        <v>1240</v>
      </c>
      <c r="B233" s="572"/>
      <c r="C233" s="6007"/>
      <c r="D233" s="1549"/>
      <c r="E233" s="361"/>
      <c r="F233" s="454"/>
      <c r="G233" s="6121"/>
      <c r="H233" s="2090"/>
      <c r="I233" s="359"/>
      <c r="J233" s="359"/>
    </row>
    <row r="234" spans="1:10" ht="28.7">
      <c r="B234" s="572" t="s">
        <v>2203</v>
      </c>
      <c r="C234" s="6007">
        <v>10009478</v>
      </c>
      <c r="D234" s="1549" t="s">
        <v>3386</v>
      </c>
      <c r="E234" s="361">
        <v>16</v>
      </c>
      <c r="F234" s="454" t="s">
        <v>288</v>
      </c>
      <c r="G234" s="6121">
        <v>60</v>
      </c>
      <c r="H234" s="2090">
        <v>26.27</v>
      </c>
      <c r="I234" s="359">
        <f>H234*Оглавление!$B$14</f>
        <v>2495.65</v>
      </c>
      <c r="J234" s="359">
        <f t="shared" si="8"/>
        <v>2495.65</v>
      </c>
    </row>
    <row r="235" spans="1:10" ht="28.7">
      <c r="B235" s="572" t="s">
        <v>2204</v>
      </c>
      <c r="C235" s="6007">
        <v>10009479</v>
      </c>
      <c r="D235" s="1549" t="s">
        <v>3387</v>
      </c>
      <c r="E235" s="361">
        <v>16</v>
      </c>
      <c r="F235" s="454" t="s">
        <v>518</v>
      </c>
      <c r="G235" s="6121">
        <v>50</v>
      </c>
      <c r="H235" s="2090">
        <v>11.941806196197867</v>
      </c>
      <c r="I235" s="359">
        <f>H235*Оглавление!$B$14</f>
        <v>1134.4715886387974</v>
      </c>
      <c r="J235" s="359">
        <f t="shared" si="8"/>
        <v>1134.4715886387974</v>
      </c>
    </row>
    <row r="236" spans="1:10" ht="28.7">
      <c r="B236" s="572" t="s">
        <v>2205</v>
      </c>
      <c r="C236" s="6007">
        <v>10009480</v>
      </c>
      <c r="D236" s="1549" t="s">
        <v>2679</v>
      </c>
      <c r="E236" s="361">
        <v>16</v>
      </c>
      <c r="F236" s="454" t="s">
        <v>745</v>
      </c>
      <c r="G236" s="6121">
        <v>40</v>
      </c>
      <c r="H236" s="2090">
        <v>12.933215888199074</v>
      </c>
      <c r="I236" s="359">
        <f>H236*Оглавление!$B$14</f>
        <v>1228.655509378912</v>
      </c>
      <c r="J236" s="359">
        <f t="shared" si="8"/>
        <v>1228.655509378912</v>
      </c>
    </row>
    <row r="237" spans="1:10" s="10" customFormat="1">
      <c r="A237" s="423" t="s">
        <v>1241</v>
      </c>
      <c r="B237" s="572"/>
      <c r="C237" s="6007"/>
      <c r="D237" s="1549"/>
      <c r="E237" s="361"/>
      <c r="F237" s="454"/>
      <c r="G237" s="6121"/>
      <c r="H237" s="2090"/>
      <c r="I237" s="359"/>
      <c r="J237" s="359"/>
    </row>
    <row r="238" spans="1:10" ht="28.7">
      <c r="B238" s="572" t="s">
        <v>2206</v>
      </c>
      <c r="C238" s="6007">
        <v>10009481</v>
      </c>
      <c r="D238" s="1549" t="s">
        <v>2680</v>
      </c>
      <c r="E238" s="361">
        <v>16</v>
      </c>
      <c r="F238" s="454" t="s">
        <v>745</v>
      </c>
      <c r="G238" s="6121">
        <v>1</v>
      </c>
      <c r="H238" s="2090">
        <v>54.585014019569513</v>
      </c>
      <c r="I238" s="359">
        <f>H238*Оглавление!$B$14</f>
        <v>5185.5763318591034</v>
      </c>
      <c r="J238" s="359">
        <f t="shared" si="8"/>
        <v>5185.5763318591034</v>
      </c>
    </row>
    <row r="240" spans="1:10">
      <c r="A240" s="6128" t="s">
        <v>1257</v>
      </c>
      <c r="B240" s="6128"/>
      <c r="C240" s="6156"/>
      <c r="D240" s="6128"/>
      <c r="E240" s="6128"/>
      <c r="F240" s="6128"/>
      <c r="G240" s="6128"/>
      <c r="H240" s="6128"/>
      <c r="I240" s="6128"/>
      <c r="J240" s="6128"/>
    </row>
    <row r="242" spans="1:10">
      <c r="A242" s="5627"/>
      <c r="B242" s="572" t="s">
        <v>1258</v>
      </c>
      <c r="C242" s="6144">
        <v>10020991</v>
      </c>
      <c r="D242" s="6123" t="s">
        <v>2681</v>
      </c>
      <c r="E242" s="361" t="s">
        <v>1259</v>
      </c>
      <c r="F242" s="454" t="s">
        <v>501</v>
      </c>
      <c r="G242" s="6121">
        <v>1</v>
      </c>
      <c r="H242" s="2090">
        <v>66.376822283349739</v>
      </c>
      <c r="I242" s="359">
        <f>H242*Оглавление!$B$14</f>
        <v>6305.7981169182249</v>
      </c>
      <c r="J242" s="359">
        <f t="shared" si="8"/>
        <v>6305.7981169182249</v>
      </c>
    </row>
    <row r="243" spans="1:10">
      <c r="B243" s="572"/>
      <c r="C243" s="6144"/>
      <c r="D243" s="6123"/>
      <c r="E243" s="361"/>
      <c r="F243" s="454"/>
      <c r="G243" s="6121"/>
      <c r="H243" s="2090"/>
      <c r="I243" s="359"/>
      <c r="J243" s="359"/>
    </row>
    <row r="244" spans="1:10" ht="28.7">
      <c r="A244" s="5627"/>
      <c r="B244" s="643" t="s">
        <v>2266</v>
      </c>
      <c r="C244" s="6144">
        <v>10021070</v>
      </c>
      <c r="D244" s="6123" t="s">
        <v>2682</v>
      </c>
      <c r="E244" s="361" t="s">
        <v>1260</v>
      </c>
      <c r="F244" s="454" t="s">
        <v>745</v>
      </c>
      <c r="G244" s="6121">
        <v>1</v>
      </c>
      <c r="H244" s="2090">
        <v>18.476022697427247</v>
      </c>
      <c r="I244" s="359">
        <f>H244*Оглавление!$B$14</f>
        <v>1755.2221562555885</v>
      </c>
      <c r="J244" s="359">
        <f t="shared" si="8"/>
        <v>1755.2221562555885</v>
      </c>
    </row>
    <row r="245" spans="1:10" ht="28.7">
      <c r="A245" s="5627"/>
      <c r="B245" s="643" t="s">
        <v>3637</v>
      </c>
      <c r="C245" s="6144">
        <v>10021071</v>
      </c>
      <c r="D245" s="6123" t="s">
        <v>2683</v>
      </c>
      <c r="E245" s="361" t="s">
        <v>1260</v>
      </c>
      <c r="F245" s="454" t="s">
        <v>746</v>
      </c>
      <c r="G245" s="6121">
        <v>1</v>
      </c>
      <c r="H245" s="2090">
        <v>18.61</v>
      </c>
      <c r="I245" s="359">
        <f>H245*Оглавление!$B$14</f>
        <v>1767.95</v>
      </c>
      <c r="J245" s="359">
        <f t="shared" si="8"/>
        <v>1767.95</v>
      </c>
    </row>
    <row r="246" spans="1:10">
      <c r="A246" s="423" t="s">
        <v>2267</v>
      </c>
      <c r="B246" s="572"/>
      <c r="C246" s="6144"/>
      <c r="D246" s="6123"/>
      <c r="E246" s="361"/>
      <c r="F246" s="454"/>
      <c r="G246" s="6121"/>
      <c r="H246" s="2090"/>
      <c r="I246" s="359"/>
      <c r="J246" s="359"/>
    </row>
    <row r="247" spans="1:10">
      <c r="B247" s="572" t="s">
        <v>1222</v>
      </c>
      <c r="C247" s="6144">
        <v>10021605</v>
      </c>
      <c r="D247" s="6123" t="s">
        <v>2684</v>
      </c>
      <c r="E247" s="361" t="s">
        <v>1261</v>
      </c>
      <c r="F247" s="454" t="s">
        <v>288</v>
      </c>
      <c r="G247" s="6121">
        <v>1</v>
      </c>
      <c r="H247" s="2090">
        <v>58.49</v>
      </c>
      <c r="I247" s="359">
        <f>H247*Оглавление!$B$14</f>
        <v>5556.55</v>
      </c>
      <c r="J247" s="359">
        <f t="shared" si="8"/>
        <v>5556.55</v>
      </c>
    </row>
    <row r="248" spans="1:10" s="10" customFormat="1">
      <c r="A248" s="6115"/>
      <c r="B248" s="572" t="s">
        <v>1224</v>
      </c>
      <c r="C248" s="6158">
        <v>10021623</v>
      </c>
      <c r="D248" s="601" t="s">
        <v>2685</v>
      </c>
      <c r="E248" s="361" t="s">
        <v>1261</v>
      </c>
      <c r="F248" s="454" t="s">
        <v>518</v>
      </c>
      <c r="G248" s="6121">
        <v>1</v>
      </c>
      <c r="H248" s="2090">
        <v>67.935924880157827</v>
      </c>
      <c r="I248" s="359">
        <f>H248*Оглавление!$B$14</f>
        <v>6453.9128636149935</v>
      </c>
      <c r="J248" s="359">
        <f t="shared" si="8"/>
        <v>6453.9128636149935</v>
      </c>
    </row>
    <row r="249" spans="1:10">
      <c r="B249" s="602" t="s">
        <v>1222</v>
      </c>
      <c r="C249" s="6146">
        <v>10021606</v>
      </c>
      <c r="D249" s="603">
        <v>10021606</v>
      </c>
      <c r="E249" s="604" t="s">
        <v>3388</v>
      </c>
      <c r="F249" s="454" t="s">
        <v>518</v>
      </c>
      <c r="G249" s="6121">
        <v>1</v>
      </c>
      <c r="H249" s="2090">
        <v>64.144206039576773</v>
      </c>
      <c r="I249" s="359">
        <f>H249*Оглавление!$B$14</f>
        <v>6093.6995737597936</v>
      </c>
      <c r="J249" s="359">
        <f t="shared" si="8"/>
        <v>6093.6995737597936</v>
      </c>
    </row>
    <row r="250" spans="1:10" s="10" customFormat="1" ht="15" customHeight="1">
      <c r="A250" s="6115"/>
      <c r="B250" s="602" t="s">
        <v>1222</v>
      </c>
      <c r="C250" s="6146">
        <v>10021607</v>
      </c>
      <c r="D250" s="603">
        <v>10021607</v>
      </c>
      <c r="E250" s="604" t="s">
        <v>3389</v>
      </c>
      <c r="F250" s="454" t="s">
        <v>518</v>
      </c>
      <c r="G250" s="6121">
        <v>1</v>
      </c>
      <c r="H250" s="2090">
        <v>75.705470724541328</v>
      </c>
      <c r="I250" s="359">
        <f>H250*Оглавление!$B$14</f>
        <v>7192.019718831426</v>
      </c>
      <c r="J250" s="359">
        <f t="shared" si="8"/>
        <v>7192.019718831426</v>
      </c>
    </row>
    <row r="251" spans="1:10" s="10" customFormat="1" ht="15" customHeight="1">
      <c r="A251" s="6115"/>
      <c r="B251" s="440"/>
      <c r="C251" s="4213"/>
      <c r="D251" s="439"/>
      <c r="E251" s="442"/>
      <c r="F251" s="447"/>
      <c r="G251" s="5858"/>
      <c r="H251" s="1046"/>
      <c r="I251" s="3558"/>
      <c r="J251" s="3558"/>
    </row>
    <row r="252" spans="1:10">
      <c r="A252" s="6128" t="s">
        <v>1184</v>
      </c>
      <c r="B252" s="6128"/>
      <c r="C252" s="6156"/>
      <c r="D252" s="6128"/>
      <c r="E252" s="6128"/>
      <c r="F252" s="6128"/>
      <c r="G252" s="6128"/>
      <c r="H252" s="6128"/>
      <c r="I252" s="6128"/>
      <c r="J252" s="6128"/>
    </row>
    <row r="253" spans="1:10">
      <c r="A253" s="423" t="s">
        <v>1185</v>
      </c>
    </row>
    <row r="254" spans="1:10">
      <c r="B254" s="572" t="s">
        <v>1186</v>
      </c>
      <c r="C254" s="6144">
        <v>10004703</v>
      </c>
      <c r="D254" s="6123" t="s">
        <v>2686</v>
      </c>
      <c r="E254" s="361">
        <v>6</v>
      </c>
      <c r="F254" s="454" t="s">
        <v>2096</v>
      </c>
      <c r="G254" s="6121">
        <v>30</v>
      </c>
      <c r="H254" s="2090">
        <v>11.9709090909091</v>
      </c>
      <c r="I254" s="359">
        <f>H254*Оглавление!$B$14</f>
        <v>1137.2363636363646</v>
      </c>
      <c r="J254" s="359">
        <f t="shared" si="8"/>
        <v>1137.2363636363646</v>
      </c>
    </row>
    <row r="255" spans="1:10">
      <c r="B255" s="572" t="s">
        <v>1187</v>
      </c>
      <c r="C255" s="6144">
        <v>10004724</v>
      </c>
      <c r="D255" s="6123" t="s">
        <v>2687</v>
      </c>
      <c r="E255" s="361">
        <v>6</v>
      </c>
      <c r="F255" s="454" t="s">
        <v>2097</v>
      </c>
      <c r="G255" s="6121">
        <v>30</v>
      </c>
      <c r="H255" s="2090">
        <v>16.9705689961554</v>
      </c>
      <c r="I255" s="359">
        <f>H255*Оглавление!$B$14</f>
        <v>1612.204054634763</v>
      </c>
      <c r="J255" s="359">
        <f t="shared" ref="J255:J265" si="9">I255-I255*$B$4/100</f>
        <v>1612.204054634763</v>
      </c>
    </row>
    <row r="256" spans="1:10">
      <c r="B256" s="572" t="s">
        <v>1188</v>
      </c>
      <c r="C256" s="6144">
        <v>10004749</v>
      </c>
      <c r="D256" s="6123" t="s">
        <v>2688</v>
      </c>
      <c r="E256" s="361">
        <v>6</v>
      </c>
      <c r="F256" s="454" t="s">
        <v>2098</v>
      </c>
      <c r="G256" s="6121">
        <v>15</v>
      </c>
      <c r="H256" s="2090">
        <v>55.64</v>
      </c>
      <c r="I256" s="359">
        <f>H256*Оглавление!$B$14</f>
        <v>5285.8</v>
      </c>
      <c r="J256" s="359">
        <f t="shared" si="9"/>
        <v>5285.8</v>
      </c>
    </row>
    <row r="257" spans="1:10">
      <c r="B257" s="572" t="s">
        <v>2268</v>
      </c>
      <c r="C257" s="6144">
        <v>10004768</v>
      </c>
      <c r="D257" s="6123" t="s">
        <v>2689</v>
      </c>
      <c r="E257" s="361">
        <v>6</v>
      </c>
      <c r="F257" s="454" t="s">
        <v>2099</v>
      </c>
      <c r="G257" s="6121">
        <v>12</v>
      </c>
      <c r="H257" s="2090">
        <v>91.526060606060597</v>
      </c>
      <c r="I257" s="359">
        <f>H257*Оглавление!$B$14</f>
        <v>8694.9757575757558</v>
      </c>
      <c r="J257" s="359">
        <f t="shared" si="9"/>
        <v>8694.9757575757558</v>
      </c>
    </row>
    <row r="258" spans="1:10">
      <c r="B258" s="572" t="s">
        <v>2269</v>
      </c>
      <c r="C258" s="6144">
        <v>10004704</v>
      </c>
      <c r="D258" s="6123" t="s">
        <v>2690</v>
      </c>
      <c r="E258" s="361">
        <v>8</v>
      </c>
      <c r="F258" s="454" t="s">
        <v>2096</v>
      </c>
      <c r="G258" s="6121">
        <v>30</v>
      </c>
      <c r="H258" s="2090">
        <v>11.9709090909091</v>
      </c>
      <c r="I258" s="359">
        <f>H258*Оглавление!$B$14</f>
        <v>1137.2363636363646</v>
      </c>
      <c r="J258" s="359">
        <f t="shared" si="9"/>
        <v>1137.2363636363646</v>
      </c>
    </row>
    <row r="259" spans="1:10">
      <c r="B259" s="572" t="s">
        <v>2270</v>
      </c>
      <c r="C259" s="6144">
        <v>10004726</v>
      </c>
      <c r="D259" s="6123" t="s">
        <v>2703</v>
      </c>
      <c r="E259" s="361">
        <v>8</v>
      </c>
      <c r="F259" s="454" t="s">
        <v>2097</v>
      </c>
      <c r="G259" s="6121">
        <v>30</v>
      </c>
      <c r="H259" s="2090">
        <v>17.208156962101576</v>
      </c>
      <c r="I259" s="359">
        <f>H259*Оглавление!$B$14</f>
        <v>1634.7749113996497</v>
      </c>
      <c r="J259" s="359">
        <f t="shared" si="9"/>
        <v>1634.7749113996497</v>
      </c>
    </row>
    <row r="260" spans="1:10">
      <c r="B260" s="572" t="s">
        <v>1189</v>
      </c>
      <c r="C260" s="6144">
        <v>10004751</v>
      </c>
      <c r="D260" s="6123" t="s">
        <v>2704</v>
      </c>
      <c r="E260" s="361">
        <v>8</v>
      </c>
      <c r="F260" s="454" t="s">
        <v>2098</v>
      </c>
      <c r="G260" s="6121">
        <v>15</v>
      </c>
      <c r="H260" s="2090">
        <v>57.537575757575802</v>
      </c>
      <c r="I260" s="359">
        <f>H260*Оглавление!$B$14</f>
        <v>5466.069696969701</v>
      </c>
      <c r="J260" s="359">
        <f t="shared" si="9"/>
        <v>5466.069696969701</v>
      </c>
    </row>
    <row r="261" spans="1:10">
      <c r="B261" s="572" t="s">
        <v>2271</v>
      </c>
      <c r="C261" s="6144">
        <v>10004769</v>
      </c>
      <c r="D261" s="6123" t="s">
        <v>3390</v>
      </c>
      <c r="E261" s="361">
        <v>8</v>
      </c>
      <c r="F261" s="454" t="s">
        <v>2099</v>
      </c>
      <c r="G261" s="6121">
        <v>12</v>
      </c>
      <c r="H261" s="2090">
        <v>69.61</v>
      </c>
      <c r="I261" s="359">
        <f>H261*Оглавление!$B$14</f>
        <v>6612.95</v>
      </c>
      <c r="J261" s="359">
        <f t="shared" si="9"/>
        <v>6612.95</v>
      </c>
    </row>
    <row r="262" spans="1:10">
      <c r="B262" s="572" t="s">
        <v>2272</v>
      </c>
      <c r="C262" s="6144">
        <v>10004705</v>
      </c>
      <c r="D262" s="6123" t="s">
        <v>2705</v>
      </c>
      <c r="E262" s="361">
        <v>10</v>
      </c>
      <c r="F262" s="454" t="s">
        <v>2096</v>
      </c>
      <c r="G262" s="6121">
        <v>30</v>
      </c>
      <c r="H262" s="2090">
        <v>11.11</v>
      </c>
      <c r="I262" s="359">
        <f>H262*Оглавление!$B$14</f>
        <v>1055.45</v>
      </c>
      <c r="J262" s="359">
        <f t="shared" si="9"/>
        <v>1055.45</v>
      </c>
    </row>
    <row r="263" spans="1:10">
      <c r="B263" s="572" t="s">
        <v>2273</v>
      </c>
      <c r="C263" s="6144">
        <v>10004727</v>
      </c>
      <c r="D263" s="6123" t="s">
        <v>2691</v>
      </c>
      <c r="E263" s="361">
        <v>10</v>
      </c>
      <c r="F263" s="454" t="s">
        <v>2097</v>
      </c>
      <c r="G263" s="6121">
        <v>30</v>
      </c>
      <c r="H263" s="2090">
        <v>17.208156962101576</v>
      </c>
      <c r="I263" s="359">
        <f>H263*Оглавление!$B$14</f>
        <v>1634.7749113996497</v>
      </c>
      <c r="J263" s="359">
        <f t="shared" si="9"/>
        <v>1634.7749113996497</v>
      </c>
    </row>
    <row r="264" spans="1:10">
      <c r="B264" s="572" t="s">
        <v>1190</v>
      </c>
      <c r="C264" s="6144">
        <v>10004752</v>
      </c>
      <c r="D264" s="6123" t="s">
        <v>2692</v>
      </c>
      <c r="E264" s="361">
        <v>10</v>
      </c>
      <c r="F264" s="454" t="s">
        <v>2098</v>
      </c>
      <c r="G264" s="6121">
        <v>15</v>
      </c>
      <c r="H264" s="2090">
        <v>50.774847561077856</v>
      </c>
      <c r="I264" s="359">
        <f>H264*Оглавление!$B$14</f>
        <v>4823.6105183023965</v>
      </c>
      <c r="J264" s="359">
        <f t="shared" si="9"/>
        <v>4823.6105183023965</v>
      </c>
    </row>
    <row r="265" spans="1:10">
      <c r="B265" s="572" t="s">
        <v>2274</v>
      </c>
      <c r="C265" s="6144">
        <v>10004770</v>
      </c>
      <c r="D265" s="6123" t="s">
        <v>3391</v>
      </c>
      <c r="E265" s="361">
        <v>10</v>
      </c>
      <c r="F265" s="454" t="s">
        <v>2099</v>
      </c>
      <c r="G265" s="6121">
        <v>12</v>
      </c>
      <c r="H265" s="2090">
        <v>95.71</v>
      </c>
      <c r="I265" s="359">
        <f>H265*Оглавление!$B$14</f>
        <v>9092.4499999999989</v>
      </c>
      <c r="J265" s="359">
        <f t="shared" si="9"/>
        <v>9092.4499999999989</v>
      </c>
    </row>
    <row r="266" spans="1:10">
      <c r="A266" s="5627"/>
      <c r="B266" s="572" t="s">
        <v>3200</v>
      </c>
      <c r="C266" s="6144">
        <v>10004477</v>
      </c>
      <c r="D266" s="6123" t="s">
        <v>3201</v>
      </c>
      <c r="E266" s="361">
        <v>3</v>
      </c>
      <c r="F266" s="454" t="s">
        <v>1139</v>
      </c>
      <c r="G266" s="6121"/>
      <c r="H266" s="2090">
        <v>9.5117302034903251</v>
      </c>
      <c r="I266" s="359">
        <f>H266*Оглавление!$B$14</f>
        <v>903.61436933158086</v>
      </c>
      <c r="J266" s="359">
        <f>I266-I266*$B$4/100</f>
        <v>903.61436933158086</v>
      </c>
    </row>
    <row r="267" spans="1:10">
      <c r="A267" s="576" t="s">
        <v>2275</v>
      </c>
      <c r="B267" s="572"/>
      <c r="C267" s="6144"/>
      <c r="D267" s="6123"/>
      <c r="E267" s="361"/>
      <c r="F267" s="454"/>
      <c r="G267" s="6121"/>
      <c r="H267" s="2090"/>
      <c r="I267" s="359"/>
      <c r="J267" s="359"/>
    </row>
    <row r="268" spans="1:10">
      <c r="A268" s="5627"/>
      <c r="B268" s="572" t="s">
        <v>2276</v>
      </c>
      <c r="C268" s="6144">
        <v>10014106</v>
      </c>
      <c r="D268" s="6123" t="s">
        <v>3392</v>
      </c>
      <c r="E268" s="361" t="s">
        <v>417</v>
      </c>
      <c r="F268" s="454" t="s">
        <v>417</v>
      </c>
      <c r="G268" s="6121" t="s">
        <v>417</v>
      </c>
      <c r="H268" s="2090">
        <v>39.692332646637837</v>
      </c>
      <c r="I268" s="359">
        <f>H268*Оглавление!$B$14</f>
        <v>3770.7716014305947</v>
      </c>
      <c r="J268" s="359">
        <f>I268-I268*$B$4/100</f>
        <v>3770.7716014305947</v>
      </c>
    </row>
    <row r="269" spans="1:10">
      <c r="A269" s="5627"/>
      <c r="B269" s="572" t="s">
        <v>2277</v>
      </c>
      <c r="C269" s="6144">
        <v>10014107</v>
      </c>
      <c r="D269" s="6123" t="s">
        <v>2706</v>
      </c>
      <c r="E269" s="361" t="s">
        <v>417</v>
      </c>
      <c r="F269" s="454" t="s">
        <v>417</v>
      </c>
      <c r="G269" s="6121" t="s">
        <v>417</v>
      </c>
      <c r="H269" s="2090">
        <v>53.101457826679798</v>
      </c>
      <c r="I269" s="359">
        <f>H269*Оглавление!$B$14</f>
        <v>5044.6384935345804</v>
      </c>
      <c r="J269" s="359">
        <f>I269-I269*$B$4/100</f>
        <v>5044.6384935345804</v>
      </c>
    </row>
    <row r="270" spans="1:10">
      <c r="A270" s="576" t="s">
        <v>1191</v>
      </c>
      <c r="B270" s="572"/>
      <c r="C270" s="6144"/>
      <c r="D270" s="6123"/>
      <c r="E270" s="361"/>
      <c r="F270" s="454"/>
      <c r="G270" s="6121"/>
      <c r="H270" s="2090"/>
      <c r="I270" s="359"/>
      <c r="J270" s="359"/>
    </row>
    <row r="271" spans="1:10">
      <c r="A271" s="5627"/>
      <c r="B271" s="572" t="s">
        <v>10007</v>
      </c>
      <c r="C271" s="6144">
        <v>10004608</v>
      </c>
      <c r="D271" s="6123" t="s">
        <v>2707</v>
      </c>
      <c r="E271" s="361">
        <v>6</v>
      </c>
      <c r="F271" s="454" t="s">
        <v>745</v>
      </c>
      <c r="G271" s="6121">
        <v>10</v>
      </c>
      <c r="H271" s="2090">
        <v>49.96</v>
      </c>
      <c r="I271" s="359">
        <f>H271*Оглавление!$B$14</f>
        <v>4746.2</v>
      </c>
      <c r="J271" s="359">
        <f>I271-I271*$B$4/100</f>
        <v>4746.2</v>
      </c>
    </row>
    <row r="272" spans="1:10" s="439" customFormat="1">
      <c r="A272" s="5627"/>
      <c r="B272" s="572" t="s">
        <v>1192</v>
      </c>
      <c r="C272" s="6144">
        <v>10004624</v>
      </c>
      <c r="D272" s="6123" t="s">
        <v>2861</v>
      </c>
      <c r="E272" s="361">
        <v>7</v>
      </c>
      <c r="F272" s="454" t="s">
        <v>501</v>
      </c>
      <c r="G272" s="6121">
        <v>10</v>
      </c>
      <c r="H272" s="2090">
        <v>168.729280092425</v>
      </c>
      <c r="I272" s="359">
        <f>H272*Оглавление!$B$14</f>
        <v>16029.281608780375</v>
      </c>
      <c r="J272" s="359">
        <f>I272-I272*$B$4/100</f>
        <v>16029.281608780375</v>
      </c>
    </row>
    <row r="273" spans="1:10" s="10" customFormat="1">
      <c r="A273" s="5627"/>
      <c r="B273" s="572" t="s">
        <v>2278</v>
      </c>
      <c r="C273" s="6144">
        <v>10004611</v>
      </c>
      <c r="D273" s="6123" t="s">
        <v>2693</v>
      </c>
      <c r="E273" s="361">
        <v>7</v>
      </c>
      <c r="F273" s="454" t="s">
        <v>746</v>
      </c>
      <c r="G273" s="6121">
        <v>10</v>
      </c>
      <c r="H273" s="2090">
        <v>44.52</v>
      </c>
      <c r="I273" s="359">
        <f>H273*Оглавление!$B$14</f>
        <v>4229.4000000000005</v>
      </c>
      <c r="J273" s="359">
        <f>I273-I273*$B$4/100</f>
        <v>4229.4000000000005</v>
      </c>
    </row>
    <row r="274" spans="1:10" s="10" customFormat="1">
      <c r="A274" s="576" t="s">
        <v>2171</v>
      </c>
      <c r="B274" s="572"/>
      <c r="C274" s="6144"/>
      <c r="D274" s="6123"/>
      <c r="E274" s="361"/>
      <c r="F274" s="454"/>
      <c r="G274" s="6121"/>
      <c r="H274" s="2090"/>
      <c r="I274" s="359"/>
      <c r="J274" s="359"/>
    </row>
    <row r="275" spans="1:10" s="10" customFormat="1">
      <c r="A275" s="1266"/>
      <c r="B275" s="572" t="s">
        <v>3393</v>
      </c>
      <c r="C275" s="6144">
        <v>10017424</v>
      </c>
      <c r="D275" s="6121">
        <v>10017424</v>
      </c>
      <c r="E275" s="361" t="s">
        <v>1193</v>
      </c>
      <c r="F275" s="454" t="s">
        <v>745</v>
      </c>
      <c r="G275" s="6121">
        <v>1</v>
      </c>
      <c r="H275" s="2090">
        <v>111.19</v>
      </c>
      <c r="I275" s="359">
        <f>H275*Оглавление!$B$14</f>
        <v>10563.05</v>
      </c>
      <c r="J275" s="359">
        <f t="shared" ref="J275:J284" si="10">I275-I275*$B$4/100</f>
        <v>10563.05</v>
      </c>
    </row>
    <row r="276" spans="1:10" s="10" customFormat="1">
      <c r="A276" s="1053"/>
      <c r="B276" s="572" t="s">
        <v>2287</v>
      </c>
      <c r="C276" s="6144">
        <v>10017418</v>
      </c>
      <c r="D276" s="6123" t="s">
        <v>2694</v>
      </c>
      <c r="E276" s="361" t="s">
        <v>1193</v>
      </c>
      <c r="F276" s="454" t="s">
        <v>746</v>
      </c>
      <c r="G276" s="6121"/>
      <c r="H276" s="2090">
        <v>98.191818181818206</v>
      </c>
      <c r="I276" s="359">
        <f>H276*Оглавление!$B$14</f>
        <v>9328.2227272727305</v>
      </c>
      <c r="J276" s="359">
        <f t="shared" si="10"/>
        <v>9328.2227272727305</v>
      </c>
    </row>
    <row r="277" spans="1:10" s="10" customFormat="1">
      <c r="A277" s="1053"/>
      <c r="B277" s="572" t="s">
        <v>1202</v>
      </c>
      <c r="C277" s="6144">
        <v>10017423</v>
      </c>
      <c r="D277" s="6123" t="s">
        <v>2698</v>
      </c>
      <c r="E277" s="361" t="s">
        <v>1193</v>
      </c>
      <c r="F277" s="454" t="s">
        <v>501</v>
      </c>
      <c r="G277" s="6121"/>
      <c r="H277" s="2090">
        <v>104.818181818182</v>
      </c>
      <c r="I277" s="359">
        <f>H277*Оглавление!$B$14</f>
        <v>9957.7272727272903</v>
      </c>
      <c r="J277" s="359">
        <f t="shared" si="10"/>
        <v>9957.7272727272903</v>
      </c>
    </row>
    <row r="278" spans="1:10" s="10" customFormat="1">
      <c r="A278" s="1053"/>
      <c r="B278" s="572" t="s">
        <v>1196</v>
      </c>
      <c r="C278" s="6144" t="s">
        <v>1197</v>
      </c>
      <c r="D278" s="6123" t="s">
        <v>1197</v>
      </c>
      <c r="E278" s="361" t="s">
        <v>1195</v>
      </c>
      <c r="F278" s="454" t="s">
        <v>745</v>
      </c>
      <c r="G278" s="6121"/>
      <c r="H278" s="2090">
        <v>87.663390181624166</v>
      </c>
      <c r="I278" s="359">
        <f>H278*Оглавление!$B$14</f>
        <v>8328.0220672542964</v>
      </c>
      <c r="J278" s="359">
        <f t="shared" si="10"/>
        <v>8328.0220672542964</v>
      </c>
    </row>
    <row r="279" spans="1:10" s="10" customFormat="1">
      <c r="A279" s="1053"/>
      <c r="B279" s="572" t="s">
        <v>1198</v>
      </c>
      <c r="C279" s="6144">
        <v>10017419</v>
      </c>
      <c r="D279" s="6123" t="s">
        <v>2696</v>
      </c>
      <c r="E279" s="361" t="s">
        <v>1195</v>
      </c>
      <c r="F279" s="454" t="s">
        <v>746</v>
      </c>
      <c r="G279" s="6121"/>
      <c r="H279" s="2090">
        <v>90.097298238298578</v>
      </c>
      <c r="I279" s="359">
        <f>H279*Оглавление!$B$14</f>
        <v>8559.2433326383652</v>
      </c>
      <c r="J279" s="359">
        <f t="shared" si="10"/>
        <v>8559.2433326383652</v>
      </c>
    </row>
    <row r="280" spans="1:10" s="10" customFormat="1">
      <c r="A280" s="589"/>
      <c r="B280" s="572" t="s">
        <v>1194</v>
      </c>
      <c r="C280" s="6144">
        <v>10017422</v>
      </c>
      <c r="D280" s="6123" t="s">
        <v>2695</v>
      </c>
      <c r="E280" s="361" t="s">
        <v>1195</v>
      </c>
      <c r="F280" s="454" t="s">
        <v>501</v>
      </c>
      <c r="G280" s="6121">
        <v>1</v>
      </c>
      <c r="H280" s="2090">
        <v>108.17090909090901</v>
      </c>
      <c r="I280" s="359">
        <f>H280*Оглавление!$B$14</f>
        <v>10276.236363636355</v>
      </c>
      <c r="J280" s="359">
        <f t="shared" si="10"/>
        <v>10276.236363636355</v>
      </c>
    </row>
    <row r="281" spans="1:10" s="10" customFormat="1">
      <c r="A281" s="5627"/>
      <c r="B281" s="572"/>
      <c r="C281" s="6144"/>
      <c r="D281" s="6121"/>
      <c r="E281" s="361"/>
      <c r="F281" s="454"/>
      <c r="G281" s="6121"/>
      <c r="H281" s="2090"/>
      <c r="I281" s="359"/>
      <c r="J281" s="359"/>
    </row>
    <row r="282" spans="1:10" s="1243" customFormat="1">
      <c r="A282" s="6126"/>
      <c r="B282" s="572" t="s">
        <v>7012</v>
      </c>
      <c r="C282" s="6144">
        <v>10052038</v>
      </c>
      <c r="D282" s="6122">
        <v>10052038</v>
      </c>
      <c r="E282" s="361" t="s">
        <v>7011</v>
      </c>
      <c r="F282" s="454" t="s">
        <v>745</v>
      </c>
      <c r="G282" s="6121"/>
      <c r="H282" s="2090">
        <v>114.14850920192472</v>
      </c>
      <c r="I282" s="359">
        <f>H282*Оглавление!$B$14</f>
        <v>10844.10837418285</v>
      </c>
      <c r="J282" s="359">
        <f t="shared" si="10"/>
        <v>10844.10837418285</v>
      </c>
    </row>
    <row r="283" spans="1:10" s="10" customFormat="1">
      <c r="A283" s="6124"/>
      <c r="B283" s="572" t="s">
        <v>7013</v>
      </c>
      <c r="C283" s="6144">
        <v>10023553</v>
      </c>
      <c r="D283" s="6122">
        <v>10023553</v>
      </c>
      <c r="E283" s="361" t="s">
        <v>7011</v>
      </c>
      <c r="F283" s="454" t="s">
        <v>746</v>
      </c>
      <c r="G283" s="6121"/>
      <c r="H283" s="2090">
        <v>122.51</v>
      </c>
      <c r="I283" s="359">
        <f>H283*Оглавление!$B$14</f>
        <v>11638.45</v>
      </c>
      <c r="J283" s="359">
        <f t="shared" si="10"/>
        <v>11638.45</v>
      </c>
    </row>
    <row r="284" spans="1:10" s="1243" customFormat="1">
      <c r="A284" s="6119"/>
      <c r="B284" s="572" t="s">
        <v>7012</v>
      </c>
      <c r="C284" s="6144">
        <v>10023554</v>
      </c>
      <c r="D284" s="6122">
        <v>10023554</v>
      </c>
      <c r="E284" s="361" t="s">
        <v>7011</v>
      </c>
      <c r="F284" s="454" t="s">
        <v>501</v>
      </c>
      <c r="G284" s="6121"/>
      <c r="H284" s="2090">
        <v>117.23</v>
      </c>
      <c r="I284" s="359">
        <f>H284*Оглавление!$B$14</f>
        <v>11136.85</v>
      </c>
      <c r="J284" s="359">
        <f t="shared" si="10"/>
        <v>11136.85</v>
      </c>
    </row>
    <row r="285" spans="1:10" s="10" customFormat="1">
      <c r="A285" s="576" t="s">
        <v>1203</v>
      </c>
      <c r="B285" s="572"/>
      <c r="C285" s="6144"/>
      <c r="D285" s="6123"/>
      <c r="E285" s="361"/>
      <c r="F285" s="454"/>
      <c r="G285" s="6121"/>
      <c r="H285" s="2090"/>
      <c r="I285" s="359"/>
      <c r="J285" s="359"/>
    </row>
    <row r="286" spans="1:10" s="10" customFormat="1">
      <c r="A286" s="5627"/>
      <c r="B286" s="572" t="s">
        <v>1204</v>
      </c>
      <c r="C286" s="6144">
        <v>10015770</v>
      </c>
      <c r="D286" s="6123" t="s">
        <v>2699</v>
      </c>
      <c r="E286" s="361" t="s">
        <v>1205</v>
      </c>
      <c r="F286" s="454" t="s">
        <v>745</v>
      </c>
      <c r="G286" s="6121">
        <v>20</v>
      </c>
      <c r="H286" s="2090">
        <v>78.943939393939402</v>
      </c>
      <c r="I286" s="359">
        <f>H286*Оглавление!$B$14</f>
        <v>7499.6742424242429</v>
      </c>
      <c r="J286" s="359">
        <f t="shared" ref="J286:J291" si="11">I286-I286*$B$4/100</f>
        <v>7499.6742424242429</v>
      </c>
    </row>
    <row r="287" spans="1:10" s="1243" customFormat="1">
      <c r="A287" s="5627"/>
      <c r="B287" s="572" t="s">
        <v>1206</v>
      </c>
      <c r="C287" s="6144">
        <v>10015771</v>
      </c>
      <c r="D287" s="6123" t="s">
        <v>2700</v>
      </c>
      <c r="E287" s="361" t="s">
        <v>1205</v>
      </c>
      <c r="F287" s="454" t="s">
        <v>746</v>
      </c>
      <c r="G287" s="6121">
        <v>20</v>
      </c>
      <c r="H287" s="2090">
        <v>100.646978121164</v>
      </c>
      <c r="I287" s="359">
        <f>H287*Оглавление!$B$14</f>
        <v>9561.4629215105797</v>
      </c>
      <c r="J287" s="359">
        <f t="shared" si="11"/>
        <v>9561.4629215105797</v>
      </c>
    </row>
    <row r="288" spans="1:10" s="600" customFormat="1">
      <c r="A288" s="5627"/>
      <c r="B288" s="572" t="s">
        <v>1207</v>
      </c>
      <c r="C288" s="6144">
        <v>10015772</v>
      </c>
      <c r="D288" s="6123" t="s">
        <v>2701</v>
      </c>
      <c r="E288" s="361" t="s">
        <v>1205</v>
      </c>
      <c r="F288" s="454" t="s">
        <v>501</v>
      </c>
      <c r="G288" s="6121">
        <v>12</v>
      </c>
      <c r="H288" s="2090">
        <v>136.35919560979099</v>
      </c>
      <c r="I288" s="359">
        <f>H288*Оглавление!$B$14</f>
        <v>12954.123582930144</v>
      </c>
      <c r="J288" s="359">
        <f t="shared" si="11"/>
        <v>12954.123582930144</v>
      </c>
    </row>
    <row r="289" spans="1:10" s="1243" customFormat="1">
      <c r="A289" s="5627"/>
      <c r="B289" s="572" t="s">
        <v>1208</v>
      </c>
      <c r="C289" s="6144">
        <v>10015773</v>
      </c>
      <c r="D289" s="6123" t="s">
        <v>2702</v>
      </c>
      <c r="E289" s="361" t="s">
        <v>1205</v>
      </c>
      <c r="F289" s="454" t="s">
        <v>1049</v>
      </c>
      <c r="G289" s="6121">
        <v>1</v>
      </c>
      <c r="H289" s="2090">
        <v>298.53939393939402</v>
      </c>
      <c r="I289" s="359">
        <f>H289*Оглавление!$B$14</f>
        <v>28361.242424242431</v>
      </c>
      <c r="J289" s="359">
        <f t="shared" si="11"/>
        <v>28361.242424242431</v>
      </c>
    </row>
    <row r="290" spans="1:10" s="1243" customFormat="1">
      <c r="A290" s="5627"/>
      <c r="B290" s="572" t="s">
        <v>3188</v>
      </c>
      <c r="C290" s="6144">
        <v>10015774</v>
      </c>
      <c r="D290" s="6123" t="s">
        <v>3190</v>
      </c>
      <c r="E290" s="361" t="s">
        <v>1205</v>
      </c>
      <c r="F290" s="454" t="s">
        <v>1051</v>
      </c>
      <c r="G290" s="6121">
        <v>1</v>
      </c>
      <c r="H290" s="2090">
        <v>454.77090909090902</v>
      </c>
      <c r="I290" s="359">
        <f>H290*Оглавление!$B$14</f>
        <v>43203.236363636359</v>
      </c>
      <c r="J290" s="359">
        <f t="shared" si="11"/>
        <v>43203.236363636359</v>
      </c>
    </row>
    <row r="291" spans="1:10" s="1243" customFormat="1">
      <c r="A291" s="5627"/>
      <c r="B291" s="572" t="s">
        <v>3189</v>
      </c>
      <c r="C291" s="6144">
        <v>10015775</v>
      </c>
      <c r="D291" s="6123" t="s">
        <v>3191</v>
      </c>
      <c r="E291" s="361" t="s">
        <v>1205</v>
      </c>
      <c r="F291" s="454" t="s">
        <v>333</v>
      </c>
      <c r="G291" s="6121">
        <v>1</v>
      </c>
      <c r="H291" s="2090">
        <v>528.72515151515199</v>
      </c>
      <c r="I291" s="359">
        <f>H291*Оглавление!$B$14</f>
        <v>50228.88939393944</v>
      </c>
      <c r="J291" s="359">
        <f t="shared" si="11"/>
        <v>50228.88939393944</v>
      </c>
    </row>
    <row r="292" spans="1:10" s="10" customFormat="1">
      <c r="A292" s="5627"/>
      <c r="B292" s="572" t="s">
        <v>3169</v>
      </c>
      <c r="C292" s="6144">
        <v>10004679</v>
      </c>
      <c r="D292" s="6123" t="s">
        <v>3171</v>
      </c>
      <c r="E292" s="361"/>
      <c r="F292" s="454" t="s">
        <v>745</v>
      </c>
      <c r="G292" s="6121"/>
      <c r="H292" s="2090">
        <v>14.617681720494888</v>
      </c>
      <c r="I292" s="359">
        <f>H292*Оглавление!$B$14</f>
        <v>1388.6797634470142</v>
      </c>
      <c r="J292" s="359">
        <f>I292-I292*$B$4/100</f>
        <v>1388.6797634470142</v>
      </c>
    </row>
    <row r="293" spans="1:10" s="10" customFormat="1">
      <c r="A293" s="5627"/>
      <c r="B293" s="572" t="s">
        <v>3170</v>
      </c>
      <c r="C293" s="6144">
        <v>10017685</v>
      </c>
      <c r="D293" s="6122">
        <v>10017685</v>
      </c>
      <c r="E293" s="361"/>
      <c r="F293" s="454" t="s">
        <v>746</v>
      </c>
      <c r="G293" s="6121"/>
      <c r="H293" s="2090">
        <v>25.2</v>
      </c>
      <c r="I293" s="359">
        <f>H293*Оглавление!$B$14</f>
        <v>2394</v>
      </c>
      <c r="J293" s="359">
        <f>I293-I293*$B$4/100</f>
        <v>2394</v>
      </c>
    </row>
    <row r="294" spans="1:10" s="10" customFormat="1">
      <c r="A294" s="577" t="s">
        <v>3195</v>
      </c>
      <c r="B294" s="564"/>
      <c r="C294" s="1187"/>
      <c r="D294" s="484"/>
      <c r="E294" s="565"/>
      <c r="F294" s="566"/>
      <c r="G294" s="567"/>
      <c r="H294" s="2090"/>
      <c r="I294" s="510"/>
      <c r="J294" s="510"/>
    </row>
    <row r="295" spans="1:10" s="10" customFormat="1">
      <c r="A295" s="5627"/>
      <c r="B295" s="572" t="s">
        <v>3196</v>
      </c>
      <c r="C295" s="6144">
        <v>10026028</v>
      </c>
      <c r="D295" s="6123" t="s">
        <v>3197</v>
      </c>
      <c r="E295" s="361" t="s">
        <v>3199</v>
      </c>
      <c r="F295" s="454" t="s">
        <v>745</v>
      </c>
      <c r="G295" s="6121"/>
      <c r="H295" s="2090">
        <v>57.58</v>
      </c>
      <c r="I295" s="359">
        <f>H295*Оглавление!$B$14</f>
        <v>5470.0999999999995</v>
      </c>
      <c r="J295" s="359">
        <f>I295-I295*$B$4/100</f>
        <v>5470.0999999999995</v>
      </c>
    </row>
    <row r="296" spans="1:10" s="10" customFormat="1">
      <c r="A296" s="5627"/>
      <c r="B296" s="572" t="s">
        <v>3196</v>
      </c>
      <c r="C296" s="6144">
        <v>10026029</v>
      </c>
      <c r="D296" s="6123" t="s">
        <v>3198</v>
      </c>
      <c r="E296" s="361" t="s">
        <v>3199</v>
      </c>
      <c r="F296" s="454" t="s">
        <v>746</v>
      </c>
      <c r="G296" s="6121"/>
      <c r="H296" s="2090">
        <v>81.14</v>
      </c>
      <c r="I296" s="359">
        <f>H296*Оглавление!$B$14</f>
        <v>7708.3</v>
      </c>
      <c r="J296" s="359">
        <f>I296-I296*$B$4/100</f>
        <v>7708.3</v>
      </c>
    </row>
    <row r="297" spans="1:10" s="10" customFormat="1">
      <c r="A297" s="577" t="s">
        <v>3210</v>
      </c>
      <c r="B297" s="452"/>
      <c r="C297" s="1457"/>
      <c r="D297" s="5627"/>
      <c r="E297" s="256"/>
      <c r="F297" s="482"/>
      <c r="G297" s="483"/>
      <c r="H297" s="2090"/>
      <c r="I297" s="344"/>
      <c r="J297" s="344"/>
    </row>
    <row r="298" spans="1:10" s="10" customFormat="1">
      <c r="A298" s="5627"/>
      <c r="B298" s="572" t="s">
        <v>3203</v>
      </c>
      <c r="C298" s="6144">
        <v>10023639</v>
      </c>
      <c r="D298" s="6122">
        <v>10023639</v>
      </c>
      <c r="E298" s="361" t="s">
        <v>3202</v>
      </c>
      <c r="F298" s="454" t="s">
        <v>745</v>
      </c>
      <c r="G298" s="6121"/>
      <c r="H298" s="2090">
        <v>135.71797241678101</v>
      </c>
      <c r="I298" s="359">
        <f>H298*Оглавление!$B$14</f>
        <v>12893.207379594196</v>
      </c>
      <c r="J298" s="359">
        <f t="shared" ref="J298:J304" si="12">I298-I298*$B$4/100</f>
        <v>12893.207379594196</v>
      </c>
    </row>
    <row r="299" spans="1:10" s="10" customFormat="1">
      <c r="A299" s="5627"/>
      <c r="B299" s="572" t="s">
        <v>3204</v>
      </c>
      <c r="C299" s="6144">
        <v>10023642</v>
      </c>
      <c r="D299" s="6122">
        <v>10023642</v>
      </c>
      <c r="E299" s="361" t="s">
        <v>3202</v>
      </c>
      <c r="F299" s="454" t="s">
        <v>746</v>
      </c>
      <c r="G299" s="6121"/>
      <c r="H299" s="2090">
        <v>223.73282547476401</v>
      </c>
      <c r="I299" s="359">
        <f>H299*Оглавление!$B$14</f>
        <v>21254.618420102583</v>
      </c>
      <c r="J299" s="359">
        <f t="shared" si="12"/>
        <v>21254.618420102583</v>
      </c>
    </row>
    <row r="300" spans="1:10" s="10" customFormat="1">
      <c r="A300" s="5627"/>
      <c r="B300" s="572" t="s">
        <v>3205</v>
      </c>
      <c r="C300" s="6144">
        <v>10023643</v>
      </c>
      <c r="D300" s="6122">
        <v>10023643</v>
      </c>
      <c r="E300" s="361" t="s">
        <v>3202</v>
      </c>
      <c r="F300" s="454" t="s">
        <v>746</v>
      </c>
      <c r="G300" s="6121"/>
      <c r="H300" s="2090">
        <v>185.37554695981052</v>
      </c>
      <c r="I300" s="359">
        <f>H300*Оглавление!$B$14</f>
        <v>17610.676961181998</v>
      </c>
      <c r="J300" s="359">
        <f t="shared" si="12"/>
        <v>17610.676961181998</v>
      </c>
    </row>
    <row r="301" spans="1:10" s="10" customFormat="1">
      <c r="A301" s="5627"/>
      <c r="B301" s="572" t="s">
        <v>3206</v>
      </c>
      <c r="C301" s="6144">
        <v>10023640</v>
      </c>
      <c r="D301" s="6122">
        <v>10023640</v>
      </c>
      <c r="E301" s="361" t="s">
        <v>3202</v>
      </c>
      <c r="F301" s="454" t="s">
        <v>501</v>
      </c>
      <c r="G301" s="6121"/>
      <c r="H301" s="2090">
        <v>183.69600806690067</v>
      </c>
      <c r="I301" s="359">
        <f>H301*Оглавление!$B$14</f>
        <v>17451.120766355565</v>
      </c>
      <c r="J301" s="359">
        <f t="shared" si="12"/>
        <v>17451.120766355565</v>
      </c>
    </row>
    <row r="302" spans="1:10" s="10" customFormat="1">
      <c r="A302" s="5627"/>
      <c r="B302" s="572" t="s">
        <v>3207</v>
      </c>
      <c r="C302" s="6144">
        <v>10023641</v>
      </c>
      <c r="D302" s="6122">
        <v>10023641</v>
      </c>
      <c r="E302" s="361" t="s">
        <v>3202</v>
      </c>
      <c r="F302" s="454" t="s">
        <v>501</v>
      </c>
      <c r="G302" s="6121"/>
      <c r="H302" s="2090">
        <v>195.7089811653405</v>
      </c>
      <c r="I302" s="359">
        <f>H302*Оглавление!$B$14</f>
        <v>18592.353210707348</v>
      </c>
      <c r="J302" s="359">
        <f t="shared" si="12"/>
        <v>18592.353210707348</v>
      </c>
    </row>
    <row r="303" spans="1:10" s="10" customFormat="1">
      <c r="A303" s="5627"/>
      <c r="B303" s="572" t="s">
        <v>3208</v>
      </c>
      <c r="C303" s="6144">
        <v>10027191</v>
      </c>
      <c r="D303" s="6122">
        <v>10027191</v>
      </c>
      <c r="E303" s="361" t="s">
        <v>3202</v>
      </c>
      <c r="F303" s="454" t="s">
        <v>1049</v>
      </c>
      <c r="G303" s="6121"/>
      <c r="H303" s="2090">
        <v>327.82429270467384</v>
      </c>
      <c r="I303" s="359">
        <f>H303*Оглавление!$B$14</f>
        <v>31143.307806944016</v>
      </c>
      <c r="J303" s="359">
        <f t="shared" si="12"/>
        <v>31143.307806944016</v>
      </c>
    </row>
    <row r="304" spans="1:10" s="10" customFormat="1">
      <c r="A304" s="5627"/>
      <c r="B304" s="572" t="s">
        <v>3209</v>
      </c>
      <c r="C304" s="6144">
        <v>10023638</v>
      </c>
      <c r="D304" s="6122">
        <v>10023638</v>
      </c>
      <c r="E304" s="361" t="s">
        <v>3202</v>
      </c>
      <c r="F304" s="454" t="s">
        <v>1049</v>
      </c>
      <c r="G304" s="6121"/>
      <c r="H304" s="2090">
        <v>430.81595941182002</v>
      </c>
      <c r="I304" s="359">
        <f>H304*Оглавление!$B$14</f>
        <v>40927.516144122899</v>
      </c>
      <c r="J304" s="359">
        <f t="shared" si="12"/>
        <v>40927.516144122899</v>
      </c>
    </row>
    <row r="305" spans="1:10" s="1414" customFormat="1" ht="28.7">
      <c r="A305" s="1433"/>
      <c r="B305" s="1434" t="s">
        <v>8797</v>
      </c>
      <c r="C305" s="6145">
        <v>10024848</v>
      </c>
      <c r="D305" s="1435">
        <v>10024848</v>
      </c>
      <c r="E305" s="1436"/>
      <c r="F305" s="1437"/>
      <c r="G305" s="1438"/>
      <c r="H305" s="2090">
        <v>10.7484439309697</v>
      </c>
      <c r="I305" s="1439">
        <f>H305*Оглавление!$B$14</f>
        <v>1021.1021734421215</v>
      </c>
      <c r="J305" s="1439">
        <f>I305-I305*$B$4/100</f>
        <v>1021.1021734421215</v>
      </c>
    </row>
    <row r="306" spans="1:10" s="10" customFormat="1">
      <c r="A306" s="5627"/>
      <c r="B306" s="452"/>
      <c r="C306" s="1457"/>
      <c r="D306" s="5627"/>
      <c r="E306" s="256"/>
      <c r="F306" s="482"/>
      <c r="G306" s="483"/>
      <c r="H306" s="1096"/>
      <c r="I306" s="344"/>
      <c r="J306" s="344"/>
    </row>
    <row r="307" spans="1:10" s="10" customFormat="1">
      <c r="A307" s="6127" t="s">
        <v>3423</v>
      </c>
      <c r="B307" s="6128"/>
      <c r="C307" s="6156"/>
      <c r="D307" s="6128"/>
      <c r="E307" s="6128"/>
      <c r="F307" s="6128"/>
      <c r="G307" s="6128"/>
      <c r="H307" s="6128"/>
      <c r="I307" s="6128"/>
      <c r="J307" s="6128"/>
    </row>
    <row r="308" spans="1:10" s="10" customFormat="1">
      <c r="A308" s="608"/>
      <c r="B308" s="608"/>
      <c r="C308" s="2747"/>
      <c r="D308" s="608"/>
      <c r="E308" s="608"/>
      <c r="F308" s="608"/>
      <c r="G308" s="608"/>
      <c r="H308" s="1097"/>
      <c r="I308" s="608"/>
      <c r="J308" s="608"/>
    </row>
    <row r="309" spans="1:10" s="10" customFormat="1">
      <c r="A309" s="575" t="s">
        <v>3424</v>
      </c>
      <c r="B309" s="452"/>
      <c r="C309" s="1457"/>
      <c r="D309" s="5627"/>
      <c r="E309" s="256"/>
      <c r="F309" s="482"/>
      <c r="G309" s="483"/>
      <c r="H309" s="1096"/>
      <c r="I309" s="344"/>
      <c r="J309" s="344"/>
    </row>
    <row r="310" spans="1:10" s="10" customFormat="1" ht="28.7">
      <c r="A310" s="5627"/>
      <c r="B310" s="572" t="s">
        <v>2868</v>
      </c>
      <c r="C310" s="6144">
        <v>10013363</v>
      </c>
      <c r="D310" s="6123" t="s">
        <v>2709</v>
      </c>
      <c r="E310" s="361" t="s">
        <v>3511</v>
      </c>
      <c r="F310" s="454"/>
      <c r="G310" s="6121">
        <v>100</v>
      </c>
      <c r="H310" s="2090">
        <v>26.48</v>
      </c>
      <c r="I310" s="359">
        <f>H310*Оглавление!$B$14</f>
        <v>2515.6</v>
      </c>
      <c r="J310" s="359">
        <f>I310-I310*$B$4/100</f>
        <v>2515.6</v>
      </c>
    </row>
    <row r="311" spans="1:10" s="10" customFormat="1" ht="28.7">
      <c r="A311" s="5627"/>
      <c r="B311" s="572" t="s">
        <v>2176</v>
      </c>
      <c r="C311" s="6141">
        <v>10013371</v>
      </c>
      <c r="D311" s="572" t="s">
        <v>2710</v>
      </c>
      <c r="E311" s="361" t="s">
        <v>3511</v>
      </c>
      <c r="F311" s="361"/>
      <c r="G311" s="358" t="s">
        <v>501</v>
      </c>
      <c r="H311" s="2090">
        <v>91.53</v>
      </c>
      <c r="I311" s="359">
        <f>H311*Оглавление!$B$14</f>
        <v>8695.35</v>
      </c>
      <c r="J311" s="359">
        <f>I311-I311*$B$4/100</f>
        <v>8695.35</v>
      </c>
    </row>
    <row r="312" spans="1:10" s="10" customFormat="1" ht="43">
      <c r="A312" s="5627"/>
      <c r="B312" s="572" t="s">
        <v>10008</v>
      </c>
      <c r="C312" s="6144">
        <v>10013393</v>
      </c>
      <c r="D312" s="6123" t="s">
        <v>5731</v>
      </c>
      <c r="E312" s="361" t="s">
        <v>5732</v>
      </c>
      <c r="F312" s="454" t="s">
        <v>1243</v>
      </c>
      <c r="G312" s="6121">
        <v>1</v>
      </c>
      <c r="H312" s="2090">
        <v>98.779660311815476</v>
      </c>
      <c r="I312" s="359"/>
      <c r="J312" s="359"/>
    </row>
    <row r="313" spans="1:10" s="10" customFormat="1">
      <c r="A313" s="575" t="s">
        <v>3425</v>
      </c>
      <c r="B313" s="452"/>
      <c r="C313" s="1457"/>
      <c r="D313" s="5627"/>
      <c r="E313" s="256"/>
      <c r="F313" s="482"/>
      <c r="G313" s="483"/>
      <c r="H313" s="2090"/>
      <c r="I313" s="344"/>
      <c r="J313" s="344"/>
    </row>
    <row r="314" spans="1:10" s="610" customFormat="1">
      <c r="A314" s="5627"/>
      <c r="B314" s="572" t="s">
        <v>3512</v>
      </c>
      <c r="C314" s="6144">
        <v>10021092</v>
      </c>
      <c r="D314" s="6123" t="s">
        <v>2711</v>
      </c>
      <c r="E314" s="361">
        <v>24</v>
      </c>
      <c r="F314" s="454" t="s">
        <v>1242</v>
      </c>
      <c r="G314" s="6121">
        <v>1</v>
      </c>
      <c r="H314" s="2090">
        <v>31.35</v>
      </c>
      <c r="I314" s="359">
        <f>H314*Оглавление!$B$14</f>
        <v>2978.25</v>
      </c>
      <c r="J314" s="359">
        <f>I314-I314*$B$4/100</f>
        <v>2978.25</v>
      </c>
    </row>
    <row r="315" spans="1:10" s="10" customFormat="1">
      <c r="A315" s="5627"/>
      <c r="B315" s="572" t="s">
        <v>3512</v>
      </c>
      <c r="C315" s="6144">
        <v>10021093</v>
      </c>
      <c r="D315" s="6123" t="s">
        <v>2712</v>
      </c>
      <c r="E315" s="361"/>
      <c r="F315" s="454" t="s">
        <v>1243</v>
      </c>
      <c r="G315" s="6121">
        <v>1</v>
      </c>
      <c r="H315" s="2090">
        <v>30.18</v>
      </c>
      <c r="I315" s="359">
        <f>H315*Оглавление!$B$14</f>
        <v>2867.1</v>
      </c>
      <c r="J315" s="359">
        <f>I315-I315*$B$4/100</f>
        <v>2867.1</v>
      </c>
    </row>
    <row r="316" spans="1:10" s="10" customFormat="1">
      <c r="A316" s="5627"/>
      <c r="B316" s="572" t="s">
        <v>3512</v>
      </c>
      <c r="C316" s="6144">
        <v>10021094</v>
      </c>
      <c r="D316" s="6123" t="s">
        <v>2713</v>
      </c>
      <c r="E316" s="361">
        <v>220</v>
      </c>
      <c r="F316" s="454" t="s">
        <v>1242</v>
      </c>
      <c r="G316" s="6121">
        <v>1</v>
      </c>
      <c r="H316" s="2090">
        <v>31.74</v>
      </c>
      <c r="I316" s="359">
        <f>H316*Оглавление!$B$14</f>
        <v>3015.2999999999997</v>
      </c>
      <c r="J316" s="359">
        <f>I316-I316*$B$4/100</f>
        <v>3015.2999999999997</v>
      </c>
    </row>
    <row r="317" spans="1:10" s="10" customFormat="1">
      <c r="A317" s="5627"/>
      <c r="B317" s="572" t="s">
        <v>3512</v>
      </c>
      <c r="C317" s="6144">
        <v>10021095</v>
      </c>
      <c r="D317" s="6123" t="s">
        <v>2714</v>
      </c>
      <c r="E317" s="361"/>
      <c r="F317" s="454" t="s">
        <v>1243</v>
      </c>
      <c r="G317" s="6121">
        <v>1</v>
      </c>
      <c r="H317" s="2090">
        <v>29.28</v>
      </c>
      <c r="I317" s="359">
        <f>H317*Оглавление!$B$14</f>
        <v>2781.6</v>
      </c>
      <c r="J317" s="359">
        <f>I317-I317*$B$4/100</f>
        <v>2781.6</v>
      </c>
    </row>
    <row r="318" spans="1:10" s="10" customFormat="1" ht="28.7">
      <c r="A318" s="6126"/>
      <c r="B318" s="572" t="s">
        <v>7019</v>
      </c>
      <c r="C318" s="6144">
        <v>10013386</v>
      </c>
      <c r="D318" s="6122">
        <v>10013386</v>
      </c>
      <c r="E318" s="361"/>
      <c r="F318" s="454"/>
      <c r="G318" s="6121">
        <v>1</v>
      </c>
      <c r="H318" s="2090">
        <v>228.41</v>
      </c>
      <c r="I318" s="359"/>
      <c r="J318" s="359"/>
    </row>
    <row r="319" spans="1:10" s="10" customFormat="1" ht="28.7">
      <c r="A319" s="6119"/>
      <c r="B319" s="572" t="s">
        <v>7019</v>
      </c>
      <c r="C319" s="6144">
        <v>10013387</v>
      </c>
      <c r="D319" s="6123" t="s">
        <v>2715</v>
      </c>
      <c r="E319" s="361"/>
      <c r="F319" s="454"/>
      <c r="G319" s="6121">
        <v>1</v>
      </c>
      <c r="H319" s="2090">
        <v>148.49247871635976</v>
      </c>
      <c r="I319" s="359">
        <f>H319*Оглавление!$B$14</f>
        <v>14106.785478054177</v>
      </c>
      <c r="J319" s="359">
        <f t="shared" ref="J319:J331" si="13">I319-I319*$B$4/100</f>
        <v>14106.785478054177</v>
      </c>
    </row>
    <row r="320" spans="1:10" s="961" customFormat="1" ht="15" customHeight="1">
      <c r="A320" s="5627"/>
      <c r="B320" s="6125" t="s">
        <v>1244</v>
      </c>
      <c r="C320" s="6144">
        <v>10021097</v>
      </c>
      <c r="D320" s="6123" t="s">
        <v>2716</v>
      </c>
      <c r="E320" s="6121">
        <v>24</v>
      </c>
      <c r="F320" s="361" t="s">
        <v>1242</v>
      </c>
      <c r="G320" s="358" t="s">
        <v>501</v>
      </c>
      <c r="H320" s="2090">
        <v>35.355717033796786</v>
      </c>
      <c r="I320" s="359">
        <f>H320*Оглавление!$B$14</f>
        <v>3358.7931182106945</v>
      </c>
      <c r="J320" s="359">
        <f t="shared" si="13"/>
        <v>3358.7931182106945</v>
      </c>
    </row>
    <row r="321" spans="1:10" s="10" customFormat="1">
      <c r="A321" s="5627"/>
      <c r="B321" s="6125"/>
      <c r="C321" s="6144">
        <v>10021098</v>
      </c>
      <c r="D321" s="6123" t="s">
        <v>2717</v>
      </c>
      <c r="E321" s="6121"/>
      <c r="F321" s="454" t="s">
        <v>1243</v>
      </c>
      <c r="G321" s="6121">
        <v>1</v>
      </c>
      <c r="H321" s="2090">
        <v>35.19</v>
      </c>
      <c r="I321" s="359">
        <f>H321*Оглавление!$B$14</f>
        <v>3343.0499999999997</v>
      </c>
      <c r="J321" s="359">
        <f t="shared" si="13"/>
        <v>3343.0499999999997</v>
      </c>
    </row>
    <row r="322" spans="1:10" s="10" customFormat="1">
      <c r="A322" s="5627"/>
      <c r="B322" s="6125"/>
      <c r="C322" s="6144">
        <v>10021099</v>
      </c>
      <c r="D322" s="6123" t="s">
        <v>2718</v>
      </c>
      <c r="E322" s="6129">
        <v>220</v>
      </c>
      <c r="F322" s="454" t="s">
        <v>1242</v>
      </c>
      <c r="G322" s="6121">
        <v>1</v>
      </c>
      <c r="H322" s="2090">
        <v>33.119981427980697</v>
      </c>
      <c r="I322" s="359">
        <f>H322*Оглавление!$B$14</f>
        <v>3146.3982356581664</v>
      </c>
      <c r="J322" s="359">
        <f t="shared" si="13"/>
        <v>3146.3982356581664</v>
      </c>
    </row>
    <row r="323" spans="1:10" s="939" customFormat="1">
      <c r="A323" s="5627"/>
      <c r="B323" s="6125"/>
      <c r="C323" s="6144">
        <v>10021100</v>
      </c>
      <c r="D323" s="6123" t="s">
        <v>3426</v>
      </c>
      <c r="E323" s="6130"/>
      <c r="F323" s="454" t="s">
        <v>1242</v>
      </c>
      <c r="G323" s="6121">
        <v>1</v>
      </c>
      <c r="H323" s="2090">
        <v>38.15</v>
      </c>
      <c r="I323" s="359">
        <f>H323*Оглавление!$B$14</f>
        <v>3624.25</v>
      </c>
      <c r="J323" s="359">
        <f t="shared" si="13"/>
        <v>3624.25</v>
      </c>
    </row>
    <row r="324" spans="1:10" s="939" customFormat="1" ht="43">
      <c r="A324" s="5627"/>
      <c r="B324" s="6125" t="s">
        <v>2279</v>
      </c>
      <c r="C324" s="6144">
        <v>10021101</v>
      </c>
      <c r="D324" s="6123" t="s">
        <v>2719</v>
      </c>
      <c r="E324" s="361">
        <v>24</v>
      </c>
      <c r="F324" s="454" t="s">
        <v>2230</v>
      </c>
      <c r="G324" s="6121">
        <v>1</v>
      </c>
      <c r="H324" s="2090">
        <v>45.005948977804124</v>
      </c>
      <c r="I324" s="359">
        <f>H324*Оглавление!$B$14</f>
        <v>4275.5651528913913</v>
      </c>
      <c r="J324" s="359">
        <f t="shared" si="13"/>
        <v>4275.5651528913913</v>
      </c>
    </row>
    <row r="325" spans="1:10" s="10" customFormat="1" ht="28.7">
      <c r="A325" s="5627"/>
      <c r="B325" s="6125"/>
      <c r="C325" s="6144">
        <v>10021102</v>
      </c>
      <c r="D325" s="6123" t="s">
        <v>2720</v>
      </c>
      <c r="E325" s="361">
        <v>220</v>
      </c>
      <c r="F325" s="454" t="s">
        <v>2230</v>
      </c>
      <c r="G325" s="6121">
        <v>1</v>
      </c>
      <c r="H325" s="2090">
        <v>51.732863552796296</v>
      </c>
      <c r="I325" s="359">
        <f>H325*Оглавление!$B$14</f>
        <v>4914.6220375156481</v>
      </c>
      <c r="J325" s="359">
        <f t="shared" si="13"/>
        <v>4914.6220375156481</v>
      </c>
    </row>
    <row r="326" spans="1:10" s="10" customFormat="1" ht="28.7">
      <c r="A326" s="5627"/>
      <c r="B326" s="572" t="s">
        <v>3513</v>
      </c>
      <c r="C326" s="6141">
        <v>10021106</v>
      </c>
      <c r="D326" s="572" t="s">
        <v>3427</v>
      </c>
      <c r="E326" s="6121">
        <v>220</v>
      </c>
      <c r="F326" s="361" t="s">
        <v>1243</v>
      </c>
      <c r="G326" s="454" t="s">
        <v>501</v>
      </c>
      <c r="H326" s="2090">
        <v>96.91</v>
      </c>
      <c r="I326" s="359">
        <f>H326*Оглавление!$B$14</f>
        <v>9206.4499999999989</v>
      </c>
      <c r="J326" s="359">
        <f t="shared" si="13"/>
        <v>9206.4499999999989</v>
      </c>
    </row>
    <row r="327" spans="1:10" s="10" customFormat="1" ht="28.7">
      <c r="A327" s="5627"/>
      <c r="B327" s="572" t="s">
        <v>2911</v>
      </c>
      <c r="C327" s="6144">
        <v>10021109</v>
      </c>
      <c r="D327" s="6122">
        <v>10021109</v>
      </c>
      <c r="E327" s="6121">
        <v>24</v>
      </c>
      <c r="F327" s="454" t="s">
        <v>2230</v>
      </c>
      <c r="G327" s="6121">
        <v>1</v>
      </c>
      <c r="H327" s="2090">
        <v>76.27</v>
      </c>
      <c r="I327" s="359">
        <f>H327*Оглавление!$B$14</f>
        <v>7245.65</v>
      </c>
      <c r="J327" s="359">
        <f t="shared" si="13"/>
        <v>7245.65</v>
      </c>
    </row>
    <row r="328" spans="1:10" s="10" customFormat="1" ht="28.7">
      <c r="A328" s="5627"/>
      <c r="B328" s="572" t="s">
        <v>3428</v>
      </c>
      <c r="C328" s="6144">
        <v>10021108</v>
      </c>
      <c r="D328" s="6122">
        <v>10021108</v>
      </c>
      <c r="E328" s="6121">
        <v>24</v>
      </c>
      <c r="F328" s="454" t="s">
        <v>2230</v>
      </c>
      <c r="G328" s="6121">
        <v>1</v>
      </c>
      <c r="H328" s="2090">
        <v>82.83</v>
      </c>
      <c r="I328" s="359">
        <f>H328*Оглавление!$B$14</f>
        <v>7868.8499999999995</v>
      </c>
      <c r="J328" s="359">
        <f t="shared" si="13"/>
        <v>7868.8499999999995</v>
      </c>
    </row>
    <row r="329" spans="1:10" s="10" customFormat="1" ht="28.7">
      <c r="A329" s="5627"/>
      <c r="B329" s="572" t="s">
        <v>2911</v>
      </c>
      <c r="C329" s="6144">
        <v>10021111</v>
      </c>
      <c r="D329" s="6122">
        <v>10021111</v>
      </c>
      <c r="E329" s="6121">
        <v>220</v>
      </c>
      <c r="F329" s="454" t="s">
        <v>2230</v>
      </c>
      <c r="G329" s="6121">
        <v>1</v>
      </c>
      <c r="H329" s="2090">
        <v>113.81011006531365</v>
      </c>
      <c r="I329" s="359">
        <f>H329*Оглавление!$B$14</f>
        <v>10811.960456204797</v>
      </c>
      <c r="J329" s="359">
        <f t="shared" si="13"/>
        <v>10811.960456204797</v>
      </c>
    </row>
    <row r="330" spans="1:10" s="1243" customFormat="1" ht="28.7">
      <c r="A330" s="5627"/>
      <c r="B330" s="572" t="s">
        <v>3428</v>
      </c>
      <c r="C330" s="6141">
        <v>10021110</v>
      </c>
      <c r="D330" s="572" t="s">
        <v>2721</v>
      </c>
      <c r="E330" s="6121">
        <v>220</v>
      </c>
      <c r="F330" s="454" t="s">
        <v>2230</v>
      </c>
      <c r="G330" s="454" t="s">
        <v>501</v>
      </c>
      <c r="H330" s="2090">
        <v>80.133931924426676</v>
      </c>
      <c r="I330" s="359">
        <f>H330*Оглавление!$B$14</f>
        <v>7612.7235328205343</v>
      </c>
      <c r="J330" s="359">
        <f t="shared" si="13"/>
        <v>7612.7235328205343</v>
      </c>
    </row>
    <row r="331" spans="1:10" s="10" customFormat="1">
      <c r="A331" s="5627"/>
      <c r="B331" s="572" t="s">
        <v>2177</v>
      </c>
      <c r="C331" s="6144">
        <v>10081351</v>
      </c>
      <c r="D331" s="6122">
        <v>10081351</v>
      </c>
      <c r="E331" s="361"/>
      <c r="F331" s="454"/>
      <c r="G331" s="6121">
        <v>1</v>
      </c>
      <c r="H331" s="2090">
        <v>89.21</v>
      </c>
      <c r="I331" s="359">
        <f>H331*Оглавление!$B$14</f>
        <v>8474.9499999999989</v>
      </c>
      <c r="J331" s="359">
        <f t="shared" si="13"/>
        <v>8474.9499999999989</v>
      </c>
    </row>
    <row r="332" spans="1:10" s="10" customFormat="1">
      <c r="A332" s="5627"/>
      <c r="B332" s="5627"/>
      <c r="C332" s="1457"/>
      <c r="D332" s="5627"/>
      <c r="E332" s="5627"/>
      <c r="F332" s="5627"/>
      <c r="G332" s="5627"/>
      <c r="H332" s="3227"/>
      <c r="I332" s="344"/>
      <c r="J332" s="344"/>
    </row>
    <row r="333" spans="1:10" s="10" customFormat="1">
      <c r="A333" s="5627" t="s">
        <v>3429</v>
      </c>
      <c r="B333" s="564"/>
      <c r="C333" s="1187"/>
      <c r="D333" s="484"/>
      <c r="E333" s="565"/>
      <c r="F333" s="566"/>
      <c r="G333" s="567"/>
      <c r="H333" s="1046"/>
      <c r="I333" s="510"/>
      <c r="J333" s="510"/>
    </row>
    <row r="334" spans="1:10" s="10" customFormat="1">
      <c r="A334" s="5627"/>
      <c r="B334" s="564"/>
      <c r="C334" s="1187"/>
      <c r="D334" s="484"/>
      <c r="E334" s="565"/>
      <c r="F334" s="566"/>
      <c r="G334" s="567"/>
      <c r="H334" s="1046"/>
      <c r="I334" s="510"/>
      <c r="J334" s="510"/>
    </row>
    <row r="335" spans="1:10" s="10" customFormat="1">
      <c r="A335" s="6123"/>
      <c r="B335" s="572" t="s">
        <v>3430</v>
      </c>
      <c r="C335" s="6144">
        <v>10025810</v>
      </c>
      <c r="D335" s="6122">
        <v>10025810</v>
      </c>
      <c r="E335" s="361"/>
      <c r="F335" s="454" t="s">
        <v>3173</v>
      </c>
      <c r="G335" s="6121">
        <v>1</v>
      </c>
      <c r="H335" s="2660">
        <v>57.303589685211691</v>
      </c>
      <c r="I335" s="359">
        <f>H335*Оглавление!$B$14</f>
        <v>5443.8410200951103</v>
      </c>
      <c r="J335" s="359">
        <f>I335-I335*$B$4/100</f>
        <v>5443.8410200951103</v>
      </c>
    </row>
    <row r="336" spans="1:10" s="10" customFormat="1" ht="28.7">
      <c r="A336" s="6123"/>
      <c r="B336" s="572" t="s">
        <v>3431</v>
      </c>
      <c r="C336" s="6144">
        <v>10025806</v>
      </c>
      <c r="D336" s="6122">
        <v>10025806</v>
      </c>
      <c r="E336" s="361"/>
      <c r="F336" s="454" t="s">
        <v>2230</v>
      </c>
      <c r="G336" s="6121">
        <v>1</v>
      </c>
      <c r="H336" s="2090">
        <v>76.49018652963926</v>
      </c>
      <c r="I336" s="359">
        <f>H336*Оглавление!$B$14</f>
        <v>7266.5677203157293</v>
      </c>
      <c r="J336" s="359">
        <f>I336-I336*$B$4/100</f>
        <v>7266.5677203157293</v>
      </c>
    </row>
    <row r="337" spans="1:10" s="610" customFormat="1" ht="28.7">
      <c r="A337" s="6123"/>
      <c r="B337" s="572" t="s">
        <v>3514</v>
      </c>
      <c r="C337" s="6144">
        <v>10025807</v>
      </c>
      <c r="D337" s="6122">
        <v>10025807</v>
      </c>
      <c r="E337" s="361"/>
      <c r="F337" s="454" t="s">
        <v>2230</v>
      </c>
      <c r="G337" s="6121">
        <v>1</v>
      </c>
      <c r="H337" s="3591">
        <v>97.640989875944413</v>
      </c>
      <c r="I337" s="359">
        <f>H337*Оглавление!$B$14</f>
        <v>9275.8940382147193</v>
      </c>
      <c r="J337" s="359">
        <f>I337-I337*$B$4/100</f>
        <v>9275.8940382147193</v>
      </c>
    </row>
    <row r="338" spans="1:10" s="10" customFormat="1">
      <c r="A338" s="5627"/>
      <c r="B338" s="452"/>
      <c r="C338" s="1457"/>
      <c r="D338" s="5627"/>
      <c r="E338" s="256"/>
      <c r="F338" s="482"/>
      <c r="G338" s="483"/>
      <c r="H338" s="3227"/>
      <c r="I338" s="344"/>
      <c r="J338" s="344"/>
    </row>
    <row r="339" spans="1:10" s="10" customFormat="1">
      <c r="A339" s="5627" t="s">
        <v>3432</v>
      </c>
      <c r="B339" s="452"/>
      <c r="C339" s="1457"/>
      <c r="D339" s="5627"/>
      <c r="E339" s="256"/>
      <c r="F339" s="482"/>
      <c r="G339" s="483"/>
      <c r="H339" s="1046"/>
      <c r="I339" s="344"/>
      <c r="J339" s="344"/>
    </row>
    <row r="340" spans="1:10" s="10" customFormat="1">
      <c r="A340" s="5627"/>
      <c r="B340" s="452"/>
      <c r="C340" s="1457"/>
      <c r="D340" s="5627"/>
      <c r="E340" s="256"/>
      <c r="F340" s="482"/>
      <c r="G340" s="483"/>
      <c r="H340" s="3228"/>
      <c r="I340" s="344"/>
      <c r="J340" s="344"/>
    </row>
    <row r="341" spans="1:10" s="10" customFormat="1">
      <c r="A341" s="5627"/>
      <c r="B341" s="606" t="s">
        <v>3433</v>
      </c>
      <c r="C341" s="6144">
        <v>10021112</v>
      </c>
      <c r="D341" s="6122">
        <v>10021112</v>
      </c>
      <c r="E341" s="361">
        <v>24</v>
      </c>
      <c r="F341" s="454" t="s">
        <v>3192</v>
      </c>
      <c r="G341" s="6121">
        <v>1</v>
      </c>
      <c r="H341" s="3592">
        <v>101.15663484669635</v>
      </c>
      <c r="I341" s="359">
        <f>H341*Оглавление!$B$14</f>
        <v>9609.8803104361523</v>
      </c>
      <c r="J341" s="359">
        <f>I341-I341*$B$4/100</f>
        <v>9609.8803104361523</v>
      </c>
    </row>
    <row r="342" spans="1:10" s="10" customFormat="1">
      <c r="A342" s="5627"/>
      <c r="B342" s="606" t="s">
        <v>3434</v>
      </c>
      <c r="C342" s="6144">
        <v>10021113</v>
      </c>
      <c r="D342" s="6122">
        <v>10021113</v>
      </c>
      <c r="E342" s="361">
        <v>24</v>
      </c>
      <c r="F342" s="454" t="s">
        <v>3173</v>
      </c>
      <c r="G342" s="6121">
        <v>1</v>
      </c>
      <c r="H342" s="2090">
        <v>102.65</v>
      </c>
      <c r="I342" s="359">
        <f>H342*Оглавление!$B$14</f>
        <v>9751.75</v>
      </c>
      <c r="J342" s="359">
        <f>I342-I342*$B$4/100</f>
        <v>9751.75</v>
      </c>
    </row>
    <row r="343" spans="1:10" s="10" customFormat="1">
      <c r="A343" s="5627"/>
      <c r="B343" s="606" t="s">
        <v>3435</v>
      </c>
      <c r="C343" s="6144">
        <v>10021121</v>
      </c>
      <c r="D343" s="6122">
        <v>10021121</v>
      </c>
      <c r="E343" s="361">
        <v>220</v>
      </c>
      <c r="F343" s="454" t="s">
        <v>3173</v>
      </c>
      <c r="G343" s="6121">
        <v>1</v>
      </c>
      <c r="H343" s="2090">
        <v>123.71654285739199</v>
      </c>
      <c r="I343" s="359">
        <f>H343*Оглавление!$B$14</f>
        <v>11753.071571452239</v>
      </c>
      <c r="J343" s="359">
        <f t="shared" ref="J343:J347" si="14">I343-I343*$B$4/100</f>
        <v>11753.071571452239</v>
      </c>
    </row>
    <row r="344" spans="1:10" s="610" customFormat="1">
      <c r="A344" s="5627"/>
      <c r="B344" s="606" t="s">
        <v>3436</v>
      </c>
      <c r="C344" s="6144">
        <v>10021114</v>
      </c>
      <c r="D344" s="6122">
        <v>10021114</v>
      </c>
      <c r="E344" s="361">
        <v>24</v>
      </c>
      <c r="F344" s="454" t="s">
        <v>3192</v>
      </c>
      <c r="G344" s="6121">
        <v>1</v>
      </c>
      <c r="H344" s="2090">
        <v>124.61324582564045</v>
      </c>
      <c r="I344" s="359">
        <f>H344*Оглавление!$B$14</f>
        <v>11838.258353435842</v>
      </c>
      <c r="J344" s="359">
        <f t="shared" si="14"/>
        <v>11838.258353435842</v>
      </c>
    </row>
    <row r="345" spans="1:10" s="610" customFormat="1">
      <c r="A345" s="5627"/>
      <c r="B345" s="606" t="s">
        <v>3437</v>
      </c>
      <c r="C345" s="6144">
        <v>10021115</v>
      </c>
      <c r="D345" s="6122">
        <v>10021115</v>
      </c>
      <c r="E345" s="361">
        <v>24</v>
      </c>
      <c r="F345" s="454" t="s">
        <v>3173</v>
      </c>
      <c r="G345" s="6121">
        <v>1</v>
      </c>
      <c r="H345" s="2090">
        <v>125.49</v>
      </c>
      <c r="I345" s="359">
        <f>H345*Оглавление!$B$14</f>
        <v>11921.55</v>
      </c>
      <c r="J345" s="359">
        <f t="shared" si="14"/>
        <v>11921.55</v>
      </c>
    </row>
    <row r="346" spans="1:10" s="610" customFormat="1">
      <c r="A346" s="5627"/>
      <c r="B346" s="606" t="s">
        <v>3438</v>
      </c>
      <c r="C346" s="6144">
        <v>10021122</v>
      </c>
      <c r="D346" s="6122">
        <v>10021122</v>
      </c>
      <c r="E346" s="361">
        <v>220</v>
      </c>
      <c r="F346" s="454" t="s">
        <v>3192</v>
      </c>
      <c r="G346" s="6121">
        <v>1</v>
      </c>
      <c r="H346" s="2090">
        <v>146.26221748763919</v>
      </c>
      <c r="I346" s="359">
        <f>H346*Оглавление!$B$14</f>
        <v>13894.910661325723</v>
      </c>
      <c r="J346" s="359">
        <f t="shared" si="14"/>
        <v>13894.910661325723</v>
      </c>
    </row>
    <row r="347" spans="1:10" s="10" customFormat="1">
      <c r="A347" s="5627"/>
      <c r="B347" s="606" t="s">
        <v>3439</v>
      </c>
      <c r="C347" s="6144">
        <v>10021123</v>
      </c>
      <c r="D347" s="6122">
        <v>10021123</v>
      </c>
      <c r="E347" s="361">
        <v>220</v>
      </c>
      <c r="F347" s="454" t="s">
        <v>3173</v>
      </c>
      <c r="G347" s="6121">
        <v>1</v>
      </c>
      <c r="H347" s="2090">
        <v>146.19999999999999</v>
      </c>
      <c r="I347" s="359">
        <f>H347*Оглавление!$B$14</f>
        <v>13888.999999999998</v>
      </c>
      <c r="J347" s="359">
        <f t="shared" si="14"/>
        <v>13888.999999999998</v>
      </c>
    </row>
    <row r="348" spans="1:10" s="610" customFormat="1">
      <c r="A348" s="5627"/>
      <c r="B348" s="452"/>
      <c r="C348" s="1457"/>
      <c r="D348" s="5627"/>
      <c r="E348" s="256"/>
      <c r="F348" s="482"/>
      <c r="G348" s="483"/>
      <c r="H348" s="3227"/>
      <c r="I348" s="344"/>
      <c r="J348" s="344"/>
    </row>
    <row r="349" spans="1:10" s="610" customFormat="1">
      <c r="A349" s="5627" t="s">
        <v>3440</v>
      </c>
      <c r="B349" s="452"/>
      <c r="C349" s="1457"/>
      <c r="D349" s="5627"/>
      <c r="E349" s="256"/>
      <c r="F349" s="482"/>
      <c r="G349" s="483"/>
      <c r="H349" s="1046"/>
      <c r="I349" s="344"/>
      <c r="J349" s="344"/>
    </row>
    <row r="350" spans="1:10" s="10" customFormat="1">
      <c r="A350" s="5627"/>
      <c r="B350" s="452"/>
      <c r="C350" s="1457"/>
      <c r="D350" s="5627"/>
      <c r="E350" s="256"/>
      <c r="F350" s="482"/>
      <c r="G350" s="483"/>
      <c r="H350" s="3228"/>
      <c r="I350" s="344"/>
      <c r="J350" s="344"/>
    </row>
    <row r="351" spans="1:10" s="610" customFormat="1">
      <c r="A351" s="5627"/>
      <c r="B351" s="611" t="s">
        <v>3441</v>
      </c>
      <c r="C351" s="6146">
        <v>10021116</v>
      </c>
      <c r="D351" s="612">
        <v>10021116</v>
      </c>
      <c r="E351" s="604">
        <v>24</v>
      </c>
      <c r="F351" s="454" t="s">
        <v>3192</v>
      </c>
      <c r="G351" s="6121">
        <v>1</v>
      </c>
      <c r="H351" s="2090">
        <v>90.72</v>
      </c>
      <c r="I351" s="359">
        <f>H351*Оглавление!$B$14</f>
        <v>8618.4</v>
      </c>
      <c r="J351" s="359">
        <f>I351-I351*$B$4/100</f>
        <v>8618.4</v>
      </c>
    </row>
    <row r="352" spans="1:10" s="610" customFormat="1">
      <c r="A352" s="5627"/>
      <c r="B352" s="611" t="s">
        <v>3442</v>
      </c>
      <c r="C352" s="6146">
        <v>10021117</v>
      </c>
      <c r="D352" s="612">
        <v>10021117</v>
      </c>
      <c r="E352" s="604">
        <v>24</v>
      </c>
      <c r="F352" s="454" t="s">
        <v>3173</v>
      </c>
      <c r="G352" s="6121">
        <v>1</v>
      </c>
      <c r="H352" s="2090">
        <v>92.1</v>
      </c>
      <c r="I352" s="359">
        <f>H352*Оглавление!$B$14</f>
        <v>8749.5</v>
      </c>
      <c r="J352" s="359">
        <f>I352-I352*$B$4/100</f>
        <v>8749.5</v>
      </c>
    </row>
    <row r="353" spans="1:10" s="610" customFormat="1">
      <c r="A353" s="5627"/>
      <c r="B353" s="613" t="s">
        <v>3443</v>
      </c>
      <c r="C353" s="6146">
        <v>10021125</v>
      </c>
      <c r="D353" s="612">
        <v>10021125</v>
      </c>
      <c r="E353" s="604">
        <v>220</v>
      </c>
      <c r="F353" s="454" t="s">
        <v>3173</v>
      </c>
      <c r="G353" s="6121">
        <v>1</v>
      </c>
      <c r="H353" s="2090">
        <v>106.82152026515494</v>
      </c>
      <c r="I353" s="359">
        <f>H353*Оглавление!$B$14</f>
        <v>10148.044425189721</v>
      </c>
      <c r="J353" s="359">
        <f t="shared" ref="J353:J356" si="15">I353-I353*$B$4/100</f>
        <v>10148.044425189721</v>
      </c>
    </row>
    <row r="354" spans="1:10" s="10" customFormat="1">
      <c r="A354" s="5627"/>
      <c r="B354" s="611" t="s">
        <v>3444</v>
      </c>
      <c r="C354" s="6146">
        <v>10021119</v>
      </c>
      <c r="D354" s="612">
        <v>10021119</v>
      </c>
      <c r="E354" s="604">
        <v>24</v>
      </c>
      <c r="F354" s="454" t="s">
        <v>3173</v>
      </c>
      <c r="G354" s="6121">
        <v>1</v>
      </c>
      <c r="H354" s="2090">
        <v>138.5</v>
      </c>
      <c r="I354" s="359">
        <f>H354*Оглавление!$B$14</f>
        <v>13157.5</v>
      </c>
      <c r="J354" s="359">
        <f t="shared" si="15"/>
        <v>13157.5</v>
      </c>
    </row>
    <row r="355" spans="1:10" s="610" customFormat="1">
      <c r="A355" s="5627"/>
      <c r="B355" s="611" t="s">
        <v>3445</v>
      </c>
      <c r="C355" s="6146">
        <v>10021126</v>
      </c>
      <c r="D355" s="612">
        <v>10021126</v>
      </c>
      <c r="E355" s="604">
        <v>220</v>
      </c>
      <c r="F355" s="454" t="s">
        <v>3192</v>
      </c>
      <c r="G355" s="6121">
        <v>1</v>
      </c>
      <c r="H355" s="2090">
        <v>177.44755405005822</v>
      </c>
      <c r="I355" s="359">
        <f>H355*Оглавление!$B$14</f>
        <v>16857.517634755532</v>
      </c>
      <c r="J355" s="359">
        <f t="shared" si="15"/>
        <v>16857.517634755532</v>
      </c>
    </row>
    <row r="356" spans="1:10" s="610" customFormat="1">
      <c r="A356" s="5627"/>
      <c r="B356" s="611" t="s">
        <v>3446</v>
      </c>
      <c r="C356" s="6146">
        <v>10021127</v>
      </c>
      <c r="D356" s="612">
        <v>10021127</v>
      </c>
      <c r="E356" s="604">
        <v>220</v>
      </c>
      <c r="F356" s="454" t="s">
        <v>3173</v>
      </c>
      <c r="G356" s="6121">
        <v>1</v>
      </c>
      <c r="H356" s="2090">
        <v>139.74</v>
      </c>
      <c r="I356" s="359">
        <f>H356*Оглавление!$B$14</f>
        <v>13275.300000000001</v>
      </c>
      <c r="J356" s="359">
        <f t="shared" si="15"/>
        <v>13275.300000000001</v>
      </c>
    </row>
    <row r="357" spans="1:10" s="610" customFormat="1" ht="15" customHeight="1">
      <c r="A357" s="5627"/>
      <c r="B357" s="452"/>
      <c r="C357" s="1457"/>
      <c r="D357" s="5627"/>
      <c r="E357" s="256"/>
      <c r="F357" s="482"/>
      <c r="G357" s="483"/>
      <c r="H357" s="3229"/>
      <c r="I357" s="344"/>
      <c r="J357" s="344"/>
    </row>
    <row r="358" spans="1:10" s="610" customFormat="1" ht="15" customHeight="1">
      <c r="A358" s="5627"/>
      <c r="B358" s="572" t="s">
        <v>1252</v>
      </c>
      <c r="C358" s="6144">
        <v>10021129</v>
      </c>
      <c r="D358" s="6123" t="s">
        <v>2726</v>
      </c>
      <c r="E358" s="361" t="s">
        <v>3517</v>
      </c>
      <c r="F358" s="454" t="s">
        <v>3173</v>
      </c>
      <c r="G358" s="6121">
        <v>1</v>
      </c>
      <c r="H358" s="2090">
        <v>125.66</v>
      </c>
      <c r="I358" s="359">
        <f>H358*Оглавление!$B$14</f>
        <v>11937.699999999999</v>
      </c>
      <c r="J358" s="359">
        <f>I358-I358*$B$4/100</f>
        <v>11937.699999999999</v>
      </c>
    </row>
    <row r="359" spans="1:10" s="610" customFormat="1" ht="15" customHeight="1">
      <c r="A359" s="5627"/>
      <c r="B359" s="452"/>
      <c r="C359" s="1457"/>
      <c r="D359" s="5627"/>
      <c r="E359" s="256"/>
      <c r="F359" s="482"/>
      <c r="G359" s="483"/>
      <c r="H359" s="3227"/>
      <c r="I359" s="344"/>
      <c r="J359" s="344"/>
    </row>
    <row r="360" spans="1:10" s="610" customFormat="1" ht="15" customHeight="1">
      <c r="A360" s="5627" t="s">
        <v>3447</v>
      </c>
      <c r="B360" s="452"/>
      <c r="C360" s="1457"/>
      <c r="D360" s="5627"/>
      <c r="E360" s="256"/>
      <c r="F360" s="482"/>
      <c r="G360" s="483"/>
      <c r="H360" s="1046"/>
      <c r="I360" s="344"/>
      <c r="J360" s="344"/>
    </row>
    <row r="361" spans="1:10" s="610" customFormat="1" ht="15" customHeight="1">
      <c r="A361" s="5627"/>
      <c r="B361" s="452"/>
      <c r="C361" s="1457"/>
      <c r="D361" s="5627"/>
      <c r="E361" s="256"/>
      <c r="F361" s="482"/>
      <c r="G361" s="483"/>
      <c r="H361" s="3228"/>
      <c r="I361" s="344"/>
      <c r="J361" s="344"/>
    </row>
    <row r="362" spans="1:10" s="610" customFormat="1" ht="15" customHeight="1">
      <c r="A362" s="6123"/>
      <c r="B362" s="614" t="s">
        <v>1253</v>
      </c>
      <c r="C362" s="6145">
        <v>10021130</v>
      </c>
      <c r="D362" s="615" t="s">
        <v>2727</v>
      </c>
      <c r="E362" s="616" t="s">
        <v>417</v>
      </c>
      <c r="F362" s="617" t="s">
        <v>2230</v>
      </c>
      <c r="G362" s="618">
        <v>1</v>
      </c>
      <c r="H362" s="2090">
        <v>79.11</v>
      </c>
      <c r="I362" s="619">
        <f>H362*Оглавление!$B$14</f>
        <v>7515.45</v>
      </c>
      <c r="J362" s="619">
        <f>I362-I362*$B$4/100</f>
        <v>7515.45</v>
      </c>
    </row>
    <row r="363" spans="1:10" s="610" customFormat="1" ht="15" customHeight="1">
      <c r="A363" s="6123"/>
      <c r="B363" s="614" t="s">
        <v>1254</v>
      </c>
      <c r="C363" s="6145">
        <v>10021132</v>
      </c>
      <c r="D363" s="615" t="s">
        <v>2728</v>
      </c>
      <c r="E363" s="616" t="s">
        <v>417</v>
      </c>
      <c r="F363" s="617" t="s">
        <v>2230</v>
      </c>
      <c r="G363" s="618">
        <v>1</v>
      </c>
      <c r="H363" s="2090">
        <v>107.43465049985475</v>
      </c>
      <c r="I363" s="619">
        <f>H363*Оглавление!$B$14</f>
        <v>10206.291797486201</v>
      </c>
      <c r="J363" s="619">
        <f>I363-I363*$B$4/100</f>
        <v>10206.291797486201</v>
      </c>
    </row>
    <row r="364" spans="1:10" s="610" customFormat="1" ht="15" customHeight="1">
      <c r="A364" s="6123"/>
      <c r="B364" s="614" t="s">
        <v>3448</v>
      </c>
      <c r="C364" s="6145">
        <v>10013387</v>
      </c>
      <c r="D364" s="620">
        <v>10013387</v>
      </c>
      <c r="E364" s="616" t="s">
        <v>417</v>
      </c>
      <c r="F364" s="617" t="s">
        <v>2230</v>
      </c>
      <c r="G364" s="618">
        <v>1</v>
      </c>
      <c r="H364" s="3591">
        <v>148.49247871635976</v>
      </c>
      <c r="I364" s="619">
        <f>H364*Оглавление!$B$14</f>
        <v>14106.785478054177</v>
      </c>
      <c r="J364" s="619">
        <f>I364-I364*$B$4/100</f>
        <v>14106.785478054177</v>
      </c>
    </row>
    <row r="365" spans="1:10" s="610" customFormat="1" ht="15" customHeight="1">
      <c r="A365" s="5627"/>
      <c r="B365" s="452"/>
      <c r="C365" s="1457"/>
      <c r="D365" s="5627"/>
      <c r="E365" s="256"/>
      <c r="F365" s="482"/>
      <c r="G365" s="483"/>
      <c r="H365" s="3227"/>
      <c r="I365" s="344"/>
      <c r="J365" s="344"/>
    </row>
    <row r="366" spans="1:10" s="610" customFormat="1" ht="15" customHeight="1">
      <c r="A366" s="5627" t="s">
        <v>3449</v>
      </c>
      <c r="B366" s="452"/>
      <c r="C366" s="1457"/>
      <c r="D366" s="5627"/>
      <c r="E366" s="256"/>
      <c r="F366" s="482"/>
      <c r="G366" s="483"/>
      <c r="H366" s="1046"/>
      <c r="I366" s="344"/>
      <c r="J366" s="344"/>
    </row>
    <row r="367" spans="1:10" s="610" customFormat="1" ht="15" customHeight="1">
      <c r="A367" s="5627"/>
      <c r="B367" s="452"/>
      <c r="C367" s="1457"/>
      <c r="D367" s="5627"/>
      <c r="E367" s="256"/>
      <c r="F367" s="482"/>
      <c r="G367" s="483"/>
      <c r="H367" s="3228"/>
      <c r="I367" s="344"/>
      <c r="J367" s="344"/>
    </row>
    <row r="368" spans="1:10" s="610" customFormat="1" ht="15" customHeight="1">
      <c r="A368" s="6123"/>
      <c r="B368" s="572" t="s">
        <v>2912</v>
      </c>
      <c r="C368" s="6144">
        <v>10013389</v>
      </c>
      <c r="D368" s="6123" t="s">
        <v>2722</v>
      </c>
      <c r="E368" s="361">
        <v>220</v>
      </c>
      <c r="F368" s="454" t="s">
        <v>3173</v>
      </c>
      <c r="G368" s="6121">
        <v>1</v>
      </c>
      <c r="H368" s="3592">
        <v>90.053503221534299</v>
      </c>
      <c r="I368" s="359">
        <f>H368*Оглавление!$B$14</f>
        <v>8555.0828060457588</v>
      </c>
      <c r="J368" s="359">
        <f>I368-I368*$B$4/100</f>
        <v>8555.0828060457588</v>
      </c>
    </row>
    <row r="369" spans="1:11" s="610" customFormat="1" ht="15" customHeight="1">
      <c r="A369" s="6123"/>
      <c r="B369" s="572" t="s">
        <v>1255</v>
      </c>
      <c r="C369" s="6144">
        <v>10021138</v>
      </c>
      <c r="D369" s="6123" t="s">
        <v>2729</v>
      </c>
      <c r="E369" s="361">
        <v>220</v>
      </c>
      <c r="F369" s="454" t="s">
        <v>3516</v>
      </c>
      <c r="G369" s="6121">
        <v>1</v>
      </c>
      <c r="H369" s="2090">
        <v>245.04187779945471</v>
      </c>
      <c r="I369" s="359">
        <f>H369*Оглавление!$B$14</f>
        <v>23278.978390948196</v>
      </c>
      <c r="J369" s="359">
        <f>I369-I369*$B$4/100</f>
        <v>23278.978390948196</v>
      </c>
    </row>
    <row r="370" spans="1:11" s="610" customFormat="1" ht="15" customHeight="1">
      <c r="A370" s="6123"/>
      <c r="B370" s="572" t="s">
        <v>1255</v>
      </c>
      <c r="C370" s="6144">
        <v>10021136</v>
      </c>
      <c r="D370" s="6122">
        <v>10021136</v>
      </c>
      <c r="E370" s="361">
        <v>24</v>
      </c>
      <c r="F370" s="454" t="s">
        <v>3516</v>
      </c>
      <c r="G370" s="6121">
        <v>1</v>
      </c>
      <c r="H370" s="2090">
        <v>266.64</v>
      </c>
      <c r="I370" s="359">
        <f>H370*Оглавление!$B$14</f>
        <v>25330.799999999999</v>
      </c>
      <c r="J370" s="359">
        <f>I370-I370*$B$4/100</f>
        <v>25330.799999999999</v>
      </c>
    </row>
    <row r="371" spans="1:11" s="610" customFormat="1" ht="15" customHeight="1">
      <c r="A371" s="6123"/>
      <c r="B371" s="572" t="s">
        <v>1256</v>
      </c>
      <c r="C371" s="6144">
        <v>10021142</v>
      </c>
      <c r="D371" s="6123" t="s">
        <v>2730</v>
      </c>
      <c r="E371" s="361">
        <v>220</v>
      </c>
      <c r="F371" s="454" t="s">
        <v>3516</v>
      </c>
      <c r="G371" s="6121">
        <v>1</v>
      </c>
      <c r="H371" s="2090">
        <v>287.85588618820702</v>
      </c>
      <c r="I371" s="359">
        <f>H371*Оглавление!$B$14</f>
        <v>27346.309187879666</v>
      </c>
      <c r="J371" s="359">
        <f>I371-I371*$B$4/100</f>
        <v>27346.309187879666</v>
      </c>
    </row>
    <row r="372" spans="1:11" s="610" customFormat="1" ht="15" customHeight="1">
      <c r="A372" s="6123"/>
      <c r="B372" s="572" t="s">
        <v>1256</v>
      </c>
      <c r="C372" s="6144">
        <v>10021140</v>
      </c>
      <c r="D372" s="6122">
        <v>10021140</v>
      </c>
      <c r="E372" s="361">
        <v>24</v>
      </c>
      <c r="F372" s="454" t="s">
        <v>3516</v>
      </c>
      <c r="G372" s="6121">
        <v>1</v>
      </c>
      <c r="H372" s="3591">
        <v>316.53158236779217</v>
      </c>
      <c r="I372" s="359">
        <f>H372*Оглавление!$B$14</f>
        <v>30070.500324940254</v>
      </c>
      <c r="J372" s="359">
        <f>I372-I372*$B$4/100</f>
        <v>30070.500324940254</v>
      </c>
    </row>
    <row r="373" spans="1:11" s="610" customFormat="1" ht="15" customHeight="1">
      <c r="A373" s="5627"/>
      <c r="B373" s="452"/>
      <c r="C373" s="1457"/>
      <c r="D373" s="5627"/>
      <c r="E373" s="256"/>
      <c r="F373" s="482"/>
      <c r="G373" s="483"/>
      <c r="H373" s="3227"/>
      <c r="I373" s="344"/>
      <c r="J373" s="344"/>
    </row>
    <row r="374" spans="1:11" s="610" customFormat="1" ht="15" customHeight="1">
      <c r="A374" s="5627" t="s">
        <v>3450</v>
      </c>
      <c r="B374" s="452"/>
      <c r="C374" s="1457"/>
      <c r="D374" s="5627"/>
      <c r="E374" s="256"/>
      <c r="F374" s="482"/>
      <c r="G374" s="483"/>
      <c r="H374" s="1046"/>
      <c r="I374" s="344"/>
      <c r="J374" s="344"/>
    </row>
    <row r="375" spans="1:11" s="610" customFormat="1" ht="15" customHeight="1">
      <c r="A375" s="5627"/>
      <c r="B375" s="452"/>
      <c r="C375" s="1457"/>
      <c r="D375" s="5627"/>
      <c r="E375" s="256"/>
      <c r="F375" s="482"/>
      <c r="G375" s="483"/>
      <c r="H375" s="3228"/>
      <c r="I375" s="344"/>
      <c r="J375" s="344"/>
    </row>
    <row r="376" spans="1:11" s="610" customFormat="1" ht="28.7">
      <c r="A376" s="6123"/>
      <c r="B376" s="572" t="s">
        <v>3451</v>
      </c>
      <c r="C376" s="6144">
        <v>10021134</v>
      </c>
      <c r="D376" s="6123" t="s">
        <v>3184</v>
      </c>
      <c r="E376" s="361" t="s">
        <v>3515</v>
      </c>
      <c r="F376" s="617" t="s">
        <v>2230</v>
      </c>
      <c r="G376" s="6121">
        <v>1</v>
      </c>
      <c r="H376" s="3592">
        <v>85.770350581988509</v>
      </c>
      <c r="I376" s="359">
        <f>H376*Оглавление!$B$14</f>
        <v>8148.1833052889087</v>
      </c>
      <c r="J376" s="359">
        <f>I376-I376*$B$4/100</f>
        <v>8148.1833052889087</v>
      </c>
    </row>
    <row r="377" spans="1:11" s="609" customFormat="1" ht="28.7">
      <c r="A377" s="6123"/>
      <c r="B377" s="572" t="s">
        <v>3185</v>
      </c>
      <c r="C377" s="6144">
        <v>10021135</v>
      </c>
      <c r="D377" s="6122">
        <v>10021135</v>
      </c>
      <c r="E377" s="361" t="s">
        <v>3515</v>
      </c>
      <c r="F377" s="617" t="s">
        <v>2230</v>
      </c>
      <c r="G377" s="6121">
        <v>1</v>
      </c>
      <c r="H377" s="3591">
        <v>121.45370392044632</v>
      </c>
      <c r="I377" s="359">
        <f>H377*Оглавление!$B$14</f>
        <v>11538.101872442399</v>
      </c>
      <c r="J377" s="359">
        <f>I377-I377*$B$4/100</f>
        <v>11538.101872442399</v>
      </c>
    </row>
    <row r="378" spans="1:11" s="610" customFormat="1">
      <c r="A378" s="5627"/>
      <c r="B378" s="452"/>
      <c r="C378" s="1457"/>
      <c r="D378" s="5627"/>
      <c r="E378" s="256"/>
      <c r="F378" s="482"/>
      <c r="G378" s="483"/>
      <c r="H378" s="3227"/>
      <c r="I378" s="344"/>
      <c r="J378" s="344"/>
    </row>
    <row r="379" spans="1:11" s="610" customFormat="1">
      <c r="A379" s="5627" t="s">
        <v>3452</v>
      </c>
      <c r="B379" s="452"/>
      <c r="C379" s="1457"/>
      <c r="D379" s="5627"/>
      <c r="E379" s="256"/>
      <c r="F379" s="482"/>
      <c r="G379" s="483"/>
      <c r="H379" s="1046"/>
      <c r="I379" s="344"/>
      <c r="J379" s="344"/>
    </row>
    <row r="380" spans="1:11" s="610" customFormat="1">
      <c r="A380" s="5627"/>
      <c r="B380" s="452"/>
      <c r="C380" s="1457"/>
      <c r="D380" s="5627"/>
      <c r="E380" s="256"/>
      <c r="F380" s="482"/>
      <c r="G380" s="483"/>
      <c r="H380" s="3228"/>
      <c r="I380" s="344"/>
      <c r="J380" s="344"/>
    </row>
    <row r="381" spans="1:11" s="610" customFormat="1" ht="28.7">
      <c r="A381" s="6123"/>
      <c r="B381" s="572" t="s">
        <v>10009</v>
      </c>
      <c r="C381" s="6144">
        <v>10079030.100790299</v>
      </c>
      <c r="D381" s="6122">
        <v>10079030.100790299</v>
      </c>
      <c r="E381" s="361">
        <v>220</v>
      </c>
      <c r="F381" s="454"/>
      <c r="G381" s="6121">
        <v>1</v>
      </c>
      <c r="H381" s="3592">
        <v>586.10630786063939</v>
      </c>
      <c r="I381" s="359">
        <f>H381*Оглавление!$B$14</f>
        <v>55680.099246760743</v>
      </c>
      <c r="J381" s="359">
        <f>I381-I381*$B$4/100</f>
        <v>55680.099246760743</v>
      </c>
    </row>
    <row r="382" spans="1:11" s="610" customFormat="1">
      <c r="A382" s="621"/>
      <c r="B382" s="622" t="s">
        <v>3453</v>
      </c>
      <c r="C382" s="6146">
        <v>10025811</v>
      </c>
      <c r="D382" s="612">
        <v>10025811</v>
      </c>
      <c r="E382" s="604" t="s">
        <v>3456</v>
      </c>
      <c r="F382" s="454" t="s">
        <v>3173</v>
      </c>
      <c r="G382" s="6121">
        <v>1</v>
      </c>
      <c r="H382" s="2090">
        <v>91.23</v>
      </c>
      <c r="I382" s="359">
        <f>H382*Оглавление!$B$14</f>
        <v>8666.85</v>
      </c>
      <c r="J382" s="359">
        <f>I382-I382*$B$4/100</f>
        <v>8666.85</v>
      </c>
      <c r="K382" s="6069">
        <v>91.23</v>
      </c>
    </row>
    <row r="383" spans="1:11" s="610" customFormat="1">
      <c r="A383" s="621"/>
      <c r="B383" s="622" t="s">
        <v>3454</v>
      </c>
      <c r="C383" s="6147">
        <v>10025809</v>
      </c>
      <c r="D383" s="623">
        <v>10025809</v>
      </c>
      <c r="E383" s="604" t="s">
        <v>3456</v>
      </c>
      <c r="F383" s="454" t="s">
        <v>3173</v>
      </c>
      <c r="G383" s="6121">
        <v>1</v>
      </c>
      <c r="H383" s="2090">
        <v>90.59</v>
      </c>
      <c r="I383" s="359">
        <f>H383*Оглавление!$B$14</f>
        <v>8606.0500000000011</v>
      </c>
      <c r="J383" s="359">
        <f>I383-I383*$B$4/100</f>
        <v>8606.0500000000011</v>
      </c>
    </row>
    <row r="384" spans="1:11" s="610" customFormat="1" ht="28.7">
      <c r="A384" s="621"/>
      <c r="B384" s="622" t="s">
        <v>3455</v>
      </c>
      <c r="C384" s="6147">
        <v>10025808</v>
      </c>
      <c r="D384" s="623">
        <v>10025808</v>
      </c>
      <c r="E384" s="604" t="s">
        <v>3456</v>
      </c>
      <c r="F384" s="454" t="s">
        <v>3173</v>
      </c>
      <c r="G384" s="6121">
        <v>1</v>
      </c>
      <c r="H384" s="2090">
        <v>127.97</v>
      </c>
      <c r="I384" s="359">
        <f>H384*Оглавление!$B$14</f>
        <v>12157.15</v>
      </c>
      <c r="J384" s="359">
        <f>I384-I384*$B$4/100</f>
        <v>12157.15</v>
      </c>
    </row>
    <row r="385" spans="1:10" s="610" customFormat="1">
      <c r="A385" s="6123"/>
      <c r="B385" s="624" t="s">
        <v>7015</v>
      </c>
      <c r="C385" s="6147">
        <v>10036878</v>
      </c>
      <c r="D385" s="623">
        <v>10036878</v>
      </c>
      <c r="E385" s="604" t="s">
        <v>3456</v>
      </c>
      <c r="F385" s="454"/>
      <c r="G385" s="6121">
        <v>1</v>
      </c>
      <c r="H385" s="2090">
        <v>146.27000000000001</v>
      </c>
      <c r="I385" s="359">
        <f>H385*Оглавление!$B$14</f>
        <v>13895.650000000001</v>
      </c>
      <c r="J385" s="359">
        <f t="shared" ref="J385:J387" si="16">I385-I385*$B$4/100</f>
        <v>13895.650000000001</v>
      </c>
    </row>
    <row r="386" spans="1:10" s="610" customFormat="1">
      <c r="A386" s="6123"/>
      <c r="B386" s="624" t="s">
        <v>7018</v>
      </c>
      <c r="C386" s="6147">
        <v>10036870</v>
      </c>
      <c r="D386" s="623">
        <v>10036870</v>
      </c>
      <c r="E386" s="604" t="s">
        <v>3456</v>
      </c>
      <c r="F386" s="454"/>
      <c r="G386" s="6121">
        <v>1</v>
      </c>
      <c r="H386" s="2090">
        <v>110.08400606406001</v>
      </c>
      <c r="I386" s="359">
        <f>H386*Оглавление!$B$14</f>
        <v>10457.9805760857</v>
      </c>
      <c r="J386" s="359">
        <f t="shared" si="16"/>
        <v>10457.9805760857</v>
      </c>
    </row>
    <row r="387" spans="1:10" s="610" customFormat="1" ht="28.7">
      <c r="A387" s="6123"/>
      <c r="B387" s="572" t="s">
        <v>7020</v>
      </c>
      <c r="C387" s="6144">
        <v>10036881</v>
      </c>
      <c r="D387" s="6122">
        <v>10036881</v>
      </c>
      <c r="E387" s="361">
        <v>220</v>
      </c>
      <c r="F387" s="454"/>
      <c r="G387" s="6121">
        <v>1</v>
      </c>
      <c r="H387" s="2090">
        <v>121.06</v>
      </c>
      <c r="I387" s="359">
        <f>H387*Оглавление!$B$14</f>
        <v>11500.7</v>
      </c>
      <c r="J387" s="359">
        <f t="shared" si="16"/>
        <v>11500.7</v>
      </c>
    </row>
    <row r="388" spans="1:10" s="610" customFormat="1">
      <c r="A388" s="5627"/>
      <c r="B388" s="452"/>
      <c r="C388" s="1457"/>
      <c r="D388" s="5627"/>
      <c r="E388" s="256"/>
      <c r="F388" s="482"/>
      <c r="G388" s="483"/>
      <c r="H388" s="3227"/>
      <c r="I388" s="344"/>
      <c r="J388" s="344"/>
    </row>
    <row r="389" spans="1:10" s="610" customFormat="1">
      <c r="A389" s="5627" t="s">
        <v>3457</v>
      </c>
      <c r="B389" s="452"/>
      <c r="C389" s="1457"/>
      <c r="D389" s="5627"/>
      <c r="E389" s="256"/>
      <c r="F389" s="482"/>
      <c r="G389" s="483"/>
      <c r="H389" s="1046"/>
      <c r="I389" s="344"/>
      <c r="J389" s="344"/>
    </row>
    <row r="390" spans="1:10" s="610" customFormat="1">
      <c r="A390" s="5627"/>
      <c r="B390" s="452"/>
      <c r="C390" s="1457"/>
      <c r="D390" s="5627"/>
      <c r="E390" s="256"/>
      <c r="F390" s="482"/>
      <c r="G390" s="483"/>
      <c r="H390" s="3228"/>
      <c r="I390" s="344"/>
      <c r="J390" s="344"/>
    </row>
    <row r="391" spans="1:10" s="610" customFormat="1">
      <c r="A391" s="6123"/>
      <c r="B391" s="624" t="s">
        <v>3458</v>
      </c>
      <c r="C391" s="6147">
        <v>10027170</v>
      </c>
      <c r="D391" s="623">
        <v>10027170</v>
      </c>
      <c r="E391" s="361">
        <v>220</v>
      </c>
      <c r="F391" s="454" t="s">
        <v>3173</v>
      </c>
      <c r="G391" s="6121">
        <v>1</v>
      </c>
      <c r="H391" s="3592">
        <v>110.26092678809152</v>
      </c>
      <c r="I391" s="359">
        <f>H391*Оглавление!$B$14</f>
        <v>10474.788044868696</v>
      </c>
      <c r="J391" s="359">
        <f t="shared" ref="J391:J397" si="17">I391-I391*$B$4/100</f>
        <v>10474.788044868696</v>
      </c>
    </row>
    <row r="392" spans="1:10" s="610" customFormat="1">
      <c r="A392" s="6123"/>
      <c r="B392" s="624" t="s">
        <v>3458</v>
      </c>
      <c r="C392" s="6147">
        <v>10025817</v>
      </c>
      <c r="D392" s="623">
        <v>10025817</v>
      </c>
      <c r="E392" s="361">
        <v>220</v>
      </c>
      <c r="F392" s="454"/>
      <c r="G392" s="6121">
        <v>1</v>
      </c>
      <c r="H392" s="2090">
        <v>89.36</v>
      </c>
      <c r="I392" s="359">
        <f>H392*Оглавление!$B$14</f>
        <v>8489.2000000000007</v>
      </c>
      <c r="J392" s="359">
        <f t="shared" si="17"/>
        <v>8489.2000000000007</v>
      </c>
    </row>
    <row r="393" spans="1:10" s="610" customFormat="1">
      <c r="A393" s="6126"/>
      <c r="B393" s="624" t="s">
        <v>3459</v>
      </c>
      <c r="C393" s="6147">
        <v>10025814</v>
      </c>
      <c r="D393" s="623">
        <v>10025814</v>
      </c>
      <c r="E393" s="361">
        <v>220</v>
      </c>
      <c r="F393" s="454" t="s">
        <v>3173</v>
      </c>
      <c r="G393" s="6121">
        <v>1</v>
      </c>
      <c r="H393" s="2090">
        <v>296.98495743271951</v>
      </c>
      <c r="I393" s="359">
        <f>H393*Оглавление!$B$14</f>
        <v>28213.570956108353</v>
      </c>
      <c r="J393" s="359">
        <f t="shared" si="17"/>
        <v>28213.570956108353</v>
      </c>
    </row>
    <row r="394" spans="1:10" s="610" customFormat="1" ht="28.7">
      <c r="A394" s="6119"/>
      <c r="B394" s="1264" t="s">
        <v>7016</v>
      </c>
      <c r="C394" s="6010">
        <v>10036894</v>
      </c>
      <c r="D394" s="1264">
        <v>10036894</v>
      </c>
      <c r="E394" s="361">
        <v>220</v>
      </c>
      <c r="F394" s="617" t="s">
        <v>2230</v>
      </c>
      <c r="G394" s="6121">
        <v>1</v>
      </c>
      <c r="H394" s="2090">
        <v>304.29000000000002</v>
      </c>
      <c r="I394" s="1265"/>
      <c r="J394" s="1265"/>
    </row>
    <row r="395" spans="1:10" s="610" customFormat="1">
      <c r="A395" s="6123"/>
      <c r="B395" s="624" t="s">
        <v>3460</v>
      </c>
      <c r="C395" s="6147">
        <v>10025815</v>
      </c>
      <c r="D395" s="623">
        <v>10025815</v>
      </c>
      <c r="E395" s="361">
        <v>220</v>
      </c>
      <c r="F395" s="454" t="s">
        <v>3173</v>
      </c>
      <c r="G395" s="6121">
        <v>1</v>
      </c>
      <c r="H395" s="2090">
        <v>83.25104224262374</v>
      </c>
      <c r="I395" s="359">
        <f>H395*Оглавление!$B$14</f>
        <v>7908.8490130492555</v>
      </c>
      <c r="J395" s="359">
        <f t="shared" si="17"/>
        <v>7908.8490130492555</v>
      </c>
    </row>
    <row r="396" spans="1:10" s="610" customFormat="1">
      <c r="A396" s="6123"/>
      <c r="B396" s="624" t="s">
        <v>3461</v>
      </c>
      <c r="C396" s="6147">
        <v>10025816</v>
      </c>
      <c r="D396" s="623">
        <v>10025816</v>
      </c>
      <c r="E396" s="361">
        <v>220</v>
      </c>
      <c r="F396" s="454" t="s">
        <v>3173</v>
      </c>
      <c r="G396" s="6121">
        <v>1</v>
      </c>
      <c r="H396" s="2090">
        <v>99.25</v>
      </c>
      <c r="I396" s="359">
        <f>H396*Оглавление!$B$14</f>
        <v>9428.75</v>
      </c>
      <c r="J396" s="359">
        <f t="shared" si="17"/>
        <v>9428.75</v>
      </c>
    </row>
    <row r="397" spans="1:10" s="1243" customFormat="1" ht="28.7">
      <c r="A397" s="6123"/>
      <c r="B397" s="624" t="s">
        <v>3462</v>
      </c>
      <c r="C397" s="6147">
        <v>10021172</v>
      </c>
      <c r="D397" s="623">
        <v>10021172</v>
      </c>
      <c r="E397" s="361">
        <v>220</v>
      </c>
      <c r="F397" s="454"/>
      <c r="G397" s="6121">
        <v>1</v>
      </c>
      <c r="H397" s="3591">
        <v>353.24403596810328</v>
      </c>
      <c r="I397" s="359">
        <f>H397*Оглавление!$B$14</f>
        <v>33558.183416969812</v>
      </c>
      <c r="J397" s="359">
        <f t="shared" si="17"/>
        <v>33558.183416969812</v>
      </c>
    </row>
    <row r="398" spans="1:10" s="1243" customFormat="1">
      <c r="A398" s="5627"/>
      <c r="B398" s="452"/>
      <c r="C398" s="1457"/>
      <c r="D398" s="5627"/>
      <c r="E398" s="256"/>
      <c r="F398" s="482"/>
      <c r="G398" s="483"/>
      <c r="H398" s="3227"/>
      <c r="I398" s="344"/>
      <c r="J398" s="344"/>
    </row>
    <row r="399" spans="1:10" s="610" customFormat="1">
      <c r="A399" s="5627" t="s">
        <v>3463</v>
      </c>
      <c r="B399" s="452"/>
      <c r="C399" s="1457"/>
      <c r="D399" s="5627"/>
      <c r="E399" s="256"/>
      <c r="F399" s="482"/>
      <c r="G399" s="483"/>
      <c r="H399" s="1046"/>
      <c r="I399" s="344"/>
      <c r="J399" s="344"/>
    </row>
    <row r="400" spans="1:10" s="610" customFormat="1">
      <c r="A400" s="5627"/>
      <c r="B400" s="452"/>
      <c r="C400" s="1457"/>
      <c r="D400" s="5627"/>
      <c r="E400" s="256"/>
      <c r="F400" s="482"/>
      <c r="G400" s="483"/>
      <c r="H400" s="3228"/>
      <c r="I400" s="344"/>
      <c r="J400" s="344"/>
    </row>
    <row r="401" spans="1:10" s="610" customFormat="1" ht="28.7">
      <c r="A401" s="621"/>
      <c r="B401" s="624" t="s">
        <v>3518</v>
      </c>
      <c r="C401" s="6147">
        <v>10013372</v>
      </c>
      <c r="D401" s="623">
        <v>10013372</v>
      </c>
      <c r="E401" s="361"/>
      <c r="F401" s="454"/>
      <c r="G401" s="6121">
        <v>1</v>
      </c>
      <c r="H401" s="3592">
        <v>12.727926747116552</v>
      </c>
      <c r="I401" s="359">
        <f>H401*Оглавление!$B$14</f>
        <v>1209.1530409760724</v>
      </c>
      <c r="J401" s="359">
        <f>I401-I401*$B$4/100</f>
        <v>1209.1530409760724</v>
      </c>
    </row>
    <row r="402" spans="1:10" s="610" customFormat="1">
      <c r="A402" s="621"/>
      <c r="B402" s="624" t="s">
        <v>3464</v>
      </c>
      <c r="C402" s="6147">
        <v>10021537</v>
      </c>
      <c r="D402" s="623">
        <v>10021537</v>
      </c>
      <c r="E402" s="361"/>
      <c r="F402" s="454"/>
      <c r="G402" s="6121">
        <v>1</v>
      </c>
      <c r="H402" s="2090">
        <v>86.61</v>
      </c>
      <c r="I402" s="359">
        <f>H402*Оглавление!$B$14</f>
        <v>8227.9500000000007</v>
      </c>
      <c r="J402" s="359">
        <f>I402-I402*$B$4/100</f>
        <v>8227.9500000000007</v>
      </c>
    </row>
    <row r="403" spans="1:10" s="1243" customFormat="1">
      <c r="A403" s="621"/>
      <c r="B403" s="624" t="s">
        <v>3465</v>
      </c>
      <c r="C403" s="6147">
        <v>10021128</v>
      </c>
      <c r="D403" s="623">
        <v>10021128</v>
      </c>
      <c r="E403" s="361">
        <v>220</v>
      </c>
      <c r="F403" s="454"/>
      <c r="G403" s="6121">
        <v>1</v>
      </c>
      <c r="H403" s="2090">
        <v>73.91</v>
      </c>
      <c r="I403" s="359">
        <f>H403*Оглавление!$B$14</f>
        <v>7021.45</v>
      </c>
      <c r="J403" s="359">
        <f>I403-I403*$B$4/100</f>
        <v>7021.45</v>
      </c>
    </row>
    <row r="404" spans="1:10" s="1243" customFormat="1">
      <c r="A404" s="5627"/>
      <c r="B404" s="452"/>
      <c r="C404" s="1457"/>
      <c r="D404" s="5627"/>
      <c r="E404" s="256"/>
      <c r="F404" s="482"/>
      <c r="G404" s="483"/>
      <c r="H404" s="3227"/>
      <c r="I404" s="344"/>
      <c r="J404" s="344"/>
    </row>
    <row r="405" spans="1:10" s="610" customFormat="1">
      <c r="A405" s="5627" t="s">
        <v>3466</v>
      </c>
      <c r="B405" s="452"/>
      <c r="C405" s="1457"/>
      <c r="D405" s="5627"/>
      <c r="E405" s="256"/>
      <c r="F405" s="482"/>
      <c r="G405" s="483"/>
      <c r="H405" s="1046"/>
      <c r="I405" s="344"/>
      <c r="J405" s="344"/>
    </row>
    <row r="406" spans="1:10" s="1243" customFormat="1">
      <c r="A406" s="5627"/>
      <c r="B406" s="452"/>
      <c r="C406" s="1457"/>
      <c r="D406" s="5627"/>
      <c r="E406" s="256"/>
      <c r="F406" s="482"/>
      <c r="G406" s="483"/>
      <c r="H406" s="3228"/>
      <c r="I406" s="344"/>
      <c r="J406" s="344"/>
    </row>
    <row r="407" spans="1:10" s="1243" customFormat="1">
      <c r="A407" s="6123"/>
      <c r="B407" s="572" t="s">
        <v>2295</v>
      </c>
      <c r="C407" s="6144">
        <v>10013409</v>
      </c>
      <c r="D407" s="6122">
        <v>10013409</v>
      </c>
      <c r="E407" s="361"/>
      <c r="F407" s="454"/>
      <c r="G407" s="6121">
        <v>1</v>
      </c>
      <c r="H407" s="3592">
        <v>36.066360000000003</v>
      </c>
      <c r="I407" s="359">
        <f>H407*Оглавление!$B$14</f>
        <v>3426.3042000000005</v>
      </c>
      <c r="J407" s="359">
        <f>I407-I407*$B$4/100</f>
        <v>3426.3042000000005</v>
      </c>
    </row>
    <row r="408" spans="1:10" s="610" customFormat="1">
      <c r="A408" s="6123"/>
      <c r="B408" s="572" t="s">
        <v>3467</v>
      </c>
      <c r="C408" s="6144">
        <v>10013410</v>
      </c>
      <c r="D408" s="6122">
        <v>10013410</v>
      </c>
      <c r="E408" s="361"/>
      <c r="F408" s="454"/>
      <c r="G408" s="6121">
        <v>1</v>
      </c>
      <c r="H408" s="2090">
        <v>36.227723331035023</v>
      </c>
      <c r="I408" s="359">
        <f>H408*Оглавление!$B$14</f>
        <v>3441.633716448327</v>
      </c>
      <c r="J408" s="359">
        <f>I408-I408*$B$4/100</f>
        <v>3441.633716448327</v>
      </c>
    </row>
    <row r="409" spans="1:10" s="610" customFormat="1">
      <c r="A409" s="6123"/>
      <c r="B409" s="572" t="s">
        <v>3468</v>
      </c>
      <c r="C409" s="6144">
        <v>10025518</v>
      </c>
      <c r="D409" s="6122">
        <v>10025518</v>
      </c>
      <c r="E409" s="361"/>
      <c r="F409" s="454"/>
      <c r="G409" s="6121">
        <v>1</v>
      </c>
      <c r="H409" s="2090">
        <v>32.869999999999997</v>
      </c>
      <c r="I409" s="359">
        <f>H409*Оглавление!$B$14</f>
        <v>3122.6499999999996</v>
      </c>
      <c r="J409" s="359">
        <f>I409-I409*$B$4/100</f>
        <v>3122.6499999999996</v>
      </c>
    </row>
    <row r="410" spans="1:10" s="610" customFormat="1">
      <c r="A410" s="5627"/>
      <c r="B410" s="564"/>
      <c r="C410" s="1187"/>
      <c r="D410" s="484"/>
      <c r="E410" s="565"/>
      <c r="F410" s="566"/>
      <c r="G410" s="567"/>
      <c r="H410" s="3227"/>
      <c r="I410" s="510"/>
      <c r="J410" s="510"/>
    </row>
    <row r="411" spans="1:10" s="610" customFormat="1">
      <c r="A411" s="5627" t="s">
        <v>3469</v>
      </c>
      <c r="B411" s="564"/>
      <c r="C411" s="1187"/>
      <c r="D411" s="484"/>
      <c r="E411" s="565"/>
      <c r="F411" s="566"/>
      <c r="G411" s="567"/>
      <c r="H411" s="1046"/>
      <c r="I411" s="510"/>
      <c r="J411" s="510"/>
    </row>
    <row r="412" spans="1:10" s="610" customFormat="1">
      <c r="A412" s="5627"/>
      <c r="B412" s="564"/>
      <c r="C412" s="1187"/>
      <c r="D412" s="484"/>
      <c r="E412" s="565"/>
      <c r="F412" s="566"/>
      <c r="G412" s="567"/>
      <c r="H412" s="3228"/>
      <c r="I412" s="510"/>
      <c r="J412" s="510"/>
    </row>
    <row r="413" spans="1:10" s="1243" customFormat="1">
      <c r="A413" s="6123"/>
      <c r="B413" s="572" t="s">
        <v>7017</v>
      </c>
      <c r="C413" s="6144">
        <v>10013479</v>
      </c>
      <c r="D413" s="6122">
        <v>10013479</v>
      </c>
      <c r="E413" s="361"/>
      <c r="F413" s="454"/>
      <c r="G413" s="6121">
        <v>48</v>
      </c>
      <c r="H413" s="3592">
        <v>54.214946127911411</v>
      </c>
      <c r="I413" s="359"/>
      <c r="J413" s="359"/>
    </row>
    <row r="414" spans="1:10" s="961" customFormat="1">
      <c r="A414" s="6123"/>
      <c r="B414" s="572" t="s">
        <v>1245</v>
      </c>
      <c r="C414" s="6144">
        <v>10013482</v>
      </c>
      <c r="D414" s="6122">
        <v>10013482</v>
      </c>
      <c r="E414" s="361"/>
      <c r="F414" s="454"/>
      <c r="G414" s="6121">
        <v>48</v>
      </c>
      <c r="H414" s="2090">
        <v>54.357279932395294</v>
      </c>
      <c r="I414" s="359">
        <f>H414*Оглавление!$B$14</f>
        <v>5163.9415935775532</v>
      </c>
      <c r="J414" s="359">
        <f>I414-I414*$B$4/100</f>
        <v>5163.9415935775532</v>
      </c>
    </row>
    <row r="415" spans="1:10" s="610" customFormat="1">
      <c r="A415" s="6123"/>
      <c r="B415" s="572" t="s">
        <v>2094</v>
      </c>
      <c r="C415" s="6144">
        <v>10013483</v>
      </c>
      <c r="D415" s="6122">
        <v>10013483</v>
      </c>
      <c r="E415" s="361"/>
      <c r="F415" s="454"/>
      <c r="G415" s="6121">
        <v>29</v>
      </c>
      <c r="H415" s="2090">
        <v>67.061119420291504</v>
      </c>
      <c r="I415" s="359">
        <f>H415*Оглавление!$B$14</f>
        <v>6370.8063449276933</v>
      </c>
      <c r="J415" s="359">
        <f>I415-I415*$B$4/100</f>
        <v>6370.8063449276933</v>
      </c>
    </row>
    <row r="416" spans="1:10" s="610" customFormat="1">
      <c r="A416" s="6123"/>
      <c r="B416" s="572" t="s">
        <v>1246</v>
      </c>
      <c r="C416" s="6144">
        <v>10013484</v>
      </c>
      <c r="D416" s="6122">
        <v>10013484</v>
      </c>
      <c r="E416" s="361"/>
      <c r="F416" s="454"/>
      <c r="G416" s="6121">
        <v>29</v>
      </c>
      <c r="H416" s="3591">
        <v>54.743770955340011</v>
      </c>
      <c r="I416" s="359">
        <f>H416*Оглавление!$B$14</f>
        <v>5200.6582407573014</v>
      </c>
      <c r="J416" s="359">
        <f>I416-I416*$B$4/100</f>
        <v>5200.6582407573014</v>
      </c>
    </row>
    <row r="417" spans="1:10" s="610" customFormat="1">
      <c r="A417" s="5627"/>
      <c r="B417" s="564"/>
      <c r="C417" s="1187"/>
      <c r="D417" s="484"/>
      <c r="E417" s="565"/>
      <c r="F417" s="566"/>
      <c r="G417" s="567"/>
      <c r="H417" s="3227"/>
      <c r="I417" s="510"/>
      <c r="J417" s="510"/>
    </row>
    <row r="418" spans="1:10" s="610" customFormat="1">
      <c r="A418" s="5627" t="s">
        <v>3470</v>
      </c>
      <c r="B418" s="564"/>
      <c r="C418" s="1187"/>
      <c r="D418" s="484"/>
      <c r="E418" s="565"/>
      <c r="F418" s="566"/>
      <c r="G418" s="567"/>
      <c r="H418" s="3228"/>
      <c r="I418" s="510"/>
      <c r="J418" s="510"/>
    </row>
    <row r="419" spans="1:10" s="610" customFormat="1" ht="28.7">
      <c r="A419" s="6123"/>
      <c r="B419" s="572" t="s">
        <v>2178</v>
      </c>
      <c r="C419" s="6144">
        <v>10022079</v>
      </c>
      <c r="D419" s="6123" t="s">
        <v>2723</v>
      </c>
      <c r="E419" s="361">
        <v>10</v>
      </c>
      <c r="F419" s="454" t="s">
        <v>501</v>
      </c>
      <c r="G419" s="6121">
        <v>1</v>
      </c>
      <c r="H419" s="2090">
        <v>103.87</v>
      </c>
      <c r="I419" s="359">
        <f>H419*Оглавление!$B$14</f>
        <v>9867.65</v>
      </c>
      <c r="J419" s="359">
        <f>I419-I419*$B$4/100</f>
        <v>9867.65</v>
      </c>
    </row>
    <row r="420" spans="1:10" s="610" customFormat="1">
      <c r="A420" s="5627"/>
      <c r="B420" s="564"/>
      <c r="C420" s="1187"/>
      <c r="D420" s="484"/>
      <c r="E420" s="565"/>
      <c r="F420" s="566"/>
      <c r="G420" s="567"/>
      <c r="H420" s="3227"/>
      <c r="I420" s="510"/>
      <c r="J420" s="510"/>
    </row>
    <row r="421" spans="1:10" s="610" customFormat="1">
      <c r="A421" s="5627" t="s">
        <v>1247</v>
      </c>
      <c r="B421" s="564"/>
      <c r="C421" s="1187"/>
      <c r="D421" s="484"/>
      <c r="E421" s="565"/>
      <c r="F421" s="566"/>
      <c r="G421" s="567"/>
      <c r="H421" s="1046"/>
      <c r="I421" s="510"/>
      <c r="J421" s="510"/>
    </row>
    <row r="422" spans="1:10" s="610" customFormat="1">
      <c r="A422" s="5627"/>
      <c r="B422" s="564"/>
      <c r="C422" s="1187"/>
      <c r="D422" s="484"/>
      <c r="E422" s="565"/>
      <c r="F422" s="566"/>
      <c r="G422" s="567"/>
      <c r="H422" s="3228"/>
      <c r="I422" s="510"/>
      <c r="J422" s="510"/>
    </row>
    <row r="423" spans="1:10" s="610" customFormat="1">
      <c r="A423" s="6123"/>
      <c r="B423" s="572" t="s">
        <v>1248</v>
      </c>
      <c r="C423" s="6144">
        <v>10013340</v>
      </c>
      <c r="D423" s="6123" t="s">
        <v>2725</v>
      </c>
      <c r="E423" s="361" t="s">
        <v>1249</v>
      </c>
      <c r="F423" s="454" t="s">
        <v>2280</v>
      </c>
      <c r="G423" s="6121">
        <v>1</v>
      </c>
      <c r="H423" s="2090">
        <v>31.726890028160899</v>
      </c>
      <c r="I423" s="359">
        <f>H423*Оглавление!$B$14</f>
        <v>3014.0545526752853</v>
      </c>
      <c r="J423" s="359">
        <f>I423-I423*$B$4/100</f>
        <v>3014.0545526752853</v>
      </c>
    </row>
    <row r="424" spans="1:10" s="610" customFormat="1">
      <c r="A424" s="6123"/>
      <c r="B424" s="572" t="s">
        <v>1250</v>
      </c>
      <c r="C424" s="6144">
        <v>10013342</v>
      </c>
      <c r="D424" s="6123" t="s">
        <v>2724</v>
      </c>
      <c r="E424" s="361" t="s">
        <v>1251</v>
      </c>
      <c r="F424" s="454" t="s">
        <v>2280</v>
      </c>
      <c r="G424" s="6121">
        <v>1</v>
      </c>
      <c r="H424" s="2090">
        <v>39.681211639829598</v>
      </c>
      <c r="I424" s="359">
        <f>H424*Оглавление!$B$14</f>
        <v>3769.7151057838119</v>
      </c>
      <c r="J424" s="359">
        <f>I424-I424*$B$4/100</f>
        <v>3769.7151057838119</v>
      </c>
    </row>
    <row r="425" spans="1:10" s="610" customFormat="1">
      <c r="A425" s="5627"/>
      <c r="B425" s="564"/>
      <c r="C425" s="1187"/>
      <c r="D425" s="484"/>
      <c r="E425" s="565"/>
      <c r="F425" s="566"/>
      <c r="G425" s="567"/>
      <c r="H425" s="1046"/>
      <c r="I425" s="510"/>
      <c r="J425" s="510"/>
    </row>
    <row r="426" spans="1:10" s="610" customFormat="1">
      <c r="A426" s="6115"/>
      <c r="B426" s="452"/>
      <c r="C426" s="1457"/>
      <c r="D426" s="5627"/>
      <c r="E426" s="256"/>
      <c r="F426" s="482"/>
      <c r="G426" s="567"/>
      <c r="H426" s="1096"/>
      <c r="I426" s="344"/>
      <c r="J426" s="344"/>
    </row>
    <row r="427" spans="1:10" s="610" customFormat="1">
      <c r="A427" s="6115"/>
      <c r="B427" s="452"/>
      <c r="C427" s="1457"/>
      <c r="D427" s="5627"/>
      <c r="E427" s="256"/>
      <c r="F427" s="482"/>
      <c r="G427" s="567"/>
      <c r="H427" s="1096"/>
      <c r="I427" s="344"/>
      <c r="J427" s="344"/>
    </row>
    <row r="428" spans="1:10" s="10" customFormat="1">
      <c r="A428" s="6115"/>
      <c r="B428" s="452"/>
      <c r="C428" s="1457"/>
      <c r="D428" s="5627"/>
      <c r="E428" s="256"/>
      <c r="F428" s="482"/>
      <c r="G428" s="483"/>
      <c r="H428" s="1096"/>
      <c r="I428" s="344"/>
      <c r="J428" s="344"/>
    </row>
    <row r="429" spans="1:10" s="610" customFormat="1">
      <c r="A429" s="6115"/>
      <c r="B429" s="452"/>
      <c r="C429" s="1457"/>
      <c r="D429" s="5627"/>
      <c r="E429" s="256"/>
      <c r="F429" s="482"/>
      <c r="G429" s="483"/>
      <c r="H429" s="1096"/>
      <c r="I429" s="344"/>
      <c r="J429" s="344"/>
    </row>
    <row r="430" spans="1:10" s="610" customFormat="1">
      <c r="A430" s="6115"/>
      <c r="B430" s="452"/>
      <c r="C430" s="1457"/>
      <c r="D430" s="5627"/>
      <c r="E430" s="256"/>
      <c r="F430" s="482"/>
      <c r="G430" s="483"/>
      <c r="H430" s="1096"/>
      <c r="I430" s="344"/>
      <c r="J430" s="344"/>
    </row>
    <row r="431" spans="1:10" s="610" customFormat="1">
      <c r="A431" s="6115"/>
      <c r="B431" s="452"/>
      <c r="C431" s="1457"/>
      <c r="D431" s="5627"/>
      <c r="E431" s="256"/>
      <c r="F431" s="482"/>
      <c r="G431" s="483"/>
      <c r="H431" s="1096"/>
      <c r="I431" s="344"/>
      <c r="J431" s="344"/>
    </row>
    <row r="432" spans="1:10" s="1243" customFormat="1">
      <c r="A432" s="6115"/>
      <c r="B432" s="429"/>
      <c r="C432" s="645"/>
      <c r="D432" s="6115"/>
      <c r="E432" s="1833"/>
      <c r="F432" s="445"/>
      <c r="G432" s="3557"/>
      <c r="H432" s="1096"/>
      <c r="I432" s="3558"/>
      <c r="J432" s="3558"/>
    </row>
    <row r="433" spans="1:10" s="610" customFormat="1">
      <c r="A433" s="6115"/>
      <c r="B433" s="429"/>
      <c r="C433" s="645"/>
      <c r="D433" s="6115"/>
      <c r="E433" s="1833"/>
      <c r="F433" s="445"/>
      <c r="G433" s="3557"/>
      <c r="H433" s="1096"/>
      <c r="I433" s="3558"/>
      <c r="J433" s="3558"/>
    </row>
    <row r="434" spans="1:10" s="610" customFormat="1">
      <c r="A434" s="6115"/>
      <c r="B434" s="429"/>
      <c r="C434" s="645"/>
      <c r="D434" s="6115"/>
      <c r="E434" s="1833"/>
      <c r="F434" s="445"/>
      <c r="G434" s="3557"/>
      <c r="H434" s="1096"/>
      <c r="I434" s="3558"/>
      <c r="J434" s="3558"/>
    </row>
    <row r="435" spans="1:10" s="610" customFormat="1">
      <c r="A435" s="6115"/>
      <c r="B435" s="429"/>
      <c r="C435" s="645"/>
      <c r="D435" s="6115"/>
      <c r="E435" s="1833"/>
      <c r="F435" s="445"/>
      <c r="G435" s="3557"/>
      <c r="H435" s="1096"/>
      <c r="I435" s="3558"/>
      <c r="J435" s="3558"/>
    </row>
    <row r="436" spans="1:10" s="610" customFormat="1">
      <c r="A436" s="6115"/>
      <c r="B436" s="429"/>
      <c r="C436" s="645"/>
      <c r="D436" s="6115"/>
      <c r="E436" s="1833"/>
      <c r="F436" s="445"/>
      <c r="G436" s="3557"/>
      <c r="H436" s="1096"/>
      <c r="I436" s="3558"/>
      <c r="J436" s="3558"/>
    </row>
    <row r="437" spans="1:10" s="610" customFormat="1">
      <c r="A437" s="6115"/>
      <c r="B437" s="429"/>
      <c r="C437" s="645"/>
      <c r="D437" s="6115"/>
      <c r="E437" s="1833"/>
      <c r="F437" s="445"/>
      <c r="G437" s="3557"/>
      <c r="H437" s="1096"/>
      <c r="I437" s="3558"/>
      <c r="J437" s="3558"/>
    </row>
    <row r="438" spans="1:10" s="610" customFormat="1">
      <c r="A438" s="6115"/>
      <c r="B438" s="429"/>
      <c r="C438" s="645"/>
      <c r="D438" s="6115"/>
      <c r="E438" s="1833"/>
      <c r="F438" s="445"/>
      <c r="G438" s="3557"/>
      <c r="H438" s="1096"/>
      <c r="I438" s="3558"/>
      <c r="J438" s="3558"/>
    </row>
    <row r="439" spans="1:10" s="610" customFormat="1">
      <c r="A439" s="6115"/>
      <c r="B439" s="429"/>
      <c r="C439" s="645"/>
      <c r="D439" s="6115"/>
      <c r="E439" s="1833"/>
      <c r="F439" s="445"/>
      <c r="G439" s="3557"/>
      <c r="H439" s="1096"/>
      <c r="I439" s="3558"/>
      <c r="J439" s="3558"/>
    </row>
    <row r="440" spans="1:10" s="610" customFormat="1">
      <c r="A440" s="6115"/>
      <c r="B440" s="429"/>
      <c r="C440" s="645"/>
      <c r="D440" s="6115"/>
      <c r="E440" s="1833"/>
      <c r="F440" s="445"/>
      <c r="G440" s="3557"/>
      <c r="H440" s="1096"/>
      <c r="I440" s="3558"/>
      <c r="J440" s="3558"/>
    </row>
    <row r="441" spans="1:10" s="610" customFormat="1">
      <c r="A441" s="6115"/>
      <c r="B441" s="429"/>
      <c r="C441" s="645"/>
      <c r="D441" s="6115"/>
      <c r="E441" s="1833"/>
      <c r="F441" s="445"/>
      <c r="G441" s="3557"/>
      <c r="H441" s="1096"/>
      <c r="I441" s="3558"/>
      <c r="J441" s="3558"/>
    </row>
    <row r="442" spans="1:10" s="610" customFormat="1">
      <c r="A442" s="6115"/>
      <c r="B442" s="429"/>
      <c r="C442" s="645"/>
      <c r="D442" s="6115"/>
      <c r="E442" s="1833"/>
      <c r="F442" s="445"/>
      <c r="G442" s="3557"/>
      <c r="H442" s="1096"/>
      <c r="I442" s="3558"/>
      <c r="J442" s="3558"/>
    </row>
    <row r="443" spans="1:10" s="610" customFormat="1">
      <c r="A443" s="6115"/>
      <c r="B443" s="429"/>
      <c r="C443" s="645"/>
      <c r="D443" s="6115"/>
      <c r="E443" s="1833"/>
      <c r="F443" s="445"/>
      <c r="G443" s="3557"/>
      <c r="H443" s="1096"/>
      <c r="I443" s="3558"/>
      <c r="J443" s="3558"/>
    </row>
    <row r="444" spans="1:10" s="610" customFormat="1">
      <c r="A444" s="6115"/>
      <c r="B444" s="429"/>
      <c r="C444" s="645"/>
      <c r="D444" s="6115"/>
      <c r="E444" s="1833"/>
      <c r="F444" s="445"/>
      <c r="G444" s="3557"/>
      <c r="H444" s="1096"/>
      <c r="I444" s="3558"/>
      <c r="J444" s="3558"/>
    </row>
    <row r="445" spans="1:10" s="610" customFormat="1">
      <c r="A445" s="6115"/>
      <c r="B445" s="429"/>
      <c r="C445" s="645"/>
      <c r="D445" s="6115"/>
      <c r="E445" s="1833"/>
      <c r="F445" s="445"/>
      <c r="G445" s="3557"/>
      <c r="H445" s="1096"/>
      <c r="I445" s="3558"/>
      <c r="J445" s="3558"/>
    </row>
    <row r="446" spans="1:10" s="10" customFormat="1">
      <c r="A446" s="6115"/>
      <c r="B446" s="429"/>
      <c r="C446" s="645"/>
      <c r="D446" s="6115"/>
      <c r="E446" s="1833"/>
      <c r="F446" s="445"/>
      <c r="G446" s="3557"/>
      <c r="H446" s="1096"/>
      <c r="I446" s="3558"/>
      <c r="J446" s="3558"/>
    </row>
    <row r="447" spans="1:10" s="10" customFormat="1">
      <c r="A447" s="6115"/>
      <c r="B447" s="429"/>
      <c r="C447" s="645"/>
      <c r="D447" s="6115"/>
      <c r="E447" s="1833"/>
      <c r="F447" s="445"/>
      <c r="G447" s="3557"/>
      <c r="H447" s="1096"/>
      <c r="I447" s="3558"/>
      <c r="J447" s="3558"/>
    </row>
    <row r="448" spans="1:10" s="10" customFormat="1">
      <c r="A448" s="6115"/>
      <c r="B448" s="429"/>
      <c r="C448" s="645"/>
      <c r="D448" s="6115"/>
      <c r="E448" s="1833"/>
      <c r="F448" s="445"/>
      <c r="G448" s="3557"/>
      <c r="H448" s="1096"/>
      <c r="I448" s="3558"/>
      <c r="J448" s="3558"/>
    </row>
  </sheetData>
  <customSheetViews>
    <customSheetView guid="{76FA2CE7-179E-4731-B7AE-63C5E5E79002}" scale="70">
      <selection activeCell="Q51" sqref="Q51"/>
      <pageMargins left="0.7" right="0.7" top="0.75" bottom="0.75" header="0.3" footer="0.3"/>
      <pageSetup paperSize="9" orientation="portrait" r:id="rId1"/>
    </customSheetView>
    <customSheetView guid="{24F900A2-7147-4318-9E77-2B71404314A7}" scale="70" topLeftCell="A473">
      <selection activeCell="H146" sqref="H146"/>
      <pageMargins left="0.7" right="0.7" top="0.75" bottom="0.75" header="0.3" footer="0.3"/>
      <pageSetup paperSize="9" orientation="portrait" r:id="rId2"/>
    </customSheetView>
    <customSheetView guid="{A02336A9-D2FB-4D03-950A-00B6EBD6A28C}" scale="70" topLeftCell="A395">
      <selection activeCell="M407" sqref="M407"/>
      <pageMargins left="0.7" right="0.7" top="0.75" bottom="0.75" header="0.3" footer="0.3"/>
      <pageSetup paperSize="9" orientation="portrait" r:id="rId3"/>
    </customSheetView>
    <customSheetView guid="{3E3E5346-F5D1-49F5-AB0E-78170B65853C}" scale="85" topLeftCell="A343">
      <selection activeCell="E499" sqref="E499"/>
      <pageMargins left="0.7" right="0.7" top="0.75" bottom="0.75" header="0.3" footer="0.3"/>
      <pageSetup paperSize="9" orientation="portrait" r:id="rId4"/>
    </customSheetView>
    <customSheetView guid="{D7CF3121-CFC0-4E70-8DCD-811E30042E24}" scale="70">
      <selection activeCell="I21" sqref="I21"/>
      <pageMargins left="0.7" right="0.7" top="0.75" bottom="0.75" header="0.3" footer="0.3"/>
      <pageSetup paperSize="9" orientation="portrait" r:id="rId5"/>
    </customSheetView>
    <customSheetView guid="{A76FD505-AF56-4CD8-967A-59C705AF567C}" scale="70" topLeftCell="A395">
      <selection activeCell="M407" sqref="M407"/>
      <pageMargins left="0.7" right="0.7" top="0.75" bottom="0.75" header="0.3" footer="0.3"/>
      <pageSetup paperSize="9" orientation="portrait" r:id="rId6"/>
    </customSheetView>
    <customSheetView guid="{B3358888-E690-452C-98EC-431498422E6E}" scale="85" topLeftCell="A343">
      <selection activeCell="E499" sqref="E499"/>
      <pageMargins left="0.7" right="0.7" top="0.75" bottom="0.75" header="0.3" footer="0.3"/>
      <pageSetup paperSize="9" orientation="portrait" r:id="rId7"/>
    </customSheetView>
    <customSheetView guid="{6108970F-8E7A-462E-A499-E2FD79FB3A77}" scale="85" topLeftCell="A343">
      <selection activeCell="E499" sqref="E499"/>
      <pageMargins left="0.7" right="0.7" top="0.75" bottom="0.75" header="0.3" footer="0.3"/>
      <pageSetup paperSize="9" orientation="portrait" r:id="rId8"/>
    </customSheetView>
    <customSheetView guid="{45761FB6-8710-4C75-A8B6-5A7FCAACACDF}" scale="85" topLeftCell="A343">
      <selection activeCell="E499" sqref="E499"/>
      <pageMargins left="0.7" right="0.7" top="0.75" bottom="0.75" header="0.3" footer="0.3"/>
      <pageSetup paperSize="9" orientation="portrait" r:id="rId9"/>
    </customSheetView>
    <customSheetView guid="{C23E91BF-4A86-4D00-A577-1A263DDCB8BC}" scale="70">
      <selection activeCell="I21" sqref="I21"/>
      <pageMargins left="0.7" right="0.7" top="0.75" bottom="0.75" header="0.3" footer="0.3"/>
      <pageSetup paperSize="9" orientation="portrait" r:id="rId10"/>
    </customSheetView>
    <customSheetView guid="{94E74550-0B2B-4B3C-8E97-CCCC46023914}" scale="70">
      <selection activeCell="I21" sqref="I21"/>
      <pageMargins left="0.7" right="0.7" top="0.75" bottom="0.75" header="0.3" footer="0.3"/>
      <pageSetup paperSize="9" orientation="portrait" r:id="rId11"/>
    </customSheetView>
  </customSheetViews>
  <mergeCells count="2">
    <mergeCell ref="A1:J1"/>
    <mergeCell ref="A7:J7"/>
  </mergeCells>
  <pageMargins left="0.7" right="0.7" top="0.75" bottom="0.75" header="0.3" footer="0.3"/>
  <pageSetup paperSize="9" orientation="portrait" r:id="rId12"/>
  <drawing r:id="rId1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2:E52"/>
  <sheetViews>
    <sheetView zoomScale="75" zoomScaleNormal="75" workbookViewId="0">
      <selection activeCell="O22" sqref="O22"/>
    </sheetView>
  </sheetViews>
  <sheetFormatPr defaultColWidth="9" defaultRowHeight="14.35"/>
  <cols>
    <col min="1" max="1" width="20" style="320" customWidth="1"/>
    <col min="2" max="2" width="16.703125" style="320" customWidth="1"/>
    <col min="3" max="3" width="80.703125" style="320" customWidth="1"/>
    <col min="4" max="4" width="14.5859375" style="1833" customWidth="1"/>
    <col min="5" max="16384" width="9" style="1580"/>
  </cols>
  <sheetData>
    <row r="2" spans="1:4" ht="20.7">
      <c r="A2" s="2111" t="s">
        <v>9351</v>
      </c>
      <c r="B2" s="2111" t="s">
        <v>75</v>
      </c>
      <c r="C2" s="2111" t="s">
        <v>9352</v>
      </c>
      <c r="D2" s="2112" t="s">
        <v>9353</v>
      </c>
    </row>
    <row r="3" spans="1:4" s="1579" customFormat="1" ht="28.7">
      <c r="A3" s="8402"/>
      <c r="B3" s="5310" t="s">
        <v>20358</v>
      </c>
      <c r="C3" s="1583" t="s">
        <v>9354</v>
      </c>
      <c r="D3" s="5312">
        <v>470</v>
      </c>
    </row>
    <row r="4" spans="1:4" s="1585" customFormat="1" ht="28.7">
      <c r="A4" s="8402"/>
      <c r="B4" s="5311" t="s">
        <v>20359</v>
      </c>
      <c r="C4" s="1583" t="s">
        <v>9355</v>
      </c>
      <c r="D4" s="5312">
        <v>520</v>
      </c>
    </row>
    <row r="5" spans="1:4" s="1585" customFormat="1" ht="28.7">
      <c r="A5" s="8402"/>
      <c r="B5" s="5311" t="s">
        <v>20360</v>
      </c>
      <c r="C5" s="1583" t="s">
        <v>9356</v>
      </c>
      <c r="D5" s="5312">
        <v>520</v>
      </c>
    </row>
    <row r="6" spans="1:4" s="1585" customFormat="1" ht="28.7">
      <c r="A6" s="8402"/>
      <c r="B6" s="5311" t="s">
        <v>20361</v>
      </c>
      <c r="C6" s="1583" t="s">
        <v>9357</v>
      </c>
      <c r="D6" s="5313">
        <v>1485</v>
      </c>
    </row>
    <row r="7" spans="1:4" s="1585" customFormat="1" ht="28.7">
      <c r="A7" s="8402"/>
      <c r="B7" s="5311" t="s">
        <v>20362</v>
      </c>
      <c r="C7" s="1583" t="s">
        <v>9358</v>
      </c>
      <c r="D7" s="5313">
        <v>1485</v>
      </c>
    </row>
    <row r="8" spans="1:4" s="1585" customFormat="1" ht="28.7">
      <c r="A8" s="8402"/>
      <c r="B8" s="5311" t="s">
        <v>20363</v>
      </c>
      <c r="C8" s="1583" t="s">
        <v>9359</v>
      </c>
      <c r="D8" s="5312">
        <v>995</v>
      </c>
    </row>
    <row r="9" spans="1:4" s="1585" customFormat="1" ht="28.7">
      <c r="A9" s="8402"/>
      <c r="B9" s="5311" t="s">
        <v>20364</v>
      </c>
      <c r="C9" s="1583" t="s">
        <v>9360</v>
      </c>
      <c r="D9" s="5312">
        <v>995</v>
      </c>
    </row>
    <row r="10" spans="1:4" s="1585" customFormat="1" ht="28.7">
      <c r="A10" s="8402"/>
      <c r="B10" s="5311" t="s">
        <v>20365</v>
      </c>
      <c r="C10" s="1583" t="s">
        <v>9361</v>
      </c>
      <c r="D10" s="5312">
        <v>995</v>
      </c>
    </row>
    <row r="11" spans="1:4" s="1585" customFormat="1" ht="28.7">
      <c r="A11" s="8402"/>
      <c r="B11" s="5311" t="s">
        <v>20366</v>
      </c>
      <c r="C11" s="1583" t="s">
        <v>9362</v>
      </c>
      <c r="D11" s="5312">
        <v>405</v>
      </c>
    </row>
    <row r="12" spans="1:4" s="1585" customFormat="1" ht="28.7">
      <c r="A12" s="8402"/>
      <c r="B12" s="5311" t="s">
        <v>20367</v>
      </c>
      <c r="C12" s="1583" t="s">
        <v>9363</v>
      </c>
      <c r="D12" s="5312">
        <v>405</v>
      </c>
    </row>
    <row r="13" spans="1:4" s="1585" customFormat="1" ht="28.7">
      <c r="A13" s="8402"/>
      <c r="B13" s="5311" t="s">
        <v>20368</v>
      </c>
      <c r="C13" s="1583" t="s">
        <v>9364</v>
      </c>
      <c r="D13" s="5312">
        <v>520</v>
      </c>
    </row>
    <row r="14" spans="1:4" s="1585" customFormat="1" ht="28.7">
      <c r="A14" s="8402"/>
      <c r="B14" s="5311" t="s">
        <v>20369</v>
      </c>
      <c r="C14" s="1583" t="s">
        <v>9365</v>
      </c>
      <c r="D14" s="5312">
        <v>705</v>
      </c>
    </row>
    <row r="15" spans="1:4" s="1585" customFormat="1" ht="28.7">
      <c r="A15" s="8402"/>
      <c r="B15" s="5311" t="s">
        <v>20370</v>
      </c>
      <c r="C15" s="1583" t="s">
        <v>9366</v>
      </c>
      <c r="D15" s="5312">
        <v>705</v>
      </c>
    </row>
    <row r="16" spans="1:4" s="1585" customFormat="1" ht="28.7">
      <c r="A16" s="8402"/>
      <c r="B16" s="5311" t="s">
        <v>20371</v>
      </c>
      <c r="C16" s="1583" t="s">
        <v>9367</v>
      </c>
      <c r="D16" s="5312">
        <v>560</v>
      </c>
    </row>
    <row r="17" spans="1:4" s="1585" customFormat="1" ht="28.7">
      <c r="A17" s="8402"/>
      <c r="B17" s="5311" t="s">
        <v>20372</v>
      </c>
      <c r="C17" s="1583" t="s">
        <v>9368</v>
      </c>
      <c r="D17" s="5312">
        <v>520</v>
      </c>
    </row>
    <row r="18" spans="1:4" s="1585" customFormat="1" ht="43">
      <c r="A18" s="8401"/>
      <c r="B18" s="5311" t="s">
        <v>20373</v>
      </c>
      <c r="C18" s="1583" t="s">
        <v>9369</v>
      </c>
      <c r="D18" s="5313">
        <v>1040</v>
      </c>
    </row>
    <row r="19" spans="1:4" s="1585" customFormat="1" ht="43">
      <c r="A19" s="8401"/>
      <c r="B19" s="5311" t="s">
        <v>20374</v>
      </c>
      <c r="C19" s="1583" t="s">
        <v>9370</v>
      </c>
      <c r="D19" s="5313">
        <v>1070</v>
      </c>
    </row>
    <row r="20" spans="1:4" s="1585" customFormat="1" ht="43">
      <c r="A20" s="8401"/>
      <c r="B20" s="5311" t="s">
        <v>20375</v>
      </c>
      <c r="C20" s="1583" t="s">
        <v>9371</v>
      </c>
      <c r="D20" s="5313">
        <v>1070</v>
      </c>
    </row>
    <row r="21" spans="1:4" s="1585" customFormat="1" ht="43">
      <c r="A21" s="8401"/>
      <c r="B21" s="5311" t="s">
        <v>20376</v>
      </c>
      <c r="C21" s="1583" t="s">
        <v>9372</v>
      </c>
      <c r="D21" s="5312">
        <v>650</v>
      </c>
    </row>
    <row r="22" spans="1:4" s="1585" customFormat="1" ht="43">
      <c r="A22" s="8401"/>
      <c r="B22" s="5311" t="s">
        <v>20377</v>
      </c>
      <c r="C22" s="1583" t="s">
        <v>9373</v>
      </c>
      <c r="D22" s="5312">
        <v>715</v>
      </c>
    </row>
    <row r="23" spans="1:4" s="1585" customFormat="1" ht="43">
      <c r="A23" s="8401"/>
      <c r="B23" s="5311" t="s">
        <v>20378</v>
      </c>
      <c r="C23" s="1583" t="s">
        <v>9374</v>
      </c>
      <c r="D23" s="5312">
        <v>845</v>
      </c>
    </row>
    <row r="24" spans="1:4" s="1585" customFormat="1" ht="43">
      <c r="A24" s="8401"/>
      <c r="B24" s="5311" t="s">
        <v>20379</v>
      </c>
      <c r="C24" s="1583" t="s">
        <v>9375</v>
      </c>
      <c r="D24" s="5312">
        <v>925</v>
      </c>
    </row>
    <row r="25" spans="1:4" s="1585" customFormat="1" ht="43">
      <c r="A25" s="8401"/>
      <c r="B25" s="5311" t="s">
        <v>20380</v>
      </c>
      <c r="C25" s="1583" t="s">
        <v>9376</v>
      </c>
      <c r="D25" s="5312">
        <v>925</v>
      </c>
    </row>
    <row r="26" spans="1:4" s="1585" customFormat="1" ht="43">
      <c r="A26" s="8401"/>
      <c r="B26" s="5311" t="s">
        <v>20381</v>
      </c>
      <c r="C26" s="1583" t="s">
        <v>9377</v>
      </c>
      <c r="D26" s="5313">
        <v>1845</v>
      </c>
    </row>
    <row r="27" spans="1:4" s="1585" customFormat="1" ht="43">
      <c r="A27" s="8401"/>
      <c r="B27" s="5311" t="s">
        <v>20382</v>
      </c>
      <c r="C27" s="1583" t="s">
        <v>9378</v>
      </c>
      <c r="D27" s="5313">
        <v>1845</v>
      </c>
    </row>
    <row r="28" spans="1:4" s="1585" customFormat="1" ht="43">
      <c r="A28" s="8401"/>
      <c r="B28" s="5311" t="s">
        <v>20383</v>
      </c>
      <c r="C28" s="1583" t="s">
        <v>9379</v>
      </c>
      <c r="D28" s="5313">
        <v>1845</v>
      </c>
    </row>
    <row r="29" spans="1:4" s="1585" customFormat="1" ht="43">
      <c r="A29" s="8401"/>
      <c r="B29" s="5311" t="s">
        <v>20384</v>
      </c>
      <c r="C29" s="1583" t="s">
        <v>9380</v>
      </c>
      <c r="D29" s="5313">
        <v>1845</v>
      </c>
    </row>
    <row r="30" spans="1:4" s="1585" customFormat="1" ht="30" customHeight="1">
      <c r="A30" s="8401"/>
      <c r="B30" s="5311" t="s">
        <v>20385</v>
      </c>
      <c r="C30" s="1512" t="s">
        <v>9381</v>
      </c>
      <c r="D30" s="5313">
        <v>1490</v>
      </c>
    </row>
    <row r="31" spans="1:4" s="1585" customFormat="1" ht="30" customHeight="1">
      <c r="A31" s="8401"/>
      <c r="B31" s="5311" t="s">
        <v>20386</v>
      </c>
      <c r="C31" s="1512" t="s">
        <v>9382</v>
      </c>
      <c r="D31" s="5313">
        <v>1490</v>
      </c>
    </row>
    <row r="32" spans="1:4" s="1585" customFormat="1" ht="30" customHeight="1">
      <c r="A32" s="8401"/>
      <c r="B32" s="5311" t="s">
        <v>20387</v>
      </c>
      <c r="C32" s="1512" t="s">
        <v>9383</v>
      </c>
      <c r="D32" s="5313">
        <v>1490</v>
      </c>
    </row>
    <row r="33" spans="1:5" s="1585" customFormat="1" ht="45" customHeight="1">
      <c r="A33" s="8401"/>
      <c r="B33" s="5311" t="s">
        <v>20388</v>
      </c>
      <c r="C33" s="1512" t="s">
        <v>9384</v>
      </c>
      <c r="D33" s="5312">
        <v>420</v>
      </c>
    </row>
    <row r="34" spans="1:5" s="1585" customFormat="1" ht="45" customHeight="1">
      <c r="A34" s="8401"/>
      <c r="B34" s="5311" t="s">
        <v>20389</v>
      </c>
      <c r="C34" s="1512" t="s">
        <v>9385</v>
      </c>
      <c r="D34" s="5312">
        <v>420</v>
      </c>
    </row>
    <row r="35" spans="1:5" s="1585" customFormat="1" ht="79.5" customHeight="1">
      <c r="A35" s="1584"/>
      <c r="B35" s="5311" t="s">
        <v>20390</v>
      </c>
      <c r="C35" s="1583" t="s">
        <v>9386</v>
      </c>
      <c r="D35" s="5312">
        <v>270</v>
      </c>
    </row>
    <row r="36" spans="1:5" ht="30" customHeight="1">
      <c r="A36" s="8400"/>
      <c r="B36" s="464" t="s">
        <v>20391</v>
      </c>
      <c r="C36" s="4206" t="s">
        <v>16551</v>
      </c>
      <c r="D36" s="5313">
        <v>2990</v>
      </c>
    </row>
    <row r="37" spans="1:5" ht="28.7">
      <c r="A37" s="7026"/>
      <c r="B37" s="464" t="s">
        <v>20392</v>
      </c>
      <c r="C37" s="4206" t="s">
        <v>16552</v>
      </c>
      <c r="D37" s="5313">
        <v>3510</v>
      </c>
    </row>
    <row r="38" spans="1:5" ht="28.7">
      <c r="A38" s="7345"/>
      <c r="B38" s="464" t="s">
        <v>20393</v>
      </c>
      <c r="C38" s="4206" t="s">
        <v>16553</v>
      </c>
      <c r="D38" s="5313">
        <v>4940</v>
      </c>
      <c r="E38"/>
    </row>
    <row r="39" spans="1:5" ht="28.7">
      <c r="A39" s="8400"/>
      <c r="B39" s="464" t="s">
        <v>20394</v>
      </c>
      <c r="C39" s="4206" t="s">
        <v>16554</v>
      </c>
      <c r="D39" s="5313">
        <v>3890</v>
      </c>
    </row>
    <row r="40" spans="1:5" ht="28.7">
      <c r="A40" s="7026"/>
      <c r="B40" s="464" t="s">
        <v>20395</v>
      </c>
      <c r="C40" s="4206" t="s">
        <v>16555</v>
      </c>
      <c r="D40" s="5313">
        <v>4430</v>
      </c>
    </row>
    <row r="41" spans="1:5" ht="28.7">
      <c r="A41" s="7345"/>
      <c r="B41" s="464" t="s">
        <v>20396</v>
      </c>
      <c r="C41" s="4206" t="s">
        <v>16556</v>
      </c>
      <c r="D41" s="5313">
        <v>5960</v>
      </c>
    </row>
    <row r="50" spans="1:3">
      <c r="C50"/>
    </row>
    <row r="52" spans="1:3">
      <c r="A52"/>
    </row>
  </sheetData>
  <mergeCells count="8">
    <mergeCell ref="A39:A41"/>
    <mergeCell ref="A36:A38"/>
    <mergeCell ref="A33:A34"/>
    <mergeCell ref="A3:A7"/>
    <mergeCell ref="A8:A17"/>
    <mergeCell ref="A18:A25"/>
    <mergeCell ref="A26:A29"/>
    <mergeCell ref="A30:A32"/>
  </mergeCells>
  <pageMargins left="0.7" right="0.7" top="0.75" bottom="0.75" header="0.3" footer="0.3"/>
  <pageSetup paperSize="9"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Лист36"/>
  <dimension ref="A1:M59"/>
  <sheetViews>
    <sheetView zoomScale="75" zoomScaleNormal="75" workbookViewId="0"/>
  </sheetViews>
  <sheetFormatPr defaultRowHeight="14.35"/>
  <cols>
    <col min="2" max="2" width="35.29296875" bestFit="1" customWidth="1"/>
    <col min="3" max="3" width="14.703125" bestFit="1" customWidth="1"/>
    <col min="4" max="4" width="10.5859375" bestFit="1" customWidth="1"/>
    <col min="5" max="5" width="14.5859375" style="717" bestFit="1" customWidth="1"/>
    <col min="8" max="8" width="30.41015625" bestFit="1" customWidth="1"/>
    <col min="9" max="9" width="14.703125" bestFit="1" customWidth="1"/>
    <col min="12" max="12" width="12.703125" bestFit="1" customWidth="1"/>
  </cols>
  <sheetData>
    <row r="1" spans="1:13" ht="38.25" customHeight="1">
      <c r="A1" s="718"/>
      <c r="B1" s="718" t="s">
        <v>4009</v>
      </c>
      <c r="C1" s="718"/>
      <c r="D1" s="718"/>
      <c r="E1" s="738"/>
      <c r="H1" s="718" t="s">
        <v>4085</v>
      </c>
    </row>
    <row r="2" spans="1:13" ht="15" customHeight="1" thickBot="1">
      <c r="A2" s="719"/>
      <c r="B2" s="720"/>
      <c r="C2" s="720"/>
      <c r="D2" s="720"/>
      <c r="E2" s="738"/>
    </row>
    <row r="3" spans="1:13" ht="15" customHeight="1">
      <c r="A3" s="721" t="s">
        <v>3938</v>
      </c>
      <c r="B3" s="722" t="s">
        <v>4010</v>
      </c>
      <c r="C3" s="722" t="s">
        <v>75</v>
      </c>
      <c r="D3" s="722" t="s">
        <v>3939</v>
      </c>
      <c r="E3" s="739" t="s">
        <v>3940</v>
      </c>
      <c r="G3" s="721" t="s">
        <v>3938</v>
      </c>
      <c r="H3" s="722" t="s">
        <v>4010</v>
      </c>
      <c r="I3" s="740" t="s">
        <v>1969</v>
      </c>
      <c r="J3" s="722" t="s">
        <v>4011</v>
      </c>
      <c r="K3" s="722" t="s">
        <v>3939</v>
      </c>
      <c r="L3" s="727" t="s">
        <v>4012</v>
      </c>
    </row>
    <row r="4" spans="1:13" ht="20.25" customHeight="1">
      <c r="A4" s="723">
        <v>1</v>
      </c>
      <c r="B4" s="724" t="s">
        <v>3941</v>
      </c>
      <c r="C4" s="725" t="s">
        <v>3942</v>
      </c>
      <c r="D4" s="726" t="s">
        <v>3943</v>
      </c>
      <c r="E4" s="1540">
        <v>7.7623242736644791</v>
      </c>
      <c r="G4" s="741">
        <v>1</v>
      </c>
      <c r="H4" s="742" t="s">
        <v>4013</v>
      </c>
      <c r="I4" s="727" t="s">
        <v>4014</v>
      </c>
      <c r="J4" s="727" t="s">
        <v>3950</v>
      </c>
      <c r="K4" s="727" t="s">
        <v>4015</v>
      </c>
      <c r="L4" s="1541">
        <v>19.405810684161199</v>
      </c>
    </row>
    <row r="5" spans="1:13" ht="20.25" customHeight="1">
      <c r="A5" s="723">
        <v>2</v>
      </c>
      <c r="B5" s="724" t="s">
        <v>3941</v>
      </c>
      <c r="C5" s="725" t="s">
        <v>3944</v>
      </c>
      <c r="D5" s="726" t="s">
        <v>3943</v>
      </c>
      <c r="E5" s="1540">
        <v>7.7623242736644791</v>
      </c>
      <c r="F5" s="1521"/>
      <c r="G5" s="741">
        <v>2</v>
      </c>
      <c r="H5" s="725" t="s">
        <v>4016</v>
      </c>
      <c r="I5" s="725" t="s">
        <v>4017</v>
      </c>
      <c r="J5" s="743" t="s">
        <v>3950</v>
      </c>
      <c r="K5" s="725" t="s">
        <v>4015</v>
      </c>
      <c r="L5" s="1541">
        <v>15.524648547328958</v>
      </c>
      <c r="M5" s="1521"/>
    </row>
    <row r="6" spans="1:13" ht="20.25" customHeight="1">
      <c r="A6" s="723">
        <v>3</v>
      </c>
      <c r="B6" s="724" t="s">
        <v>3945</v>
      </c>
      <c r="C6" s="727" t="s">
        <v>3946</v>
      </c>
      <c r="D6" s="728"/>
      <c r="E6" s="1540">
        <v>3.8811621368322395</v>
      </c>
      <c r="F6" s="1521"/>
      <c r="G6" s="741">
        <v>3</v>
      </c>
      <c r="H6" s="742" t="s">
        <v>4018</v>
      </c>
      <c r="I6" s="727" t="s">
        <v>4019</v>
      </c>
      <c r="J6" s="727">
        <v>13</v>
      </c>
      <c r="K6" s="727"/>
      <c r="L6" s="1541">
        <v>566.64967197750696</v>
      </c>
      <c r="M6" s="1521"/>
    </row>
    <row r="7" spans="1:13" ht="20.25" customHeight="1">
      <c r="A7" s="723">
        <v>4</v>
      </c>
      <c r="B7" s="724" t="s">
        <v>3945</v>
      </c>
      <c r="C7" s="727" t="s">
        <v>3947</v>
      </c>
      <c r="D7" s="728"/>
      <c r="E7" s="1540">
        <v>5.8217432052483593</v>
      </c>
      <c r="F7" s="1521"/>
      <c r="G7" s="741">
        <v>4</v>
      </c>
      <c r="H7" s="742" t="s">
        <v>4018</v>
      </c>
      <c r="I7" s="727" t="s">
        <v>4020</v>
      </c>
      <c r="J7" s="727">
        <v>17</v>
      </c>
      <c r="K7" s="727"/>
      <c r="L7" s="1541">
        <v>566.64967197750696</v>
      </c>
      <c r="M7" s="1521"/>
    </row>
    <row r="8" spans="1:13" ht="20.25" customHeight="1">
      <c r="A8" s="723">
        <v>5</v>
      </c>
      <c r="B8" s="724" t="s">
        <v>3948</v>
      </c>
      <c r="C8" s="725" t="s">
        <v>3949</v>
      </c>
      <c r="D8" s="729" t="s">
        <v>3950</v>
      </c>
      <c r="E8" s="1540">
        <v>7.7623242736644791</v>
      </c>
      <c r="F8" s="1521"/>
      <c r="G8" s="741">
        <v>5</v>
      </c>
      <c r="H8" s="742" t="s">
        <v>4018</v>
      </c>
      <c r="I8" s="727" t="s">
        <v>4021</v>
      </c>
      <c r="J8" s="727">
        <v>21</v>
      </c>
      <c r="K8" s="727" t="s">
        <v>4022</v>
      </c>
      <c r="L8" s="1541">
        <v>892.6672914714153</v>
      </c>
      <c r="M8" s="1521"/>
    </row>
    <row r="9" spans="1:13" ht="20.25" customHeight="1">
      <c r="A9" s="723">
        <v>6</v>
      </c>
      <c r="B9" s="730" t="s">
        <v>3951</v>
      </c>
      <c r="C9" s="725" t="s">
        <v>3952</v>
      </c>
      <c r="D9" s="728"/>
      <c r="E9" s="1540">
        <v>3.8811621368322395</v>
      </c>
      <c r="F9" s="1521"/>
      <c r="G9" s="741">
        <v>6</v>
      </c>
      <c r="H9" s="742" t="s">
        <v>4018</v>
      </c>
      <c r="I9" s="727" t="s">
        <v>4023</v>
      </c>
      <c r="J9" s="727">
        <v>30</v>
      </c>
      <c r="K9" s="727" t="s">
        <v>4024</v>
      </c>
      <c r="L9" s="1541">
        <v>892.6672914714153</v>
      </c>
      <c r="M9" s="1521"/>
    </row>
    <row r="10" spans="1:13" ht="20.25" customHeight="1">
      <c r="A10" s="723">
        <v>7</v>
      </c>
      <c r="B10" s="730" t="s">
        <v>3951</v>
      </c>
      <c r="C10" s="725" t="s">
        <v>3953</v>
      </c>
      <c r="D10" s="731"/>
      <c r="E10" s="1540">
        <v>3.8811621368322395</v>
      </c>
      <c r="F10" s="1521"/>
      <c r="G10" s="741">
        <v>7</v>
      </c>
      <c r="H10" s="727" t="s">
        <v>3987</v>
      </c>
      <c r="I10" s="727" t="s">
        <v>4025</v>
      </c>
      <c r="J10" s="727" t="s">
        <v>4026</v>
      </c>
      <c r="K10" s="727" t="s">
        <v>4015</v>
      </c>
      <c r="L10" s="1541">
        <v>15.524648547328958</v>
      </c>
      <c r="M10" s="1521"/>
    </row>
    <row r="11" spans="1:13" ht="20.25" customHeight="1">
      <c r="A11" s="723">
        <v>8</v>
      </c>
      <c r="B11" s="730" t="s">
        <v>3951</v>
      </c>
      <c r="C11" s="725" t="s">
        <v>3954</v>
      </c>
      <c r="D11" s="731"/>
      <c r="E11" s="1540">
        <v>3.8811621368322395</v>
      </c>
      <c r="F11" s="1521"/>
      <c r="G11" s="741">
        <v>8</v>
      </c>
      <c r="H11" s="727" t="s">
        <v>3987</v>
      </c>
      <c r="I11" s="727" t="s">
        <v>4027</v>
      </c>
      <c r="J11" s="727">
        <v>21</v>
      </c>
      <c r="K11" s="727" t="s">
        <v>4022</v>
      </c>
      <c r="L11" s="1541">
        <v>27.168134957825679</v>
      </c>
      <c r="M11" s="1521"/>
    </row>
    <row r="12" spans="1:13" ht="20.25" customHeight="1">
      <c r="A12" s="723">
        <v>9</v>
      </c>
      <c r="B12" s="724" t="s">
        <v>3955</v>
      </c>
      <c r="C12" s="725" t="s">
        <v>3956</v>
      </c>
      <c r="D12" s="728"/>
      <c r="E12" s="1540">
        <v>7.7623242736644791</v>
      </c>
      <c r="F12" s="1521"/>
      <c r="G12" s="741">
        <v>9</v>
      </c>
      <c r="H12" s="727" t="s">
        <v>3987</v>
      </c>
      <c r="I12" s="727" t="s">
        <v>4028</v>
      </c>
      <c r="J12" s="727">
        <v>30</v>
      </c>
      <c r="K12" s="727">
        <v>30</v>
      </c>
      <c r="L12" s="1541">
        <v>27.168134957825679</v>
      </c>
      <c r="M12" s="1521"/>
    </row>
    <row r="13" spans="1:13" ht="20.25" customHeight="1">
      <c r="A13" s="723">
        <v>10</v>
      </c>
      <c r="B13" s="724" t="s">
        <v>3955</v>
      </c>
      <c r="C13" s="725" t="s">
        <v>3957</v>
      </c>
      <c r="D13" s="728"/>
      <c r="E13" s="1540">
        <v>11.643486410496719</v>
      </c>
      <c r="F13" s="1521"/>
      <c r="G13" s="741">
        <v>10</v>
      </c>
      <c r="H13" s="725" t="s">
        <v>3948</v>
      </c>
      <c r="I13" s="725" t="s">
        <v>4029</v>
      </c>
      <c r="J13" s="727" t="s">
        <v>3950</v>
      </c>
      <c r="K13" s="725" t="s">
        <v>4015</v>
      </c>
      <c r="L13" s="1541">
        <v>7.7623242736644791</v>
      </c>
      <c r="M13" s="1521"/>
    </row>
    <row r="14" spans="1:13" ht="20.25" customHeight="1">
      <c r="A14" s="723">
        <v>11</v>
      </c>
      <c r="B14" s="730" t="s">
        <v>3958</v>
      </c>
      <c r="C14" s="725" t="s">
        <v>3959</v>
      </c>
      <c r="D14" s="732"/>
      <c r="E14" s="1540">
        <v>1.9405810684161198</v>
      </c>
      <c r="F14" s="1521"/>
      <c r="G14" s="741">
        <v>11</v>
      </c>
      <c r="H14" s="742" t="s">
        <v>3990</v>
      </c>
      <c r="I14" s="727" t="s">
        <v>4030</v>
      </c>
      <c r="J14" s="727" t="s">
        <v>3950</v>
      </c>
      <c r="K14" s="727" t="s">
        <v>4015</v>
      </c>
      <c r="L14" s="1541">
        <v>1.1643486410496722</v>
      </c>
      <c r="M14" s="1521"/>
    </row>
    <row r="15" spans="1:13" ht="20.25" customHeight="1">
      <c r="A15" s="723">
        <v>12</v>
      </c>
      <c r="B15" s="730" t="s">
        <v>3960</v>
      </c>
      <c r="C15" s="725" t="s">
        <v>3961</v>
      </c>
      <c r="D15" s="733"/>
      <c r="E15" s="1540">
        <v>3.8811621368322395</v>
      </c>
      <c r="F15" s="1521"/>
      <c r="G15" s="741">
        <v>12</v>
      </c>
      <c r="H15" s="742" t="s">
        <v>4031</v>
      </c>
      <c r="I15" s="727" t="s">
        <v>4032</v>
      </c>
      <c r="J15" s="727" t="s">
        <v>4033</v>
      </c>
      <c r="K15" s="727" t="s">
        <v>4022</v>
      </c>
      <c r="L15" s="1541">
        <v>1.9405810684161198</v>
      </c>
      <c r="M15" s="1521"/>
    </row>
    <row r="16" spans="1:13" ht="20.25" customHeight="1">
      <c r="A16" s="723">
        <v>13</v>
      </c>
      <c r="B16" s="724" t="s">
        <v>3962</v>
      </c>
      <c r="C16" s="725" t="s">
        <v>3963</v>
      </c>
      <c r="D16" s="728"/>
      <c r="E16" s="1540">
        <v>11.643486410496719</v>
      </c>
      <c r="F16" s="1521"/>
      <c r="G16" s="741">
        <v>13</v>
      </c>
      <c r="H16" s="727" t="s">
        <v>4034</v>
      </c>
      <c r="I16" s="727" t="s">
        <v>4035</v>
      </c>
      <c r="J16" s="727" t="s">
        <v>3950</v>
      </c>
      <c r="K16" s="727" t="s">
        <v>4036</v>
      </c>
      <c r="L16" s="1541">
        <v>1.1643486410496722</v>
      </c>
      <c r="M16" s="1521"/>
    </row>
    <row r="17" spans="1:13" ht="20.25" customHeight="1">
      <c r="A17" s="723">
        <v>14</v>
      </c>
      <c r="B17" s="724" t="s">
        <v>3962</v>
      </c>
      <c r="C17" s="725" t="s">
        <v>3964</v>
      </c>
      <c r="D17" s="728"/>
      <c r="E17" s="1540">
        <v>11.643486410496719</v>
      </c>
      <c r="F17" s="1521"/>
      <c r="G17" s="741">
        <v>14</v>
      </c>
      <c r="H17" s="727" t="s">
        <v>3998</v>
      </c>
      <c r="I17" s="727" t="s">
        <v>4037</v>
      </c>
      <c r="J17" s="727" t="s">
        <v>4026</v>
      </c>
      <c r="K17" s="727" t="s">
        <v>4015</v>
      </c>
      <c r="L17" s="1541">
        <v>116.4348641049672</v>
      </c>
      <c r="M17" s="1521"/>
    </row>
    <row r="18" spans="1:13" ht="20.25" customHeight="1">
      <c r="A18" s="723">
        <v>15</v>
      </c>
      <c r="B18" s="724" t="s">
        <v>3965</v>
      </c>
      <c r="C18" s="725" t="s">
        <v>3966</v>
      </c>
      <c r="D18" s="728"/>
      <c r="E18" s="1540">
        <v>7.7623242736644791</v>
      </c>
      <c r="F18" s="1521"/>
      <c r="G18" s="741">
        <v>15</v>
      </c>
      <c r="H18" s="727" t="s">
        <v>3998</v>
      </c>
      <c r="I18" s="727" t="s">
        <v>4038</v>
      </c>
      <c r="J18" s="727" t="s">
        <v>4033</v>
      </c>
      <c r="K18" s="727" t="s">
        <v>4022</v>
      </c>
      <c r="L18" s="1541">
        <v>116.4348641049672</v>
      </c>
      <c r="M18" s="1521"/>
    </row>
    <row r="19" spans="1:13" ht="20.25" customHeight="1">
      <c r="A19" s="723">
        <v>16</v>
      </c>
      <c r="B19" s="724" t="s">
        <v>3967</v>
      </c>
      <c r="C19" s="725" t="s">
        <v>3968</v>
      </c>
      <c r="D19" s="728"/>
      <c r="E19" s="1540">
        <v>7.7623242736644791</v>
      </c>
      <c r="F19" s="1521"/>
      <c r="G19" s="744">
        <v>16</v>
      </c>
      <c r="H19" s="727" t="s">
        <v>4039</v>
      </c>
      <c r="I19" s="727" t="s">
        <v>4003</v>
      </c>
      <c r="J19" s="742" t="s">
        <v>3950</v>
      </c>
      <c r="K19" s="727"/>
      <c r="L19" s="1541">
        <v>46.573945641986874</v>
      </c>
      <c r="M19" s="1521"/>
    </row>
    <row r="20" spans="1:13" ht="20.25" customHeight="1">
      <c r="A20" s="723">
        <v>17</v>
      </c>
      <c r="B20" s="724" t="s">
        <v>3969</v>
      </c>
      <c r="C20" s="725" t="s">
        <v>3970</v>
      </c>
      <c r="D20" s="728"/>
      <c r="E20" s="1540">
        <v>23.286972820993437</v>
      </c>
      <c r="F20" s="1521"/>
      <c r="G20" s="741">
        <v>17</v>
      </c>
      <c r="H20" s="743" t="s">
        <v>3973</v>
      </c>
      <c r="I20" s="725" t="s">
        <v>4040</v>
      </c>
      <c r="J20" s="743">
        <v>13</v>
      </c>
      <c r="K20" s="725"/>
      <c r="L20" s="1541">
        <v>69.860918462980308</v>
      </c>
      <c r="M20" s="1521"/>
    </row>
    <row r="21" spans="1:13" ht="20.25" customHeight="1">
      <c r="A21" s="723">
        <v>18</v>
      </c>
      <c r="B21" s="724" t="s">
        <v>3969</v>
      </c>
      <c r="C21" s="725" t="s">
        <v>3971</v>
      </c>
      <c r="D21" s="728"/>
      <c r="E21" s="1540">
        <v>17.465229615745077</v>
      </c>
      <c r="F21" s="1521"/>
      <c r="G21" s="741">
        <v>18</v>
      </c>
      <c r="H21" s="743" t="s">
        <v>3973</v>
      </c>
      <c r="I21" s="725" t="s">
        <v>4041</v>
      </c>
      <c r="J21" s="743">
        <v>17</v>
      </c>
      <c r="K21" s="725" t="s">
        <v>4015</v>
      </c>
      <c r="L21" s="1541">
        <v>69.860918462980308</v>
      </c>
      <c r="M21" s="1521"/>
    </row>
    <row r="22" spans="1:13" ht="20.25" customHeight="1">
      <c r="A22" s="723">
        <v>19</v>
      </c>
      <c r="B22" s="724" t="s">
        <v>3969</v>
      </c>
      <c r="C22" s="725" t="s">
        <v>3972</v>
      </c>
      <c r="D22" s="728"/>
      <c r="E22" s="1540">
        <v>17.465229615745077</v>
      </c>
      <c r="F22" s="1521"/>
      <c r="G22" s="741">
        <v>19</v>
      </c>
      <c r="H22" s="742" t="s">
        <v>4042</v>
      </c>
      <c r="I22" s="727" t="s">
        <v>4043</v>
      </c>
      <c r="J22" s="727" t="s">
        <v>4033</v>
      </c>
      <c r="K22" s="727" t="s">
        <v>4022</v>
      </c>
      <c r="L22" s="1541">
        <v>318.25529522024368</v>
      </c>
      <c r="M22" s="1521"/>
    </row>
    <row r="23" spans="1:13" ht="20.25" customHeight="1">
      <c r="A23" s="723">
        <v>20</v>
      </c>
      <c r="B23" s="730" t="s">
        <v>3973</v>
      </c>
      <c r="C23" s="725" t="s">
        <v>3974</v>
      </c>
      <c r="D23" s="728"/>
      <c r="E23" s="1540">
        <v>69.860918462980308</v>
      </c>
      <c r="F23" s="1521"/>
      <c r="G23" s="741">
        <v>20</v>
      </c>
      <c r="H23" s="727" t="s">
        <v>4044</v>
      </c>
      <c r="I23" s="727" t="s">
        <v>4045</v>
      </c>
      <c r="J23" s="727" t="s">
        <v>4033</v>
      </c>
      <c r="K23" s="727"/>
      <c r="L23" s="1541">
        <v>3.8811621368322395</v>
      </c>
      <c r="M23" s="1521"/>
    </row>
    <row r="24" spans="1:13" ht="20.25" customHeight="1">
      <c r="A24" s="723">
        <v>21</v>
      </c>
      <c r="B24" s="730" t="s">
        <v>3973</v>
      </c>
      <c r="C24" s="725" t="s">
        <v>3975</v>
      </c>
      <c r="D24" s="726" t="s">
        <v>3943</v>
      </c>
      <c r="E24" s="1540">
        <v>69.860918462980308</v>
      </c>
      <c r="F24" s="1521"/>
      <c r="G24" s="741">
        <v>21</v>
      </c>
      <c r="H24" s="727" t="s">
        <v>3969</v>
      </c>
      <c r="I24" s="727" t="s">
        <v>4046</v>
      </c>
      <c r="J24" s="727" t="s">
        <v>4026</v>
      </c>
      <c r="K24" s="727"/>
      <c r="L24" s="1541">
        <v>17.465229615745077</v>
      </c>
      <c r="M24" s="1521"/>
    </row>
    <row r="25" spans="1:13" ht="20.25" customHeight="1">
      <c r="A25" s="723">
        <v>22</v>
      </c>
      <c r="B25" s="724" t="s">
        <v>3976</v>
      </c>
      <c r="C25" s="725" t="s">
        <v>3977</v>
      </c>
      <c r="D25" s="728"/>
      <c r="E25" s="1540">
        <v>42.692783505154644</v>
      </c>
      <c r="F25" s="1521"/>
      <c r="G25" s="741">
        <v>22</v>
      </c>
      <c r="H25" s="727" t="s">
        <v>3969</v>
      </c>
      <c r="I25" s="727" t="s">
        <v>4047</v>
      </c>
      <c r="J25" s="727">
        <v>21</v>
      </c>
      <c r="K25" s="727"/>
      <c r="L25" s="1541">
        <v>17.465229615745077</v>
      </c>
      <c r="M25" s="1521"/>
    </row>
    <row r="26" spans="1:13" ht="20.25" customHeight="1">
      <c r="A26" s="723">
        <v>23</v>
      </c>
      <c r="B26" s="730" t="s">
        <v>3978</v>
      </c>
      <c r="C26" s="725" t="s">
        <v>3979</v>
      </c>
      <c r="D26" s="728"/>
      <c r="E26" s="1540">
        <v>3.8811621368322395</v>
      </c>
      <c r="F26" s="1521"/>
      <c r="G26" s="741">
        <v>23</v>
      </c>
      <c r="H26" s="727" t="s">
        <v>3969</v>
      </c>
      <c r="I26" s="727" t="s">
        <v>4048</v>
      </c>
      <c r="J26" s="727">
        <v>30</v>
      </c>
      <c r="K26" s="727" t="s">
        <v>4024</v>
      </c>
      <c r="L26" s="1541">
        <v>17.465229615745077</v>
      </c>
      <c r="M26" s="1521"/>
    </row>
    <row r="27" spans="1:13" ht="20.25" customHeight="1">
      <c r="A27" s="723">
        <v>24</v>
      </c>
      <c r="B27" s="730" t="s">
        <v>3980</v>
      </c>
      <c r="C27" s="725" t="s">
        <v>3981</v>
      </c>
      <c r="D27" s="728"/>
      <c r="E27" s="1540">
        <v>11.643486410496719</v>
      </c>
      <c r="F27" s="1521"/>
      <c r="G27" s="741">
        <v>24</v>
      </c>
      <c r="H27" s="725" t="s">
        <v>3982</v>
      </c>
      <c r="I27" s="725" t="s">
        <v>4049</v>
      </c>
      <c r="J27" s="725" t="s">
        <v>4026</v>
      </c>
      <c r="K27" s="725"/>
      <c r="L27" s="1541">
        <v>77.623242736644798</v>
      </c>
      <c r="M27" s="1521"/>
    </row>
    <row r="28" spans="1:13" ht="20.25" customHeight="1">
      <c r="A28" s="723">
        <v>25</v>
      </c>
      <c r="B28" s="724" t="s">
        <v>3982</v>
      </c>
      <c r="C28" s="725" t="s">
        <v>3983</v>
      </c>
      <c r="D28" s="728"/>
      <c r="E28" s="1540">
        <v>77.623242736644798</v>
      </c>
      <c r="F28" s="1521"/>
      <c r="G28" s="741">
        <v>25</v>
      </c>
      <c r="H28" s="725" t="s">
        <v>3982</v>
      </c>
      <c r="I28" s="727" t="s">
        <v>4050</v>
      </c>
      <c r="J28" s="727" t="s">
        <v>4033</v>
      </c>
      <c r="K28" s="727" t="s">
        <v>4022</v>
      </c>
      <c r="L28" s="1541">
        <v>170.77113402061858</v>
      </c>
      <c r="M28" s="1521"/>
    </row>
    <row r="29" spans="1:13" ht="20.25" customHeight="1">
      <c r="A29" s="723">
        <v>26</v>
      </c>
      <c r="B29" s="724" t="s">
        <v>3982</v>
      </c>
      <c r="C29" s="725" t="s">
        <v>3984</v>
      </c>
      <c r="D29" s="728"/>
      <c r="E29" s="1540">
        <v>77.623242736644798</v>
      </c>
      <c r="F29" s="1521"/>
      <c r="G29" s="741">
        <v>26</v>
      </c>
      <c r="H29" s="727" t="s">
        <v>3976</v>
      </c>
      <c r="I29" s="727" t="s">
        <v>4051</v>
      </c>
      <c r="J29" s="727" t="s">
        <v>4026</v>
      </c>
      <c r="K29" s="727" t="s">
        <v>4015</v>
      </c>
      <c r="L29" s="1541">
        <v>42.692783505154644</v>
      </c>
      <c r="M29" s="1521"/>
    </row>
    <row r="30" spans="1:13" ht="20.25" customHeight="1">
      <c r="A30" s="723">
        <v>27</v>
      </c>
      <c r="B30" s="724" t="s">
        <v>3982</v>
      </c>
      <c r="C30" s="725" t="s">
        <v>3985</v>
      </c>
      <c r="D30" s="728"/>
      <c r="E30" s="1540">
        <v>62.098594189315833</v>
      </c>
      <c r="F30" s="1521"/>
      <c r="G30" s="741">
        <v>27</v>
      </c>
      <c r="H30" s="727" t="s">
        <v>3976</v>
      </c>
      <c r="I30" s="727" t="s">
        <v>4052</v>
      </c>
      <c r="J30" s="727" t="s">
        <v>4033</v>
      </c>
      <c r="K30" s="727" t="s">
        <v>4022</v>
      </c>
      <c r="L30" s="1541">
        <v>46.573945641986874</v>
      </c>
      <c r="M30" s="1521"/>
    </row>
    <row r="31" spans="1:13" ht="20.25" customHeight="1">
      <c r="A31" s="723">
        <v>28</v>
      </c>
      <c r="B31" s="724" t="s">
        <v>3982</v>
      </c>
      <c r="C31" s="725" t="s">
        <v>3986</v>
      </c>
      <c r="D31" s="728"/>
      <c r="E31" s="1540">
        <v>170.77113402061858</v>
      </c>
      <c r="F31" s="1521"/>
      <c r="G31" s="741">
        <v>28</v>
      </c>
      <c r="H31" s="727" t="s">
        <v>4004</v>
      </c>
      <c r="I31" s="727" t="s">
        <v>4005</v>
      </c>
      <c r="J31" s="727" t="s">
        <v>3950</v>
      </c>
      <c r="K31" s="727" t="s">
        <v>4015</v>
      </c>
      <c r="L31" s="1541">
        <v>7.7623242736644791</v>
      </c>
      <c r="M31" s="1521"/>
    </row>
    <row r="32" spans="1:13" ht="20.25" customHeight="1">
      <c r="A32" s="723">
        <v>29</v>
      </c>
      <c r="B32" s="724" t="s">
        <v>3987</v>
      </c>
      <c r="C32" s="725" t="s">
        <v>3988</v>
      </c>
      <c r="D32" s="728"/>
      <c r="E32" s="1540">
        <v>15.524648547328958</v>
      </c>
      <c r="F32" s="1521"/>
      <c r="G32" s="741">
        <v>29</v>
      </c>
      <c r="H32" s="727" t="s">
        <v>4000</v>
      </c>
      <c r="I32" s="727" t="s">
        <v>4001</v>
      </c>
      <c r="J32" s="727" t="s">
        <v>3950</v>
      </c>
      <c r="K32" s="727" t="s">
        <v>4015</v>
      </c>
      <c r="L32" s="1541">
        <v>15.524648547328958</v>
      </c>
      <c r="M32" s="1521"/>
    </row>
    <row r="33" spans="1:13" ht="20.25" customHeight="1">
      <c r="A33" s="723">
        <v>30</v>
      </c>
      <c r="B33" s="724" t="s">
        <v>3987</v>
      </c>
      <c r="C33" s="725" t="s">
        <v>3989</v>
      </c>
      <c r="D33" s="728"/>
      <c r="E33" s="1540">
        <v>27.168134957825679</v>
      </c>
      <c r="F33" s="1521"/>
      <c r="G33" s="741">
        <v>30</v>
      </c>
      <c r="H33" s="727" t="s">
        <v>3994</v>
      </c>
      <c r="I33" s="727" t="s">
        <v>4054</v>
      </c>
      <c r="J33" s="727" t="s">
        <v>3950</v>
      </c>
      <c r="K33" s="727" t="s">
        <v>4015</v>
      </c>
      <c r="L33" s="1541">
        <v>7.7623242736644791</v>
      </c>
      <c r="M33" s="1521"/>
    </row>
    <row r="34" spans="1:13" ht="20.25" customHeight="1">
      <c r="A34" s="723">
        <v>31</v>
      </c>
      <c r="B34" s="730" t="s">
        <v>3990</v>
      </c>
      <c r="C34" s="725" t="s">
        <v>3991</v>
      </c>
      <c r="D34" s="728"/>
      <c r="E34" s="1540">
        <v>1.1643486410496722</v>
      </c>
      <c r="F34" s="1521"/>
      <c r="G34" s="741">
        <v>31</v>
      </c>
      <c r="H34" s="742" t="s">
        <v>3996</v>
      </c>
      <c r="I34" s="727" t="s">
        <v>3997</v>
      </c>
      <c r="J34" s="727" t="s">
        <v>3950</v>
      </c>
      <c r="K34" s="727" t="s">
        <v>4015</v>
      </c>
      <c r="L34" s="1541">
        <v>3.8811621368322395</v>
      </c>
      <c r="M34" s="1521"/>
    </row>
    <row r="35" spans="1:13" ht="20.25" customHeight="1">
      <c r="A35" s="723">
        <v>32</v>
      </c>
      <c r="B35" s="724" t="s">
        <v>3992</v>
      </c>
      <c r="C35" s="725" t="s">
        <v>3993</v>
      </c>
      <c r="D35" s="728"/>
      <c r="E35" s="1540">
        <v>3.8811621368322395</v>
      </c>
      <c r="F35" s="1521"/>
      <c r="G35" s="741">
        <v>32</v>
      </c>
      <c r="H35" s="742" t="s">
        <v>3980</v>
      </c>
      <c r="I35" s="727" t="s">
        <v>4055</v>
      </c>
      <c r="J35" s="727" t="s">
        <v>4026</v>
      </c>
      <c r="K35" s="727" t="s">
        <v>4015</v>
      </c>
      <c r="L35" s="1541">
        <v>11.643486410496719</v>
      </c>
      <c r="M35" s="1521"/>
    </row>
    <row r="36" spans="1:13" ht="20.25" customHeight="1">
      <c r="A36" s="723">
        <v>33</v>
      </c>
      <c r="B36" s="730" t="s">
        <v>3994</v>
      </c>
      <c r="C36" s="725" t="s">
        <v>3995</v>
      </c>
      <c r="D36" s="728"/>
      <c r="E36" s="1540">
        <v>11.643486410496719</v>
      </c>
      <c r="F36" s="1521"/>
      <c r="G36" s="741">
        <v>33</v>
      </c>
      <c r="H36" s="742" t="s">
        <v>3980</v>
      </c>
      <c r="I36" s="727" t="s">
        <v>4056</v>
      </c>
      <c r="J36" s="727" t="s">
        <v>4033</v>
      </c>
      <c r="K36" s="727" t="s">
        <v>4022</v>
      </c>
      <c r="L36" s="1541">
        <v>11.643486410496719</v>
      </c>
      <c r="M36" s="1521"/>
    </row>
    <row r="37" spans="1:13" ht="20.25" customHeight="1">
      <c r="A37" s="723">
        <v>34</v>
      </c>
      <c r="B37" s="730" t="s">
        <v>3996</v>
      </c>
      <c r="C37" s="725" t="s">
        <v>3997</v>
      </c>
      <c r="D37" s="728"/>
      <c r="E37" s="1540">
        <v>3.8811621368322395</v>
      </c>
      <c r="F37" s="1521"/>
      <c r="G37" s="741">
        <v>34</v>
      </c>
      <c r="H37" s="727" t="s">
        <v>4057</v>
      </c>
      <c r="I37" s="727" t="s">
        <v>4058</v>
      </c>
      <c r="J37" s="727" t="s">
        <v>4026</v>
      </c>
      <c r="K37" s="727" t="s">
        <v>4015</v>
      </c>
      <c r="L37" s="1541">
        <v>7.7623242736644791</v>
      </c>
      <c r="M37" s="1521"/>
    </row>
    <row r="38" spans="1:13" ht="20.25" customHeight="1">
      <c r="A38" s="723">
        <v>35</v>
      </c>
      <c r="B38" s="724" t="s">
        <v>3998</v>
      </c>
      <c r="C38" s="725" t="s">
        <v>3999</v>
      </c>
      <c r="D38" s="728"/>
      <c r="E38" s="1540">
        <v>77.623242736644798</v>
      </c>
      <c r="F38" s="1521"/>
      <c r="G38" s="741">
        <v>35</v>
      </c>
      <c r="H38" s="727" t="s">
        <v>3967</v>
      </c>
      <c r="I38" s="727" t="s">
        <v>4059</v>
      </c>
      <c r="J38" s="727" t="s">
        <v>4033</v>
      </c>
      <c r="K38" s="727" t="s">
        <v>4022</v>
      </c>
      <c r="L38" s="1541">
        <v>7.7623242736644791</v>
      </c>
      <c r="M38" s="1521"/>
    </row>
    <row r="39" spans="1:13" ht="20.25" customHeight="1">
      <c r="A39" s="723">
        <v>36</v>
      </c>
      <c r="B39" s="724" t="s">
        <v>4000</v>
      </c>
      <c r="C39" s="725" t="s">
        <v>4001</v>
      </c>
      <c r="D39" s="728"/>
      <c r="E39" s="1540">
        <v>15.524648547328958</v>
      </c>
      <c r="F39" s="1521"/>
      <c r="G39" s="741">
        <v>36</v>
      </c>
      <c r="H39" s="742" t="s">
        <v>4060</v>
      </c>
      <c r="I39" s="727" t="s">
        <v>4061</v>
      </c>
      <c r="J39" s="727" t="s">
        <v>4026</v>
      </c>
      <c r="K39" s="727" t="s">
        <v>4015</v>
      </c>
      <c r="L39" s="1541">
        <v>3.8811621368322395</v>
      </c>
      <c r="M39" s="1521"/>
    </row>
    <row r="40" spans="1:13" ht="20.25" customHeight="1">
      <c r="A40" s="734">
        <v>37</v>
      </c>
      <c r="B40" s="724" t="s">
        <v>4002</v>
      </c>
      <c r="C40" s="727" t="s">
        <v>4003</v>
      </c>
      <c r="D40" s="728"/>
      <c r="E40" s="1540">
        <v>46.573945641986874</v>
      </c>
      <c r="F40" s="1521"/>
      <c r="G40" s="741">
        <v>37</v>
      </c>
      <c r="H40" s="742" t="s">
        <v>4060</v>
      </c>
      <c r="I40" s="727" t="s">
        <v>4062</v>
      </c>
      <c r="J40" s="727" t="s">
        <v>4033</v>
      </c>
      <c r="K40" s="727" t="s">
        <v>4022</v>
      </c>
      <c r="L40" s="1541">
        <v>7.7623242736644791</v>
      </c>
      <c r="M40" s="1521"/>
    </row>
    <row r="41" spans="1:13" ht="20.25" customHeight="1">
      <c r="A41" s="723">
        <v>38</v>
      </c>
      <c r="B41" s="724" t="s">
        <v>4004</v>
      </c>
      <c r="C41" s="725" t="s">
        <v>4005</v>
      </c>
      <c r="D41" s="728"/>
      <c r="E41" s="1540">
        <v>7.7623242736644791</v>
      </c>
      <c r="F41" s="1521"/>
      <c r="G41" s="741">
        <v>38</v>
      </c>
      <c r="H41" s="727" t="s">
        <v>4063</v>
      </c>
      <c r="I41" s="727" t="s">
        <v>4007</v>
      </c>
      <c r="J41" s="727" t="s">
        <v>4026</v>
      </c>
      <c r="K41" s="727" t="s">
        <v>4015</v>
      </c>
      <c r="L41" s="1541">
        <v>15.524648547328958</v>
      </c>
      <c r="M41" s="1521"/>
    </row>
    <row r="42" spans="1:13" ht="20.25" customHeight="1">
      <c r="A42" s="723">
        <v>39</v>
      </c>
      <c r="B42" s="724" t="s">
        <v>4006</v>
      </c>
      <c r="C42" s="725" t="s">
        <v>4007</v>
      </c>
      <c r="D42" s="728"/>
      <c r="E42" s="1540">
        <v>15.524648547328958</v>
      </c>
      <c r="F42" s="1521"/>
      <c r="G42" s="741">
        <v>39</v>
      </c>
      <c r="H42" s="727" t="s">
        <v>4063</v>
      </c>
      <c r="I42" s="727" t="s">
        <v>4064</v>
      </c>
      <c r="J42" s="727" t="s">
        <v>4033</v>
      </c>
      <c r="K42" s="727" t="s">
        <v>4022</v>
      </c>
      <c r="L42" s="1541">
        <v>15.524648547328958</v>
      </c>
      <c r="M42" s="1521"/>
    </row>
    <row r="43" spans="1:13" ht="20.25" customHeight="1" thickBot="1">
      <c r="A43" s="735">
        <v>40</v>
      </c>
      <c r="B43" s="736" t="s">
        <v>4008</v>
      </c>
      <c r="C43" s="725" t="s">
        <v>4007</v>
      </c>
      <c r="D43" s="737"/>
      <c r="E43" s="1540">
        <v>11.643486410496719</v>
      </c>
      <c r="F43" s="1521"/>
      <c r="G43" s="741">
        <v>40</v>
      </c>
      <c r="H43" s="727" t="s">
        <v>4065</v>
      </c>
      <c r="I43" s="727" t="s">
        <v>4066</v>
      </c>
      <c r="J43" s="727" t="s">
        <v>4067</v>
      </c>
      <c r="K43" s="727" t="s">
        <v>4022</v>
      </c>
      <c r="L43" s="1541">
        <v>3.8811621368322395</v>
      </c>
      <c r="M43" s="1521"/>
    </row>
    <row r="44" spans="1:13" ht="17.350000000000001">
      <c r="E44" s="1531"/>
      <c r="F44" s="1521"/>
      <c r="G44" s="741">
        <v>41</v>
      </c>
      <c r="H44" s="727" t="s">
        <v>4065</v>
      </c>
      <c r="I44" s="727" t="s">
        <v>4068</v>
      </c>
      <c r="J44" s="727">
        <v>30</v>
      </c>
      <c r="K44" s="727" t="s">
        <v>4024</v>
      </c>
      <c r="L44" s="1541">
        <v>3.8811621368322395</v>
      </c>
      <c r="M44" s="1521"/>
    </row>
    <row r="45" spans="1:13" ht="17.350000000000001">
      <c r="E45" s="1531"/>
      <c r="F45" s="1521"/>
      <c r="G45" s="741">
        <v>42</v>
      </c>
      <c r="H45" s="727" t="s">
        <v>3955</v>
      </c>
      <c r="I45" s="727" t="s">
        <v>4069</v>
      </c>
      <c r="J45" s="727" t="s">
        <v>4026</v>
      </c>
      <c r="K45" s="727" t="s">
        <v>4015</v>
      </c>
      <c r="L45" s="1541">
        <v>7.7623242736644791</v>
      </c>
      <c r="M45" s="1521"/>
    </row>
    <row r="46" spans="1:13" ht="17.350000000000001">
      <c r="F46" s="1521"/>
      <c r="G46" s="741">
        <v>43</v>
      </c>
      <c r="H46" s="727" t="s">
        <v>3955</v>
      </c>
      <c r="I46" s="727" t="s">
        <v>4070</v>
      </c>
      <c r="J46" s="727" t="s">
        <v>4033</v>
      </c>
      <c r="K46" s="727" t="s">
        <v>4022</v>
      </c>
      <c r="L46" s="1541">
        <v>11.643486410496719</v>
      </c>
      <c r="M46" s="1521"/>
    </row>
    <row r="47" spans="1:13" ht="17.350000000000001">
      <c r="F47" s="1521"/>
      <c r="G47" s="741">
        <v>44</v>
      </c>
      <c r="H47" s="727" t="s">
        <v>3962</v>
      </c>
      <c r="I47" s="727" t="s">
        <v>4071</v>
      </c>
      <c r="J47" s="727" t="s">
        <v>4026</v>
      </c>
      <c r="K47" s="727"/>
      <c r="L47" s="1541">
        <v>11.643486410496719</v>
      </c>
      <c r="M47" s="1521"/>
    </row>
    <row r="48" spans="1:13" ht="17.350000000000001">
      <c r="F48" s="1521"/>
      <c r="G48" s="741">
        <v>45</v>
      </c>
      <c r="H48" s="727" t="s">
        <v>3962</v>
      </c>
      <c r="I48" s="727" t="s">
        <v>4072</v>
      </c>
      <c r="J48" s="727" t="s">
        <v>4026</v>
      </c>
      <c r="K48" s="727"/>
      <c r="L48" s="1541">
        <v>11.643486410496719</v>
      </c>
      <c r="M48" s="1521"/>
    </row>
    <row r="49" spans="6:13" ht="17.350000000000001">
      <c r="F49" s="1521"/>
      <c r="G49" s="741">
        <v>46</v>
      </c>
      <c r="H49" s="727" t="s">
        <v>3962</v>
      </c>
      <c r="I49" s="727" t="s">
        <v>4073</v>
      </c>
      <c r="J49" s="727" t="s">
        <v>4033</v>
      </c>
      <c r="K49" s="727" t="s">
        <v>4022</v>
      </c>
      <c r="L49" s="1541">
        <v>11.643486410496719</v>
      </c>
      <c r="M49" s="1521"/>
    </row>
    <row r="50" spans="6:13" ht="17.350000000000001">
      <c r="F50" s="1521"/>
      <c r="G50" s="741">
        <v>47</v>
      </c>
      <c r="H50" s="727" t="s">
        <v>151</v>
      </c>
      <c r="I50" s="727" t="s">
        <v>4074</v>
      </c>
      <c r="J50" s="727" t="s">
        <v>3950</v>
      </c>
      <c r="K50" s="727" t="s">
        <v>4075</v>
      </c>
      <c r="L50" s="1541">
        <v>3.8811621368322395</v>
      </c>
      <c r="M50" s="1521"/>
    </row>
    <row r="51" spans="6:13" ht="17.350000000000001">
      <c r="F51" s="1521"/>
      <c r="G51" s="741">
        <v>48</v>
      </c>
      <c r="H51" s="727" t="s">
        <v>4044</v>
      </c>
      <c r="I51" s="727" t="s">
        <v>4076</v>
      </c>
      <c r="J51" s="727" t="s">
        <v>3950</v>
      </c>
      <c r="K51" s="727"/>
      <c r="L51" s="1541">
        <v>3.8811621368322395</v>
      </c>
      <c r="M51" s="1521"/>
    </row>
    <row r="52" spans="6:13" ht="15" customHeight="1">
      <c r="F52" s="1521"/>
      <c r="G52" s="741">
        <v>49</v>
      </c>
      <c r="H52" s="742" t="s">
        <v>3958</v>
      </c>
      <c r="I52" s="727" t="s">
        <v>4077</v>
      </c>
      <c r="J52" s="727" t="s">
        <v>3950</v>
      </c>
      <c r="K52" s="727" t="s">
        <v>4015</v>
      </c>
      <c r="L52" s="1541">
        <v>1.9405810684161198</v>
      </c>
      <c r="M52" s="1521"/>
    </row>
    <row r="53" spans="6:13" ht="15" customHeight="1">
      <c r="F53" s="1521"/>
      <c r="G53" s="741">
        <v>50</v>
      </c>
      <c r="H53" s="742" t="s">
        <v>3951</v>
      </c>
      <c r="I53" s="727" t="s">
        <v>4078</v>
      </c>
      <c r="J53" s="727" t="s">
        <v>4026</v>
      </c>
      <c r="K53" s="727" t="s">
        <v>4015</v>
      </c>
      <c r="L53" s="1541">
        <v>3.8811621368322395</v>
      </c>
      <c r="M53" s="1521"/>
    </row>
    <row r="54" spans="6:13" ht="15" customHeight="1">
      <c r="F54" s="1521"/>
      <c r="G54" s="741">
        <v>51</v>
      </c>
      <c r="H54" s="742" t="s">
        <v>3951</v>
      </c>
      <c r="I54" s="727" t="s">
        <v>4079</v>
      </c>
      <c r="J54" s="727" t="s">
        <v>4033</v>
      </c>
      <c r="K54" s="727"/>
      <c r="L54" s="1541">
        <v>3.8811621368322395</v>
      </c>
      <c r="M54" s="1521"/>
    </row>
    <row r="55" spans="6:13" ht="15" customHeight="1">
      <c r="F55" s="1521"/>
      <c r="G55" s="741">
        <v>52</v>
      </c>
      <c r="H55" s="742" t="s">
        <v>3951</v>
      </c>
      <c r="I55" s="725" t="s">
        <v>4080</v>
      </c>
      <c r="J55" s="725" t="s">
        <v>4053</v>
      </c>
      <c r="K55" s="725" t="s">
        <v>4015</v>
      </c>
      <c r="L55" s="1541">
        <v>7.7623242736644791</v>
      </c>
      <c r="M55" s="1521"/>
    </row>
    <row r="56" spans="6:13" ht="15" customHeight="1">
      <c r="F56" s="1521"/>
      <c r="G56" s="741">
        <v>53</v>
      </c>
      <c r="H56" s="727" t="s">
        <v>4008</v>
      </c>
      <c r="I56" s="727" t="s">
        <v>4081</v>
      </c>
      <c r="J56" s="727" t="s">
        <v>4026</v>
      </c>
      <c r="K56" s="727">
        <v>13</v>
      </c>
      <c r="L56" s="1541">
        <v>11.643486410496719</v>
      </c>
      <c r="M56" s="1521"/>
    </row>
    <row r="57" spans="6:13" ht="15" customHeight="1">
      <c r="F57" s="1521"/>
      <c r="G57" s="741">
        <v>54</v>
      </c>
      <c r="H57" s="727" t="s">
        <v>4008</v>
      </c>
      <c r="I57" s="727" t="s">
        <v>4082</v>
      </c>
      <c r="J57" s="727" t="s">
        <v>4033</v>
      </c>
      <c r="K57" s="727" t="s">
        <v>4022</v>
      </c>
      <c r="L57" s="1541">
        <v>11.643486410496719</v>
      </c>
      <c r="M57" s="1521"/>
    </row>
    <row r="58" spans="6:13" ht="15" customHeight="1" thickBot="1">
      <c r="F58" s="1521"/>
      <c r="G58" s="745">
        <v>55</v>
      </c>
      <c r="H58" s="746" t="s">
        <v>4083</v>
      </c>
      <c r="I58" s="746" t="s">
        <v>4084</v>
      </c>
      <c r="J58" s="746" t="s">
        <v>3950</v>
      </c>
      <c r="K58" s="746" t="s">
        <v>4075</v>
      </c>
      <c r="L58" s="1541">
        <v>19.405810684161199</v>
      </c>
      <c r="M58" s="1521"/>
    </row>
    <row r="59" spans="6:13">
      <c r="L59" s="1532"/>
    </row>
  </sheetData>
  <customSheetViews>
    <customSheetView guid="{76FA2CE7-179E-4731-B7AE-63C5E5E79002}" scale="75">
      <selection activeCell="Q51" sqref="Q51"/>
      <pageMargins left="0.7" right="0.7" top="0.75" bottom="0.75" header="0.3" footer="0.3"/>
    </customSheetView>
    <customSheetView guid="{24F900A2-7147-4318-9E77-2B71404314A7}" scale="75">
      <pageMargins left="0.7" right="0.7" top="0.75" bottom="0.75" header="0.3" footer="0.3"/>
    </customSheetView>
    <customSheetView guid="{A02336A9-D2FB-4D03-950A-00B6EBD6A28C}" scale="75">
      <pageMargins left="0.7" right="0.7" top="0.75" bottom="0.75" header="0.3" footer="0.3"/>
    </customSheetView>
    <customSheetView guid="{3E3E5346-F5D1-49F5-AB0E-78170B65853C}" scale="75">
      <pageMargins left="0.7" right="0.7" top="0.75" bottom="0.75" header="0.3" footer="0.3"/>
    </customSheetView>
    <customSheetView guid="{D7CF3121-CFC0-4E70-8DCD-811E30042E24}" scale="75">
      <pageMargins left="0.7" right="0.7" top="0.75" bottom="0.75" header="0.3" footer="0.3"/>
    </customSheetView>
    <customSheetView guid="{A76FD505-AF56-4CD8-967A-59C705AF567C}" scale="75">
      <pageMargins left="0.7" right="0.7" top="0.75" bottom="0.75" header="0.3" footer="0.3"/>
    </customSheetView>
    <customSheetView guid="{B3358888-E690-452C-98EC-431498422E6E}" scale="75">
      <pageMargins left="0.7" right="0.7" top="0.75" bottom="0.75" header="0.3" footer="0.3"/>
    </customSheetView>
    <customSheetView guid="{6108970F-8E7A-462E-A499-E2FD79FB3A77}" scale="75">
      <pageMargins left="0.7" right="0.7" top="0.75" bottom="0.75" header="0.3" footer="0.3"/>
    </customSheetView>
    <customSheetView guid="{45761FB6-8710-4C75-A8B6-5A7FCAACACDF}" scale="75">
      <pageMargins left="0.7" right="0.7" top="0.75" bottom="0.75" header="0.3" footer="0.3"/>
    </customSheetView>
    <customSheetView guid="{C23E91BF-4A86-4D00-A577-1A263DDCB8BC}" scale="75">
      <pageMargins left="0.7" right="0.7" top="0.75" bottom="0.75" header="0.3" footer="0.3"/>
    </customSheetView>
    <customSheetView guid="{94E74550-0B2B-4B3C-8E97-CCCC46023914}" scale="75">
      <pageMargins left="0.7" right="0.7" top="0.75" bottom="0.75" header="0.3" footer="0.3"/>
    </customSheetView>
  </customSheetViews>
  <pageMargins left="0.7" right="0.7" top="0.75" bottom="0.75" header="0.3" footer="0.3"/>
  <pageSetup paperSize="9" orientation="portrait" horizontalDpi="90" verticalDpi="90"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Лист37"/>
  <dimension ref="A1:E151"/>
  <sheetViews>
    <sheetView topLeftCell="A118" zoomScale="85" zoomScaleNormal="85" workbookViewId="0">
      <selection activeCell="D33" sqref="D33:D38"/>
    </sheetView>
  </sheetViews>
  <sheetFormatPr defaultRowHeight="14.35"/>
  <cols>
    <col min="1" max="1" width="14.5859375" customWidth="1"/>
    <col min="2" max="2" width="16.29296875" customWidth="1"/>
    <col min="3" max="3" width="69" customWidth="1"/>
    <col min="4" max="4" width="17.703125" style="1056" customWidth="1"/>
  </cols>
  <sheetData>
    <row r="1" spans="1:5" ht="24" customHeight="1">
      <c r="A1" s="7460" t="s">
        <v>1961</v>
      </c>
      <c r="B1" s="7460"/>
      <c r="C1" s="7460"/>
      <c r="D1" s="7460"/>
    </row>
    <row r="4" spans="1:5" ht="20.100000000000001" customHeight="1">
      <c r="A4" s="18" t="s">
        <v>48</v>
      </c>
      <c r="B4" s="19">
        <v>0</v>
      </c>
      <c r="C4" s="310"/>
    </row>
    <row r="5" spans="1:5">
      <c r="A5" s="175"/>
      <c r="B5" s="176"/>
      <c r="C5" s="311"/>
      <c r="D5" s="344"/>
    </row>
    <row r="6" spans="1:5" ht="25.35">
      <c r="A6" s="161" t="s">
        <v>70</v>
      </c>
      <c r="B6" s="161" t="s">
        <v>75</v>
      </c>
      <c r="C6" s="161" t="s">
        <v>42</v>
      </c>
      <c r="D6" s="306" t="s">
        <v>1038</v>
      </c>
    </row>
    <row r="7" spans="1:5" s="642" customFormat="1">
      <c r="A7" s="4584" t="s">
        <v>7045</v>
      </c>
      <c r="B7" s="4585"/>
      <c r="C7" s="4585"/>
      <c r="D7" s="4585"/>
    </row>
    <row r="8" spans="1:5" s="1267" customFormat="1">
      <c r="A8" s="4571"/>
      <c r="B8" s="573" t="s">
        <v>11725</v>
      </c>
      <c r="C8" s="574" t="s">
        <v>7048</v>
      </c>
      <c r="D8" s="1184">
        <v>1387.54</v>
      </c>
      <c r="E8" s="1686"/>
    </row>
    <row r="9" spans="1:5" s="1267" customFormat="1" ht="26">
      <c r="A9" s="4586"/>
      <c r="B9" s="573" t="s">
        <v>11726</v>
      </c>
      <c r="C9" s="574" t="s">
        <v>7049</v>
      </c>
      <c r="D9" s="1184">
        <v>620.41</v>
      </c>
      <c r="E9" s="1686"/>
    </row>
    <row r="10" spans="1:5" s="1267" customFormat="1">
      <c r="A10" s="4587"/>
      <c r="B10" s="573" t="s">
        <v>11727</v>
      </c>
      <c r="C10" s="574" t="s">
        <v>7048</v>
      </c>
      <c r="D10" s="1184">
        <v>1387.54</v>
      </c>
      <c r="E10" s="1686"/>
    </row>
    <row r="11" spans="1:5" s="1267" customFormat="1">
      <c r="A11" s="4571"/>
      <c r="B11" s="573" t="s">
        <v>11728</v>
      </c>
      <c r="C11" s="574" t="s">
        <v>7047</v>
      </c>
      <c r="D11" s="1184">
        <v>202.87</v>
      </c>
      <c r="E11" s="1686"/>
    </row>
    <row r="12" spans="1:5" s="1267" customFormat="1">
      <c r="A12" s="4571"/>
      <c r="B12" s="573" t="s">
        <v>11729</v>
      </c>
      <c r="C12" s="574" t="s">
        <v>7046</v>
      </c>
      <c r="D12" s="1184">
        <v>235.32</v>
      </c>
      <c r="E12" s="1686"/>
    </row>
    <row r="13" spans="1:5" s="1267" customFormat="1">
      <c r="A13" s="4571"/>
      <c r="B13" s="573"/>
      <c r="C13" s="574"/>
      <c r="D13" s="1184"/>
      <c r="E13" s="1686"/>
    </row>
    <row r="14" spans="1:5" s="642" customFormat="1">
      <c r="A14" s="4588" t="s">
        <v>7050</v>
      </c>
      <c r="B14" s="4589"/>
      <c r="C14" s="4589"/>
      <c r="D14" s="4589"/>
      <c r="E14" s="1686"/>
    </row>
    <row r="15" spans="1:5" s="633" customFormat="1">
      <c r="A15" s="563"/>
      <c r="B15" s="573" t="s">
        <v>12576</v>
      </c>
      <c r="C15" s="574" t="s">
        <v>8785</v>
      </c>
      <c r="D15" s="1184">
        <v>670.71</v>
      </c>
      <c r="E15" s="1686"/>
    </row>
    <row r="16" spans="1:5" s="1267" customFormat="1">
      <c r="A16" s="563"/>
      <c r="B16" s="573" t="s">
        <v>12577</v>
      </c>
      <c r="C16" s="574" t="s">
        <v>8786</v>
      </c>
      <c r="D16" s="1184">
        <v>1195.3399999999999</v>
      </c>
      <c r="E16" s="1686"/>
    </row>
    <row r="17" spans="1:5" s="1267" customFormat="1">
      <c r="A17" s="563"/>
      <c r="B17" s="573" t="s">
        <v>12578</v>
      </c>
      <c r="C17" s="574" t="s">
        <v>7022</v>
      </c>
      <c r="D17" s="1184">
        <v>1387.92</v>
      </c>
      <c r="E17" s="1686"/>
    </row>
    <row r="18" spans="1:5" s="633" customFormat="1">
      <c r="A18" s="563"/>
      <c r="B18" s="573" t="s">
        <v>12579</v>
      </c>
      <c r="C18" s="574" t="s">
        <v>8787</v>
      </c>
      <c r="D18" s="1184">
        <v>763.68</v>
      </c>
      <c r="E18" s="1686"/>
    </row>
    <row r="19" spans="1:5" s="1267" customFormat="1" ht="15.75" customHeight="1">
      <c r="A19" s="563"/>
      <c r="B19" s="573" t="s">
        <v>12592</v>
      </c>
      <c r="C19" s="574" t="s">
        <v>8788</v>
      </c>
      <c r="D19" s="1184">
        <v>1288.31</v>
      </c>
      <c r="E19" s="1686"/>
    </row>
    <row r="20" spans="1:5" s="1267" customFormat="1">
      <c r="A20" s="563"/>
      <c r="B20" s="573" t="s">
        <v>12580</v>
      </c>
      <c r="C20" s="574" t="s">
        <v>8789</v>
      </c>
      <c r="D20" s="1184">
        <v>1480.9</v>
      </c>
      <c r="E20" s="1686"/>
    </row>
    <row r="21" spans="1:5" s="633" customFormat="1">
      <c r="A21" s="4586"/>
      <c r="B21" s="573" t="s">
        <v>12581</v>
      </c>
      <c r="C21" s="574" t="s">
        <v>8791</v>
      </c>
      <c r="D21" s="1184">
        <v>856.65</v>
      </c>
      <c r="E21" s="1686"/>
    </row>
    <row r="22" spans="1:5" s="1267" customFormat="1">
      <c r="A22" s="4590"/>
      <c r="B22" s="573" t="s">
        <v>12582</v>
      </c>
      <c r="C22" s="574" t="s">
        <v>8792</v>
      </c>
      <c r="D22" s="1184">
        <v>1374.63</v>
      </c>
      <c r="E22" s="1686"/>
    </row>
    <row r="23" spans="1:5" s="1267" customFormat="1">
      <c r="A23" s="4590"/>
      <c r="B23" s="573" t="s">
        <v>12583</v>
      </c>
      <c r="C23" s="574" t="s">
        <v>8790</v>
      </c>
      <c r="D23" s="1184">
        <v>1567.21</v>
      </c>
      <c r="E23" s="1686"/>
    </row>
    <row r="24" spans="1:5" s="1267" customFormat="1">
      <c r="A24" s="4567"/>
      <c r="B24" s="573" t="s">
        <v>11730</v>
      </c>
      <c r="C24" s="574" t="s">
        <v>7023</v>
      </c>
      <c r="D24" s="1184">
        <v>22.42</v>
      </c>
      <c r="E24" s="1686"/>
    </row>
    <row r="25" spans="1:5" s="1267" customFormat="1">
      <c r="A25" s="4571"/>
      <c r="B25" s="573" t="s">
        <v>12593</v>
      </c>
      <c r="C25" s="574" t="s">
        <v>7043</v>
      </c>
      <c r="D25" s="1184">
        <v>398.45</v>
      </c>
      <c r="E25" s="1686"/>
    </row>
    <row r="26" spans="1:5" s="1269" customFormat="1">
      <c r="A26" s="4571"/>
      <c r="B26" s="573"/>
      <c r="C26" s="574"/>
      <c r="D26" s="1184"/>
      <c r="E26" s="1686"/>
    </row>
    <row r="27" spans="1:5" s="1267" customFormat="1">
      <c r="A27" s="4591" t="s">
        <v>7051</v>
      </c>
      <c r="B27" s="4592"/>
      <c r="C27" s="4592"/>
      <c r="D27" s="4592"/>
      <c r="E27" s="1686"/>
    </row>
    <row r="28" spans="1:5" s="321" customFormat="1">
      <c r="A28" s="563"/>
      <c r="B28" s="573" t="s">
        <v>12584</v>
      </c>
      <c r="C28" s="574" t="s">
        <v>7026</v>
      </c>
      <c r="D28" s="1184">
        <v>193.11</v>
      </c>
      <c r="E28" s="1686"/>
    </row>
    <row r="29" spans="1:5" s="1267" customFormat="1">
      <c r="A29" s="563"/>
      <c r="B29" s="573" t="s">
        <v>11731</v>
      </c>
      <c r="C29" s="574" t="s">
        <v>7025</v>
      </c>
      <c r="D29" s="1184">
        <v>461.49</v>
      </c>
      <c r="E29" s="1686"/>
    </row>
    <row r="30" spans="1:5" s="2136" customFormat="1">
      <c r="A30" s="4593"/>
      <c r="B30" s="2138" t="s">
        <v>12610</v>
      </c>
      <c r="C30" s="574" t="s">
        <v>12611</v>
      </c>
      <c r="D30" s="1184">
        <v>385.99</v>
      </c>
    </row>
    <row r="31" spans="1:5" s="321" customFormat="1">
      <c r="A31" s="563"/>
      <c r="B31" s="573" t="s">
        <v>12585</v>
      </c>
      <c r="C31" s="574" t="s">
        <v>3225</v>
      </c>
      <c r="D31" s="1184">
        <v>307.51</v>
      </c>
      <c r="E31" s="1686"/>
    </row>
    <row r="32" spans="1:5" s="321" customFormat="1" ht="15.75" customHeight="1">
      <c r="A32" s="563"/>
      <c r="B32" s="573" t="s">
        <v>11732</v>
      </c>
      <c r="C32" s="574" t="s">
        <v>7024</v>
      </c>
      <c r="D32" s="1184">
        <v>453.57</v>
      </c>
      <c r="E32" s="1686"/>
    </row>
    <row r="33" spans="1:5" s="2136" customFormat="1" ht="15.75" customHeight="1">
      <c r="A33" s="4593"/>
      <c r="B33" s="2138" t="s">
        <v>12612</v>
      </c>
      <c r="C33" s="574" t="s">
        <v>12613</v>
      </c>
      <c r="D33" s="5278">
        <v>460.22</v>
      </c>
    </row>
    <row r="34" spans="1:5" s="1267" customFormat="1">
      <c r="A34" s="563"/>
      <c r="B34" s="573" t="s">
        <v>12586</v>
      </c>
      <c r="C34" s="574" t="s">
        <v>7056</v>
      </c>
      <c r="D34" s="5279">
        <v>287.45</v>
      </c>
      <c r="E34" s="1686"/>
    </row>
    <row r="35" spans="1:5" s="1267" customFormat="1">
      <c r="A35" s="563"/>
      <c r="B35" s="573" t="s">
        <v>11733</v>
      </c>
      <c r="C35" s="574" t="s">
        <v>7055</v>
      </c>
      <c r="D35" s="5279">
        <v>555.85</v>
      </c>
      <c r="E35" s="1686"/>
    </row>
    <row r="36" spans="1:5" s="2136" customFormat="1">
      <c r="A36" s="4593"/>
      <c r="B36" s="2138" t="s">
        <v>12614</v>
      </c>
      <c r="C36" s="574" t="s">
        <v>12615</v>
      </c>
      <c r="D36" s="5279">
        <v>480.34</v>
      </c>
    </row>
    <row r="37" spans="1:5" s="1267" customFormat="1">
      <c r="A37" s="563"/>
      <c r="B37" s="573" t="s">
        <v>12587</v>
      </c>
      <c r="C37" s="574" t="s">
        <v>7053</v>
      </c>
      <c r="D37" s="5279">
        <v>441.74</v>
      </c>
      <c r="E37" s="1686"/>
    </row>
    <row r="38" spans="1:5" s="1267" customFormat="1" ht="14.25" customHeight="1">
      <c r="A38" s="563"/>
      <c r="B38" s="573" t="s">
        <v>11734</v>
      </c>
      <c r="C38" s="574" t="s">
        <v>7054</v>
      </c>
      <c r="D38" s="5278">
        <v>669.4</v>
      </c>
      <c r="E38" s="1686"/>
    </row>
    <row r="39" spans="1:5" s="2136" customFormat="1" ht="14.25" customHeight="1">
      <c r="A39" s="4593"/>
      <c r="B39" s="2138" t="s">
        <v>12616</v>
      </c>
      <c r="C39" s="574" t="s">
        <v>12617</v>
      </c>
      <c r="D39" s="2718">
        <v>504.53</v>
      </c>
    </row>
    <row r="40" spans="1:5" s="1267" customFormat="1" ht="28.5" customHeight="1">
      <c r="A40" s="563"/>
      <c r="B40" s="573" t="s">
        <v>12588</v>
      </c>
      <c r="C40" s="574" t="s">
        <v>7027</v>
      </c>
      <c r="D40" s="1184">
        <v>598.95000000000005</v>
      </c>
      <c r="E40" s="1686"/>
    </row>
    <row r="41" spans="1:5" s="1267" customFormat="1" ht="26">
      <c r="A41" s="563"/>
      <c r="B41" s="573" t="s">
        <v>11735</v>
      </c>
      <c r="C41" s="574" t="s">
        <v>7028</v>
      </c>
      <c r="D41" s="1184">
        <v>760.97</v>
      </c>
      <c r="E41" s="1686"/>
    </row>
    <row r="42" spans="1:5" s="1267" customFormat="1" ht="26">
      <c r="A42" s="563"/>
      <c r="B42" s="573" t="s">
        <v>12594</v>
      </c>
      <c r="C42" s="574" t="s">
        <v>12595</v>
      </c>
      <c r="D42" s="1184">
        <v>731.5</v>
      </c>
      <c r="E42" s="1686"/>
    </row>
    <row r="43" spans="1:5" s="1267" customFormat="1">
      <c r="A43" s="4594"/>
      <c r="B43" s="573" t="s">
        <v>12589</v>
      </c>
      <c r="C43" s="574" t="s">
        <v>7029</v>
      </c>
      <c r="D43" s="1184">
        <v>564.58000000000004</v>
      </c>
      <c r="E43" s="1686"/>
    </row>
    <row r="44" spans="1:5" s="1267" customFormat="1" ht="26">
      <c r="A44" s="4595"/>
      <c r="B44" s="573" t="s">
        <v>11736</v>
      </c>
      <c r="C44" s="574" t="s">
        <v>7030</v>
      </c>
      <c r="D44" s="1184">
        <v>726.6</v>
      </c>
      <c r="E44" s="1686"/>
    </row>
    <row r="45" spans="1:5" s="2136" customFormat="1" ht="39">
      <c r="A45" s="4596"/>
      <c r="B45" s="2138" t="s">
        <v>12618</v>
      </c>
      <c r="C45" s="574" t="s">
        <v>12619</v>
      </c>
      <c r="D45" s="2718">
        <v>683.47</v>
      </c>
    </row>
    <row r="46" spans="1:5" s="1267" customFormat="1" ht="39">
      <c r="A46" s="563"/>
      <c r="B46" s="573" t="s">
        <v>11737</v>
      </c>
      <c r="C46" s="574" t="s">
        <v>7031</v>
      </c>
      <c r="D46" s="1184">
        <v>922.98</v>
      </c>
      <c r="E46" s="1686"/>
    </row>
    <row r="47" spans="1:5" s="1267" customFormat="1" ht="39">
      <c r="A47" s="563"/>
      <c r="B47" s="573" t="s">
        <v>11738</v>
      </c>
      <c r="C47" s="574" t="s">
        <v>7032</v>
      </c>
      <c r="D47" s="1184">
        <v>942.61</v>
      </c>
      <c r="E47" s="1686"/>
    </row>
    <row r="48" spans="1:5" s="1267" customFormat="1" ht="39">
      <c r="A48" s="563"/>
      <c r="B48" s="573" t="s">
        <v>11739</v>
      </c>
      <c r="C48" s="574" t="s">
        <v>7033</v>
      </c>
      <c r="D48" s="1184">
        <v>981.89</v>
      </c>
      <c r="E48" s="1686"/>
    </row>
    <row r="49" spans="1:5" s="1267" customFormat="1">
      <c r="A49" s="563"/>
      <c r="B49" s="573" t="s">
        <v>12596</v>
      </c>
      <c r="C49" s="1273" t="s">
        <v>1962</v>
      </c>
      <c r="D49" s="1184">
        <v>304.36</v>
      </c>
      <c r="E49" s="1686"/>
    </row>
    <row r="50" spans="1:5" s="1267" customFormat="1">
      <c r="A50" s="563"/>
      <c r="B50" s="573" t="s">
        <v>12597</v>
      </c>
      <c r="C50" s="1273" t="s">
        <v>1963</v>
      </c>
      <c r="D50" s="1184">
        <v>421.33</v>
      </c>
      <c r="E50" s="1686"/>
    </row>
    <row r="51" spans="1:5" s="1267" customFormat="1" ht="14.7" thickBot="1">
      <c r="A51" s="4597"/>
      <c r="B51" s="1919" t="s">
        <v>12598</v>
      </c>
      <c r="C51" s="2139" t="s">
        <v>1964</v>
      </c>
      <c r="D51" s="1184">
        <v>546.04</v>
      </c>
      <c r="E51" s="1686"/>
    </row>
    <row r="52" spans="1:5" s="1267" customFormat="1" ht="14.7" thickBot="1">
      <c r="A52" s="1918"/>
      <c r="B52" s="1937" t="s">
        <v>11741</v>
      </c>
      <c r="C52" s="2140" t="s">
        <v>1965</v>
      </c>
      <c r="D52" s="1184">
        <v>35.200000000000003</v>
      </c>
      <c r="E52" s="1686"/>
    </row>
    <row r="53" spans="1:5" s="1267" customFormat="1">
      <c r="A53" s="4598"/>
      <c r="B53" s="2141" t="s">
        <v>12599</v>
      </c>
      <c r="C53" s="2142" t="s">
        <v>3051</v>
      </c>
      <c r="D53" s="1184">
        <v>377.04</v>
      </c>
      <c r="E53" s="1686"/>
    </row>
    <row r="54" spans="1:5" s="1267" customFormat="1">
      <c r="A54" s="563"/>
      <c r="B54" s="2143" t="s">
        <v>12600</v>
      </c>
      <c r="C54" s="2144" t="s">
        <v>1966</v>
      </c>
      <c r="D54" s="1184">
        <v>404.37</v>
      </c>
      <c r="E54" s="1686"/>
    </row>
    <row r="55" spans="1:5">
      <c r="A55" s="4568"/>
      <c r="B55" s="2143" t="s">
        <v>11740</v>
      </c>
      <c r="C55" s="2144" t="s">
        <v>7044</v>
      </c>
      <c r="D55" s="1184">
        <v>273.12</v>
      </c>
    </row>
    <row r="56" spans="1:5" s="1267" customFormat="1">
      <c r="A56" s="4567"/>
      <c r="B56" s="573"/>
      <c r="C56" s="1273"/>
      <c r="D56" s="1184"/>
      <c r="E56" s="1686"/>
    </row>
    <row r="57" spans="1:5" s="1269" customFormat="1">
      <c r="A57" s="4591" t="s">
        <v>7052</v>
      </c>
      <c r="B57" s="4592"/>
      <c r="C57" s="4592"/>
      <c r="D57" s="4592"/>
      <c r="E57" s="1686"/>
    </row>
    <row r="58" spans="1:5" s="321" customFormat="1">
      <c r="A58" s="4586"/>
      <c r="B58" s="573" t="s">
        <v>12601</v>
      </c>
      <c r="C58" s="574" t="s">
        <v>7034</v>
      </c>
      <c r="D58" s="1184">
        <v>292.85000000000002</v>
      </c>
      <c r="E58" s="1686"/>
    </row>
    <row r="59" spans="1:5" s="321" customFormat="1" ht="18.75" customHeight="1">
      <c r="A59" s="4590"/>
      <c r="B59" s="573" t="s">
        <v>11742</v>
      </c>
      <c r="C59" s="574" t="s">
        <v>7035</v>
      </c>
      <c r="D59" s="1184">
        <v>627.54</v>
      </c>
      <c r="E59" s="1686"/>
    </row>
    <row r="60" spans="1:5" s="2136" customFormat="1" ht="18.75" customHeight="1">
      <c r="A60" s="4595"/>
      <c r="B60" s="2138" t="s">
        <v>12620</v>
      </c>
      <c r="C60" s="574" t="s">
        <v>12621</v>
      </c>
      <c r="D60" s="1184">
        <v>536.91</v>
      </c>
    </row>
    <row r="61" spans="1:5" s="1267" customFormat="1">
      <c r="A61" s="4590"/>
      <c r="B61" s="573" t="s">
        <v>12602</v>
      </c>
      <c r="C61" s="574" t="s">
        <v>7036</v>
      </c>
      <c r="D61" s="1184">
        <v>390.47</v>
      </c>
      <c r="E61" s="1686"/>
    </row>
    <row r="62" spans="1:5" s="1267" customFormat="1" ht="16.95" customHeight="1">
      <c r="A62" s="4590"/>
      <c r="B62" s="573" t="s">
        <v>11743</v>
      </c>
      <c r="C62" s="574" t="s">
        <v>7037</v>
      </c>
      <c r="D62" s="1184">
        <v>641.49</v>
      </c>
      <c r="E62" s="1686"/>
    </row>
    <row r="63" spans="1:5" s="2136" customFormat="1" ht="16.95" customHeight="1">
      <c r="A63" s="4595"/>
      <c r="B63" s="2138" t="s">
        <v>12622</v>
      </c>
      <c r="C63" s="574" t="s">
        <v>12623</v>
      </c>
      <c r="D63" s="1184">
        <v>571.77</v>
      </c>
    </row>
    <row r="64" spans="1:5" s="1267" customFormat="1">
      <c r="A64" s="4586"/>
      <c r="B64" s="573" t="s">
        <v>12590</v>
      </c>
      <c r="C64" s="574" t="s">
        <v>7038</v>
      </c>
      <c r="D64" s="1184">
        <v>481.13</v>
      </c>
      <c r="E64" s="1686"/>
    </row>
    <row r="65" spans="1:5" s="1267" customFormat="1" ht="15.6" customHeight="1">
      <c r="A65" s="4590"/>
      <c r="B65" s="573" t="s">
        <v>11744</v>
      </c>
      <c r="C65" s="574" t="s">
        <v>7039</v>
      </c>
      <c r="D65" s="1184">
        <v>732.17</v>
      </c>
      <c r="E65" s="1686"/>
    </row>
    <row r="66" spans="1:5" s="2136" customFormat="1" ht="15.6" customHeight="1">
      <c r="A66" s="4595"/>
      <c r="B66" s="2138" t="s">
        <v>12624</v>
      </c>
      <c r="C66" s="574" t="s">
        <v>12625</v>
      </c>
      <c r="D66" s="1184">
        <v>627.54</v>
      </c>
    </row>
    <row r="67" spans="1:5" s="1267" customFormat="1">
      <c r="A67" s="4590"/>
      <c r="B67" s="573" t="s">
        <v>12591</v>
      </c>
      <c r="C67" s="574" t="s">
        <v>7040</v>
      </c>
      <c r="D67" s="1184">
        <v>578.73</v>
      </c>
      <c r="E67" s="1686"/>
    </row>
    <row r="68" spans="1:5" s="1267" customFormat="1" ht="13.95" customHeight="1">
      <c r="A68" s="4590"/>
      <c r="B68" s="573" t="s">
        <v>11745</v>
      </c>
      <c r="C68" s="574" t="s">
        <v>7041</v>
      </c>
      <c r="D68" s="1184">
        <v>801.87</v>
      </c>
      <c r="E68" s="1686"/>
    </row>
    <row r="69" spans="1:5" s="2136" customFormat="1" ht="13.95" customHeight="1" thickBot="1">
      <c r="A69" s="4595"/>
      <c r="B69" s="2138" t="s">
        <v>12626</v>
      </c>
      <c r="C69" s="574" t="s">
        <v>12627</v>
      </c>
      <c r="D69" s="1184">
        <v>718.19</v>
      </c>
    </row>
    <row r="70" spans="1:5" s="1267" customFormat="1">
      <c r="A70" s="1920"/>
      <c r="B70" s="1938" t="s">
        <v>11746</v>
      </c>
      <c r="C70" s="1921" t="s">
        <v>3228</v>
      </c>
      <c r="D70" s="1184">
        <v>624.86</v>
      </c>
      <c r="E70" s="1686"/>
    </row>
    <row r="71" spans="1:5" s="1267" customFormat="1" ht="14.7" thickBot="1">
      <c r="A71" s="4566"/>
      <c r="B71" s="1939" t="s">
        <v>11747</v>
      </c>
      <c r="C71" s="1922" t="s">
        <v>3229</v>
      </c>
      <c r="D71" s="1184">
        <v>760.97</v>
      </c>
      <c r="E71" s="1686"/>
    </row>
    <row r="72" spans="1:5" s="1267" customFormat="1" ht="14.7" thickBot="1">
      <c r="A72" s="1918"/>
      <c r="B72" s="1937" t="s">
        <v>11749</v>
      </c>
      <c r="C72" s="1925" t="s">
        <v>3230</v>
      </c>
      <c r="D72" s="1184">
        <v>38.229999999999997</v>
      </c>
      <c r="E72" s="1686"/>
    </row>
    <row r="73" spans="1:5" s="1267" customFormat="1" ht="14.7" thickBot="1">
      <c r="A73" s="1918"/>
      <c r="B73" s="1940" t="s">
        <v>11750</v>
      </c>
      <c r="C73" s="1926" t="s">
        <v>3231</v>
      </c>
      <c r="D73" s="1184">
        <v>787.1</v>
      </c>
      <c r="E73" s="1686"/>
    </row>
    <row r="74" spans="1:5" s="1267" customFormat="1" ht="14.7" thickBot="1">
      <c r="A74" s="1923"/>
      <c r="B74" s="1941" t="s">
        <v>11748</v>
      </c>
      <c r="C74" s="1924" t="s">
        <v>7044</v>
      </c>
      <c r="D74" s="1184">
        <v>121.74</v>
      </c>
      <c r="E74" s="1686"/>
    </row>
    <row r="75" spans="1:5" s="633" customFormat="1" ht="15" customHeight="1" thickBot="1">
      <c r="A75" s="1918"/>
      <c r="B75" s="1937" t="s">
        <v>11751</v>
      </c>
      <c r="C75" s="1925" t="s">
        <v>3521</v>
      </c>
      <c r="D75" s="1184">
        <v>79.63</v>
      </c>
      <c r="E75" s="1686"/>
    </row>
    <row r="76" spans="1:5" s="1917" customFormat="1">
      <c r="A76" s="1920"/>
      <c r="B76" s="1942" t="s">
        <v>11752</v>
      </c>
      <c r="C76" s="1927" t="s">
        <v>3226</v>
      </c>
      <c r="D76" s="1184">
        <v>161.07</v>
      </c>
    </row>
    <row r="77" spans="1:5" s="1917" customFormat="1">
      <c r="A77" s="1936"/>
      <c r="B77" s="1943" t="s">
        <v>11753</v>
      </c>
      <c r="C77" s="1928" t="s">
        <v>3227</v>
      </c>
      <c r="D77" s="1184">
        <v>324.58999999999997</v>
      </c>
    </row>
    <row r="78" spans="1:5" s="1267" customFormat="1" ht="14.7" thickBot="1">
      <c r="A78" s="1929"/>
      <c r="B78" s="1941" t="s">
        <v>12603</v>
      </c>
      <c r="C78" s="1924" t="s">
        <v>7042</v>
      </c>
      <c r="D78" s="1184">
        <v>353.6</v>
      </c>
      <c r="E78" s="1686"/>
    </row>
    <row r="79" spans="1:5" s="321" customFormat="1">
      <c r="A79" s="1932"/>
      <c r="B79" s="1942" t="s">
        <v>11754</v>
      </c>
      <c r="C79" s="1927" t="s">
        <v>3232</v>
      </c>
      <c r="D79" s="1184">
        <v>49.77</v>
      </c>
      <c r="E79" s="1686"/>
    </row>
    <row r="80" spans="1:5" s="321" customFormat="1">
      <c r="A80" s="1933"/>
      <c r="B80" s="1943" t="s">
        <v>11755</v>
      </c>
      <c r="C80" s="1934" t="s">
        <v>1967</v>
      </c>
      <c r="D80" s="1184">
        <v>135.35</v>
      </c>
      <c r="E80" s="1686"/>
    </row>
    <row r="81" spans="1:5" s="321" customFormat="1">
      <c r="A81" s="1933"/>
      <c r="B81" s="1943" t="s">
        <v>11756</v>
      </c>
      <c r="C81" s="1928" t="s">
        <v>3223</v>
      </c>
      <c r="D81" s="1184">
        <v>97.22</v>
      </c>
      <c r="E81" s="1686"/>
    </row>
    <row r="82" spans="1:5" s="321" customFormat="1">
      <c r="A82" s="1933"/>
      <c r="B82" s="1943" t="s">
        <v>11757</v>
      </c>
      <c r="C82" s="1928" t="s">
        <v>3224</v>
      </c>
      <c r="D82" s="1184">
        <v>89.6</v>
      </c>
      <c r="E82" s="1686"/>
    </row>
    <row r="83" spans="1:5" s="1270" customFormat="1" ht="14.7" thickBot="1">
      <c r="A83" s="1935"/>
      <c r="B83" s="1941" t="s">
        <v>13807</v>
      </c>
      <c r="C83" s="1924" t="s">
        <v>7079</v>
      </c>
      <c r="D83" s="3593">
        <v>190.34</v>
      </c>
      <c r="E83" s="1686"/>
    </row>
    <row r="84" spans="1:5" s="1271" customFormat="1">
      <c r="A84" s="4570"/>
      <c r="B84" s="1930"/>
      <c r="C84" s="1930"/>
      <c r="D84" s="1931"/>
      <c r="E84" s="1686"/>
    </row>
    <row r="85" spans="1:5" s="642" customFormat="1">
      <c r="A85" s="4584" t="s">
        <v>7057</v>
      </c>
      <c r="B85" s="4585"/>
      <c r="C85" s="4585"/>
      <c r="D85" s="4585"/>
      <c r="E85" s="1686"/>
    </row>
    <row r="86" spans="1:5" s="1270" customFormat="1" ht="26">
      <c r="A86" s="4586"/>
      <c r="B86" s="1272" t="s">
        <v>11758</v>
      </c>
      <c r="C86" s="1274" t="s">
        <v>7058</v>
      </c>
      <c r="D86" s="1184">
        <v>28.61</v>
      </c>
      <c r="E86" s="1686"/>
    </row>
    <row r="87" spans="1:5" s="1270" customFormat="1" ht="26">
      <c r="A87" s="4590"/>
      <c r="B87" s="1272" t="s">
        <v>11759</v>
      </c>
      <c r="C87" s="1274" t="s">
        <v>7060</v>
      </c>
      <c r="D87" s="1184">
        <v>51.52</v>
      </c>
      <c r="E87" s="1686"/>
    </row>
    <row r="88" spans="1:5" s="1270" customFormat="1" ht="26">
      <c r="A88" s="4590"/>
      <c r="B88" s="1272" t="s">
        <v>11760</v>
      </c>
      <c r="C88" s="1274" t="s">
        <v>7061</v>
      </c>
      <c r="D88" s="1184">
        <v>45.78</v>
      </c>
      <c r="E88" s="1686"/>
    </row>
    <row r="89" spans="1:5" s="1270" customFormat="1" ht="26">
      <c r="A89" s="4587"/>
      <c r="B89" s="1272" t="s">
        <v>11761</v>
      </c>
      <c r="C89" s="1274" t="s">
        <v>7059</v>
      </c>
      <c r="D89" s="1184">
        <v>67.77</v>
      </c>
      <c r="E89" s="1686"/>
    </row>
    <row r="90" spans="1:5" s="1270" customFormat="1" ht="26">
      <c r="A90" s="4586"/>
      <c r="B90" s="1272" t="s">
        <v>11762</v>
      </c>
      <c r="C90" s="1274" t="s">
        <v>7062</v>
      </c>
      <c r="D90" s="1184">
        <v>24.17</v>
      </c>
      <c r="E90" s="1686"/>
    </row>
    <row r="91" spans="1:5" s="1270" customFormat="1" ht="26">
      <c r="A91" s="4590"/>
      <c r="B91" s="1272" t="s">
        <v>11763</v>
      </c>
      <c r="C91" s="1274" t="s">
        <v>7063</v>
      </c>
      <c r="D91" s="1184">
        <v>22.79</v>
      </c>
      <c r="E91" s="1686"/>
    </row>
    <row r="92" spans="1:5" s="1270" customFormat="1" ht="26">
      <c r="A92" s="4587"/>
      <c r="B92" s="1272" t="s">
        <v>11764</v>
      </c>
      <c r="C92" s="1274" t="s">
        <v>7064</v>
      </c>
      <c r="D92" s="1184">
        <v>54.1</v>
      </c>
      <c r="E92" s="1686"/>
    </row>
    <row r="93" spans="1:5" s="1270" customFormat="1">
      <c r="A93" s="4569"/>
      <c r="B93" s="1272" t="s">
        <v>11765</v>
      </c>
      <c r="C93" s="1274" t="s">
        <v>7065</v>
      </c>
      <c r="D93" s="1184">
        <v>3.12</v>
      </c>
      <c r="E93" s="1686"/>
    </row>
    <row r="94" spans="1:5" s="1270" customFormat="1">
      <c r="A94" s="4569"/>
      <c r="B94" s="1272" t="s">
        <v>11766</v>
      </c>
      <c r="C94" s="1274" t="s">
        <v>7066</v>
      </c>
      <c r="D94" s="1184">
        <v>2.1800000000000002</v>
      </c>
      <c r="E94" s="1686"/>
    </row>
    <row r="95" spans="1:5" s="1270" customFormat="1" ht="26">
      <c r="A95" s="4586"/>
      <c r="B95" s="1272" t="s">
        <v>11767</v>
      </c>
      <c r="C95" s="1274" t="s">
        <v>7067</v>
      </c>
      <c r="D95" s="1184">
        <v>104.45</v>
      </c>
      <c r="E95" s="1686"/>
    </row>
    <row r="96" spans="1:5" s="1270" customFormat="1">
      <c r="A96" s="4587"/>
      <c r="B96" s="1272" t="s">
        <v>11768</v>
      </c>
      <c r="C96" s="1274" t="s">
        <v>7068</v>
      </c>
      <c r="D96" s="1184">
        <v>104.45</v>
      </c>
      <c r="E96" s="1686"/>
    </row>
    <row r="97" spans="1:5" s="1270" customFormat="1">
      <c r="A97" s="4586"/>
      <c r="B97" s="1272" t="s">
        <v>13806</v>
      </c>
      <c r="C97" s="1274" t="s">
        <v>7069</v>
      </c>
      <c r="D97" s="1184">
        <v>9.52</v>
      </c>
      <c r="E97" s="1686"/>
    </row>
    <row r="98" spans="1:5" s="1270" customFormat="1">
      <c r="A98" s="4587"/>
      <c r="B98" s="2719" t="s">
        <v>13805</v>
      </c>
      <c r="C98" s="1274" t="s">
        <v>7070</v>
      </c>
      <c r="D98" s="1184">
        <v>9.52</v>
      </c>
      <c r="E98" s="1686"/>
    </row>
    <row r="99" spans="1:5" s="1270" customFormat="1">
      <c r="A99" s="4569"/>
      <c r="B99" s="1272" t="s">
        <v>11769</v>
      </c>
      <c r="C99" s="1272" t="s">
        <v>7071</v>
      </c>
      <c r="D99" s="1184">
        <v>25.42</v>
      </c>
      <c r="E99" s="1686"/>
    </row>
    <row r="100" spans="1:5" s="1270" customFormat="1">
      <c r="A100" s="4569"/>
      <c r="B100" s="1272" t="s">
        <v>11770</v>
      </c>
      <c r="C100" s="1272" t="s">
        <v>7072</v>
      </c>
      <c r="D100" s="1184">
        <v>18.03</v>
      </c>
      <c r="E100" s="1686"/>
    </row>
    <row r="101" spans="1:5" s="1270" customFormat="1">
      <c r="A101" s="4569"/>
      <c r="B101" s="1272" t="s">
        <v>13804</v>
      </c>
      <c r="C101" s="1272" t="s">
        <v>7073</v>
      </c>
      <c r="D101" s="1184">
        <v>9.52</v>
      </c>
      <c r="E101" s="1686"/>
    </row>
    <row r="102" spans="1:5" s="1270" customFormat="1">
      <c r="A102" s="4569"/>
      <c r="B102" s="1272" t="s">
        <v>11771</v>
      </c>
      <c r="C102" s="1272" t="s">
        <v>7075</v>
      </c>
      <c r="D102" s="1184">
        <v>14.15</v>
      </c>
      <c r="E102" s="1686"/>
    </row>
    <row r="103" spans="1:5" s="1270" customFormat="1">
      <c r="A103" s="4569"/>
      <c r="B103" s="1272" t="s">
        <v>11772</v>
      </c>
      <c r="C103" s="1272" t="s">
        <v>7074</v>
      </c>
      <c r="D103" s="1184">
        <v>1.05</v>
      </c>
      <c r="E103" s="1686"/>
    </row>
    <row r="104" spans="1:5" s="1270" customFormat="1">
      <c r="A104" s="4569"/>
      <c r="B104" s="1272" t="s">
        <v>11773</v>
      </c>
      <c r="C104" s="1272" t="s">
        <v>7077</v>
      </c>
      <c r="D104" s="1184">
        <v>1.93</v>
      </c>
      <c r="E104" s="1686"/>
    </row>
    <row r="105" spans="1:5" s="1270" customFormat="1">
      <c r="A105" s="4569"/>
      <c r="B105" s="1272" t="s">
        <v>11772</v>
      </c>
      <c r="C105" s="1272" t="s">
        <v>7076</v>
      </c>
      <c r="D105" s="1184">
        <v>1.05</v>
      </c>
      <c r="E105" s="1686"/>
    </row>
    <row r="106" spans="1:5" s="1270" customFormat="1">
      <c r="A106" s="4569"/>
      <c r="B106" s="1272" t="s">
        <v>13803</v>
      </c>
      <c r="C106" s="1272" t="s">
        <v>7078</v>
      </c>
      <c r="D106" s="1184">
        <v>32.15</v>
      </c>
      <c r="E106" s="1686"/>
    </row>
    <row r="107" spans="1:5" s="321" customFormat="1">
      <c r="A107" s="3745"/>
      <c r="B107" s="2720" t="s">
        <v>13802</v>
      </c>
      <c r="C107" s="571" t="s">
        <v>2126</v>
      </c>
      <c r="D107" s="1184">
        <v>540.12</v>
      </c>
      <c r="E107" s="1686"/>
    </row>
    <row r="108" spans="1:5" s="321" customFormat="1">
      <c r="A108" s="3745"/>
      <c r="B108" s="1272" t="s">
        <v>13801</v>
      </c>
      <c r="C108" s="485" t="s">
        <v>2127</v>
      </c>
      <c r="D108" s="1184">
        <v>523.22</v>
      </c>
      <c r="E108" s="1686"/>
    </row>
    <row r="109" spans="1:5" s="321" customFormat="1">
      <c r="A109" s="3745"/>
      <c r="B109" s="1272" t="s">
        <v>13800</v>
      </c>
      <c r="C109" s="485" t="s">
        <v>2128</v>
      </c>
      <c r="D109" s="1184">
        <v>700.46</v>
      </c>
      <c r="E109" s="1686"/>
    </row>
    <row r="110" spans="1:5" s="321" customFormat="1">
      <c r="A110" s="3745"/>
      <c r="B110" s="1272" t="s">
        <v>13799</v>
      </c>
      <c r="C110" s="485" t="s">
        <v>2129</v>
      </c>
      <c r="D110" s="1184">
        <v>877.65</v>
      </c>
      <c r="E110" s="1686"/>
    </row>
    <row r="111" spans="1:5" s="321" customFormat="1">
      <c r="A111" s="3745"/>
      <c r="B111" s="1272" t="s">
        <v>12604</v>
      </c>
      <c r="C111" s="485" t="s">
        <v>2130</v>
      </c>
      <c r="D111" s="1184">
        <v>16.87</v>
      </c>
      <c r="E111" s="1686"/>
    </row>
    <row r="112" spans="1:5" s="321" customFormat="1">
      <c r="A112" s="3745"/>
      <c r="B112" s="1272" t="s">
        <v>12605</v>
      </c>
      <c r="C112" s="485" t="s">
        <v>2131</v>
      </c>
      <c r="D112" s="1184">
        <v>26.07</v>
      </c>
      <c r="E112" s="1686"/>
    </row>
    <row r="113" spans="1:5" s="321" customFormat="1">
      <c r="A113" s="3745"/>
      <c r="B113" s="1272" t="s">
        <v>12606</v>
      </c>
      <c r="C113" s="485" t="s">
        <v>2132</v>
      </c>
      <c r="D113" s="1184">
        <v>31.82</v>
      </c>
      <c r="E113" s="1686"/>
    </row>
    <row r="114" spans="1:5" s="321" customFormat="1">
      <c r="A114" s="3745"/>
      <c r="B114" s="1272" t="s">
        <v>12607</v>
      </c>
      <c r="C114" s="485" t="s">
        <v>2133</v>
      </c>
      <c r="D114" s="1184">
        <v>15.65</v>
      </c>
      <c r="E114" s="1686"/>
    </row>
    <row r="115" spans="1:5" s="321" customFormat="1">
      <c r="A115" s="3745"/>
      <c r="B115" s="1272" t="s">
        <v>12608</v>
      </c>
      <c r="C115" s="485" t="s">
        <v>2134</v>
      </c>
      <c r="D115" s="4054">
        <v>19.899999999999999</v>
      </c>
      <c r="E115" s="1686"/>
    </row>
    <row r="116" spans="1:5" s="321" customFormat="1">
      <c r="A116" s="3745"/>
      <c r="B116" s="1272" t="s">
        <v>12609</v>
      </c>
      <c r="C116" s="485" t="s">
        <v>2135</v>
      </c>
      <c r="D116" s="1184">
        <v>25.21</v>
      </c>
      <c r="E116" s="1686"/>
    </row>
    <row r="117" spans="1:5" s="321" customFormat="1">
      <c r="A117" s="4572"/>
      <c r="B117" s="526" t="s">
        <v>11774</v>
      </c>
      <c r="C117" s="487" t="s">
        <v>2367</v>
      </c>
      <c r="D117" s="3024">
        <v>92.54</v>
      </c>
      <c r="E117" s="1686"/>
    </row>
    <row r="118" spans="1:5">
      <c r="A118" s="4572"/>
      <c r="B118" s="526" t="s">
        <v>11775</v>
      </c>
      <c r="C118" s="487" t="s">
        <v>2368</v>
      </c>
      <c r="D118" s="1515">
        <v>126.17</v>
      </c>
      <c r="E118" s="1686"/>
    </row>
    <row r="119" spans="1:5">
      <c r="A119" s="4572"/>
      <c r="B119" s="526" t="s">
        <v>11776</v>
      </c>
      <c r="C119" s="487" t="s">
        <v>2369</v>
      </c>
      <c r="D119" s="1515">
        <v>128.93</v>
      </c>
      <c r="E119" s="1686"/>
    </row>
    <row r="120" spans="1:5">
      <c r="A120" s="4572"/>
      <c r="B120" s="526" t="s">
        <v>11777</v>
      </c>
      <c r="C120" s="487" t="s">
        <v>2370</v>
      </c>
      <c r="D120" s="1184">
        <v>169.47</v>
      </c>
      <c r="E120" s="1686"/>
    </row>
    <row r="121" spans="1:5">
      <c r="A121" s="4572"/>
      <c r="B121" s="526" t="s">
        <v>11779</v>
      </c>
      <c r="C121" s="487" t="s">
        <v>2371</v>
      </c>
      <c r="D121" s="1184">
        <v>189.29</v>
      </c>
      <c r="E121" s="1686"/>
    </row>
    <row r="122" spans="1:5">
      <c r="A122" s="4572"/>
      <c r="B122" s="526" t="s">
        <v>11778</v>
      </c>
      <c r="C122" s="487" t="s">
        <v>2372</v>
      </c>
      <c r="D122" s="1515">
        <v>179.95</v>
      </c>
      <c r="E122" s="1686"/>
    </row>
    <row r="123" spans="1:5">
      <c r="A123" s="4572"/>
      <c r="B123" s="526" t="s">
        <v>11780</v>
      </c>
      <c r="C123" s="487" t="s">
        <v>2373</v>
      </c>
      <c r="D123" s="1184">
        <v>232.16</v>
      </c>
      <c r="E123" s="1686"/>
    </row>
    <row r="124" spans="1:5">
      <c r="A124" s="4572"/>
      <c r="B124" s="526" t="s">
        <v>11781</v>
      </c>
      <c r="C124" s="487" t="s">
        <v>2374</v>
      </c>
      <c r="D124" s="1184">
        <v>253.47</v>
      </c>
      <c r="E124" s="1686"/>
    </row>
    <row r="125" spans="1:5">
      <c r="A125" s="4572"/>
      <c r="B125" s="526" t="s">
        <v>11782</v>
      </c>
      <c r="C125" s="526" t="s">
        <v>2375</v>
      </c>
      <c r="D125" s="1184">
        <v>274.8</v>
      </c>
      <c r="E125" s="1686"/>
    </row>
    <row r="126" spans="1:5">
      <c r="A126" s="4572"/>
      <c r="B126" s="526" t="s">
        <v>11783</v>
      </c>
      <c r="C126" s="487" t="s">
        <v>2376</v>
      </c>
      <c r="D126" s="1184">
        <v>301.98</v>
      </c>
      <c r="E126" s="1686"/>
    </row>
    <row r="127" spans="1:5">
      <c r="A127" s="4572"/>
      <c r="B127" s="526" t="s">
        <v>11784</v>
      </c>
      <c r="C127" s="487" t="s">
        <v>2377</v>
      </c>
      <c r="D127" s="1184">
        <v>320.26</v>
      </c>
      <c r="E127" s="1686"/>
    </row>
    <row r="128" spans="1:5">
      <c r="A128" s="4572"/>
      <c r="B128" s="526" t="s">
        <v>11785</v>
      </c>
      <c r="C128" s="487" t="s">
        <v>2378</v>
      </c>
      <c r="D128" s="1184">
        <v>191.69</v>
      </c>
      <c r="E128" s="1686"/>
    </row>
    <row r="129" spans="1:5">
      <c r="A129" s="4572"/>
      <c r="B129" s="526" t="s">
        <v>11786</v>
      </c>
      <c r="C129" s="487" t="s">
        <v>2379</v>
      </c>
      <c r="D129" s="1184">
        <v>240.86</v>
      </c>
      <c r="E129" s="1686"/>
    </row>
    <row r="130" spans="1:5">
      <c r="A130" s="4572"/>
      <c r="B130" s="526" t="s">
        <v>11787</v>
      </c>
      <c r="C130" s="487" t="s">
        <v>2380</v>
      </c>
      <c r="D130" s="1515">
        <v>265.23</v>
      </c>
      <c r="E130" s="1686"/>
    </row>
    <row r="131" spans="1:5">
      <c r="A131" s="4572"/>
      <c r="B131" s="526" t="s">
        <v>11788</v>
      </c>
      <c r="C131" s="487" t="s">
        <v>2381</v>
      </c>
      <c r="D131" s="1184">
        <v>318.11</v>
      </c>
      <c r="E131" s="1686"/>
    </row>
    <row r="132" spans="1:5">
      <c r="A132" s="4572"/>
      <c r="B132" s="526" t="s">
        <v>11789</v>
      </c>
      <c r="C132" s="487" t="s">
        <v>2382</v>
      </c>
      <c r="D132" s="1184">
        <v>358.98</v>
      </c>
      <c r="E132" s="1686"/>
    </row>
    <row r="133" spans="1:5">
      <c r="A133" s="4572"/>
      <c r="B133" s="526" t="s">
        <v>11790</v>
      </c>
      <c r="C133" s="487" t="s">
        <v>2383</v>
      </c>
      <c r="D133" s="1515">
        <v>380.65</v>
      </c>
      <c r="E133" s="1686"/>
    </row>
    <row r="134" spans="1:5">
      <c r="A134" s="4572"/>
      <c r="B134" s="526" t="s">
        <v>11791</v>
      </c>
      <c r="C134" s="487" t="s">
        <v>2384</v>
      </c>
      <c r="D134" s="1515">
        <v>383.75</v>
      </c>
      <c r="E134" s="1686"/>
    </row>
    <row r="135" spans="1:5">
      <c r="A135" s="4572"/>
      <c r="B135" s="526" t="s">
        <v>11792</v>
      </c>
      <c r="C135" s="487" t="s">
        <v>2385</v>
      </c>
      <c r="D135" s="1184">
        <v>482.13</v>
      </c>
      <c r="E135" s="1686"/>
    </row>
    <row r="136" spans="1:5">
      <c r="A136" s="4572"/>
      <c r="B136" s="526" t="s">
        <v>11793</v>
      </c>
      <c r="C136" s="487" t="s">
        <v>2386</v>
      </c>
      <c r="D136" s="1184">
        <v>523.25</v>
      </c>
      <c r="E136" s="1686"/>
    </row>
    <row r="137" spans="1:5">
      <c r="A137" s="4572"/>
      <c r="B137" s="526" t="s">
        <v>11794</v>
      </c>
      <c r="C137" s="487" t="s">
        <v>2387</v>
      </c>
      <c r="D137" s="1515">
        <v>490.67</v>
      </c>
      <c r="E137" s="1686"/>
    </row>
    <row r="138" spans="1:5">
      <c r="A138" s="4572"/>
      <c r="B138" s="526" t="s">
        <v>11795</v>
      </c>
      <c r="C138" s="487" t="s">
        <v>2388</v>
      </c>
      <c r="D138" s="1184">
        <v>605.72</v>
      </c>
      <c r="E138" s="1686"/>
    </row>
    <row r="139" spans="1:5">
      <c r="A139" s="4572"/>
      <c r="B139" s="526" t="s">
        <v>11796</v>
      </c>
      <c r="C139" s="487" t="s">
        <v>2389</v>
      </c>
      <c r="D139" s="1515">
        <v>187.52</v>
      </c>
      <c r="E139" s="1686"/>
    </row>
    <row r="140" spans="1:5">
      <c r="A140" s="4572"/>
      <c r="B140" s="526" t="s">
        <v>11797</v>
      </c>
      <c r="C140" s="487" t="s">
        <v>2390</v>
      </c>
      <c r="D140" s="1515">
        <v>263.14</v>
      </c>
      <c r="E140" s="1686"/>
    </row>
    <row r="141" spans="1:5">
      <c r="A141" s="4572"/>
      <c r="B141" s="526" t="s">
        <v>11798</v>
      </c>
      <c r="C141" s="487" t="s">
        <v>2391</v>
      </c>
      <c r="D141" s="1515">
        <v>284.04000000000002</v>
      </c>
      <c r="E141" s="1686"/>
    </row>
    <row r="142" spans="1:5">
      <c r="A142" s="4572"/>
      <c r="B142" s="526" t="s">
        <v>11799</v>
      </c>
      <c r="C142" s="487" t="s">
        <v>2392</v>
      </c>
      <c r="D142" s="1515">
        <v>328.72</v>
      </c>
      <c r="E142" s="1686"/>
    </row>
    <row r="143" spans="1:5">
      <c r="A143" s="4572"/>
      <c r="B143" s="526" t="s">
        <v>11800</v>
      </c>
      <c r="C143" s="487" t="s">
        <v>2393</v>
      </c>
      <c r="D143" s="1515">
        <v>374.11</v>
      </c>
      <c r="E143" s="1686"/>
    </row>
    <row r="144" spans="1:5">
      <c r="A144" s="4572"/>
      <c r="B144" s="526" t="s">
        <v>11805</v>
      </c>
      <c r="C144" s="487" t="s">
        <v>2394</v>
      </c>
      <c r="D144" s="1515">
        <v>419.91</v>
      </c>
      <c r="E144" s="1686"/>
    </row>
    <row r="145" spans="1:5">
      <c r="A145" s="4572"/>
      <c r="B145" s="526" t="s">
        <v>13798</v>
      </c>
      <c r="C145" s="487" t="s">
        <v>2395</v>
      </c>
      <c r="D145" s="1515">
        <v>466.08</v>
      </c>
      <c r="E145" s="1686"/>
    </row>
    <row r="146" spans="1:5">
      <c r="A146" s="4572"/>
      <c r="B146" s="526" t="s">
        <v>11801</v>
      </c>
      <c r="C146" s="487" t="s">
        <v>2396</v>
      </c>
      <c r="D146" s="1515">
        <v>511.69</v>
      </c>
      <c r="E146" s="1686"/>
    </row>
    <row r="147" spans="1:5">
      <c r="A147" s="4572"/>
      <c r="B147" s="526" t="s">
        <v>11802</v>
      </c>
      <c r="C147" s="487" t="s">
        <v>2397</v>
      </c>
      <c r="D147" s="1515">
        <v>611.89</v>
      </c>
      <c r="E147" s="1686"/>
    </row>
    <row r="148" spans="1:5">
      <c r="A148" s="4572"/>
      <c r="B148" s="526" t="s">
        <v>11804</v>
      </c>
      <c r="C148" s="487" t="s">
        <v>2398</v>
      </c>
      <c r="D148" s="1515">
        <v>603.1</v>
      </c>
      <c r="E148" s="1686"/>
    </row>
    <row r="149" spans="1:5">
      <c r="A149" s="4572"/>
      <c r="B149" s="526" t="s">
        <v>11803</v>
      </c>
      <c r="C149" s="487" t="s">
        <v>2399</v>
      </c>
      <c r="D149" s="3024">
        <v>711.96</v>
      </c>
      <c r="E149" s="1686"/>
    </row>
    <row r="150" spans="1:5">
      <c r="D150" s="1532"/>
    </row>
    <row r="151" spans="1:5">
      <c r="D151" s="1532"/>
    </row>
  </sheetData>
  <customSheetViews>
    <customSheetView guid="{76FA2CE7-179E-4731-B7AE-63C5E5E79002}" scale="85" showAutoFilter="1">
      <selection activeCell="Q51" sqref="Q51"/>
      <pageMargins left="0.7" right="0.7" top="0.75" bottom="0.75" header="0.3" footer="0.3"/>
      <pageSetup paperSize="9" orientation="portrait" r:id="rId1"/>
      <autoFilter ref="A6:F169" xr:uid="{00000000-0000-0000-0000-000000000000}"/>
    </customSheetView>
    <customSheetView guid="{24F900A2-7147-4318-9E77-2B71404314A7}" scale="85" showAutoFilter="1" topLeftCell="A60">
      <selection activeCell="F84" sqref="F84"/>
      <pageMargins left="0.7" right="0.7" top="0.75" bottom="0.75" header="0.3" footer="0.3"/>
      <pageSetup paperSize="9" orientation="portrait" r:id="rId2"/>
      <autoFilter ref="A6:F169" xr:uid="{00000000-0000-0000-0000-000000000000}"/>
    </customSheetView>
    <customSheetView guid="{A02336A9-D2FB-4D03-950A-00B6EBD6A28C}" scale="85" showAutoFilter="1">
      <selection activeCell="L106" sqref="L106"/>
      <pageMargins left="0.7" right="0.7" top="0.75" bottom="0.75" header="0.3" footer="0.3"/>
      <pageSetup paperSize="9" orientation="portrait" r:id="rId3"/>
      <autoFilter ref="A6:F169" xr:uid="{00000000-0000-0000-0000-000000000000}"/>
    </customSheetView>
    <customSheetView guid="{3E3E5346-F5D1-49F5-AB0E-78170B65853C}" topLeftCell="A21">
      <selection activeCell="C38" sqref="C38"/>
      <pageMargins left="0.7" right="0.7" top="0.75" bottom="0.75" header="0.3" footer="0.3"/>
      <pageSetup paperSize="9" orientation="portrait" r:id="rId4"/>
    </customSheetView>
    <customSheetView guid="{D7CF3121-CFC0-4E70-8DCD-811E30042E24}" scale="85" showAutoFilter="1">
      <selection activeCell="L106" sqref="L106"/>
      <pageMargins left="0.7" right="0.7" top="0.75" bottom="0.75" header="0.3" footer="0.3"/>
      <pageSetup paperSize="9" orientation="portrait" r:id="rId5"/>
      <autoFilter ref="A6:F169" xr:uid="{00000000-0000-0000-0000-000000000000}"/>
    </customSheetView>
    <customSheetView guid="{A76FD505-AF56-4CD8-967A-59C705AF567C}" scale="85" showAutoFilter="1">
      <selection activeCell="L106" sqref="L106"/>
      <pageMargins left="0.7" right="0.7" top="0.75" bottom="0.75" header="0.3" footer="0.3"/>
      <pageSetup paperSize="9" orientation="portrait" r:id="rId6"/>
      <autoFilter ref="A6:F169" xr:uid="{00000000-0000-0000-0000-000000000000}"/>
    </customSheetView>
    <customSheetView guid="{B3358888-E690-452C-98EC-431498422E6E}" topLeftCell="A21">
      <selection activeCell="C38" sqref="C38"/>
      <pageMargins left="0.7" right="0.7" top="0.75" bottom="0.75" header="0.3" footer="0.3"/>
      <pageSetup paperSize="9" orientation="portrait" r:id="rId7"/>
    </customSheetView>
    <customSheetView guid="{6108970F-8E7A-462E-A499-E2FD79FB3A77}" topLeftCell="A21">
      <selection activeCell="C38" sqref="C38"/>
      <pageMargins left="0.7" right="0.7" top="0.75" bottom="0.75" header="0.3" footer="0.3"/>
      <pageSetup paperSize="9" orientation="portrait" r:id="rId8"/>
    </customSheetView>
    <customSheetView guid="{45761FB6-8710-4C75-A8B6-5A7FCAACACDF}" topLeftCell="A21">
      <selection activeCell="C38" sqref="C38"/>
      <pageMargins left="0.7" right="0.7" top="0.75" bottom="0.75" header="0.3" footer="0.3"/>
      <pageSetup paperSize="9" orientation="portrait" r:id="rId9"/>
    </customSheetView>
    <customSheetView guid="{C23E91BF-4A86-4D00-A577-1A263DDCB8BC}" scale="85" showAutoFilter="1">
      <selection activeCell="L106" sqref="L106"/>
      <pageMargins left="0.7" right="0.7" top="0.75" bottom="0.75" header="0.3" footer="0.3"/>
      <pageSetup paperSize="9" orientation="portrait" r:id="rId10"/>
      <autoFilter ref="A6:F169" xr:uid="{00000000-0000-0000-0000-000000000000}"/>
    </customSheetView>
    <customSheetView guid="{94E74550-0B2B-4B3C-8E97-CCCC46023914}" scale="85" showAutoFilter="1">
      <selection activeCell="L106" sqref="L106"/>
      <pageMargins left="0.7" right="0.7" top="0.75" bottom="0.75" header="0.3" footer="0.3"/>
      <pageSetup paperSize="9" orientation="portrait" r:id="rId11"/>
      <autoFilter ref="A6:F169" xr:uid="{00000000-0000-0000-0000-000000000000}"/>
    </customSheetView>
  </customSheetViews>
  <mergeCells count="1">
    <mergeCell ref="A1:D1"/>
  </mergeCells>
  <pageMargins left="0.7" right="0.7" top="0.75" bottom="0.75" header="0.3" footer="0.3"/>
  <pageSetup paperSize="9" orientation="portrait" r:id="rId12"/>
  <drawing r:id="rId1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A1:I177"/>
  <sheetViews>
    <sheetView zoomScale="85" zoomScaleNormal="85" workbookViewId="0">
      <selection activeCell="B8" sqref="B8"/>
    </sheetView>
  </sheetViews>
  <sheetFormatPr defaultColWidth="9.29296875" defaultRowHeight="14.35"/>
  <cols>
    <col min="1" max="1" width="14.5859375" style="1415" customWidth="1"/>
    <col min="2" max="2" width="14.703125" style="584" customWidth="1"/>
    <col min="3" max="3" width="98" style="1415" bestFit="1" customWidth="1"/>
    <col min="4" max="4" width="15" style="451" customWidth="1"/>
    <col min="5" max="5" width="17.703125" style="1415" customWidth="1"/>
    <col min="6" max="6" width="22.5859375" style="1415" customWidth="1"/>
    <col min="7" max="16384" width="9.29296875" style="1415"/>
  </cols>
  <sheetData>
    <row r="1" spans="1:8" ht="24" customHeight="1">
      <c r="A1" s="7460" t="s">
        <v>8711</v>
      </c>
      <c r="B1" s="7460"/>
      <c r="C1" s="7460"/>
      <c r="D1" s="7460"/>
      <c r="E1" s="7460"/>
      <c r="F1" s="7460"/>
    </row>
    <row r="4" spans="1:8" ht="20.100000000000001" customHeight="1">
      <c r="A4" s="18" t="s">
        <v>48</v>
      </c>
      <c r="B4" s="19">
        <v>0</v>
      </c>
      <c r="C4" s="310"/>
    </row>
    <row r="5" spans="1:8">
      <c r="A5" s="175"/>
      <c r="B5" s="176"/>
      <c r="C5" s="311"/>
      <c r="D5" s="344"/>
      <c r="E5" s="344"/>
      <c r="F5" s="344"/>
    </row>
    <row r="6" spans="1:8" ht="25.35">
      <c r="A6" s="1447" t="s">
        <v>70</v>
      </c>
      <c r="B6" s="1447" t="s">
        <v>75</v>
      </c>
      <c r="C6" s="1447" t="s">
        <v>42</v>
      </c>
      <c r="D6" s="1448" t="s">
        <v>1038</v>
      </c>
      <c r="E6" s="1449" t="s">
        <v>1039</v>
      </c>
      <c r="F6" s="1450" t="s">
        <v>1267</v>
      </c>
    </row>
    <row r="8" spans="1:8" s="1416" customFormat="1">
      <c r="A8" s="1451"/>
      <c r="B8" s="1944" t="s">
        <v>11833</v>
      </c>
      <c r="C8" s="1454" t="s">
        <v>8725</v>
      </c>
      <c r="D8" s="1517">
        <v>56.07</v>
      </c>
      <c r="E8" s="1488">
        <f>D8*Оглавление!$B$14</f>
        <v>5326.65</v>
      </c>
      <c r="F8" s="1489">
        <f t="shared" ref="F8:F37" si="0">E8-E8*$B$4/100</f>
        <v>5326.65</v>
      </c>
      <c r="G8" s="1686"/>
      <c r="H8" s="658"/>
    </row>
    <row r="9" spans="1:8" s="1416" customFormat="1">
      <c r="A9" s="1451"/>
      <c r="B9" s="1944" t="s">
        <v>11820</v>
      </c>
      <c r="C9" s="1452" t="s">
        <v>8712</v>
      </c>
      <c r="D9" s="1453">
        <v>12.71</v>
      </c>
      <c r="E9" s="1488">
        <f>D9*Оглавление!$B$14</f>
        <v>1207.45</v>
      </c>
      <c r="F9" s="1489">
        <f t="shared" si="0"/>
        <v>1207.45</v>
      </c>
      <c r="G9" s="1686"/>
      <c r="H9" s="658"/>
    </row>
    <row r="10" spans="1:8" s="1416" customFormat="1">
      <c r="A10" s="1451"/>
      <c r="B10" s="1944" t="s">
        <v>11819</v>
      </c>
      <c r="C10" s="1452" t="s">
        <v>8713</v>
      </c>
      <c r="D10" s="1453">
        <v>12.71</v>
      </c>
      <c r="E10" s="1488">
        <f>D10*Оглавление!$B$14</f>
        <v>1207.45</v>
      </c>
      <c r="F10" s="1489">
        <f t="shared" si="0"/>
        <v>1207.45</v>
      </c>
      <c r="G10" s="1686"/>
      <c r="H10" s="658"/>
    </row>
    <row r="11" spans="1:8" s="1416" customFormat="1">
      <c r="A11" s="1451"/>
      <c r="B11" s="1944" t="s">
        <v>11823</v>
      </c>
      <c r="C11" s="1452" t="s">
        <v>8714</v>
      </c>
      <c r="D11" s="1453">
        <v>12.71</v>
      </c>
      <c r="E11" s="1488">
        <f>D11*Оглавление!$B$14</f>
        <v>1207.45</v>
      </c>
      <c r="F11" s="1489">
        <f t="shared" si="0"/>
        <v>1207.45</v>
      </c>
      <c r="G11" s="1686"/>
      <c r="H11" s="658"/>
    </row>
    <row r="12" spans="1:8" s="1416" customFormat="1">
      <c r="A12" s="1451"/>
      <c r="B12" s="1944" t="s">
        <v>11824</v>
      </c>
      <c r="C12" s="1452" t="s">
        <v>8715</v>
      </c>
      <c r="D12" s="1453">
        <v>12.71</v>
      </c>
      <c r="E12" s="1488">
        <f>D12*Оглавление!$B$14</f>
        <v>1207.45</v>
      </c>
      <c r="F12" s="1489">
        <f t="shared" si="0"/>
        <v>1207.45</v>
      </c>
      <c r="G12" s="1686"/>
      <c r="H12" s="658"/>
    </row>
    <row r="13" spans="1:8" s="1416" customFormat="1">
      <c r="A13" s="1451"/>
      <c r="B13" s="1944" t="s">
        <v>11806</v>
      </c>
      <c r="C13" s="1454" t="s">
        <v>8743</v>
      </c>
      <c r="D13" s="1453">
        <v>141.06</v>
      </c>
      <c r="E13" s="1488">
        <f>D13*Оглавление!$B$14</f>
        <v>13400.7</v>
      </c>
      <c r="F13" s="1489">
        <f t="shared" si="0"/>
        <v>13400.7</v>
      </c>
      <c r="G13" s="1686"/>
      <c r="H13" s="658"/>
    </row>
    <row r="14" spans="1:8" s="642" customFormat="1">
      <c r="A14" s="1451"/>
      <c r="B14" s="1944" t="s">
        <v>11807</v>
      </c>
      <c r="C14" s="1454" t="s">
        <v>8744</v>
      </c>
      <c r="D14" s="1453">
        <v>175.87</v>
      </c>
      <c r="E14" s="1488">
        <f>D14*Оглавление!$B$14</f>
        <v>16707.650000000001</v>
      </c>
      <c r="F14" s="1489">
        <f t="shared" si="0"/>
        <v>16707.650000000001</v>
      </c>
      <c r="G14" s="1686"/>
      <c r="H14" s="658"/>
    </row>
    <row r="15" spans="1:8" s="1416" customFormat="1">
      <c r="A15" s="1451"/>
      <c r="B15" s="1944" t="s">
        <v>11808</v>
      </c>
      <c r="C15" s="1454" t="s">
        <v>8742</v>
      </c>
      <c r="D15" s="1453">
        <v>137.02000000000001</v>
      </c>
      <c r="E15" s="1488">
        <f>D15*Оглавление!$B$14</f>
        <v>13016.900000000001</v>
      </c>
      <c r="F15" s="1489">
        <f t="shared" si="0"/>
        <v>13016.900000000001</v>
      </c>
      <c r="G15" s="1686"/>
      <c r="H15" s="658"/>
    </row>
    <row r="16" spans="1:8" s="1416" customFormat="1">
      <c r="A16" s="1451"/>
      <c r="B16" s="1944" t="s">
        <v>11809</v>
      </c>
      <c r="C16" s="1454" t="s">
        <v>8798</v>
      </c>
      <c r="D16" s="1453">
        <v>177.32</v>
      </c>
      <c r="E16" s="1488">
        <f>D16*Оглавление!$B$14</f>
        <v>16845.399999999998</v>
      </c>
      <c r="F16" s="1489">
        <f t="shared" si="0"/>
        <v>16845.399999999998</v>
      </c>
      <c r="G16" s="1686"/>
      <c r="H16" s="658"/>
    </row>
    <row r="17" spans="1:8" s="1416" customFormat="1">
      <c r="A17" s="1451"/>
      <c r="B17" s="1944" t="s">
        <v>11832</v>
      </c>
      <c r="C17" s="1454" t="s">
        <v>8741</v>
      </c>
      <c r="D17" s="1453">
        <v>188.12</v>
      </c>
      <c r="E17" s="1488">
        <f>D17*Оглавление!$B$14</f>
        <v>17871.400000000001</v>
      </c>
      <c r="F17" s="1489">
        <f t="shared" si="0"/>
        <v>17871.400000000001</v>
      </c>
      <c r="G17" s="1686"/>
      <c r="H17" s="658"/>
    </row>
    <row r="18" spans="1:8" s="1416" customFormat="1">
      <c r="A18" s="1451"/>
      <c r="B18" s="1944" t="s">
        <v>12628</v>
      </c>
      <c r="C18" s="1454" t="s">
        <v>8730</v>
      </c>
      <c r="D18" s="1453">
        <v>103.77</v>
      </c>
      <c r="E18" s="1488">
        <f>D18*Оглавление!$B$14</f>
        <v>9858.15</v>
      </c>
      <c r="F18" s="1489">
        <f t="shared" si="0"/>
        <v>9858.15</v>
      </c>
      <c r="G18" s="1686"/>
      <c r="H18" s="658"/>
    </row>
    <row r="19" spans="1:8" s="1416" customFormat="1">
      <c r="A19" s="1451"/>
      <c r="B19" s="1944" t="s">
        <v>12629</v>
      </c>
      <c r="C19" s="1454" t="s">
        <v>8731</v>
      </c>
      <c r="D19" s="1453">
        <v>117.09</v>
      </c>
      <c r="E19" s="1488">
        <f>D19*Оглавление!$B$14</f>
        <v>11123.550000000001</v>
      </c>
      <c r="F19" s="1489">
        <f t="shared" si="0"/>
        <v>11123.550000000001</v>
      </c>
      <c r="G19" s="1686"/>
      <c r="H19" s="658"/>
    </row>
    <row r="20" spans="1:8" s="1416" customFormat="1">
      <c r="A20" s="1451"/>
      <c r="B20" s="1944" t="s">
        <v>11822</v>
      </c>
      <c r="C20" s="1454" t="s">
        <v>8723</v>
      </c>
      <c r="D20" s="1517">
        <v>4.4000000000000004</v>
      </c>
      <c r="E20" s="1488">
        <f>D20*Оглавление!$B$14</f>
        <v>418.00000000000006</v>
      </c>
      <c r="F20" s="1489">
        <f t="shared" si="0"/>
        <v>418.00000000000006</v>
      </c>
      <c r="G20" s="1686"/>
      <c r="H20" s="658"/>
    </row>
    <row r="21" spans="1:8" s="1416" customFormat="1">
      <c r="A21" s="1451"/>
      <c r="B21" s="1944" t="s">
        <v>11821</v>
      </c>
      <c r="C21" s="1454" t="s">
        <v>8724</v>
      </c>
      <c r="D21" s="1517">
        <v>4.4000000000000004</v>
      </c>
      <c r="E21" s="1488">
        <f>D21*Оглавление!$B$14</f>
        <v>418.00000000000006</v>
      </c>
      <c r="F21" s="1489">
        <f t="shared" si="0"/>
        <v>418.00000000000006</v>
      </c>
      <c r="G21" s="1686"/>
      <c r="H21" s="658"/>
    </row>
    <row r="22" spans="1:8" s="1416" customFormat="1">
      <c r="A22" s="1451"/>
      <c r="B22" s="1944" t="s">
        <v>11810</v>
      </c>
      <c r="C22" s="1454" t="s">
        <v>8749</v>
      </c>
      <c r="D22" s="1453">
        <v>17.54</v>
      </c>
      <c r="E22" s="1488">
        <f>D22*Оглавление!$B$14</f>
        <v>1666.3</v>
      </c>
      <c r="F22" s="1489">
        <f t="shared" si="0"/>
        <v>1666.3</v>
      </c>
      <c r="G22" s="1686"/>
      <c r="H22" s="658"/>
    </row>
    <row r="23" spans="1:8" s="1416" customFormat="1">
      <c r="A23" s="1451"/>
      <c r="B23" s="1944" t="s">
        <v>11811</v>
      </c>
      <c r="C23" s="1452" t="s">
        <v>8716</v>
      </c>
      <c r="D23" s="1453">
        <v>12.8</v>
      </c>
      <c r="E23" s="1488">
        <f>D23*Оглавление!$B$14</f>
        <v>1216</v>
      </c>
      <c r="F23" s="1489">
        <f t="shared" si="0"/>
        <v>1216</v>
      </c>
      <c r="G23" s="1686"/>
      <c r="H23" s="658"/>
    </row>
    <row r="24" spans="1:8" s="1416" customFormat="1">
      <c r="A24" s="1451"/>
      <c r="B24" s="1944" t="s">
        <v>11812</v>
      </c>
      <c r="C24" s="1454" t="s">
        <v>8750</v>
      </c>
      <c r="D24" s="1453">
        <v>17.54</v>
      </c>
      <c r="E24" s="1488">
        <f>D24*Оглавление!$B$14</f>
        <v>1666.3</v>
      </c>
      <c r="F24" s="1489">
        <f t="shared" si="0"/>
        <v>1666.3</v>
      </c>
      <c r="G24" s="1686"/>
      <c r="H24" s="658"/>
    </row>
    <row r="25" spans="1:8" s="1416" customFormat="1">
      <c r="A25" s="1451"/>
      <c r="B25" s="1944" t="s">
        <v>11813</v>
      </c>
      <c r="C25" s="1452" t="s">
        <v>8717</v>
      </c>
      <c r="D25" s="1453">
        <v>12.8</v>
      </c>
      <c r="E25" s="1488">
        <f>D25*Оглавление!$B$14</f>
        <v>1216</v>
      </c>
      <c r="F25" s="1489">
        <f t="shared" si="0"/>
        <v>1216</v>
      </c>
      <c r="G25" s="1686"/>
      <c r="H25" s="658"/>
    </row>
    <row r="26" spans="1:8" s="1416" customFormat="1">
      <c r="A26" s="1451"/>
      <c r="B26" s="1944" t="s">
        <v>11814</v>
      </c>
      <c r="C26" s="1454" t="s">
        <v>8736</v>
      </c>
      <c r="D26" s="1453">
        <v>55.66</v>
      </c>
      <c r="E26" s="1488">
        <f>D26*Оглавление!$B$14</f>
        <v>5287.7</v>
      </c>
      <c r="F26" s="1489">
        <f t="shared" si="0"/>
        <v>5287.7</v>
      </c>
      <c r="G26" s="1686"/>
      <c r="H26" s="658"/>
    </row>
    <row r="27" spans="1:8" s="1416" customFormat="1">
      <c r="A27" s="1451"/>
      <c r="B27" s="1944" t="s">
        <v>11815</v>
      </c>
      <c r="C27" s="1454" t="s">
        <v>8732</v>
      </c>
      <c r="D27" s="1453">
        <v>54.32</v>
      </c>
      <c r="E27" s="1488">
        <f>D27*Оглавление!$B$14</f>
        <v>5160.3999999999996</v>
      </c>
      <c r="F27" s="1489">
        <f t="shared" si="0"/>
        <v>5160.3999999999996</v>
      </c>
      <c r="G27" s="1686"/>
      <c r="H27" s="658"/>
    </row>
    <row r="28" spans="1:8" s="1416" customFormat="1">
      <c r="A28" s="1451"/>
      <c r="B28" s="1944" t="s">
        <v>11816</v>
      </c>
      <c r="C28" s="1454" t="s">
        <v>8745</v>
      </c>
      <c r="D28" s="1453">
        <v>54.32</v>
      </c>
      <c r="E28" s="1488">
        <f>D28*Оглавление!$B$14</f>
        <v>5160.3999999999996</v>
      </c>
      <c r="F28" s="1489">
        <f t="shared" si="0"/>
        <v>5160.3999999999996</v>
      </c>
      <c r="G28" s="1686"/>
      <c r="H28" s="658"/>
    </row>
    <row r="29" spans="1:8" s="1416" customFormat="1">
      <c r="A29" s="1451"/>
      <c r="B29" s="1944" t="s">
        <v>11817</v>
      </c>
      <c r="C29" s="1454" t="s">
        <v>8733</v>
      </c>
      <c r="D29" s="1453">
        <v>30.96</v>
      </c>
      <c r="E29" s="1488">
        <f>D29*Оглавление!$B$14</f>
        <v>2941.2000000000003</v>
      </c>
      <c r="F29" s="1489">
        <f t="shared" si="0"/>
        <v>2941.2000000000003</v>
      </c>
      <c r="G29" s="1686"/>
      <c r="H29" s="658"/>
    </row>
    <row r="30" spans="1:8" s="1416" customFormat="1">
      <c r="A30" s="1451"/>
      <c r="B30" s="1944" t="s">
        <v>11818</v>
      </c>
      <c r="C30" s="1454" t="s">
        <v>8746</v>
      </c>
      <c r="D30" s="1453">
        <v>35.61</v>
      </c>
      <c r="E30" s="1488">
        <f>D30*Оглавление!$B$14</f>
        <v>3382.95</v>
      </c>
      <c r="F30" s="1489">
        <f t="shared" si="0"/>
        <v>3382.95</v>
      </c>
      <c r="G30" s="1686"/>
      <c r="H30" s="658"/>
    </row>
    <row r="31" spans="1:8" s="1416" customFormat="1">
      <c r="A31" s="1451"/>
      <c r="B31" s="1944" t="s">
        <v>11835</v>
      </c>
      <c r="C31" s="1454" t="s">
        <v>8748</v>
      </c>
      <c r="D31" s="1453">
        <v>38.92</v>
      </c>
      <c r="E31" s="1488">
        <f>D31*Оглавление!$B$14</f>
        <v>3697.4</v>
      </c>
      <c r="F31" s="1489">
        <f t="shared" si="0"/>
        <v>3697.4</v>
      </c>
      <c r="G31" s="1686"/>
      <c r="H31" s="658"/>
    </row>
    <row r="32" spans="1:8" s="1416" customFormat="1">
      <c r="A32" s="1451"/>
      <c r="B32" s="1944" t="s">
        <v>11834</v>
      </c>
      <c r="C32" s="1454" t="s">
        <v>8747</v>
      </c>
      <c r="D32" s="1453">
        <v>33.869999999999997</v>
      </c>
      <c r="E32" s="1488">
        <f>D32*Оглавление!$B$14</f>
        <v>3217.6499999999996</v>
      </c>
      <c r="F32" s="1489">
        <f t="shared" si="0"/>
        <v>3217.6499999999996</v>
      </c>
      <c r="G32" s="1686"/>
      <c r="H32" s="658"/>
    </row>
    <row r="33" spans="1:8" s="1416" customFormat="1">
      <c r="A33" s="1451"/>
      <c r="B33" s="1944" t="s">
        <v>11836</v>
      </c>
      <c r="C33" s="1454" t="s">
        <v>8728</v>
      </c>
      <c r="D33" s="1517">
        <v>9.8699999999999992</v>
      </c>
      <c r="E33" s="1488">
        <f>D33*Оглавление!$B$14</f>
        <v>937.65</v>
      </c>
      <c r="F33" s="1489">
        <f t="shared" si="0"/>
        <v>937.65</v>
      </c>
      <c r="G33" s="1686"/>
      <c r="H33" s="658"/>
    </row>
    <row r="34" spans="1:8" s="1416" customFormat="1">
      <c r="A34" s="1451"/>
      <c r="B34" s="1944" t="s">
        <v>11837</v>
      </c>
      <c r="C34" s="1454" t="s">
        <v>8734</v>
      </c>
      <c r="D34" s="1453">
        <v>10.31</v>
      </c>
      <c r="E34" s="1488">
        <f>D34*Оглавление!$B$14</f>
        <v>979.45</v>
      </c>
      <c r="F34" s="1489">
        <f t="shared" si="0"/>
        <v>979.45</v>
      </c>
      <c r="G34" s="1686"/>
      <c r="H34" s="658"/>
    </row>
    <row r="35" spans="1:8" s="1416" customFormat="1">
      <c r="A35" s="1451"/>
      <c r="B35" s="1944" t="s">
        <v>11838</v>
      </c>
      <c r="C35" s="1454" t="s">
        <v>8727</v>
      </c>
      <c r="D35" s="1517">
        <v>13.8</v>
      </c>
      <c r="E35" s="1488">
        <f>D35*Оглавление!$B$14</f>
        <v>1311</v>
      </c>
      <c r="F35" s="1489">
        <f t="shared" si="0"/>
        <v>1311</v>
      </c>
      <c r="G35" s="1686"/>
      <c r="H35" s="658"/>
    </row>
    <row r="36" spans="1:8" s="1416" customFormat="1">
      <c r="A36" s="1451"/>
      <c r="B36" s="1944" t="s">
        <v>11839</v>
      </c>
      <c r="C36" s="1454" t="s">
        <v>8735</v>
      </c>
      <c r="D36" s="1453">
        <v>21.98</v>
      </c>
      <c r="E36" s="1488">
        <f>D36*Оглавление!$B$14</f>
        <v>2088.1</v>
      </c>
      <c r="F36" s="1489">
        <f t="shared" si="0"/>
        <v>2088.1</v>
      </c>
      <c r="G36" s="1686"/>
      <c r="H36" s="658"/>
    </row>
    <row r="37" spans="1:8" s="1416" customFormat="1">
      <c r="A37" s="1451"/>
      <c r="B37" s="1944" t="s">
        <v>11840</v>
      </c>
      <c r="C37" s="1454" t="s">
        <v>8737</v>
      </c>
      <c r="D37" s="1453">
        <v>32.39</v>
      </c>
      <c r="E37" s="1488">
        <f>D37*Оглавление!$B$14</f>
        <v>3077.05</v>
      </c>
      <c r="F37" s="1489">
        <f t="shared" si="0"/>
        <v>3077.05</v>
      </c>
      <c r="G37" s="1686"/>
      <c r="H37" s="658"/>
    </row>
    <row r="38" spans="1:8" s="1416" customFormat="1">
      <c r="A38" s="1451"/>
      <c r="B38" s="1944" t="s">
        <v>11841</v>
      </c>
      <c r="C38" s="1454" t="s">
        <v>8738</v>
      </c>
      <c r="D38" s="1453">
        <v>10.67</v>
      </c>
      <c r="E38" s="1488">
        <f>D38*Оглавление!$B$14</f>
        <v>1013.65</v>
      </c>
      <c r="F38" s="1489">
        <f t="shared" ref="F38:F40" si="1">E38-E38*$B$4/100</f>
        <v>1013.65</v>
      </c>
      <c r="G38" s="1686"/>
      <c r="H38" s="658"/>
    </row>
    <row r="39" spans="1:8" s="1416" customFormat="1">
      <c r="A39" s="1451"/>
      <c r="B39" s="1944" t="s">
        <v>11842</v>
      </c>
      <c r="C39" s="1454" t="s">
        <v>8726</v>
      </c>
      <c r="D39" s="1517">
        <v>14.17</v>
      </c>
      <c r="E39" s="1488">
        <f>D39*Оглавление!$B$14</f>
        <v>1346.15</v>
      </c>
      <c r="F39" s="1489">
        <f t="shared" si="1"/>
        <v>1346.15</v>
      </c>
      <c r="G39" s="1686"/>
      <c r="H39" s="658"/>
    </row>
    <row r="40" spans="1:8" s="1416" customFormat="1">
      <c r="A40" s="1451"/>
      <c r="B40" s="1944" t="s">
        <v>11843</v>
      </c>
      <c r="C40" s="1454" t="s">
        <v>8739</v>
      </c>
      <c r="D40" s="1453">
        <v>29.5</v>
      </c>
      <c r="E40" s="1488">
        <f>D40*Оглавление!$B$14</f>
        <v>2802.5</v>
      </c>
      <c r="F40" s="1489">
        <f t="shared" si="1"/>
        <v>2802.5</v>
      </c>
      <c r="G40" s="1686"/>
      <c r="H40" s="658"/>
    </row>
    <row r="41" spans="1:8" s="1416" customFormat="1">
      <c r="A41" s="1451"/>
      <c r="B41" s="1944" t="s">
        <v>11826</v>
      </c>
      <c r="C41" s="1454" t="s">
        <v>8718</v>
      </c>
      <c r="D41" s="1453">
        <v>6.85</v>
      </c>
      <c r="E41" s="1488">
        <f>D41*Оглавление!$B$14</f>
        <v>650.75</v>
      </c>
      <c r="F41" s="1489">
        <f t="shared" ref="F41:F47" si="2">E41-E41*$B$4/100</f>
        <v>650.75</v>
      </c>
      <c r="G41" s="1686"/>
      <c r="H41" s="658"/>
    </row>
    <row r="42" spans="1:8" s="1416" customFormat="1">
      <c r="A42" s="1451"/>
      <c r="B42" s="1944" t="s">
        <v>11828</v>
      </c>
      <c r="C42" s="1454" t="s">
        <v>8719</v>
      </c>
      <c r="D42" s="1517">
        <v>9.3699999999999992</v>
      </c>
      <c r="E42" s="1488">
        <f>D42*Оглавление!$B$14</f>
        <v>890.15</v>
      </c>
      <c r="F42" s="1489">
        <f t="shared" si="2"/>
        <v>890.15</v>
      </c>
      <c r="G42" s="1686"/>
      <c r="H42" s="658"/>
    </row>
    <row r="43" spans="1:8" s="1416" customFormat="1">
      <c r="A43" s="1451"/>
      <c r="B43" s="1944" t="s">
        <v>11829</v>
      </c>
      <c r="C43" s="1454" t="s">
        <v>8721</v>
      </c>
      <c r="D43" s="1517">
        <v>9.3699999999999992</v>
      </c>
      <c r="E43" s="1488">
        <f>D43*Оглавление!$B$14</f>
        <v>890.15</v>
      </c>
      <c r="F43" s="1489">
        <f t="shared" si="2"/>
        <v>890.15</v>
      </c>
      <c r="G43" s="1686"/>
      <c r="H43" s="658"/>
    </row>
    <row r="44" spans="1:8" s="1416" customFormat="1">
      <c r="A44" s="1451"/>
      <c r="B44" s="1944" t="s">
        <v>11830</v>
      </c>
      <c r="C44" s="1454" t="s">
        <v>8720</v>
      </c>
      <c r="D44" s="1517">
        <v>9.3699999999999992</v>
      </c>
      <c r="E44" s="1488">
        <f>D44*Оглавление!$B$14</f>
        <v>890.15</v>
      </c>
      <c r="F44" s="1489">
        <f t="shared" si="2"/>
        <v>890.15</v>
      </c>
      <c r="G44" s="1686"/>
      <c r="H44" s="658"/>
    </row>
    <row r="45" spans="1:8" s="1416" customFormat="1">
      <c r="A45" s="1451"/>
      <c r="B45" s="1944" t="s">
        <v>11831</v>
      </c>
      <c r="C45" s="1454" t="s">
        <v>8722</v>
      </c>
      <c r="D45" s="1517">
        <v>9.3699999999999992</v>
      </c>
      <c r="E45" s="1488">
        <f>D45*Оглавление!$B$14</f>
        <v>890.15</v>
      </c>
      <c r="F45" s="1489">
        <f t="shared" si="2"/>
        <v>890.15</v>
      </c>
      <c r="G45" s="1686"/>
      <c r="H45" s="658"/>
    </row>
    <row r="46" spans="1:8" s="1416" customFormat="1">
      <c r="A46" s="1451"/>
      <c r="B46" s="1944" t="s">
        <v>11825</v>
      </c>
      <c r="C46" s="1454" t="s">
        <v>8729</v>
      </c>
      <c r="D46" s="1453">
        <v>11.6</v>
      </c>
      <c r="E46" s="1488">
        <f>D46*Оглавление!$B$14</f>
        <v>1102</v>
      </c>
      <c r="F46" s="1489">
        <f t="shared" si="2"/>
        <v>1102</v>
      </c>
      <c r="G46" s="1686"/>
      <c r="H46" s="658"/>
    </row>
    <row r="47" spans="1:8" s="1416" customFormat="1">
      <c r="A47" s="1451"/>
      <c r="B47" s="1944" t="s">
        <v>11827</v>
      </c>
      <c r="C47" s="1454" t="s">
        <v>8740</v>
      </c>
      <c r="D47" s="1453">
        <v>0.37</v>
      </c>
      <c r="E47" s="1488">
        <f>D47*Оглавление!$B$14</f>
        <v>35.15</v>
      </c>
      <c r="F47" s="1489">
        <f t="shared" si="2"/>
        <v>35.15</v>
      </c>
      <c r="G47" s="1686"/>
      <c r="H47" s="658"/>
    </row>
    <row r="59" spans="1:8" s="1416" customFormat="1">
      <c r="A59" s="535"/>
      <c r="B59" s="1422"/>
      <c r="C59" s="535"/>
      <c r="D59" s="1420"/>
      <c r="E59" s="535"/>
      <c r="F59" s="1417"/>
      <c r="H59" s="658"/>
    </row>
    <row r="60" spans="1:8" s="1416" customFormat="1">
      <c r="A60" s="535"/>
      <c r="B60" s="1422"/>
      <c r="C60" s="535"/>
      <c r="D60" s="1420"/>
      <c r="E60" s="535"/>
      <c r="F60" s="1417"/>
      <c r="H60" s="658"/>
    </row>
    <row r="61" spans="1:8" s="1416" customFormat="1">
      <c r="A61" s="535"/>
      <c r="B61" s="1422"/>
      <c r="C61" s="535"/>
      <c r="D61" s="1420"/>
      <c r="E61" s="535"/>
      <c r="F61" s="1417"/>
      <c r="H61" s="658"/>
    </row>
    <row r="62" spans="1:8" s="1416" customFormat="1">
      <c r="A62" s="535"/>
      <c r="B62" s="1422"/>
      <c r="C62" s="535"/>
      <c r="D62" s="1420"/>
      <c r="E62" s="535"/>
      <c r="F62" s="1417"/>
      <c r="H62" s="658"/>
    </row>
    <row r="63" spans="1:8" s="1416" customFormat="1">
      <c r="A63" s="535"/>
      <c r="B63" s="1422"/>
      <c r="C63" s="535"/>
      <c r="D63" s="1420"/>
      <c r="E63" s="535"/>
      <c r="F63" s="1417"/>
      <c r="H63" s="658"/>
    </row>
    <row r="64" spans="1:8" s="1416" customFormat="1">
      <c r="A64" s="535"/>
      <c r="B64" s="1422"/>
      <c r="C64" s="535"/>
      <c r="D64" s="1420"/>
      <c r="E64" s="535"/>
      <c r="F64" s="1417"/>
      <c r="H64" s="658"/>
    </row>
    <row r="65" spans="1:8" s="1416" customFormat="1">
      <c r="A65" s="535"/>
      <c r="B65" s="1422"/>
      <c r="C65" s="535"/>
      <c r="D65" s="1420"/>
      <c r="E65" s="535"/>
      <c r="F65" s="1417"/>
      <c r="H65" s="658"/>
    </row>
    <row r="66" spans="1:8" s="1416" customFormat="1">
      <c r="A66" s="535"/>
      <c r="B66" s="1422"/>
      <c r="C66" s="535"/>
      <c r="D66" s="1420"/>
      <c r="E66" s="535"/>
      <c r="F66" s="1417"/>
      <c r="H66" s="658"/>
    </row>
    <row r="67" spans="1:8" s="1416" customFormat="1">
      <c r="A67" s="535"/>
      <c r="B67" s="1422"/>
      <c r="C67" s="535"/>
      <c r="D67" s="1420"/>
      <c r="E67" s="535"/>
      <c r="F67" s="1417"/>
      <c r="H67" s="658"/>
    </row>
    <row r="68" spans="1:8" s="1416" customFormat="1">
      <c r="A68" s="535"/>
      <c r="B68" s="1422"/>
      <c r="C68" s="535"/>
      <c r="D68" s="1420"/>
      <c r="E68" s="535"/>
      <c r="F68" s="1417"/>
      <c r="H68" s="658"/>
    </row>
    <row r="69" spans="1:8" s="1416" customFormat="1">
      <c r="A69" s="535"/>
      <c r="B69" s="1422"/>
      <c r="C69" s="535"/>
      <c r="D69" s="1420"/>
      <c r="E69" s="535"/>
      <c r="F69" s="1417"/>
      <c r="H69" s="658"/>
    </row>
    <row r="70" spans="1:8" s="1416" customFormat="1">
      <c r="A70" s="535"/>
      <c r="B70" s="1422"/>
      <c r="C70" s="535"/>
      <c r="D70" s="1420"/>
      <c r="E70" s="535"/>
      <c r="F70" s="1417"/>
      <c r="H70" s="658"/>
    </row>
    <row r="71" spans="1:8" s="1416" customFormat="1">
      <c r="A71" s="535"/>
      <c r="B71" s="1422"/>
      <c r="C71" s="535"/>
      <c r="D71" s="1420"/>
      <c r="E71" s="535"/>
      <c r="F71" s="1417"/>
      <c r="H71" s="658"/>
    </row>
    <row r="72" spans="1:8" s="1416" customFormat="1">
      <c r="A72" s="535"/>
      <c r="B72" s="1422"/>
      <c r="C72" s="535"/>
      <c r="D72" s="1420"/>
      <c r="E72" s="535"/>
      <c r="F72" s="1417"/>
      <c r="H72" s="658"/>
    </row>
    <row r="73" spans="1:8" s="1416" customFormat="1">
      <c r="A73" s="535"/>
      <c r="B73" s="1422"/>
      <c r="C73" s="535"/>
      <c r="D73" s="1420"/>
      <c r="E73" s="535"/>
      <c r="F73" s="1417"/>
      <c r="H73" s="658"/>
    </row>
    <row r="74" spans="1:8" s="1416" customFormat="1">
      <c r="A74" s="535"/>
      <c r="B74" s="1422"/>
      <c r="C74" s="535"/>
      <c r="D74" s="1420"/>
      <c r="E74" s="535"/>
      <c r="F74" s="1417"/>
      <c r="H74" s="658"/>
    </row>
    <row r="75" spans="1:8" s="1416" customFormat="1">
      <c r="A75" s="535"/>
      <c r="B75" s="1422"/>
      <c r="C75" s="535"/>
      <c r="D75" s="1420"/>
      <c r="E75" s="535"/>
      <c r="F75" s="1417"/>
      <c r="H75" s="658"/>
    </row>
    <row r="76" spans="1:8" s="1416" customFormat="1" ht="18.75" customHeight="1">
      <c r="A76" s="535"/>
      <c r="B76" s="1422"/>
      <c r="C76" s="535"/>
      <c r="D76" s="1420"/>
      <c r="E76" s="535"/>
      <c r="F76" s="1417"/>
      <c r="H76" s="658"/>
    </row>
    <row r="77" spans="1:8" s="1416" customFormat="1">
      <c r="A77" s="535"/>
      <c r="B77" s="1422"/>
      <c r="C77" s="535"/>
      <c r="D77" s="1420"/>
      <c r="E77" s="535"/>
      <c r="F77" s="1417"/>
      <c r="H77" s="658"/>
    </row>
    <row r="78" spans="1:8" s="1416" customFormat="1">
      <c r="A78" s="535"/>
      <c r="B78" s="1422"/>
      <c r="C78" s="535"/>
      <c r="D78" s="1420"/>
      <c r="E78" s="535"/>
      <c r="F78" s="1417"/>
      <c r="H78" s="658"/>
    </row>
    <row r="79" spans="1:8" s="1416" customFormat="1">
      <c r="A79" s="535"/>
      <c r="B79" s="1422"/>
      <c r="C79" s="535"/>
      <c r="D79" s="1420"/>
      <c r="E79" s="535"/>
      <c r="F79" s="1417"/>
      <c r="H79" s="658"/>
    </row>
    <row r="80" spans="1:8" s="1416" customFormat="1">
      <c r="A80" s="535"/>
      <c r="B80" s="1422"/>
      <c r="C80" s="535"/>
      <c r="D80" s="1420"/>
      <c r="E80" s="535"/>
      <c r="F80" s="1417"/>
      <c r="H80" s="658"/>
    </row>
    <row r="81" spans="1:8" s="1416" customFormat="1">
      <c r="A81" s="535"/>
      <c r="B81" s="1422"/>
      <c r="C81" s="535"/>
      <c r="D81" s="1420"/>
      <c r="E81" s="535"/>
      <c r="F81" s="1417"/>
      <c r="H81" s="658"/>
    </row>
    <row r="82" spans="1:8" s="1416" customFormat="1">
      <c r="A82" s="535"/>
      <c r="B82" s="1422"/>
      <c r="C82" s="535"/>
      <c r="D82" s="1420"/>
      <c r="E82" s="535"/>
      <c r="F82" s="1417"/>
      <c r="H82" s="658"/>
    </row>
    <row r="83" spans="1:8" s="1416" customFormat="1">
      <c r="A83" s="535"/>
      <c r="B83" s="1422"/>
      <c r="C83" s="535"/>
      <c r="D83" s="1420"/>
      <c r="E83" s="535"/>
      <c r="F83" s="1417"/>
      <c r="H83" s="658"/>
    </row>
    <row r="84" spans="1:8" s="1416" customFormat="1">
      <c r="A84" s="535"/>
      <c r="B84" s="1422"/>
      <c r="C84" s="535"/>
      <c r="D84" s="1420"/>
      <c r="E84" s="535"/>
      <c r="F84" s="1417"/>
      <c r="H84" s="658"/>
    </row>
    <row r="85" spans="1:8" s="1416" customFormat="1">
      <c r="A85" s="535"/>
      <c r="B85" s="1422"/>
      <c r="C85" s="535"/>
      <c r="D85" s="1420"/>
      <c r="E85" s="535"/>
      <c r="F85" s="1417"/>
      <c r="H85" s="658"/>
    </row>
    <row r="86" spans="1:8" s="1416" customFormat="1">
      <c r="A86" s="535"/>
      <c r="B86" s="1422"/>
      <c r="C86" s="535"/>
      <c r="D86" s="1420"/>
      <c r="E86" s="535"/>
      <c r="F86" s="1417"/>
      <c r="H86" s="658"/>
    </row>
    <row r="87" spans="1:8" s="1416" customFormat="1">
      <c r="A87" s="535"/>
      <c r="B87" s="1422"/>
      <c r="C87" s="535"/>
      <c r="D87" s="1420"/>
      <c r="E87" s="535"/>
      <c r="F87" s="1417"/>
      <c r="H87" s="658"/>
    </row>
    <row r="88" spans="1:8" s="1416" customFormat="1">
      <c r="A88" s="535"/>
      <c r="B88" s="1422"/>
      <c r="C88" s="535"/>
      <c r="D88" s="1420"/>
      <c r="E88" s="535"/>
      <c r="F88" s="1417"/>
      <c r="H88" s="658"/>
    </row>
    <row r="89" spans="1:8" s="1416" customFormat="1">
      <c r="A89" s="535"/>
      <c r="B89" s="1422"/>
      <c r="C89" s="535"/>
      <c r="D89" s="1420"/>
      <c r="E89" s="535"/>
      <c r="F89" s="1417"/>
      <c r="H89" s="658"/>
    </row>
    <row r="90" spans="1:8" s="1416" customFormat="1">
      <c r="A90" s="535"/>
      <c r="B90" s="1422"/>
      <c r="C90" s="535"/>
      <c r="D90" s="1420"/>
      <c r="E90" s="535"/>
      <c r="F90" s="1417"/>
      <c r="H90" s="658"/>
    </row>
    <row r="91" spans="1:8" s="1416" customFormat="1">
      <c r="A91" s="535"/>
      <c r="B91" s="1422"/>
      <c r="C91" s="535"/>
      <c r="D91" s="1420"/>
      <c r="E91" s="535"/>
      <c r="F91" s="1417"/>
      <c r="H91" s="658"/>
    </row>
    <row r="92" spans="1:8" s="1416" customFormat="1">
      <c r="A92" s="535"/>
      <c r="B92" s="1422"/>
      <c r="C92" s="535"/>
      <c r="D92" s="1420"/>
      <c r="E92" s="535"/>
      <c r="F92" s="1417"/>
      <c r="H92" s="658"/>
    </row>
    <row r="93" spans="1:8" s="1416" customFormat="1">
      <c r="A93" s="535"/>
      <c r="B93" s="1422"/>
      <c r="C93" s="535"/>
      <c r="D93" s="1420"/>
      <c r="E93" s="535"/>
      <c r="F93" s="1417"/>
      <c r="H93" s="658"/>
    </row>
    <row r="94" spans="1:8" s="1416" customFormat="1">
      <c r="A94" s="535"/>
      <c r="B94" s="1422"/>
      <c r="C94" s="535"/>
      <c r="D94" s="1420"/>
      <c r="E94" s="535"/>
      <c r="F94" s="1417"/>
      <c r="H94" s="658"/>
    </row>
    <row r="95" spans="1:8" s="1416" customFormat="1">
      <c r="A95" s="535"/>
      <c r="B95" s="1422"/>
      <c r="C95" s="535"/>
      <c r="D95" s="1420"/>
      <c r="E95" s="535"/>
      <c r="F95" s="1417"/>
      <c r="H95" s="658"/>
    </row>
    <row r="96" spans="1:8" s="1416" customFormat="1">
      <c r="A96" s="535"/>
      <c r="B96" s="1422"/>
      <c r="C96" s="535"/>
      <c r="D96" s="1420"/>
      <c r="E96" s="535"/>
      <c r="F96" s="1417"/>
      <c r="H96" s="658"/>
    </row>
    <row r="97" spans="1:9" s="1416" customFormat="1">
      <c r="A97" s="535"/>
      <c r="B97" s="1422"/>
      <c r="C97" s="535"/>
      <c r="D97" s="1420"/>
      <c r="E97" s="535"/>
      <c r="F97" s="1417"/>
      <c r="H97" s="658"/>
    </row>
    <row r="98" spans="1:9" s="1416" customFormat="1">
      <c r="A98" s="535"/>
      <c r="B98" s="1422"/>
      <c r="C98" s="535"/>
      <c r="D98" s="1420"/>
      <c r="E98" s="535"/>
      <c r="F98" s="1417"/>
      <c r="H98" s="658"/>
    </row>
    <row r="99" spans="1:9" s="1416" customFormat="1">
      <c r="A99" s="535"/>
      <c r="B99" s="1422"/>
      <c r="C99" s="535"/>
      <c r="D99" s="1420"/>
      <c r="E99" s="535"/>
      <c r="F99" s="1417"/>
      <c r="H99" s="658"/>
    </row>
    <row r="100" spans="1:9" s="1416" customFormat="1" ht="45" customHeight="1">
      <c r="A100" s="535"/>
      <c r="B100" s="1422"/>
      <c r="C100" s="535"/>
      <c r="D100" s="1420"/>
      <c r="E100" s="535"/>
      <c r="F100" s="1417"/>
      <c r="H100" s="658"/>
    </row>
    <row r="101" spans="1:9" s="1416" customFormat="1" ht="27" customHeight="1">
      <c r="A101" s="535"/>
      <c r="B101" s="1422"/>
      <c r="C101" s="535"/>
      <c r="D101" s="1420"/>
      <c r="E101" s="535"/>
      <c r="F101" s="1417"/>
      <c r="H101" s="658"/>
    </row>
    <row r="102" spans="1:9" s="1416" customFormat="1">
      <c r="A102" s="535"/>
      <c r="B102" s="1422"/>
      <c r="C102" s="535"/>
      <c r="D102" s="1420"/>
      <c r="E102" s="535"/>
      <c r="F102" s="1417"/>
      <c r="H102" s="658"/>
    </row>
    <row r="103" spans="1:9" s="1416" customFormat="1">
      <c r="A103" s="535"/>
      <c r="B103" s="1422"/>
      <c r="C103" s="535"/>
      <c r="D103" s="1420"/>
      <c r="E103" s="535"/>
      <c r="F103" s="1417"/>
      <c r="H103" s="658"/>
    </row>
    <row r="104" spans="1:9" s="1416" customFormat="1">
      <c r="A104" s="535"/>
      <c r="B104" s="1422"/>
      <c r="C104" s="535"/>
      <c r="D104" s="1420"/>
      <c r="E104" s="535"/>
      <c r="F104" s="1417"/>
      <c r="H104" s="658"/>
    </row>
    <row r="105" spans="1:9" s="1416" customFormat="1">
      <c r="A105" s="535"/>
      <c r="B105" s="1422"/>
      <c r="C105" s="535"/>
      <c r="D105" s="1420"/>
      <c r="E105" s="535"/>
      <c r="F105" s="1417"/>
      <c r="H105" s="658"/>
    </row>
    <row r="106" spans="1:9" s="1416" customFormat="1">
      <c r="A106" s="535"/>
      <c r="B106" s="1422"/>
      <c r="C106" s="535"/>
      <c r="D106" s="1420"/>
      <c r="E106" s="535"/>
      <c r="F106" s="1417"/>
      <c r="H106" s="658"/>
    </row>
    <row r="107" spans="1:9" s="1416" customFormat="1">
      <c r="A107" s="535"/>
      <c r="B107" s="1422"/>
      <c r="C107" s="535"/>
      <c r="D107" s="1420"/>
      <c r="E107" s="535"/>
      <c r="F107" s="1417"/>
      <c r="H107" s="658"/>
    </row>
    <row r="108" spans="1:9" s="1416" customFormat="1">
      <c r="A108" s="535"/>
      <c r="B108" s="1422"/>
      <c r="C108" s="535"/>
      <c r="D108" s="1420"/>
      <c r="E108" s="535"/>
      <c r="F108" s="1417"/>
      <c r="H108" s="658"/>
    </row>
    <row r="109" spans="1:9" s="1416" customFormat="1">
      <c r="A109" s="535"/>
      <c r="B109" s="1422"/>
      <c r="C109" s="535"/>
      <c r="D109" s="1420"/>
      <c r="E109" s="535"/>
      <c r="F109" s="1417"/>
      <c r="H109" s="658"/>
    </row>
    <row r="110" spans="1:9" s="1416" customFormat="1">
      <c r="A110" s="535"/>
      <c r="B110" s="1422"/>
      <c r="C110" s="535"/>
      <c r="D110" s="1420"/>
      <c r="E110" s="535"/>
      <c r="F110" s="1417"/>
      <c r="H110" s="658"/>
    </row>
    <row r="111" spans="1:9" s="1416" customFormat="1">
      <c r="A111" s="535"/>
      <c r="B111" s="1422"/>
      <c r="C111" s="535"/>
      <c r="D111" s="1420"/>
      <c r="E111" s="535"/>
      <c r="F111" s="1417"/>
      <c r="H111" s="658"/>
    </row>
    <row r="112" spans="1:9" s="642" customFormat="1">
      <c r="A112" s="535"/>
      <c r="B112" s="1422"/>
      <c r="C112" s="535"/>
      <c r="D112" s="1420"/>
      <c r="E112" s="535"/>
      <c r="F112" s="1417"/>
      <c r="H112" s="658"/>
      <c r="I112" s="1416"/>
    </row>
    <row r="113" spans="1:8" s="1416" customFormat="1">
      <c r="A113" s="535"/>
      <c r="B113" s="1422"/>
      <c r="C113" s="535"/>
      <c r="D113" s="1420"/>
      <c r="E113" s="535"/>
      <c r="F113" s="1417"/>
      <c r="H113" s="658"/>
    </row>
    <row r="114" spans="1:8" s="1416" customFormat="1">
      <c r="A114" s="535"/>
      <c r="B114" s="1422"/>
      <c r="C114" s="535"/>
      <c r="D114" s="1420"/>
      <c r="E114" s="535"/>
      <c r="F114" s="1417"/>
      <c r="H114" s="658"/>
    </row>
    <row r="115" spans="1:8" s="1416" customFormat="1">
      <c r="A115" s="535"/>
      <c r="B115" s="1422"/>
      <c r="C115" s="535"/>
      <c r="D115" s="1420"/>
      <c r="E115" s="535"/>
      <c r="F115" s="1417"/>
      <c r="H115" s="658"/>
    </row>
    <row r="116" spans="1:8" s="1416" customFormat="1">
      <c r="A116" s="535"/>
      <c r="B116" s="1422"/>
      <c r="C116" s="535"/>
      <c r="D116" s="1420"/>
      <c r="E116" s="535"/>
      <c r="F116" s="1417"/>
      <c r="H116" s="658"/>
    </row>
    <row r="117" spans="1:8" s="1416" customFormat="1">
      <c r="A117" s="535"/>
      <c r="B117" s="1422"/>
      <c r="C117" s="535"/>
      <c r="D117" s="1420"/>
      <c r="E117" s="535"/>
      <c r="F117" s="1417"/>
      <c r="H117" s="658"/>
    </row>
    <row r="118" spans="1:8" s="1416" customFormat="1">
      <c r="A118" s="535"/>
      <c r="B118" s="1422"/>
      <c r="C118" s="535"/>
      <c r="D118" s="1420"/>
      <c r="E118" s="535"/>
      <c r="F118" s="1417"/>
      <c r="H118" s="658"/>
    </row>
    <row r="119" spans="1:8" s="1416" customFormat="1">
      <c r="A119" s="535"/>
      <c r="B119" s="1422"/>
      <c r="C119" s="535"/>
      <c r="D119" s="1420"/>
      <c r="E119" s="535"/>
      <c r="F119" s="1417"/>
      <c r="H119" s="658"/>
    </row>
    <row r="120" spans="1:8" s="1416" customFormat="1">
      <c r="A120" s="535"/>
      <c r="B120" s="1422"/>
      <c r="C120" s="535"/>
      <c r="D120" s="1420"/>
      <c r="E120" s="535"/>
      <c r="F120" s="1417"/>
      <c r="H120" s="658"/>
    </row>
    <row r="121" spans="1:8" s="1416" customFormat="1">
      <c r="A121" s="535"/>
      <c r="B121" s="1422"/>
      <c r="C121" s="535"/>
      <c r="D121" s="1420"/>
      <c r="E121" s="535"/>
      <c r="F121" s="1417"/>
      <c r="H121" s="658"/>
    </row>
    <row r="122" spans="1:8" s="1416" customFormat="1">
      <c r="A122" s="535"/>
      <c r="B122" s="1422"/>
      <c r="C122" s="535"/>
      <c r="D122" s="1420"/>
      <c r="E122" s="535"/>
      <c r="F122" s="1417"/>
      <c r="H122" s="658"/>
    </row>
    <row r="123" spans="1:8" s="1416" customFormat="1">
      <c r="A123" s="535"/>
      <c r="B123" s="1422"/>
      <c r="C123" s="535"/>
      <c r="D123" s="1420"/>
      <c r="E123" s="535"/>
      <c r="F123" s="1417"/>
      <c r="H123" s="658"/>
    </row>
    <row r="124" spans="1:8" s="1416" customFormat="1">
      <c r="A124" s="535"/>
      <c r="B124" s="1422"/>
      <c r="C124" s="535"/>
      <c r="D124" s="1420"/>
      <c r="E124" s="535"/>
      <c r="F124" s="1417"/>
      <c r="H124" s="658"/>
    </row>
    <row r="125" spans="1:8" s="1416" customFormat="1">
      <c r="A125" s="535"/>
      <c r="B125" s="1422"/>
      <c r="C125" s="535"/>
      <c r="D125" s="1420"/>
      <c r="E125" s="535"/>
      <c r="F125" s="1417"/>
      <c r="H125" s="658"/>
    </row>
    <row r="126" spans="1:8" s="1416" customFormat="1">
      <c r="A126" s="535"/>
      <c r="B126" s="1422"/>
      <c r="C126" s="535"/>
      <c r="D126" s="1420"/>
      <c r="E126" s="535"/>
      <c r="F126" s="1417"/>
      <c r="H126" s="658"/>
    </row>
    <row r="127" spans="1:8" s="1416" customFormat="1">
      <c r="A127" s="535"/>
      <c r="B127" s="1422"/>
      <c r="C127" s="535"/>
      <c r="D127" s="1420"/>
      <c r="E127" s="535"/>
      <c r="F127" s="1417"/>
      <c r="H127" s="658"/>
    </row>
    <row r="128" spans="1:8" s="1416" customFormat="1">
      <c r="A128" s="535"/>
      <c r="B128" s="1422"/>
      <c r="C128" s="535"/>
      <c r="D128" s="1420"/>
      <c r="E128" s="535"/>
      <c r="F128" s="1417"/>
      <c r="H128" s="658"/>
    </row>
    <row r="129" spans="1:8" s="1416" customFormat="1">
      <c r="A129" s="535"/>
      <c r="B129" s="1422"/>
      <c r="C129" s="535"/>
      <c r="D129" s="1420"/>
      <c r="E129" s="535"/>
      <c r="F129" s="1417"/>
      <c r="H129" s="658"/>
    </row>
    <row r="130" spans="1:8" s="1416" customFormat="1">
      <c r="A130" s="535"/>
      <c r="B130" s="1422"/>
      <c r="C130" s="535"/>
      <c r="D130" s="1420"/>
      <c r="E130" s="535"/>
      <c r="F130" s="1417"/>
      <c r="H130" s="658"/>
    </row>
    <row r="131" spans="1:8" s="1416" customFormat="1">
      <c r="A131" s="535"/>
      <c r="B131" s="1422"/>
      <c r="C131" s="535"/>
      <c r="D131" s="1420"/>
      <c r="E131" s="535"/>
      <c r="F131" s="1417"/>
      <c r="H131" s="658"/>
    </row>
    <row r="132" spans="1:8" s="1416" customFormat="1">
      <c r="A132" s="535"/>
      <c r="B132" s="1422"/>
      <c r="C132" s="535"/>
      <c r="D132" s="1420"/>
      <c r="E132" s="535"/>
      <c r="F132" s="1417"/>
      <c r="H132" s="658"/>
    </row>
    <row r="133" spans="1:8" s="1416" customFormat="1">
      <c r="A133" s="535"/>
      <c r="B133" s="1422"/>
      <c r="C133" s="535"/>
      <c r="D133" s="1420"/>
      <c r="E133" s="535"/>
      <c r="F133" s="1417"/>
      <c r="H133" s="658"/>
    </row>
    <row r="134" spans="1:8" s="1416" customFormat="1">
      <c r="A134" s="535"/>
      <c r="B134" s="1422"/>
      <c r="C134" s="535"/>
      <c r="D134" s="1420"/>
      <c r="E134" s="535"/>
      <c r="F134" s="1417"/>
      <c r="H134" s="658"/>
    </row>
    <row r="135" spans="1:8" s="1416" customFormat="1">
      <c r="A135" s="535"/>
      <c r="B135" s="1422"/>
      <c r="C135" s="535"/>
      <c r="D135" s="1420"/>
      <c r="E135" s="535"/>
      <c r="F135" s="1417"/>
      <c r="H135" s="658"/>
    </row>
    <row r="136" spans="1:8" s="1416" customFormat="1">
      <c r="A136" s="535"/>
      <c r="B136" s="1422"/>
      <c r="C136" s="535"/>
      <c r="D136" s="1420"/>
      <c r="E136" s="535"/>
      <c r="F136" s="1417"/>
      <c r="H136" s="658"/>
    </row>
    <row r="137" spans="1:8" s="1416" customFormat="1">
      <c r="A137" s="535"/>
      <c r="B137" s="1422"/>
      <c r="C137" s="535"/>
      <c r="D137" s="1420"/>
      <c r="E137" s="535"/>
      <c r="F137" s="1417"/>
      <c r="H137" s="658"/>
    </row>
    <row r="138" spans="1:8" s="1416" customFormat="1">
      <c r="A138" s="535"/>
      <c r="B138" s="1422"/>
      <c r="C138" s="535"/>
      <c r="D138" s="1420"/>
      <c r="E138" s="535"/>
      <c r="F138" s="1417"/>
      <c r="H138" s="658"/>
    </row>
    <row r="139" spans="1:8" s="1416" customFormat="1">
      <c r="A139" s="535"/>
      <c r="B139" s="1422"/>
      <c r="C139" s="535"/>
      <c r="D139" s="1420"/>
      <c r="E139" s="535"/>
      <c r="F139" s="1417"/>
      <c r="H139" s="658"/>
    </row>
    <row r="140" spans="1:8" s="1416" customFormat="1">
      <c r="A140" s="535"/>
      <c r="B140" s="1422"/>
      <c r="C140" s="535"/>
      <c r="D140" s="1420"/>
      <c r="E140" s="535"/>
      <c r="F140" s="1417"/>
      <c r="H140" s="658"/>
    </row>
    <row r="141" spans="1:8" s="1416" customFormat="1">
      <c r="A141" s="535"/>
      <c r="B141" s="1422"/>
      <c r="C141" s="535"/>
      <c r="D141" s="1420"/>
      <c r="E141" s="535"/>
      <c r="F141" s="1417"/>
      <c r="H141" s="658"/>
    </row>
    <row r="142" spans="1:8" s="1416" customFormat="1">
      <c r="A142" s="535"/>
      <c r="B142" s="1422"/>
      <c r="C142" s="535"/>
      <c r="D142" s="1420"/>
      <c r="E142" s="535"/>
      <c r="F142" s="1417"/>
      <c r="H142" s="658"/>
    </row>
    <row r="143" spans="1:8" s="1416" customFormat="1">
      <c r="A143" s="535"/>
      <c r="B143" s="1422"/>
      <c r="C143" s="535"/>
      <c r="D143" s="1420"/>
      <c r="E143" s="535"/>
      <c r="F143" s="1417"/>
      <c r="H143" s="658"/>
    </row>
    <row r="144" spans="1:8" s="1416" customFormat="1">
      <c r="A144" s="535"/>
      <c r="B144" s="1422"/>
      <c r="C144" s="535"/>
      <c r="D144" s="1420"/>
      <c r="E144" s="535"/>
      <c r="F144" s="1417"/>
      <c r="H144" s="658"/>
    </row>
    <row r="145" spans="1:8">
      <c r="A145" s="535"/>
      <c r="B145" s="1422"/>
      <c r="C145" s="535"/>
      <c r="D145" s="1420"/>
      <c r="E145" s="535"/>
      <c r="F145" s="1417"/>
      <c r="G145" s="1416"/>
      <c r="H145" s="658"/>
    </row>
    <row r="146" spans="1:8">
      <c r="A146" s="535"/>
      <c r="B146" s="1422"/>
      <c r="C146" s="535"/>
      <c r="D146" s="1420"/>
      <c r="E146" s="535"/>
      <c r="F146" s="1417"/>
      <c r="G146" s="1416"/>
      <c r="H146" s="658"/>
    </row>
    <row r="147" spans="1:8">
      <c r="A147" s="535"/>
      <c r="B147" s="1422"/>
      <c r="C147" s="535"/>
      <c r="D147" s="1420"/>
      <c r="E147" s="535"/>
      <c r="F147" s="1417"/>
      <c r="G147" s="1416"/>
      <c r="H147" s="658"/>
    </row>
    <row r="148" spans="1:8">
      <c r="A148" s="535"/>
      <c r="B148" s="1422"/>
      <c r="C148" s="535"/>
      <c r="D148" s="1420"/>
      <c r="E148" s="535"/>
      <c r="F148" s="1417"/>
      <c r="G148" s="1416"/>
      <c r="H148" s="658"/>
    </row>
    <row r="149" spans="1:8">
      <c r="A149" s="535"/>
      <c r="B149" s="1422"/>
      <c r="C149" s="535"/>
      <c r="D149" s="1420"/>
      <c r="E149" s="535"/>
      <c r="F149" s="1417"/>
      <c r="G149" s="1416"/>
      <c r="H149" s="658"/>
    </row>
    <row r="150" spans="1:8">
      <c r="A150" s="535"/>
      <c r="B150" s="1422"/>
      <c r="C150" s="535"/>
      <c r="D150" s="1420"/>
      <c r="E150" s="535"/>
      <c r="F150" s="1417"/>
      <c r="G150" s="1416"/>
      <c r="H150" s="658"/>
    </row>
    <row r="151" spans="1:8">
      <c r="A151" s="535"/>
      <c r="B151" s="1422"/>
      <c r="C151" s="535"/>
      <c r="D151" s="1420"/>
      <c r="E151" s="535"/>
      <c r="F151" s="1417"/>
      <c r="G151" s="1416"/>
      <c r="H151" s="658"/>
    </row>
    <row r="152" spans="1:8">
      <c r="A152" s="535"/>
      <c r="B152" s="1422"/>
      <c r="C152" s="535"/>
      <c r="D152" s="1420"/>
      <c r="E152" s="535"/>
      <c r="F152" s="1417"/>
      <c r="G152" s="1416"/>
      <c r="H152" s="658"/>
    </row>
    <row r="153" spans="1:8">
      <c r="A153" s="535"/>
      <c r="B153" s="1422"/>
      <c r="C153" s="535"/>
      <c r="D153" s="1420"/>
      <c r="E153" s="535"/>
      <c r="F153" s="1417"/>
      <c r="G153" s="1416"/>
      <c r="H153" s="658"/>
    </row>
    <row r="154" spans="1:8">
      <c r="A154" s="535"/>
      <c r="B154" s="1422"/>
      <c r="C154" s="535"/>
      <c r="D154" s="1420"/>
      <c r="E154" s="535"/>
      <c r="F154" s="1417"/>
      <c r="G154" s="1416"/>
      <c r="H154" s="658"/>
    </row>
    <row r="155" spans="1:8">
      <c r="A155" s="535"/>
      <c r="B155" s="1422"/>
      <c r="C155" s="535"/>
      <c r="D155" s="1420"/>
      <c r="E155" s="535"/>
      <c r="F155" s="1417"/>
      <c r="G155" s="1416"/>
      <c r="H155" s="658"/>
    </row>
    <row r="156" spans="1:8">
      <c r="A156" s="535"/>
      <c r="B156" s="1422"/>
      <c r="C156" s="535"/>
      <c r="D156" s="1420"/>
      <c r="E156" s="535"/>
      <c r="F156" s="1417"/>
      <c r="G156" s="1416"/>
      <c r="H156" s="658"/>
    </row>
    <row r="157" spans="1:8">
      <c r="A157" s="535"/>
      <c r="B157" s="1422"/>
      <c r="C157" s="535"/>
      <c r="D157" s="1420"/>
      <c r="E157" s="535"/>
      <c r="F157" s="1417"/>
      <c r="G157" s="1416"/>
      <c r="H157" s="658"/>
    </row>
    <row r="158" spans="1:8">
      <c r="A158" s="535"/>
      <c r="B158" s="1422"/>
      <c r="C158" s="535"/>
      <c r="D158" s="1420"/>
      <c r="E158" s="535"/>
      <c r="F158" s="1417"/>
      <c r="G158" s="1416"/>
      <c r="H158" s="658"/>
    </row>
    <row r="159" spans="1:8">
      <c r="A159" s="535"/>
      <c r="B159" s="1422"/>
      <c r="C159" s="535"/>
      <c r="D159" s="1420"/>
      <c r="E159" s="535"/>
      <c r="F159" s="1417"/>
      <c r="G159" s="1416"/>
      <c r="H159" s="658"/>
    </row>
    <row r="160" spans="1:8">
      <c r="A160" s="535"/>
      <c r="B160" s="1422"/>
      <c r="C160" s="535"/>
      <c r="D160" s="1420"/>
      <c r="E160" s="535"/>
      <c r="F160" s="1417"/>
      <c r="G160" s="1416"/>
      <c r="H160" s="658"/>
    </row>
    <row r="161" spans="1:8">
      <c r="A161" s="535"/>
      <c r="B161" s="1422"/>
      <c r="C161" s="535"/>
      <c r="D161" s="1420"/>
      <c r="E161" s="535"/>
      <c r="F161" s="1417"/>
      <c r="G161" s="1416"/>
      <c r="H161" s="658"/>
    </row>
    <row r="162" spans="1:8">
      <c r="A162" s="535"/>
      <c r="B162" s="1422"/>
      <c r="C162" s="535"/>
      <c r="D162" s="1420"/>
      <c r="E162" s="535"/>
      <c r="F162" s="1417"/>
      <c r="G162" s="1416"/>
      <c r="H162" s="658"/>
    </row>
    <row r="163" spans="1:8">
      <c r="A163" s="535"/>
      <c r="B163" s="1422"/>
      <c r="C163" s="535"/>
      <c r="D163" s="1420"/>
      <c r="E163" s="535"/>
      <c r="F163" s="1417"/>
      <c r="G163" s="1416"/>
      <c r="H163" s="658"/>
    </row>
    <row r="164" spans="1:8">
      <c r="A164" s="535"/>
      <c r="B164" s="1422"/>
      <c r="C164" s="535"/>
      <c r="D164" s="1420"/>
      <c r="E164" s="535"/>
      <c r="F164" s="1417"/>
      <c r="G164" s="1416"/>
      <c r="H164" s="658"/>
    </row>
    <row r="165" spans="1:8">
      <c r="A165" s="535"/>
      <c r="B165" s="1422"/>
      <c r="C165" s="535"/>
      <c r="D165" s="1420"/>
      <c r="E165" s="535"/>
      <c r="F165" s="1417"/>
      <c r="G165" s="1416"/>
      <c r="H165" s="658"/>
    </row>
    <row r="166" spans="1:8">
      <c r="A166" s="535"/>
      <c r="B166" s="1422"/>
      <c r="C166" s="535"/>
      <c r="D166" s="1420"/>
      <c r="E166" s="535"/>
      <c r="F166" s="1417"/>
      <c r="G166" s="1416"/>
      <c r="H166" s="658"/>
    </row>
    <row r="167" spans="1:8">
      <c r="A167" s="535"/>
      <c r="B167" s="1422"/>
      <c r="C167" s="535"/>
      <c r="D167" s="1420"/>
      <c r="E167" s="535"/>
      <c r="F167" s="1417"/>
      <c r="G167" s="1416"/>
      <c r="H167" s="658"/>
    </row>
    <row r="168" spans="1:8">
      <c r="A168" s="535"/>
      <c r="B168" s="1422"/>
      <c r="C168" s="535"/>
      <c r="D168" s="1420"/>
      <c r="E168" s="535"/>
      <c r="F168" s="1417"/>
      <c r="G168" s="1416"/>
      <c r="H168" s="658"/>
    </row>
    <row r="169" spans="1:8">
      <c r="A169" s="535"/>
      <c r="B169" s="1422"/>
      <c r="C169" s="535"/>
      <c r="D169" s="1420"/>
      <c r="E169" s="535"/>
      <c r="F169" s="1417"/>
      <c r="G169" s="1416"/>
      <c r="H169" s="658"/>
    </row>
    <row r="170" spans="1:8">
      <c r="A170" s="535"/>
      <c r="B170" s="1422"/>
      <c r="C170" s="535"/>
      <c r="D170" s="1420"/>
      <c r="E170" s="535"/>
      <c r="F170" s="1417"/>
      <c r="G170" s="1416"/>
      <c r="H170" s="658"/>
    </row>
    <row r="171" spans="1:8">
      <c r="A171" s="535"/>
      <c r="B171" s="1422"/>
      <c r="C171" s="535"/>
      <c r="D171" s="1420"/>
      <c r="E171" s="535"/>
      <c r="F171" s="1417"/>
      <c r="G171" s="1416"/>
      <c r="H171" s="658"/>
    </row>
    <row r="172" spans="1:8">
      <c r="A172" s="535"/>
      <c r="B172" s="1422"/>
      <c r="C172" s="535"/>
      <c r="D172" s="1420"/>
      <c r="E172" s="535"/>
      <c r="F172" s="1417"/>
      <c r="G172" s="1416"/>
      <c r="H172" s="658"/>
    </row>
    <row r="173" spans="1:8">
      <c r="A173" s="535"/>
      <c r="B173" s="1422"/>
      <c r="C173" s="535"/>
      <c r="D173" s="1420"/>
      <c r="E173" s="535"/>
      <c r="F173" s="1417"/>
      <c r="G173" s="1416"/>
      <c r="H173" s="658"/>
    </row>
    <row r="174" spans="1:8">
      <c r="A174" s="535"/>
      <c r="B174" s="1422"/>
      <c r="C174" s="535"/>
      <c r="D174" s="1420"/>
      <c r="E174" s="535"/>
      <c r="F174" s="1417"/>
      <c r="G174" s="1416"/>
      <c r="H174" s="658"/>
    </row>
    <row r="175" spans="1:8">
      <c r="A175" s="535"/>
      <c r="B175" s="1422"/>
      <c r="C175" s="535"/>
      <c r="D175" s="1420"/>
      <c r="E175" s="535"/>
      <c r="F175" s="1417"/>
      <c r="G175" s="1416"/>
      <c r="H175" s="658"/>
    </row>
    <row r="176" spans="1:8">
      <c r="A176" s="1418"/>
      <c r="B176" s="1423"/>
      <c r="C176" s="1418"/>
      <c r="D176" s="1421"/>
      <c r="E176" s="1418"/>
      <c r="F176" s="1419"/>
      <c r="G176" s="1416"/>
      <c r="H176" s="658"/>
    </row>
    <row r="177" spans="4:8">
      <c r="D177" s="344"/>
      <c r="H177" s="658"/>
    </row>
  </sheetData>
  <sortState xmlns:xlrd2="http://schemas.microsoft.com/office/spreadsheetml/2017/richdata2" ref="B8:D55">
    <sortCondition ref="B8"/>
  </sortState>
  <customSheetViews>
    <customSheetView guid="{76FA2CE7-179E-4731-B7AE-63C5E5E79002}">
      <selection activeCell="Q51" sqref="Q51"/>
      <pageMargins left="0.7" right="0.7" top="0.75" bottom="0.75" header="0.3" footer="0.3"/>
      <pageSetup paperSize="9" orientation="portrait" r:id="rId1"/>
    </customSheetView>
    <customSheetView guid="{24F900A2-7147-4318-9E77-2B71404314A7}" scale="85">
      <selection activeCell="B40" sqref="B40"/>
      <pageMargins left="0.7" right="0.7" top="0.75" bottom="0.75" header="0.3" footer="0.3"/>
      <pageSetup paperSize="9" orientation="portrait" r:id="rId2"/>
    </customSheetView>
    <customSheetView guid="{A02336A9-D2FB-4D03-950A-00B6EBD6A28C}">
      <selection activeCell="C3" sqref="C3"/>
      <pageMargins left="0.7" right="0.7" top="0.75" bottom="0.75" header="0.3" footer="0.3"/>
      <pageSetup paperSize="9" orientation="portrait" r:id="rId3"/>
    </customSheetView>
    <customSheetView guid="{3E3E5346-F5D1-49F5-AB0E-78170B65853C}">
      <selection activeCell="C3" sqref="C3"/>
      <pageMargins left="0.7" right="0.7" top="0.75" bottom="0.75" header="0.3" footer="0.3"/>
      <pageSetup paperSize="9" orientation="portrait" r:id="rId4"/>
    </customSheetView>
    <customSheetView guid="{D7CF3121-CFC0-4E70-8DCD-811E30042E24}">
      <selection activeCell="C3" sqref="C3"/>
      <pageMargins left="0.7" right="0.7" top="0.75" bottom="0.75" header="0.3" footer="0.3"/>
      <pageSetup paperSize="9" orientation="portrait" r:id="rId5"/>
    </customSheetView>
    <customSheetView guid="{A76FD505-AF56-4CD8-967A-59C705AF567C}">
      <selection activeCell="C3" sqref="C3"/>
      <pageMargins left="0.7" right="0.7" top="0.75" bottom="0.75" header="0.3" footer="0.3"/>
      <pageSetup paperSize="9" orientation="portrait" r:id="rId6"/>
    </customSheetView>
    <customSheetView guid="{C23E91BF-4A86-4D00-A577-1A263DDCB8BC}">
      <selection activeCell="C3" sqref="C3"/>
      <pageMargins left="0.7" right="0.7" top="0.75" bottom="0.75" header="0.3" footer="0.3"/>
      <pageSetup paperSize="9" orientation="portrait" r:id="rId7"/>
    </customSheetView>
    <customSheetView guid="{94E74550-0B2B-4B3C-8E97-CCCC46023914}">
      <selection activeCell="C3" sqref="C3"/>
      <pageMargins left="0.7" right="0.7" top="0.75" bottom="0.75" header="0.3" footer="0.3"/>
      <pageSetup paperSize="9" orientation="portrait" r:id="rId8"/>
    </customSheetView>
  </customSheetViews>
  <mergeCells count="1">
    <mergeCell ref="A1:F1"/>
  </mergeCells>
  <pageMargins left="0.7" right="0.7" top="0.75" bottom="0.75" header="0.3" footer="0.3"/>
  <pageSetup paperSize="9" orientation="portrait" r:id="rId9"/>
  <drawing r:id="rId10"/>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Лист38">
    <pageSetUpPr fitToPage="1"/>
  </sheetPr>
  <dimension ref="A1:K43"/>
  <sheetViews>
    <sheetView zoomScale="70" zoomScaleNormal="70" workbookViewId="0">
      <selection activeCell="Q9" sqref="Q9"/>
    </sheetView>
  </sheetViews>
  <sheetFormatPr defaultColWidth="9.29296875" defaultRowHeight="14.35"/>
  <cols>
    <col min="1" max="1" width="14.5859375" style="512" customWidth="1"/>
    <col min="2" max="2" width="16.29296875" style="512" customWidth="1"/>
    <col min="3" max="3" width="52.29296875" style="512" customWidth="1"/>
    <col min="4" max="4" width="17.703125" style="451" customWidth="1"/>
    <col min="5" max="5" width="16.703125" style="512" customWidth="1"/>
    <col min="6" max="6" width="17" style="512" customWidth="1"/>
    <col min="7" max="7" width="9.29296875" style="512"/>
    <col min="8" max="8" width="9.29296875" style="1279"/>
    <col min="9" max="235" width="9.29296875" style="512"/>
    <col min="236" max="236" width="14.5859375" style="512" customWidth="1"/>
    <col min="237" max="237" width="16.29296875" style="512" customWidth="1"/>
    <col min="238" max="238" width="82.703125" style="512" customWidth="1"/>
    <col min="239" max="240" width="17.703125" style="512" customWidth="1"/>
    <col min="241" max="241" width="22.5859375" style="512" customWidth="1"/>
    <col min="242" max="16384" width="9.29296875" style="512"/>
  </cols>
  <sheetData>
    <row r="1" spans="1:9" ht="24" customHeight="1">
      <c r="A1" s="7460" t="s">
        <v>3054</v>
      </c>
      <c r="B1" s="7460"/>
      <c r="C1" s="7460"/>
      <c r="D1" s="7460"/>
    </row>
    <row r="4" spans="1:9" ht="20.100000000000001" customHeight="1">
      <c r="A4" s="18" t="s">
        <v>48</v>
      </c>
      <c r="B4" s="19">
        <v>0</v>
      </c>
      <c r="C4" s="310"/>
    </row>
    <row r="5" spans="1:9">
      <c r="A5" s="175"/>
      <c r="B5" s="176"/>
      <c r="C5" s="311"/>
      <c r="D5" s="344"/>
    </row>
    <row r="6" spans="1:9" ht="25.35">
      <c r="A6" s="561" t="s">
        <v>70</v>
      </c>
      <c r="B6" s="561" t="s">
        <v>75</v>
      </c>
      <c r="C6" s="561" t="s">
        <v>42</v>
      </c>
      <c r="D6" s="306" t="s">
        <v>1038</v>
      </c>
      <c r="E6" s="306" t="s">
        <v>3115</v>
      </c>
      <c r="F6" s="4255" t="s">
        <v>3116</v>
      </c>
      <c r="G6" s="4316"/>
      <c r="H6" s="2635"/>
      <c r="I6" s="4316"/>
    </row>
    <row r="7" spans="1:9" ht="15.7">
      <c r="A7" s="8403" t="s">
        <v>3052</v>
      </c>
      <c r="B7" s="8403"/>
      <c r="C7" s="8403"/>
      <c r="D7" s="8403"/>
      <c r="E7" s="8403"/>
      <c r="F7" s="8403"/>
      <c r="G7" s="631"/>
      <c r="H7" s="658"/>
      <c r="I7" s="631"/>
    </row>
    <row r="8" spans="1:9">
      <c r="A8" s="1530"/>
      <c r="B8" s="470" t="s">
        <v>3118</v>
      </c>
      <c r="C8" s="560" t="s">
        <v>3119</v>
      </c>
      <c r="D8" s="455" t="s">
        <v>17046</v>
      </c>
      <c r="E8" s="486" t="e">
        <f>D8*Оглавление!$B$14</f>
        <v>#VALUE!</v>
      </c>
      <c r="F8" s="486" t="e">
        <f t="shared" ref="F8:F26" si="0">E8-E8*$B$4/100</f>
        <v>#VALUE!</v>
      </c>
      <c r="G8" s="631"/>
      <c r="H8" s="658"/>
      <c r="I8" s="631"/>
    </row>
    <row r="9" spans="1:9">
      <c r="A9" s="1530"/>
      <c r="B9" s="470" t="s">
        <v>3120</v>
      </c>
      <c r="C9" s="560" t="s">
        <v>3121</v>
      </c>
      <c r="D9" s="455">
        <v>181.38</v>
      </c>
      <c r="E9" s="486">
        <f>D9*Оглавление!$B$14</f>
        <v>17231.099999999999</v>
      </c>
      <c r="F9" s="486">
        <f t="shared" si="0"/>
        <v>17231.099999999999</v>
      </c>
      <c r="G9" s="3745"/>
      <c r="H9" s="658"/>
      <c r="I9" s="631"/>
    </row>
    <row r="10" spans="1:9" ht="26">
      <c r="A10" s="1530"/>
      <c r="B10" s="470" t="s">
        <v>18463</v>
      </c>
      <c r="C10" s="560" t="s">
        <v>3122</v>
      </c>
      <c r="D10" s="455">
        <v>185.38</v>
      </c>
      <c r="E10" s="486">
        <f>D10*Оглавление!$B$14</f>
        <v>17611.099999999999</v>
      </c>
      <c r="F10" s="486">
        <f t="shared" si="0"/>
        <v>17611.099999999999</v>
      </c>
      <c r="G10" s="3745"/>
      <c r="H10" s="658"/>
      <c r="I10" s="631"/>
    </row>
    <row r="11" spans="1:9" ht="26">
      <c r="A11" s="1530"/>
      <c r="B11" s="470" t="s">
        <v>3123</v>
      </c>
      <c r="C11" s="560" t="s">
        <v>3502</v>
      </c>
      <c r="D11" s="455">
        <v>199.95</v>
      </c>
      <c r="E11" s="486">
        <f>D11*Оглавление!$B$14</f>
        <v>18995.25</v>
      </c>
      <c r="F11" s="486">
        <f t="shared" si="0"/>
        <v>18995.25</v>
      </c>
      <c r="G11" s="3745"/>
      <c r="H11" s="658"/>
      <c r="I11" s="631"/>
    </row>
    <row r="12" spans="1:9" ht="15.7">
      <c r="A12" s="8403" t="s">
        <v>3124</v>
      </c>
      <c r="B12" s="8403"/>
      <c r="C12" s="8403"/>
      <c r="D12" s="8403"/>
      <c r="E12" s="8403"/>
      <c r="F12" s="8403"/>
      <c r="G12" s="3745"/>
      <c r="H12" s="658"/>
      <c r="I12" s="631"/>
    </row>
    <row r="13" spans="1:9" ht="26">
      <c r="A13" s="1532"/>
      <c r="B13" s="470" t="s">
        <v>3125</v>
      </c>
      <c r="C13" s="560" t="s">
        <v>3126</v>
      </c>
      <c r="D13" s="455">
        <v>172.09</v>
      </c>
      <c r="E13" s="486">
        <f>D13*Оглавление!$B$14</f>
        <v>16348.550000000001</v>
      </c>
      <c r="F13" s="486">
        <f t="shared" si="0"/>
        <v>16348.550000000001</v>
      </c>
      <c r="G13" s="3745"/>
      <c r="H13" s="658"/>
      <c r="I13" s="631"/>
    </row>
    <row r="14" spans="1:9" ht="26">
      <c r="A14" s="1532"/>
      <c r="B14" s="470" t="s">
        <v>3127</v>
      </c>
      <c r="C14" s="560" t="s">
        <v>3128</v>
      </c>
      <c r="D14" s="455">
        <v>270.56</v>
      </c>
      <c r="E14" s="486">
        <f>D14*Оглавление!$B$14</f>
        <v>25703.200000000001</v>
      </c>
      <c r="F14" s="486">
        <f t="shared" si="0"/>
        <v>25703.200000000001</v>
      </c>
      <c r="G14" s="3745"/>
      <c r="H14" s="658"/>
      <c r="I14" s="631"/>
    </row>
    <row r="15" spans="1:9" ht="26">
      <c r="A15" s="1532"/>
      <c r="B15" s="470" t="s">
        <v>3129</v>
      </c>
      <c r="C15" s="560" t="s">
        <v>3130</v>
      </c>
      <c r="D15" s="455">
        <v>371.38</v>
      </c>
      <c r="E15" s="486">
        <f>D15*Оглавление!$B$14</f>
        <v>35281.1</v>
      </c>
      <c r="F15" s="486">
        <f t="shared" si="0"/>
        <v>35281.1</v>
      </c>
      <c r="G15" s="3745"/>
      <c r="H15" s="658"/>
    </row>
    <row r="16" spans="1:9" ht="26">
      <c r="A16" s="1532"/>
      <c r="B16" s="470" t="s">
        <v>3131</v>
      </c>
      <c r="C16" s="560" t="s">
        <v>3132</v>
      </c>
      <c r="D16" s="455">
        <v>521.73</v>
      </c>
      <c r="E16" s="486">
        <f>D16*Оглавление!$B$14</f>
        <v>49564.35</v>
      </c>
      <c r="F16" s="486">
        <f t="shared" si="0"/>
        <v>49564.35</v>
      </c>
      <c r="G16" s="3745"/>
      <c r="H16" s="658"/>
    </row>
    <row r="17" spans="1:11" ht="26">
      <c r="A17" s="1532"/>
      <c r="B17" s="470" t="s">
        <v>3133</v>
      </c>
      <c r="C17" s="560" t="s">
        <v>3134</v>
      </c>
      <c r="D17" s="455">
        <v>605.76</v>
      </c>
      <c r="E17" s="486">
        <f>D17*Оглавление!$B$14</f>
        <v>57547.199999999997</v>
      </c>
      <c r="F17" s="486">
        <f t="shared" si="0"/>
        <v>57547.199999999997</v>
      </c>
      <c r="G17" s="3745"/>
      <c r="H17" s="658"/>
    </row>
    <row r="18" spans="1:11" ht="26">
      <c r="A18" s="1532"/>
      <c r="B18" s="470" t="s">
        <v>3135</v>
      </c>
      <c r="C18" s="560" t="s">
        <v>3136</v>
      </c>
      <c r="D18" s="455">
        <v>1680.39</v>
      </c>
      <c r="E18" s="486">
        <f>D18*Оглавление!$B$14</f>
        <v>159637.05000000002</v>
      </c>
      <c r="F18" s="486">
        <f t="shared" si="0"/>
        <v>159637.05000000002</v>
      </c>
      <c r="G18" s="3745"/>
      <c r="H18" s="658"/>
    </row>
    <row r="19" spans="1:11" ht="26">
      <c r="A19" s="1532"/>
      <c r="B19" s="470" t="s">
        <v>3137</v>
      </c>
      <c r="C19" s="560" t="s">
        <v>3138</v>
      </c>
      <c r="D19" s="455">
        <v>1875.0252</v>
      </c>
      <c r="E19" s="486">
        <f>D19*Оглавление!$B$14</f>
        <v>178127.394</v>
      </c>
      <c r="F19" s="486">
        <f t="shared" si="0"/>
        <v>178127.394</v>
      </c>
      <c r="G19" s="3745"/>
      <c r="H19" s="658"/>
    </row>
    <row r="20" spans="1:11">
      <c r="A20" s="1532"/>
      <c r="B20" s="470" t="s">
        <v>3139</v>
      </c>
      <c r="C20" s="560" t="s">
        <v>3140</v>
      </c>
      <c r="D20" s="455">
        <v>135.33360000000002</v>
      </c>
      <c r="E20" s="486">
        <f>D20*Оглавление!$B$14</f>
        <v>12856.692000000001</v>
      </c>
      <c r="F20" s="486">
        <f t="shared" si="0"/>
        <v>12856.692000000001</v>
      </c>
      <c r="G20" s="3745"/>
      <c r="H20" s="658"/>
    </row>
    <row r="21" spans="1:11">
      <c r="A21" s="1532"/>
      <c r="B21" s="470" t="s">
        <v>3141</v>
      </c>
      <c r="C21" s="560" t="s">
        <v>3142</v>
      </c>
      <c r="D21" s="455">
        <v>251.05</v>
      </c>
      <c r="E21" s="486">
        <f>D21*Оглавление!$B$14</f>
        <v>23849.75</v>
      </c>
      <c r="F21" s="486">
        <f t="shared" si="0"/>
        <v>23849.75</v>
      </c>
      <c r="G21" s="3745"/>
      <c r="H21" s="658"/>
    </row>
    <row r="22" spans="1:11">
      <c r="A22" s="1532"/>
      <c r="B22" s="470" t="s">
        <v>3143</v>
      </c>
      <c r="C22" s="560" t="s">
        <v>3144</v>
      </c>
      <c r="D22" s="455">
        <v>254.2962</v>
      </c>
      <c r="E22" s="486">
        <f>D22*Оглавление!$B$14</f>
        <v>24158.138999999999</v>
      </c>
      <c r="F22" s="486">
        <f t="shared" si="0"/>
        <v>24158.138999999999</v>
      </c>
      <c r="G22" s="3745"/>
      <c r="H22" s="658"/>
    </row>
    <row r="23" spans="1:11">
      <c r="A23" s="1532"/>
      <c r="B23" s="470" t="s">
        <v>3145</v>
      </c>
      <c r="C23" s="560" t="s">
        <v>3146</v>
      </c>
      <c r="D23" s="455">
        <v>394.88</v>
      </c>
      <c r="E23" s="486">
        <f>D23*Оглавление!$B$14</f>
        <v>37513.599999999999</v>
      </c>
      <c r="F23" s="486">
        <f t="shared" si="0"/>
        <v>37513.599999999999</v>
      </c>
      <c r="G23" s="3745"/>
      <c r="H23" s="658"/>
    </row>
    <row r="24" spans="1:11" ht="26">
      <c r="A24" s="1532"/>
      <c r="B24" s="470" t="s">
        <v>3147</v>
      </c>
      <c r="C24" s="560" t="s">
        <v>3148</v>
      </c>
      <c r="D24" s="455">
        <v>451.83960000000002</v>
      </c>
      <c r="E24" s="486">
        <f>D24*Оглавление!$B$14</f>
        <v>42924.762000000002</v>
      </c>
      <c r="F24" s="486">
        <f t="shared" si="0"/>
        <v>42924.762000000002</v>
      </c>
      <c r="G24" s="3745"/>
      <c r="H24" s="658"/>
    </row>
    <row r="25" spans="1:11" ht="26">
      <c r="A25" s="1532"/>
      <c r="B25" s="470" t="s">
        <v>3149</v>
      </c>
      <c r="C25" s="560" t="s">
        <v>3150</v>
      </c>
      <c r="D25" s="455">
        <v>1261.6584</v>
      </c>
      <c r="E25" s="486">
        <f>D25*Оглавление!$B$14</f>
        <v>119857.54800000001</v>
      </c>
      <c r="F25" s="486">
        <f t="shared" si="0"/>
        <v>119857.54800000001</v>
      </c>
      <c r="G25" s="3745"/>
      <c r="H25" s="658"/>
    </row>
    <row r="26" spans="1:11" ht="26">
      <c r="A26" s="1532"/>
      <c r="B26" s="470" t="s">
        <v>3151</v>
      </c>
      <c r="C26" s="560" t="s">
        <v>3152</v>
      </c>
      <c r="D26" s="455">
        <v>1821.5466000000001</v>
      </c>
      <c r="E26" s="486">
        <f>D26*Оглавление!$B$14</f>
        <v>173046.92700000003</v>
      </c>
      <c r="F26" s="486">
        <f t="shared" si="0"/>
        <v>173046.92700000003</v>
      </c>
      <c r="G26" s="3745"/>
      <c r="H26" s="658"/>
    </row>
    <row r="27" spans="1:11">
      <c r="A27" s="1532"/>
      <c r="B27" s="470" t="s">
        <v>3153</v>
      </c>
      <c r="C27" s="560" t="s">
        <v>3154</v>
      </c>
      <c r="D27" s="455">
        <v>188.55</v>
      </c>
      <c r="E27" s="486">
        <f>D27*Оглавление!$B$14</f>
        <v>17912.25</v>
      </c>
      <c r="F27" s="486">
        <f t="shared" ref="F27:F33" si="1">E27-E27*$B$4/100</f>
        <v>17912.25</v>
      </c>
      <c r="G27" s="3745"/>
      <c r="H27" s="658"/>
    </row>
    <row r="28" spans="1:11">
      <c r="A28" s="1532"/>
      <c r="B28" s="470" t="s">
        <v>3155</v>
      </c>
      <c r="C28" s="560" t="s">
        <v>3154</v>
      </c>
      <c r="D28" s="455">
        <v>212.82300000000001</v>
      </c>
      <c r="E28" s="486">
        <f>D28*Оглавление!$B$14</f>
        <v>20218.185000000001</v>
      </c>
      <c r="F28" s="486">
        <f t="shared" si="1"/>
        <v>20218.185000000001</v>
      </c>
      <c r="G28" s="3745"/>
      <c r="H28" s="658"/>
    </row>
    <row r="29" spans="1:11">
      <c r="A29" s="1532"/>
      <c r="B29" s="470" t="s">
        <v>3156</v>
      </c>
      <c r="C29" s="560" t="s">
        <v>3154</v>
      </c>
      <c r="D29" s="455">
        <v>270.66720000000004</v>
      </c>
      <c r="E29" s="486">
        <f>D29*Оглавление!$B$14</f>
        <v>25713.384000000002</v>
      </c>
      <c r="F29" s="486">
        <f t="shared" si="1"/>
        <v>25713.384000000002</v>
      </c>
      <c r="G29" s="3745"/>
      <c r="H29" s="658"/>
    </row>
    <row r="30" spans="1:11">
      <c r="A30" s="1532"/>
      <c r="B30" s="470" t="s">
        <v>3157</v>
      </c>
      <c r="C30" s="560" t="s">
        <v>3154</v>
      </c>
      <c r="D30" s="455">
        <v>339.42540000000002</v>
      </c>
      <c r="E30" s="486">
        <f>D30*Оглавление!$B$14</f>
        <v>32245.413000000004</v>
      </c>
      <c r="F30" s="486">
        <f t="shared" si="1"/>
        <v>32245.413000000004</v>
      </c>
      <c r="G30" s="3745"/>
      <c r="H30" s="658"/>
      <c r="K30" s="4317"/>
    </row>
    <row r="31" spans="1:11">
      <c r="A31" s="1532"/>
      <c r="B31" s="470" t="s">
        <v>3158</v>
      </c>
      <c r="C31" s="560" t="s">
        <v>3154</v>
      </c>
      <c r="D31" s="455">
        <v>716.19</v>
      </c>
      <c r="E31" s="486">
        <f>D31*Оглавление!$B$14</f>
        <v>68038.05</v>
      </c>
      <c r="F31" s="486">
        <f t="shared" si="1"/>
        <v>68038.05</v>
      </c>
      <c r="G31" s="3745"/>
      <c r="H31" s="658"/>
    </row>
    <row r="32" spans="1:11">
      <c r="A32" s="1532"/>
      <c r="B32" s="470" t="s">
        <v>3159</v>
      </c>
      <c r="C32" s="560" t="s">
        <v>3154</v>
      </c>
      <c r="D32" s="455">
        <v>1449.3791999999999</v>
      </c>
      <c r="E32" s="486">
        <f>D32*Оглавление!$B$14</f>
        <v>137691.02399999998</v>
      </c>
      <c r="F32" s="486">
        <f t="shared" si="1"/>
        <v>137691.02399999998</v>
      </c>
      <c r="G32" s="3745"/>
      <c r="H32" s="658"/>
    </row>
    <row r="33" spans="1:8">
      <c r="A33" s="1532"/>
      <c r="B33" s="470" t="s">
        <v>3160</v>
      </c>
      <c r="C33" s="560" t="s">
        <v>3154</v>
      </c>
      <c r="D33" s="455">
        <v>1893.5790000000002</v>
      </c>
      <c r="E33" s="486">
        <f>D33*Оглавление!$B$14</f>
        <v>179890.005</v>
      </c>
      <c r="F33" s="486">
        <f t="shared" si="1"/>
        <v>179890.005</v>
      </c>
      <c r="G33" s="3745"/>
      <c r="H33" s="658"/>
    </row>
    <row r="34" spans="1:8">
      <c r="A34" s="1532"/>
      <c r="B34" s="1532"/>
      <c r="C34" s="1532"/>
      <c r="D34" s="344"/>
      <c r="E34" s="1532"/>
      <c r="F34" s="1532"/>
    </row>
    <row r="35" spans="1:8">
      <c r="A35" s="1532"/>
      <c r="B35" s="1532"/>
      <c r="C35" s="1532"/>
      <c r="D35" s="344"/>
      <c r="E35" s="1532"/>
      <c r="F35" s="1532"/>
    </row>
    <row r="36" spans="1:8">
      <c r="A36" s="1532"/>
      <c r="B36" s="1532"/>
      <c r="C36" s="1532"/>
      <c r="D36" s="344"/>
      <c r="E36" s="1532"/>
      <c r="F36" s="1532"/>
    </row>
    <row r="43" spans="1:8">
      <c r="G43" s="4318"/>
    </row>
  </sheetData>
  <autoFilter ref="A6:F33" xr:uid="{00000000-0009-0000-0000-00004F000000}"/>
  <customSheetViews>
    <customSheetView guid="{76FA2CE7-179E-4731-B7AE-63C5E5E79002}" scale="70" fitToPage="1">
      <selection activeCell="Q51" sqref="Q51"/>
      <pageMargins left="0.7" right="0.7" top="0.75" bottom="0.75" header="0.3" footer="0.3"/>
      <pageSetup paperSize="9" scale="65" fitToHeight="0" orientation="portrait" r:id="rId1"/>
    </customSheetView>
    <customSheetView guid="{24F900A2-7147-4318-9E77-2B71404314A7}" scale="70" fitToPage="1">
      <selection sqref="A1:XFD1048576"/>
      <pageMargins left="0.7" right="0.7" top="0.75" bottom="0.75" header="0.3" footer="0.3"/>
      <pageSetup paperSize="9" scale="65" fitToHeight="0" orientation="portrait" r:id="rId2"/>
    </customSheetView>
    <customSheetView guid="{A02336A9-D2FB-4D03-950A-00B6EBD6A28C}" scale="70" fitToPage="1">
      <selection sqref="A1:XFD1048576"/>
      <pageMargins left="0.7" right="0.7" top="0.75" bottom="0.75" header="0.3" footer="0.3"/>
      <pageSetup paperSize="9" scale="65" fitToHeight="0" orientation="portrait" r:id="rId3"/>
    </customSheetView>
    <customSheetView guid="{3E3E5346-F5D1-49F5-AB0E-78170B65853C}" fitToPage="1" topLeftCell="A7">
      <selection activeCell="C12" sqref="C12"/>
      <pageMargins left="0.7" right="0.7" top="0.75" bottom="0.75" header="0.3" footer="0.3"/>
      <pageSetup paperSize="9" scale="65" fitToHeight="0" orientation="portrait" r:id="rId4"/>
    </customSheetView>
    <customSheetView guid="{D7CF3121-CFC0-4E70-8DCD-811E30042E24}" scale="70" fitToPage="1">
      <selection sqref="A1:XFD1048576"/>
      <pageMargins left="0.7" right="0.7" top="0.75" bottom="0.75" header="0.3" footer="0.3"/>
      <pageSetup paperSize="9" scale="65" fitToHeight="0" orientation="portrait" r:id="rId5"/>
    </customSheetView>
    <customSheetView guid="{A76FD505-AF56-4CD8-967A-59C705AF567C}" scale="70" fitToPage="1">
      <selection sqref="A1:XFD1048576"/>
      <pageMargins left="0.7" right="0.7" top="0.75" bottom="0.75" header="0.3" footer="0.3"/>
      <pageSetup paperSize="9" scale="65" fitToHeight="0" orientation="portrait" r:id="rId6"/>
    </customSheetView>
    <customSheetView guid="{B3358888-E690-452C-98EC-431498422E6E}" fitToPage="1" topLeftCell="A7">
      <selection activeCell="C12" sqref="C12"/>
      <pageMargins left="0.7" right="0.7" top="0.75" bottom="0.75" header="0.3" footer="0.3"/>
      <pageSetup paperSize="9" scale="65" fitToHeight="0" orientation="portrait" r:id="rId7"/>
    </customSheetView>
    <customSheetView guid="{6108970F-8E7A-462E-A499-E2FD79FB3A77}" fitToPage="1" topLeftCell="A7">
      <selection activeCell="C12" sqref="C12"/>
      <pageMargins left="0.7" right="0.7" top="0.75" bottom="0.75" header="0.3" footer="0.3"/>
      <pageSetup paperSize="9" scale="65" fitToHeight="0" orientation="portrait" r:id="rId8"/>
    </customSheetView>
    <customSheetView guid="{45761FB6-8710-4C75-A8B6-5A7FCAACACDF}" fitToPage="1">
      <selection activeCell="C12" sqref="C12"/>
      <pageMargins left="0.7" right="0.7" top="0.75" bottom="0.75" header="0.3" footer="0.3"/>
      <pageSetup paperSize="9" scale="65" fitToHeight="0" orientation="portrait" r:id="rId9"/>
    </customSheetView>
    <customSheetView guid="{C23E91BF-4A86-4D00-A577-1A263DDCB8BC}" scale="70" fitToPage="1">
      <selection sqref="A1:XFD1048576"/>
      <pageMargins left="0.7" right="0.7" top="0.75" bottom="0.75" header="0.3" footer="0.3"/>
      <pageSetup paperSize="9" scale="65" fitToHeight="0" orientation="portrait" r:id="rId10"/>
    </customSheetView>
    <customSheetView guid="{94E74550-0B2B-4B3C-8E97-CCCC46023914}" scale="70" fitToPage="1">
      <selection sqref="A1:XFD1048576"/>
      <pageMargins left="0.7" right="0.7" top="0.75" bottom="0.75" header="0.3" footer="0.3"/>
      <pageSetup paperSize="9" scale="65" fitToHeight="0" orientation="portrait" r:id="rId11"/>
    </customSheetView>
  </customSheetViews>
  <mergeCells count="3">
    <mergeCell ref="A7:F7"/>
    <mergeCell ref="A12:F12"/>
    <mergeCell ref="A1:D1"/>
  </mergeCells>
  <pageMargins left="0.7" right="0.7" top="0.75" bottom="0.75" header="0.3" footer="0.3"/>
  <pageSetup paperSize="9" scale="65" fitToHeight="0" orientation="portrait" r:id="rId12"/>
  <drawing r:id="rId1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Лист94">
    <pageSetUpPr fitToPage="1"/>
  </sheetPr>
  <dimension ref="A1:I49"/>
  <sheetViews>
    <sheetView zoomScale="85" zoomScaleNormal="85" workbookViewId="0">
      <selection sqref="A1:F6"/>
    </sheetView>
  </sheetViews>
  <sheetFormatPr defaultColWidth="9.29296875" defaultRowHeight="14.35"/>
  <cols>
    <col min="1" max="1" width="14.5859375" style="1275" customWidth="1"/>
    <col min="2" max="2" width="15.29296875" style="584" customWidth="1"/>
    <col min="3" max="3" width="52.29296875" style="1193" customWidth="1"/>
    <col min="4" max="4" width="16.29296875" style="451" customWidth="1"/>
    <col min="5" max="5" width="16.703125" style="1275" customWidth="1"/>
    <col min="6" max="6" width="17" style="1275" customWidth="1"/>
    <col min="7" max="229" width="9.29296875" style="1275"/>
    <col min="230" max="230" width="14.5859375" style="1275" customWidth="1"/>
    <col min="231" max="231" width="16.29296875" style="1275" customWidth="1"/>
    <col min="232" max="232" width="82.703125" style="1275" customWidth="1"/>
    <col min="233" max="234" width="17.703125" style="1275" customWidth="1"/>
    <col min="235" max="235" width="22.5859375" style="1275" customWidth="1"/>
    <col min="236" max="16384" width="9.29296875" style="1275"/>
  </cols>
  <sheetData>
    <row r="1" spans="1:9" ht="24" customHeight="1">
      <c r="A1" s="7460" t="s">
        <v>7080</v>
      </c>
      <c r="B1" s="7460"/>
      <c r="C1" s="7460"/>
      <c r="D1" s="7460"/>
      <c r="E1" s="7460"/>
      <c r="F1" s="7460"/>
    </row>
    <row r="4" spans="1:9" ht="20.100000000000001" customHeight="1">
      <c r="A4" s="18" t="s">
        <v>48</v>
      </c>
      <c r="B4" s="19">
        <v>0</v>
      </c>
      <c r="C4" s="310"/>
    </row>
    <row r="5" spans="1:9">
      <c r="A5" s="175"/>
      <c r="B5" s="176"/>
      <c r="C5" s="311"/>
      <c r="D5" s="344"/>
    </row>
    <row r="6" spans="1:9" ht="25.35">
      <c r="A6" s="561" t="s">
        <v>70</v>
      </c>
      <c r="B6" s="561" t="s">
        <v>75</v>
      </c>
      <c r="C6" s="561" t="s">
        <v>7087</v>
      </c>
      <c r="D6" s="306" t="s">
        <v>1038</v>
      </c>
      <c r="E6" s="306" t="s">
        <v>3115</v>
      </c>
      <c r="F6" s="306" t="s">
        <v>3116</v>
      </c>
    </row>
    <row r="7" spans="1:9" ht="15.7">
      <c r="A7" s="8403" t="s">
        <v>7081</v>
      </c>
      <c r="B7" s="8403"/>
      <c r="C7" s="8403"/>
      <c r="D7" s="8403"/>
      <c r="E7" s="8403"/>
      <c r="F7" s="8403"/>
      <c r="G7" s="1276"/>
    </row>
    <row r="8" spans="1:9" ht="50.25" customHeight="1">
      <c r="A8" s="3695"/>
      <c r="B8" s="568" t="s">
        <v>7082</v>
      </c>
      <c r="C8" s="560" t="s">
        <v>7083</v>
      </c>
      <c r="D8" s="455">
        <v>98</v>
      </c>
      <c r="E8" s="486">
        <f>D8*Оглавление!$B$14</f>
        <v>9310</v>
      </c>
      <c r="F8" s="486">
        <f t="shared" ref="F8:F48" si="0">E8-E8*$B$4/100</f>
        <v>9310</v>
      </c>
      <c r="G8" s="1276"/>
    </row>
    <row r="9" spans="1:9" ht="39">
      <c r="A9" s="3695"/>
      <c r="B9" s="1278" t="s">
        <v>7084</v>
      </c>
      <c r="C9" s="560" t="s">
        <v>7085</v>
      </c>
      <c r="D9" s="455">
        <v>124.6</v>
      </c>
      <c r="E9" s="486">
        <f>D9*Оглавление!$B$14</f>
        <v>11837</v>
      </c>
      <c r="F9" s="486">
        <f t="shared" si="0"/>
        <v>11837</v>
      </c>
      <c r="G9" s="1522"/>
    </row>
    <row r="10" spans="1:9" ht="15.7">
      <c r="A10" s="8403" t="s">
        <v>7086</v>
      </c>
      <c r="B10" s="8403"/>
      <c r="C10" s="8403"/>
      <c r="D10" s="8403"/>
      <c r="E10" s="8403"/>
      <c r="F10" s="8403"/>
      <c r="G10" s="1522"/>
    </row>
    <row r="11" spans="1:9" ht="65">
      <c r="A11" s="2751"/>
      <c r="B11" s="568" t="s">
        <v>8760</v>
      </c>
      <c r="C11" s="560" t="s">
        <v>7088</v>
      </c>
      <c r="D11" s="455">
        <v>182</v>
      </c>
      <c r="E11" s="486">
        <f>D11*Оглавление!$B$14</f>
        <v>17290</v>
      </c>
      <c r="F11" s="486">
        <f t="shared" si="0"/>
        <v>17290</v>
      </c>
      <c r="G11" s="1522"/>
    </row>
    <row r="12" spans="1:9" s="1415" customFormat="1" ht="78">
      <c r="A12" s="1401"/>
      <c r="B12" s="568" t="s">
        <v>8779</v>
      </c>
      <c r="C12" s="560" t="s">
        <v>7089</v>
      </c>
      <c r="D12" s="455">
        <v>431.2</v>
      </c>
      <c r="E12" s="486">
        <f>D12*Оглавление!$B$14</f>
        <v>40964</v>
      </c>
      <c r="F12" s="486">
        <f t="shared" si="0"/>
        <v>40964</v>
      </c>
      <c r="G12" s="1522"/>
    </row>
    <row r="13" spans="1:9" s="1415" customFormat="1" ht="78">
      <c r="A13" s="1401"/>
      <c r="B13" s="568" t="s">
        <v>8780</v>
      </c>
      <c r="C13" s="560" t="s">
        <v>7089</v>
      </c>
      <c r="D13" s="455">
        <v>459.2</v>
      </c>
      <c r="E13" s="486">
        <f>D13*Оглавление!$B$14</f>
        <v>43624</v>
      </c>
      <c r="F13" s="486">
        <f t="shared" si="0"/>
        <v>43624</v>
      </c>
      <c r="G13" s="1522"/>
    </row>
    <row r="14" spans="1:9" s="1415" customFormat="1" ht="78">
      <c r="A14" s="1401"/>
      <c r="B14" s="4936" t="s">
        <v>18521</v>
      </c>
      <c r="C14" s="560" t="s">
        <v>7089</v>
      </c>
      <c r="D14" s="455">
        <v>904.4</v>
      </c>
      <c r="E14" s="486">
        <f>D14*Оглавление!$B$14</f>
        <v>85918</v>
      </c>
      <c r="F14" s="486">
        <f t="shared" si="0"/>
        <v>85918</v>
      </c>
      <c r="G14" s="1522"/>
      <c r="H14" s="5334"/>
      <c r="I14" s="4827"/>
    </row>
    <row r="15" spans="1:9" ht="78">
      <c r="A15" s="2751"/>
      <c r="B15" s="4937" t="s">
        <v>18522</v>
      </c>
      <c r="C15" s="1424" t="s">
        <v>7089</v>
      </c>
      <c r="D15" s="455">
        <v>1000</v>
      </c>
      <c r="E15" s="1425">
        <f>D15*Оглавление!$B$14</f>
        <v>95000</v>
      </c>
      <c r="F15" s="1425">
        <f t="shared" si="0"/>
        <v>95000</v>
      </c>
      <c r="G15" s="1522"/>
    </row>
    <row r="16" spans="1:9" s="1415" customFormat="1" ht="48" customHeight="1">
      <c r="A16" s="1401"/>
      <c r="B16" s="1440" t="s">
        <v>8781</v>
      </c>
      <c r="C16" s="1441" t="s">
        <v>8782</v>
      </c>
      <c r="D16" s="455">
        <v>320.60000000000002</v>
      </c>
      <c r="E16" s="1425">
        <f>D16*Оглавление!$B$14</f>
        <v>30457.000000000004</v>
      </c>
      <c r="F16" s="1425">
        <f t="shared" si="0"/>
        <v>30457.000000000004</v>
      </c>
      <c r="G16" s="1522"/>
    </row>
    <row r="17" spans="1:7">
      <c r="A17" s="8404" t="s">
        <v>7090</v>
      </c>
      <c r="B17" s="8405"/>
      <c r="C17" s="8405"/>
      <c r="D17" s="8405"/>
      <c r="E17" s="8405"/>
      <c r="F17" s="8406"/>
      <c r="G17" s="1522"/>
    </row>
    <row r="18" spans="1:7" ht="114">
      <c r="A18" s="2751"/>
      <c r="B18" s="4936" t="s">
        <v>18523</v>
      </c>
      <c r="C18" s="1327" t="s">
        <v>7091</v>
      </c>
      <c r="D18" s="455">
        <v>235.2</v>
      </c>
      <c r="E18" s="486">
        <f>D18*Оглавление!$B$14</f>
        <v>22344</v>
      </c>
      <c r="F18" s="486">
        <f t="shared" si="0"/>
        <v>22344</v>
      </c>
      <c r="G18" s="1522"/>
    </row>
    <row r="19" spans="1:7" ht="76.7">
      <c r="A19" s="3695"/>
      <c r="B19" s="568" t="s">
        <v>7092</v>
      </c>
      <c r="C19" s="1328" t="s">
        <v>7093</v>
      </c>
      <c r="D19" s="455">
        <v>86.8</v>
      </c>
      <c r="E19" s="486">
        <f>D19*Оглавление!$B$14</f>
        <v>8246</v>
      </c>
      <c r="F19" s="486">
        <f t="shared" si="0"/>
        <v>8246</v>
      </c>
      <c r="G19" s="1522"/>
    </row>
    <row r="20" spans="1:7" s="1277" customFormat="1" ht="76.7">
      <c r="A20" s="3695"/>
      <c r="B20" s="568" t="s">
        <v>7112</v>
      </c>
      <c r="C20" s="1328" t="s">
        <v>7113</v>
      </c>
      <c r="D20" s="455">
        <v>158.19999999999999</v>
      </c>
      <c r="E20" s="486">
        <f>D20*Оглавление!$B$14</f>
        <v>15028.999999999998</v>
      </c>
      <c r="F20" s="486">
        <f t="shared" si="0"/>
        <v>15028.999999999998</v>
      </c>
      <c r="G20" s="1522"/>
    </row>
    <row r="21" spans="1:7" s="1277" customFormat="1" ht="114.7">
      <c r="A21" s="3695"/>
      <c r="B21" s="568" t="s">
        <v>7114</v>
      </c>
      <c r="C21" s="1328" t="s">
        <v>7115</v>
      </c>
      <c r="D21" s="455">
        <v>257.45999999999998</v>
      </c>
      <c r="E21" s="486">
        <f>D21*Оглавление!$B$14</f>
        <v>24458.699999999997</v>
      </c>
      <c r="F21" s="486">
        <f t="shared" si="0"/>
        <v>24458.699999999997</v>
      </c>
      <c r="G21" s="1522"/>
    </row>
    <row r="22" spans="1:7" s="1277" customFormat="1" ht="145.5" customHeight="1">
      <c r="A22" s="3695"/>
      <c r="B22" s="568" t="s">
        <v>7094</v>
      </c>
      <c r="C22" s="1529" t="s">
        <v>7116</v>
      </c>
      <c r="D22" s="455">
        <v>294</v>
      </c>
      <c r="E22" s="486">
        <f>D22*Оглавление!$B$14</f>
        <v>27930</v>
      </c>
      <c r="F22" s="486">
        <f t="shared" si="0"/>
        <v>27930</v>
      </c>
      <c r="G22" s="1522"/>
    </row>
    <row r="23" spans="1:7" ht="111.75" customHeight="1">
      <c r="A23" s="3695"/>
      <c r="B23" s="568" t="s">
        <v>7095</v>
      </c>
      <c r="C23" s="560" t="s">
        <v>7096</v>
      </c>
      <c r="D23" s="455">
        <v>190.4</v>
      </c>
      <c r="E23" s="486">
        <f>D23*Оглавление!$B$14</f>
        <v>18088</v>
      </c>
      <c r="F23" s="486">
        <f t="shared" si="0"/>
        <v>18088</v>
      </c>
      <c r="G23" s="1522"/>
    </row>
    <row r="24" spans="1:7" s="1415" customFormat="1" ht="111.75" customHeight="1">
      <c r="A24" s="1401"/>
      <c r="B24" s="1406" t="s">
        <v>8765</v>
      </c>
      <c r="C24" s="1442" t="s">
        <v>8766</v>
      </c>
      <c r="D24" s="455">
        <v>287</v>
      </c>
      <c r="E24" s="486">
        <f>D24*Оглавление!$B$14</f>
        <v>27265</v>
      </c>
      <c r="F24" s="486">
        <f t="shared" si="0"/>
        <v>27265</v>
      </c>
      <c r="G24" s="1522"/>
    </row>
    <row r="25" spans="1:7" s="1415" customFormat="1" ht="111.75" customHeight="1">
      <c r="A25" s="1401"/>
      <c r="B25" s="1406" t="s">
        <v>8767</v>
      </c>
      <c r="C25" s="1442" t="s">
        <v>8768</v>
      </c>
      <c r="D25" s="455">
        <v>522.20000000000005</v>
      </c>
      <c r="E25" s="486">
        <f>D25*Оглавление!$B$14</f>
        <v>49609.000000000007</v>
      </c>
      <c r="F25" s="486">
        <f t="shared" si="0"/>
        <v>49609.000000000007</v>
      </c>
      <c r="G25" s="1522"/>
    </row>
    <row r="26" spans="1:7" s="3745" customFormat="1">
      <c r="A26" s="5265"/>
      <c r="B26" s="568"/>
      <c r="C26" s="560"/>
      <c r="D26" s="455"/>
      <c r="E26" s="486"/>
      <c r="F26" s="486"/>
    </row>
    <row r="27" spans="1:7" s="3745" customFormat="1">
      <c r="A27" s="8404" t="s">
        <v>7097</v>
      </c>
      <c r="B27" s="8405"/>
      <c r="C27" s="8405"/>
      <c r="D27" s="8405"/>
      <c r="E27" s="8405"/>
      <c r="F27" s="8406"/>
    </row>
    <row r="28" spans="1:7" ht="45.75" customHeight="1">
      <c r="A28" s="3695"/>
      <c r="B28" s="568" t="s">
        <v>7098</v>
      </c>
      <c r="C28" s="1327" t="s">
        <v>7099</v>
      </c>
      <c r="D28" s="455">
        <v>46.4</v>
      </c>
      <c r="E28" s="486">
        <f>D28*Оглавление!$B$14</f>
        <v>4408</v>
      </c>
      <c r="F28" s="486">
        <f t="shared" si="0"/>
        <v>4408</v>
      </c>
      <c r="G28" s="1522"/>
    </row>
    <row r="29" spans="1:7" s="1277" customFormat="1" ht="202.7">
      <c r="A29" s="2751"/>
      <c r="B29" s="568" t="s">
        <v>7117</v>
      </c>
      <c r="C29" s="1327" t="s">
        <v>7118</v>
      </c>
      <c r="D29" s="455">
        <v>485.8</v>
      </c>
      <c r="E29" s="486">
        <f>D29*Оглавление!$B$14</f>
        <v>46151</v>
      </c>
      <c r="F29" s="486">
        <f t="shared" si="0"/>
        <v>46151</v>
      </c>
      <c r="G29" s="1522"/>
    </row>
    <row r="30" spans="1:7" ht="102">
      <c r="A30" s="2751"/>
      <c r="B30" s="568" t="s">
        <v>7100</v>
      </c>
      <c r="C30" s="1328" t="s">
        <v>7101</v>
      </c>
      <c r="D30" s="455">
        <v>0</v>
      </c>
      <c r="E30" s="486">
        <f>D30*Оглавление!$B$14</f>
        <v>0</v>
      </c>
      <c r="F30" s="486">
        <f t="shared" si="0"/>
        <v>0</v>
      </c>
      <c r="G30" s="1522"/>
    </row>
    <row r="31" spans="1:7">
      <c r="A31" s="8404" t="s">
        <v>7102</v>
      </c>
      <c r="B31" s="8405"/>
      <c r="C31" s="8405"/>
      <c r="D31" s="8405"/>
      <c r="E31" s="8405"/>
      <c r="F31" s="8406"/>
      <c r="G31" s="1522"/>
    </row>
    <row r="32" spans="1:7" ht="208">
      <c r="A32" s="2751"/>
      <c r="B32" s="4936" t="s">
        <v>18524</v>
      </c>
      <c r="C32" s="560" t="s">
        <v>7103</v>
      </c>
      <c r="D32" s="455">
        <v>564.20000000000005</v>
      </c>
      <c r="E32" s="486">
        <f>D32*Оглавление!$B$14</f>
        <v>53599.000000000007</v>
      </c>
      <c r="F32" s="486">
        <f t="shared" si="0"/>
        <v>53599.000000000007</v>
      </c>
      <c r="G32" s="1522"/>
    </row>
    <row r="33" spans="1:7" ht="68.25" customHeight="1">
      <c r="A33" s="3695"/>
      <c r="B33" s="568" t="s">
        <v>7104</v>
      </c>
      <c r="C33" s="560" t="s">
        <v>7105</v>
      </c>
      <c r="D33" s="455">
        <v>68.150000000000006</v>
      </c>
      <c r="E33" s="486">
        <f>D33*Оглавление!$B$14</f>
        <v>6474.2500000000009</v>
      </c>
      <c r="F33" s="486">
        <f t="shared" si="0"/>
        <v>6474.2500000000009</v>
      </c>
      <c r="G33" s="1522"/>
    </row>
    <row r="34" spans="1:7" s="1415" customFormat="1" ht="68.25" customHeight="1">
      <c r="A34" s="1401"/>
      <c r="B34" s="1440" t="s">
        <v>8761</v>
      </c>
      <c r="C34" s="1441" t="s">
        <v>8762</v>
      </c>
      <c r="D34" s="455">
        <v>81.2</v>
      </c>
      <c r="E34" s="486">
        <f>D34*Оглавление!$B$14</f>
        <v>7714</v>
      </c>
      <c r="F34" s="486">
        <f t="shared" si="0"/>
        <v>7714</v>
      </c>
      <c r="G34" s="1522"/>
    </row>
    <row r="35" spans="1:7" s="1415" customFormat="1" ht="68.25" customHeight="1">
      <c r="A35" s="1401"/>
      <c r="B35" s="1440" t="s">
        <v>8763</v>
      </c>
      <c r="C35" s="1441" t="s">
        <v>8764</v>
      </c>
      <c r="D35" s="455">
        <v>68.150000000000006</v>
      </c>
      <c r="E35" s="486">
        <f>D35*Оглавление!$B$14</f>
        <v>6474.2500000000009</v>
      </c>
      <c r="F35" s="486">
        <f t="shared" si="0"/>
        <v>6474.2500000000009</v>
      </c>
      <c r="G35" s="1522"/>
    </row>
    <row r="36" spans="1:7" ht="72" customHeight="1">
      <c r="A36" s="3695"/>
      <c r="B36" s="568" t="s">
        <v>7106</v>
      </c>
      <c r="C36" s="560" t="s">
        <v>7108</v>
      </c>
      <c r="D36" s="455">
        <v>96.6</v>
      </c>
      <c r="E36" s="486">
        <f>D36*Оглавление!$B$14</f>
        <v>9177</v>
      </c>
      <c r="F36" s="486">
        <f t="shared" si="0"/>
        <v>9177</v>
      </c>
      <c r="G36" s="1522"/>
    </row>
    <row r="37" spans="1:7" ht="75.75" customHeight="1">
      <c r="A37" s="3695"/>
      <c r="B37" s="3694" t="s">
        <v>7107</v>
      </c>
      <c r="C37" s="1329" t="s">
        <v>7109</v>
      </c>
      <c r="D37" s="455">
        <v>126</v>
      </c>
      <c r="E37" s="486">
        <f>D37*Оглавление!$B$14</f>
        <v>11970</v>
      </c>
      <c r="F37" s="486">
        <f t="shared" si="0"/>
        <v>11970</v>
      </c>
      <c r="G37" s="1522"/>
    </row>
    <row r="38" spans="1:7" ht="48.75" customHeight="1">
      <c r="A38" s="3695"/>
      <c r="B38" s="3694" t="s">
        <v>7110</v>
      </c>
      <c r="C38" s="1331" t="s">
        <v>7111</v>
      </c>
      <c r="D38" s="455">
        <v>184.8</v>
      </c>
      <c r="E38" s="486">
        <f>D38*Оглавление!$B$14</f>
        <v>17556</v>
      </c>
      <c r="F38" s="486">
        <f t="shared" si="0"/>
        <v>17556</v>
      </c>
      <c r="G38" s="1522"/>
    </row>
    <row r="39" spans="1:7" ht="53.25" customHeight="1">
      <c r="A39" s="3695"/>
      <c r="B39" s="3694" t="s">
        <v>7119</v>
      </c>
      <c r="C39" s="1331" t="s">
        <v>7120</v>
      </c>
      <c r="D39" s="455">
        <v>553</v>
      </c>
      <c r="E39" s="486">
        <f>D39*Оглавление!$B$14</f>
        <v>52535</v>
      </c>
      <c r="F39" s="486">
        <f t="shared" si="0"/>
        <v>52535</v>
      </c>
      <c r="G39" s="1522"/>
    </row>
    <row r="40" spans="1:7" s="1415" customFormat="1" ht="53.25" customHeight="1">
      <c r="A40" s="1401"/>
      <c r="B40" s="1406" t="s">
        <v>8783</v>
      </c>
      <c r="C40" s="1443" t="s">
        <v>8784</v>
      </c>
      <c r="D40" s="455">
        <v>320.60000000000002</v>
      </c>
      <c r="E40" s="486">
        <f>D40*Оглавление!$B$14</f>
        <v>30457.000000000004</v>
      </c>
      <c r="F40" s="486">
        <f t="shared" si="0"/>
        <v>30457.000000000004</v>
      </c>
      <c r="G40" s="1522"/>
    </row>
    <row r="41" spans="1:7" ht="42" customHeight="1">
      <c r="A41" s="3695"/>
      <c r="B41" s="3694" t="s">
        <v>7121</v>
      </c>
      <c r="C41" s="1332" t="s">
        <v>7122</v>
      </c>
      <c r="D41" s="455">
        <v>208.6</v>
      </c>
      <c r="E41" s="486">
        <f>D41*Оглавление!$B$14</f>
        <v>19817</v>
      </c>
      <c r="F41" s="486">
        <f t="shared" si="0"/>
        <v>19817</v>
      </c>
      <c r="G41" s="1522"/>
    </row>
    <row r="42" spans="1:7" ht="117.35">
      <c r="A42" s="3695"/>
      <c r="B42" s="3694" t="s">
        <v>7123</v>
      </c>
      <c r="C42" s="1330" t="s">
        <v>7124</v>
      </c>
      <c r="D42" s="455">
        <v>522.20000000000005</v>
      </c>
      <c r="E42" s="486">
        <f>D42*Оглавление!$B$14</f>
        <v>49609.000000000007</v>
      </c>
      <c r="F42" s="486">
        <f t="shared" si="0"/>
        <v>49609.000000000007</v>
      </c>
      <c r="G42" s="1522"/>
    </row>
    <row r="43" spans="1:7" ht="117.35">
      <c r="A43" s="1401"/>
      <c r="B43" s="1406" t="s">
        <v>8769</v>
      </c>
      <c r="C43" s="1444" t="s">
        <v>7124</v>
      </c>
      <c r="D43" s="455">
        <v>0</v>
      </c>
      <c r="E43" s="486">
        <f>D43*Оглавление!$B$14</f>
        <v>0</v>
      </c>
      <c r="F43" s="486">
        <f t="shared" si="0"/>
        <v>0</v>
      </c>
      <c r="G43" s="1522"/>
    </row>
    <row r="44" spans="1:7" ht="58.5" customHeight="1">
      <c r="A44" s="1401"/>
      <c r="B44" s="1406" t="s">
        <v>8770</v>
      </c>
      <c r="C44" s="5267" t="s">
        <v>8771</v>
      </c>
      <c r="D44" s="455">
        <v>0</v>
      </c>
      <c r="E44" s="486">
        <f>D44*Оглавление!$B$14</f>
        <v>0</v>
      </c>
      <c r="F44" s="486">
        <f t="shared" si="0"/>
        <v>0</v>
      </c>
      <c r="G44" s="1522"/>
    </row>
    <row r="45" spans="1:7" ht="58.5" customHeight="1">
      <c r="A45" s="1401"/>
      <c r="B45" s="1406" t="s">
        <v>8772</v>
      </c>
      <c r="C45" s="1445" t="s">
        <v>8773</v>
      </c>
      <c r="D45" s="455">
        <v>765.19</v>
      </c>
      <c r="E45" s="486">
        <f>D45*Оглавление!$B$14</f>
        <v>72693.05</v>
      </c>
      <c r="F45" s="486">
        <f t="shared" si="0"/>
        <v>72693.05</v>
      </c>
      <c r="G45" s="1522"/>
    </row>
    <row r="46" spans="1:7" ht="60.75" customHeight="1">
      <c r="A46" s="1406"/>
      <c r="B46" s="1406" t="s">
        <v>8774</v>
      </c>
      <c r="C46" s="1446" t="s">
        <v>8775</v>
      </c>
      <c r="D46" s="455">
        <v>911.4</v>
      </c>
      <c r="E46" s="486">
        <f>D46*Оглавление!$B$14</f>
        <v>86583</v>
      </c>
      <c r="F46" s="486">
        <f t="shared" si="0"/>
        <v>86583</v>
      </c>
      <c r="G46" s="1522"/>
    </row>
    <row r="47" spans="1:7" ht="61.5" customHeight="1">
      <c r="A47" s="1401"/>
      <c r="B47" s="1406" t="s">
        <v>8776</v>
      </c>
      <c r="C47" s="1443" t="s">
        <v>8777</v>
      </c>
      <c r="D47" s="455">
        <v>208.6</v>
      </c>
      <c r="E47" s="486">
        <f>D47*Оглавление!$B$14</f>
        <v>19817</v>
      </c>
      <c r="F47" s="486">
        <f t="shared" si="0"/>
        <v>19817</v>
      </c>
      <c r="G47" s="1522"/>
    </row>
    <row r="48" spans="1:7" ht="49.5" customHeight="1">
      <c r="A48" s="1401"/>
      <c r="B48" s="1406" t="s">
        <v>8796</v>
      </c>
      <c r="C48" s="1443" t="s">
        <v>8778</v>
      </c>
      <c r="D48" s="455">
        <v>44.8</v>
      </c>
      <c r="E48" s="486">
        <f>D48*Оглавление!$B$14</f>
        <v>4256</v>
      </c>
      <c r="F48" s="486">
        <f t="shared" si="0"/>
        <v>4256</v>
      </c>
      <c r="G48" s="1522"/>
    </row>
    <row r="49" spans="1:6" ht="59.25" customHeight="1">
      <c r="A49" s="1532"/>
      <c r="B49" s="1525"/>
      <c r="C49" s="1542"/>
      <c r="D49" s="344"/>
      <c r="E49" s="1532"/>
      <c r="F49" s="1532"/>
    </row>
  </sheetData>
  <customSheetViews>
    <customSheetView guid="{76FA2CE7-179E-4731-B7AE-63C5E5E79002}" scale="70" fitToPage="1">
      <selection activeCell="Q51" sqref="Q51"/>
      <pageMargins left="0" right="0" top="0" bottom="0" header="0.31496062992125984" footer="0.31496062992125984"/>
      <pageSetup paperSize="9" scale="69" fitToHeight="3" orientation="portrait" r:id="rId1"/>
    </customSheetView>
    <customSheetView guid="{24F900A2-7147-4318-9E77-2B71404314A7}" scale="70" fitToPage="1">
      <selection activeCell="F43" sqref="F43:F60"/>
      <pageMargins left="0" right="0" top="0" bottom="0" header="0.31496062992125984" footer="0.31496062992125984"/>
      <pageSetup paperSize="9" scale="69" fitToHeight="3" orientation="portrait" r:id="rId2"/>
    </customSheetView>
    <customSheetView guid="{A02336A9-D2FB-4D03-950A-00B6EBD6A28C}" scale="70" fitToPage="1">
      <selection activeCell="D8" sqref="D8"/>
      <pageMargins left="0" right="0" top="0" bottom="0" header="0.31496062992125984" footer="0.31496062992125984"/>
      <pageSetup paperSize="9" scale="69" fitToHeight="3" orientation="portrait" r:id="rId3"/>
    </customSheetView>
    <customSheetView guid="{3E3E5346-F5D1-49F5-AB0E-78170B65853C}" scale="70" fitToPage="1">
      <selection activeCell="D8" sqref="D8"/>
      <pageMargins left="0" right="0" top="0" bottom="0" header="0.31496062992125984" footer="0.31496062992125984"/>
      <pageSetup paperSize="9" scale="69" fitToHeight="3" orientation="portrait" r:id="rId4"/>
    </customSheetView>
    <customSheetView guid="{D7CF3121-CFC0-4E70-8DCD-811E30042E24}" scale="70" fitToPage="1">
      <selection activeCell="D8" sqref="D8"/>
      <pageMargins left="0" right="0" top="0" bottom="0" header="0.31496062992125984" footer="0.31496062992125984"/>
      <pageSetup paperSize="9" scale="69" fitToHeight="3" orientation="portrait" r:id="rId5"/>
    </customSheetView>
    <customSheetView guid="{A76FD505-AF56-4CD8-967A-59C705AF567C}" scale="70" fitToPage="1">
      <selection activeCell="D8" sqref="D8"/>
      <pageMargins left="0" right="0" top="0" bottom="0" header="0.31496062992125984" footer="0.31496062992125984"/>
      <pageSetup paperSize="9" scale="69" fitToHeight="3" orientation="portrait" r:id="rId6"/>
    </customSheetView>
    <customSheetView guid="{C23E91BF-4A86-4D00-A577-1A263DDCB8BC}" scale="70" fitToPage="1">
      <selection activeCell="D8" sqref="D8"/>
      <pageMargins left="0" right="0" top="0" bottom="0" header="0.31496062992125984" footer="0.31496062992125984"/>
      <pageSetup paperSize="9" scale="69" fitToHeight="3" orientation="portrait" r:id="rId7"/>
    </customSheetView>
    <customSheetView guid="{94E74550-0B2B-4B3C-8E97-CCCC46023914}" scale="70" fitToPage="1">
      <selection activeCell="D8" sqref="D8"/>
      <pageMargins left="0" right="0" top="0" bottom="0" header="0.31496062992125984" footer="0.31496062992125984"/>
      <pageSetup paperSize="9" scale="69" fitToHeight="3" orientation="portrait" r:id="rId8"/>
    </customSheetView>
  </customSheetViews>
  <mergeCells count="6">
    <mergeCell ref="A31:F31"/>
    <mergeCell ref="A7:F7"/>
    <mergeCell ref="A10:F10"/>
    <mergeCell ref="A1:F1"/>
    <mergeCell ref="A17:F17"/>
    <mergeCell ref="A27:F27"/>
  </mergeCells>
  <pageMargins left="0" right="0" top="0" bottom="0" header="0.31496062992125984" footer="0.31496062992125984"/>
  <pageSetup paperSize="9" scale="55" fitToHeight="3" orientation="portrait" r:id="rId9"/>
  <drawing r:id="rId10"/>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dimension ref="A1:H78"/>
  <sheetViews>
    <sheetView topLeftCell="A67" workbookViewId="0">
      <selection activeCell="F78" sqref="A7:F78"/>
    </sheetView>
  </sheetViews>
  <sheetFormatPr defaultRowHeight="14.35"/>
  <cols>
    <col min="1" max="1" width="25.703125" customWidth="1"/>
    <col min="2" max="2" width="22.41015625" customWidth="1"/>
    <col min="3" max="3" width="42.5859375" customWidth="1"/>
    <col min="4" max="4" width="61.87890625" customWidth="1"/>
    <col min="5" max="5" width="9.1171875" style="3557"/>
    <col min="6" max="6" width="12" bestFit="1" customWidth="1"/>
  </cols>
  <sheetData>
    <row r="1" spans="1:8">
      <c r="A1" s="7460" t="s">
        <v>20788</v>
      </c>
      <c r="B1" s="7460"/>
      <c r="C1" s="7460"/>
      <c r="D1" s="7460"/>
      <c r="E1" s="7460"/>
    </row>
    <row r="2" spans="1:8" s="5461" customFormat="1">
      <c r="B2" s="584"/>
      <c r="C2" s="1193"/>
      <c r="D2" s="3558"/>
      <c r="E2" s="3557"/>
    </row>
    <row r="3" spans="1:8" s="5461" customFormat="1">
      <c r="B3" s="584"/>
      <c r="C3" s="1193"/>
      <c r="D3" s="3558"/>
      <c r="E3" s="3557"/>
    </row>
    <row r="4" spans="1:8">
      <c r="A4" s="18" t="s">
        <v>48</v>
      </c>
      <c r="B4" s="19">
        <v>0</v>
      </c>
      <c r="C4" s="310"/>
      <c r="D4" s="3558"/>
    </row>
    <row r="5" spans="1:8" ht="14.7" thickBot="1">
      <c r="A5" s="175"/>
      <c r="B5" s="176"/>
      <c r="C5" s="311"/>
      <c r="D5" s="344"/>
    </row>
    <row r="6" spans="1:8" ht="38.35" thickBot="1">
      <c r="A6" s="5464" t="s">
        <v>70</v>
      </c>
      <c r="B6" s="5465" t="s">
        <v>75</v>
      </c>
      <c r="C6" s="5465" t="s">
        <v>7087</v>
      </c>
      <c r="D6" s="5466" t="s">
        <v>20556</v>
      </c>
      <c r="E6" s="5467" t="s">
        <v>3115</v>
      </c>
      <c r="F6" s="5468" t="s">
        <v>3116</v>
      </c>
    </row>
    <row r="7" spans="1:8" ht="29.25" customHeight="1">
      <c r="A7" s="5479"/>
      <c r="B7" s="5480" t="s">
        <v>20557</v>
      </c>
      <c r="C7" s="5481" t="s">
        <v>20558</v>
      </c>
      <c r="D7" s="5482" t="s">
        <v>20559</v>
      </c>
      <c r="E7" s="5483">
        <v>7990</v>
      </c>
      <c r="F7" s="5484">
        <f t="shared" ref="F7:F38" si="0">E7-(E7*$B$4/100)</f>
        <v>7990</v>
      </c>
      <c r="H7" s="5463"/>
    </row>
    <row r="8" spans="1:8" ht="29.25" customHeight="1">
      <c r="A8" s="5485"/>
      <c r="B8" s="5486" t="s">
        <v>20560</v>
      </c>
      <c r="C8" s="5487" t="s">
        <v>20561</v>
      </c>
      <c r="D8" s="5488" t="s">
        <v>20562</v>
      </c>
      <c r="E8" s="5489">
        <v>10880</v>
      </c>
      <c r="F8" s="5484">
        <f t="shared" si="0"/>
        <v>10880</v>
      </c>
    </row>
    <row r="9" spans="1:8" ht="29.25" customHeight="1">
      <c r="A9" s="5485"/>
      <c r="B9" s="5486" t="s">
        <v>20563</v>
      </c>
      <c r="C9" s="5487" t="s">
        <v>20564</v>
      </c>
      <c r="D9" s="5488" t="s">
        <v>20565</v>
      </c>
      <c r="E9" s="5489">
        <v>11770</v>
      </c>
      <c r="F9" s="5484">
        <f t="shared" si="0"/>
        <v>11770</v>
      </c>
    </row>
    <row r="10" spans="1:8" ht="29.25" customHeight="1">
      <c r="A10" s="5485"/>
      <c r="B10" s="5486" t="s">
        <v>20566</v>
      </c>
      <c r="C10" s="5487" t="s">
        <v>20567</v>
      </c>
      <c r="D10" s="5488" t="s">
        <v>20568</v>
      </c>
      <c r="E10" s="5489">
        <v>15950</v>
      </c>
      <c r="F10" s="5484">
        <f t="shared" si="0"/>
        <v>15950</v>
      </c>
    </row>
    <row r="11" spans="1:8" ht="29.25" customHeight="1">
      <c r="A11" s="5485"/>
      <c r="B11" s="5486" t="s">
        <v>20569</v>
      </c>
      <c r="C11" s="5490" t="s">
        <v>20570</v>
      </c>
      <c r="D11" s="5488" t="s">
        <v>20571</v>
      </c>
      <c r="E11" s="5489">
        <v>16720</v>
      </c>
      <c r="F11" s="5484">
        <f t="shared" si="0"/>
        <v>16720</v>
      </c>
    </row>
    <row r="12" spans="1:8" ht="29.25" customHeight="1">
      <c r="A12" s="5485"/>
      <c r="B12" s="5486" t="s">
        <v>20572</v>
      </c>
      <c r="C12" s="5487" t="s">
        <v>20573</v>
      </c>
      <c r="D12" s="5488" t="s">
        <v>20574</v>
      </c>
      <c r="E12" s="5489">
        <v>46600</v>
      </c>
      <c r="F12" s="5484">
        <f t="shared" si="0"/>
        <v>46600</v>
      </c>
    </row>
    <row r="13" spans="1:8" ht="29.25" customHeight="1">
      <c r="A13" s="5485"/>
      <c r="B13" s="5486" t="s">
        <v>20575</v>
      </c>
      <c r="C13" s="5487" t="s">
        <v>20576</v>
      </c>
      <c r="D13" s="5488" t="s">
        <v>20577</v>
      </c>
      <c r="E13" s="5489">
        <v>50550</v>
      </c>
      <c r="F13" s="5484">
        <f t="shared" si="0"/>
        <v>50550</v>
      </c>
    </row>
    <row r="14" spans="1:8" ht="29.25" customHeight="1">
      <c r="A14" s="5485"/>
      <c r="B14" s="5486" t="s">
        <v>20578</v>
      </c>
      <c r="C14" s="5487" t="s">
        <v>20579</v>
      </c>
      <c r="D14" s="5488" t="s">
        <v>20580</v>
      </c>
      <c r="E14" s="5489">
        <v>55220</v>
      </c>
      <c r="F14" s="5484">
        <f t="shared" si="0"/>
        <v>55220</v>
      </c>
    </row>
    <row r="15" spans="1:8" ht="29.25" customHeight="1">
      <c r="A15" s="5485"/>
      <c r="B15" s="5486" t="s">
        <v>20581</v>
      </c>
      <c r="C15" s="5487" t="s">
        <v>20582</v>
      </c>
      <c r="D15" s="5488" t="s">
        <v>20583</v>
      </c>
      <c r="E15" s="5489">
        <v>43400</v>
      </c>
      <c r="F15" s="5484">
        <f t="shared" si="0"/>
        <v>43400</v>
      </c>
    </row>
    <row r="16" spans="1:8" ht="29.25" customHeight="1">
      <c r="A16" s="5485"/>
      <c r="B16" s="5486" t="s">
        <v>20584</v>
      </c>
      <c r="C16" s="5487" t="s">
        <v>20585</v>
      </c>
      <c r="D16" s="5488" t="s">
        <v>20586</v>
      </c>
      <c r="E16" s="5489">
        <v>21460</v>
      </c>
      <c r="F16" s="5484">
        <f t="shared" si="0"/>
        <v>21460</v>
      </c>
    </row>
    <row r="17" spans="1:6" ht="29.25" customHeight="1">
      <c r="A17" s="5485"/>
      <c r="B17" s="5486" t="s">
        <v>20587</v>
      </c>
      <c r="C17" s="5487" t="s">
        <v>20588</v>
      </c>
      <c r="D17" s="5488" t="s">
        <v>20589</v>
      </c>
      <c r="E17" s="5489">
        <v>28800</v>
      </c>
      <c r="F17" s="5484">
        <f t="shared" si="0"/>
        <v>28800</v>
      </c>
    </row>
    <row r="18" spans="1:6" ht="29.25" customHeight="1">
      <c r="A18" s="5485"/>
      <c r="B18" s="5486" t="s">
        <v>20590</v>
      </c>
      <c r="C18" s="5487" t="s">
        <v>20591</v>
      </c>
      <c r="D18" s="5488" t="s">
        <v>20589</v>
      </c>
      <c r="E18" s="5489">
        <v>29700</v>
      </c>
      <c r="F18" s="5484">
        <f t="shared" si="0"/>
        <v>29700</v>
      </c>
    </row>
    <row r="19" spans="1:6" ht="29.25" customHeight="1">
      <c r="A19" s="5485"/>
      <c r="B19" s="5486" t="s">
        <v>20592</v>
      </c>
      <c r="C19" s="5487" t="s">
        <v>20593</v>
      </c>
      <c r="D19" s="5488" t="s">
        <v>20589</v>
      </c>
      <c r="E19" s="5489">
        <v>45920</v>
      </c>
      <c r="F19" s="5484">
        <f t="shared" si="0"/>
        <v>45920</v>
      </c>
    </row>
    <row r="20" spans="1:6" ht="29.25" customHeight="1">
      <c r="A20" s="5485"/>
      <c r="B20" s="5486" t="s">
        <v>20594</v>
      </c>
      <c r="C20" s="5487" t="s">
        <v>20595</v>
      </c>
      <c r="D20" s="5491" t="s">
        <v>20596</v>
      </c>
      <c r="E20" s="5489">
        <v>8080</v>
      </c>
      <c r="F20" s="5484">
        <f t="shared" si="0"/>
        <v>8080</v>
      </c>
    </row>
    <row r="21" spans="1:6" ht="29.25" customHeight="1">
      <c r="A21" s="5485"/>
      <c r="B21" s="5486" t="s">
        <v>20597</v>
      </c>
      <c r="C21" s="5487" t="s">
        <v>20598</v>
      </c>
      <c r="D21" s="5491" t="s">
        <v>20599</v>
      </c>
      <c r="E21" s="5489">
        <v>8080</v>
      </c>
      <c r="F21" s="5484">
        <f t="shared" si="0"/>
        <v>8080</v>
      </c>
    </row>
    <row r="22" spans="1:6" ht="29.25" customHeight="1">
      <c r="A22" s="5485"/>
      <c r="B22" s="5486" t="s">
        <v>20600</v>
      </c>
      <c r="C22" s="5487" t="s">
        <v>20601</v>
      </c>
      <c r="D22" s="5491" t="s">
        <v>20596</v>
      </c>
      <c r="E22" s="5489">
        <v>8560</v>
      </c>
      <c r="F22" s="5484">
        <f t="shared" si="0"/>
        <v>8560</v>
      </c>
    </row>
    <row r="23" spans="1:6" ht="29.25" customHeight="1">
      <c r="A23" s="5485"/>
      <c r="B23" s="5486" t="s">
        <v>20602</v>
      </c>
      <c r="C23" s="5487" t="s">
        <v>20603</v>
      </c>
      <c r="D23" s="5488" t="s">
        <v>20604</v>
      </c>
      <c r="E23" s="5489">
        <v>10200</v>
      </c>
      <c r="F23" s="5484">
        <f t="shared" si="0"/>
        <v>10200</v>
      </c>
    </row>
    <row r="24" spans="1:6" ht="29.25" customHeight="1">
      <c r="A24" s="5485"/>
      <c r="B24" s="5486" t="s">
        <v>20605</v>
      </c>
      <c r="C24" s="5487" t="s">
        <v>20606</v>
      </c>
      <c r="D24" s="5488" t="s">
        <v>20607</v>
      </c>
      <c r="E24" s="5489">
        <v>22400</v>
      </c>
      <c r="F24" s="5484">
        <f t="shared" si="0"/>
        <v>22400</v>
      </c>
    </row>
    <row r="25" spans="1:6" ht="29.25" customHeight="1">
      <c r="A25" s="5485"/>
      <c r="B25" s="5486" t="s">
        <v>20608</v>
      </c>
      <c r="C25" s="5487" t="s">
        <v>20609</v>
      </c>
      <c r="D25" s="5488" t="s">
        <v>20610</v>
      </c>
      <c r="E25" s="5489">
        <v>23720</v>
      </c>
      <c r="F25" s="5484">
        <f t="shared" si="0"/>
        <v>23720</v>
      </c>
    </row>
    <row r="26" spans="1:6" ht="29.25" customHeight="1">
      <c r="A26" s="5485"/>
      <c r="B26" s="5486" t="s">
        <v>20611</v>
      </c>
      <c r="C26" s="5487" t="s">
        <v>20612</v>
      </c>
      <c r="D26" s="5488" t="s">
        <v>20613</v>
      </c>
      <c r="E26" s="5489">
        <v>25250</v>
      </c>
      <c r="F26" s="5484">
        <f t="shared" si="0"/>
        <v>25250</v>
      </c>
    </row>
    <row r="27" spans="1:6" ht="29.25" customHeight="1">
      <c r="A27" s="5485"/>
      <c r="B27" s="5486" t="s">
        <v>20614</v>
      </c>
      <c r="C27" s="5487" t="s">
        <v>20615</v>
      </c>
      <c r="D27" s="5488" t="s">
        <v>20616</v>
      </c>
      <c r="E27" s="5489">
        <v>19880</v>
      </c>
      <c r="F27" s="5484">
        <f t="shared" si="0"/>
        <v>19880</v>
      </c>
    </row>
    <row r="28" spans="1:6" ht="29.25" customHeight="1">
      <c r="A28" s="5485"/>
      <c r="B28" s="5486" t="s">
        <v>20617</v>
      </c>
      <c r="C28" s="5487" t="s">
        <v>20618</v>
      </c>
      <c r="D28" s="5488" t="s">
        <v>20619</v>
      </c>
      <c r="E28" s="5489">
        <v>14700</v>
      </c>
      <c r="F28" s="5484">
        <f t="shared" si="0"/>
        <v>14700</v>
      </c>
    </row>
    <row r="29" spans="1:6" ht="29.25" customHeight="1">
      <c r="A29" s="5485"/>
      <c r="B29" s="5486" t="s">
        <v>20620</v>
      </c>
      <c r="C29" s="5487" t="s">
        <v>20621</v>
      </c>
      <c r="D29" s="5488" t="s">
        <v>20622</v>
      </c>
      <c r="E29" s="5489">
        <v>18810</v>
      </c>
      <c r="F29" s="5484">
        <f t="shared" si="0"/>
        <v>18810</v>
      </c>
    </row>
    <row r="30" spans="1:6" ht="29.25" customHeight="1">
      <c r="A30" s="5485"/>
      <c r="B30" s="5486" t="s">
        <v>20623</v>
      </c>
      <c r="C30" s="5487" t="s">
        <v>20624</v>
      </c>
      <c r="D30" s="5488" t="s">
        <v>20625</v>
      </c>
      <c r="E30" s="5489">
        <v>15600</v>
      </c>
      <c r="F30" s="5484">
        <f t="shared" si="0"/>
        <v>15600</v>
      </c>
    </row>
    <row r="31" spans="1:6" ht="29.25" customHeight="1">
      <c r="A31" s="5485"/>
      <c r="B31" s="5486" t="s">
        <v>20626</v>
      </c>
      <c r="C31" s="5487" t="s">
        <v>20627</v>
      </c>
      <c r="D31" s="5488" t="s">
        <v>20628</v>
      </c>
      <c r="E31" s="5489">
        <v>3900</v>
      </c>
      <c r="F31" s="5484">
        <f t="shared" si="0"/>
        <v>3900</v>
      </c>
    </row>
    <row r="32" spans="1:6" ht="29.25" customHeight="1">
      <c r="A32" s="5485"/>
      <c r="B32" s="5486" t="s">
        <v>20629</v>
      </c>
      <c r="C32" s="5487" t="s">
        <v>20630</v>
      </c>
      <c r="D32" s="5488" t="s">
        <v>20631</v>
      </c>
      <c r="E32" s="5489">
        <v>3900</v>
      </c>
      <c r="F32" s="5484">
        <f t="shared" si="0"/>
        <v>3900</v>
      </c>
    </row>
    <row r="33" spans="1:6" ht="29.25" customHeight="1">
      <c r="A33" s="5485"/>
      <c r="B33" s="5486" t="s">
        <v>20632</v>
      </c>
      <c r="C33" s="5492" t="s">
        <v>20633</v>
      </c>
      <c r="D33" s="5488" t="s">
        <v>20634</v>
      </c>
      <c r="E33" s="5489">
        <v>3200</v>
      </c>
      <c r="F33" s="5484">
        <f t="shared" si="0"/>
        <v>3200</v>
      </c>
    </row>
    <row r="34" spans="1:6" ht="39" customHeight="1">
      <c r="A34" s="5485"/>
      <c r="B34" s="5486" t="s">
        <v>20635</v>
      </c>
      <c r="C34" s="5487" t="s">
        <v>20636</v>
      </c>
      <c r="D34" s="5488" t="s">
        <v>20637</v>
      </c>
      <c r="E34" s="5489">
        <v>4400</v>
      </c>
      <c r="F34" s="5484">
        <f t="shared" si="0"/>
        <v>4400</v>
      </c>
    </row>
    <row r="35" spans="1:6" ht="29.25" customHeight="1">
      <c r="A35" s="5485"/>
      <c r="B35" s="5493" t="s">
        <v>20638</v>
      </c>
      <c r="C35" s="5487" t="s">
        <v>20639</v>
      </c>
      <c r="D35" s="5488" t="s">
        <v>20640</v>
      </c>
      <c r="E35" s="5489">
        <v>8730</v>
      </c>
      <c r="F35" s="5484">
        <f t="shared" si="0"/>
        <v>8730</v>
      </c>
    </row>
    <row r="36" spans="1:6" ht="29.25" customHeight="1">
      <c r="A36" s="5485"/>
      <c r="B36" s="5486" t="s">
        <v>20641</v>
      </c>
      <c r="C36" s="5487" t="s">
        <v>20642</v>
      </c>
      <c r="D36" s="5488" t="s">
        <v>20643</v>
      </c>
      <c r="E36" s="5489">
        <v>4400</v>
      </c>
      <c r="F36" s="5484">
        <f t="shared" si="0"/>
        <v>4400</v>
      </c>
    </row>
    <row r="37" spans="1:6" ht="29.25" customHeight="1">
      <c r="A37" s="5485"/>
      <c r="B37" s="5486" t="s">
        <v>20644</v>
      </c>
      <c r="C37" s="5487" t="s">
        <v>20645</v>
      </c>
      <c r="D37" s="5488" t="s">
        <v>20646</v>
      </c>
      <c r="E37" s="5489">
        <v>890</v>
      </c>
      <c r="F37" s="5484">
        <f t="shared" si="0"/>
        <v>890</v>
      </c>
    </row>
    <row r="38" spans="1:6" ht="29.25" customHeight="1">
      <c r="A38" s="5485"/>
      <c r="B38" s="5486" t="s">
        <v>9388</v>
      </c>
      <c r="C38" s="5487" t="s">
        <v>20647</v>
      </c>
      <c r="D38" s="5488" t="s">
        <v>20648</v>
      </c>
      <c r="E38" s="5489">
        <v>900</v>
      </c>
      <c r="F38" s="5484">
        <f t="shared" si="0"/>
        <v>900</v>
      </c>
    </row>
    <row r="39" spans="1:6" ht="29.25" customHeight="1">
      <c r="A39" s="5485"/>
      <c r="B39" s="5494" t="s">
        <v>20649</v>
      </c>
      <c r="C39" s="5494" t="s">
        <v>20650</v>
      </c>
      <c r="D39" s="5495" t="s">
        <v>20651</v>
      </c>
      <c r="E39" s="5489">
        <v>900</v>
      </c>
      <c r="F39" s="5484">
        <f t="shared" ref="F39:F70" si="1">E39-(E39*$B$4/100)</f>
        <v>900</v>
      </c>
    </row>
    <row r="40" spans="1:6" ht="29.25" customHeight="1">
      <c r="A40" s="5485"/>
      <c r="B40" s="5494" t="s">
        <v>20652</v>
      </c>
      <c r="C40" s="5494" t="s">
        <v>20653</v>
      </c>
      <c r="D40" s="5495" t="s">
        <v>20654</v>
      </c>
      <c r="E40" s="5489">
        <v>470</v>
      </c>
      <c r="F40" s="5484">
        <f t="shared" si="1"/>
        <v>470</v>
      </c>
    </row>
    <row r="41" spans="1:6" ht="29.25" customHeight="1">
      <c r="A41" s="5485"/>
      <c r="B41" s="5494" t="s">
        <v>20655</v>
      </c>
      <c r="C41" s="5487" t="s">
        <v>20656</v>
      </c>
      <c r="D41" s="5488" t="s">
        <v>20657</v>
      </c>
      <c r="E41" s="5489">
        <v>550</v>
      </c>
      <c r="F41" s="5484">
        <f t="shared" si="1"/>
        <v>550</v>
      </c>
    </row>
    <row r="42" spans="1:6" ht="29.25" customHeight="1">
      <c r="A42" s="5485"/>
      <c r="B42" s="5485" t="s">
        <v>20658</v>
      </c>
      <c r="C42" s="5487" t="s">
        <v>20659</v>
      </c>
      <c r="D42" s="5488" t="s">
        <v>20660</v>
      </c>
      <c r="E42" s="5489">
        <v>900</v>
      </c>
      <c r="F42" s="5484">
        <f t="shared" si="1"/>
        <v>900</v>
      </c>
    </row>
    <row r="43" spans="1:6" ht="29.25" customHeight="1">
      <c r="A43" s="5485"/>
      <c r="B43" s="5496" t="s">
        <v>20661</v>
      </c>
      <c r="C43" s="5494" t="s">
        <v>20662</v>
      </c>
      <c r="D43" s="5495" t="s">
        <v>20663</v>
      </c>
      <c r="E43" s="5489">
        <v>900</v>
      </c>
      <c r="F43" s="5484">
        <f t="shared" si="1"/>
        <v>900</v>
      </c>
    </row>
    <row r="44" spans="1:6" ht="29.25" customHeight="1">
      <c r="A44" s="5485"/>
      <c r="B44" s="5485" t="s">
        <v>20664</v>
      </c>
      <c r="C44" s="5487" t="s">
        <v>20665</v>
      </c>
      <c r="D44" s="5488" t="s">
        <v>20666</v>
      </c>
      <c r="E44" s="5489">
        <v>900</v>
      </c>
      <c r="F44" s="5484">
        <f t="shared" si="1"/>
        <v>900</v>
      </c>
    </row>
    <row r="45" spans="1:6" ht="29.25" customHeight="1">
      <c r="A45" s="5485"/>
      <c r="B45" s="5486" t="s">
        <v>20667</v>
      </c>
      <c r="C45" s="5487" t="s">
        <v>20668</v>
      </c>
      <c r="D45" s="5495" t="s">
        <v>20669</v>
      </c>
      <c r="E45" s="5489">
        <v>900</v>
      </c>
      <c r="F45" s="5484">
        <f t="shared" si="1"/>
        <v>900</v>
      </c>
    </row>
    <row r="46" spans="1:6" ht="29.25" customHeight="1">
      <c r="A46" s="5485"/>
      <c r="B46" s="5485" t="s">
        <v>20670</v>
      </c>
      <c r="C46" s="5487" t="s">
        <v>20671</v>
      </c>
      <c r="D46" s="5488" t="s">
        <v>20672</v>
      </c>
      <c r="E46" s="5489">
        <v>3000</v>
      </c>
      <c r="F46" s="5484">
        <f t="shared" si="1"/>
        <v>3000</v>
      </c>
    </row>
    <row r="47" spans="1:6" ht="29.25" customHeight="1">
      <c r="A47" s="5485"/>
      <c r="B47" s="5485" t="s">
        <v>20673</v>
      </c>
      <c r="C47" s="5487" t="s">
        <v>20674</v>
      </c>
      <c r="D47" s="5488" t="s">
        <v>20675</v>
      </c>
      <c r="E47" s="5489">
        <v>3300</v>
      </c>
      <c r="F47" s="5484">
        <f t="shared" si="1"/>
        <v>3300</v>
      </c>
    </row>
    <row r="48" spans="1:6" ht="29.25" customHeight="1">
      <c r="A48" s="5485"/>
      <c r="B48" s="5493" t="s">
        <v>20676</v>
      </c>
      <c r="C48" s="5487" t="s">
        <v>20677</v>
      </c>
      <c r="D48" s="5488" t="s">
        <v>20678</v>
      </c>
      <c r="E48" s="5489">
        <v>1640</v>
      </c>
      <c r="F48" s="5484">
        <f t="shared" si="1"/>
        <v>1640</v>
      </c>
    </row>
    <row r="49" spans="1:6" ht="29.25" customHeight="1">
      <c r="A49" s="5485"/>
      <c r="B49" s="5493" t="s">
        <v>20679</v>
      </c>
      <c r="C49" s="5487" t="s">
        <v>20680</v>
      </c>
      <c r="D49" s="5488" t="s">
        <v>20681</v>
      </c>
      <c r="E49" s="5489">
        <v>2300</v>
      </c>
      <c r="F49" s="5484">
        <f t="shared" si="1"/>
        <v>2300</v>
      </c>
    </row>
    <row r="50" spans="1:6" ht="29.25" customHeight="1">
      <c r="A50" s="5485"/>
      <c r="B50" s="5493" t="s">
        <v>20682</v>
      </c>
      <c r="C50" s="5487" t="s">
        <v>20683</v>
      </c>
      <c r="D50" s="5488" t="s">
        <v>20684</v>
      </c>
      <c r="E50" s="5489">
        <v>1980</v>
      </c>
      <c r="F50" s="5484">
        <f t="shared" si="1"/>
        <v>1980</v>
      </c>
    </row>
    <row r="51" spans="1:6" ht="29.25" customHeight="1">
      <c r="A51" s="5485"/>
      <c r="B51" s="5493" t="s">
        <v>20685</v>
      </c>
      <c r="C51" s="5487" t="s">
        <v>20686</v>
      </c>
      <c r="D51" s="5488" t="s">
        <v>20687</v>
      </c>
      <c r="E51" s="5489">
        <v>1090</v>
      </c>
      <c r="F51" s="5484">
        <f t="shared" si="1"/>
        <v>1090</v>
      </c>
    </row>
    <row r="52" spans="1:6" ht="29.25" customHeight="1">
      <c r="A52" s="5485"/>
      <c r="B52" s="5493" t="s">
        <v>20688</v>
      </c>
      <c r="C52" s="5487" t="s">
        <v>20689</v>
      </c>
      <c r="D52" s="5488" t="s">
        <v>20690</v>
      </c>
      <c r="E52" s="5489">
        <v>160</v>
      </c>
      <c r="F52" s="5484">
        <f t="shared" si="1"/>
        <v>160</v>
      </c>
    </row>
    <row r="53" spans="1:6" ht="29.25" customHeight="1">
      <c r="A53" s="5485"/>
      <c r="B53" s="5493" t="s">
        <v>20691</v>
      </c>
      <c r="C53" s="5487" t="s">
        <v>20692</v>
      </c>
      <c r="D53" s="5488" t="s">
        <v>20693</v>
      </c>
      <c r="E53" s="5489">
        <v>1980</v>
      </c>
      <c r="F53" s="5484">
        <f t="shared" si="1"/>
        <v>1980</v>
      </c>
    </row>
    <row r="54" spans="1:6" ht="29.25" customHeight="1">
      <c r="A54" s="5485"/>
      <c r="B54" s="5485" t="s">
        <v>20694</v>
      </c>
      <c r="C54" s="5487" t="s">
        <v>20695</v>
      </c>
      <c r="D54" s="5488" t="s">
        <v>20696</v>
      </c>
      <c r="E54" s="5489">
        <v>3600</v>
      </c>
      <c r="F54" s="5484">
        <f t="shared" si="1"/>
        <v>3600</v>
      </c>
    </row>
    <row r="55" spans="1:6" ht="29.25" customHeight="1">
      <c r="A55" s="5485"/>
      <c r="B55" s="5485" t="s">
        <v>12240</v>
      </c>
      <c r="C55" s="5487" t="s">
        <v>20697</v>
      </c>
      <c r="D55" s="5488" t="s">
        <v>20698</v>
      </c>
      <c r="E55" s="5489">
        <v>3350</v>
      </c>
      <c r="F55" s="5484">
        <f t="shared" si="1"/>
        <v>3350</v>
      </c>
    </row>
    <row r="56" spans="1:6" ht="29.25" customHeight="1">
      <c r="A56" s="5485"/>
      <c r="B56" s="5485" t="s">
        <v>20699</v>
      </c>
      <c r="C56" s="5487" t="s">
        <v>20700</v>
      </c>
      <c r="D56" s="5488" t="s">
        <v>20701</v>
      </c>
      <c r="E56" s="5489">
        <v>3720</v>
      </c>
      <c r="F56" s="5484">
        <f t="shared" si="1"/>
        <v>3720</v>
      </c>
    </row>
    <row r="57" spans="1:6" ht="29.25" customHeight="1">
      <c r="A57" s="5485"/>
      <c r="B57" s="5485" t="s">
        <v>9391</v>
      </c>
      <c r="C57" s="5487" t="s">
        <v>20702</v>
      </c>
      <c r="D57" s="5488" t="s">
        <v>20703</v>
      </c>
      <c r="E57" s="5489">
        <v>3400</v>
      </c>
      <c r="F57" s="5484">
        <f t="shared" si="1"/>
        <v>3400</v>
      </c>
    </row>
    <row r="58" spans="1:6" ht="29.25" customHeight="1">
      <c r="A58" s="5485"/>
      <c r="B58" s="5485" t="s">
        <v>20704</v>
      </c>
      <c r="C58" s="5487" t="s">
        <v>20705</v>
      </c>
      <c r="D58" s="5488" t="s">
        <v>20706</v>
      </c>
      <c r="E58" s="5489">
        <v>4300</v>
      </c>
      <c r="F58" s="5484">
        <f t="shared" si="1"/>
        <v>4300</v>
      </c>
    </row>
    <row r="59" spans="1:6" ht="29.25" customHeight="1">
      <c r="A59" s="5485"/>
      <c r="B59" s="5485" t="s">
        <v>20707</v>
      </c>
      <c r="C59" s="5487" t="s">
        <v>20708</v>
      </c>
      <c r="D59" s="5488" t="s">
        <v>20709</v>
      </c>
      <c r="E59" s="5489">
        <v>4500</v>
      </c>
      <c r="F59" s="5484">
        <f t="shared" si="1"/>
        <v>4500</v>
      </c>
    </row>
    <row r="60" spans="1:6" ht="29.25" customHeight="1">
      <c r="A60" s="5485"/>
      <c r="B60" s="5485" t="s">
        <v>20710</v>
      </c>
      <c r="C60" s="5487" t="s">
        <v>20711</v>
      </c>
      <c r="D60" s="5488" t="s">
        <v>20712</v>
      </c>
      <c r="E60" s="5489">
        <v>5500</v>
      </c>
      <c r="F60" s="5484">
        <f t="shared" si="1"/>
        <v>5500</v>
      </c>
    </row>
    <row r="61" spans="1:6" ht="29.25" customHeight="1">
      <c r="A61" s="5485"/>
      <c r="B61" s="5485" t="s">
        <v>20713</v>
      </c>
      <c r="C61" s="5487" t="s">
        <v>20714</v>
      </c>
      <c r="D61" s="5488" t="s">
        <v>20715</v>
      </c>
      <c r="E61" s="5489">
        <v>2750</v>
      </c>
      <c r="F61" s="5484">
        <f t="shared" si="1"/>
        <v>2750</v>
      </c>
    </row>
    <row r="62" spans="1:6" ht="29.25" customHeight="1">
      <c r="A62" s="5485"/>
      <c r="B62" s="5485" t="s">
        <v>20716</v>
      </c>
      <c r="C62" s="5494" t="s">
        <v>20717</v>
      </c>
      <c r="D62" s="5495" t="s">
        <v>20718</v>
      </c>
      <c r="E62" s="5489">
        <v>1200</v>
      </c>
      <c r="F62" s="5484">
        <f t="shared" si="1"/>
        <v>1200</v>
      </c>
    </row>
    <row r="63" spans="1:6" ht="29.25" customHeight="1">
      <c r="A63" s="5485"/>
      <c r="B63" s="5485" t="s">
        <v>20719</v>
      </c>
      <c r="C63" s="5487" t="s">
        <v>20720</v>
      </c>
      <c r="D63" s="5488" t="s">
        <v>20721</v>
      </c>
      <c r="E63" s="5489">
        <v>2700</v>
      </c>
      <c r="F63" s="5484">
        <f t="shared" si="1"/>
        <v>2700</v>
      </c>
    </row>
    <row r="64" spans="1:6" ht="29.25" customHeight="1">
      <c r="A64" s="5485"/>
      <c r="B64" s="5493" t="s">
        <v>20722</v>
      </c>
      <c r="C64" s="5487" t="s">
        <v>20723</v>
      </c>
      <c r="D64" s="5488" t="s">
        <v>20724</v>
      </c>
      <c r="E64" s="5489">
        <v>1500</v>
      </c>
      <c r="F64" s="5484">
        <f t="shared" si="1"/>
        <v>1500</v>
      </c>
    </row>
    <row r="65" spans="1:6" ht="29.25" customHeight="1">
      <c r="A65" s="5485"/>
      <c r="B65" s="5485" t="s">
        <v>20725</v>
      </c>
      <c r="C65" s="5487" t="s">
        <v>20726</v>
      </c>
      <c r="D65" s="5488" t="s">
        <v>20727</v>
      </c>
      <c r="E65" s="5489">
        <v>1400</v>
      </c>
      <c r="F65" s="5484">
        <f t="shared" si="1"/>
        <v>1400</v>
      </c>
    </row>
    <row r="66" spans="1:6" ht="29.25" customHeight="1">
      <c r="A66" s="5485"/>
      <c r="B66" s="5493" t="s">
        <v>20728</v>
      </c>
      <c r="C66" s="5487" t="s">
        <v>20729</v>
      </c>
      <c r="D66" s="5488" t="s">
        <v>20730</v>
      </c>
      <c r="E66" s="5489">
        <v>1300</v>
      </c>
      <c r="F66" s="5484">
        <f t="shared" si="1"/>
        <v>1300</v>
      </c>
    </row>
    <row r="67" spans="1:6" ht="29.25" customHeight="1">
      <c r="A67" s="5485"/>
      <c r="B67" s="5493" t="s">
        <v>20731</v>
      </c>
      <c r="C67" s="5487" t="s">
        <v>20732</v>
      </c>
      <c r="D67" s="5488" t="s">
        <v>20733</v>
      </c>
      <c r="E67" s="5489">
        <v>500</v>
      </c>
      <c r="F67" s="5484">
        <f t="shared" si="1"/>
        <v>500</v>
      </c>
    </row>
    <row r="68" spans="1:6" ht="29.25" customHeight="1">
      <c r="A68" s="5485"/>
      <c r="B68" s="5493" t="s">
        <v>20734</v>
      </c>
      <c r="C68" s="5487" t="s">
        <v>20735</v>
      </c>
      <c r="D68" s="5488" t="s">
        <v>20736</v>
      </c>
      <c r="E68" s="5489">
        <v>780</v>
      </c>
      <c r="F68" s="5484">
        <f t="shared" si="1"/>
        <v>780</v>
      </c>
    </row>
    <row r="69" spans="1:6" ht="29.25" customHeight="1">
      <c r="A69" s="5485"/>
      <c r="B69" s="5493" t="s">
        <v>20737</v>
      </c>
      <c r="C69" s="5487" t="s">
        <v>20738</v>
      </c>
      <c r="D69" s="5488" t="s">
        <v>20739</v>
      </c>
      <c r="E69" s="5489">
        <v>1300</v>
      </c>
      <c r="F69" s="5484">
        <f t="shared" si="1"/>
        <v>1300</v>
      </c>
    </row>
    <row r="70" spans="1:6" ht="29.25" customHeight="1">
      <c r="A70" s="5485"/>
      <c r="B70" s="5493" t="s">
        <v>20740</v>
      </c>
      <c r="C70" s="5487" t="s">
        <v>20741</v>
      </c>
      <c r="D70" s="5488" t="s">
        <v>20742</v>
      </c>
      <c r="E70" s="5489">
        <v>1300</v>
      </c>
      <c r="F70" s="5484">
        <f t="shared" si="1"/>
        <v>1300</v>
      </c>
    </row>
    <row r="71" spans="1:6" ht="29.25" customHeight="1">
      <c r="A71" s="5485"/>
      <c r="B71" s="5493" t="s">
        <v>20743</v>
      </c>
      <c r="C71" s="5487" t="s">
        <v>20744</v>
      </c>
      <c r="D71" s="5488" t="s">
        <v>20745</v>
      </c>
      <c r="E71" s="5489">
        <v>770</v>
      </c>
      <c r="F71" s="5484">
        <f t="shared" ref="F71:F78" si="2">E71-(E71*$B$4/100)</f>
        <v>770</v>
      </c>
    </row>
    <row r="72" spans="1:6" ht="29.25" customHeight="1">
      <c r="A72" s="5485"/>
      <c r="B72" s="5493" t="s">
        <v>20746</v>
      </c>
      <c r="C72" s="5487" t="s">
        <v>20747</v>
      </c>
      <c r="D72" s="5488" t="s">
        <v>20748</v>
      </c>
      <c r="E72" s="5489">
        <v>120</v>
      </c>
      <c r="F72" s="5484">
        <f t="shared" si="2"/>
        <v>120</v>
      </c>
    </row>
    <row r="73" spans="1:6" ht="29.25" customHeight="1">
      <c r="A73" s="5485"/>
      <c r="B73" s="5493" t="s">
        <v>20749</v>
      </c>
      <c r="C73" s="5487" t="s">
        <v>20750</v>
      </c>
      <c r="D73" s="5488" t="s">
        <v>20751</v>
      </c>
      <c r="E73" s="5489">
        <v>660</v>
      </c>
      <c r="F73" s="5484">
        <f t="shared" si="2"/>
        <v>660</v>
      </c>
    </row>
    <row r="74" spans="1:6" ht="29.25" customHeight="1">
      <c r="A74" s="5485"/>
      <c r="B74" s="5497" t="s">
        <v>20752</v>
      </c>
      <c r="C74" s="5498" t="s">
        <v>20753</v>
      </c>
      <c r="D74" s="5499" t="s">
        <v>20754</v>
      </c>
      <c r="E74" s="5489">
        <v>260</v>
      </c>
      <c r="F74" s="5484">
        <f t="shared" si="2"/>
        <v>260</v>
      </c>
    </row>
    <row r="75" spans="1:6" ht="29.25" customHeight="1">
      <c r="A75" s="5485"/>
      <c r="B75" s="5493" t="s">
        <v>20755</v>
      </c>
      <c r="C75" s="5494" t="s">
        <v>20756</v>
      </c>
      <c r="D75" s="5495" t="s">
        <v>20757</v>
      </c>
      <c r="E75" s="5489">
        <v>860</v>
      </c>
      <c r="F75" s="5484">
        <f t="shared" si="2"/>
        <v>860</v>
      </c>
    </row>
    <row r="76" spans="1:6" ht="29.25" customHeight="1">
      <c r="A76" s="5485"/>
      <c r="B76" s="5493" t="s">
        <v>20758</v>
      </c>
      <c r="C76" s="5494" t="s">
        <v>20759</v>
      </c>
      <c r="D76" s="5500" t="s">
        <v>20760</v>
      </c>
      <c r="E76" s="5489">
        <v>580</v>
      </c>
      <c r="F76" s="5484">
        <f t="shared" si="2"/>
        <v>580</v>
      </c>
    </row>
    <row r="77" spans="1:6" ht="29.25" customHeight="1">
      <c r="A77" s="5485"/>
      <c r="B77" s="5493" t="s">
        <v>20761</v>
      </c>
      <c r="C77" s="5494" t="s">
        <v>20762</v>
      </c>
      <c r="D77" s="5500" t="s">
        <v>20763</v>
      </c>
      <c r="E77" s="5489">
        <v>244</v>
      </c>
      <c r="F77" s="5484">
        <f t="shared" si="2"/>
        <v>244</v>
      </c>
    </row>
    <row r="78" spans="1:6" ht="29.25" customHeight="1" thickBot="1">
      <c r="A78" s="5501"/>
      <c r="B78" s="5502" t="s">
        <v>20764</v>
      </c>
      <c r="C78" s="5503" t="s">
        <v>20765</v>
      </c>
      <c r="D78" s="5504" t="s">
        <v>20763</v>
      </c>
      <c r="E78" s="5505">
        <v>316</v>
      </c>
      <c r="F78" s="5506">
        <f t="shared" si="2"/>
        <v>316</v>
      </c>
    </row>
  </sheetData>
  <mergeCells count="1">
    <mergeCell ref="A1:E1"/>
  </mergeCell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F26"/>
  <sheetViews>
    <sheetView workbookViewId="0">
      <selection activeCell="H20" sqref="H20"/>
    </sheetView>
  </sheetViews>
  <sheetFormatPr defaultRowHeight="14.35"/>
  <cols>
    <col min="1" max="1" width="12" customWidth="1"/>
    <col min="2" max="2" width="13.29296875" customWidth="1"/>
    <col min="3" max="3" width="68.29296875" customWidth="1"/>
    <col min="4" max="4" width="14.703125" style="584" customWidth="1"/>
    <col min="5" max="6" width="17.87890625" customWidth="1"/>
  </cols>
  <sheetData>
    <row r="1" spans="1:6">
      <c r="A1" s="7460" t="s">
        <v>20789</v>
      </c>
      <c r="B1" s="7460"/>
      <c r="C1" s="7460"/>
      <c r="D1" s="7460"/>
      <c r="E1" s="7460"/>
      <c r="F1" s="5461"/>
    </row>
    <row r="2" spans="1:6">
      <c r="A2" s="5461"/>
      <c r="B2" s="584"/>
      <c r="C2" s="1193"/>
      <c r="D2" s="3558"/>
      <c r="E2" s="3557"/>
      <c r="F2" s="5461"/>
    </row>
    <row r="3" spans="1:6">
      <c r="A3" s="5461"/>
      <c r="B3" s="584"/>
      <c r="C3" s="1193"/>
      <c r="D3" s="3558"/>
      <c r="E3" s="3557"/>
      <c r="F3" s="5461"/>
    </row>
    <row r="4" spans="1:6">
      <c r="A4" s="18" t="s">
        <v>48</v>
      </c>
      <c r="B4" s="19">
        <v>0</v>
      </c>
      <c r="C4" s="310"/>
      <c r="D4" s="3558"/>
      <c r="E4" s="3557"/>
      <c r="F4" s="5461"/>
    </row>
    <row r="5" spans="1:6" ht="14.7" thickBot="1">
      <c r="A5" s="175"/>
      <c r="B5" s="176"/>
      <c r="C5" s="311"/>
      <c r="D5" s="344"/>
      <c r="E5" s="3557"/>
      <c r="F5" s="5461"/>
    </row>
    <row r="6" spans="1:6" ht="60" customHeight="1" thickBot="1">
      <c r="A6" s="5469" t="s">
        <v>70</v>
      </c>
      <c r="B6" s="5470" t="s">
        <v>75</v>
      </c>
      <c r="C6" s="5470" t="s">
        <v>7087</v>
      </c>
      <c r="D6" s="5471" t="s">
        <v>3115</v>
      </c>
      <c r="E6" s="5467" t="s">
        <v>3116</v>
      </c>
    </row>
    <row r="7" spans="1:6" ht="23.25" customHeight="1" thickBot="1">
      <c r="A7" s="8410" t="s">
        <v>20766</v>
      </c>
      <c r="B7" s="8411"/>
      <c r="C7" s="8411"/>
      <c r="D7" s="8411"/>
      <c r="E7" s="8412"/>
    </row>
    <row r="8" spans="1:6">
      <c r="A8" s="5507"/>
      <c r="B8" s="5508">
        <v>6280</v>
      </c>
      <c r="C8" s="5509" t="s">
        <v>20767</v>
      </c>
      <c r="D8" s="5510">
        <v>14990</v>
      </c>
      <c r="E8" s="5511">
        <f>D8-(D8*$B$4/100)</f>
        <v>14990</v>
      </c>
    </row>
    <row r="9" spans="1:6" ht="16.5" customHeight="1">
      <c r="A9" s="5512"/>
      <c r="B9" s="5513">
        <v>6281</v>
      </c>
      <c r="C9" s="5514" t="s">
        <v>20768</v>
      </c>
      <c r="D9" s="5515">
        <v>15990</v>
      </c>
      <c r="E9" s="5516">
        <f t="shared" ref="E9:E26" si="0">D9-(D9*$B$4/100)</f>
        <v>15990</v>
      </c>
    </row>
    <row r="10" spans="1:6" ht="14.7" thickBot="1">
      <c r="A10" s="5517"/>
      <c r="B10" s="5518">
        <v>6284</v>
      </c>
      <c r="C10" s="5519" t="s">
        <v>20769</v>
      </c>
      <c r="D10" s="5520">
        <v>39900</v>
      </c>
      <c r="E10" s="5521">
        <f t="shared" si="0"/>
        <v>39900</v>
      </c>
    </row>
    <row r="11" spans="1:6" ht="19.5" customHeight="1" thickBot="1">
      <c r="A11" s="8407" t="s">
        <v>20770</v>
      </c>
      <c r="B11" s="8408"/>
      <c r="C11" s="8408"/>
      <c r="D11" s="8408"/>
      <c r="E11" s="8409"/>
    </row>
    <row r="12" spans="1:6">
      <c r="A12" s="5507"/>
      <c r="B12" s="5522">
        <v>6309</v>
      </c>
      <c r="C12" s="5523" t="s">
        <v>20771</v>
      </c>
      <c r="D12" s="5524">
        <v>5990</v>
      </c>
      <c r="E12" s="5511">
        <f t="shared" si="0"/>
        <v>5990</v>
      </c>
    </row>
    <row r="13" spans="1:6">
      <c r="A13" s="5512"/>
      <c r="B13" s="5513">
        <v>6287</v>
      </c>
      <c r="C13" s="5525" t="s">
        <v>20772</v>
      </c>
      <c r="D13" s="5526">
        <v>1450</v>
      </c>
      <c r="E13" s="5516">
        <f t="shared" si="0"/>
        <v>1450</v>
      </c>
    </row>
    <row r="14" spans="1:6">
      <c r="A14" s="5512"/>
      <c r="B14" s="5513">
        <v>6286</v>
      </c>
      <c r="C14" s="5525" t="s">
        <v>20773</v>
      </c>
      <c r="D14" s="5526">
        <v>1290</v>
      </c>
      <c r="E14" s="5516">
        <f t="shared" si="0"/>
        <v>1290</v>
      </c>
    </row>
    <row r="15" spans="1:6">
      <c r="A15" s="5512"/>
      <c r="B15" s="5513">
        <v>6289</v>
      </c>
      <c r="C15" s="5525" t="s">
        <v>20774</v>
      </c>
      <c r="D15" s="5526">
        <v>3490</v>
      </c>
      <c r="E15" s="5516">
        <f t="shared" si="0"/>
        <v>3490</v>
      </c>
    </row>
    <row r="16" spans="1:6">
      <c r="A16" s="5512"/>
      <c r="B16" s="5513">
        <v>6288</v>
      </c>
      <c r="C16" s="5525" t="s">
        <v>20775</v>
      </c>
      <c r="D16" s="5526">
        <v>4190</v>
      </c>
      <c r="E16" s="5516">
        <f t="shared" si="0"/>
        <v>4190</v>
      </c>
    </row>
    <row r="17" spans="1:5" ht="17.25" customHeight="1">
      <c r="A17" s="5512"/>
      <c r="B17" s="5527" t="s">
        <v>20776</v>
      </c>
      <c r="C17" s="5528" t="s">
        <v>20777</v>
      </c>
      <c r="D17" s="5526">
        <v>2990</v>
      </c>
      <c r="E17" s="5516">
        <f t="shared" si="0"/>
        <v>2990</v>
      </c>
    </row>
    <row r="18" spans="1:5" ht="17.25" customHeight="1">
      <c r="A18" s="5512"/>
      <c r="B18" s="5527" t="s">
        <v>20778</v>
      </c>
      <c r="C18" s="5528" t="s">
        <v>20779</v>
      </c>
      <c r="D18" s="5526">
        <v>3150</v>
      </c>
      <c r="E18" s="5516">
        <f t="shared" si="0"/>
        <v>3150</v>
      </c>
    </row>
    <row r="19" spans="1:5">
      <c r="A19" s="5512"/>
      <c r="B19" s="5513">
        <v>6298</v>
      </c>
      <c r="C19" s="5525" t="s">
        <v>20780</v>
      </c>
      <c r="D19" s="5526">
        <v>6800</v>
      </c>
      <c r="E19" s="5516">
        <f t="shared" si="0"/>
        <v>6800</v>
      </c>
    </row>
    <row r="20" spans="1:5">
      <c r="A20" s="5512"/>
      <c r="B20" s="5513">
        <v>6291</v>
      </c>
      <c r="C20" s="5525" t="s">
        <v>20781</v>
      </c>
      <c r="D20" s="5526">
        <v>8090</v>
      </c>
      <c r="E20" s="5516">
        <f t="shared" si="0"/>
        <v>8090</v>
      </c>
    </row>
    <row r="21" spans="1:5">
      <c r="A21" s="5512"/>
      <c r="B21" s="5513">
        <v>6293</v>
      </c>
      <c r="C21" s="5525" t="s">
        <v>20782</v>
      </c>
      <c r="D21" s="5526">
        <v>8250</v>
      </c>
      <c r="E21" s="5516">
        <f t="shared" si="0"/>
        <v>8250</v>
      </c>
    </row>
    <row r="22" spans="1:5">
      <c r="A22" s="5512"/>
      <c r="B22" s="5513">
        <v>6292</v>
      </c>
      <c r="C22" s="5525" t="s">
        <v>20783</v>
      </c>
      <c r="D22" s="5526">
        <v>8990</v>
      </c>
      <c r="E22" s="5516">
        <f t="shared" si="0"/>
        <v>8990</v>
      </c>
    </row>
    <row r="23" spans="1:5">
      <c r="A23" s="5512"/>
      <c r="B23" s="5513">
        <v>6294</v>
      </c>
      <c r="C23" s="5529" t="s">
        <v>20784</v>
      </c>
      <c r="D23" s="5526">
        <v>9350</v>
      </c>
      <c r="E23" s="5516">
        <f t="shared" si="0"/>
        <v>9350</v>
      </c>
    </row>
    <row r="24" spans="1:5">
      <c r="A24" s="5512"/>
      <c r="B24" s="5513">
        <v>6310</v>
      </c>
      <c r="C24" s="5525" t="s">
        <v>20785</v>
      </c>
      <c r="D24" s="5526">
        <v>2150</v>
      </c>
      <c r="E24" s="5516">
        <f t="shared" si="0"/>
        <v>2150</v>
      </c>
    </row>
    <row r="25" spans="1:5">
      <c r="A25" s="5512"/>
      <c r="B25" s="5513">
        <v>6329</v>
      </c>
      <c r="C25" s="5525" t="s">
        <v>20786</v>
      </c>
      <c r="D25" s="5526">
        <v>2190</v>
      </c>
      <c r="E25" s="5516">
        <f t="shared" si="0"/>
        <v>2190</v>
      </c>
    </row>
    <row r="26" spans="1:5" ht="14.7" thickBot="1">
      <c r="A26" s="5517"/>
      <c r="B26" s="5518">
        <v>6333</v>
      </c>
      <c r="C26" s="5530" t="s">
        <v>20787</v>
      </c>
      <c r="D26" s="5531">
        <v>1690</v>
      </c>
      <c r="E26" s="5521">
        <f t="shared" si="0"/>
        <v>1690</v>
      </c>
    </row>
  </sheetData>
  <mergeCells count="3">
    <mergeCell ref="A11:E11"/>
    <mergeCell ref="A1:E1"/>
    <mergeCell ref="A7:E7"/>
  </mergeCells>
  <pageMargins left="0.7" right="0.7" top="0.75" bottom="0.75" header="0.3" footer="0.3"/>
  <pageSetup paperSize="9"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E58"/>
  <sheetViews>
    <sheetView zoomScale="55" zoomScaleNormal="55" workbookViewId="0">
      <selection activeCell="I20" sqref="I20"/>
    </sheetView>
  </sheetViews>
  <sheetFormatPr defaultRowHeight="14.35"/>
  <cols>
    <col min="1" max="1" width="22.1171875" customWidth="1"/>
    <col min="2" max="2" width="33.41015625" customWidth="1"/>
    <col min="3" max="3" width="90" bestFit="1" customWidth="1"/>
    <col min="4" max="5" width="33.41015625" customWidth="1"/>
  </cols>
  <sheetData>
    <row r="1" spans="1:5">
      <c r="A1" s="7460" t="s">
        <v>20790</v>
      </c>
      <c r="B1" s="7460"/>
      <c r="C1" s="7460"/>
      <c r="D1" s="7460"/>
      <c r="E1" s="7460"/>
    </row>
    <row r="2" spans="1:5">
      <c r="A2" s="5461"/>
      <c r="B2" s="584"/>
      <c r="C2" s="1193"/>
      <c r="D2" s="3558"/>
      <c r="E2" s="3557"/>
    </row>
    <row r="3" spans="1:5">
      <c r="A3" s="5461"/>
      <c r="B3" s="584"/>
      <c r="C3" s="1193"/>
      <c r="D3" s="3558"/>
      <c r="E3" s="3557"/>
    </row>
    <row r="4" spans="1:5">
      <c r="A4" s="18" t="s">
        <v>48</v>
      </c>
      <c r="B4" s="19">
        <v>0</v>
      </c>
      <c r="C4" s="310"/>
      <c r="D4" s="3558"/>
      <c r="E4" s="3557"/>
    </row>
    <row r="5" spans="1:5" ht="14.7" thickBot="1">
      <c r="A5" s="175"/>
      <c r="B5" s="176"/>
      <c r="C5" s="311"/>
      <c r="D5" s="344"/>
      <c r="E5" s="3557"/>
    </row>
    <row r="6" spans="1:5" ht="14.7" thickBot="1">
      <c r="A6" s="5469" t="s">
        <v>70</v>
      </c>
      <c r="B6" s="5470" t="s">
        <v>75</v>
      </c>
      <c r="C6" s="5475" t="s">
        <v>7087</v>
      </c>
      <c r="D6" s="5467" t="s">
        <v>3115</v>
      </c>
      <c r="E6" s="5468" t="s">
        <v>3116</v>
      </c>
    </row>
    <row r="7" spans="1:5" ht="76.5" customHeight="1">
      <c r="A7" s="5474"/>
      <c r="B7" s="5532" t="s">
        <v>20791</v>
      </c>
      <c r="C7" s="5533" t="s">
        <v>20792</v>
      </c>
      <c r="D7" s="5534">
        <v>15900</v>
      </c>
      <c r="E7" s="5534">
        <f>D7-(D7*$B$4/100)</f>
        <v>15900</v>
      </c>
    </row>
    <row r="8" spans="1:5" ht="57.75" customHeight="1">
      <c r="A8" s="5472"/>
      <c r="B8" s="5535" t="s">
        <v>20793</v>
      </c>
      <c r="C8" s="5536" t="s">
        <v>20794</v>
      </c>
      <c r="D8" s="5537">
        <v>990</v>
      </c>
      <c r="E8" s="5534">
        <f t="shared" ref="E8:E58" si="0">D8-(D8*$B$4/100)</f>
        <v>990</v>
      </c>
    </row>
    <row r="9" spans="1:5" ht="57.75" customHeight="1">
      <c r="A9" s="5472"/>
      <c r="B9" s="5535" t="s">
        <v>20795</v>
      </c>
      <c r="C9" s="5536" t="s">
        <v>20796</v>
      </c>
      <c r="D9" s="5537">
        <v>2390</v>
      </c>
      <c r="E9" s="5534">
        <f t="shared" si="0"/>
        <v>2390</v>
      </c>
    </row>
    <row r="10" spans="1:5" ht="57.75" customHeight="1">
      <c r="A10" s="5472"/>
      <c r="B10" s="5535" t="s">
        <v>20797</v>
      </c>
      <c r="C10" s="5536" t="s">
        <v>20798</v>
      </c>
      <c r="D10" s="5537">
        <v>1190</v>
      </c>
      <c r="E10" s="5534">
        <f t="shared" si="0"/>
        <v>1190</v>
      </c>
    </row>
    <row r="11" spans="1:5" ht="57.75" customHeight="1">
      <c r="A11" s="5472"/>
      <c r="B11" s="5535" t="s">
        <v>20799</v>
      </c>
      <c r="C11" s="5536" t="s">
        <v>20800</v>
      </c>
      <c r="D11" s="5537">
        <v>2590</v>
      </c>
      <c r="E11" s="5534">
        <f t="shared" si="0"/>
        <v>2590</v>
      </c>
    </row>
    <row r="12" spans="1:5" ht="57.75" customHeight="1">
      <c r="A12" s="5472"/>
      <c r="B12" s="5535" t="s">
        <v>20801</v>
      </c>
      <c r="C12" s="5536" t="s">
        <v>20802</v>
      </c>
      <c r="D12" s="5537">
        <v>2590</v>
      </c>
      <c r="E12" s="5534">
        <f t="shared" si="0"/>
        <v>2590</v>
      </c>
    </row>
    <row r="13" spans="1:5" ht="57.75" customHeight="1">
      <c r="A13" s="5472"/>
      <c r="B13" s="5535" t="s">
        <v>20803</v>
      </c>
      <c r="C13" s="5536" t="s">
        <v>20804</v>
      </c>
      <c r="D13" s="5537">
        <v>3990</v>
      </c>
      <c r="E13" s="5534">
        <f t="shared" si="0"/>
        <v>3990</v>
      </c>
    </row>
    <row r="14" spans="1:5" ht="57.75" customHeight="1">
      <c r="A14" s="5472"/>
      <c r="B14" s="5535" t="s">
        <v>20805</v>
      </c>
      <c r="C14" s="5538" t="s">
        <v>20806</v>
      </c>
      <c r="D14" s="5537">
        <v>4290</v>
      </c>
      <c r="E14" s="5534">
        <f t="shared" si="0"/>
        <v>4290</v>
      </c>
    </row>
    <row r="15" spans="1:5" ht="57.75" customHeight="1">
      <c r="A15" s="5472"/>
      <c r="B15" s="5535" t="s">
        <v>20807</v>
      </c>
      <c r="C15" s="5536" t="s">
        <v>20808</v>
      </c>
      <c r="D15" s="5537">
        <v>2990</v>
      </c>
      <c r="E15" s="5534">
        <f t="shared" si="0"/>
        <v>2990</v>
      </c>
    </row>
    <row r="16" spans="1:5" ht="57.75" customHeight="1">
      <c r="A16" s="5472"/>
      <c r="B16" s="5535" t="s">
        <v>20809</v>
      </c>
      <c r="C16" s="5536" t="s">
        <v>20810</v>
      </c>
      <c r="D16" s="5537">
        <v>3590</v>
      </c>
      <c r="E16" s="5534">
        <f t="shared" si="0"/>
        <v>3590</v>
      </c>
    </row>
    <row r="17" spans="1:5" ht="57.75" customHeight="1">
      <c r="A17" s="5472"/>
      <c r="B17" s="5535" t="s">
        <v>20811</v>
      </c>
      <c r="C17" s="5536" t="s">
        <v>20812</v>
      </c>
      <c r="D17" s="5537">
        <v>3590</v>
      </c>
      <c r="E17" s="5534">
        <f t="shared" si="0"/>
        <v>3590</v>
      </c>
    </row>
    <row r="18" spans="1:5" ht="57.75" customHeight="1">
      <c r="A18" s="5472"/>
      <c r="B18" s="5535" t="s">
        <v>20813</v>
      </c>
      <c r="C18" s="5536" t="s">
        <v>20814</v>
      </c>
      <c r="D18" s="5537">
        <v>3590</v>
      </c>
      <c r="E18" s="5534">
        <f t="shared" si="0"/>
        <v>3590</v>
      </c>
    </row>
    <row r="19" spans="1:5" ht="57.75" customHeight="1">
      <c r="A19" s="5472"/>
      <c r="B19" s="5535" t="s">
        <v>20815</v>
      </c>
      <c r="C19" s="5538" t="s">
        <v>20816</v>
      </c>
      <c r="D19" s="5537">
        <v>13990</v>
      </c>
      <c r="E19" s="5534">
        <f t="shared" si="0"/>
        <v>13990</v>
      </c>
    </row>
    <row r="20" spans="1:5" ht="57.75" customHeight="1">
      <c r="A20" s="5472"/>
      <c r="B20" s="5535" t="s">
        <v>20817</v>
      </c>
      <c r="C20" s="5536" t="s">
        <v>20818</v>
      </c>
      <c r="D20" s="5537">
        <v>2490</v>
      </c>
      <c r="E20" s="5534">
        <f t="shared" si="0"/>
        <v>2490</v>
      </c>
    </row>
    <row r="21" spans="1:5" ht="57.75" customHeight="1">
      <c r="A21" s="5472"/>
      <c r="B21" s="5535" t="s">
        <v>20819</v>
      </c>
      <c r="C21" s="5536" t="s">
        <v>20678</v>
      </c>
      <c r="D21" s="5537">
        <v>1090</v>
      </c>
      <c r="E21" s="5534">
        <f t="shared" si="0"/>
        <v>1090</v>
      </c>
    </row>
    <row r="22" spans="1:5" ht="57.75" customHeight="1">
      <c r="A22" s="5472"/>
      <c r="B22" s="5535" t="s">
        <v>20820</v>
      </c>
      <c r="C22" s="5536" t="s">
        <v>20821</v>
      </c>
      <c r="D22" s="5537">
        <v>2590</v>
      </c>
      <c r="E22" s="5534">
        <f t="shared" si="0"/>
        <v>2590</v>
      </c>
    </row>
    <row r="23" spans="1:5" ht="57.75" customHeight="1">
      <c r="A23" s="5472"/>
      <c r="B23" s="5535" t="s">
        <v>20822</v>
      </c>
      <c r="C23" s="5536" t="s">
        <v>20823</v>
      </c>
      <c r="D23" s="5537">
        <v>3990</v>
      </c>
      <c r="E23" s="5534">
        <f t="shared" si="0"/>
        <v>3990</v>
      </c>
    </row>
    <row r="24" spans="1:5" ht="57.75" customHeight="1">
      <c r="A24" s="5472"/>
      <c r="B24" s="5535" t="s">
        <v>20824</v>
      </c>
      <c r="C24" s="5536" t="s">
        <v>20825</v>
      </c>
      <c r="D24" s="5537">
        <v>3090</v>
      </c>
      <c r="E24" s="5534">
        <f t="shared" si="0"/>
        <v>3090</v>
      </c>
    </row>
    <row r="25" spans="1:5" ht="57.75" customHeight="1">
      <c r="A25" s="5472"/>
      <c r="B25" s="5535" t="s">
        <v>20826</v>
      </c>
      <c r="C25" s="5536" t="s">
        <v>20684</v>
      </c>
      <c r="D25" s="5537">
        <v>1090</v>
      </c>
      <c r="E25" s="5534">
        <f t="shared" si="0"/>
        <v>1090</v>
      </c>
    </row>
    <row r="26" spans="1:5" ht="57.75" customHeight="1">
      <c r="A26" s="5472"/>
      <c r="B26" s="5535" t="s">
        <v>20827</v>
      </c>
      <c r="C26" s="5536" t="s">
        <v>20828</v>
      </c>
      <c r="D26" s="5537">
        <v>2590</v>
      </c>
      <c r="E26" s="5534">
        <f t="shared" si="0"/>
        <v>2590</v>
      </c>
    </row>
    <row r="27" spans="1:5" ht="57.75" customHeight="1">
      <c r="A27" s="5472"/>
      <c r="B27" s="5535" t="s">
        <v>20829</v>
      </c>
      <c r="C27" s="5536" t="s">
        <v>20687</v>
      </c>
      <c r="D27" s="5537">
        <v>1090</v>
      </c>
      <c r="E27" s="5534">
        <f t="shared" si="0"/>
        <v>1090</v>
      </c>
    </row>
    <row r="28" spans="1:5" ht="57.75" customHeight="1">
      <c r="A28" s="5472"/>
      <c r="B28" s="5535" t="s">
        <v>20830</v>
      </c>
      <c r="C28" s="5536" t="s">
        <v>20831</v>
      </c>
      <c r="D28" s="5537">
        <v>2590</v>
      </c>
      <c r="E28" s="5534">
        <f t="shared" si="0"/>
        <v>2590</v>
      </c>
    </row>
    <row r="29" spans="1:5" ht="57.75" customHeight="1">
      <c r="A29" s="5472"/>
      <c r="B29" s="5535" t="s">
        <v>20832</v>
      </c>
      <c r="C29" s="5536" t="s">
        <v>20833</v>
      </c>
      <c r="D29" s="5537">
        <v>3590</v>
      </c>
      <c r="E29" s="5534">
        <f t="shared" si="0"/>
        <v>3590</v>
      </c>
    </row>
    <row r="30" spans="1:5" ht="57.75" customHeight="1">
      <c r="A30" s="5472"/>
      <c r="B30" s="5535" t="s">
        <v>20834</v>
      </c>
      <c r="C30" s="5536" t="s">
        <v>20835</v>
      </c>
      <c r="D30" s="5537">
        <v>390</v>
      </c>
      <c r="E30" s="5534">
        <f t="shared" si="0"/>
        <v>390</v>
      </c>
    </row>
    <row r="31" spans="1:5" ht="57.75" customHeight="1">
      <c r="A31" s="5472"/>
      <c r="B31" s="5535" t="s">
        <v>20836</v>
      </c>
      <c r="C31" s="5536" t="s">
        <v>20837</v>
      </c>
      <c r="D31" s="5537">
        <v>2390</v>
      </c>
      <c r="E31" s="5534">
        <f t="shared" si="0"/>
        <v>2390</v>
      </c>
    </row>
    <row r="32" spans="1:5" ht="57.75" customHeight="1">
      <c r="A32" s="5472"/>
      <c r="B32" s="5535" t="s">
        <v>20838</v>
      </c>
      <c r="C32" s="5536" t="s">
        <v>20839</v>
      </c>
      <c r="D32" s="5537">
        <v>2190</v>
      </c>
      <c r="E32" s="5534">
        <f t="shared" si="0"/>
        <v>2190</v>
      </c>
    </row>
    <row r="33" spans="1:5" ht="75" customHeight="1">
      <c r="A33" s="5472"/>
      <c r="B33" s="5535" t="s">
        <v>20840</v>
      </c>
      <c r="C33" s="5536" t="s">
        <v>20841</v>
      </c>
      <c r="D33" s="5537">
        <v>990</v>
      </c>
      <c r="E33" s="5534">
        <f t="shared" si="0"/>
        <v>990</v>
      </c>
    </row>
    <row r="34" spans="1:5" ht="57.75" customHeight="1">
      <c r="A34" s="5472"/>
      <c r="B34" s="5535" t="s">
        <v>20842</v>
      </c>
      <c r="C34" s="5538" t="s">
        <v>20843</v>
      </c>
      <c r="D34" s="5537">
        <v>1590</v>
      </c>
      <c r="E34" s="5534">
        <f t="shared" si="0"/>
        <v>1590</v>
      </c>
    </row>
    <row r="35" spans="1:5" ht="57.75" customHeight="1">
      <c r="A35" s="5472"/>
      <c r="B35" s="5535" t="s">
        <v>20844</v>
      </c>
      <c r="C35" s="5536" t="s">
        <v>20845</v>
      </c>
      <c r="D35" s="5537">
        <v>950</v>
      </c>
      <c r="E35" s="5534">
        <f t="shared" si="0"/>
        <v>950</v>
      </c>
    </row>
    <row r="36" spans="1:5" ht="57.75" customHeight="1">
      <c r="A36" s="5472"/>
      <c r="B36" s="5535" t="s">
        <v>20846</v>
      </c>
      <c r="C36" s="5536" t="s">
        <v>20847</v>
      </c>
      <c r="D36" s="5537">
        <v>1990</v>
      </c>
      <c r="E36" s="5534">
        <f t="shared" si="0"/>
        <v>1990</v>
      </c>
    </row>
    <row r="37" spans="1:5" ht="57.75" customHeight="1">
      <c r="A37" s="5472"/>
      <c r="B37" s="5535" t="s">
        <v>20848</v>
      </c>
      <c r="C37" s="5536" t="s">
        <v>20849</v>
      </c>
      <c r="D37" s="5537">
        <v>990</v>
      </c>
      <c r="E37" s="5534">
        <f t="shared" si="0"/>
        <v>990</v>
      </c>
    </row>
    <row r="38" spans="1:5" ht="57.75" customHeight="1">
      <c r="A38" s="5473"/>
      <c r="B38" s="5535" t="s">
        <v>20850</v>
      </c>
      <c r="C38" s="5536" t="s">
        <v>20851</v>
      </c>
      <c r="D38" s="5537">
        <v>1080</v>
      </c>
      <c r="E38" s="5534">
        <f t="shared" si="0"/>
        <v>1080</v>
      </c>
    </row>
    <row r="39" spans="1:5" ht="57.75" customHeight="1">
      <c r="A39" s="5472"/>
      <c r="B39" s="5535" t="s">
        <v>20852</v>
      </c>
      <c r="C39" s="5536" t="s">
        <v>20853</v>
      </c>
      <c r="D39" s="5537">
        <v>3290</v>
      </c>
      <c r="E39" s="5534">
        <f t="shared" si="0"/>
        <v>3290</v>
      </c>
    </row>
    <row r="40" spans="1:5" ht="57.75" customHeight="1">
      <c r="A40" s="5472"/>
      <c r="B40" s="5535" t="s">
        <v>20854</v>
      </c>
      <c r="C40" s="5536" t="s">
        <v>20855</v>
      </c>
      <c r="D40" s="5537">
        <v>3290</v>
      </c>
      <c r="E40" s="5534">
        <f t="shared" si="0"/>
        <v>3290</v>
      </c>
    </row>
    <row r="41" spans="1:5" ht="57.75" customHeight="1">
      <c r="A41" s="5472"/>
      <c r="B41" s="5535" t="s">
        <v>20856</v>
      </c>
      <c r="C41" s="5536" t="s">
        <v>20857</v>
      </c>
      <c r="D41" s="5537">
        <v>990</v>
      </c>
      <c r="E41" s="5534">
        <f t="shared" si="0"/>
        <v>990</v>
      </c>
    </row>
    <row r="42" spans="1:5" ht="108.75" customHeight="1">
      <c r="A42" s="5472"/>
      <c r="B42" s="5535" t="s">
        <v>20858</v>
      </c>
      <c r="C42" s="5536" t="s">
        <v>20859</v>
      </c>
      <c r="D42" s="5537">
        <v>1790</v>
      </c>
      <c r="E42" s="5534">
        <f t="shared" si="0"/>
        <v>1790</v>
      </c>
    </row>
    <row r="43" spans="1:5" ht="104.25" customHeight="1">
      <c r="A43" s="5472"/>
      <c r="B43" s="5535" t="s">
        <v>20860</v>
      </c>
      <c r="C43" s="5538" t="s">
        <v>20861</v>
      </c>
      <c r="D43" s="5537">
        <v>8990</v>
      </c>
      <c r="E43" s="5534">
        <f t="shared" si="0"/>
        <v>8990</v>
      </c>
    </row>
    <row r="44" spans="1:5" ht="67.5" customHeight="1">
      <c r="A44" s="5472"/>
      <c r="B44" s="5535" t="s">
        <v>20862</v>
      </c>
      <c r="C44" s="5536" t="s">
        <v>20863</v>
      </c>
      <c r="D44" s="5537">
        <v>1090</v>
      </c>
      <c r="E44" s="5534">
        <f t="shared" si="0"/>
        <v>1090</v>
      </c>
    </row>
    <row r="45" spans="1:5" ht="57.75" customHeight="1">
      <c r="A45" s="5472"/>
      <c r="B45" s="5535" t="s">
        <v>20864</v>
      </c>
      <c r="C45" s="5536" t="s">
        <v>20865</v>
      </c>
      <c r="D45" s="5537">
        <v>390</v>
      </c>
      <c r="E45" s="5534">
        <f t="shared" si="0"/>
        <v>390</v>
      </c>
    </row>
    <row r="46" spans="1:5" ht="57.75" customHeight="1">
      <c r="A46" s="5472"/>
      <c r="B46" s="5535" t="s">
        <v>20866</v>
      </c>
      <c r="C46" s="5536" t="s">
        <v>20867</v>
      </c>
      <c r="D46" s="5537">
        <v>290</v>
      </c>
      <c r="E46" s="5534">
        <f t="shared" si="0"/>
        <v>290</v>
      </c>
    </row>
    <row r="47" spans="1:5" ht="57.75" customHeight="1">
      <c r="A47" s="5472"/>
      <c r="B47" s="5535" t="s">
        <v>20868</v>
      </c>
      <c r="C47" s="5536" t="s">
        <v>20869</v>
      </c>
      <c r="D47" s="5537">
        <v>1690</v>
      </c>
      <c r="E47" s="5534">
        <f t="shared" si="0"/>
        <v>1690</v>
      </c>
    </row>
    <row r="48" spans="1:5" ht="57.75" customHeight="1">
      <c r="A48" s="5472"/>
      <c r="B48" s="5535" t="s">
        <v>20870</v>
      </c>
      <c r="C48" s="5536" t="s">
        <v>20871</v>
      </c>
      <c r="D48" s="5537">
        <v>600</v>
      </c>
      <c r="E48" s="5534">
        <f t="shared" si="0"/>
        <v>600</v>
      </c>
    </row>
    <row r="49" spans="1:5" ht="57.75" customHeight="1">
      <c r="A49" s="5472"/>
      <c r="B49" s="5535" t="s">
        <v>20872</v>
      </c>
      <c r="C49" s="5536" t="s">
        <v>20873</v>
      </c>
      <c r="D49" s="5537">
        <v>1390</v>
      </c>
      <c r="E49" s="5534">
        <f t="shared" si="0"/>
        <v>1390</v>
      </c>
    </row>
    <row r="50" spans="1:5" ht="57.75" customHeight="1">
      <c r="A50" s="5472"/>
      <c r="B50" s="5535" t="s">
        <v>20874</v>
      </c>
      <c r="C50" s="5536" t="s">
        <v>20875</v>
      </c>
      <c r="D50" s="5537">
        <v>2990</v>
      </c>
      <c r="E50" s="5534">
        <f t="shared" si="0"/>
        <v>2990</v>
      </c>
    </row>
    <row r="51" spans="1:5" ht="57.75" customHeight="1">
      <c r="A51" s="5472"/>
      <c r="B51" s="5535" t="s">
        <v>20876</v>
      </c>
      <c r="C51" s="5536" t="s">
        <v>20877</v>
      </c>
      <c r="D51" s="5537">
        <v>3290</v>
      </c>
      <c r="E51" s="5534">
        <f t="shared" si="0"/>
        <v>3290</v>
      </c>
    </row>
    <row r="52" spans="1:5" ht="57.75" customHeight="1">
      <c r="A52" s="5472"/>
      <c r="B52" s="5535" t="s">
        <v>20878</v>
      </c>
      <c r="C52" s="5536" t="s">
        <v>20879</v>
      </c>
      <c r="D52" s="5537">
        <v>50</v>
      </c>
      <c r="E52" s="5534">
        <f t="shared" si="0"/>
        <v>50</v>
      </c>
    </row>
    <row r="53" spans="1:5" ht="57.75" customHeight="1">
      <c r="A53" s="5472"/>
      <c r="B53" s="5535" t="s">
        <v>20880</v>
      </c>
      <c r="C53" s="5536" t="s">
        <v>20881</v>
      </c>
      <c r="D53" s="5537">
        <v>220</v>
      </c>
      <c r="E53" s="5534">
        <f t="shared" si="0"/>
        <v>220</v>
      </c>
    </row>
    <row r="54" spans="1:5" ht="57.75" customHeight="1">
      <c r="A54" s="5472"/>
      <c r="B54" s="5535" t="s">
        <v>20882</v>
      </c>
      <c r="C54" s="5536" t="s">
        <v>20883</v>
      </c>
      <c r="D54" s="5537">
        <v>2200</v>
      </c>
      <c r="E54" s="5534">
        <f t="shared" si="0"/>
        <v>2200</v>
      </c>
    </row>
    <row r="55" spans="1:5" ht="57.75" customHeight="1">
      <c r="A55" s="5472"/>
      <c r="B55" s="5535" t="s">
        <v>20884</v>
      </c>
      <c r="C55" s="5536" t="s">
        <v>20885</v>
      </c>
      <c r="D55" s="5537">
        <v>950</v>
      </c>
      <c r="E55" s="5534">
        <f t="shared" si="0"/>
        <v>950</v>
      </c>
    </row>
    <row r="56" spans="1:5" ht="57.75" customHeight="1">
      <c r="A56" s="5472"/>
      <c r="B56" s="5535" t="s">
        <v>20886</v>
      </c>
      <c r="C56" s="5536" t="s">
        <v>20887</v>
      </c>
      <c r="D56" s="5537">
        <v>500</v>
      </c>
      <c r="E56" s="5534">
        <f t="shared" si="0"/>
        <v>500</v>
      </c>
    </row>
    <row r="57" spans="1:5" ht="57.75" customHeight="1">
      <c r="A57" s="5472"/>
      <c r="B57" s="5535" t="s">
        <v>20888</v>
      </c>
      <c r="C57" s="5538" t="s">
        <v>20889</v>
      </c>
      <c r="D57" s="5537">
        <v>1990</v>
      </c>
      <c r="E57" s="5534">
        <f t="shared" si="0"/>
        <v>1990</v>
      </c>
    </row>
    <row r="58" spans="1:5" ht="57.75" customHeight="1" thickBot="1">
      <c r="A58" s="5472"/>
      <c r="B58" s="5539" t="s">
        <v>20890</v>
      </c>
      <c r="C58" s="5536" t="s">
        <v>20891</v>
      </c>
      <c r="D58" s="5540">
        <v>700</v>
      </c>
      <c r="E58" s="5534">
        <f t="shared" si="0"/>
        <v>700</v>
      </c>
    </row>
  </sheetData>
  <mergeCells count="1">
    <mergeCell ref="A1:E1"/>
  </mergeCell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Лист39">
    <pageSetUpPr fitToPage="1"/>
  </sheetPr>
  <dimension ref="A1:I4555"/>
  <sheetViews>
    <sheetView zoomScale="70" zoomScaleNormal="70" workbookViewId="0">
      <selection activeCell="H11" sqref="H11"/>
    </sheetView>
  </sheetViews>
  <sheetFormatPr defaultColWidth="9.29296875" defaultRowHeight="14.35"/>
  <cols>
    <col min="1" max="1" width="26.5859375" style="913" customWidth="1"/>
    <col min="2" max="2" width="11.29296875" style="356" bestFit="1" customWidth="1"/>
    <col min="3" max="3" width="89" style="913" bestFit="1" customWidth="1"/>
    <col min="4" max="4" width="16.703125" style="451" bestFit="1" customWidth="1"/>
    <col min="5" max="5" width="12.5859375" style="356" bestFit="1" customWidth="1"/>
    <col min="6" max="6" width="12.29296875" style="2582" bestFit="1" customWidth="1"/>
    <col min="7" max="16384" width="9.29296875" style="913"/>
  </cols>
  <sheetData>
    <row r="1" spans="1:6" ht="24" customHeight="1">
      <c r="A1" s="7460"/>
      <c r="B1" s="7460"/>
      <c r="C1" s="7460"/>
      <c r="D1" s="7460"/>
      <c r="E1" s="7460"/>
      <c r="F1" s="7460"/>
    </row>
    <row r="2" spans="1:6">
      <c r="B2" s="913"/>
      <c r="D2" s="584"/>
      <c r="E2" s="584"/>
      <c r="F2" s="4203"/>
    </row>
    <row r="3" spans="1:6">
      <c r="B3" s="913"/>
      <c r="D3" s="584"/>
      <c r="E3" s="584"/>
      <c r="F3" s="4203"/>
    </row>
    <row r="4" spans="1:6" ht="19.5" customHeight="1">
      <c r="A4" s="301" t="s">
        <v>48</v>
      </c>
      <c r="B4" s="19">
        <v>10</v>
      </c>
      <c r="D4" s="584"/>
      <c r="E4" s="584"/>
      <c r="F4" s="4203"/>
    </row>
    <row r="5" spans="1:6">
      <c r="A5" s="4582" t="s">
        <v>14713</v>
      </c>
      <c r="B5" s="4583">
        <v>70</v>
      </c>
      <c r="C5" s="993"/>
      <c r="D5" s="4104"/>
      <c r="E5" s="4104"/>
      <c r="F5" s="510"/>
    </row>
    <row r="6" spans="1:6" ht="32.25" customHeight="1">
      <c r="A6" s="7551" t="s">
        <v>5729</v>
      </c>
      <c r="B6" s="7551"/>
      <c r="C6" s="7551"/>
      <c r="D6" s="7551"/>
      <c r="E6" s="7551"/>
      <c r="F6" s="7551"/>
    </row>
    <row r="7" spans="1:6" ht="18">
      <c r="A7" s="8426" t="s">
        <v>5728</v>
      </c>
      <c r="B7" s="8426"/>
      <c r="C7" s="8426"/>
      <c r="D7" s="8426"/>
      <c r="E7" s="8426"/>
      <c r="F7" s="8426"/>
    </row>
    <row r="8" spans="1:6" ht="41">
      <c r="A8" s="911" t="s">
        <v>70</v>
      </c>
      <c r="B8" s="921" t="s">
        <v>75</v>
      </c>
      <c r="C8" s="921" t="s">
        <v>42</v>
      </c>
      <c r="D8" s="922" t="s">
        <v>5727</v>
      </c>
      <c r="E8" s="1107" t="s">
        <v>1037</v>
      </c>
      <c r="F8" s="3971" t="s">
        <v>5637</v>
      </c>
    </row>
    <row r="9" spans="1:6">
      <c r="A9" s="917" t="s">
        <v>5726</v>
      </c>
      <c r="B9" s="919"/>
      <c r="C9" s="919"/>
      <c r="D9" s="918"/>
      <c r="E9" s="1108"/>
      <c r="F9" s="2579"/>
    </row>
    <row r="10" spans="1:6" ht="25.2" customHeight="1">
      <c r="A10" s="8415"/>
      <c r="B10" s="931">
        <v>27005</v>
      </c>
      <c r="C10" s="916" t="s">
        <v>5725</v>
      </c>
      <c r="D10" s="925">
        <v>3</v>
      </c>
      <c r="E10" s="1109" t="s">
        <v>2989</v>
      </c>
      <c r="F10" s="359">
        <v>9.7799999999999994</v>
      </c>
    </row>
    <row r="11" spans="1:6" ht="25.2" customHeight="1">
      <c r="A11" s="8415"/>
      <c r="B11" s="931">
        <v>27006</v>
      </c>
      <c r="C11" s="916" t="s">
        <v>5724</v>
      </c>
      <c r="D11" s="925">
        <v>2.5</v>
      </c>
      <c r="E11" s="1109" t="s">
        <v>2989</v>
      </c>
      <c r="F11" s="359">
        <v>9.7799999999999994</v>
      </c>
    </row>
    <row r="12" spans="1:6">
      <c r="A12" s="917" t="s">
        <v>5723</v>
      </c>
      <c r="B12" s="929"/>
      <c r="C12" s="929"/>
      <c r="D12" s="930"/>
      <c r="E12" s="1110"/>
      <c r="F12" s="2399"/>
    </row>
    <row r="13" spans="1:6">
      <c r="A13" s="8415"/>
      <c r="B13" s="651">
        <v>27683</v>
      </c>
      <c r="C13" s="916" t="s">
        <v>5722</v>
      </c>
      <c r="D13" s="925">
        <v>3</v>
      </c>
      <c r="E13" s="1109" t="s">
        <v>2989</v>
      </c>
      <c r="F13" s="359">
        <v>24.97</v>
      </c>
    </row>
    <row r="14" spans="1:6">
      <c r="A14" s="8415"/>
      <c r="B14" s="651">
        <v>27090</v>
      </c>
      <c r="C14" s="934" t="s">
        <v>5721</v>
      </c>
      <c r="D14" s="933">
        <v>3</v>
      </c>
      <c r="E14" s="1111" t="s">
        <v>2990</v>
      </c>
      <c r="F14" s="359">
        <v>24.97</v>
      </c>
    </row>
    <row r="15" spans="1:6">
      <c r="A15" s="8415"/>
      <c r="B15" s="651">
        <v>27686</v>
      </c>
      <c r="C15" s="916" t="s">
        <v>5720</v>
      </c>
      <c r="D15" s="925">
        <v>3</v>
      </c>
      <c r="E15" s="1109" t="s">
        <v>5697</v>
      </c>
      <c r="F15" s="359">
        <v>28.23</v>
      </c>
    </row>
    <row r="16" spans="1:6">
      <c r="A16" s="928" t="s">
        <v>5719</v>
      </c>
      <c r="B16" s="919"/>
      <c r="C16" s="919"/>
      <c r="D16" s="918"/>
      <c r="E16" s="1108"/>
      <c r="F16" s="2091"/>
    </row>
    <row r="17" spans="1:6">
      <c r="A17" s="8415"/>
      <c r="B17" s="651">
        <v>27665</v>
      </c>
      <c r="C17" s="934" t="s">
        <v>5718</v>
      </c>
      <c r="D17" s="933">
        <v>3</v>
      </c>
      <c r="E17" s="1111" t="s">
        <v>2989</v>
      </c>
      <c r="F17" s="359">
        <v>11.69</v>
      </c>
    </row>
    <row r="18" spans="1:6">
      <c r="A18" s="8415"/>
      <c r="B18" s="651">
        <v>27634</v>
      </c>
      <c r="C18" s="916" t="s">
        <v>5717</v>
      </c>
      <c r="D18" s="925">
        <v>3</v>
      </c>
      <c r="E18" s="1109" t="s">
        <v>5697</v>
      </c>
      <c r="F18" s="359">
        <v>14.6</v>
      </c>
    </row>
    <row r="19" spans="1:6">
      <c r="A19" s="8415"/>
      <c r="B19" s="651">
        <v>27025</v>
      </c>
      <c r="C19" s="916" t="s">
        <v>5716</v>
      </c>
      <c r="D19" s="925">
        <v>3</v>
      </c>
      <c r="E19" s="1109" t="s">
        <v>2990</v>
      </c>
      <c r="F19" s="359">
        <v>14.16</v>
      </c>
    </row>
    <row r="20" spans="1:6">
      <c r="A20" s="8415"/>
      <c r="B20" s="651">
        <v>27024</v>
      </c>
      <c r="C20" s="916" t="s">
        <v>5715</v>
      </c>
      <c r="D20" s="925">
        <v>3</v>
      </c>
      <c r="E20" s="1109" t="s">
        <v>5693</v>
      </c>
      <c r="F20" s="359">
        <v>17.02</v>
      </c>
    </row>
    <row r="21" spans="1:6">
      <c r="A21" s="8415"/>
      <c r="B21" s="651">
        <v>27045</v>
      </c>
      <c r="C21" s="916" t="s">
        <v>5714</v>
      </c>
      <c r="D21" s="925">
        <v>3</v>
      </c>
      <c r="E21" s="1109" t="s">
        <v>5679</v>
      </c>
      <c r="F21" s="359">
        <v>38.380000000000003</v>
      </c>
    </row>
    <row r="22" spans="1:6">
      <c r="A22" s="8415"/>
      <c r="B22" s="910">
        <v>27048</v>
      </c>
      <c r="C22" s="934" t="s">
        <v>5713</v>
      </c>
      <c r="D22" s="933">
        <v>3</v>
      </c>
      <c r="E22" s="1111" t="s">
        <v>5679</v>
      </c>
      <c r="F22" s="359">
        <v>38.61</v>
      </c>
    </row>
    <row r="23" spans="1:6">
      <c r="A23" s="8415"/>
      <c r="B23" s="910">
        <v>27056</v>
      </c>
      <c r="C23" s="938" t="s">
        <v>5712</v>
      </c>
      <c r="D23" s="937">
        <v>3</v>
      </c>
      <c r="E23" s="1112" t="s">
        <v>5710</v>
      </c>
      <c r="F23" s="359">
        <v>49.29</v>
      </c>
    </row>
    <row r="24" spans="1:6">
      <c r="A24" s="8415"/>
      <c r="B24" s="651">
        <v>27057</v>
      </c>
      <c r="C24" s="936" t="s">
        <v>5711</v>
      </c>
      <c r="D24" s="935">
        <v>3</v>
      </c>
      <c r="E24" s="1113" t="s">
        <v>5710</v>
      </c>
      <c r="F24" s="359">
        <v>52.37</v>
      </c>
    </row>
    <row r="25" spans="1:6">
      <c r="A25" s="917" t="s">
        <v>5709</v>
      </c>
      <c r="B25" s="929"/>
      <c r="C25" s="929"/>
      <c r="D25" s="930"/>
      <c r="E25" s="1110"/>
      <c r="F25" s="2399"/>
    </row>
    <row r="26" spans="1:6">
      <c r="A26" s="8415"/>
      <c r="B26" s="651">
        <v>29203</v>
      </c>
      <c r="C26" s="916" t="s">
        <v>5708</v>
      </c>
      <c r="D26" s="925">
        <v>3</v>
      </c>
      <c r="E26" s="1109" t="s">
        <v>1180</v>
      </c>
      <c r="F26" s="359">
        <v>232.48</v>
      </c>
    </row>
    <row r="27" spans="1:6">
      <c r="A27" s="8415"/>
      <c r="B27" s="651">
        <v>29208</v>
      </c>
      <c r="C27" s="916" t="s">
        <v>5707</v>
      </c>
      <c r="D27" s="925">
        <v>6</v>
      </c>
      <c r="E27" s="1109" t="s">
        <v>1180</v>
      </c>
      <c r="F27" s="359">
        <v>232.48</v>
      </c>
    </row>
    <row r="28" spans="1:6">
      <c r="A28" s="8415"/>
      <c r="B28" s="651">
        <v>29223</v>
      </c>
      <c r="C28" s="916" t="s">
        <v>5706</v>
      </c>
      <c r="D28" s="925">
        <v>3</v>
      </c>
      <c r="E28" s="1109" t="s">
        <v>1171</v>
      </c>
      <c r="F28" s="359">
        <v>418.77</v>
      </c>
    </row>
    <row r="29" spans="1:6">
      <c r="A29" s="8415"/>
      <c r="B29" s="651">
        <v>29228</v>
      </c>
      <c r="C29" s="916" t="s">
        <v>5705</v>
      </c>
      <c r="D29" s="925">
        <v>6</v>
      </c>
      <c r="E29" s="1109" t="s">
        <v>1171</v>
      </c>
      <c r="F29" s="359">
        <v>418.77</v>
      </c>
    </row>
    <row r="30" spans="1:6">
      <c r="A30" s="8415"/>
      <c r="B30" s="651">
        <v>29243</v>
      </c>
      <c r="C30" s="916" t="s">
        <v>5704</v>
      </c>
      <c r="D30" s="925">
        <v>3</v>
      </c>
      <c r="E30" s="1109" t="s">
        <v>4915</v>
      </c>
      <c r="F30" s="359">
        <v>680.15</v>
      </c>
    </row>
    <row r="31" spans="1:6">
      <c r="A31" s="8415"/>
      <c r="B31" s="651">
        <v>29248</v>
      </c>
      <c r="C31" s="916" t="s">
        <v>5703</v>
      </c>
      <c r="D31" s="925">
        <v>6</v>
      </c>
      <c r="E31" s="1109" t="s">
        <v>4915</v>
      </c>
      <c r="F31" s="359">
        <v>680.15</v>
      </c>
    </row>
    <row r="32" spans="1:6">
      <c r="A32" s="8415"/>
      <c r="B32" s="651">
        <v>29521</v>
      </c>
      <c r="C32" s="934" t="s">
        <v>5702</v>
      </c>
      <c r="D32" s="933">
        <v>3</v>
      </c>
      <c r="E32" s="1111" t="s">
        <v>1171</v>
      </c>
      <c r="F32" s="359">
        <v>439.54</v>
      </c>
    </row>
    <row r="33" spans="1:6">
      <c r="A33" s="8415"/>
      <c r="B33" s="651">
        <v>29531</v>
      </c>
      <c r="C33" s="934" t="s">
        <v>5701</v>
      </c>
      <c r="D33" s="933">
        <v>3</v>
      </c>
      <c r="E33" s="1111" t="s">
        <v>4915</v>
      </c>
      <c r="F33" s="359">
        <v>538.27</v>
      </c>
    </row>
    <row r="34" spans="1:6">
      <c r="A34" s="8430" t="s">
        <v>5700</v>
      </c>
      <c r="B34" s="8431"/>
      <c r="C34" s="8431"/>
      <c r="D34" s="8431"/>
      <c r="E34" s="8431"/>
      <c r="F34" s="8431"/>
    </row>
    <row r="35" spans="1:6">
      <c r="A35" s="8427"/>
      <c r="B35" s="1120">
        <v>28310</v>
      </c>
      <c r="C35" s="916" t="s">
        <v>5699</v>
      </c>
      <c r="D35" s="925">
        <v>3</v>
      </c>
      <c r="E35" s="1109" t="s">
        <v>1182</v>
      </c>
      <c r="F35" s="359">
        <v>16.940000000000001</v>
      </c>
    </row>
    <row r="36" spans="1:6">
      <c r="A36" s="8427"/>
      <c r="B36" s="1120">
        <v>28311</v>
      </c>
      <c r="C36" s="916" t="s">
        <v>5698</v>
      </c>
      <c r="D36" s="925">
        <v>6</v>
      </c>
      <c r="E36" s="1109" t="s">
        <v>5697</v>
      </c>
      <c r="F36" s="359">
        <v>16.940000000000001</v>
      </c>
    </row>
    <row r="37" spans="1:6">
      <c r="A37" s="8427"/>
      <c r="B37" s="1120">
        <v>28316</v>
      </c>
      <c r="C37" s="916" t="s">
        <v>5696</v>
      </c>
      <c r="D37" s="925">
        <v>6</v>
      </c>
      <c r="E37" s="1109" t="s">
        <v>5693</v>
      </c>
      <c r="F37" s="359">
        <v>22.68</v>
      </c>
    </row>
    <row r="38" spans="1:6">
      <c r="A38" s="8427"/>
      <c r="B38" s="1120">
        <v>28317</v>
      </c>
      <c r="C38" s="916" t="s">
        <v>5695</v>
      </c>
      <c r="D38" s="925">
        <v>8</v>
      </c>
      <c r="E38" s="1109" t="s">
        <v>5694</v>
      </c>
      <c r="F38" s="359">
        <v>22.68</v>
      </c>
    </row>
    <row r="39" spans="1:6">
      <c r="A39" s="8427"/>
      <c r="B39" s="1120">
        <v>28321</v>
      </c>
      <c r="C39" s="916" t="s">
        <v>5692</v>
      </c>
      <c r="D39" s="925">
        <v>6</v>
      </c>
      <c r="E39" s="1109" t="s">
        <v>5679</v>
      </c>
      <c r="F39" s="359">
        <v>57.36</v>
      </c>
    </row>
    <row r="40" spans="1:6">
      <c r="A40" s="8427"/>
      <c r="B40" s="1120">
        <v>28322</v>
      </c>
      <c r="C40" s="916" t="s">
        <v>5691</v>
      </c>
      <c r="D40" s="925">
        <v>8</v>
      </c>
      <c r="E40" s="1109" t="s">
        <v>5679</v>
      </c>
      <c r="F40" s="359">
        <v>57.36</v>
      </c>
    </row>
    <row r="41" spans="1:6">
      <c r="A41" s="8427"/>
      <c r="B41" s="1120">
        <v>28323</v>
      </c>
      <c r="C41" s="916" t="s">
        <v>5690</v>
      </c>
      <c r="D41" s="925">
        <v>10</v>
      </c>
      <c r="E41" s="1109" t="s">
        <v>5679</v>
      </c>
      <c r="F41" s="2580">
        <v>43.94</v>
      </c>
    </row>
    <row r="42" spans="1:6">
      <c r="A42" s="8423" t="s">
        <v>5689</v>
      </c>
      <c r="B42" s="8424"/>
      <c r="C42" s="8424"/>
      <c r="D42" s="8424"/>
      <c r="E42" s="8424"/>
      <c r="F42" s="8424"/>
    </row>
    <row r="43" spans="1:6">
      <c r="A43" s="8427"/>
      <c r="B43" s="1120">
        <v>27100</v>
      </c>
      <c r="C43" s="916" t="s">
        <v>5688</v>
      </c>
      <c r="D43" s="925">
        <v>6</v>
      </c>
      <c r="E43" s="1109" t="s">
        <v>2989</v>
      </c>
      <c r="F43" s="359">
        <v>11.98</v>
      </c>
    </row>
    <row r="44" spans="1:6">
      <c r="A44" s="8427"/>
      <c r="B44" s="1120">
        <v>27101</v>
      </c>
      <c r="C44" s="916" t="s">
        <v>5687</v>
      </c>
      <c r="D44" s="925">
        <v>8</v>
      </c>
      <c r="E44" s="1109" t="s">
        <v>2989</v>
      </c>
      <c r="F44" s="359">
        <v>11.98</v>
      </c>
    </row>
    <row r="45" spans="1:6">
      <c r="A45" s="8427"/>
      <c r="B45" s="1120">
        <v>27102</v>
      </c>
      <c r="C45" s="916" t="s">
        <v>5686</v>
      </c>
      <c r="D45" s="925">
        <v>10</v>
      </c>
      <c r="E45" s="1109" t="s">
        <v>2989</v>
      </c>
      <c r="F45" s="359">
        <v>12.41</v>
      </c>
    </row>
    <row r="46" spans="1:6">
      <c r="A46" s="8427"/>
      <c r="B46" s="1120">
        <v>27110</v>
      </c>
      <c r="C46" s="916" t="s">
        <v>5685</v>
      </c>
      <c r="D46" s="925">
        <v>6</v>
      </c>
      <c r="E46" s="1109" t="s">
        <v>2990</v>
      </c>
      <c r="F46" s="359">
        <v>17.21</v>
      </c>
    </row>
    <row r="47" spans="1:6">
      <c r="A47" s="8427"/>
      <c r="B47" s="1120">
        <v>27111</v>
      </c>
      <c r="C47" s="916" t="s">
        <v>5684</v>
      </c>
      <c r="D47" s="925">
        <v>8</v>
      </c>
      <c r="E47" s="1109" t="s">
        <v>2990</v>
      </c>
      <c r="F47" s="359">
        <v>17.21</v>
      </c>
    </row>
    <row r="48" spans="1:6">
      <c r="A48" s="8427"/>
      <c r="B48" s="1120">
        <v>27112</v>
      </c>
      <c r="C48" s="916" t="s">
        <v>5683</v>
      </c>
      <c r="D48" s="925">
        <v>10</v>
      </c>
      <c r="E48" s="1109" t="s">
        <v>2990</v>
      </c>
      <c r="F48" s="359">
        <v>17.21</v>
      </c>
    </row>
    <row r="49" spans="1:6">
      <c r="A49" s="8427"/>
      <c r="B49" s="1120">
        <v>29005</v>
      </c>
      <c r="C49" s="916" t="s">
        <v>5682</v>
      </c>
      <c r="D49" s="925">
        <v>6</v>
      </c>
      <c r="E49" s="1109" t="s">
        <v>5679</v>
      </c>
      <c r="F49" s="359">
        <v>38.81</v>
      </c>
    </row>
    <row r="50" spans="1:6">
      <c r="A50" s="8427"/>
      <c r="B50" s="1120">
        <v>29006</v>
      </c>
      <c r="C50" s="916" t="s">
        <v>5681</v>
      </c>
      <c r="D50" s="925">
        <v>8</v>
      </c>
      <c r="E50" s="1109" t="s">
        <v>5679</v>
      </c>
      <c r="F50" s="359">
        <v>38.81</v>
      </c>
    </row>
    <row r="51" spans="1:6">
      <c r="A51" s="8427"/>
      <c r="B51" s="1120">
        <v>29007</v>
      </c>
      <c r="C51" s="916" t="s">
        <v>5680</v>
      </c>
      <c r="D51" s="925">
        <v>10</v>
      </c>
      <c r="E51" s="1109" t="s">
        <v>5679</v>
      </c>
      <c r="F51" s="359">
        <v>38.81</v>
      </c>
    </row>
    <row r="52" spans="1:6">
      <c r="A52" s="8430" t="s">
        <v>5678</v>
      </c>
      <c r="B52" s="8431"/>
      <c r="C52" s="8431"/>
      <c r="D52" s="8431"/>
      <c r="E52" s="8431"/>
      <c r="F52" s="8431"/>
    </row>
    <row r="53" spans="1:6">
      <c r="A53" s="8427"/>
      <c r="B53" s="1120">
        <v>29008</v>
      </c>
      <c r="C53" s="916" t="s">
        <v>5677</v>
      </c>
      <c r="D53" s="925">
        <v>6</v>
      </c>
      <c r="E53" s="1109" t="s">
        <v>1180</v>
      </c>
      <c r="F53" s="359">
        <v>309.49</v>
      </c>
    </row>
    <row r="54" spans="1:6">
      <c r="A54" s="8427"/>
      <c r="B54" s="1120">
        <v>29009</v>
      </c>
      <c r="C54" s="916" t="s">
        <v>5676</v>
      </c>
      <c r="D54" s="925">
        <v>8</v>
      </c>
      <c r="E54" s="1109" t="s">
        <v>1180</v>
      </c>
      <c r="F54" s="359">
        <v>309.49</v>
      </c>
    </row>
    <row r="55" spans="1:6">
      <c r="A55" s="8427"/>
      <c r="B55" s="1120">
        <v>29010</v>
      </c>
      <c r="C55" s="916" t="s">
        <v>5675</v>
      </c>
      <c r="D55" s="925">
        <v>10</v>
      </c>
      <c r="E55" s="1109" t="s">
        <v>1180</v>
      </c>
      <c r="F55" s="359">
        <v>309.49</v>
      </c>
    </row>
    <row r="56" spans="1:6">
      <c r="A56" s="8427"/>
      <c r="B56" s="1120">
        <v>29011</v>
      </c>
      <c r="C56" s="916" t="s">
        <v>5674</v>
      </c>
      <c r="D56" s="925">
        <v>6</v>
      </c>
      <c r="E56" s="1109" t="s">
        <v>1171</v>
      </c>
      <c r="F56" s="359">
        <v>412.46</v>
      </c>
    </row>
    <row r="57" spans="1:6">
      <c r="A57" s="8427"/>
      <c r="B57" s="1120">
        <v>29012</v>
      </c>
      <c r="C57" s="916" t="s">
        <v>5673</v>
      </c>
      <c r="D57" s="925">
        <v>8</v>
      </c>
      <c r="E57" s="1109" t="s">
        <v>1171</v>
      </c>
      <c r="F57" s="359">
        <v>412.46</v>
      </c>
    </row>
    <row r="58" spans="1:6">
      <c r="A58" s="8427"/>
      <c r="B58" s="1120">
        <v>29013</v>
      </c>
      <c r="C58" s="916" t="s">
        <v>5672</v>
      </c>
      <c r="D58" s="925">
        <v>10</v>
      </c>
      <c r="E58" s="1109" t="s">
        <v>1171</v>
      </c>
      <c r="F58" s="359">
        <v>412.46</v>
      </c>
    </row>
    <row r="59" spans="1:6">
      <c r="A59" s="8427"/>
      <c r="B59" s="1120">
        <v>29015</v>
      </c>
      <c r="C59" s="916" t="s">
        <v>5671</v>
      </c>
      <c r="D59" s="925">
        <v>6</v>
      </c>
      <c r="E59" s="1109" t="s">
        <v>4915</v>
      </c>
      <c r="F59" s="359">
        <v>574.91</v>
      </c>
    </row>
    <row r="60" spans="1:6">
      <c r="A60" s="8427"/>
      <c r="B60" s="1120">
        <v>29016</v>
      </c>
      <c r="C60" s="916" t="s">
        <v>5670</v>
      </c>
      <c r="D60" s="925">
        <v>8</v>
      </c>
      <c r="E60" s="1109" t="s">
        <v>4915</v>
      </c>
      <c r="F60" s="359">
        <v>574.91</v>
      </c>
    </row>
    <row r="61" spans="1:6">
      <c r="A61" s="8427"/>
      <c r="B61" s="1120">
        <v>29017</v>
      </c>
      <c r="C61" s="916" t="s">
        <v>5669</v>
      </c>
      <c r="D61" s="925">
        <v>10</v>
      </c>
      <c r="E61" s="1109" t="s">
        <v>4915</v>
      </c>
      <c r="F61" s="359">
        <v>574.91</v>
      </c>
    </row>
    <row r="62" spans="1:6">
      <c r="A62" s="8430" t="s">
        <v>5668</v>
      </c>
      <c r="B62" s="8431"/>
      <c r="C62" s="8431"/>
      <c r="D62" s="8431"/>
      <c r="E62" s="8431"/>
      <c r="F62" s="8431"/>
    </row>
    <row r="63" spans="1:6" ht="27" customHeight="1">
      <c r="A63" s="8427"/>
      <c r="B63" s="1120">
        <v>27173</v>
      </c>
      <c r="C63" s="916" t="s">
        <v>5667</v>
      </c>
      <c r="D63" s="925">
        <v>8</v>
      </c>
      <c r="E63" s="1109" t="s">
        <v>1182</v>
      </c>
      <c r="F63" s="359">
        <v>32.799999999999997</v>
      </c>
    </row>
    <row r="64" spans="1:6" ht="30" customHeight="1">
      <c r="A64" s="8427"/>
      <c r="B64" s="1120">
        <v>27190</v>
      </c>
      <c r="C64" s="916" t="s">
        <v>5666</v>
      </c>
      <c r="D64" s="925">
        <v>8</v>
      </c>
      <c r="E64" s="1109" t="s">
        <v>1175</v>
      </c>
      <c r="F64" s="359">
        <v>80.34</v>
      </c>
    </row>
    <row r="65" spans="1:6">
      <c r="A65" s="1121"/>
      <c r="B65" s="1120"/>
      <c r="C65" s="916"/>
      <c r="D65" s="925"/>
      <c r="E65" s="1114"/>
      <c r="F65" s="2399"/>
    </row>
    <row r="66" spans="1:6">
      <c r="A66" s="8430" t="s">
        <v>5665</v>
      </c>
      <c r="B66" s="8431"/>
      <c r="C66" s="8431"/>
      <c r="D66" s="8431"/>
      <c r="E66" s="8431"/>
      <c r="F66" s="8431"/>
    </row>
    <row r="67" spans="1:6" ht="20.100000000000001" customHeight="1">
      <c r="A67" s="8428"/>
      <c r="B67" s="1120">
        <v>28387</v>
      </c>
      <c r="C67" s="916" t="s">
        <v>5664</v>
      </c>
      <c r="D67" s="925">
        <v>7</v>
      </c>
      <c r="E67" s="1109" t="s">
        <v>944</v>
      </c>
      <c r="F67" s="359">
        <v>56.1</v>
      </c>
    </row>
    <row r="68" spans="1:6" ht="20.100000000000001" customHeight="1">
      <c r="A68" s="8428"/>
      <c r="B68" s="1120">
        <v>28388</v>
      </c>
      <c r="C68" s="932" t="s">
        <v>5663</v>
      </c>
      <c r="D68" s="925">
        <v>7</v>
      </c>
      <c r="E68" s="1109" t="s">
        <v>1175</v>
      </c>
      <c r="F68" s="359">
        <v>42.88</v>
      </c>
    </row>
    <row r="69" spans="1:6" ht="20.100000000000001" customHeight="1">
      <c r="A69" s="8429"/>
      <c r="B69" s="1120">
        <v>27184</v>
      </c>
      <c r="C69" s="511" t="s">
        <v>5662</v>
      </c>
      <c r="D69" s="672">
        <v>7</v>
      </c>
      <c r="E69" s="1122" t="s">
        <v>944</v>
      </c>
      <c r="F69" s="2581">
        <v>11.54</v>
      </c>
    </row>
    <row r="70" spans="1:6">
      <c r="A70" s="912"/>
      <c r="B70" s="651"/>
      <c r="C70" s="916"/>
      <c r="D70" s="925"/>
      <c r="E70" s="1114"/>
    </row>
    <row r="71" spans="1:6">
      <c r="A71" s="917" t="s">
        <v>5661</v>
      </c>
      <c r="B71" s="929"/>
      <c r="C71" s="929"/>
      <c r="D71" s="930"/>
      <c r="E71" s="1110"/>
      <c r="F71" s="2583"/>
    </row>
    <row r="72" spans="1:6" ht="34.5" customHeight="1">
      <c r="A72" s="914"/>
      <c r="B72" s="2145">
        <v>27930</v>
      </c>
      <c r="C72" s="916" t="s">
        <v>5660</v>
      </c>
      <c r="D72" s="925">
        <v>2.5</v>
      </c>
      <c r="E72" s="1109" t="s">
        <v>1175</v>
      </c>
      <c r="F72" s="359">
        <v>103.19</v>
      </c>
    </row>
    <row r="73" spans="1:6" ht="18">
      <c r="A73" s="8413" t="s">
        <v>5659</v>
      </c>
      <c r="B73" s="8413"/>
      <c r="C73" s="8413"/>
      <c r="D73" s="8413"/>
      <c r="E73" s="8413"/>
      <c r="F73" s="8414"/>
    </row>
    <row r="74" spans="1:6" ht="27.35">
      <c r="A74" s="914"/>
      <c r="B74" s="921" t="s">
        <v>5607</v>
      </c>
      <c r="C74" s="921" t="s">
        <v>42</v>
      </c>
      <c r="D74" s="922"/>
      <c r="E74" s="1107" t="s">
        <v>1037</v>
      </c>
      <c r="F74" s="2579" t="s">
        <v>5637</v>
      </c>
    </row>
    <row r="75" spans="1:6" ht="25.2" customHeight="1">
      <c r="A75" s="8425" t="s">
        <v>5658</v>
      </c>
      <c r="B75" s="651">
        <v>27710</v>
      </c>
      <c r="C75" s="916" t="s">
        <v>5657</v>
      </c>
      <c r="D75" s="925"/>
      <c r="E75" s="1109" t="s">
        <v>1182</v>
      </c>
      <c r="F75" s="359">
        <v>14.66</v>
      </c>
    </row>
    <row r="76" spans="1:6" ht="25.2" customHeight="1">
      <c r="A76" s="8415"/>
      <c r="B76" s="651">
        <v>27711</v>
      </c>
      <c r="C76" s="916" t="s">
        <v>5656</v>
      </c>
      <c r="D76" s="925"/>
      <c r="E76" s="1109" t="s">
        <v>1182</v>
      </c>
      <c r="F76" s="359">
        <v>18.21</v>
      </c>
    </row>
    <row r="77" spans="1:6" ht="30" customHeight="1">
      <c r="A77" s="8425" t="s">
        <v>5655</v>
      </c>
      <c r="B77" s="651">
        <v>27725</v>
      </c>
      <c r="C77" s="916" t="s">
        <v>5654</v>
      </c>
      <c r="D77" s="925"/>
      <c r="E77" s="1109" t="s">
        <v>5421</v>
      </c>
      <c r="F77" s="359">
        <v>9.57</v>
      </c>
    </row>
    <row r="78" spans="1:6" ht="30" customHeight="1">
      <c r="A78" s="8415"/>
      <c r="B78" s="651">
        <v>27735</v>
      </c>
      <c r="C78" s="916" t="s">
        <v>5653</v>
      </c>
      <c r="D78" s="925"/>
      <c r="E78" s="1109" t="s">
        <v>1175</v>
      </c>
      <c r="F78" s="359">
        <v>15.35</v>
      </c>
    </row>
    <row r="79" spans="1:6" ht="30" customHeight="1">
      <c r="A79" s="8415"/>
      <c r="B79" s="1835">
        <v>89000</v>
      </c>
      <c r="C79" s="916" t="s">
        <v>5652</v>
      </c>
      <c r="D79" s="925"/>
      <c r="E79" s="1109" t="s">
        <v>1182</v>
      </c>
      <c r="F79" s="359">
        <v>12.48</v>
      </c>
    </row>
    <row r="80" spans="1:6" ht="30" customHeight="1">
      <c r="A80" s="8415"/>
      <c r="B80" s="651">
        <v>27743</v>
      </c>
      <c r="C80" s="916" t="s">
        <v>5651</v>
      </c>
      <c r="D80" s="925"/>
      <c r="E80" s="1109" t="s">
        <v>1182</v>
      </c>
      <c r="F80" s="359">
        <v>21.32</v>
      </c>
    </row>
    <row r="81" spans="1:6" ht="30" customHeight="1">
      <c r="A81" s="8415"/>
      <c r="B81" s="651">
        <v>27750</v>
      </c>
      <c r="C81" s="916" t="s">
        <v>5650</v>
      </c>
      <c r="D81" s="925"/>
      <c r="E81" s="1109" t="s">
        <v>5421</v>
      </c>
      <c r="F81" s="359">
        <v>10.86</v>
      </c>
    </row>
    <row r="82" spans="1:6" ht="45" customHeight="1">
      <c r="A82" s="917" t="s">
        <v>5649</v>
      </c>
      <c r="B82" s="651">
        <v>27785</v>
      </c>
      <c r="C82" s="916" t="s">
        <v>5648</v>
      </c>
      <c r="D82" s="925"/>
      <c r="E82" s="1109" t="s">
        <v>5421</v>
      </c>
      <c r="F82" s="359">
        <v>27.01</v>
      </c>
    </row>
    <row r="83" spans="1:6" ht="45" customHeight="1">
      <c r="A83" s="917" t="s">
        <v>5647</v>
      </c>
      <c r="B83" s="651">
        <v>28505</v>
      </c>
      <c r="C83" s="916" t="s">
        <v>5646</v>
      </c>
      <c r="D83" s="925"/>
      <c r="E83" s="1109" t="s">
        <v>5421</v>
      </c>
      <c r="F83" s="359">
        <v>104.21</v>
      </c>
    </row>
    <row r="84" spans="1:6" ht="30" customHeight="1">
      <c r="A84" s="8425" t="s">
        <v>5645</v>
      </c>
      <c r="B84" s="651">
        <v>28510</v>
      </c>
      <c r="C84" s="916" t="s">
        <v>5644</v>
      </c>
      <c r="D84" s="925"/>
      <c r="E84" s="1109" t="s">
        <v>5421</v>
      </c>
      <c r="F84" s="359">
        <v>43.81</v>
      </c>
    </row>
    <row r="85" spans="1:6" ht="30" customHeight="1">
      <c r="A85" s="8415"/>
      <c r="B85" s="651">
        <v>28515</v>
      </c>
      <c r="C85" s="916" t="s">
        <v>5643</v>
      </c>
      <c r="D85" s="925"/>
      <c r="E85" s="1109" t="s">
        <v>1182</v>
      </c>
      <c r="F85" s="359">
        <v>45.02</v>
      </c>
    </row>
    <row r="86" spans="1:6" ht="30" customHeight="1">
      <c r="A86" s="8425" t="s">
        <v>5642</v>
      </c>
      <c r="B86" s="651">
        <v>28520</v>
      </c>
      <c r="C86" s="916" t="s">
        <v>5641</v>
      </c>
      <c r="D86" s="925"/>
      <c r="E86" s="1109" t="s">
        <v>1182</v>
      </c>
      <c r="F86" s="359">
        <v>63.43</v>
      </c>
    </row>
    <row r="87" spans="1:6" ht="30" customHeight="1">
      <c r="A87" s="8415"/>
      <c r="B87" s="651">
        <v>28525</v>
      </c>
      <c r="C87" s="916" t="s">
        <v>5640</v>
      </c>
      <c r="D87" s="925"/>
      <c r="E87" s="1109" t="s">
        <v>1182</v>
      </c>
      <c r="F87" s="359">
        <v>31.13</v>
      </c>
    </row>
    <row r="88" spans="1:6" ht="51.75" customHeight="1">
      <c r="A88" s="917" t="s">
        <v>5639</v>
      </c>
      <c r="B88" s="651">
        <v>28550</v>
      </c>
      <c r="C88" s="916" t="s">
        <v>5638</v>
      </c>
      <c r="D88" s="925"/>
      <c r="E88" s="1109" t="s">
        <v>1175</v>
      </c>
      <c r="F88" s="359">
        <v>94.05</v>
      </c>
    </row>
    <row r="89" spans="1:6" ht="18">
      <c r="A89" s="8413" t="s">
        <v>5730</v>
      </c>
      <c r="B89" s="8413"/>
      <c r="C89" s="8413"/>
      <c r="D89" s="8413"/>
      <c r="E89" s="8413"/>
      <c r="F89" s="8414"/>
    </row>
    <row r="90" spans="1:6" ht="27.35">
      <c r="A90" s="921" t="s">
        <v>70</v>
      </c>
      <c r="B90" s="921" t="s">
        <v>5607</v>
      </c>
      <c r="C90" s="921" t="s">
        <v>42</v>
      </c>
      <c r="D90" s="922" t="s">
        <v>5605</v>
      </c>
      <c r="E90" s="1107" t="s">
        <v>1037</v>
      </c>
      <c r="F90" s="2579" t="s">
        <v>5637</v>
      </c>
    </row>
    <row r="91" spans="1:6" ht="15.75" customHeight="1">
      <c r="A91" s="8423" t="s">
        <v>5636</v>
      </c>
      <c r="B91" s="8424"/>
      <c r="C91" s="8424"/>
      <c r="D91" s="8424"/>
      <c r="E91" s="8424"/>
      <c r="F91" s="8424"/>
    </row>
    <row r="92" spans="1:6">
      <c r="A92" s="8415"/>
      <c r="B92" s="651">
        <v>30001</v>
      </c>
      <c r="C92" s="916" t="s">
        <v>5635</v>
      </c>
      <c r="D92" s="925">
        <v>0.90400000000000003</v>
      </c>
      <c r="E92" s="1109" t="s">
        <v>1175</v>
      </c>
      <c r="F92" s="359">
        <v>122.1</v>
      </c>
    </row>
    <row r="93" spans="1:6">
      <c r="A93" s="8415"/>
      <c r="B93" s="651">
        <v>30002</v>
      </c>
      <c r="C93" s="916" t="s">
        <v>5634</v>
      </c>
      <c r="D93" s="925">
        <v>0.94799999999999995</v>
      </c>
      <c r="E93" s="1109" t="s">
        <v>5615</v>
      </c>
      <c r="F93" s="2580">
        <v>114.54</v>
      </c>
    </row>
    <row r="94" spans="1:6">
      <c r="A94" s="8415"/>
      <c r="B94" s="651">
        <v>30003</v>
      </c>
      <c r="C94" s="916" t="s">
        <v>5633</v>
      </c>
      <c r="D94" s="925">
        <v>1.1180000000000001</v>
      </c>
      <c r="E94" s="1109" t="s">
        <v>944</v>
      </c>
      <c r="F94" s="359">
        <v>128.37</v>
      </c>
    </row>
    <row r="95" spans="1:6">
      <c r="A95" s="8415"/>
      <c r="B95" s="651">
        <v>30004</v>
      </c>
      <c r="C95" s="916" t="s">
        <v>5632</v>
      </c>
      <c r="D95" s="925">
        <v>1.2709999999999999</v>
      </c>
      <c r="E95" s="1109" t="s">
        <v>1180</v>
      </c>
      <c r="F95" s="359">
        <v>176.77</v>
      </c>
    </row>
    <row r="96" spans="1:6">
      <c r="A96" s="8415"/>
      <c r="B96" s="651">
        <v>30005</v>
      </c>
      <c r="C96" s="916" t="s">
        <v>5631</v>
      </c>
      <c r="D96" s="925">
        <v>1.732</v>
      </c>
      <c r="E96" s="1109" t="s">
        <v>1171</v>
      </c>
      <c r="F96" s="359">
        <v>207.45</v>
      </c>
    </row>
    <row r="97" spans="1:6">
      <c r="A97" s="8415"/>
      <c r="B97" s="651">
        <v>30006</v>
      </c>
      <c r="C97" s="916" t="s">
        <v>5630</v>
      </c>
      <c r="D97" s="925">
        <v>2.1619999999999999</v>
      </c>
      <c r="E97" s="1109" t="s">
        <v>4915</v>
      </c>
      <c r="F97" s="359">
        <v>243.82</v>
      </c>
    </row>
    <row r="98" spans="1:6" ht="15.75" customHeight="1">
      <c r="A98" s="928" t="s">
        <v>5629</v>
      </c>
      <c r="B98" s="926"/>
      <c r="C98" s="926"/>
      <c r="D98" s="927"/>
      <c r="E98" s="1116"/>
      <c r="F98" s="2584"/>
    </row>
    <row r="99" spans="1:6">
      <c r="A99" s="8415"/>
      <c r="B99" s="651">
        <v>30021</v>
      </c>
      <c r="C99" s="916" t="s">
        <v>5628</v>
      </c>
      <c r="D99" s="925">
        <v>0.93899999999999995</v>
      </c>
      <c r="E99" s="1109" t="s">
        <v>1175</v>
      </c>
      <c r="F99" s="359">
        <v>118.8</v>
      </c>
    </row>
    <row r="100" spans="1:6">
      <c r="A100" s="8415"/>
      <c r="B100" s="651">
        <v>30022</v>
      </c>
      <c r="C100" s="916" t="s">
        <v>5627</v>
      </c>
      <c r="D100" s="925">
        <v>0.98299999999999998</v>
      </c>
      <c r="E100" s="1109" t="s">
        <v>5615</v>
      </c>
      <c r="F100" s="2580">
        <v>128.12</v>
      </c>
    </row>
    <row r="101" spans="1:6">
      <c r="A101" s="8415"/>
      <c r="B101" s="651">
        <v>30023</v>
      </c>
      <c r="C101" s="916" t="s">
        <v>5626</v>
      </c>
      <c r="D101" s="925">
        <v>1.109</v>
      </c>
      <c r="E101" s="1109" t="s">
        <v>944</v>
      </c>
      <c r="F101" s="359">
        <v>127.94</v>
      </c>
    </row>
    <row r="102" spans="1:6">
      <c r="A102" s="8415"/>
      <c r="B102" s="651">
        <v>30024</v>
      </c>
      <c r="C102" s="916" t="s">
        <v>5625</v>
      </c>
      <c r="D102" s="925">
        <v>1.262</v>
      </c>
      <c r="E102" s="1109" t="s">
        <v>1180</v>
      </c>
      <c r="F102" s="359">
        <v>178.19</v>
      </c>
    </row>
    <row r="103" spans="1:6">
      <c r="A103" s="8415"/>
      <c r="B103" s="651">
        <v>30025</v>
      </c>
      <c r="C103" s="916" t="s">
        <v>5624</v>
      </c>
      <c r="D103" s="925">
        <v>1.724</v>
      </c>
      <c r="E103" s="1109" t="s">
        <v>1171</v>
      </c>
      <c r="F103" s="359">
        <v>199.89</v>
      </c>
    </row>
    <row r="104" spans="1:6">
      <c r="A104" s="8415"/>
      <c r="B104" s="651">
        <v>30026</v>
      </c>
      <c r="C104" s="916" t="s">
        <v>5623</v>
      </c>
      <c r="D104" s="925">
        <v>2.1539999999999999</v>
      </c>
      <c r="E104" s="1109" t="s">
        <v>4915</v>
      </c>
      <c r="F104" s="359">
        <v>263.94</v>
      </c>
    </row>
    <row r="105" spans="1:6" ht="15.75" customHeight="1">
      <c r="A105" s="917" t="s">
        <v>5622</v>
      </c>
      <c r="B105" s="926"/>
      <c r="C105" s="926"/>
      <c r="D105" s="927"/>
      <c r="E105" s="1116"/>
      <c r="F105" s="2584"/>
    </row>
    <row r="106" spans="1:6">
      <c r="A106" s="8415"/>
      <c r="B106" s="651">
        <v>30041</v>
      </c>
      <c r="C106" s="916" t="s">
        <v>5621</v>
      </c>
      <c r="D106" s="925">
        <v>1.198</v>
      </c>
      <c r="E106" s="1109" t="s">
        <v>1175</v>
      </c>
      <c r="F106" s="359">
        <v>186.96</v>
      </c>
    </row>
    <row r="107" spans="1:6">
      <c r="A107" s="8415"/>
      <c r="B107" s="651">
        <v>30042</v>
      </c>
      <c r="C107" s="916" t="s">
        <v>5620</v>
      </c>
      <c r="D107" s="925">
        <v>1.242</v>
      </c>
      <c r="E107" s="1109" t="s">
        <v>5615</v>
      </c>
      <c r="F107" s="2580">
        <v>199.1</v>
      </c>
    </row>
    <row r="108" spans="1:6">
      <c r="A108" s="8415"/>
      <c r="B108" s="651">
        <v>30043</v>
      </c>
      <c r="C108" s="916" t="s">
        <v>5619</v>
      </c>
      <c r="D108" s="925">
        <v>1.4470000000000001</v>
      </c>
      <c r="E108" s="1109" t="s">
        <v>944</v>
      </c>
      <c r="F108" s="359">
        <v>233.42</v>
      </c>
    </row>
    <row r="109" spans="1:6">
      <c r="A109" s="8415"/>
      <c r="B109" s="651">
        <v>30044</v>
      </c>
      <c r="C109" s="916" t="s">
        <v>5618</v>
      </c>
      <c r="D109" s="925">
        <v>1.6</v>
      </c>
      <c r="E109" s="1109" t="s">
        <v>1180</v>
      </c>
      <c r="F109" s="359">
        <v>257.39</v>
      </c>
    </row>
    <row r="110" spans="1:6">
      <c r="A110" s="8415"/>
      <c r="B110" s="651">
        <v>30045</v>
      </c>
      <c r="C110" s="916" t="s">
        <v>5617</v>
      </c>
      <c r="D110" s="925">
        <v>2.1890000000000001</v>
      </c>
      <c r="E110" s="1109" t="s">
        <v>1171</v>
      </c>
      <c r="F110" s="359">
        <v>297.33999999999997</v>
      </c>
    </row>
    <row r="111" spans="1:6">
      <c r="A111" s="8415"/>
      <c r="B111" s="651">
        <v>30046</v>
      </c>
      <c r="C111" s="916" t="s">
        <v>5616</v>
      </c>
      <c r="D111" s="925">
        <v>2.6190000000000002</v>
      </c>
      <c r="E111" s="1109" t="s">
        <v>4915</v>
      </c>
      <c r="F111" s="359">
        <v>398.67</v>
      </c>
    </row>
    <row r="112" spans="1:6" ht="18">
      <c r="A112" s="8413" t="s">
        <v>5614</v>
      </c>
      <c r="B112" s="8413"/>
      <c r="C112" s="8413"/>
      <c r="D112" s="8413"/>
      <c r="E112" s="8413"/>
      <c r="F112" s="8414"/>
    </row>
    <row r="113" spans="1:9" s="1099" customFormat="1">
      <c r="A113" s="1102"/>
      <c r="B113" s="1103"/>
      <c r="C113" s="1100"/>
      <c r="D113" s="1101"/>
      <c r="E113" s="1117"/>
      <c r="F113" s="2585"/>
    </row>
    <row r="114" spans="1:9" s="1099" customFormat="1" ht="45" customHeight="1">
      <c r="A114" s="928"/>
      <c r="B114" s="2147">
        <v>27950</v>
      </c>
      <c r="C114" s="2148" t="s">
        <v>6369</v>
      </c>
      <c r="D114" s="672">
        <v>3</v>
      </c>
      <c r="E114" s="1118" t="s">
        <v>746</v>
      </c>
      <c r="F114" s="359">
        <v>34.369999999999997</v>
      </c>
    </row>
    <row r="115" spans="1:9" s="1099" customFormat="1" ht="45" customHeight="1">
      <c r="A115" s="928"/>
      <c r="B115" s="2147">
        <v>27990</v>
      </c>
      <c r="C115" s="2148" t="s">
        <v>6370</v>
      </c>
      <c r="D115" s="672">
        <v>3</v>
      </c>
      <c r="E115" s="1118" t="s">
        <v>746</v>
      </c>
      <c r="F115" s="359">
        <v>67.95</v>
      </c>
    </row>
    <row r="116" spans="1:9" ht="15.75" customHeight="1">
      <c r="A116" s="917" t="s">
        <v>5609</v>
      </c>
      <c r="B116" s="917"/>
      <c r="C116" s="8416"/>
      <c r="D116" s="8416"/>
      <c r="E116" s="8416"/>
      <c r="F116" s="8417"/>
    </row>
    <row r="117" spans="1:9" ht="48" customHeight="1">
      <c r="A117" s="914"/>
      <c r="B117" s="2146">
        <v>27920</v>
      </c>
      <c r="C117" s="511" t="s">
        <v>5613</v>
      </c>
      <c r="D117" s="672"/>
      <c r="E117" s="1122" t="s">
        <v>1175</v>
      </c>
      <c r="F117" s="359">
        <v>17.97</v>
      </c>
    </row>
    <row r="118" spans="1:9" ht="15.75" customHeight="1">
      <c r="A118" s="917" t="s">
        <v>5609</v>
      </c>
      <c r="B118" s="917"/>
      <c r="C118" s="8418"/>
      <c r="D118" s="8418"/>
      <c r="E118" s="8418"/>
      <c r="F118" s="8419"/>
    </row>
    <row r="119" spans="1:9">
      <c r="A119" s="8415"/>
      <c r="B119" s="651">
        <v>28920</v>
      </c>
      <c r="C119" s="920" t="s">
        <v>5612</v>
      </c>
      <c r="D119" s="924"/>
      <c r="E119" s="1115" t="s">
        <v>1175</v>
      </c>
      <c r="F119" s="359">
        <v>50.18</v>
      </c>
    </row>
    <row r="120" spans="1:9">
      <c r="A120" s="8415"/>
      <c r="B120" s="651">
        <v>28925</v>
      </c>
      <c r="C120" s="920" t="s">
        <v>5611</v>
      </c>
      <c r="D120" s="924"/>
      <c r="E120" s="1115" t="s">
        <v>1175</v>
      </c>
      <c r="F120" s="359">
        <v>51.78</v>
      </c>
    </row>
    <row r="121" spans="1:9">
      <c r="A121" s="8415"/>
      <c r="B121" s="651">
        <v>22390</v>
      </c>
      <c r="C121" s="920" t="s">
        <v>5610</v>
      </c>
      <c r="D121" s="924"/>
      <c r="E121" s="1115" t="s">
        <v>944</v>
      </c>
      <c r="F121" s="359">
        <v>53.41</v>
      </c>
    </row>
    <row r="122" spans="1:9" ht="18">
      <c r="A122" s="8413" t="s">
        <v>5608</v>
      </c>
      <c r="B122" s="8413"/>
      <c r="C122" s="8413"/>
      <c r="D122" s="8413"/>
      <c r="E122" s="8413"/>
      <c r="F122" s="8414"/>
    </row>
    <row r="123" spans="1:9" ht="28">
      <c r="A123" s="923" t="s">
        <v>70</v>
      </c>
      <c r="B123" s="921" t="s">
        <v>5607</v>
      </c>
      <c r="C123" s="921" t="s">
        <v>42</v>
      </c>
      <c r="D123" s="922" t="s">
        <v>5606</v>
      </c>
      <c r="E123" s="1107" t="s">
        <v>5605</v>
      </c>
      <c r="F123" s="5795" t="s">
        <v>5604</v>
      </c>
    </row>
    <row r="124" spans="1:9" ht="15" customHeight="1">
      <c r="A124" s="914"/>
      <c r="B124" s="919"/>
      <c r="C124" s="919"/>
      <c r="D124" s="918"/>
      <c r="E124" s="1108"/>
      <c r="F124" s="5795"/>
    </row>
    <row r="125" spans="1:9">
      <c r="A125" s="8420"/>
      <c r="B125" s="2147" t="s">
        <v>12630</v>
      </c>
      <c r="C125" s="511" t="s">
        <v>5603</v>
      </c>
      <c r="D125" s="915" t="s">
        <v>5602</v>
      </c>
      <c r="E125" s="2150">
        <v>2.2000000000000002</v>
      </c>
      <c r="F125" s="5826">
        <v>2551.15</v>
      </c>
    </row>
    <row r="126" spans="1:9">
      <c r="A126" s="8421"/>
      <c r="B126" s="2147" t="s">
        <v>12632</v>
      </c>
      <c r="C126" s="511" t="s">
        <v>5601</v>
      </c>
      <c r="D126" s="915" t="s">
        <v>5600</v>
      </c>
      <c r="E126" s="2150">
        <v>2.1</v>
      </c>
      <c r="F126" s="5826">
        <v>2636.46</v>
      </c>
      <c r="H126" s="5273"/>
      <c r="I126" s="5273"/>
    </row>
    <row r="127" spans="1:9">
      <c r="A127" s="8421"/>
      <c r="B127" s="2147" t="s">
        <v>12631</v>
      </c>
      <c r="C127" s="511" t="s">
        <v>5599</v>
      </c>
      <c r="D127" s="915" t="s">
        <v>5598</v>
      </c>
      <c r="E127" s="2150">
        <v>3.2</v>
      </c>
      <c r="F127" s="5826">
        <v>2778.12</v>
      </c>
      <c r="H127" s="5273"/>
      <c r="I127" s="5273"/>
    </row>
    <row r="128" spans="1:9">
      <c r="A128" s="8421"/>
      <c r="B128" s="2147" t="s">
        <v>12644</v>
      </c>
      <c r="C128" s="511" t="s">
        <v>5597</v>
      </c>
      <c r="D128" s="915" t="s">
        <v>5596</v>
      </c>
      <c r="E128" s="2150">
        <v>4</v>
      </c>
      <c r="F128" s="5826">
        <v>3151.9</v>
      </c>
      <c r="H128" s="5273"/>
      <c r="I128" s="5273"/>
    </row>
    <row r="129" spans="1:9">
      <c r="A129" s="8421"/>
      <c r="B129" s="2147" t="s">
        <v>12643</v>
      </c>
      <c r="C129" s="511" t="s">
        <v>5595</v>
      </c>
      <c r="D129" s="915" t="s">
        <v>5594</v>
      </c>
      <c r="E129" s="2150">
        <v>5.4</v>
      </c>
      <c r="F129" s="5826">
        <v>5089.01</v>
      </c>
      <c r="H129" s="5273"/>
      <c r="I129" s="5273"/>
    </row>
    <row r="130" spans="1:9">
      <c r="A130" s="8421"/>
      <c r="B130" s="2147" t="s">
        <v>12642</v>
      </c>
      <c r="C130" s="511" t="s">
        <v>5593</v>
      </c>
      <c r="D130" s="915" t="s">
        <v>5592</v>
      </c>
      <c r="E130" s="2150">
        <v>9.9</v>
      </c>
      <c r="F130" s="5826">
        <v>6376.96</v>
      </c>
      <c r="H130" s="5273"/>
      <c r="I130" s="5273"/>
    </row>
    <row r="131" spans="1:9">
      <c r="A131" s="8421"/>
      <c r="B131" s="2147" t="s">
        <v>12641</v>
      </c>
      <c r="C131" s="511" t="s">
        <v>5591</v>
      </c>
      <c r="D131" s="915" t="s">
        <v>5590</v>
      </c>
      <c r="E131" s="2150">
        <v>13.9</v>
      </c>
      <c r="F131" s="5826">
        <v>8531.15</v>
      </c>
      <c r="H131" s="5273"/>
      <c r="I131" s="5273"/>
    </row>
    <row r="132" spans="1:9">
      <c r="A132" s="8421"/>
      <c r="B132" s="2147" t="s">
        <v>12640</v>
      </c>
      <c r="C132" s="2149" t="s">
        <v>5589</v>
      </c>
      <c r="D132" s="359" t="s">
        <v>5580</v>
      </c>
      <c r="E132" s="2150">
        <v>23.8</v>
      </c>
      <c r="F132" s="5826">
        <v>17511.04</v>
      </c>
      <c r="H132" s="5273"/>
      <c r="I132" s="5273"/>
    </row>
    <row r="133" spans="1:9">
      <c r="A133" s="8421"/>
      <c r="B133" s="2147" t="s">
        <v>12639</v>
      </c>
      <c r="C133" s="2149" t="s">
        <v>5588</v>
      </c>
      <c r="D133" s="359" t="s">
        <v>5578</v>
      </c>
      <c r="E133" s="2150">
        <v>25.3</v>
      </c>
      <c r="F133" s="5826">
        <v>21160.93</v>
      </c>
      <c r="H133" s="5273"/>
      <c r="I133" s="5273"/>
    </row>
    <row r="134" spans="1:9">
      <c r="A134" s="8421"/>
      <c r="B134" s="2147" t="s">
        <v>12638</v>
      </c>
      <c r="C134" s="2149" t="s">
        <v>5587</v>
      </c>
      <c r="D134" s="359" t="s">
        <v>5576</v>
      </c>
      <c r="E134" s="2150">
        <v>38.1</v>
      </c>
      <c r="F134" s="5826">
        <v>25579.49</v>
      </c>
      <c r="H134" s="5273"/>
      <c r="I134" s="5273"/>
    </row>
    <row r="135" spans="1:9">
      <c r="A135" s="8421"/>
      <c r="B135" s="2147" t="s">
        <v>12637</v>
      </c>
      <c r="C135" s="2149" t="s">
        <v>5586</v>
      </c>
      <c r="D135" s="359" t="s">
        <v>5574</v>
      </c>
      <c r="E135" s="2150">
        <v>56.9</v>
      </c>
      <c r="F135" s="5826">
        <v>34727.19</v>
      </c>
      <c r="H135" s="5273"/>
      <c r="I135" s="5273"/>
    </row>
    <row r="136" spans="1:9">
      <c r="A136" s="8421"/>
      <c r="B136" s="2147" t="s">
        <v>12636</v>
      </c>
      <c r="C136" s="2149" t="s">
        <v>5585</v>
      </c>
      <c r="D136" s="359" t="s">
        <v>5572</v>
      </c>
      <c r="E136" s="2150">
        <v>76.400000000000006</v>
      </c>
      <c r="F136" s="5826">
        <v>53567.24</v>
      </c>
      <c r="H136" s="5273"/>
      <c r="I136" s="5273"/>
    </row>
    <row r="137" spans="1:9">
      <c r="A137" s="8421"/>
      <c r="B137" s="2147" t="s">
        <v>12635</v>
      </c>
      <c r="C137" s="2149" t="s">
        <v>5584</v>
      </c>
      <c r="D137" s="359" t="s">
        <v>5570</v>
      </c>
      <c r="E137" s="2150">
        <v>92.9</v>
      </c>
      <c r="F137" s="5826">
        <v>73904.52</v>
      </c>
      <c r="H137" s="5273"/>
      <c r="I137" s="5273"/>
    </row>
    <row r="138" spans="1:9">
      <c r="A138" s="8421"/>
      <c r="B138" s="2147" t="s">
        <v>12634</v>
      </c>
      <c r="C138" s="2149" t="s">
        <v>5583</v>
      </c>
      <c r="D138" s="359" t="s">
        <v>5568</v>
      </c>
      <c r="E138" s="2150">
        <v>126.9</v>
      </c>
      <c r="F138" s="5826">
        <v>100828.2</v>
      </c>
      <c r="H138" s="5273"/>
      <c r="I138" s="5273"/>
    </row>
    <row r="139" spans="1:9">
      <c r="A139" s="8422"/>
      <c r="B139" s="2147" t="s">
        <v>12633</v>
      </c>
      <c r="C139" s="2149" t="s">
        <v>5582</v>
      </c>
      <c r="D139" s="359" t="s">
        <v>5566</v>
      </c>
      <c r="E139" s="2150">
        <v>145.9</v>
      </c>
      <c r="F139" s="5826">
        <v>134616.15</v>
      </c>
      <c r="H139" s="5273"/>
      <c r="I139" s="5273"/>
    </row>
    <row r="140" spans="1:9" ht="15.75" customHeight="1">
      <c r="A140" s="914"/>
      <c r="B140" s="2151"/>
      <c r="C140" s="2151"/>
      <c r="D140" s="2152"/>
      <c r="E140" s="2153"/>
      <c r="F140" s="5796"/>
      <c r="H140" s="5273"/>
      <c r="I140" s="5273"/>
    </row>
    <row r="141" spans="1:9">
      <c r="A141" s="8415"/>
      <c r="B141" s="2147" t="s">
        <v>12645</v>
      </c>
      <c r="C141" s="916" t="s">
        <v>5581</v>
      </c>
      <c r="D141" s="359" t="s">
        <v>5580</v>
      </c>
      <c r="E141" s="2150">
        <v>23.8</v>
      </c>
      <c r="F141" s="5826">
        <v>24285.43</v>
      </c>
      <c r="H141" s="5273"/>
      <c r="I141" s="5273"/>
    </row>
    <row r="142" spans="1:9">
      <c r="A142" s="8415"/>
      <c r="B142" s="2147" t="s">
        <v>12646</v>
      </c>
      <c r="C142" s="916" t="s">
        <v>5579</v>
      </c>
      <c r="D142" s="359" t="s">
        <v>5578</v>
      </c>
      <c r="E142" s="2150">
        <v>25.3</v>
      </c>
      <c r="F142" s="5826">
        <v>27188.45</v>
      </c>
      <c r="H142" s="5273"/>
      <c r="I142" s="5273"/>
    </row>
    <row r="143" spans="1:9">
      <c r="A143" s="8415"/>
      <c r="B143" s="2147" t="s">
        <v>12647</v>
      </c>
      <c r="C143" s="916" t="s">
        <v>5577</v>
      </c>
      <c r="D143" s="359" t="s">
        <v>5576</v>
      </c>
      <c r="E143" s="2150">
        <v>38.1</v>
      </c>
      <c r="F143" s="5826">
        <v>33131.589999999997</v>
      </c>
      <c r="H143" s="5273"/>
      <c r="I143" s="5273"/>
    </row>
    <row r="144" spans="1:9">
      <c r="A144" s="8415"/>
      <c r="B144" s="2147" t="s">
        <v>12648</v>
      </c>
      <c r="C144" s="916" t="s">
        <v>5575</v>
      </c>
      <c r="D144" s="359" t="s">
        <v>5574</v>
      </c>
      <c r="E144" s="2150">
        <v>56.9</v>
      </c>
      <c r="F144" s="5826">
        <v>40548.07</v>
      </c>
      <c r="H144" s="5273"/>
      <c r="I144" s="5273"/>
    </row>
    <row r="145" spans="1:9">
      <c r="A145" s="8415"/>
      <c r="B145" s="2147" t="s">
        <v>12649</v>
      </c>
      <c r="C145" s="916" t="s">
        <v>5573</v>
      </c>
      <c r="D145" s="359" t="s">
        <v>5572</v>
      </c>
      <c r="E145" s="2150">
        <v>76.400000000000006</v>
      </c>
      <c r="F145" s="5826">
        <v>57316.4</v>
      </c>
      <c r="H145" s="5273"/>
      <c r="I145" s="5273"/>
    </row>
    <row r="146" spans="1:9">
      <c r="A146" s="8415"/>
      <c r="B146" s="2147" t="s">
        <v>12650</v>
      </c>
      <c r="C146" s="916" t="s">
        <v>5571</v>
      </c>
      <c r="D146" s="359" t="s">
        <v>5570</v>
      </c>
      <c r="E146" s="2150">
        <v>92.9</v>
      </c>
      <c r="F146" s="5826">
        <v>84682.34</v>
      </c>
      <c r="H146" s="5273"/>
      <c r="I146" s="5273"/>
    </row>
    <row r="147" spans="1:9">
      <c r="A147" s="8415"/>
      <c r="B147" s="2147" t="s">
        <v>12651</v>
      </c>
      <c r="C147" s="916" t="s">
        <v>5569</v>
      </c>
      <c r="D147" s="359" t="s">
        <v>5568</v>
      </c>
      <c r="E147" s="2150">
        <v>126.9</v>
      </c>
      <c r="F147" s="5826">
        <v>147848.89000000001</v>
      </c>
      <c r="H147" s="5273"/>
      <c r="I147" s="5273"/>
    </row>
    <row r="148" spans="1:9">
      <c r="A148" s="8415"/>
      <c r="B148" s="2147" t="s">
        <v>12652</v>
      </c>
      <c r="C148" s="916" t="s">
        <v>5567</v>
      </c>
      <c r="D148" s="359" t="s">
        <v>5566</v>
      </c>
      <c r="E148" s="2150">
        <v>145.9</v>
      </c>
      <c r="F148" s="5826">
        <v>205734.63</v>
      </c>
      <c r="H148" s="5273"/>
      <c r="I148" s="5273"/>
    </row>
    <row r="149" spans="1:9">
      <c r="A149" s="917"/>
      <c r="B149" s="2154"/>
      <c r="C149" s="2155"/>
      <c r="D149" s="2156"/>
      <c r="E149" s="2157"/>
      <c r="F149" s="5796"/>
      <c r="H149" s="5273"/>
      <c r="I149" s="5273"/>
    </row>
    <row r="150" spans="1:9">
      <c r="A150" s="8415"/>
      <c r="B150" s="2147" t="s">
        <v>12653</v>
      </c>
      <c r="C150" s="916" t="s">
        <v>5565</v>
      </c>
      <c r="D150" s="915" t="s">
        <v>5564</v>
      </c>
      <c r="E150" s="1119">
        <v>2.1</v>
      </c>
      <c r="F150" s="5826">
        <v>3411.27</v>
      </c>
      <c r="H150" s="5273"/>
      <c r="I150" s="5273"/>
    </row>
    <row r="151" spans="1:9">
      <c r="A151" s="8415"/>
      <c r="B151" s="2382" t="s">
        <v>13463</v>
      </c>
      <c r="C151" s="916" t="s">
        <v>5563</v>
      </c>
      <c r="D151" s="915" t="s">
        <v>5562</v>
      </c>
      <c r="E151" s="1119">
        <v>2.2999999999999998</v>
      </c>
      <c r="F151" s="5826">
        <v>3655.66</v>
      </c>
      <c r="H151" s="5273"/>
      <c r="I151" s="5273"/>
    </row>
    <row r="152" spans="1:9">
      <c r="A152" s="8415"/>
      <c r="B152" s="2147" t="s">
        <v>12654</v>
      </c>
      <c r="C152" s="916" t="s">
        <v>5561</v>
      </c>
      <c r="D152" s="915" t="s">
        <v>5560</v>
      </c>
      <c r="E152" s="1119">
        <v>3.2</v>
      </c>
      <c r="F152" s="5826">
        <v>4576.6099999999997</v>
      </c>
      <c r="H152" s="5273"/>
      <c r="I152" s="5273"/>
    </row>
    <row r="153" spans="1:9">
      <c r="A153" s="8415"/>
      <c r="B153" s="2147" t="s">
        <v>12655</v>
      </c>
      <c r="C153" s="916" t="s">
        <v>5559</v>
      </c>
      <c r="D153" s="915" t="s">
        <v>5558</v>
      </c>
      <c r="E153" s="1119">
        <v>4</v>
      </c>
      <c r="F153" s="5826">
        <v>5121.72</v>
      </c>
      <c r="H153" s="5273"/>
      <c r="I153" s="5273"/>
    </row>
    <row r="154" spans="1:9">
      <c r="A154" s="8415"/>
      <c r="B154" s="2147" t="s">
        <v>12656</v>
      </c>
      <c r="C154" s="916" t="s">
        <v>5557</v>
      </c>
      <c r="D154" s="915" t="s">
        <v>5556</v>
      </c>
      <c r="E154" s="1119">
        <v>5</v>
      </c>
      <c r="F154" s="5826">
        <v>7192.93</v>
      </c>
      <c r="H154" s="5273"/>
      <c r="I154" s="5273"/>
    </row>
    <row r="155" spans="1:9">
      <c r="A155" s="8415"/>
      <c r="B155" s="2147" t="s">
        <v>12657</v>
      </c>
      <c r="C155" s="916" t="s">
        <v>5555</v>
      </c>
      <c r="D155" s="915" t="s">
        <v>5554</v>
      </c>
      <c r="E155" s="1119">
        <v>9.9</v>
      </c>
      <c r="F155" s="5826">
        <v>12146.28</v>
      </c>
      <c r="H155" s="5273"/>
      <c r="I155" s="5273"/>
    </row>
    <row r="156" spans="1:9">
      <c r="A156" s="8415"/>
      <c r="B156" s="2147" t="s">
        <v>12658</v>
      </c>
      <c r="C156" s="916" t="s">
        <v>5553</v>
      </c>
      <c r="D156" s="915" t="s">
        <v>5552</v>
      </c>
      <c r="E156" s="1119">
        <v>13.9</v>
      </c>
      <c r="F156" s="5826">
        <v>15554.33</v>
      </c>
      <c r="H156" s="5273"/>
      <c r="I156" s="5273"/>
    </row>
    <row r="157" spans="1:9">
      <c r="F157" s="2586"/>
    </row>
    <row r="158" spans="1:9">
      <c r="F158" s="2391"/>
    </row>
    <row r="159" spans="1:9">
      <c r="F159" s="2391"/>
    </row>
    <row r="160" spans="1:9">
      <c r="F160" s="2391"/>
    </row>
    <row r="161" spans="6:6">
      <c r="F161" s="2391"/>
    </row>
    <row r="162" spans="6:6">
      <c r="F162" s="2391"/>
    </row>
    <row r="163" spans="6:6">
      <c r="F163" s="2391"/>
    </row>
    <row r="164" spans="6:6">
      <c r="F164" s="2391"/>
    </row>
    <row r="165" spans="6:6">
      <c r="F165" s="2391"/>
    </row>
    <row r="166" spans="6:6">
      <c r="F166" s="2391"/>
    </row>
    <row r="167" spans="6:6">
      <c r="F167" s="2391"/>
    </row>
    <row r="168" spans="6:6">
      <c r="F168" s="2391"/>
    </row>
    <row r="169" spans="6:6">
      <c r="F169" s="2391"/>
    </row>
    <row r="170" spans="6:6">
      <c r="F170" s="2391"/>
    </row>
    <row r="171" spans="6:6">
      <c r="F171" s="2391"/>
    </row>
    <row r="172" spans="6:6">
      <c r="F172" s="2391"/>
    </row>
    <row r="173" spans="6:6">
      <c r="F173" s="2391"/>
    </row>
    <row r="174" spans="6:6">
      <c r="F174" s="2391"/>
    </row>
    <row r="175" spans="6:6">
      <c r="F175" s="2391"/>
    </row>
    <row r="176" spans="6:6">
      <c r="F176" s="2391"/>
    </row>
    <row r="177" spans="6:6">
      <c r="F177" s="2391"/>
    </row>
    <row r="178" spans="6:6">
      <c r="F178" s="2391"/>
    </row>
    <row r="179" spans="6:6">
      <c r="F179" s="2391"/>
    </row>
    <row r="180" spans="6:6">
      <c r="F180" s="2391"/>
    </row>
    <row r="181" spans="6:6">
      <c r="F181" s="2391"/>
    </row>
    <row r="182" spans="6:6">
      <c r="F182" s="2391"/>
    </row>
    <row r="183" spans="6:6">
      <c r="F183" s="2391"/>
    </row>
    <row r="184" spans="6:6">
      <c r="F184" s="2391"/>
    </row>
    <row r="185" spans="6:6">
      <c r="F185" s="2391"/>
    </row>
    <row r="186" spans="6:6">
      <c r="F186" s="2391"/>
    </row>
    <row r="187" spans="6:6">
      <c r="F187" s="2391"/>
    </row>
    <row r="188" spans="6:6">
      <c r="F188" s="2391"/>
    </row>
    <row r="189" spans="6:6">
      <c r="F189" s="2391"/>
    </row>
    <row r="190" spans="6:6">
      <c r="F190" s="2391"/>
    </row>
    <row r="191" spans="6:6">
      <c r="F191" s="2391"/>
    </row>
    <row r="192" spans="6:6">
      <c r="F192" s="2391"/>
    </row>
    <row r="193" spans="6:6">
      <c r="F193" s="2391"/>
    </row>
    <row r="194" spans="6:6">
      <c r="F194" s="2391"/>
    </row>
    <row r="195" spans="6:6">
      <c r="F195" s="2391"/>
    </row>
    <row r="196" spans="6:6">
      <c r="F196" s="2391"/>
    </row>
    <row r="197" spans="6:6">
      <c r="F197" s="2391"/>
    </row>
    <row r="198" spans="6:6">
      <c r="F198" s="2391"/>
    </row>
    <row r="199" spans="6:6">
      <c r="F199" s="2391"/>
    </row>
    <row r="200" spans="6:6">
      <c r="F200" s="2391"/>
    </row>
    <row r="201" spans="6:6">
      <c r="F201" s="2391"/>
    </row>
    <row r="202" spans="6:6">
      <c r="F202" s="2391"/>
    </row>
    <row r="203" spans="6:6">
      <c r="F203" s="2391"/>
    </row>
    <row r="204" spans="6:6">
      <c r="F204" s="2391"/>
    </row>
    <row r="205" spans="6:6">
      <c r="F205" s="2391"/>
    </row>
    <row r="206" spans="6:6">
      <c r="F206" s="2391"/>
    </row>
    <row r="207" spans="6:6">
      <c r="F207" s="2391"/>
    </row>
    <row r="208" spans="6:6">
      <c r="F208" s="2391"/>
    </row>
    <row r="209" spans="6:6">
      <c r="F209" s="2391"/>
    </row>
    <row r="210" spans="6:6">
      <c r="F210" s="2391"/>
    </row>
    <row r="211" spans="6:6">
      <c r="F211" s="2391"/>
    </row>
    <row r="212" spans="6:6">
      <c r="F212" s="2391"/>
    </row>
    <row r="213" spans="6:6">
      <c r="F213" s="2391"/>
    </row>
    <row r="214" spans="6:6">
      <c r="F214" s="2391"/>
    </row>
    <row r="215" spans="6:6">
      <c r="F215" s="2391"/>
    </row>
    <row r="216" spans="6:6">
      <c r="F216" s="2391"/>
    </row>
    <row r="217" spans="6:6">
      <c r="F217" s="2391"/>
    </row>
    <row r="218" spans="6:6">
      <c r="F218" s="2391"/>
    </row>
    <row r="219" spans="6:6">
      <c r="F219" s="2391"/>
    </row>
    <row r="220" spans="6:6">
      <c r="F220" s="2391"/>
    </row>
    <row r="221" spans="6:6">
      <c r="F221" s="2391"/>
    </row>
    <row r="222" spans="6:6">
      <c r="F222" s="2391"/>
    </row>
    <row r="223" spans="6:6">
      <c r="F223" s="2391"/>
    </row>
    <row r="224" spans="6:6">
      <c r="F224" s="2391"/>
    </row>
    <row r="225" spans="6:6">
      <c r="F225" s="2391"/>
    </row>
    <row r="226" spans="6:6">
      <c r="F226" s="2391"/>
    </row>
    <row r="227" spans="6:6">
      <c r="F227" s="2391"/>
    </row>
    <row r="228" spans="6:6">
      <c r="F228" s="2391"/>
    </row>
    <row r="229" spans="6:6">
      <c r="F229" s="2391"/>
    </row>
    <row r="230" spans="6:6">
      <c r="F230" s="2391"/>
    </row>
    <row r="231" spans="6:6">
      <c r="F231" s="2391"/>
    </row>
    <row r="232" spans="6:6">
      <c r="F232" s="2391"/>
    </row>
    <row r="233" spans="6:6">
      <c r="F233" s="2391"/>
    </row>
    <row r="234" spans="6:6">
      <c r="F234" s="2391"/>
    </row>
    <row r="235" spans="6:6">
      <c r="F235" s="2391"/>
    </row>
    <row r="236" spans="6:6">
      <c r="F236" s="2391"/>
    </row>
    <row r="237" spans="6:6">
      <c r="F237" s="2391"/>
    </row>
    <row r="238" spans="6:6">
      <c r="F238" s="2391"/>
    </row>
    <row r="239" spans="6:6">
      <c r="F239" s="2391"/>
    </row>
    <row r="240" spans="6:6">
      <c r="F240" s="2391"/>
    </row>
    <row r="241" spans="6:6">
      <c r="F241" s="2391"/>
    </row>
    <row r="242" spans="6:6">
      <c r="F242" s="2391"/>
    </row>
    <row r="243" spans="6:6">
      <c r="F243" s="2391"/>
    </row>
    <row r="244" spans="6:6">
      <c r="F244" s="2391"/>
    </row>
    <row r="245" spans="6:6">
      <c r="F245" s="2391"/>
    </row>
    <row r="246" spans="6:6">
      <c r="F246" s="2391"/>
    </row>
    <row r="247" spans="6:6">
      <c r="F247" s="2391"/>
    </row>
    <row r="248" spans="6:6">
      <c r="F248" s="2391"/>
    </row>
    <row r="249" spans="6:6">
      <c r="F249" s="2391"/>
    </row>
    <row r="250" spans="6:6">
      <c r="F250" s="2391"/>
    </row>
    <row r="251" spans="6:6">
      <c r="F251" s="2391"/>
    </row>
    <row r="252" spans="6:6">
      <c r="F252" s="2391"/>
    </row>
    <row r="253" spans="6:6">
      <c r="F253" s="2391"/>
    </row>
    <row r="254" spans="6:6">
      <c r="F254" s="2391"/>
    </row>
    <row r="255" spans="6:6">
      <c r="F255" s="2391"/>
    </row>
    <row r="256" spans="6:6">
      <c r="F256" s="2391"/>
    </row>
    <row r="257" spans="6:6">
      <c r="F257" s="2391"/>
    </row>
    <row r="258" spans="6:6">
      <c r="F258" s="2391"/>
    </row>
    <row r="259" spans="6:6">
      <c r="F259" s="2391"/>
    </row>
    <row r="260" spans="6:6">
      <c r="F260" s="2391"/>
    </row>
    <row r="261" spans="6:6">
      <c r="F261" s="2391"/>
    </row>
    <row r="262" spans="6:6">
      <c r="F262" s="2391"/>
    </row>
    <row r="263" spans="6:6">
      <c r="F263" s="2391"/>
    </row>
    <row r="264" spans="6:6">
      <c r="F264" s="2391"/>
    </row>
    <row r="265" spans="6:6">
      <c r="F265" s="2391"/>
    </row>
    <row r="266" spans="6:6">
      <c r="F266" s="2391"/>
    </row>
    <row r="267" spans="6:6">
      <c r="F267" s="2391"/>
    </row>
    <row r="268" spans="6:6">
      <c r="F268" s="2391"/>
    </row>
    <row r="269" spans="6:6">
      <c r="F269" s="2391"/>
    </row>
    <row r="270" spans="6:6">
      <c r="F270" s="2391"/>
    </row>
    <row r="271" spans="6:6">
      <c r="F271" s="2391"/>
    </row>
    <row r="272" spans="6:6">
      <c r="F272" s="2391"/>
    </row>
    <row r="273" spans="6:6">
      <c r="F273" s="2391"/>
    </row>
    <row r="274" spans="6:6">
      <c r="F274" s="2391"/>
    </row>
    <row r="275" spans="6:6">
      <c r="F275" s="2391"/>
    </row>
    <row r="276" spans="6:6">
      <c r="F276" s="2391"/>
    </row>
    <row r="277" spans="6:6">
      <c r="F277" s="2391"/>
    </row>
    <row r="278" spans="6:6">
      <c r="F278" s="2391"/>
    </row>
    <row r="279" spans="6:6">
      <c r="F279" s="2391"/>
    </row>
    <row r="280" spans="6:6">
      <c r="F280" s="2391"/>
    </row>
    <row r="281" spans="6:6">
      <c r="F281" s="2391"/>
    </row>
    <row r="282" spans="6:6">
      <c r="F282" s="2391"/>
    </row>
    <row r="283" spans="6:6">
      <c r="F283" s="2391"/>
    </row>
    <row r="284" spans="6:6">
      <c r="F284" s="2391"/>
    </row>
    <row r="285" spans="6:6">
      <c r="F285" s="2391"/>
    </row>
    <row r="286" spans="6:6">
      <c r="F286" s="2391"/>
    </row>
    <row r="287" spans="6:6">
      <c r="F287" s="2391"/>
    </row>
    <row r="288" spans="6:6">
      <c r="F288" s="2391"/>
    </row>
    <row r="289" spans="6:6">
      <c r="F289" s="2391"/>
    </row>
    <row r="290" spans="6:6">
      <c r="F290" s="2391"/>
    </row>
    <row r="291" spans="6:6">
      <c r="F291" s="2391"/>
    </row>
    <row r="292" spans="6:6">
      <c r="F292" s="2391"/>
    </row>
    <row r="293" spans="6:6">
      <c r="F293" s="2391"/>
    </row>
    <row r="294" spans="6:6">
      <c r="F294" s="2391"/>
    </row>
    <row r="295" spans="6:6">
      <c r="F295" s="2391"/>
    </row>
    <row r="296" spans="6:6">
      <c r="F296" s="2391"/>
    </row>
    <row r="297" spans="6:6">
      <c r="F297" s="2391"/>
    </row>
    <row r="298" spans="6:6">
      <c r="F298" s="2391"/>
    </row>
    <row r="299" spans="6:6">
      <c r="F299" s="2391"/>
    </row>
    <row r="300" spans="6:6">
      <c r="F300" s="2391"/>
    </row>
    <row r="301" spans="6:6">
      <c r="F301" s="2391"/>
    </row>
    <row r="302" spans="6:6">
      <c r="F302" s="2391"/>
    </row>
    <row r="303" spans="6:6">
      <c r="F303" s="2391"/>
    </row>
    <row r="304" spans="6:6">
      <c r="F304" s="2391"/>
    </row>
    <row r="305" spans="6:6">
      <c r="F305" s="2391"/>
    </row>
    <row r="306" spans="6:6">
      <c r="F306" s="2391"/>
    </row>
    <row r="307" spans="6:6">
      <c r="F307" s="2391"/>
    </row>
    <row r="308" spans="6:6">
      <c r="F308" s="2391"/>
    </row>
    <row r="309" spans="6:6">
      <c r="F309" s="2391"/>
    </row>
    <row r="310" spans="6:6">
      <c r="F310" s="2391"/>
    </row>
    <row r="311" spans="6:6">
      <c r="F311" s="2391"/>
    </row>
    <row r="312" spans="6:6">
      <c r="F312" s="2391"/>
    </row>
    <row r="313" spans="6:6">
      <c r="F313" s="2391"/>
    </row>
    <row r="314" spans="6:6">
      <c r="F314" s="2391"/>
    </row>
    <row r="315" spans="6:6">
      <c r="F315" s="2391"/>
    </row>
    <row r="316" spans="6:6">
      <c r="F316" s="2391"/>
    </row>
    <row r="317" spans="6:6">
      <c r="F317" s="2391"/>
    </row>
    <row r="318" spans="6:6">
      <c r="F318" s="2391"/>
    </row>
    <row r="319" spans="6:6">
      <c r="F319" s="2391"/>
    </row>
    <row r="320" spans="6:6">
      <c r="F320" s="2391"/>
    </row>
    <row r="321" spans="6:6">
      <c r="F321" s="2391"/>
    </row>
    <row r="322" spans="6:6">
      <c r="F322" s="2391"/>
    </row>
    <row r="323" spans="6:6">
      <c r="F323" s="2391"/>
    </row>
    <row r="324" spans="6:6">
      <c r="F324" s="2391"/>
    </row>
    <row r="325" spans="6:6">
      <c r="F325" s="2391"/>
    </row>
    <row r="326" spans="6:6">
      <c r="F326" s="2391"/>
    </row>
    <row r="327" spans="6:6">
      <c r="F327" s="2391"/>
    </row>
    <row r="328" spans="6:6">
      <c r="F328" s="2391"/>
    </row>
    <row r="329" spans="6:6">
      <c r="F329" s="2391"/>
    </row>
    <row r="330" spans="6:6">
      <c r="F330" s="2391"/>
    </row>
    <row r="331" spans="6:6">
      <c r="F331" s="2391"/>
    </row>
    <row r="332" spans="6:6">
      <c r="F332" s="2391"/>
    </row>
    <row r="333" spans="6:6">
      <c r="F333" s="2391"/>
    </row>
    <row r="334" spans="6:6">
      <c r="F334" s="2391"/>
    </row>
    <row r="335" spans="6:6">
      <c r="F335" s="2391"/>
    </row>
    <row r="336" spans="6:6">
      <c r="F336" s="2391"/>
    </row>
    <row r="337" spans="6:6">
      <c r="F337" s="2391"/>
    </row>
    <row r="338" spans="6:6">
      <c r="F338" s="2391"/>
    </row>
    <row r="339" spans="6:6">
      <c r="F339" s="2391"/>
    </row>
    <row r="340" spans="6:6">
      <c r="F340" s="2391"/>
    </row>
    <row r="341" spans="6:6">
      <c r="F341" s="2391"/>
    </row>
    <row r="342" spans="6:6">
      <c r="F342" s="2391"/>
    </row>
    <row r="343" spans="6:6">
      <c r="F343" s="2391"/>
    </row>
    <row r="344" spans="6:6">
      <c r="F344" s="2391"/>
    </row>
    <row r="345" spans="6:6">
      <c r="F345" s="2391"/>
    </row>
    <row r="346" spans="6:6">
      <c r="F346" s="2391"/>
    </row>
    <row r="347" spans="6:6">
      <c r="F347" s="2391"/>
    </row>
    <row r="348" spans="6:6">
      <c r="F348" s="2391"/>
    </row>
    <row r="349" spans="6:6">
      <c r="F349" s="2391"/>
    </row>
    <row r="350" spans="6:6">
      <c r="F350" s="2391"/>
    </row>
    <row r="351" spans="6:6">
      <c r="F351" s="2391"/>
    </row>
    <row r="352" spans="6:6">
      <c r="F352" s="2391"/>
    </row>
    <row r="353" spans="6:6">
      <c r="F353" s="2391"/>
    </row>
    <row r="354" spans="6:6">
      <c r="F354" s="2391"/>
    </row>
    <row r="355" spans="6:6">
      <c r="F355" s="2391"/>
    </row>
    <row r="356" spans="6:6">
      <c r="F356" s="2391"/>
    </row>
    <row r="357" spans="6:6">
      <c r="F357" s="2391"/>
    </row>
    <row r="358" spans="6:6">
      <c r="F358" s="2391"/>
    </row>
    <row r="359" spans="6:6">
      <c r="F359" s="2391"/>
    </row>
    <row r="360" spans="6:6">
      <c r="F360" s="2391"/>
    </row>
    <row r="361" spans="6:6">
      <c r="F361" s="2391"/>
    </row>
    <row r="362" spans="6:6">
      <c r="F362" s="2391"/>
    </row>
    <row r="363" spans="6:6">
      <c r="F363" s="2391"/>
    </row>
    <row r="364" spans="6:6">
      <c r="F364" s="2391"/>
    </row>
    <row r="365" spans="6:6">
      <c r="F365" s="2391"/>
    </row>
    <row r="366" spans="6:6">
      <c r="F366" s="2391"/>
    </row>
    <row r="367" spans="6:6">
      <c r="F367" s="2391"/>
    </row>
    <row r="368" spans="6:6">
      <c r="F368" s="2391"/>
    </row>
    <row r="369" spans="6:6">
      <c r="F369" s="2391"/>
    </row>
    <row r="370" spans="6:6">
      <c r="F370" s="2391"/>
    </row>
    <row r="371" spans="6:6">
      <c r="F371" s="2391"/>
    </row>
    <row r="372" spans="6:6">
      <c r="F372" s="2391"/>
    </row>
    <row r="373" spans="6:6">
      <c r="F373" s="2391"/>
    </row>
    <row r="374" spans="6:6">
      <c r="F374" s="2391"/>
    </row>
    <row r="375" spans="6:6">
      <c r="F375" s="2391"/>
    </row>
    <row r="376" spans="6:6">
      <c r="F376" s="2391"/>
    </row>
    <row r="377" spans="6:6">
      <c r="F377" s="2391"/>
    </row>
    <row r="378" spans="6:6">
      <c r="F378" s="2391"/>
    </row>
    <row r="379" spans="6:6">
      <c r="F379" s="2391"/>
    </row>
    <row r="380" spans="6:6">
      <c r="F380" s="2391"/>
    </row>
    <row r="381" spans="6:6">
      <c r="F381" s="2391"/>
    </row>
    <row r="382" spans="6:6">
      <c r="F382" s="2391"/>
    </row>
    <row r="383" spans="6:6">
      <c r="F383" s="2391"/>
    </row>
    <row r="384" spans="6:6">
      <c r="F384" s="2391"/>
    </row>
    <row r="385" spans="6:6">
      <c r="F385" s="2391"/>
    </row>
    <row r="386" spans="6:6">
      <c r="F386" s="2391"/>
    </row>
    <row r="387" spans="6:6">
      <c r="F387" s="2391"/>
    </row>
    <row r="388" spans="6:6">
      <c r="F388" s="2391"/>
    </row>
    <row r="389" spans="6:6">
      <c r="F389" s="2391"/>
    </row>
    <row r="390" spans="6:6">
      <c r="F390" s="2391"/>
    </row>
    <row r="391" spans="6:6">
      <c r="F391" s="2391"/>
    </row>
    <row r="392" spans="6:6">
      <c r="F392" s="2391"/>
    </row>
    <row r="393" spans="6:6">
      <c r="F393" s="2391"/>
    </row>
    <row r="394" spans="6:6">
      <c r="F394" s="2391"/>
    </row>
    <row r="395" spans="6:6">
      <c r="F395" s="2391"/>
    </row>
    <row r="396" spans="6:6">
      <c r="F396" s="2391"/>
    </row>
    <row r="397" spans="6:6">
      <c r="F397" s="2391"/>
    </row>
    <row r="398" spans="6:6">
      <c r="F398" s="2391"/>
    </row>
    <row r="399" spans="6:6">
      <c r="F399" s="2391"/>
    </row>
    <row r="400" spans="6:6">
      <c r="F400" s="2391"/>
    </row>
    <row r="401" spans="6:6">
      <c r="F401" s="2391"/>
    </row>
    <row r="402" spans="6:6">
      <c r="F402" s="2391"/>
    </row>
    <row r="403" spans="6:6">
      <c r="F403" s="2391"/>
    </row>
    <row r="404" spans="6:6">
      <c r="F404" s="2391"/>
    </row>
    <row r="405" spans="6:6">
      <c r="F405" s="2391"/>
    </row>
    <row r="406" spans="6:6">
      <c r="F406" s="2391"/>
    </row>
    <row r="407" spans="6:6">
      <c r="F407" s="2391"/>
    </row>
    <row r="408" spans="6:6">
      <c r="F408" s="2391"/>
    </row>
    <row r="409" spans="6:6">
      <c r="F409" s="2391"/>
    </row>
    <row r="410" spans="6:6">
      <c r="F410" s="2391"/>
    </row>
    <row r="411" spans="6:6">
      <c r="F411" s="2391"/>
    </row>
    <row r="412" spans="6:6">
      <c r="F412" s="2391"/>
    </row>
    <row r="413" spans="6:6">
      <c r="F413" s="2391"/>
    </row>
    <row r="414" spans="6:6">
      <c r="F414" s="2391"/>
    </row>
    <row r="415" spans="6:6">
      <c r="F415" s="2391"/>
    </row>
    <row r="416" spans="6:6">
      <c r="F416" s="2391"/>
    </row>
    <row r="417" spans="6:6">
      <c r="F417" s="2391"/>
    </row>
    <row r="418" spans="6:6">
      <c r="F418" s="2391"/>
    </row>
    <row r="419" spans="6:6">
      <c r="F419" s="2391"/>
    </row>
    <row r="420" spans="6:6">
      <c r="F420" s="2391"/>
    </row>
    <row r="421" spans="6:6">
      <c r="F421" s="2391"/>
    </row>
    <row r="422" spans="6:6">
      <c r="F422" s="2391"/>
    </row>
    <row r="423" spans="6:6">
      <c r="F423" s="2391"/>
    </row>
    <row r="424" spans="6:6">
      <c r="F424" s="2391"/>
    </row>
    <row r="425" spans="6:6">
      <c r="F425" s="2391"/>
    </row>
    <row r="426" spans="6:6">
      <c r="F426" s="2391"/>
    </row>
    <row r="427" spans="6:6">
      <c r="F427" s="2391"/>
    </row>
    <row r="428" spans="6:6">
      <c r="F428" s="2391"/>
    </row>
    <row r="429" spans="6:6">
      <c r="F429" s="2391"/>
    </row>
    <row r="430" spans="6:6">
      <c r="F430" s="2391"/>
    </row>
    <row r="431" spans="6:6">
      <c r="F431" s="2391"/>
    </row>
    <row r="432" spans="6:6">
      <c r="F432" s="2391"/>
    </row>
    <row r="433" spans="6:6">
      <c r="F433" s="2391"/>
    </row>
    <row r="434" spans="6:6">
      <c r="F434" s="2391"/>
    </row>
    <row r="435" spans="6:6">
      <c r="F435" s="2391"/>
    </row>
    <row r="436" spans="6:6">
      <c r="F436" s="2391"/>
    </row>
    <row r="437" spans="6:6">
      <c r="F437" s="2391"/>
    </row>
    <row r="438" spans="6:6">
      <c r="F438" s="2391"/>
    </row>
    <row r="439" spans="6:6">
      <c r="F439" s="2391"/>
    </row>
    <row r="440" spans="6:6">
      <c r="F440" s="2391"/>
    </row>
    <row r="441" spans="6:6">
      <c r="F441" s="2391"/>
    </row>
    <row r="442" spans="6:6">
      <c r="F442" s="2391"/>
    </row>
    <row r="443" spans="6:6">
      <c r="F443" s="2391"/>
    </row>
    <row r="444" spans="6:6">
      <c r="F444" s="2391"/>
    </row>
    <row r="445" spans="6:6">
      <c r="F445" s="2391"/>
    </row>
    <row r="446" spans="6:6">
      <c r="F446" s="2391"/>
    </row>
    <row r="447" spans="6:6">
      <c r="F447" s="2391"/>
    </row>
    <row r="448" spans="6:6">
      <c r="F448" s="2391"/>
    </row>
    <row r="449" spans="6:6">
      <c r="F449" s="2391"/>
    </row>
    <row r="450" spans="6:6">
      <c r="F450" s="2391"/>
    </row>
    <row r="451" spans="6:6">
      <c r="F451" s="2391"/>
    </row>
    <row r="452" spans="6:6">
      <c r="F452" s="2391"/>
    </row>
    <row r="453" spans="6:6">
      <c r="F453" s="2391"/>
    </row>
    <row r="454" spans="6:6">
      <c r="F454" s="2391"/>
    </row>
    <row r="455" spans="6:6">
      <c r="F455" s="2391"/>
    </row>
    <row r="456" spans="6:6">
      <c r="F456" s="2391"/>
    </row>
    <row r="457" spans="6:6">
      <c r="F457" s="2391"/>
    </row>
    <row r="458" spans="6:6">
      <c r="F458" s="2391"/>
    </row>
    <row r="459" spans="6:6">
      <c r="F459" s="2391"/>
    </row>
    <row r="460" spans="6:6">
      <c r="F460" s="2391"/>
    </row>
    <row r="461" spans="6:6">
      <c r="F461" s="2391"/>
    </row>
    <row r="462" spans="6:6">
      <c r="F462" s="2391"/>
    </row>
    <row r="463" spans="6:6">
      <c r="F463" s="2391"/>
    </row>
    <row r="464" spans="6:6">
      <c r="F464" s="2391"/>
    </row>
    <row r="465" spans="6:6">
      <c r="F465" s="2391"/>
    </row>
    <row r="466" spans="6:6">
      <c r="F466" s="2391"/>
    </row>
    <row r="467" spans="6:6">
      <c r="F467" s="2391"/>
    </row>
    <row r="468" spans="6:6">
      <c r="F468" s="2391"/>
    </row>
    <row r="469" spans="6:6">
      <c r="F469" s="2391"/>
    </row>
    <row r="470" spans="6:6">
      <c r="F470" s="2391"/>
    </row>
    <row r="471" spans="6:6">
      <c r="F471" s="2391"/>
    </row>
    <row r="472" spans="6:6">
      <c r="F472" s="2391"/>
    </row>
    <row r="473" spans="6:6">
      <c r="F473" s="2391"/>
    </row>
    <row r="474" spans="6:6">
      <c r="F474" s="2391"/>
    </row>
    <row r="475" spans="6:6">
      <c r="F475" s="2391"/>
    </row>
    <row r="476" spans="6:6">
      <c r="F476" s="2391"/>
    </row>
    <row r="477" spans="6:6">
      <c r="F477" s="2391"/>
    </row>
    <row r="478" spans="6:6">
      <c r="F478" s="2391"/>
    </row>
    <row r="479" spans="6:6">
      <c r="F479" s="2391"/>
    </row>
    <row r="480" spans="6:6">
      <c r="F480" s="2391"/>
    </row>
    <row r="481" spans="6:6">
      <c r="F481" s="2391"/>
    </row>
    <row r="482" spans="6:6">
      <c r="F482" s="2391"/>
    </row>
    <row r="483" spans="6:6">
      <c r="F483" s="2391"/>
    </row>
    <row r="484" spans="6:6">
      <c r="F484" s="2391"/>
    </row>
    <row r="485" spans="6:6">
      <c r="F485" s="2391"/>
    </row>
    <row r="486" spans="6:6">
      <c r="F486" s="2391"/>
    </row>
    <row r="487" spans="6:6">
      <c r="F487" s="2391"/>
    </row>
    <row r="488" spans="6:6">
      <c r="F488" s="2391"/>
    </row>
    <row r="489" spans="6:6">
      <c r="F489" s="2391"/>
    </row>
    <row r="490" spans="6:6">
      <c r="F490" s="2391"/>
    </row>
    <row r="491" spans="6:6">
      <c r="F491" s="2391"/>
    </row>
    <row r="492" spans="6:6">
      <c r="F492" s="2391"/>
    </row>
    <row r="493" spans="6:6">
      <c r="F493" s="2391"/>
    </row>
    <row r="494" spans="6:6">
      <c r="F494" s="2391"/>
    </row>
    <row r="495" spans="6:6">
      <c r="F495" s="2391"/>
    </row>
    <row r="496" spans="6:6">
      <c r="F496" s="2391"/>
    </row>
    <row r="497" spans="6:6">
      <c r="F497" s="2391"/>
    </row>
    <row r="498" spans="6:6">
      <c r="F498" s="2391"/>
    </row>
    <row r="499" spans="6:6">
      <c r="F499" s="2391"/>
    </row>
    <row r="500" spans="6:6">
      <c r="F500" s="2391"/>
    </row>
    <row r="501" spans="6:6">
      <c r="F501" s="2391"/>
    </row>
    <row r="502" spans="6:6">
      <c r="F502" s="2391"/>
    </row>
    <row r="503" spans="6:6">
      <c r="F503" s="2391"/>
    </row>
    <row r="504" spans="6:6">
      <c r="F504" s="2391"/>
    </row>
    <row r="505" spans="6:6">
      <c r="F505" s="2391"/>
    </row>
    <row r="506" spans="6:6">
      <c r="F506" s="2391"/>
    </row>
    <row r="507" spans="6:6">
      <c r="F507" s="2391"/>
    </row>
    <row r="508" spans="6:6">
      <c r="F508" s="2391"/>
    </row>
    <row r="509" spans="6:6">
      <c r="F509" s="2391"/>
    </row>
    <row r="510" spans="6:6">
      <c r="F510" s="2391"/>
    </row>
    <row r="511" spans="6:6">
      <c r="F511" s="2391"/>
    </row>
    <row r="512" spans="6:6">
      <c r="F512" s="2391"/>
    </row>
    <row r="513" spans="6:6">
      <c r="F513" s="2391"/>
    </row>
    <row r="514" spans="6:6">
      <c r="F514" s="2391"/>
    </row>
    <row r="515" spans="6:6">
      <c r="F515" s="2391"/>
    </row>
    <row r="516" spans="6:6">
      <c r="F516" s="2391"/>
    </row>
    <row r="517" spans="6:6">
      <c r="F517" s="2391"/>
    </row>
    <row r="518" spans="6:6">
      <c r="F518" s="2391"/>
    </row>
    <row r="519" spans="6:6">
      <c r="F519" s="2391"/>
    </row>
    <row r="520" spans="6:6">
      <c r="F520" s="2391"/>
    </row>
    <row r="521" spans="6:6">
      <c r="F521" s="2391"/>
    </row>
    <row r="522" spans="6:6">
      <c r="F522" s="2391"/>
    </row>
    <row r="523" spans="6:6">
      <c r="F523" s="2391"/>
    </row>
    <row r="524" spans="6:6">
      <c r="F524" s="2391"/>
    </row>
    <row r="525" spans="6:6">
      <c r="F525" s="2391"/>
    </row>
    <row r="526" spans="6:6">
      <c r="F526" s="2391"/>
    </row>
    <row r="527" spans="6:6">
      <c r="F527" s="2391"/>
    </row>
    <row r="528" spans="6:6">
      <c r="F528" s="2391"/>
    </row>
    <row r="529" spans="6:6">
      <c r="F529" s="2391"/>
    </row>
    <row r="530" spans="6:6">
      <c r="F530" s="2391"/>
    </row>
    <row r="531" spans="6:6">
      <c r="F531" s="2391"/>
    </row>
    <row r="532" spans="6:6">
      <c r="F532" s="2391"/>
    </row>
    <row r="533" spans="6:6">
      <c r="F533" s="2391"/>
    </row>
    <row r="534" spans="6:6">
      <c r="F534" s="2391"/>
    </row>
    <row r="535" spans="6:6">
      <c r="F535" s="2391"/>
    </row>
    <row r="536" spans="6:6">
      <c r="F536" s="2391"/>
    </row>
    <row r="537" spans="6:6">
      <c r="F537" s="2391"/>
    </row>
    <row r="538" spans="6:6">
      <c r="F538" s="2391"/>
    </row>
    <row r="539" spans="6:6">
      <c r="F539" s="2391"/>
    </row>
    <row r="540" spans="6:6">
      <c r="F540" s="2391"/>
    </row>
    <row r="541" spans="6:6">
      <c r="F541" s="2391"/>
    </row>
    <row r="542" spans="6:6">
      <c r="F542" s="2391"/>
    </row>
    <row r="543" spans="6:6">
      <c r="F543" s="2391"/>
    </row>
    <row r="544" spans="6:6">
      <c r="F544" s="2391"/>
    </row>
    <row r="545" spans="6:6">
      <c r="F545" s="2391"/>
    </row>
    <row r="546" spans="6:6">
      <c r="F546" s="2391"/>
    </row>
    <row r="547" spans="6:6">
      <c r="F547" s="2391"/>
    </row>
    <row r="548" spans="6:6">
      <c r="F548" s="2391"/>
    </row>
    <row r="549" spans="6:6">
      <c r="F549" s="2391"/>
    </row>
    <row r="550" spans="6:6">
      <c r="F550" s="2391"/>
    </row>
    <row r="551" spans="6:6">
      <c r="F551" s="2391"/>
    </row>
    <row r="552" spans="6:6">
      <c r="F552" s="2391"/>
    </row>
    <row r="553" spans="6:6">
      <c r="F553" s="2391"/>
    </row>
    <row r="554" spans="6:6">
      <c r="F554" s="2391"/>
    </row>
    <row r="555" spans="6:6">
      <c r="F555" s="2391"/>
    </row>
    <row r="556" spans="6:6">
      <c r="F556" s="2391"/>
    </row>
    <row r="557" spans="6:6">
      <c r="F557" s="2391"/>
    </row>
    <row r="558" spans="6:6">
      <c r="F558" s="2391"/>
    </row>
    <row r="559" spans="6:6">
      <c r="F559" s="2391"/>
    </row>
    <row r="560" spans="6:6">
      <c r="F560" s="2391"/>
    </row>
    <row r="561" spans="6:6">
      <c r="F561" s="2391"/>
    </row>
    <row r="562" spans="6:6">
      <c r="F562" s="2391"/>
    </row>
    <row r="563" spans="6:6">
      <c r="F563" s="2391"/>
    </row>
    <row r="564" spans="6:6">
      <c r="F564" s="2391"/>
    </row>
    <row r="565" spans="6:6">
      <c r="F565" s="2391"/>
    </row>
    <row r="566" spans="6:6">
      <c r="F566" s="2391"/>
    </row>
    <row r="567" spans="6:6">
      <c r="F567" s="2391"/>
    </row>
    <row r="568" spans="6:6">
      <c r="F568" s="2391"/>
    </row>
    <row r="569" spans="6:6">
      <c r="F569" s="2391"/>
    </row>
    <row r="570" spans="6:6">
      <c r="F570" s="2391"/>
    </row>
    <row r="571" spans="6:6">
      <c r="F571" s="2391"/>
    </row>
    <row r="572" spans="6:6">
      <c r="F572" s="2391"/>
    </row>
    <row r="573" spans="6:6">
      <c r="F573" s="2391"/>
    </row>
    <row r="574" spans="6:6">
      <c r="F574" s="2391"/>
    </row>
    <row r="575" spans="6:6">
      <c r="F575" s="2391"/>
    </row>
    <row r="576" spans="6:6">
      <c r="F576" s="2391"/>
    </row>
    <row r="577" spans="6:6">
      <c r="F577" s="2391"/>
    </row>
    <row r="578" spans="6:6">
      <c r="F578" s="2391"/>
    </row>
    <row r="579" spans="6:6">
      <c r="F579" s="2391"/>
    </row>
    <row r="580" spans="6:6">
      <c r="F580" s="2391"/>
    </row>
    <row r="581" spans="6:6">
      <c r="F581" s="2391"/>
    </row>
    <row r="582" spans="6:6">
      <c r="F582" s="2391"/>
    </row>
    <row r="583" spans="6:6">
      <c r="F583" s="2391"/>
    </row>
    <row r="584" spans="6:6">
      <c r="F584" s="2391"/>
    </row>
    <row r="585" spans="6:6">
      <c r="F585" s="2391"/>
    </row>
    <row r="586" spans="6:6">
      <c r="F586" s="2391"/>
    </row>
    <row r="587" spans="6:6">
      <c r="F587" s="2391"/>
    </row>
    <row r="588" spans="6:6">
      <c r="F588" s="2391"/>
    </row>
    <row r="589" spans="6:6">
      <c r="F589" s="2391"/>
    </row>
    <row r="590" spans="6:6">
      <c r="F590" s="2391"/>
    </row>
    <row r="591" spans="6:6">
      <c r="F591" s="2391"/>
    </row>
    <row r="592" spans="6:6">
      <c r="F592" s="2391"/>
    </row>
    <row r="593" spans="6:6">
      <c r="F593" s="2391"/>
    </row>
    <row r="594" spans="6:6">
      <c r="F594" s="2391"/>
    </row>
    <row r="595" spans="6:6">
      <c r="F595" s="2391"/>
    </row>
    <row r="596" spans="6:6">
      <c r="F596" s="2391"/>
    </row>
    <row r="597" spans="6:6">
      <c r="F597" s="2391"/>
    </row>
    <row r="598" spans="6:6">
      <c r="F598" s="2391"/>
    </row>
    <row r="599" spans="6:6">
      <c r="F599" s="2391"/>
    </row>
    <row r="600" spans="6:6">
      <c r="F600" s="2391"/>
    </row>
    <row r="601" spans="6:6">
      <c r="F601" s="2391"/>
    </row>
    <row r="602" spans="6:6">
      <c r="F602" s="2391"/>
    </row>
    <row r="603" spans="6:6">
      <c r="F603" s="2391"/>
    </row>
    <row r="604" spans="6:6">
      <c r="F604" s="2391"/>
    </row>
    <row r="605" spans="6:6">
      <c r="F605" s="2391"/>
    </row>
    <row r="606" spans="6:6">
      <c r="F606" s="2391"/>
    </row>
    <row r="607" spans="6:6">
      <c r="F607" s="2391"/>
    </row>
    <row r="608" spans="6:6">
      <c r="F608" s="2391"/>
    </row>
    <row r="609" spans="6:6">
      <c r="F609" s="2391"/>
    </row>
    <row r="610" spans="6:6">
      <c r="F610" s="2391"/>
    </row>
    <row r="611" spans="6:6">
      <c r="F611" s="2391"/>
    </row>
    <row r="612" spans="6:6">
      <c r="F612" s="2391"/>
    </row>
    <row r="613" spans="6:6">
      <c r="F613" s="2391"/>
    </row>
    <row r="614" spans="6:6">
      <c r="F614" s="2391"/>
    </row>
    <row r="615" spans="6:6">
      <c r="F615" s="2391"/>
    </row>
    <row r="616" spans="6:6">
      <c r="F616" s="2391"/>
    </row>
    <row r="617" spans="6:6">
      <c r="F617" s="2391"/>
    </row>
    <row r="618" spans="6:6">
      <c r="F618" s="2391"/>
    </row>
    <row r="619" spans="6:6">
      <c r="F619" s="2391"/>
    </row>
    <row r="620" spans="6:6">
      <c r="F620" s="2391"/>
    </row>
    <row r="621" spans="6:6">
      <c r="F621" s="2391"/>
    </row>
    <row r="622" spans="6:6">
      <c r="F622" s="2391"/>
    </row>
    <row r="623" spans="6:6">
      <c r="F623" s="2391"/>
    </row>
    <row r="624" spans="6:6">
      <c r="F624" s="2391"/>
    </row>
    <row r="625" spans="6:6">
      <c r="F625" s="2391"/>
    </row>
    <row r="626" spans="6:6">
      <c r="F626" s="2391"/>
    </row>
    <row r="627" spans="6:6">
      <c r="F627" s="2391"/>
    </row>
    <row r="628" spans="6:6">
      <c r="F628" s="2391"/>
    </row>
    <row r="629" spans="6:6">
      <c r="F629" s="2391"/>
    </row>
    <row r="630" spans="6:6">
      <c r="F630" s="2391"/>
    </row>
    <row r="631" spans="6:6">
      <c r="F631" s="2391"/>
    </row>
    <row r="632" spans="6:6">
      <c r="F632" s="2391"/>
    </row>
    <row r="633" spans="6:6">
      <c r="F633" s="2391"/>
    </row>
    <row r="634" spans="6:6">
      <c r="F634" s="2391"/>
    </row>
    <row r="635" spans="6:6">
      <c r="F635" s="2391"/>
    </row>
    <row r="636" spans="6:6">
      <c r="F636" s="2391"/>
    </row>
    <row r="637" spans="6:6">
      <c r="F637" s="2391"/>
    </row>
    <row r="638" spans="6:6">
      <c r="F638" s="2391"/>
    </row>
    <row r="639" spans="6:6">
      <c r="F639" s="2391"/>
    </row>
    <row r="640" spans="6:6">
      <c r="F640" s="2391"/>
    </row>
    <row r="641" spans="6:6">
      <c r="F641" s="2391"/>
    </row>
    <row r="642" spans="6:6">
      <c r="F642" s="2391"/>
    </row>
    <row r="643" spans="6:6">
      <c r="F643" s="2391"/>
    </row>
    <row r="644" spans="6:6">
      <c r="F644" s="2391"/>
    </row>
    <row r="645" spans="6:6">
      <c r="F645" s="2391"/>
    </row>
    <row r="646" spans="6:6">
      <c r="F646" s="2391"/>
    </row>
    <row r="647" spans="6:6">
      <c r="F647" s="2391"/>
    </row>
    <row r="648" spans="6:6">
      <c r="F648" s="2391"/>
    </row>
    <row r="649" spans="6:6">
      <c r="F649" s="2391"/>
    </row>
    <row r="650" spans="6:6">
      <c r="F650" s="2391"/>
    </row>
    <row r="651" spans="6:6">
      <c r="F651" s="2391"/>
    </row>
    <row r="652" spans="6:6">
      <c r="F652" s="2391"/>
    </row>
    <row r="653" spans="6:6">
      <c r="F653" s="2391"/>
    </row>
    <row r="654" spans="6:6">
      <c r="F654" s="2391"/>
    </row>
    <row r="655" spans="6:6">
      <c r="F655" s="2391"/>
    </row>
    <row r="656" spans="6:6">
      <c r="F656" s="2391"/>
    </row>
    <row r="657" spans="6:6">
      <c r="F657" s="2391"/>
    </row>
    <row r="658" spans="6:6">
      <c r="F658" s="2391"/>
    </row>
    <row r="659" spans="6:6">
      <c r="F659" s="2391"/>
    </row>
    <row r="660" spans="6:6">
      <c r="F660" s="2391"/>
    </row>
    <row r="661" spans="6:6">
      <c r="F661" s="2391"/>
    </row>
    <row r="662" spans="6:6">
      <c r="F662" s="2391"/>
    </row>
    <row r="663" spans="6:6">
      <c r="F663" s="2391"/>
    </row>
    <row r="664" spans="6:6">
      <c r="F664" s="2391"/>
    </row>
    <row r="665" spans="6:6">
      <c r="F665" s="2391"/>
    </row>
    <row r="666" spans="6:6">
      <c r="F666" s="2391"/>
    </row>
    <row r="667" spans="6:6">
      <c r="F667" s="2391"/>
    </row>
    <row r="668" spans="6:6">
      <c r="F668" s="2391"/>
    </row>
    <row r="669" spans="6:6">
      <c r="F669" s="2391"/>
    </row>
    <row r="670" spans="6:6">
      <c r="F670" s="2391"/>
    </row>
    <row r="671" spans="6:6">
      <c r="F671" s="2391"/>
    </row>
    <row r="672" spans="6:6">
      <c r="F672" s="2391"/>
    </row>
    <row r="673" spans="6:6">
      <c r="F673" s="2391"/>
    </row>
    <row r="674" spans="6:6">
      <c r="F674" s="2391"/>
    </row>
    <row r="675" spans="6:6">
      <c r="F675" s="2391"/>
    </row>
    <row r="676" spans="6:6">
      <c r="F676" s="2391"/>
    </row>
    <row r="677" spans="6:6">
      <c r="F677" s="2391"/>
    </row>
    <row r="678" spans="6:6">
      <c r="F678" s="2391"/>
    </row>
    <row r="679" spans="6:6">
      <c r="F679" s="2391"/>
    </row>
    <row r="680" spans="6:6">
      <c r="F680" s="2391"/>
    </row>
    <row r="681" spans="6:6">
      <c r="F681" s="2391"/>
    </row>
    <row r="682" spans="6:6">
      <c r="F682" s="2391"/>
    </row>
    <row r="683" spans="6:6">
      <c r="F683" s="2391"/>
    </row>
    <row r="684" spans="6:6">
      <c r="F684" s="2391"/>
    </row>
    <row r="685" spans="6:6">
      <c r="F685" s="2391"/>
    </row>
    <row r="686" spans="6:6">
      <c r="F686" s="2391"/>
    </row>
    <row r="687" spans="6:6">
      <c r="F687" s="2391"/>
    </row>
    <row r="688" spans="6:6">
      <c r="F688" s="2391"/>
    </row>
    <row r="689" spans="6:6">
      <c r="F689" s="2391"/>
    </row>
    <row r="690" spans="6:6">
      <c r="F690" s="2391"/>
    </row>
    <row r="691" spans="6:6">
      <c r="F691" s="2391"/>
    </row>
    <row r="692" spans="6:6">
      <c r="F692" s="2391"/>
    </row>
    <row r="693" spans="6:6">
      <c r="F693" s="2391"/>
    </row>
    <row r="694" spans="6:6">
      <c r="F694" s="2391"/>
    </row>
    <row r="695" spans="6:6">
      <c r="F695" s="2391"/>
    </row>
    <row r="696" spans="6:6">
      <c r="F696" s="2391"/>
    </row>
    <row r="697" spans="6:6">
      <c r="F697" s="2391"/>
    </row>
    <row r="698" spans="6:6">
      <c r="F698" s="2391"/>
    </row>
    <row r="699" spans="6:6">
      <c r="F699" s="2391"/>
    </row>
    <row r="700" spans="6:6">
      <c r="F700" s="2391"/>
    </row>
    <row r="701" spans="6:6">
      <c r="F701" s="2391"/>
    </row>
    <row r="702" spans="6:6">
      <c r="F702" s="2391"/>
    </row>
    <row r="703" spans="6:6">
      <c r="F703" s="2391"/>
    </row>
    <row r="704" spans="6:6">
      <c r="F704" s="2391"/>
    </row>
    <row r="705" spans="6:6">
      <c r="F705" s="2391"/>
    </row>
    <row r="706" spans="6:6">
      <c r="F706" s="2391"/>
    </row>
    <row r="707" spans="6:6">
      <c r="F707" s="2391"/>
    </row>
    <row r="708" spans="6:6">
      <c r="F708" s="2391"/>
    </row>
    <row r="709" spans="6:6">
      <c r="F709" s="2391"/>
    </row>
    <row r="710" spans="6:6">
      <c r="F710" s="2391"/>
    </row>
    <row r="711" spans="6:6">
      <c r="F711" s="2391"/>
    </row>
    <row r="712" spans="6:6">
      <c r="F712" s="2391"/>
    </row>
    <row r="713" spans="6:6">
      <c r="F713" s="2391"/>
    </row>
    <row r="714" spans="6:6">
      <c r="F714" s="2391"/>
    </row>
    <row r="715" spans="6:6">
      <c r="F715" s="2391"/>
    </row>
    <row r="716" spans="6:6">
      <c r="F716" s="2391"/>
    </row>
    <row r="717" spans="6:6">
      <c r="F717" s="2391"/>
    </row>
    <row r="718" spans="6:6">
      <c r="F718" s="2391"/>
    </row>
    <row r="719" spans="6:6">
      <c r="F719" s="2391"/>
    </row>
    <row r="720" spans="6:6">
      <c r="F720" s="2391"/>
    </row>
    <row r="721" spans="6:6">
      <c r="F721" s="2391"/>
    </row>
    <row r="722" spans="6:6">
      <c r="F722" s="2391"/>
    </row>
    <row r="723" spans="6:6">
      <c r="F723" s="2391"/>
    </row>
    <row r="724" spans="6:6">
      <c r="F724" s="2391"/>
    </row>
    <row r="725" spans="6:6">
      <c r="F725" s="2391"/>
    </row>
    <row r="726" spans="6:6">
      <c r="F726" s="2391"/>
    </row>
    <row r="727" spans="6:6">
      <c r="F727" s="2391"/>
    </row>
    <row r="728" spans="6:6">
      <c r="F728" s="2391"/>
    </row>
    <row r="729" spans="6:6">
      <c r="F729" s="2391"/>
    </row>
    <row r="730" spans="6:6">
      <c r="F730" s="2391"/>
    </row>
    <row r="731" spans="6:6">
      <c r="F731" s="2391"/>
    </row>
    <row r="732" spans="6:6">
      <c r="F732" s="2391"/>
    </row>
    <row r="733" spans="6:6">
      <c r="F733" s="2391"/>
    </row>
    <row r="734" spans="6:6">
      <c r="F734" s="2391"/>
    </row>
    <row r="735" spans="6:6">
      <c r="F735" s="2391"/>
    </row>
    <row r="736" spans="6:6">
      <c r="F736" s="2391"/>
    </row>
    <row r="737" spans="6:6">
      <c r="F737" s="2391"/>
    </row>
    <row r="738" spans="6:6">
      <c r="F738" s="2391"/>
    </row>
    <row r="739" spans="6:6">
      <c r="F739" s="2391"/>
    </row>
    <row r="740" spans="6:6">
      <c r="F740" s="2391"/>
    </row>
    <row r="741" spans="6:6">
      <c r="F741" s="2391"/>
    </row>
    <row r="742" spans="6:6">
      <c r="F742" s="2391"/>
    </row>
    <row r="743" spans="6:6">
      <c r="F743" s="2391"/>
    </row>
    <row r="744" spans="6:6">
      <c r="F744" s="2391"/>
    </row>
    <row r="745" spans="6:6">
      <c r="F745" s="2391"/>
    </row>
    <row r="746" spans="6:6">
      <c r="F746" s="2391"/>
    </row>
    <row r="747" spans="6:6">
      <c r="F747" s="2391"/>
    </row>
    <row r="748" spans="6:6">
      <c r="F748" s="2391"/>
    </row>
    <row r="749" spans="6:6">
      <c r="F749" s="2391"/>
    </row>
    <row r="750" spans="6:6">
      <c r="F750" s="2391"/>
    </row>
    <row r="751" spans="6:6">
      <c r="F751" s="2391"/>
    </row>
    <row r="752" spans="6:6">
      <c r="F752" s="2391"/>
    </row>
    <row r="753" spans="6:6">
      <c r="F753" s="2391"/>
    </row>
    <row r="754" spans="6:6">
      <c r="F754" s="2391"/>
    </row>
    <row r="755" spans="6:6">
      <c r="F755" s="2391"/>
    </row>
    <row r="756" spans="6:6">
      <c r="F756" s="2391"/>
    </row>
    <row r="757" spans="6:6">
      <c r="F757" s="2391"/>
    </row>
    <row r="758" spans="6:6">
      <c r="F758" s="2391"/>
    </row>
    <row r="759" spans="6:6">
      <c r="F759" s="2391"/>
    </row>
    <row r="760" spans="6:6">
      <c r="F760" s="2391"/>
    </row>
    <row r="761" spans="6:6">
      <c r="F761" s="2391"/>
    </row>
    <row r="762" spans="6:6">
      <c r="F762" s="2391"/>
    </row>
    <row r="763" spans="6:6">
      <c r="F763" s="2391"/>
    </row>
    <row r="764" spans="6:6">
      <c r="F764" s="2391"/>
    </row>
    <row r="765" spans="6:6">
      <c r="F765" s="2391"/>
    </row>
    <row r="766" spans="6:6">
      <c r="F766" s="2391"/>
    </row>
    <row r="767" spans="6:6">
      <c r="F767" s="2391"/>
    </row>
    <row r="768" spans="6:6">
      <c r="F768" s="2391"/>
    </row>
    <row r="769" spans="6:6">
      <c r="F769" s="2391"/>
    </row>
    <row r="770" spans="6:6">
      <c r="F770" s="2391"/>
    </row>
    <row r="771" spans="6:6">
      <c r="F771" s="2391"/>
    </row>
    <row r="772" spans="6:6">
      <c r="F772" s="2391"/>
    </row>
    <row r="773" spans="6:6">
      <c r="F773" s="2391"/>
    </row>
    <row r="774" spans="6:6">
      <c r="F774" s="2391"/>
    </row>
    <row r="775" spans="6:6">
      <c r="F775" s="2391"/>
    </row>
    <row r="776" spans="6:6">
      <c r="F776" s="2391"/>
    </row>
    <row r="777" spans="6:6">
      <c r="F777" s="2391"/>
    </row>
    <row r="778" spans="6:6">
      <c r="F778" s="2391"/>
    </row>
    <row r="779" spans="6:6">
      <c r="F779" s="2391"/>
    </row>
    <row r="780" spans="6:6">
      <c r="F780" s="2391"/>
    </row>
    <row r="781" spans="6:6">
      <c r="F781" s="2391"/>
    </row>
    <row r="782" spans="6:6">
      <c r="F782" s="2391"/>
    </row>
    <row r="783" spans="6:6">
      <c r="F783" s="2391"/>
    </row>
    <row r="784" spans="6:6">
      <c r="F784" s="2391"/>
    </row>
    <row r="785" spans="6:6">
      <c r="F785" s="2391"/>
    </row>
    <row r="786" spans="6:6">
      <c r="F786" s="2391"/>
    </row>
    <row r="787" spans="6:6">
      <c r="F787" s="2391"/>
    </row>
    <row r="788" spans="6:6">
      <c r="F788" s="2391"/>
    </row>
    <row r="789" spans="6:6">
      <c r="F789" s="2391"/>
    </row>
    <row r="790" spans="6:6">
      <c r="F790" s="2391"/>
    </row>
    <row r="791" spans="6:6">
      <c r="F791" s="2391"/>
    </row>
    <row r="792" spans="6:6">
      <c r="F792" s="2391"/>
    </row>
    <row r="793" spans="6:6">
      <c r="F793" s="2391"/>
    </row>
    <row r="794" spans="6:6">
      <c r="F794" s="2391"/>
    </row>
    <row r="795" spans="6:6">
      <c r="F795" s="2391"/>
    </row>
    <row r="796" spans="6:6">
      <c r="F796" s="2391"/>
    </row>
    <row r="797" spans="6:6">
      <c r="F797" s="2391"/>
    </row>
    <row r="798" spans="6:6">
      <c r="F798" s="2391"/>
    </row>
    <row r="799" spans="6:6">
      <c r="F799" s="2391"/>
    </row>
    <row r="800" spans="6:6">
      <c r="F800" s="2391"/>
    </row>
    <row r="801" spans="6:6">
      <c r="F801" s="2391"/>
    </row>
    <row r="802" spans="6:6">
      <c r="F802" s="2391"/>
    </row>
    <row r="803" spans="6:6">
      <c r="F803" s="2391"/>
    </row>
    <row r="804" spans="6:6">
      <c r="F804" s="2391"/>
    </row>
    <row r="805" spans="6:6">
      <c r="F805" s="2391"/>
    </row>
    <row r="806" spans="6:6">
      <c r="F806" s="2391"/>
    </row>
    <row r="807" spans="6:6">
      <c r="F807" s="2391"/>
    </row>
    <row r="808" spans="6:6">
      <c r="F808" s="2391"/>
    </row>
    <row r="809" spans="6:6">
      <c r="F809" s="2391"/>
    </row>
    <row r="810" spans="6:6">
      <c r="F810" s="2391"/>
    </row>
    <row r="811" spans="6:6">
      <c r="F811" s="2391"/>
    </row>
    <row r="812" spans="6:6">
      <c r="F812" s="2391"/>
    </row>
    <row r="813" spans="6:6">
      <c r="F813" s="2391"/>
    </row>
    <row r="814" spans="6:6">
      <c r="F814" s="2391"/>
    </row>
    <row r="815" spans="6:6">
      <c r="F815" s="2391"/>
    </row>
    <row r="816" spans="6:6">
      <c r="F816" s="2391"/>
    </row>
    <row r="817" spans="6:6">
      <c r="F817" s="2391"/>
    </row>
    <row r="818" spans="6:6">
      <c r="F818" s="2391"/>
    </row>
    <row r="819" spans="6:6">
      <c r="F819" s="2391"/>
    </row>
    <row r="820" spans="6:6">
      <c r="F820" s="2391"/>
    </row>
    <row r="821" spans="6:6">
      <c r="F821" s="2391"/>
    </row>
    <row r="822" spans="6:6">
      <c r="F822" s="2391"/>
    </row>
    <row r="823" spans="6:6">
      <c r="F823" s="2391"/>
    </row>
    <row r="824" spans="6:6">
      <c r="F824" s="2391"/>
    </row>
    <row r="825" spans="6:6">
      <c r="F825" s="2391"/>
    </row>
    <row r="826" spans="6:6">
      <c r="F826" s="2391"/>
    </row>
    <row r="827" spans="6:6">
      <c r="F827" s="2391"/>
    </row>
    <row r="828" spans="6:6">
      <c r="F828" s="2391"/>
    </row>
    <row r="829" spans="6:6">
      <c r="F829" s="2391"/>
    </row>
    <row r="830" spans="6:6">
      <c r="F830" s="2391"/>
    </row>
    <row r="831" spans="6:6">
      <c r="F831" s="2391"/>
    </row>
    <row r="832" spans="6:6">
      <c r="F832" s="2391"/>
    </row>
    <row r="833" spans="6:6">
      <c r="F833" s="2391"/>
    </row>
    <row r="834" spans="6:6">
      <c r="F834" s="2391"/>
    </row>
    <row r="835" spans="6:6">
      <c r="F835" s="2391"/>
    </row>
    <row r="836" spans="6:6">
      <c r="F836" s="2391"/>
    </row>
    <row r="837" spans="6:6">
      <c r="F837" s="2391"/>
    </row>
    <row r="838" spans="6:6">
      <c r="F838" s="2391"/>
    </row>
    <row r="839" spans="6:6">
      <c r="F839" s="2391"/>
    </row>
    <row r="840" spans="6:6">
      <c r="F840" s="2391"/>
    </row>
    <row r="841" spans="6:6">
      <c r="F841" s="2391"/>
    </row>
    <row r="842" spans="6:6">
      <c r="F842" s="2391"/>
    </row>
    <row r="843" spans="6:6">
      <c r="F843" s="2391"/>
    </row>
    <row r="844" spans="6:6">
      <c r="F844" s="2391"/>
    </row>
    <row r="845" spans="6:6">
      <c r="F845" s="2391"/>
    </row>
    <row r="846" spans="6:6">
      <c r="F846" s="2391"/>
    </row>
    <row r="847" spans="6:6">
      <c r="F847" s="2391"/>
    </row>
    <row r="848" spans="6:6">
      <c r="F848" s="2391"/>
    </row>
    <row r="849" spans="6:6">
      <c r="F849" s="2391"/>
    </row>
    <row r="850" spans="6:6">
      <c r="F850" s="2391"/>
    </row>
    <row r="851" spans="6:6">
      <c r="F851" s="2391"/>
    </row>
    <row r="852" spans="6:6">
      <c r="F852" s="2391"/>
    </row>
    <row r="853" spans="6:6">
      <c r="F853" s="2391"/>
    </row>
    <row r="854" spans="6:6">
      <c r="F854" s="2391"/>
    </row>
    <row r="855" spans="6:6">
      <c r="F855" s="2391"/>
    </row>
    <row r="856" spans="6:6">
      <c r="F856" s="2391"/>
    </row>
    <row r="857" spans="6:6">
      <c r="F857" s="2391"/>
    </row>
    <row r="858" spans="6:6">
      <c r="F858" s="2391"/>
    </row>
    <row r="859" spans="6:6">
      <c r="F859" s="2391"/>
    </row>
    <row r="860" spans="6:6">
      <c r="F860" s="2391"/>
    </row>
    <row r="861" spans="6:6">
      <c r="F861" s="2391"/>
    </row>
    <row r="862" spans="6:6">
      <c r="F862" s="2391"/>
    </row>
    <row r="863" spans="6:6">
      <c r="F863" s="2391"/>
    </row>
    <row r="864" spans="6:6">
      <c r="F864" s="2391"/>
    </row>
    <row r="865" spans="6:6">
      <c r="F865" s="2391"/>
    </row>
    <row r="866" spans="6:6">
      <c r="F866" s="2391"/>
    </row>
    <row r="867" spans="6:6">
      <c r="F867" s="2391"/>
    </row>
    <row r="868" spans="6:6">
      <c r="F868" s="2391"/>
    </row>
    <row r="869" spans="6:6">
      <c r="F869" s="2391"/>
    </row>
    <row r="870" spans="6:6">
      <c r="F870" s="2391"/>
    </row>
    <row r="871" spans="6:6">
      <c r="F871" s="2391"/>
    </row>
    <row r="872" spans="6:6">
      <c r="F872" s="2391"/>
    </row>
    <row r="873" spans="6:6">
      <c r="F873" s="2391"/>
    </row>
    <row r="874" spans="6:6">
      <c r="F874" s="2391"/>
    </row>
    <row r="875" spans="6:6">
      <c r="F875" s="2391"/>
    </row>
    <row r="876" spans="6:6">
      <c r="F876" s="2391"/>
    </row>
    <row r="877" spans="6:6">
      <c r="F877" s="2391"/>
    </row>
    <row r="878" spans="6:6">
      <c r="F878" s="2391"/>
    </row>
    <row r="879" spans="6:6">
      <c r="F879" s="2391"/>
    </row>
    <row r="880" spans="6:6">
      <c r="F880" s="2391"/>
    </row>
    <row r="881" spans="6:6">
      <c r="F881" s="2391"/>
    </row>
    <row r="882" spans="6:6">
      <c r="F882" s="2391"/>
    </row>
    <row r="883" spans="6:6">
      <c r="F883" s="2391"/>
    </row>
    <row r="884" spans="6:6">
      <c r="F884" s="2391"/>
    </row>
    <row r="885" spans="6:6">
      <c r="F885" s="2391"/>
    </row>
    <row r="886" spans="6:6">
      <c r="F886" s="2391"/>
    </row>
    <row r="887" spans="6:6">
      <c r="F887" s="2391"/>
    </row>
    <row r="888" spans="6:6">
      <c r="F888" s="2391"/>
    </row>
    <row r="889" spans="6:6">
      <c r="F889" s="2391"/>
    </row>
    <row r="890" spans="6:6">
      <c r="F890" s="2391"/>
    </row>
    <row r="891" spans="6:6">
      <c r="F891" s="2391"/>
    </row>
    <row r="892" spans="6:6">
      <c r="F892" s="2391"/>
    </row>
    <row r="893" spans="6:6">
      <c r="F893" s="2391"/>
    </row>
    <row r="894" spans="6:6">
      <c r="F894" s="2391"/>
    </row>
    <row r="895" spans="6:6">
      <c r="F895" s="2391"/>
    </row>
    <row r="896" spans="6:6">
      <c r="F896" s="2391"/>
    </row>
    <row r="897" spans="6:6">
      <c r="F897" s="2391"/>
    </row>
    <row r="898" spans="6:6">
      <c r="F898" s="2391"/>
    </row>
    <row r="899" spans="6:6">
      <c r="F899" s="2391"/>
    </row>
    <row r="900" spans="6:6">
      <c r="F900" s="2391"/>
    </row>
    <row r="901" spans="6:6">
      <c r="F901" s="2391"/>
    </row>
    <row r="902" spans="6:6">
      <c r="F902" s="2391"/>
    </row>
    <row r="903" spans="6:6">
      <c r="F903" s="2391"/>
    </row>
    <row r="904" spans="6:6">
      <c r="F904" s="2391"/>
    </row>
    <row r="905" spans="6:6">
      <c r="F905" s="2391"/>
    </row>
    <row r="906" spans="6:6">
      <c r="F906" s="2391"/>
    </row>
    <row r="907" spans="6:6">
      <c r="F907" s="2391"/>
    </row>
    <row r="908" spans="6:6">
      <c r="F908" s="2391"/>
    </row>
    <row r="909" spans="6:6">
      <c r="F909" s="2391"/>
    </row>
    <row r="910" spans="6:6">
      <c r="F910" s="2391"/>
    </row>
    <row r="911" spans="6:6">
      <c r="F911" s="2391"/>
    </row>
    <row r="912" spans="6:6">
      <c r="F912" s="2391"/>
    </row>
    <row r="913" spans="6:6">
      <c r="F913" s="2391"/>
    </row>
    <row r="914" spans="6:6">
      <c r="F914" s="2391"/>
    </row>
    <row r="915" spans="6:6">
      <c r="F915" s="2391"/>
    </row>
    <row r="916" spans="6:6">
      <c r="F916" s="2391"/>
    </row>
    <row r="917" spans="6:6">
      <c r="F917" s="2391"/>
    </row>
    <row r="918" spans="6:6">
      <c r="F918" s="2391"/>
    </row>
    <row r="919" spans="6:6">
      <c r="F919" s="2391"/>
    </row>
    <row r="920" spans="6:6">
      <c r="F920" s="2391"/>
    </row>
    <row r="921" spans="6:6">
      <c r="F921" s="2391"/>
    </row>
    <row r="922" spans="6:6">
      <c r="F922" s="2391"/>
    </row>
    <row r="923" spans="6:6">
      <c r="F923" s="2391"/>
    </row>
    <row r="924" spans="6:6">
      <c r="F924" s="2391"/>
    </row>
    <row r="925" spans="6:6">
      <c r="F925" s="2391"/>
    </row>
    <row r="926" spans="6:6">
      <c r="F926" s="2391"/>
    </row>
    <row r="927" spans="6:6">
      <c r="F927" s="2391"/>
    </row>
    <row r="928" spans="6:6">
      <c r="F928" s="2391"/>
    </row>
    <row r="929" spans="6:6">
      <c r="F929" s="2391"/>
    </row>
    <row r="930" spans="6:6">
      <c r="F930" s="2391"/>
    </row>
    <row r="931" spans="6:6">
      <c r="F931" s="2391"/>
    </row>
    <row r="932" spans="6:6">
      <c r="F932" s="2391"/>
    </row>
    <row r="933" spans="6:6">
      <c r="F933" s="2391"/>
    </row>
    <row r="934" spans="6:6">
      <c r="F934" s="2391"/>
    </row>
    <row r="935" spans="6:6">
      <c r="F935" s="2391"/>
    </row>
    <row r="936" spans="6:6">
      <c r="F936" s="2391"/>
    </row>
    <row r="937" spans="6:6">
      <c r="F937" s="2391"/>
    </row>
    <row r="938" spans="6:6">
      <c r="F938" s="2391"/>
    </row>
    <row r="939" spans="6:6">
      <c r="F939" s="2391"/>
    </row>
    <row r="940" spans="6:6">
      <c r="F940" s="2391"/>
    </row>
    <row r="941" spans="6:6">
      <c r="F941" s="2391"/>
    </row>
    <row r="942" spans="6:6">
      <c r="F942" s="2391"/>
    </row>
    <row r="943" spans="6:6">
      <c r="F943" s="2391"/>
    </row>
    <row r="944" spans="6:6">
      <c r="F944" s="2391"/>
    </row>
    <row r="945" spans="6:6">
      <c r="F945" s="2391"/>
    </row>
    <row r="946" spans="6:6">
      <c r="F946" s="2391"/>
    </row>
    <row r="947" spans="6:6">
      <c r="F947" s="2391"/>
    </row>
    <row r="948" spans="6:6">
      <c r="F948" s="2391"/>
    </row>
    <row r="949" spans="6:6">
      <c r="F949" s="2391"/>
    </row>
    <row r="950" spans="6:6">
      <c r="F950" s="2391"/>
    </row>
    <row r="951" spans="6:6">
      <c r="F951" s="2391"/>
    </row>
    <row r="952" spans="6:6">
      <c r="F952" s="2391"/>
    </row>
    <row r="953" spans="6:6">
      <c r="F953" s="2391"/>
    </row>
    <row r="954" spans="6:6">
      <c r="F954" s="2391"/>
    </row>
    <row r="955" spans="6:6">
      <c r="F955" s="2391"/>
    </row>
    <row r="956" spans="6:6">
      <c r="F956" s="2391"/>
    </row>
    <row r="957" spans="6:6">
      <c r="F957" s="2391"/>
    </row>
    <row r="958" spans="6:6">
      <c r="F958" s="2391"/>
    </row>
    <row r="959" spans="6:6">
      <c r="F959" s="2391"/>
    </row>
    <row r="960" spans="6:6">
      <c r="F960" s="2391"/>
    </row>
    <row r="961" spans="6:6">
      <c r="F961" s="2391"/>
    </row>
    <row r="962" spans="6:6">
      <c r="F962" s="2391"/>
    </row>
    <row r="963" spans="6:6">
      <c r="F963" s="2391"/>
    </row>
    <row r="964" spans="6:6">
      <c r="F964" s="2391"/>
    </row>
    <row r="965" spans="6:6">
      <c r="F965" s="2391"/>
    </row>
    <row r="966" spans="6:6">
      <c r="F966" s="2391"/>
    </row>
    <row r="967" spans="6:6">
      <c r="F967" s="2391"/>
    </row>
    <row r="968" spans="6:6">
      <c r="F968" s="2391"/>
    </row>
    <row r="969" spans="6:6">
      <c r="F969" s="2391"/>
    </row>
    <row r="970" spans="6:6">
      <c r="F970" s="2391"/>
    </row>
    <row r="971" spans="6:6">
      <c r="F971" s="2391"/>
    </row>
    <row r="972" spans="6:6">
      <c r="F972" s="2391"/>
    </row>
    <row r="973" spans="6:6">
      <c r="F973" s="2391"/>
    </row>
    <row r="974" spans="6:6">
      <c r="F974" s="2391"/>
    </row>
    <row r="975" spans="6:6">
      <c r="F975" s="2391"/>
    </row>
    <row r="976" spans="6:6">
      <c r="F976" s="2391"/>
    </row>
    <row r="977" spans="6:6">
      <c r="F977" s="2391"/>
    </row>
    <row r="978" spans="6:6">
      <c r="F978" s="2391"/>
    </row>
    <row r="979" spans="6:6">
      <c r="F979" s="2391"/>
    </row>
    <row r="980" spans="6:6">
      <c r="F980" s="2391"/>
    </row>
    <row r="981" spans="6:6">
      <c r="F981" s="2391"/>
    </row>
    <row r="982" spans="6:6">
      <c r="F982" s="2391"/>
    </row>
    <row r="983" spans="6:6">
      <c r="F983" s="2391"/>
    </row>
    <row r="984" spans="6:6">
      <c r="F984" s="2391"/>
    </row>
    <row r="985" spans="6:6">
      <c r="F985" s="2391"/>
    </row>
    <row r="986" spans="6:6">
      <c r="F986" s="2391"/>
    </row>
    <row r="987" spans="6:6">
      <c r="F987" s="2391"/>
    </row>
    <row r="988" spans="6:6">
      <c r="F988" s="2391"/>
    </row>
    <row r="989" spans="6:6">
      <c r="F989" s="2391"/>
    </row>
    <row r="990" spans="6:6">
      <c r="F990" s="2391"/>
    </row>
    <row r="991" spans="6:6">
      <c r="F991" s="2391"/>
    </row>
    <row r="992" spans="6:6">
      <c r="F992" s="2391"/>
    </row>
    <row r="993" spans="6:6">
      <c r="F993" s="2391"/>
    </row>
    <row r="994" spans="6:6">
      <c r="F994" s="2391"/>
    </row>
    <row r="995" spans="6:6">
      <c r="F995" s="2391"/>
    </row>
    <row r="996" spans="6:6">
      <c r="F996" s="2391"/>
    </row>
    <row r="997" spans="6:6">
      <c r="F997" s="2391"/>
    </row>
    <row r="998" spans="6:6">
      <c r="F998" s="2391"/>
    </row>
    <row r="999" spans="6:6">
      <c r="F999" s="2391"/>
    </row>
    <row r="1000" spans="6:6">
      <c r="F1000" s="2391"/>
    </row>
    <row r="1001" spans="6:6">
      <c r="F1001" s="2391"/>
    </row>
    <row r="1002" spans="6:6">
      <c r="F1002" s="2391"/>
    </row>
    <row r="1003" spans="6:6">
      <c r="F1003" s="2391"/>
    </row>
    <row r="1004" spans="6:6">
      <c r="F1004" s="2391"/>
    </row>
    <row r="1005" spans="6:6">
      <c r="F1005" s="2391"/>
    </row>
    <row r="1006" spans="6:6">
      <c r="F1006" s="2391"/>
    </row>
    <row r="1007" spans="6:6">
      <c r="F1007" s="2391"/>
    </row>
    <row r="1008" spans="6:6">
      <c r="F1008" s="2391"/>
    </row>
    <row r="1009" spans="6:6">
      <c r="F1009" s="2391"/>
    </row>
    <row r="1010" spans="6:6">
      <c r="F1010" s="2391"/>
    </row>
    <row r="1011" spans="6:6">
      <c r="F1011" s="2391"/>
    </row>
    <row r="1012" spans="6:6">
      <c r="F1012" s="2391"/>
    </row>
    <row r="1013" spans="6:6">
      <c r="F1013" s="2391"/>
    </row>
    <row r="1014" spans="6:6">
      <c r="F1014" s="2391"/>
    </row>
    <row r="1015" spans="6:6">
      <c r="F1015" s="2391"/>
    </row>
    <row r="1016" spans="6:6">
      <c r="F1016" s="2391"/>
    </row>
    <row r="1017" spans="6:6">
      <c r="F1017" s="2391"/>
    </row>
    <row r="1018" spans="6:6">
      <c r="F1018" s="2391"/>
    </row>
    <row r="1019" spans="6:6">
      <c r="F1019" s="2391"/>
    </row>
    <row r="1020" spans="6:6">
      <c r="F1020" s="2391"/>
    </row>
    <row r="1021" spans="6:6">
      <c r="F1021" s="2391"/>
    </row>
    <row r="1022" spans="6:6">
      <c r="F1022" s="2391"/>
    </row>
    <row r="1023" spans="6:6">
      <c r="F1023" s="2391"/>
    </row>
    <row r="1024" spans="6:6">
      <c r="F1024" s="2391"/>
    </row>
    <row r="1025" spans="6:6">
      <c r="F1025" s="2391"/>
    </row>
    <row r="1026" spans="6:6">
      <c r="F1026" s="2391"/>
    </row>
    <row r="1027" spans="6:6">
      <c r="F1027" s="2391"/>
    </row>
    <row r="1028" spans="6:6">
      <c r="F1028" s="2391"/>
    </row>
    <row r="1029" spans="6:6">
      <c r="F1029" s="2391"/>
    </row>
    <row r="1030" spans="6:6">
      <c r="F1030" s="2391"/>
    </row>
    <row r="1031" spans="6:6">
      <c r="F1031" s="2391"/>
    </row>
    <row r="1032" spans="6:6">
      <c r="F1032" s="2391"/>
    </row>
    <row r="1033" spans="6:6">
      <c r="F1033" s="2391"/>
    </row>
    <row r="1034" spans="6:6">
      <c r="F1034" s="2391"/>
    </row>
    <row r="1035" spans="6:6">
      <c r="F1035" s="2391"/>
    </row>
    <row r="1036" spans="6:6">
      <c r="F1036" s="2391"/>
    </row>
    <row r="1037" spans="6:6">
      <c r="F1037" s="2391"/>
    </row>
    <row r="1038" spans="6:6">
      <c r="F1038" s="2391"/>
    </row>
    <row r="1039" spans="6:6">
      <c r="F1039" s="2391"/>
    </row>
    <row r="1040" spans="6:6">
      <c r="F1040" s="2391"/>
    </row>
    <row r="1041" spans="6:6">
      <c r="F1041" s="2391"/>
    </row>
    <row r="1042" spans="6:6">
      <c r="F1042" s="2391"/>
    </row>
    <row r="1043" spans="6:6">
      <c r="F1043" s="2391"/>
    </row>
    <row r="1044" spans="6:6">
      <c r="F1044" s="2391"/>
    </row>
    <row r="1045" spans="6:6">
      <c r="F1045" s="2391"/>
    </row>
    <row r="1046" spans="6:6">
      <c r="F1046" s="2391"/>
    </row>
    <row r="1047" spans="6:6">
      <c r="F1047" s="2391"/>
    </row>
    <row r="1048" spans="6:6">
      <c r="F1048" s="2391"/>
    </row>
    <row r="1049" spans="6:6">
      <c r="F1049" s="2391"/>
    </row>
    <row r="1050" spans="6:6">
      <c r="F1050" s="2391"/>
    </row>
    <row r="1051" spans="6:6">
      <c r="F1051" s="2391"/>
    </row>
    <row r="1052" spans="6:6">
      <c r="F1052" s="2391"/>
    </row>
    <row r="1053" spans="6:6">
      <c r="F1053" s="2391"/>
    </row>
    <row r="1054" spans="6:6">
      <c r="F1054" s="2391"/>
    </row>
    <row r="1055" spans="6:6">
      <c r="F1055" s="2391"/>
    </row>
    <row r="1056" spans="6:6">
      <c r="F1056" s="2391"/>
    </row>
    <row r="1057" spans="6:6">
      <c r="F1057" s="2391"/>
    </row>
    <row r="1058" spans="6:6">
      <c r="F1058" s="2391"/>
    </row>
    <row r="1059" spans="6:6">
      <c r="F1059" s="2391"/>
    </row>
    <row r="1060" spans="6:6">
      <c r="F1060" s="2391"/>
    </row>
    <row r="1061" spans="6:6">
      <c r="F1061" s="2391"/>
    </row>
    <row r="1062" spans="6:6">
      <c r="F1062" s="2391"/>
    </row>
    <row r="1063" spans="6:6">
      <c r="F1063" s="2391"/>
    </row>
    <row r="1064" spans="6:6">
      <c r="F1064" s="2391"/>
    </row>
    <row r="1065" spans="6:6">
      <c r="F1065" s="2391"/>
    </row>
    <row r="1066" spans="6:6">
      <c r="F1066" s="2391"/>
    </row>
    <row r="1067" spans="6:6">
      <c r="F1067" s="2391"/>
    </row>
    <row r="1068" spans="6:6">
      <c r="F1068" s="2391"/>
    </row>
    <row r="1069" spans="6:6">
      <c r="F1069" s="2391"/>
    </row>
    <row r="1070" spans="6:6">
      <c r="F1070" s="2391"/>
    </row>
    <row r="1071" spans="6:6">
      <c r="F1071" s="2391"/>
    </row>
    <row r="1072" spans="6:6">
      <c r="F1072" s="2391"/>
    </row>
    <row r="1073" spans="6:6">
      <c r="F1073" s="2391"/>
    </row>
    <row r="1074" spans="6:6">
      <c r="F1074" s="2391"/>
    </row>
    <row r="1075" spans="6:6">
      <c r="F1075" s="2391"/>
    </row>
    <row r="1076" spans="6:6">
      <c r="F1076" s="2391"/>
    </row>
    <row r="1077" spans="6:6">
      <c r="F1077" s="2391"/>
    </row>
    <row r="1078" spans="6:6">
      <c r="F1078" s="2391"/>
    </row>
    <row r="1079" spans="6:6">
      <c r="F1079" s="2391"/>
    </row>
    <row r="1080" spans="6:6">
      <c r="F1080" s="2391"/>
    </row>
    <row r="1081" spans="6:6">
      <c r="F1081" s="2391"/>
    </row>
    <row r="1082" spans="6:6">
      <c r="F1082" s="2391"/>
    </row>
    <row r="1083" spans="6:6">
      <c r="F1083" s="2391"/>
    </row>
    <row r="1084" spans="6:6">
      <c r="F1084" s="2391"/>
    </row>
    <row r="1085" spans="6:6">
      <c r="F1085" s="2391"/>
    </row>
    <row r="1086" spans="6:6">
      <c r="F1086" s="2391"/>
    </row>
    <row r="1087" spans="6:6">
      <c r="F1087" s="2391"/>
    </row>
    <row r="1088" spans="6:6">
      <c r="F1088" s="2391"/>
    </row>
    <row r="1089" spans="6:6">
      <c r="F1089" s="2391"/>
    </row>
    <row r="1090" spans="6:6">
      <c r="F1090" s="2391"/>
    </row>
    <row r="1091" spans="6:6">
      <c r="F1091" s="2391"/>
    </row>
    <row r="1092" spans="6:6">
      <c r="F1092" s="2391"/>
    </row>
    <row r="1093" spans="6:6">
      <c r="F1093" s="2391"/>
    </row>
    <row r="1094" spans="6:6">
      <c r="F1094" s="2391"/>
    </row>
    <row r="1095" spans="6:6">
      <c r="F1095" s="2391"/>
    </row>
    <row r="1096" spans="6:6">
      <c r="F1096" s="2391"/>
    </row>
    <row r="1097" spans="6:6">
      <c r="F1097" s="2391"/>
    </row>
    <row r="1098" spans="6:6">
      <c r="F1098" s="2391"/>
    </row>
    <row r="1099" spans="6:6">
      <c r="F1099" s="2391"/>
    </row>
    <row r="1100" spans="6:6">
      <c r="F1100" s="2391"/>
    </row>
    <row r="1101" spans="6:6">
      <c r="F1101" s="2391"/>
    </row>
    <row r="1102" spans="6:6">
      <c r="F1102" s="2391"/>
    </row>
    <row r="1103" spans="6:6">
      <c r="F1103" s="2391"/>
    </row>
    <row r="1104" spans="6:6">
      <c r="F1104" s="2391"/>
    </row>
    <row r="1105" spans="6:6">
      <c r="F1105" s="2391"/>
    </row>
    <row r="1106" spans="6:6">
      <c r="F1106" s="2391"/>
    </row>
    <row r="1107" spans="6:6">
      <c r="F1107" s="2391"/>
    </row>
    <row r="1108" spans="6:6">
      <c r="F1108" s="2391"/>
    </row>
    <row r="1109" spans="6:6">
      <c r="F1109" s="2391"/>
    </row>
    <row r="1110" spans="6:6">
      <c r="F1110" s="2391"/>
    </row>
    <row r="1111" spans="6:6">
      <c r="F1111" s="2391"/>
    </row>
    <row r="1112" spans="6:6">
      <c r="F1112" s="2391"/>
    </row>
    <row r="1113" spans="6:6">
      <c r="F1113" s="2391"/>
    </row>
    <row r="1114" spans="6:6">
      <c r="F1114" s="2391"/>
    </row>
    <row r="1115" spans="6:6">
      <c r="F1115" s="2391"/>
    </row>
    <row r="1116" spans="6:6">
      <c r="F1116" s="2391"/>
    </row>
    <row r="1117" spans="6:6">
      <c r="F1117" s="2391"/>
    </row>
    <row r="1118" spans="6:6">
      <c r="F1118" s="2391"/>
    </row>
    <row r="1119" spans="6:6">
      <c r="F1119" s="2391"/>
    </row>
    <row r="1120" spans="6:6">
      <c r="F1120" s="2391"/>
    </row>
    <row r="1121" spans="6:6">
      <c r="F1121" s="2391"/>
    </row>
    <row r="1122" spans="6:6">
      <c r="F1122" s="2391"/>
    </row>
    <row r="1123" spans="6:6">
      <c r="F1123" s="2391"/>
    </row>
    <row r="1124" spans="6:6">
      <c r="F1124" s="2391"/>
    </row>
    <row r="1125" spans="6:6">
      <c r="F1125" s="2391"/>
    </row>
    <row r="1126" spans="6:6">
      <c r="F1126" s="2391"/>
    </row>
    <row r="1127" spans="6:6">
      <c r="F1127" s="2391"/>
    </row>
    <row r="1128" spans="6:6">
      <c r="F1128" s="2391"/>
    </row>
    <row r="1129" spans="6:6">
      <c r="F1129" s="2391"/>
    </row>
    <row r="1130" spans="6:6">
      <c r="F1130" s="2391"/>
    </row>
    <row r="1131" spans="6:6">
      <c r="F1131" s="2391"/>
    </row>
    <row r="1132" spans="6:6">
      <c r="F1132" s="2391"/>
    </row>
    <row r="1133" spans="6:6">
      <c r="F1133" s="2391"/>
    </row>
    <row r="1134" spans="6:6">
      <c r="F1134" s="2391"/>
    </row>
    <row r="1135" spans="6:6">
      <c r="F1135" s="2391"/>
    </row>
    <row r="1136" spans="6:6">
      <c r="F1136" s="2391"/>
    </row>
    <row r="1137" spans="6:6">
      <c r="F1137" s="2391"/>
    </row>
    <row r="1138" spans="6:6">
      <c r="F1138" s="2391"/>
    </row>
    <row r="1139" spans="6:6">
      <c r="F1139" s="2391"/>
    </row>
    <row r="1140" spans="6:6">
      <c r="F1140" s="2391"/>
    </row>
    <row r="1141" spans="6:6">
      <c r="F1141" s="2391"/>
    </row>
    <row r="1142" spans="6:6">
      <c r="F1142" s="2391"/>
    </row>
    <row r="1143" spans="6:6">
      <c r="F1143" s="2391"/>
    </row>
    <row r="1144" spans="6:6">
      <c r="F1144" s="2391"/>
    </row>
    <row r="1145" spans="6:6">
      <c r="F1145" s="2391"/>
    </row>
    <row r="1146" spans="6:6">
      <c r="F1146" s="2391"/>
    </row>
    <row r="1147" spans="6:6">
      <c r="F1147" s="2391"/>
    </row>
    <row r="1148" spans="6:6">
      <c r="F1148" s="2391"/>
    </row>
    <row r="1149" spans="6:6">
      <c r="F1149" s="2391"/>
    </row>
    <row r="1150" spans="6:6">
      <c r="F1150" s="2391"/>
    </row>
    <row r="1151" spans="6:6">
      <c r="F1151" s="2391"/>
    </row>
    <row r="1152" spans="6:6">
      <c r="F1152" s="2391"/>
    </row>
    <row r="1153" spans="6:6">
      <c r="F1153" s="2391"/>
    </row>
    <row r="1154" spans="6:6">
      <c r="F1154" s="2391"/>
    </row>
    <row r="1155" spans="6:6">
      <c r="F1155" s="2391"/>
    </row>
    <row r="1156" spans="6:6">
      <c r="F1156" s="2391"/>
    </row>
    <row r="1157" spans="6:6">
      <c r="F1157" s="2391"/>
    </row>
    <row r="1158" spans="6:6">
      <c r="F1158" s="2391"/>
    </row>
    <row r="1159" spans="6:6">
      <c r="F1159" s="2391"/>
    </row>
    <row r="1160" spans="6:6">
      <c r="F1160" s="2391"/>
    </row>
    <row r="1161" spans="6:6">
      <c r="F1161" s="2391"/>
    </row>
    <row r="1162" spans="6:6">
      <c r="F1162" s="2391"/>
    </row>
    <row r="1163" spans="6:6">
      <c r="F1163" s="2391"/>
    </row>
    <row r="1164" spans="6:6">
      <c r="F1164" s="2391"/>
    </row>
    <row r="1165" spans="6:6">
      <c r="F1165" s="2391"/>
    </row>
    <row r="1166" spans="6:6">
      <c r="F1166" s="2391"/>
    </row>
    <row r="1167" spans="6:6">
      <c r="F1167" s="2391"/>
    </row>
    <row r="1168" spans="6:6">
      <c r="F1168" s="2391"/>
    </row>
    <row r="1169" spans="6:6">
      <c r="F1169" s="2391"/>
    </row>
    <row r="1170" spans="6:6">
      <c r="F1170" s="2391"/>
    </row>
    <row r="1171" spans="6:6">
      <c r="F1171" s="2391"/>
    </row>
    <row r="1172" spans="6:6">
      <c r="F1172" s="2391"/>
    </row>
    <row r="1173" spans="6:6">
      <c r="F1173" s="2391"/>
    </row>
    <row r="1174" spans="6:6">
      <c r="F1174" s="2391"/>
    </row>
    <row r="1175" spans="6:6">
      <c r="F1175" s="2391"/>
    </row>
    <row r="1176" spans="6:6">
      <c r="F1176" s="2391"/>
    </row>
    <row r="1177" spans="6:6">
      <c r="F1177" s="2391"/>
    </row>
    <row r="1178" spans="6:6">
      <c r="F1178" s="2391"/>
    </row>
    <row r="1179" spans="6:6">
      <c r="F1179" s="2391"/>
    </row>
    <row r="1180" spans="6:6">
      <c r="F1180" s="2391"/>
    </row>
    <row r="1181" spans="6:6">
      <c r="F1181" s="2391"/>
    </row>
    <row r="1182" spans="6:6">
      <c r="F1182" s="2391"/>
    </row>
    <row r="1183" spans="6:6">
      <c r="F1183" s="2391"/>
    </row>
    <row r="1184" spans="6:6">
      <c r="F1184" s="2391"/>
    </row>
    <row r="1185" spans="6:6">
      <c r="F1185" s="2391"/>
    </row>
    <row r="1186" spans="6:6">
      <c r="F1186" s="2391"/>
    </row>
    <row r="1187" spans="6:6">
      <c r="F1187" s="2391"/>
    </row>
    <row r="1188" spans="6:6">
      <c r="F1188" s="2391"/>
    </row>
    <row r="1189" spans="6:6">
      <c r="F1189" s="2391"/>
    </row>
    <row r="1190" spans="6:6">
      <c r="F1190" s="2391"/>
    </row>
    <row r="1191" spans="6:6">
      <c r="F1191" s="2391"/>
    </row>
    <row r="1192" spans="6:6">
      <c r="F1192" s="2391"/>
    </row>
    <row r="1193" spans="6:6">
      <c r="F1193" s="2391"/>
    </row>
    <row r="1194" spans="6:6">
      <c r="F1194" s="2391"/>
    </row>
    <row r="1195" spans="6:6">
      <c r="F1195" s="2391"/>
    </row>
    <row r="1196" spans="6:6">
      <c r="F1196" s="2391"/>
    </row>
    <row r="1197" spans="6:6">
      <c r="F1197" s="2391"/>
    </row>
    <row r="1198" spans="6:6">
      <c r="F1198" s="2391"/>
    </row>
    <row r="1199" spans="6:6">
      <c r="F1199" s="2391"/>
    </row>
    <row r="1200" spans="6:6">
      <c r="F1200" s="2391"/>
    </row>
    <row r="1201" spans="6:6">
      <c r="F1201" s="2391"/>
    </row>
    <row r="1202" spans="6:6">
      <c r="F1202" s="2391"/>
    </row>
    <row r="1203" spans="6:6">
      <c r="F1203" s="2391"/>
    </row>
    <row r="1204" spans="6:6">
      <c r="F1204" s="2391"/>
    </row>
    <row r="1205" spans="6:6">
      <c r="F1205" s="2391"/>
    </row>
    <row r="1206" spans="6:6">
      <c r="F1206" s="2391"/>
    </row>
    <row r="1207" spans="6:6">
      <c r="F1207" s="2391"/>
    </row>
    <row r="1208" spans="6:6">
      <c r="F1208" s="2391"/>
    </row>
    <row r="1209" spans="6:6">
      <c r="F1209" s="2391"/>
    </row>
    <row r="1210" spans="6:6">
      <c r="F1210" s="2391"/>
    </row>
    <row r="1211" spans="6:6">
      <c r="F1211" s="2391"/>
    </row>
    <row r="1212" spans="6:6">
      <c r="F1212" s="2391"/>
    </row>
    <row r="1213" spans="6:6">
      <c r="F1213" s="2391"/>
    </row>
    <row r="1214" spans="6:6">
      <c r="F1214" s="2391"/>
    </row>
    <row r="1215" spans="6:6">
      <c r="F1215" s="2391"/>
    </row>
    <row r="1216" spans="6:6">
      <c r="F1216" s="2391"/>
    </row>
    <row r="1217" spans="6:6">
      <c r="F1217" s="2391"/>
    </row>
    <row r="1218" spans="6:6">
      <c r="F1218" s="2391"/>
    </row>
    <row r="1219" spans="6:6">
      <c r="F1219" s="2391"/>
    </row>
    <row r="1220" spans="6:6">
      <c r="F1220" s="2391"/>
    </row>
    <row r="1221" spans="6:6">
      <c r="F1221" s="2391"/>
    </row>
    <row r="1222" spans="6:6">
      <c r="F1222" s="2391"/>
    </row>
    <row r="1223" spans="6:6">
      <c r="F1223" s="2391"/>
    </row>
    <row r="1224" spans="6:6">
      <c r="F1224" s="2391"/>
    </row>
    <row r="1225" spans="6:6">
      <c r="F1225" s="2391"/>
    </row>
    <row r="1226" spans="6:6">
      <c r="F1226" s="2391"/>
    </row>
    <row r="1227" spans="6:6">
      <c r="F1227" s="2391"/>
    </row>
    <row r="1228" spans="6:6">
      <c r="F1228" s="2391"/>
    </row>
    <row r="1229" spans="6:6">
      <c r="F1229" s="2391"/>
    </row>
    <row r="1230" spans="6:6">
      <c r="F1230" s="2391"/>
    </row>
    <row r="1231" spans="6:6">
      <c r="F1231" s="2391"/>
    </row>
    <row r="1232" spans="6:6">
      <c r="F1232" s="2391"/>
    </row>
    <row r="1233" spans="6:6">
      <c r="F1233" s="2391"/>
    </row>
    <row r="1234" spans="6:6">
      <c r="F1234" s="2391"/>
    </row>
    <row r="1235" spans="6:6">
      <c r="F1235" s="2391"/>
    </row>
    <row r="1236" spans="6:6">
      <c r="F1236" s="2391"/>
    </row>
    <row r="1237" spans="6:6">
      <c r="F1237" s="2391"/>
    </row>
    <row r="1238" spans="6:6">
      <c r="F1238" s="2391"/>
    </row>
    <row r="1239" spans="6:6">
      <c r="F1239" s="2391"/>
    </row>
    <row r="1240" spans="6:6">
      <c r="F1240" s="2391"/>
    </row>
    <row r="1241" spans="6:6">
      <c r="F1241" s="2391"/>
    </row>
    <row r="1242" spans="6:6">
      <c r="F1242" s="2391"/>
    </row>
    <row r="1243" spans="6:6">
      <c r="F1243" s="2391"/>
    </row>
    <row r="1244" spans="6:6">
      <c r="F1244" s="2391"/>
    </row>
    <row r="1245" spans="6:6">
      <c r="F1245" s="2391"/>
    </row>
    <row r="1246" spans="6:6">
      <c r="F1246" s="2391"/>
    </row>
    <row r="1247" spans="6:6">
      <c r="F1247" s="2391"/>
    </row>
    <row r="1248" spans="6:6">
      <c r="F1248" s="2391"/>
    </row>
    <row r="1249" spans="6:6">
      <c r="F1249" s="2391"/>
    </row>
    <row r="1250" spans="6:6">
      <c r="F1250" s="2391"/>
    </row>
    <row r="1251" spans="6:6">
      <c r="F1251" s="2391"/>
    </row>
    <row r="1252" spans="6:6">
      <c r="F1252" s="2391"/>
    </row>
    <row r="1253" spans="6:6">
      <c r="F1253" s="2391"/>
    </row>
    <row r="1254" spans="6:6">
      <c r="F1254" s="2391"/>
    </row>
    <row r="1255" spans="6:6">
      <c r="F1255" s="2391"/>
    </row>
    <row r="1256" spans="6:6">
      <c r="F1256" s="2391"/>
    </row>
    <row r="1257" spans="6:6">
      <c r="F1257" s="2391"/>
    </row>
    <row r="1258" spans="6:6">
      <c r="F1258" s="2391"/>
    </row>
    <row r="1259" spans="6:6">
      <c r="F1259" s="2391"/>
    </row>
    <row r="1260" spans="6:6">
      <c r="F1260" s="2391"/>
    </row>
    <row r="1261" spans="6:6">
      <c r="F1261" s="2391"/>
    </row>
    <row r="1262" spans="6:6">
      <c r="F1262" s="2391"/>
    </row>
    <row r="1263" spans="6:6">
      <c r="F1263" s="2391"/>
    </row>
    <row r="1264" spans="6:6">
      <c r="F1264" s="2391"/>
    </row>
    <row r="1265" spans="6:6">
      <c r="F1265" s="2391"/>
    </row>
    <row r="1266" spans="6:6">
      <c r="F1266" s="2391"/>
    </row>
    <row r="1267" spans="6:6">
      <c r="F1267" s="2391"/>
    </row>
    <row r="1268" spans="6:6">
      <c r="F1268" s="2391"/>
    </row>
    <row r="1269" spans="6:6">
      <c r="F1269" s="2391"/>
    </row>
    <row r="1270" spans="6:6">
      <c r="F1270" s="2391"/>
    </row>
    <row r="1271" spans="6:6">
      <c r="F1271" s="2391"/>
    </row>
    <row r="1272" spans="6:6">
      <c r="F1272" s="2391"/>
    </row>
    <row r="1273" spans="6:6">
      <c r="F1273" s="2391"/>
    </row>
    <row r="1274" spans="6:6">
      <c r="F1274" s="2391"/>
    </row>
    <row r="1275" spans="6:6">
      <c r="F1275" s="2391"/>
    </row>
    <row r="1276" spans="6:6">
      <c r="F1276" s="2391"/>
    </row>
    <row r="1277" spans="6:6">
      <c r="F1277" s="2391"/>
    </row>
    <row r="1278" spans="6:6">
      <c r="F1278" s="2391"/>
    </row>
    <row r="1279" spans="6:6">
      <c r="F1279" s="2391"/>
    </row>
    <row r="1280" spans="6:6">
      <c r="F1280" s="2391"/>
    </row>
    <row r="1281" spans="6:6">
      <c r="F1281" s="2391"/>
    </row>
    <row r="1282" spans="6:6">
      <c r="F1282" s="2391"/>
    </row>
    <row r="1283" spans="6:6">
      <c r="F1283" s="2391"/>
    </row>
    <row r="1284" spans="6:6">
      <c r="F1284" s="2391"/>
    </row>
    <row r="1285" spans="6:6">
      <c r="F1285" s="2391"/>
    </row>
    <row r="1286" spans="6:6">
      <c r="F1286" s="2391"/>
    </row>
    <row r="1287" spans="6:6">
      <c r="F1287" s="2391"/>
    </row>
    <row r="1288" spans="6:6">
      <c r="F1288" s="2391"/>
    </row>
    <row r="1289" spans="6:6">
      <c r="F1289" s="2391"/>
    </row>
    <row r="1290" spans="6:6">
      <c r="F1290" s="2391"/>
    </row>
    <row r="1291" spans="6:6">
      <c r="F1291" s="2391"/>
    </row>
    <row r="1292" spans="6:6">
      <c r="F1292" s="2391"/>
    </row>
    <row r="1293" spans="6:6">
      <c r="F1293" s="2391"/>
    </row>
    <row r="1294" spans="6:6">
      <c r="F1294" s="2391"/>
    </row>
    <row r="1295" spans="6:6">
      <c r="F1295" s="2391"/>
    </row>
    <row r="1296" spans="6:6">
      <c r="F1296" s="2391"/>
    </row>
    <row r="1297" spans="6:6">
      <c r="F1297" s="2391"/>
    </row>
    <row r="1298" spans="6:6">
      <c r="F1298" s="2391"/>
    </row>
    <row r="1299" spans="6:6">
      <c r="F1299" s="2391"/>
    </row>
    <row r="1300" spans="6:6">
      <c r="F1300" s="2391"/>
    </row>
    <row r="1301" spans="6:6">
      <c r="F1301" s="2391"/>
    </row>
    <row r="1302" spans="6:6">
      <c r="F1302" s="2391"/>
    </row>
    <row r="1303" spans="6:6">
      <c r="F1303" s="2391"/>
    </row>
    <row r="1304" spans="6:6">
      <c r="F1304" s="2391"/>
    </row>
    <row r="1305" spans="6:6">
      <c r="F1305" s="2391"/>
    </row>
    <row r="1306" spans="6:6">
      <c r="F1306" s="2391"/>
    </row>
    <row r="1307" spans="6:6">
      <c r="F1307" s="2391"/>
    </row>
    <row r="1308" spans="6:6">
      <c r="F1308" s="2391"/>
    </row>
    <row r="1309" spans="6:6">
      <c r="F1309" s="2391"/>
    </row>
    <row r="1310" spans="6:6">
      <c r="F1310" s="2391"/>
    </row>
    <row r="1311" spans="6:6">
      <c r="F1311" s="2391"/>
    </row>
    <row r="1312" spans="6:6">
      <c r="F1312" s="2391"/>
    </row>
    <row r="1313" spans="6:6">
      <c r="F1313" s="2391"/>
    </row>
    <row r="1314" spans="6:6">
      <c r="F1314" s="2391"/>
    </row>
    <row r="1315" spans="6:6">
      <c r="F1315" s="2391"/>
    </row>
    <row r="1316" spans="6:6">
      <c r="F1316" s="2391"/>
    </row>
    <row r="1317" spans="6:6">
      <c r="F1317" s="2391"/>
    </row>
    <row r="1318" spans="6:6">
      <c r="F1318" s="2391"/>
    </row>
    <row r="1319" spans="6:6">
      <c r="F1319" s="2391"/>
    </row>
    <row r="1320" spans="6:6">
      <c r="F1320" s="2391"/>
    </row>
    <row r="1321" spans="6:6">
      <c r="F1321" s="2391"/>
    </row>
    <row r="1322" spans="6:6">
      <c r="F1322" s="2391"/>
    </row>
    <row r="1323" spans="6:6">
      <c r="F1323" s="2391"/>
    </row>
    <row r="1324" spans="6:6">
      <c r="F1324" s="2391"/>
    </row>
    <row r="1325" spans="6:6">
      <c r="F1325" s="2391"/>
    </row>
    <row r="1326" spans="6:6">
      <c r="F1326" s="2391"/>
    </row>
    <row r="1327" spans="6:6">
      <c r="F1327" s="2391"/>
    </row>
    <row r="1328" spans="6:6">
      <c r="F1328" s="2391"/>
    </row>
    <row r="1329" spans="6:6">
      <c r="F1329" s="2391"/>
    </row>
    <row r="1330" spans="6:6">
      <c r="F1330" s="2391"/>
    </row>
    <row r="1331" spans="6:6">
      <c r="F1331" s="2391"/>
    </row>
    <row r="1332" spans="6:6">
      <c r="F1332" s="2391"/>
    </row>
    <row r="1333" spans="6:6">
      <c r="F1333" s="2391"/>
    </row>
    <row r="1334" spans="6:6">
      <c r="F1334" s="2391"/>
    </row>
    <row r="1335" spans="6:6">
      <c r="F1335" s="2391"/>
    </row>
    <row r="1336" spans="6:6">
      <c r="F1336" s="2391"/>
    </row>
    <row r="1337" spans="6:6">
      <c r="F1337" s="2391"/>
    </row>
    <row r="1338" spans="6:6">
      <c r="F1338" s="2391"/>
    </row>
    <row r="1339" spans="6:6">
      <c r="F1339" s="2391"/>
    </row>
    <row r="1340" spans="6:6">
      <c r="F1340" s="2391"/>
    </row>
    <row r="1341" spans="6:6">
      <c r="F1341" s="2391"/>
    </row>
    <row r="1342" spans="6:6">
      <c r="F1342" s="2391"/>
    </row>
    <row r="1343" spans="6:6">
      <c r="F1343" s="2391"/>
    </row>
    <row r="1344" spans="6:6">
      <c r="F1344" s="2391"/>
    </row>
    <row r="1345" spans="6:6">
      <c r="F1345" s="2391"/>
    </row>
    <row r="1346" spans="6:6">
      <c r="F1346" s="2391"/>
    </row>
    <row r="1347" spans="6:6">
      <c r="F1347" s="2391"/>
    </row>
    <row r="1348" spans="6:6">
      <c r="F1348" s="2391"/>
    </row>
    <row r="1349" spans="6:6">
      <c r="F1349" s="2391"/>
    </row>
    <row r="1350" spans="6:6">
      <c r="F1350" s="2391"/>
    </row>
    <row r="1351" spans="6:6">
      <c r="F1351" s="2391"/>
    </row>
    <row r="1352" spans="6:6">
      <c r="F1352" s="2391"/>
    </row>
    <row r="1353" spans="6:6">
      <c r="F1353" s="2391"/>
    </row>
    <row r="1354" spans="6:6">
      <c r="F1354" s="2391"/>
    </row>
    <row r="1355" spans="6:6">
      <c r="F1355" s="2391"/>
    </row>
    <row r="1356" spans="6:6">
      <c r="F1356" s="2391"/>
    </row>
    <row r="1357" spans="6:6">
      <c r="F1357" s="2391"/>
    </row>
    <row r="1358" spans="6:6">
      <c r="F1358" s="2391"/>
    </row>
    <row r="1359" spans="6:6">
      <c r="F1359" s="2391"/>
    </row>
    <row r="1360" spans="6:6">
      <c r="F1360" s="2391"/>
    </row>
    <row r="1361" spans="6:6">
      <c r="F1361" s="2391"/>
    </row>
    <row r="1362" spans="6:6">
      <c r="F1362" s="2391"/>
    </row>
    <row r="1363" spans="6:6">
      <c r="F1363" s="2391"/>
    </row>
    <row r="1364" spans="6:6">
      <c r="F1364" s="2391"/>
    </row>
    <row r="1365" spans="6:6">
      <c r="F1365" s="2391"/>
    </row>
    <row r="1366" spans="6:6">
      <c r="F1366" s="2391"/>
    </row>
    <row r="1367" spans="6:6">
      <c r="F1367" s="2391"/>
    </row>
    <row r="1368" spans="6:6">
      <c r="F1368" s="2391"/>
    </row>
    <row r="1369" spans="6:6">
      <c r="F1369" s="2391"/>
    </row>
    <row r="1370" spans="6:6">
      <c r="F1370" s="2391"/>
    </row>
    <row r="1371" spans="6:6">
      <c r="F1371" s="2391"/>
    </row>
    <row r="1372" spans="6:6">
      <c r="F1372" s="2391"/>
    </row>
    <row r="1373" spans="6:6">
      <c r="F1373" s="2391"/>
    </row>
    <row r="1374" spans="6:6">
      <c r="F1374" s="2391"/>
    </row>
    <row r="1375" spans="6:6">
      <c r="F1375" s="2391"/>
    </row>
    <row r="1376" spans="6:6">
      <c r="F1376" s="2391"/>
    </row>
    <row r="1377" spans="6:6">
      <c r="F1377" s="2391"/>
    </row>
    <row r="1378" spans="6:6">
      <c r="F1378" s="2391"/>
    </row>
    <row r="1379" spans="6:6">
      <c r="F1379" s="2391"/>
    </row>
    <row r="1380" spans="6:6">
      <c r="F1380" s="2391"/>
    </row>
    <row r="1381" spans="6:6">
      <c r="F1381" s="2391"/>
    </row>
    <row r="1382" spans="6:6">
      <c r="F1382" s="2391"/>
    </row>
    <row r="1383" spans="6:6">
      <c r="F1383" s="2391"/>
    </row>
    <row r="1384" spans="6:6">
      <c r="F1384" s="2391"/>
    </row>
    <row r="1385" spans="6:6">
      <c r="F1385" s="2391"/>
    </row>
    <row r="1386" spans="6:6">
      <c r="F1386" s="2391"/>
    </row>
    <row r="1387" spans="6:6">
      <c r="F1387" s="2391"/>
    </row>
    <row r="1388" spans="6:6">
      <c r="F1388" s="2391"/>
    </row>
    <row r="1389" spans="6:6">
      <c r="F1389" s="2391"/>
    </row>
    <row r="1390" spans="6:6">
      <c r="F1390" s="2391"/>
    </row>
    <row r="1391" spans="6:6">
      <c r="F1391" s="2391"/>
    </row>
    <row r="1392" spans="6:6">
      <c r="F1392" s="2391"/>
    </row>
    <row r="1393" spans="6:6">
      <c r="F1393" s="2391"/>
    </row>
    <row r="1394" spans="6:6">
      <c r="F1394" s="2391"/>
    </row>
    <row r="1395" spans="6:6">
      <c r="F1395" s="2391"/>
    </row>
    <row r="1396" spans="6:6">
      <c r="F1396" s="2391"/>
    </row>
    <row r="1397" spans="6:6">
      <c r="F1397" s="2391"/>
    </row>
    <row r="1398" spans="6:6">
      <c r="F1398" s="2391"/>
    </row>
    <row r="1399" spans="6:6">
      <c r="F1399" s="2391"/>
    </row>
    <row r="1400" spans="6:6">
      <c r="F1400" s="2391"/>
    </row>
    <row r="1401" spans="6:6">
      <c r="F1401" s="2391"/>
    </row>
    <row r="1402" spans="6:6">
      <c r="F1402" s="2391"/>
    </row>
    <row r="1403" spans="6:6">
      <c r="F1403" s="2391"/>
    </row>
    <row r="1404" spans="6:6">
      <c r="F1404" s="2391"/>
    </row>
    <row r="1405" spans="6:6">
      <c r="F1405" s="2391"/>
    </row>
    <row r="1406" spans="6:6">
      <c r="F1406" s="2391"/>
    </row>
    <row r="1407" spans="6:6">
      <c r="F1407" s="2391"/>
    </row>
    <row r="1408" spans="6:6">
      <c r="F1408" s="2391"/>
    </row>
    <row r="1409" spans="6:6">
      <c r="F1409" s="2391"/>
    </row>
    <row r="1410" spans="6:6">
      <c r="F1410" s="2391"/>
    </row>
    <row r="1411" spans="6:6">
      <c r="F1411" s="2391"/>
    </row>
    <row r="1412" spans="6:6">
      <c r="F1412" s="2391"/>
    </row>
    <row r="1413" spans="6:6">
      <c r="F1413" s="2391"/>
    </row>
    <row r="1414" spans="6:6">
      <c r="F1414" s="2391"/>
    </row>
    <row r="1415" spans="6:6">
      <c r="F1415" s="2391"/>
    </row>
    <row r="1416" spans="6:6">
      <c r="F1416" s="2391"/>
    </row>
    <row r="1417" spans="6:6">
      <c r="F1417" s="2391"/>
    </row>
    <row r="1418" spans="6:6">
      <c r="F1418" s="2391"/>
    </row>
    <row r="1419" spans="6:6">
      <c r="F1419" s="2391"/>
    </row>
    <row r="1420" spans="6:6">
      <c r="F1420" s="2391"/>
    </row>
    <row r="1421" spans="6:6">
      <c r="F1421" s="2391"/>
    </row>
    <row r="1422" spans="6:6">
      <c r="F1422" s="2391"/>
    </row>
    <row r="1423" spans="6:6">
      <c r="F1423" s="2391"/>
    </row>
    <row r="1424" spans="6:6">
      <c r="F1424" s="2391"/>
    </row>
    <row r="1425" spans="6:6">
      <c r="F1425" s="2391"/>
    </row>
    <row r="1426" spans="6:6">
      <c r="F1426" s="2391"/>
    </row>
    <row r="1427" spans="6:6">
      <c r="F1427" s="2391"/>
    </row>
    <row r="1428" spans="6:6">
      <c r="F1428" s="2391"/>
    </row>
    <row r="1429" spans="6:6">
      <c r="F1429" s="2391"/>
    </row>
    <row r="1430" spans="6:6">
      <c r="F1430" s="2391"/>
    </row>
    <row r="1431" spans="6:6">
      <c r="F1431" s="2391"/>
    </row>
    <row r="1432" spans="6:6">
      <c r="F1432" s="2391"/>
    </row>
    <row r="1433" spans="6:6">
      <c r="F1433" s="2391"/>
    </row>
    <row r="1434" spans="6:6">
      <c r="F1434" s="2391"/>
    </row>
    <row r="1435" spans="6:6">
      <c r="F1435" s="2391"/>
    </row>
    <row r="1436" spans="6:6">
      <c r="F1436" s="2391"/>
    </row>
    <row r="1437" spans="6:6">
      <c r="F1437" s="2391"/>
    </row>
    <row r="1438" spans="6:6">
      <c r="F1438" s="2391"/>
    </row>
    <row r="1439" spans="6:6">
      <c r="F1439" s="2391"/>
    </row>
    <row r="1440" spans="6:6">
      <c r="F1440" s="2391"/>
    </row>
    <row r="1441" spans="6:6">
      <c r="F1441" s="2391"/>
    </row>
    <row r="1442" spans="6:6">
      <c r="F1442" s="2391"/>
    </row>
    <row r="1443" spans="6:6">
      <c r="F1443" s="2391"/>
    </row>
    <row r="1444" spans="6:6">
      <c r="F1444" s="2391"/>
    </row>
    <row r="1445" spans="6:6">
      <c r="F1445" s="2391"/>
    </row>
    <row r="1446" spans="6:6">
      <c r="F1446" s="2391"/>
    </row>
    <row r="1447" spans="6:6">
      <c r="F1447" s="2391"/>
    </row>
    <row r="1448" spans="6:6">
      <c r="F1448" s="2391"/>
    </row>
    <row r="1449" spans="6:6">
      <c r="F1449" s="2391"/>
    </row>
    <row r="1450" spans="6:6">
      <c r="F1450" s="2391"/>
    </row>
    <row r="1451" spans="6:6">
      <c r="F1451" s="2391"/>
    </row>
    <row r="1452" spans="6:6">
      <c r="F1452" s="2391"/>
    </row>
    <row r="1453" spans="6:6">
      <c r="F1453" s="2391"/>
    </row>
    <row r="1454" spans="6:6">
      <c r="F1454" s="2391"/>
    </row>
    <row r="1455" spans="6:6">
      <c r="F1455" s="2391"/>
    </row>
    <row r="1456" spans="6:6">
      <c r="F1456" s="2391"/>
    </row>
    <row r="1457" spans="6:6">
      <c r="F1457" s="2391"/>
    </row>
    <row r="1458" spans="6:6">
      <c r="F1458" s="2391"/>
    </row>
    <row r="1459" spans="6:6">
      <c r="F1459" s="2391"/>
    </row>
    <row r="1460" spans="6:6">
      <c r="F1460" s="2391"/>
    </row>
    <row r="1461" spans="6:6">
      <c r="F1461" s="2391"/>
    </row>
    <row r="1462" spans="6:6">
      <c r="F1462" s="2391"/>
    </row>
    <row r="1463" spans="6:6">
      <c r="F1463" s="2391"/>
    </row>
    <row r="1464" spans="6:6">
      <c r="F1464" s="2391"/>
    </row>
    <row r="1465" spans="6:6">
      <c r="F1465" s="2391"/>
    </row>
    <row r="1466" spans="6:6">
      <c r="F1466" s="2391"/>
    </row>
    <row r="1467" spans="6:6">
      <c r="F1467" s="2391"/>
    </row>
    <row r="1468" spans="6:6">
      <c r="F1468" s="2391"/>
    </row>
    <row r="1469" spans="6:6">
      <c r="F1469" s="2391"/>
    </row>
    <row r="1470" spans="6:6">
      <c r="F1470" s="2391"/>
    </row>
    <row r="1471" spans="6:6">
      <c r="F1471" s="2391"/>
    </row>
    <row r="1472" spans="6:6">
      <c r="F1472" s="2391"/>
    </row>
    <row r="1473" spans="6:6">
      <c r="F1473" s="2391"/>
    </row>
    <row r="1474" spans="6:6">
      <c r="F1474" s="2391"/>
    </row>
    <row r="1475" spans="6:6">
      <c r="F1475" s="2391"/>
    </row>
    <row r="1476" spans="6:6">
      <c r="F1476" s="2391"/>
    </row>
    <row r="1477" spans="6:6">
      <c r="F1477" s="2391"/>
    </row>
    <row r="1478" spans="6:6">
      <c r="F1478" s="2391"/>
    </row>
    <row r="1479" spans="6:6">
      <c r="F1479" s="2391"/>
    </row>
    <row r="1480" spans="6:6">
      <c r="F1480" s="2391"/>
    </row>
    <row r="1481" spans="6:6">
      <c r="F1481" s="2391"/>
    </row>
    <row r="1482" spans="6:6">
      <c r="F1482" s="2391"/>
    </row>
    <row r="1483" spans="6:6">
      <c r="F1483" s="2391"/>
    </row>
    <row r="1484" spans="6:6">
      <c r="F1484" s="2391"/>
    </row>
    <row r="1485" spans="6:6">
      <c r="F1485" s="2391"/>
    </row>
    <row r="1486" spans="6:6">
      <c r="F1486" s="2391"/>
    </row>
    <row r="1487" spans="6:6">
      <c r="F1487" s="2391"/>
    </row>
    <row r="1488" spans="6:6">
      <c r="F1488" s="2391"/>
    </row>
    <row r="1489" spans="6:6">
      <c r="F1489" s="2391"/>
    </row>
    <row r="1490" spans="6:6">
      <c r="F1490" s="2391"/>
    </row>
    <row r="1491" spans="6:6">
      <c r="F1491" s="2391"/>
    </row>
    <row r="1492" spans="6:6">
      <c r="F1492" s="2391"/>
    </row>
    <row r="1493" spans="6:6">
      <c r="F1493" s="2391"/>
    </row>
    <row r="1494" spans="6:6">
      <c r="F1494" s="2391"/>
    </row>
    <row r="1495" spans="6:6">
      <c r="F1495" s="2391"/>
    </row>
    <row r="1496" spans="6:6">
      <c r="F1496" s="2391"/>
    </row>
    <row r="1497" spans="6:6">
      <c r="F1497" s="2391"/>
    </row>
    <row r="1498" spans="6:6">
      <c r="F1498" s="2391"/>
    </row>
    <row r="1499" spans="6:6">
      <c r="F1499" s="2391"/>
    </row>
    <row r="1500" spans="6:6">
      <c r="F1500" s="2391"/>
    </row>
    <row r="1501" spans="6:6">
      <c r="F1501" s="2391"/>
    </row>
    <row r="1502" spans="6:6">
      <c r="F1502" s="2391"/>
    </row>
    <row r="1503" spans="6:6">
      <c r="F1503" s="2391"/>
    </row>
    <row r="1504" spans="6:6">
      <c r="F1504" s="2391"/>
    </row>
    <row r="1505" spans="6:6">
      <c r="F1505" s="2391"/>
    </row>
    <row r="1506" spans="6:6">
      <c r="F1506" s="2391"/>
    </row>
    <row r="1507" spans="6:6">
      <c r="F1507" s="2391"/>
    </row>
    <row r="1508" spans="6:6">
      <c r="F1508" s="2391"/>
    </row>
    <row r="1509" spans="6:6">
      <c r="F1509" s="2391"/>
    </row>
    <row r="1510" spans="6:6">
      <c r="F1510" s="2391"/>
    </row>
    <row r="1511" spans="6:6">
      <c r="F1511" s="2391"/>
    </row>
    <row r="1512" spans="6:6">
      <c r="F1512" s="2391"/>
    </row>
    <row r="1513" spans="6:6">
      <c r="F1513" s="2391"/>
    </row>
    <row r="1514" spans="6:6">
      <c r="F1514" s="2391"/>
    </row>
    <row r="1515" spans="6:6">
      <c r="F1515" s="2391"/>
    </row>
    <row r="1516" spans="6:6">
      <c r="F1516" s="2391"/>
    </row>
    <row r="1517" spans="6:6">
      <c r="F1517" s="2391"/>
    </row>
    <row r="1518" spans="6:6">
      <c r="F1518" s="2391"/>
    </row>
    <row r="1519" spans="6:6">
      <c r="F1519" s="2391"/>
    </row>
    <row r="1520" spans="6:6">
      <c r="F1520" s="2391"/>
    </row>
    <row r="1521" spans="6:6">
      <c r="F1521" s="2391"/>
    </row>
    <row r="1522" spans="6:6">
      <c r="F1522" s="2391"/>
    </row>
    <row r="1523" spans="6:6">
      <c r="F1523" s="2391"/>
    </row>
    <row r="1524" spans="6:6">
      <c r="F1524" s="2391"/>
    </row>
    <row r="1525" spans="6:6">
      <c r="F1525" s="2391"/>
    </row>
    <row r="1526" spans="6:6">
      <c r="F1526" s="2391"/>
    </row>
    <row r="1527" spans="6:6">
      <c r="F1527" s="2391"/>
    </row>
    <row r="1528" spans="6:6">
      <c r="F1528" s="2391"/>
    </row>
    <row r="1529" spans="6:6">
      <c r="F1529" s="2391"/>
    </row>
    <row r="1530" spans="6:6">
      <c r="F1530" s="2391"/>
    </row>
    <row r="1531" spans="6:6">
      <c r="F1531" s="2391"/>
    </row>
    <row r="1532" spans="6:6">
      <c r="F1532" s="2391"/>
    </row>
    <row r="1533" spans="6:6">
      <c r="F1533" s="2391"/>
    </row>
    <row r="1534" spans="6:6">
      <c r="F1534" s="2391"/>
    </row>
    <row r="1535" spans="6:6">
      <c r="F1535" s="2391"/>
    </row>
    <row r="1536" spans="6:6">
      <c r="F1536" s="2391"/>
    </row>
    <row r="1537" spans="6:6">
      <c r="F1537" s="2391"/>
    </row>
    <row r="1538" spans="6:6">
      <c r="F1538" s="2391"/>
    </row>
    <row r="1539" spans="6:6">
      <c r="F1539" s="2391"/>
    </row>
    <row r="1540" spans="6:6">
      <c r="F1540" s="2391"/>
    </row>
    <row r="1541" spans="6:6">
      <c r="F1541" s="2391"/>
    </row>
    <row r="1542" spans="6:6">
      <c r="F1542" s="2391"/>
    </row>
    <row r="1543" spans="6:6">
      <c r="F1543" s="2391"/>
    </row>
    <row r="1544" spans="6:6">
      <c r="F1544" s="2391"/>
    </row>
    <row r="1545" spans="6:6">
      <c r="F1545" s="2391"/>
    </row>
    <row r="1546" spans="6:6">
      <c r="F1546" s="2391"/>
    </row>
    <row r="1547" spans="6:6">
      <c r="F1547" s="2391"/>
    </row>
    <row r="1548" spans="6:6">
      <c r="F1548" s="2391"/>
    </row>
    <row r="1549" spans="6:6">
      <c r="F1549" s="2391"/>
    </row>
    <row r="1550" spans="6:6">
      <c r="F1550" s="2391"/>
    </row>
    <row r="1551" spans="6:6">
      <c r="F1551" s="2391"/>
    </row>
    <row r="1552" spans="6:6">
      <c r="F1552" s="2391"/>
    </row>
    <row r="1553" spans="6:6">
      <c r="F1553" s="2391"/>
    </row>
    <row r="1554" spans="6:6">
      <c r="F1554" s="2391"/>
    </row>
    <row r="1555" spans="6:6">
      <c r="F1555" s="2391"/>
    </row>
    <row r="1556" spans="6:6">
      <c r="F1556" s="2391"/>
    </row>
    <row r="1557" spans="6:6">
      <c r="F1557" s="2391"/>
    </row>
    <row r="1558" spans="6:6">
      <c r="F1558" s="2391"/>
    </row>
    <row r="1559" spans="6:6">
      <c r="F1559" s="2391"/>
    </row>
    <row r="1560" spans="6:6">
      <c r="F1560" s="2391"/>
    </row>
    <row r="1561" spans="6:6">
      <c r="F1561" s="2391"/>
    </row>
    <row r="1562" spans="6:6">
      <c r="F1562" s="2391"/>
    </row>
    <row r="1563" spans="6:6">
      <c r="F1563" s="2391"/>
    </row>
    <row r="1564" spans="6:6">
      <c r="F1564" s="2391"/>
    </row>
    <row r="1565" spans="6:6">
      <c r="F1565" s="2391"/>
    </row>
    <row r="1566" spans="6:6">
      <c r="F1566" s="2391"/>
    </row>
    <row r="1567" spans="6:6">
      <c r="F1567" s="2391"/>
    </row>
    <row r="1568" spans="6:6">
      <c r="F1568" s="2391"/>
    </row>
    <row r="1569" spans="6:6">
      <c r="F1569" s="2391"/>
    </row>
    <row r="1570" spans="6:6">
      <c r="F1570" s="2391"/>
    </row>
    <row r="1571" spans="6:6">
      <c r="F1571" s="2391"/>
    </row>
    <row r="1572" spans="6:6">
      <c r="F1572" s="2391"/>
    </row>
    <row r="1573" spans="6:6">
      <c r="F1573" s="2391"/>
    </row>
    <row r="1574" spans="6:6">
      <c r="F1574" s="2391"/>
    </row>
    <row r="1575" spans="6:6">
      <c r="F1575" s="2391"/>
    </row>
    <row r="1576" spans="6:6">
      <c r="F1576" s="2391"/>
    </row>
    <row r="1577" spans="6:6">
      <c r="F1577" s="2391"/>
    </row>
    <row r="1578" spans="6:6">
      <c r="F1578" s="2391"/>
    </row>
    <row r="1579" spans="6:6">
      <c r="F1579" s="2391"/>
    </row>
    <row r="1580" spans="6:6">
      <c r="F1580" s="2391"/>
    </row>
    <row r="1581" spans="6:6">
      <c r="F1581" s="2391"/>
    </row>
    <row r="1582" spans="6:6">
      <c r="F1582" s="2391"/>
    </row>
    <row r="1583" spans="6:6">
      <c r="F1583" s="2391"/>
    </row>
    <row r="1584" spans="6:6">
      <c r="F1584" s="2391"/>
    </row>
    <row r="1585" spans="6:6">
      <c r="F1585" s="2391"/>
    </row>
    <row r="1586" spans="6:6">
      <c r="F1586" s="2391"/>
    </row>
    <row r="1587" spans="6:6">
      <c r="F1587" s="2391"/>
    </row>
    <row r="1588" spans="6:6">
      <c r="F1588" s="2391"/>
    </row>
    <row r="1589" spans="6:6">
      <c r="F1589" s="2391"/>
    </row>
    <row r="1590" spans="6:6">
      <c r="F1590" s="2391"/>
    </row>
    <row r="1591" spans="6:6">
      <c r="F1591" s="2391"/>
    </row>
    <row r="1592" spans="6:6">
      <c r="F1592" s="2391"/>
    </row>
    <row r="1593" spans="6:6">
      <c r="F1593" s="2391"/>
    </row>
    <row r="1594" spans="6:6">
      <c r="F1594" s="2391"/>
    </row>
    <row r="1595" spans="6:6">
      <c r="F1595" s="2391"/>
    </row>
    <row r="1596" spans="6:6">
      <c r="F1596" s="2391"/>
    </row>
    <row r="1597" spans="6:6">
      <c r="F1597" s="2391"/>
    </row>
    <row r="1598" spans="6:6">
      <c r="F1598" s="2391"/>
    </row>
    <row r="1599" spans="6:6">
      <c r="F1599" s="2391"/>
    </row>
    <row r="1600" spans="6:6">
      <c r="F1600" s="2391"/>
    </row>
    <row r="1601" spans="6:6">
      <c r="F1601" s="2391"/>
    </row>
    <row r="1602" spans="6:6">
      <c r="F1602" s="2391"/>
    </row>
    <row r="1603" spans="6:6">
      <c r="F1603" s="2391"/>
    </row>
    <row r="1604" spans="6:6">
      <c r="F1604" s="2391"/>
    </row>
    <row r="1605" spans="6:6">
      <c r="F1605" s="2391"/>
    </row>
    <row r="1606" spans="6:6">
      <c r="F1606" s="2391"/>
    </row>
    <row r="1607" spans="6:6">
      <c r="F1607" s="2391"/>
    </row>
    <row r="1608" spans="6:6">
      <c r="F1608" s="2391"/>
    </row>
    <row r="1609" spans="6:6">
      <c r="F1609" s="2391"/>
    </row>
    <row r="1610" spans="6:6">
      <c r="F1610" s="2391"/>
    </row>
    <row r="1611" spans="6:6">
      <c r="F1611" s="2391"/>
    </row>
    <row r="1612" spans="6:6">
      <c r="F1612" s="2391"/>
    </row>
    <row r="1613" spans="6:6">
      <c r="F1613" s="2391"/>
    </row>
    <row r="1614" spans="6:6">
      <c r="F1614" s="2391"/>
    </row>
    <row r="1615" spans="6:6">
      <c r="F1615" s="2391"/>
    </row>
    <row r="1616" spans="6:6">
      <c r="F1616" s="2391"/>
    </row>
    <row r="1617" spans="6:6">
      <c r="F1617" s="2391"/>
    </row>
    <row r="1618" spans="6:6">
      <c r="F1618" s="2391"/>
    </row>
    <row r="1619" spans="6:6">
      <c r="F1619" s="2391"/>
    </row>
    <row r="1620" spans="6:6">
      <c r="F1620" s="2391"/>
    </row>
    <row r="1621" spans="6:6">
      <c r="F1621" s="2391"/>
    </row>
    <row r="1622" spans="6:6">
      <c r="F1622" s="2391"/>
    </row>
    <row r="1623" spans="6:6">
      <c r="F1623" s="2391"/>
    </row>
    <row r="1624" spans="6:6">
      <c r="F1624" s="2391"/>
    </row>
    <row r="1625" spans="6:6">
      <c r="F1625" s="2391"/>
    </row>
    <row r="1626" spans="6:6">
      <c r="F1626" s="2391"/>
    </row>
    <row r="1627" spans="6:6">
      <c r="F1627" s="2391"/>
    </row>
    <row r="1628" spans="6:6">
      <c r="F1628" s="2391"/>
    </row>
    <row r="1629" spans="6:6">
      <c r="F1629" s="2391"/>
    </row>
    <row r="1630" spans="6:6">
      <c r="F1630" s="2391"/>
    </row>
    <row r="1631" spans="6:6">
      <c r="F1631" s="2391"/>
    </row>
    <row r="1632" spans="6:6">
      <c r="F1632" s="2391"/>
    </row>
    <row r="1633" spans="6:6">
      <c r="F1633" s="2391"/>
    </row>
    <row r="1634" spans="6:6">
      <c r="F1634" s="2391"/>
    </row>
    <row r="1635" spans="6:6">
      <c r="F1635" s="2391"/>
    </row>
    <row r="1636" spans="6:6">
      <c r="F1636" s="2391"/>
    </row>
    <row r="1637" spans="6:6">
      <c r="F1637" s="2391"/>
    </row>
    <row r="1638" spans="6:6">
      <c r="F1638" s="2391"/>
    </row>
    <row r="1639" spans="6:6">
      <c r="F1639" s="2391"/>
    </row>
    <row r="1640" spans="6:6">
      <c r="F1640" s="2391"/>
    </row>
    <row r="1641" spans="6:6">
      <c r="F1641" s="2391"/>
    </row>
    <row r="1642" spans="6:6">
      <c r="F1642" s="2391"/>
    </row>
    <row r="1643" spans="6:6">
      <c r="F1643" s="2391"/>
    </row>
    <row r="1644" spans="6:6">
      <c r="F1644" s="2391"/>
    </row>
    <row r="1645" spans="6:6">
      <c r="F1645" s="2391"/>
    </row>
    <row r="1646" spans="6:6">
      <c r="F1646" s="2391"/>
    </row>
    <row r="1647" spans="6:6">
      <c r="F1647" s="2391"/>
    </row>
    <row r="1648" spans="6:6">
      <c r="F1648" s="2391"/>
    </row>
    <row r="1649" spans="6:6">
      <c r="F1649" s="2391"/>
    </row>
    <row r="1650" spans="6:6">
      <c r="F1650" s="2391"/>
    </row>
    <row r="1651" spans="6:6">
      <c r="F1651" s="2391"/>
    </row>
    <row r="1652" spans="6:6">
      <c r="F1652" s="2391"/>
    </row>
    <row r="1653" spans="6:6">
      <c r="F1653" s="2391"/>
    </row>
    <row r="1654" spans="6:6">
      <c r="F1654" s="2391"/>
    </row>
    <row r="1655" spans="6:6">
      <c r="F1655" s="2391"/>
    </row>
    <row r="1656" spans="6:6">
      <c r="F1656" s="2391"/>
    </row>
    <row r="1657" spans="6:6">
      <c r="F1657" s="2391"/>
    </row>
    <row r="1658" spans="6:6">
      <c r="F1658" s="2391"/>
    </row>
    <row r="1659" spans="6:6">
      <c r="F1659" s="2391"/>
    </row>
    <row r="1660" spans="6:6">
      <c r="F1660" s="2391"/>
    </row>
    <row r="1661" spans="6:6">
      <c r="F1661" s="2391"/>
    </row>
    <row r="1662" spans="6:6">
      <c r="F1662" s="2391"/>
    </row>
    <row r="1663" spans="6:6">
      <c r="F1663" s="2391"/>
    </row>
    <row r="1664" spans="6:6">
      <c r="F1664" s="2391"/>
    </row>
    <row r="1665" spans="6:6">
      <c r="F1665" s="2391"/>
    </row>
    <row r="1666" spans="6:6">
      <c r="F1666" s="2391"/>
    </row>
    <row r="1667" spans="6:6">
      <c r="F1667" s="2391"/>
    </row>
    <row r="1668" spans="6:6">
      <c r="F1668" s="2391"/>
    </row>
    <row r="1669" spans="6:6">
      <c r="F1669" s="2391"/>
    </row>
    <row r="1670" spans="6:6">
      <c r="F1670" s="2391"/>
    </row>
    <row r="1671" spans="6:6">
      <c r="F1671" s="2391"/>
    </row>
    <row r="1672" spans="6:6">
      <c r="F1672" s="2391"/>
    </row>
    <row r="1673" spans="6:6">
      <c r="F1673" s="2391"/>
    </row>
    <row r="1674" spans="6:6">
      <c r="F1674" s="2391"/>
    </row>
    <row r="1675" spans="6:6">
      <c r="F1675" s="2391"/>
    </row>
    <row r="1676" spans="6:6">
      <c r="F1676" s="2391"/>
    </row>
    <row r="1677" spans="6:6">
      <c r="F1677" s="2391"/>
    </row>
    <row r="1678" spans="6:6">
      <c r="F1678" s="2391"/>
    </row>
    <row r="1679" spans="6:6">
      <c r="F1679" s="2391"/>
    </row>
    <row r="1680" spans="6:6">
      <c r="F1680" s="2391"/>
    </row>
    <row r="1681" spans="6:6">
      <c r="F1681" s="2391"/>
    </row>
    <row r="1682" spans="6:6">
      <c r="F1682" s="2391"/>
    </row>
    <row r="1683" spans="6:6">
      <c r="F1683" s="2391"/>
    </row>
    <row r="1684" spans="6:6">
      <c r="F1684" s="2391"/>
    </row>
    <row r="1685" spans="6:6">
      <c r="F1685" s="2391"/>
    </row>
    <row r="1686" spans="6:6">
      <c r="F1686" s="2391"/>
    </row>
    <row r="1687" spans="6:6">
      <c r="F1687" s="2391"/>
    </row>
    <row r="1688" spans="6:6">
      <c r="F1688" s="2391"/>
    </row>
    <row r="1689" spans="6:6">
      <c r="F1689" s="2391"/>
    </row>
    <row r="1690" spans="6:6">
      <c r="F1690" s="2391"/>
    </row>
    <row r="1691" spans="6:6">
      <c r="F1691" s="2391"/>
    </row>
    <row r="1692" spans="6:6">
      <c r="F1692" s="2391"/>
    </row>
    <row r="1693" spans="6:6">
      <c r="F1693" s="2391"/>
    </row>
    <row r="1694" spans="6:6">
      <c r="F1694" s="2391"/>
    </row>
    <row r="1695" spans="6:6">
      <c r="F1695" s="2391"/>
    </row>
    <row r="1696" spans="6:6">
      <c r="F1696" s="2391"/>
    </row>
    <row r="1697" spans="6:6">
      <c r="F1697" s="2391"/>
    </row>
    <row r="1698" spans="6:6">
      <c r="F1698" s="2391"/>
    </row>
    <row r="1699" spans="6:6">
      <c r="F1699" s="2391"/>
    </row>
    <row r="1700" spans="6:6">
      <c r="F1700" s="2391"/>
    </row>
    <row r="1701" spans="6:6">
      <c r="F1701" s="2391"/>
    </row>
    <row r="1702" spans="6:6">
      <c r="F1702" s="2391"/>
    </row>
    <row r="1703" spans="6:6">
      <c r="F1703" s="2391"/>
    </row>
    <row r="1704" spans="6:6">
      <c r="F1704" s="2391"/>
    </row>
    <row r="1705" spans="6:6">
      <c r="F1705" s="2391"/>
    </row>
    <row r="1706" spans="6:6">
      <c r="F1706" s="2391"/>
    </row>
    <row r="1707" spans="6:6">
      <c r="F1707" s="2391"/>
    </row>
    <row r="1708" spans="6:6">
      <c r="F1708" s="2391"/>
    </row>
    <row r="1709" spans="6:6">
      <c r="F1709" s="2391"/>
    </row>
    <row r="1710" spans="6:6">
      <c r="F1710" s="2391"/>
    </row>
    <row r="1711" spans="6:6">
      <c r="F1711" s="2391"/>
    </row>
    <row r="1712" spans="6:6">
      <c r="F1712" s="2391"/>
    </row>
    <row r="1713" spans="6:6">
      <c r="F1713" s="2391"/>
    </row>
    <row r="1714" spans="6:6">
      <c r="F1714" s="2391"/>
    </row>
    <row r="1715" spans="6:6">
      <c r="F1715" s="2391"/>
    </row>
    <row r="1716" spans="6:6">
      <c r="F1716" s="2391"/>
    </row>
    <row r="1717" spans="6:6">
      <c r="F1717" s="2391"/>
    </row>
    <row r="1718" spans="6:6">
      <c r="F1718" s="2391"/>
    </row>
    <row r="1719" spans="6:6">
      <c r="F1719" s="2391"/>
    </row>
    <row r="1720" spans="6:6">
      <c r="F1720" s="2391"/>
    </row>
    <row r="1721" spans="6:6">
      <c r="F1721" s="2391"/>
    </row>
    <row r="1722" spans="6:6">
      <c r="F1722" s="2391"/>
    </row>
    <row r="1723" spans="6:6">
      <c r="F1723" s="2391"/>
    </row>
    <row r="1724" spans="6:6">
      <c r="F1724" s="2391"/>
    </row>
    <row r="1725" spans="6:6">
      <c r="F1725" s="2391"/>
    </row>
    <row r="1726" spans="6:6">
      <c r="F1726" s="2391"/>
    </row>
    <row r="1727" spans="6:6">
      <c r="F1727" s="2391"/>
    </row>
    <row r="1728" spans="6:6">
      <c r="F1728" s="2391"/>
    </row>
    <row r="1729" spans="6:6">
      <c r="F1729" s="2391"/>
    </row>
    <row r="1730" spans="6:6">
      <c r="F1730" s="2391"/>
    </row>
    <row r="1731" spans="6:6">
      <c r="F1731" s="2391"/>
    </row>
    <row r="1732" spans="6:6">
      <c r="F1732" s="2391"/>
    </row>
    <row r="1733" spans="6:6">
      <c r="F1733" s="2391"/>
    </row>
    <row r="1734" spans="6:6">
      <c r="F1734" s="2391"/>
    </row>
    <row r="1735" spans="6:6">
      <c r="F1735" s="2391"/>
    </row>
    <row r="1736" spans="6:6">
      <c r="F1736" s="2391"/>
    </row>
    <row r="1737" spans="6:6">
      <c r="F1737" s="2391"/>
    </row>
    <row r="1738" spans="6:6">
      <c r="F1738" s="2391"/>
    </row>
    <row r="1739" spans="6:6">
      <c r="F1739" s="2391"/>
    </row>
    <row r="1740" spans="6:6">
      <c r="F1740" s="2391"/>
    </row>
    <row r="1741" spans="6:6">
      <c r="F1741" s="2391"/>
    </row>
    <row r="1742" spans="6:6">
      <c r="F1742" s="2391"/>
    </row>
    <row r="1743" spans="6:6">
      <c r="F1743" s="2391"/>
    </row>
    <row r="1744" spans="6:6">
      <c r="F1744" s="2391"/>
    </row>
    <row r="1745" spans="6:6">
      <c r="F1745" s="2391"/>
    </row>
    <row r="1746" spans="6:6">
      <c r="F1746" s="2391"/>
    </row>
    <row r="1747" spans="6:6">
      <c r="F1747" s="2391"/>
    </row>
    <row r="1748" spans="6:6">
      <c r="F1748" s="2391"/>
    </row>
    <row r="1749" spans="6:6">
      <c r="F1749" s="2391"/>
    </row>
    <row r="1750" spans="6:6">
      <c r="F1750" s="2391"/>
    </row>
    <row r="1751" spans="6:6">
      <c r="F1751" s="2391"/>
    </row>
    <row r="1752" spans="6:6">
      <c r="F1752" s="2391"/>
    </row>
    <row r="1753" spans="6:6">
      <c r="F1753" s="2391"/>
    </row>
    <row r="1754" spans="6:6">
      <c r="F1754" s="2391"/>
    </row>
    <row r="1755" spans="6:6">
      <c r="F1755" s="2391"/>
    </row>
    <row r="1756" spans="6:6">
      <c r="F1756" s="2391"/>
    </row>
    <row r="1757" spans="6:6">
      <c r="F1757" s="2391"/>
    </row>
    <row r="1758" spans="6:6">
      <c r="F1758" s="2391"/>
    </row>
    <row r="1759" spans="6:6">
      <c r="F1759" s="2391"/>
    </row>
    <row r="1760" spans="6:6">
      <c r="F1760" s="2391"/>
    </row>
    <row r="1761" spans="6:6">
      <c r="F1761" s="2391"/>
    </row>
    <row r="1762" spans="6:6">
      <c r="F1762" s="2391"/>
    </row>
    <row r="1763" spans="6:6">
      <c r="F1763" s="2391"/>
    </row>
    <row r="1764" spans="6:6">
      <c r="F1764" s="2391"/>
    </row>
    <row r="1765" spans="6:6">
      <c r="F1765" s="2391"/>
    </row>
    <row r="1766" spans="6:6">
      <c r="F1766" s="2391"/>
    </row>
    <row r="1767" spans="6:6">
      <c r="F1767" s="2391"/>
    </row>
    <row r="1768" spans="6:6">
      <c r="F1768" s="2391"/>
    </row>
    <row r="1769" spans="6:6">
      <c r="F1769" s="2391"/>
    </row>
    <row r="1770" spans="6:6">
      <c r="F1770" s="2391"/>
    </row>
    <row r="1771" spans="6:6">
      <c r="F1771" s="2391"/>
    </row>
    <row r="1772" spans="6:6">
      <c r="F1772" s="2391"/>
    </row>
    <row r="1773" spans="6:6">
      <c r="F1773" s="2391"/>
    </row>
    <row r="1774" spans="6:6">
      <c r="F1774" s="2391"/>
    </row>
    <row r="1775" spans="6:6">
      <c r="F1775" s="2391"/>
    </row>
    <row r="1776" spans="6:6">
      <c r="F1776" s="2391"/>
    </row>
    <row r="1777" spans="6:6">
      <c r="F1777" s="2391"/>
    </row>
    <row r="1778" spans="6:6">
      <c r="F1778" s="2391"/>
    </row>
    <row r="1779" spans="6:6">
      <c r="F1779" s="2391"/>
    </row>
    <row r="1780" spans="6:6">
      <c r="F1780" s="2391"/>
    </row>
    <row r="1781" spans="6:6">
      <c r="F1781" s="2391"/>
    </row>
    <row r="1782" spans="6:6">
      <c r="F1782" s="2391"/>
    </row>
    <row r="1783" spans="6:6">
      <c r="F1783" s="2391"/>
    </row>
    <row r="1784" spans="6:6">
      <c r="F1784" s="2391"/>
    </row>
    <row r="1785" spans="6:6">
      <c r="F1785" s="2391"/>
    </row>
    <row r="1786" spans="6:6">
      <c r="F1786" s="2391"/>
    </row>
    <row r="1787" spans="6:6">
      <c r="F1787" s="2391"/>
    </row>
    <row r="1788" spans="6:6">
      <c r="F1788" s="2391"/>
    </row>
    <row r="1789" spans="6:6">
      <c r="F1789" s="2391"/>
    </row>
    <row r="1790" spans="6:6">
      <c r="F1790" s="2391"/>
    </row>
    <row r="1791" spans="6:6">
      <c r="F1791" s="2391"/>
    </row>
    <row r="1792" spans="6:6">
      <c r="F1792" s="2391"/>
    </row>
    <row r="1793" spans="6:6">
      <c r="F1793" s="2391"/>
    </row>
    <row r="1794" spans="6:6">
      <c r="F1794" s="2391"/>
    </row>
    <row r="1795" spans="6:6">
      <c r="F1795" s="2391"/>
    </row>
    <row r="1796" spans="6:6">
      <c r="F1796" s="2391"/>
    </row>
    <row r="1797" spans="6:6">
      <c r="F1797" s="2391"/>
    </row>
    <row r="1798" spans="6:6">
      <c r="F1798" s="2391"/>
    </row>
    <row r="1799" spans="6:6">
      <c r="F1799" s="2391"/>
    </row>
    <row r="1800" spans="6:6">
      <c r="F1800" s="2391"/>
    </row>
    <row r="1801" spans="6:6">
      <c r="F1801" s="2391"/>
    </row>
    <row r="1802" spans="6:6">
      <c r="F1802" s="2391"/>
    </row>
    <row r="1803" spans="6:6">
      <c r="F1803" s="2391"/>
    </row>
    <row r="1804" spans="6:6">
      <c r="F1804" s="2391"/>
    </row>
    <row r="1805" spans="6:6">
      <c r="F1805" s="2391"/>
    </row>
    <row r="1806" spans="6:6">
      <c r="F1806" s="2391"/>
    </row>
    <row r="1807" spans="6:6">
      <c r="F1807" s="2391"/>
    </row>
    <row r="1808" spans="6:6">
      <c r="F1808" s="2391"/>
    </row>
    <row r="1809" spans="6:6">
      <c r="F1809" s="2391"/>
    </row>
    <row r="1810" spans="6:6">
      <c r="F1810" s="2391"/>
    </row>
    <row r="1811" spans="6:6">
      <c r="F1811" s="2391"/>
    </row>
    <row r="1812" spans="6:6">
      <c r="F1812" s="2391"/>
    </row>
    <row r="1813" spans="6:6">
      <c r="F1813" s="2391"/>
    </row>
    <row r="1814" spans="6:6">
      <c r="F1814" s="2391"/>
    </row>
    <row r="1815" spans="6:6">
      <c r="F1815" s="2391"/>
    </row>
    <row r="1816" spans="6:6">
      <c r="F1816" s="2391"/>
    </row>
    <row r="1817" spans="6:6">
      <c r="F1817" s="2391"/>
    </row>
    <row r="1818" spans="6:6">
      <c r="F1818" s="2391"/>
    </row>
    <row r="1819" spans="6:6">
      <c r="F1819" s="2391"/>
    </row>
    <row r="1820" spans="6:6">
      <c r="F1820" s="2391"/>
    </row>
    <row r="1821" spans="6:6">
      <c r="F1821" s="2391"/>
    </row>
    <row r="1822" spans="6:6">
      <c r="F1822" s="2391"/>
    </row>
    <row r="1823" spans="6:6">
      <c r="F1823" s="2391"/>
    </row>
    <row r="1824" spans="6:6">
      <c r="F1824" s="2391"/>
    </row>
    <row r="1825" spans="6:6">
      <c r="F1825" s="2391"/>
    </row>
    <row r="1826" spans="6:6">
      <c r="F1826" s="2391"/>
    </row>
    <row r="1827" spans="6:6">
      <c r="F1827" s="2391"/>
    </row>
    <row r="1828" spans="6:6">
      <c r="F1828" s="2391"/>
    </row>
    <row r="1829" spans="6:6">
      <c r="F1829" s="2391"/>
    </row>
    <row r="1830" spans="6:6">
      <c r="F1830" s="2391"/>
    </row>
    <row r="1831" spans="6:6">
      <c r="F1831" s="2391"/>
    </row>
    <row r="1832" spans="6:6">
      <c r="F1832" s="2391"/>
    </row>
    <row r="1833" spans="6:6">
      <c r="F1833" s="2391"/>
    </row>
    <row r="1834" spans="6:6">
      <c r="F1834" s="2391"/>
    </row>
    <row r="1835" spans="6:6">
      <c r="F1835" s="2391"/>
    </row>
    <row r="1836" spans="6:6">
      <c r="F1836" s="2391"/>
    </row>
    <row r="1837" spans="6:6">
      <c r="F1837" s="2391"/>
    </row>
    <row r="1838" spans="6:6">
      <c r="F1838" s="2391"/>
    </row>
    <row r="1839" spans="6:6">
      <c r="F1839" s="2391"/>
    </row>
    <row r="1840" spans="6:6">
      <c r="F1840" s="2391"/>
    </row>
    <row r="1841" spans="6:6">
      <c r="F1841" s="2391"/>
    </row>
    <row r="1842" spans="6:6">
      <c r="F1842" s="2391"/>
    </row>
    <row r="1843" spans="6:6">
      <c r="F1843" s="2391"/>
    </row>
    <row r="1844" spans="6:6">
      <c r="F1844" s="2391"/>
    </row>
    <row r="1845" spans="6:6">
      <c r="F1845" s="2391"/>
    </row>
    <row r="1846" spans="6:6">
      <c r="F1846" s="2391"/>
    </row>
    <row r="1847" spans="6:6">
      <c r="F1847" s="2391"/>
    </row>
    <row r="1848" spans="6:6">
      <c r="F1848" s="2391"/>
    </row>
    <row r="1849" spans="6:6">
      <c r="F1849" s="2391"/>
    </row>
    <row r="1850" spans="6:6">
      <c r="F1850" s="2391"/>
    </row>
    <row r="1851" spans="6:6">
      <c r="F1851" s="2391"/>
    </row>
    <row r="1852" spans="6:6">
      <c r="F1852" s="2391"/>
    </row>
    <row r="1853" spans="6:6">
      <c r="F1853" s="2391"/>
    </row>
    <row r="1854" spans="6:6">
      <c r="F1854" s="2391"/>
    </row>
    <row r="1855" spans="6:6">
      <c r="F1855" s="2391"/>
    </row>
    <row r="1856" spans="6:6">
      <c r="F1856" s="2391"/>
    </row>
    <row r="1857" spans="6:6">
      <c r="F1857" s="2391"/>
    </row>
    <row r="1858" spans="6:6">
      <c r="F1858" s="2391"/>
    </row>
    <row r="1859" spans="6:6">
      <c r="F1859" s="2391"/>
    </row>
    <row r="1860" spans="6:6">
      <c r="F1860" s="2391"/>
    </row>
    <row r="1861" spans="6:6">
      <c r="F1861" s="2391"/>
    </row>
    <row r="1862" spans="6:6">
      <c r="F1862" s="2391"/>
    </row>
    <row r="1863" spans="6:6">
      <c r="F1863" s="2391"/>
    </row>
    <row r="1864" spans="6:6">
      <c r="F1864" s="2391"/>
    </row>
    <row r="1865" spans="6:6">
      <c r="F1865" s="2391"/>
    </row>
    <row r="1866" spans="6:6">
      <c r="F1866" s="2391"/>
    </row>
    <row r="1867" spans="6:6">
      <c r="F1867" s="2391"/>
    </row>
    <row r="1868" spans="6:6">
      <c r="F1868" s="2391"/>
    </row>
    <row r="1869" spans="6:6">
      <c r="F1869" s="2391"/>
    </row>
    <row r="1870" spans="6:6">
      <c r="F1870" s="2391"/>
    </row>
    <row r="1871" spans="6:6">
      <c r="F1871" s="2391"/>
    </row>
    <row r="1872" spans="6:6">
      <c r="F1872" s="2391"/>
    </row>
    <row r="1873" spans="6:6">
      <c r="F1873" s="2391"/>
    </row>
    <row r="1874" spans="6:6">
      <c r="F1874" s="2391"/>
    </row>
    <row r="1875" spans="6:6">
      <c r="F1875" s="2391"/>
    </row>
    <row r="1876" spans="6:6">
      <c r="F1876" s="2391"/>
    </row>
    <row r="1877" spans="6:6">
      <c r="F1877" s="2391"/>
    </row>
    <row r="1878" spans="6:6">
      <c r="F1878" s="2391"/>
    </row>
    <row r="1879" spans="6:6">
      <c r="F1879" s="2391"/>
    </row>
    <row r="1880" spans="6:6">
      <c r="F1880" s="2391"/>
    </row>
    <row r="1881" spans="6:6">
      <c r="F1881" s="2391"/>
    </row>
    <row r="1882" spans="6:6">
      <c r="F1882" s="2391"/>
    </row>
    <row r="1883" spans="6:6">
      <c r="F1883" s="2391"/>
    </row>
    <row r="1884" spans="6:6">
      <c r="F1884" s="2391"/>
    </row>
    <row r="1885" spans="6:6">
      <c r="F1885" s="2391"/>
    </row>
    <row r="1886" spans="6:6">
      <c r="F1886" s="2391"/>
    </row>
    <row r="1887" spans="6:6">
      <c r="F1887" s="2391"/>
    </row>
    <row r="1888" spans="6:6">
      <c r="F1888" s="2391"/>
    </row>
    <row r="1889" spans="6:6">
      <c r="F1889" s="2391"/>
    </row>
    <row r="1890" spans="6:6">
      <c r="F1890" s="2391"/>
    </row>
    <row r="1891" spans="6:6">
      <c r="F1891" s="2391"/>
    </row>
    <row r="1892" spans="6:6">
      <c r="F1892" s="2391"/>
    </row>
    <row r="1893" spans="6:6">
      <c r="F1893" s="2391"/>
    </row>
    <row r="1894" spans="6:6">
      <c r="F1894" s="2391"/>
    </row>
    <row r="1895" spans="6:6">
      <c r="F1895" s="2391"/>
    </row>
    <row r="1896" spans="6:6">
      <c r="F1896" s="2391"/>
    </row>
    <row r="1897" spans="6:6">
      <c r="F1897" s="2391"/>
    </row>
    <row r="1898" spans="6:6">
      <c r="F1898" s="2391"/>
    </row>
    <row r="1899" spans="6:6">
      <c r="F1899" s="2391"/>
    </row>
    <row r="1900" spans="6:6">
      <c r="F1900" s="2391"/>
    </row>
    <row r="1901" spans="6:6">
      <c r="F1901" s="2391"/>
    </row>
    <row r="1902" spans="6:6">
      <c r="F1902" s="2391"/>
    </row>
    <row r="1903" spans="6:6">
      <c r="F1903" s="2391"/>
    </row>
    <row r="1904" spans="6:6">
      <c r="F1904" s="2391"/>
    </row>
    <row r="1905" spans="6:6">
      <c r="F1905" s="2391"/>
    </row>
    <row r="1906" spans="6:6">
      <c r="F1906" s="2391"/>
    </row>
    <row r="1907" spans="6:6">
      <c r="F1907" s="2391"/>
    </row>
    <row r="1908" spans="6:6">
      <c r="F1908" s="2391"/>
    </row>
    <row r="1909" spans="6:6">
      <c r="F1909" s="2391"/>
    </row>
    <row r="1910" spans="6:6">
      <c r="F1910" s="2391"/>
    </row>
    <row r="1911" spans="6:6">
      <c r="F1911" s="2391"/>
    </row>
    <row r="1912" spans="6:6">
      <c r="F1912" s="2391"/>
    </row>
    <row r="1913" spans="6:6">
      <c r="F1913" s="2391"/>
    </row>
    <row r="1914" spans="6:6">
      <c r="F1914" s="2391"/>
    </row>
    <row r="1915" spans="6:6">
      <c r="F1915" s="2391"/>
    </row>
    <row r="1916" spans="6:6">
      <c r="F1916" s="2391"/>
    </row>
    <row r="1917" spans="6:6">
      <c r="F1917" s="2391"/>
    </row>
    <row r="1918" spans="6:6">
      <c r="F1918" s="2391"/>
    </row>
    <row r="1919" spans="6:6">
      <c r="F1919" s="2391"/>
    </row>
    <row r="1920" spans="6:6">
      <c r="F1920" s="2391"/>
    </row>
    <row r="1921" spans="6:6">
      <c r="F1921" s="2391"/>
    </row>
    <row r="1922" spans="6:6">
      <c r="F1922" s="2391"/>
    </row>
    <row r="1923" spans="6:6">
      <c r="F1923" s="2391"/>
    </row>
    <row r="1924" spans="6:6">
      <c r="F1924" s="2391"/>
    </row>
    <row r="1925" spans="6:6">
      <c r="F1925" s="2391"/>
    </row>
    <row r="1926" spans="6:6">
      <c r="F1926" s="2391"/>
    </row>
    <row r="1927" spans="6:6">
      <c r="F1927" s="2391"/>
    </row>
    <row r="1928" spans="6:6">
      <c r="F1928" s="2391"/>
    </row>
    <row r="1929" spans="6:6">
      <c r="F1929" s="2391"/>
    </row>
    <row r="1930" spans="6:6">
      <c r="F1930" s="2391"/>
    </row>
    <row r="1931" spans="6:6">
      <c r="F1931" s="2391"/>
    </row>
    <row r="1932" spans="6:6">
      <c r="F1932" s="2391"/>
    </row>
    <row r="1933" spans="6:6">
      <c r="F1933" s="2391"/>
    </row>
    <row r="1934" spans="6:6">
      <c r="F1934" s="2391"/>
    </row>
    <row r="1935" spans="6:6">
      <c r="F1935" s="2391"/>
    </row>
    <row r="1936" spans="6:6">
      <c r="F1936" s="2391"/>
    </row>
    <row r="1937" spans="6:6">
      <c r="F1937" s="2391"/>
    </row>
    <row r="1938" spans="6:6">
      <c r="F1938" s="2391"/>
    </row>
    <row r="1939" spans="6:6">
      <c r="F1939" s="2391"/>
    </row>
    <row r="1940" spans="6:6">
      <c r="F1940" s="2391"/>
    </row>
    <row r="1941" spans="6:6">
      <c r="F1941" s="2391"/>
    </row>
    <row r="1942" spans="6:6">
      <c r="F1942" s="2391"/>
    </row>
    <row r="1943" spans="6:6">
      <c r="F1943" s="2391"/>
    </row>
    <row r="1944" spans="6:6">
      <c r="F1944" s="2391"/>
    </row>
    <row r="1945" spans="6:6">
      <c r="F1945" s="2391"/>
    </row>
    <row r="1946" spans="6:6">
      <c r="F1946" s="2391"/>
    </row>
    <row r="1947" spans="6:6">
      <c r="F1947" s="2391"/>
    </row>
    <row r="1948" spans="6:6">
      <c r="F1948" s="2391"/>
    </row>
    <row r="1949" spans="6:6">
      <c r="F1949" s="2391"/>
    </row>
    <row r="1950" spans="6:6">
      <c r="F1950" s="2391"/>
    </row>
    <row r="1951" spans="6:6">
      <c r="F1951" s="2391"/>
    </row>
    <row r="1952" spans="6:6">
      <c r="F1952" s="2391"/>
    </row>
    <row r="1953" spans="6:6">
      <c r="F1953" s="2391"/>
    </row>
    <row r="1954" spans="6:6">
      <c r="F1954" s="2391"/>
    </row>
    <row r="1955" spans="6:6">
      <c r="F1955" s="2391"/>
    </row>
    <row r="1956" spans="6:6">
      <c r="F1956" s="2391"/>
    </row>
    <row r="1957" spans="6:6">
      <c r="F1957" s="2391"/>
    </row>
    <row r="1958" spans="6:6">
      <c r="F1958" s="2391"/>
    </row>
    <row r="1959" spans="6:6">
      <c r="F1959" s="2391"/>
    </row>
    <row r="1960" spans="6:6">
      <c r="F1960" s="2391"/>
    </row>
    <row r="1961" spans="6:6">
      <c r="F1961" s="2391"/>
    </row>
    <row r="1962" spans="6:6">
      <c r="F1962" s="2391"/>
    </row>
    <row r="1963" spans="6:6">
      <c r="F1963" s="2391"/>
    </row>
    <row r="1964" spans="6:6">
      <c r="F1964" s="2391"/>
    </row>
    <row r="1965" spans="6:6">
      <c r="F1965" s="2391"/>
    </row>
    <row r="1966" spans="6:6">
      <c r="F1966" s="2391"/>
    </row>
    <row r="1967" spans="6:6">
      <c r="F1967" s="2391"/>
    </row>
    <row r="1968" spans="6:6">
      <c r="F1968" s="2391"/>
    </row>
    <row r="1969" spans="6:6">
      <c r="F1969" s="2391"/>
    </row>
    <row r="1970" spans="6:6">
      <c r="F1970" s="2391"/>
    </row>
    <row r="1971" spans="6:6">
      <c r="F1971" s="2391"/>
    </row>
    <row r="1972" spans="6:6">
      <c r="F1972" s="2391"/>
    </row>
    <row r="1973" spans="6:6">
      <c r="F1973" s="2391"/>
    </row>
    <row r="1974" spans="6:6">
      <c r="F1974" s="2391"/>
    </row>
    <row r="1975" spans="6:6">
      <c r="F1975" s="2391"/>
    </row>
    <row r="1976" spans="6:6">
      <c r="F1976" s="2391"/>
    </row>
    <row r="1977" spans="6:6">
      <c r="F1977" s="2391"/>
    </row>
    <row r="1978" spans="6:6">
      <c r="F1978" s="2391"/>
    </row>
    <row r="1979" spans="6:6">
      <c r="F1979" s="2391"/>
    </row>
    <row r="1980" spans="6:6">
      <c r="F1980" s="2391"/>
    </row>
    <row r="1981" spans="6:6">
      <c r="F1981" s="2391"/>
    </row>
    <row r="1982" spans="6:6">
      <c r="F1982" s="2391"/>
    </row>
    <row r="1983" spans="6:6">
      <c r="F1983" s="2391"/>
    </row>
    <row r="1984" spans="6:6">
      <c r="F1984" s="2391"/>
    </row>
    <row r="1985" spans="6:6">
      <c r="F1985" s="2391"/>
    </row>
    <row r="1986" spans="6:6">
      <c r="F1986" s="2391"/>
    </row>
    <row r="1987" spans="6:6">
      <c r="F1987" s="2391"/>
    </row>
    <row r="1988" spans="6:6">
      <c r="F1988" s="2391"/>
    </row>
    <row r="1989" spans="6:6">
      <c r="F1989" s="2391"/>
    </row>
    <row r="1990" spans="6:6">
      <c r="F1990" s="2391"/>
    </row>
    <row r="1991" spans="6:6">
      <c r="F1991" s="2391"/>
    </row>
    <row r="1992" spans="6:6">
      <c r="F1992" s="2391"/>
    </row>
    <row r="1993" spans="6:6">
      <c r="F1993" s="2391"/>
    </row>
    <row r="1994" spans="6:6">
      <c r="F1994" s="2391"/>
    </row>
    <row r="1995" spans="6:6">
      <c r="F1995" s="2391"/>
    </row>
    <row r="1996" spans="6:6">
      <c r="F1996" s="2391"/>
    </row>
    <row r="1997" spans="6:6">
      <c r="F1997" s="2391"/>
    </row>
    <row r="1998" spans="6:6">
      <c r="F1998" s="2391"/>
    </row>
    <row r="1999" spans="6:6">
      <c r="F1999" s="2391"/>
    </row>
    <row r="2000" spans="6:6">
      <c r="F2000" s="2391"/>
    </row>
    <row r="2001" spans="6:6">
      <c r="F2001" s="2391"/>
    </row>
    <row r="2002" spans="6:6">
      <c r="F2002" s="2391"/>
    </row>
    <row r="2003" spans="6:6">
      <c r="F2003" s="2391"/>
    </row>
    <row r="2004" spans="6:6">
      <c r="F2004" s="2391"/>
    </row>
    <row r="2005" spans="6:6">
      <c r="F2005" s="2391"/>
    </row>
    <row r="2006" spans="6:6">
      <c r="F2006" s="2391"/>
    </row>
    <row r="2007" spans="6:6">
      <c r="F2007" s="2391"/>
    </row>
    <row r="2008" spans="6:6">
      <c r="F2008" s="2391"/>
    </row>
    <row r="2009" spans="6:6">
      <c r="F2009" s="2391"/>
    </row>
    <row r="2010" spans="6:6">
      <c r="F2010" s="2391"/>
    </row>
    <row r="2011" spans="6:6">
      <c r="F2011" s="2391"/>
    </row>
    <row r="2012" spans="6:6">
      <c r="F2012" s="2391"/>
    </row>
    <row r="2013" spans="6:6">
      <c r="F2013" s="2391"/>
    </row>
    <row r="2014" spans="6:6">
      <c r="F2014" s="2391"/>
    </row>
    <row r="2015" spans="6:6">
      <c r="F2015" s="2391"/>
    </row>
    <row r="2016" spans="6:6">
      <c r="F2016" s="2391"/>
    </row>
    <row r="2017" spans="6:6">
      <c r="F2017" s="2391"/>
    </row>
    <row r="2018" spans="6:6">
      <c r="F2018" s="2391"/>
    </row>
    <row r="2019" spans="6:6">
      <c r="F2019" s="2391"/>
    </row>
    <row r="2020" spans="6:6">
      <c r="F2020" s="2391"/>
    </row>
    <row r="2021" spans="6:6">
      <c r="F2021" s="2391"/>
    </row>
    <row r="2022" spans="6:6">
      <c r="F2022" s="2391"/>
    </row>
    <row r="2023" spans="6:6">
      <c r="F2023" s="2391"/>
    </row>
    <row r="2024" spans="6:6">
      <c r="F2024" s="2391"/>
    </row>
    <row r="2025" spans="6:6">
      <c r="F2025" s="2391"/>
    </row>
    <row r="2026" spans="6:6">
      <c r="F2026" s="2391"/>
    </row>
    <row r="2027" spans="6:6">
      <c r="F2027" s="2391"/>
    </row>
    <row r="2028" spans="6:6">
      <c r="F2028" s="2391"/>
    </row>
    <row r="2029" spans="6:6">
      <c r="F2029" s="2391"/>
    </row>
    <row r="2030" spans="6:6">
      <c r="F2030" s="2391"/>
    </row>
    <row r="2031" spans="6:6">
      <c r="F2031" s="2391"/>
    </row>
    <row r="2032" spans="6:6">
      <c r="F2032" s="2391"/>
    </row>
    <row r="2033" spans="6:6">
      <c r="F2033" s="2391"/>
    </row>
    <row r="2034" spans="6:6">
      <c r="F2034" s="2391"/>
    </row>
    <row r="2035" spans="6:6">
      <c r="F2035" s="2391"/>
    </row>
    <row r="2036" spans="6:6">
      <c r="F2036" s="2391"/>
    </row>
    <row r="2037" spans="6:6">
      <c r="F2037" s="2391"/>
    </row>
    <row r="2038" spans="6:6">
      <c r="F2038" s="2391"/>
    </row>
    <row r="2039" spans="6:6">
      <c r="F2039" s="2391"/>
    </row>
    <row r="2040" spans="6:6">
      <c r="F2040" s="2391"/>
    </row>
    <row r="2041" spans="6:6">
      <c r="F2041" s="2391"/>
    </row>
    <row r="2042" spans="6:6">
      <c r="F2042" s="2391"/>
    </row>
    <row r="2043" spans="6:6">
      <c r="F2043" s="2391"/>
    </row>
    <row r="2044" spans="6:6">
      <c r="F2044" s="2391"/>
    </row>
    <row r="2045" spans="6:6">
      <c r="F2045" s="2391"/>
    </row>
    <row r="2046" spans="6:6">
      <c r="F2046" s="2391"/>
    </row>
    <row r="2047" spans="6:6">
      <c r="F2047" s="2391"/>
    </row>
    <row r="2048" spans="6:6">
      <c r="F2048" s="2391"/>
    </row>
    <row r="2049" spans="6:6">
      <c r="F2049" s="2391"/>
    </row>
    <row r="2050" spans="6:6">
      <c r="F2050" s="2391"/>
    </row>
    <row r="2051" spans="6:6">
      <c r="F2051" s="2391"/>
    </row>
    <row r="2052" spans="6:6">
      <c r="F2052" s="2391"/>
    </row>
    <row r="2053" spans="6:6">
      <c r="F2053" s="2391"/>
    </row>
    <row r="2054" spans="6:6">
      <c r="F2054" s="2391"/>
    </row>
    <row r="2055" spans="6:6">
      <c r="F2055" s="2391"/>
    </row>
    <row r="2056" spans="6:6">
      <c r="F2056" s="2391"/>
    </row>
    <row r="2057" spans="6:6">
      <c r="F2057" s="2391"/>
    </row>
    <row r="2058" spans="6:6">
      <c r="F2058" s="2391"/>
    </row>
    <row r="2059" spans="6:6">
      <c r="F2059" s="2391"/>
    </row>
    <row r="2060" spans="6:6">
      <c r="F2060" s="2391"/>
    </row>
    <row r="2061" spans="6:6">
      <c r="F2061" s="2391"/>
    </row>
    <row r="2062" spans="6:6">
      <c r="F2062" s="2391"/>
    </row>
    <row r="2063" spans="6:6">
      <c r="F2063" s="2391"/>
    </row>
    <row r="2064" spans="6:6">
      <c r="F2064" s="2391"/>
    </row>
    <row r="2065" spans="6:6">
      <c r="F2065" s="2391"/>
    </row>
    <row r="2066" spans="6:6">
      <c r="F2066" s="2391"/>
    </row>
    <row r="2067" spans="6:6">
      <c r="F2067" s="2391"/>
    </row>
    <row r="2068" spans="6:6">
      <c r="F2068" s="2391"/>
    </row>
    <row r="2069" spans="6:6">
      <c r="F2069" s="2391"/>
    </row>
    <row r="2070" spans="6:6">
      <c r="F2070" s="2391"/>
    </row>
    <row r="2071" spans="6:6">
      <c r="F2071" s="2391"/>
    </row>
    <row r="2072" spans="6:6">
      <c r="F2072" s="2391"/>
    </row>
    <row r="2073" spans="6:6">
      <c r="F2073" s="2391"/>
    </row>
    <row r="2074" spans="6:6">
      <c r="F2074" s="2391"/>
    </row>
    <row r="2075" spans="6:6">
      <c r="F2075" s="2391"/>
    </row>
    <row r="2076" spans="6:6">
      <c r="F2076" s="2391"/>
    </row>
    <row r="2077" spans="6:6">
      <c r="F2077" s="2391"/>
    </row>
    <row r="2078" spans="6:6">
      <c r="F2078" s="2391"/>
    </row>
    <row r="2079" spans="6:6">
      <c r="F2079" s="2391"/>
    </row>
    <row r="2080" spans="6:6">
      <c r="F2080" s="2391"/>
    </row>
    <row r="2081" spans="6:6">
      <c r="F2081" s="2391"/>
    </row>
    <row r="2082" spans="6:6">
      <c r="F2082" s="2391"/>
    </row>
    <row r="2083" spans="6:6">
      <c r="F2083" s="2391"/>
    </row>
    <row r="2084" spans="6:6">
      <c r="F2084" s="2391"/>
    </row>
    <row r="2085" spans="6:6">
      <c r="F2085" s="2391"/>
    </row>
    <row r="2086" spans="6:6">
      <c r="F2086" s="2391"/>
    </row>
    <row r="2087" spans="6:6">
      <c r="F2087" s="2391"/>
    </row>
    <row r="2088" spans="6:6">
      <c r="F2088" s="2391"/>
    </row>
    <row r="2089" spans="6:6">
      <c r="F2089" s="2391"/>
    </row>
    <row r="2090" spans="6:6">
      <c r="F2090" s="2391"/>
    </row>
    <row r="2091" spans="6:6">
      <c r="F2091" s="2391"/>
    </row>
    <row r="2092" spans="6:6">
      <c r="F2092" s="2391"/>
    </row>
    <row r="2093" spans="6:6">
      <c r="F2093" s="2391"/>
    </row>
    <row r="2094" spans="6:6">
      <c r="F2094" s="2391"/>
    </row>
    <row r="2095" spans="6:6">
      <c r="F2095" s="2391"/>
    </row>
    <row r="2096" spans="6:6">
      <c r="F2096" s="2391"/>
    </row>
    <row r="2097" spans="6:6">
      <c r="F2097" s="2391"/>
    </row>
    <row r="2098" spans="6:6">
      <c r="F2098" s="2391"/>
    </row>
    <row r="2099" spans="6:6">
      <c r="F2099" s="2391"/>
    </row>
    <row r="2100" spans="6:6">
      <c r="F2100" s="2391"/>
    </row>
    <row r="2101" spans="6:6">
      <c r="F2101" s="2391"/>
    </row>
    <row r="2102" spans="6:6">
      <c r="F2102" s="2391"/>
    </row>
    <row r="2103" spans="6:6">
      <c r="F2103" s="2391"/>
    </row>
    <row r="2104" spans="6:6">
      <c r="F2104" s="2391"/>
    </row>
    <row r="2105" spans="6:6">
      <c r="F2105" s="2391"/>
    </row>
    <row r="2106" spans="6:6">
      <c r="F2106" s="2391"/>
    </row>
    <row r="2107" spans="6:6">
      <c r="F2107" s="2391"/>
    </row>
    <row r="2108" spans="6:6">
      <c r="F2108" s="2391"/>
    </row>
    <row r="2109" spans="6:6">
      <c r="F2109" s="2391"/>
    </row>
    <row r="2110" spans="6:6">
      <c r="F2110" s="2391"/>
    </row>
    <row r="2111" spans="6:6">
      <c r="F2111" s="2391"/>
    </row>
    <row r="2112" spans="6:6">
      <c r="F2112" s="2391"/>
    </row>
    <row r="2113" spans="6:6">
      <c r="F2113" s="2391"/>
    </row>
    <row r="2114" spans="6:6">
      <c r="F2114" s="2391"/>
    </row>
    <row r="2115" spans="6:6">
      <c r="F2115" s="2391"/>
    </row>
    <row r="2116" spans="6:6">
      <c r="F2116" s="2391"/>
    </row>
    <row r="2117" spans="6:6">
      <c r="F2117" s="2391"/>
    </row>
    <row r="2118" spans="6:6">
      <c r="F2118" s="2391"/>
    </row>
    <row r="2119" spans="6:6">
      <c r="F2119" s="2391"/>
    </row>
    <row r="2120" spans="6:6">
      <c r="F2120" s="2391"/>
    </row>
    <row r="2121" spans="6:6">
      <c r="F2121" s="2391"/>
    </row>
    <row r="2122" spans="6:6">
      <c r="F2122" s="2391"/>
    </row>
    <row r="2123" spans="6:6">
      <c r="F2123" s="2391"/>
    </row>
    <row r="2124" spans="6:6">
      <c r="F2124" s="2391"/>
    </row>
    <row r="2125" spans="6:6">
      <c r="F2125" s="2391"/>
    </row>
    <row r="2126" spans="6:6">
      <c r="F2126" s="2391"/>
    </row>
    <row r="2127" spans="6:6">
      <c r="F2127" s="2391"/>
    </row>
    <row r="2128" spans="6:6">
      <c r="F2128" s="2391"/>
    </row>
    <row r="2129" spans="6:6">
      <c r="F2129" s="2391"/>
    </row>
    <row r="2130" spans="6:6">
      <c r="F2130" s="2391"/>
    </row>
    <row r="2131" spans="6:6">
      <c r="F2131" s="2391"/>
    </row>
    <row r="2132" spans="6:6">
      <c r="F2132" s="2391"/>
    </row>
    <row r="2133" spans="6:6">
      <c r="F2133" s="2391"/>
    </row>
    <row r="2134" spans="6:6">
      <c r="F2134" s="2391"/>
    </row>
    <row r="2135" spans="6:6">
      <c r="F2135" s="2391"/>
    </row>
    <row r="2136" spans="6:6">
      <c r="F2136" s="2391"/>
    </row>
    <row r="2137" spans="6:6">
      <c r="F2137" s="2391"/>
    </row>
    <row r="2138" spans="6:6">
      <c r="F2138" s="2391"/>
    </row>
    <row r="2139" spans="6:6">
      <c r="F2139" s="2391"/>
    </row>
    <row r="2140" spans="6:6">
      <c r="F2140" s="2391"/>
    </row>
    <row r="2141" spans="6:6">
      <c r="F2141" s="2391"/>
    </row>
    <row r="2142" spans="6:6">
      <c r="F2142" s="2391"/>
    </row>
    <row r="2143" spans="6:6">
      <c r="F2143" s="2391"/>
    </row>
    <row r="2144" spans="6:6">
      <c r="F2144" s="2391"/>
    </row>
    <row r="2145" spans="6:6">
      <c r="F2145" s="2391"/>
    </row>
    <row r="2146" spans="6:6">
      <c r="F2146" s="2391"/>
    </row>
    <row r="2147" spans="6:6">
      <c r="F2147" s="2391"/>
    </row>
    <row r="2148" spans="6:6">
      <c r="F2148" s="2391"/>
    </row>
    <row r="2149" spans="6:6">
      <c r="F2149" s="2391"/>
    </row>
    <row r="2150" spans="6:6">
      <c r="F2150" s="2391"/>
    </row>
    <row r="2151" spans="6:6">
      <c r="F2151" s="2391"/>
    </row>
    <row r="2152" spans="6:6">
      <c r="F2152" s="2391"/>
    </row>
    <row r="2153" spans="6:6">
      <c r="F2153" s="2391"/>
    </row>
    <row r="2154" spans="6:6">
      <c r="F2154" s="2391"/>
    </row>
    <row r="2155" spans="6:6">
      <c r="F2155" s="2391"/>
    </row>
    <row r="2156" spans="6:6">
      <c r="F2156" s="2391"/>
    </row>
    <row r="2157" spans="6:6">
      <c r="F2157" s="2391"/>
    </row>
    <row r="2158" spans="6:6">
      <c r="F2158" s="2391"/>
    </row>
    <row r="2159" spans="6:6">
      <c r="F2159" s="2391"/>
    </row>
    <row r="2160" spans="6:6">
      <c r="F2160" s="2391"/>
    </row>
    <row r="2161" spans="6:6">
      <c r="F2161" s="2391"/>
    </row>
    <row r="2162" spans="6:6">
      <c r="F2162" s="2391"/>
    </row>
    <row r="2163" spans="6:6">
      <c r="F2163" s="2391"/>
    </row>
    <row r="2164" spans="6:6">
      <c r="F2164" s="2391"/>
    </row>
    <row r="2165" spans="6:6">
      <c r="F2165" s="2391"/>
    </row>
    <row r="2166" spans="6:6">
      <c r="F2166" s="2391"/>
    </row>
    <row r="2167" spans="6:6">
      <c r="F2167" s="2391"/>
    </row>
    <row r="2168" spans="6:6">
      <c r="F2168" s="2391"/>
    </row>
    <row r="2169" spans="6:6">
      <c r="F2169" s="2391"/>
    </row>
    <row r="2170" spans="6:6">
      <c r="F2170" s="2391"/>
    </row>
    <row r="2171" spans="6:6">
      <c r="F2171" s="2391"/>
    </row>
    <row r="2172" spans="6:6">
      <c r="F2172" s="2391"/>
    </row>
    <row r="2173" spans="6:6">
      <c r="F2173" s="2391"/>
    </row>
    <row r="2174" spans="6:6">
      <c r="F2174" s="2391"/>
    </row>
    <row r="2175" spans="6:6">
      <c r="F2175" s="2391"/>
    </row>
    <row r="2176" spans="6:6">
      <c r="F2176" s="2391"/>
    </row>
    <row r="2177" spans="6:6">
      <c r="F2177" s="2391"/>
    </row>
    <row r="2178" spans="6:6">
      <c r="F2178" s="2391"/>
    </row>
    <row r="2179" spans="6:6">
      <c r="F2179" s="2391"/>
    </row>
    <row r="2180" spans="6:6">
      <c r="F2180" s="2391"/>
    </row>
    <row r="2181" spans="6:6">
      <c r="F2181" s="2391"/>
    </row>
    <row r="2182" spans="6:6">
      <c r="F2182" s="2391"/>
    </row>
    <row r="2183" spans="6:6">
      <c r="F2183" s="2391"/>
    </row>
    <row r="2184" spans="6:6">
      <c r="F2184" s="2391"/>
    </row>
    <row r="2185" spans="6:6">
      <c r="F2185" s="2391"/>
    </row>
    <row r="2186" spans="6:6">
      <c r="F2186" s="2391"/>
    </row>
    <row r="2187" spans="6:6">
      <c r="F2187" s="2391"/>
    </row>
    <row r="2188" spans="6:6">
      <c r="F2188" s="2391"/>
    </row>
    <row r="2189" spans="6:6">
      <c r="F2189" s="2391"/>
    </row>
    <row r="2190" spans="6:6">
      <c r="F2190" s="2391"/>
    </row>
    <row r="2191" spans="6:6">
      <c r="F2191" s="2391"/>
    </row>
    <row r="2192" spans="6:6">
      <c r="F2192" s="2391"/>
    </row>
    <row r="2193" spans="6:6">
      <c r="F2193" s="2391"/>
    </row>
    <row r="2194" spans="6:6">
      <c r="F2194" s="2391"/>
    </row>
    <row r="2195" spans="6:6">
      <c r="F2195" s="2391"/>
    </row>
    <row r="2196" spans="6:6">
      <c r="F2196" s="2391"/>
    </row>
    <row r="2197" spans="6:6">
      <c r="F2197" s="2391"/>
    </row>
    <row r="2198" spans="6:6">
      <c r="F2198" s="2391"/>
    </row>
    <row r="2199" spans="6:6">
      <c r="F2199" s="2391"/>
    </row>
    <row r="2200" spans="6:6">
      <c r="F2200" s="2391"/>
    </row>
    <row r="2201" spans="6:6">
      <c r="F2201" s="2391"/>
    </row>
    <row r="2202" spans="6:6">
      <c r="F2202" s="2391"/>
    </row>
    <row r="2203" spans="6:6">
      <c r="F2203" s="2391"/>
    </row>
    <row r="2204" spans="6:6">
      <c r="F2204" s="2391"/>
    </row>
    <row r="2205" spans="6:6">
      <c r="F2205" s="2391"/>
    </row>
    <row r="2206" spans="6:6">
      <c r="F2206" s="2391"/>
    </row>
    <row r="2207" spans="6:6">
      <c r="F2207" s="2391"/>
    </row>
    <row r="2208" spans="6:6">
      <c r="F2208" s="2391"/>
    </row>
    <row r="2209" spans="6:6">
      <c r="F2209" s="2391"/>
    </row>
    <row r="2210" spans="6:6">
      <c r="F2210" s="2391"/>
    </row>
    <row r="2211" spans="6:6">
      <c r="F2211" s="2391"/>
    </row>
    <row r="2212" spans="6:6">
      <c r="F2212" s="2391"/>
    </row>
    <row r="2213" spans="6:6">
      <c r="F2213" s="2391"/>
    </row>
    <row r="2214" spans="6:6">
      <c r="F2214" s="2391"/>
    </row>
    <row r="2215" spans="6:6">
      <c r="F2215" s="2391"/>
    </row>
    <row r="2216" spans="6:6">
      <c r="F2216" s="2391"/>
    </row>
    <row r="2217" spans="6:6">
      <c r="F2217" s="2391"/>
    </row>
    <row r="2218" spans="6:6">
      <c r="F2218" s="2391"/>
    </row>
    <row r="2219" spans="6:6">
      <c r="F2219" s="2391"/>
    </row>
    <row r="2220" spans="6:6">
      <c r="F2220" s="2391"/>
    </row>
    <row r="2221" spans="6:6">
      <c r="F2221" s="2391"/>
    </row>
    <row r="2222" spans="6:6">
      <c r="F2222" s="2391"/>
    </row>
    <row r="2223" spans="6:6">
      <c r="F2223" s="2391"/>
    </row>
    <row r="2224" spans="6:6">
      <c r="F2224" s="2391"/>
    </row>
    <row r="2225" spans="6:6">
      <c r="F2225" s="2391"/>
    </row>
    <row r="2226" spans="6:6">
      <c r="F2226" s="2391"/>
    </row>
    <row r="2227" spans="6:6">
      <c r="F2227" s="2391"/>
    </row>
    <row r="2228" spans="6:6">
      <c r="F2228" s="2391"/>
    </row>
    <row r="2229" spans="6:6">
      <c r="F2229" s="2391"/>
    </row>
    <row r="2230" spans="6:6">
      <c r="F2230" s="2391"/>
    </row>
    <row r="2231" spans="6:6">
      <c r="F2231" s="2391"/>
    </row>
    <row r="2232" spans="6:6">
      <c r="F2232" s="2391"/>
    </row>
    <row r="2233" spans="6:6">
      <c r="F2233" s="2391"/>
    </row>
    <row r="2234" spans="6:6">
      <c r="F2234" s="2391"/>
    </row>
    <row r="2235" spans="6:6">
      <c r="F2235" s="2391"/>
    </row>
    <row r="2236" spans="6:6">
      <c r="F2236" s="2391"/>
    </row>
    <row r="2237" spans="6:6">
      <c r="F2237" s="2391"/>
    </row>
    <row r="2238" spans="6:6">
      <c r="F2238" s="2391"/>
    </row>
    <row r="2239" spans="6:6">
      <c r="F2239" s="2391"/>
    </row>
    <row r="2240" spans="6:6">
      <c r="F2240" s="2391"/>
    </row>
    <row r="2241" spans="6:6">
      <c r="F2241" s="2391"/>
    </row>
    <row r="2242" spans="6:6">
      <c r="F2242" s="2391"/>
    </row>
    <row r="2243" spans="6:6">
      <c r="F2243" s="2391"/>
    </row>
    <row r="2244" spans="6:6">
      <c r="F2244" s="2391"/>
    </row>
    <row r="2245" spans="6:6">
      <c r="F2245" s="2391"/>
    </row>
    <row r="2246" spans="6:6">
      <c r="F2246" s="2391"/>
    </row>
    <row r="2247" spans="6:6">
      <c r="F2247" s="2391"/>
    </row>
    <row r="2248" spans="6:6">
      <c r="F2248" s="2391"/>
    </row>
    <row r="2249" spans="6:6">
      <c r="F2249" s="2391"/>
    </row>
    <row r="2250" spans="6:6">
      <c r="F2250" s="2391"/>
    </row>
    <row r="2251" spans="6:6">
      <c r="F2251" s="2391"/>
    </row>
    <row r="2252" spans="6:6">
      <c r="F2252" s="2391"/>
    </row>
    <row r="2253" spans="6:6">
      <c r="F2253" s="2391"/>
    </row>
    <row r="2254" spans="6:6">
      <c r="F2254" s="2391"/>
    </row>
    <row r="2255" spans="6:6">
      <c r="F2255" s="2391"/>
    </row>
    <row r="2256" spans="6:6">
      <c r="F2256" s="2391"/>
    </row>
    <row r="2257" spans="6:6">
      <c r="F2257" s="2391"/>
    </row>
    <row r="2258" spans="6:6">
      <c r="F2258" s="2391"/>
    </row>
    <row r="2259" spans="6:6">
      <c r="F2259" s="2391"/>
    </row>
    <row r="2260" spans="6:6">
      <c r="F2260" s="2391"/>
    </row>
    <row r="2261" spans="6:6">
      <c r="F2261" s="2391"/>
    </row>
    <row r="2262" spans="6:6">
      <c r="F2262" s="2391"/>
    </row>
    <row r="2263" spans="6:6">
      <c r="F2263" s="2391"/>
    </row>
    <row r="2264" spans="6:6">
      <c r="F2264" s="2391"/>
    </row>
    <row r="2265" spans="6:6">
      <c r="F2265" s="2391"/>
    </row>
    <row r="2266" spans="6:6">
      <c r="F2266" s="2391"/>
    </row>
    <row r="2267" spans="6:6">
      <c r="F2267" s="2391"/>
    </row>
    <row r="2268" spans="6:6">
      <c r="F2268" s="2391"/>
    </row>
    <row r="2269" spans="6:6">
      <c r="F2269" s="2391"/>
    </row>
    <row r="2270" spans="6:6">
      <c r="F2270" s="2391"/>
    </row>
    <row r="2271" spans="6:6">
      <c r="F2271" s="2391"/>
    </row>
    <row r="2272" spans="6:6">
      <c r="F2272" s="2391"/>
    </row>
    <row r="2273" spans="6:6">
      <c r="F2273" s="2391"/>
    </row>
    <row r="2274" spans="6:6">
      <c r="F2274" s="2391"/>
    </row>
    <row r="2275" spans="6:6">
      <c r="F2275" s="2391"/>
    </row>
    <row r="2276" spans="6:6">
      <c r="F2276" s="2391"/>
    </row>
    <row r="2277" spans="6:6">
      <c r="F2277" s="2391"/>
    </row>
    <row r="2278" spans="6:6">
      <c r="F2278" s="2391"/>
    </row>
    <row r="2279" spans="6:6">
      <c r="F2279" s="2391"/>
    </row>
    <row r="2280" spans="6:6">
      <c r="F2280" s="2391"/>
    </row>
    <row r="2281" spans="6:6">
      <c r="F2281" s="2391"/>
    </row>
    <row r="2282" spans="6:6">
      <c r="F2282" s="2391"/>
    </row>
    <row r="2283" spans="6:6">
      <c r="F2283" s="2391"/>
    </row>
    <row r="2284" spans="6:6">
      <c r="F2284" s="2391"/>
    </row>
    <row r="2285" spans="6:6">
      <c r="F2285" s="2391"/>
    </row>
    <row r="2286" spans="6:6">
      <c r="F2286" s="2391"/>
    </row>
    <row r="2287" spans="6:6">
      <c r="F2287" s="2391"/>
    </row>
    <row r="2288" spans="6:6">
      <c r="F2288" s="2391"/>
    </row>
    <row r="2289" spans="6:6">
      <c r="F2289" s="2391"/>
    </row>
    <row r="2290" spans="6:6">
      <c r="F2290" s="2391"/>
    </row>
    <row r="2291" spans="6:6">
      <c r="F2291" s="2391"/>
    </row>
    <row r="2292" spans="6:6">
      <c r="F2292" s="2391"/>
    </row>
    <row r="2293" spans="6:6">
      <c r="F2293" s="2391"/>
    </row>
    <row r="2294" spans="6:6">
      <c r="F2294" s="2391"/>
    </row>
    <row r="2295" spans="6:6">
      <c r="F2295" s="2391"/>
    </row>
    <row r="2296" spans="6:6">
      <c r="F2296" s="2391"/>
    </row>
    <row r="2297" spans="6:6">
      <c r="F2297" s="2391"/>
    </row>
    <row r="2298" spans="6:6">
      <c r="F2298" s="2391"/>
    </row>
    <row r="2299" spans="6:6">
      <c r="F2299" s="2391"/>
    </row>
    <row r="2300" spans="6:6">
      <c r="F2300" s="2391"/>
    </row>
    <row r="2301" spans="6:6">
      <c r="F2301" s="2391"/>
    </row>
    <row r="2302" spans="6:6">
      <c r="F2302" s="2391"/>
    </row>
    <row r="2303" spans="6:6">
      <c r="F2303" s="2391"/>
    </row>
    <row r="2304" spans="6:6">
      <c r="F2304" s="2391"/>
    </row>
    <row r="2305" spans="6:6">
      <c r="F2305" s="2391"/>
    </row>
    <row r="2306" spans="6:6">
      <c r="F2306" s="2391"/>
    </row>
    <row r="2307" spans="6:6">
      <c r="F2307" s="2391"/>
    </row>
    <row r="2308" spans="6:6">
      <c r="F2308" s="2391"/>
    </row>
    <row r="2309" spans="6:6">
      <c r="F2309" s="2391"/>
    </row>
    <row r="2310" spans="6:6">
      <c r="F2310" s="2391"/>
    </row>
    <row r="2311" spans="6:6">
      <c r="F2311" s="2391"/>
    </row>
    <row r="2312" spans="6:6">
      <c r="F2312" s="2391"/>
    </row>
    <row r="2313" spans="6:6">
      <c r="F2313" s="2391"/>
    </row>
    <row r="2314" spans="6:6">
      <c r="F2314" s="2391"/>
    </row>
    <row r="2315" spans="6:6">
      <c r="F2315" s="2391"/>
    </row>
    <row r="2316" spans="6:6">
      <c r="F2316" s="2391"/>
    </row>
    <row r="2317" spans="6:6">
      <c r="F2317" s="2391"/>
    </row>
    <row r="2318" spans="6:6">
      <c r="F2318" s="2391"/>
    </row>
    <row r="2319" spans="6:6">
      <c r="F2319" s="2391"/>
    </row>
    <row r="2320" spans="6:6">
      <c r="F2320" s="2391"/>
    </row>
    <row r="2321" spans="6:6">
      <c r="F2321" s="2391"/>
    </row>
    <row r="2322" spans="6:6">
      <c r="F2322" s="2391"/>
    </row>
    <row r="2323" spans="6:6">
      <c r="F2323" s="2391"/>
    </row>
    <row r="2324" spans="6:6">
      <c r="F2324" s="2391"/>
    </row>
    <row r="2325" spans="6:6">
      <c r="F2325" s="2391"/>
    </row>
    <row r="2326" spans="6:6">
      <c r="F2326" s="2391"/>
    </row>
    <row r="2327" spans="6:6">
      <c r="F2327" s="2391"/>
    </row>
    <row r="2328" spans="6:6">
      <c r="F2328" s="2391"/>
    </row>
    <row r="2329" spans="6:6">
      <c r="F2329" s="2391"/>
    </row>
    <row r="2330" spans="6:6">
      <c r="F2330" s="2391"/>
    </row>
    <row r="2331" spans="6:6">
      <c r="F2331" s="2391"/>
    </row>
    <row r="2332" spans="6:6">
      <c r="F2332" s="2391"/>
    </row>
    <row r="2333" spans="6:6">
      <c r="F2333" s="2391"/>
    </row>
    <row r="2334" spans="6:6">
      <c r="F2334" s="2391"/>
    </row>
    <row r="2335" spans="6:6">
      <c r="F2335" s="2391"/>
    </row>
    <row r="2336" spans="6:6">
      <c r="F2336" s="2391"/>
    </row>
    <row r="2337" spans="6:6">
      <c r="F2337" s="2391"/>
    </row>
    <row r="2338" spans="6:6">
      <c r="F2338" s="2391"/>
    </row>
    <row r="2339" spans="6:6">
      <c r="F2339" s="2391"/>
    </row>
    <row r="2340" spans="6:6">
      <c r="F2340" s="2391"/>
    </row>
    <row r="2341" spans="6:6">
      <c r="F2341" s="2391"/>
    </row>
    <row r="2342" spans="6:6">
      <c r="F2342" s="2391"/>
    </row>
    <row r="2343" spans="6:6">
      <c r="F2343" s="2391"/>
    </row>
    <row r="2344" spans="6:6">
      <c r="F2344" s="2391"/>
    </row>
    <row r="2345" spans="6:6">
      <c r="F2345" s="2391"/>
    </row>
    <row r="2346" spans="6:6">
      <c r="F2346" s="2391"/>
    </row>
    <row r="2347" spans="6:6">
      <c r="F2347" s="2391"/>
    </row>
    <row r="2348" spans="6:6">
      <c r="F2348" s="2391"/>
    </row>
    <row r="2349" spans="6:6">
      <c r="F2349" s="2391"/>
    </row>
    <row r="2350" spans="6:6">
      <c r="F2350" s="2391"/>
    </row>
    <row r="2351" spans="6:6">
      <c r="F2351" s="2391"/>
    </row>
    <row r="2352" spans="6:6">
      <c r="F2352" s="2391"/>
    </row>
    <row r="2353" spans="6:6">
      <c r="F2353" s="2391"/>
    </row>
    <row r="2354" spans="6:6">
      <c r="F2354" s="2391"/>
    </row>
    <row r="2355" spans="6:6">
      <c r="F2355" s="2391"/>
    </row>
    <row r="2356" spans="6:6">
      <c r="F2356" s="2391"/>
    </row>
    <row r="2357" spans="6:6">
      <c r="F2357" s="2391"/>
    </row>
    <row r="2358" spans="6:6">
      <c r="F2358" s="2391"/>
    </row>
    <row r="2359" spans="6:6">
      <c r="F2359" s="2391"/>
    </row>
    <row r="2360" spans="6:6">
      <c r="F2360" s="2391"/>
    </row>
    <row r="2361" spans="6:6">
      <c r="F2361" s="2391"/>
    </row>
    <row r="2362" spans="6:6">
      <c r="F2362" s="2391"/>
    </row>
    <row r="2363" spans="6:6">
      <c r="F2363" s="2391"/>
    </row>
    <row r="2364" spans="6:6">
      <c r="F2364" s="2391"/>
    </row>
    <row r="2365" spans="6:6">
      <c r="F2365" s="2391"/>
    </row>
    <row r="2366" spans="6:6">
      <c r="F2366" s="2391"/>
    </row>
    <row r="2367" spans="6:6">
      <c r="F2367" s="2391"/>
    </row>
    <row r="2368" spans="6:6">
      <c r="F2368" s="2391"/>
    </row>
    <row r="2369" spans="6:6">
      <c r="F2369" s="2391"/>
    </row>
    <row r="2370" spans="6:6">
      <c r="F2370" s="2391"/>
    </row>
    <row r="2371" spans="6:6">
      <c r="F2371" s="2391"/>
    </row>
    <row r="2372" spans="6:6">
      <c r="F2372" s="2391"/>
    </row>
    <row r="2373" spans="6:6">
      <c r="F2373" s="2391"/>
    </row>
    <row r="2374" spans="6:6">
      <c r="F2374" s="2391"/>
    </row>
    <row r="2375" spans="6:6">
      <c r="F2375" s="2391"/>
    </row>
    <row r="2376" spans="6:6">
      <c r="F2376" s="2391"/>
    </row>
    <row r="2377" spans="6:6">
      <c r="F2377" s="2391"/>
    </row>
    <row r="2378" spans="6:6">
      <c r="F2378" s="2391"/>
    </row>
    <row r="2379" spans="6:6">
      <c r="F2379" s="2391"/>
    </row>
    <row r="2380" spans="6:6">
      <c r="F2380" s="2391"/>
    </row>
    <row r="2381" spans="6:6">
      <c r="F2381" s="2391"/>
    </row>
    <row r="2382" spans="6:6">
      <c r="F2382" s="2391"/>
    </row>
    <row r="2383" spans="6:6">
      <c r="F2383" s="2391"/>
    </row>
    <row r="2384" spans="6:6">
      <c r="F2384" s="2391"/>
    </row>
    <row r="2385" spans="6:6">
      <c r="F2385" s="2391"/>
    </row>
    <row r="2386" spans="6:6">
      <c r="F2386" s="2391"/>
    </row>
    <row r="2387" spans="6:6">
      <c r="F2387" s="2391"/>
    </row>
    <row r="2388" spans="6:6">
      <c r="F2388" s="2391"/>
    </row>
    <row r="2389" spans="6:6">
      <c r="F2389" s="2391"/>
    </row>
    <row r="2390" spans="6:6">
      <c r="F2390" s="2391"/>
    </row>
    <row r="2391" spans="6:6">
      <c r="F2391" s="2391"/>
    </row>
    <row r="2392" spans="6:6">
      <c r="F2392" s="2391"/>
    </row>
    <row r="2393" spans="6:6">
      <c r="F2393" s="2391"/>
    </row>
    <row r="2394" spans="6:6">
      <c r="F2394" s="2391"/>
    </row>
    <row r="2395" spans="6:6">
      <c r="F2395" s="2391"/>
    </row>
    <row r="2396" spans="6:6">
      <c r="F2396" s="2391"/>
    </row>
    <row r="2397" spans="6:6">
      <c r="F2397" s="2391"/>
    </row>
    <row r="2398" spans="6:6">
      <c r="F2398" s="2391"/>
    </row>
    <row r="2399" spans="6:6">
      <c r="F2399" s="2391"/>
    </row>
    <row r="2400" spans="6:6">
      <c r="F2400" s="2391"/>
    </row>
    <row r="2401" spans="6:6">
      <c r="F2401" s="2391"/>
    </row>
    <row r="2402" spans="6:6">
      <c r="F2402" s="2391"/>
    </row>
    <row r="2403" spans="6:6">
      <c r="F2403" s="2391"/>
    </row>
    <row r="2404" spans="6:6">
      <c r="F2404" s="2391"/>
    </row>
    <row r="2405" spans="6:6">
      <c r="F2405" s="2391"/>
    </row>
    <row r="2406" spans="6:6">
      <c r="F2406" s="2391"/>
    </row>
    <row r="2407" spans="6:6">
      <c r="F2407" s="2391"/>
    </row>
    <row r="2408" spans="6:6">
      <c r="F2408" s="2391"/>
    </row>
    <row r="2409" spans="6:6">
      <c r="F2409" s="2391"/>
    </row>
    <row r="2410" spans="6:6">
      <c r="F2410" s="2391"/>
    </row>
    <row r="2411" spans="6:6">
      <c r="F2411" s="2391"/>
    </row>
    <row r="2412" spans="6:6">
      <c r="F2412" s="2391"/>
    </row>
    <row r="2413" spans="6:6">
      <c r="F2413" s="2391"/>
    </row>
    <row r="2414" spans="6:6">
      <c r="F2414" s="2391"/>
    </row>
    <row r="2415" spans="6:6">
      <c r="F2415" s="2391"/>
    </row>
    <row r="2416" spans="6:6">
      <c r="F2416" s="2391"/>
    </row>
    <row r="2417" spans="6:6">
      <c r="F2417" s="2391"/>
    </row>
    <row r="2418" spans="6:6">
      <c r="F2418" s="2391"/>
    </row>
    <row r="2419" spans="6:6">
      <c r="F2419" s="2391"/>
    </row>
    <row r="2420" spans="6:6">
      <c r="F2420" s="2391"/>
    </row>
    <row r="2421" spans="6:6">
      <c r="F2421" s="2391"/>
    </row>
    <row r="2422" spans="6:6">
      <c r="F2422" s="2391"/>
    </row>
    <row r="2423" spans="6:6">
      <c r="F2423" s="2391"/>
    </row>
    <row r="2424" spans="6:6">
      <c r="F2424" s="2391"/>
    </row>
    <row r="2425" spans="6:6">
      <c r="F2425" s="2391"/>
    </row>
    <row r="2426" spans="6:6">
      <c r="F2426" s="2391"/>
    </row>
    <row r="2427" spans="6:6">
      <c r="F2427" s="2391"/>
    </row>
    <row r="2428" spans="6:6">
      <c r="F2428" s="2391"/>
    </row>
    <row r="2429" spans="6:6">
      <c r="F2429" s="2391"/>
    </row>
    <row r="2430" spans="6:6">
      <c r="F2430" s="2391"/>
    </row>
    <row r="2431" spans="6:6">
      <c r="F2431" s="2391"/>
    </row>
    <row r="2432" spans="6:6">
      <c r="F2432" s="2391"/>
    </row>
    <row r="2433" spans="6:6">
      <c r="F2433" s="2391"/>
    </row>
    <row r="2434" spans="6:6">
      <c r="F2434" s="2391"/>
    </row>
    <row r="2435" spans="6:6">
      <c r="F2435" s="2391"/>
    </row>
    <row r="2436" spans="6:6">
      <c r="F2436" s="2391"/>
    </row>
    <row r="2437" spans="6:6">
      <c r="F2437" s="2391"/>
    </row>
    <row r="2438" spans="6:6">
      <c r="F2438" s="2391"/>
    </row>
    <row r="2439" spans="6:6">
      <c r="F2439" s="2391"/>
    </row>
    <row r="2440" spans="6:6">
      <c r="F2440" s="2391"/>
    </row>
    <row r="2441" spans="6:6">
      <c r="F2441" s="2391"/>
    </row>
    <row r="2442" spans="6:6">
      <c r="F2442" s="2391"/>
    </row>
    <row r="2443" spans="6:6">
      <c r="F2443" s="2391"/>
    </row>
    <row r="2444" spans="6:6">
      <c r="F2444" s="2391"/>
    </row>
    <row r="2445" spans="6:6">
      <c r="F2445" s="2391"/>
    </row>
    <row r="2446" spans="6:6">
      <c r="F2446" s="2391"/>
    </row>
    <row r="2447" spans="6:6">
      <c r="F2447" s="2391"/>
    </row>
    <row r="2448" spans="6:6">
      <c r="F2448" s="2391"/>
    </row>
    <row r="2449" spans="6:6">
      <c r="F2449" s="2391"/>
    </row>
    <row r="2450" spans="6:6">
      <c r="F2450" s="2391"/>
    </row>
    <row r="2451" spans="6:6">
      <c r="F2451" s="2391"/>
    </row>
    <row r="2452" spans="6:6">
      <c r="F2452" s="2391"/>
    </row>
    <row r="2453" spans="6:6">
      <c r="F2453" s="2391"/>
    </row>
    <row r="2454" spans="6:6">
      <c r="F2454" s="2391"/>
    </row>
    <row r="2455" spans="6:6">
      <c r="F2455" s="2391"/>
    </row>
    <row r="2456" spans="6:6">
      <c r="F2456" s="2391"/>
    </row>
    <row r="2457" spans="6:6">
      <c r="F2457" s="2391"/>
    </row>
    <row r="2458" spans="6:6">
      <c r="F2458" s="2391"/>
    </row>
    <row r="2459" spans="6:6">
      <c r="F2459" s="2391"/>
    </row>
    <row r="2460" spans="6:6">
      <c r="F2460" s="2391"/>
    </row>
    <row r="2461" spans="6:6">
      <c r="F2461" s="2391"/>
    </row>
    <row r="2462" spans="6:6">
      <c r="F2462" s="2391"/>
    </row>
    <row r="2463" spans="6:6">
      <c r="F2463" s="2391"/>
    </row>
    <row r="2464" spans="6:6">
      <c r="F2464" s="2391"/>
    </row>
    <row r="2465" spans="6:6">
      <c r="F2465" s="2391"/>
    </row>
    <row r="2466" spans="6:6">
      <c r="F2466" s="2391"/>
    </row>
    <row r="2467" spans="6:6">
      <c r="F2467" s="2391"/>
    </row>
    <row r="2468" spans="6:6">
      <c r="F2468" s="2391"/>
    </row>
    <row r="2469" spans="6:6">
      <c r="F2469" s="2391"/>
    </row>
    <row r="2470" spans="6:6">
      <c r="F2470" s="2391"/>
    </row>
    <row r="2471" spans="6:6">
      <c r="F2471" s="2391"/>
    </row>
    <row r="2472" spans="6:6">
      <c r="F2472" s="2391"/>
    </row>
    <row r="2473" spans="6:6">
      <c r="F2473" s="2391"/>
    </row>
    <row r="2474" spans="6:6">
      <c r="F2474" s="2391"/>
    </row>
    <row r="2475" spans="6:6">
      <c r="F2475" s="2391"/>
    </row>
    <row r="2476" spans="6:6">
      <c r="F2476" s="2391"/>
    </row>
    <row r="2477" spans="6:6">
      <c r="F2477" s="2391"/>
    </row>
    <row r="2478" spans="6:6">
      <c r="F2478" s="2391"/>
    </row>
    <row r="2479" spans="6:6">
      <c r="F2479" s="2391"/>
    </row>
    <row r="2480" spans="6:6">
      <c r="F2480" s="2391"/>
    </row>
    <row r="2481" spans="6:6">
      <c r="F2481" s="2391"/>
    </row>
    <row r="2482" spans="6:6">
      <c r="F2482" s="2391"/>
    </row>
    <row r="2483" spans="6:6">
      <c r="F2483" s="2391"/>
    </row>
    <row r="2484" spans="6:6">
      <c r="F2484" s="2391"/>
    </row>
    <row r="2485" spans="6:6">
      <c r="F2485" s="2391"/>
    </row>
    <row r="2486" spans="6:6">
      <c r="F2486" s="2391"/>
    </row>
    <row r="2487" spans="6:6">
      <c r="F2487" s="2391"/>
    </row>
    <row r="2488" spans="6:6">
      <c r="F2488" s="2391"/>
    </row>
    <row r="2489" spans="6:6">
      <c r="F2489" s="2391"/>
    </row>
    <row r="2490" spans="6:6">
      <c r="F2490" s="2391"/>
    </row>
    <row r="2491" spans="6:6">
      <c r="F2491" s="2391"/>
    </row>
    <row r="2492" spans="6:6">
      <c r="F2492" s="2391"/>
    </row>
    <row r="2493" spans="6:6">
      <c r="F2493" s="2391"/>
    </row>
    <row r="2494" spans="6:6">
      <c r="F2494" s="2391"/>
    </row>
    <row r="2495" spans="6:6">
      <c r="F2495" s="2391"/>
    </row>
    <row r="2496" spans="6:6">
      <c r="F2496" s="2391"/>
    </row>
    <row r="2497" spans="6:6">
      <c r="F2497" s="2391"/>
    </row>
    <row r="2498" spans="6:6">
      <c r="F2498" s="2391"/>
    </row>
    <row r="2499" spans="6:6">
      <c r="F2499" s="2391"/>
    </row>
    <row r="2500" spans="6:6">
      <c r="F2500" s="2391"/>
    </row>
    <row r="2501" spans="6:6">
      <c r="F2501" s="2391"/>
    </row>
    <row r="2502" spans="6:6">
      <c r="F2502" s="2391"/>
    </row>
    <row r="2503" spans="6:6">
      <c r="F2503" s="2391"/>
    </row>
    <row r="2504" spans="6:6">
      <c r="F2504" s="2391"/>
    </row>
    <row r="2505" spans="6:6">
      <c r="F2505" s="2391"/>
    </row>
    <row r="2506" spans="6:6">
      <c r="F2506" s="2391"/>
    </row>
    <row r="2507" spans="6:6">
      <c r="F2507" s="2391"/>
    </row>
    <row r="2508" spans="6:6">
      <c r="F2508" s="2391"/>
    </row>
    <row r="2509" spans="6:6">
      <c r="F2509" s="2391"/>
    </row>
    <row r="2510" spans="6:6">
      <c r="F2510" s="2391"/>
    </row>
    <row r="2511" spans="6:6">
      <c r="F2511" s="2391"/>
    </row>
    <row r="2512" spans="6:6">
      <c r="F2512" s="2391"/>
    </row>
    <row r="2513" spans="6:6">
      <c r="F2513" s="2391"/>
    </row>
    <row r="2514" spans="6:6">
      <c r="F2514" s="2391"/>
    </row>
    <row r="2515" spans="6:6">
      <c r="F2515" s="2391"/>
    </row>
    <row r="2516" spans="6:6">
      <c r="F2516" s="2391"/>
    </row>
    <row r="2517" spans="6:6">
      <c r="F2517" s="2391"/>
    </row>
    <row r="2518" spans="6:6">
      <c r="F2518" s="2391"/>
    </row>
    <row r="2519" spans="6:6">
      <c r="F2519" s="2391"/>
    </row>
    <row r="2520" spans="6:6">
      <c r="F2520" s="2391"/>
    </row>
    <row r="2521" spans="6:6">
      <c r="F2521" s="2391"/>
    </row>
    <row r="2522" spans="6:6">
      <c r="F2522" s="2391"/>
    </row>
    <row r="2523" spans="6:6">
      <c r="F2523" s="2391"/>
    </row>
    <row r="2524" spans="6:6">
      <c r="F2524" s="2391"/>
    </row>
    <row r="2525" spans="6:6">
      <c r="F2525" s="2391"/>
    </row>
    <row r="2526" spans="6:6">
      <c r="F2526" s="2391"/>
    </row>
    <row r="2527" spans="6:6">
      <c r="F2527" s="2391"/>
    </row>
    <row r="2528" spans="6:6">
      <c r="F2528" s="2391"/>
    </row>
    <row r="2529" spans="6:6">
      <c r="F2529" s="2391"/>
    </row>
    <row r="2530" spans="6:6">
      <c r="F2530" s="2391"/>
    </row>
    <row r="2531" spans="6:6">
      <c r="F2531" s="2391"/>
    </row>
    <row r="2532" spans="6:6">
      <c r="F2532" s="2391"/>
    </row>
    <row r="2533" spans="6:6">
      <c r="F2533" s="2391"/>
    </row>
    <row r="2534" spans="6:6">
      <c r="F2534" s="2391"/>
    </row>
    <row r="2535" spans="6:6">
      <c r="F2535" s="2391"/>
    </row>
    <row r="2536" spans="6:6">
      <c r="F2536" s="2391"/>
    </row>
    <row r="2537" spans="6:6">
      <c r="F2537" s="2391"/>
    </row>
    <row r="2538" spans="6:6">
      <c r="F2538" s="2391"/>
    </row>
    <row r="2539" spans="6:6">
      <c r="F2539" s="2391"/>
    </row>
    <row r="2540" spans="6:6">
      <c r="F2540" s="2391"/>
    </row>
    <row r="2541" spans="6:6">
      <c r="F2541" s="2391"/>
    </row>
    <row r="2542" spans="6:6">
      <c r="F2542" s="2391"/>
    </row>
    <row r="2543" spans="6:6">
      <c r="F2543" s="2391"/>
    </row>
    <row r="2544" spans="6:6">
      <c r="F2544" s="2391"/>
    </row>
    <row r="2545" spans="6:6">
      <c r="F2545" s="2391"/>
    </row>
    <row r="2546" spans="6:6">
      <c r="F2546" s="2391"/>
    </row>
    <row r="2547" spans="6:6">
      <c r="F2547" s="2391"/>
    </row>
    <row r="2548" spans="6:6">
      <c r="F2548" s="2391"/>
    </row>
    <row r="2549" spans="6:6">
      <c r="F2549" s="2391"/>
    </row>
    <row r="2550" spans="6:6">
      <c r="F2550" s="2391"/>
    </row>
    <row r="2551" spans="6:6">
      <c r="F2551" s="2391"/>
    </row>
    <row r="2552" spans="6:6">
      <c r="F2552" s="2391"/>
    </row>
    <row r="2553" spans="6:6">
      <c r="F2553" s="2391"/>
    </row>
    <row r="2554" spans="6:6">
      <c r="F2554" s="2391"/>
    </row>
    <row r="2555" spans="6:6">
      <c r="F2555" s="2391"/>
    </row>
    <row r="2556" spans="6:6">
      <c r="F2556" s="2391"/>
    </row>
    <row r="2557" spans="6:6">
      <c r="F2557" s="2391"/>
    </row>
    <row r="2558" spans="6:6">
      <c r="F2558" s="2391"/>
    </row>
    <row r="2559" spans="6:6">
      <c r="F2559" s="2391"/>
    </row>
    <row r="2560" spans="6:6">
      <c r="F2560" s="2391"/>
    </row>
    <row r="2561" spans="6:6">
      <c r="F2561" s="2391"/>
    </row>
    <row r="2562" spans="6:6">
      <c r="F2562" s="2391"/>
    </row>
    <row r="2563" spans="6:6">
      <c r="F2563" s="2391"/>
    </row>
    <row r="2564" spans="6:6">
      <c r="F2564" s="2391"/>
    </row>
    <row r="2565" spans="6:6">
      <c r="F2565" s="2391"/>
    </row>
    <row r="2566" spans="6:6">
      <c r="F2566" s="2391"/>
    </row>
    <row r="2567" spans="6:6">
      <c r="F2567" s="2391"/>
    </row>
    <row r="2568" spans="6:6">
      <c r="F2568" s="2391"/>
    </row>
    <row r="2569" spans="6:6">
      <c r="F2569" s="2391"/>
    </row>
    <row r="2570" spans="6:6">
      <c r="F2570" s="2391"/>
    </row>
    <row r="2571" spans="6:6">
      <c r="F2571" s="2391"/>
    </row>
    <row r="2572" spans="6:6">
      <c r="F2572" s="2391"/>
    </row>
    <row r="2573" spans="6:6">
      <c r="F2573" s="2391"/>
    </row>
    <row r="2574" spans="6:6">
      <c r="F2574" s="2391"/>
    </row>
    <row r="2575" spans="6:6">
      <c r="F2575" s="2391"/>
    </row>
    <row r="2576" spans="6:6">
      <c r="F2576" s="2391"/>
    </row>
    <row r="2577" spans="6:6">
      <c r="F2577" s="2391"/>
    </row>
    <row r="2578" spans="6:6">
      <c r="F2578" s="2391"/>
    </row>
    <row r="2579" spans="6:6">
      <c r="F2579" s="2391"/>
    </row>
    <row r="2580" spans="6:6">
      <c r="F2580" s="2391"/>
    </row>
    <row r="2581" spans="6:6">
      <c r="F2581" s="2391"/>
    </row>
    <row r="2582" spans="6:6">
      <c r="F2582" s="2391"/>
    </row>
    <row r="2583" spans="6:6">
      <c r="F2583" s="2391"/>
    </row>
    <row r="2584" spans="6:6">
      <c r="F2584" s="2391"/>
    </row>
    <row r="2585" spans="6:6">
      <c r="F2585" s="2391"/>
    </row>
    <row r="2586" spans="6:6">
      <c r="F2586" s="2391"/>
    </row>
    <row r="2587" spans="6:6">
      <c r="F2587" s="2391"/>
    </row>
    <row r="2588" spans="6:6">
      <c r="F2588" s="2391"/>
    </row>
    <row r="2589" spans="6:6">
      <c r="F2589" s="2391"/>
    </row>
    <row r="2590" spans="6:6">
      <c r="F2590" s="2391"/>
    </row>
    <row r="2591" spans="6:6">
      <c r="F2591" s="2391"/>
    </row>
    <row r="2592" spans="6:6">
      <c r="F2592" s="2391"/>
    </row>
    <row r="2593" spans="6:6">
      <c r="F2593" s="2391"/>
    </row>
    <row r="2594" spans="6:6">
      <c r="F2594" s="2391"/>
    </row>
    <row r="2595" spans="6:6">
      <c r="F2595" s="2391"/>
    </row>
    <row r="2596" spans="6:6">
      <c r="F2596" s="2391"/>
    </row>
    <row r="2597" spans="6:6">
      <c r="F2597" s="2391"/>
    </row>
    <row r="2598" spans="6:6">
      <c r="F2598" s="2391"/>
    </row>
    <row r="2599" spans="6:6">
      <c r="F2599" s="2391"/>
    </row>
    <row r="2600" spans="6:6">
      <c r="F2600" s="2391"/>
    </row>
    <row r="2601" spans="6:6">
      <c r="F2601" s="2391"/>
    </row>
    <row r="2602" spans="6:6">
      <c r="F2602" s="2391"/>
    </row>
    <row r="2603" spans="6:6">
      <c r="F2603" s="2391"/>
    </row>
    <row r="2604" spans="6:6">
      <c r="F2604" s="2391"/>
    </row>
    <row r="2605" spans="6:6">
      <c r="F2605" s="2391"/>
    </row>
    <row r="2606" spans="6:6">
      <c r="F2606" s="2391"/>
    </row>
    <row r="2607" spans="6:6">
      <c r="F2607" s="2391"/>
    </row>
    <row r="2608" spans="6:6">
      <c r="F2608" s="2391"/>
    </row>
    <row r="2609" spans="6:6">
      <c r="F2609" s="2391"/>
    </row>
    <row r="2610" spans="6:6">
      <c r="F2610" s="2391"/>
    </row>
    <row r="2611" spans="6:6">
      <c r="F2611" s="2391"/>
    </row>
    <row r="2612" spans="6:6">
      <c r="F2612" s="2391"/>
    </row>
    <row r="2613" spans="6:6">
      <c r="F2613" s="2391"/>
    </row>
    <row r="2614" spans="6:6">
      <c r="F2614" s="2391"/>
    </row>
    <row r="2615" spans="6:6">
      <c r="F2615" s="2391"/>
    </row>
    <row r="2616" spans="6:6">
      <c r="F2616" s="2391"/>
    </row>
    <row r="2617" spans="6:6">
      <c r="F2617" s="2391"/>
    </row>
    <row r="2618" spans="6:6">
      <c r="F2618" s="2391"/>
    </row>
    <row r="2619" spans="6:6">
      <c r="F2619" s="2391"/>
    </row>
    <row r="2620" spans="6:6">
      <c r="F2620" s="2391"/>
    </row>
    <row r="2621" spans="6:6">
      <c r="F2621" s="2391"/>
    </row>
    <row r="2622" spans="6:6">
      <c r="F2622" s="2391"/>
    </row>
    <row r="2623" spans="6:6">
      <c r="F2623" s="2391"/>
    </row>
    <row r="2624" spans="6:6">
      <c r="F2624" s="2391"/>
    </row>
    <row r="2625" spans="6:6">
      <c r="F2625" s="2391"/>
    </row>
    <row r="2626" spans="6:6">
      <c r="F2626" s="2391"/>
    </row>
    <row r="2627" spans="6:6">
      <c r="F2627" s="2391"/>
    </row>
    <row r="2628" spans="6:6">
      <c r="F2628" s="2391"/>
    </row>
    <row r="2629" spans="6:6">
      <c r="F2629" s="2391"/>
    </row>
    <row r="2630" spans="6:6">
      <c r="F2630" s="2391"/>
    </row>
    <row r="2631" spans="6:6">
      <c r="F2631" s="2391"/>
    </row>
    <row r="2632" spans="6:6">
      <c r="F2632" s="2391"/>
    </row>
    <row r="2633" spans="6:6">
      <c r="F2633" s="2391"/>
    </row>
    <row r="2634" spans="6:6">
      <c r="F2634" s="2391"/>
    </row>
    <row r="2635" spans="6:6">
      <c r="F2635" s="2391"/>
    </row>
    <row r="2636" spans="6:6">
      <c r="F2636" s="2391"/>
    </row>
    <row r="2637" spans="6:6">
      <c r="F2637" s="2391"/>
    </row>
    <row r="2638" spans="6:6">
      <c r="F2638" s="2391"/>
    </row>
    <row r="2639" spans="6:6">
      <c r="F2639" s="2391"/>
    </row>
    <row r="2640" spans="6:6">
      <c r="F2640" s="2391"/>
    </row>
    <row r="2641" spans="6:6">
      <c r="F2641" s="2391"/>
    </row>
    <row r="2642" spans="6:6">
      <c r="F2642" s="2391"/>
    </row>
    <row r="2643" spans="6:6">
      <c r="F2643" s="2391"/>
    </row>
    <row r="2644" spans="6:6">
      <c r="F2644" s="2391"/>
    </row>
    <row r="2645" spans="6:6">
      <c r="F2645" s="2391"/>
    </row>
    <row r="2646" spans="6:6">
      <c r="F2646" s="2391"/>
    </row>
    <row r="2647" spans="6:6">
      <c r="F2647" s="2391"/>
    </row>
    <row r="2648" spans="6:6">
      <c r="F2648" s="2391"/>
    </row>
    <row r="2649" spans="6:6">
      <c r="F2649" s="2391"/>
    </row>
    <row r="2650" spans="6:6">
      <c r="F2650" s="2391"/>
    </row>
    <row r="2651" spans="6:6">
      <c r="F2651" s="2391"/>
    </row>
    <row r="2652" spans="6:6">
      <c r="F2652" s="2391"/>
    </row>
    <row r="2653" spans="6:6">
      <c r="F2653" s="2391"/>
    </row>
    <row r="2654" spans="6:6">
      <c r="F2654" s="2391"/>
    </row>
    <row r="2655" spans="6:6">
      <c r="F2655" s="2391"/>
    </row>
    <row r="2656" spans="6:6">
      <c r="F2656" s="2391"/>
    </row>
    <row r="2657" spans="6:6">
      <c r="F2657" s="2391"/>
    </row>
    <row r="2658" spans="6:6">
      <c r="F2658" s="2391"/>
    </row>
    <row r="2659" spans="6:6">
      <c r="F2659" s="2391"/>
    </row>
    <row r="2660" spans="6:6">
      <c r="F2660" s="2391"/>
    </row>
    <row r="2661" spans="6:6">
      <c r="F2661" s="2391"/>
    </row>
    <row r="2662" spans="6:6">
      <c r="F2662" s="2391"/>
    </row>
    <row r="2663" spans="6:6">
      <c r="F2663" s="2391"/>
    </row>
    <row r="2664" spans="6:6">
      <c r="F2664" s="2391"/>
    </row>
    <row r="2665" spans="6:6">
      <c r="F2665" s="2391"/>
    </row>
    <row r="2666" spans="6:6">
      <c r="F2666" s="2391"/>
    </row>
    <row r="2667" spans="6:6">
      <c r="F2667" s="2391"/>
    </row>
    <row r="2668" spans="6:6">
      <c r="F2668" s="2391"/>
    </row>
    <row r="2669" spans="6:6">
      <c r="F2669" s="2391"/>
    </row>
    <row r="2670" spans="6:6">
      <c r="F2670" s="2391"/>
    </row>
    <row r="2671" spans="6:6">
      <c r="F2671" s="2391"/>
    </row>
    <row r="2672" spans="6:6">
      <c r="F2672" s="2391"/>
    </row>
    <row r="2673" spans="6:6">
      <c r="F2673" s="2391"/>
    </row>
    <row r="2674" spans="6:6">
      <c r="F2674" s="2391"/>
    </row>
    <row r="2675" spans="6:6">
      <c r="F2675" s="2391"/>
    </row>
    <row r="2676" spans="6:6">
      <c r="F2676" s="2391"/>
    </row>
    <row r="2677" spans="6:6">
      <c r="F2677" s="2391"/>
    </row>
    <row r="2678" spans="6:6">
      <c r="F2678" s="2391"/>
    </row>
    <row r="2679" spans="6:6">
      <c r="F2679" s="2391"/>
    </row>
    <row r="2680" spans="6:6">
      <c r="F2680" s="2391"/>
    </row>
    <row r="2681" spans="6:6">
      <c r="F2681" s="2391"/>
    </row>
    <row r="2682" spans="6:6">
      <c r="F2682" s="2391"/>
    </row>
    <row r="2683" spans="6:6">
      <c r="F2683" s="2391"/>
    </row>
    <row r="2684" spans="6:6">
      <c r="F2684" s="2391"/>
    </row>
    <row r="2685" spans="6:6">
      <c r="F2685" s="2391"/>
    </row>
    <row r="2686" spans="6:6">
      <c r="F2686" s="2391"/>
    </row>
    <row r="2687" spans="6:6">
      <c r="F2687" s="2391"/>
    </row>
    <row r="2688" spans="6:6">
      <c r="F2688" s="2391"/>
    </row>
    <row r="2689" spans="6:6">
      <c r="F2689" s="2391"/>
    </row>
    <row r="2690" spans="6:6">
      <c r="F2690" s="2391"/>
    </row>
    <row r="2691" spans="6:6">
      <c r="F2691" s="2391"/>
    </row>
    <row r="2692" spans="6:6">
      <c r="F2692" s="2391"/>
    </row>
    <row r="2693" spans="6:6">
      <c r="F2693" s="2391"/>
    </row>
    <row r="2694" spans="6:6">
      <c r="F2694" s="2391"/>
    </row>
    <row r="2695" spans="6:6">
      <c r="F2695" s="2391"/>
    </row>
    <row r="2696" spans="6:6">
      <c r="F2696" s="2391"/>
    </row>
    <row r="2697" spans="6:6">
      <c r="F2697" s="2391"/>
    </row>
    <row r="2698" spans="6:6">
      <c r="F2698" s="2391"/>
    </row>
    <row r="2699" spans="6:6">
      <c r="F2699" s="2391"/>
    </row>
    <row r="2700" spans="6:6">
      <c r="F2700" s="2391"/>
    </row>
    <row r="2701" spans="6:6">
      <c r="F2701" s="2391"/>
    </row>
    <row r="2702" spans="6:6">
      <c r="F2702" s="2391"/>
    </row>
    <row r="2703" spans="6:6">
      <c r="F2703" s="2391"/>
    </row>
    <row r="2704" spans="6:6">
      <c r="F2704" s="2391"/>
    </row>
    <row r="2705" spans="6:6">
      <c r="F2705" s="2391"/>
    </row>
    <row r="2706" spans="6:6">
      <c r="F2706" s="2391"/>
    </row>
    <row r="2707" spans="6:6">
      <c r="F2707" s="2391"/>
    </row>
    <row r="2708" spans="6:6">
      <c r="F2708" s="2391"/>
    </row>
    <row r="2709" spans="6:6">
      <c r="F2709" s="2391"/>
    </row>
    <row r="2710" spans="6:6">
      <c r="F2710" s="2391"/>
    </row>
    <row r="2711" spans="6:6">
      <c r="F2711" s="2391"/>
    </row>
    <row r="2712" spans="6:6">
      <c r="F2712" s="2391"/>
    </row>
    <row r="2713" spans="6:6">
      <c r="F2713" s="2391"/>
    </row>
    <row r="2714" spans="6:6">
      <c r="F2714" s="2391"/>
    </row>
    <row r="2715" spans="6:6">
      <c r="F2715" s="2391"/>
    </row>
    <row r="2716" spans="6:6">
      <c r="F2716" s="2391"/>
    </row>
    <row r="2717" spans="6:6">
      <c r="F2717" s="2391"/>
    </row>
    <row r="2718" spans="6:6">
      <c r="F2718" s="2391"/>
    </row>
    <row r="2719" spans="6:6">
      <c r="F2719" s="2391"/>
    </row>
    <row r="2720" spans="6:6">
      <c r="F2720" s="2391"/>
    </row>
    <row r="2721" spans="6:6">
      <c r="F2721" s="2391"/>
    </row>
    <row r="2722" spans="6:6">
      <c r="F2722" s="2391"/>
    </row>
    <row r="2723" spans="6:6">
      <c r="F2723" s="2391"/>
    </row>
    <row r="2724" spans="6:6">
      <c r="F2724" s="2391"/>
    </row>
    <row r="2725" spans="6:6">
      <c r="F2725" s="2391"/>
    </row>
    <row r="2726" spans="6:6">
      <c r="F2726" s="2391"/>
    </row>
    <row r="2727" spans="6:6">
      <c r="F2727" s="2391"/>
    </row>
    <row r="2728" spans="6:6">
      <c r="F2728" s="2391"/>
    </row>
    <row r="2729" spans="6:6">
      <c r="F2729" s="2391"/>
    </row>
    <row r="2730" spans="6:6">
      <c r="F2730" s="2391"/>
    </row>
    <row r="2731" spans="6:6">
      <c r="F2731" s="2391"/>
    </row>
    <row r="2732" spans="6:6">
      <c r="F2732" s="2391"/>
    </row>
    <row r="2733" spans="6:6">
      <c r="F2733" s="2391"/>
    </row>
    <row r="2734" spans="6:6">
      <c r="F2734" s="2391"/>
    </row>
    <row r="2735" spans="6:6">
      <c r="F2735" s="2391"/>
    </row>
    <row r="2736" spans="6:6">
      <c r="F2736" s="2391"/>
    </row>
    <row r="2737" spans="6:6">
      <c r="F2737" s="2391"/>
    </row>
    <row r="2738" spans="6:6">
      <c r="F2738" s="2391"/>
    </row>
    <row r="2739" spans="6:6">
      <c r="F2739" s="2391"/>
    </row>
    <row r="2740" spans="6:6">
      <c r="F2740" s="2391"/>
    </row>
    <row r="2741" spans="6:6">
      <c r="F2741" s="2391"/>
    </row>
    <row r="2742" spans="6:6">
      <c r="F2742" s="2391"/>
    </row>
    <row r="2743" spans="6:6">
      <c r="F2743" s="2391"/>
    </row>
    <row r="2744" spans="6:6">
      <c r="F2744" s="2391"/>
    </row>
    <row r="2745" spans="6:6">
      <c r="F2745" s="2391"/>
    </row>
    <row r="2746" spans="6:6">
      <c r="F2746" s="2391"/>
    </row>
    <row r="2747" spans="6:6">
      <c r="F2747" s="2391"/>
    </row>
    <row r="2748" spans="6:6">
      <c r="F2748" s="2391"/>
    </row>
    <row r="2749" spans="6:6">
      <c r="F2749" s="2391"/>
    </row>
    <row r="2750" spans="6:6">
      <c r="F2750" s="2391"/>
    </row>
    <row r="2751" spans="6:6">
      <c r="F2751" s="2391"/>
    </row>
    <row r="2752" spans="6:6">
      <c r="F2752" s="2391"/>
    </row>
    <row r="2753" spans="6:6">
      <c r="F2753" s="2391"/>
    </row>
    <row r="2754" spans="6:6">
      <c r="F2754" s="2391"/>
    </row>
    <row r="2755" spans="6:6">
      <c r="F2755" s="2391"/>
    </row>
    <row r="2756" spans="6:6">
      <c r="F2756" s="2391"/>
    </row>
    <row r="2757" spans="6:6">
      <c r="F2757" s="2391"/>
    </row>
    <row r="2758" spans="6:6">
      <c r="F2758" s="2391"/>
    </row>
    <row r="2759" spans="6:6">
      <c r="F2759" s="2391"/>
    </row>
    <row r="2760" spans="6:6">
      <c r="F2760" s="2391"/>
    </row>
    <row r="2761" spans="6:6">
      <c r="F2761" s="2391"/>
    </row>
    <row r="2762" spans="6:6">
      <c r="F2762" s="2391"/>
    </row>
    <row r="2763" spans="6:6">
      <c r="F2763" s="2391"/>
    </row>
    <row r="2764" spans="6:6">
      <c r="F2764" s="2391"/>
    </row>
    <row r="2765" spans="6:6">
      <c r="F2765" s="2391"/>
    </row>
    <row r="2766" spans="6:6">
      <c r="F2766" s="2391"/>
    </row>
    <row r="2767" spans="6:6">
      <c r="F2767" s="2391"/>
    </row>
    <row r="2768" spans="6:6">
      <c r="F2768" s="2391"/>
    </row>
    <row r="2769" spans="6:6">
      <c r="F2769" s="2391"/>
    </row>
    <row r="2770" spans="6:6">
      <c r="F2770" s="2391"/>
    </row>
    <row r="2771" spans="6:6">
      <c r="F2771" s="2391"/>
    </row>
    <row r="2772" spans="6:6">
      <c r="F2772" s="2391"/>
    </row>
    <row r="2773" spans="6:6">
      <c r="F2773" s="2391"/>
    </row>
    <row r="2774" spans="6:6">
      <c r="F2774" s="2391"/>
    </row>
    <row r="2775" spans="6:6">
      <c r="F2775" s="2391"/>
    </row>
    <row r="2776" spans="6:6">
      <c r="F2776" s="2391"/>
    </row>
    <row r="2777" spans="6:6">
      <c r="F2777" s="2391"/>
    </row>
    <row r="2778" spans="6:6">
      <c r="F2778" s="2391"/>
    </row>
    <row r="2779" spans="6:6">
      <c r="F2779" s="2391"/>
    </row>
    <row r="2780" spans="6:6">
      <c r="F2780" s="2391"/>
    </row>
    <row r="2781" spans="6:6">
      <c r="F2781" s="2391"/>
    </row>
    <row r="2782" spans="6:6">
      <c r="F2782" s="2391"/>
    </row>
    <row r="2783" spans="6:6">
      <c r="F2783" s="2391"/>
    </row>
    <row r="2784" spans="6:6">
      <c r="F2784" s="2391"/>
    </row>
    <row r="2785" spans="6:6">
      <c r="F2785" s="2391"/>
    </row>
    <row r="2786" spans="6:6">
      <c r="F2786" s="2391"/>
    </row>
    <row r="2787" spans="6:6">
      <c r="F2787" s="2391"/>
    </row>
    <row r="2788" spans="6:6">
      <c r="F2788" s="2391"/>
    </row>
    <row r="2789" spans="6:6">
      <c r="F2789" s="2391"/>
    </row>
    <row r="2790" spans="6:6">
      <c r="F2790" s="2391"/>
    </row>
    <row r="2791" spans="6:6">
      <c r="F2791" s="2391"/>
    </row>
    <row r="2792" spans="6:6">
      <c r="F2792" s="2391"/>
    </row>
    <row r="2793" spans="6:6">
      <c r="F2793" s="2391"/>
    </row>
    <row r="2794" spans="6:6">
      <c r="F2794" s="2391"/>
    </row>
    <row r="2795" spans="6:6">
      <c r="F2795" s="2391"/>
    </row>
    <row r="2796" spans="6:6">
      <c r="F2796" s="2391"/>
    </row>
    <row r="2797" spans="6:6">
      <c r="F2797" s="2391"/>
    </row>
    <row r="2798" spans="6:6">
      <c r="F2798" s="2391"/>
    </row>
    <row r="2799" spans="6:6">
      <c r="F2799" s="2391"/>
    </row>
    <row r="2800" spans="6:6">
      <c r="F2800" s="2391"/>
    </row>
    <row r="2801" spans="6:6">
      <c r="F2801" s="2391"/>
    </row>
    <row r="2802" spans="6:6">
      <c r="F2802" s="2391"/>
    </row>
    <row r="2803" spans="6:6">
      <c r="F2803" s="2391"/>
    </row>
    <row r="2804" spans="6:6">
      <c r="F2804" s="2391"/>
    </row>
    <row r="2805" spans="6:6">
      <c r="F2805" s="2391"/>
    </row>
    <row r="2806" spans="6:6">
      <c r="F2806" s="2391"/>
    </row>
    <row r="2807" spans="6:6">
      <c r="F2807" s="2391"/>
    </row>
    <row r="2808" spans="6:6">
      <c r="F2808" s="2391"/>
    </row>
    <row r="2809" spans="6:6">
      <c r="F2809" s="2391"/>
    </row>
    <row r="2810" spans="6:6">
      <c r="F2810" s="2391"/>
    </row>
    <row r="2811" spans="6:6">
      <c r="F2811" s="2391"/>
    </row>
    <row r="2812" spans="6:6">
      <c r="F2812" s="2391"/>
    </row>
    <row r="2813" spans="6:6">
      <c r="F2813" s="2391"/>
    </row>
    <row r="2814" spans="6:6">
      <c r="F2814" s="2391"/>
    </row>
    <row r="2815" spans="6:6">
      <c r="F2815" s="2391"/>
    </row>
    <row r="2816" spans="6:6">
      <c r="F2816" s="2391"/>
    </row>
    <row r="2817" spans="6:6">
      <c r="F2817" s="2391"/>
    </row>
    <row r="2818" spans="6:6">
      <c r="F2818" s="2391"/>
    </row>
    <row r="2819" spans="6:6">
      <c r="F2819" s="2391"/>
    </row>
    <row r="2820" spans="6:6">
      <c r="F2820" s="2391"/>
    </row>
    <row r="2821" spans="6:6">
      <c r="F2821" s="2391"/>
    </row>
    <row r="2822" spans="6:6">
      <c r="F2822" s="2391"/>
    </row>
    <row r="2823" spans="6:6">
      <c r="F2823" s="2391"/>
    </row>
    <row r="2824" spans="6:6">
      <c r="F2824" s="2391"/>
    </row>
    <row r="2825" spans="6:6">
      <c r="F2825" s="2391"/>
    </row>
    <row r="2826" spans="6:6">
      <c r="F2826" s="2391"/>
    </row>
    <row r="2827" spans="6:6">
      <c r="F2827" s="2391"/>
    </row>
    <row r="2828" spans="6:6">
      <c r="F2828" s="2391"/>
    </row>
    <row r="2829" spans="6:6">
      <c r="F2829" s="2391"/>
    </row>
    <row r="2830" spans="6:6">
      <c r="F2830" s="2391"/>
    </row>
    <row r="2831" spans="6:6">
      <c r="F2831" s="2391"/>
    </row>
    <row r="2832" spans="6:6">
      <c r="F2832" s="2391"/>
    </row>
    <row r="2833" spans="6:6">
      <c r="F2833" s="2391"/>
    </row>
    <row r="2834" spans="6:6">
      <c r="F2834" s="2391"/>
    </row>
    <row r="2835" spans="6:6">
      <c r="F2835" s="2391"/>
    </row>
    <row r="2836" spans="6:6">
      <c r="F2836" s="2391"/>
    </row>
    <row r="2837" spans="6:6">
      <c r="F2837" s="2391"/>
    </row>
    <row r="2838" spans="6:6">
      <c r="F2838" s="2391"/>
    </row>
    <row r="2839" spans="6:6">
      <c r="F2839" s="2391"/>
    </row>
    <row r="2840" spans="6:6">
      <c r="F2840" s="2391"/>
    </row>
    <row r="2841" spans="6:6">
      <c r="F2841" s="2391"/>
    </row>
    <row r="2842" spans="6:6">
      <c r="F2842" s="2391"/>
    </row>
    <row r="2843" spans="6:6">
      <c r="F2843" s="2391"/>
    </row>
    <row r="2844" spans="6:6">
      <c r="F2844" s="2391"/>
    </row>
    <row r="2845" spans="6:6">
      <c r="F2845" s="2391"/>
    </row>
    <row r="2846" spans="6:6">
      <c r="F2846" s="2391"/>
    </row>
    <row r="2847" spans="6:6">
      <c r="F2847" s="2391"/>
    </row>
    <row r="2848" spans="6:6">
      <c r="F2848" s="2391"/>
    </row>
    <row r="2849" spans="6:6">
      <c r="F2849" s="2391"/>
    </row>
    <row r="2850" spans="6:6">
      <c r="F2850" s="2391"/>
    </row>
    <row r="2851" spans="6:6">
      <c r="F2851" s="2391"/>
    </row>
    <row r="2852" spans="6:6">
      <c r="F2852" s="2391"/>
    </row>
    <row r="2853" spans="6:6">
      <c r="F2853" s="2391"/>
    </row>
    <row r="2854" spans="6:6">
      <c r="F2854" s="2391"/>
    </row>
    <row r="2855" spans="6:6">
      <c r="F2855" s="2391"/>
    </row>
    <row r="2856" spans="6:6">
      <c r="F2856" s="2391"/>
    </row>
    <row r="2857" spans="6:6">
      <c r="F2857" s="2391"/>
    </row>
    <row r="2858" spans="6:6">
      <c r="F2858" s="2391"/>
    </row>
    <row r="2859" spans="6:6">
      <c r="F2859" s="2391"/>
    </row>
    <row r="2860" spans="6:6">
      <c r="F2860" s="2391"/>
    </row>
    <row r="2861" spans="6:6">
      <c r="F2861" s="2391"/>
    </row>
    <row r="2862" spans="6:6">
      <c r="F2862" s="2391"/>
    </row>
    <row r="2863" spans="6:6">
      <c r="F2863" s="2391"/>
    </row>
    <row r="2864" spans="6:6">
      <c r="F2864" s="2391"/>
    </row>
    <row r="2865" spans="6:6">
      <c r="F2865" s="2391"/>
    </row>
    <row r="2866" spans="6:6">
      <c r="F2866" s="2391"/>
    </row>
    <row r="2867" spans="6:6">
      <c r="F2867" s="2391"/>
    </row>
    <row r="2868" spans="6:6">
      <c r="F2868" s="2391"/>
    </row>
    <row r="2869" spans="6:6">
      <c r="F2869" s="2391"/>
    </row>
    <row r="2870" spans="6:6">
      <c r="F2870" s="2391"/>
    </row>
    <row r="2871" spans="6:6">
      <c r="F2871" s="2391"/>
    </row>
    <row r="2872" spans="6:6">
      <c r="F2872" s="2391"/>
    </row>
    <row r="2873" spans="6:6">
      <c r="F2873" s="2391"/>
    </row>
    <row r="2874" spans="6:6">
      <c r="F2874" s="2391"/>
    </row>
    <row r="2875" spans="6:6">
      <c r="F2875" s="2391"/>
    </row>
    <row r="2876" spans="6:6">
      <c r="F2876" s="2391"/>
    </row>
    <row r="2877" spans="6:6">
      <c r="F2877" s="2391"/>
    </row>
    <row r="2878" spans="6:6">
      <c r="F2878" s="2391"/>
    </row>
    <row r="2879" spans="6:6">
      <c r="F2879" s="2391"/>
    </row>
    <row r="2880" spans="6:6">
      <c r="F2880" s="2391"/>
    </row>
    <row r="2881" spans="6:6">
      <c r="F2881" s="2391"/>
    </row>
    <row r="2882" spans="6:6">
      <c r="F2882" s="2391"/>
    </row>
    <row r="2883" spans="6:6">
      <c r="F2883" s="2391"/>
    </row>
    <row r="2884" spans="6:6">
      <c r="F2884" s="2391"/>
    </row>
    <row r="2885" spans="6:6">
      <c r="F2885" s="2391"/>
    </row>
    <row r="2886" spans="6:6">
      <c r="F2886" s="2391"/>
    </row>
    <row r="2887" spans="6:6">
      <c r="F2887" s="2391"/>
    </row>
    <row r="2888" spans="6:6">
      <c r="F2888" s="2391"/>
    </row>
    <row r="2889" spans="6:6">
      <c r="F2889" s="2391"/>
    </row>
    <row r="2890" spans="6:6">
      <c r="F2890" s="2391"/>
    </row>
    <row r="2891" spans="6:6">
      <c r="F2891" s="2391"/>
    </row>
    <row r="2892" spans="6:6">
      <c r="F2892" s="2391"/>
    </row>
    <row r="2893" spans="6:6">
      <c r="F2893" s="2391"/>
    </row>
    <row r="2894" spans="6:6">
      <c r="F2894" s="2391"/>
    </row>
    <row r="2895" spans="6:6">
      <c r="F2895" s="2391"/>
    </row>
    <row r="2896" spans="6:6">
      <c r="F2896" s="2391"/>
    </row>
    <row r="2897" spans="6:6">
      <c r="F2897" s="2391"/>
    </row>
    <row r="2898" spans="6:6">
      <c r="F2898" s="2391"/>
    </row>
    <row r="2899" spans="6:6">
      <c r="F2899" s="2391"/>
    </row>
    <row r="2900" spans="6:6">
      <c r="F2900" s="2391"/>
    </row>
    <row r="2901" spans="6:6">
      <c r="F2901" s="2391"/>
    </row>
    <row r="2902" spans="6:6">
      <c r="F2902" s="2391"/>
    </row>
    <row r="2903" spans="6:6">
      <c r="F2903" s="2391"/>
    </row>
    <row r="2904" spans="6:6">
      <c r="F2904" s="2391"/>
    </row>
    <row r="2905" spans="6:6">
      <c r="F2905" s="2391"/>
    </row>
    <row r="2906" spans="6:6">
      <c r="F2906" s="2391"/>
    </row>
    <row r="2907" spans="6:6">
      <c r="F2907" s="2391"/>
    </row>
    <row r="2908" spans="6:6">
      <c r="F2908" s="2391"/>
    </row>
    <row r="2909" spans="6:6">
      <c r="F2909" s="2391"/>
    </row>
    <row r="2910" spans="6:6">
      <c r="F2910" s="2391"/>
    </row>
    <row r="2911" spans="6:6">
      <c r="F2911" s="2391"/>
    </row>
    <row r="2912" spans="6:6">
      <c r="F2912" s="2391"/>
    </row>
    <row r="2913" spans="6:6">
      <c r="F2913" s="2391"/>
    </row>
    <row r="2914" spans="6:6">
      <c r="F2914" s="2391"/>
    </row>
    <row r="2915" spans="6:6">
      <c r="F2915" s="2391"/>
    </row>
    <row r="2916" spans="6:6">
      <c r="F2916" s="2391"/>
    </row>
    <row r="2917" spans="6:6">
      <c r="F2917" s="2391"/>
    </row>
    <row r="2918" spans="6:6">
      <c r="F2918" s="2391"/>
    </row>
    <row r="2919" spans="6:6">
      <c r="F2919" s="2391"/>
    </row>
    <row r="2920" spans="6:6">
      <c r="F2920" s="2391"/>
    </row>
    <row r="2921" spans="6:6">
      <c r="F2921" s="2391"/>
    </row>
    <row r="2922" spans="6:6">
      <c r="F2922" s="2391"/>
    </row>
    <row r="2923" spans="6:6">
      <c r="F2923" s="2391"/>
    </row>
    <row r="2924" spans="6:6">
      <c r="F2924" s="2391"/>
    </row>
    <row r="2925" spans="6:6">
      <c r="F2925" s="2391"/>
    </row>
    <row r="2926" spans="6:6">
      <c r="F2926" s="2391"/>
    </row>
    <row r="2927" spans="6:6">
      <c r="F2927" s="2391"/>
    </row>
    <row r="2928" spans="6:6">
      <c r="F2928" s="2391"/>
    </row>
    <row r="2929" spans="6:6">
      <c r="F2929" s="2391"/>
    </row>
    <row r="2930" spans="6:6">
      <c r="F2930" s="2391"/>
    </row>
    <row r="2931" spans="6:6">
      <c r="F2931" s="2391"/>
    </row>
    <row r="2932" spans="6:6">
      <c r="F2932" s="2391"/>
    </row>
    <row r="2933" spans="6:6">
      <c r="F2933" s="2391"/>
    </row>
    <row r="2934" spans="6:6">
      <c r="F2934" s="2391"/>
    </row>
    <row r="2935" spans="6:6">
      <c r="F2935" s="2391"/>
    </row>
    <row r="2936" spans="6:6">
      <c r="F2936" s="2391"/>
    </row>
    <row r="2937" spans="6:6">
      <c r="F2937" s="2391"/>
    </row>
    <row r="2938" spans="6:6">
      <c r="F2938" s="2391"/>
    </row>
    <row r="2939" spans="6:6">
      <c r="F2939" s="2391"/>
    </row>
    <row r="2940" spans="6:6">
      <c r="F2940" s="2391"/>
    </row>
    <row r="2941" spans="6:6">
      <c r="F2941" s="2391"/>
    </row>
    <row r="2942" spans="6:6">
      <c r="F2942" s="2391"/>
    </row>
    <row r="2943" spans="6:6">
      <c r="F2943" s="2391"/>
    </row>
    <row r="2944" spans="6:6">
      <c r="F2944" s="2391"/>
    </row>
    <row r="2945" spans="6:6">
      <c r="F2945" s="2391"/>
    </row>
    <row r="2946" spans="6:6">
      <c r="F2946" s="2391"/>
    </row>
    <row r="2947" spans="6:6">
      <c r="F2947" s="2391"/>
    </row>
    <row r="2948" spans="6:6">
      <c r="F2948" s="2391"/>
    </row>
    <row r="2949" spans="6:6">
      <c r="F2949" s="2391"/>
    </row>
    <row r="2950" spans="6:6">
      <c r="F2950" s="2391"/>
    </row>
    <row r="2951" spans="6:6">
      <c r="F2951" s="2391"/>
    </row>
    <row r="2952" spans="6:6">
      <c r="F2952" s="2391"/>
    </row>
    <row r="2953" spans="6:6">
      <c r="F2953" s="2391"/>
    </row>
    <row r="2954" spans="6:6">
      <c r="F2954" s="2391"/>
    </row>
    <row r="2955" spans="6:6">
      <c r="F2955" s="2391"/>
    </row>
    <row r="2956" spans="6:6">
      <c r="F2956" s="2391"/>
    </row>
    <row r="2957" spans="6:6">
      <c r="F2957" s="2391"/>
    </row>
    <row r="2958" spans="6:6">
      <c r="F2958" s="2391"/>
    </row>
    <row r="2959" spans="6:6">
      <c r="F2959" s="2391"/>
    </row>
    <row r="2960" spans="6:6">
      <c r="F2960" s="2391"/>
    </row>
    <row r="2961" spans="6:6">
      <c r="F2961" s="2391"/>
    </row>
    <row r="2962" spans="6:6">
      <c r="F2962" s="2391"/>
    </row>
    <row r="2963" spans="6:6">
      <c r="F2963" s="2391"/>
    </row>
    <row r="2964" spans="6:6">
      <c r="F2964" s="2391"/>
    </row>
    <row r="2965" spans="6:6">
      <c r="F2965" s="2391"/>
    </row>
    <row r="2966" spans="6:6">
      <c r="F2966" s="2391"/>
    </row>
    <row r="2967" spans="6:6">
      <c r="F2967" s="2391"/>
    </row>
    <row r="2968" spans="6:6">
      <c r="F2968" s="2391"/>
    </row>
    <row r="2969" spans="6:6">
      <c r="F2969" s="2391"/>
    </row>
    <row r="2970" spans="6:6">
      <c r="F2970" s="2391"/>
    </row>
    <row r="2971" spans="6:6">
      <c r="F2971" s="2391"/>
    </row>
    <row r="2972" spans="6:6">
      <c r="F2972" s="2391"/>
    </row>
    <row r="2973" spans="6:6">
      <c r="F2973" s="2391"/>
    </row>
    <row r="2974" spans="6:6">
      <c r="F2974" s="2391"/>
    </row>
    <row r="2975" spans="6:6">
      <c r="F2975" s="2391"/>
    </row>
    <row r="2976" spans="6:6">
      <c r="F2976" s="2391"/>
    </row>
    <row r="2977" spans="6:6">
      <c r="F2977" s="2391"/>
    </row>
    <row r="2978" spans="6:6">
      <c r="F2978" s="2391"/>
    </row>
    <row r="2979" spans="6:6">
      <c r="F2979" s="2391"/>
    </row>
    <row r="2980" spans="6:6">
      <c r="F2980" s="2391"/>
    </row>
    <row r="2981" spans="6:6">
      <c r="F2981" s="2391"/>
    </row>
    <row r="2982" spans="6:6">
      <c r="F2982" s="2391"/>
    </row>
    <row r="2983" spans="6:6">
      <c r="F2983" s="2391"/>
    </row>
    <row r="2984" spans="6:6">
      <c r="F2984" s="2391"/>
    </row>
    <row r="2985" spans="6:6">
      <c r="F2985" s="2391"/>
    </row>
    <row r="2986" spans="6:6">
      <c r="F2986" s="2391"/>
    </row>
    <row r="2987" spans="6:6">
      <c r="F2987" s="2391"/>
    </row>
    <row r="2988" spans="6:6">
      <c r="F2988" s="2391"/>
    </row>
    <row r="2989" spans="6:6">
      <c r="F2989" s="2391"/>
    </row>
    <row r="2990" spans="6:6">
      <c r="F2990" s="2391"/>
    </row>
    <row r="2991" spans="6:6">
      <c r="F2991" s="2391"/>
    </row>
    <row r="2992" spans="6:6">
      <c r="F2992" s="2391"/>
    </row>
    <row r="2993" spans="6:6">
      <c r="F2993" s="2391"/>
    </row>
    <row r="2994" spans="6:6">
      <c r="F2994" s="2391"/>
    </row>
    <row r="2995" spans="6:6">
      <c r="F2995" s="2391"/>
    </row>
    <row r="2996" spans="6:6">
      <c r="F2996" s="2391"/>
    </row>
    <row r="2997" spans="6:6">
      <c r="F2997" s="2391"/>
    </row>
    <row r="2998" spans="6:6">
      <c r="F2998" s="2391"/>
    </row>
    <row r="2999" spans="6:6">
      <c r="F2999" s="2391"/>
    </row>
    <row r="3000" spans="6:6">
      <c r="F3000" s="2391"/>
    </row>
    <row r="3001" spans="6:6">
      <c r="F3001" s="2391"/>
    </row>
    <row r="3002" spans="6:6">
      <c r="F3002" s="2391"/>
    </row>
    <row r="3003" spans="6:6">
      <c r="F3003" s="2391"/>
    </row>
    <row r="3004" spans="6:6">
      <c r="F3004" s="2391"/>
    </row>
    <row r="3005" spans="6:6">
      <c r="F3005" s="2391"/>
    </row>
    <row r="3006" spans="6:6">
      <c r="F3006" s="2391"/>
    </row>
    <row r="3007" spans="6:6">
      <c r="F3007" s="2391"/>
    </row>
    <row r="3008" spans="6:6">
      <c r="F3008" s="2391"/>
    </row>
    <row r="3009" spans="6:6">
      <c r="F3009" s="2391"/>
    </row>
    <row r="3010" spans="6:6">
      <c r="F3010" s="2391"/>
    </row>
    <row r="3011" spans="6:6">
      <c r="F3011" s="2391"/>
    </row>
    <row r="3012" spans="6:6">
      <c r="F3012" s="2391"/>
    </row>
    <row r="3013" spans="6:6">
      <c r="F3013" s="2391"/>
    </row>
    <row r="3014" spans="6:6">
      <c r="F3014" s="2391"/>
    </row>
    <row r="3015" spans="6:6">
      <c r="F3015" s="2391"/>
    </row>
    <row r="3016" spans="6:6">
      <c r="F3016" s="2391"/>
    </row>
    <row r="3017" spans="6:6">
      <c r="F3017" s="2391"/>
    </row>
    <row r="3018" spans="6:6">
      <c r="F3018" s="2391"/>
    </row>
    <row r="3019" spans="6:6">
      <c r="F3019" s="2391"/>
    </row>
    <row r="3020" spans="6:6">
      <c r="F3020" s="2391"/>
    </row>
    <row r="3021" spans="6:6">
      <c r="F3021" s="2391"/>
    </row>
    <row r="3022" spans="6:6">
      <c r="F3022" s="2391"/>
    </row>
    <row r="3023" spans="6:6">
      <c r="F3023" s="2391"/>
    </row>
    <row r="3024" spans="6:6">
      <c r="F3024" s="2391"/>
    </row>
    <row r="3025" spans="6:6">
      <c r="F3025" s="2391"/>
    </row>
    <row r="3026" spans="6:6">
      <c r="F3026" s="2391"/>
    </row>
    <row r="3027" spans="6:6">
      <c r="F3027" s="2391"/>
    </row>
    <row r="3028" spans="6:6">
      <c r="F3028" s="2391"/>
    </row>
    <row r="3029" spans="6:6">
      <c r="F3029" s="2391"/>
    </row>
    <row r="3030" spans="6:6">
      <c r="F3030" s="2391"/>
    </row>
    <row r="3031" spans="6:6">
      <c r="F3031" s="2391"/>
    </row>
    <row r="3032" spans="6:6">
      <c r="F3032" s="2391"/>
    </row>
    <row r="3033" spans="6:6">
      <c r="F3033" s="2391"/>
    </row>
    <row r="3034" spans="6:6">
      <c r="F3034" s="2391"/>
    </row>
    <row r="3035" spans="6:6">
      <c r="F3035" s="2391"/>
    </row>
    <row r="3036" spans="6:6">
      <c r="F3036" s="2391"/>
    </row>
    <row r="3037" spans="6:6">
      <c r="F3037" s="2391"/>
    </row>
    <row r="3038" spans="6:6">
      <c r="F3038" s="2391"/>
    </row>
    <row r="3039" spans="6:6">
      <c r="F3039" s="2391"/>
    </row>
    <row r="3040" spans="6:6">
      <c r="F3040" s="2391"/>
    </row>
    <row r="3041" spans="6:6">
      <c r="F3041" s="2391"/>
    </row>
    <row r="3042" spans="6:6">
      <c r="F3042" s="2391"/>
    </row>
    <row r="3043" spans="6:6">
      <c r="F3043" s="2391"/>
    </row>
    <row r="3044" spans="6:6">
      <c r="F3044" s="2391"/>
    </row>
    <row r="3045" spans="6:6">
      <c r="F3045" s="2391"/>
    </row>
    <row r="3046" spans="6:6">
      <c r="F3046" s="2391"/>
    </row>
    <row r="3047" spans="6:6">
      <c r="F3047" s="2391"/>
    </row>
    <row r="3048" spans="6:6">
      <c r="F3048" s="2391"/>
    </row>
    <row r="3049" spans="6:6">
      <c r="F3049" s="2391"/>
    </row>
    <row r="3050" spans="6:6">
      <c r="F3050" s="2391"/>
    </row>
    <row r="3051" spans="6:6">
      <c r="F3051" s="2391"/>
    </row>
    <row r="3052" spans="6:6">
      <c r="F3052" s="2391"/>
    </row>
    <row r="3053" spans="6:6">
      <c r="F3053" s="2391"/>
    </row>
    <row r="3054" spans="6:6">
      <c r="F3054" s="2391"/>
    </row>
    <row r="3055" spans="6:6">
      <c r="F3055" s="2391"/>
    </row>
    <row r="3056" spans="6:6">
      <c r="F3056" s="2391"/>
    </row>
    <row r="3057" spans="6:6">
      <c r="F3057" s="2391"/>
    </row>
    <row r="3058" spans="6:6">
      <c r="F3058" s="2391"/>
    </row>
    <row r="3059" spans="6:6">
      <c r="F3059" s="2391"/>
    </row>
    <row r="3060" spans="6:6">
      <c r="F3060" s="2391"/>
    </row>
    <row r="3061" spans="6:6">
      <c r="F3061" s="2391"/>
    </row>
    <row r="3062" spans="6:6">
      <c r="F3062" s="2391"/>
    </row>
    <row r="3063" spans="6:6">
      <c r="F3063" s="2391"/>
    </row>
    <row r="3064" spans="6:6">
      <c r="F3064" s="2391"/>
    </row>
    <row r="3065" spans="6:6">
      <c r="F3065" s="2391"/>
    </row>
    <row r="3066" spans="6:6">
      <c r="F3066" s="2391"/>
    </row>
    <row r="3067" spans="6:6">
      <c r="F3067" s="2391"/>
    </row>
    <row r="3068" spans="6:6">
      <c r="F3068" s="2391"/>
    </row>
    <row r="3069" spans="6:6">
      <c r="F3069" s="2391"/>
    </row>
    <row r="3070" spans="6:6">
      <c r="F3070" s="2391"/>
    </row>
    <row r="3071" spans="6:6">
      <c r="F3071" s="2391"/>
    </row>
    <row r="3072" spans="6:6">
      <c r="F3072" s="2391"/>
    </row>
    <row r="3073" spans="6:6">
      <c r="F3073" s="2391"/>
    </row>
    <row r="3074" spans="6:6">
      <c r="F3074" s="2391"/>
    </row>
    <row r="3075" spans="6:6">
      <c r="F3075" s="2391"/>
    </row>
    <row r="3076" spans="6:6">
      <c r="F3076" s="2391"/>
    </row>
    <row r="3077" spans="6:6">
      <c r="F3077" s="2391"/>
    </row>
    <row r="3078" spans="6:6">
      <c r="F3078" s="2391"/>
    </row>
    <row r="3079" spans="6:6">
      <c r="F3079" s="2391"/>
    </row>
    <row r="3080" spans="6:6">
      <c r="F3080" s="2391"/>
    </row>
    <row r="3081" spans="6:6">
      <c r="F3081" s="2391"/>
    </row>
    <row r="3082" spans="6:6">
      <c r="F3082" s="2391"/>
    </row>
    <row r="3083" spans="6:6">
      <c r="F3083" s="2391"/>
    </row>
    <row r="3084" spans="6:6">
      <c r="F3084" s="2391"/>
    </row>
    <row r="3085" spans="6:6">
      <c r="F3085" s="2391"/>
    </row>
    <row r="3086" spans="6:6">
      <c r="F3086" s="2391"/>
    </row>
    <row r="3087" spans="6:6">
      <c r="F3087" s="2391"/>
    </row>
    <row r="3088" spans="6:6">
      <c r="F3088" s="2391"/>
    </row>
    <row r="3089" spans="6:6">
      <c r="F3089" s="2391"/>
    </row>
    <row r="3090" spans="6:6">
      <c r="F3090" s="2391"/>
    </row>
    <row r="3091" spans="6:6">
      <c r="F3091" s="2391"/>
    </row>
    <row r="3092" spans="6:6">
      <c r="F3092" s="2391"/>
    </row>
    <row r="3093" spans="6:6">
      <c r="F3093" s="2391"/>
    </row>
    <row r="3094" spans="6:6">
      <c r="F3094" s="2391"/>
    </row>
    <row r="3095" spans="6:6">
      <c r="F3095" s="2391"/>
    </row>
    <row r="3096" spans="6:6">
      <c r="F3096" s="2391"/>
    </row>
    <row r="3097" spans="6:6">
      <c r="F3097" s="2391"/>
    </row>
    <row r="3098" spans="6:6">
      <c r="F3098" s="2391"/>
    </row>
    <row r="3099" spans="6:6">
      <c r="F3099" s="2391"/>
    </row>
    <row r="3100" spans="6:6">
      <c r="F3100" s="2391"/>
    </row>
    <row r="3101" spans="6:6">
      <c r="F3101" s="2391"/>
    </row>
    <row r="3102" spans="6:6">
      <c r="F3102" s="2391"/>
    </row>
    <row r="3103" spans="6:6">
      <c r="F3103" s="2391"/>
    </row>
    <row r="3104" spans="6:6">
      <c r="F3104" s="2391"/>
    </row>
    <row r="3105" spans="6:6">
      <c r="F3105" s="2391"/>
    </row>
    <row r="3106" spans="6:6">
      <c r="F3106" s="2391"/>
    </row>
    <row r="3107" spans="6:6">
      <c r="F3107" s="2391"/>
    </row>
    <row r="3108" spans="6:6">
      <c r="F3108" s="2391"/>
    </row>
    <row r="3109" spans="6:6">
      <c r="F3109" s="2391"/>
    </row>
    <row r="3110" spans="6:6">
      <c r="F3110" s="2391"/>
    </row>
    <row r="3111" spans="6:6">
      <c r="F3111" s="2391"/>
    </row>
    <row r="3112" spans="6:6">
      <c r="F3112" s="2391"/>
    </row>
    <row r="3113" spans="6:6">
      <c r="F3113" s="2391"/>
    </row>
    <row r="3114" spans="6:6">
      <c r="F3114" s="2391"/>
    </row>
    <row r="3115" spans="6:6">
      <c r="F3115" s="2391"/>
    </row>
    <row r="3116" spans="6:6">
      <c r="F3116" s="2391"/>
    </row>
    <row r="3117" spans="6:6">
      <c r="F3117" s="2391"/>
    </row>
    <row r="3118" spans="6:6">
      <c r="F3118" s="2391"/>
    </row>
    <row r="3119" spans="6:6">
      <c r="F3119" s="2391"/>
    </row>
    <row r="3120" spans="6:6">
      <c r="F3120" s="2391"/>
    </row>
    <row r="3121" spans="6:6">
      <c r="F3121" s="2391"/>
    </row>
    <row r="3122" spans="6:6">
      <c r="F3122" s="2391"/>
    </row>
    <row r="3123" spans="6:6">
      <c r="F3123" s="2391"/>
    </row>
    <row r="3124" spans="6:6">
      <c r="F3124" s="2391"/>
    </row>
    <row r="3125" spans="6:6">
      <c r="F3125" s="2391"/>
    </row>
    <row r="3126" spans="6:6">
      <c r="F3126" s="2391"/>
    </row>
    <row r="3127" spans="6:6">
      <c r="F3127" s="2391"/>
    </row>
    <row r="3128" spans="6:6">
      <c r="F3128" s="2391"/>
    </row>
    <row r="3129" spans="6:6">
      <c r="F3129" s="2391"/>
    </row>
    <row r="3130" spans="6:6">
      <c r="F3130" s="2391"/>
    </row>
    <row r="3131" spans="6:6">
      <c r="F3131" s="2391"/>
    </row>
    <row r="3132" spans="6:6">
      <c r="F3132" s="2391"/>
    </row>
    <row r="3133" spans="6:6">
      <c r="F3133" s="2391"/>
    </row>
    <row r="3134" spans="6:6">
      <c r="F3134" s="2391"/>
    </row>
    <row r="3135" spans="6:6">
      <c r="F3135" s="2391"/>
    </row>
    <row r="3136" spans="6:6">
      <c r="F3136" s="2391"/>
    </row>
    <row r="3137" spans="6:6">
      <c r="F3137" s="2391"/>
    </row>
    <row r="3138" spans="6:6">
      <c r="F3138" s="2391"/>
    </row>
    <row r="3139" spans="6:6">
      <c r="F3139" s="2391"/>
    </row>
    <row r="3140" spans="6:6">
      <c r="F3140" s="2391"/>
    </row>
    <row r="3141" spans="6:6">
      <c r="F3141" s="2391"/>
    </row>
    <row r="3142" spans="6:6">
      <c r="F3142" s="2391"/>
    </row>
    <row r="3143" spans="6:6">
      <c r="F3143" s="2391"/>
    </row>
    <row r="3144" spans="6:6">
      <c r="F3144" s="2391"/>
    </row>
    <row r="3145" spans="6:6">
      <c r="F3145" s="2391"/>
    </row>
    <row r="3146" spans="6:6">
      <c r="F3146" s="2391"/>
    </row>
    <row r="3147" spans="6:6">
      <c r="F3147" s="2391"/>
    </row>
    <row r="3148" spans="6:6">
      <c r="F3148" s="2391"/>
    </row>
    <row r="3149" spans="6:6">
      <c r="F3149" s="2391"/>
    </row>
    <row r="3150" spans="6:6">
      <c r="F3150" s="2391"/>
    </row>
    <row r="3151" spans="6:6">
      <c r="F3151" s="2391"/>
    </row>
    <row r="3152" spans="6:6">
      <c r="F3152" s="2391"/>
    </row>
    <row r="3153" spans="6:6">
      <c r="F3153" s="2391"/>
    </row>
    <row r="3154" spans="6:6">
      <c r="F3154" s="2391"/>
    </row>
    <row r="3155" spans="6:6">
      <c r="F3155" s="2391"/>
    </row>
    <row r="3156" spans="6:6">
      <c r="F3156" s="2391"/>
    </row>
    <row r="3157" spans="6:6">
      <c r="F3157" s="2391"/>
    </row>
    <row r="3158" spans="6:6">
      <c r="F3158" s="2391"/>
    </row>
    <row r="3159" spans="6:6">
      <c r="F3159" s="2391"/>
    </row>
    <row r="3160" spans="6:6">
      <c r="F3160" s="2391"/>
    </row>
    <row r="3161" spans="6:6">
      <c r="F3161" s="2391"/>
    </row>
    <row r="3162" spans="6:6">
      <c r="F3162" s="2391"/>
    </row>
    <row r="3163" spans="6:6">
      <c r="F3163" s="2391"/>
    </row>
    <row r="3164" spans="6:6">
      <c r="F3164" s="2391"/>
    </row>
    <row r="3165" spans="6:6">
      <c r="F3165" s="2391"/>
    </row>
    <row r="3166" spans="6:6">
      <c r="F3166" s="2391"/>
    </row>
    <row r="3167" spans="6:6">
      <c r="F3167" s="2391"/>
    </row>
    <row r="3168" spans="6:6">
      <c r="F3168" s="2391"/>
    </row>
    <row r="3169" spans="6:6">
      <c r="F3169" s="2391"/>
    </row>
    <row r="3170" spans="6:6">
      <c r="F3170" s="2391"/>
    </row>
    <row r="3171" spans="6:6">
      <c r="F3171" s="2391"/>
    </row>
    <row r="3172" spans="6:6">
      <c r="F3172" s="2391"/>
    </row>
    <row r="3173" spans="6:6">
      <c r="F3173" s="2391"/>
    </row>
    <row r="3174" spans="6:6">
      <c r="F3174" s="2391"/>
    </row>
    <row r="3175" spans="6:6">
      <c r="F3175" s="2391"/>
    </row>
    <row r="3176" spans="6:6">
      <c r="F3176" s="2391"/>
    </row>
    <row r="3177" spans="6:6">
      <c r="F3177" s="2391"/>
    </row>
    <row r="3178" spans="6:6">
      <c r="F3178" s="2391"/>
    </row>
    <row r="3179" spans="6:6">
      <c r="F3179" s="2391"/>
    </row>
    <row r="3180" spans="6:6">
      <c r="F3180" s="2391"/>
    </row>
    <row r="3181" spans="6:6">
      <c r="F3181" s="2391"/>
    </row>
    <row r="3182" spans="6:6">
      <c r="F3182" s="2391"/>
    </row>
    <row r="3183" spans="6:6">
      <c r="F3183" s="2391"/>
    </row>
    <row r="3184" spans="6:6">
      <c r="F3184" s="2391"/>
    </row>
    <row r="3185" spans="6:6">
      <c r="F3185" s="2391"/>
    </row>
    <row r="3186" spans="6:6">
      <c r="F3186" s="2391"/>
    </row>
    <row r="3187" spans="6:6">
      <c r="F3187" s="2391"/>
    </row>
    <row r="3188" spans="6:6">
      <c r="F3188" s="2391"/>
    </row>
    <row r="3189" spans="6:6">
      <c r="F3189" s="2391"/>
    </row>
    <row r="3190" spans="6:6">
      <c r="F3190" s="2391"/>
    </row>
    <row r="3191" spans="6:6">
      <c r="F3191" s="2391"/>
    </row>
    <row r="3192" spans="6:6">
      <c r="F3192" s="2391"/>
    </row>
    <row r="3193" spans="6:6">
      <c r="F3193" s="2391"/>
    </row>
    <row r="3194" spans="6:6">
      <c r="F3194" s="2391"/>
    </row>
    <row r="3195" spans="6:6">
      <c r="F3195" s="2391"/>
    </row>
    <row r="3196" spans="6:6">
      <c r="F3196" s="2391"/>
    </row>
    <row r="3197" spans="6:6">
      <c r="F3197" s="2391"/>
    </row>
    <row r="3198" spans="6:6">
      <c r="F3198" s="2391"/>
    </row>
    <row r="3199" spans="6:6">
      <c r="F3199" s="2391"/>
    </row>
    <row r="3200" spans="6:6">
      <c r="F3200" s="2391"/>
    </row>
    <row r="3201" spans="6:6">
      <c r="F3201" s="2391"/>
    </row>
    <row r="3202" spans="6:6">
      <c r="F3202" s="2391"/>
    </row>
    <row r="3203" spans="6:6">
      <c r="F3203" s="2391"/>
    </row>
    <row r="3204" spans="6:6">
      <c r="F3204" s="2391"/>
    </row>
    <row r="3205" spans="6:6">
      <c r="F3205" s="2391"/>
    </row>
    <row r="3206" spans="6:6">
      <c r="F3206" s="2391"/>
    </row>
    <row r="3207" spans="6:6">
      <c r="F3207" s="2391"/>
    </row>
    <row r="3208" spans="6:6">
      <c r="F3208" s="2391"/>
    </row>
    <row r="3209" spans="6:6">
      <c r="F3209" s="2391"/>
    </row>
    <row r="3210" spans="6:6">
      <c r="F3210" s="2391"/>
    </row>
    <row r="3211" spans="6:6">
      <c r="F3211" s="2391"/>
    </row>
    <row r="3212" spans="6:6">
      <c r="F3212" s="2391"/>
    </row>
    <row r="3213" spans="6:6">
      <c r="F3213" s="2391"/>
    </row>
    <row r="3214" spans="6:6">
      <c r="F3214" s="2391"/>
    </row>
    <row r="3215" spans="6:6">
      <c r="F3215" s="2391"/>
    </row>
    <row r="3216" spans="6:6">
      <c r="F3216" s="2391"/>
    </row>
    <row r="3217" spans="6:6">
      <c r="F3217" s="2391"/>
    </row>
    <row r="3218" spans="6:6">
      <c r="F3218" s="2391"/>
    </row>
    <row r="3219" spans="6:6">
      <c r="F3219" s="2391"/>
    </row>
    <row r="3220" spans="6:6">
      <c r="F3220" s="2391"/>
    </row>
    <row r="3221" spans="6:6">
      <c r="F3221" s="2391"/>
    </row>
    <row r="3222" spans="6:6">
      <c r="F3222" s="2391"/>
    </row>
    <row r="3223" spans="6:6">
      <c r="F3223" s="2391"/>
    </row>
    <row r="3224" spans="6:6">
      <c r="F3224" s="2391"/>
    </row>
    <row r="3225" spans="6:6">
      <c r="F3225" s="2391"/>
    </row>
    <row r="3226" spans="6:6">
      <c r="F3226" s="2391"/>
    </row>
    <row r="3227" spans="6:6">
      <c r="F3227" s="2391"/>
    </row>
    <row r="3228" spans="6:6">
      <c r="F3228" s="2391"/>
    </row>
    <row r="3229" spans="6:6">
      <c r="F3229" s="2391"/>
    </row>
    <row r="3230" spans="6:6">
      <c r="F3230" s="2391"/>
    </row>
    <row r="3231" spans="6:6">
      <c r="F3231" s="2391"/>
    </row>
    <row r="3232" spans="6:6">
      <c r="F3232" s="2391"/>
    </row>
    <row r="3233" spans="6:6">
      <c r="F3233" s="2391"/>
    </row>
    <row r="3234" spans="6:6">
      <c r="F3234" s="2391"/>
    </row>
    <row r="3235" spans="6:6">
      <c r="F3235" s="2391"/>
    </row>
    <row r="3236" spans="6:6">
      <c r="F3236" s="2391"/>
    </row>
    <row r="3237" spans="6:6">
      <c r="F3237" s="2391"/>
    </row>
    <row r="3238" spans="6:6">
      <c r="F3238" s="2391"/>
    </row>
    <row r="3239" spans="6:6">
      <c r="F3239" s="2391"/>
    </row>
    <row r="3240" spans="6:6">
      <c r="F3240" s="2391"/>
    </row>
    <row r="3241" spans="6:6">
      <c r="F3241" s="2391"/>
    </row>
    <row r="3242" spans="6:6">
      <c r="F3242" s="2391"/>
    </row>
    <row r="3243" spans="6:6">
      <c r="F3243" s="2391"/>
    </row>
    <row r="3244" spans="6:6">
      <c r="F3244" s="2391"/>
    </row>
    <row r="3245" spans="6:6">
      <c r="F3245" s="2391"/>
    </row>
    <row r="3246" spans="6:6">
      <c r="F3246" s="2391"/>
    </row>
    <row r="3247" spans="6:6">
      <c r="F3247" s="2391"/>
    </row>
    <row r="3248" spans="6:6">
      <c r="F3248" s="2391"/>
    </row>
    <row r="3249" spans="6:6">
      <c r="F3249" s="2391"/>
    </row>
    <row r="3250" spans="6:6">
      <c r="F3250" s="2391"/>
    </row>
    <row r="3251" spans="6:6">
      <c r="F3251" s="2391"/>
    </row>
    <row r="3252" spans="6:6">
      <c r="F3252" s="2391"/>
    </row>
    <row r="3253" spans="6:6">
      <c r="F3253" s="2391"/>
    </row>
    <row r="3254" spans="6:6">
      <c r="F3254" s="2391"/>
    </row>
    <row r="3255" spans="6:6">
      <c r="F3255" s="2391"/>
    </row>
    <row r="3256" spans="6:6">
      <c r="F3256" s="2391"/>
    </row>
    <row r="3257" spans="6:6">
      <c r="F3257" s="2391"/>
    </row>
    <row r="3258" spans="6:6">
      <c r="F3258" s="2391"/>
    </row>
    <row r="3259" spans="6:6">
      <c r="F3259" s="2391"/>
    </row>
    <row r="3260" spans="6:6">
      <c r="F3260" s="2391"/>
    </row>
    <row r="3261" spans="6:6">
      <c r="F3261" s="2391"/>
    </row>
    <row r="3262" spans="6:6">
      <c r="F3262" s="2391"/>
    </row>
    <row r="3263" spans="6:6">
      <c r="F3263" s="2391"/>
    </row>
    <row r="3264" spans="6:6">
      <c r="F3264" s="2391"/>
    </row>
    <row r="3265" spans="6:6">
      <c r="F3265" s="2391"/>
    </row>
    <row r="3266" spans="6:6">
      <c r="F3266" s="2391"/>
    </row>
    <row r="3267" spans="6:6">
      <c r="F3267" s="2391"/>
    </row>
    <row r="3268" spans="6:6">
      <c r="F3268" s="2391"/>
    </row>
    <row r="3269" spans="6:6">
      <c r="F3269" s="2391"/>
    </row>
    <row r="3270" spans="6:6">
      <c r="F3270" s="2391"/>
    </row>
    <row r="3271" spans="6:6">
      <c r="F3271" s="2391"/>
    </row>
    <row r="3272" spans="6:6">
      <c r="F3272" s="2391"/>
    </row>
    <row r="3273" spans="6:6">
      <c r="F3273" s="2391"/>
    </row>
    <row r="3274" spans="6:6">
      <c r="F3274" s="2391"/>
    </row>
    <row r="3275" spans="6:6">
      <c r="F3275" s="2391"/>
    </row>
    <row r="3276" spans="6:6">
      <c r="F3276" s="2391"/>
    </row>
    <row r="3277" spans="6:6">
      <c r="F3277" s="2391"/>
    </row>
    <row r="3278" spans="6:6">
      <c r="F3278" s="2391"/>
    </row>
    <row r="3279" spans="6:6">
      <c r="F3279" s="2391"/>
    </row>
    <row r="3280" spans="6:6">
      <c r="F3280" s="2391"/>
    </row>
    <row r="3281" spans="6:6">
      <c r="F3281" s="2391"/>
    </row>
    <row r="3282" spans="6:6">
      <c r="F3282" s="2391"/>
    </row>
    <row r="3283" spans="6:6">
      <c r="F3283" s="2391"/>
    </row>
    <row r="3284" spans="6:6">
      <c r="F3284" s="2391"/>
    </row>
    <row r="3285" spans="6:6">
      <c r="F3285" s="2391"/>
    </row>
    <row r="3286" spans="6:6">
      <c r="F3286" s="2391"/>
    </row>
    <row r="3287" spans="6:6">
      <c r="F3287" s="2391"/>
    </row>
    <row r="3288" spans="6:6">
      <c r="F3288" s="2391"/>
    </row>
    <row r="3289" spans="6:6">
      <c r="F3289" s="2391"/>
    </row>
    <row r="3290" spans="6:6">
      <c r="F3290" s="2391"/>
    </row>
    <row r="3291" spans="6:6">
      <c r="F3291" s="2391"/>
    </row>
    <row r="3292" spans="6:6">
      <c r="F3292" s="2391"/>
    </row>
    <row r="3293" spans="6:6">
      <c r="F3293" s="2391"/>
    </row>
    <row r="3294" spans="6:6">
      <c r="F3294" s="2391"/>
    </row>
    <row r="3295" spans="6:6">
      <c r="F3295" s="2391"/>
    </row>
    <row r="3296" spans="6:6">
      <c r="F3296" s="2391"/>
    </row>
    <row r="3297" spans="6:6">
      <c r="F3297" s="2391"/>
    </row>
    <row r="3298" spans="6:6">
      <c r="F3298" s="2391"/>
    </row>
    <row r="3299" spans="6:6">
      <c r="F3299" s="2391"/>
    </row>
    <row r="3300" spans="6:6">
      <c r="F3300" s="2391"/>
    </row>
    <row r="3301" spans="6:6">
      <c r="F3301" s="2391"/>
    </row>
    <row r="3302" spans="6:6">
      <c r="F3302" s="2391"/>
    </row>
    <row r="3303" spans="6:6">
      <c r="F3303" s="2391"/>
    </row>
    <row r="3304" spans="6:6">
      <c r="F3304" s="2391"/>
    </row>
    <row r="3305" spans="6:6">
      <c r="F3305" s="2391"/>
    </row>
    <row r="3306" spans="6:6">
      <c r="F3306" s="2391"/>
    </row>
    <row r="3307" spans="6:6">
      <c r="F3307" s="2391"/>
    </row>
    <row r="3308" spans="6:6">
      <c r="F3308" s="2391"/>
    </row>
    <row r="3309" spans="6:6">
      <c r="F3309" s="2391"/>
    </row>
    <row r="3310" spans="6:6">
      <c r="F3310" s="2391"/>
    </row>
    <row r="3311" spans="6:6">
      <c r="F3311" s="2391"/>
    </row>
    <row r="3312" spans="6:6">
      <c r="F3312" s="2391"/>
    </row>
    <row r="3313" spans="6:6">
      <c r="F3313" s="2391"/>
    </row>
    <row r="3314" spans="6:6">
      <c r="F3314" s="2391"/>
    </row>
    <row r="3315" spans="6:6">
      <c r="F3315" s="2391"/>
    </row>
    <row r="3316" spans="6:6">
      <c r="F3316" s="2391"/>
    </row>
    <row r="3317" spans="6:6">
      <c r="F3317" s="2391"/>
    </row>
    <row r="3318" spans="6:6">
      <c r="F3318" s="2391"/>
    </row>
    <row r="3319" spans="6:6">
      <c r="F3319" s="2391"/>
    </row>
    <row r="3320" spans="6:6">
      <c r="F3320" s="2391"/>
    </row>
    <row r="3321" spans="6:6">
      <c r="F3321" s="2391"/>
    </row>
    <row r="3322" spans="6:6">
      <c r="F3322" s="2391"/>
    </row>
    <row r="3323" spans="6:6">
      <c r="F3323" s="2391"/>
    </row>
    <row r="3324" spans="6:6">
      <c r="F3324" s="2391"/>
    </row>
    <row r="3325" spans="6:6">
      <c r="F3325" s="2391"/>
    </row>
    <row r="3326" spans="6:6">
      <c r="F3326" s="2391"/>
    </row>
    <row r="3327" spans="6:6">
      <c r="F3327" s="2391"/>
    </row>
    <row r="3328" spans="6:6">
      <c r="F3328" s="2391"/>
    </row>
    <row r="3329" spans="6:6">
      <c r="F3329" s="2391"/>
    </row>
    <row r="3330" spans="6:6">
      <c r="F3330" s="2391"/>
    </row>
    <row r="3331" spans="6:6">
      <c r="F3331" s="2391"/>
    </row>
    <row r="3332" spans="6:6">
      <c r="F3332" s="2391"/>
    </row>
    <row r="3333" spans="6:6">
      <c r="F3333" s="2391"/>
    </row>
    <row r="3334" spans="6:6">
      <c r="F3334" s="2391"/>
    </row>
    <row r="3335" spans="6:6">
      <c r="F3335" s="2391"/>
    </row>
    <row r="3336" spans="6:6">
      <c r="F3336" s="2391"/>
    </row>
    <row r="3337" spans="6:6">
      <c r="F3337" s="2391"/>
    </row>
    <row r="3338" spans="6:6">
      <c r="F3338" s="2391"/>
    </row>
    <row r="3339" spans="6:6">
      <c r="F3339" s="2391"/>
    </row>
    <row r="3340" spans="6:6">
      <c r="F3340" s="2391"/>
    </row>
    <row r="3341" spans="6:6">
      <c r="F3341" s="2391"/>
    </row>
    <row r="3342" spans="6:6">
      <c r="F3342" s="2391"/>
    </row>
    <row r="3343" spans="6:6">
      <c r="F3343" s="2391"/>
    </row>
    <row r="3344" spans="6:6">
      <c r="F3344" s="2391"/>
    </row>
    <row r="3345" spans="6:6">
      <c r="F3345" s="2391"/>
    </row>
    <row r="3346" spans="6:6">
      <c r="F3346" s="2391"/>
    </row>
    <row r="3347" spans="6:6">
      <c r="F3347" s="2391"/>
    </row>
    <row r="3348" spans="6:6">
      <c r="F3348" s="2391"/>
    </row>
    <row r="3349" spans="6:6">
      <c r="F3349" s="2391"/>
    </row>
    <row r="3350" spans="6:6">
      <c r="F3350" s="2391"/>
    </row>
    <row r="3351" spans="6:6">
      <c r="F3351" s="2391"/>
    </row>
    <row r="3352" spans="6:6">
      <c r="F3352" s="2391"/>
    </row>
    <row r="3353" spans="6:6">
      <c r="F3353" s="2391"/>
    </row>
    <row r="3354" spans="6:6">
      <c r="F3354" s="2391"/>
    </row>
    <row r="3355" spans="6:6">
      <c r="F3355" s="2391"/>
    </row>
    <row r="3356" spans="6:6">
      <c r="F3356" s="2391"/>
    </row>
    <row r="3357" spans="6:6">
      <c r="F3357" s="2391"/>
    </row>
    <row r="3358" spans="6:6">
      <c r="F3358" s="2391"/>
    </row>
    <row r="3359" spans="6:6">
      <c r="F3359" s="2391"/>
    </row>
    <row r="3360" spans="6:6">
      <c r="F3360" s="2391"/>
    </row>
    <row r="3361" spans="6:6">
      <c r="F3361" s="2391"/>
    </row>
    <row r="3362" spans="6:6">
      <c r="F3362" s="2391"/>
    </row>
    <row r="3363" spans="6:6">
      <c r="F3363" s="2391"/>
    </row>
    <row r="3364" spans="6:6">
      <c r="F3364" s="2391"/>
    </row>
    <row r="3365" spans="6:6">
      <c r="F3365" s="2391"/>
    </row>
    <row r="3366" spans="6:6">
      <c r="F3366" s="2391"/>
    </row>
    <row r="3367" spans="6:6">
      <c r="F3367" s="2391"/>
    </row>
    <row r="3368" spans="6:6">
      <c r="F3368" s="2391"/>
    </row>
    <row r="3369" spans="6:6">
      <c r="F3369" s="2391"/>
    </row>
    <row r="3370" spans="6:6">
      <c r="F3370" s="2391"/>
    </row>
    <row r="3371" spans="6:6">
      <c r="F3371" s="2391"/>
    </row>
    <row r="3372" spans="6:6">
      <c r="F3372" s="2391"/>
    </row>
    <row r="3373" spans="6:6">
      <c r="F3373" s="2391"/>
    </row>
    <row r="3374" spans="6:6">
      <c r="F3374" s="2391"/>
    </row>
    <row r="3375" spans="6:6">
      <c r="F3375" s="2391"/>
    </row>
    <row r="3376" spans="6:6">
      <c r="F3376" s="2391"/>
    </row>
    <row r="3377" spans="6:6">
      <c r="F3377" s="2391"/>
    </row>
    <row r="3378" spans="6:6">
      <c r="F3378" s="2391"/>
    </row>
    <row r="3379" spans="6:6">
      <c r="F3379" s="2391"/>
    </row>
    <row r="3380" spans="6:6">
      <c r="F3380" s="2391"/>
    </row>
    <row r="3381" spans="6:6">
      <c r="F3381" s="2391"/>
    </row>
    <row r="3382" spans="6:6">
      <c r="F3382" s="2391"/>
    </row>
    <row r="3383" spans="6:6">
      <c r="F3383" s="2391"/>
    </row>
    <row r="3384" spans="6:6">
      <c r="F3384" s="2391"/>
    </row>
    <row r="3385" spans="6:6">
      <c r="F3385" s="2391"/>
    </row>
    <row r="3386" spans="6:6">
      <c r="F3386" s="2391"/>
    </row>
    <row r="3387" spans="6:6">
      <c r="F3387" s="2391"/>
    </row>
    <row r="3388" spans="6:6">
      <c r="F3388" s="2391"/>
    </row>
    <row r="3389" spans="6:6">
      <c r="F3389" s="2391"/>
    </row>
    <row r="3390" spans="6:6">
      <c r="F3390" s="2391"/>
    </row>
    <row r="3391" spans="6:6">
      <c r="F3391" s="2391"/>
    </row>
    <row r="3392" spans="6:6">
      <c r="F3392" s="2391"/>
    </row>
    <row r="3393" spans="6:6">
      <c r="F3393" s="2391"/>
    </row>
    <row r="3394" spans="6:6">
      <c r="F3394" s="2391"/>
    </row>
    <row r="3395" spans="6:6">
      <c r="F3395" s="2391"/>
    </row>
    <row r="3396" spans="6:6">
      <c r="F3396" s="2391"/>
    </row>
    <row r="3397" spans="6:6">
      <c r="F3397" s="2391"/>
    </row>
    <row r="3398" spans="6:6">
      <c r="F3398" s="2391"/>
    </row>
    <row r="3399" spans="6:6">
      <c r="F3399" s="2391"/>
    </row>
    <row r="3400" spans="6:6">
      <c r="F3400" s="2391"/>
    </row>
    <row r="3401" spans="6:6">
      <c r="F3401" s="2391"/>
    </row>
    <row r="3402" spans="6:6">
      <c r="F3402" s="2391"/>
    </row>
    <row r="3403" spans="6:6">
      <c r="F3403" s="2391"/>
    </row>
    <row r="3404" spans="6:6">
      <c r="F3404" s="2391"/>
    </row>
    <row r="3405" spans="6:6">
      <c r="F3405" s="2391"/>
    </row>
    <row r="3406" spans="6:6">
      <c r="F3406" s="2391"/>
    </row>
    <row r="3407" spans="6:6">
      <c r="F3407" s="2391"/>
    </row>
    <row r="3408" spans="6:6">
      <c r="F3408" s="2391"/>
    </row>
    <row r="3409" spans="6:6">
      <c r="F3409" s="2391"/>
    </row>
    <row r="3410" spans="6:6">
      <c r="F3410" s="2391"/>
    </row>
    <row r="3411" spans="6:6">
      <c r="F3411" s="2391"/>
    </row>
    <row r="3412" spans="6:6">
      <c r="F3412" s="2391"/>
    </row>
    <row r="3413" spans="6:6">
      <c r="F3413" s="2391"/>
    </row>
    <row r="3414" spans="6:6">
      <c r="F3414" s="2391"/>
    </row>
    <row r="3415" spans="6:6">
      <c r="F3415" s="2391"/>
    </row>
    <row r="3416" spans="6:6">
      <c r="F3416" s="2391"/>
    </row>
    <row r="3417" spans="6:6">
      <c r="F3417" s="2391"/>
    </row>
    <row r="3418" spans="6:6">
      <c r="F3418" s="2391"/>
    </row>
    <row r="3419" spans="6:6">
      <c r="F3419" s="2391"/>
    </row>
    <row r="3420" spans="6:6">
      <c r="F3420" s="2391"/>
    </row>
    <row r="3421" spans="6:6">
      <c r="F3421" s="2391"/>
    </row>
    <row r="3422" spans="6:6">
      <c r="F3422" s="2391"/>
    </row>
    <row r="3423" spans="6:6">
      <c r="F3423" s="2391"/>
    </row>
    <row r="3424" spans="6:6">
      <c r="F3424" s="2391"/>
    </row>
    <row r="3425" spans="6:6">
      <c r="F3425" s="2391"/>
    </row>
    <row r="3426" spans="6:6">
      <c r="F3426" s="2391"/>
    </row>
    <row r="3427" spans="6:6">
      <c r="F3427" s="2391"/>
    </row>
    <row r="3428" spans="6:6">
      <c r="F3428" s="2391"/>
    </row>
    <row r="3429" spans="6:6">
      <c r="F3429" s="2391"/>
    </row>
    <row r="3430" spans="6:6">
      <c r="F3430" s="2391"/>
    </row>
    <row r="3431" spans="6:6">
      <c r="F3431" s="2391"/>
    </row>
    <row r="3432" spans="6:6">
      <c r="F3432" s="2391"/>
    </row>
    <row r="3433" spans="6:6">
      <c r="F3433" s="2391"/>
    </row>
    <row r="3434" spans="6:6">
      <c r="F3434" s="2391"/>
    </row>
    <row r="3435" spans="6:6">
      <c r="F3435" s="2391"/>
    </row>
    <row r="3436" spans="6:6">
      <c r="F3436" s="2391"/>
    </row>
    <row r="3437" spans="6:6">
      <c r="F3437" s="2391"/>
    </row>
    <row r="3438" spans="6:6">
      <c r="F3438" s="2391"/>
    </row>
    <row r="3439" spans="6:6">
      <c r="F3439" s="2391"/>
    </row>
    <row r="3440" spans="6:6">
      <c r="F3440" s="2391"/>
    </row>
    <row r="3441" spans="6:6">
      <c r="F3441" s="2391"/>
    </row>
    <row r="3442" spans="6:6">
      <c r="F3442" s="2391"/>
    </row>
    <row r="3443" spans="6:6">
      <c r="F3443" s="2391"/>
    </row>
    <row r="3444" spans="6:6">
      <c r="F3444" s="2391"/>
    </row>
    <row r="3445" spans="6:6">
      <c r="F3445" s="2391"/>
    </row>
    <row r="3446" spans="6:6">
      <c r="F3446" s="2391"/>
    </row>
    <row r="3447" spans="6:6">
      <c r="F3447" s="2391"/>
    </row>
    <row r="3448" spans="6:6">
      <c r="F3448" s="2391"/>
    </row>
    <row r="3449" spans="6:6">
      <c r="F3449" s="2391"/>
    </row>
    <row r="3450" spans="6:6">
      <c r="F3450" s="2391"/>
    </row>
    <row r="3451" spans="6:6">
      <c r="F3451" s="2391"/>
    </row>
    <row r="3452" spans="6:6">
      <c r="F3452" s="2391"/>
    </row>
    <row r="3453" spans="6:6">
      <c r="F3453" s="2391"/>
    </row>
    <row r="3454" spans="6:6">
      <c r="F3454" s="2391"/>
    </row>
    <row r="3455" spans="6:6">
      <c r="F3455" s="2391"/>
    </row>
    <row r="3456" spans="6:6">
      <c r="F3456" s="2391"/>
    </row>
    <row r="3457" spans="6:6">
      <c r="F3457" s="2391"/>
    </row>
    <row r="3458" spans="6:6">
      <c r="F3458" s="2391"/>
    </row>
    <row r="3459" spans="6:6">
      <c r="F3459" s="2391"/>
    </row>
    <row r="3460" spans="6:6">
      <c r="F3460" s="2391"/>
    </row>
    <row r="3461" spans="6:6">
      <c r="F3461" s="2391"/>
    </row>
    <row r="3462" spans="6:6">
      <c r="F3462" s="2391"/>
    </row>
    <row r="3463" spans="6:6">
      <c r="F3463" s="2391"/>
    </row>
    <row r="3464" spans="6:6">
      <c r="F3464" s="2391"/>
    </row>
    <row r="3465" spans="6:6">
      <c r="F3465" s="2391"/>
    </row>
    <row r="3466" spans="6:6">
      <c r="F3466" s="2391"/>
    </row>
    <row r="3467" spans="6:6">
      <c r="F3467" s="2391"/>
    </row>
    <row r="3468" spans="6:6">
      <c r="F3468" s="2391"/>
    </row>
    <row r="3469" spans="6:6">
      <c r="F3469" s="2391"/>
    </row>
    <row r="3470" spans="6:6">
      <c r="F3470" s="2391"/>
    </row>
    <row r="3471" spans="6:6">
      <c r="F3471" s="2391"/>
    </row>
    <row r="3472" spans="6:6">
      <c r="F3472" s="2391"/>
    </row>
    <row r="3473" spans="6:6">
      <c r="F3473" s="2391"/>
    </row>
    <row r="3474" spans="6:6">
      <c r="F3474" s="2391"/>
    </row>
    <row r="3475" spans="6:6">
      <c r="F3475" s="2391"/>
    </row>
    <row r="3476" spans="6:6">
      <c r="F3476" s="2391"/>
    </row>
    <row r="3477" spans="6:6">
      <c r="F3477" s="2391"/>
    </row>
    <row r="3478" spans="6:6">
      <c r="F3478" s="2391"/>
    </row>
    <row r="3479" spans="6:6">
      <c r="F3479" s="2391"/>
    </row>
    <row r="3480" spans="6:6">
      <c r="F3480" s="2391"/>
    </row>
    <row r="3481" spans="6:6">
      <c r="F3481" s="2391"/>
    </row>
    <row r="3482" spans="6:6">
      <c r="F3482" s="2391"/>
    </row>
    <row r="3483" spans="6:6">
      <c r="F3483" s="2391"/>
    </row>
    <row r="3484" spans="6:6">
      <c r="F3484" s="2391"/>
    </row>
    <row r="3485" spans="6:6">
      <c r="F3485" s="2391"/>
    </row>
    <row r="3486" spans="6:6">
      <c r="F3486" s="2391"/>
    </row>
    <row r="3487" spans="6:6">
      <c r="F3487" s="2391"/>
    </row>
    <row r="3488" spans="6:6">
      <c r="F3488" s="2391"/>
    </row>
    <row r="3489" spans="6:6">
      <c r="F3489" s="2391"/>
    </row>
    <row r="3490" spans="6:6">
      <c r="F3490" s="2391"/>
    </row>
    <row r="3491" spans="6:6">
      <c r="F3491" s="2391"/>
    </row>
    <row r="3492" spans="6:6">
      <c r="F3492" s="2391"/>
    </row>
    <row r="3493" spans="6:6">
      <c r="F3493" s="2391"/>
    </row>
    <row r="3494" spans="6:6">
      <c r="F3494" s="2391"/>
    </row>
    <row r="3495" spans="6:6">
      <c r="F3495" s="2391"/>
    </row>
    <row r="3496" spans="6:6">
      <c r="F3496" s="2391"/>
    </row>
    <row r="3497" spans="6:6">
      <c r="F3497" s="2391"/>
    </row>
    <row r="3498" spans="6:6">
      <c r="F3498" s="2391"/>
    </row>
    <row r="3499" spans="6:6">
      <c r="F3499" s="2391"/>
    </row>
    <row r="3500" spans="6:6">
      <c r="F3500" s="2391"/>
    </row>
    <row r="3501" spans="6:6">
      <c r="F3501" s="2391"/>
    </row>
    <row r="3502" spans="6:6">
      <c r="F3502" s="2391"/>
    </row>
    <row r="3503" spans="6:6">
      <c r="F3503" s="2391"/>
    </row>
    <row r="3504" spans="6:6">
      <c r="F3504" s="2391"/>
    </row>
    <row r="3505" spans="6:6">
      <c r="F3505" s="2391"/>
    </row>
    <row r="3506" spans="6:6">
      <c r="F3506" s="2391"/>
    </row>
    <row r="3507" spans="6:6">
      <c r="F3507" s="2391"/>
    </row>
    <row r="3508" spans="6:6">
      <c r="F3508" s="2391"/>
    </row>
    <row r="3509" spans="6:6">
      <c r="F3509" s="2391"/>
    </row>
    <row r="3510" spans="6:6">
      <c r="F3510" s="2391"/>
    </row>
    <row r="3511" spans="6:6">
      <c r="F3511" s="2391"/>
    </row>
    <row r="3512" spans="6:6">
      <c r="F3512" s="2391"/>
    </row>
    <row r="3513" spans="6:6">
      <c r="F3513" s="2391"/>
    </row>
    <row r="3514" spans="6:6">
      <c r="F3514" s="2391"/>
    </row>
    <row r="3515" spans="6:6">
      <c r="F3515" s="2391"/>
    </row>
    <row r="3516" spans="6:6">
      <c r="F3516" s="2391"/>
    </row>
    <row r="3517" spans="6:6">
      <c r="F3517" s="2391"/>
    </row>
    <row r="3518" spans="6:6">
      <c r="F3518" s="2391"/>
    </row>
    <row r="3519" spans="6:6">
      <c r="F3519" s="2391"/>
    </row>
    <row r="3520" spans="6:6">
      <c r="F3520" s="2391"/>
    </row>
    <row r="3521" spans="6:6">
      <c r="F3521" s="2391"/>
    </row>
    <row r="3522" spans="6:6">
      <c r="F3522" s="2391"/>
    </row>
    <row r="3523" spans="6:6">
      <c r="F3523" s="2391"/>
    </row>
    <row r="3524" spans="6:6">
      <c r="F3524" s="2391"/>
    </row>
    <row r="3525" spans="6:6">
      <c r="F3525" s="2391"/>
    </row>
    <row r="3526" spans="6:6">
      <c r="F3526" s="2391"/>
    </row>
    <row r="3527" spans="6:6">
      <c r="F3527" s="2391"/>
    </row>
    <row r="3528" spans="6:6">
      <c r="F3528" s="2391"/>
    </row>
    <row r="3529" spans="6:6">
      <c r="F3529" s="2391"/>
    </row>
    <row r="3530" spans="6:6">
      <c r="F3530" s="2391"/>
    </row>
    <row r="3531" spans="6:6">
      <c r="F3531" s="2391"/>
    </row>
    <row r="3532" spans="6:6">
      <c r="F3532" s="2391"/>
    </row>
    <row r="3533" spans="6:6">
      <c r="F3533" s="2391"/>
    </row>
    <row r="3534" spans="6:6">
      <c r="F3534" s="2391"/>
    </row>
    <row r="3535" spans="6:6">
      <c r="F3535" s="2391"/>
    </row>
    <row r="3536" spans="6:6">
      <c r="F3536" s="2391"/>
    </row>
    <row r="3537" spans="6:6">
      <c r="F3537" s="2391"/>
    </row>
    <row r="3538" spans="6:6">
      <c r="F3538" s="2391"/>
    </row>
    <row r="3539" spans="6:6">
      <c r="F3539" s="2391"/>
    </row>
    <row r="3540" spans="6:6">
      <c r="F3540" s="2391"/>
    </row>
    <row r="3541" spans="6:6">
      <c r="F3541" s="2391"/>
    </row>
    <row r="3542" spans="6:6">
      <c r="F3542" s="2391"/>
    </row>
    <row r="3543" spans="6:6">
      <c r="F3543" s="2391"/>
    </row>
    <row r="3544" spans="6:6">
      <c r="F3544" s="2391"/>
    </row>
    <row r="3545" spans="6:6">
      <c r="F3545" s="2391"/>
    </row>
    <row r="3546" spans="6:6">
      <c r="F3546" s="2391"/>
    </row>
    <row r="3547" spans="6:6">
      <c r="F3547" s="2391"/>
    </row>
    <row r="3548" spans="6:6">
      <c r="F3548" s="2391"/>
    </row>
    <row r="3549" spans="6:6">
      <c r="F3549" s="2391"/>
    </row>
    <row r="3550" spans="6:6">
      <c r="F3550" s="2391"/>
    </row>
    <row r="3551" spans="6:6">
      <c r="F3551" s="2391"/>
    </row>
    <row r="3552" spans="6:6">
      <c r="F3552" s="2391"/>
    </row>
    <row r="3553" spans="6:6">
      <c r="F3553" s="2391"/>
    </row>
    <row r="3554" spans="6:6">
      <c r="F3554" s="2391"/>
    </row>
    <row r="3555" spans="6:6">
      <c r="F3555" s="2391"/>
    </row>
    <row r="3556" spans="6:6">
      <c r="F3556" s="2391"/>
    </row>
    <row r="3557" spans="6:6">
      <c r="F3557" s="2391"/>
    </row>
    <row r="3558" spans="6:6">
      <c r="F3558" s="2391"/>
    </row>
    <row r="3559" spans="6:6">
      <c r="F3559" s="2391"/>
    </row>
    <row r="3560" spans="6:6">
      <c r="F3560" s="2391"/>
    </row>
    <row r="3561" spans="6:6">
      <c r="F3561" s="2391"/>
    </row>
    <row r="3562" spans="6:6">
      <c r="F3562" s="2391"/>
    </row>
    <row r="3563" spans="6:6">
      <c r="F3563" s="2391"/>
    </row>
    <row r="3564" spans="6:6">
      <c r="F3564" s="2391"/>
    </row>
    <row r="3565" spans="6:6">
      <c r="F3565" s="2391"/>
    </row>
    <row r="3566" spans="6:6">
      <c r="F3566" s="2391"/>
    </row>
    <row r="3567" spans="6:6">
      <c r="F3567" s="2391"/>
    </row>
    <row r="3568" spans="6:6">
      <c r="F3568" s="2391"/>
    </row>
    <row r="3569" spans="6:6">
      <c r="F3569" s="2391"/>
    </row>
    <row r="3570" spans="6:6">
      <c r="F3570" s="2391"/>
    </row>
    <row r="3571" spans="6:6">
      <c r="F3571" s="2391"/>
    </row>
    <row r="3572" spans="6:6">
      <c r="F3572" s="2391"/>
    </row>
    <row r="3573" spans="6:6">
      <c r="F3573" s="2391"/>
    </row>
    <row r="3574" spans="6:6">
      <c r="F3574" s="2391"/>
    </row>
    <row r="3575" spans="6:6">
      <c r="F3575" s="2391"/>
    </row>
    <row r="3576" spans="6:6">
      <c r="F3576" s="2391"/>
    </row>
    <row r="3577" spans="6:6">
      <c r="F3577" s="2391"/>
    </row>
    <row r="3578" spans="6:6">
      <c r="F3578" s="2391"/>
    </row>
    <row r="3579" spans="6:6">
      <c r="F3579" s="2391"/>
    </row>
    <row r="3580" spans="6:6">
      <c r="F3580" s="2391"/>
    </row>
    <row r="3581" spans="6:6">
      <c r="F3581" s="2391"/>
    </row>
    <row r="3582" spans="6:6">
      <c r="F3582" s="2391"/>
    </row>
    <row r="3583" spans="6:6">
      <c r="F3583" s="2391"/>
    </row>
    <row r="3584" spans="6:6">
      <c r="F3584" s="2391"/>
    </row>
    <row r="3585" spans="6:6">
      <c r="F3585" s="2391"/>
    </row>
    <row r="3586" spans="6:6">
      <c r="F3586" s="2391"/>
    </row>
    <row r="3587" spans="6:6">
      <c r="F3587" s="2391"/>
    </row>
    <row r="3588" spans="6:6">
      <c r="F3588" s="2391"/>
    </row>
    <row r="3589" spans="6:6">
      <c r="F3589" s="2391"/>
    </row>
    <row r="3590" spans="6:6">
      <c r="F3590" s="2391"/>
    </row>
    <row r="3591" spans="6:6">
      <c r="F3591" s="2391"/>
    </row>
    <row r="3592" spans="6:6">
      <c r="F3592" s="2391"/>
    </row>
    <row r="3593" spans="6:6">
      <c r="F3593" s="2391"/>
    </row>
    <row r="3594" spans="6:6">
      <c r="F3594" s="2391"/>
    </row>
    <row r="3595" spans="6:6">
      <c r="F3595" s="2391"/>
    </row>
    <row r="3596" spans="6:6">
      <c r="F3596" s="2391"/>
    </row>
    <row r="3597" spans="6:6">
      <c r="F3597" s="2391"/>
    </row>
    <row r="3598" spans="6:6">
      <c r="F3598" s="2391"/>
    </row>
    <row r="3599" spans="6:6">
      <c r="F3599" s="2391"/>
    </row>
    <row r="3600" spans="6:6">
      <c r="F3600" s="2391"/>
    </row>
    <row r="3601" spans="6:6">
      <c r="F3601" s="2391"/>
    </row>
    <row r="3602" spans="6:6">
      <c r="F3602" s="2391"/>
    </row>
    <row r="3603" spans="6:6">
      <c r="F3603" s="2391"/>
    </row>
    <row r="3604" spans="6:6">
      <c r="F3604" s="2391"/>
    </row>
    <row r="3605" spans="6:6">
      <c r="F3605" s="2391"/>
    </row>
    <row r="3606" spans="6:6">
      <c r="F3606" s="2391"/>
    </row>
    <row r="3607" spans="6:6">
      <c r="F3607" s="2391"/>
    </row>
    <row r="3608" spans="6:6">
      <c r="F3608" s="2391"/>
    </row>
    <row r="3609" spans="6:6">
      <c r="F3609" s="2391"/>
    </row>
    <row r="3610" spans="6:6">
      <c r="F3610" s="2391"/>
    </row>
    <row r="3611" spans="6:6">
      <c r="F3611" s="2391"/>
    </row>
    <row r="3612" spans="6:6">
      <c r="F3612" s="2391"/>
    </row>
    <row r="3613" spans="6:6">
      <c r="F3613" s="2391"/>
    </row>
    <row r="3614" spans="6:6">
      <c r="F3614" s="2391"/>
    </row>
    <row r="3615" spans="6:6">
      <c r="F3615" s="2391"/>
    </row>
    <row r="3616" spans="6:6">
      <c r="F3616" s="2391"/>
    </row>
    <row r="3617" spans="6:6">
      <c r="F3617" s="2391"/>
    </row>
    <row r="3618" spans="6:6">
      <c r="F3618" s="2391"/>
    </row>
    <row r="3619" spans="6:6">
      <c r="F3619" s="2391"/>
    </row>
    <row r="3620" spans="6:6">
      <c r="F3620" s="2391"/>
    </row>
    <row r="3621" spans="6:6">
      <c r="F3621" s="2391"/>
    </row>
    <row r="3622" spans="6:6">
      <c r="F3622" s="2391"/>
    </row>
    <row r="3623" spans="6:6">
      <c r="F3623" s="2391"/>
    </row>
    <row r="3624" spans="6:6">
      <c r="F3624" s="2391"/>
    </row>
    <row r="3625" spans="6:6">
      <c r="F3625" s="2391"/>
    </row>
    <row r="3626" spans="6:6">
      <c r="F3626" s="2391"/>
    </row>
    <row r="3627" spans="6:6">
      <c r="F3627" s="2391"/>
    </row>
    <row r="3628" spans="6:6">
      <c r="F3628" s="2391"/>
    </row>
    <row r="3629" spans="6:6">
      <c r="F3629" s="2391"/>
    </row>
    <row r="3630" spans="6:6">
      <c r="F3630" s="2391"/>
    </row>
    <row r="3631" spans="6:6">
      <c r="F3631" s="2391"/>
    </row>
    <row r="3632" spans="6:6">
      <c r="F3632" s="2391"/>
    </row>
    <row r="3633" spans="6:6">
      <c r="F3633" s="2391"/>
    </row>
    <row r="3634" spans="6:6">
      <c r="F3634" s="2391"/>
    </row>
    <row r="3635" spans="6:6">
      <c r="F3635" s="2391"/>
    </row>
    <row r="3636" spans="6:6">
      <c r="F3636" s="2391"/>
    </row>
    <row r="3637" spans="6:6">
      <c r="F3637" s="2391"/>
    </row>
    <row r="3638" spans="6:6">
      <c r="F3638" s="2391"/>
    </row>
    <row r="3639" spans="6:6">
      <c r="F3639" s="2391"/>
    </row>
    <row r="3640" spans="6:6">
      <c r="F3640" s="2391"/>
    </row>
    <row r="3641" spans="6:6">
      <c r="F3641" s="2391"/>
    </row>
    <row r="3642" spans="6:6">
      <c r="F3642" s="2391"/>
    </row>
    <row r="3643" spans="6:6">
      <c r="F3643" s="2391"/>
    </row>
    <row r="3644" spans="6:6">
      <c r="F3644" s="2391"/>
    </row>
    <row r="3645" spans="6:6">
      <c r="F3645" s="2391"/>
    </row>
    <row r="3646" spans="6:6">
      <c r="F3646" s="2391"/>
    </row>
    <row r="3647" spans="6:6">
      <c r="F3647" s="2391"/>
    </row>
    <row r="3648" spans="6:6">
      <c r="F3648" s="2391"/>
    </row>
    <row r="3649" spans="6:6">
      <c r="F3649" s="2391"/>
    </row>
    <row r="3650" spans="6:6">
      <c r="F3650" s="2391"/>
    </row>
    <row r="3651" spans="6:6">
      <c r="F3651" s="2391"/>
    </row>
    <row r="3652" spans="6:6">
      <c r="F3652" s="2391"/>
    </row>
    <row r="3653" spans="6:6">
      <c r="F3653" s="2391"/>
    </row>
    <row r="3654" spans="6:6">
      <c r="F3654" s="2391"/>
    </row>
    <row r="3655" spans="6:6">
      <c r="F3655" s="2391"/>
    </row>
    <row r="3656" spans="6:6">
      <c r="F3656" s="2391"/>
    </row>
    <row r="3657" spans="6:6">
      <c r="F3657" s="2391"/>
    </row>
    <row r="3658" spans="6:6">
      <c r="F3658" s="2391"/>
    </row>
    <row r="3659" spans="6:6">
      <c r="F3659" s="2391"/>
    </row>
    <row r="3660" spans="6:6">
      <c r="F3660" s="2391"/>
    </row>
    <row r="3661" spans="6:6">
      <c r="F3661" s="2391"/>
    </row>
    <row r="3662" spans="6:6">
      <c r="F3662" s="2391"/>
    </row>
    <row r="3663" spans="6:6">
      <c r="F3663" s="2391"/>
    </row>
    <row r="3664" spans="6:6">
      <c r="F3664" s="2391"/>
    </row>
    <row r="3665" spans="6:6">
      <c r="F3665" s="2391"/>
    </row>
    <row r="3666" spans="6:6">
      <c r="F3666" s="2391"/>
    </row>
    <row r="3667" spans="6:6">
      <c r="F3667" s="2391"/>
    </row>
    <row r="3668" spans="6:6">
      <c r="F3668" s="2391"/>
    </row>
    <row r="3669" spans="6:6">
      <c r="F3669" s="2391"/>
    </row>
    <row r="3670" spans="6:6">
      <c r="F3670" s="2391"/>
    </row>
    <row r="3671" spans="6:6">
      <c r="F3671" s="2391"/>
    </row>
    <row r="3672" spans="6:6">
      <c r="F3672" s="2391"/>
    </row>
    <row r="3673" spans="6:6">
      <c r="F3673" s="2391"/>
    </row>
    <row r="3674" spans="6:6">
      <c r="F3674" s="2391"/>
    </row>
    <row r="3675" spans="6:6">
      <c r="F3675" s="2391"/>
    </row>
    <row r="3676" spans="6:6">
      <c r="F3676" s="2391"/>
    </row>
    <row r="3677" spans="6:6">
      <c r="F3677" s="2391"/>
    </row>
    <row r="3678" spans="6:6">
      <c r="F3678" s="2391"/>
    </row>
    <row r="3679" spans="6:6">
      <c r="F3679" s="2391"/>
    </row>
    <row r="3680" spans="6:6">
      <c r="F3680" s="2391"/>
    </row>
    <row r="3681" spans="6:6">
      <c r="F3681" s="2391"/>
    </row>
    <row r="3682" spans="6:6">
      <c r="F3682" s="2391"/>
    </row>
    <row r="3683" spans="6:6">
      <c r="F3683" s="2391"/>
    </row>
    <row r="3684" spans="6:6">
      <c r="F3684" s="2391"/>
    </row>
    <row r="3685" spans="6:6">
      <c r="F3685" s="2391"/>
    </row>
    <row r="3686" spans="6:6">
      <c r="F3686" s="2391"/>
    </row>
    <row r="3687" spans="6:6">
      <c r="F3687" s="2391"/>
    </row>
    <row r="3688" spans="6:6">
      <c r="F3688" s="2391"/>
    </row>
    <row r="3689" spans="6:6">
      <c r="F3689" s="2391"/>
    </row>
    <row r="3690" spans="6:6">
      <c r="F3690" s="2391"/>
    </row>
    <row r="3691" spans="6:6">
      <c r="F3691" s="2391"/>
    </row>
    <row r="3692" spans="6:6">
      <c r="F3692" s="2391"/>
    </row>
    <row r="3693" spans="6:6">
      <c r="F3693" s="2391"/>
    </row>
    <row r="3694" spans="6:6">
      <c r="F3694" s="2391"/>
    </row>
    <row r="3695" spans="6:6">
      <c r="F3695" s="2391"/>
    </row>
    <row r="3696" spans="6:6">
      <c r="F3696" s="2391"/>
    </row>
    <row r="3697" spans="6:6">
      <c r="F3697" s="2391"/>
    </row>
    <row r="3698" spans="6:6">
      <c r="F3698" s="2391"/>
    </row>
    <row r="3699" spans="6:6">
      <c r="F3699" s="2391"/>
    </row>
    <row r="3700" spans="6:6">
      <c r="F3700" s="2391"/>
    </row>
    <row r="3701" spans="6:6">
      <c r="F3701" s="2391"/>
    </row>
    <row r="3702" spans="6:6">
      <c r="F3702" s="2391"/>
    </row>
    <row r="3703" spans="6:6">
      <c r="F3703" s="2391"/>
    </row>
    <row r="3704" spans="6:6">
      <c r="F3704" s="2391"/>
    </row>
    <row r="3705" spans="6:6">
      <c r="F3705" s="2391"/>
    </row>
    <row r="3706" spans="6:6">
      <c r="F3706" s="2391"/>
    </row>
    <row r="3707" spans="6:6">
      <c r="F3707" s="2391"/>
    </row>
    <row r="3708" spans="6:6">
      <c r="F3708" s="2391"/>
    </row>
    <row r="3709" spans="6:6">
      <c r="F3709" s="2391"/>
    </row>
    <row r="3710" spans="6:6">
      <c r="F3710" s="2391"/>
    </row>
    <row r="3711" spans="6:6">
      <c r="F3711" s="2391"/>
    </row>
    <row r="3712" spans="6:6">
      <c r="F3712" s="2391"/>
    </row>
    <row r="3713" spans="6:6">
      <c r="F3713" s="2391"/>
    </row>
    <row r="3714" spans="6:6">
      <c r="F3714" s="2391"/>
    </row>
    <row r="3715" spans="6:6">
      <c r="F3715" s="2391"/>
    </row>
    <row r="3716" spans="6:6">
      <c r="F3716" s="2391"/>
    </row>
    <row r="3717" spans="6:6">
      <c r="F3717" s="2391"/>
    </row>
    <row r="3718" spans="6:6">
      <c r="F3718" s="2391"/>
    </row>
    <row r="3719" spans="6:6">
      <c r="F3719" s="2391"/>
    </row>
    <row r="3720" spans="6:6">
      <c r="F3720" s="2391"/>
    </row>
    <row r="3721" spans="6:6">
      <c r="F3721" s="2391"/>
    </row>
    <row r="3722" spans="6:6">
      <c r="F3722" s="2391"/>
    </row>
    <row r="3723" spans="6:6">
      <c r="F3723" s="2391"/>
    </row>
    <row r="3724" spans="6:6">
      <c r="F3724" s="2391"/>
    </row>
    <row r="3725" spans="6:6">
      <c r="F3725" s="2391"/>
    </row>
    <row r="3726" spans="6:6">
      <c r="F3726" s="2391"/>
    </row>
    <row r="3727" spans="6:6">
      <c r="F3727" s="2391"/>
    </row>
    <row r="3728" spans="6:6">
      <c r="F3728" s="2391"/>
    </row>
    <row r="3729" spans="6:6">
      <c r="F3729" s="2391"/>
    </row>
    <row r="3730" spans="6:6">
      <c r="F3730" s="2391"/>
    </row>
    <row r="3731" spans="6:6">
      <c r="F3731" s="2391"/>
    </row>
    <row r="3732" spans="6:6">
      <c r="F3732" s="2391"/>
    </row>
    <row r="3733" spans="6:6">
      <c r="F3733" s="2391"/>
    </row>
    <row r="3734" spans="6:6">
      <c r="F3734" s="2391"/>
    </row>
    <row r="3735" spans="6:6">
      <c r="F3735" s="2391"/>
    </row>
    <row r="3736" spans="6:6">
      <c r="F3736" s="2391"/>
    </row>
    <row r="3737" spans="6:6">
      <c r="F3737" s="2391"/>
    </row>
    <row r="3738" spans="6:6">
      <c r="F3738" s="2391"/>
    </row>
    <row r="3739" spans="6:6">
      <c r="F3739" s="2391"/>
    </row>
    <row r="3740" spans="6:6">
      <c r="F3740" s="2391"/>
    </row>
    <row r="3741" spans="6:6">
      <c r="F3741" s="2391"/>
    </row>
    <row r="3742" spans="6:6">
      <c r="F3742" s="2391"/>
    </row>
    <row r="3743" spans="6:6">
      <c r="F3743" s="2391"/>
    </row>
    <row r="3744" spans="6:6">
      <c r="F3744" s="2391"/>
    </row>
    <row r="3745" spans="6:6">
      <c r="F3745" s="2391"/>
    </row>
    <row r="3746" spans="6:6">
      <c r="F3746" s="2391"/>
    </row>
    <row r="3747" spans="6:6">
      <c r="F3747" s="2391"/>
    </row>
    <row r="3748" spans="6:6">
      <c r="F3748" s="2391"/>
    </row>
    <row r="3749" spans="6:6">
      <c r="F3749" s="2391"/>
    </row>
    <row r="3750" spans="6:6">
      <c r="F3750" s="2391"/>
    </row>
    <row r="3751" spans="6:6">
      <c r="F3751" s="2391"/>
    </row>
    <row r="3752" spans="6:6">
      <c r="F3752" s="2391"/>
    </row>
    <row r="3753" spans="6:6">
      <c r="F3753" s="2391"/>
    </row>
    <row r="3754" spans="6:6">
      <c r="F3754" s="2391"/>
    </row>
    <row r="3755" spans="6:6">
      <c r="F3755" s="2391"/>
    </row>
    <row r="3756" spans="6:6">
      <c r="F3756" s="2391"/>
    </row>
    <row r="3757" spans="6:6">
      <c r="F3757" s="2391"/>
    </row>
    <row r="3758" spans="6:6">
      <c r="F3758" s="2391"/>
    </row>
    <row r="3759" spans="6:6">
      <c r="F3759" s="2391"/>
    </row>
    <row r="3760" spans="6:6">
      <c r="F3760" s="2391"/>
    </row>
    <row r="3761" spans="6:6">
      <c r="F3761" s="2391"/>
    </row>
    <row r="3762" spans="6:6">
      <c r="F3762" s="2391"/>
    </row>
    <row r="3763" spans="6:6">
      <c r="F3763" s="2391"/>
    </row>
    <row r="3764" spans="6:6">
      <c r="F3764" s="2391"/>
    </row>
    <row r="3765" spans="6:6">
      <c r="F3765" s="2391"/>
    </row>
    <row r="3766" spans="6:6">
      <c r="F3766" s="2391"/>
    </row>
    <row r="3767" spans="6:6">
      <c r="F3767" s="2391"/>
    </row>
    <row r="3768" spans="6:6">
      <c r="F3768" s="2391"/>
    </row>
    <row r="3769" spans="6:6">
      <c r="F3769" s="2391"/>
    </row>
    <row r="3770" spans="6:6">
      <c r="F3770" s="2391"/>
    </row>
    <row r="3771" spans="6:6">
      <c r="F3771" s="2391"/>
    </row>
    <row r="3772" spans="6:6">
      <c r="F3772" s="2391"/>
    </row>
    <row r="3773" spans="6:6">
      <c r="F3773" s="2391"/>
    </row>
    <row r="3774" spans="6:6">
      <c r="F3774" s="2391"/>
    </row>
    <row r="3775" spans="6:6">
      <c r="F3775" s="2391"/>
    </row>
    <row r="3776" spans="6:6">
      <c r="F3776" s="2391"/>
    </row>
    <row r="3777" spans="6:6">
      <c r="F3777" s="2391"/>
    </row>
    <row r="3778" spans="6:6">
      <c r="F3778" s="2391"/>
    </row>
    <row r="3779" spans="6:6">
      <c r="F3779" s="2391"/>
    </row>
    <row r="3780" spans="6:6">
      <c r="F3780" s="2391"/>
    </row>
    <row r="3781" spans="6:6">
      <c r="F3781" s="2391"/>
    </row>
    <row r="3782" spans="6:6">
      <c r="F3782" s="2391"/>
    </row>
    <row r="3783" spans="6:6">
      <c r="F3783" s="2391"/>
    </row>
    <row r="3784" spans="6:6">
      <c r="F3784" s="2391"/>
    </row>
    <row r="3785" spans="6:6">
      <c r="F3785" s="2391"/>
    </row>
    <row r="3786" spans="6:6">
      <c r="F3786" s="2391"/>
    </row>
    <row r="3787" spans="6:6">
      <c r="F3787" s="2391"/>
    </row>
    <row r="3788" spans="6:6">
      <c r="F3788" s="2391"/>
    </row>
    <row r="3789" spans="6:6">
      <c r="F3789" s="2391"/>
    </row>
    <row r="3790" spans="6:6">
      <c r="F3790" s="2391"/>
    </row>
    <row r="3791" spans="6:6">
      <c r="F3791" s="2391"/>
    </row>
    <row r="3792" spans="6:6">
      <c r="F3792" s="2391"/>
    </row>
    <row r="3793" spans="6:6">
      <c r="F3793" s="2391"/>
    </row>
    <row r="3794" spans="6:6">
      <c r="F3794" s="2391"/>
    </row>
    <row r="3795" spans="6:6">
      <c r="F3795" s="2391"/>
    </row>
    <row r="3796" spans="6:6">
      <c r="F3796" s="2391"/>
    </row>
    <row r="3797" spans="6:6">
      <c r="F3797" s="2391"/>
    </row>
    <row r="3798" spans="6:6">
      <c r="F3798" s="2391"/>
    </row>
    <row r="3799" spans="6:6">
      <c r="F3799" s="2391"/>
    </row>
    <row r="3800" spans="6:6">
      <c r="F3800" s="2391"/>
    </row>
    <row r="3801" spans="6:6">
      <c r="F3801" s="2391"/>
    </row>
    <row r="3802" spans="6:6">
      <c r="F3802" s="2391"/>
    </row>
    <row r="3803" spans="6:6">
      <c r="F3803" s="2391"/>
    </row>
    <row r="3804" spans="6:6">
      <c r="F3804" s="2391"/>
    </row>
    <row r="3805" spans="6:6">
      <c r="F3805" s="2391"/>
    </row>
    <row r="3806" spans="6:6">
      <c r="F3806" s="2391"/>
    </row>
    <row r="3807" spans="6:6">
      <c r="F3807" s="2391"/>
    </row>
    <row r="3808" spans="6:6">
      <c r="F3808" s="2391"/>
    </row>
    <row r="3809" spans="6:6">
      <c r="F3809" s="2391"/>
    </row>
    <row r="3810" spans="6:6">
      <c r="F3810" s="2391"/>
    </row>
    <row r="3811" spans="6:6">
      <c r="F3811" s="2391"/>
    </row>
    <row r="3812" spans="6:6">
      <c r="F3812" s="2391"/>
    </row>
    <row r="3813" spans="6:6">
      <c r="F3813" s="2391"/>
    </row>
    <row r="3814" spans="6:6">
      <c r="F3814" s="2391"/>
    </row>
    <row r="3815" spans="6:6">
      <c r="F3815" s="2391"/>
    </row>
    <row r="3816" spans="6:6">
      <c r="F3816" s="2391"/>
    </row>
    <row r="3817" spans="6:6">
      <c r="F3817" s="2391"/>
    </row>
    <row r="3818" spans="6:6">
      <c r="F3818" s="2391"/>
    </row>
    <row r="3819" spans="6:6">
      <c r="F3819" s="2391"/>
    </row>
    <row r="3820" spans="6:6">
      <c r="F3820" s="2391"/>
    </row>
    <row r="3821" spans="6:6">
      <c r="F3821" s="2391"/>
    </row>
    <row r="3822" spans="6:6">
      <c r="F3822" s="2391"/>
    </row>
    <row r="3823" spans="6:6">
      <c r="F3823" s="2391"/>
    </row>
    <row r="3824" spans="6:6">
      <c r="F3824" s="2391"/>
    </row>
    <row r="3825" spans="6:6">
      <c r="F3825" s="2391"/>
    </row>
    <row r="3826" spans="6:6">
      <c r="F3826" s="2391"/>
    </row>
    <row r="3827" spans="6:6">
      <c r="F3827" s="2391"/>
    </row>
    <row r="3828" spans="6:6">
      <c r="F3828" s="2391"/>
    </row>
    <row r="3829" spans="6:6">
      <c r="F3829" s="2391"/>
    </row>
    <row r="3830" spans="6:6">
      <c r="F3830" s="2391"/>
    </row>
    <row r="3831" spans="6:6">
      <c r="F3831" s="2391"/>
    </row>
    <row r="3832" spans="6:6">
      <c r="F3832" s="2391"/>
    </row>
    <row r="3833" spans="6:6">
      <c r="F3833" s="2391"/>
    </row>
    <row r="3834" spans="6:6">
      <c r="F3834" s="2391"/>
    </row>
    <row r="3835" spans="6:6">
      <c r="F3835" s="2391"/>
    </row>
    <row r="3836" spans="6:6">
      <c r="F3836" s="2391"/>
    </row>
    <row r="3837" spans="6:6">
      <c r="F3837" s="2391"/>
    </row>
    <row r="3838" spans="6:6">
      <c r="F3838" s="2391"/>
    </row>
    <row r="3839" spans="6:6">
      <c r="F3839" s="2391"/>
    </row>
    <row r="3840" spans="6:6">
      <c r="F3840" s="2391"/>
    </row>
    <row r="3841" spans="6:6">
      <c r="F3841" s="2391"/>
    </row>
    <row r="3842" spans="6:6">
      <c r="F3842" s="2391"/>
    </row>
    <row r="3843" spans="6:6">
      <c r="F3843" s="2391"/>
    </row>
    <row r="3844" spans="6:6">
      <c r="F3844" s="2391"/>
    </row>
    <row r="3845" spans="6:6">
      <c r="F3845" s="2391"/>
    </row>
    <row r="3846" spans="6:6">
      <c r="F3846" s="2391"/>
    </row>
    <row r="3847" spans="6:6">
      <c r="F3847" s="2391"/>
    </row>
    <row r="3848" spans="6:6">
      <c r="F3848" s="2391"/>
    </row>
    <row r="3849" spans="6:6">
      <c r="F3849" s="2391"/>
    </row>
    <row r="3850" spans="6:6">
      <c r="F3850" s="2391"/>
    </row>
    <row r="3851" spans="6:6">
      <c r="F3851" s="2391"/>
    </row>
    <row r="3852" spans="6:6">
      <c r="F3852" s="2391"/>
    </row>
    <row r="3853" spans="6:6">
      <c r="F3853" s="2391"/>
    </row>
    <row r="3854" spans="6:6">
      <c r="F3854" s="2391"/>
    </row>
    <row r="3855" spans="6:6">
      <c r="F3855" s="2391"/>
    </row>
    <row r="3856" spans="6:6">
      <c r="F3856" s="2391"/>
    </row>
    <row r="3857" spans="6:6">
      <c r="F3857" s="2391"/>
    </row>
    <row r="3858" spans="6:6">
      <c r="F3858" s="2391"/>
    </row>
    <row r="3859" spans="6:6">
      <c r="F3859" s="2391"/>
    </row>
    <row r="3860" spans="6:6">
      <c r="F3860" s="2391"/>
    </row>
    <row r="3861" spans="6:6">
      <c r="F3861" s="2391"/>
    </row>
    <row r="3862" spans="6:6">
      <c r="F3862" s="2391"/>
    </row>
    <row r="3863" spans="6:6">
      <c r="F3863" s="2391"/>
    </row>
    <row r="3864" spans="6:6">
      <c r="F3864" s="2391"/>
    </row>
    <row r="3865" spans="6:6">
      <c r="F3865" s="2391"/>
    </row>
    <row r="3866" spans="6:6">
      <c r="F3866" s="2391"/>
    </row>
    <row r="3867" spans="6:6">
      <c r="F3867" s="2391"/>
    </row>
    <row r="3868" spans="6:6">
      <c r="F3868" s="2391"/>
    </row>
    <row r="3869" spans="6:6">
      <c r="F3869" s="2391"/>
    </row>
    <row r="3870" spans="6:6">
      <c r="F3870" s="2391"/>
    </row>
    <row r="3871" spans="6:6">
      <c r="F3871" s="2391"/>
    </row>
    <row r="3872" spans="6:6">
      <c r="F3872" s="2391"/>
    </row>
    <row r="3873" spans="6:6">
      <c r="F3873" s="2391"/>
    </row>
    <row r="3874" spans="6:6">
      <c r="F3874" s="2391"/>
    </row>
    <row r="3875" spans="6:6">
      <c r="F3875" s="2391"/>
    </row>
    <row r="3876" spans="6:6">
      <c r="F3876" s="2391"/>
    </row>
    <row r="3877" spans="6:6">
      <c r="F3877" s="2391"/>
    </row>
    <row r="3878" spans="6:6">
      <c r="F3878" s="2391"/>
    </row>
    <row r="3879" spans="6:6">
      <c r="F3879" s="2391"/>
    </row>
    <row r="3880" spans="6:6">
      <c r="F3880" s="2391"/>
    </row>
    <row r="3881" spans="6:6">
      <c r="F3881" s="2391"/>
    </row>
    <row r="3882" spans="6:6">
      <c r="F3882" s="2391"/>
    </row>
    <row r="3883" spans="6:6">
      <c r="F3883" s="2391"/>
    </row>
    <row r="3884" spans="6:6">
      <c r="F3884" s="2391"/>
    </row>
    <row r="3885" spans="6:6">
      <c r="F3885" s="2391"/>
    </row>
    <row r="3886" spans="6:6">
      <c r="F3886" s="2391"/>
    </row>
    <row r="3887" spans="6:6">
      <c r="F3887" s="2391"/>
    </row>
    <row r="3888" spans="6:6">
      <c r="F3888" s="2391"/>
    </row>
    <row r="3889" spans="6:6">
      <c r="F3889" s="2391"/>
    </row>
    <row r="3890" spans="6:6">
      <c r="F3890" s="2391"/>
    </row>
    <row r="3891" spans="6:6">
      <c r="F3891" s="2391"/>
    </row>
    <row r="3892" spans="6:6">
      <c r="F3892" s="2391"/>
    </row>
    <row r="3893" spans="6:6">
      <c r="F3893" s="2391"/>
    </row>
    <row r="3894" spans="6:6">
      <c r="F3894" s="2391"/>
    </row>
    <row r="3895" spans="6:6">
      <c r="F3895" s="2391"/>
    </row>
    <row r="3896" spans="6:6">
      <c r="F3896" s="2391"/>
    </row>
    <row r="3897" spans="6:6">
      <c r="F3897" s="2391"/>
    </row>
    <row r="3898" spans="6:6">
      <c r="F3898" s="2391"/>
    </row>
    <row r="3899" spans="6:6">
      <c r="F3899" s="2391"/>
    </row>
    <row r="3900" spans="6:6">
      <c r="F3900" s="2391"/>
    </row>
    <row r="3901" spans="6:6">
      <c r="F3901" s="2391"/>
    </row>
    <row r="3902" spans="6:6">
      <c r="F3902" s="2391"/>
    </row>
    <row r="3903" spans="6:6">
      <c r="F3903" s="2391"/>
    </row>
    <row r="3904" spans="6:6">
      <c r="F3904" s="2391"/>
    </row>
    <row r="3905" spans="6:6">
      <c r="F3905" s="2391"/>
    </row>
    <row r="3906" spans="6:6">
      <c r="F3906" s="2391"/>
    </row>
    <row r="3907" spans="6:6">
      <c r="F3907" s="2391"/>
    </row>
    <row r="3908" spans="6:6">
      <c r="F3908" s="2391"/>
    </row>
    <row r="3909" spans="6:6">
      <c r="F3909" s="2391"/>
    </row>
    <row r="3910" spans="6:6">
      <c r="F3910" s="2391"/>
    </row>
    <row r="3911" spans="6:6">
      <c r="F3911" s="2391"/>
    </row>
    <row r="3912" spans="6:6">
      <c r="F3912" s="2391"/>
    </row>
    <row r="3913" spans="6:6">
      <c r="F3913" s="2391"/>
    </row>
    <row r="3914" spans="6:6">
      <c r="F3914" s="2391"/>
    </row>
    <row r="3915" spans="6:6">
      <c r="F3915" s="2391"/>
    </row>
    <row r="3916" spans="6:6">
      <c r="F3916" s="2391"/>
    </row>
    <row r="3917" spans="6:6">
      <c r="F3917" s="2391"/>
    </row>
    <row r="3918" spans="6:6">
      <c r="F3918" s="2391"/>
    </row>
    <row r="3919" spans="6:6">
      <c r="F3919" s="2391"/>
    </row>
    <row r="3920" spans="6:6">
      <c r="F3920" s="2391"/>
    </row>
    <row r="3921" spans="6:6">
      <c r="F3921" s="2391"/>
    </row>
    <row r="3922" spans="6:6">
      <c r="F3922" s="2391"/>
    </row>
    <row r="3923" spans="6:6">
      <c r="F3923" s="2391"/>
    </row>
    <row r="3924" spans="6:6">
      <c r="F3924" s="2391"/>
    </row>
    <row r="3925" spans="6:6">
      <c r="F3925" s="2391"/>
    </row>
    <row r="3926" spans="6:6">
      <c r="F3926" s="2391"/>
    </row>
    <row r="3927" spans="6:6">
      <c r="F3927" s="2391"/>
    </row>
    <row r="3928" spans="6:6">
      <c r="F3928" s="2391"/>
    </row>
    <row r="3929" spans="6:6">
      <c r="F3929" s="2391"/>
    </row>
    <row r="3930" spans="6:6">
      <c r="F3930" s="2391"/>
    </row>
    <row r="3931" spans="6:6">
      <c r="F3931" s="2391"/>
    </row>
    <row r="3932" spans="6:6">
      <c r="F3932" s="2391"/>
    </row>
    <row r="3933" spans="6:6">
      <c r="F3933" s="2391"/>
    </row>
    <row r="3934" spans="6:6">
      <c r="F3934" s="2391"/>
    </row>
    <row r="3935" spans="6:6">
      <c r="F3935" s="2391"/>
    </row>
    <row r="3936" spans="6:6">
      <c r="F3936" s="2391"/>
    </row>
    <row r="3937" spans="6:6">
      <c r="F3937" s="2391"/>
    </row>
    <row r="3938" spans="6:6">
      <c r="F3938" s="2391"/>
    </row>
    <row r="3939" spans="6:6">
      <c r="F3939" s="2391"/>
    </row>
    <row r="3940" spans="6:6">
      <c r="F3940" s="2391"/>
    </row>
    <row r="3941" spans="6:6">
      <c r="F3941" s="2391"/>
    </row>
    <row r="3942" spans="6:6">
      <c r="F3942" s="2391"/>
    </row>
    <row r="3943" spans="6:6">
      <c r="F3943" s="2391"/>
    </row>
    <row r="3944" spans="6:6">
      <c r="F3944" s="2391"/>
    </row>
    <row r="3945" spans="6:6">
      <c r="F3945" s="2391"/>
    </row>
    <row r="3946" spans="6:6">
      <c r="F3946" s="2391"/>
    </row>
    <row r="3947" spans="6:6">
      <c r="F3947" s="2391"/>
    </row>
    <row r="3948" spans="6:6">
      <c r="F3948" s="2391"/>
    </row>
    <row r="3949" spans="6:6">
      <c r="F3949" s="2391"/>
    </row>
    <row r="3950" spans="6:6">
      <c r="F3950" s="2391"/>
    </row>
    <row r="3951" spans="6:6">
      <c r="F3951" s="2391"/>
    </row>
    <row r="3952" spans="6:6">
      <c r="F3952" s="2391"/>
    </row>
    <row r="3953" spans="6:6">
      <c r="F3953" s="2391"/>
    </row>
    <row r="3954" spans="6:6">
      <c r="F3954" s="2391"/>
    </row>
    <row r="3955" spans="6:6">
      <c r="F3955" s="2391"/>
    </row>
    <row r="3956" spans="6:6">
      <c r="F3956" s="2391"/>
    </row>
    <row r="3957" spans="6:6">
      <c r="F3957" s="2391"/>
    </row>
    <row r="3958" spans="6:6">
      <c r="F3958" s="2391"/>
    </row>
    <row r="3959" spans="6:6">
      <c r="F3959" s="2391"/>
    </row>
    <row r="3960" spans="6:6">
      <c r="F3960" s="2391"/>
    </row>
    <row r="3961" spans="6:6">
      <c r="F3961" s="2391"/>
    </row>
    <row r="3962" spans="6:6">
      <c r="F3962" s="2391"/>
    </row>
    <row r="3963" spans="6:6">
      <c r="F3963" s="2391"/>
    </row>
    <row r="3964" spans="6:6">
      <c r="F3964" s="2391"/>
    </row>
    <row r="3965" spans="6:6">
      <c r="F3965" s="2391"/>
    </row>
    <row r="3966" spans="6:6">
      <c r="F3966" s="2391"/>
    </row>
    <row r="3967" spans="6:6">
      <c r="F3967" s="2391"/>
    </row>
    <row r="3968" spans="6:6">
      <c r="F3968" s="2391"/>
    </row>
    <row r="3969" spans="6:6">
      <c r="F3969" s="2391"/>
    </row>
    <row r="3970" spans="6:6">
      <c r="F3970" s="2391"/>
    </row>
    <row r="3971" spans="6:6">
      <c r="F3971" s="2391"/>
    </row>
    <row r="3972" spans="6:6">
      <c r="F3972" s="2391"/>
    </row>
    <row r="3973" spans="6:6">
      <c r="F3973" s="2391"/>
    </row>
    <row r="3974" spans="6:6">
      <c r="F3974" s="2391"/>
    </row>
    <row r="3975" spans="6:6">
      <c r="F3975" s="2391"/>
    </row>
    <row r="3976" spans="6:6">
      <c r="F3976" s="2391"/>
    </row>
    <row r="3977" spans="6:6">
      <c r="F3977" s="2391"/>
    </row>
    <row r="3978" spans="6:6">
      <c r="F3978" s="2391"/>
    </row>
    <row r="3979" spans="6:6">
      <c r="F3979" s="2391"/>
    </row>
    <row r="3980" spans="6:6">
      <c r="F3980" s="2391"/>
    </row>
    <row r="3981" spans="6:6">
      <c r="F3981" s="2391"/>
    </row>
    <row r="3982" spans="6:6">
      <c r="F3982" s="2391"/>
    </row>
    <row r="3983" spans="6:6">
      <c r="F3983" s="2391"/>
    </row>
    <row r="3984" spans="6:6">
      <c r="F3984" s="2391"/>
    </row>
    <row r="3985" spans="6:6">
      <c r="F3985" s="2391"/>
    </row>
    <row r="3986" spans="6:6">
      <c r="F3986" s="2391"/>
    </row>
    <row r="3987" spans="6:6">
      <c r="F3987" s="2391"/>
    </row>
    <row r="3988" spans="6:6">
      <c r="F3988" s="2391"/>
    </row>
    <row r="3989" spans="6:6">
      <c r="F3989" s="2391"/>
    </row>
    <row r="3990" spans="6:6">
      <c r="F3990" s="2391"/>
    </row>
    <row r="3991" spans="6:6">
      <c r="F3991" s="2391"/>
    </row>
    <row r="3992" spans="6:6">
      <c r="F3992" s="2391"/>
    </row>
    <row r="3993" spans="6:6">
      <c r="F3993" s="2391"/>
    </row>
    <row r="3994" spans="6:6">
      <c r="F3994" s="2391"/>
    </row>
    <row r="3995" spans="6:6">
      <c r="F3995" s="2391"/>
    </row>
    <row r="3996" spans="6:6">
      <c r="F3996" s="2391"/>
    </row>
    <row r="3997" spans="6:6">
      <c r="F3997" s="2391"/>
    </row>
    <row r="3998" spans="6:6">
      <c r="F3998" s="2391"/>
    </row>
    <row r="3999" spans="6:6">
      <c r="F3999" s="2391"/>
    </row>
    <row r="4000" spans="6:6">
      <c r="F4000" s="2391"/>
    </row>
    <row r="4001" spans="6:6">
      <c r="F4001" s="2391"/>
    </row>
    <row r="4002" spans="6:6">
      <c r="F4002" s="2391"/>
    </row>
    <row r="4003" spans="6:6">
      <c r="F4003" s="2391"/>
    </row>
    <row r="4004" spans="6:6">
      <c r="F4004" s="2391"/>
    </row>
    <row r="4005" spans="6:6">
      <c r="F4005" s="2391"/>
    </row>
    <row r="4006" spans="6:6">
      <c r="F4006" s="2391"/>
    </row>
    <row r="4007" spans="6:6">
      <c r="F4007" s="2391"/>
    </row>
    <row r="4008" spans="6:6">
      <c r="F4008" s="2391"/>
    </row>
    <row r="4009" spans="6:6">
      <c r="F4009" s="2391"/>
    </row>
    <row r="4010" spans="6:6">
      <c r="F4010" s="2391"/>
    </row>
    <row r="4011" spans="6:6">
      <c r="F4011" s="2391"/>
    </row>
    <row r="4012" spans="6:6">
      <c r="F4012" s="2391"/>
    </row>
    <row r="4013" spans="6:6">
      <c r="F4013" s="2391"/>
    </row>
    <row r="4014" spans="6:6">
      <c r="F4014" s="2391"/>
    </row>
    <row r="4015" spans="6:6">
      <c r="F4015" s="2391"/>
    </row>
    <row r="4016" spans="6:6">
      <c r="F4016" s="2391"/>
    </row>
    <row r="4017" spans="6:6">
      <c r="F4017" s="2391"/>
    </row>
    <row r="4018" spans="6:6">
      <c r="F4018" s="2391"/>
    </row>
    <row r="4019" spans="6:6">
      <c r="F4019" s="2391"/>
    </row>
    <row r="4020" spans="6:6">
      <c r="F4020" s="2391"/>
    </row>
    <row r="4021" spans="6:6">
      <c r="F4021" s="2391"/>
    </row>
    <row r="4022" spans="6:6">
      <c r="F4022" s="2391"/>
    </row>
    <row r="4023" spans="6:6">
      <c r="F4023" s="2391"/>
    </row>
    <row r="4024" spans="6:6">
      <c r="F4024" s="2391"/>
    </row>
    <row r="4025" spans="6:6">
      <c r="F4025" s="2391"/>
    </row>
    <row r="4026" spans="6:6">
      <c r="F4026" s="2391"/>
    </row>
    <row r="4027" spans="6:6">
      <c r="F4027" s="2391"/>
    </row>
    <row r="4028" spans="6:6">
      <c r="F4028" s="2391"/>
    </row>
    <row r="4029" spans="6:6">
      <c r="F4029" s="2391"/>
    </row>
    <row r="4030" spans="6:6">
      <c r="F4030" s="2391"/>
    </row>
    <row r="4031" spans="6:6">
      <c r="F4031" s="2391"/>
    </row>
    <row r="4032" spans="6:6">
      <c r="F4032" s="2391"/>
    </row>
    <row r="4033" spans="6:6">
      <c r="F4033" s="2391"/>
    </row>
    <row r="4034" spans="6:6">
      <c r="F4034" s="2391"/>
    </row>
    <row r="4035" spans="6:6">
      <c r="F4035" s="2391"/>
    </row>
    <row r="4036" spans="6:6">
      <c r="F4036" s="2391"/>
    </row>
    <row r="4037" spans="6:6">
      <c r="F4037" s="2391"/>
    </row>
    <row r="4038" spans="6:6">
      <c r="F4038" s="2391"/>
    </row>
    <row r="4039" spans="6:6">
      <c r="F4039" s="2391"/>
    </row>
    <row r="4040" spans="6:6">
      <c r="F4040" s="2391"/>
    </row>
    <row r="4041" spans="6:6">
      <c r="F4041" s="2391"/>
    </row>
    <row r="4042" spans="6:6">
      <c r="F4042" s="2391"/>
    </row>
    <row r="4043" spans="6:6">
      <c r="F4043" s="2391"/>
    </row>
    <row r="4044" spans="6:6">
      <c r="F4044" s="2391"/>
    </row>
    <row r="4045" spans="6:6">
      <c r="F4045" s="2391"/>
    </row>
    <row r="4046" spans="6:6">
      <c r="F4046" s="2391"/>
    </row>
    <row r="4047" spans="6:6">
      <c r="F4047" s="2391"/>
    </row>
    <row r="4048" spans="6:6">
      <c r="F4048" s="2391"/>
    </row>
    <row r="4049" spans="6:6">
      <c r="F4049" s="2391"/>
    </row>
    <row r="4050" spans="6:6">
      <c r="F4050" s="2391"/>
    </row>
    <row r="4051" spans="6:6">
      <c r="F4051" s="2391"/>
    </row>
    <row r="4052" spans="6:6">
      <c r="F4052" s="2391"/>
    </row>
    <row r="4053" spans="6:6">
      <c r="F4053" s="2391"/>
    </row>
    <row r="4054" spans="6:6">
      <c r="F4054" s="2391"/>
    </row>
    <row r="4055" spans="6:6">
      <c r="F4055" s="2391"/>
    </row>
    <row r="4056" spans="6:6">
      <c r="F4056" s="2391"/>
    </row>
    <row r="4057" spans="6:6">
      <c r="F4057" s="2391"/>
    </row>
    <row r="4058" spans="6:6">
      <c r="F4058" s="2391"/>
    </row>
    <row r="4059" spans="6:6">
      <c r="F4059" s="2391"/>
    </row>
    <row r="4060" spans="6:6">
      <c r="F4060" s="2391"/>
    </row>
    <row r="4061" spans="6:6">
      <c r="F4061" s="2391"/>
    </row>
    <row r="4062" spans="6:6">
      <c r="F4062" s="2391"/>
    </row>
    <row r="4063" spans="6:6">
      <c r="F4063" s="2391"/>
    </row>
    <row r="4064" spans="6:6">
      <c r="F4064" s="2391"/>
    </row>
    <row r="4065" spans="6:6">
      <c r="F4065" s="2391"/>
    </row>
    <row r="4066" spans="6:6">
      <c r="F4066" s="2391"/>
    </row>
    <row r="4067" spans="6:6">
      <c r="F4067" s="2391"/>
    </row>
    <row r="4068" spans="6:6">
      <c r="F4068" s="2391"/>
    </row>
    <row r="4069" spans="6:6">
      <c r="F4069" s="2391"/>
    </row>
    <row r="4070" spans="6:6">
      <c r="F4070" s="2391"/>
    </row>
    <row r="4071" spans="6:6">
      <c r="F4071" s="2391"/>
    </row>
    <row r="4072" spans="6:6">
      <c r="F4072" s="2391"/>
    </row>
    <row r="4073" spans="6:6">
      <c r="F4073" s="2391"/>
    </row>
    <row r="4074" spans="6:6">
      <c r="F4074" s="2391"/>
    </row>
    <row r="4075" spans="6:6">
      <c r="F4075" s="2391"/>
    </row>
    <row r="4076" spans="6:6">
      <c r="F4076" s="2391"/>
    </row>
    <row r="4077" spans="6:6">
      <c r="F4077" s="2391"/>
    </row>
    <row r="4078" spans="6:6">
      <c r="F4078" s="2391"/>
    </row>
    <row r="4079" spans="6:6">
      <c r="F4079" s="2391"/>
    </row>
    <row r="4080" spans="6:6">
      <c r="F4080" s="2391"/>
    </row>
    <row r="4081" spans="6:6">
      <c r="F4081" s="2391"/>
    </row>
    <row r="4082" spans="6:6">
      <c r="F4082" s="2391"/>
    </row>
    <row r="4083" spans="6:6">
      <c r="F4083" s="2391"/>
    </row>
    <row r="4084" spans="6:6">
      <c r="F4084" s="2391"/>
    </row>
    <row r="4085" spans="6:6">
      <c r="F4085" s="2391"/>
    </row>
    <row r="4086" spans="6:6">
      <c r="F4086" s="2391"/>
    </row>
    <row r="4087" spans="6:6">
      <c r="F4087" s="2391"/>
    </row>
    <row r="4088" spans="6:6">
      <c r="F4088" s="2391"/>
    </row>
    <row r="4089" spans="6:6">
      <c r="F4089" s="2391"/>
    </row>
    <row r="4090" spans="6:6">
      <c r="F4090" s="2391"/>
    </row>
    <row r="4091" spans="6:6">
      <c r="F4091" s="2391"/>
    </row>
    <row r="4092" spans="6:6">
      <c r="F4092" s="2391"/>
    </row>
    <row r="4093" spans="6:6">
      <c r="F4093" s="2391"/>
    </row>
    <row r="4094" spans="6:6">
      <c r="F4094" s="2391"/>
    </row>
    <row r="4095" spans="6:6">
      <c r="F4095" s="2391"/>
    </row>
    <row r="4096" spans="6:6">
      <c r="F4096" s="2391"/>
    </row>
    <row r="4097" spans="6:6">
      <c r="F4097" s="2391"/>
    </row>
    <row r="4098" spans="6:6">
      <c r="F4098" s="2391"/>
    </row>
    <row r="4099" spans="6:6">
      <c r="F4099" s="2391"/>
    </row>
    <row r="4100" spans="6:6">
      <c r="F4100" s="2391"/>
    </row>
    <row r="4101" spans="6:6">
      <c r="F4101" s="2391"/>
    </row>
    <row r="4102" spans="6:6">
      <c r="F4102" s="2391"/>
    </row>
    <row r="4103" spans="6:6">
      <c r="F4103" s="2391"/>
    </row>
    <row r="4104" spans="6:6">
      <c r="F4104" s="2391"/>
    </row>
    <row r="4105" spans="6:6">
      <c r="F4105" s="2391"/>
    </row>
    <row r="4106" spans="6:6">
      <c r="F4106" s="2391"/>
    </row>
    <row r="4107" spans="6:6">
      <c r="F4107" s="2391"/>
    </row>
    <row r="4108" spans="6:6">
      <c r="F4108" s="2391"/>
    </row>
    <row r="4109" spans="6:6">
      <c r="F4109" s="2391"/>
    </row>
    <row r="4110" spans="6:6">
      <c r="F4110" s="2391"/>
    </row>
    <row r="4111" spans="6:6">
      <c r="F4111" s="2391"/>
    </row>
    <row r="4112" spans="6:6">
      <c r="F4112" s="2391"/>
    </row>
    <row r="4113" spans="6:6">
      <c r="F4113" s="2391"/>
    </row>
    <row r="4114" spans="6:6">
      <c r="F4114" s="2391"/>
    </row>
    <row r="4115" spans="6:6">
      <c r="F4115" s="2391"/>
    </row>
    <row r="4116" spans="6:6">
      <c r="F4116" s="2391"/>
    </row>
    <row r="4117" spans="6:6">
      <c r="F4117" s="2391"/>
    </row>
    <row r="4118" spans="6:6">
      <c r="F4118" s="2391"/>
    </row>
    <row r="4119" spans="6:6">
      <c r="F4119" s="2391"/>
    </row>
    <row r="4120" spans="6:6">
      <c r="F4120" s="2391"/>
    </row>
    <row r="4121" spans="6:6">
      <c r="F4121" s="2391"/>
    </row>
    <row r="4122" spans="6:6">
      <c r="F4122" s="2391"/>
    </row>
    <row r="4123" spans="6:6">
      <c r="F4123" s="2391"/>
    </row>
    <row r="4124" spans="6:6">
      <c r="F4124" s="2391"/>
    </row>
    <row r="4125" spans="6:6">
      <c r="F4125" s="2391"/>
    </row>
    <row r="4126" spans="6:6">
      <c r="F4126" s="2391"/>
    </row>
    <row r="4127" spans="6:6">
      <c r="F4127" s="2391"/>
    </row>
    <row r="4128" spans="6:6">
      <c r="F4128" s="2391"/>
    </row>
    <row r="4129" spans="6:6">
      <c r="F4129" s="2391"/>
    </row>
    <row r="4130" spans="6:6">
      <c r="F4130" s="2391"/>
    </row>
    <row r="4131" spans="6:6">
      <c r="F4131" s="2391"/>
    </row>
    <row r="4132" spans="6:6">
      <c r="F4132" s="2391"/>
    </row>
    <row r="4133" spans="6:6">
      <c r="F4133" s="2391"/>
    </row>
    <row r="4134" spans="6:6">
      <c r="F4134" s="2391"/>
    </row>
    <row r="4135" spans="6:6">
      <c r="F4135" s="2391"/>
    </row>
    <row r="4136" spans="6:6">
      <c r="F4136" s="2391"/>
    </row>
    <row r="4137" spans="6:6">
      <c r="F4137" s="2391"/>
    </row>
    <row r="4138" spans="6:6">
      <c r="F4138" s="2391"/>
    </row>
    <row r="4139" spans="6:6">
      <c r="F4139" s="2391"/>
    </row>
    <row r="4140" spans="6:6">
      <c r="F4140" s="2391"/>
    </row>
    <row r="4141" spans="6:6">
      <c r="F4141" s="2391"/>
    </row>
    <row r="4142" spans="6:6">
      <c r="F4142" s="2391"/>
    </row>
    <row r="4143" spans="6:6">
      <c r="F4143" s="2391"/>
    </row>
    <row r="4144" spans="6:6">
      <c r="F4144" s="2391"/>
    </row>
    <row r="4145" spans="6:6">
      <c r="F4145" s="2391"/>
    </row>
    <row r="4146" spans="6:6">
      <c r="F4146" s="2391"/>
    </row>
    <row r="4147" spans="6:6">
      <c r="F4147" s="2391"/>
    </row>
    <row r="4148" spans="6:6">
      <c r="F4148" s="2391"/>
    </row>
    <row r="4149" spans="6:6">
      <c r="F4149" s="2391"/>
    </row>
    <row r="4150" spans="6:6">
      <c r="F4150" s="2391"/>
    </row>
    <row r="4151" spans="6:6">
      <c r="F4151" s="2391"/>
    </row>
    <row r="4152" spans="6:6">
      <c r="F4152" s="2391"/>
    </row>
    <row r="4153" spans="6:6">
      <c r="F4153" s="2391"/>
    </row>
    <row r="4154" spans="6:6">
      <c r="F4154" s="2391"/>
    </row>
    <row r="4155" spans="6:6">
      <c r="F4155" s="2391"/>
    </row>
    <row r="4156" spans="6:6">
      <c r="F4156" s="2391"/>
    </row>
    <row r="4157" spans="6:6">
      <c r="F4157" s="2391"/>
    </row>
    <row r="4158" spans="6:6">
      <c r="F4158" s="2391"/>
    </row>
    <row r="4159" spans="6:6">
      <c r="F4159" s="2391"/>
    </row>
    <row r="4160" spans="6:6">
      <c r="F4160" s="2391"/>
    </row>
    <row r="4161" spans="6:6">
      <c r="F4161" s="2391"/>
    </row>
    <row r="4162" spans="6:6">
      <c r="F4162" s="2391"/>
    </row>
    <row r="4163" spans="6:6">
      <c r="F4163" s="2391"/>
    </row>
    <row r="4164" spans="6:6">
      <c r="F4164" s="2391"/>
    </row>
    <row r="4165" spans="6:6">
      <c r="F4165" s="2391"/>
    </row>
    <row r="4166" spans="6:6">
      <c r="F4166" s="2391"/>
    </row>
    <row r="4167" spans="6:6">
      <c r="F4167" s="2391"/>
    </row>
    <row r="4168" spans="6:6">
      <c r="F4168" s="2391"/>
    </row>
    <row r="4169" spans="6:6">
      <c r="F4169" s="2391"/>
    </row>
    <row r="4170" spans="6:6">
      <c r="F4170" s="2391"/>
    </row>
    <row r="4171" spans="6:6">
      <c r="F4171" s="2391"/>
    </row>
    <row r="4172" spans="6:6">
      <c r="F4172" s="2391"/>
    </row>
    <row r="4173" spans="6:6">
      <c r="F4173" s="2391"/>
    </row>
    <row r="4174" spans="6:6">
      <c r="F4174" s="2391"/>
    </row>
    <row r="4175" spans="6:6">
      <c r="F4175" s="2391"/>
    </row>
    <row r="4176" spans="6:6">
      <c r="F4176" s="2391"/>
    </row>
    <row r="4177" spans="6:6">
      <c r="F4177" s="2391"/>
    </row>
    <row r="4178" spans="6:6">
      <c r="F4178" s="2391"/>
    </row>
    <row r="4179" spans="6:6">
      <c r="F4179" s="2391"/>
    </row>
    <row r="4180" spans="6:6">
      <c r="F4180" s="2391"/>
    </row>
    <row r="4181" spans="6:6">
      <c r="F4181" s="2391"/>
    </row>
    <row r="4182" spans="6:6">
      <c r="F4182" s="2391"/>
    </row>
    <row r="4183" spans="6:6">
      <c r="F4183" s="2391"/>
    </row>
    <row r="4184" spans="6:6">
      <c r="F4184" s="2391"/>
    </row>
    <row r="4185" spans="6:6">
      <c r="F4185" s="2391"/>
    </row>
    <row r="4186" spans="6:6">
      <c r="F4186" s="2391"/>
    </row>
    <row r="4187" spans="6:6">
      <c r="F4187" s="2391"/>
    </row>
    <row r="4188" spans="6:6">
      <c r="F4188" s="2391"/>
    </row>
    <row r="4189" spans="6:6">
      <c r="F4189" s="2391"/>
    </row>
    <row r="4190" spans="6:6">
      <c r="F4190" s="2391"/>
    </row>
    <row r="4191" spans="6:6">
      <c r="F4191" s="2391"/>
    </row>
    <row r="4192" spans="6:6">
      <c r="F4192" s="2391"/>
    </row>
    <row r="4193" spans="6:6">
      <c r="F4193" s="2391"/>
    </row>
    <row r="4194" spans="6:6">
      <c r="F4194" s="2391"/>
    </row>
    <row r="4195" spans="6:6">
      <c r="F4195" s="2391"/>
    </row>
    <row r="4196" spans="6:6">
      <c r="F4196" s="2391"/>
    </row>
    <row r="4197" spans="6:6">
      <c r="F4197" s="2391"/>
    </row>
    <row r="4198" spans="6:6">
      <c r="F4198" s="2391"/>
    </row>
    <row r="4199" spans="6:6">
      <c r="F4199" s="2391"/>
    </row>
    <row r="4200" spans="6:6">
      <c r="F4200" s="2391"/>
    </row>
    <row r="4201" spans="6:6">
      <c r="F4201" s="2391"/>
    </row>
    <row r="4202" spans="6:6">
      <c r="F4202" s="2391"/>
    </row>
    <row r="4203" spans="6:6">
      <c r="F4203" s="2391"/>
    </row>
    <row r="4204" spans="6:6">
      <c r="F4204" s="2391"/>
    </row>
    <row r="4205" spans="6:6">
      <c r="F4205" s="2391"/>
    </row>
    <row r="4206" spans="6:6">
      <c r="F4206" s="2391"/>
    </row>
    <row r="4207" spans="6:6">
      <c r="F4207" s="2391"/>
    </row>
    <row r="4208" spans="6:6">
      <c r="F4208" s="2391"/>
    </row>
    <row r="4209" spans="6:6">
      <c r="F4209" s="2391"/>
    </row>
    <row r="4210" spans="6:6">
      <c r="F4210" s="2391"/>
    </row>
    <row r="4211" spans="6:6">
      <c r="F4211" s="2391"/>
    </row>
    <row r="4212" spans="6:6">
      <c r="F4212" s="2391"/>
    </row>
    <row r="4213" spans="6:6">
      <c r="F4213" s="2391"/>
    </row>
    <row r="4214" spans="6:6">
      <c r="F4214" s="2391"/>
    </row>
    <row r="4215" spans="6:6">
      <c r="F4215" s="2391"/>
    </row>
    <row r="4216" spans="6:6">
      <c r="F4216" s="2391"/>
    </row>
    <row r="4217" spans="6:6">
      <c r="F4217" s="2391"/>
    </row>
    <row r="4218" spans="6:6">
      <c r="F4218" s="2391"/>
    </row>
    <row r="4219" spans="6:6">
      <c r="F4219" s="2391"/>
    </row>
    <row r="4220" spans="6:6">
      <c r="F4220" s="2391"/>
    </row>
    <row r="4221" spans="6:6">
      <c r="F4221" s="2391"/>
    </row>
    <row r="4222" spans="6:6">
      <c r="F4222" s="2391"/>
    </row>
    <row r="4223" spans="6:6">
      <c r="F4223" s="2391"/>
    </row>
    <row r="4224" spans="6:6">
      <c r="F4224" s="2391"/>
    </row>
    <row r="4225" spans="6:6">
      <c r="F4225" s="2391"/>
    </row>
    <row r="4226" spans="6:6">
      <c r="F4226" s="2391"/>
    </row>
    <row r="4227" spans="6:6">
      <c r="F4227" s="2391"/>
    </row>
    <row r="4228" spans="6:6">
      <c r="F4228" s="2391"/>
    </row>
    <row r="4229" spans="6:6">
      <c r="F4229" s="2391"/>
    </row>
    <row r="4230" spans="6:6">
      <c r="F4230" s="2391"/>
    </row>
    <row r="4231" spans="6:6">
      <c r="F4231" s="2391"/>
    </row>
    <row r="4232" spans="6:6">
      <c r="F4232" s="2391"/>
    </row>
    <row r="4233" spans="6:6">
      <c r="F4233" s="2391"/>
    </row>
    <row r="4234" spans="6:6">
      <c r="F4234" s="2391"/>
    </row>
    <row r="4235" spans="6:6">
      <c r="F4235" s="2391"/>
    </row>
    <row r="4236" spans="6:6">
      <c r="F4236" s="2391"/>
    </row>
    <row r="4237" spans="6:6">
      <c r="F4237" s="2391"/>
    </row>
    <row r="4238" spans="6:6">
      <c r="F4238" s="2391"/>
    </row>
    <row r="4239" spans="6:6">
      <c r="F4239" s="2391"/>
    </row>
    <row r="4240" spans="6:6">
      <c r="F4240" s="2391"/>
    </row>
    <row r="4241" spans="6:6">
      <c r="F4241" s="2391"/>
    </row>
    <row r="4242" spans="6:6">
      <c r="F4242" s="2391"/>
    </row>
    <row r="4243" spans="6:6">
      <c r="F4243" s="2391"/>
    </row>
    <row r="4244" spans="6:6">
      <c r="F4244" s="2391"/>
    </row>
    <row r="4245" spans="6:6">
      <c r="F4245" s="2391"/>
    </row>
    <row r="4246" spans="6:6">
      <c r="F4246" s="2391"/>
    </row>
    <row r="4247" spans="6:6">
      <c r="F4247" s="2391"/>
    </row>
    <row r="4248" spans="6:6">
      <c r="F4248" s="2391"/>
    </row>
    <row r="4249" spans="6:6">
      <c r="F4249" s="2391"/>
    </row>
    <row r="4250" spans="6:6">
      <c r="F4250" s="2391"/>
    </row>
    <row r="4251" spans="6:6">
      <c r="F4251" s="2391"/>
    </row>
    <row r="4252" spans="6:6">
      <c r="F4252" s="2391"/>
    </row>
    <row r="4253" spans="6:6">
      <c r="F4253" s="2391"/>
    </row>
    <row r="4254" spans="6:6">
      <c r="F4254" s="2391"/>
    </row>
    <row r="4255" spans="6:6">
      <c r="F4255" s="2391"/>
    </row>
    <row r="4256" spans="6:6">
      <c r="F4256" s="2391"/>
    </row>
    <row r="4257" spans="6:6">
      <c r="F4257" s="2391"/>
    </row>
    <row r="4258" spans="6:6">
      <c r="F4258" s="2391"/>
    </row>
    <row r="4259" spans="6:6">
      <c r="F4259" s="2391"/>
    </row>
    <row r="4260" spans="6:6">
      <c r="F4260" s="2391"/>
    </row>
    <row r="4261" spans="6:6">
      <c r="F4261" s="2391"/>
    </row>
    <row r="4262" spans="6:6">
      <c r="F4262" s="2391"/>
    </row>
    <row r="4263" spans="6:6">
      <c r="F4263" s="2391"/>
    </row>
    <row r="4264" spans="6:6">
      <c r="F4264" s="2391"/>
    </row>
    <row r="4265" spans="6:6">
      <c r="F4265" s="2391"/>
    </row>
    <row r="4266" spans="6:6">
      <c r="F4266" s="2391"/>
    </row>
    <row r="4267" spans="6:6">
      <c r="F4267" s="2391"/>
    </row>
    <row r="4268" spans="6:6">
      <c r="F4268" s="2391"/>
    </row>
    <row r="4269" spans="6:6">
      <c r="F4269" s="2391"/>
    </row>
    <row r="4270" spans="6:6">
      <c r="F4270" s="2391"/>
    </row>
    <row r="4271" spans="6:6">
      <c r="F4271" s="2391"/>
    </row>
    <row r="4272" spans="6:6">
      <c r="F4272" s="2391"/>
    </row>
    <row r="4273" spans="6:6">
      <c r="F4273" s="2391"/>
    </row>
    <row r="4274" spans="6:6">
      <c r="F4274" s="2391"/>
    </row>
    <row r="4275" spans="6:6">
      <c r="F4275" s="2391"/>
    </row>
    <row r="4276" spans="6:6">
      <c r="F4276" s="2391"/>
    </row>
    <row r="4277" spans="6:6">
      <c r="F4277" s="2391"/>
    </row>
    <row r="4278" spans="6:6">
      <c r="F4278" s="2391"/>
    </row>
    <row r="4279" spans="6:6">
      <c r="F4279" s="2391"/>
    </row>
    <row r="4280" spans="6:6">
      <c r="F4280" s="2391"/>
    </row>
    <row r="4281" spans="6:6">
      <c r="F4281" s="2391"/>
    </row>
    <row r="4282" spans="6:6">
      <c r="F4282" s="2391"/>
    </row>
    <row r="4283" spans="6:6">
      <c r="F4283" s="2391"/>
    </row>
    <row r="4284" spans="6:6">
      <c r="F4284" s="2391"/>
    </row>
    <row r="4285" spans="6:6">
      <c r="F4285" s="2391"/>
    </row>
    <row r="4286" spans="6:6">
      <c r="F4286" s="2391"/>
    </row>
    <row r="4287" spans="6:6">
      <c r="F4287" s="2391"/>
    </row>
    <row r="4288" spans="6:6">
      <c r="F4288" s="2391"/>
    </row>
    <row r="4289" spans="6:6">
      <c r="F4289" s="2391"/>
    </row>
    <row r="4290" spans="6:6">
      <c r="F4290" s="2391"/>
    </row>
    <row r="4291" spans="6:6">
      <c r="F4291" s="2391"/>
    </row>
    <row r="4292" spans="6:6">
      <c r="F4292" s="2391"/>
    </row>
    <row r="4293" spans="6:6">
      <c r="F4293" s="2391"/>
    </row>
    <row r="4294" spans="6:6">
      <c r="F4294" s="2391"/>
    </row>
    <row r="4295" spans="6:6">
      <c r="F4295" s="2391"/>
    </row>
    <row r="4296" spans="6:6">
      <c r="F4296" s="2391"/>
    </row>
    <row r="4297" spans="6:6">
      <c r="F4297" s="2391"/>
    </row>
    <row r="4298" spans="6:6">
      <c r="F4298" s="2391"/>
    </row>
    <row r="4299" spans="6:6">
      <c r="F4299" s="2391"/>
    </row>
    <row r="4300" spans="6:6">
      <c r="F4300" s="2391"/>
    </row>
    <row r="4301" spans="6:6">
      <c r="F4301" s="2391"/>
    </row>
    <row r="4302" spans="6:6">
      <c r="F4302" s="2391"/>
    </row>
    <row r="4303" spans="6:6">
      <c r="F4303" s="2391"/>
    </row>
    <row r="4304" spans="6:6">
      <c r="F4304" s="2391"/>
    </row>
    <row r="4305" spans="6:6">
      <c r="F4305" s="2391"/>
    </row>
    <row r="4306" spans="6:6">
      <c r="F4306" s="2391"/>
    </row>
    <row r="4307" spans="6:6">
      <c r="F4307" s="2391"/>
    </row>
    <row r="4308" spans="6:6">
      <c r="F4308" s="2391"/>
    </row>
    <row r="4309" spans="6:6">
      <c r="F4309" s="2391"/>
    </row>
    <row r="4310" spans="6:6">
      <c r="F4310" s="2391"/>
    </row>
    <row r="4311" spans="6:6">
      <c r="F4311" s="2391"/>
    </row>
    <row r="4312" spans="6:6">
      <c r="F4312" s="2391"/>
    </row>
    <row r="4313" spans="6:6">
      <c r="F4313" s="2391"/>
    </row>
    <row r="4314" spans="6:6">
      <c r="F4314" s="2391"/>
    </row>
    <row r="4315" spans="6:6">
      <c r="F4315" s="2391"/>
    </row>
    <row r="4316" spans="6:6">
      <c r="F4316" s="2391"/>
    </row>
    <row r="4317" spans="6:6">
      <c r="F4317" s="2391"/>
    </row>
    <row r="4318" spans="6:6">
      <c r="F4318" s="2391"/>
    </row>
    <row r="4319" spans="6:6">
      <c r="F4319" s="2391"/>
    </row>
    <row r="4320" spans="6:6">
      <c r="F4320" s="2391"/>
    </row>
    <row r="4321" spans="6:6">
      <c r="F4321" s="2391"/>
    </row>
    <row r="4322" spans="6:6">
      <c r="F4322" s="2391"/>
    </row>
    <row r="4323" spans="6:6">
      <c r="F4323" s="2391"/>
    </row>
    <row r="4324" spans="6:6">
      <c r="F4324" s="2391"/>
    </row>
    <row r="4325" spans="6:6">
      <c r="F4325" s="2391"/>
    </row>
    <row r="4326" spans="6:6">
      <c r="F4326" s="2391"/>
    </row>
    <row r="4327" spans="6:6">
      <c r="F4327" s="2391"/>
    </row>
    <row r="4328" spans="6:6">
      <c r="F4328" s="2391"/>
    </row>
    <row r="4329" spans="6:6">
      <c r="F4329" s="2391"/>
    </row>
    <row r="4330" spans="6:6">
      <c r="F4330" s="2391"/>
    </row>
    <row r="4331" spans="6:6">
      <c r="F4331" s="2391"/>
    </row>
    <row r="4332" spans="6:6">
      <c r="F4332" s="2391"/>
    </row>
    <row r="4333" spans="6:6">
      <c r="F4333" s="2391"/>
    </row>
    <row r="4334" spans="6:6">
      <c r="F4334" s="2391"/>
    </row>
    <row r="4335" spans="6:6">
      <c r="F4335" s="2391"/>
    </row>
    <row r="4336" spans="6:6">
      <c r="F4336" s="2391"/>
    </row>
    <row r="4337" spans="6:6">
      <c r="F4337" s="2391"/>
    </row>
    <row r="4338" spans="6:6">
      <c r="F4338" s="2391"/>
    </row>
    <row r="4339" spans="6:6">
      <c r="F4339" s="2391"/>
    </row>
    <row r="4340" spans="6:6">
      <c r="F4340" s="2391"/>
    </row>
    <row r="4341" spans="6:6">
      <c r="F4341" s="2391"/>
    </row>
    <row r="4342" spans="6:6">
      <c r="F4342" s="2391"/>
    </row>
    <row r="4343" spans="6:6">
      <c r="F4343" s="2391"/>
    </row>
    <row r="4344" spans="6:6">
      <c r="F4344" s="2391"/>
    </row>
    <row r="4345" spans="6:6">
      <c r="F4345" s="2391"/>
    </row>
    <row r="4346" spans="6:6">
      <c r="F4346" s="2391"/>
    </row>
    <row r="4347" spans="6:6">
      <c r="F4347" s="2391"/>
    </row>
    <row r="4348" spans="6:6">
      <c r="F4348" s="2391"/>
    </row>
    <row r="4349" spans="6:6">
      <c r="F4349" s="2391"/>
    </row>
    <row r="4350" spans="6:6">
      <c r="F4350" s="2391"/>
    </row>
    <row r="4351" spans="6:6">
      <c r="F4351" s="2391"/>
    </row>
    <row r="4352" spans="6:6">
      <c r="F4352" s="2391"/>
    </row>
    <row r="4353" spans="6:6">
      <c r="F4353" s="2391"/>
    </row>
    <row r="4354" spans="6:6">
      <c r="F4354" s="2391"/>
    </row>
    <row r="4355" spans="6:6">
      <c r="F4355" s="2391"/>
    </row>
    <row r="4356" spans="6:6">
      <c r="F4356" s="2391"/>
    </row>
    <row r="4357" spans="6:6">
      <c r="F4357" s="2391"/>
    </row>
    <row r="4358" spans="6:6">
      <c r="F4358" s="2391"/>
    </row>
    <row r="4359" spans="6:6">
      <c r="F4359" s="2391"/>
    </row>
    <row r="4360" spans="6:6">
      <c r="F4360" s="2391"/>
    </row>
    <row r="4361" spans="6:6">
      <c r="F4361" s="2391"/>
    </row>
    <row r="4362" spans="6:6">
      <c r="F4362" s="2391"/>
    </row>
    <row r="4363" spans="6:6">
      <c r="F4363" s="2391"/>
    </row>
    <row r="4364" spans="6:6">
      <c r="F4364" s="2391"/>
    </row>
    <row r="4365" spans="6:6">
      <c r="F4365" s="2391"/>
    </row>
    <row r="4366" spans="6:6">
      <c r="F4366" s="2391"/>
    </row>
    <row r="4367" spans="6:6">
      <c r="F4367" s="2391"/>
    </row>
    <row r="4368" spans="6:6">
      <c r="F4368" s="2391"/>
    </row>
    <row r="4369" spans="6:6">
      <c r="F4369" s="2391"/>
    </row>
    <row r="4370" spans="6:6">
      <c r="F4370" s="2391"/>
    </row>
    <row r="4371" spans="6:6">
      <c r="F4371" s="2391"/>
    </row>
    <row r="4372" spans="6:6">
      <c r="F4372" s="2391"/>
    </row>
    <row r="4373" spans="6:6">
      <c r="F4373" s="2391"/>
    </row>
    <row r="4374" spans="6:6">
      <c r="F4374" s="2391"/>
    </row>
    <row r="4375" spans="6:6">
      <c r="F4375" s="2391"/>
    </row>
    <row r="4376" spans="6:6">
      <c r="F4376" s="2391"/>
    </row>
    <row r="4377" spans="6:6">
      <c r="F4377" s="2391"/>
    </row>
    <row r="4378" spans="6:6">
      <c r="F4378" s="2391"/>
    </row>
    <row r="4379" spans="6:6">
      <c r="F4379" s="2391"/>
    </row>
    <row r="4380" spans="6:6">
      <c r="F4380" s="2391"/>
    </row>
    <row r="4381" spans="6:6">
      <c r="F4381" s="2391"/>
    </row>
    <row r="4382" spans="6:6">
      <c r="F4382" s="2391"/>
    </row>
    <row r="4383" spans="6:6">
      <c r="F4383" s="2391"/>
    </row>
    <row r="4384" spans="6:6">
      <c r="F4384" s="2391"/>
    </row>
    <row r="4385" spans="6:6">
      <c r="F4385" s="2391"/>
    </row>
    <row r="4386" spans="6:6">
      <c r="F4386" s="2391"/>
    </row>
    <row r="4387" spans="6:6">
      <c r="F4387" s="2391"/>
    </row>
    <row r="4388" spans="6:6">
      <c r="F4388" s="2391"/>
    </row>
    <row r="4389" spans="6:6">
      <c r="F4389" s="2391"/>
    </row>
    <row r="4390" spans="6:6">
      <c r="F4390" s="2391"/>
    </row>
    <row r="4391" spans="6:6">
      <c r="F4391" s="2391"/>
    </row>
    <row r="4392" spans="6:6">
      <c r="F4392" s="2391"/>
    </row>
    <row r="4393" spans="6:6">
      <c r="F4393" s="2391"/>
    </row>
    <row r="4394" spans="6:6">
      <c r="F4394" s="2391"/>
    </row>
    <row r="4395" spans="6:6">
      <c r="F4395" s="2391"/>
    </row>
    <row r="4396" spans="6:6">
      <c r="F4396" s="2391"/>
    </row>
    <row r="4397" spans="6:6">
      <c r="F4397" s="2391"/>
    </row>
    <row r="4398" spans="6:6">
      <c r="F4398" s="2391"/>
    </row>
    <row r="4399" spans="6:6">
      <c r="F4399" s="2391"/>
    </row>
    <row r="4400" spans="6:6">
      <c r="F4400" s="2391"/>
    </row>
    <row r="4401" spans="6:6">
      <c r="F4401" s="2391"/>
    </row>
    <row r="4402" spans="6:6">
      <c r="F4402" s="2391"/>
    </row>
    <row r="4403" spans="6:6">
      <c r="F4403" s="2391"/>
    </row>
    <row r="4404" spans="6:6">
      <c r="F4404" s="2391"/>
    </row>
    <row r="4405" spans="6:6">
      <c r="F4405" s="2391"/>
    </row>
    <row r="4406" spans="6:6">
      <c r="F4406" s="2391"/>
    </row>
    <row r="4407" spans="6:6">
      <c r="F4407" s="2391"/>
    </row>
    <row r="4408" spans="6:6">
      <c r="F4408" s="2391"/>
    </row>
    <row r="4409" spans="6:6">
      <c r="F4409" s="2391"/>
    </row>
    <row r="4410" spans="6:6">
      <c r="F4410" s="2391"/>
    </row>
    <row r="4411" spans="6:6">
      <c r="F4411" s="2391"/>
    </row>
    <row r="4412" spans="6:6">
      <c r="F4412" s="2391"/>
    </row>
    <row r="4413" spans="6:6">
      <c r="F4413" s="2391"/>
    </row>
    <row r="4414" spans="6:6">
      <c r="F4414" s="2391"/>
    </row>
    <row r="4415" spans="6:6">
      <c r="F4415" s="2391"/>
    </row>
    <row r="4416" spans="6:6">
      <c r="F4416" s="2391"/>
    </row>
    <row r="4417" spans="6:6">
      <c r="F4417" s="2391"/>
    </row>
    <row r="4418" spans="6:6">
      <c r="F4418" s="2391"/>
    </row>
    <row r="4419" spans="6:6">
      <c r="F4419" s="2391"/>
    </row>
    <row r="4420" spans="6:6">
      <c r="F4420" s="2391"/>
    </row>
    <row r="4421" spans="6:6">
      <c r="F4421" s="2391"/>
    </row>
    <row r="4422" spans="6:6">
      <c r="F4422" s="2391"/>
    </row>
    <row r="4423" spans="6:6">
      <c r="F4423" s="2391"/>
    </row>
    <row r="4424" spans="6:6">
      <c r="F4424" s="2391"/>
    </row>
    <row r="4425" spans="6:6">
      <c r="F4425" s="2391"/>
    </row>
    <row r="4426" spans="6:6">
      <c r="F4426" s="2391"/>
    </row>
    <row r="4427" spans="6:6">
      <c r="F4427" s="2391"/>
    </row>
    <row r="4428" spans="6:6">
      <c r="F4428" s="2391"/>
    </row>
    <row r="4429" spans="6:6">
      <c r="F4429" s="2391"/>
    </row>
    <row r="4430" spans="6:6">
      <c r="F4430" s="2391"/>
    </row>
    <row r="4431" spans="6:6">
      <c r="F4431" s="2391"/>
    </row>
    <row r="4432" spans="6:6">
      <c r="F4432" s="2391"/>
    </row>
    <row r="4433" spans="6:6">
      <c r="F4433" s="2391"/>
    </row>
    <row r="4434" spans="6:6">
      <c r="F4434" s="2391"/>
    </row>
    <row r="4435" spans="6:6">
      <c r="F4435" s="2391"/>
    </row>
    <row r="4436" spans="6:6">
      <c r="F4436" s="2391"/>
    </row>
    <row r="4437" spans="6:6">
      <c r="F4437" s="2391"/>
    </row>
    <row r="4438" spans="6:6">
      <c r="F4438" s="2391"/>
    </row>
    <row r="4439" spans="6:6">
      <c r="F4439" s="2391"/>
    </row>
    <row r="4440" spans="6:6">
      <c r="F4440" s="2391"/>
    </row>
    <row r="4441" spans="6:6">
      <c r="F4441" s="2391"/>
    </row>
    <row r="4442" spans="6:6">
      <c r="F4442" s="2391"/>
    </row>
    <row r="4443" spans="6:6">
      <c r="F4443" s="2391"/>
    </row>
    <row r="4444" spans="6:6">
      <c r="F4444" s="2391"/>
    </row>
    <row r="4445" spans="6:6">
      <c r="F4445" s="2391"/>
    </row>
    <row r="4446" spans="6:6">
      <c r="F4446" s="2391"/>
    </row>
    <row r="4447" spans="6:6">
      <c r="F4447" s="2391"/>
    </row>
    <row r="4448" spans="6:6">
      <c r="F4448" s="2391"/>
    </row>
    <row r="4449" spans="6:6">
      <c r="F4449" s="2391"/>
    </row>
    <row r="4450" spans="6:6">
      <c r="F4450" s="2391"/>
    </row>
    <row r="4451" spans="6:6">
      <c r="F4451" s="2391"/>
    </row>
    <row r="4452" spans="6:6">
      <c r="F4452" s="2391"/>
    </row>
    <row r="4453" spans="6:6">
      <c r="F4453" s="2391"/>
    </row>
    <row r="4454" spans="6:6">
      <c r="F4454" s="2391"/>
    </row>
    <row r="4455" spans="6:6">
      <c r="F4455" s="2391"/>
    </row>
    <row r="4456" spans="6:6">
      <c r="F4456" s="2391"/>
    </row>
    <row r="4457" spans="6:6">
      <c r="F4457" s="2391"/>
    </row>
    <row r="4458" spans="6:6">
      <c r="F4458" s="2391"/>
    </row>
    <row r="4459" spans="6:6">
      <c r="F4459" s="2391"/>
    </row>
    <row r="4460" spans="6:6">
      <c r="F4460" s="2391"/>
    </row>
    <row r="4461" spans="6:6">
      <c r="F4461" s="2391"/>
    </row>
    <row r="4462" spans="6:6">
      <c r="F4462" s="2391"/>
    </row>
    <row r="4463" spans="6:6">
      <c r="F4463" s="2391"/>
    </row>
    <row r="4464" spans="6:6">
      <c r="F4464" s="2391"/>
    </row>
    <row r="4465" spans="6:6">
      <c r="F4465" s="2391"/>
    </row>
    <row r="4466" spans="6:6">
      <c r="F4466" s="2391"/>
    </row>
    <row r="4467" spans="6:6">
      <c r="F4467" s="2391"/>
    </row>
    <row r="4468" spans="6:6">
      <c r="F4468" s="2391"/>
    </row>
    <row r="4469" spans="6:6">
      <c r="F4469" s="2391"/>
    </row>
    <row r="4470" spans="6:6">
      <c r="F4470" s="2391"/>
    </row>
    <row r="4471" spans="6:6">
      <c r="F4471" s="2391"/>
    </row>
    <row r="4472" spans="6:6">
      <c r="F4472" s="2391"/>
    </row>
    <row r="4473" spans="6:6">
      <c r="F4473" s="2391"/>
    </row>
    <row r="4474" spans="6:6">
      <c r="F4474" s="2391"/>
    </row>
    <row r="4475" spans="6:6">
      <c r="F4475" s="2391"/>
    </row>
    <row r="4476" spans="6:6">
      <c r="F4476" s="2391"/>
    </row>
    <row r="4477" spans="6:6">
      <c r="F4477" s="2391"/>
    </row>
    <row r="4478" spans="6:6">
      <c r="F4478" s="2391"/>
    </row>
    <row r="4479" spans="6:6">
      <c r="F4479" s="2391"/>
    </row>
    <row r="4480" spans="6:6">
      <c r="F4480" s="2391"/>
    </row>
    <row r="4481" spans="6:6">
      <c r="F4481" s="2391"/>
    </row>
    <row r="4482" spans="6:6">
      <c r="F4482" s="2391"/>
    </row>
    <row r="4483" spans="6:6">
      <c r="F4483" s="2391"/>
    </row>
    <row r="4484" spans="6:6">
      <c r="F4484" s="2391"/>
    </row>
    <row r="4485" spans="6:6">
      <c r="F4485" s="2391"/>
    </row>
    <row r="4486" spans="6:6">
      <c r="F4486" s="2391"/>
    </row>
    <row r="4487" spans="6:6">
      <c r="F4487" s="2391"/>
    </row>
    <row r="4488" spans="6:6">
      <c r="F4488" s="2391"/>
    </row>
    <row r="4489" spans="6:6">
      <c r="F4489" s="2391"/>
    </row>
    <row r="4490" spans="6:6">
      <c r="F4490" s="2391"/>
    </row>
    <row r="4491" spans="6:6">
      <c r="F4491" s="2391"/>
    </row>
    <row r="4492" spans="6:6">
      <c r="F4492" s="2391"/>
    </row>
    <row r="4493" spans="6:6">
      <c r="F4493" s="2391"/>
    </row>
    <row r="4494" spans="6:6">
      <c r="F4494" s="2391"/>
    </row>
    <row r="4495" spans="6:6">
      <c r="F4495" s="2391"/>
    </row>
    <row r="4496" spans="6:6">
      <c r="F4496" s="2391"/>
    </row>
    <row r="4497" spans="6:6">
      <c r="F4497" s="2391"/>
    </row>
    <row r="4498" spans="6:6">
      <c r="F4498" s="2391"/>
    </row>
    <row r="4499" spans="6:6">
      <c r="F4499" s="2391"/>
    </row>
    <row r="4500" spans="6:6">
      <c r="F4500" s="2391"/>
    </row>
    <row r="4501" spans="6:6">
      <c r="F4501" s="2391"/>
    </row>
    <row r="4502" spans="6:6">
      <c r="F4502" s="2391"/>
    </row>
    <row r="4503" spans="6:6">
      <c r="F4503" s="2391"/>
    </row>
    <row r="4504" spans="6:6">
      <c r="F4504" s="2391"/>
    </row>
    <row r="4505" spans="6:6">
      <c r="F4505" s="2391"/>
    </row>
    <row r="4506" spans="6:6">
      <c r="F4506" s="2391"/>
    </row>
    <row r="4507" spans="6:6">
      <c r="F4507" s="2391"/>
    </row>
    <row r="4508" spans="6:6">
      <c r="F4508" s="2391"/>
    </row>
    <row r="4509" spans="6:6">
      <c r="F4509" s="2391"/>
    </row>
    <row r="4510" spans="6:6">
      <c r="F4510" s="2391"/>
    </row>
    <row r="4511" spans="6:6">
      <c r="F4511" s="2391"/>
    </row>
    <row r="4512" spans="6:6">
      <c r="F4512" s="2391"/>
    </row>
    <row r="4513" spans="6:6">
      <c r="F4513" s="2391"/>
    </row>
    <row r="4514" spans="6:6">
      <c r="F4514" s="2391"/>
    </row>
    <row r="4515" spans="6:6">
      <c r="F4515" s="2391"/>
    </row>
    <row r="4516" spans="6:6">
      <c r="F4516" s="2391"/>
    </row>
    <row r="4517" spans="6:6">
      <c r="F4517" s="2391"/>
    </row>
    <row r="4518" spans="6:6">
      <c r="F4518" s="2391"/>
    </row>
    <row r="4519" spans="6:6">
      <c r="F4519" s="2391"/>
    </row>
    <row r="4520" spans="6:6">
      <c r="F4520" s="2391"/>
    </row>
    <row r="4521" spans="6:6">
      <c r="F4521" s="2391"/>
    </row>
    <row r="4522" spans="6:6">
      <c r="F4522" s="2391"/>
    </row>
    <row r="4523" spans="6:6">
      <c r="F4523" s="2391"/>
    </row>
    <row r="4524" spans="6:6">
      <c r="F4524" s="2391"/>
    </row>
    <row r="4525" spans="6:6">
      <c r="F4525" s="2391"/>
    </row>
    <row r="4526" spans="6:6">
      <c r="F4526" s="2391"/>
    </row>
    <row r="4527" spans="6:6">
      <c r="F4527" s="2391"/>
    </row>
    <row r="4528" spans="6:6">
      <c r="F4528" s="2391"/>
    </row>
    <row r="4529" spans="6:6">
      <c r="F4529" s="2391"/>
    </row>
    <row r="4530" spans="6:6">
      <c r="F4530" s="2391"/>
    </row>
    <row r="4531" spans="6:6">
      <c r="F4531" s="2391"/>
    </row>
    <row r="4532" spans="6:6">
      <c r="F4532" s="2391"/>
    </row>
    <row r="4533" spans="6:6">
      <c r="F4533" s="2391"/>
    </row>
    <row r="4534" spans="6:6">
      <c r="F4534" s="2391"/>
    </row>
    <row r="4535" spans="6:6">
      <c r="F4535" s="2391"/>
    </row>
    <row r="4536" spans="6:6">
      <c r="F4536" s="2391"/>
    </row>
    <row r="4537" spans="6:6">
      <c r="F4537" s="2391"/>
    </row>
    <row r="4538" spans="6:6">
      <c r="F4538" s="2391"/>
    </row>
    <row r="4539" spans="6:6">
      <c r="F4539" s="2391"/>
    </row>
    <row r="4540" spans="6:6">
      <c r="F4540" s="2391"/>
    </row>
    <row r="4541" spans="6:6">
      <c r="F4541" s="2391"/>
    </row>
    <row r="4542" spans="6:6">
      <c r="F4542" s="2391"/>
    </row>
    <row r="4543" spans="6:6">
      <c r="F4543" s="2391"/>
    </row>
    <row r="4544" spans="6:6">
      <c r="F4544" s="2391"/>
    </row>
    <row r="4545" spans="6:6">
      <c r="F4545" s="2391"/>
    </row>
    <row r="4546" spans="6:6">
      <c r="F4546" s="2391"/>
    </row>
    <row r="4547" spans="6:6">
      <c r="F4547" s="2391"/>
    </row>
    <row r="4548" spans="6:6">
      <c r="F4548" s="2391"/>
    </row>
    <row r="4549" spans="6:6">
      <c r="F4549" s="2391"/>
    </row>
    <row r="4550" spans="6:6">
      <c r="F4550" s="2391"/>
    </row>
    <row r="4551" spans="6:6">
      <c r="F4551" s="2391"/>
    </row>
    <row r="4552" spans="6:6">
      <c r="F4552" s="2391"/>
    </row>
    <row r="4553" spans="6:6">
      <c r="F4553" s="2391"/>
    </row>
    <row r="4554" spans="6:6">
      <c r="F4554" s="2391"/>
    </row>
    <row r="4555" spans="6:6">
      <c r="F4555" s="2391"/>
    </row>
  </sheetData>
  <customSheetViews>
    <customSheetView guid="{76FA2CE7-179E-4731-B7AE-63C5E5E79002}" scale="85" fitToPage="1" topLeftCell="A46">
      <selection activeCell="Q51" sqref="Q51"/>
      <pageMargins left="0" right="0" top="0" bottom="0" header="0.31496062992125984" footer="0.31496062992125984"/>
      <pageSetup paperSize="9" scale="51" fitToHeight="3" orientation="portrait" r:id="rId1"/>
    </customSheetView>
    <customSheetView guid="{24F900A2-7147-4318-9E77-2B71404314A7}" scale="85" fitToPage="1" topLeftCell="A46">
      <selection activeCell="A65" sqref="A65:F65"/>
      <pageMargins left="0" right="0" top="0" bottom="0" header="0.31496062992125984" footer="0.31496062992125984"/>
      <pageSetup paperSize="9" scale="51" fitToHeight="3" orientation="portrait" r:id="rId2"/>
    </customSheetView>
    <customSheetView guid="{A02336A9-D2FB-4D03-950A-00B6EBD6A28C}" scale="85" fitToPage="1" topLeftCell="A46">
      <selection activeCell="A65" sqref="A65:F65"/>
      <pageMargins left="0" right="0" top="0" bottom="0" header="0.31496062992125984" footer="0.31496062992125984"/>
      <pageSetup paperSize="9" scale="51" fitToHeight="3" orientation="portrait" r:id="rId3"/>
    </customSheetView>
    <customSheetView guid="{3E3E5346-F5D1-49F5-AB0E-78170B65853C}" scale="90" fitToPage="1" topLeftCell="A7">
      <selection activeCell="W156" sqref="W156"/>
      <pageMargins left="0" right="0" top="0" bottom="0" header="0.31496062992125984" footer="0.31496062992125984"/>
      <pageSetup paperSize="9" scale="51" fitToHeight="3" orientation="portrait" r:id="rId4"/>
    </customSheetView>
    <customSheetView guid="{D7CF3121-CFC0-4E70-8DCD-811E30042E24}" scale="85" fitToPage="1" topLeftCell="A46">
      <selection activeCell="A65" sqref="A65:F65"/>
      <pageMargins left="0" right="0" top="0" bottom="0" header="0.31496062992125984" footer="0.31496062992125984"/>
      <pageSetup paperSize="9" scale="51" fitToHeight="3" orientation="portrait" r:id="rId5"/>
    </customSheetView>
    <customSheetView guid="{A76FD505-AF56-4CD8-967A-59C705AF567C}" scale="85" fitToPage="1" topLeftCell="A46">
      <selection activeCell="A65" sqref="A65:F65"/>
      <pageMargins left="0" right="0" top="0" bottom="0" header="0.31496062992125984" footer="0.31496062992125984"/>
      <pageSetup paperSize="9" scale="51" fitToHeight="3" orientation="portrait" r:id="rId6"/>
    </customSheetView>
    <customSheetView guid="{B3358888-E690-452C-98EC-431498422E6E}" scale="90" fitToPage="1" topLeftCell="A7">
      <selection activeCell="W156" sqref="W156"/>
      <pageMargins left="0" right="0" top="0" bottom="0" header="0.31496062992125984" footer="0.31496062992125984"/>
      <pageSetup paperSize="9" scale="51" fitToHeight="3" orientation="portrait" r:id="rId7"/>
    </customSheetView>
    <customSheetView guid="{6108970F-8E7A-462E-A499-E2FD79FB3A77}" scale="90" fitToPage="1" topLeftCell="A7">
      <selection activeCell="W156" sqref="W156"/>
      <pageMargins left="0" right="0" top="0" bottom="0" header="0.31496062992125984" footer="0.31496062992125984"/>
      <pageSetup paperSize="9" scale="51" fitToHeight="3" orientation="portrait" r:id="rId8"/>
    </customSheetView>
    <customSheetView guid="{45761FB6-8710-4C75-A8B6-5A7FCAACACDF}" scale="90" fitToPage="1">
      <selection activeCell="D28" sqref="D28"/>
      <pageMargins left="0" right="0" top="0" bottom="0" header="0.31496062992125984" footer="0.31496062992125984"/>
      <pageSetup paperSize="9" scale="51" fitToHeight="3" orientation="portrait" r:id="rId9"/>
    </customSheetView>
    <customSheetView guid="{C23E91BF-4A86-4D00-A577-1A263DDCB8BC}" scale="85" fitToPage="1" topLeftCell="A46">
      <selection activeCell="A65" sqref="A65:F65"/>
      <pageMargins left="0" right="0" top="0" bottom="0" header="0.31496062992125984" footer="0.31496062992125984"/>
      <pageSetup paperSize="9" scale="51" fitToHeight="3" orientation="portrait" r:id="rId10"/>
    </customSheetView>
    <customSheetView guid="{94E74550-0B2B-4B3C-8E97-CCCC46023914}" scale="85" fitToPage="1" topLeftCell="A46">
      <selection activeCell="A65" sqref="A65:F65"/>
      <pageMargins left="0" right="0" top="0" bottom="0" header="0.31496062992125984" footer="0.31496062992125984"/>
      <pageSetup paperSize="9" scale="51" fitToHeight="3" orientation="portrait" r:id="rId11"/>
    </customSheetView>
  </customSheetViews>
  <mergeCells count="35">
    <mergeCell ref="A17:A24"/>
    <mergeCell ref="A89:F89"/>
    <mergeCell ref="A43:A51"/>
    <mergeCell ref="A53:A61"/>
    <mergeCell ref="A63:A64"/>
    <mergeCell ref="A67:A69"/>
    <mergeCell ref="A52:F52"/>
    <mergeCell ref="A26:A33"/>
    <mergeCell ref="A35:A41"/>
    <mergeCell ref="A34:F34"/>
    <mergeCell ref="A66:F66"/>
    <mergeCell ref="A62:F62"/>
    <mergeCell ref="A42:F42"/>
    <mergeCell ref="A1:F1"/>
    <mergeCell ref="A6:F6"/>
    <mergeCell ref="A7:F7"/>
    <mergeCell ref="A10:A11"/>
    <mergeCell ref="A13:A15"/>
    <mergeCell ref="A91:F91"/>
    <mergeCell ref="A73:F73"/>
    <mergeCell ref="A75:A76"/>
    <mergeCell ref="A99:A104"/>
    <mergeCell ref="A106:A111"/>
    <mergeCell ref="A77:A81"/>
    <mergeCell ref="A84:A85"/>
    <mergeCell ref="A86:A87"/>
    <mergeCell ref="A92:A97"/>
    <mergeCell ref="A122:F122"/>
    <mergeCell ref="A112:F112"/>
    <mergeCell ref="A150:A156"/>
    <mergeCell ref="C116:F116"/>
    <mergeCell ref="C118:F118"/>
    <mergeCell ref="A141:A148"/>
    <mergeCell ref="A119:A121"/>
    <mergeCell ref="A125:A139"/>
  </mergeCells>
  <hyperlinks>
    <hyperlink ref="A118" display="https://www.flamcogroup.com/ru/catalog/rassiritel-nye-sistemy-i-prinadleznosti/dopolnitel-nye-prinadleznosti-dla-sistem-otoplenia-i-ohlazdenia/komplekty-soedinenij" xr:uid="{00000000-0004-0000-5400-000000000000}"/>
    <hyperlink ref="A116" display="https://www.flamcogroup.com/ru/catalog/rassiritel-nye-sistemy-i-prinadleznosti/dopolnitel-nye-prinadleznosti-dla-sistem-otoplenia-i-ohlazdenia/komplekty-soedinenij" xr:uid="{00000000-0004-0000-5400-000001000000}"/>
    <hyperlink ref="A105" display="https://www.flamcogroup.com/ru/catalog/rassiritel-nye-sistemy-i-prinadleznosti/vozduhootvodciki-i-grazeuloviteli/separatory-vozduha-i-grazi-flamcovent-clean/flamcovent-clean-smart" xr:uid="{00000000-0004-0000-5400-000002000000}"/>
    <hyperlink ref="A98" display="https://www.flamcogroup.com/ru/catalog/rassiritel-nye-sistemy-i-prinadleznosti/vozduhootvodciki-i-grazeuloviteli/separatory-grazi-flamco-clean-22-mm-2/flamco-clean-smart" xr:uid="{00000000-0004-0000-5400-000003000000}"/>
    <hyperlink ref="A91" display="https://www.flamcogroup.com/ru/catalog/rassiritel-nye-sistemy-i-prinadleznosti/vozduhootvodciki-i-grazeuloviteli/separator-vozduha-flamcovent-s-udaleniem-mikropuzyr-kov/flamcovent-smart" xr:uid="{00000000-0004-0000-5400-000004000000}"/>
    <hyperlink ref="A88" display="https://www.flamcogroup.com/ru/catalog/rassiritel-nye-sistemy-i-prinadleznosti/vozduhootvodciki-i-grazeuloviteli/avtomaticeskie-vozduhootvodciki-flexvent/flexvent-max" xr:uid="{00000000-0004-0000-5400-000005000000}"/>
    <hyperlink ref="A86" display="https://www.flamcogroup.com/ru/catalog/rassiritel-nye-sistemy-i-prinadleznosti/vozduhootvodciki-i-grazeuloviteli/avtomaticeskie-vozduhootvodciki-flexvent/flexvent-super" xr:uid="{00000000-0004-0000-5400-000006000000}"/>
    <hyperlink ref="A84" display="https://www.flamcogroup.com/ru/catalog/rassiritel-nye-sistemy-i-prinadleznosti/vozduhootvodciki-i-grazeuloviteli/avtomaticeskie-vozduhootvodciki-flexvent/flexvent-top" xr:uid="{00000000-0004-0000-5400-000007000000}"/>
    <hyperlink ref="A83" display="https://www.flamcogroup.com/ru/catalog/rassiritel-nye-sistemy-i-prinadleznosti/vozduhootvodciki-i-grazeuloviteli/avtomaticeskie-vozduhootvodciki-flexvent/flexvent-top-solar" xr:uid="{00000000-0004-0000-5400-000008000000}"/>
    <hyperlink ref="A82" display="https://www.flamcogroup.com/ru/catalog/rassiritel-nye-sistemy-i-prinadleznosti/vozduhootvodciki-i-grazeuloviteli/avtomaticeskie-vozduhootvodciki-flexvent/flexvent-solar" xr:uid="{00000000-0004-0000-5400-000009000000}"/>
    <hyperlink ref="A77" display="https://www.flamcogroup.com/ru/catalog/rassiritel-nye-sistemy-i-prinadleznosti/vozduhootvodciki-i-grazeuloviteli/avtomaticeskie-vozduhootvodciki-flexvent/flexvent" xr:uid="{00000000-0004-0000-5400-00000A000000}"/>
    <hyperlink ref="A75" display="https://www.flamcogroup.com/ru/catalog/rassiritel-nye-sistemy-i-prinadleznosti/vozduhootvodciki-i-grazeuloviteli/avtomaticeskie-vozduhootvodciki-flexvent/flexvent-h" xr:uid="{00000000-0004-0000-5400-00000B000000}"/>
    <hyperlink ref="A71" display="https://www.flamcogroup.com/all/catalog/expansion-vessels-and-accessories/accessories-for-heating-and-cooling-installations/connection-sets-and-isolating-unions/flexcon-ksg" xr:uid="{00000000-0004-0000-5400-00000C000000}"/>
    <hyperlink ref="A66" display="https://www.flamcogroup.com/ru/catalog/rassiritel-nye-sistemy-i-prinadleznosti/dopolnitel-nye-prinadleznosti-dla-santehniceskih-ustanovok/gruppy-bezopasnosti/flexbrane?show=%D0%B8%D0%BD%D1%84%D0%BE%D1%80%D0%BC%D0%B0%D1%86%D0%B8%D1%8F" xr:uid="{00000000-0004-0000-5400-00000D000000}"/>
    <hyperlink ref="A62" display="https://www.flamcogroup.com/ru/catalog/rassiritel-nye-sistemy-i-prinadleznosti/dopolnitel-nye-prinadleznosti-dla-santehniceskih-ustanovok/gruppy-bezopasnosti/prescor-ic?show=%D0%B8%D0%BD%D1%84%D0%BE%D1%80%D0%BC%D0%B0%D1%86%D0%B8%D1%8F" xr:uid="{00000000-0004-0000-5400-00000E000000}"/>
    <hyperlink ref="A52" display="https://www.flamcogroup.com/ru/catalog/rassiritel-nye-sistemy-i-prinadleznosti/dopolnitel-nye-prinadleznosti-dla-santehniceskih-ustanovok/predohranitel-nye-klapany-prescor-b/prescor-sb" xr:uid="{00000000-0004-0000-5400-00000F000000}"/>
    <hyperlink ref="A42" display="https://www.flamcogroup.com/ru/catalog/rassiritel-nye-sistemy-i-prinadleznosti/dopolnitel-nye-prinadleznosti-dla-santehniceskih-ustanovok/predohranitel-nye-klapany-prescor-b/prescor-b" xr:uid="{00000000-0004-0000-5400-000010000000}"/>
    <hyperlink ref="A34" display="https://www.flamcogroup.com/ru/catalog/rassiritel-nye-sistemy-i-prinadleznosti/dopolnitel-nye-prinadleznosti-dla-sistem-otoplenia-i-ohlazdenia/predohranitel-nye-klapany/prescor-solar" xr:uid="{00000000-0004-0000-5400-000011000000}"/>
    <hyperlink ref="A25" display="https://www.flamcogroup.com/ru/catalog/rassiritel-nye-sistemy-i-prinadleznosti/dopolnitel-nye-prinadleznosti-dla-sistem-otoplenia-i-ohlazdenia/predohranitel-nye-klapany/prescor-s" xr:uid="{00000000-0004-0000-5400-000012000000}"/>
    <hyperlink ref="A16" display="https://www.flamcogroup.com/ru/catalog/rassiritel-nye-sistemy-i-prinadleznosti/dopolnitel-nye-prinadleznosti-dla-sistem-otoplenia-i-ohlazdenia/predohranitel-nye-klapany/prescor" xr:uid="{00000000-0004-0000-5400-000013000000}"/>
    <hyperlink ref="A12" display="https://www.flamcogroup.com/ru/catalog/rassiritel-nye-sistemy-i-prinadleznosti/dopolnitel-nye-prinadleznosti-dla-sistem-otoplenia-i-ohlazdenia/predohranitel-nye-klapany/prescomano" xr:uid="{00000000-0004-0000-5400-000014000000}"/>
    <hyperlink ref="A9" display="https://www.flamcogroup.com/ru/catalog/rassiritel-nye-sistemy-i-prinadleznosti/dopolnitel-nye-prinadleznosti-dla-sistem-otoplenia-i-ohlazdenia/predohranitel-nye-klapany/flopress" xr:uid="{00000000-0004-0000-5400-000015000000}"/>
  </hyperlinks>
  <pageMargins left="0" right="0" top="0" bottom="0" header="0.31496062992125984" footer="0.31496062992125984"/>
  <pageSetup paperSize="9" scale="53" fitToHeight="3" orientation="portrait" r:id="rId12"/>
  <drawing r:id="rId1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A1:L67"/>
  <sheetViews>
    <sheetView topLeftCell="A46" zoomScale="110" zoomScaleNormal="110" workbookViewId="0">
      <selection activeCell="K68" sqref="K68"/>
    </sheetView>
  </sheetViews>
  <sheetFormatPr defaultColWidth="9.1171875" defaultRowHeight="14.35"/>
  <cols>
    <col min="1" max="1" width="17.41015625" style="4245" customWidth="1"/>
    <col min="2" max="2" width="17" style="4245" customWidth="1"/>
    <col min="3" max="3" width="33.29296875" style="4245" customWidth="1"/>
    <col min="4" max="4" width="13.703125" style="584" customWidth="1"/>
    <col min="5" max="5" width="13.41015625" style="584" customWidth="1"/>
    <col min="6" max="6" width="9" style="584" customWidth="1"/>
    <col min="7" max="7" width="10.703125" style="584" customWidth="1"/>
    <col min="8" max="8" width="13.41015625" style="4245" customWidth="1"/>
    <col min="9" max="16384" width="9.1171875" style="4245"/>
  </cols>
  <sheetData>
    <row r="1" spans="1:8" ht="24" customHeight="1">
      <c r="A1" s="7460" t="s">
        <v>11236</v>
      </c>
      <c r="B1" s="7460"/>
      <c r="C1" s="7460"/>
      <c r="D1" s="7460"/>
      <c r="E1" s="7460"/>
      <c r="F1" s="7460"/>
      <c r="G1" s="7311"/>
      <c r="H1" s="7311"/>
    </row>
    <row r="4" spans="1:8" ht="19.5" customHeight="1">
      <c r="A4" s="4251" t="s">
        <v>48</v>
      </c>
      <c r="B4" s="4252">
        <v>10</v>
      </c>
    </row>
    <row r="6" spans="1:8" ht="52.5" customHeight="1">
      <c r="A6" s="4253" t="s">
        <v>70</v>
      </c>
      <c r="B6" s="4253" t="s">
        <v>75</v>
      </c>
      <c r="C6" s="4253" t="s">
        <v>42</v>
      </c>
      <c r="D6" s="4254" t="s">
        <v>3397</v>
      </c>
      <c r="E6" s="4254" t="s">
        <v>3398</v>
      </c>
      <c r="F6" s="4254" t="s">
        <v>3394</v>
      </c>
      <c r="G6" s="4255" t="s">
        <v>3115</v>
      </c>
      <c r="H6" s="4255" t="s">
        <v>3116</v>
      </c>
    </row>
    <row r="7" spans="1:8">
      <c r="A7" s="8432" t="s">
        <v>3405</v>
      </c>
      <c r="B7" s="8433"/>
      <c r="C7" s="8433"/>
      <c r="D7" s="8433"/>
      <c r="E7" s="8433"/>
      <c r="F7" s="8433"/>
      <c r="G7" s="8433"/>
      <c r="H7" s="8433"/>
    </row>
    <row r="8" spans="1:8">
      <c r="A8" s="4256"/>
      <c r="B8" s="4257" t="s">
        <v>14393</v>
      </c>
      <c r="C8" s="4258" t="s">
        <v>3249</v>
      </c>
      <c r="D8" s="4259" t="s">
        <v>3400</v>
      </c>
      <c r="E8" s="4259" t="s">
        <v>3399</v>
      </c>
      <c r="F8" s="4259" t="s">
        <v>3395</v>
      </c>
      <c r="G8" s="4260">
        <v>6840</v>
      </c>
      <c r="H8" s="4261">
        <f t="shared" ref="H8:H50" si="0">G8-G8*$B$4/100</f>
        <v>6156</v>
      </c>
    </row>
    <row r="9" spans="1:8">
      <c r="A9" s="4256"/>
      <c r="B9" s="4257" t="s">
        <v>14394</v>
      </c>
      <c r="C9" s="4258" t="s">
        <v>3250</v>
      </c>
      <c r="D9" s="4259" t="s">
        <v>3400</v>
      </c>
      <c r="E9" s="4259" t="s">
        <v>3399</v>
      </c>
      <c r="F9" s="4259" t="s">
        <v>3395</v>
      </c>
      <c r="G9" s="4260">
        <v>8100</v>
      </c>
      <c r="H9" s="4261">
        <f t="shared" si="0"/>
        <v>7290</v>
      </c>
    </row>
    <row r="10" spans="1:8">
      <c r="A10" s="4256"/>
      <c r="B10" s="4257" t="s">
        <v>14395</v>
      </c>
      <c r="C10" s="4258" t="s">
        <v>3251</v>
      </c>
      <c r="D10" s="4259" t="s">
        <v>3400</v>
      </c>
      <c r="E10" s="4259" t="s">
        <v>3399</v>
      </c>
      <c r="F10" s="4259" t="s">
        <v>3395</v>
      </c>
      <c r="G10" s="4260">
        <v>9900</v>
      </c>
      <c r="H10" s="4261">
        <f t="shared" si="0"/>
        <v>8910</v>
      </c>
    </row>
    <row r="11" spans="1:8">
      <c r="A11" s="4256"/>
      <c r="B11" s="4257" t="s">
        <v>14396</v>
      </c>
      <c r="C11" s="4258" t="s">
        <v>3252</v>
      </c>
      <c r="D11" s="4259" t="s">
        <v>3400</v>
      </c>
      <c r="E11" s="4259" t="s">
        <v>3399</v>
      </c>
      <c r="F11" s="4259" t="s">
        <v>3395</v>
      </c>
      <c r="G11" s="4260">
        <v>12240</v>
      </c>
      <c r="H11" s="4261">
        <f t="shared" si="0"/>
        <v>11016</v>
      </c>
    </row>
    <row r="12" spans="1:8">
      <c r="A12" s="4256"/>
      <c r="B12" s="4257" t="s">
        <v>14397</v>
      </c>
      <c r="C12" s="4258" t="s">
        <v>3253</v>
      </c>
      <c r="D12" s="4259" t="s">
        <v>3400</v>
      </c>
      <c r="E12" s="4259" t="s">
        <v>3399</v>
      </c>
      <c r="F12" s="4259" t="s">
        <v>3395</v>
      </c>
      <c r="G12" s="4260">
        <v>14580</v>
      </c>
      <c r="H12" s="4261">
        <f t="shared" si="0"/>
        <v>13122</v>
      </c>
    </row>
    <row r="13" spans="1:8">
      <c r="A13" s="4256"/>
      <c r="B13" s="4257" t="s">
        <v>14398</v>
      </c>
      <c r="C13" s="4258" t="s">
        <v>3254</v>
      </c>
      <c r="D13" s="4259" t="s">
        <v>3400</v>
      </c>
      <c r="E13" s="4259" t="s">
        <v>3399</v>
      </c>
      <c r="F13" s="4259" t="s">
        <v>3395</v>
      </c>
      <c r="G13" s="4260">
        <v>18180</v>
      </c>
      <c r="H13" s="4261">
        <f t="shared" si="0"/>
        <v>16362</v>
      </c>
    </row>
    <row r="14" spans="1:8">
      <c r="A14" s="8432" t="s">
        <v>3406</v>
      </c>
      <c r="B14" s="8433"/>
      <c r="C14" s="8433"/>
      <c r="D14" s="8433"/>
      <c r="E14" s="8433"/>
      <c r="F14" s="8433"/>
      <c r="G14" s="8433"/>
      <c r="H14" s="8433"/>
    </row>
    <row r="15" spans="1:8">
      <c r="A15" s="4256"/>
      <c r="B15" s="4257" t="s">
        <v>14399</v>
      </c>
      <c r="C15" s="4258" t="s">
        <v>3255</v>
      </c>
      <c r="D15" s="4259" t="s">
        <v>3402</v>
      </c>
      <c r="E15" s="4259" t="s">
        <v>3401</v>
      </c>
      <c r="F15" s="4259" t="s">
        <v>3396</v>
      </c>
      <c r="G15" s="4260">
        <v>7290</v>
      </c>
      <c r="H15" s="4261">
        <f t="shared" si="0"/>
        <v>6561</v>
      </c>
    </row>
    <row r="16" spans="1:8">
      <c r="A16" s="4256"/>
      <c r="B16" s="4257" t="s">
        <v>14400</v>
      </c>
      <c r="C16" s="4258" t="s">
        <v>3257</v>
      </c>
      <c r="D16" s="4259" t="s">
        <v>3402</v>
      </c>
      <c r="E16" s="4259" t="s">
        <v>3401</v>
      </c>
      <c r="F16" s="4259" t="s">
        <v>3396</v>
      </c>
      <c r="G16" s="4260">
        <v>8550</v>
      </c>
      <c r="H16" s="4261">
        <f t="shared" si="0"/>
        <v>7695</v>
      </c>
    </row>
    <row r="17" spans="1:8">
      <c r="A17" s="4256"/>
      <c r="B17" s="4257" t="s">
        <v>14401</v>
      </c>
      <c r="C17" s="4258" t="s">
        <v>3256</v>
      </c>
      <c r="D17" s="4259" t="s">
        <v>3402</v>
      </c>
      <c r="E17" s="4259" t="s">
        <v>3401</v>
      </c>
      <c r="F17" s="4259" t="s">
        <v>3396</v>
      </c>
      <c r="G17" s="4260">
        <v>10350</v>
      </c>
      <c r="H17" s="4261">
        <f t="shared" si="0"/>
        <v>9315</v>
      </c>
    </row>
    <row r="18" spans="1:8">
      <c r="A18" s="4256"/>
      <c r="B18" s="4257" t="s">
        <v>14402</v>
      </c>
      <c r="C18" s="4258" t="s">
        <v>3258</v>
      </c>
      <c r="D18" s="4259" t="s">
        <v>3402</v>
      </c>
      <c r="E18" s="4259" t="s">
        <v>3401</v>
      </c>
      <c r="F18" s="4259" t="s">
        <v>3396</v>
      </c>
      <c r="G18" s="4260">
        <v>12690</v>
      </c>
      <c r="H18" s="4261">
        <f t="shared" si="0"/>
        <v>11421</v>
      </c>
    </row>
    <row r="19" spans="1:8">
      <c r="A19" s="8432" t="s">
        <v>3407</v>
      </c>
      <c r="B19" s="8433"/>
      <c r="C19" s="8433"/>
      <c r="D19" s="8433"/>
      <c r="E19" s="8433"/>
      <c r="F19" s="8433"/>
      <c r="G19" s="8433"/>
      <c r="H19" s="8433"/>
    </row>
    <row r="20" spans="1:8">
      <c r="A20" s="4256"/>
      <c r="B20" s="4257" t="s">
        <v>14403</v>
      </c>
      <c r="C20" s="4258" t="s">
        <v>3259</v>
      </c>
      <c r="D20" s="4259" t="s">
        <v>3403</v>
      </c>
      <c r="E20" s="4259" t="s">
        <v>3399</v>
      </c>
      <c r="F20" s="4259" t="s">
        <v>3395</v>
      </c>
      <c r="G20" s="4260">
        <v>6840</v>
      </c>
      <c r="H20" s="4261">
        <f t="shared" si="0"/>
        <v>6156</v>
      </c>
    </row>
    <row r="21" spans="1:8">
      <c r="A21" s="4256"/>
      <c r="B21" s="4257" t="s">
        <v>14404</v>
      </c>
      <c r="C21" s="4258" t="s">
        <v>3260</v>
      </c>
      <c r="D21" s="4259" t="s">
        <v>3403</v>
      </c>
      <c r="E21" s="4259" t="s">
        <v>3399</v>
      </c>
      <c r="F21" s="4259" t="s">
        <v>3395</v>
      </c>
      <c r="G21" s="4260">
        <v>8100</v>
      </c>
      <c r="H21" s="4261">
        <f t="shared" si="0"/>
        <v>7290</v>
      </c>
    </row>
    <row r="22" spans="1:8">
      <c r="A22" s="4256"/>
      <c r="B22" s="4257" t="s">
        <v>14405</v>
      </c>
      <c r="C22" s="4258" t="s">
        <v>3261</v>
      </c>
      <c r="D22" s="4259" t="s">
        <v>3403</v>
      </c>
      <c r="E22" s="4259" t="s">
        <v>3399</v>
      </c>
      <c r="F22" s="4259" t="s">
        <v>3395</v>
      </c>
      <c r="G22" s="4260">
        <v>9900</v>
      </c>
      <c r="H22" s="4261">
        <f t="shared" si="0"/>
        <v>8910</v>
      </c>
    </row>
    <row r="23" spans="1:8">
      <c r="A23" s="4256"/>
      <c r="B23" s="4257" t="s">
        <v>14406</v>
      </c>
      <c r="C23" s="4258" t="s">
        <v>3262</v>
      </c>
      <c r="D23" s="4259" t="s">
        <v>3403</v>
      </c>
      <c r="E23" s="4259" t="s">
        <v>3399</v>
      </c>
      <c r="F23" s="4259" t="s">
        <v>3395</v>
      </c>
      <c r="G23" s="4260">
        <v>12240</v>
      </c>
      <c r="H23" s="4261">
        <f t="shared" si="0"/>
        <v>11016</v>
      </c>
    </row>
    <row r="24" spans="1:8">
      <c r="A24" s="4256"/>
      <c r="B24" s="4257" t="s">
        <v>14407</v>
      </c>
      <c r="C24" s="4258" t="s">
        <v>3263</v>
      </c>
      <c r="D24" s="4259" t="s">
        <v>3403</v>
      </c>
      <c r="E24" s="4259" t="s">
        <v>3399</v>
      </c>
      <c r="F24" s="4259" t="s">
        <v>3395</v>
      </c>
      <c r="G24" s="4260">
        <v>14580</v>
      </c>
      <c r="H24" s="4261">
        <f t="shared" si="0"/>
        <v>13122</v>
      </c>
    </row>
    <row r="25" spans="1:8">
      <c r="A25" s="8432" t="s">
        <v>3404</v>
      </c>
      <c r="B25" s="8433"/>
      <c r="C25" s="8433"/>
      <c r="D25" s="8433"/>
      <c r="E25" s="8433"/>
      <c r="F25" s="8433"/>
      <c r="G25" s="8433"/>
      <c r="H25" s="8433"/>
    </row>
    <row r="26" spans="1:8">
      <c r="A26" s="4256"/>
      <c r="B26" s="4257" t="s">
        <v>14408</v>
      </c>
      <c r="C26" s="4258" t="s">
        <v>3264</v>
      </c>
      <c r="D26" s="4259" t="s">
        <v>3408</v>
      </c>
      <c r="E26" s="4259" t="s">
        <v>3408</v>
      </c>
      <c r="F26" s="4259" t="s">
        <v>3395</v>
      </c>
      <c r="G26" s="4260">
        <v>8100</v>
      </c>
      <c r="H26" s="4261">
        <f t="shared" si="0"/>
        <v>7290</v>
      </c>
    </row>
    <row r="27" spans="1:8">
      <c r="A27" s="4262"/>
      <c r="B27" s="4257" t="s">
        <v>14409</v>
      </c>
      <c r="C27" s="4263" t="s">
        <v>3265</v>
      </c>
      <c r="D27" s="4264" t="s">
        <v>3408</v>
      </c>
      <c r="E27" s="4264" t="s">
        <v>3408</v>
      </c>
      <c r="F27" s="4264" t="s">
        <v>3395</v>
      </c>
      <c r="G27" s="4260">
        <v>9900</v>
      </c>
      <c r="H27" s="4265">
        <f t="shared" si="0"/>
        <v>8910</v>
      </c>
    </row>
    <row r="28" spans="1:8">
      <c r="A28" s="4256"/>
      <c r="B28" s="4257" t="s">
        <v>14410</v>
      </c>
      <c r="C28" s="4258" t="s">
        <v>3266</v>
      </c>
      <c r="D28" s="4259" t="s">
        <v>3408</v>
      </c>
      <c r="E28" s="4259" t="s">
        <v>3408</v>
      </c>
      <c r="F28" s="4259" t="s">
        <v>3395</v>
      </c>
      <c r="G28" s="4260">
        <v>12240</v>
      </c>
      <c r="H28" s="4261">
        <f t="shared" si="0"/>
        <v>11016</v>
      </c>
    </row>
    <row r="29" spans="1:8">
      <c r="A29" s="4256"/>
      <c r="B29" s="4257" t="s">
        <v>14411</v>
      </c>
      <c r="C29" s="4258" t="s">
        <v>3267</v>
      </c>
      <c r="D29" s="4259" t="s">
        <v>3408</v>
      </c>
      <c r="E29" s="4259" t="s">
        <v>3408</v>
      </c>
      <c r="F29" s="4259" t="s">
        <v>3395</v>
      </c>
      <c r="G29" s="4260">
        <v>12240</v>
      </c>
      <c r="H29" s="4261">
        <f t="shared" si="0"/>
        <v>11016</v>
      </c>
    </row>
    <row r="30" spans="1:8">
      <c r="A30" s="4256"/>
      <c r="B30" s="4257" t="s">
        <v>14412</v>
      </c>
      <c r="C30" s="4258" t="s">
        <v>3268</v>
      </c>
      <c r="D30" s="4259" t="s">
        <v>3408</v>
      </c>
      <c r="E30" s="4259" t="s">
        <v>3408</v>
      </c>
      <c r="F30" s="4259" t="s">
        <v>3395</v>
      </c>
      <c r="G30" s="4260">
        <v>14580</v>
      </c>
      <c r="H30" s="4261">
        <f t="shared" si="0"/>
        <v>13122</v>
      </c>
    </row>
    <row r="31" spans="1:8">
      <c r="A31" s="4256"/>
      <c r="B31" s="4257" t="s">
        <v>14413</v>
      </c>
      <c r="C31" s="4258" t="s">
        <v>3269</v>
      </c>
      <c r="D31" s="4259" t="s">
        <v>3408</v>
      </c>
      <c r="E31" s="4259" t="s">
        <v>3408</v>
      </c>
      <c r="F31" s="4259" t="s">
        <v>3395</v>
      </c>
      <c r="G31" s="4260">
        <v>18180</v>
      </c>
      <c r="H31" s="4261">
        <f t="shared" si="0"/>
        <v>16362</v>
      </c>
    </row>
    <row r="32" spans="1:8">
      <c r="A32" s="4256"/>
      <c r="B32" s="4257" t="s">
        <v>14414</v>
      </c>
      <c r="C32" s="4258" t="s">
        <v>3270</v>
      </c>
      <c r="D32" s="4259" t="s">
        <v>3408</v>
      </c>
      <c r="E32" s="4259" t="s">
        <v>3408</v>
      </c>
      <c r="F32" s="4259" t="s">
        <v>3395</v>
      </c>
      <c r="G32" s="4260">
        <v>18180</v>
      </c>
      <c r="H32" s="4261">
        <f t="shared" si="0"/>
        <v>16362</v>
      </c>
    </row>
    <row r="33" spans="1:8">
      <c r="A33" s="8432" t="s">
        <v>3409</v>
      </c>
      <c r="B33" s="8433"/>
      <c r="C33" s="8433"/>
      <c r="D33" s="8433"/>
      <c r="E33" s="8433"/>
      <c r="F33" s="8433"/>
      <c r="G33" s="8433"/>
      <c r="H33" s="8433"/>
    </row>
    <row r="34" spans="1:8">
      <c r="A34" s="4256"/>
      <c r="B34" s="4258" t="s">
        <v>14392</v>
      </c>
      <c r="C34" s="4258" t="s">
        <v>3271</v>
      </c>
      <c r="D34" s="4259" t="s">
        <v>3402</v>
      </c>
      <c r="E34" s="4259" t="s">
        <v>3401</v>
      </c>
      <c r="F34" s="4259" t="s">
        <v>3396</v>
      </c>
      <c r="G34" s="4260">
        <v>18630</v>
      </c>
      <c r="H34" s="4261">
        <f t="shared" si="0"/>
        <v>16767</v>
      </c>
    </row>
    <row r="35" spans="1:8">
      <c r="A35" s="8432" t="s">
        <v>3410</v>
      </c>
      <c r="B35" s="8433"/>
      <c r="C35" s="8433"/>
      <c r="D35" s="8433"/>
      <c r="E35" s="8433"/>
      <c r="F35" s="8433"/>
      <c r="G35" s="8433"/>
      <c r="H35" s="8433"/>
    </row>
    <row r="36" spans="1:8">
      <c r="A36" s="4256"/>
      <c r="B36" s="4257" t="s">
        <v>14415</v>
      </c>
      <c r="C36" s="4258" t="s">
        <v>3272</v>
      </c>
      <c r="D36" s="4259" t="s">
        <v>3400</v>
      </c>
      <c r="E36" s="4259" t="s">
        <v>3411</v>
      </c>
      <c r="F36" s="4259" t="s">
        <v>3412</v>
      </c>
      <c r="G36" s="4260">
        <v>7740</v>
      </c>
      <c r="H36" s="4261">
        <f t="shared" si="0"/>
        <v>6966</v>
      </c>
    </row>
    <row r="37" spans="1:8">
      <c r="A37" s="4256"/>
      <c r="B37" s="4257" t="s">
        <v>14416</v>
      </c>
      <c r="C37" s="4258" t="s">
        <v>3273</v>
      </c>
      <c r="D37" s="4259" t="s">
        <v>3400</v>
      </c>
      <c r="E37" s="4259" t="s">
        <v>3411</v>
      </c>
      <c r="F37" s="4259" t="s">
        <v>3412</v>
      </c>
      <c r="G37" s="4260">
        <v>9360</v>
      </c>
      <c r="H37" s="4261">
        <f t="shared" si="0"/>
        <v>8424</v>
      </c>
    </row>
    <row r="38" spans="1:8">
      <c r="A38" s="4256"/>
      <c r="B38" s="4257" t="s">
        <v>14417</v>
      </c>
      <c r="C38" s="4258" t="s">
        <v>3274</v>
      </c>
      <c r="D38" s="4259" t="s">
        <v>3400</v>
      </c>
      <c r="E38" s="4259" t="s">
        <v>3411</v>
      </c>
      <c r="F38" s="4259" t="s">
        <v>3412</v>
      </c>
      <c r="G38" s="4260">
        <v>11520</v>
      </c>
      <c r="H38" s="4261">
        <f t="shared" si="0"/>
        <v>10368</v>
      </c>
    </row>
    <row r="39" spans="1:8">
      <c r="A39" s="4256"/>
      <c r="B39" s="4257" t="s">
        <v>14418</v>
      </c>
      <c r="C39" s="4258" t="s">
        <v>3275</v>
      </c>
      <c r="D39" s="4259" t="s">
        <v>3400</v>
      </c>
      <c r="E39" s="4259" t="s">
        <v>3411</v>
      </c>
      <c r="F39" s="4259" t="s">
        <v>3412</v>
      </c>
      <c r="G39" s="4260">
        <v>13680</v>
      </c>
      <c r="H39" s="4261">
        <f t="shared" si="0"/>
        <v>12312</v>
      </c>
    </row>
    <row r="40" spans="1:8">
      <c r="A40" s="8432" t="s">
        <v>3413</v>
      </c>
      <c r="B40" s="8433"/>
      <c r="C40" s="8433"/>
      <c r="D40" s="8433"/>
      <c r="E40" s="8433"/>
      <c r="F40" s="8433"/>
      <c r="G40" s="8433"/>
      <c r="H40" s="8433"/>
    </row>
    <row r="41" spans="1:8">
      <c r="A41" s="4256"/>
      <c r="B41" s="4257" t="s">
        <v>14419</v>
      </c>
      <c r="C41" s="4258" t="s">
        <v>3276</v>
      </c>
      <c r="D41" s="4259" t="s">
        <v>3402</v>
      </c>
      <c r="E41" s="4259" t="s">
        <v>3411</v>
      </c>
      <c r="F41" s="4259" t="s">
        <v>3414</v>
      </c>
      <c r="G41" s="4260">
        <v>11970</v>
      </c>
      <c r="H41" s="4261">
        <f t="shared" si="0"/>
        <v>10773</v>
      </c>
    </row>
    <row r="42" spans="1:8">
      <c r="A42" s="4256"/>
      <c r="B42" s="4257" t="s">
        <v>14420</v>
      </c>
      <c r="C42" s="4258" t="s">
        <v>3277</v>
      </c>
      <c r="D42" s="4259" t="s">
        <v>3402</v>
      </c>
      <c r="E42" s="4259" t="s">
        <v>3411</v>
      </c>
      <c r="F42" s="4259" t="s">
        <v>3414</v>
      </c>
      <c r="G42" s="4260">
        <v>17010</v>
      </c>
      <c r="H42" s="4261">
        <f t="shared" si="0"/>
        <v>15309</v>
      </c>
    </row>
    <row r="43" spans="1:8">
      <c r="A43" s="8432" t="s">
        <v>3410</v>
      </c>
      <c r="B43" s="8433"/>
      <c r="C43" s="8433"/>
      <c r="D43" s="8433"/>
      <c r="E43" s="8433"/>
      <c r="F43" s="8433"/>
      <c r="G43" s="8433"/>
      <c r="H43" s="8433"/>
    </row>
    <row r="44" spans="1:8">
      <c r="A44" s="4256"/>
      <c r="B44" s="4257" t="s">
        <v>14421</v>
      </c>
      <c r="C44" s="4258" t="s">
        <v>3278</v>
      </c>
      <c r="D44" s="4259" t="s">
        <v>3403</v>
      </c>
      <c r="E44" s="4259" t="s">
        <v>3411</v>
      </c>
      <c r="F44" s="4259" t="s">
        <v>3412</v>
      </c>
      <c r="G44" s="4260">
        <v>9360</v>
      </c>
      <c r="H44" s="4261">
        <f t="shared" si="0"/>
        <v>8424</v>
      </c>
    </row>
    <row r="45" spans="1:8">
      <c r="A45" s="4256"/>
      <c r="B45" s="4257" t="s">
        <v>14422</v>
      </c>
      <c r="C45" s="4258" t="s">
        <v>3279</v>
      </c>
      <c r="D45" s="4259" t="s">
        <v>3403</v>
      </c>
      <c r="E45" s="4259" t="s">
        <v>3411</v>
      </c>
      <c r="F45" s="4259" t="s">
        <v>3412</v>
      </c>
      <c r="G45" s="4260">
        <v>24300</v>
      </c>
      <c r="H45" s="4261">
        <f t="shared" si="0"/>
        <v>21870</v>
      </c>
    </row>
    <row r="46" spans="1:8">
      <c r="A46" s="4256"/>
      <c r="B46" s="4257" t="s">
        <v>14423</v>
      </c>
      <c r="C46" s="4258" t="s">
        <v>3280</v>
      </c>
      <c r="D46" s="4259" t="s">
        <v>3403</v>
      </c>
      <c r="E46" s="4259" t="s">
        <v>3411</v>
      </c>
      <c r="F46" s="4259" t="s">
        <v>3412</v>
      </c>
      <c r="G46" s="4260">
        <v>29700</v>
      </c>
      <c r="H46" s="4261">
        <f t="shared" si="0"/>
        <v>26730</v>
      </c>
    </row>
    <row r="47" spans="1:8">
      <c r="A47" s="8432" t="s">
        <v>3413</v>
      </c>
      <c r="B47" s="8433"/>
      <c r="C47" s="8433"/>
      <c r="D47" s="8433"/>
      <c r="E47" s="8433"/>
      <c r="F47" s="8433"/>
      <c r="G47" s="8433"/>
      <c r="H47" s="8433"/>
    </row>
    <row r="48" spans="1:8">
      <c r="A48" s="4262"/>
      <c r="B48" s="4257" t="s">
        <v>14424</v>
      </c>
      <c r="C48" s="4263" t="s">
        <v>3281</v>
      </c>
      <c r="D48" s="4264" t="s">
        <v>3415</v>
      </c>
      <c r="E48" s="4264" t="s">
        <v>3411</v>
      </c>
      <c r="F48" s="4264" t="s">
        <v>3414</v>
      </c>
      <c r="G48" s="4260" t="s">
        <v>417</v>
      </c>
      <c r="H48" s="4265" t="e">
        <f t="shared" si="0"/>
        <v>#VALUE!</v>
      </c>
    </row>
    <row r="49" spans="1:12">
      <c r="A49" s="8440" t="s">
        <v>3416</v>
      </c>
      <c r="B49" s="8441"/>
      <c r="C49" s="8441"/>
      <c r="D49" s="8441"/>
      <c r="E49" s="8441"/>
      <c r="F49" s="8441"/>
      <c r="G49" s="8441"/>
      <c r="H49" s="8441"/>
    </row>
    <row r="50" spans="1:12">
      <c r="A50" s="4262"/>
      <c r="B50" s="4257" t="s">
        <v>14425</v>
      </c>
      <c r="C50" s="4263" t="s">
        <v>3282</v>
      </c>
      <c r="D50" s="4264" t="s">
        <v>3402</v>
      </c>
      <c r="E50" s="4264" t="s">
        <v>3411</v>
      </c>
      <c r="F50" s="4264" t="s">
        <v>3414</v>
      </c>
      <c r="G50" s="4260">
        <v>17010</v>
      </c>
      <c r="H50" s="4265">
        <f t="shared" si="0"/>
        <v>15309</v>
      </c>
    </row>
    <row r="51" spans="1:12">
      <c r="A51" s="8435" t="s">
        <v>3888</v>
      </c>
      <c r="B51" s="8436"/>
      <c r="C51" s="8436"/>
      <c r="D51" s="8436"/>
      <c r="E51" s="8436"/>
      <c r="F51" s="8436"/>
      <c r="G51" s="8436"/>
      <c r="H51" s="8436"/>
    </row>
    <row r="52" spans="1:12" ht="26">
      <c r="A52" s="4256"/>
      <c r="B52" s="4257" t="s">
        <v>14426</v>
      </c>
      <c r="C52" s="4258" t="s">
        <v>3283</v>
      </c>
      <c r="D52" s="4259"/>
      <c r="E52" s="4259"/>
      <c r="F52" s="4259"/>
      <c r="G52" s="4260">
        <v>7128</v>
      </c>
      <c r="H52" s="4261">
        <f>G52-G52*$B$4/100</f>
        <v>6415.2</v>
      </c>
    </row>
    <row r="53" spans="1:12" ht="26">
      <c r="A53" s="4256"/>
      <c r="B53" s="4257" t="s">
        <v>14427</v>
      </c>
      <c r="C53" s="4258" t="s">
        <v>3284</v>
      </c>
      <c r="D53" s="4259"/>
      <c r="E53" s="4259"/>
      <c r="F53" s="4259"/>
      <c r="G53" s="4260">
        <v>9288</v>
      </c>
      <c r="H53" s="4261">
        <f>G53-G53*$B$4/100</f>
        <v>8359.2000000000007</v>
      </c>
    </row>
    <row r="54" spans="1:12">
      <c r="A54" s="8434" t="s">
        <v>3285</v>
      </c>
      <c r="B54" s="8434"/>
      <c r="C54" s="8434"/>
      <c r="D54" s="8434"/>
      <c r="E54" s="8434"/>
      <c r="F54" s="8434"/>
      <c r="G54" s="8434"/>
      <c r="H54" s="8434"/>
    </row>
    <row r="55" spans="1:12">
      <c r="A55" s="4262"/>
      <c r="B55" s="4263"/>
      <c r="C55" s="4263" t="s">
        <v>3286</v>
      </c>
      <c r="D55" s="4264"/>
      <c r="E55" s="4264"/>
      <c r="F55" s="4264"/>
      <c r="G55" s="4260">
        <v>7182</v>
      </c>
      <c r="H55" s="4265">
        <f>G55-G55*$B$4/100</f>
        <v>6463.8</v>
      </c>
    </row>
    <row r="56" spans="1:12">
      <c r="A56" s="4262"/>
      <c r="B56" s="4263"/>
      <c r="C56" s="4263" t="s">
        <v>3287</v>
      </c>
      <c r="D56" s="4264"/>
      <c r="E56" s="4264"/>
      <c r="F56" s="4264"/>
      <c r="G56" s="4260">
        <v>9180</v>
      </c>
      <c r="H56" s="4265">
        <f>G56-G56*$B$4/100</f>
        <v>8262</v>
      </c>
    </row>
    <row r="57" spans="1:12" ht="25.5" customHeight="1">
      <c r="A57" s="4262"/>
      <c r="B57" s="4263"/>
      <c r="C57" s="4263" t="s">
        <v>3417</v>
      </c>
      <c r="D57" s="4264"/>
      <c r="E57" s="4264"/>
      <c r="F57" s="4264"/>
      <c r="G57" s="4260">
        <v>9100</v>
      </c>
      <c r="H57" s="4265">
        <f>G57-G57*$B$4/100</f>
        <v>8190</v>
      </c>
    </row>
    <row r="58" spans="1:12" ht="25.5" customHeight="1">
      <c r="A58" s="4262"/>
      <c r="B58" s="4263"/>
      <c r="C58" s="4263" t="s">
        <v>3418</v>
      </c>
      <c r="D58" s="4264"/>
      <c r="E58" s="4264"/>
      <c r="F58" s="4264"/>
      <c r="G58" s="4260">
        <v>10650</v>
      </c>
      <c r="H58" s="4265">
        <f>G58-G58*$B$4/100</f>
        <v>9585</v>
      </c>
    </row>
    <row r="59" spans="1:12">
      <c r="A59" s="8435" t="s">
        <v>3288</v>
      </c>
      <c r="B59" s="8436"/>
      <c r="C59" s="8436"/>
      <c r="D59" s="8436"/>
      <c r="E59" s="8436"/>
      <c r="F59" s="8436"/>
      <c r="G59" s="8436"/>
      <c r="H59" s="8436"/>
    </row>
    <row r="60" spans="1:12" ht="42.75" customHeight="1">
      <c r="A60" s="4293"/>
      <c r="B60" s="4302"/>
      <c r="C60" s="4303" t="s">
        <v>16986</v>
      </c>
      <c r="D60" s="4302"/>
      <c r="E60" s="4302"/>
      <c r="F60" s="4302"/>
      <c r="G60" s="4304">
        <v>1311</v>
      </c>
      <c r="H60" s="4304">
        <f>G60-G60*$B$4/100</f>
        <v>1179.9000000000001</v>
      </c>
    </row>
    <row r="61" spans="1:12" ht="42.75" customHeight="1">
      <c r="A61" s="4256"/>
      <c r="B61" s="4258"/>
      <c r="C61" s="4305" t="s">
        <v>16987</v>
      </c>
      <c r="D61" s="4259"/>
      <c r="E61" s="4259"/>
      <c r="F61" s="4259"/>
      <c r="G61" s="4306">
        <v>1541</v>
      </c>
      <c r="H61" s="4306">
        <f>G61-G61*$B$4/100</f>
        <v>1386.9</v>
      </c>
      <c r="L61" s="4294"/>
    </row>
    <row r="62" spans="1:12">
      <c r="A62" s="8437" t="s">
        <v>3289</v>
      </c>
      <c r="B62" s="8438"/>
      <c r="C62" s="8438"/>
      <c r="D62" s="8438"/>
      <c r="E62" s="8438"/>
      <c r="F62" s="8438"/>
      <c r="G62" s="8438"/>
      <c r="H62" s="8439"/>
    </row>
    <row r="63" spans="1:12">
      <c r="A63" s="4262"/>
      <c r="B63" s="4263" t="s">
        <v>3247</v>
      </c>
      <c r="C63" s="4263" t="s">
        <v>3290</v>
      </c>
      <c r="D63" s="4264"/>
      <c r="E63" s="4264"/>
      <c r="F63" s="4264"/>
      <c r="G63" s="4260">
        <v>450</v>
      </c>
      <c r="H63" s="4261">
        <v>450</v>
      </c>
      <c r="J63" s="4250"/>
    </row>
    <row r="64" spans="1:12" ht="26">
      <c r="A64" s="4266"/>
      <c r="B64" s="4267" t="s">
        <v>3248</v>
      </c>
      <c r="C64" s="4268" t="s">
        <v>11301</v>
      </c>
      <c r="D64" s="4269"/>
      <c r="E64" s="4269"/>
      <c r="F64" s="4269"/>
      <c r="G64" s="4270">
        <v>478.79999999999995</v>
      </c>
      <c r="H64" s="4271">
        <f>G64-G64*$B$4/100</f>
        <v>430.91999999999996</v>
      </c>
    </row>
    <row r="65" spans="1:8" ht="26">
      <c r="A65" s="4257"/>
      <c r="B65" s="4257"/>
      <c r="C65" s="4258" t="s">
        <v>11302</v>
      </c>
      <c r="D65" s="4246"/>
      <c r="E65" s="4246"/>
      <c r="F65" s="4246"/>
      <c r="G65" s="4270">
        <v>478.79999999999995</v>
      </c>
      <c r="H65" s="4271">
        <f>G65-G65*$B$4/100</f>
        <v>430.91999999999996</v>
      </c>
    </row>
    <row r="66" spans="1:8" ht="26">
      <c r="A66" s="4257"/>
      <c r="B66" s="4257"/>
      <c r="C66" s="4268" t="s">
        <v>11303</v>
      </c>
      <c r="D66" s="4246"/>
      <c r="E66" s="4246"/>
      <c r="F66" s="4246"/>
      <c r="G66" s="4246">
        <v>510</v>
      </c>
      <c r="H66" s="4246">
        <v>510</v>
      </c>
    </row>
    <row r="67" spans="1:8" ht="26">
      <c r="A67" s="4257"/>
      <c r="B67" s="4257"/>
      <c r="C67" s="4258" t="s">
        <v>11304</v>
      </c>
      <c r="D67" s="4246"/>
      <c r="E67" s="4246"/>
      <c r="F67" s="4246"/>
      <c r="G67" s="4246">
        <v>510</v>
      </c>
      <c r="H67" s="4246">
        <v>510</v>
      </c>
    </row>
  </sheetData>
  <mergeCells count="15">
    <mergeCell ref="A54:H54"/>
    <mergeCell ref="A59:H59"/>
    <mergeCell ref="A62:H62"/>
    <mergeCell ref="A35:H35"/>
    <mergeCell ref="A40:H40"/>
    <mergeCell ref="A43:H43"/>
    <mergeCell ref="A47:H47"/>
    <mergeCell ref="A49:H49"/>
    <mergeCell ref="A51:H51"/>
    <mergeCell ref="A33:H33"/>
    <mergeCell ref="A1:H1"/>
    <mergeCell ref="A7:H7"/>
    <mergeCell ref="A14:H14"/>
    <mergeCell ref="A19:H19"/>
    <mergeCell ref="A25:H25"/>
  </mergeCells>
  <pageMargins left="0.7" right="0.7" top="0.75" bottom="0.75" header="0.3" footer="0.3"/>
  <pageSetup paperSize="9" orientation="portrait"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H14"/>
  <sheetViews>
    <sheetView workbookViewId="0">
      <selection activeCell="E13" sqref="E13:E14"/>
    </sheetView>
  </sheetViews>
  <sheetFormatPr defaultColWidth="9.1171875" defaultRowHeight="14.35"/>
  <cols>
    <col min="1" max="1" width="50.87890625" style="4245" customWidth="1"/>
    <col min="2" max="2" width="26.87890625" style="4245" bestFit="1" customWidth="1"/>
    <col min="3" max="5" width="9.1171875" style="4245"/>
    <col min="6" max="6" width="9.41015625" style="4245" customWidth="1"/>
    <col min="7" max="7" width="11.1171875" style="4245" bestFit="1" customWidth="1"/>
    <col min="8" max="16384" width="9.1171875" style="4245"/>
  </cols>
  <sheetData>
    <row r="1" spans="1:8">
      <c r="A1" s="7460" t="s">
        <v>16999</v>
      </c>
      <c r="B1" s="7460"/>
      <c r="C1" s="7460"/>
      <c r="D1" s="7460"/>
      <c r="E1" s="7460"/>
      <c r="F1" s="7460"/>
      <c r="G1" s="4244"/>
      <c r="H1" s="4244"/>
    </row>
    <row r="6" spans="1:8">
      <c r="A6" s="8442" t="s">
        <v>16998</v>
      </c>
      <c r="B6" s="8443"/>
      <c r="C6" s="8443"/>
      <c r="D6" s="8443"/>
      <c r="E6" s="8443"/>
      <c r="F6" s="8443"/>
      <c r="G6" s="4285" t="s">
        <v>48</v>
      </c>
    </row>
    <row r="7" spans="1:8" ht="21" thickBot="1">
      <c r="A7" s="4282"/>
      <c r="B7" s="4281" t="s">
        <v>5895</v>
      </c>
      <c r="C7" s="4281" t="s">
        <v>75</v>
      </c>
      <c r="D7" s="4281" t="s">
        <v>1537</v>
      </c>
      <c r="E7" s="4280" t="s">
        <v>16994</v>
      </c>
      <c r="F7" s="4284" t="s">
        <v>16993</v>
      </c>
      <c r="G7" s="4283">
        <v>45</v>
      </c>
    </row>
    <row r="8" spans="1:8" ht="67.5" customHeight="1" thickBot="1">
      <c r="A8" s="4279"/>
      <c r="B8" s="4278" t="s">
        <v>16992</v>
      </c>
      <c r="C8" s="4278" t="s">
        <v>16997</v>
      </c>
      <c r="D8" s="4277" t="s">
        <v>16988</v>
      </c>
      <c r="E8" s="5954">
        <v>4400</v>
      </c>
      <c r="F8" s="4276">
        <f>E8-E8*$G$7/100</f>
        <v>2420</v>
      </c>
    </row>
    <row r="9" spans="1:8" ht="63" customHeight="1" thickBot="1">
      <c r="A9" s="4275"/>
      <c r="B9" s="4274" t="s">
        <v>16990</v>
      </c>
      <c r="C9" s="4274" t="s">
        <v>16996</v>
      </c>
      <c r="D9" s="4273" t="s">
        <v>16988</v>
      </c>
      <c r="E9" s="5954">
        <v>4730</v>
      </c>
      <c r="F9" s="4272">
        <f>E9-E9*$G$7/100</f>
        <v>2601.5</v>
      </c>
    </row>
    <row r="10" spans="1:8">
      <c r="H10" s="4295"/>
    </row>
    <row r="11" spans="1:8">
      <c r="A11" s="8442" t="s">
        <v>16995</v>
      </c>
      <c r="B11" s="8443"/>
      <c r="C11" s="8443"/>
      <c r="D11" s="8443"/>
      <c r="E11" s="8443"/>
      <c r="F11" s="8443"/>
    </row>
    <row r="12" spans="1:8" ht="21" thickBot="1">
      <c r="A12" s="4282"/>
      <c r="B12" s="4281" t="s">
        <v>5895</v>
      </c>
      <c r="C12" s="4281" t="s">
        <v>75</v>
      </c>
      <c r="D12" s="4281" t="s">
        <v>1537</v>
      </c>
      <c r="E12" s="4280" t="s">
        <v>16994</v>
      </c>
      <c r="F12" s="4280" t="s">
        <v>16993</v>
      </c>
    </row>
    <row r="13" spans="1:8" ht="72" customHeight="1" thickBot="1">
      <c r="A13" s="4279"/>
      <c r="B13" s="4278" t="s">
        <v>16992</v>
      </c>
      <c r="C13" s="4278" t="s">
        <v>16991</v>
      </c>
      <c r="D13" s="4277" t="s">
        <v>16988</v>
      </c>
      <c r="E13" s="5954">
        <v>1980</v>
      </c>
      <c r="F13" s="4276">
        <f>E13-E13*$G$7/100</f>
        <v>1089</v>
      </c>
    </row>
    <row r="14" spans="1:8" ht="71.25" customHeight="1" thickBot="1">
      <c r="A14" s="4275"/>
      <c r="B14" s="4274" t="s">
        <v>16990</v>
      </c>
      <c r="C14" s="4274" t="s">
        <v>16989</v>
      </c>
      <c r="D14" s="4273" t="s">
        <v>16988</v>
      </c>
      <c r="E14" s="5954">
        <v>2585</v>
      </c>
      <c r="F14" s="4272">
        <f>E14-E14*$G$7/100</f>
        <v>1421.75</v>
      </c>
    </row>
  </sheetData>
  <mergeCells count="3">
    <mergeCell ref="A1:F1"/>
    <mergeCell ref="A6:F6"/>
    <mergeCell ref="A11:F11"/>
  </mergeCells>
  <pageMargins left="0.7" right="0.7" top="0.75" bottom="0.75" header="0.3" footer="0.3"/>
  <pageSetup paperSize="9" orientation="portrait"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dimension ref="A1:D30"/>
  <sheetViews>
    <sheetView workbookViewId="0">
      <selection sqref="A1:C1"/>
    </sheetView>
  </sheetViews>
  <sheetFormatPr defaultRowHeight="14.35"/>
  <cols>
    <col min="1" max="1" width="20" customWidth="1"/>
    <col min="2" max="2" width="61.29296875" customWidth="1"/>
    <col min="3" max="3" width="22.41015625" style="309" customWidth="1"/>
  </cols>
  <sheetData>
    <row r="1" spans="1:4" s="1559" customFormat="1" ht="24" customHeight="1">
      <c r="A1" s="7460" t="s">
        <v>9346</v>
      </c>
      <c r="B1" s="7460"/>
      <c r="C1" s="7460"/>
    </row>
    <row r="2" spans="1:4" s="1559" customFormat="1">
      <c r="C2" s="309"/>
    </row>
    <row r="3" spans="1:4" s="1559" customFormat="1">
      <c r="C3" s="309"/>
    </row>
    <row r="4" spans="1:4" s="1559" customFormat="1" ht="19.5" customHeight="1">
      <c r="A4" s="18" t="s">
        <v>48</v>
      </c>
      <c r="B4" s="19">
        <v>0</v>
      </c>
      <c r="C4" s="309"/>
    </row>
    <row r="5" spans="1:4" s="1559" customFormat="1">
      <c r="C5" s="309"/>
    </row>
    <row r="7" spans="1:4">
      <c r="A7" s="1568" t="s">
        <v>75</v>
      </c>
      <c r="B7" s="1569" t="s">
        <v>42</v>
      </c>
      <c r="C7" s="1570" t="s">
        <v>8241</v>
      </c>
    </row>
    <row r="8" spans="1:4">
      <c r="A8" s="1514"/>
      <c r="B8" s="1567"/>
      <c r="C8" s="1571"/>
    </row>
    <row r="9" spans="1:4">
      <c r="A9" s="8444" t="s">
        <v>9323</v>
      </c>
      <c r="B9" s="8444"/>
      <c r="C9" s="8444"/>
    </row>
    <row r="10" spans="1:4">
      <c r="A10" s="1572"/>
      <c r="B10" s="1572"/>
      <c r="C10" s="5280"/>
    </row>
    <row r="11" spans="1:4">
      <c r="A11" s="1573" t="s">
        <v>13591</v>
      </c>
      <c r="B11" s="1574" t="s">
        <v>9324</v>
      </c>
      <c r="C11" s="5281">
        <v>15703.427</v>
      </c>
    </row>
    <row r="12" spans="1:4">
      <c r="A12" s="1573" t="s">
        <v>9325</v>
      </c>
      <c r="B12" s="1574" t="s">
        <v>9326</v>
      </c>
      <c r="C12" s="5281">
        <v>18343.9146</v>
      </c>
      <c r="D12" s="5266"/>
    </row>
    <row r="13" spans="1:4">
      <c r="A13" s="1573" t="s">
        <v>13586</v>
      </c>
      <c r="B13" s="1574" t="s">
        <v>9327</v>
      </c>
      <c r="C13" s="5281">
        <v>25066.1558</v>
      </c>
      <c r="D13" s="5266"/>
    </row>
    <row r="14" spans="1:4">
      <c r="A14" s="1573" t="s">
        <v>13587</v>
      </c>
      <c r="B14" s="1574" t="s">
        <v>9328</v>
      </c>
      <c r="C14" s="5281">
        <v>6017.5569999999998</v>
      </c>
      <c r="D14" s="5266"/>
    </row>
    <row r="15" spans="1:4">
      <c r="A15" s="1575" t="s">
        <v>13588</v>
      </c>
      <c r="B15" s="1576" t="s">
        <v>9329</v>
      </c>
      <c r="C15" s="5281">
        <v>10465.118399999999</v>
      </c>
      <c r="D15" s="5266"/>
    </row>
    <row r="16" spans="1:4">
      <c r="A16" s="1573" t="s">
        <v>13579</v>
      </c>
      <c r="B16" s="1574" t="s">
        <v>9330</v>
      </c>
      <c r="C16" s="5281">
        <v>13442.3642</v>
      </c>
      <c r="D16" s="5266"/>
    </row>
    <row r="17" spans="1:4">
      <c r="A17" s="1573" t="s">
        <v>13580</v>
      </c>
      <c r="B17" s="1574" t="s">
        <v>9331</v>
      </c>
      <c r="C17" s="5281">
        <v>5785.5518000000002</v>
      </c>
      <c r="D17" s="5266"/>
    </row>
    <row r="18" spans="1:4">
      <c r="A18" s="1573" t="s">
        <v>13589</v>
      </c>
      <c r="B18" s="1574" t="s">
        <v>9332</v>
      </c>
      <c r="C18" s="5281">
        <v>15391.446400000001</v>
      </c>
      <c r="D18" s="5266"/>
    </row>
    <row r="19" spans="1:4">
      <c r="A19" s="1573" t="s">
        <v>9333</v>
      </c>
      <c r="B19" s="1574" t="s">
        <v>9334</v>
      </c>
      <c r="C19" s="5281">
        <v>36661.146999999997</v>
      </c>
      <c r="D19" s="5266"/>
    </row>
    <row r="20" spans="1:4">
      <c r="A20" s="1573" t="s">
        <v>13590</v>
      </c>
      <c r="B20" s="1574" t="s">
        <v>9335</v>
      </c>
      <c r="C20" s="5281">
        <v>45369.013800000001</v>
      </c>
      <c r="D20" s="5266"/>
    </row>
    <row r="21" spans="1:4">
      <c r="A21" s="1573" t="s">
        <v>13581</v>
      </c>
      <c r="B21" s="1574" t="s">
        <v>9336</v>
      </c>
      <c r="C21" s="5281">
        <v>17930.8122</v>
      </c>
      <c r="D21" s="5266"/>
    </row>
    <row r="22" spans="1:4">
      <c r="A22" s="1573" t="s">
        <v>13582</v>
      </c>
      <c r="B22" s="1574" t="s">
        <v>9337</v>
      </c>
      <c r="C22" s="5281">
        <v>23304.596600000001</v>
      </c>
      <c r="D22" s="5266"/>
    </row>
    <row r="23" spans="1:4">
      <c r="A23" s="1573"/>
      <c r="B23" s="1574"/>
      <c r="C23" s="5281"/>
      <c r="D23" s="5266"/>
    </row>
    <row r="24" spans="1:4">
      <c r="A24" s="1577" t="s">
        <v>9338</v>
      </c>
      <c r="B24" s="1577"/>
      <c r="C24" s="5281"/>
      <c r="D24" s="5266"/>
    </row>
    <row r="25" spans="1:4">
      <c r="A25" s="1578"/>
      <c r="B25" s="1578"/>
      <c r="C25" s="5281"/>
      <c r="D25" s="5266"/>
    </row>
    <row r="26" spans="1:4">
      <c r="A26" s="1573" t="s">
        <v>9339</v>
      </c>
      <c r="B26" s="1574" t="s">
        <v>9340</v>
      </c>
      <c r="C26" s="5281">
        <v>19961.420399999999</v>
      </c>
      <c r="D26" s="5266"/>
    </row>
    <row r="27" spans="1:4">
      <c r="A27" s="1573" t="s">
        <v>9341</v>
      </c>
      <c r="B27" s="1574" t="s">
        <v>9342</v>
      </c>
      <c r="C27" s="5281">
        <v>29515.685700000002</v>
      </c>
      <c r="D27" s="5266"/>
    </row>
    <row r="28" spans="1:4">
      <c r="A28" s="1573" t="s">
        <v>13583</v>
      </c>
      <c r="B28" s="1574" t="s">
        <v>9343</v>
      </c>
      <c r="C28" s="5281">
        <v>36322.169399999999</v>
      </c>
      <c r="D28" s="5266"/>
    </row>
    <row r="29" spans="1:4">
      <c r="A29" s="1573" t="s">
        <v>13584</v>
      </c>
      <c r="B29" s="1574" t="s">
        <v>9344</v>
      </c>
      <c r="C29" s="5281">
        <v>14164.1268</v>
      </c>
      <c r="D29" s="5266"/>
    </row>
    <row r="30" spans="1:4">
      <c r="A30" s="1573" t="s">
        <v>13585</v>
      </c>
      <c r="B30" s="1574" t="s">
        <v>9345</v>
      </c>
      <c r="C30" s="5281">
        <v>19076.011500000001</v>
      </c>
      <c r="D30" s="5266"/>
    </row>
  </sheetData>
  <mergeCells count="2">
    <mergeCell ref="A9:C9"/>
    <mergeCell ref="A1:C1"/>
  </mergeCells>
  <pageMargins left="0.7" right="0.7" top="0.75" bottom="0.75" header="0.3" footer="0.3"/>
  <pageSetup paperSize="9"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Лист43"/>
  <dimension ref="A1:BZ29"/>
  <sheetViews>
    <sheetView zoomScaleNormal="100" workbookViewId="0">
      <selection sqref="A1:M1"/>
    </sheetView>
  </sheetViews>
  <sheetFormatPr defaultRowHeight="14.35"/>
  <cols>
    <col min="1" max="1" width="15" customWidth="1"/>
    <col min="2" max="2" width="12.41015625" style="1289" customWidth="1"/>
    <col min="3" max="3" width="17.703125" customWidth="1"/>
    <col min="4" max="4" width="25.703125" bestFit="1" customWidth="1"/>
    <col min="5" max="5" width="8.703125" customWidth="1"/>
    <col min="6" max="6" width="12.703125" customWidth="1"/>
    <col min="7" max="7" width="16.703125" customWidth="1"/>
    <col min="8" max="10" width="8.703125" customWidth="1"/>
    <col min="11" max="11" width="14" style="1036" customWidth="1" collapsed="1"/>
    <col min="12" max="13" width="14" customWidth="1"/>
  </cols>
  <sheetData>
    <row r="1" spans="1:78" ht="24" customHeight="1">
      <c r="A1" s="7451" t="s">
        <v>1594</v>
      </c>
      <c r="B1" s="7451"/>
      <c r="C1" s="7451"/>
      <c r="D1" s="7451"/>
      <c r="E1" s="7451"/>
      <c r="F1" s="7451"/>
      <c r="G1" s="7451"/>
      <c r="H1" s="7451"/>
      <c r="I1" s="7451"/>
      <c r="J1" s="7451"/>
      <c r="K1" s="7451"/>
      <c r="L1" s="7451"/>
      <c r="M1" s="7451"/>
    </row>
    <row r="2" spans="1:78">
      <c r="A2" s="285"/>
      <c r="B2" s="285"/>
      <c r="C2" s="60"/>
      <c r="D2" s="60"/>
      <c r="E2" s="60"/>
      <c r="F2" s="60"/>
      <c r="G2" s="60"/>
      <c r="H2" s="60"/>
      <c r="I2" s="60"/>
      <c r="J2" s="60"/>
      <c r="K2" s="1035"/>
      <c r="L2" s="286"/>
      <c r="M2" s="286"/>
    </row>
    <row r="3" spans="1:78">
      <c r="A3" s="60"/>
      <c r="B3" s="60"/>
      <c r="C3" s="60"/>
      <c r="D3" s="60"/>
      <c r="E3" s="60"/>
      <c r="F3" s="60"/>
      <c r="G3" s="60"/>
      <c r="H3" s="60"/>
      <c r="I3" s="60"/>
      <c r="J3" s="60"/>
      <c r="K3" s="1035"/>
      <c r="L3" s="286"/>
      <c r="M3" s="286"/>
    </row>
    <row r="4" spans="1:78" ht="20.100000000000001" customHeight="1">
      <c r="A4" s="18" t="s">
        <v>48</v>
      </c>
      <c r="B4" s="18"/>
      <c r="C4" s="19">
        <v>0</v>
      </c>
      <c r="D4" s="60"/>
      <c r="E4" s="60"/>
      <c r="F4" s="60"/>
      <c r="G4" s="60"/>
      <c r="H4" s="60"/>
      <c r="I4" s="60"/>
      <c r="J4" s="60"/>
      <c r="K4" s="1035"/>
      <c r="L4" s="286"/>
      <c r="M4" s="286"/>
      <c r="N4" s="1031"/>
      <c r="O4" s="1031"/>
      <c r="P4" s="1031"/>
      <c r="Q4" s="1031"/>
      <c r="R4" s="1031"/>
      <c r="S4" s="1031"/>
      <c r="T4" s="1031"/>
      <c r="U4" s="1031"/>
      <c r="V4" s="1031"/>
      <c r="W4" s="1031"/>
      <c r="X4" s="1031"/>
      <c r="Y4" s="1031"/>
      <c r="Z4" s="1031"/>
      <c r="AA4" s="1031"/>
      <c r="AB4" s="1031"/>
      <c r="AC4" s="1031"/>
      <c r="AD4" s="1031"/>
      <c r="AE4" s="1031"/>
      <c r="AF4" s="1031"/>
      <c r="AG4" s="1031"/>
      <c r="AH4" s="1031"/>
      <c r="AI4" s="1031"/>
      <c r="AJ4" s="1031"/>
      <c r="AK4" s="1031"/>
      <c r="AL4" s="1031"/>
      <c r="AM4" s="1031"/>
      <c r="AN4" s="1031"/>
      <c r="AO4" s="1031"/>
      <c r="AP4" s="1031"/>
      <c r="AQ4" s="1031"/>
      <c r="AR4" s="1031"/>
      <c r="AS4" s="1031"/>
      <c r="AT4" s="1031"/>
      <c r="AU4" s="1031"/>
      <c r="AV4" s="1031"/>
      <c r="AW4" s="1031"/>
      <c r="AX4" s="1031"/>
      <c r="AY4" s="1031"/>
      <c r="AZ4" s="1031"/>
      <c r="BA4" s="1031"/>
      <c r="BB4" s="1031"/>
      <c r="BC4" s="1031"/>
      <c r="BD4" s="1031"/>
      <c r="BE4" s="1031"/>
      <c r="BF4" s="1031"/>
      <c r="BG4" s="1031"/>
      <c r="BH4" s="1031"/>
      <c r="BI4" s="1031"/>
      <c r="BJ4" s="1031"/>
      <c r="BK4" s="1031"/>
      <c r="BL4" s="1031"/>
      <c r="BM4" s="1031"/>
      <c r="BN4" s="1031"/>
      <c r="BO4" s="1031"/>
      <c r="BP4" s="1031"/>
      <c r="BQ4" s="1031"/>
      <c r="BR4" s="1031"/>
      <c r="BS4" s="1031"/>
      <c r="BT4" s="1031"/>
      <c r="BU4" s="1031"/>
      <c r="BV4" s="1031"/>
      <c r="BW4" s="1031"/>
      <c r="BX4" s="1031"/>
      <c r="BY4" s="1031"/>
      <c r="BZ4" s="1031"/>
    </row>
    <row r="5" spans="1:78">
      <c r="A5" s="284"/>
      <c r="B5" s="284"/>
      <c r="C5" s="60"/>
      <c r="D5" s="60"/>
      <c r="E5" s="60"/>
      <c r="F5" s="60"/>
      <c r="G5" s="60"/>
      <c r="H5" s="60"/>
      <c r="I5" s="60"/>
      <c r="J5" s="60"/>
      <c r="K5" s="1035"/>
      <c r="L5" s="287"/>
      <c r="M5" s="287"/>
      <c r="N5" s="1031"/>
      <c r="O5" s="1031"/>
      <c r="P5" s="1031"/>
      <c r="Q5" s="1031"/>
      <c r="R5" s="1031"/>
      <c r="S5" s="1031"/>
      <c r="T5" s="1031"/>
      <c r="U5" s="1031"/>
      <c r="V5" s="1031"/>
      <c r="W5" s="1031"/>
      <c r="X5" s="1031"/>
      <c r="Y5" s="1031"/>
      <c r="Z5" s="1031"/>
      <c r="AA5" s="1031"/>
      <c r="AB5" s="1031"/>
      <c r="AC5" s="1031"/>
      <c r="AD5" s="1031"/>
      <c r="AE5" s="1031"/>
      <c r="AF5" s="1031"/>
      <c r="AG5" s="1031"/>
      <c r="AH5" s="1031"/>
      <c r="AI5" s="1031"/>
      <c r="AJ5" s="1031"/>
      <c r="AK5" s="1031"/>
      <c r="AL5" s="1031"/>
      <c r="AM5" s="1031"/>
      <c r="AN5" s="1031"/>
      <c r="AO5" s="1031"/>
      <c r="AP5" s="1031"/>
      <c r="AQ5" s="1031"/>
      <c r="AR5" s="1031"/>
      <c r="AS5" s="1031"/>
      <c r="AT5" s="1031"/>
      <c r="AU5" s="1031"/>
      <c r="AV5" s="1031"/>
      <c r="AW5" s="1031"/>
      <c r="AX5" s="1031"/>
      <c r="AY5" s="1031"/>
      <c r="AZ5" s="1031"/>
      <c r="BA5" s="1031"/>
      <c r="BB5" s="1031"/>
      <c r="BC5" s="1031"/>
      <c r="BD5" s="1031"/>
      <c r="BE5" s="1031"/>
      <c r="BF5" s="1031"/>
      <c r="BG5" s="1031"/>
      <c r="BH5" s="1031"/>
      <c r="BI5" s="1031"/>
      <c r="BJ5" s="1031"/>
      <c r="BK5" s="1031"/>
      <c r="BL5" s="1031"/>
      <c r="BM5" s="1031"/>
      <c r="BN5" s="1031"/>
      <c r="BO5" s="1031"/>
      <c r="BP5" s="1031"/>
      <c r="BQ5" s="1031"/>
      <c r="BR5" s="1031"/>
      <c r="BS5" s="1031"/>
      <c r="BT5" s="1031"/>
      <c r="BU5" s="1031"/>
      <c r="BV5" s="1031"/>
      <c r="BW5" s="1031"/>
      <c r="BX5" s="1031"/>
      <c r="BY5" s="1031"/>
      <c r="BZ5" s="1031"/>
    </row>
    <row r="6" spans="1:78">
      <c r="A6" s="8445" t="s">
        <v>1595</v>
      </c>
      <c r="B6" s="8445"/>
      <c r="C6" s="8445"/>
      <c r="D6" s="8445"/>
      <c r="E6" s="8445"/>
      <c r="F6" s="8445"/>
      <c r="G6" s="8445"/>
      <c r="H6" s="8445"/>
      <c r="I6" s="8445"/>
      <c r="J6" s="8445"/>
      <c r="K6" s="8445"/>
      <c r="L6" s="8445"/>
      <c r="M6" s="8445"/>
      <c r="N6" s="1031"/>
      <c r="O6" s="1031"/>
      <c r="P6" s="1031"/>
      <c r="Q6" s="1031"/>
      <c r="R6" s="1031"/>
      <c r="S6" s="1031"/>
      <c r="T6" s="1031"/>
      <c r="U6" s="1031"/>
      <c r="V6" s="1031"/>
      <c r="W6" s="1031"/>
      <c r="X6" s="1031"/>
      <c r="Y6" s="1031"/>
      <c r="Z6" s="1031"/>
      <c r="AA6" s="1031"/>
      <c r="AB6" s="1031"/>
      <c r="AC6" s="1031"/>
      <c r="AD6" s="1031"/>
      <c r="AE6" s="1031"/>
      <c r="AF6" s="1031"/>
      <c r="AG6" s="1031"/>
      <c r="AH6" s="1031"/>
      <c r="AI6" s="1031"/>
      <c r="AJ6" s="1031"/>
      <c r="AK6" s="1031"/>
      <c r="AL6" s="1031"/>
      <c r="AM6" s="1031"/>
      <c r="AN6" s="1031"/>
      <c r="AO6" s="1031"/>
      <c r="AP6" s="1031"/>
      <c r="AQ6" s="1031"/>
      <c r="AR6" s="1031"/>
      <c r="AS6" s="1031"/>
      <c r="AT6" s="1031"/>
      <c r="AU6" s="1031"/>
      <c r="AV6" s="1031"/>
      <c r="AW6" s="1031"/>
      <c r="AX6" s="1031"/>
      <c r="AY6" s="1031"/>
      <c r="AZ6" s="1031"/>
      <c r="BA6" s="1031"/>
      <c r="BB6" s="1031"/>
      <c r="BC6" s="1031"/>
      <c r="BD6" s="1031"/>
      <c r="BE6" s="1031"/>
      <c r="BF6" s="1031"/>
      <c r="BG6" s="1031"/>
      <c r="BH6" s="1031"/>
      <c r="BI6" s="1031"/>
      <c r="BJ6" s="1031"/>
      <c r="BK6" s="1031"/>
      <c r="BL6" s="1031"/>
      <c r="BM6" s="1031"/>
      <c r="BN6" s="1031"/>
      <c r="BO6" s="1031"/>
      <c r="BP6" s="1031"/>
      <c r="BQ6" s="1031"/>
      <c r="BR6" s="1031"/>
      <c r="BS6" s="1031"/>
      <c r="BT6" s="1031"/>
      <c r="BU6" s="1031"/>
      <c r="BV6" s="1031"/>
      <c r="BW6" s="1031"/>
      <c r="BX6" s="1031"/>
      <c r="BY6" s="1031"/>
      <c r="BZ6" s="1031"/>
    </row>
    <row r="7" spans="1:78" ht="22.5" customHeight="1">
      <c r="A7" s="8446" t="s">
        <v>70</v>
      </c>
      <c r="B7" s="1287"/>
      <c r="C7" s="8446" t="s">
        <v>67</v>
      </c>
      <c r="D7" s="8448" t="s">
        <v>71</v>
      </c>
      <c r="E7" s="8448" t="s">
        <v>1483</v>
      </c>
      <c r="F7" s="8448" t="s">
        <v>2057</v>
      </c>
      <c r="G7" s="8457" t="s">
        <v>1596</v>
      </c>
      <c r="H7" s="8448" t="s">
        <v>1433</v>
      </c>
      <c r="I7" s="8448"/>
      <c r="J7" s="8448"/>
      <c r="K7" s="8459" t="s">
        <v>57</v>
      </c>
      <c r="L7" s="8461" t="s">
        <v>58</v>
      </c>
      <c r="M7" s="8452" t="s">
        <v>1145</v>
      </c>
      <c r="N7" s="1031"/>
      <c r="O7" s="1031"/>
      <c r="P7" s="1031"/>
      <c r="Q7" s="1031"/>
      <c r="R7" s="1031"/>
      <c r="S7" s="1031"/>
      <c r="T7" s="1031"/>
      <c r="U7" s="1031"/>
      <c r="V7" s="1031"/>
      <c r="W7" s="1031"/>
      <c r="X7" s="1031"/>
      <c r="Y7" s="1031"/>
      <c r="Z7" s="1031"/>
      <c r="AA7" s="1031"/>
      <c r="AB7" s="1031"/>
      <c r="AC7" s="1031"/>
      <c r="AD7" s="1031"/>
      <c r="AE7" s="1031"/>
      <c r="AF7" s="1031"/>
      <c r="AG7" s="1031"/>
      <c r="AH7" s="1031"/>
      <c r="AI7" s="1031"/>
      <c r="AJ7" s="1031"/>
      <c r="AK7" s="1031"/>
      <c r="AL7" s="1031"/>
      <c r="AM7" s="1031"/>
      <c r="AN7" s="1031"/>
      <c r="AO7" s="1031"/>
      <c r="AP7" s="1031"/>
      <c r="AQ7" s="1031"/>
      <c r="AR7" s="1031"/>
      <c r="AS7" s="1031"/>
      <c r="AT7" s="1031"/>
      <c r="AU7" s="1031"/>
      <c r="AV7" s="1031"/>
      <c r="AW7" s="1031"/>
      <c r="AX7" s="1031"/>
      <c r="AY7" s="1031"/>
      <c r="AZ7" s="1031"/>
      <c r="BA7" s="1031"/>
      <c r="BB7" s="1031"/>
      <c r="BC7" s="1031"/>
      <c r="BD7" s="1031"/>
      <c r="BE7" s="1031"/>
      <c r="BF7" s="1031"/>
      <c r="BG7" s="1031"/>
      <c r="BH7" s="1031"/>
      <c r="BI7" s="1031"/>
      <c r="BJ7" s="1031"/>
      <c r="BK7" s="1031"/>
      <c r="BL7" s="1031"/>
      <c r="BM7" s="1031"/>
      <c r="BN7" s="1031"/>
      <c r="BO7" s="1031"/>
      <c r="BP7" s="1031"/>
      <c r="BQ7" s="1031"/>
      <c r="BR7" s="1031"/>
      <c r="BS7" s="1031"/>
      <c r="BT7" s="1031"/>
      <c r="BU7" s="1031"/>
      <c r="BV7" s="1031"/>
      <c r="BW7" s="1031"/>
      <c r="BX7" s="1031"/>
      <c r="BY7" s="1031"/>
      <c r="BZ7" s="1031"/>
    </row>
    <row r="8" spans="1:78" ht="22.5" customHeight="1">
      <c r="A8" s="8447"/>
      <c r="B8" s="1288"/>
      <c r="C8" s="8447"/>
      <c r="D8" s="8449"/>
      <c r="E8" s="8449"/>
      <c r="F8" s="8449"/>
      <c r="G8" s="8458"/>
      <c r="H8" s="277" t="s">
        <v>1437</v>
      </c>
      <c r="I8" s="277" t="s">
        <v>1438</v>
      </c>
      <c r="J8" s="277" t="s">
        <v>1439</v>
      </c>
      <c r="K8" s="8460"/>
      <c r="L8" s="8453"/>
      <c r="M8" s="8453"/>
      <c r="N8" s="1031"/>
      <c r="O8" s="1031"/>
      <c r="P8" s="1031"/>
      <c r="Q8" s="1031"/>
      <c r="R8" s="1031"/>
      <c r="S8" s="1031"/>
      <c r="T8" s="1031"/>
      <c r="U8" s="1031"/>
      <c r="V8" s="1031"/>
      <c r="W8" s="1031"/>
      <c r="X8" s="1031"/>
      <c r="Y8" s="1031"/>
      <c r="Z8" s="1031"/>
      <c r="AA8" s="1031"/>
      <c r="AB8" s="1031"/>
      <c r="AC8" s="1031"/>
      <c r="AD8" s="1031"/>
      <c r="AE8" s="1031"/>
      <c r="AF8" s="1031"/>
      <c r="AG8" s="1031"/>
      <c r="AH8" s="1031"/>
      <c r="AI8" s="1031"/>
      <c r="AJ8" s="1031"/>
      <c r="AK8" s="1031"/>
      <c r="AL8" s="1031"/>
      <c r="AM8" s="1031"/>
      <c r="AN8" s="1031"/>
      <c r="AO8" s="1031"/>
      <c r="AP8" s="1031"/>
      <c r="AQ8" s="1031"/>
      <c r="AR8" s="1031"/>
      <c r="AS8" s="1031"/>
      <c r="AT8" s="1031"/>
      <c r="AU8" s="1031"/>
      <c r="AV8" s="1031"/>
      <c r="AW8" s="1031"/>
      <c r="AX8" s="1031"/>
      <c r="AY8" s="1031"/>
      <c r="AZ8" s="1031"/>
      <c r="BA8" s="1031"/>
      <c r="BB8" s="1031"/>
      <c r="BC8" s="1031"/>
      <c r="BD8" s="1031"/>
      <c r="BE8" s="1031"/>
      <c r="BF8" s="1031"/>
      <c r="BG8" s="1031"/>
      <c r="BH8" s="1031"/>
      <c r="BI8" s="1031"/>
      <c r="BJ8" s="1031"/>
      <c r="BK8" s="1031"/>
      <c r="BL8" s="1031"/>
      <c r="BM8" s="1031"/>
      <c r="BN8" s="1031"/>
      <c r="BO8" s="1031"/>
      <c r="BP8" s="1031"/>
      <c r="BQ8" s="1031"/>
      <c r="BR8" s="1031"/>
      <c r="BS8" s="1031"/>
      <c r="BT8" s="1031"/>
      <c r="BU8" s="1031"/>
      <c r="BV8" s="1031"/>
      <c r="BW8" s="1031"/>
      <c r="BX8" s="1031"/>
      <c r="BY8" s="1031"/>
      <c r="BZ8" s="1031"/>
    </row>
    <row r="9" spans="1:78" s="715" customFormat="1" ht="26.25" customHeight="1">
      <c r="A9" s="8454"/>
      <c r="B9" s="1299" t="s">
        <v>75</v>
      </c>
      <c r="C9" s="8456" t="s">
        <v>1597</v>
      </c>
      <c r="D9" s="8456"/>
      <c r="E9" s="8456"/>
      <c r="F9" s="8456"/>
      <c r="G9" s="8456"/>
      <c r="H9" s="8456"/>
      <c r="I9" s="8456"/>
      <c r="J9" s="8456"/>
      <c r="K9" s="8456"/>
      <c r="L9" s="8456"/>
      <c r="M9" s="8456"/>
      <c r="N9" s="1031"/>
      <c r="O9" s="1031"/>
      <c r="P9" s="1031"/>
      <c r="Q9" s="1031"/>
      <c r="R9" s="1031"/>
      <c r="S9" s="1031"/>
      <c r="T9" s="1031"/>
      <c r="U9" s="1031"/>
      <c r="V9" s="1031"/>
      <c r="W9" s="1031"/>
      <c r="X9" s="1031"/>
      <c r="Y9" s="1031"/>
      <c r="Z9" s="1031"/>
      <c r="AA9" s="1031"/>
      <c r="AB9" s="1031"/>
      <c r="AC9" s="1031"/>
      <c r="AD9" s="1031"/>
      <c r="AE9" s="1031"/>
      <c r="AF9" s="1031"/>
      <c r="AG9" s="1031"/>
      <c r="AH9" s="1031"/>
      <c r="AI9" s="1031"/>
      <c r="AJ9" s="1031"/>
      <c r="AK9" s="1031"/>
      <c r="AL9" s="1031"/>
      <c r="AM9" s="1031"/>
      <c r="AN9" s="1031"/>
      <c r="AO9" s="1031"/>
      <c r="AP9" s="1031"/>
      <c r="AQ9" s="1031"/>
      <c r="AR9" s="1031"/>
      <c r="AS9" s="1031"/>
      <c r="AT9" s="1031"/>
      <c r="AU9" s="1031"/>
      <c r="AV9" s="1031"/>
      <c r="AW9" s="1031"/>
      <c r="AX9" s="1031"/>
      <c r="AY9" s="1031"/>
      <c r="AZ9" s="1031"/>
      <c r="BA9" s="1031"/>
      <c r="BB9" s="1031"/>
      <c r="BC9" s="1031"/>
      <c r="BD9" s="1031"/>
      <c r="BE9" s="1031"/>
      <c r="BF9" s="1031"/>
      <c r="BG9" s="1031"/>
      <c r="BH9" s="1031"/>
      <c r="BI9" s="1031"/>
      <c r="BJ9" s="1031"/>
      <c r="BK9" s="1031"/>
      <c r="BL9" s="1031"/>
      <c r="BM9" s="1031"/>
      <c r="BN9" s="1031"/>
      <c r="BO9" s="1031"/>
      <c r="BP9" s="1031"/>
      <c r="BQ9" s="1031"/>
      <c r="BR9" s="1031"/>
      <c r="BS9" s="1031"/>
      <c r="BT9" s="1031"/>
      <c r="BU9" s="1031"/>
      <c r="BV9" s="1031"/>
      <c r="BW9" s="1031"/>
      <c r="BX9" s="1031"/>
      <c r="BY9" s="1031"/>
      <c r="BZ9" s="1031"/>
    </row>
    <row r="10" spans="1:78" s="941" customFormat="1">
      <c r="A10" s="8455"/>
      <c r="B10" s="1814" t="s">
        <v>10927</v>
      </c>
      <c r="C10" s="1296" t="s">
        <v>2935</v>
      </c>
      <c r="D10" s="943" t="s">
        <v>1598</v>
      </c>
      <c r="E10" s="944">
        <v>10</v>
      </c>
      <c r="F10" s="945">
        <v>1.2</v>
      </c>
      <c r="G10" s="944" t="s">
        <v>1599</v>
      </c>
      <c r="H10" s="944">
        <v>456</v>
      </c>
      <c r="I10" s="944">
        <v>262</v>
      </c>
      <c r="J10" s="944" t="s">
        <v>5823</v>
      </c>
      <c r="K10" s="5282">
        <v>169</v>
      </c>
      <c r="L10" s="5291">
        <f>K10*Оглавление!$B$14</f>
        <v>16055</v>
      </c>
      <c r="M10" s="946">
        <f>L10-L10*$C$4/100</f>
        <v>16055</v>
      </c>
      <c r="N10" s="1031"/>
      <c r="O10" s="305"/>
      <c r="P10" s="1031"/>
      <c r="Q10" s="1031"/>
      <c r="R10" s="1031"/>
      <c r="S10" s="1031"/>
      <c r="T10" s="1031"/>
      <c r="U10" s="1031"/>
      <c r="V10" s="1031"/>
      <c r="W10" s="1031"/>
      <c r="X10" s="1031"/>
      <c r="Y10" s="1031"/>
      <c r="Z10" s="1031"/>
      <c r="AA10" s="1031"/>
      <c r="AB10" s="1031"/>
      <c r="AC10" s="1031"/>
      <c r="AD10" s="1031"/>
      <c r="AE10" s="1031"/>
      <c r="AF10" s="1031"/>
      <c r="AG10" s="1031"/>
      <c r="AH10" s="1031"/>
      <c r="AI10" s="1031"/>
      <c r="AJ10" s="1031"/>
      <c r="AK10" s="1031"/>
      <c r="AL10" s="1031"/>
      <c r="AM10" s="1031"/>
      <c r="AN10" s="1031"/>
      <c r="AO10" s="1031"/>
      <c r="AP10" s="1031"/>
      <c r="AQ10" s="1031"/>
      <c r="AR10" s="1031"/>
      <c r="AS10" s="1031"/>
      <c r="AT10" s="1031"/>
      <c r="AU10" s="1031"/>
      <c r="AV10" s="1031"/>
      <c r="AW10" s="1031"/>
      <c r="AX10" s="1031"/>
      <c r="AY10" s="1031"/>
      <c r="AZ10" s="1031"/>
      <c r="BA10" s="1031"/>
      <c r="BB10" s="1031"/>
      <c r="BC10" s="1031"/>
      <c r="BD10" s="1031"/>
      <c r="BE10" s="1031"/>
      <c r="BF10" s="1031"/>
      <c r="BG10" s="1031"/>
      <c r="BH10" s="1031"/>
      <c r="BI10" s="1031"/>
      <c r="BJ10" s="1031"/>
      <c r="BK10" s="1031"/>
      <c r="BL10" s="1031"/>
      <c r="BM10" s="1031"/>
      <c r="BN10" s="1031"/>
      <c r="BO10" s="1031"/>
      <c r="BP10" s="1031"/>
      <c r="BQ10" s="1031"/>
      <c r="BR10" s="1031"/>
      <c r="BS10" s="1031"/>
      <c r="BT10" s="1031"/>
      <c r="BU10" s="1031"/>
      <c r="BV10" s="1031"/>
      <c r="BW10" s="1031"/>
      <c r="BX10" s="1031"/>
      <c r="BY10" s="1031"/>
      <c r="BZ10" s="1031"/>
    </row>
    <row r="11" spans="1:78" s="941" customFormat="1">
      <c r="A11" s="8455"/>
      <c r="B11" s="1814" t="s">
        <v>10926</v>
      </c>
      <c r="C11" s="1296" t="s">
        <v>2936</v>
      </c>
      <c r="D11" s="943" t="s">
        <v>1600</v>
      </c>
      <c r="E11" s="944">
        <v>10</v>
      </c>
      <c r="F11" s="945">
        <v>1.2</v>
      </c>
      <c r="G11" s="944" t="s">
        <v>1599</v>
      </c>
      <c r="H11" s="944">
        <v>456</v>
      </c>
      <c r="I11" s="944">
        <v>262</v>
      </c>
      <c r="J11" s="944" t="s">
        <v>5823</v>
      </c>
      <c r="K11" s="5282">
        <v>169</v>
      </c>
      <c r="L11" s="5291">
        <f>K11*Оглавление!$B$14</f>
        <v>16055</v>
      </c>
      <c r="M11" s="946">
        <f t="shared" ref="M11:M20" si="0">L11-L11*$C$4/100</f>
        <v>16055</v>
      </c>
      <c r="N11" s="3745"/>
      <c r="O11" s="305"/>
      <c r="P11" s="3745"/>
      <c r="Q11" s="3745"/>
      <c r="R11" s="1031"/>
      <c r="S11" s="1031"/>
      <c r="T11" s="1031"/>
      <c r="U11" s="1031"/>
      <c r="V11" s="1031"/>
      <c r="W11" s="1031"/>
      <c r="X11" s="1031"/>
      <c r="Y11" s="1031"/>
      <c r="Z11" s="1031"/>
      <c r="AA11" s="1031"/>
      <c r="AB11" s="1031"/>
      <c r="AC11" s="1031"/>
      <c r="AD11" s="1031"/>
      <c r="AE11" s="1031"/>
      <c r="AF11" s="1031"/>
      <c r="AG11" s="1031"/>
      <c r="AH11" s="1031"/>
      <c r="AI11" s="1031"/>
      <c r="AJ11" s="1031"/>
      <c r="AK11" s="1031"/>
      <c r="AL11" s="1031"/>
      <c r="AM11" s="1031"/>
      <c r="AN11" s="1031"/>
      <c r="AO11" s="1031"/>
      <c r="AP11" s="1031"/>
      <c r="AQ11" s="1031"/>
      <c r="AR11" s="1031"/>
      <c r="AS11" s="1031"/>
      <c r="AT11" s="1031"/>
      <c r="AU11" s="1031"/>
      <c r="AV11" s="1031"/>
      <c r="AW11" s="1031"/>
      <c r="AX11" s="1031"/>
      <c r="AY11" s="1031"/>
      <c r="AZ11" s="1031"/>
      <c r="BA11" s="1031"/>
      <c r="BB11" s="1031"/>
      <c r="BC11" s="1031"/>
      <c r="BD11" s="1031"/>
      <c r="BE11" s="1031"/>
      <c r="BF11" s="1031"/>
      <c r="BG11" s="1031"/>
      <c r="BH11" s="1031"/>
      <c r="BI11" s="1031"/>
      <c r="BJ11" s="1031"/>
      <c r="BK11" s="1031"/>
      <c r="BL11" s="1031"/>
      <c r="BM11" s="1031"/>
      <c r="BN11" s="1031"/>
      <c r="BO11" s="1031"/>
      <c r="BP11" s="1031"/>
      <c r="BQ11" s="1031"/>
      <c r="BR11" s="1031"/>
      <c r="BS11" s="1031"/>
      <c r="BT11" s="1031"/>
      <c r="BU11" s="1031"/>
      <c r="BV11" s="1031"/>
      <c r="BW11" s="1031"/>
      <c r="BX11" s="1031"/>
      <c r="BY11" s="1031"/>
      <c r="BZ11" s="1031"/>
    </row>
    <row r="12" spans="1:78" s="941" customFormat="1">
      <c r="A12" s="8455"/>
      <c r="B12" s="1814" t="s">
        <v>10929</v>
      </c>
      <c r="C12" s="1296" t="s">
        <v>2937</v>
      </c>
      <c r="D12" s="943" t="s">
        <v>1598</v>
      </c>
      <c r="E12" s="944">
        <v>15</v>
      </c>
      <c r="F12" s="945">
        <v>1.2</v>
      </c>
      <c r="G12" s="944" t="s">
        <v>1601</v>
      </c>
      <c r="H12" s="944">
        <v>400</v>
      </c>
      <c r="I12" s="944">
        <v>345</v>
      </c>
      <c r="J12" s="944" t="s">
        <v>5824</v>
      </c>
      <c r="K12" s="5282">
        <v>201</v>
      </c>
      <c r="L12" s="5291">
        <f>K12*Оглавление!$B$14</f>
        <v>19095</v>
      </c>
      <c r="M12" s="946">
        <f t="shared" si="0"/>
        <v>19095</v>
      </c>
      <c r="N12" s="3745"/>
      <c r="O12" s="305"/>
      <c r="P12" s="3745"/>
      <c r="Q12" s="3745"/>
      <c r="R12" s="1031"/>
      <c r="S12" s="1031"/>
      <c r="T12" s="1031"/>
      <c r="U12" s="1031"/>
      <c r="V12" s="1031"/>
      <c r="W12" s="1031"/>
      <c r="X12" s="1031"/>
      <c r="Y12" s="1031"/>
      <c r="Z12" s="1031"/>
      <c r="AA12" s="1031"/>
      <c r="AB12" s="1031"/>
      <c r="AC12" s="1031"/>
      <c r="AD12" s="1031"/>
      <c r="AE12" s="1031"/>
      <c r="AF12" s="1031"/>
      <c r="AG12" s="1031"/>
      <c r="AH12" s="1031"/>
      <c r="AI12" s="1031"/>
      <c r="AJ12" s="1031"/>
      <c r="AK12" s="1031"/>
      <c r="AL12" s="1031"/>
      <c r="AM12" s="1031"/>
      <c r="AN12" s="1031"/>
      <c r="AO12" s="1031"/>
      <c r="AP12" s="1031"/>
      <c r="AQ12" s="1031"/>
      <c r="AR12" s="1031"/>
      <c r="AS12" s="1031"/>
      <c r="AT12" s="1031"/>
      <c r="AU12" s="1031"/>
      <c r="AV12" s="1031"/>
      <c r="AW12" s="1031"/>
      <c r="AX12" s="1031"/>
      <c r="AY12" s="1031"/>
      <c r="AZ12" s="1031"/>
      <c r="BA12" s="1031"/>
      <c r="BB12" s="1031"/>
      <c r="BC12" s="1031"/>
      <c r="BD12" s="1031"/>
      <c r="BE12" s="1031"/>
      <c r="BF12" s="1031"/>
      <c r="BG12" s="1031"/>
      <c r="BH12" s="1031"/>
      <c r="BI12" s="1031"/>
      <c r="BJ12" s="1031"/>
      <c r="BK12" s="1031"/>
      <c r="BL12" s="1031"/>
      <c r="BM12" s="1031"/>
      <c r="BN12" s="1031"/>
      <c r="BO12" s="1031"/>
      <c r="BP12" s="1031"/>
      <c r="BQ12" s="1031"/>
      <c r="BR12" s="1031"/>
      <c r="BS12" s="1031"/>
      <c r="BT12" s="1031"/>
      <c r="BU12" s="1031"/>
      <c r="BV12" s="1031"/>
      <c r="BW12" s="1031"/>
      <c r="BX12" s="1031"/>
      <c r="BY12" s="1031"/>
      <c r="BZ12" s="1031"/>
    </row>
    <row r="13" spans="1:78" s="941" customFormat="1">
      <c r="A13" s="8455"/>
      <c r="B13" s="1814" t="s">
        <v>10928</v>
      </c>
      <c r="C13" s="1296" t="s">
        <v>2938</v>
      </c>
      <c r="D13" s="943" t="s">
        <v>1600</v>
      </c>
      <c r="E13" s="944">
        <v>15</v>
      </c>
      <c r="F13" s="945">
        <v>1.2</v>
      </c>
      <c r="G13" s="944" t="s">
        <v>1601</v>
      </c>
      <c r="H13" s="944">
        <v>400</v>
      </c>
      <c r="I13" s="944">
        <v>345</v>
      </c>
      <c r="J13" s="944" t="s">
        <v>5824</v>
      </c>
      <c r="K13" s="5282">
        <v>201</v>
      </c>
      <c r="L13" s="5291">
        <f>K13*Оглавление!$B$14</f>
        <v>19095</v>
      </c>
      <c r="M13" s="946">
        <f t="shared" si="0"/>
        <v>19095</v>
      </c>
      <c r="N13" s="3745"/>
      <c r="O13" s="305"/>
      <c r="P13" s="3745"/>
      <c r="Q13" s="3745"/>
      <c r="R13" s="1031"/>
      <c r="S13" s="1031"/>
      <c r="T13" s="1031"/>
      <c r="U13" s="1031"/>
      <c r="V13" s="1031"/>
      <c r="W13" s="1031"/>
      <c r="X13" s="1031"/>
      <c r="Y13" s="1031"/>
      <c r="Z13" s="1031"/>
      <c r="AA13" s="1031"/>
      <c r="AB13" s="1031"/>
      <c r="AC13" s="1031"/>
      <c r="AD13" s="1031"/>
      <c r="AE13" s="1031"/>
      <c r="AF13" s="1031"/>
      <c r="AG13" s="1031"/>
      <c r="AH13" s="1031"/>
      <c r="AI13" s="1031"/>
      <c r="AJ13" s="1031"/>
      <c r="AK13" s="1031"/>
      <c r="AL13" s="1031"/>
      <c r="AM13" s="1031"/>
      <c r="AN13" s="1031"/>
      <c r="AO13" s="1031"/>
      <c r="AP13" s="1031"/>
      <c r="AQ13" s="1031"/>
      <c r="AR13" s="1031"/>
      <c r="AS13" s="1031"/>
      <c r="AT13" s="1031"/>
      <c r="AU13" s="1031"/>
      <c r="AV13" s="1031"/>
      <c r="AW13" s="1031"/>
      <c r="AX13" s="1031"/>
      <c r="AY13" s="1031"/>
      <c r="AZ13" s="1031"/>
      <c r="BA13" s="1031"/>
      <c r="BB13" s="1031"/>
      <c r="BC13" s="1031"/>
      <c r="BD13" s="1031"/>
      <c r="BE13" s="1031"/>
      <c r="BF13" s="1031"/>
      <c r="BG13" s="1031"/>
      <c r="BH13" s="1031"/>
      <c r="BI13" s="1031"/>
      <c r="BJ13" s="1031"/>
      <c r="BK13" s="1031"/>
      <c r="BL13" s="1031"/>
      <c r="BM13" s="1031"/>
      <c r="BN13" s="1031"/>
      <c r="BO13" s="1031"/>
      <c r="BP13" s="1031"/>
      <c r="BQ13" s="1031"/>
      <c r="BR13" s="1031"/>
      <c r="BS13" s="1031"/>
      <c r="BT13" s="1031"/>
      <c r="BU13" s="1031"/>
      <c r="BV13" s="1031"/>
      <c r="BW13" s="1031"/>
      <c r="BX13" s="1031"/>
      <c r="BY13" s="1031"/>
      <c r="BZ13" s="1031"/>
    </row>
    <row r="14" spans="1:78" s="715" customFormat="1" ht="27.75" customHeight="1">
      <c r="A14" s="8450"/>
      <c r="B14" s="1293"/>
      <c r="C14" s="8462" t="s">
        <v>1602</v>
      </c>
      <c r="D14" s="8463"/>
      <c r="E14" s="8463"/>
      <c r="F14" s="8463"/>
      <c r="G14" s="8463"/>
      <c r="H14" s="8463"/>
      <c r="I14" s="8463"/>
      <c r="J14" s="8463"/>
      <c r="K14" s="5283"/>
      <c r="L14" s="4125"/>
      <c r="M14" s="4126"/>
      <c r="N14" s="3745"/>
      <c r="O14" s="305"/>
      <c r="P14" s="3745"/>
      <c r="Q14" s="3745"/>
      <c r="R14" s="1031"/>
      <c r="S14" s="1031"/>
      <c r="T14" s="1031"/>
      <c r="U14" s="1031"/>
      <c r="V14" s="1031"/>
      <c r="W14" s="1031"/>
      <c r="X14" s="1031"/>
      <c r="Y14" s="1031"/>
      <c r="Z14" s="1031"/>
      <c r="AA14" s="1031"/>
      <c r="AB14" s="1031"/>
      <c r="AC14" s="1031"/>
      <c r="AD14" s="1031"/>
      <c r="AE14" s="1031"/>
      <c r="AF14" s="1031"/>
      <c r="AG14" s="1031"/>
      <c r="AH14" s="1031"/>
      <c r="AI14" s="1031"/>
      <c r="AJ14" s="1031"/>
      <c r="AK14" s="1031"/>
      <c r="AL14" s="1031"/>
      <c r="AM14" s="1031"/>
      <c r="AN14" s="1031"/>
      <c r="AO14" s="1031"/>
      <c r="AP14" s="1031"/>
      <c r="AQ14" s="1031"/>
      <c r="AR14" s="1031"/>
      <c r="AS14" s="1031"/>
      <c r="AT14" s="1031"/>
      <c r="AU14" s="1031"/>
      <c r="AV14" s="1031"/>
      <c r="AW14" s="1031"/>
      <c r="AX14" s="1031"/>
      <c r="AY14" s="1031"/>
      <c r="AZ14" s="1031"/>
      <c r="BA14" s="1031"/>
      <c r="BB14" s="1031"/>
      <c r="BC14" s="1031"/>
      <c r="BD14" s="1031"/>
      <c r="BE14" s="1031"/>
      <c r="BF14" s="1031"/>
      <c r="BG14" s="1031"/>
      <c r="BH14" s="1031"/>
      <c r="BI14" s="1031"/>
      <c r="BJ14" s="1031"/>
      <c r="BK14" s="1031"/>
      <c r="BL14" s="1031"/>
      <c r="BM14" s="1031"/>
      <c r="BN14" s="1031"/>
      <c r="BO14" s="1031"/>
      <c r="BP14" s="1031"/>
      <c r="BQ14" s="1031"/>
      <c r="BR14" s="1031"/>
      <c r="BS14" s="1031"/>
      <c r="BT14" s="1031"/>
      <c r="BU14" s="1031"/>
      <c r="BV14" s="1031"/>
      <c r="BW14" s="1031"/>
      <c r="BX14" s="1031"/>
      <c r="BY14" s="1031"/>
      <c r="BZ14" s="1031"/>
    </row>
    <row r="15" spans="1:78" s="941" customFormat="1">
      <c r="A15" s="8451"/>
      <c r="B15" s="1814" t="s">
        <v>10930</v>
      </c>
      <c r="C15" s="1296" t="s">
        <v>2939</v>
      </c>
      <c r="D15" s="943" t="s">
        <v>1603</v>
      </c>
      <c r="E15" s="944">
        <v>30</v>
      </c>
      <c r="F15" s="945">
        <v>1.2</v>
      </c>
      <c r="G15" s="944" t="s">
        <v>1604</v>
      </c>
      <c r="H15" s="944">
        <v>623</v>
      </c>
      <c r="I15" s="944">
        <v>345</v>
      </c>
      <c r="J15" s="944" t="s">
        <v>5825</v>
      </c>
      <c r="K15" s="5282">
        <v>207</v>
      </c>
      <c r="L15" s="5291">
        <f>K15*Оглавление!$B$14</f>
        <v>19665</v>
      </c>
      <c r="M15" s="946">
        <f t="shared" si="0"/>
        <v>19665</v>
      </c>
      <c r="N15" s="3745"/>
      <c r="O15" s="305"/>
      <c r="P15" s="3745"/>
      <c r="Q15" s="3745"/>
      <c r="R15" s="1031"/>
      <c r="S15" s="1031"/>
      <c r="T15" s="1031"/>
      <c r="U15" s="1031"/>
      <c r="V15" s="1031"/>
      <c r="W15" s="1031"/>
      <c r="X15" s="1031"/>
      <c r="Y15" s="1031"/>
      <c r="Z15" s="1031"/>
      <c r="AA15" s="1031"/>
      <c r="AB15" s="1031"/>
      <c r="AC15" s="1031"/>
      <c r="AD15" s="1031"/>
      <c r="AE15" s="1031"/>
      <c r="AF15" s="1031"/>
      <c r="AG15" s="1031"/>
      <c r="AH15" s="1031"/>
      <c r="AI15" s="1031"/>
      <c r="AJ15" s="1031"/>
      <c r="AK15" s="1031"/>
      <c r="AL15" s="1031"/>
      <c r="AM15" s="1031"/>
      <c r="AN15" s="1031"/>
      <c r="AO15" s="1031"/>
      <c r="AP15" s="1031"/>
      <c r="AQ15" s="1031"/>
      <c r="AR15" s="1031"/>
      <c r="AS15" s="1031"/>
      <c r="AT15" s="1031"/>
      <c r="AU15" s="1031"/>
      <c r="AV15" s="1031"/>
      <c r="AW15" s="1031"/>
      <c r="AX15" s="1031"/>
      <c r="AY15" s="1031"/>
      <c r="AZ15" s="1031"/>
      <c r="BA15" s="1031"/>
      <c r="BB15" s="1031"/>
      <c r="BC15" s="1031"/>
      <c r="BD15" s="1031"/>
      <c r="BE15" s="1031"/>
      <c r="BF15" s="1031"/>
      <c r="BG15" s="1031"/>
      <c r="BH15" s="1031"/>
      <c r="BI15" s="1031"/>
      <c r="BJ15" s="1031"/>
      <c r="BK15" s="1031"/>
      <c r="BL15" s="1031"/>
      <c r="BM15" s="1031"/>
      <c r="BN15" s="1031"/>
      <c r="BO15" s="1031"/>
      <c r="BP15" s="1031"/>
      <c r="BQ15" s="1031"/>
      <c r="BR15" s="1031"/>
      <c r="BS15" s="1031"/>
      <c r="BT15" s="1031"/>
      <c r="BU15" s="1031"/>
      <c r="BV15" s="1031"/>
      <c r="BW15" s="1031"/>
      <c r="BX15" s="1031"/>
      <c r="BY15" s="1031"/>
      <c r="BZ15" s="1031"/>
    </row>
    <row r="16" spans="1:78" s="715" customFormat="1">
      <c r="A16" s="8451"/>
      <c r="B16" s="1814" t="s">
        <v>10931</v>
      </c>
      <c r="C16" s="1296" t="s">
        <v>2940</v>
      </c>
      <c r="D16" s="943" t="s">
        <v>1603</v>
      </c>
      <c r="E16" s="944">
        <v>50</v>
      </c>
      <c r="F16" s="945">
        <v>1.2</v>
      </c>
      <c r="G16" s="944" t="s">
        <v>1605</v>
      </c>
      <c r="H16" s="944">
        <v>585</v>
      </c>
      <c r="I16" s="944">
        <v>451</v>
      </c>
      <c r="J16" s="944" t="s">
        <v>5825</v>
      </c>
      <c r="K16" s="5282">
        <v>235</v>
      </c>
      <c r="L16" s="5291">
        <f>K16*Оглавление!$B$14</f>
        <v>22325</v>
      </c>
      <c r="M16" s="946">
        <f t="shared" si="0"/>
        <v>22325</v>
      </c>
      <c r="N16" s="3745"/>
      <c r="O16" s="305"/>
      <c r="P16" s="3745"/>
      <c r="Q16" s="3745"/>
      <c r="R16" s="1031"/>
      <c r="S16" s="1031"/>
      <c r="T16" s="1031"/>
      <c r="U16" s="1031"/>
      <c r="V16" s="1031"/>
      <c r="W16" s="1031"/>
      <c r="X16" s="1031"/>
      <c r="Y16" s="1031"/>
      <c r="Z16" s="1031"/>
      <c r="AA16" s="1031"/>
      <c r="AB16" s="1031"/>
      <c r="AC16" s="1031"/>
      <c r="AD16" s="1031"/>
      <c r="AE16" s="1031"/>
      <c r="AF16" s="1031"/>
      <c r="AG16" s="1031"/>
      <c r="AH16" s="1031"/>
      <c r="AI16" s="1031"/>
      <c r="AJ16" s="1031"/>
      <c r="AK16" s="1031"/>
      <c r="AL16" s="1031"/>
      <c r="AM16" s="1031"/>
      <c r="AN16" s="1031"/>
      <c r="AO16" s="1031"/>
      <c r="AP16" s="1031"/>
      <c r="AQ16" s="1031"/>
      <c r="AR16" s="1031"/>
      <c r="AS16" s="1031"/>
      <c r="AT16" s="1031"/>
      <c r="AU16" s="1031"/>
      <c r="AV16" s="1031"/>
      <c r="AW16" s="1031"/>
      <c r="AX16" s="1031"/>
      <c r="AY16" s="1031"/>
      <c r="AZ16" s="1031"/>
      <c r="BA16" s="1031"/>
      <c r="BB16" s="1031"/>
      <c r="BC16" s="1031"/>
      <c r="BD16" s="1031"/>
      <c r="BE16" s="1031"/>
      <c r="BF16" s="1031"/>
      <c r="BG16" s="1031"/>
      <c r="BH16" s="1031"/>
      <c r="BI16" s="1031"/>
      <c r="BJ16" s="1031"/>
      <c r="BK16" s="1031"/>
      <c r="BL16" s="1031"/>
      <c r="BM16" s="1031"/>
      <c r="BN16" s="1031"/>
      <c r="BO16" s="1031"/>
      <c r="BP16" s="1031"/>
      <c r="BQ16" s="1031"/>
      <c r="BR16" s="1031"/>
      <c r="BS16" s="1031"/>
      <c r="BT16" s="1031"/>
      <c r="BU16" s="1031"/>
      <c r="BV16" s="1031"/>
      <c r="BW16" s="1031"/>
      <c r="BX16" s="1031"/>
      <c r="BY16" s="1031"/>
      <c r="BZ16" s="1031"/>
    </row>
    <row r="17" spans="1:78" s="715" customFormat="1">
      <c r="A17" s="8451"/>
      <c r="B17" s="1814" t="s">
        <v>10932</v>
      </c>
      <c r="C17" s="1296" t="s">
        <v>2941</v>
      </c>
      <c r="D17" s="943" t="s">
        <v>1603</v>
      </c>
      <c r="E17" s="944">
        <v>80</v>
      </c>
      <c r="F17" s="945">
        <v>1.2</v>
      </c>
      <c r="G17" s="944" t="s">
        <v>1606</v>
      </c>
      <c r="H17" s="944">
        <v>814</v>
      </c>
      <c r="I17" s="944">
        <v>451</v>
      </c>
      <c r="J17" s="944" t="s">
        <v>5825</v>
      </c>
      <c r="K17" s="5282">
        <v>256</v>
      </c>
      <c r="L17" s="5291">
        <f>K17*Оглавление!$B$14</f>
        <v>24320</v>
      </c>
      <c r="M17" s="946">
        <f t="shared" si="0"/>
        <v>24320</v>
      </c>
      <c r="N17" s="3745"/>
      <c r="O17" s="305"/>
      <c r="P17" s="3745"/>
      <c r="Q17" s="3745"/>
      <c r="R17" s="1031"/>
      <c r="S17" s="1031"/>
      <c r="T17" s="1031"/>
      <c r="U17" s="1031"/>
      <c r="V17" s="1031"/>
      <c r="W17" s="1031"/>
      <c r="X17" s="1031"/>
      <c r="Y17" s="1031"/>
      <c r="Z17" s="1031"/>
      <c r="AA17" s="1031"/>
      <c r="AB17" s="1031"/>
      <c r="AC17" s="1031"/>
      <c r="AD17" s="1031"/>
      <c r="AE17" s="1031"/>
      <c r="AF17" s="1031"/>
      <c r="AG17" s="1031"/>
      <c r="AH17" s="1031"/>
      <c r="AI17" s="1031"/>
      <c r="AJ17" s="1031"/>
      <c r="AK17" s="1031"/>
      <c r="AL17" s="1031"/>
      <c r="AM17" s="1031"/>
      <c r="AN17" s="1031"/>
      <c r="AO17" s="1031"/>
      <c r="AP17" s="1031"/>
      <c r="AQ17" s="1031"/>
      <c r="AR17" s="1031"/>
      <c r="AS17" s="1031"/>
      <c r="AT17" s="1031"/>
      <c r="AU17" s="1031"/>
      <c r="AV17" s="1031"/>
      <c r="AW17" s="1031"/>
      <c r="AX17" s="1031"/>
      <c r="AY17" s="1031"/>
      <c r="AZ17" s="1031"/>
      <c r="BA17" s="1031"/>
      <c r="BB17" s="1031"/>
      <c r="BC17" s="1031"/>
      <c r="BD17" s="1031"/>
      <c r="BE17" s="1031"/>
      <c r="BF17" s="1031"/>
      <c r="BG17" s="1031"/>
      <c r="BH17" s="1031"/>
      <c r="BI17" s="1031"/>
      <c r="BJ17" s="1031"/>
      <c r="BK17" s="1031"/>
      <c r="BL17" s="1031"/>
      <c r="BM17" s="1031"/>
      <c r="BN17" s="1031"/>
      <c r="BO17" s="1031"/>
      <c r="BP17" s="1031"/>
      <c r="BQ17" s="1031"/>
      <c r="BR17" s="1031"/>
      <c r="BS17" s="1031"/>
      <c r="BT17" s="1031"/>
      <c r="BU17" s="1031"/>
      <c r="BV17" s="1031"/>
      <c r="BW17" s="1031"/>
      <c r="BX17" s="1031"/>
      <c r="BY17" s="1031"/>
      <c r="BZ17" s="1031"/>
    </row>
    <row r="18" spans="1:78" s="715" customFormat="1">
      <c r="A18" s="8451"/>
      <c r="B18" s="1814" t="s">
        <v>10933</v>
      </c>
      <c r="C18" s="1296" t="s">
        <v>2942</v>
      </c>
      <c r="D18" s="943" t="s">
        <v>1603</v>
      </c>
      <c r="E18" s="944">
        <v>100</v>
      </c>
      <c r="F18" s="945">
        <v>1.5</v>
      </c>
      <c r="G18" s="944" t="s">
        <v>1606</v>
      </c>
      <c r="H18" s="944">
        <v>973</v>
      </c>
      <c r="I18" s="944">
        <v>451</v>
      </c>
      <c r="J18" s="944" t="s">
        <v>5825</v>
      </c>
      <c r="K18" s="5282">
        <v>288</v>
      </c>
      <c r="L18" s="5291">
        <f>K18*Оглавление!$B$14</f>
        <v>27360</v>
      </c>
      <c r="M18" s="946">
        <f t="shared" si="0"/>
        <v>27360</v>
      </c>
      <c r="N18" s="3745"/>
      <c r="O18" s="305"/>
      <c r="P18" s="3745"/>
      <c r="Q18" s="3745"/>
      <c r="R18" s="1031"/>
      <c r="S18" s="1031"/>
      <c r="T18" s="1031"/>
      <c r="U18" s="1031"/>
      <c r="V18" s="1031"/>
      <c r="W18" s="1031"/>
      <c r="X18" s="1031"/>
      <c r="Y18" s="1031"/>
      <c r="Z18" s="1031"/>
      <c r="AA18" s="1031"/>
      <c r="AB18" s="1031"/>
      <c r="AC18" s="1031"/>
      <c r="AD18" s="1031"/>
      <c r="AE18" s="1031"/>
      <c r="AF18" s="1031"/>
      <c r="AG18" s="1031"/>
      <c r="AH18" s="1031"/>
      <c r="AI18" s="1031"/>
      <c r="AJ18" s="1031"/>
      <c r="AK18" s="1031"/>
      <c r="AL18" s="1031"/>
      <c r="AM18" s="1031"/>
      <c r="AN18" s="1031"/>
      <c r="AO18" s="1031"/>
      <c r="AP18" s="1031"/>
      <c r="AQ18" s="1031"/>
      <c r="AR18" s="1031"/>
      <c r="AS18" s="1031"/>
      <c r="AT18" s="1031"/>
      <c r="AU18" s="1031"/>
      <c r="AV18" s="1031"/>
      <c r="AW18" s="1031"/>
      <c r="AX18" s="1031"/>
      <c r="AY18" s="1031"/>
      <c r="AZ18" s="1031"/>
      <c r="BA18" s="1031"/>
      <c r="BB18" s="1031"/>
      <c r="BC18" s="1031"/>
      <c r="BD18" s="1031"/>
      <c r="BE18" s="1031"/>
      <c r="BF18" s="1031"/>
      <c r="BG18" s="1031"/>
      <c r="BH18" s="1031"/>
      <c r="BI18" s="1031"/>
      <c r="BJ18" s="1031"/>
      <c r="BK18" s="1031"/>
      <c r="BL18" s="1031"/>
      <c r="BM18" s="1031"/>
      <c r="BN18" s="1031"/>
      <c r="BO18" s="1031"/>
      <c r="BP18" s="1031"/>
      <c r="BQ18" s="1031"/>
      <c r="BR18" s="1031"/>
      <c r="BS18" s="1031"/>
      <c r="BT18" s="1031"/>
      <c r="BU18" s="1031"/>
      <c r="BV18" s="1031"/>
      <c r="BW18" s="1031"/>
      <c r="BX18" s="1031"/>
      <c r="BY18" s="1031"/>
      <c r="BZ18" s="1031"/>
    </row>
    <row r="19" spans="1:78" s="715" customFormat="1">
      <c r="A19" s="8451"/>
      <c r="B19" s="1814" t="s">
        <v>10924</v>
      </c>
      <c r="C19" s="1296" t="s">
        <v>2943</v>
      </c>
      <c r="D19" s="943" t="s">
        <v>1607</v>
      </c>
      <c r="E19" s="944">
        <v>80</v>
      </c>
      <c r="F19" s="945">
        <v>1.5</v>
      </c>
      <c r="G19" s="944" t="s">
        <v>1606</v>
      </c>
      <c r="H19" s="944">
        <v>810</v>
      </c>
      <c r="I19" s="944">
        <v>451</v>
      </c>
      <c r="J19" s="944" t="s">
        <v>5825</v>
      </c>
      <c r="K19" s="5282">
        <v>320</v>
      </c>
      <c r="L19" s="5291">
        <f>K19*Оглавление!$B$14</f>
        <v>30400</v>
      </c>
      <c r="M19" s="946">
        <f t="shared" si="0"/>
        <v>30400</v>
      </c>
      <c r="N19" s="3745"/>
      <c r="O19" s="305"/>
      <c r="P19" s="3745"/>
      <c r="Q19" s="3745"/>
      <c r="R19" s="1031"/>
      <c r="S19" s="1031"/>
      <c r="T19" s="1031"/>
      <c r="U19" s="1031"/>
      <c r="V19" s="1031"/>
      <c r="W19" s="1031"/>
      <c r="X19" s="1031"/>
      <c r="Y19" s="1031"/>
      <c r="Z19" s="1031"/>
      <c r="AA19" s="1031"/>
      <c r="AB19" s="1031"/>
      <c r="AC19" s="1031"/>
      <c r="AD19" s="1031"/>
      <c r="AE19" s="1031"/>
      <c r="AF19" s="1031"/>
      <c r="AG19" s="1031"/>
      <c r="AH19" s="1031"/>
      <c r="AI19" s="1031"/>
      <c r="AJ19" s="1031"/>
      <c r="AK19" s="1031"/>
      <c r="AL19" s="1031"/>
      <c r="AM19" s="1031"/>
      <c r="AN19" s="1031"/>
      <c r="AO19" s="1031"/>
      <c r="AP19" s="1031"/>
      <c r="AQ19" s="1031"/>
      <c r="AR19" s="1031"/>
      <c r="AS19" s="1031"/>
      <c r="AT19" s="1031"/>
      <c r="AU19" s="1031"/>
      <c r="AV19" s="1031"/>
      <c r="AW19" s="1031"/>
      <c r="AX19" s="1031"/>
      <c r="AY19" s="1031"/>
      <c r="AZ19" s="1031"/>
      <c r="BA19" s="1031"/>
      <c r="BB19" s="1031"/>
      <c r="BC19" s="1031"/>
      <c r="BD19" s="1031"/>
      <c r="BE19" s="1031"/>
      <c r="BF19" s="1031"/>
      <c r="BG19" s="1031"/>
      <c r="BH19" s="1031"/>
      <c r="BI19" s="1031"/>
      <c r="BJ19" s="1031"/>
      <c r="BK19" s="1031"/>
      <c r="BL19" s="1031"/>
      <c r="BM19" s="1031"/>
      <c r="BN19" s="1031"/>
      <c r="BO19" s="1031"/>
      <c r="BP19" s="1031"/>
      <c r="BQ19" s="1031"/>
      <c r="BR19" s="1031"/>
      <c r="BS19" s="1031"/>
      <c r="BT19" s="1031"/>
      <c r="BU19" s="1031"/>
      <c r="BV19" s="1031"/>
      <c r="BW19" s="1031"/>
      <c r="BX19" s="1031"/>
      <c r="BY19" s="1031"/>
      <c r="BZ19" s="1031"/>
    </row>
    <row r="20" spans="1:78" s="715" customFormat="1">
      <c r="A20" s="8451"/>
      <c r="B20" s="1814" t="s">
        <v>10925</v>
      </c>
      <c r="C20" s="1296" t="s">
        <v>2944</v>
      </c>
      <c r="D20" s="943" t="s">
        <v>1607</v>
      </c>
      <c r="E20" s="944">
        <v>100</v>
      </c>
      <c r="F20" s="945">
        <v>1.5</v>
      </c>
      <c r="G20" s="944" t="s">
        <v>1606</v>
      </c>
      <c r="H20" s="944">
        <v>969</v>
      </c>
      <c r="I20" s="944">
        <v>451</v>
      </c>
      <c r="J20" s="944" t="s">
        <v>5825</v>
      </c>
      <c r="K20" s="5282">
        <v>352</v>
      </c>
      <c r="L20" s="5291">
        <f>K20*Оглавление!$B$14</f>
        <v>33440</v>
      </c>
      <c r="M20" s="946">
        <f t="shared" si="0"/>
        <v>33440</v>
      </c>
      <c r="N20" s="3745"/>
      <c r="O20" s="305"/>
      <c r="P20" s="3745"/>
      <c r="Q20" s="3745"/>
      <c r="R20" s="1031"/>
      <c r="S20" s="1031"/>
      <c r="T20" s="1031"/>
      <c r="U20" s="1031"/>
      <c r="V20" s="1031"/>
      <c r="W20" s="1031"/>
      <c r="X20" s="1031"/>
      <c r="Y20" s="1031"/>
      <c r="Z20" s="1031"/>
      <c r="AA20" s="1031"/>
      <c r="AB20" s="1031"/>
      <c r="AC20" s="1031"/>
      <c r="AD20" s="1031"/>
      <c r="AE20" s="1031"/>
      <c r="AF20" s="1031"/>
      <c r="AG20" s="1031"/>
      <c r="AH20" s="1031"/>
      <c r="AI20" s="1031"/>
      <c r="AJ20" s="1031"/>
      <c r="AK20" s="1031"/>
      <c r="AL20" s="1031"/>
      <c r="AM20" s="1031"/>
      <c r="AN20" s="1031"/>
      <c r="AO20" s="1031"/>
      <c r="AP20" s="1031"/>
      <c r="AQ20" s="1031"/>
      <c r="AR20" s="1031"/>
      <c r="AS20" s="1031"/>
      <c r="AT20" s="1031"/>
      <c r="AU20" s="1031"/>
      <c r="AV20" s="1031"/>
      <c r="AW20" s="1031"/>
      <c r="AX20" s="1031"/>
      <c r="AY20" s="1031"/>
      <c r="AZ20" s="1031"/>
      <c r="BA20" s="1031"/>
      <c r="BB20" s="1031"/>
      <c r="BC20" s="1031"/>
      <c r="BD20" s="1031"/>
      <c r="BE20" s="1031"/>
      <c r="BF20" s="1031"/>
      <c r="BG20" s="1031"/>
      <c r="BH20" s="1031"/>
      <c r="BI20" s="1031"/>
      <c r="BJ20" s="1031"/>
      <c r="BK20" s="1031"/>
      <c r="BL20" s="1031"/>
      <c r="BM20" s="1031"/>
      <c r="BN20" s="1031"/>
      <c r="BO20" s="1031"/>
      <c r="BP20" s="1031"/>
      <c r="BQ20" s="1031"/>
      <c r="BR20" s="1031"/>
      <c r="BS20" s="1031"/>
      <c r="BT20" s="1031"/>
      <c r="BU20" s="1031"/>
      <c r="BV20" s="1031"/>
      <c r="BW20" s="1031"/>
      <c r="BX20" s="1031"/>
      <c r="BY20" s="1031"/>
      <c r="BZ20" s="1031"/>
    </row>
    <row r="21" spans="1:78" s="715" customFormat="1">
      <c r="A21" s="1295"/>
      <c r="B21" s="1814" t="s">
        <v>10920</v>
      </c>
      <c r="C21" s="1296" t="s">
        <v>2960</v>
      </c>
      <c r="D21" s="943" t="s">
        <v>1603</v>
      </c>
      <c r="E21" s="1527">
        <v>80</v>
      </c>
      <c r="F21" s="1527">
        <v>1.5</v>
      </c>
      <c r="G21" s="1527" t="s">
        <v>2975</v>
      </c>
      <c r="H21" s="944">
        <v>814</v>
      </c>
      <c r="I21" s="944">
        <v>451</v>
      </c>
      <c r="J21" s="944" t="s">
        <v>5825</v>
      </c>
      <c r="K21" s="5282">
        <v>403</v>
      </c>
      <c r="L21" s="5291">
        <f>K21*Оглавление!$B$14</f>
        <v>38285</v>
      </c>
      <c r="M21" s="1300">
        <f>L21-L21*$C$4/100</f>
        <v>38285</v>
      </c>
      <c r="N21" s="3745"/>
      <c r="O21" s="305"/>
      <c r="P21" s="3745"/>
      <c r="Q21" s="3745"/>
      <c r="R21" s="1031"/>
      <c r="S21" s="1031"/>
      <c r="T21" s="1031"/>
      <c r="U21" s="1031"/>
      <c r="V21" s="1031"/>
      <c r="W21" s="1031"/>
      <c r="X21" s="1031"/>
      <c r="Y21" s="1031"/>
      <c r="Z21" s="1031"/>
      <c r="AA21" s="1031"/>
      <c r="AB21" s="1031"/>
      <c r="AC21" s="1031"/>
      <c r="AD21" s="1031"/>
      <c r="AE21" s="1031"/>
      <c r="AF21" s="1031"/>
      <c r="AG21" s="1031"/>
      <c r="AH21" s="1031"/>
      <c r="AI21" s="1031"/>
      <c r="AJ21" s="1031"/>
      <c r="AK21" s="1031"/>
      <c r="AL21" s="1031"/>
      <c r="AM21" s="1031"/>
      <c r="AN21" s="1031"/>
      <c r="AO21" s="1031"/>
      <c r="AP21" s="1031"/>
      <c r="AQ21" s="1031"/>
      <c r="AR21" s="1031"/>
      <c r="AS21" s="1031"/>
      <c r="AT21" s="1031"/>
      <c r="AU21" s="1031"/>
      <c r="AV21" s="1031"/>
      <c r="AW21" s="1031"/>
      <c r="AX21" s="1031"/>
      <c r="AY21" s="1031"/>
      <c r="AZ21" s="1031"/>
      <c r="BA21" s="1031"/>
      <c r="BB21" s="1031"/>
      <c r="BC21" s="1031"/>
      <c r="BD21" s="1031"/>
      <c r="BE21" s="1031"/>
      <c r="BF21" s="1031"/>
      <c r="BG21" s="1031"/>
      <c r="BH21" s="1031"/>
      <c r="BI21" s="1031"/>
      <c r="BJ21" s="1031"/>
      <c r="BK21" s="1031"/>
      <c r="BL21" s="1031"/>
      <c r="BM21" s="1031"/>
      <c r="BN21" s="1031"/>
      <c r="BO21" s="1031"/>
      <c r="BP21" s="1031"/>
      <c r="BQ21" s="1031"/>
      <c r="BR21" s="1031"/>
      <c r="BS21" s="1031"/>
      <c r="BT21" s="1031"/>
      <c r="BU21" s="1031"/>
      <c r="BV21" s="1031"/>
      <c r="BW21" s="1031"/>
      <c r="BX21" s="1031"/>
      <c r="BY21" s="1031"/>
      <c r="BZ21" s="1031"/>
    </row>
    <row r="22" spans="1:78" s="715" customFormat="1">
      <c r="A22" s="1295"/>
      <c r="B22" s="1814" t="s">
        <v>10921</v>
      </c>
      <c r="C22" s="1296" t="s">
        <v>2961</v>
      </c>
      <c r="D22" s="943" t="s">
        <v>1603</v>
      </c>
      <c r="E22" s="1527">
        <v>80</v>
      </c>
      <c r="F22" s="1527">
        <v>1.5</v>
      </c>
      <c r="G22" s="1527" t="s">
        <v>2975</v>
      </c>
      <c r="H22" s="944">
        <v>814</v>
      </c>
      <c r="I22" s="944">
        <v>451</v>
      </c>
      <c r="J22" s="944" t="s">
        <v>5825</v>
      </c>
      <c r="K22" s="5282">
        <v>403</v>
      </c>
      <c r="L22" s="5291">
        <f>K22*Оглавление!$B$14</f>
        <v>38285</v>
      </c>
      <c r="M22" s="1300">
        <f>L22-L22*$C$4/100</f>
        <v>38285</v>
      </c>
      <c r="N22" s="3745"/>
      <c r="O22" s="305"/>
      <c r="P22" s="3745"/>
      <c r="Q22" s="3745"/>
      <c r="R22" s="1031"/>
      <c r="S22" s="1031"/>
      <c r="T22" s="1031"/>
      <c r="U22" s="1031"/>
      <c r="V22" s="1031"/>
      <c r="W22" s="1031"/>
      <c r="X22" s="1031"/>
      <c r="Y22" s="1031"/>
      <c r="Z22" s="1031"/>
      <c r="AA22" s="1031"/>
      <c r="AB22" s="1031"/>
      <c r="AC22" s="1031"/>
      <c r="AD22" s="1031"/>
      <c r="AE22" s="1031"/>
      <c r="AF22" s="1031"/>
      <c r="AG22" s="1031"/>
      <c r="AH22" s="1031"/>
      <c r="AI22" s="1031"/>
      <c r="AJ22" s="1031"/>
      <c r="AK22" s="1031"/>
      <c r="AL22" s="1031"/>
      <c r="AM22" s="1031"/>
      <c r="AN22" s="1031"/>
      <c r="AO22" s="1031"/>
      <c r="AP22" s="1031"/>
      <c r="AQ22" s="1031"/>
      <c r="AR22" s="1031"/>
      <c r="AS22" s="1031"/>
      <c r="AT22" s="1031"/>
      <c r="AU22" s="1031"/>
      <c r="AV22" s="1031"/>
      <c r="AW22" s="1031"/>
      <c r="AX22" s="1031"/>
      <c r="AY22" s="1031"/>
      <c r="AZ22" s="1031"/>
      <c r="BA22" s="1031"/>
      <c r="BB22" s="1031"/>
      <c r="BC22" s="1031"/>
      <c r="BD22" s="1031"/>
      <c r="BE22" s="1031"/>
      <c r="BF22" s="1031"/>
      <c r="BG22" s="1031"/>
      <c r="BH22" s="1031"/>
      <c r="BI22" s="1031"/>
      <c r="BJ22" s="1031"/>
      <c r="BK22" s="1031"/>
      <c r="BL22" s="1031"/>
      <c r="BM22" s="1031"/>
      <c r="BN22" s="1031"/>
      <c r="BO22" s="1031"/>
      <c r="BP22" s="1031"/>
      <c r="BQ22" s="1031"/>
      <c r="BR22" s="1031"/>
      <c r="BS22" s="1031"/>
      <c r="BT22" s="1031"/>
      <c r="BU22" s="1031"/>
      <c r="BV22" s="1031"/>
      <c r="BW22" s="1031"/>
      <c r="BX22" s="1031"/>
      <c r="BY22" s="1031"/>
      <c r="BZ22" s="1031"/>
    </row>
    <row r="23" spans="1:78" s="715" customFormat="1">
      <c r="A23" s="1295"/>
      <c r="B23" s="1814" t="s">
        <v>10922</v>
      </c>
      <c r="C23" s="1296" t="s">
        <v>2962</v>
      </c>
      <c r="D23" s="943" t="s">
        <v>1603</v>
      </c>
      <c r="E23" s="1527">
        <v>100</v>
      </c>
      <c r="F23" s="1527">
        <v>1.5</v>
      </c>
      <c r="G23" s="1527" t="s">
        <v>1606</v>
      </c>
      <c r="H23" s="944">
        <v>973</v>
      </c>
      <c r="I23" s="944">
        <v>451</v>
      </c>
      <c r="J23" s="944" t="s">
        <v>5825</v>
      </c>
      <c r="K23" s="5282">
        <v>448</v>
      </c>
      <c r="L23" s="5291">
        <f>K23*Оглавление!$B$14</f>
        <v>42560</v>
      </c>
      <c r="M23" s="1300">
        <f>L23-L23*$C$4/100</f>
        <v>42560</v>
      </c>
      <c r="N23" s="3745"/>
      <c r="O23" s="305"/>
      <c r="P23" s="3745"/>
      <c r="Q23" s="3745"/>
      <c r="R23" s="1031"/>
      <c r="S23" s="1031"/>
      <c r="T23" s="1031"/>
      <c r="U23" s="1031"/>
      <c r="V23" s="1031"/>
      <c r="W23" s="1031"/>
      <c r="X23" s="1031"/>
      <c r="Y23" s="1031"/>
      <c r="Z23" s="1031"/>
      <c r="AA23" s="1031"/>
      <c r="AB23" s="1031"/>
      <c r="AC23" s="1031"/>
      <c r="AD23" s="1031"/>
      <c r="AE23" s="1031"/>
      <c r="AF23" s="1031"/>
      <c r="AG23" s="1031"/>
      <c r="AH23" s="1031"/>
      <c r="AI23" s="1031"/>
      <c r="AJ23" s="1031"/>
      <c r="AK23" s="1031"/>
      <c r="AL23" s="1031"/>
      <c r="AM23" s="1031"/>
      <c r="AN23" s="1031"/>
      <c r="AO23" s="1031"/>
      <c r="AP23" s="1031"/>
      <c r="AQ23" s="1031"/>
      <c r="AR23" s="1031"/>
      <c r="AS23" s="1031"/>
      <c r="AT23" s="1031"/>
      <c r="AU23" s="1031"/>
      <c r="AV23" s="1031"/>
      <c r="AW23" s="1031"/>
      <c r="AX23" s="1031"/>
      <c r="AY23" s="1031"/>
      <c r="AZ23" s="1031"/>
      <c r="BA23" s="1031"/>
      <c r="BB23" s="1031"/>
      <c r="BC23" s="1031"/>
      <c r="BD23" s="1031"/>
      <c r="BE23" s="1031"/>
      <c r="BF23" s="1031"/>
      <c r="BG23" s="1031"/>
      <c r="BH23" s="1031"/>
      <c r="BI23" s="1031"/>
      <c r="BJ23" s="1031"/>
      <c r="BK23" s="1031"/>
      <c r="BL23" s="1031"/>
      <c r="BM23" s="1031"/>
      <c r="BN23" s="1031"/>
      <c r="BO23" s="1031"/>
      <c r="BP23" s="1031"/>
      <c r="BQ23" s="1031"/>
      <c r="BR23" s="1031"/>
      <c r="BS23" s="1031"/>
      <c r="BT23" s="1031"/>
      <c r="BU23" s="1031"/>
      <c r="BV23" s="1031"/>
      <c r="BW23" s="1031"/>
      <c r="BX23" s="1031"/>
      <c r="BY23" s="1031"/>
      <c r="BZ23" s="1031"/>
    </row>
    <row r="24" spans="1:78" s="715" customFormat="1">
      <c r="A24" s="1295"/>
      <c r="B24" s="1814" t="s">
        <v>10923</v>
      </c>
      <c r="C24" s="1296" t="s">
        <v>2963</v>
      </c>
      <c r="D24" s="943" t="s">
        <v>1603</v>
      </c>
      <c r="E24" s="1527">
        <v>100</v>
      </c>
      <c r="F24" s="1527">
        <v>1.5</v>
      </c>
      <c r="G24" s="1527" t="s">
        <v>1606</v>
      </c>
      <c r="H24" s="944">
        <v>973</v>
      </c>
      <c r="I24" s="944">
        <v>451</v>
      </c>
      <c r="J24" s="944" t="s">
        <v>5825</v>
      </c>
      <c r="K24" s="5282">
        <v>448</v>
      </c>
      <c r="L24" s="5291">
        <f>K24*Оглавление!$B$14</f>
        <v>42560</v>
      </c>
      <c r="M24" s="946">
        <f>L24-L24*$C$4/100</f>
        <v>42560</v>
      </c>
      <c r="N24" s="3745"/>
      <c r="O24" s="305"/>
      <c r="P24" s="3745"/>
      <c r="Q24" s="3745"/>
      <c r="R24" s="1031"/>
      <c r="S24" s="1031"/>
      <c r="T24" s="1031"/>
      <c r="U24" s="1031"/>
      <c r="V24" s="1031"/>
      <c r="W24" s="1031"/>
      <c r="X24" s="1031"/>
      <c r="Y24" s="1031"/>
      <c r="Z24" s="1031"/>
      <c r="AA24" s="1031"/>
      <c r="AB24" s="1031"/>
      <c r="AC24" s="1031"/>
      <c r="AD24" s="1031"/>
      <c r="AE24" s="1031"/>
      <c r="AF24" s="1031"/>
      <c r="AG24" s="1031"/>
      <c r="AH24" s="1031"/>
      <c r="AI24" s="1031"/>
      <c r="AJ24" s="1031"/>
      <c r="AK24" s="1031"/>
      <c r="AL24" s="1031"/>
      <c r="AM24" s="1031"/>
      <c r="AN24" s="1031"/>
      <c r="AO24" s="1031"/>
      <c r="AP24" s="1031"/>
      <c r="AQ24" s="1031"/>
      <c r="AR24" s="1031"/>
      <c r="AS24" s="1031"/>
      <c r="AT24" s="1031"/>
      <c r="AU24" s="1031"/>
      <c r="AV24" s="1031"/>
      <c r="AW24" s="1031"/>
      <c r="AX24" s="1031"/>
      <c r="AY24" s="1031"/>
      <c r="AZ24" s="1031"/>
      <c r="BA24" s="1031"/>
      <c r="BB24" s="1031"/>
      <c r="BC24" s="1031"/>
      <c r="BD24" s="1031"/>
      <c r="BE24" s="1031"/>
      <c r="BF24" s="1031"/>
      <c r="BG24" s="1031"/>
      <c r="BH24" s="1031"/>
      <c r="BI24" s="1031"/>
      <c r="BJ24" s="1031"/>
      <c r="BK24" s="1031"/>
      <c r="BL24" s="1031"/>
      <c r="BM24" s="1031"/>
      <c r="BN24" s="1031"/>
      <c r="BO24" s="1031"/>
      <c r="BP24" s="1031"/>
      <c r="BQ24" s="1031"/>
      <c r="BR24" s="1031"/>
      <c r="BS24" s="1031"/>
      <c r="BT24" s="1031"/>
      <c r="BU24" s="1031"/>
      <c r="BV24" s="1031"/>
      <c r="BW24" s="1031"/>
      <c r="BX24" s="1031"/>
      <c r="BY24" s="1031"/>
      <c r="BZ24" s="1031"/>
    </row>
    <row r="25" spans="1:78">
      <c r="C25" s="1532"/>
      <c r="D25" s="1532"/>
      <c r="E25" s="1532"/>
      <c r="F25" s="1532"/>
      <c r="G25" s="1532"/>
      <c r="H25" s="1532"/>
      <c r="I25" s="1532"/>
      <c r="J25" s="1532"/>
      <c r="L25" s="1532"/>
      <c r="M25" s="1532"/>
      <c r="Q25" s="3745"/>
    </row>
    <row r="26" spans="1:78">
      <c r="C26" s="294"/>
      <c r="D26" s="294"/>
      <c r="E26" s="1532"/>
      <c r="F26" s="1532"/>
      <c r="G26" s="1532"/>
      <c r="H26" s="1532"/>
      <c r="I26" s="1532"/>
      <c r="J26" s="1532"/>
      <c r="L26" s="1532"/>
      <c r="M26" s="1532"/>
    </row>
    <row r="27" spans="1:78">
      <c r="C27" s="1294"/>
      <c r="D27" s="1297"/>
      <c r="E27" s="1532"/>
      <c r="F27" s="1532"/>
      <c r="G27" s="1532"/>
      <c r="H27" s="1532"/>
      <c r="I27" s="1532"/>
      <c r="J27" s="1532"/>
      <c r="L27" s="1532"/>
      <c r="M27" s="1532"/>
    </row>
    <row r="28" spans="1:78">
      <c r="C28" s="1532"/>
      <c r="D28" s="1532"/>
      <c r="E28" s="1532"/>
      <c r="F28" s="1532"/>
      <c r="G28" s="1532"/>
      <c r="H28" s="1532"/>
      <c r="I28" s="1532"/>
      <c r="J28" s="1532"/>
      <c r="L28" s="1532"/>
      <c r="M28" s="1532"/>
    </row>
    <row r="29" spans="1:78">
      <c r="C29" s="1532"/>
      <c r="D29" s="1532"/>
      <c r="E29" s="1532"/>
      <c r="F29" s="1532"/>
      <c r="G29" s="1532"/>
      <c r="H29" s="1532"/>
      <c r="I29" s="1532"/>
      <c r="J29" s="1532"/>
      <c r="L29" s="1532"/>
      <c r="M29" s="1532"/>
    </row>
  </sheetData>
  <customSheetViews>
    <customSheetView guid="{76FA2CE7-179E-4731-B7AE-63C5E5E79002}" scale="70">
      <selection activeCell="Q51" sqref="Q51"/>
      <pageMargins left="0.7" right="0.7" top="0.75" bottom="0.75" header="0.3" footer="0.3"/>
      <pageSetup paperSize="9" orientation="portrait" r:id="rId1"/>
    </customSheetView>
    <customSheetView guid="{24F900A2-7147-4318-9E77-2B71404314A7}" scale="70">
      <selection sqref="A1:M1"/>
      <pageMargins left="0.7" right="0.7" top="0.75" bottom="0.75" header="0.3" footer="0.3"/>
      <pageSetup paperSize="9" orientation="portrait" r:id="rId2"/>
    </customSheetView>
    <customSheetView guid="{A02336A9-D2FB-4D03-950A-00B6EBD6A28C}" scale="70">
      <selection sqref="A1:M1"/>
      <pageMargins left="0.7" right="0.7" top="0.75" bottom="0.75" header="0.3" footer="0.3"/>
      <pageSetup paperSize="9" orientation="portrait" r:id="rId3"/>
    </customSheetView>
    <customSheetView guid="{3E3E5346-F5D1-49F5-AB0E-78170B65853C}" scale="70">
      <selection sqref="A1:L1"/>
      <pageMargins left="0.7" right="0.7" top="0.75" bottom="0.75" header="0.3" footer="0.3"/>
      <pageSetup paperSize="9" orientation="portrait" r:id="rId4"/>
    </customSheetView>
    <customSheetView guid="{D7CF3121-CFC0-4E70-8DCD-811E30042E24}" scale="70">
      <selection sqref="A1:M1"/>
      <pageMargins left="0.7" right="0.7" top="0.75" bottom="0.75" header="0.3" footer="0.3"/>
      <pageSetup paperSize="9" orientation="portrait" r:id="rId5"/>
    </customSheetView>
    <customSheetView guid="{A76FD505-AF56-4CD8-967A-59C705AF567C}" scale="70">
      <selection sqref="A1:M1"/>
      <pageMargins left="0.7" right="0.7" top="0.75" bottom="0.75" header="0.3" footer="0.3"/>
      <pageSetup paperSize="9" orientation="portrait" r:id="rId6"/>
    </customSheetView>
    <customSheetView guid="{B3358888-E690-452C-98EC-431498422E6E}" scale="70">
      <selection sqref="A1:L1"/>
      <pageMargins left="0.7" right="0.7" top="0.75" bottom="0.75" header="0.3" footer="0.3"/>
      <pageSetup paperSize="9" orientation="portrait" r:id="rId7"/>
    </customSheetView>
    <customSheetView guid="{6108970F-8E7A-462E-A499-E2FD79FB3A77}" scale="70">
      <selection sqref="A1:L1"/>
      <pageMargins left="0.7" right="0.7" top="0.75" bottom="0.75" header="0.3" footer="0.3"/>
      <pageSetup paperSize="9" orientation="portrait" r:id="rId8"/>
    </customSheetView>
    <customSheetView guid="{45761FB6-8710-4C75-A8B6-5A7FCAACACDF}" scale="70">
      <selection sqref="A1:L1"/>
      <pageMargins left="0.7" right="0.7" top="0.75" bottom="0.75" header="0.3" footer="0.3"/>
      <pageSetup paperSize="9" orientation="portrait" r:id="rId9"/>
    </customSheetView>
    <customSheetView guid="{C23E91BF-4A86-4D00-A577-1A263DDCB8BC}" scale="70">
      <selection sqref="A1:M1"/>
      <pageMargins left="0.7" right="0.7" top="0.75" bottom="0.75" header="0.3" footer="0.3"/>
      <pageSetup paperSize="9" orientation="portrait" r:id="rId10"/>
    </customSheetView>
    <customSheetView guid="{94E74550-0B2B-4B3C-8E97-CCCC46023914}" scale="70">
      <selection sqref="A1:M1"/>
      <pageMargins left="0.7" right="0.7" top="0.75" bottom="0.75" header="0.3" footer="0.3"/>
      <pageSetup paperSize="9" orientation="portrait" r:id="rId11"/>
    </customSheetView>
  </customSheetViews>
  <mergeCells count="16">
    <mergeCell ref="A14:A20"/>
    <mergeCell ref="M7:M8"/>
    <mergeCell ref="A9:A13"/>
    <mergeCell ref="C9:M9"/>
    <mergeCell ref="F7:F8"/>
    <mergeCell ref="G7:G8"/>
    <mergeCell ref="H7:J7"/>
    <mergeCell ref="K7:K8"/>
    <mergeCell ref="L7:L8"/>
    <mergeCell ref="C14:J14"/>
    <mergeCell ref="A1:M1"/>
    <mergeCell ref="A6:M6"/>
    <mergeCell ref="A7:A8"/>
    <mergeCell ref="C7:C8"/>
    <mergeCell ref="D7:D8"/>
    <mergeCell ref="E7:E8"/>
  </mergeCells>
  <pageMargins left="0.7" right="0.7" top="0.75" bottom="0.75" header="0.3" footer="0.3"/>
  <pageSetup paperSize="9" orientation="portrait" r:id="rId12"/>
  <drawing r:id="rId1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Лист90"/>
  <dimension ref="A1:M33"/>
  <sheetViews>
    <sheetView zoomScale="85" zoomScaleNormal="85" workbookViewId="0">
      <selection activeCell="A7" sqref="A7:J7"/>
    </sheetView>
  </sheetViews>
  <sheetFormatPr defaultRowHeight="14.35"/>
  <cols>
    <col min="1" max="1" width="13.703125" customWidth="1"/>
    <col min="2" max="2" width="26.703125" customWidth="1"/>
    <col min="3" max="5" width="9.29296875" bestFit="1" customWidth="1"/>
    <col min="6" max="6" width="17.703125" customWidth="1"/>
    <col min="7" max="7" width="17.703125" style="972" customWidth="1"/>
    <col min="8" max="8" width="9.29296875" bestFit="1" customWidth="1"/>
    <col min="9" max="9" width="17.29296875" style="962" customWidth="1"/>
    <col min="10" max="10" width="12.703125" bestFit="1" customWidth="1"/>
    <col min="12" max="12" width="22.1171875" style="1279" customWidth="1"/>
  </cols>
  <sheetData>
    <row r="1" spans="1:13">
      <c r="A1" s="8465" t="s">
        <v>5958</v>
      </c>
      <c r="B1" s="8465"/>
      <c r="C1" s="8465"/>
      <c r="D1" s="8465"/>
      <c r="E1" s="8465"/>
      <c r="F1" s="8465"/>
      <c r="G1" s="8465"/>
      <c r="H1" s="8465"/>
      <c r="I1" s="8465"/>
      <c r="J1" s="8465"/>
    </row>
    <row r="2" spans="1:13">
      <c r="A2" s="291"/>
      <c r="B2" s="252"/>
      <c r="C2" s="252"/>
      <c r="D2" s="252"/>
      <c r="E2" s="252"/>
      <c r="F2" s="252"/>
      <c r="G2" s="252"/>
      <c r="H2" s="254"/>
      <c r="I2" s="2077"/>
      <c r="J2" s="254"/>
    </row>
    <row r="3" spans="1:13">
      <c r="A3" s="289"/>
      <c r="B3" s="252"/>
      <c r="C3" s="252"/>
      <c r="D3" s="252"/>
      <c r="E3" s="252"/>
      <c r="F3" s="252"/>
      <c r="G3" s="252"/>
      <c r="H3" s="254"/>
      <c r="I3" s="2077"/>
      <c r="J3" s="254"/>
    </row>
    <row r="4" spans="1:13">
      <c r="A4" s="18" t="s">
        <v>48</v>
      </c>
      <c r="B4" s="19">
        <v>0</v>
      </c>
      <c r="C4" s="252"/>
      <c r="D4" s="252"/>
      <c r="E4" s="252"/>
      <c r="F4" s="252"/>
      <c r="G4" s="252"/>
      <c r="H4" s="254"/>
      <c r="I4" s="2077"/>
      <c r="J4" s="254"/>
    </row>
    <row r="5" spans="1:13">
      <c r="A5" s="290"/>
      <c r="B5" s="252"/>
      <c r="C5" s="252"/>
      <c r="D5" s="252"/>
      <c r="E5" s="252"/>
      <c r="F5" s="252"/>
      <c r="G5" s="252"/>
      <c r="H5" s="254"/>
      <c r="I5" s="2077"/>
      <c r="J5" s="254"/>
    </row>
    <row r="6" spans="1:13" ht="35">
      <c r="A6" s="296" t="s">
        <v>64</v>
      </c>
      <c r="B6" s="296" t="s">
        <v>67</v>
      </c>
      <c r="C6" s="296" t="s">
        <v>5967</v>
      </c>
      <c r="D6" s="296" t="s">
        <v>1608</v>
      </c>
      <c r="E6" s="296" t="s">
        <v>1609</v>
      </c>
      <c r="F6" s="296" t="s">
        <v>5965</v>
      </c>
      <c r="G6" s="296" t="s">
        <v>5966</v>
      </c>
      <c r="H6" s="296" t="s">
        <v>5995</v>
      </c>
      <c r="I6" s="5791" t="s">
        <v>1039</v>
      </c>
      <c r="J6" s="295" t="s">
        <v>1267</v>
      </c>
    </row>
    <row r="7" spans="1:13" ht="31.5" customHeight="1">
      <c r="A7" s="8466" t="s">
        <v>5959</v>
      </c>
      <c r="B7" s="8466"/>
      <c r="C7" s="8466"/>
      <c r="D7" s="8466"/>
      <c r="E7" s="8466"/>
      <c r="F7" s="8466"/>
      <c r="G7" s="8466"/>
      <c r="H7" s="8466"/>
      <c r="I7" s="8466"/>
      <c r="J7" s="8466"/>
    </row>
    <row r="8" spans="1:13">
      <c r="A8" s="974" t="s">
        <v>5960</v>
      </c>
      <c r="B8" s="973" t="s">
        <v>5968</v>
      </c>
      <c r="C8" s="292">
        <v>105</v>
      </c>
      <c r="D8" s="292">
        <v>845</v>
      </c>
      <c r="E8" s="292">
        <v>525</v>
      </c>
      <c r="F8" s="292">
        <v>1.03</v>
      </c>
      <c r="G8" s="292">
        <v>30</v>
      </c>
      <c r="H8" s="969" t="s">
        <v>417</v>
      </c>
      <c r="I8" s="5688">
        <v>71553.845074576268</v>
      </c>
      <c r="J8" s="417">
        <f>I8-I8*$B$4/100</f>
        <v>71553.845074576268</v>
      </c>
    </row>
    <row r="9" spans="1:13">
      <c r="A9" s="974" t="s">
        <v>5961</v>
      </c>
      <c r="B9" s="973" t="s">
        <v>5969</v>
      </c>
      <c r="C9" s="292">
        <v>130</v>
      </c>
      <c r="D9" s="292">
        <v>1005</v>
      </c>
      <c r="E9" s="292">
        <v>525</v>
      </c>
      <c r="F9" s="292">
        <v>1.03</v>
      </c>
      <c r="G9" s="292">
        <v>55</v>
      </c>
      <c r="H9" s="293" t="s">
        <v>417</v>
      </c>
      <c r="I9" s="5688">
        <v>73180.068826271206</v>
      </c>
      <c r="J9" s="417">
        <f t="shared" ref="J9:J12" si="0">I9-I9*$B$4/100</f>
        <v>73180.068826271206</v>
      </c>
      <c r="K9" s="1560"/>
      <c r="M9" s="3709"/>
    </row>
    <row r="10" spans="1:13">
      <c r="A10" s="974" t="s">
        <v>5962</v>
      </c>
      <c r="B10" s="973" t="s">
        <v>5970</v>
      </c>
      <c r="C10" s="292">
        <v>161</v>
      </c>
      <c r="D10" s="292">
        <v>1205</v>
      </c>
      <c r="E10" s="292">
        <v>525</v>
      </c>
      <c r="F10" s="292">
        <v>1.26</v>
      </c>
      <c r="G10" s="292">
        <v>62</v>
      </c>
      <c r="H10" s="293" t="s">
        <v>417</v>
      </c>
      <c r="I10" s="5688">
        <v>76432.516329661041</v>
      </c>
      <c r="J10" s="417">
        <f t="shared" si="0"/>
        <v>76432.516329661041</v>
      </c>
      <c r="K10" s="1560"/>
      <c r="M10" s="3709"/>
    </row>
    <row r="11" spans="1:13">
      <c r="A11" s="974" t="s">
        <v>5963</v>
      </c>
      <c r="B11" s="973" t="s">
        <v>5971</v>
      </c>
      <c r="C11" s="292">
        <v>203</v>
      </c>
      <c r="D11" s="292">
        <v>1475</v>
      </c>
      <c r="E11" s="292">
        <v>525</v>
      </c>
      <c r="F11" s="292">
        <v>1.54</v>
      </c>
      <c r="G11" s="292">
        <v>77</v>
      </c>
      <c r="H11" s="293" t="s">
        <v>417</v>
      </c>
      <c r="I11" s="5688">
        <v>86189.858839830515</v>
      </c>
      <c r="J11" s="417">
        <f t="shared" si="0"/>
        <v>86189.858839830515</v>
      </c>
      <c r="K11" s="1560"/>
      <c r="M11" s="3709"/>
    </row>
    <row r="12" spans="1:13" s="972" customFormat="1">
      <c r="A12" s="974" t="s">
        <v>5964</v>
      </c>
      <c r="B12" s="973" t="s">
        <v>5972</v>
      </c>
      <c r="C12" s="292">
        <v>242</v>
      </c>
      <c r="D12" s="292">
        <v>1720</v>
      </c>
      <c r="E12" s="292">
        <v>525</v>
      </c>
      <c r="F12" s="292">
        <v>1.94</v>
      </c>
      <c r="G12" s="292">
        <v>78</v>
      </c>
      <c r="H12" s="293" t="s">
        <v>417</v>
      </c>
      <c r="I12" s="5688">
        <v>97573.425101694927</v>
      </c>
      <c r="J12" s="417">
        <f t="shared" si="0"/>
        <v>97573.425101694927</v>
      </c>
      <c r="K12" s="1560"/>
      <c r="L12" s="1279"/>
      <c r="M12" s="3709"/>
    </row>
    <row r="13" spans="1:13" ht="24" customHeight="1">
      <c r="A13" s="3710" t="s">
        <v>5983</v>
      </c>
      <c r="B13" s="3710"/>
      <c r="C13" s="3710"/>
      <c r="D13" s="3710"/>
      <c r="E13" s="3710"/>
      <c r="F13" s="3710"/>
      <c r="G13" s="3710"/>
      <c r="H13" s="3710"/>
      <c r="I13" s="5792"/>
      <c r="J13" s="3710"/>
      <c r="K13" s="1560"/>
      <c r="M13" s="3709"/>
    </row>
    <row r="14" spans="1:13">
      <c r="A14" s="974" t="s">
        <v>5973</v>
      </c>
      <c r="B14" s="973" t="s">
        <v>5978</v>
      </c>
      <c r="C14" s="292">
        <v>105</v>
      </c>
      <c r="D14" s="292">
        <v>865</v>
      </c>
      <c r="E14" s="292">
        <v>565</v>
      </c>
      <c r="F14" s="292">
        <v>1.03</v>
      </c>
      <c r="G14" s="292">
        <v>30</v>
      </c>
      <c r="H14" s="969" t="s">
        <v>417</v>
      </c>
      <c r="I14" s="5688">
        <v>112209.43886694919</v>
      </c>
      <c r="J14" s="417">
        <f t="shared" ref="J14:J28" si="1">I14-I14*$B$4/100</f>
        <v>112209.43886694919</v>
      </c>
      <c r="K14" s="1560"/>
      <c r="M14" s="3709"/>
    </row>
    <row r="15" spans="1:13">
      <c r="A15" s="974" t="s">
        <v>5974</v>
      </c>
      <c r="B15" s="973" t="s">
        <v>5979</v>
      </c>
      <c r="C15" s="292">
        <v>130</v>
      </c>
      <c r="D15" s="292">
        <v>1025</v>
      </c>
      <c r="E15" s="292">
        <v>565</v>
      </c>
      <c r="F15" s="292">
        <v>1.26</v>
      </c>
      <c r="G15" s="292">
        <v>31</v>
      </c>
      <c r="H15" s="293" t="s">
        <v>417</v>
      </c>
      <c r="I15" s="5688">
        <v>120340.55762542377</v>
      </c>
      <c r="J15" s="417">
        <f t="shared" si="1"/>
        <v>120340.55762542377</v>
      </c>
      <c r="K15" s="1560"/>
      <c r="M15" s="3709"/>
    </row>
    <row r="16" spans="1:13">
      <c r="A16" s="974" t="s">
        <v>5975</v>
      </c>
      <c r="B16" s="973" t="s">
        <v>5980</v>
      </c>
      <c r="C16" s="292">
        <v>161</v>
      </c>
      <c r="D16" s="292">
        <v>1225</v>
      </c>
      <c r="E16" s="292">
        <v>565</v>
      </c>
      <c r="F16" s="292">
        <v>1.54</v>
      </c>
      <c r="G16" s="292">
        <v>35</v>
      </c>
      <c r="H16" s="293" t="s">
        <v>417</v>
      </c>
      <c r="I16" s="5688">
        <v>125219.22888050847</v>
      </c>
      <c r="J16" s="417">
        <f t="shared" si="1"/>
        <v>125219.22888050847</v>
      </c>
      <c r="K16" s="1560"/>
      <c r="M16" s="3709"/>
    </row>
    <row r="17" spans="1:13">
      <c r="A17" s="974" t="s">
        <v>5976</v>
      </c>
      <c r="B17" s="973" t="s">
        <v>5981</v>
      </c>
      <c r="C17" s="971">
        <v>203</v>
      </c>
      <c r="D17" s="971">
        <v>1497</v>
      </c>
      <c r="E17" s="292">
        <v>565</v>
      </c>
      <c r="F17" s="971">
        <v>1.94</v>
      </c>
      <c r="G17" s="971">
        <v>39</v>
      </c>
      <c r="H17" s="293" t="s">
        <v>417</v>
      </c>
      <c r="I17" s="5688">
        <v>138229.01889406785</v>
      </c>
      <c r="J17" s="417">
        <f t="shared" si="1"/>
        <v>138229.01889406785</v>
      </c>
      <c r="K17" s="1560"/>
      <c r="M17" s="3709"/>
    </row>
    <row r="18" spans="1:13">
      <c r="A18" s="974" t="s">
        <v>5977</v>
      </c>
      <c r="B18" s="973" t="s">
        <v>5982</v>
      </c>
      <c r="C18" s="971">
        <v>242</v>
      </c>
      <c r="D18" s="971">
        <v>1744</v>
      </c>
      <c r="E18" s="292">
        <v>565</v>
      </c>
      <c r="F18" s="971">
        <v>2.29</v>
      </c>
      <c r="G18" s="971">
        <v>42</v>
      </c>
      <c r="H18" s="293" t="s">
        <v>417</v>
      </c>
      <c r="I18" s="5688">
        <v>154491.25641101698</v>
      </c>
      <c r="J18" s="417">
        <f t="shared" si="1"/>
        <v>154491.25641101698</v>
      </c>
      <c r="K18" s="1560"/>
      <c r="M18" s="3709"/>
    </row>
    <row r="19" spans="1:13" ht="15" customHeight="1">
      <c r="A19" s="3710" t="s">
        <v>5984</v>
      </c>
      <c r="B19" s="3710"/>
      <c r="C19" s="3710"/>
      <c r="D19" s="3710"/>
      <c r="E19" s="3710"/>
      <c r="F19" s="3710"/>
      <c r="G19" s="3710"/>
      <c r="H19" s="3710"/>
      <c r="I19" s="5792"/>
      <c r="J19" s="3710"/>
      <c r="K19" s="1560"/>
      <c r="M19" s="3709"/>
    </row>
    <row r="20" spans="1:13">
      <c r="A20" s="974" t="s">
        <v>5985</v>
      </c>
      <c r="B20" s="973" t="s">
        <v>5990</v>
      </c>
      <c r="C20" s="971">
        <v>105</v>
      </c>
      <c r="D20" s="971">
        <v>965</v>
      </c>
      <c r="E20" s="971">
        <v>565</v>
      </c>
      <c r="F20" s="292">
        <v>1.03</v>
      </c>
      <c r="G20" s="292">
        <v>30</v>
      </c>
      <c r="H20" s="971">
        <v>2.2000000000000002</v>
      </c>
      <c r="I20" s="5688">
        <v>112209.43886694919</v>
      </c>
      <c r="J20" s="417">
        <f t="shared" si="1"/>
        <v>112209.43886694919</v>
      </c>
      <c r="K20" s="1560"/>
      <c r="M20" s="3709"/>
    </row>
    <row r="21" spans="1:13">
      <c r="A21" s="974" t="s">
        <v>5986</v>
      </c>
      <c r="B21" s="973" t="s">
        <v>5991</v>
      </c>
      <c r="C21" s="971">
        <v>130</v>
      </c>
      <c r="D21" s="971">
        <v>1025</v>
      </c>
      <c r="E21" s="971">
        <v>565</v>
      </c>
      <c r="F21" s="292">
        <v>1.26</v>
      </c>
      <c r="G21" s="292">
        <v>31</v>
      </c>
      <c r="H21" s="971">
        <v>2.2000000000000002</v>
      </c>
      <c r="I21" s="5688">
        <v>120340.55762542377</v>
      </c>
      <c r="J21" s="417">
        <f t="shared" si="1"/>
        <v>120340.55762542377</v>
      </c>
      <c r="K21" s="1560"/>
      <c r="M21" s="3709"/>
    </row>
    <row r="22" spans="1:13">
      <c r="A22" s="974" t="s">
        <v>5987</v>
      </c>
      <c r="B22" s="973" t="s">
        <v>5992</v>
      </c>
      <c r="C22" s="971">
        <v>161</v>
      </c>
      <c r="D22" s="971">
        <v>1225</v>
      </c>
      <c r="E22" s="971">
        <v>565</v>
      </c>
      <c r="F22" s="292">
        <v>1.54</v>
      </c>
      <c r="G22" s="292">
        <v>35</v>
      </c>
      <c r="H22" s="971">
        <v>2.2000000000000002</v>
      </c>
      <c r="I22" s="5688">
        <v>125219.22888050847</v>
      </c>
      <c r="J22" s="417">
        <f t="shared" si="1"/>
        <v>125219.22888050847</v>
      </c>
      <c r="K22" s="1560"/>
      <c r="M22" s="3709"/>
    </row>
    <row r="23" spans="1:13">
      <c r="A23" s="974" t="s">
        <v>5988</v>
      </c>
      <c r="B23" s="973" t="s">
        <v>5993</v>
      </c>
      <c r="C23" s="971">
        <v>203</v>
      </c>
      <c r="D23" s="971">
        <v>1497</v>
      </c>
      <c r="E23" s="971">
        <v>565</v>
      </c>
      <c r="F23" s="971">
        <v>1.94</v>
      </c>
      <c r="G23" s="971">
        <v>39</v>
      </c>
      <c r="H23" s="971">
        <v>2.2000000000000002</v>
      </c>
      <c r="I23" s="5688">
        <v>138229.01889406785</v>
      </c>
      <c r="J23" s="417">
        <f t="shared" si="1"/>
        <v>138229.01889406785</v>
      </c>
      <c r="K23" s="1560"/>
      <c r="M23" s="3709"/>
    </row>
    <row r="24" spans="1:13">
      <c r="A24" s="974" t="s">
        <v>5989</v>
      </c>
      <c r="B24" s="973" t="s">
        <v>5994</v>
      </c>
      <c r="C24" s="971">
        <v>242</v>
      </c>
      <c r="D24" s="971">
        <v>1744</v>
      </c>
      <c r="E24" s="971">
        <v>565</v>
      </c>
      <c r="F24" s="971">
        <v>2.29</v>
      </c>
      <c r="G24" s="971">
        <v>42</v>
      </c>
      <c r="H24" s="971">
        <v>2.2000000000000002</v>
      </c>
      <c r="I24" s="5688">
        <v>154491.25641101698</v>
      </c>
      <c r="J24" s="417">
        <f t="shared" si="1"/>
        <v>154491.25641101698</v>
      </c>
      <c r="K24" s="1560"/>
      <c r="M24" s="3709"/>
    </row>
    <row r="25" spans="1:13" ht="15" customHeight="1">
      <c r="A25" s="3710" t="s">
        <v>5996</v>
      </c>
      <c r="B25" s="3710"/>
      <c r="C25" s="3710"/>
      <c r="D25" s="3710"/>
      <c r="E25" s="3710"/>
      <c r="F25" s="3710"/>
      <c r="G25" s="3710"/>
      <c r="H25" s="3710"/>
      <c r="I25" s="5792"/>
      <c r="J25" s="3710"/>
      <c r="K25" s="1560"/>
      <c r="M25" s="3709"/>
    </row>
    <row r="26" spans="1:13">
      <c r="A26" s="975">
        <v>10800102</v>
      </c>
      <c r="B26" s="8467" t="s">
        <v>5997</v>
      </c>
      <c r="C26" s="8467"/>
      <c r="D26" s="8467"/>
      <c r="E26" s="8467"/>
      <c r="F26" s="8467"/>
      <c r="G26" s="8467"/>
      <c r="H26" s="8467"/>
      <c r="I26" s="5793">
        <v>19514.685020338991</v>
      </c>
      <c r="J26" s="417">
        <f t="shared" si="1"/>
        <v>19514.685020338991</v>
      </c>
      <c r="K26" s="1560"/>
      <c r="M26" s="2635"/>
    </row>
    <row r="27" spans="1:13">
      <c r="A27" s="2078" t="s">
        <v>11953</v>
      </c>
      <c r="B27" s="8464" t="s">
        <v>11954</v>
      </c>
      <c r="C27" s="8464"/>
      <c r="D27" s="8464"/>
      <c r="E27" s="8464"/>
      <c r="F27" s="8464"/>
      <c r="G27" s="8464"/>
      <c r="H27" s="8464"/>
      <c r="I27" s="5688">
        <v>3089.8251282203396</v>
      </c>
      <c r="J27" s="417">
        <f t="shared" si="1"/>
        <v>3089.8251282203396</v>
      </c>
      <c r="K27" s="1560"/>
      <c r="M27" s="3709"/>
    </row>
    <row r="28" spans="1:13">
      <c r="A28" s="2078" t="s">
        <v>11952</v>
      </c>
      <c r="B28" s="8464" t="s">
        <v>5998</v>
      </c>
      <c r="C28" s="8464"/>
      <c r="D28" s="8464"/>
      <c r="E28" s="8464"/>
      <c r="F28" s="8464"/>
      <c r="G28" s="8464"/>
      <c r="H28" s="8464"/>
      <c r="I28" s="5688">
        <v>10082.587260508477</v>
      </c>
      <c r="J28" s="417">
        <f t="shared" si="1"/>
        <v>10082.587260508477</v>
      </c>
      <c r="K28" s="1560"/>
      <c r="M28" s="3709"/>
    </row>
    <row r="29" spans="1:13">
      <c r="I29" s="368"/>
    </row>
    <row r="30" spans="1:13">
      <c r="I30" s="368"/>
    </row>
    <row r="31" spans="1:13">
      <c r="I31" s="368"/>
    </row>
    <row r="32" spans="1:13">
      <c r="I32" s="368"/>
    </row>
    <row r="33" spans="9:9">
      <c r="I33" s="368"/>
    </row>
  </sheetData>
  <customSheetViews>
    <customSheetView guid="{76FA2CE7-179E-4731-B7AE-63C5E5E79002}" scale="85" topLeftCell="A10">
      <selection activeCell="Q51" sqref="Q51"/>
      <pageMargins left="0.7" right="0.7" top="0.75" bottom="0.75" header="0.3" footer="0.3"/>
    </customSheetView>
    <customSheetView guid="{24F900A2-7147-4318-9E77-2B71404314A7}" scale="85" topLeftCell="A10">
      <selection activeCell="D39" sqref="D39"/>
      <pageMargins left="0.7" right="0.7" top="0.75" bottom="0.75" header="0.3" footer="0.3"/>
    </customSheetView>
    <customSheetView guid="{A02336A9-D2FB-4D03-950A-00B6EBD6A28C}" scale="85" topLeftCell="A10">
      <selection activeCell="D39" sqref="D39"/>
      <pageMargins left="0.7" right="0.7" top="0.75" bottom="0.75" header="0.3" footer="0.3"/>
    </customSheetView>
    <customSheetView guid="{3E3E5346-F5D1-49F5-AB0E-78170B65853C}" topLeftCell="C1">
      <selection activeCell="A19" sqref="A19:J19"/>
      <pageMargins left="0.7" right="0.7" top="0.75" bottom="0.75" header="0.3" footer="0.3"/>
    </customSheetView>
    <customSheetView guid="{D7CF3121-CFC0-4E70-8DCD-811E30042E24}" scale="85" topLeftCell="A10">
      <selection activeCell="D39" sqref="D39"/>
      <pageMargins left="0.7" right="0.7" top="0.75" bottom="0.75" header="0.3" footer="0.3"/>
    </customSheetView>
    <customSheetView guid="{A76FD505-AF56-4CD8-967A-59C705AF567C}" scale="85" topLeftCell="A10">
      <selection activeCell="D39" sqref="D39"/>
      <pageMargins left="0.7" right="0.7" top="0.75" bottom="0.75" header="0.3" footer="0.3"/>
    </customSheetView>
    <customSheetView guid="{B3358888-E690-452C-98EC-431498422E6E}" topLeftCell="C1">
      <selection activeCell="A19" sqref="A19:J19"/>
      <pageMargins left="0.7" right="0.7" top="0.75" bottom="0.75" header="0.3" footer="0.3"/>
    </customSheetView>
    <customSheetView guid="{6108970F-8E7A-462E-A499-E2FD79FB3A77}" topLeftCell="C1">
      <selection activeCell="A19" sqref="A19:J19"/>
      <pageMargins left="0.7" right="0.7" top="0.75" bottom="0.75" header="0.3" footer="0.3"/>
    </customSheetView>
    <customSheetView guid="{45761FB6-8710-4C75-A8B6-5A7FCAACACDF}" topLeftCell="C1">
      <selection activeCell="A19" sqref="A19:J19"/>
      <pageMargins left="0.7" right="0.7" top="0.75" bottom="0.75" header="0.3" footer="0.3"/>
    </customSheetView>
    <customSheetView guid="{C23E91BF-4A86-4D00-A577-1A263DDCB8BC}" scale="85" topLeftCell="A10">
      <selection activeCell="D39" sqref="D39"/>
      <pageMargins left="0.7" right="0.7" top="0.75" bottom="0.75" header="0.3" footer="0.3"/>
    </customSheetView>
    <customSheetView guid="{94E74550-0B2B-4B3C-8E97-CCCC46023914}" scale="85" topLeftCell="A10">
      <selection activeCell="D39" sqref="D39"/>
      <pageMargins left="0.7" right="0.7" top="0.75" bottom="0.75" header="0.3" footer="0.3"/>
    </customSheetView>
  </customSheetViews>
  <mergeCells count="5">
    <mergeCell ref="B27:H27"/>
    <mergeCell ref="B28:H28"/>
    <mergeCell ref="A1:J1"/>
    <mergeCell ref="A7:J7"/>
    <mergeCell ref="B26:H26"/>
  </mergeCells>
  <pageMargins left="0.7" right="0.7" top="0.75" bottom="0.75" header="0.3" footer="0.3"/>
  <pageSetup paperSize="9" orientation="portrait" horizontalDpi="90" verticalDpi="90"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Лист47"/>
  <dimension ref="A1:J9"/>
  <sheetViews>
    <sheetView workbookViewId="0">
      <selection activeCell="B8" sqref="B8"/>
    </sheetView>
  </sheetViews>
  <sheetFormatPr defaultRowHeight="14.35"/>
  <cols>
    <col min="1" max="1" width="15.703125" customWidth="1"/>
    <col min="2" max="2" width="27.29296875" customWidth="1"/>
    <col min="3" max="3" width="10.703125" style="319" customWidth="1"/>
    <col min="4" max="10" width="10.703125" customWidth="1"/>
  </cols>
  <sheetData>
    <row r="1" spans="1:10" s="993" customFormat="1" ht="21" customHeight="1">
      <c r="A1" s="8472" t="s">
        <v>2207</v>
      </c>
      <c r="B1" s="8472"/>
      <c r="C1" s="8473"/>
      <c r="D1" s="8473"/>
      <c r="E1" s="8473"/>
      <c r="F1" s="8473"/>
      <c r="G1" s="8473"/>
      <c r="H1" s="8473"/>
      <c r="I1" s="8473"/>
      <c r="J1" s="8473"/>
    </row>
    <row r="2" spans="1:10" s="993" customFormat="1" ht="21" customHeight="1">
      <c r="A2" s="994"/>
      <c r="B2" s="995"/>
      <c r="C2" s="995"/>
      <c r="D2" s="995"/>
      <c r="E2" s="995"/>
      <c r="F2" s="995"/>
      <c r="G2" s="995"/>
      <c r="H2" s="995"/>
      <c r="I2" s="995"/>
      <c r="J2" s="995"/>
    </row>
    <row r="3" spans="1:10" s="999" customFormat="1">
      <c r="A3" s="996" t="s">
        <v>48</v>
      </c>
      <c r="B3" s="997">
        <v>0</v>
      </c>
      <c r="C3" s="998"/>
      <c r="D3" s="998"/>
      <c r="E3" s="998"/>
      <c r="F3" s="998"/>
      <c r="G3" s="998"/>
      <c r="H3" s="998"/>
      <c r="I3" s="998"/>
      <c r="J3" s="998"/>
    </row>
    <row r="4" spans="1:10" s="999" customFormat="1">
      <c r="A4" s="998"/>
      <c r="B4" s="998"/>
      <c r="C4" s="998"/>
      <c r="D4" s="998"/>
      <c r="E4" s="998"/>
      <c r="F4" s="998"/>
      <c r="G4" s="998"/>
      <c r="H4" s="998"/>
      <c r="I4" s="998"/>
      <c r="J4" s="998"/>
    </row>
    <row r="5" spans="1:10" s="993" customFormat="1" ht="37.5" customHeight="1">
      <c r="A5" s="8474" t="s">
        <v>2208</v>
      </c>
      <c r="B5" s="8475"/>
      <c r="C5" s="8475"/>
      <c r="D5" s="8475"/>
      <c r="E5" s="8475"/>
      <c r="F5" s="8475"/>
      <c r="G5" s="8475"/>
      <c r="H5" s="8475"/>
      <c r="I5" s="8475"/>
      <c r="J5" s="8475"/>
    </row>
    <row r="6" spans="1:10" s="993" customFormat="1" ht="25.5" customHeight="1">
      <c r="A6" s="8468" t="s">
        <v>70</v>
      </c>
      <c r="B6" s="8468" t="s">
        <v>67</v>
      </c>
      <c r="C6" s="8468" t="s">
        <v>2211</v>
      </c>
      <c r="D6" s="8470" t="s">
        <v>1418</v>
      </c>
      <c r="E6" s="8480" t="s">
        <v>1433</v>
      </c>
      <c r="F6" s="8481"/>
      <c r="G6" s="8482"/>
      <c r="H6" s="1000" t="s">
        <v>1427</v>
      </c>
      <c r="I6" s="8478" t="s">
        <v>1435</v>
      </c>
      <c r="J6" s="8476" t="s">
        <v>1436</v>
      </c>
    </row>
    <row r="7" spans="1:10" s="993" customFormat="1">
      <c r="A7" s="8469"/>
      <c r="B7" s="8469"/>
      <c r="C7" s="8469"/>
      <c r="D7" s="8471"/>
      <c r="E7" s="1001" t="s">
        <v>1437</v>
      </c>
      <c r="F7" s="1002" t="s">
        <v>1438</v>
      </c>
      <c r="G7" s="1002" t="s">
        <v>1439</v>
      </c>
      <c r="H7" s="1003"/>
      <c r="I7" s="8479"/>
      <c r="J7" s="8477"/>
    </row>
    <row r="8" spans="1:10" s="993" customFormat="1" ht="29.25" customHeight="1">
      <c r="A8" s="1004">
        <v>241688</v>
      </c>
      <c r="B8" s="1015" t="s">
        <v>2209</v>
      </c>
      <c r="C8" s="1006" t="s">
        <v>2212</v>
      </c>
      <c r="D8" s="1007">
        <v>2.5</v>
      </c>
      <c r="E8" s="1008">
        <v>552</v>
      </c>
      <c r="F8" s="1009">
        <v>376</v>
      </c>
      <c r="G8" s="1009">
        <v>126</v>
      </c>
      <c r="H8" s="1010">
        <v>12.8</v>
      </c>
      <c r="I8" s="1011">
        <v>13857</v>
      </c>
      <c r="J8" s="1012">
        <f>I8-I8*$B$3/100</f>
        <v>13857</v>
      </c>
    </row>
    <row r="9" spans="1:10" s="993" customFormat="1" ht="29.25" customHeight="1">
      <c r="A9" s="1004">
        <v>241687</v>
      </c>
      <c r="B9" s="1005" t="s">
        <v>2210</v>
      </c>
      <c r="C9" s="1006" t="s">
        <v>2212</v>
      </c>
      <c r="D9" s="1007">
        <v>4.2</v>
      </c>
      <c r="E9" s="1008">
        <v>552</v>
      </c>
      <c r="F9" s="1009">
        <v>682</v>
      </c>
      <c r="G9" s="1009">
        <v>128</v>
      </c>
      <c r="H9" s="1010">
        <v>19</v>
      </c>
      <c r="I9" s="1011">
        <v>16123</v>
      </c>
      <c r="J9" s="1012">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A1:O129"/>
  <sheetViews>
    <sheetView zoomScale="85" zoomScaleNormal="85" workbookViewId="0">
      <selection activeCell="P6" sqref="P6"/>
    </sheetView>
  </sheetViews>
  <sheetFormatPr defaultColWidth="9.1171875" defaultRowHeight="12.7"/>
  <cols>
    <col min="1" max="1" width="12.5859375" style="3941" bestFit="1" customWidth="1"/>
    <col min="2" max="2" width="10.87890625" style="3941" customWidth="1"/>
    <col min="3" max="3" width="56.1171875" style="3959" bestFit="1" customWidth="1"/>
    <col min="4" max="4" width="11.41015625" style="3941" bestFit="1" customWidth="1"/>
    <col min="5" max="5" width="12.1171875" style="3941" bestFit="1" customWidth="1"/>
    <col min="6" max="6" width="14.5859375" style="3941" bestFit="1" customWidth="1"/>
    <col min="7" max="7" width="17.87890625" style="3941" bestFit="1" customWidth="1"/>
    <col min="8" max="8" width="13.1171875" style="3941" bestFit="1" customWidth="1"/>
    <col min="9" max="9" width="11.5859375" style="3941" bestFit="1" customWidth="1"/>
    <col min="10" max="10" width="15.5859375" style="3941" bestFit="1" customWidth="1"/>
    <col min="11" max="11" width="9.703125" style="3941" bestFit="1" customWidth="1"/>
    <col min="12" max="12" width="9" style="3941" bestFit="1" customWidth="1"/>
    <col min="13" max="13" width="11" style="3941" bestFit="1" customWidth="1"/>
    <col min="14" max="14" width="7.1171875" style="3941" bestFit="1" customWidth="1"/>
    <col min="15" max="16384" width="9.1171875" style="3941"/>
  </cols>
  <sheetData>
    <row r="1" spans="1:14">
      <c r="A1" s="8465" t="s">
        <v>14610</v>
      </c>
      <c r="B1" s="8465"/>
      <c r="C1" s="8465"/>
      <c r="D1" s="8465"/>
      <c r="E1" s="8465"/>
      <c r="F1" s="8465"/>
      <c r="G1" s="8465"/>
      <c r="H1" s="8465"/>
      <c r="I1" s="8465"/>
      <c r="J1" s="8465"/>
      <c r="K1" s="8465"/>
      <c r="L1" s="3939"/>
      <c r="M1" s="3940"/>
    </row>
    <row r="5" spans="1:14">
      <c r="A5" s="8516" t="s">
        <v>70</v>
      </c>
      <c r="B5" s="8508" t="s">
        <v>14611</v>
      </c>
      <c r="C5" s="8508"/>
      <c r="D5" s="8508"/>
      <c r="E5" s="8508"/>
      <c r="F5" s="8508"/>
      <c r="G5" s="8508"/>
      <c r="H5" s="8508"/>
      <c r="I5" s="8508"/>
      <c r="J5" s="8508"/>
      <c r="K5" s="8508"/>
      <c r="L5" s="8508"/>
      <c r="M5" s="8508"/>
      <c r="N5" s="3942" t="s">
        <v>6237</v>
      </c>
    </row>
    <row r="6" spans="1:14" ht="38">
      <c r="A6" s="8517"/>
      <c r="B6" s="3943" t="s">
        <v>64</v>
      </c>
      <c r="C6" s="3944" t="s">
        <v>67</v>
      </c>
      <c r="D6" s="3943" t="s">
        <v>14613</v>
      </c>
      <c r="E6" s="3943" t="s">
        <v>1417</v>
      </c>
      <c r="F6" s="3943" t="s">
        <v>2124</v>
      </c>
      <c r="G6" s="3943" t="s">
        <v>14615</v>
      </c>
      <c r="H6" s="3943" t="s">
        <v>14445</v>
      </c>
      <c r="I6" s="3943" t="s">
        <v>14446</v>
      </c>
      <c r="J6" s="3943" t="s">
        <v>14616</v>
      </c>
      <c r="K6" s="3943" t="s">
        <v>14448</v>
      </c>
      <c r="L6" s="3943" t="s">
        <v>14449</v>
      </c>
      <c r="M6" s="3943" t="s">
        <v>14450</v>
      </c>
      <c r="N6" s="3945">
        <v>0.15</v>
      </c>
    </row>
    <row r="7" spans="1:14">
      <c r="A7" s="8525"/>
      <c r="B7" s="3946">
        <v>83922</v>
      </c>
      <c r="C7" s="3947" t="s">
        <v>14612</v>
      </c>
      <c r="D7" s="3948">
        <v>18</v>
      </c>
      <c r="E7" s="3948" t="s">
        <v>14452</v>
      </c>
      <c r="F7" s="3948">
        <v>245</v>
      </c>
      <c r="G7" s="3948">
        <v>1600</v>
      </c>
      <c r="H7" s="3948">
        <v>75</v>
      </c>
      <c r="I7" s="3948">
        <v>10</v>
      </c>
      <c r="J7" s="3948">
        <v>100</v>
      </c>
      <c r="K7" s="3948"/>
      <c r="L7" s="5553">
        <v>3244</v>
      </c>
      <c r="M7" s="3949">
        <f>L7-(L7*$N$6)</f>
        <v>2757.4</v>
      </c>
    </row>
    <row r="8" spans="1:14">
      <c r="A8" s="8526"/>
      <c r="B8" s="3950">
        <v>26903</v>
      </c>
      <c r="C8" s="3947" t="s">
        <v>14614</v>
      </c>
      <c r="D8" s="3948">
        <v>18</v>
      </c>
      <c r="E8" s="3948" t="s">
        <v>14452</v>
      </c>
      <c r="F8" s="3948">
        <v>245</v>
      </c>
      <c r="G8" s="3948">
        <v>1600</v>
      </c>
      <c r="H8" s="3948">
        <v>75</v>
      </c>
      <c r="I8" s="3948">
        <v>10</v>
      </c>
      <c r="J8" s="3948">
        <v>100</v>
      </c>
      <c r="K8" s="3948"/>
      <c r="L8" s="5553">
        <v>3099</v>
      </c>
      <c r="M8" s="3949">
        <f>L8-(L8*$N$6)</f>
        <v>2634.15</v>
      </c>
    </row>
    <row r="9" spans="1:14">
      <c r="A9" s="8527"/>
      <c r="B9" s="8528"/>
      <c r="C9" s="8529"/>
      <c r="D9" s="8529"/>
      <c r="E9" s="8529"/>
      <c r="F9" s="8529"/>
      <c r="G9" s="8529"/>
      <c r="H9" s="8529"/>
      <c r="I9" s="8529"/>
      <c r="J9" s="8529"/>
      <c r="K9" s="8529"/>
      <c r="L9" s="8529"/>
      <c r="M9" s="8530"/>
    </row>
    <row r="10" spans="1:14" ht="22.5" customHeight="1">
      <c r="A10" s="8524"/>
      <c r="B10" s="8523"/>
      <c r="C10" s="8523"/>
      <c r="D10" s="8523"/>
      <c r="E10" s="8523"/>
      <c r="F10" s="8523"/>
      <c r="G10" s="8523"/>
      <c r="H10" s="8523"/>
      <c r="I10" s="8523"/>
      <c r="J10" s="8523"/>
      <c r="K10" s="8523"/>
      <c r="L10" s="8523"/>
      <c r="M10" s="8523"/>
    </row>
    <row r="11" spans="1:14">
      <c r="A11" s="8521" t="s">
        <v>70</v>
      </c>
      <c r="B11" s="8508" t="s">
        <v>14630</v>
      </c>
      <c r="C11" s="8508"/>
      <c r="D11" s="8508"/>
      <c r="E11" s="8508"/>
      <c r="F11" s="8508"/>
      <c r="G11" s="8508"/>
      <c r="H11" s="8508"/>
      <c r="I11" s="8508"/>
      <c r="J11" s="8508"/>
      <c r="K11" s="8508"/>
      <c r="L11" s="8508"/>
      <c r="M11" s="8508"/>
      <c r="N11" s="3942" t="s">
        <v>6237</v>
      </c>
    </row>
    <row r="12" spans="1:14" ht="50.7">
      <c r="A12" s="8522"/>
      <c r="B12" s="3943" t="s">
        <v>64</v>
      </c>
      <c r="C12" s="3944" t="s">
        <v>67</v>
      </c>
      <c r="D12" s="3943" t="s">
        <v>2124</v>
      </c>
      <c r="E12" s="3943" t="s">
        <v>14444</v>
      </c>
      <c r="F12" s="3943" t="s">
        <v>14445</v>
      </c>
      <c r="G12" s="3943" t="s">
        <v>14446</v>
      </c>
      <c r="H12" s="3943" t="s">
        <v>14631</v>
      </c>
      <c r="I12" s="3943" t="s">
        <v>14632</v>
      </c>
      <c r="J12" s="3943" t="s">
        <v>14633</v>
      </c>
      <c r="K12" s="3943" t="s">
        <v>14448</v>
      </c>
      <c r="L12" s="3943" t="s">
        <v>14449</v>
      </c>
      <c r="M12" s="3943" t="s">
        <v>14450</v>
      </c>
      <c r="N12" s="3945">
        <v>0.15</v>
      </c>
    </row>
    <row r="13" spans="1:14" ht="14.35">
      <c r="A13" s="8509"/>
      <c r="B13" s="3745">
        <v>77522</v>
      </c>
      <c r="C13" s="3952" t="s">
        <v>14617</v>
      </c>
      <c r="D13" s="3948">
        <v>250</v>
      </c>
      <c r="E13" s="3948">
        <v>100</v>
      </c>
      <c r="F13" s="3948">
        <v>6</v>
      </c>
      <c r="G13" s="3948">
        <v>10</v>
      </c>
      <c r="H13" s="3948">
        <v>5</v>
      </c>
      <c r="I13" s="3948">
        <v>5</v>
      </c>
      <c r="J13" s="3948" t="s">
        <v>14634</v>
      </c>
      <c r="K13" s="3948"/>
      <c r="L13" s="5782">
        <v>5364</v>
      </c>
      <c r="M13" s="3949">
        <f t="shared" ref="M13:M27" si="0">L13-(L13*$N$12)</f>
        <v>4559.3999999999996</v>
      </c>
    </row>
    <row r="14" spans="1:14">
      <c r="A14" s="8509"/>
      <c r="B14" s="3951">
        <v>99749</v>
      </c>
      <c r="C14" s="3952" t="s">
        <v>14618</v>
      </c>
      <c r="D14" s="3948">
        <v>250</v>
      </c>
      <c r="E14" s="3948">
        <v>100</v>
      </c>
      <c r="F14" s="3948">
        <v>6</v>
      </c>
      <c r="G14" s="3948">
        <v>10</v>
      </c>
      <c r="H14" s="3948">
        <v>7</v>
      </c>
      <c r="I14" s="3948">
        <v>5</v>
      </c>
      <c r="J14" s="3948" t="s">
        <v>14636</v>
      </c>
      <c r="K14" s="3948"/>
      <c r="L14" s="5782">
        <v>6395</v>
      </c>
      <c r="M14" s="3949">
        <f t="shared" si="0"/>
        <v>5435.75</v>
      </c>
    </row>
    <row r="15" spans="1:14">
      <c r="A15" s="8509"/>
      <c r="B15" s="3951">
        <v>11601</v>
      </c>
      <c r="C15" s="3952" t="s">
        <v>14619</v>
      </c>
      <c r="D15" s="3948">
        <v>400</v>
      </c>
      <c r="E15" s="3948">
        <v>150</v>
      </c>
      <c r="F15" s="3948">
        <v>8</v>
      </c>
      <c r="G15" s="3948">
        <v>10</v>
      </c>
      <c r="H15" s="3948">
        <v>7</v>
      </c>
      <c r="I15" s="3948">
        <v>5</v>
      </c>
      <c r="J15" s="3948" t="s">
        <v>14636</v>
      </c>
      <c r="K15" s="3948"/>
      <c r="L15" s="5782">
        <v>6578</v>
      </c>
      <c r="M15" s="3949">
        <f t="shared" si="0"/>
        <v>5591.3</v>
      </c>
    </row>
    <row r="16" spans="1:14">
      <c r="A16" s="8509"/>
      <c r="B16" s="3951">
        <v>69295</v>
      </c>
      <c r="C16" s="3952" t="s">
        <v>14620</v>
      </c>
      <c r="D16" s="3948">
        <v>550</v>
      </c>
      <c r="E16" s="3948">
        <v>183</v>
      </c>
      <c r="F16" s="3948">
        <v>8.5</v>
      </c>
      <c r="G16" s="3948">
        <v>10</v>
      </c>
      <c r="H16" s="3948">
        <v>7</v>
      </c>
      <c r="I16" s="3948">
        <v>5</v>
      </c>
      <c r="J16" s="3948" t="s">
        <v>14636</v>
      </c>
      <c r="K16" s="3948"/>
      <c r="L16" s="5782">
        <v>7577</v>
      </c>
      <c r="M16" s="3949">
        <f t="shared" si="0"/>
        <v>6440.45</v>
      </c>
    </row>
    <row r="17" spans="1:14">
      <c r="A17" s="8509"/>
      <c r="B17" s="3951">
        <v>98030</v>
      </c>
      <c r="C17" s="3952" t="s">
        <v>14621</v>
      </c>
      <c r="D17" s="3948">
        <v>750</v>
      </c>
      <c r="E17" s="3948">
        <v>217</v>
      </c>
      <c r="F17" s="3948">
        <v>8.5</v>
      </c>
      <c r="G17" s="3948">
        <v>10</v>
      </c>
      <c r="H17" s="3948">
        <v>7</v>
      </c>
      <c r="I17" s="3948">
        <v>5</v>
      </c>
      <c r="J17" s="3948" t="s">
        <v>14636</v>
      </c>
      <c r="K17" s="3948"/>
      <c r="L17" s="5782">
        <v>7868</v>
      </c>
      <c r="M17" s="3949">
        <f t="shared" si="0"/>
        <v>6687.8</v>
      </c>
    </row>
    <row r="18" spans="1:14">
      <c r="A18" s="8509"/>
      <c r="B18" s="3951">
        <v>59670</v>
      </c>
      <c r="C18" s="3952" t="s">
        <v>14622</v>
      </c>
      <c r="D18" s="3948">
        <v>400</v>
      </c>
      <c r="E18" s="3948">
        <v>150</v>
      </c>
      <c r="F18" s="3948">
        <v>5</v>
      </c>
      <c r="G18" s="3948">
        <v>10</v>
      </c>
      <c r="H18" s="3948">
        <v>7</v>
      </c>
      <c r="I18" s="3948">
        <v>35</v>
      </c>
      <c r="J18" s="3948" t="s">
        <v>14634</v>
      </c>
      <c r="K18" s="3948"/>
      <c r="L18" s="5782">
        <v>6850</v>
      </c>
      <c r="M18" s="3949">
        <f t="shared" si="0"/>
        <v>5822.5</v>
      </c>
    </row>
    <row r="19" spans="1:14">
      <c r="A19" s="8509"/>
      <c r="B19" s="3951">
        <v>22300</v>
      </c>
      <c r="C19" s="3952" t="s">
        <v>14623</v>
      </c>
      <c r="D19" s="3948">
        <v>550</v>
      </c>
      <c r="E19" s="3948">
        <v>192</v>
      </c>
      <c r="F19" s="3948">
        <v>6</v>
      </c>
      <c r="G19" s="3948">
        <v>10</v>
      </c>
      <c r="H19" s="3948">
        <v>7</v>
      </c>
      <c r="I19" s="3948">
        <v>35</v>
      </c>
      <c r="J19" s="3948" t="s">
        <v>14634</v>
      </c>
      <c r="K19" s="3948"/>
      <c r="L19" s="5782">
        <v>7860</v>
      </c>
      <c r="M19" s="3949">
        <f t="shared" si="0"/>
        <v>6681</v>
      </c>
    </row>
    <row r="20" spans="1:14">
      <c r="A20" s="8509"/>
      <c r="B20" s="3953">
        <v>42529</v>
      </c>
      <c r="C20" s="3954" t="s">
        <v>14624</v>
      </c>
      <c r="D20" s="3948">
        <v>750</v>
      </c>
      <c r="E20" s="3948">
        <v>225</v>
      </c>
      <c r="F20" s="3948">
        <v>8</v>
      </c>
      <c r="G20" s="3948">
        <v>10</v>
      </c>
      <c r="H20" s="3948">
        <v>7</v>
      </c>
      <c r="I20" s="3948">
        <v>35</v>
      </c>
      <c r="J20" s="3948" t="s">
        <v>14634</v>
      </c>
      <c r="K20" s="3948"/>
      <c r="L20" s="5782">
        <v>8168</v>
      </c>
      <c r="M20" s="3949">
        <f t="shared" si="0"/>
        <v>6942.8</v>
      </c>
    </row>
    <row r="21" spans="1:14">
      <c r="A21" s="8509"/>
      <c r="B21" s="3953">
        <v>74613</v>
      </c>
      <c r="C21" s="3954" t="s">
        <v>14625</v>
      </c>
      <c r="D21" s="3948">
        <v>1100</v>
      </c>
      <c r="E21" s="3948">
        <v>333</v>
      </c>
      <c r="F21" s="3948">
        <v>9.1</v>
      </c>
      <c r="G21" s="3948">
        <v>10</v>
      </c>
      <c r="H21" s="3948">
        <v>7</v>
      </c>
      <c r="I21" s="3948">
        <v>35</v>
      </c>
      <c r="J21" s="3948" t="s">
        <v>14634</v>
      </c>
      <c r="K21" s="3948"/>
      <c r="L21" s="5782">
        <v>11605</v>
      </c>
      <c r="M21" s="3949">
        <f t="shared" si="0"/>
        <v>9864.25</v>
      </c>
    </row>
    <row r="22" spans="1:14">
      <c r="A22" s="8509"/>
      <c r="B22" s="3953">
        <v>78684</v>
      </c>
      <c r="C22" s="3954" t="s">
        <v>14626</v>
      </c>
      <c r="D22" s="3948">
        <v>400</v>
      </c>
      <c r="E22" s="3948">
        <v>133</v>
      </c>
      <c r="F22" s="3948">
        <v>6.5</v>
      </c>
      <c r="G22" s="3948">
        <v>10</v>
      </c>
      <c r="H22" s="3948">
        <v>7</v>
      </c>
      <c r="I22" s="3948">
        <v>35</v>
      </c>
      <c r="J22" s="3948" t="s">
        <v>14634</v>
      </c>
      <c r="K22" s="3948"/>
      <c r="L22" s="5782">
        <v>9277</v>
      </c>
      <c r="M22" s="3949">
        <f t="shared" si="0"/>
        <v>7885.45</v>
      </c>
    </row>
    <row r="23" spans="1:14">
      <c r="A23" s="8509"/>
      <c r="B23" s="3953">
        <v>67522</v>
      </c>
      <c r="C23" s="3954" t="s">
        <v>14627</v>
      </c>
      <c r="D23" s="3948">
        <v>750</v>
      </c>
      <c r="E23" s="3948">
        <v>300</v>
      </c>
      <c r="F23" s="3948">
        <v>8.5</v>
      </c>
      <c r="G23" s="3948">
        <v>10</v>
      </c>
      <c r="H23" s="3948">
        <v>7</v>
      </c>
      <c r="I23" s="3948">
        <v>35</v>
      </c>
      <c r="J23" s="3948" t="s">
        <v>14634</v>
      </c>
      <c r="K23" s="3948"/>
      <c r="L23" s="5782">
        <v>10244</v>
      </c>
      <c r="M23" s="3949">
        <f t="shared" si="0"/>
        <v>8707.4</v>
      </c>
    </row>
    <row r="24" spans="1:14">
      <c r="A24" s="8509"/>
      <c r="B24" s="3953">
        <v>33422</v>
      </c>
      <c r="C24" s="3954" t="s">
        <v>14628</v>
      </c>
      <c r="D24" s="3948">
        <v>1100</v>
      </c>
      <c r="E24" s="3948">
        <v>333</v>
      </c>
      <c r="F24" s="3948">
        <v>9</v>
      </c>
      <c r="G24" s="3948">
        <v>6</v>
      </c>
      <c r="H24" s="3948">
        <v>5</v>
      </c>
      <c r="I24" s="3948">
        <v>35</v>
      </c>
      <c r="J24" s="3948" t="s">
        <v>14635</v>
      </c>
      <c r="K24" s="3948"/>
      <c r="L24" s="5782">
        <v>25209</v>
      </c>
      <c r="M24" s="3949">
        <f t="shared" si="0"/>
        <v>21427.65</v>
      </c>
    </row>
    <row r="25" spans="1:14">
      <c r="A25" s="8509"/>
      <c r="B25" s="3953">
        <v>89415</v>
      </c>
      <c r="C25" s="3954" t="s">
        <v>14629</v>
      </c>
      <c r="D25" s="3948">
        <v>1500</v>
      </c>
      <c r="E25" s="3948">
        <v>270</v>
      </c>
      <c r="F25" s="3948">
        <v>22</v>
      </c>
      <c r="G25" s="3948">
        <v>10</v>
      </c>
      <c r="H25" s="3948">
        <v>5</v>
      </c>
      <c r="I25" s="3948">
        <v>10</v>
      </c>
      <c r="J25" s="3948" t="s">
        <v>14635</v>
      </c>
      <c r="K25" s="3948"/>
      <c r="L25" s="5782">
        <v>29719</v>
      </c>
      <c r="M25" s="3949">
        <f t="shared" si="0"/>
        <v>25261.15</v>
      </c>
    </row>
    <row r="26" spans="1:14">
      <c r="A26" s="8509"/>
      <c r="B26" s="3953">
        <v>90433</v>
      </c>
      <c r="C26" s="3954" t="s">
        <v>14637</v>
      </c>
      <c r="D26" s="3948">
        <v>1300</v>
      </c>
      <c r="E26" s="3948">
        <v>300</v>
      </c>
      <c r="F26" s="3948">
        <v>12</v>
      </c>
      <c r="G26" s="3948">
        <v>6</v>
      </c>
      <c r="H26" s="3948">
        <v>5</v>
      </c>
      <c r="I26" s="3948">
        <v>30</v>
      </c>
      <c r="J26" s="3948" t="s">
        <v>14635</v>
      </c>
      <c r="K26" s="3948"/>
      <c r="L26" s="5782">
        <v>29103</v>
      </c>
      <c r="M26" s="3949">
        <f t="shared" si="0"/>
        <v>24737.55</v>
      </c>
    </row>
    <row r="27" spans="1:14">
      <c r="A27" s="8509"/>
      <c r="B27" s="3953">
        <v>78115</v>
      </c>
      <c r="C27" s="3954" t="s">
        <v>14638</v>
      </c>
      <c r="D27" s="3948">
        <v>1800</v>
      </c>
      <c r="E27" s="3948">
        <v>466</v>
      </c>
      <c r="F27" s="3948">
        <v>12</v>
      </c>
      <c r="G27" s="3948">
        <v>6</v>
      </c>
      <c r="H27" s="3948">
        <v>5</v>
      </c>
      <c r="I27" s="3948">
        <v>30</v>
      </c>
      <c r="J27" s="3948" t="s">
        <v>14635</v>
      </c>
      <c r="K27" s="3948"/>
      <c r="L27" s="5782">
        <v>38516</v>
      </c>
      <c r="M27" s="3949">
        <f t="shared" si="0"/>
        <v>32738.6</v>
      </c>
    </row>
    <row r="28" spans="1:14">
      <c r="A28" s="8509"/>
      <c r="B28" s="8518" t="s">
        <v>14639</v>
      </c>
      <c r="C28" s="8519"/>
      <c r="D28" s="8519"/>
      <c r="E28" s="8519"/>
      <c r="F28" s="8519"/>
      <c r="G28" s="8519"/>
      <c r="H28" s="8519"/>
      <c r="I28" s="8519"/>
      <c r="J28" s="8519"/>
      <c r="K28" s="8519"/>
      <c r="L28" s="8519"/>
      <c r="M28" s="8520"/>
    </row>
    <row r="29" spans="1:14" ht="18" customHeight="1">
      <c r="A29" s="8523"/>
      <c r="B29" s="8523"/>
      <c r="C29" s="8523"/>
      <c r="D29" s="3955"/>
      <c r="E29" s="3955"/>
      <c r="F29" s="3955"/>
      <c r="G29" s="3955"/>
      <c r="H29" s="3955"/>
      <c r="I29" s="3955"/>
      <c r="J29" s="3955"/>
      <c r="K29" s="3955"/>
      <c r="L29" s="3955"/>
      <c r="M29" s="3955"/>
    </row>
    <row r="30" spans="1:14">
      <c r="A30" s="8531" t="s">
        <v>70</v>
      </c>
      <c r="B30" s="8508" t="s">
        <v>14661</v>
      </c>
      <c r="C30" s="8508"/>
      <c r="D30" s="8508"/>
      <c r="E30" s="8508"/>
      <c r="F30" s="8508"/>
      <c r="G30" s="8508"/>
      <c r="H30" s="8508"/>
      <c r="I30" s="8508"/>
      <c r="J30" s="8508"/>
      <c r="K30" s="8508"/>
      <c r="L30" s="8508"/>
      <c r="M30" s="8508"/>
      <c r="N30" s="3942" t="s">
        <v>6237</v>
      </c>
    </row>
    <row r="31" spans="1:14" ht="38">
      <c r="A31" s="8532"/>
      <c r="B31" s="3943" t="s">
        <v>64</v>
      </c>
      <c r="C31" s="3944" t="s">
        <v>67</v>
      </c>
      <c r="D31" s="3943" t="s">
        <v>1416</v>
      </c>
      <c r="E31" s="3943" t="s">
        <v>2124</v>
      </c>
      <c r="F31" s="3943" t="s">
        <v>14668</v>
      </c>
      <c r="G31" s="3943" t="s">
        <v>14664</v>
      </c>
      <c r="H31" s="3943" t="s">
        <v>14669</v>
      </c>
      <c r="I31" s="3943" t="s">
        <v>14445</v>
      </c>
      <c r="J31" s="3943" t="s">
        <v>14446</v>
      </c>
      <c r="K31" s="3943" t="s">
        <v>14448</v>
      </c>
      <c r="L31" s="3943" t="s">
        <v>14449</v>
      </c>
      <c r="M31" s="3943" t="s">
        <v>14450</v>
      </c>
      <c r="N31" s="3945">
        <v>0.15</v>
      </c>
    </row>
    <row r="32" spans="1:14">
      <c r="A32" s="8533"/>
      <c r="B32" s="3956">
        <v>31198</v>
      </c>
      <c r="C32" s="3954" t="s">
        <v>14665</v>
      </c>
      <c r="D32" s="3957">
        <v>1.25</v>
      </c>
      <c r="E32" s="3948">
        <v>370</v>
      </c>
      <c r="F32" s="3948">
        <v>2.2599999999999998</v>
      </c>
      <c r="G32" s="3948">
        <v>36</v>
      </c>
      <c r="H32" s="3948">
        <v>6.1</v>
      </c>
      <c r="I32" s="3948">
        <v>40</v>
      </c>
      <c r="J32" s="3948">
        <v>15</v>
      </c>
      <c r="K32" s="3948"/>
      <c r="L32" s="5553">
        <v>15191</v>
      </c>
      <c r="M32" s="3949">
        <f>L32-(L32*$N$31)</f>
        <v>12912.35</v>
      </c>
    </row>
    <row r="33" spans="1:14">
      <c r="A33" s="8534"/>
      <c r="B33" s="3956">
        <v>31562</v>
      </c>
      <c r="C33" s="3954" t="s">
        <v>14666</v>
      </c>
      <c r="D33" s="3957">
        <v>1.25</v>
      </c>
      <c r="E33" s="3948">
        <v>550</v>
      </c>
      <c r="F33" s="3948">
        <v>2.2599999999999998</v>
      </c>
      <c r="G33" s="3948">
        <v>45</v>
      </c>
      <c r="H33" s="3948">
        <v>6.1</v>
      </c>
      <c r="I33" s="3948">
        <v>51</v>
      </c>
      <c r="J33" s="3948">
        <v>20</v>
      </c>
      <c r="K33" s="3948"/>
      <c r="L33" s="5553">
        <v>16387</v>
      </c>
      <c r="M33" s="3949">
        <f t="shared" ref="M33:M34" si="1">L33-(L33*$N$31)</f>
        <v>13928.95</v>
      </c>
    </row>
    <row r="34" spans="1:14">
      <c r="A34" s="8534"/>
      <c r="B34" s="3956">
        <v>89173</v>
      </c>
      <c r="C34" s="3954" t="s">
        <v>14667</v>
      </c>
      <c r="D34" s="3957">
        <v>1.25</v>
      </c>
      <c r="E34" s="3948">
        <v>750</v>
      </c>
      <c r="F34" s="3948">
        <v>2.2599999999999998</v>
      </c>
      <c r="G34" s="3948">
        <v>55</v>
      </c>
      <c r="H34" s="3948">
        <v>6.2</v>
      </c>
      <c r="I34" s="3948">
        <v>62</v>
      </c>
      <c r="J34" s="3948">
        <v>1</v>
      </c>
      <c r="K34" s="3948"/>
      <c r="L34" s="5553">
        <v>16532</v>
      </c>
      <c r="M34" s="3949">
        <f t="shared" si="1"/>
        <v>14052.2</v>
      </c>
    </row>
    <row r="35" spans="1:14">
      <c r="A35" s="8534"/>
      <c r="B35" s="8508" t="s">
        <v>14662</v>
      </c>
      <c r="C35" s="8508"/>
      <c r="D35" s="8508"/>
      <c r="E35" s="8508"/>
      <c r="F35" s="8508"/>
      <c r="G35" s="8508"/>
      <c r="H35" s="8508"/>
      <c r="I35" s="8508"/>
      <c r="J35" s="8508"/>
      <c r="K35" s="8508"/>
      <c r="L35" s="8508"/>
      <c r="M35" s="8508"/>
      <c r="N35" s="3942" t="s">
        <v>6237</v>
      </c>
    </row>
    <row r="36" spans="1:14" ht="38">
      <c r="A36" s="8534"/>
      <c r="B36" s="3943" t="s">
        <v>64</v>
      </c>
      <c r="C36" s="3944" t="s">
        <v>67</v>
      </c>
      <c r="D36" s="3943" t="s">
        <v>1416</v>
      </c>
      <c r="E36" s="3943" t="s">
        <v>2124</v>
      </c>
      <c r="F36" s="3943" t="s">
        <v>14668</v>
      </c>
      <c r="G36" s="3943" t="s">
        <v>14664</v>
      </c>
      <c r="H36" s="3943" t="s">
        <v>14669</v>
      </c>
      <c r="I36" s="3943" t="s">
        <v>14445</v>
      </c>
      <c r="J36" s="3943" t="s">
        <v>14446</v>
      </c>
      <c r="K36" s="3943" t="s">
        <v>14448</v>
      </c>
      <c r="L36" s="3943" t="s">
        <v>14449</v>
      </c>
      <c r="M36" s="3943" t="s">
        <v>14450</v>
      </c>
      <c r="N36" s="3945">
        <v>0.15</v>
      </c>
    </row>
    <row r="37" spans="1:14">
      <c r="A37" s="8534"/>
      <c r="B37" s="3956">
        <v>72659</v>
      </c>
      <c r="C37" s="3954" t="s">
        <v>14670</v>
      </c>
      <c r="D37" s="3948">
        <v>1</v>
      </c>
      <c r="E37" s="3948">
        <v>370</v>
      </c>
      <c r="F37" s="3948">
        <v>1</v>
      </c>
      <c r="G37" s="3948">
        <v>50</v>
      </c>
      <c r="H37" s="3948">
        <v>2.8</v>
      </c>
      <c r="I37" s="3948">
        <v>55</v>
      </c>
      <c r="J37" s="3948">
        <v>15</v>
      </c>
      <c r="K37" s="3948"/>
      <c r="L37" s="5782">
        <v>16398</v>
      </c>
      <c r="M37" s="3949">
        <f>L37-(L37*$N$36)</f>
        <v>13938.3</v>
      </c>
    </row>
    <row r="38" spans="1:14">
      <c r="A38" s="8534"/>
      <c r="B38" s="3956">
        <v>39110</v>
      </c>
      <c r="C38" s="3954" t="s">
        <v>14671</v>
      </c>
      <c r="D38" s="3948">
        <v>1</v>
      </c>
      <c r="E38" s="3948">
        <v>550</v>
      </c>
      <c r="F38" s="3948">
        <v>2</v>
      </c>
      <c r="G38" s="3948">
        <v>46</v>
      </c>
      <c r="H38" s="3948">
        <v>3.8</v>
      </c>
      <c r="I38" s="3948">
        <v>60</v>
      </c>
      <c r="J38" s="3948">
        <v>20</v>
      </c>
      <c r="K38" s="3948"/>
      <c r="L38" s="5782">
        <v>19296</v>
      </c>
      <c r="M38" s="3949">
        <f t="shared" ref="M38:M41" si="2">L38-(L38*$N$36)</f>
        <v>16401.599999999999</v>
      </c>
    </row>
    <row r="39" spans="1:14">
      <c r="A39" s="8534"/>
      <c r="B39" s="3956">
        <v>51736</v>
      </c>
      <c r="C39" s="3954" t="s">
        <v>14672</v>
      </c>
      <c r="D39" s="3948">
        <v>1</v>
      </c>
      <c r="E39" s="3948">
        <v>750</v>
      </c>
      <c r="F39" s="3948">
        <v>2</v>
      </c>
      <c r="G39" s="3948">
        <v>65</v>
      </c>
      <c r="H39" s="3948">
        <v>3.8</v>
      </c>
      <c r="I39" s="3948">
        <v>85</v>
      </c>
      <c r="J39" s="3948">
        <v>30</v>
      </c>
      <c r="K39" s="3948"/>
      <c r="L39" s="5782">
        <v>23751</v>
      </c>
      <c r="M39" s="3949">
        <f t="shared" si="2"/>
        <v>20188.349999999999</v>
      </c>
    </row>
    <row r="40" spans="1:14">
      <c r="A40" s="8534"/>
      <c r="B40" s="3956">
        <v>87325</v>
      </c>
      <c r="C40" s="3954" t="s">
        <v>14673</v>
      </c>
      <c r="D40" s="3948">
        <v>1</v>
      </c>
      <c r="E40" s="3948">
        <v>1100</v>
      </c>
      <c r="F40" s="3948">
        <v>2</v>
      </c>
      <c r="G40" s="3948">
        <v>85</v>
      </c>
      <c r="H40" s="3948">
        <v>3.8</v>
      </c>
      <c r="I40" s="3948">
        <v>110</v>
      </c>
      <c r="J40" s="3948">
        <v>40</v>
      </c>
      <c r="K40" s="3948"/>
      <c r="L40" s="5782">
        <v>28007</v>
      </c>
      <c r="M40" s="3949">
        <f t="shared" si="2"/>
        <v>23805.95</v>
      </c>
    </row>
    <row r="41" spans="1:14">
      <c r="A41" s="8534"/>
      <c r="B41" s="3956">
        <v>12292</v>
      </c>
      <c r="C41" s="3954" t="s">
        <v>14674</v>
      </c>
      <c r="D41" s="3948">
        <v>1</v>
      </c>
      <c r="E41" s="3948">
        <v>1500</v>
      </c>
      <c r="F41" s="3948">
        <v>2</v>
      </c>
      <c r="G41" s="3948">
        <v>103</v>
      </c>
      <c r="H41" s="3948">
        <v>3.8</v>
      </c>
      <c r="I41" s="3948">
        <v>133</v>
      </c>
      <c r="J41" s="3948">
        <v>50</v>
      </c>
      <c r="K41" s="3948"/>
      <c r="L41" s="5782">
        <v>35724</v>
      </c>
      <c r="M41" s="3949">
        <f t="shared" si="2"/>
        <v>30365.4</v>
      </c>
    </row>
    <row r="42" spans="1:14">
      <c r="A42" s="8534"/>
      <c r="B42" s="8508" t="s">
        <v>14663</v>
      </c>
      <c r="C42" s="8508"/>
      <c r="D42" s="8508"/>
      <c r="E42" s="8508"/>
      <c r="F42" s="8508"/>
      <c r="G42" s="8508"/>
      <c r="H42" s="8508"/>
      <c r="I42" s="8508"/>
      <c r="J42" s="8508"/>
      <c r="K42" s="8508"/>
      <c r="L42" s="8508"/>
      <c r="M42" s="8508"/>
      <c r="N42" s="3942" t="s">
        <v>6237</v>
      </c>
    </row>
    <row r="43" spans="1:14" ht="38">
      <c r="A43" s="8534"/>
      <c r="B43" s="3943" t="s">
        <v>64</v>
      </c>
      <c r="C43" s="3944" t="s">
        <v>67</v>
      </c>
      <c r="D43" s="3943" t="s">
        <v>1416</v>
      </c>
      <c r="E43" s="3943" t="s">
        <v>2124</v>
      </c>
      <c r="F43" s="3943" t="s">
        <v>14668</v>
      </c>
      <c r="G43" s="3943" t="s">
        <v>14664</v>
      </c>
      <c r="H43" s="3943" t="s">
        <v>14669</v>
      </c>
      <c r="I43" s="3943" t="s">
        <v>14445</v>
      </c>
      <c r="J43" s="3943" t="s">
        <v>14446</v>
      </c>
      <c r="K43" s="3943" t="s">
        <v>14448</v>
      </c>
      <c r="L43" s="3943" t="s">
        <v>14449</v>
      </c>
      <c r="M43" s="3943" t="s">
        <v>14450</v>
      </c>
      <c r="N43" s="3945">
        <v>0.15</v>
      </c>
    </row>
    <row r="44" spans="1:14">
      <c r="A44" s="8534"/>
      <c r="B44" s="3956">
        <v>55411</v>
      </c>
      <c r="C44" s="3954" t="s">
        <v>14675</v>
      </c>
      <c r="D44" s="3957">
        <v>1.25</v>
      </c>
      <c r="E44" s="3948">
        <v>550</v>
      </c>
      <c r="F44" s="3948">
        <v>2</v>
      </c>
      <c r="G44" s="3948">
        <v>56</v>
      </c>
      <c r="H44" s="3948">
        <v>4.5</v>
      </c>
      <c r="I44" s="3948">
        <v>68</v>
      </c>
      <c r="J44" s="3948">
        <v>30</v>
      </c>
      <c r="K44" s="3948"/>
      <c r="L44" s="5782">
        <v>23116</v>
      </c>
      <c r="M44" s="3949">
        <f>L44-(L44*N43)</f>
        <v>19648.599999999999</v>
      </c>
    </row>
    <row r="45" spans="1:14">
      <c r="A45" s="8534"/>
      <c r="B45" s="3956">
        <v>89373</v>
      </c>
      <c r="C45" s="3954" t="s">
        <v>14676</v>
      </c>
      <c r="D45" s="3957">
        <v>1.25</v>
      </c>
      <c r="E45" s="3948">
        <v>750</v>
      </c>
      <c r="F45" s="3948">
        <v>2</v>
      </c>
      <c r="G45" s="3948">
        <v>73</v>
      </c>
      <c r="H45" s="3948">
        <v>4.5</v>
      </c>
      <c r="I45" s="3948">
        <v>87</v>
      </c>
      <c r="J45" s="3948">
        <v>40</v>
      </c>
      <c r="K45" s="3948"/>
      <c r="L45" s="5782">
        <v>27537</v>
      </c>
      <c r="M45" s="3949">
        <f>L45-(L45*$N$43)</f>
        <v>23406.45</v>
      </c>
    </row>
    <row r="46" spans="1:14">
      <c r="A46" s="8534"/>
      <c r="B46" s="3956">
        <v>15426</v>
      </c>
      <c r="C46" s="3954" t="s">
        <v>14677</v>
      </c>
      <c r="D46" s="3957">
        <v>1.25</v>
      </c>
      <c r="E46" s="3948">
        <v>900</v>
      </c>
      <c r="F46" s="3948">
        <v>2</v>
      </c>
      <c r="G46" s="3948">
        <v>89</v>
      </c>
      <c r="H46" s="3948">
        <v>4.5</v>
      </c>
      <c r="I46" s="3948">
        <v>109</v>
      </c>
      <c r="J46" s="3948">
        <v>50</v>
      </c>
      <c r="K46" s="3948"/>
      <c r="L46" s="5782">
        <v>32124</v>
      </c>
      <c r="M46" s="3949">
        <f>L46-(L46*$N$43)</f>
        <v>27305.4</v>
      </c>
    </row>
    <row r="47" spans="1:14">
      <c r="A47" s="8534"/>
      <c r="B47" s="8508" t="s">
        <v>14678</v>
      </c>
      <c r="C47" s="8508"/>
      <c r="D47" s="8508"/>
      <c r="E47" s="8508"/>
      <c r="F47" s="8508"/>
      <c r="G47" s="8508"/>
      <c r="H47" s="8508"/>
      <c r="I47" s="8508"/>
      <c r="J47" s="8508"/>
      <c r="K47" s="8508"/>
      <c r="L47" s="8508"/>
      <c r="M47" s="8508"/>
      <c r="N47" s="3942" t="s">
        <v>6237</v>
      </c>
    </row>
    <row r="48" spans="1:14" ht="38">
      <c r="A48" s="8534"/>
      <c r="B48" s="3943" t="s">
        <v>64</v>
      </c>
      <c r="C48" s="3944" t="s">
        <v>67</v>
      </c>
      <c r="D48" s="3943" t="s">
        <v>1416</v>
      </c>
      <c r="E48" s="3943" t="s">
        <v>2124</v>
      </c>
      <c r="F48" s="3943" t="s">
        <v>14682</v>
      </c>
      <c r="G48" s="3943" t="s">
        <v>14683</v>
      </c>
      <c r="H48" s="3943" t="s">
        <v>14669</v>
      </c>
      <c r="I48" s="3943" t="s">
        <v>14445</v>
      </c>
      <c r="J48" s="3943" t="s">
        <v>14684</v>
      </c>
      <c r="K48" s="3943" t="s">
        <v>14448</v>
      </c>
      <c r="L48" s="3943" t="s">
        <v>14449</v>
      </c>
      <c r="M48" s="3943" t="s">
        <v>14450</v>
      </c>
      <c r="N48" s="3945">
        <v>0.15</v>
      </c>
    </row>
    <row r="49" spans="1:14">
      <c r="A49" s="8534"/>
      <c r="B49" s="3956">
        <v>93868</v>
      </c>
      <c r="C49" s="3954" t="s">
        <v>14679</v>
      </c>
      <c r="D49" s="3957">
        <v>1.25</v>
      </c>
      <c r="E49" s="3948">
        <v>340</v>
      </c>
      <c r="F49" s="3948">
        <v>95</v>
      </c>
      <c r="G49" s="3948">
        <v>35</v>
      </c>
      <c r="H49" s="3948">
        <v>5.0999999999999996</v>
      </c>
      <c r="I49" s="3948">
        <v>35</v>
      </c>
      <c r="J49" s="3948">
        <v>20</v>
      </c>
      <c r="K49" s="3948"/>
      <c r="L49" s="5782">
        <v>21166</v>
      </c>
      <c r="M49" s="3949">
        <f>L49-(L49*$N$48)</f>
        <v>17991.099999999999</v>
      </c>
    </row>
    <row r="50" spans="1:14">
      <c r="A50" s="8534"/>
      <c r="B50" s="3956">
        <v>25502</v>
      </c>
      <c r="C50" s="3954" t="s">
        <v>14680</v>
      </c>
      <c r="D50" s="3957">
        <v>1.25</v>
      </c>
      <c r="E50" s="3948">
        <v>410</v>
      </c>
      <c r="F50" s="3948">
        <v>100</v>
      </c>
      <c r="G50" s="3948">
        <v>40</v>
      </c>
      <c r="H50" s="3948">
        <v>5.0999999999999996</v>
      </c>
      <c r="I50" s="3948">
        <v>41</v>
      </c>
      <c r="J50" s="3948">
        <v>20</v>
      </c>
      <c r="K50" s="3948"/>
      <c r="L50" s="5782">
        <v>22402</v>
      </c>
      <c r="M50" s="3949">
        <f t="shared" ref="M50:M51" si="3">L50-(L50*$N$48)</f>
        <v>19041.7</v>
      </c>
    </row>
    <row r="51" spans="1:14">
      <c r="A51" s="8535"/>
      <c r="B51" s="3956">
        <v>98919</v>
      </c>
      <c r="C51" s="3954" t="s">
        <v>14681</v>
      </c>
      <c r="D51" s="3957">
        <v>1.25</v>
      </c>
      <c r="E51" s="3948">
        <v>480</v>
      </c>
      <c r="F51" s="3948">
        <v>100</v>
      </c>
      <c r="G51" s="3948">
        <v>40</v>
      </c>
      <c r="H51" s="3948">
        <v>5.0999999999999996</v>
      </c>
      <c r="I51" s="3948">
        <v>49</v>
      </c>
      <c r="J51" s="3948">
        <v>20</v>
      </c>
      <c r="K51" s="3948"/>
      <c r="L51" s="5782">
        <v>23226</v>
      </c>
      <c r="M51" s="3949">
        <f t="shared" si="3"/>
        <v>19742.099999999999</v>
      </c>
    </row>
    <row r="52" spans="1:14" ht="21.75" customHeight="1">
      <c r="A52" s="8523"/>
      <c r="B52" s="8523"/>
      <c r="C52" s="8523"/>
      <c r="D52" s="8523"/>
      <c r="E52" s="8523"/>
      <c r="F52" s="8523"/>
      <c r="G52" s="8523"/>
      <c r="H52" s="8523"/>
      <c r="I52" s="8523"/>
      <c r="J52" s="8523"/>
      <c r="K52" s="8523"/>
      <c r="L52" s="8523"/>
      <c r="M52" s="8523"/>
    </row>
    <row r="53" spans="1:14">
      <c r="A53" s="8516" t="s">
        <v>70</v>
      </c>
      <c r="B53" s="8540" t="s">
        <v>14640</v>
      </c>
      <c r="C53" s="8541"/>
      <c r="D53" s="8541"/>
      <c r="E53" s="8541"/>
      <c r="F53" s="8541"/>
      <c r="G53" s="8541"/>
      <c r="H53" s="8541"/>
      <c r="I53" s="8541"/>
      <c r="J53" s="8541"/>
      <c r="K53" s="8541"/>
      <c r="L53" s="8541"/>
      <c r="M53" s="8542"/>
      <c r="N53" s="3942" t="s">
        <v>6237</v>
      </c>
    </row>
    <row r="54" spans="1:14" ht="38">
      <c r="A54" s="8517"/>
      <c r="B54" s="3943" t="s">
        <v>64</v>
      </c>
      <c r="C54" s="3944" t="s">
        <v>67</v>
      </c>
      <c r="D54" s="3943" t="s">
        <v>1416</v>
      </c>
      <c r="E54" s="3943" t="s">
        <v>2124</v>
      </c>
      <c r="F54" s="3943" t="s">
        <v>14444</v>
      </c>
      <c r="G54" s="3943" t="s">
        <v>14445</v>
      </c>
      <c r="H54" s="3943" t="s">
        <v>14646</v>
      </c>
      <c r="I54" s="3943" t="s">
        <v>14471</v>
      </c>
      <c r="J54" s="3943" t="s">
        <v>14472</v>
      </c>
      <c r="K54" s="3943" t="s">
        <v>14448</v>
      </c>
      <c r="L54" s="3943" t="s">
        <v>14449</v>
      </c>
      <c r="M54" s="3943" t="s">
        <v>14450</v>
      </c>
      <c r="N54" s="3945">
        <v>0.15</v>
      </c>
    </row>
    <row r="55" spans="1:14">
      <c r="A55" s="8525"/>
      <c r="B55" s="3956">
        <v>83861</v>
      </c>
      <c r="C55" s="3954" t="s">
        <v>14641</v>
      </c>
      <c r="D55" s="3948" t="s">
        <v>1424</v>
      </c>
      <c r="E55" s="3948">
        <v>370</v>
      </c>
      <c r="F55" s="3948">
        <v>30</v>
      </c>
      <c r="G55" s="3948">
        <v>33</v>
      </c>
      <c r="H55" s="3948" t="s">
        <v>14647</v>
      </c>
      <c r="I55" s="3948" t="s">
        <v>14477</v>
      </c>
      <c r="J55" s="3948">
        <v>5</v>
      </c>
      <c r="K55" s="3948"/>
      <c r="L55" s="5782">
        <v>5076</v>
      </c>
      <c r="M55" s="3949">
        <f t="shared" ref="M55:M59" si="4">L55-(L55*$N$54)</f>
        <v>4314.6000000000004</v>
      </c>
    </row>
    <row r="56" spans="1:14">
      <c r="A56" s="8526"/>
      <c r="B56" s="3956">
        <v>83955</v>
      </c>
      <c r="C56" s="3954" t="s">
        <v>14642</v>
      </c>
      <c r="D56" s="3948" t="s">
        <v>1424</v>
      </c>
      <c r="E56" s="3948">
        <v>750</v>
      </c>
      <c r="F56" s="3948">
        <v>55</v>
      </c>
      <c r="G56" s="3948">
        <v>40</v>
      </c>
      <c r="H56" s="3948" t="s">
        <v>14647</v>
      </c>
      <c r="I56" s="3948" t="s">
        <v>14479</v>
      </c>
      <c r="J56" s="3948">
        <v>8</v>
      </c>
      <c r="K56" s="3948"/>
      <c r="L56" s="5782">
        <v>12041</v>
      </c>
      <c r="M56" s="3949">
        <f t="shared" si="4"/>
        <v>10234.85</v>
      </c>
    </row>
    <row r="57" spans="1:14">
      <c r="A57" s="8526"/>
      <c r="B57" s="3956">
        <v>89628</v>
      </c>
      <c r="C57" s="3954" t="s">
        <v>14644</v>
      </c>
      <c r="D57" s="3948" t="s">
        <v>1424</v>
      </c>
      <c r="E57" s="3948">
        <v>600</v>
      </c>
      <c r="F57" s="3948">
        <v>50</v>
      </c>
      <c r="G57" s="3948">
        <v>38</v>
      </c>
      <c r="H57" s="3948" t="s">
        <v>14647</v>
      </c>
      <c r="I57" s="3948" t="s">
        <v>14477</v>
      </c>
      <c r="J57" s="3948">
        <v>8</v>
      </c>
      <c r="K57" s="3948"/>
      <c r="L57" s="5782">
        <v>10655</v>
      </c>
      <c r="M57" s="3949">
        <f t="shared" si="4"/>
        <v>9056.75</v>
      </c>
    </row>
    <row r="58" spans="1:14">
      <c r="A58" s="8526"/>
      <c r="B58" s="3956">
        <v>78918</v>
      </c>
      <c r="C58" s="3954" t="s">
        <v>14643</v>
      </c>
      <c r="D58" s="3948" t="s">
        <v>1424</v>
      </c>
      <c r="E58" s="3948">
        <v>750</v>
      </c>
      <c r="F58" s="3948">
        <v>60</v>
      </c>
      <c r="G58" s="3948">
        <v>43</v>
      </c>
      <c r="H58" s="3948" t="s">
        <v>14647</v>
      </c>
      <c r="I58" s="3948" t="s">
        <v>14477</v>
      </c>
      <c r="J58" s="3948">
        <v>8</v>
      </c>
      <c r="K58" s="3948"/>
      <c r="L58" s="5782">
        <v>11222</v>
      </c>
      <c r="M58" s="3949">
        <f t="shared" si="4"/>
        <v>9538.7000000000007</v>
      </c>
    </row>
    <row r="59" spans="1:14">
      <c r="A59" s="8527"/>
      <c r="B59" s="3956">
        <v>11582</v>
      </c>
      <c r="C59" s="3954" t="s">
        <v>14645</v>
      </c>
      <c r="D59" s="3948" t="s">
        <v>1424</v>
      </c>
      <c r="E59" s="3948">
        <v>900</v>
      </c>
      <c r="F59" s="3948">
        <v>50</v>
      </c>
      <c r="G59" s="3948">
        <v>53</v>
      </c>
      <c r="H59" s="3948" t="s">
        <v>14647</v>
      </c>
      <c r="I59" s="3948" t="s">
        <v>14477</v>
      </c>
      <c r="J59" s="3948">
        <v>8</v>
      </c>
      <c r="K59" s="3948"/>
      <c r="L59" s="5782">
        <v>12885</v>
      </c>
      <c r="M59" s="3949">
        <f t="shared" si="4"/>
        <v>10952.25</v>
      </c>
    </row>
    <row r="60" spans="1:14" ht="18.75" customHeight="1">
      <c r="A60" s="8524"/>
      <c r="B60" s="8523"/>
      <c r="C60" s="8523"/>
      <c r="D60" s="8523"/>
      <c r="E60" s="8523"/>
      <c r="F60" s="8523"/>
      <c r="G60" s="8523"/>
      <c r="H60" s="8523"/>
      <c r="I60" s="8523"/>
      <c r="J60" s="8523"/>
      <c r="K60" s="8523"/>
      <c r="L60" s="8523"/>
      <c r="M60" s="8523"/>
    </row>
    <row r="61" spans="1:14">
      <c r="A61" s="8531" t="s">
        <v>70</v>
      </c>
      <c r="B61" s="8508" t="s">
        <v>14648</v>
      </c>
      <c r="C61" s="8508"/>
      <c r="D61" s="8508"/>
      <c r="E61" s="8508"/>
      <c r="F61" s="8508"/>
      <c r="G61" s="8508"/>
      <c r="H61" s="8508"/>
      <c r="I61" s="8508"/>
      <c r="J61" s="8508"/>
      <c r="K61" s="8508"/>
      <c r="L61" s="8508"/>
      <c r="M61" s="8508"/>
      <c r="N61" s="3942" t="s">
        <v>6237</v>
      </c>
    </row>
    <row r="62" spans="1:14" ht="38">
      <c r="A62" s="8532"/>
      <c r="B62" s="3943" t="s">
        <v>64</v>
      </c>
      <c r="C62" s="3944" t="s">
        <v>67</v>
      </c>
      <c r="D62" s="3943" t="s">
        <v>14484</v>
      </c>
      <c r="E62" s="3943" t="s">
        <v>14655</v>
      </c>
      <c r="F62" s="3943" t="s">
        <v>2124</v>
      </c>
      <c r="G62" s="3943" t="s">
        <v>14444</v>
      </c>
      <c r="H62" s="3943" t="s">
        <v>14445</v>
      </c>
      <c r="I62" s="3943" t="s">
        <v>14654</v>
      </c>
      <c r="J62" s="3943" t="s">
        <v>14472</v>
      </c>
      <c r="K62" s="3943" t="s">
        <v>14448</v>
      </c>
      <c r="L62" s="3943" t="s">
        <v>14449</v>
      </c>
      <c r="M62" s="3943" t="s">
        <v>14450</v>
      </c>
      <c r="N62" s="3945">
        <v>0.15</v>
      </c>
    </row>
    <row r="63" spans="1:14" ht="14.35">
      <c r="A63" s="8509"/>
      <c r="B63" s="3956">
        <v>69252</v>
      </c>
      <c r="C63" s="3954" t="s">
        <v>14649</v>
      </c>
      <c r="D63" s="3948">
        <v>24</v>
      </c>
      <c r="E63" s="3948" t="s">
        <v>14656</v>
      </c>
      <c r="F63" s="3948">
        <v>750</v>
      </c>
      <c r="G63" s="3948">
        <v>55</v>
      </c>
      <c r="H63" s="3948">
        <v>40</v>
      </c>
      <c r="I63" s="3948" t="s">
        <v>14479</v>
      </c>
      <c r="J63" s="3948">
        <v>8</v>
      </c>
      <c r="K63" s="3948"/>
      <c r="L63" s="5629">
        <v>13313</v>
      </c>
      <c r="M63" s="5268">
        <f>L63-(L63*$N$62)</f>
        <v>11316.05</v>
      </c>
    </row>
    <row r="64" spans="1:14" ht="14.35">
      <c r="A64" s="8509"/>
      <c r="B64" s="3956">
        <v>84796</v>
      </c>
      <c r="C64" s="3954" t="s">
        <v>14650</v>
      </c>
      <c r="D64" s="3948">
        <v>24</v>
      </c>
      <c r="E64" s="3948" t="s">
        <v>14656</v>
      </c>
      <c r="F64" s="3948">
        <v>750</v>
      </c>
      <c r="G64" s="3948">
        <v>60</v>
      </c>
      <c r="H64" s="3948">
        <v>43</v>
      </c>
      <c r="I64" s="3948" t="s">
        <v>14477</v>
      </c>
      <c r="J64" s="3948">
        <v>8</v>
      </c>
      <c r="K64" s="3948"/>
      <c r="L64" s="5629">
        <v>14160</v>
      </c>
      <c r="M64" s="5268">
        <f t="shared" ref="M64:M69" si="5">L64-(L64*$N$62)</f>
        <v>12036</v>
      </c>
    </row>
    <row r="65" spans="1:14" ht="14.35">
      <c r="A65" s="8509"/>
      <c r="B65" s="3956">
        <v>49681</v>
      </c>
      <c r="C65" s="3954" t="s">
        <v>14651</v>
      </c>
      <c r="D65" s="3948">
        <v>24</v>
      </c>
      <c r="E65" s="3948" t="s">
        <v>14656</v>
      </c>
      <c r="F65" s="3948">
        <v>600</v>
      </c>
      <c r="G65" s="3948">
        <v>50</v>
      </c>
      <c r="H65" s="3948">
        <v>38</v>
      </c>
      <c r="I65" s="3948" t="s">
        <v>14477</v>
      </c>
      <c r="J65" s="3948">
        <v>8</v>
      </c>
      <c r="K65" s="3948"/>
      <c r="L65" s="5629">
        <v>13752</v>
      </c>
      <c r="M65" s="5268">
        <f t="shared" si="5"/>
        <v>11689.2</v>
      </c>
    </row>
    <row r="66" spans="1:14" ht="14.35">
      <c r="A66" s="8509"/>
      <c r="B66" s="3956">
        <v>58265</v>
      </c>
      <c r="C66" s="3954" t="s">
        <v>14652</v>
      </c>
      <c r="D66" s="3948">
        <v>50</v>
      </c>
      <c r="E66" s="3948" t="s">
        <v>14656</v>
      </c>
      <c r="F66" s="3948">
        <v>750</v>
      </c>
      <c r="G66" s="3948">
        <v>60</v>
      </c>
      <c r="H66" s="3948">
        <v>43</v>
      </c>
      <c r="I66" s="3948" t="s">
        <v>14477</v>
      </c>
      <c r="J66" s="3948">
        <v>8</v>
      </c>
      <c r="K66" s="3948"/>
      <c r="L66" s="5629">
        <v>16553</v>
      </c>
      <c r="M66" s="5268">
        <f t="shared" si="5"/>
        <v>14070.05</v>
      </c>
    </row>
    <row r="67" spans="1:14" ht="14.35">
      <c r="A67" s="8509"/>
      <c r="B67" s="3956">
        <v>76930</v>
      </c>
      <c r="C67" s="3954" t="s">
        <v>14653</v>
      </c>
      <c r="D67" s="3948">
        <v>50</v>
      </c>
      <c r="E67" s="3948" t="s">
        <v>14656</v>
      </c>
      <c r="F67" s="3948">
        <v>900</v>
      </c>
      <c r="G67" s="3948">
        <v>50</v>
      </c>
      <c r="H67" s="3948">
        <v>53</v>
      </c>
      <c r="I67" s="3948" t="s">
        <v>14477</v>
      </c>
      <c r="J67" s="3948">
        <v>8</v>
      </c>
      <c r="K67" s="3948"/>
      <c r="L67" s="5629">
        <v>17642</v>
      </c>
      <c r="M67" s="5268">
        <f t="shared" si="5"/>
        <v>14995.7</v>
      </c>
    </row>
    <row r="68" spans="1:14" ht="14.35">
      <c r="A68" s="8509"/>
      <c r="B68" s="3956">
        <v>65600</v>
      </c>
      <c r="C68" s="3954" t="s">
        <v>14657</v>
      </c>
      <c r="D68" s="3948">
        <v>2</v>
      </c>
      <c r="E68" s="3948" t="s">
        <v>14656</v>
      </c>
      <c r="F68" s="3948">
        <v>750</v>
      </c>
      <c r="G68" s="3948">
        <v>60</v>
      </c>
      <c r="H68" s="3948">
        <v>43</v>
      </c>
      <c r="I68" s="3948" t="s">
        <v>14477</v>
      </c>
      <c r="J68" s="3948">
        <v>8</v>
      </c>
      <c r="K68" s="3948"/>
      <c r="L68" s="5629">
        <v>13640</v>
      </c>
      <c r="M68" s="5268">
        <f t="shared" si="5"/>
        <v>11594</v>
      </c>
    </row>
    <row r="69" spans="1:14" ht="14.35">
      <c r="A69" s="8509"/>
      <c r="B69" s="3956">
        <v>87658</v>
      </c>
      <c r="C69" s="3954" t="s">
        <v>14659</v>
      </c>
      <c r="D69" s="3948">
        <v>24</v>
      </c>
      <c r="E69" s="3948" t="s">
        <v>14656</v>
      </c>
      <c r="F69" s="3948">
        <v>750</v>
      </c>
      <c r="G69" s="3948">
        <v>60</v>
      </c>
      <c r="H69" s="3948">
        <v>43</v>
      </c>
      <c r="I69" s="3948" t="s">
        <v>14477</v>
      </c>
      <c r="J69" s="3948">
        <v>8</v>
      </c>
      <c r="K69" s="3948"/>
      <c r="L69" s="5629">
        <v>15827</v>
      </c>
      <c r="M69" s="5268">
        <f t="shared" si="5"/>
        <v>13452.95</v>
      </c>
    </row>
    <row r="70" spans="1:14">
      <c r="A70" s="8509"/>
      <c r="B70" s="8544" t="s">
        <v>14658</v>
      </c>
      <c r="C70" s="8545"/>
      <c r="D70" s="8545"/>
      <c r="E70" s="8545"/>
      <c r="F70" s="8545"/>
      <c r="G70" s="8545"/>
      <c r="H70" s="8545"/>
      <c r="I70" s="8545"/>
      <c r="J70" s="8545"/>
      <c r="K70" s="8545"/>
      <c r="L70" s="8545"/>
      <c r="M70" s="8546"/>
    </row>
    <row r="71" spans="1:14">
      <c r="A71" s="8509"/>
      <c r="B71" s="8544" t="s">
        <v>14660</v>
      </c>
      <c r="C71" s="8545"/>
      <c r="D71" s="8545"/>
      <c r="E71" s="8545"/>
      <c r="F71" s="8545"/>
      <c r="G71" s="8545"/>
      <c r="H71" s="8545"/>
      <c r="I71" s="8545"/>
      <c r="J71" s="8545"/>
      <c r="K71" s="8545"/>
      <c r="L71" s="8545"/>
      <c r="M71" s="8546"/>
    </row>
    <row r="72" spans="1:14" ht="19.5" customHeight="1">
      <c r="A72" s="8539"/>
      <c r="B72" s="8539"/>
      <c r="C72" s="8539"/>
      <c r="D72" s="8539"/>
      <c r="E72" s="8539"/>
      <c r="F72" s="8539"/>
      <c r="G72" s="8539"/>
      <c r="H72" s="8539"/>
      <c r="I72" s="8539"/>
      <c r="J72" s="8539"/>
      <c r="K72" s="8539"/>
      <c r="L72" s="8539"/>
      <c r="M72" s="8539"/>
    </row>
    <row r="73" spans="1:14">
      <c r="A73" s="8516" t="s">
        <v>70</v>
      </c>
      <c r="B73" s="8540" t="s">
        <v>14685</v>
      </c>
      <c r="C73" s="8541"/>
      <c r="D73" s="8541"/>
      <c r="E73" s="8541"/>
      <c r="F73" s="8541"/>
      <c r="G73" s="8541"/>
      <c r="H73" s="8541"/>
      <c r="I73" s="8541"/>
      <c r="J73" s="8541"/>
      <c r="K73" s="8541"/>
      <c r="L73" s="8541"/>
      <c r="M73" s="8542"/>
      <c r="N73" s="3942" t="s">
        <v>6237</v>
      </c>
    </row>
    <row r="74" spans="1:14" ht="38">
      <c r="A74" s="8517"/>
      <c r="B74" s="3943" t="s">
        <v>64</v>
      </c>
      <c r="C74" s="3944" t="s">
        <v>67</v>
      </c>
      <c r="D74" s="3943" t="s">
        <v>2124</v>
      </c>
      <c r="E74" s="3943" t="s">
        <v>14445</v>
      </c>
      <c r="F74" s="3943" t="s">
        <v>14691</v>
      </c>
      <c r="G74" s="8513" t="s">
        <v>8821</v>
      </c>
      <c r="H74" s="8515"/>
      <c r="I74" s="3943" t="s">
        <v>14688</v>
      </c>
      <c r="J74" s="3943" t="s">
        <v>14692</v>
      </c>
      <c r="K74" s="3943" t="s">
        <v>14448</v>
      </c>
      <c r="L74" s="3943" t="s">
        <v>14449</v>
      </c>
      <c r="M74" s="3943" t="s">
        <v>14450</v>
      </c>
      <c r="N74" s="3945">
        <v>0.15</v>
      </c>
    </row>
    <row r="75" spans="1:14">
      <c r="A75" s="8525"/>
      <c r="B75" s="3960">
        <v>62916</v>
      </c>
      <c r="C75" s="3954" t="s">
        <v>14686</v>
      </c>
      <c r="D75" s="3948">
        <v>400</v>
      </c>
      <c r="E75" s="3948">
        <v>7</v>
      </c>
      <c r="F75" s="3948">
        <v>6</v>
      </c>
      <c r="G75" s="8524" t="s">
        <v>14690</v>
      </c>
      <c r="H75" s="8543"/>
      <c r="I75" s="3948" t="s">
        <v>14689</v>
      </c>
      <c r="J75" s="3948">
        <v>1.7</v>
      </c>
      <c r="K75" s="3948"/>
      <c r="L75" s="5782">
        <v>22764</v>
      </c>
      <c r="M75" s="3949">
        <f>L75-(L75*$N$74)</f>
        <v>19349.400000000001</v>
      </c>
    </row>
    <row r="76" spans="1:14">
      <c r="A76" s="8526"/>
      <c r="B76" s="3960">
        <v>88017</v>
      </c>
      <c r="C76" s="3954" t="s">
        <v>14687</v>
      </c>
      <c r="D76" s="3948">
        <v>600</v>
      </c>
      <c r="E76" s="3948">
        <v>9.5</v>
      </c>
      <c r="F76" s="3948">
        <v>9</v>
      </c>
      <c r="G76" s="8524" t="s">
        <v>14690</v>
      </c>
      <c r="H76" s="8543"/>
      <c r="I76" s="3948" t="s">
        <v>14635</v>
      </c>
      <c r="J76" s="3948">
        <v>1.2</v>
      </c>
      <c r="K76" s="3958"/>
      <c r="L76" s="5782">
        <v>23788</v>
      </c>
      <c r="M76" s="3949">
        <f t="shared" ref="M76" si="6">L76-(L76*$N$74)</f>
        <v>20219.8</v>
      </c>
    </row>
    <row r="77" spans="1:14">
      <c r="A77" s="8527"/>
      <c r="B77" s="8536" t="s">
        <v>14710</v>
      </c>
      <c r="C77" s="8537"/>
      <c r="D77" s="8537"/>
      <c r="E77" s="8537"/>
      <c r="F77" s="8537"/>
      <c r="G77" s="8537"/>
      <c r="H77" s="8537"/>
      <c r="I77" s="8537"/>
      <c r="J77" s="8537"/>
      <c r="K77" s="8537"/>
      <c r="L77" s="8537"/>
      <c r="M77" s="8538"/>
    </row>
    <row r="78" spans="1:14" ht="21.75" customHeight="1">
      <c r="A78" s="8524"/>
      <c r="B78" s="8523"/>
      <c r="C78" s="8523"/>
      <c r="D78" s="8523"/>
      <c r="E78" s="8523"/>
      <c r="F78" s="8523"/>
      <c r="G78" s="8523"/>
      <c r="H78" s="8523"/>
      <c r="I78" s="8523"/>
      <c r="J78" s="8523"/>
      <c r="K78" s="8523"/>
      <c r="L78" s="8523"/>
      <c r="M78" s="8523"/>
    </row>
    <row r="79" spans="1:14">
      <c r="A79" s="8507" t="s">
        <v>70</v>
      </c>
      <c r="B79" s="8508" t="s">
        <v>14693</v>
      </c>
      <c r="C79" s="8508"/>
      <c r="D79" s="8508"/>
      <c r="E79" s="8508"/>
      <c r="F79" s="8508"/>
      <c r="G79" s="8508"/>
      <c r="H79" s="8508"/>
      <c r="I79" s="8508"/>
      <c r="J79" s="8508"/>
      <c r="K79" s="8508"/>
      <c r="L79" s="8508"/>
      <c r="M79" s="8508"/>
      <c r="N79" s="3942" t="s">
        <v>6237</v>
      </c>
    </row>
    <row r="80" spans="1:14" ht="38">
      <c r="A80" s="8507"/>
      <c r="B80" s="3943" t="s">
        <v>64</v>
      </c>
      <c r="C80" s="3944" t="s">
        <v>67</v>
      </c>
      <c r="D80" s="8513" t="s">
        <v>14709</v>
      </c>
      <c r="E80" s="8514"/>
      <c r="F80" s="8514"/>
      <c r="G80" s="8514"/>
      <c r="H80" s="8514"/>
      <c r="I80" s="8514"/>
      <c r="J80" s="8515"/>
      <c r="K80" s="3943" t="s">
        <v>14448</v>
      </c>
      <c r="L80" s="3943" t="s">
        <v>14449</v>
      </c>
      <c r="M80" s="3943" t="s">
        <v>14450</v>
      </c>
      <c r="N80" s="3945">
        <v>0.15</v>
      </c>
    </row>
    <row r="81" spans="1:15">
      <c r="A81" s="8509"/>
      <c r="B81" s="3956">
        <v>17748</v>
      </c>
      <c r="C81" s="3954" t="s">
        <v>14694</v>
      </c>
      <c r="D81" s="8510" t="s">
        <v>14704</v>
      </c>
      <c r="E81" s="8511"/>
      <c r="F81" s="8511"/>
      <c r="G81" s="8511"/>
      <c r="H81" s="8511"/>
      <c r="I81" s="8511"/>
      <c r="J81" s="8512"/>
      <c r="K81" s="3958"/>
      <c r="L81" s="5782">
        <v>1658</v>
      </c>
      <c r="M81" s="3949">
        <f>L81-(L81*$N$80)</f>
        <v>1409.3</v>
      </c>
    </row>
    <row r="82" spans="1:15">
      <c r="A82" s="8509"/>
      <c r="B82" s="3956">
        <v>77004</v>
      </c>
      <c r="C82" s="3954" t="s">
        <v>14695</v>
      </c>
      <c r="D82" s="8510" t="s">
        <v>14703</v>
      </c>
      <c r="E82" s="8511"/>
      <c r="F82" s="8511"/>
      <c r="G82" s="8511"/>
      <c r="H82" s="8511"/>
      <c r="I82" s="8511"/>
      <c r="J82" s="8512"/>
      <c r="K82" s="3958"/>
      <c r="L82" s="5782">
        <v>2720</v>
      </c>
      <c r="M82" s="3949">
        <f t="shared" ref="M82:M89" si="7">L82-(L82*$N$80)</f>
        <v>2312</v>
      </c>
    </row>
    <row r="83" spans="1:15">
      <c r="A83" s="8509"/>
      <c r="B83" s="3956">
        <v>50387</v>
      </c>
      <c r="C83" s="3954" t="s">
        <v>14696</v>
      </c>
      <c r="D83" s="8510" t="s">
        <v>14705</v>
      </c>
      <c r="E83" s="8511"/>
      <c r="F83" s="8511"/>
      <c r="G83" s="8511"/>
      <c r="H83" s="8511"/>
      <c r="I83" s="8511"/>
      <c r="J83" s="8512"/>
      <c r="K83" s="3958"/>
      <c r="L83" s="5782">
        <v>2787</v>
      </c>
      <c r="M83" s="3949">
        <f t="shared" si="7"/>
        <v>2368.9499999999998</v>
      </c>
    </row>
    <row r="84" spans="1:15">
      <c r="A84" s="8509"/>
      <c r="B84" s="3956">
        <v>69619</v>
      </c>
      <c r="C84" s="3954" t="s">
        <v>14697</v>
      </c>
      <c r="D84" s="8510" t="s">
        <v>14705</v>
      </c>
      <c r="E84" s="8511"/>
      <c r="F84" s="8511"/>
      <c r="G84" s="8511"/>
      <c r="H84" s="8511"/>
      <c r="I84" s="8511"/>
      <c r="J84" s="8512"/>
      <c r="K84" s="3958"/>
      <c r="L84" s="5782">
        <v>2787</v>
      </c>
      <c r="M84" s="3949">
        <f t="shared" si="7"/>
        <v>2368.9499999999998</v>
      </c>
    </row>
    <row r="85" spans="1:15" ht="14.35">
      <c r="A85" s="8509"/>
      <c r="B85" s="3956">
        <v>79745</v>
      </c>
      <c r="C85" s="3954" t="s">
        <v>14698</v>
      </c>
      <c r="D85" s="8510" t="s">
        <v>14706</v>
      </c>
      <c r="E85" s="8511"/>
      <c r="F85" s="8511"/>
      <c r="G85" s="8511"/>
      <c r="H85" s="8511"/>
      <c r="I85" s="8511"/>
      <c r="J85" s="8512"/>
      <c r="K85" s="3958"/>
      <c r="L85" s="5629">
        <v>3020</v>
      </c>
      <c r="M85" s="3949">
        <f t="shared" si="7"/>
        <v>2567</v>
      </c>
    </row>
    <row r="86" spans="1:15" ht="14.35">
      <c r="A86" s="8509"/>
      <c r="B86" s="3956">
        <v>94654</v>
      </c>
      <c r="C86" s="3954" t="s">
        <v>14699</v>
      </c>
      <c r="D86" s="8510" t="s">
        <v>14705</v>
      </c>
      <c r="E86" s="8511"/>
      <c r="F86" s="8511"/>
      <c r="G86" s="8511"/>
      <c r="H86" s="8511"/>
      <c r="I86" s="8511"/>
      <c r="J86" s="8512"/>
      <c r="K86" s="3958"/>
      <c r="L86" s="5629">
        <v>3209</v>
      </c>
      <c r="M86" s="3949">
        <f t="shared" si="7"/>
        <v>2727.65</v>
      </c>
    </row>
    <row r="87" spans="1:15" ht="14.35">
      <c r="A87" s="8509"/>
      <c r="B87" s="3956">
        <v>54283</v>
      </c>
      <c r="C87" s="3954" t="s">
        <v>14700</v>
      </c>
      <c r="D87" s="8510" t="s">
        <v>14705</v>
      </c>
      <c r="E87" s="8511"/>
      <c r="F87" s="8511"/>
      <c r="G87" s="8511"/>
      <c r="H87" s="8511"/>
      <c r="I87" s="8511"/>
      <c r="J87" s="8512"/>
      <c r="K87" s="3958"/>
      <c r="L87" s="5629">
        <v>3209</v>
      </c>
      <c r="M87" s="3949">
        <f t="shared" si="7"/>
        <v>2727.65</v>
      </c>
    </row>
    <row r="88" spans="1:15" ht="14.35">
      <c r="A88" s="8509"/>
      <c r="B88" s="3956">
        <v>59421</v>
      </c>
      <c r="C88" s="3954" t="s">
        <v>14701</v>
      </c>
      <c r="D88" s="8510" t="s">
        <v>14707</v>
      </c>
      <c r="E88" s="8511"/>
      <c r="F88" s="8511"/>
      <c r="G88" s="8511"/>
      <c r="H88" s="8511"/>
      <c r="I88" s="8511"/>
      <c r="J88" s="8512"/>
      <c r="K88" s="3958"/>
      <c r="L88" s="5629">
        <v>6788</v>
      </c>
      <c r="M88" s="3949">
        <f t="shared" si="7"/>
        <v>5769.8</v>
      </c>
    </row>
    <row r="89" spans="1:15" ht="14.35">
      <c r="A89" s="8509"/>
      <c r="B89" s="3956">
        <v>73463</v>
      </c>
      <c r="C89" s="3954" t="s">
        <v>14702</v>
      </c>
      <c r="D89" s="8510" t="s">
        <v>14708</v>
      </c>
      <c r="E89" s="8511"/>
      <c r="F89" s="8511"/>
      <c r="G89" s="8511"/>
      <c r="H89" s="8511"/>
      <c r="I89" s="8511"/>
      <c r="J89" s="8512"/>
      <c r="K89" s="3958"/>
      <c r="L89" s="5629">
        <v>3680</v>
      </c>
      <c r="M89" s="3949">
        <f t="shared" si="7"/>
        <v>3128</v>
      </c>
    </row>
    <row r="90" spans="1:15">
      <c r="A90" s="4187"/>
      <c r="B90" s="4188"/>
      <c r="C90" s="4189"/>
      <c r="D90" s="4190"/>
      <c r="E90" s="4190"/>
      <c r="F90" s="4190"/>
      <c r="G90" s="4190"/>
      <c r="H90" s="4190"/>
      <c r="I90" s="4190"/>
      <c r="J90" s="4190"/>
      <c r="K90" s="4191"/>
      <c r="L90" s="4192"/>
      <c r="M90" s="4193"/>
    </row>
    <row r="91" spans="1:15" ht="15" customHeight="1">
      <c r="A91" s="8503" t="s">
        <v>70</v>
      </c>
      <c r="B91" s="8497" t="s">
        <v>1414</v>
      </c>
      <c r="C91" s="8497"/>
      <c r="D91" s="8497"/>
      <c r="E91" s="8497"/>
      <c r="F91" s="8497"/>
      <c r="G91" s="8497"/>
      <c r="H91" s="8497"/>
      <c r="I91" s="8497"/>
      <c r="J91" s="8497"/>
      <c r="K91" s="8497"/>
      <c r="L91" s="8497"/>
      <c r="M91" s="8498"/>
      <c r="N91" s="3942" t="s">
        <v>6237</v>
      </c>
    </row>
    <row r="92" spans="1:15" s="4131" customFormat="1" ht="50.7">
      <c r="A92" s="8503"/>
      <c r="B92" s="4197" t="s">
        <v>64</v>
      </c>
      <c r="C92" s="4198" t="s">
        <v>67</v>
      </c>
      <c r="D92" s="4199" t="s">
        <v>1415</v>
      </c>
      <c r="E92" s="4199" t="s">
        <v>1416</v>
      </c>
      <c r="F92" s="4199" t="s">
        <v>1421</v>
      </c>
      <c r="G92" s="4200" t="s">
        <v>16544</v>
      </c>
      <c r="H92" s="4200" t="s">
        <v>2124</v>
      </c>
      <c r="I92" s="4199" t="s">
        <v>1422</v>
      </c>
      <c r="J92" s="4199" t="s">
        <v>1419</v>
      </c>
      <c r="K92" s="4201" t="s">
        <v>1306</v>
      </c>
      <c r="L92" s="4202" t="s">
        <v>1039</v>
      </c>
      <c r="M92" s="4202" t="s">
        <v>1267</v>
      </c>
      <c r="N92" s="3945">
        <v>0.15</v>
      </c>
      <c r="O92" s="3941"/>
    </row>
    <row r="93" spans="1:15" s="4131" customFormat="1" ht="14.35">
      <c r="A93" s="8500"/>
      <c r="B93" s="8496" t="s">
        <v>16547</v>
      </c>
      <c r="C93" s="8497"/>
      <c r="D93" s="8497"/>
      <c r="E93" s="8497"/>
      <c r="F93" s="8497"/>
      <c r="G93" s="8497"/>
      <c r="H93" s="8497"/>
      <c r="I93" s="8497"/>
      <c r="J93" s="8497"/>
      <c r="K93" s="8497"/>
      <c r="L93" s="8497"/>
      <c r="M93" s="8498"/>
      <c r="O93" s="3941"/>
    </row>
    <row r="94" spans="1:15" s="4131" customFormat="1" ht="14.35">
      <c r="A94" s="8501"/>
      <c r="B94" s="4172">
        <v>21725</v>
      </c>
      <c r="C94" s="4177" t="s">
        <v>16546</v>
      </c>
      <c r="D94" s="4169">
        <v>130</v>
      </c>
      <c r="E94" s="4170" t="s">
        <v>746</v>
      </c>
      <c r="F94" s="4171" t="s">
        <v>16540</v>
      </c>
      <c r="G94" s="4184">
        <v>2.6</v>
      </c>
      <c r="H94" s="4184">
        <v>100</v>
      </c>
      <c r="I94" s="4169">
        <v>6</v>
      </c>
      <c r="J94" s="4130">
        <v>3.5</v>
      </c>
      <c r="K94" s="4167"/>
      <c r="L94" s="5782">
        <v>8302</v>
      </c>
      <c r="M94" s="3949">
        <f>L94-(L94*$N$92)</f>
        <v>7056.7</v>
      </c>
      <c r="N94" s="256"/>
      <c r="O94" s="3941"/>
    </row>
    <row r="95" spans="1:15" s="4131" customFormat="1" ht="14.35">
      <c r="A95" s="8501"/>
      <c r="B95" s="3956">
        <v>66193</v>
      </c>
      <c r="C95" s="4178" t="s">
        <v>16545</v>
      </c>
      <c r="D95" s="4160">
        <v>130</v>
      </c>
      <c r="E95" s="4182" t="s">
        <v>746</v>
      </c>
      <c r="F95" s="4183" t="s">
        <v>16540</v>
      </c>
      <c r="G95" s="4185">
        <v>2.6</v>
      </c>
      <c r="H95" s="4185">
        <v>93</v>
      </c>
      <c r="I95" s="3967">
        <v>6</v>
      </c>
      <c r="J95" s="4129">
        <v>2.8</v>
      </c>
      <c r="K95" s="3961"/>
      <c r="L95" s="5782">
        <v>6325</v>
      </c>
      <c r="M95" s="3949">
        <f>L95-(L95*$N$92)</f>
        <v>5376.25</v>
      </c>
      <c r="N95" s="256"/>
      <c r="O95" s="3941"/>
    </row>
    <row r="96" spans="1:15" s="4131" customFormat="1" ht="14.35">
      <c r="A96" s="8501"/>
      <c r="B96" s="4176">
        <v>21106</v>
      </c>
      <c r="C96" s="4179" t="s">
        <v>16541</v>
      </c>
      <c r="D96" s="4180">
        <v>90</v>
      </c>
      <c r="E96" s="4182" t="s">
        <v>745</v>
      </c>
      <c r="F96" s="4183" t="s">
        <v>16540</v>
      </c>
      <c r="G96" s="4186">
        <v>2.4</v>
      </c>
      <c r="H96" s="4186">
        <v>90</v>
      </c>
      <c r="I96" s="4158">
        <v>10</v>
      </c>
      <c r="J96" s="4159">
        <v>1.2</v>
      </c>
      <c r="K96" s="4165"/>
      <c r="L96" s="5782">
        <v>5913</v>
      </c>
      <c r="M96" s="3949">
        <f>L96-(L96*$N$92)</f>
        <v>5026.05</v>
      </c>
      <c r="N96" s="256"/>
      <c r="O96" s="3941"/>
    </row>
    <row r="97" spans="1:15" s="4131" customFormat="1" ht="14.35">
      <c r="A97" s="8501"/>
      <c r="B97" s="4176">
        <v>34815</v>
      </c>
      <c r="C97" s="4179" t="s">
        <v>16542</v>
      </c>
      <c r="D97" s="4180">
        <v>100</v>
      </c>
      <c r="E97" s="4182" t="s">
        <v>745</v>
      </c>
      <c r="F97" s="4183" t="s">
        <v>16540</v>
      </c>
      <c r="G97" s="4186">
        <v>3.5</v>
      </c>
      <c r="H97" s="4186">
        <v>120</v>
      </c>
      <c r="I97" s="4158">
        <v>12</v>
      </c>
      <c r="J97" s="4159">
        <v>1.56</v>
      </c>
      <c r="K97" s="4165"/>
      <c r="L97" s="5782">
        <v>7141</v>
      </c>
      <c r="M97" s="3949">
        <f>L97-(L97*$N$92)</f>
        <v>6069.85</v>
      </c>
      <c r="N97" s="256"/>
      <c r="O97" s="3941"/>
    </row>
    <row r="98" spans="1:15" s="4131" customFormat="1" ht="14.35">
      <c r="A98" s="8501"/>
      <c r="B98" s="4176">
        <v>82352</v>
      </c>
      <c r="C98" s="4179" t="s">
        <v>16543</v>
      </c>
      <c r="D98" s="4180">
        <v>110</v>
      </c>
      <c r="E98" s="4182" t="s">
        <v>745</v>
      </c>
      <c r="F98" s="4183" t="s">
        <v>16540</v>
      </c>
      <c r="G98" s="4186">
        <v>4.5</v>
      </c>
      <c r="H98" s="4186">
        <v>260</v>
      </c>
      <c r="I98" s="4158">
        <v>26</v>
      </c>
      <c r="J98" s="4159">
        <v>1.56</v>
      </c>
      <c r="K98" s="4165"/>
      <c r="L98" s="5782">
        <v>10911</v>
      </c>
      <c r="M98" s="3949">
        <f>L98-(L98*$N$92)</f>
        <v>9274.35</v>
      </c>
      <c r="N98" s="256"/>
      <c r="O98" s="3941"/>
    </row>
    <row r="99" spans="1:15" s="4131" customFormat="1" ht="14.35">
      <c r="A99" s="8502"/>
      <c r="B99" s="4173"/>
      <c r="C99" s="4174"/>
      <c r="D99" s="4175"/>
      <c r="E99" s="4181"/>
      <c r="F99" s="1339"/>
      <c r="G99" s="4162"/>
      <c r="H99" s="4163"/>
      <c r="I99" s="4164"/>
      <c r="J99" s="4161"/>
      <c r="K99" s="4165"/>
      <c r="L99" s="4168"/>
      <c r="M99" s="4166"/>
      <c r="N99" s="256"/>
      <c r="O99" s="3941"/>
    </row>
    <row r="100" spans="1:15" s="4131" customFormat="1" ht="14.35">
      <c r="A100" s="8504"/>
      <c r="B100" s="8499" t="s">
        <v>17198</v>
      </c>
      <c r="C100" s="8499"/>
      <c r="D100" s="8499"/>
      <c r="E100" s="8499"/>
      <c r="F100" s="8499"/>
      <c r="G100" s="8499"/>
      <c r="H100" s="8499"/>
      <c r="I100" s="8499"/>
      <c r="J100" s="8499"/>
      <c r="K100" s="8499"/>
      <c r="L100" s="8499"/>
      <c r="M100" s="8499"/>
      <c r="N100" s="256"/>
      <c r="O100" s="3941"/>
    </row>
    <row r="101" spans="1:15" s="4131" customFormat="1" ht="14.35">
      <c r="A101" s="8505"/>
      <c r="B101" s="4194">
        <v>24834</v>
      </c>
      <c r="C101" s="4195" t="s">
        <v>16548</v>
      </c>
      <c r="D101" s="253">
        <v>180</v>
      </c>
      <c r="E101" s="4196" t="s">
        <v>17193</v>
      </c>
      <c r="F101" s="4132" t="s">
        <v>16550</v>
      </c>
      <c r="G101" s="4444">
        <v>2.2999999999999998</v>
      </c>
      <c r="H101" s="4445" t="s">
        <v>17196</v>
      </c>
      <c r="I101" s="253">
        <v>4</v>
      </c>
      <c r="J101" s="3962">
        <v>2.6</v>
      </c>
      <c r="K101" s="4167"/>
      <c r="L101" s="5782">
        <v>10872</v>
      </c>
      <c r="M101" s="4404">
        <f>L101-(L101*$N$92)</f>
        <v>9241.2000000000007</v>
      </c>
      <c r="N101" s="256"/>
      <c r="O101" s="3941"/>
    </row>
    <row r="102" spans="1:15" s="4131" customFormat="1" ht="14.35">
      <c r="A102" s="8505"/>
      <c r="B102" s="4194">
        <v>71370</v>
      </c>
      <c r="C102" s="4195" t="s">
        <v>16549</v>
      </c>
      <c r="D102" s="4408">
        <v>180</v>
      </c>
      <c r="E102" s="4196" t="s">
        <v>17193</v>
      </c>
      <c r="F102" s="4407" t="s">
        <v>16550</v>
      </c>
      <c r="G102" s="4446">
        <v>2.2999999999999998</v>
      </c>
      <c r="H102" s="4445" t="s">
        <v>17197</v>
      </c>
      <c r="I102" s="4405">
        <v>6</v>
      </c>
      <c r="J102" s="4407">
        <v>3.6</v>
      </c>
      <c r="K102" s="3961"/>
      <c r="L102" s="5782">
        <v>11222</v>
      </c>
      <c r="M102" s="4404">
        <f>L102-(L102*$N$92)</f>
        <v>9538.7000000000007</v>
      </c>
      <c r="N102" s="256"/>
      <c r="O102" s="3941"/>
    </row>
    <row r="103" spans="1:15" s="4131" customFormat="1" ht="14.35">
      <c r="A103" s="8505"/>
      <c r="B103" s="3963">
        <v>46637</v>
      </c>
      <c r="C103" s="4449" t="s">
        <v>17191</v>
      </c>
      <c r="D103" s="4407">
        <v>180</v>
      </c>
      <c r="E103" s="4448" t="s">
        <v>17194</v>
      </c>
      <c r="F103" s="4407" t="s">
        <v>16550</v>
      </c>
      <c r="G103" s="4447">
        <v>2.5</v>
      </c>
      <c r="H103" s="4445" t="s">
        <v>17196</v>
      </c>
      <c r="I103" s="4405">
        <v>4</v>
      </c>
      <c r="J103" s="4407">
        <v>3</v>
      </c>
      <c r="K103" s="3961"/>
      <c r="L103" s="5782">
        <v>10552</v>
      </c>
      <c r="M103" s="4404">
        <f t="shared" ref="M103:M104" si="8">L103-(L103*$N$92)</f>
        <v>8969.2000000000007</v>
      </c>
      <c r="N103" s="256"/>
      <c r="O103" s="3941"/>
    </row>
    <row r="104" spans="1:15" ht="14.35">
      <c r="A104" s="8506"/>
      <c r="B104" s="3963">
        <v>12215</v>
      </c>
      <c r="C104" s="4449" t="s">
        <v>17192</v>
      </c>
      <c r="D104" s="4407">
        <v>180</v>
      </c>
      <c r="E104" s="4448" t="s">
        <v>17195</v>
      </c>
      <c r="F104" s="4407" t="s">
        <v>16550</v>
      </c>
      <c r="G104" s="4447">
        <v>2.5</v>
      </c>
      <c r="H104" s="4445" t="s">
        <v>17197</v>
      </c>
      <c r="I104" s="4405">
        <v>6</v>
      </c>
      <c r="J104" s="4407">
        <v>3.6</v>
      </c>
      <c r="K104" s="3961"/>
      <c r="L104" s="5782">
        <v>11197</v>
      </c>
      <c r="M104" s="4404">
        <f t="shared" si="8"/>
        <v>9517.4500000000007</v>
      </c>
    </row>
    <row r="105" spans="1:15" s="3745" customFormat="1" ht="14.35">
      <c r="A105" s="8486" t="s">
        <v>70</v>
      </c>
      <c r="B105" s="8488" t="s">
        <v>18383</v>
      </c>
      <c r="C105" s="8489"/>
      <c r="D105" s="8489"/>
      <c r="E105" s="8489"/>
      <c r="F105" s="8489"/>
      <c r="G105" s="8489"/>
      <c r="H105" s="8489"/>
      <c r="I105" s="8489"/>
      <c r="J105" s="8489"/>
      <c r="K105" s="8489"/>
      <c r="L105" s="8489"/>
      <c r="M105" s="8490"/>
      <c r="N105" s="4205" t="s">
        <v>6237</v>
      </c>
      <c r="O105" s="3941"/>
    </row>
    <row r="106" spans="1:15" s="3745" customFormat="1" ht="50.7">
      <c r="A106" s="8487"/>
      <c r="B106" s="4607" t="s">
        <v>64</v>
      </c>
      <c r="C106" s="4608" t="s">
        <v>67</v>
      </c>
      <c r="D106" s="4609" t="s">
        <v>1415</v>
      </c>
      <c r="E106" s="4610" t="s">
        <v>18384</v>
      </c>
      <c r="F106" s="4610" t="s">
        <v>1421</v>
      </c>
      <c r="G106" s="4611" t="s">
        <v>18385</v>
      </c>
      <c r="H106" s="4611" t="s">
        <v>2124</v>
      </c>
      <c r="I106" s="4610" t="s">
        <v>1422</v>
      </c>
      <c r="J106" s="4610" t="s">
        <v>1419</v>
      </c>
      <c r="K106" s="4612" t="s">
        <v>1306</v>
      </c>
      <c r="L106" s="4613" t="s">
        <v>1039</v>
      </c>
      <c r="M106" s="4613" t="s">
        <v>1267</v>
      </c>
      <c r="N106" s="4606">
        <v>0.15</v>
      </c>
      <c r="O106" s="3941"/>
    </row>
    <row r="107" spans="1:15" s="3745" customFormat="1" ht="14.35">
      <c r="A107" s="8493"/>
      <c r="B107" s="4627">
        <v>83924</v>
      </c>
      <c r="C107" s="4303" t="s">
        <v>18388</v>
      </c>
      <c r="D107" s="4628">
        <v>220</v>
      </c>
      <c r="E107" s="4629">
        <v>32</v>
      </c>
      <c r="F107" s="4630" t="s">
        <v>16550</v>
      </c>
      <c r="G107" s="4629">
        <v>220</v>
      </c>
      <c r="H107" s="4629">
        <v>500</v>
      </c>
      <c r="I107" s="4631">
        <v>12</v>
      </c>
      <c r="J107" s="4628">
        <v>11</v>
      </c>
      <c r="K107" s="4632"/>
      <c r="L107" s="5782">
        <v>31213</v>
      </c>
      <c r="M107" s="4625">
        <f>L107-L107*$N$106</f>
        <v>26531.05</v>
      </c>
      <c r="N107" s="256"/>
      <c r="O107" s="3941"/>
    </row>
    <row r="108" spans="1:15" s="3745" customFormat="1" ht="14.35">
      <c r="A108" s="8494"/>
      <c r="B108" s="4633">
        <v>16515</v>
      </c>
      <c r="C108" s="4634" t="s">
        <v>18389</v>
      </c>
      <c r="D108" s="4628">
        <v>250</v>
      </c>
      <c r="E108" s="4629">
        <v>40</v>
      </c>
      <c r="F108" s="4630" t="s">
        <v>16550</v>
      </c>
      <c r="G108" s="4629">
        <v>220</v>
      </c>
      <c r="H108" s="4629">
        <v>700</v>
      </c>
      <c r="I108" s="4631">
        <v>12</v>
      </c>
      <c r="J108" s="4628">
        <v>12</v>
      </c>
      <c r="K108" s="4632"/>
      <c r="L108" s="5782">
        <v>48691</v>
      </c>
      <c r="M108" s="4625">
        <f t="shared" ref="M108:M111" si="9">L108-L108*$N$106</f>
        <v>41387.35</v>
      </c>
      <c r="N108" s="256"/>
      <c r="O108" s="3941"/>
    </row>
    <row r="109" spans="1:15" s="3745" customFormat="1" ht="14.35">
      <c r="A109" s="8494"/>
      <c r="B109" s="4627">
        <v>67031</v>
      </c>
      <c r="C109" s="4303" t="s">
        <v>18390</v>
      </c>
      <c r="D109" s="4628">
        <v>280</v>
      </c>
      <c r="E109" s="4629">
        <v>50</v>
      </c>
      <c r="F109" s="4630" t="s">
        <v>16550</v>
      </c>
      <c r="G109" s="4629">
        <v>220</v>
      </c>
      <c r="H109" s="4629">
        <v>1000</v>
      </c>
      <c r="I109" s="4631">
        <v>12</v>
      </c>
      <c r="J109" s="4628">
        <v>15</v>
      </c>
      <c r="K109" s="4632"/>
      <c r="L109" s="5782">
        <v>63164</v>
      </c>
      <c r="M109" s="4625">
        <f t="shared" si="9"/>
        <v>53689.4</v>
      </c>
      <c r="N109" s="256"/>
      <c r="O109" s="3941"/>
    </row>
    <row r="110" spans="1:15" s="3745" customFormat="1" ht="14.35">
      <c r="A110" s="8494"/>
      <c r="B110" s="4633">
        <v>10092</v>
      </c>
      <c r="C110" s="4634" t="s">
        <v>18386</v>
      </c>
      <c r="D110" s="4628">
        <v>280</v>
      </c>
      <c r="E110" s="4629">
        <v>50</v>
      </c>
      <c r="F110" s="4630" t="s">
        <v>16550</v>
      </c>
      <c r="G110" s="4629">
        <v>220</v>
      </c>
      <c r="H110" s="4629">
        <v>1300</v>
      </c>
      <c r="I110" s="4628">
        <v>16</v>
      </c>
      <c r="J110" s="4628">
        <v>16</v>
      </c>
      <c r="K110" s="4632"/>
      <c r="L110" s="5782">
        <v>88307</v>
      </c>
      <c r="M110" s="4625">
        <f t="shared" si="9"/>
        <v>75060.95</v>
      </c>
      <c r="N110" s="256"/>
      <c r="O110" s="3941"/>
    </row>
    <row r="111" spans="1:15" s="3745" customFormat="1" ht="14.35">
      <c r="A111" s="8495"/>
      <c r="B111" s="4627">
        <v>25467</v>
      </c>
      <c r="C111" s="4303" t="s">
        <v>18387</v>
      </c>
      <c r="D111" s="4628">
        <v>300</v>
      </c>
      <c r="E111" s="4629">
        <v>65</v>
      </c>
      <c r="F111" s="4630" t="s">
        <v>16550</v>
      </c>
      <c r="G111" s="4629">
        <v>220</v>
      </c>
      <c r="H111" s="4629">
        <v>1300</v>
      </c>
      <c r="I111" s="4631">
        <v>12</v>
      </c>
      <c r="J111" s="4628">
        <v>27</v>
      </c>
      <c r="K111" s="4632"/>
      <c r="L111" s="5782">
        <v>90534</v>
      </c>
      <c r="M111" s="4625">
        <f t="shared" si="9"/>
        <v>76953.899999999994</v>
      </c>
      <c r="N111" s="256"/>
      <c r="O111" s="3941"/>
    </row>
    <row r="113" spans="1:15" s="3745" customFormat="1" ht="14.35">
      <c r="A113" s="8486" t="s">
        <v>70</v>
      </c>
      <c r="B113" s="8488" t="s">
        <v>18391</v>
      </c>
      <c r="C113" s="8489"/>
      <c r="D113" s="8489"/>
      <c r="E113" s="8489"/>
      <c r="F113" s="8489"/>
      <c r="G113" s="8489"/>
      <c r="H113" s="8489"/>
      <c r="I113" s="8489"/>
      <c r="J113" s="8489"/>
      <c r="K113" s="8489"/>
      <c r="L113" s="8489"/>
      <c r="M113" s="8490"/>
      <c r="N113" s="4205" t="s">
        <v>6237</v>
      </c>
      <c r="O113" s="3941"/>
    </row>
    <row r="114" spans="1:15" s="3745" customFormat="1" ht="50.7">
      <c r="A114" s="8487"/>
      <c r="B114" s="4607" t="s">
        <v>64</v>
      </c>
      <c r="C114" s="4608" t="s">
        <v>67</v>
      </c>
      <c r="D114" s="8488" t="s">
        <v>18391</v>
      </c>
      <c r="E114" s="8489"/>
      <c r="F114" s="8489"/>
      <c r="G114" s="8489"/>
      <c r="H114" s="8489"/>
      <c r="I114" s="8489"/>
      <c r="J114" s="8489"/>
      <c r="K114" s="4612" t="s">
        <v>1306</v>
      </c>
      <c r="L114" s="4613" t="s">
        <v>1039</v>
      </c>
      <c r="M114" s="4613" t="s">
        <v>1267</v>
      </c>
      <c r="N114" s="4606">
        <v>0.15</v>
      </c>
      <c r="O114" s="3941"/>
    </row>
    <row r="115" spans="1:15" s="4205" customFormat="1">
      <c r="A115" s="8484"/>
      <c r="B115" s="4623">
        <v>96284</v>
      </c>
      <c r="C115" s="4626" t="s">
        <v>18395</v>
      </c>
      <c r="D115" s="4623">
        <v>150</v>
      </c>
      <c r="E115" s="4623">
        <v>270</v>
      </c>
      <c r="F115" s="4623" t="s">
        <v>18396</v>
      </c>
      <c r="G115" s="4623" t="s">
        <v>18397</v>
      </c>
      <c r="H115" s="4623">
        <v>80</v>
      </c>
      <c r="I115" s="4623">
        <v>60</v>
      </c>
      <c r="J115" s="4623">
        <v>350</v>
      </c>
      <c r="K115" s="4623"/>
      <c r="L115" s="5782">
        <v>3536</v>
      </c>
      <c r="M115" s="4625">
        <f>L115-L115*$N$114</f>
        <v>3005.6</v>
      </c>
      <c r="O115" s="3941"/>
    </row>
    <row r="116" spans="1:15" s="4205" customFormat="1">
      <c r="A116" s="8492"/>
      <c r="B116" s="4623">
        <v>70258</v>
      </c>
      <c r="C116" s="4626" t="s">
        <v>18394</v>
      </c>
      <c r="D116" s="4623">
        <v>200</v>
      </c>
      <c r="E116" s="4623">
        <v>320</v>
      </c>
      <c r="F116" s="4623" t="s">
        <v>18396</v>
      </c>
      <c r="G116" s="4623" t="s">
        <v>18397</v>
      </c>
      <c r="H116" s="4623">
        <v>80</v>
      </c>
      <c r="I116" s="4623">
        <v>60</v>
      </c>
      <c r="J116" s="4623">
        <v>400</v>
      </c>
      <c r="K116" s="4623"/>
      <c r="L116" s="5782">
        <v>3794</v>
      </c>
      <c r="M116" s="4625">
        <f t="shared" ref="M116:M118" si="10">L116-L116*$N$114</f>
        <v>3224.9</v>
      </c>
      <c r="O116" s="3941"/>
    </row>
    <row r="117" spans="1:15" s="4205" customFormat="1">
      <c r="A117" s="8492"/>
      <c r="B117" s="4623">
        <v>65450</v>
      </c>
      <c r="C117" s="4626" t="s">
        <v>18393</v>
      </c>
      <c r="D117" s="4623">
        <v>250</v>
      </c>
      <c r="E117" s="4623">
        <v>370</v>
      </c>
      <c r="F117" s="4623" t="s">
        <v>18396</v>
      </c>
      <c r="G117" s="4623" t="s">
        <v>18397</v>
      </c>
      <c r="H117" s="4623">
        <v>80</v>
      </c>
      <c r="I117" s="4623">
        <v>60</v>
      </c>
      <c r="J117" s="4623">
        <v>450</v>
      </c>
      <c r="K117" s="4623"/>
      <c r="L117" s="5782">
        <v>4171</v>
      </c>
      <c r="M117" s="4625">
        <f t="shared" si="10"/>
        <v>3545.35</v>
      </c>
      <c r="O117" s="3941"/>
    </row>
    <row r="118" spans="1:15" s="4205" customFormat="1">
      <c r="A118" s="8485"/>
      <c r="B118" s="4623">
        <v>38434</v>
      </c>
      <c r="C118" s="4626" t="s">
        <v>18392</v>
      </c>
      <c r="D118" s="4623">
        <v>300</v>
      </c>
      <c r="E118" s="4623">
        <v>420</v>
      </c>
      <c r="F118" s="4623" t="s">
        <v>18396</v>
      </c>
      <c r="G118" s="4623" t="s">
        <v>18397</v>
      </c>
      <c r="H118" s="4623">
        <v>80</v>
      </c>
      <c r="I118" s="4623">
        <v>60</v>
      </c>
      <c r="J118" s="4623">
        <v>500</v>
      </c>
      <c r="K118" s="4623"/>
      <c r="L118" s="5782">
        <v>4533</v>
      </c>
      <c r="M118" s="4625">
        <f t="shared" si="10"/>
        <v>3853.05</v>
      </c>
      <c r="O118" s="3941"/>
    </row>
    <row r="120" spans="1:15" s="3745" customFormat="1" ht="14.35">
      <c r="A120" s="8491" t="s">
        <v>70</v>
      </c>
      <c r="B120" s="8488" t="s">
        <v>18398</v>
      </c>
      <c r="C120" s="8489"/>
      <c r="D120" s="8489"/>
      <c r="E120" s="8489"/>
      <c r="F120" s="8489"/>
      <c r="G120" s="8489"/>
      <c r="H120" s="8489"/>
      <c r="I120" s="8489"/>
      <c r="J120" s="8489"/>
      <c r="K120" s="8489"/>
      <c r="L120" s="8489"/>
      <c r="M120" s="8490"/>
      <c r="N120" s="4205" t="s">
        <v>6237</v>
      </c>
      <c r="O120" s="3941"/>
    </row>
    <row r="121" spans="1:15" s="3745" customFormat="1" ht="50.7">
      <c r="A121" s="8491"/>
      <c r="B121" s="4607" t="s">
        <v>64</v>
      </c>
      <c r="C121" s="4608" t="s">
        <v>67</v>
      </c>
      <c r="D121" s="4609" t="s">
        <v>66</v>
      </c>
      <c r="E121" s="4609" t="s">
        <v>18403</v>
      </c>
      <c r="F121" s="4609" t="s">
        <v>18404</v>
      </c>
      <c r="G121" s="4610" t="s">
        <v>18405</v>
      </c>
      <c r="H121" s="4611" t="s">
        <v>18411</v>
      </c>
      <c r="I121" s="4610" t="s">
        <v>18406</v>
      </c>
      <c r="J121" s="4610" t="s">
        <v>2857</v>
      </c>
      <c r="K121" s="4612" t="s">
        <v>1306</v>
      </c>
      <c r="L121" s="4613" t="s">
        <v>1039</v>
      </c>
      <c r="M121" s="4613" t="s">
        <v>1267</v>
      </c>
      <c r="N121" s="4606">
        <v>0.15</v>
      </c>
      <c r="O121" s="3941"/>
    </row>
    <row r="122" spans="1:15" s="4205" customFormat="1" ht="50.7">
      <c r="A122" s="8483"/>
      <c r="B122" s="4621">
        <v>53802</v>
      </c>
      <c r="C122" s="4622" t="s">
        <v>18401</v>
      </c>
      <c r="D122" s="4623" t="s">
        <v>1493</v>
      </c>
      <c r="E122" s="4624" t="s">
        <v>1182</v>
      </c>
      <c r="F122" s="4623" t="s">
        <v>18408</v>
      </c>
      <c r="G122" s="4623">
        <v>120</v>
      </c>
      <c r="H122" s="4623">
        <v>0.6</v>
      </c>
      <c r="I122" s="4623">
        <v>40</v>
      </c>
      <c r="J122" s="4621" t="s">
        <v>18410</v>
      </c>
      <c r="K122" s="4623"/>
      <c r="L122" s="5782">
        <v>1201</v>
      </c>
      <c r="M122" s="4625">
        <f>L122-L122*$N$121</f>
        <v>1020.85</v>
      </c>
      <c r="O122" s="3941"/>
    </row>
    <row r="123" spans="1:15" s="4205" customFormat="1" ht="50.7">
      <c r="A123" s="8483"/>
      <c r="B123" s="4621">
        <v>11866</v>
      </c>
      <c r="C123" s="4622" t="s">
        <v>18399</v>
      </c>
      <c r="D123" s="4623" t="s">
        <v>1493</v>
      </c>
      <c r="E123" s="4623" t="s">
        <v>1175</v>
      </c>
      <c r="F123" s="4623" t="s">
        <v>18408</v>
      </c>
      <c r="G123" s="4623">
        <v>120</v>
      </c>
      <c r="H123" s="4623">
        <v>0.6</v>
      </c>
      <c r="I123" s="4623">
        <v>40</v>
      </c>
      <c r="J123" s="4621" t="s">
        <v>18410</v>
      </c>
      <c r="K123" s="4623"/>
      <c r="L123" s="5782">
        <v>1206</v>
      </c>
      <c r="M123" s="4625">
        <f t="shared" ref="M123:M125" si="11">L123-L123*$N$121</f>
        <v>1025.0999999999999</v>
      </c>
      <c r="O123" s="3941"/>
    </row>
    <row r="124" spans="1:15" s="4205" customFormat="1" ht="50.7">
      <c r="A124" s="8484"/>
      <c r="B124" s="4621">
        <v>36815</v>
      </c>
      <c r="C124" s="4622" t="s">
        <v>18400</v>
      </c>
      <c r="D124" s="4623" t="s">
        <v>18407</v>
      </c>
      <c r="E124" s="4623" t="s">
        <v>944</v>
      </c>
      <c r="F124" s="4623" t="s">
        <v>18408</v>
      </c>
      <c r="G124" s="4623">
        <v>190</v>
      </c>
      <c r="H124" s="4623">
        <v>0.6</v>
      </c>
      <c r="I124" s="4623">
        <v>40</v>
      </c>
      <c r="J124" s="4621" t="s">
        <v>18412</v>
      </c>
      <c r="K124" s="4623"/>
      <c r="L124" s="5782">
        <v>2623</v>
      </c>
      <c r="M124" s="4625">
        <f t="shared" si="11"/>
        <v>2229.5500000000002</v>
      </c>
      <c r="O124" s="3941"/>
    </row>
    <row r="125" spans="1:15" s="4205" customFormat="1" ht="50.7">
      <c r="A125" s="8485"/>
      <c r="B125" s="4621">
        <v>75185</v>
      </c>
      <c r="C125" s="4622" t="s">
        <v>18402</v>
      </c>
      <c r="D125" s="4623" t="s">
        <v>18407</v>
      </c>
      <c r="E125" s="4623" t="s">
        <v>944</v>
      </c>
      <c r="F125" s="4623" t="s">
        <v>18409</v>
      </c>
      <c r="G125" s="4623">
        <v>190</v>
      </c>
      <c r="H125" s="4623">
        <v>0.6</v>
      </c>
      <c r="I125" s="4623">
        <v>40</v>
      </c>
      <c r="J125" s="4621" t="s">
        <v>18412</v>
      </c>
      <c r="K125" s="4623"/>
      <c r="L125" s="5782">
        <v>4471</v>
      </c>
      <c r="M125" s="4625">
        <f t="shared" si="11"/>
        <v>3800.35</v>
      </c>
      <c r="O125" s="3941"/>
    </row>
    <row r="129" spans="3:3" ht="14.35">
      <c r="C129"/>
    </row>
  </sheetData>
  <mergeCells count="66">
    <mergeCell ref="A61:A62"/>
    <mergeCell ref="B61:M61"/>
    <mergeCell ref="G74:H74"/>
    <mergeCell ref="A60:M60"/>
    <mergeCell ref="A55:A59"/>
    <mergeCell ref="B47:M47"/>
    <mergeCell ref="B35:M35"/>
    <mergeCell ref="B42:M42"/>
    <mergeCell ref="A78:M78"/>
    <mergeCell ref="A75:A77"/>
    <mergeCell ref="B77:M77"/>
    <mergeCell ref="A63:A71"/>
    <mergeCell ref="A72:M72"/>
    <mergeCell ref="A73:A74"/>
    <mergeCell ref="B73:M73"/>
    <mergeCell ref="G75:H75"/>
    <mergeCell ref="G76:H76"/>
    <mergeCell ref="B70:M70"/>
    <mergeCell ref="B71:M71"/>
    <mergeCell ref="A53:A54"/>
    <mergeCell ref="B53:M53"/>
    <mergeCell ref="D81:J81"/>
    <mergeCell ref="A1:K1"/>
    <mergeCell ref="A5:A6"/>
    <mergeCell ref="B5:M5"/>
    <mergeCell ref="A13:A28"/>
    <mergeCell ref="B28:M28"/>
    <mergeCell ref="A11:A12"/>
    <mergeCell ref="B11:M11"/>
    <mergeCell ref="A29:C29"/>
    <mergeCell ref="A10:M10"/>
    <mergeCell ref="A7:A9"/>
    <mergeCell ref="B9:M9"/>
    <mergeCell ref="A52:M52"/>
    <mergeCell ref="A30:A31"/>
    <mergeCell ref="B30:M30"/>
    <mergeCell ref="A32:A51"/>
    <mergeCell ref="B91:M91"/>
    <mergeCell ref="A93:A99"/>
    <mergeCell ref="A91:A92"/>
    <mergeCell ref="A100:A104"/>
    <mergeCell ref="A79:A80"/>
    <mergeCell ref="B79:M79"/>
    <mergeCell ref="A81:A89"/>
    <mergeCell ref="D83:J83"/>
    <mergeCell ref="D84:J84"/>
    <mergeCell ref="D85:J85"/>
    <mergeCell ref="D86:J86"/>
    <mergeCell ref="D87:J87"/>
    <mergeCell ref="D88:J88"/>
    <mergeCell ref="D89:J89"/>
    <mergeCell ref="D82:J82"/>
    <mergeCell ref="D80:J80"/>
    <mergeCell ref="A105:A106"/>
    <mergeCell ref="B105:M105"/>
    <mergeCell ref="A107:A111"/>
    <mergeCell ref="B93:M93"/>
    <mergeCell ref="B100:M100"/>
    <mergeCell ref="A122:A123"/>
    <mergeCell ref="A124:A125"/>
    <mergeCell ref="A113:A114"/>
    <mergeCell ref="B113:M113"/>
    <mergeCell ref="A120:A121"/>
    <mergeCell ref="B120:M120"/>
    <mergeCell ref="A115:A118"/>
    <mergeCell ref="D114:J114"/>
  </mergeCells>
  <pageMargins left="0.7" right="0.7" top="0.75" bottom="0.75" header="0.3" footer="0.3"/>
  <pageSetup paperSize="9" orientation="portrait" horizontalDpi="90" verticalDpi="90"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A1:O84"/>
  <sheetViews>
    <sheetView topLeftCell="A7" zoomScale="85" zoomScaleNormal="85" workbookViewId="0">
      <selection activeCell="U24" sqref="U24"/>
    </sheetView>
  </sheetViews>
  <sheetFormatPr defaultColWidth="9.1171875" defaultRowHeight="14.35"/>
  <cols>
    <col min="1" max="1" width="12.703125" style="3759" customWidth="1"/>
    <col min="2" max="2" width="6" style="3759" customWidth="1"/>
    <col min="3" max="3" width="35" style="3759" customWidth="1"/>
    <col min="4" max="4" width="9.1171875" style="3759" customWidth="1"/>
    <col min="5" max="5" width="9.703125" style="3759" customWidth="1"/>
    <col min="6" max="6" width="7.5859375" style="3759" customWidth="1"/>
    <col min="7" max="7" width="8.87890625" style="3759" customWidth="1"/>
    <col min="8" max="9" width="9.41015625" style="3759" customWidth="1"/>
    <col min="10" max="10" width="10" style="3759" customWidth="1"/>
    <col min="11" max="11" width="11.41015625" style="3759" customWidth="1"/>
    <col min="12" max="12" width="9.1171875" style="3759"/>
    <col min="13" max="13" width="10.87890625" style="3759" customWidth="1"/>
    <col min="14" max="16384" width="9.1171875" style="3759"/>
  </cols>
  <sheetData>
    <row r="1" spans="1:15">
      <c r="A1" s="8465" t="s">
        <v>14517</v>
      </c>
      <c r="B1" s="8465"/>
      <c r="C1" s="8465"/>
      <c r="D1" s="8465"/>
      <c r="E1" s="8465"/>
      <c r="F1" s="8465"/>
      <c r="G1" s="8465"/>
      <c r="H1" s="8465"/>
      <c r="I1" s="8465"/>
      <c r="J1" s="8465"/>
      <c r="K1" s="8465"/>
      <c r="L1" s="587"/>
      <c r="M1" s="255"/>
    </row>
    <row r="5" spans="1:15">
      <c r="A5" s="8581" t="s">
        <v>70</v>
      </c>
      <c r="B5" s="8583" t="s">
        <v>14443</v>
      </c>
      <c r="C5" s="8583"/>
      <c r="D5" s="8583"/>
      <c r="E5" s="8583"/>
      <c r="F5" s="8583"/>
      <c r="G5" s="8583"/>
      <c r="H5" s="8583"/>
      <c r="I5" s="8583"/>
      <c r="J5" s="8583"/>
      <c r="K5" s="8583"/>
      <c r="L5" s="8583"/>
      <c r="M5" s="8583"/>
      <c r="N5" s="3772" t="s">
        <v>6237</v>
      </c>
    </row>
    <row r="6" spans="1:15" s="3760" customFormat="1" ht="35">
      <c r="A6" s="8582"/>
      <c r="B6" s="3778" t="s">
        <v>64</v>
      </c>
      <c r="C6" s="3778" t="s">
        <v>67</v>
      </c>
      <c r="D6" s="3778" t="s">
        <v>1416</v>
      </c>
      <c r="E6" s="3778" t="s">
        <v>1417</v>
      </c>
      <c r="F6" s="3778" t="s">
        <v>2124</v>
      </c>
      <c r="G6" s="3778" t="s">
        <v>14444</v>
      </c>
      <c r="H6" s="3778" t="s">
        <v>14445</v>
      </c>
      <c r="I6" s="3778" t="s">
        <v>14446</v>
      </c>
      <c r="J6" s="3778" t="s">
        <v>14447</v>
      </c>
      <c r="K6" s="3778" t="s">
        <v>14448</v>
      </c>
      <c r="L6" s="3778" t="s">
        <v>14449</v>
      </c>
      <c r="M6" s="3778" t="s">
        <v>14450</v>
      </c>
      <c r="N6" s="3773">
        <v>0</v>
      </c>
    </row>
    <row r="7" spans="1:15">
      <c r="A7" s="8547"/>
      <c r="B7" s="3761">
        <v>5600</v>
      </c>
      <c r="C7" s="3787" t="s">
        <v>14451</v>
      </c>
      <c r="D7" s="3762" t="s">
        <v>1424</v>
      </c>
      <c r="E7" s="3762" t="s">
        <v>14452</v>
      </c>
      <c r="F7" s="3762">
        <v>700</v>
      </c>
      <c r="G7" s="3762">
        <v>55</v>
      </c>
      <c r="H7" s="3762">
        <v>50</v>
      </c>
      <c r="I7" s="3762">
        <v>20</v>
      </c>
      <c r="J7" s="3762">
        <v>78</v>
      </c>
      <c r="K7" s="3762">
        <v>44</v>
      </c>
      <c r="L7" s="4071">
        <v>15590</v>
      </c>
      <c r="M7" s="3777">
        <f>L7-(L7*$N$6)</f>
        <v>15590</v>
      </c>
    </row>
    <row r="8" spans="1:15">
      <c r="A8" s="8547"/>
      <c r="B8" s="3763">
        <v>5601</v>
      </c>
      <c r="C8" s="3787" t="s">
        <v>14453</v>
      </c>
      <c r="D8" s="3762" t="s">
        <v>1424</v>
      </c>
      <c r="E8" s="3762" t="s">
        <v>14452</v>
      </c>
      <c r="F8" s="3762">
        <v>900</v>
      </c>
      <c r="G8" s="3762">
        <v>55</v>
      </c>
      <c r="H8" s="3762">
        <v>70</v>
      </c>
      <c r="I8" s="3762">
        <v>30</v>
      </c>
      <c r="J8" s="3762">
        <v>78</v>
      </c>
      <c r="K8" s="3762">
        <v>44</v>
      </c>
      <c r="L8" s="4071">
        <v>18990</v>
      </c>
      <c r="M8" s="3777">
        <f>L8-(L8*$N$6)</f>
        <v>18990</v>
      </c>
    </row>
    <row r="9" spans="1:15">
      <c r="A9" s="8547"/>
      <c r="B9" s="3763">
        <v>5602</v>
      </c>
      <c r="C9" s="3787" t="s">
        <v>14454</v>
      </c>
      <c r="D9" s="3762" t="s">
        <v>1424</v>
      </c>
      <c r="E9" s="3762" t="s">
        <v>14452</v>
      </c>
      <c r="F9" s="3762">
        <v>1300</v>
      </c>
      <c r="G9" s="3762">
        <v>55</v>
      </c>
      <c r="H9" s="3762">
        <v>100</v>
      </c>
      <c r="I9" s="3762">
        <v>50</v>
      </c>
      <c r="J9" s="3762">
        <v>78</v>
      </c>
      <c r="K9" s="3762">
        <v>36</v>
      </c>
      <c r="L9" s="4071">
        <v>24250</v>
      </c>
      <c r="M9" s="3777">
        <f>L9-(L9*$N$6)</f>
        <v>24250</v>
      </c>
    </row>
    <row r="10" spans="1:15">
      <c r="A10" s="8547"/>
      <c r="B10" s="8584" t="s">
        <v>14455</v>
      </c>
      <c r="C10" s="8584"/>
      <c r="D10" s="8584"/>
      <c r="E10" s="8584"/>
      <c r="F10" s="8584"/>
      <c r="G10" s="8584"/>
      <c r="H10" s="8584"/>
      <c r="I10" s="8584"/>
      <c r="J10" s="8584"/>
      <c r="K10" s="8584"/>
      <c r="L10" s="8584"/>
      <c r="M10" s="8584"/>
    </row>
    <row r="11" spans="1:15">
      <c r="A11" s="8585" t="s">
        <v>70</v>
      </c>
      <c r="B11" s="8583" t="s">
        <v>14456</v>
      </c>
      <c r="C11" s="8583"/>
      <c r="D11" s="8583"/>
      <c r="E11" s="8583"/>
      <c r="F11" s="8583"/>
      <c r="G11" s="8583"/>
      <c r="H11" s="8583"/>
      <c r="I11" s="8583"/>
      <c r="J11" s="8583"/>
      <c r="K11" s="8583"/>
      <c r="L11" s="8583"/>
      <c r="M11" s="8583"/>
      <c r="N11" s="3772" t="s">
        <v>6237</v>
      </c>
    </row>
    <row r="12" spans="1:15" s="3760" customFormat="1" ht="35">
      <c r="A12" s="8586"/>
      <c r="B12" s="3778" t="s">
        <v>64</v>
      </c>
      <c r="C12" s="3778" t="s">
        <v>67</v>
      </c>
      <c r="D12" s="3778" t="s">
        <v>1416</v>
      </c>
      <c r="E12" s="3778" t="s">
        <v>1417</v>
      </c>
      <c r="F12" s="3778" t="s">
        <v>2124</v>
      </c>
      <c r="G12" s="3778" t="s">
        <v>14444</v>
      </c>
      <c r="H12" s="3778" t="s">
        <v>14445</v>
      </c>
      <c r="I12" s="3778" t="s">
        <v>14446</v>
      </c>
      <c r="J12" s="3778" t="s">
        <v>14447</v>
      </c>
      <c r="K12" s="3778" t="s">
        <v>14448</v>
      </c>
      <c r="L12" s="3778" t="s">
        <v>14449</v>
      </c>
      <c r="M12" s="3778" t="s">
        <v>14450</v>
      </c>
      <c r="N12" s="3773">
        <v>0</v>
      </c>
      <c r="O12" s="3759"/>
    </row>
    <row r="13" spans="1:15">
      <c r="A13" s="8570"/>
      <c r="B13" s="3764">
        <v>4050</v>
      </c>
      <c r="C13" s="3786" t="s">
        <v>14457</v>
      </c>
      <c r="D13" s="3762" t="s">
        <v>1424</v>
      </c>
      <c r="E13" s="3762" t="s">
        <v>14452</v>
      </c>
      <c r="F13" s="3762">
        <v>520</v>
      </c>
      <c r="G13" s="3762">
        <v>40</v>
      </c>
      <c r="H13" s="3762">
        <v>50</v>
      </c>
      <c r="I13" s="3762">
        <v>20</v>
      </c>
      <c r="J13" s="3762">
        <v>98</v>
      </c>
      <c r="K13" s="3762">
        <v>54</v>
      </c>
      <c r="L13" s="4071">
        <v>14990</v>
      </c>
      <c r="M13" s="3774">
        <f t="shared" ref="M13:M19" si="0">L13-(L13*$N$12)</f>
        <v>14990</v>
      </c>
    </row>
    <row r="14" spans="1:15">
      <c r="A14" s="8570"/>
      <c r="B14" s="3764">
        <v>4075</v>
      </c>
      <c r="C14" s="3786" t="s">
        <v>14458</v>
      </c>
      <c r="D14" s="3762" t="s">
        <v>1424</v>
      </c>
      <c r="E14" s="3762" t="s">
        <v>14452</v>
      </c>
      <c r="F14" s="3762">
        <v>670</v>
      </c>
      <c r="G14" s="3762">
        <v>40</v>
      </c>
      <c r="H14" s="3762">
        <v>75</v>
      </c>
      <c r="I14" s="3762">
        <v>30</v>
      </c>
      <c r="J14" s="3762">
        <v>98</v>
      </c>
      <c r="K14" s="3762">
        <v>54</v>
      </c>
      <c r="L14" s="4071">
        <v>18250</v>
      </c>
      <c r="M14" s="3774">
        <f t="shared" si="0"/>
        <v>18250</v>
      </c>
    </row>
    <row r="15" spans="1:15">
      <c r="A15" s="8570"/>
      <c r="B15" s="3764">
        <v>5535</v>
      </c>
      <c r="C15" s="3786" t="s">
        <v>14459</v>
      </c>
      <c r="D15" s="3762" t="s">
        <v>1424</v>
      </c>
      <c r="E15" s="3762" t="s">
        <v>14452</v>
      </c>
      <c r="F15" s="3762">
        <v>460</v>
      </c>
      <c r="G15" s="3762">
        <v>55</v>
      </c>
      <c r="H15" s="3762">
        <v>35</v>
      </c>
      <c r="I15" s="3762">
        <v>10</v>
      </c>
      <c r="J15" s="3762">
        <v>98</v>
      </c>
      <c r="K15" s="3762">
        <v>48</v>
      </c>
      <c r="L15" s="4071">
        <v>12450</v>
      </c>
      <c r="M15" s="3774">
        <f t="shared" si="0"/>
        <v>12450</v>
      </c>
    </row>
    <row r="16" spans="1:15">
      <c r="A16" s="8570"/>
      <c r="B16" s="3764">
        <v>5550</v>
      </c>
      <c r="C16" s="3786" t="s">
        <v>14460</v>
      </c>
      <c r="D16" s="3762" t="s">
        <v>1424</v>
      </c>
      <c r="E16" s="3762" t="s">
        <v>14452</v>
      </c>
      <c r="F16" s="3762">
        <v>600</v>
      </c>
      <c r="G16" s="3762">
        <v>55</v>
      </c>
      <c r="H16" s="3762">
        <v>50</v>
      </c>
      <c r="I16" s="3762">
        <v>20</v>
      </c>
      <c r="J16" s="3762">
        <v>98</v>
      </c>
      <c r="K16" s="3762">
        <v>48</v>
      </c>
      <c r="L16" s="4071">
        <v>15950</v>
      </c>
      <c r="M16" s="3774">
        <f t="shared" si="0"/>
        <v>15950</v>
      </c>
    </row>
    <row r="17" spans="1:15">
      <c r="A17" s="8570"/>
      <c r="B17" s="3764">
        <v>5575</v>
      </c>
      <c r="C17" s="3786" t="s">
        <v>14461</v>
      </c>
      <c r="D17" s="3762" t="s">
        <v>1424</v>
      </c>
      <c r="E17" s="3762" t="s">
        <v>14452</v>
      </c>
      <c r="F17" s="3762">
        <v>900</v>
      </c>
      <c r="G17" s="3762">
        <v>55</v>
      </c>
      <c r="H17" s="3762">
        <v>75</v>
      </c>
      <c r="I17" s="3762">
        <v>30</v>
      </c>
      <c r="J17" s="3762">
        <v>98</v>
      </c>
      <c r="K17" s="3762">
        <v>40</v>
      </c>
      <c r="L17" s="4071">
        <v>19950</v>
      </c>
      <c r="M17" s="3774">
        <f t="shared" si="0"/>
        <v>19950</v>
      </c>
    </row>
    <row r="18" spans="1:15">
      <c r="A18" s="8570"/>
      <c r="B18" s="3764">
        <v>5590</v>
      </c>
      <c r="C18" s="3786" t="s">
        <v>14462</v>
      </c>
      <c r="D18" s="3762" t="s">
        <v>1424</v>
      </c>
      <c r="E18" s="3762" t="s">
        <v>14452</v>
      </c>
      <c r="F18" s="3762">
        <v>1200</v>
      </c>
      <c r="G18" s="3762">
        <v>55</v>
      </c>
      <c r="H18" s="3762">
        <v>90</v>
      </c>
      <c r="I18" s="3762">
        <v>50</v>
      </c>
      <c r="J18" s="3762">
        <v>98</v>
      </c>
      <c r="K18" s="3762">
        <v>32</v>
      </c>
      <c r="L18" s="4071">
        <v>24250</v>
      </c>
      <c r="M18" s="3774">
        <f t="shared" si="0"/>
        <v>24250</v>
      </c>
    </row>
    <row r="19" spans="1:15">
      <c r="A19" s="8570"/>
      <c r="B19" s="3765">
        <v>1111</v>
      </c>
      <c r="C19" s="3786" t="s">
        <v>14463</v>
      </c>
      <c r="D19" s="3762" t="s">
        <v>1424</v>
      </c>
      <c r="E19" s="3762" t="s">
        <v>14452</v>
      </c>
      <c r="F19" s="3762">
        <v>1800</v>
      </c>
      <c r="G19" s="3762">
        <v>110</v>
      </c>
      <c r="H19" s="3762">
        <v>110</v>
      </c>
      <c r="I19" s="3762">
        <v>70</v>
      </c>
      <c r="J19" s="3762">
        <v>98</v>
      </c>
      <c r="K19" s="3762">
        <v>15</v>
      </c>
      <c r="L19" s="4071">
        <v>31060</v>
      </c>
      <c r="M19" s="3774">
        <f t="shared" si="0"/>
        <v>31060</v>
      </c>
    </row>
    <row r="20" spans="1:15">
      <c r="A20" s="8570"/>
      <c r="B20" s="8574" t="s">
        <v>14464</v>
      </c>
      <c r="C20" s="8575"/>
      <c r="D20" s="8575"/>
      <c r="E20" s="8575"/>
      <c r="F20" s="8575"/>
      <c r="G20" s="8575"/>
      <c r="H20" s="8575"/>
      <c r="I20" s="8575"/>
      <c r="J20" s="8575"/>
      <c r="K20" s="8575"/>
      <c r="L20" s="8575"/>
      <c r="M20" s="8576"/>
    </row>
    <row r="21" spans="1:15">
      <c r="A21" s="8577" t="s">
        <v>70</v>
      </c>
      <c r="B21" s="8579" t="s">
        <v>14465</v>
      </c>
      <c r="C21" s="8579"/>
      <c r="D21" s="8579"/>
      <c r="E21" s="8579"/>
      <c r="F21" s="8579"/>
      <c r="G21" s="8579"/>
      <c r="H21" s="8579"/>
      <c r="I21" s="8579"/>
      <c r="J21" s="8579"/>
      <c r="K21" s="8579"/>
      <c r="L21" s="8579"/>
      <c r="M21" s="8579"/>
      <c r="N21" s="3772" t="s">
        <v>6237</v>
      </c>
    </row>
    <row r="22" spans="1:15" s="3760" customFormat="1" ht="35">
      <c r="A22" s="8578"/>
      <c r="B22" s="3778" t="s">
        <v>64</v>
      </c>
      <c r="C22" s="3778" t="s">
        <v>67</v>
      </c>
      <c r="D22" s="3778" t="s">
        <v>1416</v>
      </c>
      <c r="E22" s="3778" t="s">
        <v>1417</v>
      </c>
      <c r="F22" s="3778" t="s">
        <v>2124</v>
      </c>
      <c r="G22" s="3778" t="s">
        <v>14444</v>
      </c>
      <c r="H22" s="3778" t="s">
        <v>14445</v>
      </c>
      <c r="I22" s="3778" t="s">
        <v>14446</v>
      </c>
      <c r="J22" s="3778" t="s">
        <v>14447</v>
      </c>
      <c r="K22" s="3778" t="s">
        <v>14448</v>
      </c>
      <c r="L22" s="3778" t="s">
        <v>14449</v>
      </c>
      <c r="M22" s="3778" t="s">
        <v>14450</v>
      </c>
      <c r="N22" s="3773">
        <v>0</v>
      </c>
      <c r="O22" s="3759"/>
    </row>
    <row r="23" spans="1:15">
      <c r="A23" s="8570"/>
      <c r="B23" s="3766">
        <v>6535</v>
      </c>
      <c r="C23" s="3785" t="s">
        <v>14466</v>
      </c>
      <c r="D23" s="3767" t="s">
        <v>1424</v>
      </c>
      <c r="E23" s="3767" t="s">
        <v>14452</v>
      </c>
      <c r="F23" s="3767">
        <v>460</v>
      </c>
      <c r="G23" s="3767">
        <v>55</v>
      </c>
      <c r="H23" s="3767">
        <v>35</v>
      </c>
      <c r="I23" s="3767">
        <v>10</v>
      </c>
      <c r="J23" s="3767"/>
      <c r="K23" s="3767">
        <v>35</v>
      </c>
      <c r="L23" s="4072">
        <v>13390</v>
      </c>
      <c r="M23" s="3775">
        <f>L23-(L23*$N$22)</f>
        <v>13390</v>
      </c>
    </row>
    <row r="24" spans="1:15">
      <c r="A24" s="8570"/>
      <c r="B24" s="3766">
        <v>6550</v>
      </c>
      <c r="C24" s="3785" t="s">
        <v>14467</v>
      </c>
      <c r="D24" s="3767" t="s">
        <v>1424</v>
      </c>
      <c r="E24" s="3767" t="s">
        <v>14452</v>
      </c>
      <c r="F24" s="3767">
        <v>600</v>
      </c>
      <c r="G24" s="3767">
        <v>55</v>
      </c>
      <c r="H24" s="3767">
        <v>50</v>
      </c>
      <c r="I24" s="3767">
        <v>20</v>
      </c>
      <c r="J24" s="3767"/>
      <c r="K24" s="3767">
        <v>30</v>
      </c>
      <c r="L24" s="4071">
        <v>15950</v>
      </c>
      <c r="M24" s="3775">
        <f>L24-(L24*$N$22)</f>
        <v>15950</v>
      </c>
    </row>
    <row r="25" spans="1:15">
      <c r="A25" s="8570"/>
      <c r="B25" s="3766">
        <v>6575</v>
      </c>
      <c r="C25" s="3785" t="s">
        <v>14468</v>
      </c>
      <c r="D25" s="3767" t="s">
        <v>1424</v>
      </c>
      <c r="E25" s="3767" t="s">
        <v>14452</v>
      </c>
      <c r="F25" s="3767">
        <v>900</v>
      </c>
      <c r="G25" s="3767">
        <v>55</v>
      </c>
      <c r="H25" s="3767">
        <v>75</v>
      </c>
      <c r="I25" s="3767">
        <v>30</v>
      </c>
      <c r="J25" s="3767"/>
      <c r="K25" s="3767">
        <v>30</v>
      </c>
      <c r="L25" s="4071">
        <v>19950</v>
      </c>
      <c r="M25" s="3775">
        <f>L25-(L25*$N$22)</f>
        <v>19950</v>
      </c>
    </row>
    <row r="26" spans="1:15">
      <c r="A26" s="8570"/>
      <c r="B26" s="8580" t="s">
        <v>14469</v>
      </c>
      <c r="C26" s="8580"/>
      <c r="D26" s="8580"/>
      <c r="E26" s="8580"/>
      <c r="F26" s="8580"/>
      <c r="G26" s="8580"/>
      <c r="H26" s="8580"/>
      <c r="I26" s="8580"/>
      <c r="J26" s="8580"/>
      <c r="K26" s="8580"/>
      <c r="L26" s="8580"/>
      <c r="M26" s="8580"/>
    </row>
    <row r="27" spans="1:15">
      <c r="B27" s="8590"/>
      <c r="C27" s="8590"/>
      <c r="D27" s="8590"/>
      <c r="E27" s="8590"/>
      <c r="F27" s="8590"/>
      <c r="G27" s="8590"/>
      <c r="H27" s="8590"/>
      <c r="I27" s="8590"/>
      <c r="J27" s="8590"/>
      <c r="K27" s="8590"/>
      <c r="L27" s="8590"/>
      <c r="M27" s="8590"/>
    </row>
    <row r="28" spans="1:15">
      <c r="A28" s="8581" t="s">
        <v>70</v>
      </c>
      <c r="B28" s="8587" t="s">
        <v>14470</v>
      </c>
      <c r="C28" s="8588"/>
      <c r="D28" s="8588"/>
      <c r="E28" s="8588"/>
      <c r="F28" s="8588"/>
      <c r="G28" s="8588"/>
      <c r="H28" s="8588"/>
      <c r="I28" s="8588"/>
      <c r="J28" s="8588"/>
      <c r="K28" s="8588"/>
      <c r="L28" s="8588"/>
      <c r="M28" s="8589"/>
      <c r="N28" s="3772" t="s">
        <v>6237</v>
      </c>
    </row>
    <row r="29" spans="1:15" ht="35">
      <c r="A29" s="8582"/>
      <c r="B29" s="3778" t="s">
        <v>64</v>
      </c>
      <c r="C29" s="3778" t="s">
        <v>67</v>
      </c>
      <c r="D29" s="3778" t="s">
        <v>1416</v>
      </c>
      <c r="E29" s="3778" t="s">
        <v>1417</v>
      </c>
      <c r="F29" s="3778" t="s">
        <v>2124</v>
      </c>
      <c r="G29" s="3778" t="s">
        <v>14444</v>
      </c>
      <c r="H29" s="3778" t="s">
        <v>14445</v>
      </c>
      <c r="I29" s="3778" t="s">
        <v>14471</v>
      </c>
      <c r="J29" s="3778" t="s">
        <v>14472</v>
      </c>
      <c r="K29" s="3778" t="s">
        <v>14448</v>
      </c>
      <c r="L29" s="3778" t="s">
        <v>14449</v>
      </c>
      <c r="M29" s="3778" t="s">
        <v>14450</v>
      </c>
      <c r="N29" s="3773">
        <v>0</v>
      </c>
    </row>
    <row r="30" spans="1:15">
      <c r="A30" s="8570"/>
      <c r="B30" s="3765">
        <v>3001</v>
      </c>
      <c r="C30" s="3784" t="s">
        <v>14473</v>
      </c>
      <c r="D30" s="3762" t="s">
        <v>1424</v>
      </c>
      <c r="E30" s="3762" t="s">
        <v>14474</v>
      </c>
      <c r="F30" s="3768">
        <v>620</v>
      </c>
      <c r="G30" s="3768">
        <v>60</v>
      </c>
      <c r="H30" s="3768">
        <v>35</v>
      </c>
      <c r="I30" s="3768" t="s">
        <v>14475</v>
      </c>
      <c r="J30" s="3768">
        <v>8</v>
      </c>
      <c r="K30" s="3768">
        <v>60</v>
      </c>
      <c r="L30" s="4071">
        <v>9550</v>
      </c>
      <c r="M30" s="3776">
        <f t="shared" ref="M30:M35" si="1">L30-(L30*$N$29)</f>
        <v>9550</v>
      </c>
    </row>
    <row r="31" spans="1:15">
      <c r="A31" s="8570"/>
      <c r="B31" s="3765">
        <v>3000</v>
      </c>
      <c r="C31" s="3784" t="s">
        <v>14476</v>
      </c>
      <c r="D31" s="3762" t="s">
        <v>1424</v>
      </c>
      <c r="E31" s="3762" t="s">
        <v>14474</v>
      </c>
      <c r="F31" s="3768">
        <v>620</v>
      </c>
      <c r="G31" s="3768">
        <v>60</v>
      </c>
      <c r="H31" s="3768">
        <v>35</v>
      </c>
      <c r="I31" s="3768" t="s">
        <v>14477</v>
      </c>
      <c r="J31" s="3768">
        <v>8</v>
      </c>
      <c r="K31" s="3768">
        <v>60</v>
      </c>
      <c r="L31" s="4071">
        <v>10350</v>
      </c>
      <c r="M31" s="3776">
        <f t="shared" si="1"/>
        <v>10350</v>
      </c>
    </row>
    <row r="32" spans="1:15">
      <c r="A32" s="8570"/>
      <c r="B32" s="3765">
        <v>3002</v>
      </c>
      <c r="C32" s="3784" t="s">
        <v>14478</v>
      </c>
      <c r="D32" s="3762" t="s">
        <v>1424</v>
      </c>
      <c r="E32" s="3762" t="s">
        <v>14474</v>
      </c>
      <c r="F32" s="3768">
        <v>620</v>
      </c>
      <c r="G32" s="3768">
        <v>60</v>
      </c>
      <c r="H32" s="3768">
        <v>35</v>
      </c>
      <c r="I32" s="3768" t="s">
        <v>14479</v>
      </c>
      <c r="J32" s="3768">
        <v>8</v>
      </c>
      <c r="K32" s="3768">
        <v>60</v>
      </c>
      <c r="L32" s="4071">
        <v>11550</v>
      </c>
      <c r="M32" s="3776">
        <f t="shared" si="1"/>
        <v>11550</v>
      </c>
    </row>
    <row r="33" spans="1:14">
      <c r="A33" s="8570"/>
      <c r="B33" s="3765">
        <v>3701</v>
      </c>
      <c r="C33" s="3784" t="s">
        <v>14480</v>
      </c>
      <c r="D33" s="3762" t="s">
        <v>1424</v>
      </c>
      <c r="E33" s="3762" t="s">
        <v>14474</v>
      </c>
      <c r="F33" s="3768">
        <v>1100</v>
      </c>
      <c r="G33" s="3768">
        <v>70</v>
      </c>
      <c r="H33" s="3768">
        <v>50</v>
      </c>
      <c r="I33" s="3768" t="s">
        <v>14475</v>
      </c>
      <c r="J33" s="3768">
        <v>9</v>
      </c>
      <c r="K33" s="3768">
        <v>48</v>
      </c>
      <c r="L33" s="4071">
        <v>12250</v>
      </c>
      <c r="M33" s="3776">
        <f t="shared" si="1"/>
        <v>12250</v>
      </c>
    </row>
    <row r="34" spans="1:14">
      <c r="A34" s="8570"/>
      <c r="B34" s="3765">
        <v>3700</v>
      </c>
      <c r="C34" s="3784" t="s">
        <v>14481</v>
      </c>
      <c r="D34" s="3762" t="s">
        <v>1424</v>
      </c>
      <c r="E34" s="3762" t="s">
        <v>14474</v>
      </c>
      <c r="F34" s="3768">
        <v>1100</v>
      </c>
      <c r="G34" s="3768">
        <v>70</v>
      </c>
      <c r="H34" s="3768">
        <v>50</v>
      </c>
      <c r="I34" s="3768" t="s">
        <v>14477</v>
      </c>
      <c r="J34" s="3768">
        <v>9</v>
      </c>
      <c r="K34" s="3768">
        <v>48</v>
      </c>
      <c r="L34" s="4071">
        <v>12990</v>
      </c>
      <c r="M34" s="3776">
        <f t="shared" si="1"/>
        <v>12990</v>
      </c>
    </row>
    <row r="35" spans="1:14">
      <c r="A35" s="8570"/>
      <c r="B35" s="3765">
        <v>3702</v>
      </c>
      <c r="C35" s="3784" t="s">
        <v>14482</v>
      </c>
      <c r="D35" s="3762" t="s">
        <v>1424</v>
      </c>
      <c r="E35" s="3762" t="s">
        <v>14474</v>
      </c>
      <c r="F35" s="3768">
        <v>1100</v>
      </c>
      <c r="G35" s="3768">
        <v>70</v>
      </c>
      <c r="H35" s="3769">
        <v>50</v>
      </c>
      <c r="I35" s="3768" t="s">
        <v>14479</v>
      </c>
      <c r="J35" s="3769">
        <v>9</v>
      </c>
      <c r="K35" s="3769">
        <v>48</v>
      </c>
      <c r="L35" s="4071">
        <v>13250</v>
      </c>
      <c r="M35" s="3776">
        <f t="shared" si="1"/>
        <v>13250</v>
      </c>
    </row>
    <row r="36" spans="1:14">
      <c r="A36" s="8577" t="s">
        <v>70</v>
      </c>
      <c r="B36" s="8579" t="s">
        <v>14483</v>
      </c>
      <c r="C36" s="8579"/>
      <c r="D36" s="8579"/>
      <c r="E36" s="8579"/>
      <c r="F36" s="8579"/>
      <c r="G36" s="8579"/>
      <c r="H36" s="8579"/>
      <c r="I36" s="8579"/>
      <c r="J36" s="8579"/>
      <c r="K36" s="8579"/>
      <c r="L36" s="8579"/>
      <c r="M36" s="8579"/>
      <c r="N36" s="3772" t="s">
        <v>6237</v>
      </c>
    </row>
    <row r="37" spans="1:14" ht="35">
      <c r="A37" s="8578"/>
      <c r="B37" s="3778" t="s">
        <v>64</v>
      </c>
      <c r="C37" s="3778" t="s">
        <v>67</v>
      </c>
      <c r="D37" s="3778" t="s">
        <v>14484</v>
      </c>
      <c r="E37" s="3778" t="s">
        <v>1417</v>
      </c>
      <c r="F37" s="3778" t="s">
        <v>2124</v>
      </c>
      <c r="G37" s="3778" t="s">
        <v>14444</v>
      </c>
      <c r="H37" s="3778" t="s">
        <v>14445</v>
      </c>
      <c r="I37" s="3778" t="s">
        <v>14471</v>
      </c>
      <c r="J37" s="3778" t="s">
        <v>14472</v>
      </c>
      <c r="K37" s="3778" t="s">
        <v>14448</v>
      </c>
      <c r="L37" s="3778" t="s">
        <v>14449</v>
      </c>
      <c r="M37" s="3778" t="s">
        <v>14450</v>
      </c>
      <c r="N37" s="3773">
        <v>0</v>
      </c>
    </row>
    <row r="38" spans="1:14">
      <c r="A38" s="8570"/>
      <c r="B38" s="3765">
        <v>4017</v>
      </c>
      <c r="C38" s="3781" t="s">
        <v>14485</v>
      </c>
      <c r="D38" s="3762">
        <v>18</v>
      </c>
      <c r="E38" s="3762" t="s">
        <v>14474</v>
      </c>
      <c r="F38" s="3762">
        <v>530</v>
      </c>
      <c r="G38" s="3762">
        <v>50</v>
      </c>
      <c r="H38" s="3762">
        <v>28</v>
      </c>
      <c r="I38" s="3762" t="s">
        <v>14477</v>
      </c>
      <c r="J38" s="3762">
        <v>7</v>
      </c>
      <c r="K38" s="3762">
        <v>14</v>
      </c>
      <c r="L38" s="4071">
        <v>7900</v>
      </c>
      <c r="M38" s="3775">
        <f t="shared" ref="M38:M48" si="2">L38-(L38*N37)</f>
        <v>7900</v>
      </c>
    </row>
    <row r="39" spans="1:14">
      <c r="A39" s="8570"/>
      <c r="B39" s="3765">
        <v>4021</v>
      </c>
      <c r="C39" s="3781" t="s">
        <v>14486</v>
      </c>
      <c r="D39" s="3762">
        <v>24</v>
      </c>
      <c r="E39" s="3762" t="s">
        <v>14474</v>
      </c>
      <c r="F39" s="3762">
        <v>620</v>
      </c>
      <c r="G39" s="3762">
        <v>60</v>
      </c>
      <c r="H39" s="3762">
        <v>35</v>
      </c>
      <c r="I39" s="3762" t="s">
        <v>14475</v>
      </c>
      <c r="J39" s="3762">
        <v>8</v>
      </c>
      <c r="K39" s="3762">
        <v>12</v>
      </c>
      <c r="L39" s="4071">
        <v>14595</v>
      </c>
      <c r="M39" s="3775">
        <f t="shared" si="2"/>
        <v>14595</v>
      </c>
    </row>
    <row r="40" spans="1:14">
      <c r="A40" s="8570"/>
      <c r="B40" s="3765">
        <v>4020</v>
      </c>
      <c r="C40" s="3781" t="s">
        <v>14487</v>
      </c>
      <c r="D40" s="3762">
        <v>24</v>
      </c>
      <c r="E40" s="3762" t="s">
        <v>14474</v>
      </c>
      <c r="F40" s="3762">
        <v>620</v>
      </c>
      <c r="G40" s="3762">
        <v>60</v>
      </c>
      <c r="H40" s="3762">
        <v>35</v>
      </c>
      <c r="I40" s="3762" t="s">
        <v>14477</v>
      </c>
      <c r="J40" s="3762">
        <v>8</v>
      </c>
      <c r="K40" s="3762">
        <v>12</v>
      </c>
      <c r="L40" s="4071">
        <v>15450</v>
      </c>
      <c r="M40" s="3775">
        <f t="shared" si="2"/>
        <v>15450</v>
      </c>
    </row>
    <row r="41" spans="1:14">
      <c r="A41" s="8570"/>
      <c r="B41" s="3765">
        <v>4022</v>
      </c>
      <c r="C41" s="3781" t="s">
        <v>14488</v>
      </c>
      <c r="D41" s="3762">
        <v>24</v>
      </c>
      <c r="E41" s="3762" t="s">
        <v>14474</v>
      </c>
      <c r="F41" s="3762">
        <v>620</v>
      </c>
      <c r="G41" s="3762">
        <v>60</v>
      </c>
      <c r="H41" s="3762">
        <v>35</v>
      </c>
      <c r="I41" s="3762" t="s">
        <v>14479</v>
      </c>
      <c r="J41" s="3762">
        <v>8</v>
      </c>
      <c r="K41" s="3762">
        <v>12</v>
      </c>
      <c r="L41" s="4071">
        <v>16470</v>
      </c>
      <c r="M41" s="3775">
        <f t="shared" si="2"/>
        <v>16470</v>
      </c>
    </row>
    <row r="42" spans="1:14">
      <c r="A42" s="8570"/>
      <c r="B42" s="3765">
        <v>4721</v>
      </c>
      <c r="C42" s="3781" t="s">
        <v>14489</v>
      </c>
      <c r="D42" s="3762">
        <v>24</v>
      </c>
      <c r="E42" s="3762" t="s">
        <v>14474</v>
      </c>
      <c r="F42" s="3762">
        <v>1100</v>
      </c>
      <c r="G42" s="3762">
        <v>70</v>
      </c>
      <c r="H42" s="3762">
        <v>50</v>
      </c>
      <c r="I42" s="3762" t="s">
        <v>14475</v>
      </c>
      <c r="J42" s="3762">
        <v>9</v>
      </c>
      <c r="K42" s="3762">
        <v>12</v>
      </c>
      <c r="L42" s="4071">
        <v>16995</v>
      </c>
      <c r="M42" s="3775">
        <f t="shared" si="2"/>
        <v>16995</v>
      </c>
    </row>
    <row r="43" spans="1:14">
      <c r="A43" s="8570"/>
      <c r="B43" s="3765">
        <v>4720</v>
      </c>
      <c r="C43" s="3781" t="s">
        <v>14490</v>
      </c>
      <c r="D43" s="3762">
        <v>24</v>
      </c>
      <c r="E43" s="3762" t="s">
        <v>14474</v>
      </c>
      <c r="F43" s="3762">
        <v>1100</v>
      </c>
      <c r="G43" s="3762">
        <v>70</v>
      </c>
      <c r="H43" s="3762">
        <v>50</v>
      </c>
      <c r="I43" s="3762" t="s">
        <v>14477</v>
      </c>
      <c r="J43" s="3762">
        <v>9</v>
      </c>
      <c r="K43" s="3762">
        <v>12</v>
      </c>
      <c r="L43" s="4071">
        <v>18540</v>
      </c>
      <c r="M43" s="3775">
        <f t="shared" si="2"/>
        <v>18540</v>
      </c>
    </row>
    <row r="44" spans="1:14">
      <c r="A44" s="8570"/>
      <c r="B44" s="3765">
        <v>4722</v>
      </c>
      <c r="C44" s="3781" t="s">
        <v>14491</v>
      </c>
      <c r="D44" s="3762">
        <v>24</v>
      </c>
      <c r="E44" s="3762" t="s">
        <v>14474</v>
      </c>
      <c r="F44" s="3762">
        <v>1100</v>
      </c>
      <c r="G44" s="3762">
        <v>70</v>
      </c>
      <c r="H44" s="3762">
        <v>50</v>
      </c>
      <c r="I44" s="3762" t="s">
        <v>14479</v>
      </c>
      <c r="J44" s="3762">
        <v>9</v>
      </c>
      <c r="K44" s="3762">
        <v>12</v>
      </c>
      <c r="L44" s="4071">
        <v>19910</v>
      </c>
      <c r="M44" s="3775">
        <f t="shared" si="2"/>
        <v>19910</v>
      </c>
    </row>
    <row r="45" spans="1:14">
      <c r="A45" s="8570"/>
      <c r="B45" s="3765">
        <v>4751</v>
      </c>
      <c r="C45" s="3782" t="s">
        <v>14492</v>
      </c>
      <c r="D45" s="3762">
        <v>50</v>
      </c>
      <c r="E45" s="3762" t="s">
        <v>14474</v>
      </c>
      <c r="F45" s="3762">
        <v>1100</v>
      </c>
      <c r="G45" s="3762">
        <v>70</v>
      </c>
      <c r="H45" s="3762">
        <v>50</v>
      </c>
      <c r="I45" s="3762" t="s">
        <v>14475</v>
      </c>
      <c r="J45" s="3762">
        <v>9</v>
      </c>
      <c r="K45" s="3762">
        <v>6</v>
      </c>
      <c r="L45" s="4071">
        <v>19980</v>
      </c>
      <c r="M45" s="3775">
        <f t="shared" si="2"/>
        <v>19980</v>
      </c>
    </row>
    <row r="46" spans="1:14">
      <c r="A46" s="8570"/>
      <c r="B46" s="3765">
        <v>4752</v>
      </c>
      <c r="C46" s="3782" t="s">
        <v>14493</v>
      </c>
      <c r="D46" s="3762">
        <v>50</v>
      </c>
      <c r="E46" s="3762" t="s">
        <v>14474</v>
      </c>
      <c r="F46" s="3762">
        <v>1100</v>
      </c>
      <c r="G46" s="3762">
        <v>70</v>
      </c>
      <c r="H46" s="3762">
        <v>50</v>
      </c>
      <c r="I46" s="3762" t="s">
        <v>14479</v>
      </c>
      <c r="J46" s="3762">
        <v>9</v>
      </c>
      <c r="K46" s="3762">
        <v>6</v>
      </c>
      <c r="L46" s="4071">
        <v>22130</v>
      </c>
      <c r="M46" s="3775">
        <f t="shared" si="2"/>
        <v>22130</v>
      </c>
    </row>
    <row r="47" spans="1:14">
      <c r="A47" s="8570"/>
      <c r="B47" s="3765">
        <v>4000</v>
      </c>
      <c r="C47" s="3783" t="s">
        <v>14494</v>
      </c>
      <c r="D47" s="3762" t="s">
        <v>14495</v>
      </c>
      <c r="E47" s="3762" t="s">
        <v>14474</v>
      </c>
      <c r="F47" s="3762">
        <v>620</v>
      </c>
      <c r="G47" s="3762">
        <v>60</v>
      </c>
      <c r="H47" s="3762">
        <v>25</v>
      </c>
      <c r="I47" s="3762" t="s">
        <v>14475</v>
      </c>
      <c r="J47" s="3762">
        <v>8</v>
      </c>
      <c r="K47" s="3762">
        <v>30</v>
      </c>
      <c r="L47" s="4071">
        <v>14170</v>
      </c>
      <c r="M47" s="3775">
        <f t="shared" si="2"/>
        <v>14170</v>
      </c>
    </row>
    <row r="48" spans="1:14">
      <c r="A48" s="8570"/>
      <c r="B48" s="3765">
        <v>4001</v>
      </c>
      <c r="C48" s="3783" t="s">
        <v>14496</v>
      </c>
      <c r="D48" s="3762" t="s">
        <v>14497</v>
      </c>
      <c r="E48" s="3762" t="s">
        <v>14474</v>
      </c>
      <c r="F48" s="3762">
        <v>1100</v>
      </c>
      <c r="G48" s="3762">
        <v>70</v>
      </c>
      <c r="H48" s="3762">
        <v>35</v>
      </c>
      <c r="I48" s="3762" t="s">
        <v>14475</v>
      </c>
      <c r="J48" s="3762">
        <v>9</v>
      </c>
      <c r="K48" s="3762">
        <v>22</v>
      </c>
      <c r="L48" s="4071">
        <v>16500</v>
      </c>
      <c r="M48" s="3775">
        <f t="shared" si="2"/>
        <v>16500</v>
      </c>
    </row>
    <row r="49" spans="1:14">
      <c r="A49" s="8570"/>
      <c r="B49" s="8571" t="s">
        <v>14498</v>
      </c>
      <c r="C49" s="8572"/>
      <c r="D49" s="8572"/>
      <c r="E49" s="8572"/>
      <c r="F49" s="8572"/>
      <c r="G49" s="8572"/>
      <c r="H49" s="8572"/>
      <c r="I49" s="8572"/>
      <c r="J49" s="8572"/>
      <c r="K49" s="8572"/>
      <c r="L49" s="8572"/>
      <c r="M49" s="8572"/>
    </row>
    <row r="50" spans="1:14">
      <c r="A50" s="8573"/>
      <c r="B50" s="8573"/>
      <c r="C50" s="8573"/>
      <c r="D50" s="8573"/>
      <c r="E50" s="8573"/>
      <c r="F50" s="8573"/>
      <c r="G50" s="8573"/>
      <c r="H50" s="8573"/>
      <c r="I50" s="8573"/>
      <c r="J50" s="8573"/>
      <c r="K50" s="8573"/>
      <c r="L50" s="8573"/>
      <c r="M50" s="8573"/>
    </row>
    <row r="51" spans="1:14">
      <c r="A51" s="8581" t="s">
        <v>70</v>
      </c>
      <c r="B51" s="8587" t="s">
        <v>14499</v>
      </c>
      <c r="C51" s="8588"/>
      <c r="D51" s="8588"/>
      <c r="E51" s="8588"/>
      <c r="F51" s="8588"/>
      <c r="G51" s="8588"/>
      <c r="H51" s="8588"/>
      <c r="I51" s="8588"/>
      <c r="J51" s="8588"/>
      <c r="K51" s="8588"/>
      <c r="L51" s="8588"/>
      <c r="M51" s="8589"/>
      <c r="N51" s="3772" t="s">
        <v>6237</v>
      </c>
    </row>
    <row r="52" spans="1:14" ht="35">
      <c r="A52" s="8582"/>
      <c r="B52" s="3778" t="s">
        <v>64</v>
      </c>
      <c r="C52" s="3778" t="s">
        <v>67</v>
      </c>
      <c r="D52" s="3778" t="s">
        <v>1417</v>
      </c>
      <c r="E52" s="3778" t="s">
        <v>2124</v>
      </c>
      <c r="F52" s="3778" t="s">
        <v>14444</v>
      </c>
      <c r="G52" s="3778" t="s">
        <v>14445</v>
      </c>
      <c r="H52" s="3778" t="s">
        <v>14446</v>
      </c>
      <c r="I52" s="3778" t="s">
        <v>14500</v>
      </c>
      <c r="J52" s="3778" t="s">
        <v>14501</v>
      </c>
      <c r="K52" s="3778" t="s">
        <v>14448</v>
      </c>
      <c r="L52" s="3778" t="s">
        <v>14449</v>
      </c>
      <c r="M52" s="3778" t="s">
        <v>14450</v>
      </c>
      <c r="N52" s="3773">
        <v>0</v>
      </c>
    </row>
    <row r="53" spans="1:14">
      <c r="A53" s="8570"/>
      <c r="B53" s="3765">
        <v>5153</v>
      </c>
      <c r="C53" s="3781" t="s">
        <v>14502</v>
      </c>
      <c r="D53" s="3762" t="s">
        <v>14452</v>
      </c>
      <c r="E53" s="3762">
        <v>350</v>
      </c>
      <c r="F53" s="3762">
        <v>85</v>
      </c>
      <c r="G53" s="3762">
        <v>6</v>
      </c>
      <c r="H53" s="3762">
        <v>5</v>
      </c>
      <c r="I53" s="3762">
        <v>5</v>
      </c>
      <c r="J53" s="3762">
        <v>8</v>
      </c>
      <c r="K53" s="3762">
        <v>112</v>
      </c>
      <c r="L53" s="4071">
        <v>3250</v>
      </c>
      <c r="M53" s="3774">
        <f>L53-(L53*$N$52)</f>
        <v>3250</v>
      </c>
    </row>
    <row r="54" spans="1:14">
      <c r="A54" s="8570"/>
      <c r="B54" s="3765">
        <v>5100</v>
      </c>
      <c r="C54" s="3781" t="s">
        <v>14503</v>
      </c>
      <c r="D54" s="3762" t="s">
        <v>14452</v>
      </c>
      <c r="E54" s="3762">
        <v>210</v>
      </c>
      <c r="F54" s="3762">
        <v>110</v>
      </c>
      <c r="G54" s="3762">
        <v>8</v>
      </c>
      <c r="H54" s="3762">
        <v>5</v>
      </c>
      <c r="I54" s="3762">
        <v>5</v>
      </c>
      <c r="J54" s="3762">
        <v>8</v>
      </c>
      <c r="K54" s="3770">
        <v>112</v>
      </c>
      <c r="L54" s="4071">
        <v>3950</v>
      </c>
      <c r="M54" s="3774">
        <f t="shared" ref="M54:M57" si="3">L54-(L54*$N$52)</f>
        <v>3950</v>
      </c>
    </row>
    <row r="55" spans="1:14">
      <c r="A55" s="8570"/>
      <c r="B55" s="3765">
        <v>5101</v>
      </c>
      <c r="C55" s="3781" t="s">
        <v>14504</v>
      </c>
      <c r="D55" s="3762" t="s">
        <v>14452</v>
      </c>
      <c r="E55" s="3762">
        <v>590</v>
      </c>
      <c r="F55" s="3762">
        <v>220</v>
      </c>
      <c r="G55" s="3762">
        <v>12</v>
      </c>
      <c r="H55" s="3762">
        <v>7</v>
      </c>
      <c r="I55" s="3762">
        <v>5</v>
      </c>
      <c r="J55" s="3762">
        <v>8</v>
      </c>
      <c r="K55" s="3770">
        <v>72</v>
      </c>
      <c r="L55" s="4071">
        <v>6750</v>
      </c>
      <c r="M55" s="3774">
        <f t="shared" si="3"/>
        <v>6750</v>
      </c>
    </row>
    <row r="56" spans="1:14">
      <c r="A56" s="8570"/>
      <c r="B56" s="3765">
        <v>5150</v>
      </c>
      <c r="C56" s="3781" t="s">
        <v>14505</v>
      </c>
      <c r="D56" s="3762" t="s">
        <v>14452</v>
      </c>
      <c r="E56" s="3762">
        <v>1200</v>
      </c>
      <c r="F56" s="3762">
        <v>350</v>
      </c>
      <c r="G56" s="3762">
        <v>17</v>
      </c>
      <c r="H56" s="3762">
        <v>10</v>
      </c>
      <c r="I56" s="3762">
        <v>6</v>
      </c>
      <c r="J56" s="3762">
        <v>8</v>
      </c>
      <c r="K56" s="3770">
        <v>45</v>
      </c>
      <c r="L56" s="4071">
        <v>12210</v>
      </c>
      <c r="M56" s="3774">
        <f t="shared" si="3"/>
        <v>12210</v>
      </c>
    </row>
    <row r="57" spans="1:14">
      <c r="A57" s="8570"/>
      <c r="B57" s="3765">
        <v>5152</v>
      </c>
      <c r="C57" s="3781" t="s">
        <v>14506</v>
      </c>
      <c r="D57" s="3762" t="s">
        <v>14452</v>
      </c>
      <c r="E57" s="3762">
        <v>1200</v>
      </c>
      <c r="F57" s="3762">
        <v>200</v>
      </c>
      <c r="G57" s="3762">
        <v>25</v>
      </c>
      <c r="H57" s="3762">
        <v>10</v>
      </c>
      <c r="I57" s="3762">
        <v>6</v>
      </c>
      <c r="J57" s="3762">
        <v>8</v>
      </c>
      <c r="K57" s="3771">
        <v>60</v>
      </c>
      <c r="L57" s="4071">
        <v>12400</v>
      </c>
      <c r="M57" s="3774">
        <f t="shared" si="3"/>
        <v>12400</v>
      </c>
    </row>
    <row r="58" spans="1:14">
      <c r="A58" s="8570"/>
      <c r="B58" s="3765">
        <v>5151</v>
      </c>
      <c r="C58" s="3781" t="s">
        <v>14507</v>
      </c>
      <c r="D58" s="3762" t="s">
        <v>14452</v>
      </c>
      <c r="E58" s="3762">
        <v>1700</v>
      </c>
      <c r="F58" s="3762">
        <v>550</v>
      </c>
      <c r="G58" s="3762">
        <v>14</v>
      </c>
      <c r="H58" s="3762">
        <v>10</v>
      </c>
      <c r="I58" s="3762">
        <v>40</v>
      </c>
      <c r="J58" s="3762">
        <v>8</v>
      </c>
      <c r="K58" s="3770">
        <v>15</v>
      </c>
      <c r="L58" s="4071">
        <v>23750</v>
      </c>
      <c r="M58" s="3774">
        <f>L58-(L58*$N$52)</f>
        <v>23750</v>
      </c>
    </row>
    <row r="59" spans="1:14">
      <c r="A59" s="8594" t="s">
        <v>70</v>
      </c>
      <c r="B59" s="8579" t="s">
        <v>14508</v>
      </c>
      <c r="C59" s="8595"/>
      <c r="D59" s="8595"/>
      <c r="E59" s="8595"/>
      <c r="F59" s="8595"/>
      <c r="G59" s="8595"/>
      <c r="H59" s="8595"/>
      <c r="I59" s="8595"/>
      <c r="J59" s="8595"/>
      <c r="K59" s="8595"/>
      <c r="L59" s="8595"/>
      <c r="M59" s="8595"/>
      <c r="N59" s="3772" t="s">
        <v>6237</v>
      </c>
    </row>
    <row r="60" spans="1:14" ht="35">
      <c r="A60" s="8594"/>
      <c r="B60" s="3778" t="s">
        <v>64</v>
      </c>
      <c r="C60" s="3778" t="s">
        <v>67</v>
      </c>
      <c r="D60" s="3778" t="s">
        <v>1417</v>
      </c>
      <c r="E60" s="3778" t="s">
        <v>2124</v>
      </c>
      <c r="F60" s="3778" t="s">
        <v>14444</v>
      </c>
      <c r="G60" s="3778" t="s">
        <v>14445</v>
      </c>
      <c r="H60" s="3778" t="s">
        <v>14446</v>
      </c>
      <c r="I60" s="3778" t="s">
        <v>14500</v>
      </c>
      <c r="J60" s="3778" t="s">
        <v>14501</v>
      </c>
      <c r="K60" s="3778" t="s">
        <v>14448</v>
      </c>
      <c r="L60" s="3778" t="s">
        <v>14449</v>
      </c>
      <c r="M60" s="3778" t="s">
        <v>14450</v>
      </c>
      <c r="N60" s="3773">
        <v>0</v>
      </c>
    </row>
    <row r="61" spans="1:14">
      <c r="A61" s="8547"/>
      <c r="B61" s="3765">
        <v>5307</v>
      </c>
      <c r="C61" s="3781" t="s">
        <v>14509</v>
      </c>
      <c r="D61" s="3762" t="s">
        <v>14452</v>
      </c>
      <c r="E61" s="3762">
        <v>195</v>
      </c>
      <c r="F61" s="3762">
        <v>115</v>
      </c>
      <c r="G61" s="3762">
        <v>5</v>
      </c>
      <c r="H61" s="3762">
        <v>5</v>
      </c>
      <c r="I61" s="3762">
        <v>32</v>
      </c>
      <c r="J61" s="3762">
        <v>8</v>
      </c>
      <c r="K61" s="3770">
        <v>112</v>
      </c>
      <c r="L61" s="4071">
        <v>3250</v>
      </c>
      <c r="M61" s="3777">
        <f>L61-(L61*$N$60)</f>
        <v>3250</v>
      </c>
    </row>
    <row r="62" spans="1:14">
      <c r="A62" s="8547"/>
      <c r="B62" s="3765">
        <v>5400</v>
      </c>
      <c r="C62" s="3781" t="s">
        <v>14510</v>
      </c>
      <c r="D62" s="3762" t="s">
        <v>14452</v>
      </c>
      <c r="E62" s="3762">
        <v>250</v>
      </c>
      <c r="F62" s="3762">
        <v>140</v>
      </c>
      <c r="G62" s="3762">
        <v>6</v>
      </c>
      <c r="H62" s="3762">
        <v>5</v>
      </c>
      <c r="I62" s="3762">
        <v>32</v>
      </c>
      <c r="J62" s="3762">
        <v>8</v>
      </c>
      <c r="K62" s="3770">
        <v>100</v>
      </c>
      <c r="L62" s="4071">
        <v>3950</v>
      </c>
      <c r="M62" s="3777">
        <f t="shared" ref="M62:M68" si="4">L62-(L62*$N$60)</f>
        <v>3950</v>
      </c>
    </row>
    <row r="63" spans="1:14">
      <c r="A63" s="8547"/>
      <c r="B63" s="3765">
        <v>5401</v>
      </c>
      <c r="C63" s="3781" t="s">
        <v>14511</v>
      </c>
      <c r="D63" s="3762" t="s">
        <v>14452</v>
      </c>
      <c r="E63" s="3762">
        <v>590</v>
      </c>
      <c r="F63" s="3762">
        <v>230</v>
      </c>
      <c r="G63" s="3762">
        <v>8</v>
      </c>
      <c r="H63" s="3762">
        <v>7</v>
      </c>
      <c r="I63" s="3762">
        <v>35</v>
      </c>
      <c r="J63" s="3762">
        <v>8</v>
      </c>
      <c r="K63" s="3770">
        <v>72</v>
      </c>
      <c r="L63" s="4071">
        <v>6480</v>
      </c>
      <c r="M63" s="3777">
        <f t="shared" si="4"/>
        <v>6480</v>
      </c>
    </row>
    <row r="64" spans="1:14">
      <c r="A64" s="8547"/>
      <c r="B64" s="3765">
        <v>5402</v>
      </c>
      <c r="C64" s="3781" t="s">
        <v>14512</v>
      </c>
      <c r="D64" s="3762" t="s">
        <v>14452</v>
      </c>
      <c r="E64" s="3762">
        <v>1200</v>
      </c>
      <c r="F64" s="3762">
        <v>330</v>
      </c>
      <c r="G64" s="3762">
        <v>12</v>
      </c>
      <c r="H64" s="3762">
        <v>10</v>
      </c>
      <c r="I64" s="3762">
        <v>37</v>
      </c>
      <c r="J64" s="3762">
        <v>8</v>
      </c>
      <c r="K64" s="3770">
        <v>45</v>
      </c>
      <c r="L64" s="4071">
        <v>10350</v>
      </c>
      <c r="M64" s="3777">
        <f t="shared" si="4"/>
        <v>10350</v>
      </c>
    </row>
    <row r="65" spans="1:14">
      <c r="A65" s="8547"/>
      <c r="B65" s="3765">
        <v>5302</v>
      </c>
      <c r="C65" s="3781" t="s">
        <v>14513</v>
      </c>
      <c r="D65" s="3762" t="s">
        <v>14452</v>
      </c>
      <c r="E65" s="3762">
        <v>420</v>
      </c>
      <c r="F65" s="3762">
        <v>150</v>
      </c>
      <c r="G65" s="3762">
        <v>7</v>
      </c>
      <c r="H65" s="3762">
        <v>10</v>
      </c>
      <c r="I65" s="3762">
        <v>35</v>
      </c>
      <c r="J65" s="3762">
        <v>8</v>
      </c>
      <c r="K65" s="3770">
        <v>72</v>
      </c>
      <c r="L65" s="4072">
        <v>8760</v>
      </c>
      <c r="M65" s="3777">
        <f t="shared" si="4"/>
        <v>8760</v>
      </c>
    </row>
    <row r="66" spans="1:14">
      <c r="A66" s="8547"/>
      <c r="B66" s="3765">
        <v>5303</v>
      </c>
      <c r="C66" s="3781" t="s">
        <v>14514</v>
      </c>
      <c r="D66" s="3762" t="s">
        <v>14452</v>
      </c>
      <c r="E66" s="3762">
        <v>1020</v>
      </c>
      <c r="F66" s="3762">
        <v>255</v>
      </c>
      <c r="G66" s="3762">
        <v>11</v>
      </c>
      <c r="H66" s="3762">
        <v>10</v>
      </c>
      <c r="I66" s="3762">
        <v>35</v>
      </c>
      <c r="J66" s="3762">
        <v>8</v>
      </c>
      <c r="K66" s="3770">
        <v>72</v>
      </c>
      <c r="L66" s="4071">
        <v>9860</v>
      </c>
      <c r="M66" s="3777">
        <f t="shared" si="4"/>
        <v>9860</v>
      </c>
    </row>
    <row r="67" spans="1:14">
      <c r="A67" s="8547"/>
      <c r="B67" s="3765">
        <v>5305</v>
      </c>
      <c r="C67" s="3781" t="s">
        <v>14515</v>
      </c>
      <c r="D67" s="3762" t="s">
        <v>14452</v>
      </c>
      <c r="E67" s="3762">
        <v>450</v>
      </c>
      <c r="F67" s="3762">
        <v>200</v>
      </c>
      <c r="G67" s="3762">
        <v>7</v>
      </c>
      <c r="H67" s="3762">
        <v>10</v>
      </c>
      <c r="I67" s="3762">
        <v>35</v>
      </c>
      <c r="J67" s="3762">
        <v>8</v>
      </c>
      <c r="K67" s="3770">
        <v>72</v>
      </c>
      <c r="L67" s="4071">
        <v>8760</v>
      </c>
      <c r="M67" s="3777">
        <f t="shared" si="4"/>
        <v>8760</v>
      </c>
    </row>
    <row r="68" spans="1:14">
      <c r="A68" s="8547"/>
      <c r="B68" s="3765">
        <v>5306</v>
      </c>
      <c r="C68" s="3781" t="s">
        <v>14516</v>
      </c>
      <c r="D68" s="3762" t="s">
        <v>14452</v>
      </c>
      <c r="E68" s="3762">
        <v>800</v>
      </c>
      <c r="F68" s="3762">
        <v>260</v>
      </c>
      <c r="G68" s="3762">
        <v>10</v>
      </c>
      <c r="H68" s="3762">
        <v>10</v>
      </c>
      <c r="I68" s="3762">
        <v>35</v>
      </c>
      <c r="J68" s="3762">
        <v>8</v>
      </c>
      <c r="K68" s="3770">
        <v>72</v>
      </c>
      <c r="L68" s="4072">
        <v>10470</v>
      </c>
      <c r="M68" s="3777">
        <f t="shared" si="4"/>
        <v>10470</v>
      </c>
    </row>
    <row r="70" spans="1:14">
      <c r="A70" s="8594" t="s">
        <v>70</v>
      </c>
      <c r="B70" s="8587" t="s">
        <v>14523</v>
      </c>
      <c r="C70" s="8588"/>
      <c r="D70" s="8588"/>
      <c r="E70" s="8588"/>
      <c r="F70" s="8588"/>
      <c r="G70" s="8588"/>
      <c r="H70" s="8588"/>
      <c r="I70" s="8588"/>
      <c r="J70" s="8588"/>
      <c r="K70" s="8588"/>
      <c r="L70" s="8588"/>
      <c r="M70" s="8589"/>
      <c r="N70" s="3772" t="s">
        <v>6237</v>
      </c>
    </row>
    <row r="71" spans="1:14" ht="23.35">
      <c r="A71" s="8594"/>
      <c r="B71" s="3779" t="s">
        <v>64</v>
      </c>
      <c r="C71" s="3779" t="s">
        <v>67</v>
      </c>
      <c r="D71" s="8591" t="s">
        <v>71</v>
      </c>
      <c r="E71" s="8592"/>
      <c r="F71" s="8592"/>
      <c r="G71" s="8592"/>
      <c r="H71" s="8592"/>
      <c r="I71" s="8592"/>
      <c r="J71" s="8593"/>
      <c r="K71" s="3780" t="s">
        <v>14448</v>
      </c>
      <c r="L71" s="3780" t="s">
        <v>14449</v>
      </c>
      <c r="M71" s="3780" t="s">
        <v>14450</v>
      </c>
      <c r="N71" s="3773">
        <v>0</v>
      </c>
    </row>
    <row r="72" spans="1:14" ht="17.25" customHeight="1">
      <c r="A72" s="8567"/>
      <c r="B72" s="3877">
        <v>6003</v>
      </c>
      <c r="C72" s="3878" t="s">
        <v>14541</v>
      </c>
      <c r="D72" s="8561" t="s">
        <v>14529</v>
      </c>
      <c r="E72" s="8562"/>
      <c r="F72" s="8562"/>
      <c r="G72" s="8562"/>
      <c r="H72" s="8562"/>
      <c r="I72" s="8562"/>
      <c r="J72" s="8563"/>
      <c r="K72" s="3879">
        <v>75</v>
      </c>
      <c r="L72" s="3880">
        <v>2400</v>
      </c>
      <c r="M72" s="3880">
        <f>L72-L72*$N$71</f>
        <v>2400</v>
      </c>
      <c r="N72" s="3773"/>
    </row>
    <row r="73" spans="1:14" ht="16.5" customHeight="1">
      <c r="A73" s="8568"/>
      <c r="B73" s="3877">
        <v>6004</v>
      </c>
      <c r="C73" s="3878" t="s">
        <v>14518</v>
      </c>
      <c r="D73" s="8564"/>
      <c r="E73" s="8553"/>
      <c r="F73" s="8553"/>
      <c r="G73" s="8553"/>
      <c r="H73" s="8553"/>
      <c r="I73" s="8553"/>
      <c r="J73" s="8554"/>
      <c r="K73" s="3881">
        <v>72</v>
      </c>
      <c r="L73" s="4071">
        <v>2500</v>
      </c>
      <c r="M73" s="3882">
        <f>L73-(L73*$N$71)</f>
        <v>2500</v>
      </c>
    </row>
    <row r="74" spans="1:14" ht="19.5" customHeight="1">
      <c r="A74" s="8568"/>
      <c r="B74" s="3877">
        <v>6005</v>
      </c>
      <c r="C74" s="3878" t="s">
        <v>14542</v>
      </c>
      <c r="D74" s="8564"/>
      <c r="E74" s="8553"/>
      <c r="F74" s="8553"/>
      <c r="G74" s="8553"/>
      <c r="H74" s="8553"/>
      <c r="I74" s="8553"/>
      <c r="J74" s="8554"/>
      <c r="K74" s="3881">
        <v>72</v>
      </c>
      <c r="L74" s="4071">
        <v>2500</v>
      </c>
      <c r="M74" s="3882">
        <f>L74-(L74*$N$71)</f>
        <v>2500</v>
      </c>
    </row>
    <row r="75" spans="1:14" ht="19.5" customHeight="1">
      <c r="A75" s="8568"/>
      <c r="B75" s="3877">
        <v>6006</v>
      </c>
      <c r="C75" s="3878" t="s">
        <v>14519</v>
      </c>
      <c r="D75" s="8565"/>
      <c r="E75" s="8566"/>
      <c r="F75" s="8566"/>
      <c r="G75" s="8566"/>
      <c r="H75" s="8566"/>
      <c r="I75" s="8566"/>
      <c r="J75" s="8557"/>
      <c r="K75" s="3881">
        <v>72</v>
      </c>
      <c r="L75" s="4071">
        <v>2500</v>
      </c>
      <c r="M75" s="3882">
        <f t="shared" ref="M75:M81" si="5">L75-(L75*$N$71)</f>
        <v>2500</v>
      </c>
    </row>
    <row r="76" spans="1:14" ht="16.5" customHeight="1">
      <c r="A76" s="8568"/>
      <c r="B76" s="3877">
        <v>6009</v>
      </c>
      <c r="C76" s="3878" t="s">
        <v>14520</v>
      </c>
      <c r="D76" s="8549" t="s">
        <v>14528</v>
      </c>
      <c r="E76" s="8550"/>
      <c r="F76" s="8550"/>
      <c r="G76" s="8550"/>
      <c r="H76" s="8550"/>
      <c r="I76" s="8550"/>
      <c r="J76" s="8551"/>
      <c r="K76" s="3881">
        <v>72</v>
      </c>
      <c r="L76" s="4071">
        <v>6820</v>
      </c>
      <c r="M76" s="3882">
        <f t="shared" si="5"/>
        <v>6820</v>
      </c>
    </row>
    <row r="77" spans="1:14">
      <c r="A77" s="8568"/>
      <c r="B77" s="3877">
        <v>6010</v>
      </c>
      <c r="C77" s="3878" t="s">
        <v>14521</v>
      </c>
      <c r="D77" s="8552"/>
      <c r="E77" s="8553"/>
      <c r="F77" s="8553"/>
      <c r="G77" s="8553"/>
      <c r="H77" s="8553"/>
      <c r="I77" s="8553"/>
      <c r="J77" s="8554"/>
      <c r="K77" s="3881">
        <v>72</v>
      </c>
      <c r="L77" s="4071">
        <v>6820</v>
      </c>
      <c r="M77" s="3882">
        <f t="shared" si="5"/>
        <v>6820</v>
      </c>
    </row>
    <row r="78" spans="1:14" ht="18" customHeight="1">
      <c r="A78" s="8568"/>
      <c r="B78" s="3877">
        <v>6011</v>
      </c>
      <c r="C78" s="3878" t="s">
        <v>14522</v>
      </c>
      <c r="D78" s="8555"/>
      <c r="E78" s="8556"/>
      <c r="F78" s="8556"/>
      <c r="G78" s="8556"/>
      <c r="H78" s="8556"/>
      <c r="I78" s="8556"/>
      <c r="J78" s="8557"/>
      <c r="K78" s="3881">
        <v>72</v>
      </c>
      <c r="L78" s="4071">
        <v>7580</v>
      </c>
      <c r="M78" s="3882">
        <f t="shared" si="5"/>
        <v>7580</v>
      </c>
    </row>
    <row r="79" spans="1:14" ht="18" customHeight="1">
      <c r="A79" s="8568"/>
      <c r="B79" s="3877">
        <v>6017</v>
      </c>
      <c r="C79" s="3883" t="s">
        <v>14543</v>
      </c>
      <c r="D79" s="8561" t="s">
        <v>14546</v>
      </c>
      <c r="E79" s="8562"/>
      <c r="F79" s="8562"/>
      <c r="G79" s="8562"/>
      <c r="H79" s="8562"/>
      <c r="I79" s="8562"/>
      <c r="J79" s="8563"/>
      <c r="K79" s="3881">
        <v>36</v>
      </c>
      <c r="L79" s="4073">
        <v>3600</v>
      </c>
      <c r="M79" s="3882">
        <f t="shared" si="5"/>
        <v>3600</v>
      </c>
    </row>
    <row r="80" spans="1:14" ht="18" customHeight="1">
      <c r="A80" s="8569"/>
      <c r="B80" s="3877">
        <v>6018</v>
      </c>
      <c r="C80" s="3883" t="s">
        <v>14544</v>
      </c>
      <c r="D80" s="8565"/>
      <c r="E80" s="8566"/>
      <c r="F80" s="8566"/>
      <c r="G80" s="8566"/>
      <c r="H80" s="8566"/>
      <c r="I80" s="8566"/>
      <c r="J80" s="8557"/>
      <c r="K80" s="3881">
        <v>36</v>
      </c>
      <c r="L80" s="4073">
        <v>3600</v>
      </c>
      <c r="M80" s="3882">
        <f t="shared" si="5"/>
        <v>3600</v>
      </c>
    </row>
    <row r="81" spans="1:13" ht="41.25" customHeight="1">
      <c r="A81" s="3884"/>
      <c r="B81" s="3885">
        <v>9025</v>
      </c>
      <c r="C81" s="3886" t="s">
        <v>14524</v>
      </c>
      <c r="D81" s="8558" t="s">
        <v>14527</v>
      </c>
      <c r="E81" s="8559"/>
      <c r="F81" s="8559"/>
      <c r="G81" s="8559"/>
      <c r="H81" s="8559"/>
      <c r="I81" s="8559"/>
      <c r="J81" s="8560"/>
      <c r="K81" s="3881">
        <v>456</v>
      </c>
      <c r="L81" s="4074">
        <v>5160</v>
      </c>
      <c r="M81" s="3882">
        <f t="shared" si="5"/>
        <v>5160</v>
      </c>
    </row>
    <row r="82" spans="1:13">
      <c r="B82" s="8548" t="s">
        <v>14525</v>
      </c>
      <c r="C82" s="8548"/>
      <c r="D82" s="8548"/>
      <c r="E82" s="8548"/>
      <c r="F82" s="8548"/>
      <c r="G82" s="8548"/>
      <c r="H82" s="8548"/>
      <c r="I82" s="8548"/>
      <c r="J82" s="8548"/>
      <c r="K82" s="8548"/>
      <c r="L82" s="8548"/>
      <c r="M82" s="8548"/>
    </row>
    <row r="83" spans="1:13">
      <c r="B83" s="8548" t="s">
        <v>14526</v>
      </c>
      <c r="C83" s="8548"/>
      <c r="D83" s="8548"/>
      <c r="E83" s="8548"/>
      <c r="F83" s="8548"/>
      <c r="G83" s="8548"/>
      <c r="H83" s="8548"/>
      <c r="I83" s="8548"/>
      <c r="J83" s="8548"/>
      <c r="K83" s="8548"/>
      <c r="L83" s="8548"/>
      <c r="M83" s="8548"/>
    </row>
    <row r="84" spans="1:13">
      <c r="B84" s="8572" t="s">
        <v>14545</v>
      </c>
      <c r="C84" s="8572"/>
      <c r="D84" s="8572"/>
      <c r="E84" s="8572"/>
      <c r="F84" s="8572"/>
      <c r="G84" s="8572"/>
      <c r="H84" s="8572"/>
      <c r="I84" s="8572"/>
      <c r="J84" s="8572"/>
      <c r="K84" s="8572"/>
      <c r="L84" s="8572"/>
      <c r="M84" s="8572"/>
    </row>
  </sheetData>
  <mergeCells count="40">
    <mergeCell ref="B84:M84"/>
    <mergeCell ref="B11:M11"/>
    <mergeCell ref="A51:A52"/>
    <mergeCell ref="B51:M51"/>
    <mergeCell ref="B27:M27"/>
    <mergeCell ref="A28:A29"/>
    <mergeCell ref="B28:M28"/>
    <mergeCell ref="A30:A35"/>
    <mergeCell ref="A36:A37"/>
    <mergeCell ref="B36:M36"/>
    <mergeCell ref="D71:J71"/>
    <mergeCell ref="B70:M70"/>
    <mergeCell ref="A70:A71"/>
    <mergeCell ref="A53:A58"/>
    <mergeCell ref="A59:A60"/>
    <mergeCell ref="B59:M59"/>
    <mergeCell ref="A1:K1"/>
    <mergeCell ref="A38:A46"/>
    <mergeCell ref="A47:A49"/>
    <mergeCell ref="B49:M49"/>
    <mergeCell ref="A50:M50"/>
    <mergeCell ref="A13:A20"/>
    <mergeCell ref="B20:M20"/>
    <mergeCell ref="A21:A22"/>
    <mergeCell ref="B21:M21"/>
    <mergeCell ref="A23:A26"/>
    <mergeCell ref="B26:M26"/>
    <mergeCell ref="A5:A6"/>
    <mergeCell ref="B5:M5"/>
    <mergeCell ref="A7:A10"/>
    <mergeCell ref="B10:M10"/>
    <mergeCell ref="A11:A12"/>
    <mergeCell ref="A61:A68"/>
    <mergeCell ref="B83:M83"/>
    <mergeCell ref="D76:J78"/>
    <mergeCell ref="D81:J81"/>
    <mergeCell ref="B82:M82"/>
    <mergeCell ref="D72:J75"/>
    <mergeCell ref="D79:J80"/>
    <mergeCell ref="A72:A80"/>
  </mergeCells>
  <pageMargins left="0.7" right="0.7" top="0.75" bottom="0.75" header="0.3" footer="0.3"/>
  <pageSetup paperSize="9" orientation="portrait" horizontalDpi="90" verticalDpi="90"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A1:H32"/>
  <sheetViews>
    <sheetView workbookViewId="0">
      <selection activeCell="G6" sqref="G6"/>
    </sheetView>
  </sheetViews>
  <sheetFormatPr defaultRowHeight="14.35"/>
  <cols>
    <col min="1" max="1" width="11" bestFit="1" customWidth="1"/>
    <col min="2" max="2" width="75.5859375" bestFit="1" customWidth="1"/>
    <col min="3" max="3" width="14.41015625" customWidth="1"/>
    <col min="4" max="4" width="14.41015625" style="320" customWidth="1"/>
  </cols>
  <sheetData>
    <row r="1" spans="1:8" s="3941" customFormat="1" ht="12.75" customHeight="1">
      <c r="A1" s="8465" t="s">
        <v>23599</v>
      </c>
      <c r="B1" s="8465"/>
      <c r="C1" s="8465"/>
      <c r="D1" s="8465"/>
      <c r="E1" s="8465"/>
      <c r="F1" s="5324"/>
      <c r="G1" s="5324"/>
      <c r="H1" s="5324"/>
    </row>
    <row r="5" spans="1:8" s="6069" customFormat="1">
      <c r="A5" s="8596" t="s">
        <v>23619</v>
      </c>
      <c r="B5" s="8597"/>
      <c r="C5" s="8597"/>
      <c r="D5" s="8598"/>
      <c r="E5" s="6811" t="s">
        <v>6237</v>
      </c>
    </row>
    <row r="6" spans="1:8" ht="23.35">
      <c r="A6" s="6807" t="s">
        <v>75</v>
      </c>
      <c r="B6" s="6807" t="s">
        <v>42</v>
      </c>
      <c r="C6" s="6808" t="s">
        <v>1142</v>
      </c>
      <c r="D6" s="6809" t="s">
        <v>23618</v>
      </c>
      <c r="E6" s="6812">
        <v>0</v>
      </c>
    </row>
    <row r="7" spans="1:8">
      <c r="A7" s="6803" t="s">
        <v>23602</v>
      </c>
      <c r="B7" s="6804" t="s">
        <v>23623</v>
      </c>
      <c r="C7" s="6805">
        <v>4380</v>
      </c>
      <c r="D7" s="6805">
        <f>C7-C7*$E$6</f>
        <v>4380</v>
      </c>
    </row>
    <row r="8" spans="1:8">
      <c r="A8" s="6803" t="s">
        <v>23603</v>
      </c>
      <c r="B8" s="6804" t="s">
        <v>23624</v>
      </c>
      <c r="C8" s="6806">
        <v>4380</v>
      </c>
      <c r="D8" s="6805">
        <f t="shared" ref="D8:D15" si="0">C8-C8*$E$6</f>
        <v>4380</v>
      </c>
    </row>
    <row r="9" spans="1:8">
      <c r="A9" s="6803" t="s">
        <v>23601</v>
      </c>
      <c r="B9" s="6804" t="s">
        <v>23625</v>
      </c>
      <c r="C9" s="6806">
        <v>4730</v>
      </c>
      <c r="D9" s="6805">
        <f t="shared" si="0"/>
        <v>4730</v>
      </c>
    </row>
    <row r="10" spans="1:8">
      <c r="A10" s="6803" t="s">
        <v>23604</v>
      </c>
      <c r="B10" s="6804" t="s">
        <v>23626</v>
      </c>
      <c r="C10" s="6805">
        <v>4840</v>
      </c>
      <c r="D10" s="6805">
        <f t="shared" si="0"/>
        <v>4840</v>
      </c>
    </row>
    <row r="11" spans="1:8">
      <c r="A11" s="6803" t="s">
        <v>23616</v>
      </c>
      <c r="B11" s="6804" t="s">
        <v>23617</v>
      </c>
      <c r="C11" s="6805">
        <v>4390</v>
      </c>
      <c r="D11" s="6805">
        <f t="shared" si="0"/>
        <v>4390</v>
      </c>
    </row>
    <row r="12" spans="1:8">
      <c r="A12" s="6803" t="s">
        <v>23613</v>
      </c>
      <c r="B12" s="6804" t="s">
        <v>23627</v>
      </c>
      <c r="C12" s="6806">
        <v>4720</v>
      </c>
      <c r="D12" s="6805">
        <f t="shared" si="0"/>
        <v>4720</v>
      </c>
    </row>
    <row r="13" spans="1:8">
      <c r="A13" s="6803" t="s">
        <v>23614</v>
      </c>
      <c r="B13" s="6804" t="s">
        <v>23628</v>
      </c>
      <c r="C13" s="6806">
        <v>4590</v>
      </c>
      <c r="D13" s="6805">
        <f t="shared" si="0"/>
        <v>4590</v>
      </c>
    </row>
    <row r="14" spans="1:8">
      <c r="A14" s="6803" t="s">
        <v>23615</v>
      </c>
      <c r="B14" s="6804" t="s">
        <v>23629</v>
      </c>
      <c r="C14" s="6805">
        <v>5690</v>
      </c>
      <c r="D14" s="6805">
        <f t="shared" si="0"/>
        <v>5690</v>
      </c>
    </row>
    <row r="15" spans="1:8">
      <c r="A15" s="6803" t="s">
        <v>23608</v>
      </c>
      <c r="B15" s="6804" t="s">
        <v>23630</v>
      </c>
      <c r="C15" s="6805">
        <v>7000</v>
      </c>
      <c r="D15" s="6805">
        <f t="shared" si="0"/>
        <v>7000</v>
      </c>
    </row>
    <row r="16" spans="1:8">
      <c r="A16" s="5324"/>
      <c r="B16" s="5324"/>
      <c r="C16" s="5324"/>
      <c r="D16" s="6810"/>
    </row>
    <row r="17" spans="1:5">
      <c r="A17" s="8596" t="s">
        <v>23620</v>
      </c>
      <c r="B17" s="8597"/>
      <c r="C17" s="8597"/>
      <c r="D17" s="8598"/>
      <c r="E17" s="6811" t="s">
        <v>6237</v>
      </c>
    </row>
    <row r="18" spans="1:5" s="6069" customFormat="1" ht="23.35">
      <c r="A18" s="6807" t="s">
        <v>75</v>
      </c>
      <c r="B18" s="6807" t="s">
        <v>42</v>
      </c>
      <c r="C18" s="6808" t="s">
        <v>1142</v>
      </c>
      <c r="D18" s="6809" t="s">
        <v>23618</v>
      </c>
      <c r="E18" s="6812">
        <v>0</v>
      </c>
    </row>
    <row r="19" spans="1:5">
      <c r="A19" s="6803" t="s">
        <v>23605</v>
      </c>
      <c r="B19" s="6804" t="s">
        <v>23631</v>
      </c>
      <c r="C19" s="6806">
        <v>9390</v>
      </c>
      <c r="D19" s="6806">
        <f>C19-C19*$E$18</f>
        <v>9390</v>
      </c>
    </row>
    <row r="20" spans="1:5">
      <c r="A20" s="6803" t="s">
        <v>23606</v>
      </c>
      <c r="B20" s="6804" t="s">
        <v>23632</v>
      </c>
      <c r="C20" s="6805">
        <v>10360</v>
      </c>
      <c r="D20" s="6806">
        <f>C20-C20*$E$18</f>
        <v>10360</v>
      </c>
    </row>
    <row r="21" spans="1:5" s="6069" customFormat="1">
      <c r="A21" s="5324"/>
      <c r="B21" s="5324"/>
      <c r="C21" s="5324"/>
      <c r="D21" s="6810"/>
    </row>
    <row r="22" spans="1:5">
      <c r="A22" s="8596" t="s">
        <v>23621</v>
      </c>
      <c r="B22" s="8597"/>
      <c r="C22" s="8597"/>
      <c r="D22" s="8598"/>
      <c r="E22" s="6811" t="s">
        <v>6237</v>
      </c>
    </row>
    <row r="23" spans="1:5" s="6069" customFormat="1" ht="23.35">
      <c r="A23" s="6807" t="s">
        <v>75</v>
      </c>
      <c r="B23" s="6807" t="s">
        <v>42</v>
      </c>
      <c r="C23" s="6808" t="s">
        <v>1142</v>
      </c>
      <c r="D23" s="6809" t="s">
        <v>23618</v>
      </c>
      <c r="E23" s="6812">
        <v>0</v>
      </c>
    </row>
    <row r="24" spans="1:5">
      <c r="A24" s="6803" t="s">
        <v>23607</v>
      </c>
      <c r="B24" s="6804" t="s">
        <v>23633</v>
      </c>
      <c r="C24" s="6806">
        <v>5960</v>
      </c>
      <c r="D24" s="6806">
        <f>C24-C24*$E$23</f>
        <v>5960</v>
      </c>
    </row>
    <row r="25" spans="1:5">
      <c r="A25" s="6803" t="s">
        <v>23609</v>
      </c>
      <c r="B25" s="6804" t="s">
        <v>23634</v>
      </c>
      <c r="C25" s="6806">
        <v>5090</v>
      </c>
      <c r="D25" s="6806">
        <f t="shared" ref="D25:D27" si="1">C25-C25*$E$23</f>
        <v>5090</v>
      </c>
    </row>
    <row r="26" spans="1:5">
      <c r="A26" s="6803" t="s">
        <v>23610</v>
      </c>
      <c r="B26" s="6804" t="s">
        <v>23635</v>
      </c>
      <c r="C26" s="6805">
        <v>5260</v>
      </c>
      <c r="D26" s="6806">
        <f t="shared" si="1"/>
        <v>5260</v>
      </c>
    </row>
    <row r="27" spans="1:5">
      <c r="A27" s="6803" t="s">
        <v>23612</v>
      </c>
      <c r="B27" s="6804" t="s">
        <v>23636</v>
      </c>
      <c r="C27" s="6805">
        <v>940</v>
      </c>
      <c r="D27" s="6806">
        <f t="shared" si="1"/>
        <v>940</v>
      </c>
    </row>
    <row r="28" spans="1:5" s="6069" customFormat="1">
      <c r="A28" s="5324"/>
      <c r="B28" s="5324"/>
      <c r="C28" s="5324"/>
      <c r="D28" s="6810"/>
    </row>
    <row r="29" spans="1:5">
      <c r="A29" s="8596" t="s">
        <v>23622</v>
      </c>
      <c r="B29" s="8597"/>
      <c r="C29" s="8597"/>
      <c r="D29" s="8598"/>
      <c r="E29" s="6811" t="s">
        <v>6237</v>
      </c>
    </row>
    <row r="30" spans="1:5" s="6069" customFormat="1" ht="23.35">
      <c r="A30" s="6807" t="s">
        <v>75</v>
      </c>
      <c r="B30" s="6807" t="s">
        <v>42</v>
      </c>
      <c r="C30" s="6808" t="s">
        <v>1142</v>
      </c>
      <c r="D30" s="6809" t="s">
        <v>23618</v>
      </c>
      <c r="E30" s="6812">
        <v>0</v>
      </c>
    </row>
    <row r="31" spans="1:5">
      <c r="A31" s="6803" t="s">
        <v>23600</v>
      </c>
      <c r="B31" s="6804" t="s">
        <v>23637</v>
      </c>
      <c r="C31" s="6805">
        <v>6080</v>
      </c>
      <c r="D31" s="6805">
        <f>C31-C31*$E$30</f>
        <v>6080</v>
      </c>
    </row>
    <row r="32" spans="1:5">
      <c r="A32" s="6803" t="s">
        <v>23611</v>
      </c>
      <c r="B32" s="6804" t="s">
        <v>23638</v>
      </c>
      <c r="C32" s="6806">
        <v>6570</v>
      </c>
      <c r="D32" s="6805">
        <f>C32-C32*$E$30</f>
        <v>6570</v>
      </c>
    </row>
  </sheetData>
  <mergeCells count="5">
    <mergeCell ref="A5:D5"/>
    <mergeCell ref="A17:D17"/>
    <mergeCell ref="A22:D22"/>
    <mergeCell ref="A29:D29"/>
    <mergeCell ref="A1:E1"/>
  </mergeCells>
  <pageMargins left="0.7" right="0.7" top="0.75" bottom="0.75" header="0.3" footer="0.3"/>
  <pageSetup paperSize="9"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A1:K11"/>
  <sheetViews>
    <sheetView zoomScale="85" zoomScaleNormal="85" workbookViewId="0">
      <selection sqref="A1:I1"/>
    </sheetView>
  </sheetViews>
  <sheetFormatPr defaultRowHeight="14.35"/>
  <cols>
    <col min="1" max="1" width="14.1171875" bestFit="1" customWidth="1"/>
    <col min="2" max="2" width="14.703125" bestFit="1" customWidth="1"/>
    <col min="3" max="3" width="62.29296875" style="645" bestFit="1" customWidth="1"/>
    <col min="4" max="4" width="14" bestFit="1" customWidth="1"/>
    <col min="5" max="6" width="7.29296875" customWidth="1"/>
    <col min="7" max="7" width="7.41015625" bestFit="1" customWidth="1"/>
    <col min="8" max="8" width="16.87890625" bestFit="1" customWidth="1"/>
    <col min="9" max="9" width="19.1171875" bestFit="1" customWidth="1"/>
  </cols>
  <sheetData>
    <row r="1" spans="1:11" ht="15" customHeight="1">
      <c r="A1" s="8465" t="s">
        <v>16539</v>
      </c>
      <c r="B1" s="8465"/>
      <c r="C1" s="8465"/>
      <c r="D1" s="8465"/>
      <c r="E1" s="8465"/>
      <c r="F1" s="8465"/>
      <c r="G1" s="8465"/>
      <c r="H1" s="8465"/>
      <c r="I1" s="8465"/>
      <c r="J1" s="4131"/>
      <c r="K1" s="4131"/>
    </row>
    <row r="4" spans="1:11" ht="38.25" customHeight="1">
      <c r="A4" s="4148" t="s">
        <v>64</v>
      </c>
      <c r="B4" s="4149" t="s">
        <v>67</v>
      </c>
      <c r="C4" s="4150" t="s">
        <v>71</v>
      </c>
      <c r="D4" s="4151" t="s">
        <v>16528</v>
      </c>
      <c r="E4" s="8599" t="s">
        <v>16527</v>
      </c>
      <c r="F4" s="8600"/>
      <c r="G4" s="4152" t="s">
        <v>1427</v>
      </c>
      <c r="H4" s="4153" t="s">
        <v>58</v>
      </c>
      <c r="I4" s="4154" t="s">
        <v>1267</v>
      </c>
      <c r="J4" s="4156" t="s">
        <v>6237</v>
      </c>
      <c r="K4" s="4131"/>
    </row>
    <row r="5" spans="1:11">
      <c r="A5" s="4137" t="s">
        <v>16520</v>
      </c>
      <c r="B5" s="4146" t="s">
        <v>16513</v>
      </c>
      <c r="C5" s="4144" t="s">
        <v>16537</v>
      </c>
      <c r="D5" s="3966">
        <v>400</v>
      </c>
      <c r="E5" s="4132">
        <v>100</v>
      </c>
      <c r="F5" s="4132">
        <v>40</v>
      </c>
      <c r="G5" s="4132">
        <v>5.7</v>
      </c>
      <c r="H5" s="4155">
        <v>52270</v>
      </c>
      <c r="I5" s="4138">
        <f>H5-(H5*$J$5)</f>
        <v>33975.5</v>
      </c>
      <c r="J5" s="4157">
        <v>0.35</v>
      </c>
    </row>
    <row r="6" spans="1:11">
      <c r="A6" s="4137" t="s">
        <v>16521</v>
      </c>
      <c r="B6" s="4146" t="s">
        <v>16514</v>
      </c>
      <c r="C6" s="4144" t="s">
        <v>16536</v>
      </c>
      <c r="D6" s="3963">
        <v>400</v>
      </c>
      <c r="E6" s="4139">
        <v>100</v>
      </c>
      <c r="F6" s="4139" t="s">
        <v>16529</v>
      </c>
      <c r="G6" s="4140">
        <v>7</v>
      </c>
      <c r="H6" s="4155">
        <v>61410</v>
      </c>
      <c r="I6" s="4138">
        <f t="shared" ref="I6:I11" si="0">H6-(H6*$J$5)</f>
        <v>39916.5</v>
      </c>
    </row>
    <row r="7" spans="1:11" ht="28">
      <c r="A7" s="4137" t="s">
        <v>16522</v>
      </c>
      <c r="B7" s="4146" t="s">
        <v>16515</v>
      </c>
      <c r="C7" s="4145" t="s">
        <v>16534</v>
      </c>
      <c r="D7" s="3963">
        <v>400</v>
      </c>
      <c r="E7" s="4132">
        <v>100</v>
      </c>
      <c r="F7" s="4132" t="s">
        <v>16529</v>
      </c>
      <c r="G7" s="4132">
        <v>5.5</v>
      </c>
      <c r="H7" s="4155">
        <v>62100</v>
      </c>
      <c r="I7" s="4138">
        <f t="shared" si="0"/>
        <v>40365</v>
      </c>
    </row>
    <row r="8" spans="1:11" ht="28">
      <c r="A8" s="4137" t="s">
        <v>16523</v>
      </c>
      <c r="B8" s="4147" t="s">
        <v>16516</v>
      </c>
      <c r="C8" s="4145" t="s">
        <v>16535</v>
      </c>
      <c r="D8" s="4141">
        <v>400</v>
      </c>
      <c r="E8" s="3965">
        <v>100</v>
      </c>
      <c r="F8" s="4132" t="s">
        <v>16530</v>
      </c>
      <c r="G8" s="3965">
        <v>5.6</v>
      </c>
      <c r="H8" s="4155">
        <v>42350</v>
      </c>
      <c r="I8" s="4138">
        <f t="shared" si="0"/>
        <v>27527.5</v>
      </c>
    </row>
    <row r="9" spans="1:11" ht="28">
      <c r="A9" s="4137" t="s">
        <v>16524</v>
      </c>
      <c r="B9" s="4147" t="s">
        <v>16517</v>
      </c>
      <c r="C9" s="4145" t="s">
        <v>16531</v>
      </c>
      <c r="D9" s="3963">
        <v>400</v>
      </c>
      <c r="E9" s="4132">
        <v>100</v>
      </c>
      <c r="F9" s="4132" t="s">
        <v>16529</v>
      </c>
      <c r="G9" s="3964">
        <v>7</v>
      </c>
      <c r="H9" s="4155">
        <v>65410</v>
      </c>
      <c r="I9" s="4138">
        <f t="shared" si="0"/>
        <v>42516.5</v>
      </c>
    </row>
    <row r="10" spans="1:11" ht="28">
      <c r="A10" s="4007" t="s">
        <v>16525</v>
      </c>
      <c r="B10" s="4146" t="s">
        <v>16518</v>
      </c>
      <c r="C10" s="4145" t="s">
        <v>16532</v>
      </c>
      <c r="D10" s="4143">
        <v>250</v>
      </c>
      <c r="E10" s="4142">
        <v>32</v>
      </c>
      <c r="F10" s="4142">
        <v>40</v>
      </c>
      <c r="G10" s="4142">
        <v>4.5999999999999996</v>
      </c>
      <c r="H10" s="4155">
        <v>40660</v>
      </c>
      <c r="I10" s="4138">
        <f t="shared" si="0"/>
        <v>26429</v>
      </c>
    </row>
    <row r="11" spans="1:11" ht="28">
      <c r="A11" s="4007" t="s">
        <v>16526</v>
      </c>
      <c r="B11" s="4146" t="s">
        <v>16519</v>
      </c>
      <c r="C11" s="4145" t="s">
        <v>16533</v>
      </c>
      <c r="D11" s="4143">
        <v>400</v>
      </c>
      <c r="E11" s="8601" t="s">
        <v>16538</v>
      </c>
      <c r="F11" s="8602"/>
      <c r="G11" s="4142">
        <v>6.2</v>
      </c>
      <c r="H11" s="4155">
        <v>53570</v>
      </c>
      <c r="I11" s="4138">
        <f t="shared" si="0"/>
        <v>34820.5</v>
      </c>
    </row>
  </sheetData>
  <mergeCells count="3">
    <mergeCell ref="E4:F4"/>
    <mergeCell ref="E11:F11"/>
    <mergeCell ref="A1:I1"/>
  </mergeCells>
  <pageMargins left="0.7" right="0.7" top="0.75" bottom="0.75" header="0.3" footer="0.3"/>
  <pageSetup paperSize="9" orientation="portrait"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Лист50"/>
  <dimension ref="A1:P72"/>
  <sheetViews>
    <sheetView zoomScale="70" zoomScaleNormal="70" workbookViewId="0">
      <selection activeCell="AB40" sqref="AB40"/>
    </sheetView>
  </sheetViews>
  <sheetFormatPr defaultRowHeight="14.35"/>
  <cols>
    <col min="1" max="1" width="20.703125" customWidth="1"/>
    <col min="2" max="2" width="12.29296875" bestFit="1" customWidth="1"/>
    <col min="3" max="3" width="14.29296875" bestFit="1" customWidth="1"/>
    <col min="4" max="7" width="11.703125" customWidth="1"/>
    <col min="8" max="8" width="16.41015625" customWidth="1"/>
    <col min="9" max="9" width="10.41015625" customWidth="1"/>
    <col min="11" max="13" width="15.5859375" customWidth="1"/>
  </cols>
  <sheetData>
    <row r="1" spans="1:13" ht="24" customHeight="1">
      <c r="A1" s="8642" t="s">
        <v>12</v>
      </c>
      <c r="B1" s="8642"/>
      <c r="C1" s="8642"/>
      <c r="D1" s="8642"/>
      <c r="E1" s="8642"/>
      <c r="F1" s="8642"/>
      <c r="G1" s="8642"/>
      <c r="H1" s="8642"/>
      <c r="I1" s="8642"/>
      <c r="J1" s="8642"/>
      <c r="K1" s="8642"/>
      <c r="L1" s="8642"/>
      <c r="M1" s="8642"/>
    </row>
    <row r="2" spans="1:13">
      <c r="A2" s="192"/>
      <c r="B2" s="173"/>
      <c r="C2" s="173"/>
      <c r="D2" s="173"/>
      <c r="E2" s="173"/>
      <c r="F2" s="173"/>
      <c r="G2" s="173"/>
      <c r="H2" s="173"/>
      <c r="I2" s="173"/>
      <c r="J2" s="173"/>
      <c r="K2" s="240"/>
      <c r="L2" s="156"/>
      <c r="M2" s="156"/>
    </row>
    <row r="3" spans="1:13">
      <c r="A3" s="191"/>
      <c r="B3" s="173"/>
      <c r="C3" s="173"/>
      <c r="D3" s="173"/>
      <c r="E3" s="173"/>
      <c r="F3" s="173"/>
      <c r="G3" s="173"/>
      <c r="H3" s="173"/>
      <c r="I3" s="173"/>
      <c r="J3" s="173"/>
      <c r="K3" s="240"/>
      <c r="L3" s="156"/>
      <c r="M3" s="156"/>
    </row>
    <row r="4" spans="1:13" ht="20.100000000000001" customHeight="1">
      <c r="A4" s="18" t="s">
        <v>48</v>
      </c>
      <c r="B4" s="19">
        <v>0</v>
      </c>
      <c r="C4" s="173"/>
      <c r="D4" s="173"/>
      <c r="E4" s="173"/>
      <c r="F4" s="173"/>
      <c r="G4" s="173"/>
      <c r="H4" s="173"/>
      <c r="I4" s="173"/>
      <c r="J4" s="173"/>
      <c r="K4" s="240"/>
      <c r="L4" s="156"/>
      <c r="M4" s="156"/>
    </row>
    <row r="5" spans="1:13">
      <c r="A5" s="193"/>
      <c r="B5" s="194"/>
      <c r="C5" s="195"/>
      <c r="D5" s="196"/>
      <c r="E5" s="196"/>
      <c r="F5" s="196"/>
      <c r="G5" s="197"/>
      <c r="H5" s="197"/>
      <c r="I5" s="197"/>
      <c r="J5" s="198"/>
      <c r="K5" s="241"/>
      <c r="L5" s="168"/>
      <c r="M5" s="168"/>
    </row>
    <row r="6" spans="1:13">
      <c r="A6" s="8643" t="s">
        <v>1281</v>
      </c>
      <c r="B6" s="8643"/>
      <c r="C6" s="8643"/>
      <c r="D6" s="8643"/>
      <c r="E6" s="8643"/>
      <c r="F6" s="8643"/>
      <c r="G6" s="8643"/>
      <c r="H6" s="8643"/>
      <c r="I6" s="8643"/>
      <c r="J6" s="8643"/>
      <c r="K6" s="8643"/>
      <c r="L6" s="242"/>
      <c r="M6" s="242"/>
    </row>
    <row r="7" spans="1:13">
      <c r="A7" s="8629" t="s">
        <v>1282</v>
      </c>
      <c r="B7" s="8629"/>
      <c r="C7" s="8629"/>
      <c r="D7" s="8629"/>
      <c r="E7" s="8629"/>
      <c r="F7" s="8629"/>
      <c r="G7" s="8629"/>
      <c r="H7" s="8629"/>
      <c r="I7" s="8629"/>
      <c r="J7" s="8629"/>
      <c r="K7" s="8629"/>
      <c r="L7" s="242"/>
      <c r="M7" s="242"/>
    </row>
    <row r="8" spans="1:13" ht="38">
      <c r="A8" s="199" t="s">
        <v>70</v>
      </c>
      <c r="B8" s="199" t="s">
        <v>1283</v>
      </c>
      <c r="C8" s="199" t="s">
        <v>67</v>
      </c>
      <c r="D8" s="200" t="s">
        <v>1284</v>
      </c>
      <c r="E8" s="200" t="s">
        <v>1285</v>
      </c>
      <c r="F8" s="200" t="s">
        <v>1286</v>
      </c>
      <c r="G8" s="199" t="s">
        <v>1287</v>
      </c>
      <c r="H8" s="199" t="s">
        <v>1288</v>
      </c>
      <c r="I8" s="199" t="s">
        <v>1289</v>
      </c>
      <c r="J8" s="201" t="s">
        <v>1290</v>
      </c>
      <c r="K8" s="243" t="s">
        <v>57</v>
      </c>
      <c r="L8" s="244" t="s">
        <v>58</v>
      </c>
      <c r="M8" s="149" t="s">
        <v>59</v>
      </c>
    </row>
    <row r="9" spans="1:13">
      <c r="A9" s="8644"/>
      <c r="B9" s="8624" t="s">
        <v>1291</v>
      </c>
      <c r="C9" s="8624"/>
      <c r="D9" s="8624"/>
      <c r="E9" s="8624"/>
      <c r="F9" s="8624"/>
      <c r="G9" s="8624"/>
      <c r="H9" s="8624"/>
      <c r="I9" s="8624"/>
      <c r="J9" s="8624"/>
      <c r="K9" s="8624"/>
      <c r="L9" s="8624"/>
      <c r="M9" s="8624"/>
    </row>
    <row r="10" spans="1:13">
      <c r="A10" s="8645"/>
      <c r="B10" s="8640" t="s">
        <v>1292</v>
      </c>
      <c r="C10" s="8640"/>
      <c r="D10" s="8640"/>
      <c r="E10" s="8640"/>
      <c r="F10" s="8640"/>
      <c r="G10" s="8640"/>
      <c r="H10" s="8640"/>
      <c r="I10" s="8640"/>
      <c r="J10" s="8640"/>
      <c r="K10" s="8640"/>
      <c r="L10" s="8640"/>
      <c r="M10" s="8640"/>
    </row>
    <row r="11" spans="1:13">
      <c r="A11" s="8645"/>
      <c r="B11" s="233">
        <v>7606</v>
      </c>
      <c r="C11" s="234" t="s">
        <v>1293</v>
      </c>
      <c r="D11" s="235">
        <v>6</v>
      </c>
      <c r="E11" s="235">
        <v>85</v>
      </c>
      <c r="F11" s="235">
        <v>387</v>
      </c>
      <c r="G11" s="236" t="s">
        <v>1294</v>
      </c>
      <c r="H11" s="236" t="s">
        <v>1295</v>
      </c>
      <c r="I11" s="236">
        <v>7</v>
      </c>
      <c r="J11" s="219">
        <v>4.5</v>
      </c>
      <c r="K11" s="157">
        <v>56.63</v>
      </c>
      <c r="L11" s="579">
        <f>K11*Оглавление!$B$14</f>
        <v>5379.85</v>
      </c>
      <c r="M11" s="579">
        <f>L11-L11*$B$4/100</f>
        <v>5379.85</v>
      </c>
    </row>
    <row r="12" spans="1:13">
      <c r="A12" s="8645"/>
      <c r="B12" s="233">
        <v>7610</v>
      </c>
      <c r="C12" s="234" t="s">
        <v>1296</v>
      </c>
      <c r="D12" s="235">
        <v>10</v>
      </c>
      <c r="E12" s="235">
        <v>124</v>
      </c>
      <c r="F12" s="235">
        <v>387</v>
      </c>
      <c r="G12" s="236" t="s">
        <v>1294</v>
      </c>
      <c r="H12" s="236" t="s">
        <v>1295</v>
      </c>
      <c r="I12" s="236">
        <v>5</v>
      </c>
      <c r="J12" s="219">
        <v>5.05</v>
      </c>
      <c r="K12" s="157">
        <v>63.12</v>
      </c>
      <c r="L12" s="579">
        <f>K12*Оглавление!$B$14</f>
        <v>5996.4</v>
      </c>
      <c r="M12" s="579">
        <f>L12-L12*$B$4/100</f>
        <v>5996.4</v>
      </c>
    </row>
    <row r="13" spans="1:13" ht="14.7" thickBot="1">
      <c r="A13" s="8646"/>
      <c r="B13" s="3594">
        <v>7618</v>
      </c>
      <c r="C13" s="3595" t="s">
        <v>1297</v>
      </c>
      <c r="D13" s="3596">
        <v>18</v>
      </c>
      <c r="E13" s="3596">
        <v>194</v>
      </c>
      <c r="F13" s="3596">
        <v>387</v>
      </c>
      <c r="G13" s="3597" t="s">
        <v>1294</v>
      </c>
      <c r="H13" s="3597" t="s">
        <v>1295</v>
      </c>
      <c r="I13" s="3597">
        <v>3</v>
      </c>
      <c r="J13" s="230">
        <v>6.2</v>
      </c>
      <c r="K13" s="157">
        <v>74.44</v>
      </c>
      <c r="L13" s="579">
        <f>K13*Оглавление!$B$14</f>
        <v>7071.8</v>
      </c>
      <c r="M13" s="579">
        <f>L13-L13*$B$4/100</f>
        <v>7071.8</v>
      </c>
    </row>
    <row r="14" spans="1:13" ht="14.7" thickTop="1">
      <c r="A14" s="202"/>
      <c r="B14" s="8639" t="s">
        <v>1298</v>
      </c>
      <c r="C14" s="8639"/>
      <c r="D14" s="8639"/>
      <c r="E14" s="8639"/>
      <c r="F14" s="8639"/>
      <c r="G14" s="8639"/>
      <c r="H14" s="8639"/>
      <c r="I14" s="8639"/>
      <c r="J14" s="8639"/>
      <c r="K14" s="8639"/>
      <c r="L14" s="8639"/>
      <c r="M14" s="8639"/>
    </row>
    <row r="15" spans="1:13">
      <c r="A15" s="203"/>
      <c r="B15" s="8640" t="s">
        <v>1292</v>
      </c>
      <c r="C15" s="8640"/>
      <c r="D15" s="8640"/>
      <c r="E15" s="8640"/>
      <c r="F15" s="8640"/>
      <c r="G15" s="8640"/>
      <c r="H15" s="8640"/>
      <c r="I15" s="8640"/>
      <c r="J15" s="8640"/>
      <c r="K15" s="8640"/>
      <c r="L15" s="8640"/>
      <c r="M15" s="8640"/>
    </row>
    <row r="16" spans="1:13">
      <c r="A16" s="203"/>
      <c r="B16" s="8641" t="s">
        <v>1299</v>
      </c>
      <c r="C16" s="8641"/>
      <c r="D16" s="8641"/>
      <c r="E16" s="8641"/>
      <c r="F16" s="8641"/>
      <c r="G16" s="8641"/>
      <c r="H16" s="8641"/>
      <c r="I16" s="8641"/>
      <c r="J16" s="8641"/>
      <c r="K16" s="8641"/>
      <c r="L16" s="8641"/>
      <c r="M16" s="8641"/>
    </row>
    <row r="17" spans="1:13">
      <c r="A17" s="203"/>
      <c r="B17" s="233">
        <v>9106</v>
      </c>
      <c r="C17" s="234" t="s">
        <v>1300</v>
      </c>
      <c r="D17" s="235">
        <v>6</v>
      </c>
      <c r="E17" s="235">
        <v>100</v>
      </c>
      <c r="F17" s="235">
        <v>515</v>
      </c>
      <c r="G17" s="236" t="s">
        <v>1294</v>
      </c>
      <c r="H17" s="236" t="s">
        <v>1301</v>
      </c>
      <c r="I17" s="236">
        <v>7</v>
      </c>
      <c r="J17" s="3599">
        <v>4.8</v>
      </c>
      <c r="K17" s="157">
        <v>66.349999999999994</v>
      </c>
      <c r="L17" s="579">
        <f>K17*Оглавление!$B$14</f>
        <v>6303.2499999999991</v>
      </c>
      <c r="M17" s="579">
        <f>L17-L17*$B$4/100</f>
        <v>6303.2499999999991</v>
      </c>
    </row>
    <row r="18" spans="1:13">
      <c r="A18" s="203"/>
      <c r="B18" s="3600">
        <v>9110</v>
      </c>
      <c r="C18" s="3601" t="s">
        <v>1302</v>
      </c>
      <c r="D18" s="3602">
        <v>10</v>
      </c>
      <c r="E18" s="3602">
        <v>128</v>
      </c>
      <c r="F18" s="3602">
        <v>515</v>
      </c>
      <c r="G18" s="3603" t="s">
        <v>1294</v>
      </c>
      <c r="H18" s="3603" t="s">
        <v>1301</v>
      </c>
      <c r="I18" s="3603">
        <v>5</v>
      </c>
      <c r="J18" s="3604">
        <v>5.5</v>
      </c>
      <c r="K18" s="157">
        <v>47.35</v>
      </c>
      <c r="L18" s="579">
        <f>K18*Оглавление!$B$14</f>
        <v>4498.25</v>
      </c>
      <c r="M18" s="579">
        <f>L18-L18*$B$4/100</f>
        <v>4498.25</v>
      </c>
    </row>
    <row r="19" spans="1:13" ht="14.7" thickBot="1">
      <c r="A19" s="204"/>
      <c r="B19" s="3594">
        <v>9112</v>
      </c>
      <c r="C19" s="3595" t="s">
        <v>1303</v>
      </c>
      <c r="D19" s="3596">
        <v>12</v>
      </c>
      <c r="E19" s="3596">
        <v>146</v>
      </c>
      <c r="F19" s="3596">
        <v>515</v>
      </c>
      <c r="G19" s="3597" t="s">
        <v>1294</v>
      </c>
      <c r="H19" s="3597" t="s">
        <v>1301</v>
      </c>
      <c r="I19" s="3597">
        <v>5</v>
      </c>
      <c r="J19" s="230">
        <v>4.9000000000000004</v>
      </c>
      <c r="K19" s="157">
        <v>72.8</v>
      </c>
      <c r="L19" s="579">
        <f>K19*Оглавление!$B$14</f>
        <v>6916</v>
      </c>
      <c r="M19" s="579">
        <f>L19-L19*$B$4/100</f>
        <v>6916</v>
      </c>
    </row>
    <row r="20" spans="1:13" ht="14.7" thickTop="1">
      <c r="A20" s="205"/>
      <c r="B20" s="206"/>
      <c r="C20" s="207"/>
      <c r="D20" s="208"/>
      <c r="E20" s="208"/>
      <c r="F20" s="208"/>
      <c r="G20" s="205"/>
      <c r="H20" s="205"/>
      <c r="I20" s="205"/>
      <c r="J20" s="209"/>
      <c r="K20" s="30"/>
      <c r="L20" s="155"/>
      <c r="M20" s="155"/>
    </row>
    <row r="21" spans="1:13">
      <c r="A21" s="8629" t="s">
        <v>1304</v>
      </c>
      <c r="B21" s="8629"/>
      <c r="C21" s="8629"/>
      <c r="D21" s="8629"/>
      <c r="E21" s="8629"/>
      <c r="F21" s="8629"/>
      <c r="G21" s="8629"/>
      <c r="H21" s="8629"/>
      <c r="I21" s="8629"/>
      <c r="J21" s="8629"/>
      <c r="K21" s="8629"/>
      <c r="L21" s="8629"/>
      <c r="M21" s="8629"/>
    </row>
    <row r="22" spans="1:13" ht="38">
      <c r="A22" s="184" t="s">
        <v>70</v>
      </c>
      <c r="B22" s="184" t="s">
        <v>1283</v>
      </c>
      <c r="C22" s="184" t="s">
        <v>67</v>
      </c>
      <c r="D22" s="210" t="s">
        <v>1284</v>
      </c>
      <c r="E22" s="210" t="s">
        <v>1285</v>
      </c>
      <c r="F22" s="210" t="s">
        <v>1286</v>
      </c>
      <c r="G22" s="184" t="s">
        <v>1287</v>
      </c>
      <c r="H22" s="211" t="s">
        <v>1305</v>
      </c>
      <c r="I22" s="184" t="s">
        <v>1306</v>
      </c>
      <c r="J22" s="185" t="s">
        <v>1290</v>
      </c>
      <c r="K22" s="246" t="s">
        <v>57</v>
      </c>
      <c r="L22" s="247" t="s">
        <v>58</v>
      </c>
      <c r="M22" s="248" t="s">
        <v>59</v>
      </c>
    </row>
    <row r="23" spans="1:13">
      <c r="A23" s="212"/>
      <c r="B23" s="8624" t="s">
        <v>1307</v>
      </c>
      <c r="C23" s="8624"/>
      <c r="D23" s="8624"/>
      <c r="E23" s="8624"/>
      <c r="F23" s="8624"/>
      <c r="G23" s="8624"/>
      <c r="H23" s="8624"/>
      <c r="I23" s="8624"/>
      <c r="J23" s="8624"/>
      <c r="K23" s="8624"/>
      <c r="L23" s="8624"/>
      <c r="M23" s="8624"/>
    </row>
    <row r="24" spans="1:13">
      <c r="A24" s="213"/>
      <c r="B24" s="8633" t="s">
        <v>1308</v>
      </c>
      <c r="C24" s="8634"/>
      <c r="D24" s="8634"/>
      <c r="E24" s="8634"/>
      <c r="F24" s="8634"/>
      <c r="G24" s="8634"/>
      <c r="H24" s="8634"/>
      <c r="I24" s="8634"/>
      <c r="J24" s="8634"/>
      <c r="K24" s="8634"/>
      <c r="L24" s="8634"/>
      <c r="M24" s="8635"/>
    </row>
    <row r="25" spans="1:13">
      <c r="A25" s="213"/>
      <c r="B25" s="3605">
        <v>820006</v>
      </c>
      <c r="C25" s="234" t="s">
        <v>1309</v>
      </c>
      <c r="D25" s="3606">
        <v>6</v>
      </c>
      <c r="E25" s="3606">
        <v>245</v>
      </c>
      <c r="F25" s="3606">
        <v>245</v>
      </c>
      <c r="G25" s="236" t="s">
        <v>1294</v>
      </c>
      <c r="H25" s="236" t="s">
        <v>1310</v>
      </c>
      <c r="I25" s="3606">
        <v>120</v>
      </c>
      <c r="J25" s="3607">
        <v>2.4</v>
      </c>
      <c r="K25" s="157">
        <v>38.83</v>
      </c>
      <c r="L25" s="579">
        <f>K25*Оглавление!$B$14</f>
        <v>3688.85</v>
      </c>
      <c r="M25" s="579">
        <f t="shared" ref="M25:M38" si="0">L25-L25*$B$4/100</f>
        <v>3688.85</v>
      </c>
    </row>
    <row r="26" spans="1:13">
      <c r="A26" s="213"/>
      <c r="B26" s="3605">
        <v>820008</v>
      </c>
      <c r="C26" s="234" t="s">
        <v>1311</v>
      </c>
      <c r="D26" s="3606">
        <v>8</v>
      </c>
      <c r="E26" s="3606">
        <v>275</v>
      </c>
      <c r="F26" s="3606">
        <v>245</v>
      </c>
      <c r="G26" s="236" t="s">
        <v>1294</v>
      </c>
      <c r="H26" s="236" t="s">
        <v>1312</v>
      </c>
      <c r="I26" s="3606">
        <v>105</v>
      </c>
      <c r="J26" s="3607">
        <v>2.7</v>
      </c>
      <c r="K26" s="157">
        <v>40.450000000000003</v>
      </c>
      <c r="L26" s="579">
        <f>K26*Оглавление!$B$14</f>
        <v>3842.7500000000005</v>
      </c>
      <c r="M26" s="579">
        <f t="shared" si="0"/>
        <v>3842.7500000000005</v>
      </c>
    </row>
    <row r="27" spans="1:13">
      <c r="A27" s="213"/>
      <c r="B27" s="3605">
        <v>820010</v>
      </c>
      <c r="C27" s="234" t="s">
        <v>1313</v>
      </c>
      <c r="D27" s="3606">
        <v>10</v>
      </c>
      <c r="E27" s="3606">
        <v>325</v>
      </c>
      <c r="F27" s="3606">
        <v>245</v>
      </c>
      <c r="G27" s="236" t="s">
        <v>1294</v>
      </c>
      <c r="H27" s="236" t="s">
        <v>1314</v>
      </c>
      <c r="I27" s="3606">
        <v>90</v>
      </c>
      <c r="J27" s="3607">
        <v>2.9</v>
      </c>
      <c r="K27" s="157">
        <v>45.31</v>
      </c>
      <c r="L27" s="579">
        <f>K27*Оглавление!$B$14</f>
        <v>4304.45</v>
      </c>
      <c r="M27" s="579">
        <f t="shared" si="0"/>
        <v>4304.45</v>
      </c>
    </row>
    <row r="28" spans="1:13">
      <c r="A28" s="213"/>
      <c r="B28" s="3605">
        <v>820012</v>
      </c>
      <c r="C28" s="234" t="s">
        <v>1315</v>
      </c>
      <c r="D28" s="3606">
        <v>12</v>
      </c>
      <c r="E28" s="3606">
        <v>320</v>
      </c>
      <c r="F28" s="3606">
        <v>285</v>
      </c>
      <c r="G28" s="236" t="s">
        <v>1294</v>
      </c>
      <c r="H28" s="236" t="s">
        <v>1316</v>
      </c>
      <c r="I28" s="3606">
        <v>72</v>
      </c>
      <c r="J28" s="3607">
        <v>3.7</v>
      </c>
      <c r="K28" s="157">
        <v>46.92</v>
      </c>
      <c r="L28" s="579">
        <f>K28*Оглавление!$B$14</f>
        <v>4457.4000000000005</v>
      </c>
      <c r="M28" s="579">
        <f t="shared" si="0"/>
        <v>4457.4000000000005</v>
      </c>
    </row>
    <row r="29" spans="1:13">
      <c r="A29" s="213"/>
      <c r="B29" s="3605">
        <v>820018</v>
      </c>
      <c r="C29" s="234" t="s">
        <v>1317</v>
      </c>
      <c r="D29" s="3606">
        <v>18</v>
      </c>
      <c r="E29" s="3606">
        <v>385</v>
      </c>
      <c r="F29" s="3606">
        <v>285</v>
      </c>
      <c r="G29" s="236" t="s">
        <v>1294</v>
      </c>
      <c r="H29" s="236" t="s">
        <v>1318</v>
      </c>
      <c r="I29" s="3606">
        <v>60</v>
      </c>
      <c r="J29" s="3607">
        <v>4.2</v>
      </c>
      <c r="K29" s="157">
        <v>55.02</v>
      </c>
      <c r="L29" s="579">
        <f>K29*Оглавление!$B$14</f>
        <v>5226.9000000000005</v>
      </c>
      <c r="M29" s="579">
        <f t="shared" si="0"/>
        <v>5226.9000000000005</v>
      </c>
    </row>
    <row r="30" spans="1:13">
      <c r="A30" s="213"/>
      <c r="B30" s="3605">
        <v>820024</v>
      </c>
      <c r="C30" s="234" t="s">
        <v>1319</v>
      </c>
      <c r="D30" s="3606">
        <v>24</v>
      </c>
      <c r="E30" s="3606">
        <v>420</v>
      </c>
      <c r="F30" s="3606">
        <v>325</v>
      </c>
      <c r="G30" s="236" t="s">
        <v>1294</v>
      </c>
      <c r="H30" s="236" t="s">
        <v>1320</v>
      </c>
      <c r="I30" s="3606">
        <v>60</v>
      </c>
      <c r="J30" s="3607">
        <v>5.8</v>
      </c>
      <c r="K30" s="157">
        <v>66.349999999999994</v>
      </c>
      <c r="L30" s="579">
        <f>K30*Оглавление!$B$14</f>
        <v>6303.2499999999991</v>
      </c>
      <c r="M30" s="579">
        <f t="shared" si="0"/>
        <v>6303.2499999999991</v>
      </c>
    </row>
    <row r="31" spans="1:13">
      <c r="A31" s="214"/>
      <c r="B31" s="8636" t="s">
        <v>1321</v>
      </c>
      <c r="C31" s="8636"/>
      <c r="D31" s="8636"/>
      <c r="E31" s="8636"/>
      <c r="F31" s="8636"/>
      <c r="G31" s="8636"/>
      <c r="H31" s="8636"/>
      <c r="I31" s="8636"/>
      <c r="J31" s="8636"/>
      <c r="K31" s="8636"/>
      <c r="L31" s="8636"/>
      <c r="M31" s="8636"/>
    </row>
    <row r="32" spans="1:13">
      <c r="A32" s="213"/>
      <c r="B32" s="233" t="s">
        <v>1322</v>
      </c>
      <c r="C32" s="233" t="s">
        <v>1323</v>
      </c>
      <c r="D32" s="236">
        <v>35</v>
      </c>
      <c r="E32" s="236">
        <v>450</v>
      </c>
      <c r="F32" s="236">
        <v>380</v>
      </c>
      <c r="G32" s="236" t="s">
        <v>1294</v>
      </c>
      <c r="H32" s="3608" t="s">
        <v>1324</v>
      </c>
      <c r="I32" s="236">
        <v>24</v>
      </c>
      <c r="J32" s="3608">
        <v>8.9</v>
      </c>
      <c r="K32" s="157">
        <v>95.47</v>
      </c>
      <c r="L32" s="579">
        <f>K32*Оглавление!$B$14</f>
        <v>9069.65</v>
      </c>
      <c r="M32" s="579">
        <f t="shared" si="0"/>
        <v>9069.65</v>
      </c>
    </row>
    <row r="33" spans="1:13">
      <c r="A33" s="213"/>
      <c r="B33" s="233" t="s">
        <v>1325</v>
      </c>
      <c r="C33" s="233" t="s">
        <v>1326</v>
      </c>
      <c r="D33" s="236">
        <v>50</v>
      </c>
      <c r="E33" s="236">
        <v>590</v>
      </c>
      <c r="F33" s="236">
        <v>380</v>
      </c>
      <c r="G33" s="236" t="s">
        <v>1294</v>
      </c>
      <c r="H33" s="3608" t="s">
        <v>1327</v>
      </c>
      <c r="I33" s="236">
        <v>18</v>
      </c>
      <c r="J33" s="3608">
        <v>9.5</v>
      </c>
      <c r="K33" s="157">
        <v>110.04</v>
      </c>
      <c r="L33" s="579">
        <f>K33*Оглавление!$B$14</f>
        <v>10453.800000000001</v>
      </c>
      <c r="M33" s="579">
        <f t="shared" si="0"/>
        <v>10453.800000000001</v>
      </c>
    </row>
    <row r="34" spans="1:13">
      <c r="A34" s="213"/>
      <c r="B34" s="3609">
        <v>820080</v>
      </c>
      <c r="C34" s="3610" t="s">
        <v>1328</v>
      </c>
      <c r="D34" s="3611">
        <v>80</v>
      </c>
      <c r="E34" s="3611">
        <v>620</v>
      </c>
      <c r="F34" s="3611">
        <v>460</v>
      </c>
      <c r="G34" s="3612" t="s">
        <v>1294</v>
      </c>
      <c r="H34" s="3608" t="s">
        <v>1329</v>
      </c>
      <c r="I34" s="237">
        <v>12</v>
      </c>
      <c r="J34" s="3599">
        <v>14</v>
      </c>
      <c r="K34" s="157">
        <v>203.89</v>
      </c>
      <c r="L34" s="579">
        <f>K34*Оглавление!$B$14</f>
        <v>19369.55</v>
      </c>
      <c r="M34" s="579">
        <f t="shared" si="0"/>
        <v>19369.55</v>
      </c>
    </row>
    <row r="35" spans="1:13">
      <c r="A35" s="213"/>
      <c r="B35" s="233">
        <v>820100</v>
      </c>
      <c r="C35" s="234" t="s">
        <v>1330</v>
      </c>
      <c r="D35" s="235">
        <v>100</v>
      </c>
      <c r="E35" s="235">
        <v>810</v>
      </c>
      <c r="F35" s="235">
        <v>460</v>
      </c>
      <c r="G35" s="236" t="s">
        <v>1294</v>
      </c>
      <c r="H35" s="3608" t="s">
        <v>1331</v>
      </c>
      <c r="I35" s="237">
        <v>10</v>
      </c>
      <c r="J35" s="219">
        <v>18.399999999999999</v>
      </c>
      <c r="K35" s="157">
        <v>255.67</v>
      </c>
      <c r="L35" s="579">
        <f>K35*Оглавление!$B$14</f>
        <v>24288.649999999998</v>
      </c>
      <c r="M35" s="579">
        <f t="shared" si="0"/>
        <v>24288.649999999998</v>
      </c>
    </row>
    <row r="36" spans="1:13">
      <c r="A36" s="213"/>
      <c r="B36" s="233">
        <v>820200</v>
      </c>
      <c r="C36" s="234" t="s">
        <v>1332</v>
      </c>
      <c r="D36" s="235">
        <v>200</v>
      </c>
      <c r="E36" s="235">
        <v>1000</v>
      </c>
      <c r="F36" s="235">
        <v>590</v>
      </c>
      <c r="G36" s="236" t="s">
        <v>1333</v>
      </c>
      <c r="H36" s="3608" t="s">
        <v>1334</v>
      </c>
      <c r="I36" s="237">
        <v>8</v>
      </c>
      <c r="J36" s="219">
        <v>28</v>
      </c>
      <c r="K36" s="157">
        <v>456.34</v>
      </c>
      <c r="L36" s="579">
        <f>K36*Оглавление!$B$14</f>
        <v>43352.299999999996</v>
      </c>
      <c r="M36" s="579">
        <f t="shared" si="0"/>
        <v>43352.299999999996</v>
      </c>
    </row>
    <row r="37" spans="1:13">
      <c r="A37" s="213"/>
      <c r="B37" s="233">
        <v>820300</v>
      </c>
      <c r="C37" s="234" t="s">
        <v>1335</v>
      </c>
      <c r="D37" s="235">
        <v>300</v>
      </c>
      <c r="E37" s="235">
        <v>1220</v>
      </c>
      <c r="F37" s="235">
        <v>650</v>
      </c>
      <c r="G37" s="236" t="s">
        <v>1333</v>
      </c>
      <c r="H37" s="3608" t="s">
        <v>1336</v>
      </c>
      <c r="I37" s="237">
        <v>6</v>
      </c>
      <c r="J37" s="219">
        <v>36.6</v>
      </c>
      <c r="K37" s="157">
        <v>645.64</v>
      </c>
      <c r="L37" s="579">
        <f>K37*Оглавление!$B$14</f>
        <v>61335.799999999996</v>
      </c>
      <c r="M37" s="579">
        <f t="shared" si="0"/>
        <v>61335.799999999996</v>
      </c>
    </row>
    <row r="38" spans="1:13">
      <c r="A38" s="189"/>
      <c r="B38" s="233" t="s">
        <v>1337</v>
      </c>
      <c r="C38" s="234" t="s">
        <v>1338</v>
      </c>
      <c r="D38" s="235">
        <v>500</v>
      </c>
      <c r="E38" s="235">
        <v>1480</v>
      </c>
      <c r="F38" s="235">
        <v>750</v>
      </c>
      <c r="G38" s="236" t="s">
        <v>1333</v>
      </c>
      <c r="H38" s="3608" t="s">
        <v>1339</v>
      </c>
      <c r="I38" s="236">
        <v>2</v>
      </c>
      <c r="J38" s="219">
        <v>46</v>
      </c>
      <c r="K38" s="157">
        <v>1148.8900000000001</v>
      </c>
      <c r="L38" s="579">
        <f>K38*Оглавление!$B$14</f>
        <v>109144.55</v>
      </c>
      <c r="M38" s="579">
        <f t="shared" si="0"/>
        <v>109144.55</v>
      </c>
    </row>
    <row r="39" spans="1:13">
      <c r="A39" s="189"/>
      <c r="B39" s="8637" t="s">
        <v>1340</v>
      </c>
      <c r="C39" s="8637"/>
      <c r="D39" s="8637"/>
      <c r="E39" s="8637"/>
      <c r="F39" s="8637"/>
      <c r="G39" s="8637"/>
      <c r="H39" s="8637"/>
      <c r="I39" s="8637"/>
      <c r="J39" s="8637"/>
      <c r="K39" s="8637"/>
      <c r="L39" s="8637"/>
      <c r="M39" s="8637"/>
    </row>
    <row r="40" spans="1:13">
      <c r="A40" s="189"/>
      <c r="B40" s="8638" t="s">
        <v>1341</v>
      </c>
      <c r="C40" s="8638"/>
      <c r="D40" s="8638"/>
      <c r="E40" s="8638"/>
      <c r="F40" s="8638"/>
      <c r="G40" s="8638"/>
      <c r="H40" s="8638"/>
      <c r="I40" s="8638"/>
      <c r="J40" s="8638"/>
      <c r="K40" s="8638"/>
      <c r="L40" s="8638"/>
      <c r="M40" s="8638"/>
    </row>
    <row r="41" spans="1:13">
      <c r="A41" s="189"/>
      <c r="B41" s="233" t="s">
        <v>1342</v>
      </c>
      <c r="C41" s="234" t="s">
        <v>1343</v>
      </c>
      <c r="D41" s="235">
        <v>1000</v>
      </c>
      <c r="E41" s="235">
        <v>2130</v>
      </c>
      <c r="F41" s="235">
        <v>800</v>
      </c>
      <c r="G41" s="3613" t="s">
        <v>1344</v>
      </c>
      <c r="H41" s="236" t="s">
        <v>1345</v>
      </c>
      <c r="I41" s="236">
        <v>1</v>
      </c>
      <c r="J41" s="219">
        <v>195</v>
      </c>
      <c r="K41" s="157">
        <v>4915.99</v>
      </c>
      <c r="L41" s="579">
        <f>K41*Оглавление!$B$14</f>
        <v>467019.05</v>
      </c>
      <c r="M41" s="579">
        <f>L41-L41*$B$4/100</f>
        <v>467019.05</v>
      </c>
    </row>
    <row r="42" spans="1:13">
      <c r="A42" s="207"/>
      <c r="B42" s="220"/>
      <c r="C42" s="221"/>
      <c r="D42" s="208"/>
      <c r="E42" s="208"/>
      <c r="F42" s="208"/>
      <c r="G42" s="205"/>
      <c r="H42" s="205"/>
      <c r="I42" s="205"/>
      <c r="J42" s="209"/>
      <c r="K42" s="30"/>
      <c r="L42" s="155"/>
      <c r="M42" s="155"/>
    </row>
    <row r="43" spans="1:13">
      <c r="A43" s="8630" t="s">
        <v>1346</v>
      </c>
      <c r="B43" s="8630"/>
      <c r="C43" s="8630"/>
      <c r="D43" s="8630"/>
      <c r="E43" s="8630"/>
      <c r="F43" s="8630"/>
      <c r="G43" s="8630"/>
      <c r="H43" s="8630"/>
      <c r="I43" s="8630"/>
      <c r="J43" s="8630"/>
      <c r="K43" s="8630"/>
      <c r="L43" s="8630"/>
      <c r="M43" s="8630"/>
    </row>
    <row r="44" spans="1:13">
      <c r="A44" s="8620" t="s">
        <v>1347</v>
      </c>
      <c r="B44" s="8620"/>
      <c r="C44" s="8620"/>
      <c r="D44" s="8620"/>
      <c r="E44" s="8620"/>
      <c r="F44" s="8620"/>
      <c r="G44" s="8620"/>
      <c r="H44" s="8620"/>
      <c r="I44" s="8620"/>
      <c r="J44" s="8620"/>
      <c r="K44" s="8620"/>
      <c r="L44" s="8620"/>
      <c r="M44" s="8620"/>
    </row>
    <row r="45" spans="1:13" ht="38">
      <c r="A45" s="199" t="s">
        <v>70</v>
      </c>
      <c r="B45" s="199" t="s">
        <v>1283</v>
      </c>
      <c r="C45" s="199" t="s">
        <v>67</v>
      </c>
      <c r="D45" s="200" t="s">
        <v>1284</v>
      </c>
      <c r="E45" s="200" t="s">
        <v>1285</v>
      </c>
      <c r="F45" s="200" t="s">
        <v>1286</v>
      </c>
      <c r="G45" s="199" t="s">
        <v>1287</v>
      </c>
      <c r="H45" s="222" t="s">
        <v>1348</v>
      </c>
      <c r="I45" s="199" t="s">
        <v>1306</v>
      </c>
      <c r="J45" s="201" t="s">
        <v>1290</v>
      </c>
      <c r="K45" s="243" t="s">
        <v>57</v>
      </c>
      <c r="L45" s="244" t="s">
        <v>58</v>
      </c>
      <c r="M45" s="149" t="s">
        <v>59</v>
      </c>
    </row>
    <row r="46" spans="1:13">
      <c r="A46" s="8621"/>
      <c r="B46" s="8624" t="s">
        <v>1349</v>
      </c>
      <c r="C46" s="8624"/>
      <c r="D46" s="8624"/>
      <c r="E46" s="8624"/>
      <c r="F46" s="8624"/>
      <c r="G46" s="8624"/>
      <c r="H46" s="8624"/>
      <c r="I46" s="8624"/>
      <c r="J46" s="8624"/>
      <c r="K46" s="8624"/>
      <c r="L46" s="8624"/>
      <c r="M46" s="8624"/>
    </row>
    <row r="47" spans="1:13">
      <c r="A47" s="8622"/>
      <c r="B47" s="8625" t="s">
        <v>1350</v>
      </c>
      <c r="C47" s="8625"/>
      <c r="D47" s="8625"/>
      <c r="E47" s="8625"/>
      <c r="F47" s="8625"/>
      <c r="G47" s="8625"/>
      <c r="H47" s="8625"/>
      <c r="I47" s="8625"/>
      <c r="J47" s="8625"/>
      <c r="K47" s="8625"/>
      <c r="L47" s="8625"/>
      <c r="M47" s="8625"/>
    </row>
    <row r="48" spans="1:13">
      <c r="A48" s="8622"/>
      <c r="B48" s="223">
        <v>511242</v>
      </c>
      <c r="C48" s="216" t="s">
        <v>1351</v>
      </c>
      <c r="D48" s="217">
        <v>12</v>
      </c>
      <c r="E48" s="217">
        <v>310</v>
      </c>
      <c r="F48" s="217">
        <v>260</v>
      </c>
      <c r="G48" s="218" t="s">
        <v>1352</v>
      </c>
      <c r="H48" s="218" t="s">
        <v>1353</v>
      </c>
      <c r="I48" s="224">
        <v>72</v>
      </c>
      <c r="J48" s="219">
        <v>2.9</v>
      </c>
      <c r="K48" s="157">
        <v>56.63</v>
      </c>
      <c r="L48" s="245">
        <f>K48*Оглавление!$B$14</f>
        <v>5379.85</v>
      </c>
      <c r="M48" s="245">
        <f>L48-L48*$B$4/100</f>
        <v>5379.85</v>
      </c>
    </row>
    <row r="49" spans="1:13">
      <c r="A49" s="8622"/>
      <c r="B49" s="223">
        <v>511842</v>
      </c>
      <c r="C49" s="216" t="s">
        <v>1354</v>
      </c>
      <c r="D49" s="217">
        <v>18</v>
      </c>
      <c r="E49" s="217">
        <v>375</v>
      </c>
      <c r="F49" s="217">
        <v>260</v>
      </c>
      <c r="G49" s="218" t="s">
        <v>1352</v>
      </c>
      <c r="H49" s="218" t="s">
        <v>1355</v>
      </c>
      <c r="I49" s="224">
        <v>60</v>
      </c>
      <c r="J49" s="219">
        <v>3.5</v>
      </c>
      <c r="K49" s="157">
        <v>64.73</v>
      </c>
      <c r="L49" s="245">
        <f>K49*Оглавление!$B$14</f>
        <v>6149.35</v>
      </c>
      <c r="M49" s="245">
        <f>L49-L49*$B$4/100</f>
        <v>6149.35</v>
      </c>
    </row>
    <row r="50" spans="1:13" ht="14.7" thickBot="1">
      <c r="A50" s="8623"/>
      <c r="B50" s="225">
        <v>512442</v>
      </c>
      <c r="C50" s="226" t="s">
        <v>1356</v>
      </c>
      <c r="D50" s="227">
        <v>24</v>
      </c>
      <c r="E50" s="227">
        <v>485</v>
      </c>
      <c r="F50" s="227">
        <v>260</v>
      </c>
      <c r="G50" s="228" t="s">
        <v>1357</v>
      </c>
      <c r="H50" s="228" t="s">
        <v>1358</v>
      </c>
      <c r="I50" s="229">
        <v>56</v>
      </c>
      <c r="J50" s="230">
        <v>4.3</v>
      </c>
      <c r="K50" s="157">
        <v>74.44</v>
      </c>
      <c r="L50" s="245">
        <f>K50*Оглавление!$B$14</f>
        <v>7071.8</v>
      </c>
      <c r="M50" s="245">
        <f>L50-L50*$B$4/100</f>
        <v>7071.8</v>
      </c>
    </row>
    <row r="51" spans="1:13" ht="14.7" thickTop="1">
      <c r="A51" s="8626"/>
      <c r="B51" s="8631" t="s">
        <v>1359</v>
      </c>
      <c r="C51" s="8631"/>
      <c r="D51" s="8631"/>
      <c r="E51" s="8631"/>
      <c r="F51" s="8631"/>
      <c r="G51" s="8631"/>
      <c r="H51" s="8631"/>
      <c r="I51" s="8631"/>
      <c r="J51" s="8631"/>
      <c r="K51" s="8631"/>
      <c r="L51" s="8631"/>
      <c r="M51" s="8631"/>
    </row>
    <row r="52" spans="1:13">
      <c r="A52" s="8627"/>
      <c r="B52" s="8625" t="s">
        <v>1360</v>
      </c>
      <c r="C52" s="8625"/>
      <c r="D52" s="8625"/>
      <c r="E52" s="8625"/>
      <c r="F52" s="8625"/>
      <c r="G52" s="8625"/>
      <c r="H52" s="8625"/>
      <c r="I52" s="8625"/>
      <c r="J52" s="8625"/>
      <c r="K52" s="8625"/>
      <c r="L52" s="8625"/>
      <c r="M52" s="8625"/>
    </row>
    <row r="53" spans="1:13">
      <c r="A53" s="8627"/>
      <c r="B53" s="215">
        <v>620035</v>
      </c>
      <c r="C53" s="216" t="s">
        <v>1361</v>
      </c>
      <c r="D53" s="217">
        <v>35</v>
      </c>
      <c r="E53" s="217">
        <v>470</v>
      </c>
      <c r="F53" s="217">
        <v>380</v>
      </c>
      <c r="G53" s="218" t="s">
        <v>1333</v>
      </c>
      <c r="H53" s="218" t="s">
        <v>1362</v>
      </c>
      <c r="I53" s="231">
        <v>24</v>
      </c>
      <c r="J53" s="232">
        <v>8</v>
      </c>
      <c r="K53" s="157">
        <v>135.91999999999999</v>
      </c>
      <c r="L53" s="245">
        <f>K53*Оглавление!$B$14</f>
        <v>12912.4</v>
      </c>
      <c r="M53" s="245">
        <f t="shared" ref="M53:M62" si="1">L53-L53*$B$4/100</f>
        <v>12912.4</v>
      </c>
    </row>
    <row r="54" spans="1:13">
      <c r="A54" s="8627"/>
      <c r="B54" s="215">
        <v>620050</v>
      </c>
      <c r="C54" s="216" t="s">
        <v>1363</v>
      </c>
      <c r="D54" s="217">
        <v>50</v>
      </c>
      <c r="E54" s="217">
        <v>720</v>
      </c>
      <c r="F54" s="217">
        <v>380</v>
      </c>
      <c r="G54" s="218" t="s">
        <v>1333</v>
      </c>
      <c r="H54" s="218" t="s">
        <v>1364</v>
      </c>
      <c r="I54" s="231">
        <v>15</v>
      </c>
      <c r="J54" s="232">
        <v>11.7</v>
      </c>
      <c r="K54" s="157">
        <v>200.66</v>
      </c>
      <c r="L54" s="245">
        <f>K54*Оглавление!$B$14</f>
        <v>19062.7</v>
      </c>
      <c r="M54" s="245">
        <f t="shared" si="1"/>
        <v>19062.7</v>
      </c>
    </row>
    <row r="55" spans="1:13">
      <c r="A55" s="8627"/>
      <c r="B55" s="215">
        <v>620080</v>
      </c>
      <c r="C55" s="216" t="s">
        <v>1365</v>
      </c>
      <c r="D55" s="217">
        <v>80</v>
      </c>
      <c r="E55" s="217">
        <v>760</v>
      </c>
      <c r="F55" s="217">
        <v>460</v>
      </c>
      <c r="G55" s="218" t="s">
        <v>1333</v>
      </c>
      <c r="H55" s="218" t="s">
        <v>1366</v>
      </c>
      <c r="I55" s="231">
        <v>10</v>
      </c>
      <c r="J55" s="232">
        <v>15.8</v>
      </c>
      <c r="K55" s="157">
        <v>283.18</v>
      </c>
      <c r="L55" s="245">
        <f>K55*Оглавление!$B$14</f>
        <v>26902.100000000002</v>
      </c>
      <c r="M55" s="245">
        <f t="shared" si="1"/>
        <v>26902.100000000002</v>
      </c>
    </row>
    <row r="56" spans="1:13">
      <c r="A56" s="8627"/>
      <c r="B56" s="215">
        <v>620100</v>
      </c>
      <c r="C56" s="216" t="s">
        <v>1367</v>
      </c>
      <c r="D56" s="217">
        <v>100</v>
      </c>
      <c r="E56" s="217">
        <v>880</v>
      </c>
      <c r="F56" s="217">
        <v>460</v>
      </c>
      <c r="G56" s="218" t="s">
        <v>1333</v>
      </c>
      <c r="H56" s="218" t="s">
        <v>1368</v>
      </c>
      <c r="I56" s="231">
        <v>10</v>
      </c>
      <c r="J56" s="232">
        <v>19.8</v>
      </c>
      <c r="K56" s="157">
        <v>352.76</v>
      </c>
      <c r="L56" s="245">
        <f>K56*Оглавление!$B$14</f>
        <v>33512.199999999997</v>
      </c>
      <c r="M56" s="245">
        <f t="shared" si="1"/>
        <v>33512.199999999997</v>
      </c>
    </row>
    <row r="57" spans="1:13">
      <c r="A57" s="8627"/>
      <c r="B57" s="215">
        <v>620150</v>
      </c>
      <c r="C57" s="216" t="s">
        <v>1369</v>
      </c>
      <c r="D57" s="217">
        <v>150</v>
      </c>
      <c r="E57" s="217">
        <v>1030</v>
      </c>
      <c r="F57" s="217">
        <v>510</v>
      </c>
      <c r="G57" s="218" t="s">
        <v>1333</v>
      </c>
      <c r="H57" s="218" t="s">
        <v>1370</v>
      </c>
      <c r="I57" s="231">
        <v>8</v>
      </c>
      <c r="J57" s="232">
        <v>27.8</v>
      </c>
      <c r="K57" s="157">
        <v>530.76</v>
      </c>
      <c r="L57" s="245">
        <f>K57*Оглавление!$B$14</f>
        <v>50422.2</v>
      </c>
      <c r="M57" s="245">
        <f t="shared" si="1"/>
        <v>50422.2</v>
      </c>
    </row>
    <row r="58" spans="1:13">
      <c r="A58" s="8627"/>
      <c r="B58" s="215">
        <v>620200</v>
      </c>
      <c r="C58" s="216" t="s">
        <v>1371</v>
      </c>
      <c r="D58" s="217">
        <v>200</v>
      </c>
      <c r="E58" s="217">
        <v>1070</v>
      </c>
      <c r="F58" s="217">
        <v>590</v>
      </c>
      <c r="G58" s="218" t="s">
        <v>1372</v>
      </c>
      <c r="H58" s="218" t="s">
        <v>1373</v>
      </c>
      <c r="I58" s="231">
        <v>8</v>
      </c>
      <c r="J58" s="232">
        <v>30.8</v>
      </c>
      <c r="K58" s="157">
        <v>562.30999999999995</v>
      </c>
      <c r="L58" s="245">
        <f>K58*Оглавление!$B$14</f>
        <v>53419.45</v>
      </c>
      <c r="M58" s="245">
        <f t="shared" si="1"/>
        <v>53419.45</v>
      </c>
    </row>
    <row r="59" spans="1:13">
      <c r="A59" s="8627"/>
      <c r="B59" s="215">
        <v>620300</v>
      </c>
      <c r="C59" s="216" t="s">
        <v>1374</v>
      </c>
      <c r="D59" s="217">
        <v>300</v>
      </c>
      <c r="E59" s="217">
        <v>1250</v>
      </c>
      <c r="F59" s="217">
        <v>650</v>
      </c>
      <c r="G59" s="218" t="s">
        <v>1372</v>
      </c>
      <c r="H59" s="218" t="s">
        <v>1375</v>
      </c>
      <c r="I59" s="231">
        <v>3</v>
      </c>
      <c r="J59" s="232">
        <v>48.2</v>
      </c>
      <c r="K59" s="157">
        <v>922.34</v>
      </c>
      <c r="L59" s="245">
        <f>K59*Оглавление!$B$14</f>
        <v>87622.3</v>
      </c>
      <c r="M59" s="245">
        <f t="shared" si="1"/>
        <v>87622.3</v>
      </c>
    </row>
    <row r="60" spans="1:13">
      <c r="A60" s="8627"/>
      <c r="B60" s="215" t="s">
        <v>1376</v>
      </c>
      <c r="C60" s="216" t="s">
        <v>1377</v>
      </c>
      <c r="D60" s="217">
        <v>500</v>
      </c>
      <c r="E60" s="217">
        <v>1600</v>
      </c>
      <c r="F60" s="217">
        <v>750</v>
      </c>
      <c r="G60" s="218" t="s">
        <v>1378</v>
      </c>
      <c r="H60" s="218" t="s">
        <v>1379</v>
      </c>
      <c r="I60" s="231">
        <v>2</v>
      </c>
      <c r="J60" s="232">
        <v>90.1</v>
      </c>
      <c r="K60" s="157">
        <v>1388.38</v>
      </c>
      <c r="L60" s="245">
        <f>K60*Оглавление!$B$14</f>
        <v>131896.1</v>
      </c>
      <c r="M60" s="245">
        <f t="shared" si="1"/>
        <v>131896.1</v>
      </c>
    </row>
    <row r="61" spans="1:13">
      <c r="A61" s="8627"/>
      <c r="B61" s="233" t="s">
        <v>1380</v>
      </c>
      <c r="C61" s="234" t="s">
        <v>1381</v>
      </c>
      <c r="D61" s="235">
        <v>750</v>
      </c>
      <c r="E61" s="235">
        <v>1820</v>
      </c>
      <c r="F61" s="235">
        <v>800</v>
      </c>
      <c r="G61" s="236" t="s">
        <v>1382</v>
      </c>
      <c r="H61" s="236" t="s">
        <v>1383</v>
      </c>
      <c r="I61" s="237">
        <v>1</v>
      </c>
      <c r="J61" s="219">
        <v>164</v>
      </c>
      <c r="K61" s="157">
        <v>4050.26</v>
      </c>
      <c r="L61" s="245">
        <f>K61*Оглавление!$B$14</f>
        <v>384774.7</v>
      </c>
      <c r="M61" s="245">
        <f t="shared" si="1"/>
        <v>384774.7</v>
      </c>
    </row>
    <row r="62" spans="1:13" ht="14.7" thickBot="1">
      <c r="A62" s="8628"/>
      <c r="B62" s="233" t="s">
        <v>1384</v>
      </c>
      <c r="C62" s="234" t="s">
        <v>1385</v>
      </c>
      <c r="D62" s="235">
        <v>1000</v>
      </c>
      <c r="E62" s="235">
        <v>2130</v>
      </c>
      <c r="F62" s="235">
        <v>800</v>
      </c>
      <c r="G62" s="236" t="s">
        <v>1386</v>
      </c>
      <c r="H62" s="236" t="s">
        <v>1383</v>
      </c>
      <c r="I62" s="237">
        <v>1</v>
      </c>
      <c r="J62" s="219">
        <v>205</v>
      </c>
      <c r="K62" s="157">
        <v>4611.7700000000004</v>
      </c>
      <c r="L62" s="245">
        <f>K62*Оглавление!$B$14</f>
        <v>438118.15</v>
      </c>
      <c r="M62" s="245">
        <f t="shared" si="1"/>
        <v>438118.15</v>
      </c>
    </row>
    <row r="63" spans="1:13" ht="14.7" thickTop="1">
      <c r="A63" s="207"/>
      <c r="B63" s="220"/>
      <c r="C63" s="221"/>
      <c r="D63" s="208"/>
      <c r="E63" s="208"/>
      <c r="F63" s="208"/>
      <c r="G63" s="205"/>
      <c r="H63" s="205"/>
      <c r="I63" s="205"/>
      <c r="J63" s="209"/>
      <c r="K63" s="249"/>
      <c r="L63" s="155"/>
      <c r="M63" s="155"/>
    </row>
    <row r="64" spans="1:13">
      <c r="A64" s="8632" t="s">
        <v>995</v>
      </c>
      <c r="B64" s="8632"/>
      <c r="C64" s="8632"/>
      <c r="D64" s="8632"/>
      <c r="E64" s="8632"/>
      <c r="F64" s="8632"/>
      <c r="G64" s="8632"/>
      <c r="H64" s="8632"/>
      <c r="I64" s="8632"/>
      <c r="J64" s="8632"/>
      <c r="K64" s="8632"/>
      <c r="L64" s="8632"/>
      <c r="M64" s="8632"/>
    </row>
    <row r="65" spans="1:16" ht="38">
      <c r="A65" s="199" t="s">
        <v>1283</v>
      </c>
      <c r="B65" s="199" t="s">
        <v>75</v>
      </c>
      <c r="C65" s="8615" t="s">
        <v>42</v>
      </c>
      <c r="D65" s="8616"/>
      <c r="E65" s="8616"/>
      <c r="F65" s="8617"/>
      <c r="G65" s="199" t="s">
        <v>1387</v>
      </c>
      <c r="H65" s="199" t="s">
        <v>1388</v>
      </c>
      <c r="I65" s="8618" t="s">
        <v>1389</v>
      </c>
      <c r="J65" s="8619"/>
      <c r="K65" s="243" t="s">
        <v>57</v>
      </c>
      <c r="L65" s="244" t="s">
        <v>58</v>
      </c>
      <c r="M65" s="149" t="s">
        <v>59</v>
      </c>
    </row>
    <row r="66" spans="1:16">
      <c r="A66" s="238" t="s">
        <v>1390</v>
      </c>
      <c r="B66" s="216" t="s">
        <v>1391</v>
      </c>
      <c r="C66" s="8608" t="s">
        <v>1392</v>
      </c>
      <c r="D66" s="8609"/>
      <c r="E66" s="8609"/>
      <c r="F66" s="8610"/>
      <c r="G66" s="218" t="s">
        <v>1393</v>
      </c>
      <c r="H66" s="218"/>
      <c r="I66" s="8611"/>
      <c r="J66" s="8612"/>
      <c r="K66" s="157">
        <v>29.24</v>
      </c>
      <c r="L66" s="245">
        <f>K66*Оглавление!$B$14</f>
        <v>2777.7999999999997</v>
      </c>
      <c r="M66" s="245">
        <f>L66-L66*$B$4/100</f>
        <v>2777.7999999999997</v>
      </c>
    </row>
    <row r="67" spans="1:16">
      <c r="A67" s="238" t="s">
        <v>1394</v>
      </c>
      <c r="B67" s="216" t="s">
        <v>1395</v>
      </c>
      <c r="C67" s="8608" t="s">
        <v>1396</v>
      </c>
      <c r="D67" s="8609"/>
      <c r="E67" s="8609"/>
      <c r="F67" s="8610"/>
      <c r="G67" s="218" t="s">
        <v>1397</v>
      </c>
      <c r="H67" s="218">
        <v>63</v>
      </c>
      <c r="I67" s="8613" t="s">
        <v>1398</v>
      </c>
      <c r="J67" s="8614"/>
      <c r="K67" s="157">
        <v>8.7009570000000007</v>
      </c>
      <c r="L67" s="245">
        <f>K67*Оглавление!$B$14</f>
        <v>826.59091500000011</v>
      </c>
      <c r="M67" s="245">
        <f>L67-L67*$B$4/100</f>
        <v>826.59091500000011</v>
      </c>
      <c r="P67" s="3087"/>
    </row>
    <row r="68" spans="1:16">
      <c r="A68" s="238" t="s">
        <v>1399</v>
      </c>
      <c r="B68" s="216" t="s">
        <v>1400</v>
      </c>
      <c r="C68" s="8608" t="s">
        <v>1396</v>
      </c>
      <c r="D68" s="8609"/>
      <c r="E68" s="8609"/>
      <c r="F68" s="8610"/>
      <c r="G68" s="218" t="s">
        <v>1401</v>
      </c>
      <c r="H68" s="218">
        <v>63</v>
      </c>
      <c r="I68" s="8613" t="s">
        <v>1398</v>
      </c>
      <c r="J68" s="8614"/>
      <c r="K68" s="157">
        <v>6.7207392000000006</v>
      </c>
      <c r="L68" s="245">
        <f>K68*Оглавление!$B$14</f>
        <v>638.47022400000003</v>
      </c>
      <c r="M68" s="245">
        <f>L68-L68*$B$4/100</f>
        <v>638.47022400000003</v>
      </c>
    </row>
    <row r="69" spans="1:16">
      <c r="A69" s="238" t="s">
        <v>1402</v>
      </c>
      <c r="B69" s="216" t="s">
        <v>1403</v>
      </c>
      <c r="C69" s="8608" t="s">
        <v>1396</v>
      </c>
      <c r="D69" s="8609"/>
      <c r="E69" s="8609"/>
      <c r="F69" s="8610"/>
      <c r="G69" s="218" t="s">
        <v>1397</v>
      </c>
      <c r="H69" s="218">
        <v>50</v>
      </c>
      <c r="I69" s="8613" t="s">
        <v>1404</v>
      </c>
      <c r="J69" s="8614"/>
      <c r="K69" s="157">
        <v>6.7207392000000006</v>
      </c>
      <c r="L69" s="245">
        <f>K69*Оглавление!$B$14</f>
        <v>638.47022400000003</v>
      </c>
      <c r="M69" s="245">
        <f>L69-L69*$B$4/100</f>
        <v>638.47022400000003</v>
      </c>
    </row>
    <row r="70" spans="1:16" ht="14.7" thickBot="1">
      <c r="A70" s="239" t="s">
        <v>1405</v>
      </c>
      <c r="B70" s="226" t="s">
        <v>1406</v>
      </c>
      <c r="C70" s="8603" t="s">
        <v>1407</v>
      </c>
      <c r="D70" s="8604"/>
      <c r="E70" s="8604"/>
      <c r="F70" s="8605"/>
      <c r="G70" s="228" t="s">
        <v>417</v>
      </c>
      <c r="H70" s="228" t="s">
        <v>1408</v>
      </c>
      <c r="I70" s="8606"/>
      <c r="J70" s="8607"/>
      <c r="K70" s="3598">
        <v>7.236795960000002</v>
      </c>
      <c r="L70" s="245">
        <f>K70*Оглавление!$B$14</f>
        <v>687.4956162000002</v>
      </c>
      <c r="M70" s="245">
        <f>L70-L70*$B$4/100</f>
        <v>687.4956162000002</v>
      </c>
    </row>
    <row r="71" spans="1:16" ht="14.7" thickTop="1">
      <c r="A71" s="190"/>
      <c r="B71" s="220"/>
      <c r="C71" s="221"/>
      <c r="D71" s="208"/>
      <c r="E71" s="208"/>
      <c r="F71" s="208"/>
      <c r="G71" s="205"/>
      <c r="H71" s="205"/>
      <c r="I71" s="205"/>
      <c r="J71" s="209"/>
      <c r="K71" s="249"/>
      <c r="L71" s="190"/>
      <c r="M71" s="190"/>
    </row>
    <row r="72" spans="1:16">
      <c r="A72" s="220" t="s">
        <v>1409</v>
      </c>
      <c r="B72" s="190"/>
      <c r="C72" s="221"/>
      <c r="D72" s="208"/>
      <c r="E72" s="208"/>
      <c r="F72" s="208"/>
      <c r="G72" s="205"/>
      <c r="H72" s="205"/>
      <c r="I72" s="205"/>
      <c r="J72" s="209"/>
      <c r="K72" s="249"/>
      <c r="L72" s="190"/>
      <c r="M72" s="190"/>
    </row>
  </sheetData>
  <customSheetViews>
    <customSheetView guid="{76FA2CE7-179E-4731-B7AE-63C5E5E79002}" topLeftCell="A64">
      <selection activeCell="Q51" sqref="Q51"/>
      <pageMargins left="0.7" right="0.7" top="0.75" bottom="0.75" header="0.3" footer="0.3"/>
    </customSheetView>
    <customSheetView guid="{24F900A2-7147-4318-9E77-2B71404314A7}" topLeftCell="A64">
      <selection activeCell="K12" sqref="K12"/>
      <pageMargins left="0.7" right="0.7" top="0.75" bottom="0.75" header="0.3" footer="0.3"/>
    </customSheetView>
    <customSheetView guid="{A02336A9-D2FB-4D03-950A-00B6EBD6A28C}" topLeftCell="A64">
      <selection activeCell="K12" sqref="K12"/>
      <pageMargins left="0.7" right="0.7" top="0.75" bottom="0.75" header="0.3" footer="0.3"/>
    </customSheetView>
    <customSheetView guid="{3E3E5346-F5D1-49F5-AB0E-78170B65853C}">
      <selection activeCell="K12" sqref="K12"/>
      <pageMargins left="0.7" right="0.7" top="0.75" bottom="0.75" header="0.3" footer="0.3"/>
    </customSheetView>
    <customSheetView guid="{D7CF3121-CFC0-4E70-8DCD-811E30042E24}" topLeftCell="A64">
      <selection activeCell="K12" sqref="K12"/>
      <pageMargins left="0.7" right="0.7" top="0.75" bottom="0.75" header="0.3" footer="0.3"/>
    </customSheetView>
    <customSheetView guid="{A76FD505-AF56-4CD8-967A-59C705AF567C}" topLeftCell="A64">
      <selection activeCell="K12" sqref="K12"/>
      <pageMargins left="0.7" right="0.7" top="0.75" bottom="0.75" header="0.3" footer="0.3"/>
    </customSheetView>
    <customSheetView guid="{B3358888-E690-452C-98EC-431498422E6E}">
      <selection activeCell="K12" sqref="K12"/>
      <pageMargins left="0.7" right="0.7" top="0.75" bottom="0.75" header="0.3" footer="0.3"/>
    </customSheetView>
    <customSheetView guid="{6108970F-8E7A-462E-A499-E2FD79FB3A77}">
      <selection activeCell="K12" sqref="K12"/>
      <pageMargins left="0.7" right="0.7" top="0.75" bottom="0.75" header="0.3" footer="0.3"/>
    </customSheetView>
    <customSheetView guid="{45761FB6-8710-4C75-A8B6-5A7FCAACACDF}">
      <selection activeCell="K12" sqref="K12"/>
      <pageMargins left="0.7" right="0.7" top="0.75" bottom="0.75" header="0.3" footer="0.3"/>
    </customSheetView>
    <customSheetView guid="{C23E91BF-4A86-4D00-A577-1A263DDCB8BC}" topLeftCell="A64">
      <selection activeCell="K12" sqref="K12"/>
      <pageMargins left="0.7" right="0.7" top="0.75" bottom="0.75" header="0.3" footer="0.3"/>
    </customSheetView>
    <customSheetView guid="{94E74550-0B2B-4B3C-8E97-CCCC46023914}" topLeftCell="A64">
      <selection activeCell="K12" sqref="K12"/>
      <pageMargins left="0.7" right="0.7" top="0.75" bottom="0.75" header="0.3" footer="0.3"/>
    </customSheetView>
  </customSheetViews>
  <mergeCells count="36">
    <mergeCell ref="B14:M14"/>
    <mergeCell ref="B15:M15"/>
    <mergeCell ref="B16:M16"/>
    <mergeCell ref="A1:M1"/>
    <mergeCell ref="A6:K6"/>
    <mergeCell ref="A7:K7"/>
    <mergeCell ref="A9:A13"/>
    <mergeCell ref="B9:M9"/>
    <mergeCell ref="B10:M10"/>
    <mergeCell ref="A21:M21"/>
    <mergeCell ref="A43:M43"/>
    <mergeCell ref="B51:M51"/>
    <mergeCell ref="B23:M23"/>
    <mergeCell ref="A64:M64"/>
    <mergeCell ref="B52:M52"/>
    <mergeCell ref="B24:M24"/>
    <mergeCell ref="B31:M31"/>
    <mergeCell ref="B39:M39"/>
    <mergeCell ref="B40:M40"/>
    <mergeCell ref="C65:F65"/>
    <mergeCell ref="I65:J65"/>
    <mergeCell ref="C69:F69"/>
    <mergeCell ref="I69:J69"/>
    <mergeCell ref="A44:M44"/>
    <mergeCell ref="A46:A50"/>
    <mergeCell ref="B46:M46"/>
    <mergeCell ref="B47:M47"/>
    <mergeCell ref="A51:A62"/>
    <mergeCell ref="C70:F70"/>
    <mergeCell ref="I70:J70"/>
    <mergeCell ref="C66:F66"/>
    <mergeCell ref="I66:J66"/>
    <mergeCell ref="C67:F67"/>
    <mergeCell ref="I67:J67"/>
    <mergeCell ref="C68:F68"/>
    <mergeCell ref="I68:J68"/>
  </mergeCells>
  <pageMargins left="0.7" right="0.7" top="0.75" bottom="0.75" header="0.3" footer="0.3"/>
  <pageSetup paperSize="9" orientation="portrait" horizontalDpi="90" verticalDpi="90"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Лист51"/>
  <dimension ref="A1:P60"/>
  <sheetViews>
    <sheetView workbookViewId="0">
      <selection activeCell="AB40" sqref="AB40"/>
    </sheetView>
  </sheetViews>
  <sheetFormatPr defaultRowHeight="14.35"/>
  <cols>
    <col min="1" max="1" width="13.703125" customWidth="1"/>
    <col min="2" max="2" width="12" customWidth="1"/>
    <col min="3" max="3" width="25.29296875" bestFit="1" customWidth="1"/>
    <col min="5" max="6" width="7.29296875" customWidth="1"/>
    <col min="7" max="7" width="13.703125" customWidth="1"/>
    <col min="8" max="8" width="8.41015625" customWidth="1"/>
    <col min="9" max="9" width="11.5859375" style="1984" customWidth="1"/>
    <col min="10" max="10" width="10.703125" customWidth="1"/>
    <col min="11" max="11" width="17.5859375" customWidth="1"/>
    <col min="12" max="12" width="9.1171875" style="658"/>
    <col min="13" max="13" width="9.1171875" style="1279"/>
  </cols>
  <sheetData>
    <row r="1" spans="1:14" ht="24" customHeight="1">
      <c r="A1" s="7208" t="s">
        <v>2016</v>
      </c>
      <c r="B1" s="7209"/>
      <c r="C1" s="7209"/>
      <c r="D1" s="7209"/>
      <c r="E1" s="7209"/>
      <c r="F1" s="7209"/>
      <c r="G1" s="7209"/>
      <c r="H1" s="7209"/>
      <c r="I1" s="7209"/>
      <c r="J1" s="7209"/>
      <c r="K1" s="7209"/>
    </row>
    <row r="2" spans="1:14">
      <c r="A2" s="323"/>
      <c r="B2" s="173"/>
      <c r="C2" s="319"/>
      <c r="D2" s="319"/>
      <c r="E2" s="319"/>
      <c r="F2" s="319"/>
      <c r="G2" s="319"/>
      <c r="H2" s="319"/>
      <c r="J2" s="319"/>
      <c r="K2" s="319"/>
    </row>
    <row r="3" spans="1:14">
      <c r="A3" s="324"/>
      <c r="B3" s="173"/>
      <c r="C3" s="319"/>
      <c r="D3" s="319"/>
      <c r="E3" s="319"/>
      <c r="F3" s="319"/>
      <c r="G3" s="319"/>
      <c r="H3" s="319"/>
      <c r="J3" s="319"/>
      <c r="K3" s="319"/>
    </row>
    <row r="4" spans="1:14" ht="20.100000000000001" customHeight="1">
      <c r="A4" s="18" t="s">
        <v>48</v>
      </c>
      <c r="B4" s="19">
        <v>0</v>
      </c>
      <c r="C4" s="319"/>
      <c r="D4" s="319"/>
      <c r="E4" s="319"/>
      <c r="F4" s="319"/>
      <c r="G4" s="319"/>
      <c r="H4" s="319"/>
      <c r="J4" s="319"/>
      <c r="K4" s="319"/>
    </row>
    <row r="5" spans="1:14">
      <c r="A5" s="175"/>
      <c r="B5" s="176"/>
      <c r="C5" s="321"/>
      <c r="D5" s="321"/>
      <c r="E5" s="321"/>
      <c r="F5" s="321"/>
      <c r="G5" s="321"/>
      <c r="H5" s="321"/>
      <c r="I5" s="1985"/>
      <c r="J5" s="344"/>
      <c r="K5" s="344"/>
    </row>
    <row r="6" spans="1:14" ht="20.7">
      <c r="A6" s="329" t="s">
        <v>70</v>
      </c>
      <c r="B6" s="329" t="s">
        <v>1283</v>
      </c>
      <c r="C6" s="329" t="s">
        <v>67</v>
      </c>
      <c r="D6" s="330" t="s">
        <v>1284</v>
      </c>
      <c r="E6" s="330" t="s">
        <v>1285</v>
      </c>
      <c r="F6" s="330" t="s">
        <v>1286</v>
      </c>
      <c r="G6" s="329" t="s">
        <v>2017</v>
      </c>
      <c r="H6" s="331" t="s">
        <v>1410</v>
      </c>
      <c r="I6" s="1986" t="s">
        <v>2018</v>
      </c>
      <c r="J6" s="345" t="s">
        <v>58</v>
      </c>
      <c r="K6" s="346" t="s">
        <v>59</v>
      </c>
    </row>
    <row r="7" spans="1:14" ht="45.75" customHeight="1">
      <c r="A7" s="8647" t="s">
        <v>2019</v>
      </c>
      <c r="B7" s="8648"/>
      <c r="C7" s="8648"/>
      <c r="D7" s="8648"/>
      <c r="E7" s="8648"/>
      <c r="F7" s="8648"/>
      <c r="G7" s="8648"/>
      <c r="H7" s="8648"/>
      <c r="I7" s="8648"/>
      <c r="J7" s="8648"/>
      <c r="K7" s="8648"/>
    </row>
    <row r="8" spans="1:14">
      <c r="A8" s="326"/>
      <c r="B8" s="8655" t="s">
        <v>2020</v>
      </c>
      <c r="C8" s="8656"/>
      <c r="D8" s="8656"/>
      <c r="E8" s="8656"/>
      <c r="F8" s="8656"/>
      <c r="G8" s="8656"/>
      <c r="H8" s="8656"/>
      <c r="I8" s="8656"/>
      <c r="J8" s="8656"/>
      <c r="K8" s="8656"/>
    </row>
    <row r="9" spans="1:14" s="2721" customFormat="1">
      <c r="A9" s="2722"/>
      <c r="B9" s="2723">
        <v>7202801</v>
      </c>
      <c r="C9" s="2724" t="s">
        <v>13823</v>
      </c>
      <c r="D9" s="2725">
        <v>8</v>
      </c>
      <c r="E9" s="2725">
        <v>236</v>
      </c>
      <c r="F9" s="2725">
        <v>272</v>
      </c>
      <c r="G9" s="1844" t="s">
        <v>2021</v>
      </c>
      <c r="H9" s="2726">
        <v>1.7</v>
      </c>
      <c r="I9" s="2655">
        <v>32.270000000000003</v>
      </c>
      <c r="J9" s="2727">
        <f>I9*Оглавление!$B$14</f>
        <v>3065.65</v>
      </c>
      <c r="K9" s="2727">
        <f t="shared" ref="K9:K32" si="0">J9-J9*$B$4/100</f>
        <v>3065.65</v>
      </c>
      <c r="L9" s="658"/>
      <c r="M9" s="1279"/>
      <c r="N9" s="309"/>
    </row>
    <row r="10" spans="1:14" s="2721" customFormat="1">
      <c r="A10" s="2722"/>
      <c r="B10" s="2723">
        <v>7203501</v>
      </c>
      <c r="C10" s="2724" t="s">
        <v>13808</v>
      </c>
      <c r="D10" s="2725">
        <v>12</v>
      </c>
      <c r="E10" s="2725">
        <v>317</v>
      </c>
      <c r="F10" s="2725">
        <v>272</v>
      </c>
      <c r="G10" s="1844" t="s">
        <v>2021</v>
      </c>
      <c r="H10" s="2726">
        <v>2.75</v>
      </c>
      <c r="I10" s="2655">
        <v>31.53</v>
      </c>
      <c r="J10" s="2727">
        <f>I10*Оглавление!$B$14</f>
        <v>2995.35</v>
      </c>
      <c r="K10" s="2727">
        <f t="shared" si="0"/>
        <v>2995.35</v>
      </c>
      <c r="L10" s="658"/>
      <c r="M10" s="1279"/>
      <c r="N10" s="309"/>
    </row>
    <row r="11" spans="1:14" s="2721" customFormat="1">
      <c r="A11" s="2722"/>
      <c r="B11" s="2723">
        <v>7204401</v>
      </c>
      <c r="C11" s="2724" t="s">
        <v>13809</v>
      </c>
      <c r="D11" s="2725">
        <v>18</v>
      </c>
      <c r="E11" s="2725">
        <v>360</v>
      </c>
      <c r="F11" s="2725">
        <v>308</v>
      </c>
      <c r="G11" s="1844" t="s">
        <v>2021</v>
      </c>
      <c r="H11" s="2726">
        <v>3.6</v>
      </c>
      <c r="I11" s="2655">
        <v>32.4</v>
      </c>
      <c r="J11" s="2727">
        <f>I11*Оглавление!$B$14</f>
        <v>3078</v>
      </c>
      <c r="K11" s="2727">
        <f t="shared" si="0"/>
        <v>3078</v>
      </c>
      <c r="L11" s="658"/>
      <c r="M11" s="1279"/>
      <c r="N11" s="309"/>
    </row>
    <row r="12" spans="1:14" s="2721" customFormat="1">
      <c r="A12" s="2722"/>
      <c r="B12" s="2723">
        <v>7206401</v>
      </c>
      <c r="C12" s="2724" t="s">
        <v>13810</v>
      </c>
      <c r="D12" s="2725">
        <v>25</v>
      </c>
      <c r="E12" s="2725">
        <v>481</v>
      </c>
      <c r="F12" s="2725">
        <v>308</v>
      </c>
      <c r="G12" s="1844" t="s">
        <v>2021</v>
      </c>
      <c r="H12" s="2726">
        <v>4.3499999999999996</v>
      </c>
      <c r="I12" s="2655">
        <v>41.98</v>
      </c>
      <c r="J12" s="2727">
        <f>I12*Оглавление!$B$14</f>
        <v>3988.1</v>
      </c>
      <c r="K12" s="2727">
        <f t="shared" si="0"/>
        <v>3988.1</v>
      </c>
      <c r="L12" s="658"/>
      <c r="M12" s="1279"/>
      <c r="N12" s="309"/>
    </row>
    <row r="13" spans="1:14" s="2721" customFormat="1">
      <c r="A13" s="2722"/>
      <c r="B13" s="2723">
        <v>7208501</v>
      </c>
      <c r="C13" s="2724" t="s">
        <v>13811</v>
      </c>
      <c r="D13" s="2725">
        <v>35</v>
      </c>
      <c r="E13" s="2725">
        <v>466</v>
      </c>
      <c r="F13" s="2725">
        <v>376</v>
      </c>
      <c r="G13" s="1844" t="s">
        <v>2021</v>
      </c>
      <c r="H13" s="2726">
        <v>5.6</v>
      </c>
      <c r="I13" s="2655">
        <v>58.5</v>
      </c>
      <c r="J13" s="2727">
        <f>I13*Оглавление!$B$14</f>
        <v>5557.5</v>
      </c>
      <c r="K13" s="2727">
        <f t="shared" si="0"/>
        <v>5557.5</v>
      </c>
      <c r="L13" s="658"/>
      <c r="M13" s="1279"/>
      <c r="N13" s="309"/>
    </row>
    <row r="14" spans="1:14" s="2721" customFormat="1">
      <c r="A14" s="2722"/>
      <c r="B14" s="2723">
        <v>7209400</v>
      </c>
      <c r="C14" s="2724" t="s">
        <v>13812</v>
      </c>
      <c r="D14" s="2725">
        <v>50</v>
      </c>
      <c r="E14" s="2725">
        <v>487</v>
      </c>
      <c r="F14" s="2725">
        <v>441</v>
      </c>
      <c r="G14" s="1844" t="s">
        <v>2021</v>
      </c>
      <c r="H14" s="2726">
        <v>9.6</v>
      </c>
      <c r="I14" s="2655">
        <v>90.27</v>
      </c>
      <c r="J14" s="2727">
        <f>I14*Оглавление!$B$14</f>
        <v>8575.65</v>
      </c>
      <c r="K14" s="2727">
        <f t="shared" si="0"/>
        <v>8575.65</v>
      </c>
      <c r="L14" s="658"/>
      <c r="M14" s="1279"/>
      <c r="N14" s="309"/>
    </row>
    <row r="15" spans="1:14" s="2721" customFormat="1">
      <c r="A15" s="2722"/>
      <c r="B15" s="2723">
        <v>7210600</v>
      </c>
      <c r="C15" s="2724" t="s">
        <v>13813</v>
      </c>
      <c r="D15" s="2725">
        <v>80</v>
      </c>
      <c r="E15" s="2725">
        <v>558</v>
      </c>
      <c r="F15" s="2725">
        <v>512</v>
      </c>
      <c r="G15" s="1844" t="s">
        <v>2022</v>
      </c>
      <c r="H15" s="2726">
        <v>13.28</v>
      </c>
      <c r="I15" s="2655">
        <v>123.86</v>
      </c>
      <c r="J15" s="2727">
        <f>I15*Оглавление!$B$14</f>
        <v>11766.7</v>
      </c>
      <c r="K15" s="2727">
        <f t="shared" si="0"/>
        <v>11766.7</v>
      </c>
      <c r="L15" s="658"/>
      <c r="M15" s="1279"/>
      <c r="N15" s="309"/>
    </row>
    <row r="16" spans="1:14" s="2721" customFormat="1">
      <c r="A16" s="2722"/>
      <c r="B16" s="2723">
        <v>8202501</v>
      </c>
      <c r="C16" s="2724" t="s">
        <v>13814</v>
      </c>
      <c r="D16" s="2725">
        <v>8</v>
      </c>
      <c r="E16" s="2725">
        <v>236</v>
      </c>
      <c r="F16" s="2725">
        <v>272</v>
      </c>
      <c r="G16" s="1844" t="s">
        <v>2021</v>
      </c>
      <c r="H16" s="2726">
        <v>1.7</v>
      </c>
      <c r="I16" s="2655">
        <v>32.270000000000003</v>
      </c>
      <c r="J16" s="2727">
        <f>I16*Оглавление!$B$14</f>
        <v>3065.65</v>
      </c>
      <c r="K16" s="2727">
        <f t="shared" si="0"/>
        <v>3065.65</v>
      </c>
      <c r="L16" s="658"/>
      <c r="M16" s="1279"/>
      <c r="N16" s="309"/>
    </row>
    <row r="17" spans="1:14" s="2721" customFormat="1">
      <c r="A17" s="2722"/>
      <c r="B17" s="2723">
        <v>8203301</v>
      </c>
      <c r="C17" s="2724" t="s">
        <v>13815</v>
      </c>
      <c r="D17" s="2725">
        <v>12</v>
      </c>
      <c r="E17" s="2725">
        <v>317</v>
      </c>
      <c r="F17" s="2725">
        <v>272</v>
      </c>
      <c r="G17" s="1844" t="s">
        <v>2021</v>
      </c>
      <c r="H17" s="2726">
        <v>2.75</v>
      </c>
      <c r="I17" s="2655">
        <v>31.53</v>
      </c>
      <c r="J17" s="2727">
        <f>I17*Оглавление!$B$14</f>
        <v>2995.35</v>
      </c>
      <c r="K17" s="2727">
        <f t="shared" si="0"/>
        <v>2995.35</v>
      </c>
      <c r="L17" s="658"/>
      <c r="M17" s="1279"/>
      <c r="N17" s="309"/>
    </row>
    <row r="18" spans="1:14" s="2721" customFormat="1">
      <c r="A18" s="2722"/>
      <c r="B18" s="2723">
        <v>8204301</v>
      </c>
      <c r="C18" s="2724" t="s">
        <v>13816</v>
      </c>
      <c r="D18" s="2725">
        <v>18</v>
      </c>
      <c r="E18" s="2725">
        <v>360</v>
      </c>
      <c r="F18" s="2725">
        <v>308</v>
      </c>
      <c r="G18" s="1844" t="s">
        <v>2021</v>
      </c>
      <c r="H18" s="2726">
        <v>3.6</v>
      </c>
      <c r="I18" s="2655">
        <v>32.4</v>
      </c>
      <c r="J18" s="2727">
        <f>I18*Оглавление!$B$14</f>
        <v>3078</v>
      </c>
      <c r="K18" s="2727">
        <f t="shared" si="0"/>
        <v>3078</v>
      </c>
      <c r="L18" s="658"/>
      <c r="M18" s="1279"/>
      <c r="N18" s="309"/>
    </row>
    <row r="19" spans="1:14" s="2721" customFormat="1">
      <c r="A19" s="2722"/>
      <c r="B19" s="2723">
        <v>8206301</v>
      </c>
      <c r="C19" s="2724" t="s">
        <v>13817</v>
      </c>
      <c r="D19" s="2725">
        <v>25</v>
      </c>
      <c r="E19" s="2725">
        <v>481</v>
      </c>
      <c r="F19" s="2725">
        <v>308</v>
      </c>
      <c r="G19" s="1844" t="s">
        <v>2021</v>
      </c>
      <c r="H19" s="2726">
        <v>4.3499999999999996</v>
      </c>
      <c r="I19" s="2655">
        <v>41.98</v>
      </c>
      <c r="J19" s="2727">
        <f>I19*Оглавление!$B$14</f>
        <v>3988.1</v>
      </c>
      <c r="K19" s="2727">
        <f t="shared" si="0"/>
        <v>3988.1</v>
      </c>
      <c r="L19" s="658"/>
      <c r="M19" s="1279"/>
      <c r="N19" s="309"/>
    </row>
    <row r="20" spans="1:14" s="2721" customFormat="1">
      <c r="A20" s="2722"/>
      <c r="B20" s="2723">
        <v>8208401</v>
      </c>
      <c r="C20" s="2724" t="s">
        <v>13818</v>
      </c>
      <c r="D20" s="2725">
        <v>35</v>
      </c>
      <c r="E20" s="2725">
        <v>466</v>
      </c>
      <c r="F20" s="2725">
        <v>376</v>
      </c>
      <c r="G20" s="1844" t="s">
        <v>2021</v>
      </c>
      <c r="H20" s="2726">
        <v>5.6</v>
      </c>
      <c r="I20" s="2655">
        <v>58.5</v>
      </c>
      <c r="J20" s="2727">
        <f>I20*Оглавление!$B$14</f>
        <v>5557.5</v>
      </c>
      <c r="K20" s="2727">
        <f t="shared" si="0"/>
        <v>5557.5</v>
      </c>
      <c r="L20" s="658"/>
      <c r="M20" s="1279"/>
      <c r="N20" s="309"/>
    </row>
    <row r="21" spans="1:14" s="2721" customFormat="1">
      <c r="A21" s="2722"/>
      <c r="B21" s="2723">
        <v>8209300</v>
      </c>
      <c r="C21" s="2724" t="s">
        <v>13819</v>
      </c>
      <c r="D21" s="2725">
        <v>50</v>
      </c>
      <c r="E21" s="2725">
        <v>487</v>
      </c>
      <c r="F21" s="2725">
        <v>441</v>
      </c>
      <c r="G21" s="1844" t="s">
        <v>2021</v>
      </c>
      <c r="H21" s="2726">
        <v>9.6</v>
      </c>
      <c r="I21" s="2655">
        <v>90.27</v>
      </c>
      <c r="J21" s="2727">
        <f>I21*Оглавление!$B$14</f>
        <v>8575.65</v>
      </c>
      <c r="K21" s="2727">
        <f t="shared" si="0"/>
        <v>8575.65</v>
      </c>
      <c r="L21" s="658"/>
      <c r="M21" s="1279"/>
      <c r="N21" s="309"/>
    </row>
    <row r="22" spans="1:14" s="2721" customFormat="1">
      <c r="A22" s="2722"/>
      <c r="B22" s="2723">
        <v>8210200</v>
      </c>
      <c r="C22" s="2724" t="s">
        <v>13820</v>
      </c>
      <c r="D22" s="2725">
        <v>80</v>
      </c>
      <c r="E22" s="2725">
        <v>558</v>
      </c>
      <c r="F22" s="2725">
        <v>512</v>
      </c>
      <c r="G22" s="1844" t="s">
        <v>2022</v>
      </c>
      <c r="H22" s="2726">
        <v>13.28</v>
      </c>
      <c r="I22" s="2655">
        <v>123.86</v>
      </c>
      <c r="J22" s="2727">
        <f>I22*Оглавление!$B$14</f>
        <v>11766.7</v>
      </c>
      <c r="K22" s="2727">
        <f t="shared" si="0"/>
        <v>11766.7</v>
      </c>
      <c r="L22" s="658"/>
      <c r="M22" s="1279"/>
      <c r="N22" s="309"/>
    </row>
    <row r="23" spans="1:14" s="2721" customFormat="1">
      <c r="A23" s="2722"/>
      <c r="B23" s="2723">
        <v>8211400</v>
      </c>
      <c r="C23" s="2724" t="s">
        <v>13821</v>
      </c>
      <c r="D23" s="2725">
        <v>140</v>
      </c>
      <c r="E23" s="2725">
        <v>890</v>
      </c>
      <c r="F23" s="2725">
        <v>512</v>
      </c>
      <c r="G23" s="1844" t="s">
        <v>2022</v>
      </c>
      <c r="H23" s="2726">
        <v>19.899999999999999</v>
      </c>
      <c r="I23" s="2655">
        <v>247.4</v>
      </c>
      <c r="J23" s="2727">
        <f>I23*Оглавление!$B$14</f>
        <v>23503</v>
      </c>
      <c r="K23" s="2727">
        <f t="shared" si="0"/>
        <v>23503</v>
      </c>
      <c r="L23" s="658"/>
      <c r="M23" s="1279"/>
      <c r="N23" s="309"/>
    </row>
    <row r="24" spans="1:14" s="2721" customFormat="1">
      <c r="A24" s="2722"/>
      <c r="B24" s="2723">
        <v>8216300</v>
      </c>
      <c r="C24" s="2724" t="s">
        <v>13822</v>
      </c>
      <c r="D24" s="2725">
        <v>100</v>
      </c>
      <c r="E24" s="2725">
        <v>669</v>
      </c>
      <c r="F24" s="2725">
        <v>512</v>
      </c>
      <c r="G24" s="1844" t="s">
        <v>2022</v>
      </c>
      <c r="H24" s="2726">
        <v>15.84</v>
      </c>
      <c r="I24" s="2655">
        <v>197.95</v>
      </c>
      <c r="J24" s="2727">
        <f>I24*Оглавление!$B$14</f>
        <v>18805.25</v>
      </c>
      <c r="K24" s="2727">
        <f t="shared" si="0"/>
        <v>18805.25</v>
      </c>
      <c r="L24" s="658"/>
      <c r="M24" s="1279"/>
      <c r="N24" s="309"/>
    </row>
    <row r="25" spans="1:14">
      <c r="A25" s="327"/>
      <c r="B25" s="515">
        <v>8213300</v>
      </c>
      <c r="C25" s="335" t="s">
        <v>2023</v>
      </c>
      <c r="D25" s="333">
        <v>200</v>
      </c>
      <c r="E25" s="333">
        <v>760</v>
      </c>
      <c r="F25" s="333">
        <v>634</v>
      </c>
      <c r="G25" s="336" t="s">
        <v>2022</v>
      </c>
      <c r="H25" s="337">
        <v>36.700000000000003</v>
      </c>
      <c r="I25" s="3789">
        <v>302.89</v>
      </c>
      <c r="J25" s="347">
        <f>I25*Оглавление!$B$14</f>
        <v>28774.55</v>
      </c>
      <c r="K25" s="347">
        <f t="shared" si="0"/>
        <v>28774.55</v>
      </c>
      <c r="N25" s="309"/>
    </row>
    <row r="26" spans="1:14">
      <c r="A26" s="327"/>
      <c r="B26" s="515">
        <v>8214300</v>
      </c>
      <c r="C26" s="335" t="s">
        <v>2024</v>
      </c>
      <c r="D26" s="333">
        <v>250</v>
      </c>
      <c r="E26" s="333">
        <v>890</v>
      </c>
      <c r="F26" s="333">
        <v>634</v>
      </c>
      <c r="G26" s="336" t="s">
        <v>2022</v>
      </c>
      <c r="H26" s="337">
        <v>45</v>
      </c>
      <c r="I26" s="3789">
        <v>437.8</v>
      </c>
      <c r="J26" s="347">
        <f>I26*Оглавление!$B$14</f>
        <v>41591</v>
      </c>
      <c r="K26" s="347">
        <f t="shared" si="0"/>
        <v>41591</v>
      </c>
      <c r="N26" s="309"/>
    </row>
    <row r="27" spans="1:14">
      <c r="A27" s="327"/>
      <c r="B27" s="515">
        <v>8215300</v>
      </c>
      <c r="C27" s="335" t="s">
        <v>2025</v>
      </c>
      <c r="D27" s="333">
        <v>300</v>
      </c>
      <c r="E27" s="333">
        <v>1060</v>
      </c>
      <c r="F27" s="333">
        <v>634</v>
      </c>
      <c r="G27" s="336" t="s">
        <v>2022</v>
      </c>
      <c r="H27" s="337">
        <v>52</v>
      </c>
      <c r="I27" s="3789">
        <v>515.73</v>
      </c>
      <c r="J27" s="347">
        <f>I27*Оглавление!$B$14</f>
        <v>48994.35</v>
      </c>
      <c r="K27" s="347">
        <f t="shared" si="0"/>
        <v>48994.35</v>
      </c>
      <c r="N27" s="309"/>
    </row>
    <row r="28" spans="1:14">
      <c r="A28" s="327"/>
      <c r="B28" s="515">
        <v>8218000</v>
      </c>
      <c r="C28" s="335" t="s">
        <v>2026</v>
      </c>
      <c r="D28" s="333">
        <v>400</v>
      </c>
      <c r="E28" s="333">
        <v>1070</v>
      </c>
      <c r="F28" s="333">
        <v>740</v>
      </c>
      <c r="G28" s="336" t="s">
        <v>2022</v>
      </c>
      <c r="H28" s="337">
        <v>65</v>
      </c>
      <c r="I28" s="3789">
        <v>581.74</v>
      </c>
      <c r="J28" s="347">
        <f>I28*Оглавление!$B$14</f>
        <v>55265.3</v>
      </c>
      <c r="K28" s="347">
        <f t="shared" si="0"/>
        <v>55265.3</v>
      </c>
      <c r="N28" s="309"/>
    </row>
    <row r="29" spans="1:14">
      <c r="A29" s="327"/>
      <c r="B29" s="515">
        <v>8218300</v>
      </c>
      <c r="C29" s="335" t="s">
        <v>2027</v>
      </c>
      <c r="D29" s="333">
        <v>500</v>
      </c>
      <c r="E29" s="333">
        <v>1290</v>
      </c>
      <c r="F29" s="333">
        <v>740</v>
      </c>
      <c r="G29" s="336" t="s">
        <v>2022</v>
      </c>
      <c r="H29" s="337">
        <v>79</v>
      </c>
      <c r="I29" s="3789">
        <v>689.68</v>
      </c>
      <c r="J29" s="347">
        <f>I29*Оглавление!$B$14</f>
        <v>65519.6</v>
      </c>
      <c r="K29" s="347">
        <f t="shared" si="0"/>
        <v>65519.6</v>
      </c>
      <c r="N29" s="309"/>
    </row>
    <row r="30" spans="1:14">
      <c r="A30" s="327"/>
      <c r="B30" s="515">
        <v>8218400</v>
      </c>
      <c r="C30" s="335" t="s">
        <v>2028</v>
      </c>
      <c r="D30" s="333">
        <v>600</v>
      </c>
      <c r="E30" s="333">
        <v>1530</v>
      </c>
      <c r="F30" s="333">
        <v>740</v>
      </c>
      <c r="G30" s="336" t="s">
        <v>2022</v>
      </c>
      <c r="H30" s="337">
        <v>85</v>
      </c>
      <c r="I30" s="3789">
        <v>1007.52</v>
      </c>
      <c r="J30" s="347">
        <f>I30*Оглавление!$B$14</f>
        <v>95714.4</v>
      </c>
      <c r="K30" s="347">
        <f t="shared" si="0"/>
        <v>95714.4</v>
      </c>
      <c r="N30" s="309"/>
    </row>
    <row r="31" spans="1:14">
      <c r="A31" s="327"/>
      <c r="B31" s="515">
        <v>8218500</v>
      </c>
      <c r="C31" s="335" t="s">
        <v>2029</v>
      </c>
      <c r="D31" s="333">
        <v>800</v>
      </c>
      <c r="E31" s="333">
        <v>1995</v>
      </c>
      <c r="F31" s="333">
        <v>740</v>
      </c>
      <c r="G31" s="336" t="s">
        <v>2022</v>
      </c>
      <c r="H31" s="337">
        <v>103</v>
      </c>
      <c r="I31" s="3789">
        <v>1196.43</v>
      </c>
      <c r="J31" s="347">
        <f>I31*Оглавление!$B$14</f>
        <v>113660.85</v>
      </c>
      <c r="K31" s="347">
        <f t="shared" si="0"/>
        <v>113660.85</v>
      </c>
      <c r="N31" s="309"/>
    </row>
    <row r="32" spans="1:14">
      <c r="A32" s="328"/>
      <c r="B32" s="515">
        <v>8218600</v>
      </c>
      <c r="C32" s="1842" t="s">
        <v>2030</v>
      </c>
      <c r="D32" s="1843">
        <v>1000</v>
      </c>
      <c r="E32" s="1843">
        <v>2410</v>
      </c>
      <c r="F32" s="1843">
        <v>740</v>
      </c>
      <c r="G32" s="1844" t="s">
        <v>2022</v>
      </c>
      <c r="H32" s="1845">
        <v>120</v>
      </c>
      <c r="I32" s="3789">
        <v>1574.28</v>
      </c>
      <c r="J32" s="1846">
        <f>I32*Оглавление!$B$14</f>
        <v>149556.6</v>
      </c>
      <c r="K32" s="1846">
        <f t="shared" si="0"/>
        <v>149556.6</v>
      </c>
      <c r="N32" s="309"/>
    </row>
    <row r="33" spans="1:14">
      <c r="A33" s="325"/>
      <c r="B33" s="338"/>
      <c r="C33" s="338"/>
      <c r="D33" s="338"/>
      <c r="E33" s="338"/>
      <c r="F33" s="338"/>
      <c r="G33" s="338"/>
      <c r="H33" s="334"/>
      <c r="I33" s="1987"/>
      <c r="J33" s="319"/>
      <c r="K33" s="319"/>
      <c r="N33" s="309"/>
    </row>
    <row r="34" spans="1:14" ht="20.7">
      <c r="A34" s="339" t="s">
        <v>70</v>
      </c>
      <c r="B34" s="340" t="s">
        <v>1283</v>
      </c>
      <c r="C34" s="341" t="s">
        <v>67</v>
      </c>
      <c r="D34" s="342" t="s">
        <v>1284</v>
      </c>
      <c r="E34" s="342" t="s">
        <v>1285</v>
      </c>
      <c r="F34" s="342" t="s">
        <v>1286</v>
      </c>
      <c r="G34" s="341" t="s">
        <v>1287</v>
      </c>
      <c r="H34" s="343" t="s">
        <v>1410</v>
      </c>
      <c r="I34" s="1986" t="s">
        <v>2018</v>
      </c>
      <c r="J34" s="345" t="s">
        <v>58</v>
      </c>
      <c r="K34" s="346" t="s">
        <v>59</v>
      </c>
      <c r="N34" s="309"/>
    </row>
    <row r="35" spans="1:14">
      <c r="A35" s="8648" t="s">
        <v>2031</v>
      </c>
      <c r="B35" s="8648"/>
      <c r="C35" s="8648"/>
      <c r="D35" s="8648"/>
      <c r="E35" s="8648"/>
      <c r="F35" s="8648"/>
      <c r="G35" s="8648"/>
      <c r="H35" s="8648"/>
      <c r="I35" s="8648"/>
      <c r="J35" s="8648"/>
      <c r="K35" s="8648"/>
      <c r="N35" s="309"/>
    </row>
    <row r="36" spans="1:14">
      <c r="A36" s="8652"/>
      <c r="B36" s="8649" t="s">
        <v>2032</v>
      </c>
      <c r="C36" s="8650"/>
      <c r="D36" s="8650"/>
      <c r="E36" s="8650"/>
      <c r="F36" s="8650"/>
      <c r="G36" s="8650"/>
      <c r="H36" s="8650"/>
      <c r="I36" s="8650"/>
      <c r="J36" s="8650"/>
      <c r="K36" s="8651"/>
      <c r="N36" s="309"/>
    </row>
    <row r="37" spans="1:14">
      <c r="A37" s="8653"/>
      <c r="B37" s="332">
        <v>7200300</v>
      </c>
      <c r="C37" s="335" t="s">
        <v>2033</v>
      </c>
      <c r="D37" s="333">
        <v>2</v>
      </c>
      <c r="E37" s="333">
        <v>260</v>
      </c>
      <c r="F37" s="333">
        <v>132</v>
      </c>
      <c r="G37" s="336" t="s">
        <v>2034</v>
      </c>
      <c r="H37" s="337">
        <v>1</v>
      </c>
      <c r="I37" s="3789">
        <v>47.01</v>
      </c>
      <c r="J37" s="347">
        <f>I37*Оглавление!$B$14</f>
        <v>4465.95</v>
      </c>
      <c r="K37" s="347">
        <f t="shared" ref="K37:K54" si="1">J37-J37*$B$4/100</f>
        <v>4465.95</v>
      </c>
      <c r="N37" s="309"/>
    </row>
    <row r="38" spans="1:14">
      <c r="A38" s="8653"/>
      <c r="B38" s="332">
        <v>7301000</v>
      </c>
      <c r="C38" s="335" t="s">
        <v>2035</v>
      </c>
      <c r="D38" s="333">
        <v>8</v>
      </c>
      <c r="E38" s="333">
        <v>320</v>
      </c>
      <c r="F38" s="333">
        <v>206</v>
      </c>
      <c r="G38" s="336" t="s">
        <v>2034</v>
      </c>
      <c r="H38" s="337">
        <v>1.8</v>
      </c>
      <c r="I38" s="3789">
        <v>55.42</v>
      </c>
      <c r="J38" s="347">
        <f>I38*Оглавление!$B$14</f>
        <v>5264.9000000000005</v>
      </c>
      <c r="K38" s="347">
        <f t="shared" si="1"/>
        <v>5264.9000000000005</v>
      </c>
      <c r="N38" s="309"/>
    </row>
    <row r="39" spans="1:14">
      <c r="A39" s="8653"/>
      <c r="B39" s="332">
        <v>7302000</v>
      </c>
      <c r="C39" s="335" t="s">
        <v>2036</v>
      </c>
      <c r="D39" s="333">
        <v>12</v>
      </c>
      <c r="E39" s="333">
        <v>310</v>
      </c>
      <c r="F39" s="333">
        <v>280</v>
      </c>
      <c r="G39" s="336" t="s">
        <v>2034</v>
      </c>
      <c r="H39" s="337">
        <v>2.4</v>
      </c>
      <c r="I39" s="3789">
        <v>60.51</v>
      </c>
      <c r="J39" s="347">
        <f>I39*Оглавление!$B$14</f>
        <v>5748.45</v>
      </c>
      <c r="K39" s="347">
        <f t="shared" si="1"/>
        <v>5748.45</v>
      </c>
      <c r="N39" s="309"/>
    </row>
    <row r="40" spans="1:14">
      <c r="A40" s="8653"/>
      <c r="B40" s="332">
        <v>7303000</v>
      </c>
      <c r="C40" s="335" t="s">
        <v>2037</v>
      </c>
      <c r="D40" s="333">
        <v>18</v>
      </c>
      <c r="E40" s="333">
        <v>380</v>
      </c>
      <c r="F40" s="333">
        <v>280</v>
      </c>
      <c r="G40" s="336" t="s">
        <v>2034</v>
      </c>
      <c r="H40" s="337">
        <v>2.8</v>
      </c>
      <c r="I40" s="3789">
        <v>73.989999999999995</v>
      </c>
      <c r="J40" s="347">
        <f>I40*Оглавление!$B$14</f>
        <v>7029.0499999999993</v>
      </c>
      <c r="K40" s="347">
        <f t="shared" si="1"/>
        <v>7029.0499999999993</v>
      </c>
      <c r="N40" s="309"/>
    </row>
    <row r="41" spans="1:14">
      <c r="A41" s="8653"/>
      <c r="B41" s="332">
        <v>7304000</v>
      </c>
      <c r="C41" s="335" t="s">
        <v>2038</v>
      </c>
      <c r="D41" s="333">
        <v>25</v>
      </c>
      <c r="E41" s="333">
        <v>500</v>
      </c>
      <c r="F41" s="333">
        <v>280</v>
      </c>
      <c r="G41" s="336" t="s">
        <v>2034</v>
      </c>
      <c r="H41" s="337">
        <v>3.7</v>
      </c>
      <c r="I41" s="3789">
        <v>83.87</v>
      </c>
      <c r="J41" s="347">
        <f>I41*Оглавление!$B$14</f>
        <v>7967.6500000000005</v>
      </c>
      <c r="K41" s="347">
        <f t="shared" si="1"/>
        <v>7967.6500000000005</v>
      </c>
      <c r="N41" s="309"/>
    </row>
    <row r="42" spans="1:14">
      <c r="A42" s="8653"/>
      <c r="B42" s="332">
        <v>7303900</v>
      </c>
      <c r="C42" s="335" t="s">
        <v>2039</v>
      </c>
      <c r="D42" s="333">
        <v>33</v>
      </c>
      <c r="E42" s="333">
        <v>455</v>
      </c>
      <c r="F42" s="333">
        <v>354</v>
      </c>
      <c r="G42" s="336" t="s">
        <v>2034</v>
      </c>
      <c r="H42" s="337">
        <v>6.6</v>
      </c>
      <c r="I42" s="3789">
        <v>119.43</v>
      </c>
      <c r="J42" s="347">
        <f>I42*Оглавление!$B$14</f>
        <v>11345.85</v>
      </c>
      <c r="K42" s="347">
        <f t="shared" si="1"/>
        <v>11345.85</v>
      </c>
      <c r="N42" s="309"/>
    </row>
    <row r="43" spans="1:14">
      <c r="A43" s="8653"/>
      <c r="B43" s="332">
        <v>7305500</v>
      </c>
      <c r="C43" s="335" t="s">
        <v>2040</v>
      </c>
      <c r="D43" s="333">
        <v>33</v>
      </c>
      <c r="E43" s="333">
        <v>520</v>
      </c>
      <c r="F43" s="333">
        <v>354</v>
      </c>
      <c r="G43" s="336" t="s">
        <v>2034</v>
      </c>
      <c r="H43" s="337">
        <v>11</v>
      </c>
      <c r="I43" s="3789">
        <v>119.43</v>
      </c>
      <c r="J43" s="347">
        <f>I43*Оглавление!$B$14</f>
        <v>11345.85</v>
      </c>
      <c r="K43" s="347">
        <f t="shared" si="1"/>
        <v>11345.85</v>
      </c>
      <c r="N43" s="309"/>
    </row>
    <row r="44" spans="1:14">
      <c r="A44" s="8653"/>
      <c r="B44" s="332">
        <v>7306400</v>
      </c>
      <c r="C44" s="335" t="s">
        <v>2041</v>
      </c>
      <c r="D44" s="333">
        <v>60</v>
      </c>
      <c r="E44" s="333">
        <v>740</v>
      </c>
      <c r="F44" s="333">
        <v>409</v>
      </c>
      <c r="G44" s="336" t="s">
        <v>2042</v>
      </c>
      <c r="H44" s="337">
        <v>14</v>
      </c>
      <c r="I44" s="3789">
        <v>194.95</v>
      </c>
      <c r="J44" s="347">
        <f>I44*Оглавление!$B$14</f>
        <v>18520.25</v>
      </c>
      <c r="K44" s="347">
        <f t="shared" si="1"/>
        <v>18520.25</v>
      </c>
      <c r="N44" s="309"/>
    </row>
    <row r="45" spans="1:14">
      <c r="A45" s="8653"/>
      <c r="B45" s="332">
        <v>7306500</v>
      </c>
      <c r="C45" s="335" t="s">
        <v>2043</v>
      </c>
      <c r="D45" s="333">
        <v>80</v>
      </c>
      <c r="E45" s="333">
        <v>730</v>
      </c>
      <c r="F45" s="333">
        <v>480</v>
      </c>
      <c r="G45" s="336" t="s">
        <v>2042</v>
      </c>
      <c r="H45" s="337">
        <v>16</v>
      </c>
      <c r="I45" s="3789">
        <v>228.98</v>
      </c>
      <c r="J45" s="347">
        <f>I45*Оглавление!$B$14</f>
        <v>21753.1</v>
      </c>
      <c r="K45" s="347">
        <f t="shared" si="1"/>
        <v>21753.1</v>
      </c>
      <c r="N45" s="309"/>
    </row>
    <row r="46" spans="1:14">
      <c r="A46" s="8653"/>
      <c r="B46" s="332">
        <v>7306600</v>
      </c>
      <c r="C46" s="335" t="s">
        <v>2044</v>
      </c>
      <c r="D46" s="333">
        <v>100</v>
      </c>
      <c r="E46" s="333">
        <v>835</v>
      </c>
      <c r="F46" s="333">
        <v>480</v>
      </c>
      <c r="G46" s="336" t="s">
        <v>2042</v>
      </c>
      <c r="H46" s="337">
        <v>19</v>
      </c>
      <c r="I46" s="3789">
        <v>272.24</v>
      </c>
      <c r="J46" s="347">
        <f>I46*Оглавление!$B$14</f>
        <v>25862.799999999999</v>
      </c>
      <c r="K46" s="347">
        <f t="shared" si="1"/>
        <v>25862.799999999999</v>
      </c>
      <c r="N46" s="309"/>
    </row>
    <row r="47" spans="1:14">
      <c r="A47" s="8653"/>
      <c r="B47" s="332">
        <v>7306700</v>
      </c>
      <c r="C47" s="335" t="s">
        <v>2045</v>
      </c>
      <c r="D47" s="333">
        <v>200</v>
      </c>
      <c r="E47" s="333">
        <v>970</v>
      </c>
      <c r="F47" s="333">
        <v>634</v>
      </c>
      <c r="G47" s="336" t="s">
        <v>2046</v>
      </c>
      <c r="H47" s="337">
        <v>47</v>
      </c>
      <c r="I47" s="3789">
        <v>473.41</v>
      </c>
      <c r="J47" s="347">
        <f>I47*Оглавление!$B$14</f>
        <v>44973.950000000004</v>
      </c>
      <c r="K47" s="347">
        <f t="shared" si="1"/>
        <v>44973.950000000004</v>
      </c>
      <c r="N47" s="309"/>
    </row>
    <row r="48" spans="1:14">
      <c r="A48" s="8653"/>
      <c r="B48" s="515">
        <v>7306800</v>
      </c>
      <c r="C48" s="1842" t="s">
        <v>2047</v>
      </c>
      <c r="D48" s="1843">
        <v>300</v>
      </c>
      <c r="E48" s="1843">
        <v>1270</v>
      </c>
      <c r="F48" s="1843">
        <v>634</v>
      </c>
      <c r="G48" s="1844" t="s">
        <v>2046</v>
      </c>
      <c r="H48" s="1845">
        <v>53</v>
      </c>
      <c r="I48" s="3789">
        <v>532.17999999999995</v>
      </c>
      <c r="J48" s="1846">
        <f>I48*Оглавление!$B$14</f>
        <v>50557.1</v>
      </c>
      <c r="K48" s="1846">
        <f t="shared" si="1"/>
        <v>50557.1</v>
      </c>
      <c r="N48" s="309"/>
    </row>
    <row r="49" spans="1:16">
      <c r="A49" s="8653"/>
      <c r="B49" s="332">
        <v>7306850</v>
      </c>
      <c r="C49" s="335" t="s">
        <v>2048</v>
      </c>
      <c r="D49" s="333">
        <v>400</v>
      </c>
      <c r="E49" s="333">
        <v>1245</v>
      </c>
      <c r="F49" s="333">
        <v>740</v>
      </c>
      <c r="G49" s="336" t="s">
        <v>2046</v>
      </c>
      <c r="H49" s="337">
        <v>70</v>
      </c>
      <c r="I49" s="3789">
        <v>689.97</v>
      </c>
      <c r="J49" s="347">
        <f>I49*Оглавление!$B$14</f>
        <v>65547.150000000009</v>
      </c>
      <c r="K49" s="347">
        <f t="shared" si="1"/>
        <v>65547.150000000009</v>
      </c>
      <c r="N49" s="309"/>
    </row>
    <row r="50" spans="1:16">
      <c r="A50" s="8653"/>
      <c r="B50" s="515">
        <v>7306900</v>
      </c>
      <c r="C50" s="1842" t="s">
        <v>2049</v>
      </c>
      <c r="D50" s="1843">
        <v>500</v>
      </c>
      <c r="E50" s="1843">
        <v>1475</v>
      </c>
      <c r="F50" s="1843">
        <v>740</v>
      </c>
      <c r="G50" s="1844" t="s">
        <v>2046</v>
      </c>
      <c r="H50" s="1845">
        <v>79</v>
      </c>
      <c r="I50" s="3789">
        <v>832.34</v>
      </c>
      <c r="J50" s="1846">
        <f>I50*Оглавление!$B$14</f>
        <v>79072.3</v>
      </c>
      <c r="K50" s="1846">
        <f t="shared" si="1"/>
        <v>79072.3</v>
      </c>
      <c r="N50" s="309"/>
    </row>
    <row r="51" spans="1:16">
      <c r="A51" s="8653"/>
      <c r="B51" s="332">
        <v>7306950</v>
      </c>
      <c r="C51" s="335" t="s">
        <v>2050</v>
      </c>
      <c r="D51" s="333">
        <v>600</v>
      </c>
      <c r="E51" s="333">
        <v>1860</v>
      </c>
      <c r="F51" s="333">
        <v>740</v>
      </c>
      <c r="G51" s="336" t="s">
        <v>2051</v>
      </c>
      <c r="H51" s="337">
        <v>155</v>
      </c>
      <c r="I51" s="3789">
        <v>1902.84</v>
      </c>
      <c r="J51" s="347">
        <f>I51*Оглавление!$B$14</f>
        <v>180769.8</v>
      </c>
      <c r="K51" s="347">
        <f t="shared" si="1"/>
        <v>180769.8</v>
      </c>
      <c r="N51" s="309"/>
    </row>
    <row r="52" spans="1:16">
      <c r="A52" s="8653"/>
      <c r="B52" s="332">
        <v>7306960</v>
      </c>
      <c r="C52" s="335" t="s">
        <v>2052</v>
      </c>
      <c r="D52" s="333">
        <v>800</v>
      </c>
      <c r="E52" s="333">
        <v>2325</v>
      </c>
      <c r="F52" s="333">
        <v>740</v>
      </c>
      <c r="G52" s="336" t="s">
        <v>2051</v>
      </c>
      <c r="H52" s="337">
        <v>195</v>
      </c>
      <c r="I52" s="3789">
        <v>2472.19</v>
      </c>
      <c r="J52" s="347">
        <f>I52*Оглавление!$B$14</f>
        <v>234858.05000000002</v>
      </c>
      <c r="K52" s="347">
        <f t="shared" si="1"/>
        <v>234858.05000000002</v>
      </c>
      <c r="N52" s="309"/>
    </row>
    <row r="53" spans="1:16">
      <c r="A53" s="8653"/>
      <c r="B53" s="332">
        <v>7306970</v>
      </c>
      <c r="C53" s="335" t="s">
        <v>2053</v>
      </c>
      <c r="D53" s="333">
        <v>1000</v>
      </c>
      <c r="E53" s="333">
        <v>2604</v>
      </c>
      <c r="F53" s="333">
        <v>740</v>
      </c>
      <c r="G53" s="336" t="s">
        <v>2051</v>
      </c>
      <c r="H53" s="337">
        <v>228</v>
      </c>
      <c r="I53" s="3789">
        <v>2741.35</v>
      </c>
      <c r="J53" s="347">
        <f>I53*Оглавление!$B$14</f>
        <v>260428.25</v>
      </c>
      <c r="K53" s="347">
        <f t="shared" si="1"/>
        <v>260428.25</v>
      </c>
      <c r="N53" s="309"/>
    </row>
    <row r="54" spans="1:16">
      <c r="A54" s="8654"/>
      <c r="B54" s="332">
        <v>7311405</v>
      </c>
      <c r="C54" s="335" t="s">
        <v>2054</v>
      </c>
      <c r="D54" s="333">
        <v>1000</v>
      </c>
      <c r="E54" s="333">
        <v>2010</v>
      </c>
      <c r="F54" s="333">
        <v>1000</v>
      </c>
      <c r="G54" s="336" t="s">
        <v>2055</v>
      </c>
      <c r="H54" s="337">
        <v>418</v>
      </c>
      <c r="I54" s="3789">
        <v>9150.4699999999993</v>
      </c>
      <c r="J54" s="347">
        <f>I54*Оглавление!$B$14</f>
        <v>869294.64999999991</v>
      </c>
      <c r="K54" s="347">
        <f t="shared" si="1"/>
        <v>869294.64999999991</v>
      </c>
      <c r="N54" s="309"/>
    </row>
    <row r="60" spans="1:16">
      <c r="P60" s="3087"/>
    </row>
  </sheetData>
  <customSheetViews>
    <customSheetView guid="{76FA2CE7-179E-4731-B7AE-63C5E5E79002}" topLeftCell="A22">
      <selection activeCell="Q51" sqref="Q51"/>
      <pageMargins left="0.7" right="0.7" top="0.75" bottom="0.75" header="0.3" footer="0.3"/>
    </customSheetView>
    <customSheetView guid="{24F900A2-7147-4318-9E77-2B71404314A7}" topLeftCell="A22">
      <selection activeCell="F57" sqref="F57"/>
      <pageMargins left="0.7" right="0.7" top="0.75" bottom="0.75" header="0.3" footer="0.3"/>
    </customSheetView>
    <customSheetView guid="{A02336A9-D2FB-4D03-950A-00B6EBD6A28C}" topLeftCell="A22">
      <selection activeCell="F57" sqref="F57"/>
      <pageMargins left="0.7" right="0.7" top="0.75" bottom="0.75" header="0.3" footer="0.3"/>
    </customSheetView>
    <customSheetView guid="{3E3E5346-F5D1-49F5-AB0E-78170B65853C}">
      <selection sqref="A1:K1"/>
      <pageMargins left="0.7" right="0.7" top="0.75" bottom="0.75" header="0.3" footer="0.3"/>
    </customSheetView>
    <customSheetView guid="{D7CF3121-CFC0-4E70-8DCD-811E30042E24}" topLeftCell="A22">
      <selection activeCell="F57" sqref="F57"/>
      <pageMargins left="0.7" right="0.7" top="0.75" bottom="0.75" header="0.3" footer="0.3"/>
    </customSheetView>
    <customSheetView guid="{A76FD505-AF56-4CD8-967A-59C705AF567C}" topLeftCell="A22">
      <selection activeCell="F57" sqref="F57"/>
      <pageMargins left="0.7" right="0.7" top="0.75" bottom="0.75" header="0.3" footer="0.3"/>
    </customSheetView>
    <customSheetView guid="{B3358888-E690-452C-98EC-431498422E6E}">
      <selection sqref="A1:K1"/>
      <pageMargins left="0.7" right="0.7" top="0.75" bottom="0.75" header="0.3" footer="0.3"/>
    </customSheetView>
    <customSheetView guid="{6108970F-8E7A-462E-A499-E2FD79FB3A77}">
      <selection sqref="A1:K1"/>
      <pageMargins left="0.7" right="0.7" top="0.75" bottom="0.75" header="0.3" footer="0.3"/>
    </customSheetView>
    <customSheetView guid="{45761FB6-8710-4C75-A8B6-5A7FCAACACDF}">
      <selection sqref="A1:K1"/>
      <pageMargins left="0.7" right="0.7" top="0.75" bottom="0.75" header="0.3" footer="0.3"/>
    </customSheetView>
    <customSheetView guid="{C23E91BF-4A86-4D00-A577-1A263DDCB8BC}" topLeftCell="A22">
      <selection activeCell="F57" sqref="F57"/>
      <pageMargins left="0.7" right="0.7" top="0.75" bottom="0.75" header="0.3" footer="0.3"/>
    </customSheetView>
    <customSheetView guid="{94E74550-0B2B-4B3C-8E97-CCCC46023914}" topLeftCell="A22">
      <selection activeCell="F57" sqref="F57"/>
      <pageMargins left="0.7" right="0.7" top="0.75" bottom="0.75" header="0.3" footer="0.3"/>
    </customSheetView>
  </customSheetViews>
  <mergeCells count="6">
    <mergeCell ref="A7:K7"/>
    <mergeCell ref="A35:K35"/>
    <mergeCell ref="A1:K1"/>
    <mergeCell ref="B36:K36"/>
    <mergeCell ref="A36:A54"/>
    <mergeCell ref="B8:K8"/>
  </mergeCells>
  <pageMargins left="0.7" right="0.7" top="0.75" bottom="0.75" header="0.3" footer="0.3"/>
  <pageSetup paperSize="9" orientation="portrait"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Лист54"/>
  <dimension ref="A1:H233"/>
  <sheetViews>
    <sheetView zoomScaleNormal="100" workbookViewId="0">
      <selection activeCell="I7" sqref="I7"/>
    </sheetView>
  </sheetViews>
  <sheetFormatPr defaultColWidth="8.703125" defaultRowHeight="14.35"/>
  <cols>
    <col min="1" max="1" width="27.703125" style="319" bestFit="1" customWidth="1"/>
    <col min="2" max="2" width="14.41015625" style="319" bestFit="1" customWidth="1"/>
    <col min="3" max="3" width="11.703125" style="1407" customWidth="1"/>
    <col min="4" max="5" width="13.87890625" style="3082" customWidth="1"/>
    <col min="6" max="7" width="13.87890625" style="319" customWidth="1"/>
    <col min="8" max="8" width="8.703125" style="1279"/>
    <col min="9" max="16384" width="8.703125" style="319"/>
  </cols>
  <sheetData>
    <row r="1" spans="1:8" ht="24" customHeight="1">
      <c r="A1" s="7629" t="s">
        <v>10979</v>
      </c>
      <c r="B1" s="7629"/>
      <c r="C1" s="7629"/>
      <c r="D1" s="7629"/>
      <c r="E1" s="7629"/>
      <c r="F1" s="7629"/>
      <c r="G1" s="7629"/>
    </row>
    <row r="4" spans="1:8" ht="20.100000000000001" customHeight="1">
      <c r="A4" s="18" t="s">
        <v>48</v>
      </c>
      <c r="B4" s="19">
        <v>0</v>
      </c>
    </row>
    <row r="6" spans="1:8" ht="43">
      <c r="A6" s="3108" t="s">
        <v>75</v>
      </c>
      <c r="B6" s="3108" t="s">
        <v>76</v>
      </c>
      <c r="C6" s="3109" t="s">
        <v>77</v>
      </c>
      <c r="D6" s="4046" t="s">
        <v>57</v>
      </c>
      <c r="E6" s="3110" t="s">
        <v>3234</v>
      </c>
      <c r="F6" s="3105" t="s">
        <v>58</v>
      </c>
      <c r="G6" s="3105" t="s">
        <v>59</v>
      </c>
    </row>
    <row r="7" spans="1:8">
      <c r="A7" s="8663" t="s">
        <v>78</v>
      </c>
      <c r="B7" s="8664"/>
      <c r="C7" s="8664"/>
      <c r="D7" s="8664"/>
      <c r="E7" s="8664"/>
      <c r="F7" s="8664"/>
      <c r="G7" s="8665"/>
    </row>
    <row r="8" spans="1:8">
      <c r="A8" s="8666"/>
      <c r="B8" s="8667"/>
      <c r="C8" s="8667"/>
      <c r="D8" s="8667"/>
      <c r="E8" s="8667"/>
      <c r="F8" s="8667"/>
      <c r="G8" s="8668"/>
    </row>
    <row r="9" spans="1:8">
      <c r="A9" s="3113" t="s">
        <v>79</v>
      </c>
      <c r="B9" s="3114" t="s">
        <v>80</v>
      </c>
      <c r="C9" s="3115" t="s">
        <v>81</v>
      </c>
      <c r="D9" s="4055">
        <v>1.7486073059360729</v>
      </c>
      <c r="E9" s="3031">
        <f t="shared" ref="E9:E15" si="0">D9-D9*$B$4/100</f>
        <v>1.7486073059360729</v>
      </c>
      <c r="F9" s="3116">
        <f>D9*Оглавление!$B$14</f>
        <v>166.11769406392693</v>
      </c>
      <c r="G9" s="3116">
        <f>F9-F9*$B$4/100</f>
        <v>166.11769406392693</v>
      </c>
    </row>
    <row r="10" spans="1:8">
      <c r="A10" s="3113" t="s">
        <v>82</v>
      </c>
      <c r="B10" s="3114" t="s">
        <v>83</v>
      </c>
      <c r="C10" s="3115" t="s">
        <v>84</v>
      </c>
      <c r="D10" s="4055">
        <v>2.6891971223021587</v>
      </c>
      <c r="E10" s="3031">
        <f t="shared" si="0"/>
        <v>2.6891971223021587</v>
      </c>
      <c r="F10" s="3116">
        <f>D10*Оглавление!$B$14</f>
        <v>255.47372661870509</v>
      </c>
      <c r="G10" s="3116">
        <f t="shared" ref="G10:G13" si="1">F10-F10*$B$4/100</f>
        <v>255.47372661870509</v>
      </c>
    </row>
    <row r="11" spans="1:8">
      <c r="A11" s="3113" t="s">
        <v>85</v>
      </c>
      <c r="B11" s="3114" t="s">
        <v>83</v>
      </c>
      <c r="C11" s="3115" t="s">
        <v>86</v>
      </c>
      <c r="D11" s="4055">
        <v>2.6891971223021587</v>
      </c>
      <c r="E11" s="3031">
        <f t="shared" si="0"/>
        <v>2.6891971223021587</v>
      </c>
      <c r="F11" s="3116">
        <f>D11*Оглавление!$B$14</f>
        <v>255.47372661870509</v>
      </c>
      <c r="G11" s="3116">
        <f t="shared" si="1"/>
        <v>255.47372661870509</v>
      </c>
    </row>
    <row r="12" spans="1:8">
      <c r="A12" s="3113" t="s">
        <v>89</v>
      </c>
      <c r="B12" s="3114" t="s">
        <v>87</v>
      </c>
      <c r="C12" s="3115" t="s">
        <v>90</v>
      </c>
      <c r="D12" s="4055">
        <v>5.8813672922252005</v>
      </c>
      <c r="E12" s="3031">
        <f t="shared" si="0"/>
        <v>5.8813672922252005</v>
      </c>
      <c r="F12" s="3116">
        <f>D12*Оглавление!$B$14</f>
        <v>558.72989276139401</v>
      </c>
      <c r="G12" s="3116">
        <f t="shared" si="1"/>
        <v>558.72989276139401</v>
      </c>
    </row>
    <row r="13" spans="1:8">
      <c r="A13" s="3117" t="s">
        <v>2093</v>
      </c>
      <c r="B13" s="3118" t="s">
        <v>91</v>
      </c>
      <c r="C13" s="3112" t="s">
        <v>90</v>
      </c>
      <c r="D13" s="4055">
        <v>7.9785288270377732</v>
      </c>
      <c r="E13" s="3031">
        <f t="shared" si="0"/>
        <v>7.9785288270377732</v>
      </c>
      <c r="F13" s="3116">
        <f>D13*Оглавление!$B$14</f>
        <v>757.96023856858847</v>
      </c>
      <c r="G13" s="3116">
        <f t="shared" si="1"/>
        <v>757.96023856858847</v>
      </c>
    </row>
    <row r="14" spans="1:8" s="1367" customFormat="1">
      <c r="A14" s="3117" t="s">
        <v>7822</v>
      </c>
      <c r="B14" s="3118" t="s">
        <v>7819</v>
      </c>
      <c r="C14" s="3112" t="s">
        <v>88</v>
      </c>
      <c r="D14" s="4055">
        <v>21.266878683185844</v>
      </c>
      <c r="E14" s="3031">
        <f t="shared" si="0"/>
        <v>21.266878683185844</v>
      </c>
      <c r="F14" s="3031">
        <f>D14*Оглавление!$B$14</f>
        <v>2020.3534749026551</v>
      </c>
      <c r="G14" s="3031">
        <f t="shared" ref="G14:G15" si="2">F14-F14*$B$4/100</f>
        <v>2020.3534749026551</v>
      </c>
      <c r="H14" s="1279"/>
    </row>
    <row r="15" spans="1:8" s="1367" customFormat="1">
      <c r="A15" s="3117" t="s">
        <v>7823</v>
      </c>
      <c r="B15" s="3118" t="s">
        <v>7820</v>
      </c>
      <c r="C15" s="3112" t="s">
        <v>88</v>
      </c>
      <c r="D15" s="4055">
        <v>28.262773444534155</v>
      </c>
      <c r="E15" s="3031">
        <f t="shared" si="0"/>
        <v>28.262773444534155</v>
      </c>
      <c r="F15" s="3031">
        <f>D15*Оглавление!$B$14</f>
        <v>2684.9634772307445</v>
      </c>
      <c r="G15" s="3031">
        <f t="shared" si="2"/>
        <v>2684.9634772307445</v>
      </c>
      <c r="H15" s="1279"/>
    </row>
    <row r="16" spans="1:8">
      <c r="A16" s="3120"/>
      <c r="B16" s="2002"/>
      <c r="C16" s="3121"/>
      <c r="D16" s="3122"/>
      <c r="E16" s="3122"/>
      <c r="F16" s="3122"/>
      <c r="G16" s="3123"/>
    </row>
    <row r="17" spans="1:7">
      <c r="A17" s="8660" t="s">
        <v>92</v>
      </c>
      <c r="B17" s="8661"/>
      <c r="C17" s="8661"/>
      <c r="D17" s="8661"/>
      <c r="E17" s="8661"/>
      <c r="F17" s="8661"/>
      <c r="G17" s="8662"/>
    </row>
    <row r="18" spans="1:7" ht="27" customHeight="1">
      <c r="A18" s="8669" t="s">
        <v>93</v>
      </c>
      <c r="B18" s="8670"/>
      <c r="C18" s="8670"/>
      <c r="D18" s="8670"/>
      <c r="E18" s="8670"/>
      <c r="F18" s="8670"/>
      <c r="G18" s="8671"/>
    </row>
    <row r="19" spans="1:7">
      <c r="A19" s="3117" t="s">
        <v>94</v>
      </c>
      <c r="B19" s="3111" t="s">
        <v>6075</v>
      </c>
      <c r="C19" s="3112">
        <v>10</v>
      </c>
      <c r="D19" s="4055">
        <v>4.9989853963636355</v>
      </c>
      <c r="E19" s="3031">
        <f t="shared" ref="E19:E24" si="3">D19-D19*$B$4/100</f>
        <v>4.9989853963636355</v>
      </c>
      <c r="F19" s="3031">
        <f>D19*Оглавление!$B$14</f>
        <v>474.90361265454538</v>
      </c>
      <c r="G19" s="3031">
        <f t="shared" ref="G19:G24" si="4">F19-F19*$B$4/100</f>
        <v>474.90361265454538</v>
      </c>
    </row>
    <row r="20" spans="1:7">
      <c r="A20" s="3117" t="s">
        <v>95</v>
      </c>
      <c r="B20" s="3111" t="s">
        <v>395</v>
      </c>
      <c r="C20" s="3112">
        <v>10</v>
      </c>
      <c r="D20" s="4055">
        <v>6.7194269672727263</v>
      </c>
      <c r="E20" s="3031">
        <f t="shared" si="3"/>
        <v>6.7194269672727263</v>
      </c>
      <c r="F20" s="3031">
        <f>D20*Оглавление!$B$14</f>
        <v>638.34556189090904</v>
      </c>
      <c r="G20" s="3031">
        <f t="shared" si="4"/>
        <v>638.34556189090904</v>
      </c>
    </row>
    <row r="21" spans="1:7">
      <c r="A21" s="3117" t="s">
        <v>96</v>
      </c>
      <c r="B21" s="3111" t="s">
        <v>396</v>
      </c>
      <c r="C21" s="3112">
        <v>10</v>
      </c>
      <c r="D21" s="4055">
        <v>7.3015396363636347</v>
      </c>
      <c r="E21" s="3031">
        <f t="shared" si="3"/>
        <v>7.3015396363636347</v>
      </c>
      <c r="F21" s="3031">
        <f>D21*Оглавление!$B$14</f>
        <v>693.6462654545453</v>
      </c>
      <c r="G21" s="3031">
        <f t="shared" si="4"/>
        <v>693.6462654545453</v>
      </c>
    </row>
    <row r="22" spans="1:7">
      <c r="A22" s="3117" t="s">
        <v>98</v>
      </c>
      <c r="B22" s="3111" t="s">
        <v>6076</v>
      </c>
      <c r="C22" s="3112">
        <v>5</v>
      </c>
      <c r="D22" s="4055">
        <v>12.194967272727268</v>
      </c>
      <c r="E22" s="3031">
        <f t="shared" si="3"/>
        <v>12.194967272727268</v>
      </c>
      <c r="F22" s="3031">
        <f>D22*Оглавление!$B$14</f>
        <v>1158.5218909090904</v>
      </c>
      <c r="G22" s="3031">
        <f t="shared" si="4"/>
        <v>1158.5218909090904</v>
      </c>
    </row>
    <row r="23" spans="1:7">
      <c r="A23" s="3117" t="s">
        <v>99</v>
      </c>
      <c r="B23" s="3111" t="s">
        <v>6077</v>
      </c>
      <c r="C23" s="3112">
        <v>5</v>
      </c>
      <c r="D23" s="4055">
        <v>12.401149090909087</v>
      </c>
      <c r="E23" s="3031">
        <f t="shared" si="3"/>
        <v>12.401149090909087</v>
      </c>
      <c r="F23" s="3031">
        <f>D23*Оглавление!$B$14</f>
        <v>1178.1091636363633</v>
      </c>
      <c r="G23" s="3031">
        <f t="shared" si="4"/>
        <v>1178.1091636363633</v>
      </c>
    </row>
    <row r="24" spans="1:7">
      <c r="A24" s="3117" t="s">
        <v>100</v>
      </c>
      <c r="B24" s="3111" t="s">
        <v>393</v>
      </c>
      <c r="C24" s="3112">
        <v>5</v>
      </c>
      <c r="D24" s="4055">
        <v>19.158414545454541</v>
      </c>
      <c r="E24" s="3031">
        <f t="shared" si="3"/>
        <v>19.158414545454541</v>
      </c>
      <c r="F24" s="3031">
        <f>D24*Оглавление!$B$14</f>
        <v>1820.0493818181815</v>
      </c>
      <c r="G24" s="3031">
        <f t="shared" si="4"/>
        <v>1820.0493818181815</v>
      </c>
    </row>
    <row r="25" spans="1:7" ht="27" customHeight="1">
      <c r="A25" s="3124" t="s">
        <v>101</v>
      </c>
      <c r="B25" s="3107"/>
      <c r="C25" s="3107"/>
      <c r="D25" s="4047"/>
      <c r="E25" s="3107"/>
      <c r="F25" s="3107"/>
      <c r="G25" s="3125"/>
    </row>
    <row r="26" spans="1:7">
      <c r="A26" s="3119" t="s">
        <v>102</v>
      </c>
      <c r="B26" s="3118" t="s">
        <v>6078</v>
      </c>
      <c r="C26" s="3112">
        <v>10</v>
      </c>
      <c r="D26" s="4055">
        <v>5.5306623272727267</v>
      </c>
      <c r="E26" s="3031">
        <f t="shared" ref="E26:E31" si="5">D26-D26*$B$4/100</f>
        <v>5.5306623272727267</v>
      </c>
      <c r="F26" s="3031">
        <f>D26*Оглавление!$B$14</f>
        <v>525.41292109090898</v>
      </c>
      <c r="G26" s="3031">
        <f t="shared" ref="G26:G31" si="6">F26-F26*$B$4/100</f>
        <v>525.41292109090898</v>
      </c>
    </row>
    <row r="27" spans="1:7">
      <c r="A27" s="3119" t="s">
        <v>103</v>
      </c>
      <c r="B27" s="3118" t="s">
        <v>395</v>
      </c>
      <c r="C27" s="3112">
        <v>10</v>
      </c>
      <c r="D27" s="4055">
        <v>6.7572654545454549</v>
      </c>
      <c r="E27" s="3031">
        <f t="shared" si="5"/>
        <v>6.7572654545454549</v>
      </c>
      <c r="F27" s="3031">
        <f>D27*Оглавление!$B$14</f>
        <v>641.94021818181818</v>
      </c>
      <c r="G27" s="3031">
        <f t="shared" si="6"/>
        <v>641.94021818181818</v>
      </c>
    </row>
    <row r="28" spans="1:7">
      <c r="A28" s="3119" t="s">
        <v>104</v>
      </c>
      <c r="B28" s="3118" t="s">
        <v>396</v>
      </c>
      <c r="C28" s="3112">
        <v>10</v>
      </c>
      <c r="D28" s="4055">
        <v>8.1554352218181805</v>
      </c>
      <c r="E28" s="3031">
        <f t="shared" si="5"/>
        <v>8.1554352218181805</v>
      </c>
      <c r="F28" s="3031">
        <f>D28*Оглавление!$B$14</f>
        <v>774.76634607272717</v>
      </c>
      <c r="G28" s="3031">
        <f t="shared" si="6"/>
        <v>774.76634607272717</v>
      </c>
    </row>
    <row r="29" spans="1:7">
      <c r="A29" s="3119" t="s">
        <v>105</v>
      </c>
      <c r="B29" s="3118" t="s">
        <v>6076</v>
      </c>
      <c r="C29" s="3112">
        <v>5</v>
      </c>
      <c r="D29" s="4055">
        <v>11.669890909090912</v>
      </c>
      <c r="E29" s="3031">
        <f t="shared" si="5"/>
        <v>11.669890909090912</v>
      </c>
      <c r="F29" s="3031">
        <f>D29*Оглавление!$B$14</f>
        <v>1108.6396363636366</v>
      </c>
      <c r="G29" s="3031">
        <f t="shared" si="6"/>
        <v>1108.6396363636366</v>
      </c>
    </row>
    <row r="30" spans="1:7">
      <c r="A30" s="3119" t="s">
        <v>106</v>
      </c>
      <c r="B30" s="3118" t="s">
        <v>6077</v>
      </c>
      <c r="C30" s="3112">
        <v>5</v>
      </c>
      <c r="D30" s="4055">
        <v>11.999781818181816</v>
      </c>
      <c r="E30" s="3031">
        <f t="shared" si="5"/>
        <v>11.999781818181816</v>
      </c>
      <c r="F30" s="3031">
        <f>D30*Оглавление!$B$14</f>
        <v>1139.9792727272725</v>
      </c>
      <c r="G30" s="3031">
        <f t="shared" si="6"/>
        <v>1139.9792727272725</v>
      </c>
    </row>
    <row r="31" spans="1:7">
      <c r="A31" s="3119" t="s">
        <v>107</v>
      </c>
      <c r="B31" s="3118" t="s">
        <v>6079</v>
      </c>
      <c r="C31" s="3112">
        <v>5</v>
      </c>
      <c r="D31" s="4055">
        <v>18.891752727272724</v>
      </c>
      <c r="E31" s="3031">
        <f t="shared" si="5"/>
        <v>18.891752727272724</v>
      </c>
      <c r="F31" s="3031">
        <f>D31*Оглавление!$B$14</f>
        <v>1794.7165090909089</v>
      </c>
      <c r="G31" s="3031">
        <f t="shared" si="6"/>
        <v>1794.7165090909089</v>
      </c>
    </row>
    <row r="32" spans="1:7" ht="27" customHeight="1">
      <c r="A32" s="3126" t="s">
        <v>108</v>
      </c>
      <c r="B32" s="3099"/>
      <c r="C32" s="3099"/>
      <c r="D32" s="4048"/>
      <c r="E32" s="3099"/>
      <c r="F32" s="3099"/>
      <c r="G32" s="3127"/>
    </row>
    <row r="33" spans="1:7">
      <c r="A33" s="3119" t="s">
        <v>109</v>
      </c>
      <c r="B33" s="3118">
        <v>16</v>
      </c>
      <c r="C33" s="3112">
        <v>10</v>
      </c>
      <c r="D33" s="4055">
        <v>8.1557738181818156</v>
      </c>
      <c r="E33" s="3031">
        <f t="shared" ref="E33:E36" si="7">D33-D33*$B$4/100</f>
        <v>8.1557738181818156</v>
      </c>
      <c r="F33" s="3031">
        <f>D33*Оглавление!$B$14</f>
        <v>774.79851272727251</v>
      </c>
      <c r="G33" s="3031">
        <f>F33-F33*$B$4/100</f>
        <v>774.79851272727251</v>
      </c>
    </row>
    <row r="34" spans="1:7">
      <c r="A34" s="3119" t="s">
        <v>110</v>
      </c>
      <c r="B34" s="3118">
        <v>20</v>
      </c>
      <c r="C34" s="3112">
        <v>10</v>
      </c>
      <c r="D34" s="4055">
        <v>11.139316363636363</v>
      </c>
      <c r="E34" s="3031">
        <f t="shared" si="7"/>
        <v>11.139316363636363</v>
      </c>
      <c r="F34" s="3031">
        <f>D34*Оглавление!$B$14</f>
        <v>1058.2350545454544</v>
      </c>
      <c r="G34" s="3031">
        <f>F34-F34*$B$4/100</f>
        <v>1058.2350545454544</v>
      </c>
    </row>
    <row r="35" spans="1:7">
      <c r="A35" s="3119" t="s">
        <v>112</v>
      </c>
      <c r="B35" s="3118">
        <v>26</v>
      </c>
      <c r="C35" s="3112">
        <v>5</v>
      </c>
      <c r="D35" s="4055">
        <v>19.298618181818174</v>
      </c>
      <c r="E35" s="3031">
        <f t="shared" si="7"/>
        <v>19.298618181818174</v>
      </c>
      <c r="F35" s="3031">
        <f>D35*Оглавление!$B$14</f>
        <v>1833.3687272727266</v>
      </c>
      <c r="G35" s="3031">
        <f>F35-F35*$B$4/100</f>
        <v>1833.3687272727266</v>
      </c>
    </row>
    <row r="36" spans="1:7">
      <c r="A36" s="3119" t="s">
        <v>113</v>
      </c>
      <c r="B36" s="3118">
        <v>32</v>
      </c>
      <c r="C36" s="3112">
        <v>5</v>
      </c>
      <c r="D36" s="4055">
        <v>30.831054545454542</v>
      </c>
      <c r="E36" s="3031">
        <f t="shared" si="7"/>
        <v>30.831054545454542</v>
      </c>
      <c r="F36" s="3031">
        <f>D36*Оглавление!$B$14</f>
        <v>2928.9501818181816</v>
      </c>
      <c r="G36" s="3031">
        <f>F36-F36*$B$4/100</f>
        <v>2928.9501818181816</v>
      </c>
    </row>
    <row r="37" spans="1:7" ht="27" customHeight="1">
      <c r="A37" s="3126" t="s">
        <v>114</v>
      </c>
      <c r="B37" s="3099"/>
      <c r="C37" s="3099"/>
      <c r="D37" s="4048"/>
      <c r="E37" s="3099"/>
      <c r="F37" s="3099"/>
      <c r="G37" s="3127"/>
    </row>
    <row r="38" spans="1:7">
      <c r="A38" s="3119" t="s">
        <v>115</v>
      </c>
      <c r="B38" s="3118" t="s">
        <v>6078</v>
      </c>
      <c r="C38" s="3112">
        <v>10</v>
      </c>
      <c r="D38" s="4055">
        <v>7.3718247272727249</v>
      </c>
      <c r="E38" s="3031">
        <f t="shared" ref="E38:E42" si="8">D38-D38*$B$4/100</f>
        <v>7.3718247272727249</v>
      </c>
      <c r="F38" s="3031">
        <f>D38*Оглавление!$B$14</f>
        <v>700.32334909090889</v>
      </c>
      <c r="G38" s="3031">
        <f>F38-F38*$B$4/100</f>
        <v>700.32334909090889</v>
      </c>
    </row>
    <row r="39" spans="1:7">
      <c r="A39" s="3119" t="s">
        <v>116</v>
      </c>
      <c r="B39" s="3118" t="s">
        <v>395</v>
      </c>
      <c r="C39" s="3112">
        <v>10</v>
      </c>
      <c r="D39" s="4055">
        <v>9.085745454545453</v>
      </c>
      <c r="E39" s="3031">
        <f t="shared" si="8"/>
        <v>9.085745454545453</v>
      </c>
      <c r="F39" s="3031">
        <f>D39*Оглавление!$B$14</f>
        <v>863.14581818181807</v>
      </c>
      <c r="G39" s="3031">
        <f>F39-F39*$B$4/100</f>
        <v>863.14581818181807</v>
      </c>
    </row>
    <row r="40" spans="1:7">
      <c r="A40" s="3119" t="s">
        <v>117</v>
      </c>
      <c r="B40" s="3118" t="s">
        <v>396</v>
      </c>
      <c r="C40" s="3112">
        <v>10</v>
      </c>
      <c r="D40" s="4055">
        <v>9.8857309090909098</v>
      </c>
      <c r="E40" s="3031">
        <f t="shared" si="8"/>
        <v>9.8857309090909098</v>
      </c>
      <c r="F40" s="3031">
        <f>D40*Оглавление!$B$14</f>
        <v>939.14443636363649</v>
      </c>
      <c r="G40" s="3031">
        <f>F40-F40*$B$4/100</f>
        <v>939.14443636363649</v>
      </c>
    </row>
    <row r="41" spans="1:7">
      <c r="A41" s="3119" t="s">
        <v>118</v>
      </c>
      <c r="B41" s="3118" t="s">
        <v>6076</v>
      </c>
      <c r="C41" s="3112">
        <v>5</v>
      </c>
      <c r="D41" s="4055">
        <v>14.314516363636363</v>
      </c>
      <c r="E41" s="3031">
        <f t="shared" si="8"/>
        <v>14.314516363636363</v>
      </c>
      <c r="F41" s="3031">
        <f>D41*Оглавление!$B$14</f>
        <v>1359.8790545454544</v>
      </c>
      <c r="G41" s="3031">
        <f>F41-F41*$B$4/100</f>
        <v>1359.8790545454544</v>
      </c>
    </row>
    <row r="42" spans="1:7">
      <c r="A42" s="3119" t="s">
        <v>119</v>
      </c>
      <c r="B42" s="3118" t="s">
        <v>6079</v>
      </c>
      <c r="C42" s="3112">
        <v>5</v>
      </c>
      <c r="D42" s="4055">
        <v>24.662094545454547</v>
      </c>
      <c r="E42" s="3031">
        <f t="shared" si="8"/>
        <v>24.662094545454547</v>
      </c>
      <c r="F42" s="3031">
        <f>D42*Оглавление!$B$14</f>
        <v>2342.8989818181822</v>
      </c>
      <c r="G42" s="3031">
        <f>F42-F42*$B$4/100</f>
        <v>2342.8989818181822</v>
      </c>
    </row>
    <row r="43" spans="1:7" ht="27" customHeight="1">
      <c r="A43" s="3126" t="s">
        <v>120</v>
      </c>
      <c r="B43" s="3099"/>
      <c r="C43" s="3099"/>
      <c r="D43" s="4048"/>
      <c r="E43" s="3099"/>
      <c r="F43" s="3099"/>
      <c r="G43" s="3127"/>
    </row>
    <row r="44" spans="1:7">
      <c r="A44" s="3119" t="s">
        <v>121</v>
      </c>
      <c r="B44" s="3118" t="s">
        <v>6075</v>
      </c>
      <c r="C44" s="3112">
        <v>10</v>
      </c>
      <c r="D44" s="4055">
        <v>6.7860759272727265</v>
      </c>
      <c r="E44" s="3031">
        <f t="shared" ref="E44:E48" si="9">D44-D44*$B$4/100</f>
        <v>6.7860759272727265</v>
      </c>
      <c r="F44" s="3031">
        <f>D44*Оглавление!$B$14</f>
        <v>644.67721309090905</v>
      </c>
      <c r="G44" s="3031">
        <f>F44-F44*$B$4/100</f>
        <v>644.67721309090905</v>
      </c>
    </row>
    <row r="45" spans="1:7">
      <c r="A45" s="3119" t="s">
        <v>122</v>
      </c>
      <c r="B45" s="3118" t="s">
        <v>395</v>
      </c>
      <c r="C45" s="3112">
        <v>10</v>
      </c>
      <c r="D45" s="4055">
        <v>9.2204509090909088</v>
      </c>
      <c r="E45" s="3031">
        <f t="shared" si="9"/>
        <v>9.2204509090909088</v>
      </c>
      <c r="F45" s="3031">
        <f>D45*Оглавление!$B$14</f>
        <v>875.94283636363639</v>
      </c>
      <c r="G45" s="3031">
        <f>F45-F45*$B$4/100</f>
        <v>875.94283636363639</v>
      </c>
    </row>
    <row r="46" spans="1:7">
      <c r="A46" s="3119" t="s">
        <v>123</v>
      </c>
      <c r="B46" s="3118" t="s">
        <v>396</v>
      </c>
      <c r="C46" s="3112">
        <v>10</v>
      </c>
      <c r="D46" s="4055">
        <v>12.244450909090904</v>
      </c>
      <c r="E46" s="3031">
        <f t="shared" si="9"/>
        <v>12.244450909090904</v>
      </c>
      <c r="F46" s="3031">
        <f>D46*Оглавление!$B$14</f>
        <v>1163.2228363636359</v>
      </c>
      <c r="G46" s="3031">
        <f>F46-F46*$B$4/100</f>
        <v>1163.2228363636359</v>
      </c>
    </row>
    <row r="47" spans="1:7">
      <c r="A47" s="3119" t="s">
        <v>124</v>
      </c>
      <c r="B47" s="3118" t="s">
        <v>6076</v>
      </c>
      <c r="C47" s="3112">
        <v>5</v>
      </c>
      <c r="D47" s="4055">
        <v>14.314516363636363</v>
      </c>
      <c r="E47" s="3031">
        <f t="shared" si="9"/>
        <v>14.314516363636363</v>
      </c>
      <c r="F47" s="3031">
        <f>D47*Оглавление!$B$14</f>
        <v>1359.8790545454544</v>
      </c>
      <c r="G47" s="3031">
        <f>F47-F47*$B$4/100</f>
        <v>1359.8790545454544</v>
      </c>
    </row>
    <row r="48" spans="1:7">
      <c r="A48" s="3119" t="s">
        <v>125</v>
      </c>
      <c r="B48" s="3118" t="s">
        <v>6079</v>
      </c>
      <c r="C48" s="3112">
        <v>5</v>
      </c>
      <c r="D48" s="4055">
        <v>22.53429818181818</v>
      </c>
      <c r="E48" s="3031">
        <f t="shared" si="9"/>
        <v>22.53429818181818</v>
      </c>
      <c r="F48" s="3031">
        <f>D48*Оглавление!$B$14</f>
        <v>2140.758327272727</v>
      </c>
      <c r="G48" s="3031">
        <f>F48-F48*$B$4/100</f>
        <v>2140.758327272727</v>
      </c>
    </row>
    <row r="49" spans="1:7" ht="27" customHeight="1">
      <c r="A49" s="3126" t="s">
        <v>126</v>
      </c>
      <c r="B49" s="3099"/>
      <c r="C49" s="3099"/>
      <c r="D49" s="4048"/>
      <c r="E49" s="3099"/>
      <c r="F49" s="3099"/>
      <c r="G49" s="3127"/>
    </row>
    <row r="50" spans="1:7">
      <c r="A50" s="3119" t="s">
        <v>127</v>
      </c>
      <c r="B50" s="3118">
        <v>16</v>
      </c>
      <c r="C50" s="3112">
        <v>10</v>
      </c>
      <c r="D50" s="4055">
        <v>9.9185770472727253</v>
      </c>
      <c r="E50" s="3031">
        <f t="shared" ref="E50:E53" si="10">D50-D50*$B$4/100</f>
        <v>9.9185770472727253</v>
      </c>
      <c r="F50" s="3031">
        <f>D50*Оглавление!$B$14</f>
        <v>942.26481949090885</v>
      </c>
      <c r="G50" s="3031">
        <f>F50-F50*$B$4/100</f>
        <v>942.26481949090885</v>
      </c>
    </row>
    <row r="51" spans="1:7">
      <c r="A51" s="3119" t="s">
        <v>128</v>
      </c>
      <c r="B51" s="3118">
        <v>20</v>
      </c>
      <c r="C51" s="3112">
        <v>10</v>
      </c>
      <c r="D51" s="4055">
        <v>12.926225454545454</v>
      </c>
      <c r="E51" s="3031">
        <f t="shared" si="10"/>
        <v>12.926225454545454</v>
      </c>
      <c r="F51" s="3031">
        <f>D51*Оглавление!$B$14</f>
        <v>1227.9914181818181</v>
      </c>
      <c r="G51" s="3031">
        <f>F51-F51*$B$4/100</f>
        <v>1227.9914181818181</v>
      </c>
    </row>
    <row r="52" spans="1:7">
      <c r="A52" s="3119" t="s">
        <v>129</v>
      </c>
      <c r="B52" s="3118">
        <v>26</v>
      </c>
      <c r="C52" s="3112">
        <v>5</v>
      </c>
      <c r="D52" s="4055">
        <v>20.810618181818178</v>
      </c>
      <c r="E52" s="3031">
        <f t="shared" si="10"/>
        <v>20.810618181818178</v>
      </c>
      <c r="F52" s="3031">
        <f>D52*Оглавление!$B$14</f>
        <v>1977.0087272727269</v>
      </c>
      <c r="G52" s="3031">
        <f>F52-F52*$B$4/100</f>
        <v>1977.0087272727269</v>
      </c>
    </row>
    <row r="53" spans="1:7">
      <c r="A53" s="3119" t="s">
        <v>130</v>
      </c>
      <c r="B53" s="3118">
        <v>32</v>
      </c>
      <c r="C53" s="3112">
        <v>5</v>
      </c>
      <c r="D53" s="4055">
        <v>31.886705454545446</v>
      </c>
      <c r="E53" s="3031">
        <f t="shared" si="10"/>
        <v>31.886705454545446</v>
      </c>
      <c r="F53" s="3031">
        <f>D53*Оглавление!$B$14</f>
        <v>3029.2370181818173</v>
      </c>
      <c r="G53" s="3031">
        <f>F53-F53*$B$4/100</f>
        <v>3029.2370181818173</v>
      </c>
    </row>
    <row r="54" spans="1:7" ht="27" customHeight="1">
      <c r="A54" s="3126" t="s">
        <v>131</v>
      </c>
      <c r="B54" s="3099"/>
      <c r="C54" s="3099"/>
      <c r="D54" s="4048"/>
      <c r="E54" s="3099"/>
      <c r="F54" s="3099"/>
      <c r="G54" s="3127"/>
    </row>
    <row r="55" spans="1:7">
      <c r="A55" s="3119" t="s">
        <v>132</v>
      </c>
      <c r="B55" s="3118" t="s">
        <v>6075</v>
      </c>
      <c r="C55" s="3112">
        <v>10</v>
      </c>
      <c r="D55" s="4055">
        <v>10.474036363636364</v>
      </c>
      <c r="E55" s="3031">
        <f t="shared" ref="E55:E59" si="11">D55-D55*$B$4/100</f>
        <v>10.474036363636364</v>
      </c>
      <c r="F55" s="3031">
        <f>D55*Оглавление!$B$14</f>
        <v>995.03345454545456</v>
      </c>
      <c r="G55" s="3031">
        <f>F55-F55*$B$4/100</f>
        <v>995.03345454545456</v>
      </c>
    </row>
    <row r="56" spans="1:7">
      <c r="A56" s="3119" t="s">
        <v>133</v>
      </c>
      <c r="B56" s="3118" t="s">
        <v>395</v>
      </c>
      <c r="C56" s="3112">
        <v>10</v>
      </c>
      <c r="D56" s="4055">
        <v>13.126909090909093</v>
      </c>
      <c r="E56" s="3031">
        <f t="shared" si="11"/>
        <v>13.126909090909093</v>
      </c>
      <c r="F56" s="3031">
        <f>D56*Оглавление!$B$14</f>
        <v>1247.0563636363638</v>
      </c>
      <c r="G56" s="3031">
        <f>F56-F56*$B$4/100</f>
        <v>1247.0563636363638</v>
      </c>
    </row>
    <row r="57" spans="1:7">
      <c r="A57" s="3119" t="s">
        <v>134</v>
      </c>
      <c r="B57" s="3118" t="s">
        <v>396</v>
      </c>
      <c r="C57" s="3112">
        <v>10</v>
      </c>
      <c r="D57" s="4055">
        <v>17.190065454545451</v>
      </c>
      <c r="E57" s="3031">
        <f t="shared" si="11"/>
        <v>17.190065454545451</v>
      </c>
      <c r="F57" s="3031">
        <f>D57*Оглавление!$B$14</f>
        <v>1633.0562181818177</v>
      </c>
      <c r="G57" s="3031">
        <f>F57-F57*$B$4/100</f>
        <v>1633.0562181818177</v>
      </c>
    </row>
    <row r="58" spans="1:7">
      <c r="A58" s="3119" t="s">
        <v>135</v>
      </c>
      <c r="B58" s="3118" t="s">
        <v>6076</v>
      </c>
      <c r="C58" s="3112">
        <v>5</v>
      </c>
      <c r="D58" s="4055">
        <v>21.550123636363637</v>
      </c>
      <c r="E58" s="3031">
        <f t="shared" si="11"/>
        <v>21.550123636363637</v>
      </c>
      <c r="F58" s="3031">
        <f>D58*Оглавление!$B$14</f>
        <v>2047.2617454545455</v>
      </c>
      <c r="G58" s="3031">
        <f>F58-F58*$B$4/100</f>
        <v>2047.2617454545455</v>
      </c>
    </row>
    <row r="59" spans="1:7">
      <c r="A59" s="3119" t="s">
        <v>136</v>
      </c>
      <c r="B59" s="3118" t="s">
        <v>6079</v>
      </c>
      <c r="C59" s="3112">
        <v>5</v>
      </c>
      <c r="D59" s="4055">
        <v>34.402123636363626</v>
      </c>
      <c r="E59" s="3031">
        <f t="shared" si="11"/>
        <v>34.402123636363626</v>
      </c>
      <c r="F59" s="3031">
        <f>D59*Оглавление!$B$14</f>
        <v>3268.2017454545444</v>
      </c>
      <c r="G59" s="3031">
        <f>F59-F59*$B$4/100</f>
        <v>3268.2017454545444</v>
      </c>
    </row>
    <row r="60" spans="1:7" ht="27" customHeight="1">
      <c r="A60" s="3126" t="s">
        <v>137</v>
      </c>
      <c r="B60" s="3099"/>
      <c r="C60" s="3099"/>
      <c r="D60" s="4048"/>
      <c r="E60" s="3099"/>
      <c r="F60" s="3099"/>
      <c r="G60" s="3127"/>
    </row>
    <row r="61" spans="1:7">
      <c r="A61" s="3119" t="s">
        <v>138</v>
      </c>
      <c r="B61" s="3118" t="s">
        <v>6075</v>
      </c>
      <c r="C61" s="3112">
        <v>10</v>
      </c>
      <c r="D61" s="4055">
        <v>11.139316363636363</v>
      </c>
      <c r="E61" s="3031">
        <f t="shared" ref="E61:E65" si="12">D61-D61*$B$4/100</f>
        <v>11.139316363636363</v>
      </c>
      <c r="F61" s="3031">
        <f>D61*Оглавление!$B$14</f>
        <v>1058.2350545454544</v>
      </c>
      <c r="G61" s="3031">
        <f>F61-F61*$B$4/100</f>
        <v>1058.2350545454544</v>
      </c>
    </row>
    <row r="62" spans="1:7">
      <c r="A62" s="3119" t="s">
        <v>139</v>
      </c>
      <c r="B62" s="3118" t="s">
        <v>395</v>
      </c>
      <c r="C62" s="3112">
        <v>10</v>
      </c>
      <c r="D62" s="4055">
        <v>13.855418181818182</v>
      </c>
      <c r="E62" s="3031">
        <f t="shared" si="12"/>
        <v>13.855418181818182</v>
      </c>
      <c r="F62" s="3031">
        <f>D62*Оглавление!$B$14</f>
        <v>1316.2647272727272</v>
      </c>
      <c r="G62" s="3031">
        <f>F62-F62*$B$4/100</f>
        <v>1316.2647272727272</v>
      </c>
    </row>
    <row r="63" spans="1:7">
      <c r="A63" s="3119" t="s">
        <v>140</v>
      </c>
      <c r="B63" s="3118" t="s">
        <v>396</v>
      </c>
      <c r="C63" s="3112">
        <v>10</v>
      </c>
      <c r="D63" s="4055">
        <v>15.114501818181816</v>
      </c>
      <c r="E63" s="3031">
        <f t="shared" si="12"/>
        <v>15.114501818181816</v>
      </c>
      <c r="F63" s="3031">
        <f>D63*Оглавление!$B$14</f>
        <v>1435.8776727272725</v>
      </c>
      <c r="G63" s="3031">
        <f>F63-F63*$B$4/100</f>
        <v>1435.8776727272725</v>
      </c>
    </row>
    <row r="64" spans="1:7">
      <c r="A64" s="3119" t="s">
        <v>141</v>
      </c>
      <c r="B64" s="3118" t="s">
        <v>6080</v>
      </c>
      <c r="C64" s="3112">
        <v>5</v>
      </c>
      <c r="D64" s="4055">
        <v>22.072450909090907</v>
      </c>
      <c r="E64" s="3031">
        <f t="shared" si="12"/>
        <v>22.072450909090907</v>
      </c>
      <c r="F64" s="3031">
        <f>D64*Оглавление!$B$14</f>
        <v>2096.8828363636362</v>
      </c>
      <c r="G64" s="3031">
        <f>F64-F64*$B$4/100</f>
        <v>2096.8828363636362</v>
      </c>
    </row>
    <row r="65" spans="1:7">
      <c r="A65" s="3119" t="s">
        <v>142</v>
      </c>
      <c r="B65" s="3118" t="s">
        <v>6079</v>
      </c>
      <c r="C65" s="3112">
        <v>5</v>
      </c>
      <c r="D65" s="4055">
        <v>37.580072727272729</v>
      </c>
      <c r="E65" s="3031">
        <f t="shared" si="12"/>
        <v>37.580072727272729</v>
      </c>
      <c r="F65" s="3031">
        <f>D65*Оглавление!$B$14</f>
        <v>3570.1069090909091</v>
      </c>
      <c r="G65" s="3031">
        <f>F65-F65*$B$4/100</f>
        <v>3570.1069090909091</v>
      </c>
    </row>
    <row r="66" spans="1:7" ht="27" customHeight="1">
      <c r="A66" s="3126" t="s">
        <v>143</v>
      </c>
      <c r="B66" s="3099"/>
      <c r="C66" s="3099"/>
      <c r="D66" s="4048"/>
      <c r="E66" s="3099"/>
      <c r="F66" s="3099"/>
      <c r="G66" s="3127"/>
    </row>
    <row r="67" spans="1:7">
      <c r="A67" s="3119" t="s">
        <v>144</v>
      </c>
      <c r="B67" s="3118">
        <v>16</v>
      </c>
      <c r="C67" s="3112">
        <v>10</v>
      </c>
      <c r="D67" s="4055">
        <v>13.244966050909088</v>
      </c>
      <c r="E67" s="3031">
        <f t="shared" ref="E67:E70" si="13">D67-D67*$B$4/100</f>
        <v>13.244966050909088</v>
      </c>
      <c r="F67" s="3031">
        <f>D67*Оглавление!$B$14</f>
        <v>1258.2717748363634</v>
      </c>
      <c r="G67" s="3031">
        <f>F67-F67*$B$4/100</f>
        <v>1258.2717748363634</v>
      </c>
    </row>
    <row r="68" spans="1:7">
      <c r="A68" s="3119" t="s">
        <v>145</v>
      </c>
      <c r="B68" s="3118">
        <v>20</v>
      </c>
      <c r="C68" s="3112">
        <v>10</v>
      </c>
      <c r="D68" s="4055">
        <v>17.440232727272726</v>
      </c>
      <c r="E68" s="3031">
        <f t="shared" si="13"/>
        <v>17.440232727272726</v>
      </c>
      <c r="F68" s="3031">
        <f>D68*Оглавление!$B$14</f>
        <v>1656.822109090909</v>
      </c>
      <c r="G68" s="3031">
        <f>F68-F68*$B$4/100</f>
        <v>1656.822109090909</v>
      </c>
    </row>
    <row r="69" spans="1:7">
      <c r="A69" s="3119" t="s">
        <v>146</v>
      </c>
      <c r="B69" s="3118">
        <v>26</v>
      </c>
      <c r="C69" s="3112">
        <v>5</v>
      </c>
      <c r="D69" s="4055">
        <v>29.420770909090905</v>
      </c>
      <c r="E69" s="3031">
        <f t="shared" si="13"/>
        <v>29.420770909090905</v>
      </c>
      <c r="F69" s="3031">
        <f>D69*Оглавление!$B$14</f>
        <v>2794.9732363636358</v>
      </c>
      <c r="G69" s="3031">
        <f>F69-F69*$B$4/100</f>
        <v>2794.9732363636358</v>
      </c>
    </row>
    <row r="70" spans="1:7">
      <c r="A70" s="3119" t="s">
        <v>147</v>
      </c>
      <c r="B70" s="3118">
        <v>32</v>
      </c>
      <c r="C70" s="3112">
        <v>5</v>
      </c>
      <c r="D70" s="4055">
        <v>46.921483636363625</v>
      </c>
      <c r="E70" s="3031">
        <f t="shared" si="13"/>
        <v>46.921483636363625</v>
      </c>
      <c r="F70" s="3031">
        <f>D70*Оглавление!$B$14</f>
        <v>4457.5409454545443</v>
      </c>
      <c r="G70" s="3031">
        <f>F70-F70*$B$4/100</f>
        <v>4457.5409454545443</v>
      </c>
    </row>
    <row r="71" spans="1:7" ht="27" customHeight="1">
      <c r="A71" s="3126" t="s">
        <v>148</v>
      </c>
      <c r="B71" s="3099"/>
      <c r="C71" s="3099"/>
      <c r="D71" s="4048"/>
      <c r="E71" s="3099"/>
      <c r="F71" s="3099"/>
      <c r="G71" s="3127"/>
    </row>
    <row r="72" spans="1:7">
      <c r="A72" s="3119" t="s">
        <v>149</v>
      </c>
      <c r="B72" s="3118" t="s">
        <v>6075</v>
      </c>
      <c r="C72" s="3112">
        <v>10</v>
      </c>
      <c r="D72" s="4055">
        <v>8.6871121527272699</v>
      </c>
      <c r="E72" s="3031">
        <f t="shared" ref="E72:E73" si="14">D72-D72*$B$4/100</f>
        <v>8.6871121527272699</v>
      </c>
      <c r="F72" s="3031">
        <f>D72*Оглавление!$B$14</f>
        <v>825.2756545090906</v>
      </c>
      <c r="G72" s="3031">
        <f>F72-F72*$B$4/100</f>
        <v>825.2756545090906</v>
      </c>
    </row>
    <row r="73" spans="1:7">
      <c r="A73" s="3119" t="s">
        <v>150</v>
      </c>
      <c r="B73" s="3118" t="s">
        <v>395</v>
      </c>
      <c r="C73" s="3112">
        <v>10</v>
      </c>
      <c r="D73" s="4055">
        <v>10.141396363636362</v>
      </c>
      <c r="E73" s="3031">
        <f t="shared" si="14"/>
        <v>10.141396363636362</v>
      </c>
      <c r="F73" s="3031">
        <f>D73*Оглавление!$B$14</f>
        <v>963.4326545454544</v>
      </c>
      <c r="G73" s="3031">
        <f>F73-F73*$B$4/100</f>
        <v>963.4326545454544</v>
      </c>
    </row>
    <row r="74" spans="1:7" ht="27" customHeight="1">
      <c r="A74" s="3126" t="s">
        <v>151</v>
      </c>
      <c r="B74" s="3099"/>
      <c r="C74" s="3099"/>
      <c r="D74" s="4048"/>
      <c r="E74" s="3099"/>
      <c r="F74" s="3099"/>
      <c r="G74" s="3127"/>
    </row>
    <row r="75" spans="1:7">
      <c r="A75" s="3119" t="s">
        <v>152</v>
      </c>
      <c r="B75" s="3118" t="s">
        <v>6101</v>
      </c>
      <c r="C75" s="3112">
        <v>10</v>
      </c>
      <c r="D75" s="4055">
        <v>12.659563636363636</v>
      </c>
      <c r="E75" s="3031">
        <f t="shared" ref="E75:E77" si="15">D75-D75*$B$4/100</f>
        <v>12.659563636363636</v>
      </c>
      <c r="F75" s="3031">
        <f>D75*Оглавление!$B$14</f>
        <v>1202.6585454545454</v>
      </c>
      <c r="G75" s="3031">
        <f>F75-F75*$B$4/100</f>
        <v>1202.6585454545454</v>
      </c>
    </row>
    <row r="76" spans="1:7">
      <c r="A76" s="3119" t="s">
        <v>153</v>
      </c>
      <c r="B76" s="3118" t="s">
        <v>6081</v>
      </c>
      <c r="C76" s="3112">
        <v>5</v>
      </c>
      <c r="D76" s="4055">
        <v>18.097265454545454</v>
      </c>
      <c r="E76" s="3031">
        <f t="shared" si="15"/>
        <v>18.097265454545454</v>
      </c>
      <c r="F76" s="3031">
        <f>D76*Оглавление!$B$14</f>
        <v>1719.2402181818181</v>
      </c>
      <c r="G76" s="3031">
        <f>F76-F76*$B$4/100</f>
        <v>1719.2402181818181</v>
      </c>
    </row>
    <row r="77" spans="1:7">
      <c r="A77" s="3119" t="s">
        <v>154</v>
      </c>
      <c r="B77" s="3118" t="s">
        <v>6082</v>
      </c>
      <c r="C77" s="3112">
        <v>5</v>
      </c>
      <c r="D77" s="4055">
        <v>30.360960000000002</v>
      </c>
      <c r="E77" s="3031">
        <f t="shared" si="15"/>
        <v>30.360960000000002</v>
      </c>
      <c r="F77" s="3031">
        <f>D77*Оглавление!$B$14</f>
        <v>2884.2912000000001</v>
      </c>
      <c r="G77" s="3031">
        <f>F77-F77*$B$4/100</f>
        <v>2884.2912000000001</v>
      </c>
    </row>
    <row r="78" spans="1:7" ht="27" customHeight="1">
      <c r="A78" s="3126" t="s">
        <v>155</v>
      </c>
      <c r="B78" s="3099"/>
      <c r="C78" s="3099"/>
      <c r="D78" s="4048"/>
      <c r="E78" s="3099"/>
      <c r="F78" s="3099"/>
      <c r="G78" s="3127"/>
    </row>
    <row r="79" spans="1:7">
      <c r="A79" s="3119" t="s">
        <v>156</v>
      </c>
      <c r="B79" s="3118" t="s">
        <v>6083</v>
      </c>
      <c r="C79" s="3112">
        <v>10</v>
      </c>
      <c r="D79" s="4055">
        <v>20.684159999999999</v>
      </c>
      <c r="E79" s="3031">
        <f t="shared" ref="E79:E81" si="16">D79-D79*$B$4/100</f>
        <v>20.684159999999999</v>
      </c>
      <c r="F79" s="3031">
        <f>D79*Оглавление!$B$14</f>
        <v>1964.9951999999998</v>
      </c>
      <c r="G79" s="3031">
        <f>F79-F79*$B$4/100</f>
        <v>1964.9951999999998</v>
      </c>
    </row>
    <row r="80" spans="1:7">
      <c r="A80" s="3119" t="s">
        <v>157</v>
      </c>
      <c r="B80" s="3118" t="s">
        <v>345</v>
      </c>
      <c r="C80" s="3112">
        <v>5</v>
      </c>
      <c r="D80" s="4055">
        <v>33.269498181818179</v>
      </c>
      <c r="E80" s="3031">
        <f t="shared" si="16"/>
        <v>33.269498181818179</v>
      </c>
      <c r="F80" s="3031">
        <f>D80*Оглавление!$B$14</f>
        <v>3160.6023272727271</v>
      </c>
      <c r="G80" s="3031">
        <f>F80-F80*$B$4/100</f>
        <v>3160.6023272727271</v>
      </c>
    </row>
    <row r="81" spans="1:8">
      <c r="A81" s="3119" t="s">
        <v>158</v>
      </c>
      <c r="B81" s="3118" t="s">
        <v>347</v>
      </c>
      <c r="C81" s="3112">
        <v>5</v>
      </c>
      <c r="D81" s="4055">
        <v>52.364683636363615</v>
      </c>
      <c r="E81" s="3031">
        <f t="shared" si="16"/>
        <v>52.364683636363615</v>
      </c>
      <c r="F81" s="3031">
        <f>D81*Оглавление!$B$14</f>
        <v>4974.6449454545436</v>
      </c>
      <c r="G81" s="3031">
        <f>F81-F81*$B$4/100</f>
        <v>4974.6449454545436</v>
      </c>
    </row>
    <row r="82" spans="1:8" ht="27" customHeight="1">
      <c r="A82" s="3126" t="s">
        <v>155</v>
      </c>
      <c r="B82" s="3099"/>
      <c r="C82" s="3099"/>
      <c r="D82" s="4048"/>
      <c r="E82" s="3099"/>
      <c r="F82" s="3099"/>
      <c r="G82" s="3127"/>
    </row>
    <row r="83" spans="1:8">
      <c r="A83" s="3119" t="s">
        <v>159</v>
      </c>
      <c r="B83" s="3118" t="s">
        <v>6084</v>
      </c>
      <c r="C83" s="3112">
        <v>10</v>
      </c>
      <c r="D83" s="4055">
        <v>20.684159999999999</v>
      </c>
      <c r="E83" s="3031">
        <f t="shared" ref="E83:E84" si="17">D83-D83*$B$4/100</f>
        <v>20.684159999999999</v>
      </c>
      <c r="F83" s="3031">
        <f>D83*Оглавление!$B$14</f>
        <v>1964.9951999999998</v>
      </c>
      <c r="G83" s="3031">
        <f>F83-F83*$B$4/100</f>
        <v>1964.9951999999998</v>
      </c>
    </row>
    <row r="84" spans="1:8">
      <c r="A84" s="3119" t="s">
        <v>160</v>
      </c>
      <c r="B84" s="3118" t="s">
        <v>6085</v>
      </c>
      <c r="C84" s="3112">
        <v>5</v>
      </c>
      <c r="D84" s="4055">
        <v>33.269498181818179</v>
      </c>
      <c r="E84" s="3031">
        <f t="shared" si="17"/>
        <v>33.269498181818179</v>
      </c>
      <c r="F84" s="3031">
        <f>D84*Оглавление!$B$14</f>
        <v>3160.6023272727271</v>
      </c>
      <c r="G84" s="3031">
        <f>F84-F84*$B$4/100</f>
        <v>3160.6023272727271</v>
      </c>
    </row>
    <row r="85" spans="1:8" ht="27" customHeight="1">
      <c r="A85" s="3126" t="s">
        <v>155</v>
      </c>
      <c r="B85" s="3099"/>
      <c r="C85" s="3099"/>
      <c r="D85" s="4048"/>
      <c r="E85" s="3099"/>
      <c r="F85" s="3099"/>
      <c r="G85" s="3127"/>
    </row>
    <row r="86" spans="1:8">
      <c r="A86" s="3119" t="s">
        <v>161</v>
      </c>
      <c r="B86" s="3118" t="s">
        <v>6086</v>
      </c>
      <c r="C86" s="3112">
        <v>10</v>
      </c>
      <c r="D86" s="4055">
        <v>20.684159999999999</v>
      </c>
      <c r="E86" s="3031">
        <f t="shared" ref="E86:E88" si="18">D86-D86*$B$4/100</f>
        <v>20.684159999999999</v>
      </c>
      <c r="F86" s="3031">
        <f>D86*Оглавление!$B$14</f>
        <v>1964.9951999999998</v>
      </c>
      <c r="G86" s="3031">
        <f>F86-F86*$B$4/100</f>
        <v>1964.9951999999998</v>
      </c>
    </row>
    <row r="87" spans="1:8">
      <c r="A87" s="3119" t="s">
        <v>162</v>
      </c>
      <c r="B87" s="3118" t="s">
        <v>344</v>
      </c>
      <c r="C87" s="3112">
        <v>5</v>
      </c>
      <c r="D87" s="4055">
        <v>33.269498181818179</v>
      </c>
      <c r="E87" s="3031">
        <f t="shared" si="18"/>
        <v>33.269498181818179</v>
      </c>
      <c r="F87" s="3031">
        <f>D87*Оглавление!$B$14</f>
        <v>3160.6023272727271</v>
      </c>
      <c r="G87" s="3031">
        <f>F87-F87*$B$4/100</f>
        <v>3160.6023272727271</v>
      </c>
    </row>
    <row r="88" spans="1:8">
      <c r="A88" s="3119" t="s">
        <v>163</v>
      </c>
      <c r="B88" s="3118" t="s">
        <v>346</v>
      </c>
      <c r="C88" s="3112">
        <v>5</v>
      </c>
      <c r="D88" s="4055">
        <v>51.030195753599997</v>
      </c>
      <c r="E88" s="3031">
        <f t="shared" si="18"/>
        <v>51.030195753599997</v>
      </c>
      <c r="F88" s="3031">
        <f>D88*Оглавление!$B$14</f>
        <v>4847.8685965919994</v>
      </c>
      <c r="G88" s="3031">
        <f>F88-F88*$B$4/100</f>
        <v>4847.8685965919994</v>
      </c>
    </row>
    <row r="89" spans="1:8">
      <c r="A89" s="3128"/>
      <c r="B89" s="3129"/>
      <c r="C89" s="3101"/>
      <c r="D89" s="809"/>
      <c r="E89" s="809"/>
      <c r="F89" s="809"/>
      <c r="G89" s="3130"/>
    </row>
    <row r="90" spans="1:8">
      <c r="A90" s="8657" t="s">
        <v>2366</v>
      </c>
      <c r="B90" s="8658"/>
      <c r="C90" s="8658"/>
      <c r="D90" s="8658"/>
      <c r="E90" s="8658"/>
      <c r="F90" s="8658"/>
      <c r="G90" s="8659"/>
    </row>
    <row r="91" spans="1:8">
      <c r="A91" s="3131"/>
      <c r="B91" s="3100"/>
      <c r="C91" s="3101"/>
      <c r="D91" s="3102"/>
      <c r="E91" s="3102"/>
      <c r="F91" s="3102"/>
      <c r="G91" s="3132"/>
    </row>
    <row r="92" spans="1:8" s="1367" customFormat="1" ht="27" customHeight="1">
      <c r="A92" s="3133" t="s">
        <v>93</v>
      </c>
      <c r="B92" s="3100"/>
      <c r="C92" s="3101"/>
      <c r="D92" s="3102"/>
      <c r="E92" s="3102"/>
      <c r="F92" s="3102"/>
      <c r="G92" s="3132"/>
      <c r="H92" s="1279"/>
    </row>
    <row r="93" spans="1:8" s="1367" customFormat="1">
      <c r="A93" s="3119" t="s">
        <v>172</v>
      </c>
      <c r="B93" s="3118" t="s">
        <v>626</v>
      </c>
      <c r="C93" s="3112">
        <v>40</v>
      </c>
      <c r="D93" s="4055">
        <v>3.7217385163636356</v>
      </c>
      <c r="E93" s="3031">
        <f t="shared" ref="E93:E102" si="19">D93-D93*$B$4/100</f>
        <v>3.7217385163636356</v>
      </c>
      <c r="F93" s="3031">
        <f>D93*Оглавление!$B$14</f>
        <v>353.5651590545454</v>
      </c>
      <c r="G93" s="3031">
        <f t="shared" ref="G93:G100" si="20">F93-F93*$B$4/100</f>
        <v>353.5651590545454</v>
      </c>
      <c r="H93" s="1279"/>
    </row>
    <row r="94" spans="1:8" s="1367" customFormat="1">
      <c r="A94" s="3119" t="s">
        <v>173</v>
      </c>
      <c r="B94" s="3118" t="s">
        <v>6087</v>
      </c>
      <c r="C94" s="3112">
        <v>30</v>
      </c>
      <c r="D94" s="4055">
        <v>5.6015421381818173</v>
      </c>
      <c r="E94" s="3031">
        <f t="shared" si="19"/>
        <v>5.6015421381818173</v>
      </c>
      <c r="F94" s="3031">
        <f>D94*Оглавление!$B$14</f>
        <v>532.14650312727269</v>
      </c>
      <c r="G94" s="3031">
        <f t="shared" si="20"/>
        <v>532.14650312727269</v>
      </c>
      <c r="H94" s="1279"/>
    </row>
    <row r="95" spans="1:8" s="1367" customFormat="1">
      <c r="A95" s="3119" t="s">
        <v>174</v>
      </c>
      <c r="B95" s="3118" t="s">
        <v>628</v>
      </c>
      <c r="C95" s="3112">
        <v>40</v>
      </c>
      <c r="D95" s="4055">
        <v>4.222603636363635</v>
      </c>
      <c r="E95" s="3031">
        <f t="shared" si="19"/>
        <v>4.222603636363635</v>
      </c>
      <c r="F95" s="3031">
        <f>D95*Оглавление!$B$14</f>
        <v>401.1473454545453</v>
      </c>
      <c r="G95" s="3031">
        <f t="shared" si="20"/>
        <v>401.1473454545453</v>
      </c>
      <c r="H95" s="1279"/>
    </row>
    <row r="96" spans="1:8" s="1367" customFormat="1">
      <c r="A96" s="3119" t="s">
        <v>175</v>
      </c>
      <c r="B96" s="3118" t="s">
        <v>396</v>
      </c>
      <c r="C96" s="3112">
        <v>30</v>
      </c>
      <c r="D96" s="4055">
        <v>5.3561527854545439</v>
      </c>
      <c r="E96" s="3031">
        <f t="shared" si="19"/>
        <v>5.3561527854545439</v>
      </c>
      <c r="F96" s="3031">
        <f>D96*Оглавление!$B$14</f>
        <v>508.83451461818169</v>
      </c>
      <c r="G96" s="3031">
        <f t="shared" si="20"/>
        <v>508.83451461818169</v>
      </c>
      <c r="H96" s="1279"/>
    </row>
    <row r="97" spans="1:8" s="1367" customFormat="1">
      <c r="A97" s="3119" t="s">
        <v>176</v>
      </c>
      <c r="B97" s="3118" t="s">
        <v>630</v>
      </c>
      <c r="C97" s="3112">
        <v>25</v>
      </c>
      <c r="D97" s="4055">
        <v>7.437418036363634</v>
      </c>
      <c r="E97" s="3031">
        <f t="shared" si="19"/>
        <v>7.437418036363634</v>
      </c>
      <c r="F97" s="3031">
        <f>D97*Оглавление!$B$14</f>
        <v>706.55471345454521</v>
      </c>
      <c r="G97" s="3031">
        <f t="shared" si="20"/>
        <v>706.55471345454521</v>
      </c>
      <c r="H97" s="1279"/>
    </row>
    <row r="98" spans="1:8" s="1367" customFormat="1">
      <c r="A98" s="3119" t="s">
        <v>177</v>
      </c>
      <c r="B98" s="3118" t="s">
        <v>631</v>
      </c>
      <c r="C98" s="3112">
        <v>20</v>
      </c>
      <c r="D98" s="4055">
        <v>7.7368160290909085</v>
      </c>
      <c r="E98" s="3031">
        <f t="shared" si="19"/>
        <v>7.7368160290909085</v>
      </c>
      <c r="F98" s="3031">
        <f>D98*Оглавление!$B$14</f>
        <v>734.99752276363631</v>
      </c>
      <c r="G98" s="3031">
        <f t="shared" si="20"/>
        <v>734.99752276363631</v>
      </c>
      <c r="H98" s="1279"/>
    </row>
    <row r="99" spans="1:8" s="1367" customFormat="1">
      <c r="A99" s="3119" t="s">
        <v>178</v>
      </c>
      <c r="B99" s="3118" t="s">
        <v>6077</v>
      </c>
      <c r="C99" s="3112">
        <v>15</v>
      </c>
      <c r="D99" s="4055">
        <v>10.752707585454543</v>
      </c>
      <c r="E99" s="3031">
        <f t="shared" si="19"/>
        <v>10.752707585454543</v>
      </c>
      <c r="F99" s="3031">
        <f>D99*Оглавление!$B$14</f>
        <v>1021.5072206181816</v>
      </c>
      <c r="G99" s="3031">
        <f t="shared" si="20"/>
        <v>1021.5072206181816</v>
      </c>
      <c r="H99" s="1279"/>
    </row>
    <row r="100" spans="1:8" s="1367" customFormat="1">
      <c r="A100" s="3119" t="s">
        <v>179</v>
      </c>
      <c r="B100" s="3118" t="s">
        <v>633</v>
      </c>
      <c r="C100" s="3112">
        <v>15</v>
      </c>
      <c r="D100" s="4055">
        <v>11.304261818181818</v>
      </c>
      <c r="E100" s="3031">
        <f t="shared" si="19"/>
        <v>11.304261818181818</v>
      </c>
      <c r="F100" s="3031">
        <f>D100*Оглавление!$B$14</f>
        <v>1073.9048727272727</v>
      </c>
      <c r="G100" s="3031">
        <f t="shared" si="20"/>
        <v>1073.9048727272727</v>
      </c>
      <c r="H100" s="1279"/>
    </row>
    <row r="101" spans="1:8" s="1367" customFormat="1">
      <c r="A101" s="3119" t="s">
        <v>7824</v>
      </c>
      <c r="B101" s="3118" t="s">
        <v>7826</v>
      </c>
      <c r="C101" s="3112">
        <v>2</v>
      </c>
      <c r="D101" s="4055">
        <v>21.519883636363637</v>
      </c>
      <c r="E101" s="3031">
        <f t="shared" si="19"/>
        <v>21.519883636363637</v>
      </c>
      <c r="F101" s="3031">
        <f>D101*Оглавление!$B$14</f>
        <v>2044.3889454545456</v>
      </c>
      <c r="G101" s="3031">
        <f t="shared" ref="G101:G102" si="21">F101-F101*$B$4/100</f>
        <v>2044.3889454545456</v>
      </c>
      <c r="H101" s="1279"/>
    </row>
    <row r="102" spans="1:8" s="1367" customFormat="1">
      <c r="A102" s="3119" t="s">
        <v>7825</v>
      </c>
      <c r="B102" s="3118" t="s">
        <v>7827</v>
      </c>
      <c r="C102" s="3112">
        <v>2</v>
      </c>
      <c r="D102" s="4055">
        <v>34.50933818181818</v>
      </c>
      <c r="E102" s="3031">
        <f t="shared" si="19"/>
        <v>34.50933818181818</v>
      </c>
      <c r="F102" s="3031">
        <f>D102*Оглавление!$B$14</f>
        <v>3278.387127272727</v>
      </c>
      <c r="G102" s="3031">
        <f t="shared" si="21"/>
        <v>3278.387127272727</v>
      </c>
      <c r="H102" s="1279"/>
    </row>
    <row r="103" spans="1:8" s="1367" customFormat="1" ht="27" customHeight="1">
      <c r="A103" s="3126" t="s">
        <v>101</v>
      </c>
      <c r="B103" s="3099"/>
      <c r="C103" s="3099"/>
      <c r="D103" s="4048"/>
      <c r="E103" s="3099"/>
      <c r="F103" s="3099"/>
      <c r="G103" s="3127"/>
      <c r="H103" s="1279"/>
    </row>
    <row r="104" spans="1:8" s="1367" customFormat="1">
      <c r="A104" s="3119" t="s">
        <v>180</v>
      </c>
      <c r="B104" s="3118" t="s">
        <v>626</v>
      </c>
      <c r="C104" s="3112">
        <v>30</v>
      </c>
      <c r="D104" s="4055">
        <v>3.9747730909090904</v>
      </c>
      <c r="E104" s="3031">
        <f t="shared" ref="E104:E113" si="22">D104-D104*$B$4/100</f>
        <v>3.9747730909090904</v>
      </c>
      <c r="F104" s="3031">
        <f>D104*Оглавление!$B$14</f>
        <v>377.60344363636358</v>
      </c>
      <c r="G104" s="3031">
        <f t="shared" ref="G104:G111" si="23">F104-F104*$B$4/100</f>
        <v>377.60344363636358</v>
      </c>
      <c r="H104" s="1279"/>
    </row>
    <row r="105" spans="1:8" s="1367" customFormat="1">
      <c r="A105" s="3119" t="s">
        <v>181</v>
      </c>
      <c r="B105" s="3118" t="s">
        <v>6087</v>
      </c>
      <c r="C105" s="3112">
        <v>30</v>
      </c>
      <c r="D105" s="4055">
        <v>6.0974836363636351</v>
      </c>
      <c r="E105" s="3031">
        <f t="shared" si="22"/>
        <v>6.0974836363636351</v>
      </c>
      <c r="F105" s="3031">
        <f>D105*Оглавление!$B$14</f>
        <v>579.26094545454532</v>
      </c>
      <c r="G105" s="3031">
        <f t="shared" si="23"/>
        <v>579.26094545454532</v>
      </c>
      <c r="H105" s="1279"/>
    </row>
    <row r="106" spans="1:8" s="1367" customFormat="1">
      <c r="A106" s="3119" t="s">
        <v>182</v>
      </c>
      <c r="B106" s="3118" t="s">
        <v>628</v>
      </c>
      <c r="C106" s="3112">
        <v>30</v>
      </c>
      <c r="D106" s="4055">
        <v>4.8246545454545444</v>
      </c>
      <c r="E106" s="3031">
        <f t="shared" si="22"/>
        <v>4.8246545454545444</v>
      </c>
      <c r="F106" s="3031">
        <f>D106*Оглавление!$B$14</f>
        <v>458.3421818181817</v>
      </c>
      <c r="G106" s="3031">
        <f t="shared" si="23"/>
        <v>458.3421818181817</v>
      </c>
      <c r="H106" s="1279"/>
    </row>
    <row r="107" spans="1:8" s="1367" customFormat="1">
      <c r="A107" s="3119" t="s">
        <v>183</v>
      </c>
      <c r="B107" s="3118" t="s">
        <v>396</v>
      </c>
      <c r="C107" s="3112">
        <v>30</v>
      </c>
      <c r="D107" s="4055">
        <v>6.2437957527272703</v>
      </c>
      <c r="E107" s="3031">
        <f t="shared" si="22"/>
        <v>6.2437957527272703</v>
      </c>
      <c r="F107" s="3031">
        <f>D107*Оглавление!$B$14</f>
        <v>593.16059650909062</v>
      </c>
      <c r="G107" s="3031">
        <f t="shared" si="23"/>
        <v>593.16059650909062</v>
      </c>
      <c r="H107" s="1279"/>
    </row>
    <row r="108" spans="1:8" s="1367" customFormat="1">
      <c r="A108" s="3119" t="s">
        <v>184</v>
      </c>
      <c r="B108" s="3118" t="s">
        <v>630</v>
      </c>
      <c r="C108" s="3112">
        <v>25</v>
      </c>
      <c r="D108" s="4055">
        <v>8.0026544945454532</v>
      </c>
      <c r="E108" s="3031">
        <f t="shared" si="22"/>
        <v>8.0026544945454532</v>
      </c>
      <c r="F108" s="3031">
        <f>D108*Оглавление!$B$14</f>
        <v>760.25217698181802</v>
      </c>
      <c r="G108" s="3031">
        <f t="shared" si="23"/>
        <v>760.25217698181802</v>
      </c>
      <c r="H108" s="1279"/>
    </row>
    <row r="109" spans="1:8" s="1367" customFormat="1">
      <c r="A109" s="3119" t="s">
        <v>185</v>
      </c>
      <c r="B109" s="3118" t="s">
        <v>631</v>
      </c>
      <c r="C109" s="3112" t="s">
        <v>329</v>
      </c>
      <c r="D109" s="4055">
        <v>7.9342557381818173</v>
      </c>
      <c r="E109" s="3031">
        <f t="shared" si="22"/>
        <v>7.9342557381818173</v>
      </c>
      <c r="F109" s="3031">
        <f>D109*Оглавление!$B$14</f>
        <v>753.7542951272726</v>
      </c>
      <c r="G109" s="3031">
        <f t="shared" si="23"/>
        <v>753.7542951272726</v>
      </c>
      <c r="H109" s="1279"/>
    </row>
    <row r="110" spans="1:8" s="1367" customFormat="1">
      <c r="A110" s="3119" t="s">
        <v>186</v>
      </c>
      <c r="B110" s="3118" t="s">
        <v>6077</v>
      </c>
      <c r="C110" s="3112" t="s">
        <v>7543</v>
      </c>
      <c r="D110" s="4055">
        <v>10.829097949090908</v>
      </c>
      <c r="E110" s="3031">
        <f t="shared" si="22"/>
        <v>10.829097949090908</v>
      </c>
      <c r="F110" s="3031">
        <f>D110*Оглавление!$B$14</f>
        <v>1028.7643051636362</v>
      </c>
      <c r="G110" s="3031">
        <f t="shared" si="23"/>
        <v>1028.7643051636362</v>
      </c>
      <c r="H110" s="1279"/>
    </row>
    <row r="111" spans="1:8" s="1367" customFormat="1">
      <c r="A111" s="3119" t="s">
        <v>187</v>
      </c>
      <c r="B111" s="3118" t="s">
        <v>633</v>
      </c>
      <c r="C111" s="3112" t="s">
        <v>7543</v>
      </c>
      <c r="D111" s="4055">
        <v>11.065090909090909</v>
      </c>
      <c r="E111" s="3031">
        <f t="shared" si="22"/>
        <v>11.065090909090909</v>
      </c>
      <c r="F111" s="3031">
        <f>D111*Оглавление!$B$14</f>
        <v>1051.1836363636364</v>
      </c>
      <c r="G111" s="3031">
        <f t="shared" si="23"/>
        <v>1051.1836363636364</v>
      </c>
      <c r="H111" s="1279"/>
    </row>
    <row r="112" spans="1:8" s="1367" customFormat="1">
      <c r="A112" s="3119" t="s">
        <v>7828</v>
      </c>
      <c r="B112" s="3118" t="s">
        <v>7826</v>
      </c>
      <c r="C112" s="3112">
        <v>2</v>
      </c>
      <c r="D112" s="4055">
        <v>22.328116363636358</v>
      </c>
      <c r="E112" s="3031">
        <f t="shared" si="22"/>
        <v>22.328116363636358</v>
      </c>
      <c r="F112" s="3031">
        <f>D112*Оглавление!$B$14</f>
        <v>2121.1710545454539</v>
      </c>
      <c r="G112" s="3031">
        <f t="shared" ref="G112:G113" si="24">F112-F112*$B$4/100</f>
        <v>2121.1710545454539</v>
      </c>
      <c r="H112" s="1279"/>
    </row>
    <row r="113" spans="1:8" s="1367" customFormat="1">
      <c r="A113" s="3119" t="s">
        <v>7829</v>
      </c>
      <c r="B113" s="3118" t="s">
        <v>7827</v>
      </c>
      <c r="C113" s="3112">
        <v>2</v>
      </c>
      <c r="D113" s="4055">
        <v>33.698356363636364</v>
      </c>
      <c r="E113" s="3031">
        <f t="shared" si="22"/>
        <v>33.698356363636364</v>
      </c>
      <c r="F113" s="3031">
        <f>D113*Оглавление!$B$14</f>
        <v>3201.3438545454546</v>
      </c>
      <c r="G113" s="3031">
        <f t="shared" si="24"/>
        <v>3201.3438545454546</v>
      </c>
      <c r="H113" s="1279"/>
    </row>
    <row r="114" spans="1:8" s="1367" customFormat="1" ht="27" customHeight="1">
      <c r="A114" s="3126" t="s">
        <v>108</v>
      </c>
      <c r="B114" s="3103"/>
      <c r="C114" s="3103"/>
      <c r="D114" s="4049"/>
      <c r="E114" s="3103"/>
      <c r="F114" s="3103"/>
      <c r="G114" s="3134"/>
      <c r="H114" s="1279"/>
    </row>
    <row r="115" spans="1:8" s="1367" customFormat="1">
      <c r="A115" s="3119" t="s">
        <v>188</v>
      </c>
      <c r="B115" s="3118">
        <v>16</v>
      </c>
      <c r="C115" s="3112">
        <v>30</v>
      </c>
      <c r="D115" s="4055">
        <v>5.2766915458959538</v>
      </c>
      <c r="E115" s="3031">
        <f t="shared" ref="E115:E120" si="25">D115-D115*$B$4/100</f>
        <v>5.2766915458959538</v>
      </c>
      <c r="F115" s="3031">
        <f>D115*Оглавление!$B$14</f>
        <v>501.28569686011559</v>
      </c>
      <c r="G115" s="3031">
        <f>F115-F115*$B$4/100</f>
        <v>501.28569686011559</v>
      </c>
      <c r="H115" s="1279"/>
    </row>
    <row r="116" spans="1:8" s="1367" customFormat="1">
      <c r="A116" s="3119" t="s">
        <v>189</v>
      </c>
      <c r="B116" s="3118">
        <v>20</v>
      </c>
      <c r="C116" s="3112">
        <v>30</v>
      </c>
      <c r="D116" s="4055">
        <v>6.3229090909090901</v>
      </c>
      <c r="E116" s="3031">
        <f t="shared" si="25"/>
        <v>6.3229090909090901</v>
      </c>
      <c r="F116" s="3031">
        <f>D116*Оглавление!$B$14</f>
        <v>600.67636363636359</v>
      </c>
      <c r="G116" s="3031">
        <f>F116-F116*$B$4/100</f>
        <v>600.67636363636359</v>
      </c>
      <c r="H116" s="1279"/>
    </row>
    <row r="117" spans="1:8" s="1367" customFormat="1">
      <c r="A117" s="3119" t="s">
        <v>190</v>
      </c>
      <c r="B117" s="3118">
        <v>26</v>
      </c>
      <c r="C117" s="3112">
        <v>20</v>
      </c>
      <c r="D117" s="4055">
        <v>9.8967272727272739</v>
      </c>
      <c r="E117" s="3031">
        <f t="shared" si="25"/>
        <v>9.8967272727272739</v>
      </c>
      <c r="F117" s="3031">
        <f>D117*Оглавление!$B$14</f>
        <v>940.18909090909108</v>
      </c>
      <c r="G117" s="3031">
        <f>F117-F117*$B$4/100</f>
        <v>940.18909090909108</v>
      </c>
      <c r="H117" s="1279"/>
    </row>
    <row r="118" spans="1:8" s="1367" customFormat="1">
      <c r="A118" s="3119" t="s">
        <v>191</v>
      </c>
      <c r="B118" s="3118">
        <v>32</v>
      </c>
      <c r="C118" s="3112" t="s">
        <v>7543</v>
      </c>
      <c r="D118" s="4055">
        <v>13.294603636363636</v>
      </c>
      <c r="E118" s="3031">
        <f t="shared" si="25"/>
        <v>13.294603636363636</v>
      </c>
      <c r="F118" s="3031">
        <f>D118*Оглавление!$B$14</f>
        <v>1262.9873454545454</v>
      </c>
      <c r="G118" s="3031">
        <f>F118-F118*$B$4/100</f>
        <v>1262.9873454545454</v>
      </c>
      <c r="H118" s="1279"/>
    </row>
    <row r="119" spans="1:8" s="1367" customFormat="1">
      <c r="A119" s="3119" t="s">
        <v>7852</v>
      </c>
      <c r="B119" s="3118">
        <v>40</v>
      </c>
      <c r="C119" s="3112">
        <v>2</v>
      </c>
      <c r="D119" s="4055">
        <v>25.580290909090902</v>
      </c>
      <c r="E119" s="3031">
        <f t="shared" si="25"/>
        <v>25.580290909090902</v>
      </c>
      <c r="F119" s="3031">
        <f>D119*Оглавление!$B$14</f>
        <v>2430.1276363636357</v>
      </c>
      <c r="G119" s="3031">
        <f t="shared" ref="G119:G120" si="26">F119-F119*$B$4/100</f>
        <v>2430.1276363636357</v>
      </c>
      <c r="H119" s="1279"/>
    </row>
    <row r="120" spans="1:8" s="1367" customFormat="1">
      <c r="A120" s="3119" t="s">
        <v>7851</v>
      </c>
      <c r="B120" s="3118">
        <v>50</v>
      </c>
      <c r="C120" s="3112">
        <v>2</v>
      </c>
      <c r="D120" s="4055">
        <v>40.197207272727276</v>
      </c>
      <c r="E120" s="3031">
        <f t="shared" si="25"/>
        <v>40.197207272727276</v>
      </c>
      <c r="F120" s="3031">
        <f>D120*Оглавление!$B$14</f>
        <v>3818.7346909090911</v>
      </c>
      <c r="G120" s="3031">
        <f t="shared" si="26"/>
        <v>3818.7346909090911</v>
      </c>
      <c r="H120" s="1279"/>
    </row>
    <row r="121" spans="1:8" s="1367" customFormat="1" ht="27" customHeight="1">
      <c r="A121" s="3126" t="s">
        <v>192</v>
      </c>
      <c r="B121" s="3103"/>
      <c r="C121" s="3103"/>
      <c r="D121" s="4049"/>
      <c r="E121" s="3103"/>
      <c r="F121" s="3103"/>
      <c r="G121" s="3134"/>
      <c r="H121" s="1279"/>
    </row>
    <row r="122" spans="1:8" s="1367" customFormat="1">
      <c r="A122" s="3119" t="s">
        <v>193</v>
      </c>
      <c r="B122" s="3118" t="s">
        <v>626</v>
      </c>
      <c r="C122" s="3112">
        <v>30</v>
      </c>
      <c r="D122" s="4055">
        <v>4.9318690909090908</v>
      </c>
      <c r="E122" s="3031">
        <f t="shared" ref="E122:E129" si="27">D122-D122*$B$4/100</f>
        <v>4.9318690909090908</v>
      </c>
      <c r="F122" s="3031">
        <f>D122*Оглавление!$B$14</f>
        <v>468.5275636363636</v>
      </c>
      <c r="G122" s="3031">
        <f t="shared" ref="G122:G129" si="28">F122-F122*$B$4/100</f>
        <v>468.5275636363636</v>
      </c>
      <c r="H122" s="1279"/>
    </row>
    <row r="123" spans="1:8" s="1367" customFormat="1">
      <c r="A123" s="3119" t="s">
        <v>194</v>
      </c>
      <c r="B123" s="3118" t="s">
        <v>628</v>
      </c>
      <c r="C123" s="3112">
        <v>30</v>
      </c>
      <c r="D123" s="4055">
        <v>6.3401127350156816</v>
      </c>
      <c r="E123" s="3031">
        <f t="shared" si="27"/>
        <v>6.3401127350156816</v>
      </c>
      <c r="F123" s="3031">
        <f>D123*Оглавление!$B$14</f>
        <v>602.31070982648976</v>
      </c>
      <c r="G123" s="3031">
        <f t="shared" si="28"/>
        <v>602.31070982648976</v>
      </c>
      <c r="H123" s="1279"/>
    </row>
    <row r="124" spans="1:8" s="1367" customFormat="1">
      <c r="A124" s="3119" t="s">
        <v>195</v>
      </c>
      <c r="B124" s="3118" t="s">
        <v>396</v>
      </c>
      <c r="C124" s="3112">
        <v>20</v>
      </c>
      <c r="D124" s="4055">
        <v>8.40672</v>
      </c>
      <c r="E124" s="3031">
        <f t="shared" si="27"/>
        <v>8.40672</v>
      </c>
      <c r="F124" s="3031">
        <f>D124*Оглавление!$B$14</f>
        <v>798.63840000000005</v>
      </c>
      <c r="G124" s="3031">
        <f t="shared" si="28"/>
        <v>798.63840000000005</v>
      </c>
      <c r="H124" s="1279"/>
    </row>
    <row r="125" spans="1:8" s="1367" customFormat="1">
      <c r="A125" s="3119" t="s">
        <v>196</v>
      </c>
      <c r="B125" s="3118" t="s">
        <v>630</v>
      </c>
      <c r="C125" s="3112">
        <v>20</v>
      </c>
      <c r="D125" s="4055">
        <v>9.9379636363636372</v>
      </c>
      <c r="E125" s="3031">
        <f t="shared" si="27"/>
        <v>9.9379636363636372</v>
      </c>
      <c r="F125" s="3031">
        <f>D125*Оглавление!$B$14</f>
        <v>944.10654545454554</v>
      </c>
      <c r="G125" s="3031">
        <f t="shared" si="28"/>
        <v>944.10654545454554</v>
      </c>
      <c r="H125" s="1279"/>
    </row>
    <row r="126" spans="1:8" s="1367" customFormat="1">
      <c r="A126" s="3119" t="s">
        <v>197</v>
      </c>
      <c r="B126" s="3118" t="s">
        <v>631</v>
      </c>
      <c r="C126" s="3112">
        <v>20</v>
      </c>
      <c r="D126" s="4055">
        <v>10.479534545454543</v>
      </c>
      <c r="E126" s="3031">
        <f t="shared" si="27"/>
        <v>10.479534545454543</v>
      </c>
      <c r="F126" s="3031">
        <f>D126*Оглавление!$B$14</f>
        <v>995.55578181818157</v>
      </c>
      <c r="G126" s="3031">
        <f t="shared" si="28"/>
        <v>995.55578181818157</v>
      </c>
      <c r="H126" s="1279"/>
    </row>
    <row r="127" spans="1:8" s="1367" customFormat="1">
      <c r="A127" s="3119" t="s">
        <v>198</v>
      </c>
      <c r="B127" s="3118" t="s">
        <v>633</v>
      </c>
      <c r="C127" s="3112" t="s">
        <v>3476</v>
      </c>
      <c r="D127" s="4055">
        <v>16.802590572972974</v>
      </c>
      <c r="E127" s="3031">
        <f t="shared" si="27"/>
        <v>16.802590572972974</v>
      </c>
      <c r="F127" s="3031">
        <f>D127*Оглавление!$B$14</f>
        <v>1596.2461044324325</v>
      </c>
      <c r="G127" s="3031">
        <f t="shared" si="28"/>
        <v>1596.2461044324325</v>
      </c>
      <c r="H127" s="1279"/>
    </row>
    <row r="128" spans="1:8" s="1367" customFormat="1">
      <c r="A128" s="3119" t="s">
        <v>7850</v>
      </c>
      <c r="B128" s="3118" t="s">
        <v>7826</v>
      </c>
      <c r="C128" s="3112">
        <v>2</v>
      </c>
      <c r="D128" s="4055">
        <v>36.538167272727264</v>
      </c>
      <c r="E128" s="3031">
        <f t="shared" si="27"/>
        <v>36.538167272727264</v>
      </c>
      <c r="F128" s="3031">
        <f>D128*Оглавление!$B$14</f>
        <v>3471.1258909090902</v>
      </c>
      <c r="G128" s="3031">
        <f t="shared" si="28"/>
        <v>3471.1258909090902</v>
      </c>
      <c r="H128" s="1279"/>
    </row>
    <row r="129" spans="1:8" s="1367" customFormat="1">
      <c r="A129" s="3119" t="s">
        <v>7849</v>
      </c>
      <c r="B129" s="3118" t="s">
        <v>7827</v>
      </c>
      <c r="C129" s="3112">
        <v>2</v>
      </c>
      <c r="D129" s="4055">
        <v>49.329687272727263</v>
      </c>
      <c r="E129" s="3031">
        <f t="shared" si="27"/>
        <v>49.329687272727263</v>
      </c>
      <c r="F129" s="3031">
        <f>D129*Оглавление!$B$14</f>
        <v>4686.3202909090896</v>
      </c>
      <c r="G129" s="3031">
        <f t="shared" si="28"/>
        <v>4686.3202909090896</v>
      </c>
      <c r="H129" s="1279"/>
    </row>
    <row r="130" spans="1:8" s="1367" customFormat="1" ht="27" customHeight="1">
      <c r="A130" s="3126" t="s">
        <v>199</v>
      </c>
      <c r="B130" s="3103"/>
      <c r="C130" s="3103"/>
      <c r="D130" s="4049"/>
      <c r="E130" s="3103"/>
      <c r="F130" s="3103"/>
      <c r="G130" s="3134"/>
      <c r="H130" s="1279"/>
    </row>
    <row r="131" spans="1:8" s="1367" customFormat="1">
      <c r="A131" s="3119" t="s">
        <v>200</v>
      </c>
      <c r="B131" s="3118" t="s">
        <v>626</v>
      </c>
      <c r="C131" s="3112">
        <v>30</v>
      </c>
      <c r="D131" s="4055">
        <v>5.3607272727272717</v>
      </c>
      <c r="E131" s="3031">
        <f t="shared" ref="E131:E137" si="29">D131-D131*$B$4/100</f>
        <v>5.3607272727272717</v>
      </c>
      <c r="F131" s="3031">
        <f>D131*Оглавление!$B$14</f>
        <v>509.26909090909083</v>
      </c>
      <c r="G131" s="3031">
        <f>F131-F131*$B$4/100</f>
        <v>509.26909090909083</v>
      </c>
      <c r="H131" s="1279"/>
    </row>
    <row r="132" spans="1:8" s="1367" customFormat="1">
      <c r="A132" s="3119" t="s">
        <v>201</v>
      </c>
      <c r="B132" s="3118" t="s">
        <v>628</v>
      </c>
      <c r="C132" s="3112">
        <v>30</v>
      </c>
      <c r="D132" s="4055">
        <v>6.5618469366705483</v>
      </c>
      <c r="E132" s="3031">
        <f t="shared" si="29"/>
        <v>6.5618469366705483</v>
      </c>
      <c r="F132" s="3031">
        <f>D132*Оглавление!$B$14</f>
        <v>623.37545898370206</v>
      </c>
      <c r="G132" s="3031">
        <f>F132-F132*$B$4/100</f>
        <v>623.37545898370206</v>
      </c>
      <c r="H132" s="1279"/>
    </row>
    <row r="133" spans="1:8" s="1367" customFormat="1">
      <c r="A133" s="3119" t="s">
        <v>202</v>
      </c>
      <c r="B133" s="3118" t="s">
        <v>396</v>
      </c>
      <c r="C133" s="3112" t="s">
        <v>329</v>
      </c>
      <c r="D133" s="4055">
        <v>7.8926399999999992</v>
      </c>
      <c r="E133" s="3031">
        <f t="shared" si="29"/>
        <v>7.8926399999999992</v>
      </c>
      <c r="F133" s="3031">
        <f>D133*Оглавление!$B$14</f>
        <v>749.80079999999998</v>
      </c>
      <c r="G133" s="3031">
        <f>F133-F133*$B$4/100</f>
        <v>749.80079999999998</v>
      </c>
      <c r="H133" s="1279"/>
    </row>
    <row r="134" spans="1:8" s="1367" customFormat="1">
      <c r="A134" s="3119" t="s">
        <v>203</v>
      </c>
      <c r="B134" s="3118" t="s">
        <v>631</v>
      </c>
      <c r="C134" s="3112" t="s">
        <v>329</v>
      </c>
      <c r="D134" s="4055">
        <v>10.014938181818177</v>
      </c>
      <c r="E134" s="3031">
        <f t="shared" si="29"/>
        <v>10.014938181818177</v>
      </c>
      <c r="F134" s="3031">
        <f>D134*Оглавление!$B$14</f>
        <v>951.41912727272688</v>
      </c>
      <c r="G134" s="3031">
        <f>F134-F134*$B$4/100</f>
        <v>951.41912727272688</v>
      </c>
      <c r="H134" s="1279"/>
    </row>
    <row r="135" spans="1:8" s="1367" customFormat="1">
      <c r="A135" s="3119" t="s">
        <v>204</v>
      </c>
      <c r="B135" s="3118" t="s">
        <v>633</v>
      </c>
      <c r="C135" s="3112" t="s">
        <v>3476</v>
      </c>
      <c r="D135" s="4055">
        <v>15.615603233324896</v>
      </c>
      <c r="E135" s="3031">
        <f t="shared" si="29"/>
        <v>15.615603233324896</v>
      </c>
      <c r="F135" s="3031">
        <f>D135*Оглавление!$B$14</f>
        <v>1483.482307165865</v>
      </c>
      <c r="G135" s="3031">
        <f>F135-F135*$B$4/100</f>
        <v>1483.482307165865</v>
      </c>
      <c r="H135" s="1279"/>
    </row>
    <row r="136" spans="1:8" s="1367" customFormat="1">
      <c r="A136" s="3119" t="s">
        <v>7848</v>
      </c>
      <c r="B136" s="3118" t="s">
        <v>7826</v>
      </c>
      <c r="C136" s="3112">
        <v>2</v>
      </c>
      <c r="D136" s="4055">
        <v>29.22833454545454</v>
      </c>
      <c r="E136" s="3031">
        <f t="shared" si="29"/>
        <v>29.22833454545454</v>
      </c>
      <c r="F136" s="3031">
        <f>D136*Оглавление!$B$14</f>
        <v>2776.6917818181814</v>
      </c>
      <c r="G136" s="3031">
        <f t="shared" ref="G136:G137" si="30">F136-F136*$B$4/100</f>
        <v>2776.6917818181814</v>
      </c>
      <c r="H136" s="1279"/>
    </row>
    <row r="137" spans="1:8" s="1367" customFormat="1">
      <c r="A137" s="3119" t="s">
        <v>7847</v>
      </c>
      <c r="B137" s="3118" t="s">
        <v>7827</v>
      </c>
      <c r="C137" s="3112">
        <v>2</v>
      </c>
      <c r="D137" s="4055">
        <v>47.498792727272715</v>
      </c>
      <c r="E137" s="3031">
        <f t="shared" si="29"/>
        <v>47.498792727272715</v>
      </c>
      <c r="F137" s="3031">
        <f>D137*Оглавление!$B$14</f>
        <v>4512.3853090909079</v>
      </c>
      <c r="G137" s="3031">
        <f t="shared" si="30"/>
        <v>4512.3853090909079</v>
      </c>
      <c r="H137" s="1279"/>
    </row>
    <row r="138" spans="1:8" s="1367" customFormat="1" ht="27" customHeight="1">
      <c r="A138" s="3126" t="s">
        <v>205</v>
      </c>
      <c r="B138" s="3103"/>
      <c r="C138" s="3103"/>
      <c r="D138" s="4049"/>
      <c r="E138" s="3103"/>
      <c r="F138" s="3103"/>
      <c r="G138" s="3134"/>
      <c r="H138" s="1279"/>
    </row>
    <row r="139" spans="1:8" s="1367" customFormat="1">
      <c r="A139" s="3119" t="s">
        <v>206</v>
      </c>
      <c r="B139" s="3118">
        <v>16</v>
      </c>
      <c r="C139" s="3112">
        <v>30</v>
      </c>
      <c r="D139" s="4055">
        <v>6.0463980520851059</v>
      </c>
      <c r="E139" s="3031">
        <f t="shared" ref="E139:E144" si="31">D139-D139*$B$4/100</f>
        <v>6.0463980520851059</v>
      </c>
      <c r="F139" s="3031">
        <f>D139*Оглавление!$B$14</f>
        <v>574.40781494808505</v>
      </c>
      <c r="G139" s="3031">
        <f>F139-F139*$B$4/100</f>
        <v>574.40781494808505</v>
      </c>
      <c r="H139" s="1279"/>
    </row>
    <row r="140" spans="1:8" s="1367" customFormat="1">
      <c r="A140" s="3119" t="s">
        <v>207</v>
      </c>
      <c r="B140" s="3118">
        <v>20</v>
      </c>
      <c r="C140" s="3112" t="s">
        <v>3163</v>
      </c>
      <c r="D140" s="4055">
        <v>7.3868072727272702</v>
      </c>
      <c r="E140" s="3031">
        <f t="shared" si="31"/>
        <v>7.3868072727272702</v>
      </c>
      <c r="F140" s="3031">
        <f>D140*Оглавление!$B$14</f>
        <v>701.74669090909072</v>
      </c>
      <c r="G140" s="3031">
        <f>F140-F140*$B$4/100</f>
        <v>701.74669090909072</v>
      </c>
      <c r="H140" s="1279"/>
    </row>
    <row r="141" spans="1:8" s="1367" customFormat="1">
      <c r="A141" s="3119" t="s">
        <v>208</v>
      </c>
      <c r="B141" s="3118">
        <v>26</v>
      </c>
      <c r="C141" s="3112">
        <v>15</v>
      </c>
      <c r="D141" s="4055">
        <v>11.74984363636363</v>
      </c>
      <c r="E141" s="3031">
        <f t="shared" si="31"/>
        <v>11.74984363636363</v>
      </c>
      <c r="F141" s="3031">
        <f>D141*Оглавление!$B$14</f>
        <v>1116.2351454545449</v>
      </c>
      <c r="G141" s="3031">
        <f>F141-F141*$B$4/100</f>
        <v>1116.2351454545449</v>
      </c>
      <c r="H141" s="1279"/>
    </row>
    <row r="142" spans="1:8" s="1367" customFormat="1">
      <c r="A142" s="3119" t="s">
        <v>209</v>
      </c>
      <c r="B142" s="3118">
        <v>32</v>
      </c>
      <c r="C142" s="3112" t="s">
        <v>3476</v>
      </c>
      <c r="D142" s="4055">
        <v>15.829265454545455</v>
      </c>
      <c r="E142" s="3031">
        <f t="shared" si="31"/>
        <v>15.829265454545455</v>
      </c>
      <c r="F142" s="3031">
        <f>D142*Оглавление!$B$14</f>
        <v>1503.7802181818183</v>
      </c>
      <c r="G142" s="3031">
        <f>F142-F142*$B$4/100</f>
        <v>1503.7802181818183</v>
      </c>
      <c r="H142" s="1279"/>
    </row>
    <row r="143" spans="1:8" s="1367" customFormat="1">
      <c r="A143" s="3119" t="s">
        <v>7846</v>
      </c>
      <c r="B143" s="3118">
        <v>40</v>
      </c>
      <c r="C143" s="3112">
        <v>2</v>
      </c>
      <c r="D143" s="4055">
        <v>32.884625454545464</v>
      </c>
      <c r="E143" s="3031">
        <f t="shared" si="31"/>
        <v>32.884625454545464</v>
      </c>
      <c r="F143" s="3031">
        <f>D143*Оглавление!$B$14</f>
        <v>3124.0394181818192</v>
      </c>
      <c r="G143" s="3031">
        <f t="shared" ref="G143:G144" si="32">F143-F143*$B$4/100</f>
        <v>3124.0394181818192</v>
      </c>
      <c r="H143" s="1279"/>
    </row>
    <row r="144" spans="1:8" s="1367" customFormat="1">
      <c r="A144" s="3119" t="s">
        <v>7845</v>
      </c>
      <c r="B144" s="3118">
        <v>50</v>
      </c>
      <c r="C144" s="3112">
        <v>2</v>
      </c>
      <c r="D144" s="4055">
        <v>49.329687272727263</v>
      </c>
      <c r="E144" s="3031">
        <f t="shared" si="31"/>
        <v>49.329687272727263</v>
      </c>
      <c r="F144" s="3031">
        <f>D144*Оглавление!$B$14</f>
        <v>4686.3202909090896</v>
      </c>
      <c r="G144" s="3031">
        <f t="shared" si="32"/>
        <v>4686.3202909090896</v>
      </c>
      <c r="H144" s="1279"/>
    </row>
    <row r="145" spans="1:8" s="1367" customFormat="1" ht="27" customHeight="1">
      <c r="A145" s="3126" t="s">
        <v>168</v>
      </c>
      <c r="B145" s="3103"/>
      <c r="C145" s="3103"/>
      <c r="D145" s="4049"/>
      <c r="E145" s="3103"/>
      <c r="F145" s="3103"/>
      <c r="G145" s="3134"/>
      <c r="H145" s="1279"/>
    </row>
    <row r="146" spans="1:8" s="1367" customFormat="1">
      <c r="A146" s="3119" t="s">
        <v>210</v>
      </c>
      <c r="B146" s="3118" t="s">
        <v>626</v>
      </c>
      <c r="C146" s="3112">
        <v>20</v>
      </c>
      <c r="D146" s="4055">
        <v>8.6129018181818164</v>
      </c>
      <c r="E146" s="3031">
        <f t="shared" ref="E146:E147" si="33">D146-D146*$B$4/100</f>
        <v>8.6129018181818164</v>
      </c>
      <c r="F146" s="3031">
        <f>D146*Оглавление!$B$14</f>
        <v>818.22567272727258</v>
      </c>
      <c r="G146" s="3031">
        <f>F146-F146*$B$4/100</f>
        <v>818.22567272727258</v>
      </c>
      <c r="H146" s="1279"/>
    </row>
    <row r="147" spans="1:8" s="1367" customFormat="1">
      <c r="A147" s="3119" t="s">
        <v>211</v>
      </c>
      <c r="B147" s="3118" t="s">
        <v>628</v>
      </c>
      <c r="C147" s="3112">
        <v>20</v>
      </c>
      <c r="D147" s="4055">
        <v>10.13314909090909</v>
      </c>
      <c r="E147" s="3031">
        <f t="shared" si="33"/>
        <v>10.13314909090909</v>
      </c>
      <c r="F147" s="3031">
        <f>D147*Оглавление!$B$14</f>
        <v>962.64916363636348</v>
      </c>
      <c r="G147" s="3031">
        <f>F147-F147*$B$4/100</f>
        <v>962.64916363636348</v>
      </c>
      <c r="H147" s="1279"/>
    </row>
    <row r="148" spans="1:8" s="1367" customFormat="1" ht="27" customHeight="1">
      <c r="A148" s="3126" t="s">
        <v>169</v>
      </c>
      <c r="B148" s="3103"/>
      <c r="C148" s="3103"/>
      <c r="D148" s="4049"/>
      <c r="E148" s="3103"/>
      <c r="F148" s="3103"/>
      <c r="G148" s="3134"/>
      <c r="H148" s="1279"/>
    </row>
    <row r="149" spans="1:8" s="1367" customFormat="1">
      <c r="A149" s="3119" t="s">
        <v>212</v>
      </c>
      <c r="B149" s="3118" t="s">
        <v>626</v>
      </c>
      <c r="C149" s="3112">
        <v>20</v>
      </c>
      <c r="D149" s="4055">
        <v>7.9393745454545455</v>
      </c>
      <c r="E149" s="3031">
        <f t="shared" ref="E149:E156" si="34">D149-D149*$B$4/100</f>
        <v>7.9393745454545455</v>
      </c>
      <c r="F149" s="3031">
        <f>D149*Оглавление!$B$14</f>
        <v>754.24058181818179</v>
      </c>
      <c r="G149" s="3031">
        <f t="shared" ref="G149:G156" si="35">F149-F149*$B$4/100</f>
        <v>754.24058181818179</v>
      </c>
      <c r="H149" s="1279"/>
    </row>
    <row r="150" spans="1:8" s="1367" customFormat="1">
      <c r="A150" s="3119" t="s">
        <v>213</v>
      </c>
      <c r="B150" s="3118" t="s">
        <v>628</v>
      </c>
      <c r="C150" s="3112" t="s">
        <v>329</v>
      </c>
      <c r="D150" s="4055">
        <v>9.7977599999999985</v>
      </c>
      <c r="E150" s="3031">
        <f t="shared" si="34"/>
        <v>9.7977599999999985</v>
      </c>
      <c r="F150" s="3031">
        <f>D150*Оглавление!$B$14</f>
        <v>930.78719999999987</v>
      </c>
      <c r="G150" s="3031">
        <f t="shared" si="35"/>
        <v>930.78719999999987</v>
      </c>
      <c r="H150" s="1279"/>
    </row>
    <row r="151" spans="1:8" s="1367" customFormat="1">
      <c r="A151" s="3119" t="s">
        <v>214</v>
      </c>
      <c r="B151" s="3118" t="s">
        <v>396</v>
      </c>
      <c r="C151" s="3112" t="s">
        <v>3476</v>
      </c>
      <c r="D151" s="4055">
        <v>13.537989818181817</v>
      </c>
      <c r="E151" s="3031">
        <f t="shared" si="34"/>
        <v>13.537989818181817</v>
      </c>
      <c r="F151" s="3031">
        <f>D151*Оглавление!$B$14</f>
        <v>1286.1090327272725</v>
      </c>
      <c r="G151" s="3031">
        <f t="shared" si="35"/>
        <v>1286.1090327272725</v>
      </c>
      <c r="H151" s="1279"/>
    </row>
    <row r="152" spans="1:8" s="1367" customFormat="1">
      <c r="A152" s="3119" t="s">
        <v>215</v>
      </c>
      <c r="B152" s="3118" t="s">
        <v>630</v>
      </c>
      <c r="C152" s="3112">
        <v>10</v>
      </c>
      <c r="D152" s="4055">
        <v>15.119999999999997</v>
      </c>
      <c r="E152" s="3031">
        <f t="shared" si="34"/>
        <v>15.119999999999997</v>
      </c>
      <c r="F152" s="3031">
        <f>D152*Оглавление!$B$14</f>
        <v>1436.3999999999999</v>
      </c>
      <c r="G152" s="3031">
        <f t="shared" si="35"/>
        <v>1436.3999999999999</v>
      </c>
      <c r="H152" s="1279"/>
    </row>
    <row r="153" spans="1:8" s="1367" customFormat="1">
      <c r="A153" s="3119" t="s">
        <v>216</v>
      </c>
      <c r="B153" s="3118" t="s">
        <v>631</v>
      </c>
      <c r="C153" s="3112">
        <v>10</v>
      </c>
      <c r="D153" s="4055">
        <v>15.590094545454543</v>
      </c>
      <c r="E153" s="3031">
        <f t="shared" si="34"/>
        <v>15.590094545454543</v>
      </c>
      <c r="F153" s="3031">
        <f>D153*Оглавление!$B$14</f>
        <v>1481.0589818181816</v>
      </c>
      <c r="G153" s="3031">
        <f t="shared" si="35"/>
        <v>1481.0589818181816</v>
      </c>
      <c r="H153" s="1279"/>
    </row>
    <row r="154" spans="1:8" s="1367" customFormat="1">
      <c r="A154" s="3119" t="s">
        <v>217</v>
      </c>
      <c r="B154" s="3118" t="s">
        <v>633</v>
      </c>
      <c r="C154" s="3112">
        <v>8</v>
      </c>
      <c r="D154" s="4055">
        <v>21.783796363636366</v>
      </c>
      <c r="E154" s="3031">
        <f t="shared" si="34"/>
        <v>21.783796363636366</v>
      </c>
      <c r="F154" s="3031">
        <f>D154*Оглавление!$B$14</f>
        <v>2069.4606545454549</v>
      </c>
      <c r="G154" s="3031">
        <f t="shared" si="35"/>
        <v>2069.4606545454549</v>
      </c>
      <c r="H154" s="1279"/>
    </row>
    <row r="155" spans="1:8" s="1367" customFormat="1">
      <c r="A155" s="3119" t="s">
        <v>7844</v>
      </c>
      <c r="B155" s="3118" t="s">
        <v>7826</v>
      </c>
      <c r="C155" s="3112">
        <v>2</v>
      </c>
      <c r="D155" s="4055">
        <v>45.676145454545455</v>
      </c>
      <c r="E155" s="3031">
        <f t="shared" si="34"/>
        <v>45.676145454545455</v>
      </c>
      <c r="F155" s="3031">
        <f>D155*Оглавление!$B$14</f>
        <v>4339.2338181818186</v>
      </c>
      <c r="G155" s="3031">
        <f t="shared" si="35"/>
        <v>4339.2338181818186</v>
      </c>
      <c r="H155" s="1279"/>
    </row>
    <row r="156" spans="1:8" s="1367" customFormat="1">
      <c r="A156" s="3119" t="s">
        <v>7843</v>
      </c>
      <c r="B156" s="3118" t="s">
        <v>7827</v>
      </c>
      <c r="C156" s="3112">
        <v>2</v>
      </c>
      <c r="D156" s="4055">
        <v>64.554152727272722</v>
      </c>
      <c r="E156" s="3031">
        <f t="shared" si="34"/>
        <v>64.554152727272722</v>
      </c>
      <c r="F156" s="3031">
        <f>D156*Оглавление!$B$14</f>
        <v>6132.6445090909083</v>
      </c>
      <c r="G156" s="3031">
        <f t="shared" si="35"/>
        <v>6132.6445090909083</v>
      </c>
      <c r="H156" s="1279"/>
    </row>
    <row r="157" spans="1:8" s="1367" customFormat="1" ht="27" customHeight="1">
      <c r="A157" s="3126" t="s">
        <v>143</v>
      </c>
      <c r="B157" s="3103"/>
      <c r="C157" s="3103"/>
      <c r="D157" s="4049"/>
      <c r="E157" s="3103"/>
      <c r="F157" s="3103"/>
      <c r="G157" s="3134"/>
      <c r="H157" s="1279"/>
    </row>
    <row r="158" spans="1:8" s="1367" customFormat="1">
      <c r="A158" s="3119" t="s">
        <v>218</v>
      </c>
      <c r="B158" s="3118">
        <v>16</v>
      </c>
      <c r="C158" s="3112">
        <v>20</v>
      </c>
      <c r="D158" s="4055">
        <v>7.7661818181818205</v>
      </c>
      <c r="E158" s="3031">
        <f t="shared" ref="E158:E163" si="36">D158-D158*$B$4/100</f>
        <v>7.7661818181818205</v>
      </c>
      <c r="F158" s="3031">
        <f>D158*Оглавление!$B$14</f>
        <v>737.78727272727292</v>
      </c>
      <c r="G158" s="3031">
        <f>F158-F158*$B$4/100</f>
        <v>737.78727272727292</v>
      </c>
      <c r="H158" s="1279"/>
    </row>
    <row r="159" spans="1:8" s="1367" customFormat="1">
      <c r="A159" s="3119" t="s">
        <v>219</v>
      </c>
      <c r="B159" s="3118">
        <v>20</v>
      </c>
      <c r="C159" s="3112" t="s">
        <v>329</v>
      </c>
      <c r="D159" s="4055">
        <v>10.55376</v>
      </c>
      <c r="E159" s="3031">
        <f t="shared" si="36"/>
        <v>10.55376</v>
      </c>
      <c r="F159" s="3031">
        <f>D159*Оглавление!$B$14</f>
        <v>1002.6072</v>
      </c>
      <c r="G159" s="3031">
        <f>F159-F159*$B$4/100</f>
        <v>1002.6072</v>
      </c>
      <c r="H159" s="1279"/>
    </row>
    <row r="160" spans="1:8" s="1367" customFormat="1">
      <c r="A160" s="3119" t="s">
        <v>220</v>
      </c>
      <c r="B160" s="3118">
        <v>26</v>
      </c>
      <c r="C160" s="3112">
        <v>10</v>
      </c>
      <c r="D160" s="4055">
        <v>17.388000000000002</v>
      </c>
      <c r="E160" s="3031">
        <f t="shared" si="36"/>
        <v>17.388000000000002</v>
      </c>
      <c r="F160" s="3031">
        <f>D160*Оглавление!$B$14</f>
        <v>1651.8600000000001</v>
      </c>
      <c r="G160" s="3031">
        <f>F160-F160*$B$4/100</f>
        <v>1651.8600000000001</v>
      </c>
      <c r="H160" s="1279"/>
    </row>
    <row r="161" spans="1:8" s="1367" customFormat="1">
      <c r="A161" s="3119" t="s">
        <v>221</v>
      </c>
      <c r="B161" s="3118">
        <v>32</v>
      </c>
      <c r="C161" s="3112">
        <v>8</v>
      </c>
      <c r="D161" s="4055">
        <v>23.856610909090911</v>
      </c>
      <c r="E161" s="3031">
        <f t="shared" si="36"/>
        <v>23.856610909090911</v>
      </c>
      <c r="F161" s="3031">
        <f>D161*Оглавление!$B$14</f>
        <v>2266.3780363636365</v>
      </c>
      <c r="G161" s="3031">
        <f>F161-F161*$B$4/100</f>
        <v>2266.3780363636365</v>
      </c>
      <c r="H161" s="1279"/>
    </row>
    <row r="162" spans="1:8" s="1367" customFormat="1">
      <c r="A162" s="3119" t="s">
        <v>7842</v>
      </c>
      <c r="B162" s="3118">
        <v>40</v>
      </c>
      <c r="C162" s="3112">
        <v>2</v>
      </c>
      <c r="D162" s="4055">
        <v>45.676145454545455</v>
      </c>
      <c r="E162" s="3031">
        <f t="shared" si="36"/>
        <v>45.676145454545455</v>
      </c>
      <c r="F162" s="3031">
        <f>D162*Оглавление!$B$14</f>
        <v>4339.2338181818186</v>
      </c>
      <c r="G162" s="3031">
        <f t="shared" ref="G162:G163" si="37">F162-F162*$B$4/100</f>
        <v>4339.2338181818186</v>
      </c>
      <c r="H162" s="1279"/>
    </row>
    <row r="163" spans="1:8" s="1367" customFormat="1">
      <c r="A163" s="3119" t="s">
        <v>7841</v>
      </c>
      <c r="B163" s="3118">
        <v>50</v>
      </c>
      <c r="C163" s="3112">
        <v>2</v>
      </c>
      <c r="D163" s="4055">
        <v>72.067418181818184</v>
      </c>
      <c r="E163" s="3031">
        <f t="shared" si="36"/>
        <v>72.067418181818184</v>
      </c>
      <c r="F163" s="3031">
        <f>D163*Оглавление!$B$14</f>
        <v>6846.4047272727275</v>
      </c>
      <c r="G163" s="3031">
        <f t="shared" si="37"/>
        <v>6846.4047272727275</v>
      </c>
      <c r="H163" s="1279"/>
    </row>
    <row r="164" spans="1:8" s="1367" customFormat="1" ht="27" customHeight="1">
      <c r="A164" s="3126" t="s">
        <v>222</v>
      </c>
      <c r="B164" s="3103"/>
      <c r="C164" s="3103"/>
      <c r="D164" s="4049"/>
      <c r="E164" s="3103"/>
      <c r="F164" s="3103"/>
      <c r="G164" s="3134"/>
      <c r="H164" s="1279"/>
    </row>
    <row r="165" spans="1:8" s="1367" customFormat="1">
      <c r="A165" s="3119" t="s">
        <v>223</v>
      </c>
      <c r="B165" s="3118" t="s">
        <v>6075</v>
      </c>
      <c r="C165" s="3112">
        <v>20</v>
      </c>
      <c r="D165" s="4055">
        <v>7.1465862109090894</v>
      </c>
      <c r="E165" s="3031">
        <f t="shared" ref="E165:E166" si="38">D165-D165*$B$4/100</f>
        <v>7.1465862109090894</v>
      </c>
      <c r="F165" s="3031">
        <f>D165*Оглавление!$B$14</f>
        <v>678.92569003636345</v>
      </c>
      <c r="G165" s="3031">
        <f>F165-F165*$B$4/100</f>
        <v>678.92569003636345</v>
      </c>
      <c r="H165" s="1279"/>
    </row>
    <row r="166" spans="1:8" s="1367" customFormat="1">
      <c r="A166" s="3119" t="s">
        <v>224</v>
      </c>
      <c r="B166" s="3118" t="s">
        <v>395</v>
      </c>
      <c r="C166" s="3112">
        <v>20</v>
      </c>
      <c r="D166" s="4055">
        <v>8.2179490909090891</v>
      </c>
      <c r="E166" s="3031">
        <f t="shared" si="38"/>
        <v>8.2179490909090891</v>
      </c>
      <c r="F166" s="3031">
        <f>D166*Оглавление!$B$14</f>
        <v>780.70516363636341</v>
      </c>
      <c r="G166" s="3031">
        <f>F166-F166*$B$4/100</f>
        <v>780.70516363636341</v>
      </c>
      <c r="H166" s="1279"/>
    </row>
    <row r="167" spans="1:8" s="1367" customFormat="1" ht="27" customHeight="1">
      <c r="A167" s="3126" t="s">
        <v>170</v>
      </c>
      <c r="B167" s="3103"/>
      <c r="C167" s="3103"/>
      <c r="D167" s="4049"/>
      <c r="E167" s="3103"/>
      <c r="F167" s="3103"/>
      <c r="G167" s="3134"/>
      <c r="H167" s="1279"/>
    </row>
    <row r="168" spans="1:8" s="1367" customFormat="1">
      <c r="A168" s="3119" t="s">
        <v>225</v>
      </c>
      <c r="B168" s="3118" t="s">
        <v>6088</v>
      </c>
      <c r="C168" s="3112">
        <v>30</v>
      </c>
      <c r="D168" s="4055">
        <v>7.2630981818181821</v>
      </c>
      <c r="E168" s="3031">
        <f t="shared" ref="E168:E175" si="39">D168-D168*$B$4/100</f>
        <v>7.2630981818181821</v>
      </c>
      <c r="F168" s="3031">
        <f>D168*Оглавление!$B$14</f>
        <v>689.99432727272733</v>
      </c>
      <c r="G168" s="3031">
        <f>F168-F168*$B$4/100</f>
        <v>689.99432727272733</v>
      </c>
      <c r="H168" s="1279"/>
    </row>
    <row r="169" spans="1:8" s="1367" customFormat="1">
      <c r="A169" s="3119" t="s">
        <v>226</v>
      </c>
      <c r="B169" s="3118" t="s">
        <v>6089</v>
      </c>
      <c r="C169" s="3112">
        <v>20</v>
      </c>
      <c r="D169" s="4055">
        <v>9.9392960327944575</v>
      </c>
      <c r="E169" s="3031">
        <f t="shared" si="39"/>
        <v>9.9392960327944575</v>
      </c>
      <c r="F169" s="3031">
        <f>D169*Оглавление!$B$14</f>
        <v>944.23312311547352</v>
      </c>
      <c r="G169" s="3031">
        <f>F169-F169*$B$4/100</f>
        <v>944.23312311547352</v>
      </c>
      <c r="H169" s="1279"/>
    </row>
    <row r="170" spans="1:8" s="1367" customFormat="1">
      <c r="A170" s="3119" t="s">
        <v>227</v>
      </c>
      <c r="B170" s="3118" t="s">
        <v>6081</v>
      </c>
      <c r="C170" s="3112">
        <v>20</v>
      </c>
      <c r="D170" s="4055">
        <v>9.8967272727272739</v>
      </c>
      <c r="E170" s="3031">
        <f t="shared" si="39"/>
        <v>9.8967272727272739</v>
      </c>
      <c r="F170" s="3031">
        <f>D170*Оглавление!$B$14</f>
        <v>940.18909090909108</v>
      </c>
      <c r="G170" s="3031">
        <f>F170-F170*$B$4/100</f>
        <v>940.18909090909108</v>
      </c>
      <c r="H170" s="1279"/>
    </row>
    <row r="171" spans="1:8" s="1367" customFormat="1">
      <c r="A171" s="3119" t="s">
        <v>228</v>
      </c>
      <c r="B171" s="3118" t="s">
        <v>6082</v>
      </c>
      <c r="C171" s="3112">
        <v>15</v>
      </c>
      <c r="D171" s="4055">
        <v>13.36882909090909</v>
      </c>
      <c r="E171" s="3031">
        <f t="shared" si="39"/>
        <v>13.36882909090909</v>
      </c>
      <c r="F171" s="3031">
        <f>D171*Оглавление!$B$14</f>
        <v>1270.0387636363635</v>
      </c>
      <c r="G171" s="3031">
        <f>F171-F171*$B$4/100</f>
        <v>1270.0387636363635</v>
      </c>
      <c r="H171" s="1279"/>
    </row>
    <row r="172" spans="1:8" s="1367" customFormat="1">
      <c r="A172" s="3119" t="s">
        <v>7840</v>
      </c>
      <c r="B172" s="3118" t="s">
        <v>7830</v>
      </c>
      <c r="C172" s="3112">
        <v>2</v>
      </c>
      <c r="D172" s="4055">
        <v>20.868349090909089</v>
      </c>
      <c r="E172" s="3031">
        <f t="shared" si="39"/>
        <v>20.868349090909089</v>
      </c>
      <c r="F172" s="3031">
        <f>D172*Оглавление!$B$14</f>
        <v>1982.4931636363633</v>
      </c>
      <c r="G172" s="3031">
        <f t="shared" ref="G172:G173" si="40">F172-F172*$B$4/100</f>
        <v>1982.4931636363633</v>
      </c>
      <c r="H172" s="1279"/>
    </row>
    <row r="173" spans="1:8" s="1367" customFormat="1">
      <c r="A173" s="3119" t="s">
        <v>7839</v>
      </c>
      <c r="B173" s="3118" t="s">
        <v>7831</v>
      </c>
      <c r="C173" s="3112">
        <v>2</v>
      </c>
      <c r="D173" s="4055">
        <v>22.941163636363637</v>
      </c>
      <c r="E173" s="3031">
        <f t="shared" si="39"/>
        <v>22.941163636363637</v>
      </c>
      <c r="F173" s="3031">
        <f>D173*Оглавление!$B$14</f>
        <v>2179.4105454545456</v>
      </c>
      <c r="G173" s="3031">
        <f t="shared" si="40"/>
        <v>2179.4105454545456</v>
      </c>
      <c r="H173" s="1279"/>
    </row>
    <row r="174" spans="1:8" s="1367" customFormat="1">
      <c r="A174" s="3119" t="s">
        <v>7838</v>
      </c>
      <c r="B174" s="3118" t="s">
        <v>370</v>
      </c>
      <c r="C174" s="3112">
        <v>2</v>
      </c>
      <c r="D174" s="4055">
        <v>28.015985454545454</v>
      </c>
      <c r="E174" s="3031">
        <f t="shared" si="39"/>
        <v>28.015985454545454</v>
      </c>
      <c r="F174" s="3031">
        <f>D174*Оглавление!$B$14</f>
        <v>2661.5186181818181</v>
      </c>
      <c r="G174" s="3031">
        <f t="shared" ref="G174:G175" si="41">F174-F174*$B$4/100</f>
        <v>2661.5186181818181</v>
      </c>
      <c r="H174" s="1279"/>
    </row>
    <row r="175" spans="1:8" s="1367" customFormat="1">
      <c r="A175" s="3119" t="s">
        <v>7837</v>
      </c>
      <c r="B175" s="3118" t="s">
        <v>371</v>
      </c>
      <c r="C175" s="3112">
        <v>2</v>
      </c>
      <c r="D175" s="4055">
        <v>33.288741818181819</v>
      </c>
      <c r="E175" s="3031">
        <f t="shared" si="39"/>
        <v>33.288741818181819</v>
      </c>
      <c r="F175" s="3031">
        <f>D175*Оглавление!$B$14</f>
        <v>3162.4304727272729</v>
      </c>
      <c r="G175" s="3031">
        <f t="shared" si="41"/>
        <v>3162.4304727272729</v>
      </c>
      <c r="H175" s="1279"/>
    </row>
    <row r="176" spans="1:8" s="1367" customFormat="1" ht="27" customHeight="1">
      <c r="A176" s="3126" t="s">
        <v>171</v>
      </c>
      <c r="B176" s="3103"/>
      <c r="C176" s="3103"/>
      <c r="D176" s="4049"/>
      <c r="E176" s="3103"/>
      <c r="F176" s="3103"/>
      <c r="G176" s="3134"/>
      <c r="H176" s="1279"/>
    </row>
    <row r="177" spans="1:8" s="1367" customFormat="1">
      <c r="A177" s="3119" t="s">
        <v>229</v>
      </c>
      <c r="B177" s="3118" t="s">
        <v>6075</v>
      </c>
      <c r="C177" s="3112" t="s">
        <v>3163</v>
      </c>
      <c r="D177" s="4055">
        <v>5.2782545454545433</v>
      </c>
      <c r="E177" s="3031">
        <f t="shared" ref="E177:E178" si="42">D177-D177*$B$4/100</f>
        <v>5.2782545454545433</v>
      </c>
      <c r="F177" s="3031">
        <f>D177*Оглавление!$B$14</f>
        <v>501.43418181818163</v>
      </c>
      <c r="G177" s="3031">
        <f>F177-F177*$B$4/100</f>
        <v>501.43418181818163</v>
      </c>
      <c r="H177" s="1279"/>
    </row>
    <row r="178" spans="1:8" s="1367" customFormat="1">
      <c r="A178" s="3119" t="s">
        <v>230</v>
      </c>
      <c r="B178" s="3118" t="s">
        <v>396</v>
      </c>
      <c r="C178" s="3112" t="s">
        <v>3163</v>
      </c>
      <c r="D178" s="4055">
        <v>6.3806399999999996</v>
      </c>
      <c r="E178" s="3031">
        <f t="shared" si="42"/>
        <v>6.3806399999999996</v>
      </c>
      <c r="F178" s="3031">
        <f>D178*Оглавление!$B$14</f>
        <v>606.16079999999999</v>
      </c>
      <c r="G178" s="3031">
        <f>F178-F178*$B$4/100</f>
        <v>606.16079999999999</v>
      </c>
      <c r="H178" s="1279"/>
    </row>
    <row r="179" spans="1:8" s="1367" customFormat="1" ht="27" customHeight="1">
      <c r="A179" s="3126" t="s">
        <v>231</v>
      </c>
      <c r="B179" s="3103"/>
      <c r="C179" s="3103"/>
      <c r="D179" s="4049"/>
      <c r="E179" s="3103"/>
      <c r="F179" s="3103"/>
      <c r="G179" s="3134"/>
      <c r="H179" s="1279"/>
    </row>
    <row r="180" spans="1:8" s="1367" customFormat="1">
      <c r="A180" s="3119" t="s">
        <v>232</v>
      </c>
      <c r="B180" s="3118" t="s">
        <v>6102</v>
      </c>
      <c r="C180" s="3112" t="s">
        <v>1140</v>
      </c>
      <c r="D180" s="4055">
        <v>5.8958378181818167</v>
      </c>
      <c r="E180" s="3031">
        <f t="shared" ref="E180:E181" si="43">D180-D180*$B$4/100</f>
        <v>5.8958378181818167</v>
      </c>
      <c r="F180" s="3031">
        <f>D180*Оглавление!$B$14</f>
        <v>560.10459272727257</v>
      </c>
      <c r="G180" s="3031">
        <f>F180-F180*$B$4/100</f>
        <v>560.10459272727257</v>
      </c>
      <c r="H180" s="1279"/>
    </row>
    <row r="181" spans="1:8" s="1367" customFormat="1">
      <c r="A181" s="3119" t="s">
        <v>233</v>
      </c>
      <c r="B181" s="3118" t="s">
        <v>396</v>
      </c>
      <c r="C181" s="3112" t="s">
        <v>625</v>
      </c>
      <c r="D181" s="4055">
        <v>6.3806399999999996</v>
      </c>
      <c r="E181" s="3031">
        <f t="shared" si="43"/>
        <v>6.3806399999999996</v>
      </c>
      <c r="F181" s="3031">
        <f>D181*Оглавление!$B$14</f>
        <v>606.16079999999999</v>
      </c>
      <c r="G181" s="3031">
        <f>F181-F181*$B$4/100</f>
        <v>606.16079999999999</v>
      </c>
      <c r="H181" s="1279"/>
    </row>
    <row r="182" spans="1:8" s="1367" customFormat="1" ht="27" customHeight="1">
      <c r="A182" s="3126" t="s">
        <v>155</v>
      </c>
      <c r="B182" s="3103"/>
      <c r="C182" s="3103"/>
      <c r="D182" s="4049"/>
      <c r="E182" s="3103"/>
      <c r="F182" s="3103"/>
      <c r="G182" s="3134"/>
      <c r="H182" s="1279"/>
    </row>
    <row r="183" spans="1:8" s="1367" customFormat="1">
      <c r="A183" s="3119" t="s">
        <v>234</v>
      </c>
      <c r="B183" s="3118" t="s">
        <v>341</v>
      </c>
      <c r="C183" s="3112" t="s">
        <v>329</v>
      </c>
      <c r="D183" s="4055">
        <v>10.392145069090905</v>
      </c>
      <c r="E183" s="3031">
        <f t="shared" ref="E183:E191" si="44">D183-D183*$B$4/100</f>
        <v>10.392145069090905</v>
      </c>
      <c r="F183" s="3031">
        <f>D183*Оглавление!$B$14</f>
        <v>987.25378156363593</v>
      </c>
      <c r="G183" s="3031">
        <f>F183-F183*$B$4/100</f>
        <v>987.25378156363593</v>
      </c>
      <c r="H183" s="1279"/>
    </row>
    <row r="184" spans="1:8" s="1367" customFormat="1">
      <c r="A184" s="3119" t="s">
        <v>235</v>
      </c>
      <c r="B184" s="3118" t="s">
        <v>343</v>
      </c>
      <c r="C184" s="3112" t="s">
        <v>3476</v>
      </c>
      <c r="D184" s="4055">
        <v>16.681483636363634</v>
      </c>
      <c r="E184" s="3031">
        <f t="shared" si="44"/>
        <v>16.681483636363634</v>
      </c>
      <c r="F184" s="3031">
        <f>D184*Оглавление!$B$14</f>
        <v>1584.7409454545452</v>
      </c>
      <c r="G184" s="3031">
        <f>F184-F184*$B$4/100</f>
        <v>1584.7409454545452</v>
      </c>
      <c r="H184" s="1279"/>
    </row>
    <row r="185" spans="1:8" s="1367" customFormat="1">
      <c r="A185" s="3119" t="s">
        <v>236</v>
      </c>
      <c r="B185" s="3118" t="s">
        <v>345</v>
      </c>
      <c r="C185" s="3112" t="s">
        <v>3476</v>
      </c>
      <c r="D185" s="4055">
        <v>17.033367272727276</v>
      </c>
      <c r="E185" s="3031">
        <f t="shared" si="44"/>
        <v>17.033367272727276</v>
      </c>
      <c r="F185" s="3031">
        <f>D185*Оглавление!$B$14</f>
        <v>1618.1698909090912</v>
      </c>
      <c r="G185" s="3031">
        <f>F185-F185*$B$4/100</f>
        <v>1618.1698909090912</v>
      </c>
      <c r="H185" s="1279"/>
    </row>
    <row r="186" spans="1:8" s="1367" customFormat="1">
      <c r="A186" s="3119" t="s">
        <v>237</v>
      </c>
      <c r="B186" s="3118" t="s">
        <v>292</v>
      </c>
      <c r="C186" s="3112" t="s">
        <v>7419</v>
      </c>
      <c r="D186" s="4055">
        <v>23.19989707636363</v>
      </c>
      <c r="E186" s="3031">
        <f t="shared" si="44"/>
        <v>23.19989707636363</v>
      </c>
      <c r="F186" s="3031">
        <f>D186*Оглавление!$B$14</f>
        <v>2203.9902222545447</v>
      </c>
      <c r="G186" s="3031">
        <f>F186-F186*$B$4/100</f>
        <v>2203.9902222545447</v>
      </c>
      <c r="H186" s="1279"/>
    </row>
    <row r="187" spans="1:8" s="1367" customFormat="1">
      <c r="A187" s="3119" t="s">
        <v>238</v>
      </c>
      <c r="B187" s="3118" t="s">
        <v>347</v>
      </c>
      <c r="C187" s="3112" t="s">
        <v>7419</v>
      </c>
      <c r="D187" s="4055">
        <v>24.087534545454545</v>
      </c>
      <c r="E187" s="3031">
        <f t="shared" si="44"/>
        <v>24.087534545454545</v>
      </c>
      <c r="F187" s="3031">
        <f>D187*Оглавление!$B$14</f>
        <v>2288.3157818181817</v>
      </c>
      <c r="G187" s="3031">
        <f>F187-F187*$B$4/100</f>
        <v>2288.3157818181817</v>
      </c>
      <c r="H187" s="1279"/>
    </row>
    <row r="188" spans="1:8" s="1367" customFormat="1">
      <c r="A188" s="3119" t="s">
        <v>7836</v>
      </c>
      <c r="B188" s="3118" t="s">
        <v>7832</v>
      </c>
      <c r="C188" s="3112" t="s">
        <v>333</v>
      </c>
      <c r="D188" s="4055">
        <v>44.661730909090906</v>
      </c>
      <c r="E188" s="3031">
        <f t="shared" si="44"/>
        <v>44.661730909090906</v>
      </c>
      <c r="F188" s="3031">
        <f>D188*Оглавление!$B$14</f>
        <v>4242.8644363636358</v>
      </c>
      <c r="G188" s="3031">
        <f t="shared" ref="G188:G189" si="45">F188-F188*$B$4/100</f>
        <v>4242.8644363636358</v>
      </c>
      <c r="H188" s="1279"/>
    </row>
    <row r="189" spans="1:8" s="1367" customFormat="1">
      <c r="A189" s="3119" t="s">
        <v>7835</v>
      </c>
      <c r="B189" s="3118" t="s">
        <v>299</v>
      </c>
      <c r="C189" s="3112" t="s">
        <v>333</v>
      </c>
      <c r="D189" s="4055">
        <v>50.750967272727259</v>
      </c>
      <c r="E189" s="3031">
        <f t="shared" si="44"/>
        <v>50.750967272727259</v>
      </c>
      <c r="F189" s="3031">
        <f>D189*Оглавление!$B$14</f>
        <v>4821.3418909090897</v>
      </c>
      <c r="G189" s="3031">
        <f t="shared" si="45"/>
        <v>4821.3418909090897</v>
      </c>
      <c r="H189" s="1279"/>
    </row>
    <row r="190" spans="1:8" s="1367" customFormat="1">
      <c r="A190" s="3119" t="s">
        <v>7834</v>
      </c>
      <c r="B190" s="3118" t="s">
        <v>300</v>
      </c>
      <c r="C190" s="3112" t="s">
        <v>333</v>
      </c>
      <c r="D190" s="4055">
        <v>64.96101818181819</v>
      </c>
      <c r="E190" s="3031">
        <f t="shared" si="44"/>
        <v>64.96101818181819</v>
      </c>
      <c r="F190" s="3031">
        <f>D190*Оглавление!$B$14</f>
        <v>6171.2967272727283</v>
      </c>
      <c r="G190" s="3031">
        <f t="shared" ref="G190" si="46">F190-F190*$B$4/100</f>
        <v>6171.2967272727283</v>
      </c>
      <c r="H190" s="1279"/>
    </row>
    <row r="191" spans="1:8" s="1367" customFormat="1">
      <c r="A191" s="3119" t="s">
        <v>7833</v>
      </c>
      <c r="B191" s="3118" t="s">
        <v>301</v>
      </c>
      <c r="C191" s="3112" t="s">
        <v>333</v>
      </c>
      <c r="D191" s="4055">
        <v>73.07908363636362</v>
      </c>
      <c r="E191" s="3031">
        <f t="shared" si="44"/>
        <v>73.07908363636362</v>
      </c>
      <c r="F191" s="3031">
        <f>D191*Оглавление!$B$14</f>
        <v>6942.512945454544</v>
      </c>
      <c r="G191" s="3031">
        <f t="shared" ref="G191" si="47">F191-F191*$B$4/100</f>
        <v>6942.512945454544</v>
      </c>
      <c r="H191" s="1279"/>
    </row>
    <row r="192" spans="1:8" s="1367" customFormat="1" ht="27" customHeight="1">
      <c r="A192" s="3126" t="s">
        <v>155</v>
      </c>
      <c r="B192" s="3103"/>
      <c r="C192" s="3103"/>
      <c r="D192" s="4049"/>
      <c r="E192" s="3103"/>
      <c r="F192" s="3103"/>
      <c r="G192" s="3134"/>
      <c r="H192" s="1279"/>
    </row>
    <row r="193" spans="1:8" s="1367" customFormat="1">
      <c r="A193" s="3119" t="s">
        <v>239</v>
      </c>
      <c r="B193" s="3118" t="s">
        <v>342</v>
      </c>
      <c r="C193" s="3112" t="s">
        <v>329</v>
      </c>
      <c r="D193" s="4055">
        <v>10.392145069090905</v>
      </c>
      <c r="E193" s="3031">
        <f t="shared" ref="E193:E195" si="48">D193-D193*$B$4/100</f>
        <v>10.392145069090905</v>
      </c>
      <c r="F193" s="3031">
        <f>D193*Оглавление!$B$14</f>
        <v>987.25378156363593</v>
      </c>
      <c r="G193" s="3031">
        <f>F193-F193*$B$4/100</f>
        <v>987.25378156363593</v>
      </c>
      <c r="H193" s="1279"/>
    </row>
    <row r="194" spans="1:8" s="1367" customFormat="1">
      <c r="A194" s="3119" t="s">
        <v>240</v>
      </c>
      <c r="B194" s="3118" t="s">
        <v>6090</v>
      </c>
      <c r="C194" s="3112" t="s">
        <v>3476</v>
      </c>
      <c r="D194" s="4055">
        <v>16.681483636363634</v>
      </c>
      <c r="E194" s="3031">
        <f t="shared" si="48"/>
        <v>16.681483636363634</v>
      </c>
      <c r="F194" s="3031">
        <f>D194*Оглавление!$B$14</f>
        <v>1584.7409454545452</v>
      </c>
      <c r="G194" s="3031">
        <f>F194-F194*$B$4/100</f>
        <v>1584.7409454545452</v>
      </c>
      <c r="H194" s="1279"/>
    </row>
    <row r="195" spans="1:8" s="1367" customFormat="1">
      <c r="A195" s="3119" t="s">
        <v>241</v>
      </c>
      <c r="B195" s="3118" t="s">
        <v>6085</v>
      </c>
      <c r="C195" s="3112" t="s">
        <v>3476</v>
      </c>
      <c r="D195" s="4055">
        <v>16.891422545454546</v>
      </c>
      <c r="E195" s="3031">
        <f t="shared" si="48"/>
        <v>16.891422545454546</v>
      </c>
      <c r="F195" s="3031">
        <f>D195*Оглавление!$B$14</f>
        <v>1604.6851418181818</v>
      </c>
      <c r="G195" s="3031">
        <f>F195-F195*$B$4/100</f>
        <v>1604.6851418181818</v>
      </c>
      <c r="H195" s="1279"/>
    </row>
    <row r="196" spans="1:8" s="1367" customFormat="1" ht="27" customHeight="1">
      <c r="A196" s="3126" t="s">
        <v>155</v>
      </c>
      <c r="B196" s="3103"/>
      <c r="C196" s="3103"/>
      <c r="D196" s="4049"/>
      <c r="E196" s="3103"/>
      <c r="F196" s="3103"/>
      <c r="G196" s="3134"/>
      <c r="H196" s="1279"/>
    </row>
    <row r="197" spans="1:8" s="1367" customFormat="1">
      <c r="A197" s="3119" t="s">
        <v>242</v>
      </c>
      <c r="B197" s="3118" t="s">
        <v>340</v>
      </c>
      <c r="C197" s="3112" t="s">
        <v>329</v>
      </c>
      <c r="D197" s="4055">
        <v>10.392145069090905</v>
      </c>
      <c r="E197" s="3031">
        <f t="shared" ref="E197:E200" si="49">D197-D197*$B$4/100</f>
        <v>10.392145069090905</v>
      </c>
      <c r="F197" s="3031">
        <f>D197*Оглавление!$B$14</f>
        <v>987.25378156363593</v>
      </c>
      <c r="G197" s="3031">
        <f>F197-F197*$B$4/100</f>
        <v>987.25378156363593</v>
      </c>
      <c r="H197" s="1279"/>
    </row>
    <row r="198" spans="1:8" s="1367" customFormat="1">
      <c r="A198" s="3119" t="s">
        <v>243</v>
      </c>
      <c r="B198" s="3118" t="s">
        <v>6091</v>
      </c>
      <c r="C198" s="3112" t="s">
        <v>3476</v>
      </c>
      <c r="D198" s="4055">
        <v>16.681483636363634</v>
      </c>
      <c r="E198" s="3031">
        <f t="shared" si="49"/>
        <v>16.681483636363634</v>
      </c>
      <c r="F198" s="3031">
        <f>D198*Оглавление!$B$14</f>
        <v>1584.7409454545452</v>
      </c>
      <c r="G198" s="3031">
        <f>F198-F198*$B$4/100</f>
        <v>1584.7409454545452</v>
      </c>
      <c r="H198" s="1279"/>
    </row>
    <row r="199" spans="1:8" s="1367" customFormat="1">
      <c r="A199" s="3119" t="s">
        <v>244</v>
      </c>
      <c r="B199" s="3118" t="s">
        <v>344</v>
      </c>
      <c r="C199" s="3112" t="s">
        <v>3476</v>
      </c>
      <c r="D199" s="4055">
        <v>17.033367272727276</v>
      </c>
      <c r="E199" s="3031">
        <f t="shared" si="49"/>
        <v>17.033367272727276</v>
      </c>
      <c r="F199" s="3031">
        <f>D199*Оглавление!$B$14</f>
        <v>1618.1698909090912</v>
      </c>
      <c r="G199" s="3031">
        <f>F199-F199*$B$4/100</f>
        <v>1618.1698909090912</v>
      </c>
      <c r="H199" s="1279"/>
    </row>
    <row r="200" spans="1:8" s="1367" customFormat="1">
      <c r="A200" s="3119" t="s">
        <v>245</v>
      </c>
      <c r="B200" s="3118" t="s">
        <v>346</v>
      </c>
      <c r="C200" s="3112" t="s">
        <v>7419</v>
      </c>
      <c r="D200" s="4055">
        <v>24.087534545454545</v>
      </c>
      <c r="E200" s="3031">
        <f t="shared" si="49"/>
        <v>24.087534545454545</v>
      </c>
      <c r="F200" s="3031">
        <f>D200*Оглавление!$B$14</f>
        <v>2288.3157818181817</v>
      </c>
      <c r="G200" s="3031">
        <f>F200-F200*$B$4/100</f>
        <v>2288.3157818181817</v>
      </c>
      <c r="H200" s="1279"/>
    </row>
    <row r="201" spans="1:8" s="1367" customFormat="1" ht="27" customHeight="1">
      <c r="A201" s="3126" t="s">
        <v>155</v>
      </c>
      <c r="B201" s="3103"/>
      <c r="C201" s="3103"/>
      <c r="D201" s="4049"/>
      <c r="E201" s="3103"/>
      <c r="F201" s="3103"/>
      <c r="G201" s="3134"/>
      <c r="H201" s="1279"/>
    </row>
    <row r="202" spans="1:8" s="1367" customFormat="1">
      <c r="A202" s="3119" t="s">
        <v>246</v>
      </c>
      <c r="B202" s="3118" t="s">
        <v>652</v>
      </c>
      <c r="C202" s="3112" t="s">
        <v>329</v>
      </c>
      <c r="D202" s="4055">
        <v>10.471287272727274</v>
      </c>
      <c r="E202" s="3031">
        <f>D202-D202*$B$4/100</f>
        <v>10.471287272727274</v>
      </c>
      <c r="F202" s="3031">
        <f>D202*Оглавление!$B$14</f>
        <v>994.772290909091</v>
      </c>
      <c r="G202" s="3031">
        <f>F202-F202*$B$4/100</f>
        <v>994.772290909091</v>
      </c>
      <c r="H202" s="1279"/>
    </row>
    <row r="203" spans="1:8" s="1367" customFormat="1" ht="27" customHeight="1">
      <c r="A203" s="3126" t="s">
        <v>155</v>
      </c>
      <c r="B203" s="3103"/>
      <c r="C203" s="3103"/>
      <c r="D203" s="4049"/>
      <c r="E203" s="3103"/>
      <c r="F203" s="3103"/>
      <c r="G203" s="3134"/>
      <c r="H203" s="1279"/>
    </row>
    <row r="204" spans="1:8" s="1367" customFormat="1">
      <c r="A204" s="3119" t="s">
        <v>2362</v>
      </c>
      <c r="B204" s="3118" t="s">
        <v>6092</v>
      </c>
      <c r="C204" s="3112" t="s">
        <v>329</v>
      </c>
      <c r="D204" s="4055">
        <v>17.033367272727276</v>
      </c>
      <c r="E204" s="3031">
        <f>D204-D204*$B$4/100</f>
        <v>17.033367272727276</v>
      </c>
      <c r="F204" s="3031">
        <f>D204*Оглавление!$B$14</f>
        <v>1618.1698909090912</v>
      </c>
      <c r="G204" s="3031">
        <f>F204-F204*$B$4/100</f>
        <v>1618.1698909090912</v>
      </c>
      <c r="H204" s="1279"/>
    </row>
    <row r="205" spans="1:8">
      <c r="A205" s="3135"/>
      <c r="B205" s="3136"/>
      <c r="C205" s="3137"/>
      <c r="D205" s="4050"/>
      <c r="E205" s="3106"/>
      <c r="F205" s="3138"/>
      <c r="G205" s="3139"/>
    </row>
    <row r="206" spans="1:8">
      <c r="A206" s="8657" t="s">
        <v>247</v>
      </c>
      <c r="B206" s="8658"/>
      <c r="C206" s="8658"/>
      <c r="D206" s="8658"/>
      <c r="E206" s="8658"/>
      <c r="F206" s="8658"/>
      <c r="G206" s="8659"/>
    </row>
    <row r="207" spans="1:8" ht="27" customHeight="1">
      <c r="A207" s="3126" t="s">
        <v>248</v>
      </c>
      <c r="B207" s="3099"/>
      <c r="C207" s="3099"/>
      <c r="D207" s="4048"/>
      <c r="E207" s="3099"/>
      <c r="F207" s="3099"/>
      <c r="G207" s="3127"/>
    </row>
    <row r="208" spans="1:8">
      <c r="A208" s="3119" t="s">
        <v>249</v>
      </c>
      <c r="B208" s="3118" t="s">
        <v>8702</v>
      </c>
      <c r="C208" s="3112"/>
      <c r="D208" s="4055">
        <v>84.968945454545448</v>
      </c>
      <c r="E208" s="3031">
        <f>D208-D208*$B$4/100</f>
        <v>84.968945454545448</v>
      </c>
      <c r="F208" s="3031">
        <f>D208*Оглавление!$B$14</f>
        <v>8072.0498181818175</v>
      </c>
      <c r="G208" s="3031">
        <f>F208-F208*$B$4/100</f>
        <v>8072.0498181818175</v>
      </c>
    </row>
    <row r="209" spans="1:7" ht="27" customHeight="1">
      <c r="A209" s="3126" t="s">
        <v>250</v>
      </c>
      <c r="B209" s="3099"/>
      <c r="C209" s="3099"/>
      <c r="D209" s="4048"/>
      <c r="E209" s="3099"/>
      <c r="F209" s="3099"/>
      <c r="G209" s="3127"/>
    </row>
    <row r="210" spans="1:7">
      <c r="A210" s="3119" t="s">
        <v>251</v>
      </c>
      <c r="B210" s="3118" t="s">
        <v>252</v>
      </c>
      <c r="C210" s="3112"/>
      <c r="D210" s="4055">
        <v>51.706909090909093</v>
      </c>
      <c r="E210" s="3031">
        <f t="shared" ref="E210:E211" si="50">D210-D210*$B$4/100</f>
        <v>51.706909090909093</v>
      </c>
      <c r="F210" s="3031">
        <f>D210*Оглавление!$B$14</f>
        <v>4912.1563636363635</v>
      </c>
      <c r="G210" s="3031">
        <f>F210-F210*$B$4/100</f>
        <v>4912.1563636363635</v>
      </c>
    </row>
    <row r="211" spans="1:7">
      <c r="A211" s="3119" t="s">
        <v>253</v>
      </c>
      <c r="B211" s="3118" t="s">
        <v>165</v>
      </c>
      <c r="C211" s="3112"/>
      <c r="D211" s="4055">
        <v>56.080581818181813</v>
      </c>
      <c r="E211" s="3031">
        <f t="shared" si="50"/>
        <v>56.080581818181813</v>
      </c>
      <c r="F211" s="3031">
        <f>D211*Оглавление!$B$14</f>
        <v>5327.6552727272719</v>
      </c>
      <c r="G211" s="3031">
        <f>F211-F211*$B$4/100</f>
        <v>5327.6552727272719</v>
      </c>
    </row>
    <row r="212" spans="1:7" ht="27" customHeight="1">
      <c r="A212" s="3126" t="s">
        <v>254</v>
      </c>
      <c r="B212" s="3099"/>
      <c r="C212" s="3099"/>
      <c r="D212" s="4048"/>
      <c r="E212" s="3099"/>
      <c r="F212" s="3099"/>
      <c r="G212" s="3127"/>
    </row>
    <row r="213" spans="1:7">
      <c r="A213" s="3119" t="s">
        <v>255</v>
      </c>
      <c r="B213" s="3118"/>
      <c r="C213" s="3112"/>
      <c r="D213" s="4055">
        <v>2761.8466909090907</v>
      </c>
      <c r="E213" s="3031">
        <f>D213-D213*$B$4/100</f>
        <v>2761.8466909090907</v>
      </c>
      <c r="F213" s="3031">
        <f>D213*Оглавление!$B$14</f>
        <v>262375.43563636363</v>
      </c>
      <c r="G213" s="3031">
        <f>F213-F213*$B$4/100</f>
        <v>262375.43563636363</v>
      </c>
    </row>
    <row r="214" spans="1:7" ht="27" customHeight="1">
      <c r="A214" s="3126" t="s">
        <v>256</v>
      </c>
      <c r="B214" s="3099"/>
      <c r="C214" s="3099"/>
      <c r="D214" s="4048"/>
      <c r="E214" s="3099"/>
      <c r="F214" s="3099"/>
      <c r="G214" s="3127"/>
    </row>
    <row r="215" spans="1:7">
      <c r="A215" s="3119" t="s">
        <v>257</v>
      </c>
      <c r="B215" s="3118"/>
      <c r="C215" s="3112"/>
      <c r="D215" s="4055">
        <v>222.06174545454542</v>
      </c>
      <c r="E215" s="3031">
        <f>D215-D215*$B$4/100</f>
        <v>222.06174545454542</v>
      </c>
      <c r="F215" s="3031">
        <f>D215*Оглавление!$B$14</f>
        <v>21095.865818181814</v>
      </c>
      <c r="G215" s="3031">
        <f>F215-F215*$B$4/100</f>
        <v>21095.865818181814</v>
      </c>
    </row>
    <row r="216" spans="1:7" ht="27" customHeight="1">
      <c r="A216" s="3126" t="s">
        <v>259</v>
      </c>
      <c r="B216" s="3099"/>
      <c r="C216" s="3099"/>
      <c r="D216" s="4048"/>
      <c r="E216" s="3099"/>
      <c r="F216" s="3099"/>
      <c r="G216" s="3127"/>
    </row>
    <row r="217" spans="1:7">
      <c r="A217" s="3119" t="s">
        <v>260</v>
      </c>
      <c r="B217" s="3118">
        <v>16</v>
      </c>
      <c r="C217" s="3112"/>
      <c r="D217" s="4055">
        <v>237.7099636363636</v>
      </c>
      <c r="E217" s="3031">
        <f t="shared" ref="E217:E220" si="51">D217-D217*$B$4/100</f>
        <v>237.7099636363636</v>
      </c>
      <c r="F217" s="3031">
        <f>D217*Оглавление!$B$14</f>
        <v>22582.446545454543</v>
      </c>
      <c r="G217" s="3031">
        <f>F217-F217*$B$4/100</f>
        <v>22582.446545454543</v>
      </c>
    </row>
    <row r="218" spans="1:7">
      <c r="A218" s="3119" t="s">
        <v>261</v>
      </c>
      <c r="B218" s="3118">
        <v>20</v>
      </c>
      <c r="C218" s="3112"/>
      <c r="D218" s="4055">
        <v>237.7099636363636</v>
      </c>
      <c r="E218" s="3031">
        <f t="shared" si="51"/>
        <v>237.7099636363636</v>
      </c>
      <c r="F218" s="3031">
        <f>D218*Оглавление!$B$14</f>
        <v>22582.446545454543</v>
      </c>
      <c r="G218" s="3031">
        <f>F218-F218*$B$4/100</f>
        <v>22582.446545454543</v>
      </c>
    </row>
    <row r="219" spans="1:7">
      <c r="A219" s="3119" t="s">
        <v>262</v>
      </c>
      <c r="B219" s="3118">
        <v>26</v>
      </c>
      <c r="C219" s="3112"/>
      <c r="D219" s="4055">
        <v>237.7099636363636</v>
      </c>
      <c r="E219" s="3031">
        <f t="shared" si="51"/>
        <v>237.7099636363636</v>
      </c>
      <c r="F219" s="3031">
        <f>D219*Оглавление!$B$14</f>
        <v>22582.446545454543</v>
      </c>
      <c r="G219" s="3031">
        <f>F219-F219*$B$4/100</f>
        <v>22582.446545454543</v>
      </c>
    </row>
    <row r="220" spans="1:7">
      <c r="A220" s="3119" t="s">
        <v>263</v>
      </c>
      <c r="B220" s="3118">
        <v>32</v>
      </c>
      <c r="C220" s="3112"/>
      <c r="D220" s="4055">
        <v>347.68712727272725</v>
      </c>
      <c r="E220" s="3031">
        <f t="shared" si="51"/>
        <v>347.68712727272725</v>
      </c>
      <c r="F220" s="3031">
        <f>D220*Оглавление!$B$14</f>
        <v>33030.27709090909</v>
      </c>
      <c r="G220" s="3031">
        <f>F220-F220*$B$4/100</f>
        <v>33030.27709090909</v>
      </c>
    </row>
    <row r="221" spans="1:7" ht="27" customHeight="1">
      <c r="A221" s="3126" t="s">
        <v>264</v>
      </c>
      <c r="B221" s="3099"/>
      <c r="C221" s="3099"/>
      <c r="D221" s="4048"/>
      <c r="E221" s="3099"/>
      <c r="F221" s="3099"/>
      <c r="G221" s="3127"/>
    </row>
    <row r="222" spans="1:7">
      <c r="A222" s="3119" t="s">
        <v>265</v>
      </c>
      <c r="B222" s="3118">
        <v>16</v>
      </c>
      <c r="C222" s="3112">
        <v>10</v>
      </c>
      <c r="D222" s="4055">
        <v>0.60789853090909085</v>
      </c>
      <c r="E222" s="3031">
        <f t="shared" ref="E222:E225" si="52">D222-D222*$B$4/100</f>
        <v>0.60789853090909085</v>
      </c>
      <c r="F222" s="3031">
        <f>D222*Оглавление!$B$14</f>
        <v>57.750360436363628</v>
      </c>
      <c r="G222" s="3031">
        <f>F222-F222*$B$4/100</f>
        <v>57.750360436363628</v>
      </c>
    </row>
    <row r="223" spans="1:7">
      <c r="A223" s="3119" t="s">
        <v>266</v>
      </c>
      <c r="B223" s="3118">
        <v>20</v>
      </c>
      <c r="C223" s="3112">
        <v>10</v>
      </c>
      <c r="D223" s="4055">
        <v>0.63409895759127266</v>
      </c>
      <c r="E223" s="3031">
        <f t="shared" si="52"/>
        <v>0.63409895759127266</v>
      </c>
      <c r="F223" s="3031">
        <f>D223*Оглавление!$B$14</f>
        <v>60.239400971170902</v>
      </c>
      <c r="G223" s="3031">
        <f>F223-F223*$B$4/100</f>
        <v>60.239400971170902</v>
      </c>
    </row>
    <row r="224" spans="1:7">
      <c r="A224" s="3119" t="s">
        <v>267</v>
      </c>
      <c r="B224" s="3118">
        <v>26</v>
      </c>
      <c r="C224" s="3112">
        <v>10</v>
      </c>
      <c r="D224" s="4055">
        <v>0.97263764945454556</v>
      </c>
      <c r="E224" s="3031">
        <f t="shared" si="52"/>
        <v>0.97263764945454556</v>
      </c>
      <c r="F224" s="3031">
        <f>D224*Оглавление!$B$14</f>
        <v>92.400576698181823</v>
      </c>
      <c r="G224" s="3031">
        <f>F224-F224*$B$4/100</f>
        <v>92.400576698181823</v>
      </c>
    </row>
    <row r="225" spans="1:7">
      <c r="A225" s="3119" t="s">
        <v>268</v>
      </c>
      <c r="B225" s="3118">
        <v>32</v>
      </c>
      <c r="C225" s="3112">
        <v>10</v>
      </c>
      <c r="D225" s="4055">
        <v>0.98897492247272722</v>
      </c>
      <c r="E225" s="3031">
        <f t="shared" si="52"/>
        <v>0.98897492247272722</v>
      </c>
      <c r="F225" s="3031">
        <f>D225*Оглавление!$B$14</f>
        <v>93.952617634909089</v>
      </c>
      <c r="G225" s="3031">
        <f>F225-F225*$B$4/100</f>
        <v>93.952617634909089</v>
      </c>
    </row>
    <row r="226" spans="1:7" ht="27" customHeight="1">
      <c r="A226" s="3126" t="s">
        <v>269</v>
      </c>
      <c r="B226" s="3099"/>
      <c r="C226" s="3099"/>
      <c r="D226" s="4048"/>
      <c r="E226" s="3099"/>
      <c r="F226" s="3099"/>
      <c r="G226" s="3127"/>
    </row>
    <row r="227" spans="1:7" ht="27" customHeight="1">
      <c r="A227" s="3119" t="s">
        <v>270</v>
      </c>
      <c r="B227" s="3118" t="s">
        <v>252</v>
      </c>
      <c r="C227" s="3112">
        <v>10</v>
      </c>
      <c r="D227" s="4055">
        <v>0.44530909090909082</v>
      </c>
      <c r="E227" s="3031">
        <f t="shared" ref="E227:E230" si="53">D227-D227*$B$4/100</f>
        <v>0.44530909090909082</v>
      </c>
      <c r="F227" s="3031">
        <f>D227*Оглавление!$B$14</f>
        <v>42.304363636363625</v>
      </c>
      <c r="G227" s="3031">
        <f>F227-F227*$B$4/100</f>
        <v>42.304363636363625</v>
      </c>
    </row>
    <row r="228" spans="1:7">
      <c r="A228" s="3119" t="s">
        <v>271</v>
      </c>
      <c r="B228" s="3118" t="s">
        <v>165</v>
      </c>
      <c r="C228" s="3112">
        <v>10</v>
      </c>
      <c r="D228" s="4055">
        <v>0.68923636363636354</v>
      </c>
      <c r="E228" s="3031">
        <f t="shared" si="53"/>
        <v>0.68923636363636354</v>
      </c>
      <c r="F228" s="3031">
        <f>D228*Оглавление!$B$14</f>
        <v>65.477454545454535</v>
      </c>
      <c r="G228" s="3031">
        <f>F228-F228*$B$4/100</f>
        <v>65.477454545454535</v>
      </c>
    </row>
    <row r="229" spans="1:7">
      <c r="A229" s="3119" t="s">
        <v>272</v>
      </c>
      <c r="B229" s="3118" t="s">
        <v>166</v>
      </c>
      <c r="C229" s="3112">
        <v>10</v>
      </c>
      <c r="D229" s="4055">
        <v>0.73461818181818173</v>
      </c>
      <c r="E229" s="3031">
        <f t="shared" si="53"/>
        <v>0.73461818181818173</v>
      </c>
      <c r="F229" s="3031">
        <f>D229*Оглавление!$B$14</f>
        <v>69.788727272727257</v>
      </c>
      <c r="G229" s="3031">
        <f>F229-F229*$B$4/100</f>
        <v>69.788727272727257</v>
      </c>
    </row>
    <row r="230" spans="1:7">
      <c r="A230" s="3119" t="s">
        <v>273</v>
      </c>
      <c r="B230" s="3118" t="s">
        <v>167</v>
      </c>
      <c r="C230" s="3112">
        <v>10</v>
      </c>
      <c r="D230" s="4055">
        <v>1.0381090909090906</v>
      </c>
      <c r="E230" s="3031">
        <f t="shared" si="53"/>
        <v>1.0381090909090906</v>
      </c>
      <c r="F230" s="3031">
        <f>D230*Оглавление!$B$14</f>
        <v>98.620363636363606</v>
      </c>
      <c r="G230" s="3031">
        <f>F230-F230*$B$4/100</f>
        <v>98.620363636363606</v>
      </c>
    </row>
    <row r="231" spans="1:7">
      <c r="A231" s="529"/>
      <c r="B231" s="529"/>
      <c r="C231" s="3097"/>
      <c r="D231" s="3104"/>
      <c r="E231" s="3104"/>
      <c r="F231" s="529"/>
      <c r="G231" s="529"/>
    </row>
    <row r="232" spans="1:7">
      <c r="A232" s="529" t="s">
        <v>7821</v>
      </c>
      <c r="B232" s="529"/>
      <c r="C232" s="3097"/>
      <c r="D232" s="3104"/>
      <c r="E232" s="3104"/>
      <c r="F232" s="529"/>
      <c r="G232" s="529"/>
    </row>
    <row r="233" spans="1:7">
      <c r="A233" s="1367"/>
      <c r="B233" s="1367"/>
      <c r="C233" s="1804"/>
      <c r="D233" s="3083"/>
      <c r="E233" s="3083"/>
      <c r="F233" s="1367"/>
      <c r="G233" s="1367"/>
    </row>
  </sheetData>
  <customSheetViews>
    <customSheetView guid="{76FA2CE7-179E-4731-B7AE-63C5E5E79002}">
      <selection activeCell="Q51" sqref="Q51"/>
      <pageMargins left="0.7" right="0.7" top="0.75" bottom="0.75" header="0.3" footer="0.3"/>
      <pageSetup paperSize="9" orientation="portrait" r:id="rId1"/>
    </customSheetView>
    <customSheetView guid="{24F900A2-7147-4318-9E77-2B71404314A7}">
      <selection sqref="A1:F1"/>
      <pageMargins left="0.7" right="0.7" top="0.75" bottom="0.75" header="0.3" footer="0.3"/>
      <pageSetup paperSize="9" orientation="portrait" r:id="rId2"/>
    </customSheetView>
    <customSheetView guid="{A02336A9-D2FB-4D03-950A-00B6EBD6A28C}">
      <selection sqref="A1:F1"/>
      <pageMargins left="0.7" right="0.7" top="0.75" bottom="0.75" header="0.3" footer="0.3"/>
      <pageSetup paperSize="9" orientation="portrait" r:id="rId3"/>
    </customSheetView>
    <customSheetView guid="{3E3E5346-F5D1-49F5-AB0E-78170B65853C}" topLeftCell="A340">
      <selection activeCell="D375" sqref="D375"/>
      <pageMargins left="0.7" right="0.7" top="0.75" bottom="0.75" header="0.3" footer="0.3"/>
      <pageSetup paperSize="9" orientation="portrait" r:id="rId4"/>
    </customSheetView>
    <customSheetView guid="{D7CF3121-CFC0-4E70-8DCD-811E30042E24}">
      <selection sqref="A1:F1"/>
      <pageMargins left="0.7" right="0.7" top="0.75" bottom="0.75" header="0.3" footer="0.3"/>
      <pageSetup paperSize="9" orientation="portrait" r:id="rId5"/>
    </customSheetView>
    <customSheetView guid="{A76FD505-AF56-4CD8-967A-59C705AF567C}">
      <selection sqref="A1:F1"/>
      <pageMargins left="0.7" right="0.7" top="0.75" bottom="0.75" header="0.3" footer="0.3"/>
      <pageSetup paperSize="9" orientation="portrait" r:id="rId6"/>
    </customSheetView>
    <customSheetView guid="{B3358888-E690-452C-98EC-431498422E6E}" topLeftCell="A340">
      <selection activeCell="D375" sqref="D375"/>
      <pageMargins left="0.7" right="0.7" top="0.75" bottom="0.75" header="0.3" footer="0.3"/>
      <pageSetup paperSize="9" orientation="portrait" r:id="rId7"/>
    </customSheetView>
    <customSheetView guid="{6108970F-8E7A-462E-A499-E2FD79FB3A77}" topLeftCell="A340">
      <selection activeCell="D375" sqref="D375"/>
      <pageMargins left="0.7" right="0.7" top="0.75" bottom="0.75" header="0.3" footer="0.3"/>
      <pageSetup paperSize="9" orientation="portrait" r:id="rId8"/>
    </customSheetView>
    <customSheetView guid="{45761FB6-8710-4C75-A8B6-5A7FCAACACDF}" topLeftCell="A340">
      <selection activeCell="D375" sqref="D375"/>
      <pageMargins left="0.7" right="0.7" top="0.75" bottom="0.75" header="0.3" footer="0.3"/>
      <pageSetup paperSize="9" orientation="portrait" r:id="rId9"/>
    </customSheetView>
    <customSheetView guid="{C23E91BF-4A86-4D00-A577-1A263DDCB8BC}">
      <selection sqref="A1:F1"/>
      <pageMargins left="0.7" right="0.7" top="0.75" bottom="0.75" header="0.3" footer="0.3"/>
      <pageSetup paperSize="9" orientation="portrait" r:id="rId10"/>
    </customSheetView>
    <customSheetView guid="{94E74550-0B2B-4B3C-8E97-CCCC46023914}">
      <selection sqref="A1:F1"/>
      <pageMargins left="0.7" right="0.7" top="0.75" bottom="0.75" header="0.3" footer="0.3"/>
      <pageSetup paperSize="9" orientation="portrait" r:id="rId11"/>
    </customSheetView>
  </customSheetViews>
  <mergeCells count="6">
    <mergeCell ref="A206:G206"/>
    <mergeCell ref="A1:G1"/>
    <mergeCell ref="A17:G17"/>
    <mergeCell ref="A90:G90"/>
    <mergeCell ref="A7:G8"/>
    <mergeCell ref="A18:G18"/>
  </mergeCells>
  <pageMargins left="0.7" right="0.7" top="0.75" bottom="0.75" header="0.3" footer="0.3"/>
  <pageSetup paperSize="9" orientation="portrait" r:id="rId12"/>
  <drawing r:id="rId1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Лист55"/>
  <dimension ref="A1:J91"/>
  <sheetViews>
    <sheetView workbookViewId="0">
      <selection activeCell="I28" sqref="I28"/>
    </sheetView>
  </sheetViews>
  <sheetFormatPr defaultRowHeight="14.35"/>
  <cols>
    <col min="1" max="1" width="18.703125" customWidth="1"/>
    <col min="2" max="2" width="28.87890625" style="584" bestFit="1" customWidth="1"/>
    <col min="3" max="3" width="12.41015625" customWidth="1"/>
    <col min="4" max="4" width="15.41015625" style="1279" customWidth="1"/>
    <col min="5" max="7" width="15.41015625" customWidth="1"/>
    <col min="9" max="9" width="9.1171875" style="1279"/>
  </cols>
  <sheetData>
    <row r="1" spans="1:10" s="512" customFormat="1">
      <c r="A1" s="8674" t="s">
        <v>14101</v>
      </c>
      <c r="B1" s="8674"/>
      <c r="C1" s="8674"/>
      <c r="D1" s="8674"/>
      <c r="E1" s="8674"/>
      <c r="F1" s="8674"/>
      <c r="G1" s="8674"/>
      <c r="I1" s="1279"/>
    </row>
    <row r="2" spans="1:10" s="512" customFormat="1">
      <c r="B2" s="584"/>
      <c r="D2" s="2882"/>
      <c r="I2" s="1279"/>
    </row>
    <row r="3" spans="1:10" s="512" customFormat="1">
      <c r="B3" s="584"/>
      <c r="D3" s="2882"/>
      <c r="I3" s="1279"/>
    </row>
    <row r="4" spans="1:10">
      <c r="A4" s="18" t="s">
        <v>48</v>
      </c>
      <c r="B4" s="19">
        <v>0</v>
      </c>
      <c r="C4" s="512"/>
    </row>
    <row r="6" spans="1:10" ht="43">
      <c r="A6" s="23" t="s">
        <v>75</v>
      </c>
      <c r="B6" s="23" t="s">
        <v>76</v>
      </c>
      <c r="C6" s="23" t="s">
        <v>77</v>
      </c>
      <c r="D6" s="2883" t="s">
        <v>57</v>
      </c>
      <c r="E6" s="894" t="s">
        <v>3234</v>
      </c>
      <c r="F6" s="24" t="s">
        <v>58</v>
      </c>
      <c r="G6" s="24" t="s">
        <v>59</v>
      </c>
    </row>
    <row r="7" spans="1:10">
      <c r="A7" s="8672" t="s">
        <v>2851</v>
      </c>
      <c r="B7" s="8672"/>
      <c r="C7" s="3093"/>
      <c r="D7" s="3094"/>
      <c r="E7" s="529"/>
      <c r="F7" s="536"/>
      <c r="G7" s="536"/>
      <c r="J7" s="4563"/>
    </row>
    <row r="8" spans="1:10">
      <c r="A8" s="3614" t="s">
        <v>2848</v>
      </c>
      <c r="B8" s="3615" t="s">
        <v>164</v>
      </c>
      <c r="C8" s="3615" t="s">
        <v>2852</v>
      </c>
      <c r="D8" s="5329">
        <v>1.55</v>
      </c>
      <c r="E8" s="3095">
        <v>1.81</v>
      </c>
      <c r="F8" s="767">
        <f>D8*Оглавление!$B$14</f>
        <v>147.25</v>
      </c>
      <c r="G8" s="767">
        <f>F8-F8*$B$4/100</f>
        <v>147.25</v>
      </c>
      <c r="J8" s="4563"/>
    </row>
    <row r="9" spans="1:10">
      <c r="A9" s="3614" t="s">
        <v>2849</v>
      </c>
      <c r="B9" s="3615" t="s">
        <v>2854</v>
      </c>
      <c r="C9" s="3615" t="s">
        <v>2852</v>
      </c>
      <c r="D9" s="5329">
        <v>2.65</v>
      </c>
      <c r="E9" s="3095">
        <v>2.87</v>
      </c>
      <c r="F9" s="767">
        <f>D9*Оглавление!$B$14</f>
        <v>251.75</v>
      </c>
      <c r="G9" s="767">
        <f>F9-F9*$B$4/100</f>
        <v>251.75</v>
      </c>
      <c r="J9" s="4563"/>
    </row>
    <row r="10" spans="1:10">
      <c r="A10" s="3614" t="s">
        <v>2850</v>
      </c>
      <c r="B10" s="3615" t="s">
        <v>2855</v>
      </c>
      <c r="C10" s="3615" t="s">
        <v>2853</v>
      </c>
      <c r="D10" s="5329">
        <v>4.8099999999999996</v>
      </c>
      <c r="E10" s="3095">
        <v>5.51</v>
      </c>
      <c r="F10" s="767">
        <f>D10*Оглавление!$B$14</f>
        <v>456.95</v>
      </c>
      <c r="G10" s="767">
        <f>F10-F10*$B$4/100</f>
        <v>456.95</v>
      </c>
      <c r="J10" s="4563"/>
    </row>
    <row r="11" spans="1:10">
      <c r="A11" s="3614" t="s">
        <v>13538</v>
      </c>
      <c r="B11" s="3615" t="s">
        <v>2856</v>
      </c>
      <c r="C11" s="3615" t="s">
        <v>2853</v>
      </c>
      <c r="D11" s="5329">
        <v>7.06</v>
      </c>
      <c r="E11" s="3095">
        <v>8.1199999999999992</v>
      </c>
      <c r="F11" s="767">
        <f>D11*Оглавление!$B$14</f>
        <v>670.69999999999993</v>
      </c>
      <c r="G11" s="767">
        <f>F11-F11*$B$4/100</f>
        <v>670.69999999999993</v>
      </c>
      <c r="J11" s="4563"/>
    </row>
    <row r="12" spans="1:10">
      <c r="A12" s="8673" t="s">
        <v>1706</v>
      </c>
      <c r="B12" s="8673"/>
      <c r="C12" s="8673"/>
      <c r="D12" s="8673"/>
      <c r="E12" s="8673"/>
      <c r="F12" s="8673"/>
      <c r="G12" s="8673"/>
      <c r="J12" s="4563"/>
    </row>
    <row r="13" spans="1:10">
      <c r="A13" s="1131" t="s">
        <v>7891</v>
      </c>
      <c r="B13" s="1373" t="s">
        <v>7892</v>
      </c>
      <c r="C13" s="3589" t="s">
        <v>276</v>
      </c>
      <c r="D13" s="1106">
        <v>3.1666377600000009</v>
      </c>
      <c r="E13" s="3095">
        <f t="shared" ref="E13:E72" si="0">D13-D13*$B$4/100</f>
        <v>3.1666377600000009</v>
      </c>
      <c r="F13" s="767">
        <f>D13*Оглавление!$B$14</f>
        <v>300.83058720000008</v>
      </c>
      <c r="G13" s="767">
        <f>F13-F13*$B$4/100</f>
        <v>300.83058720000008</v>
      </c>
      <c r="J13" s="4563"/>
    </row>
    <row r="14" spans="1:10">
      <c r="A14" s="1131" t="s">
        <v>7893</v>
      </c>
      <c r="B14" s="1373" t="s">
        <v>7894</v>
      </c>
      <c r="C14" s="3589" t="s">
        <v>283</v>
      </c>
      <c r="D14" s="1106">
        <v>4.1451696000000009</v>
      </c>
      <c r="E14" s="3095">
        <f t="shared" si="0"/>
        <v>4.1451696000000009</v>
      </c>
      <c r="F14" s="767">
        <f>D14*Оглавление!$B$14</f>
        <v>393.79111200000011</v>
      </c>
      <c r="G14" s="767">
        <f t="shared" ref="G14:G68" si="1">F14-F14*$B$4/100</f>
        <v>393.79111200000011</v>
      </c>
      <c r="J14" s="4563"/>
    </row>
    <row r="15" spans="1:10">
      <c r="A15" s="1131" t="s">
        <v>7895</v>
      </c>
      <c r="B15" s="1373" t="s">
        <v>7896</v>
      </c>
      <c r="C15" s="3589" t="s">
        <v>283</v>
      </c>
      <c r="D15" s="1106">
        <v>5.0421571200000006</v>
      </c>
      <c r="E15" s="3095">
        <f t="shared" si="0"/>
        <v>5.0421571200000006</v>
      </c>
      <c r="F15" s="767">
        <f>D15*Оглавление!$B$14</f>
        <v>479.00492640000004</v>
      </c>
      <c r="G15" s="767">
        <f t="shared" si="1"/>
        <v>479.00492640000004</v>
      </c>
      <c r="J15" s="4563"/>
    </row>
    <row r="16" spans="1:10">
      <c r="A16" s="1131" t="s">
        <v>7897</v>
      </c>
      <c r="B16" s="1373" t="s">
        <v>7898</v>
      </c>
      <c r="C16" s="3589" t="s">
        <v>431</v>
      </c>
      <c r="D16" s="1106">
        <v>6.4555920000000011</v>
      </c>
      <c r="E16" s="3095">
        <f t="shared" si="0"/>
        <v>6.4555920000000011</v>
      </c>
      <c r="F16" s="767">
        <f>D16*Оглавление!$B$14</f>
        <v>613.28124000000014</v>
      </c>
      <c r="G16" s="767">
        <f t="shared" si="1"/>
        <v>613.28124000000014</v>
      </c>
      <c r="J16" s="4563"/>
    </row>
    <row r="17" spans="1:10">
      <c r="A17" s="1131" t="s">
        <v>7899</v>
      </c>
      <c r="B17" s="1373" t="s">
        <v>7900</v>
      </c>
      <c r="C17" s="3589" t="s">
        <v>444</v>
      </c>
      <c r="D17" s="1106">
        <v>7.7467104000000031</v>
      </c>
      <c r="E17" s="3095">
        <f t="shared" si="0"/>
        <v>7.7467104000000031</v>
      </c>
      <c r="F17" s="767">
        <f>D17*Оглавление!$B$14</f>
        <v>735.93748800000026</v>
      </c>
      <c r="G17" s="767">
        <f t="shared" si="1"/>
        <v>735.93748800000026</v>
      </c>
      <c r="J17" s="4563"/>
    </row>
    <row r="18" spans="1:10">
      <c r="A18" s="1131" t="s">
        <v>7901</v>
      </c>
      <c r="B18" s="1373" t="s">
        <v>7902</v>
      </c>
      <c r="C18" s="3589" t="s">
        <v>7904</v>
      </c>
      <c r="D18" s="1106">
        <v>9.499913280000003</v>
      </c>
      <c r="E18" s="3095">
        <f t="shared" si="0"/>
        <v>9.499913280000003</v>
      </c>
      <c r="F18" s="767">
        <f>D18*Оглавление!$B$14</f>
        <v>902.49176160000025</v>
      </c>
      <c r="G18" s="767">
        <f t="shared" si="1"/>
        <v>902.49176160000025</v>
      </c>
      <c r="J18" s="4563"/>
    </row>
    <row r="19" spans="1:10">
      <c r="A19" s="1144" t="s">
        <v>1709</v>
      </c>
      <c r="B19" s="1373"/>
      <c r="C19" s="3589"/>
      <c r="D19" s="1106"/>
      <c r="E19" s="1106"/>
      <c r="F19" s="767"/>
      <c r="G19" s="767"/>
      <c r="J19" s="4563"/>
    </row>
    <row r="20" spans="1:10">
      <c r="A20" s="1131" t="s">
        <v>7905</v>
      </c>
      <c r="B20" s="1373" t="s">
        <v>7906</v>
      </c>
      <c r="C20" s="3589" t="s">
        <v>276</v>
      </c>
      <c r="D20" s="1106">
        <v>3.628722240000001</v>
      </c>
      <c r="E20" s="3095">
        <f t="shared" si="0"/>
        <v>3.628722240000001</v>
      </c>
      <c r="F20" s="767">
        <f>D20*Оглавление!$B$14</f>
        <v>344.72861280000012</v>
      </c>
      <c r="G20" s="767">
        <f t="shared" si="1"/>
        <v>344.72861280000012</v>
      </c>
      <c r="J20" s="4563"/>
    </row>
    <row r="21" spans="1:10">
      <c r="A21" s="1131" t="s">
        <v>7907</v>
      </c>
      <c r="B21" s="1373" t="s">
        <v>7908</v>
      </c>
      <c r="C21" s="3589" t="s">
        <v>283</v>
      </c>
      <c r="D21" s="1106">
        <v>4.6072540800000015</v>
      </c>
      <c r="E21" s="3095">
        <f t="shared" si="0"/>
        <v>4.6072540800000015</v>
      </c>
      <c r="F21" s="767">
        <f>D21*Оглавление!$B$14</f>
        <v>437.68913760000015</v>
      </c>
      <c r="G21" s="767">
        <f t="shared" si="1"/>
        <v>437.68913760000015</v>
      </c>
      <c r="J21" s="4563"/>
    </row>
    <row r="22" spans="1:10">
      <c r="A22" s="1131" t="s">
        <v>7909</v>
      </c>
      <c r="B22" s="1373" t="s">
        <v>7896</v>
      </c>
      <c r="C22" s="3589" t="s">
        <v>277</v>
      </c>
      <c r="D22" s="1106">
        <v>5.2324272000000018</v>
      </c>
      <c r="E22" s="3095">
        <f t="shared" si="0"/>
        <v>5.2324272000000018</v>
      </c>
      <c r="F22" s="767">
        <f>D22*Оглавление!$B$14</f>
        <v>497.08058400000016</v>
      </c>
      <c r="G22" s="767">
        <f t="shared" si="1"/>
        <v>497.08058400000016</v>
      </c>
      <c r="J22" s="4563"/>
    </row>
    <row r="23" spans="1:10">
      <c r="A23" s="1131" t="s">
        <v>7910</v>
      </c>
      <c r="B23" s="1373" t="s">
        <v>7898</v>
      </c>
      <c r="C23" s="3589" t="s">
        <v>444</v>
      </c>
      <c r="D23" s="1106">
        <v>6.7681785600000026</v>
      </c>
      <c r="E23" s="3095">
        <f t="shared" si="0"/>
        <v>6.7681785600000026</v>
      </c>
      <c r="F23" s="767">
        <f>D23*Оглавление!$B$14</f>
        <v>642.97696320000023</v>
      </c>
      <c r="G23" s="767">
        <f t="shared" si="1"/>
        <v>642.97696320000023</v>
      </c>
      <c r="J23" s="4563"/>
    </row>
    <row r="24" spans="1:10">
      <c r="A24" s="1131" t="s">
        <v>7911</v>
      </c>
      <c r="B24" s="1373" t="s">
        <v>7900</v>
      </c>
      <c r="C24" s="3589" t="s">
        <v>7903</v>
      </c>
      <c r="D24" s="1106">
        <v>8.3311113600000013</v>
      </c>
      <c r="E24" s="3095">
        <f t="shared" si="0"/>
        <v>8.3311113600000013</v>
      </c>
      <c r="F24" s="767">
        <f>D24*Оглавление!$B$14</f>
        <v>791.4555792000001</v>
      </c>
      <c r="G24" s="767">
        <f t="shared" si="1"/>
        <v>791.4555792000001</v>
      </c>
      <c r="J24" s="4563"/>
    </row>
    <row r="25" spans="1:10">
      <c r="A25" s="1131" t="s">
        <v>7912</v>
      </c>
      <c r="B25" s="1373" t="s">
        <v>7902</v>
      </c>
      <c r="C25" s="3589" t="s">
        <v>7903</v>
      </c>
      <c r="D25" s="1106">
        <v>10.233812160000003</v>
      </c>
      <c r="E25" s="3095">
        <f t="shared" si="0"/>
        <v>10.233812160000003</v>
      </c>
      <c r="F25" s="767">
        <f>D25*Оглавление!$B$14</f>
        <v>972.21215520000032</v>
      </c>
      <c r="G25" s="767">
        <f t="shared" si="1"/>
        <v>972.21215520000032</v>
      </c>
      <c r="J25" s="4563"/>
    </row>
    <row r="26" spans="1:10">
      <c r="A26" s="1144" t="s">
        <v>1906</v>
      </c>
      <c r="B26" s="1373"/>
      <c r="C26" s="3589"/>
      <c r="D26" s="1106"/>
      <c r="E26" s="1106"/>
      <c r="F26" s="767"/>
      <c r="G26" s="767"/>
      <c r="J26" s="4563"/>
    </row>
    <row r="27" spans="1:10" s="1370" customFormat="1">
      <c r="A27" s="1131" t="s">
        <v>7913</v>
      </c>
      <c r="B27" s="1373" t="s">
        <v>7914</v>
      </c>
      <c r="C27" s="3589" t="s">
        <v>276</v>
      </c>
      <c r="D27" s="1106">
        <v>3.2889542400000007</v>
      </c>
      <c r="E27" s="3095">
        <f t="shared" si="0"/>
        <v>3.2889542400000007</v>
      </c>
      <c r="F27" s="767">
        <f>D27*Оглавление!$B$14</f>
        <v>312.45065280000006</v>
      </c>
      <c r="G27" s="767">
        <f t="shared" si="1"/>
        <v>312.45065280000006</v>
      </c>
      <c r="I27" s="1279"/>
      <c r="J27" s="4563"/>
    </row>
    <row r="28" spans="1:10" s="1370" customFormat="1">
      <c r="A28" s="1131" t="s">
        <v>7915</v>
      </c>
      <c r="B28" s="1373" t="s">
        <v>7916</v>
      </c>
      <c r="C28" s="3589" t="s">
        <v>283</v>
      </c>
      <c r="D28" s="1106">
        <v>4.1451696000000009</v>
      </c>
      <c r="E28" s="3095">
        <f t="shared" si="0"/>
        <v>4.1451696000000009</v>
      </c>
      <c r="F28" s="767">
        <f>D28*Оглавление!$B$14</f>
        <v>393.79111200000011</v>
      </c>
      <c r="G28" s="767">
        <f t="shared" si="1"/>
        <v>393.79111200000011</v>
      </c>
      <c r="I28" s="1279"/>
      <c r="J28" s="4563"/>
    </row>
    <row r="29" spans="1:10" s="1370" customFormat="1">
      <c r="A29" s="1131" t="s">
        <v>7917</v>
      </c>
      <c r="B29" s="1373" t="s">
        <v>7918</v>
      </c>
      <c r="C29" s="3589" t="s">
        <v>444</v>
      </c>
      <c r="D29" s="1106">
        <v>6.088642560000002</v>
      </c>
      <c r="E29" s="3095">
        <f t="shared" si="0"/>
        <v>6.088642560000002</v>
      </c>
      <c r="F29" s="767">
        <f>D29*Оглавление!$B$14</f>
        <v>578.42104320000021</v>
      </c>
      <c r="G29" s="767">
        <f t="shared" si="1"/>
        <v>578.42104320000021</v>
      </c>
      <c r="I29" s="1279"/>
      <c r="J29" s="4563"/>
    </row>
    <row r="30" spans="1:10" s="1370" customFormat="1">
      <c r="A30" s="1131" t="s">
        <v>7919</v>
      </c>
      <c r="B30" s="1373" t="s">
        <v>7920</v>
      </c>
      <c r="C30" s="3589" t="s">
        <v>7903</v>
      </c>
      <c r="D30" s="1106">
        <v>11.456976960000006</v>
      </c>
      <c r="E30" s="3095">
        <f t="shared" si="0"/>
        <v>11.456976960000006</v>
      </c>
      <c r="F30" s="767">
        <f>D30*Оглавление!$B$14</f>
        <v>1088.4128112000005</v>
      </c>
      <c r="G30" s="767">
        <f t="shared" si="1"/>
        <v>1088.4128112000005</v>
      </c>
      <c r="I30" s="1279"/>
      <c r="J30" s="4563"/>
    </row>
    <row r="31" spans="1:10">
      <c r="A31" s="1144" t="s">
        <v>1912</v>
      </c>
      <c r="B31" s="1373"/>
      <c r="C31" s="3589"/>
      <c r="D31" s="1106"/>
      <c r="E31" s="1106"/>
      <c r="F31" s="767"/>
      <c r="G31" s="767"/>
      <c r="J31" s="4563"/>
    </row>
    <row r="32" spans="1:10">
      <c r="A32" s="1131" t="s">
        <v>7921</v>
      </c>
      <c r="B32" s="1373" t="s">
        <v>7922</v>
      </c>
      <c r="C32" s="3589" t="s">
        <v>283</v>
      </c>
      <c r="D32" s="1106">
        <v>4.3354396800000012</v>
      </c>
      <c r="E32" s="3095">
        <f t="shared" si="0"/>
        <v>4.3354396800000012</v>
      </c>
      <c r="F32" s="767">
        <f>D32*Оглавление!$B$14</f>
        <v>411.86676960000011</v>
      </c>
      <c r="G32" s="767">
        <f t="shared" si="1"/>
        <v>411.86676960000011</v>
      </c>
      <c r="J32" s="4563"/>
    </row>
    <row r="33" spans="1:10">
      <c r="A33" s="1131" t="s">
        <v>7923</v>
      </c>
      <c r="B33" s="1373" t="s">
        <v>7924</v>
      </c>
      <c r="C33" s="3589" t="s">
        <v>277</v>
      </c>
      <c r="D33" s="1106">
        <v>6.1837776000000018</v>
      </c>
      <c r="E33" s="3095">
        <f t="shared" si="0"/>
        <v>6.1837776000000018</v>
      </c>
      <c r="F33" s="767">
        <f>D33*Оглавление!$B$14</f>
        <v>587.45887200000016</v>
      </c>
      <c r="G33" s="767">
        <f t="shared" si="1"/>
        <v>587.45887200000016</v>
      </c>
      <c r="J33" s="4563"/>
    </row>
    <row r="34" spans="1:10">
      <c r="A34" s="1131" t="s">
        <v>7925</v>
      </c>
      <c r="B34" s="1373" t="s">
        <v>7926</v>
      </c>
      <c r="C34" s="3589" t="s">
        <v>7903</v>
      </c>
      <c r="D34" s="1106">
        <v>11.456976960000006</v>
      </c>
      <c r="E34" s="3095">
        <f t="shared" si="0"/>
        <v>11.456976960000006</v>
      </c>
      <c r="F34" s="767">
        <f>D34*Оглавление!$B$14</f>
        <v>1088.4128112000005</v>
      </c>
      <c r="G34" s="767">
        <f t="shared" si="1"/>
        <v>1088.4128112000005</v>
      </c>
      <c r="J34" s="4563"/>
    </row>
    <row r="35" spans="1:10">
      <c r="A35" s="1144" t="s">
        <v>155</v>
      </c>
      <c r="B35" s="1373"/>
      <c r="C35" s="3589"/>
      <c r="D35" s="1106"/>
      <c r="E35" s="1106"/>
      <c r="F35" s="767"/>
      <c r="G35" s="767"/>
      <c r="J35" s="4563"/>
    </row>
    <row r="36" spans="1:10">
      <c r="A36" s="1131" t="s">
        <v>7927</v>
      </c>
      <c r="B36" s="1373" t="s">
        <v>7928</v>
      </c>
      <c r="C36" s="3589" t="s">
        <v>7972</v>
      </c>
      <c r="D36" s="1106">
        <v>8.6708793600000025</v>
      </c>
      <c r="E36" s="3095">
        <f t="shared" si="0"/>
        <v>8.6708793600000025</v>
      </c>
      <c r="F36" s="767">
        <f>D36*Оглавление!$B$14</f>
        <v>823.73353920000022</v>
      </c>
      <c r="G36" s="767">
        <f t="shared" si="1"/>
        <v>823.73353920000022</v>
      </c>
      <c r="J36" s="4563"/>
    </row>
    <row r="37" spans="1:10">
      <c r="A37" s="1131" t="s">
        <v>7929</v>
      </c>
      <c r="B37" s="1373" t="s">
        <v>7930</v>
      </c>
      <c r="C37" s="3589" t="s">
        <v>7955</v>
      </c>
      <c r="D37" s="1106">
        <v>8.6708793600000025</v>
      </c>
      <c r="E37" s="3095">
        <f t="shared" si="0"/>
        <v>8.6708793600000025</v>
      </c>
      <c r="F37" s="767">
        <f>D37*Оглавление!$B$14</f>
        <v>823.73353920000022</v>
      </c>
      <c r="G37" s="767">
        <f t="shared" si="1"/>
        <v>823.73353920000022</v>
      </c>
      <c r="J37" s="4563"/>
    </row>
    <row r="38" spans="1:10">
      <c r="A38" s="1131" t="s">
        <v>7931</v>
      </c>
      <c r="B38" s="1373" t="s">
        <v>7932</v>
      </c>
      <c r="C38" s="3589" t="s">
        <v>7955</v>
      </c>
      <c r="D38" s="1106">
        <v>8.6708793600000025</v>
      </c>
      <c r="E38" s="3095">
        <f t="shared" si="0"/>
        <v>8.6708793600000025</v>
      </c>
      <c r="F38" s="767">
        <f>D38*Оглавление!$B$14</f>
        <v>823.73353920000022</v>
      </c>
      <c r="G38" s="767">
        <f t="shared" si="1"/>
        <v>823.73353920000022</v>
      </c>
      <c r="J38" s="4563"/>
    </row>
    <row r="39" spans="1:10">
      <c r="A39" s="1131" t="s">
        <v>7933</v>
      </c>
      <c r="B39" s="1373" t="s">
        <v>7934</v>
      </c>
      <c r="C39" s="3589" t="s">
        <v>7955</v>
      </c>
      <c r="D39" s="1106">
        <v>8.6708793600000025</v>
      </c>
      <c r="E39" s="3095">
        <f t="shared" si="0"/>
        <v>8.6708793600000025</v>
      </c>
      <c r="F39" s="767">
        <f>D39*Оглавление!$B$14</f>
        <v>823.73353920000022</v>
      </c>
      <c r="G39" s="767">
        <f t="shared" si="1"/>
        <v>823.73353920000022</v>
      </c>
      <c r="J39" s="4563"/>
    </row>
    <row r="40" spans="1:10">
      <c r="A40" s="1131" t="s">
        <v>7935</v>
      </c>
      <c r="B40" s="1373" t="s">
        <v>7936</v>
      </c>
      <c r="C40" s="3589" t="s">
        <v>7958</v>
      </c>
      <c r="D40" s="1106">
        <v>12.625778880000002</v>
      </c>
      <c r="E40" s="3095">
        <f t="shared" si="0"/>
        <v>12.625778880000002</v>
      </c>
      <c r="F40" s="767">
        <f>D40*Оглавление!$B$14</f>
        <v>1199.4489936000002</v>
      </c>
      <c r="G40" s="767">
        <f t="shared" si="1"/>
        <v>1199.4489936000002</v>
      </c>
      <c r="J40" s="4563"/>
    </row>
    <row r="41" spans="1:10">
      <c r="A41" s="1131" t="s">
        <v>7937</v>
      </c>
      <c r="B41" s="1373" t="s">
        <v>7938</v>
      </c>
      <c r="C41" s="3589" t="s">
        <v>7958</v>
      </c>
      <c r="D41" s="1106">
        <v>12.625778880000002</v>
      </c>
      <c r="E41" s="3095">
        <f t="shared" si="0"/>
        <v>12.625778880000002</v>
      </c>
      <c r="F41" s="767">
        <f>D41*Оглавление!$B$14</f>
        <v>1199.4489936000002</v>
      </c>
      <c r="G41" s="767">
        <f t="shared" si="1"/>
        <v>1199.4489936000002</v>
      </c>
      <c r="J41" s="4563"/>
    </row>
    <row r="42" spans="1:10">
      <c r="A42" s="1131" t="s">
        <v>7939</v>
      </c>
      <c r="B42" s="1373" t="s">
        <v>7940</v>
      </c>
      <c r="C42" s="3589" t="s">
        <v>7958</v>
      </c>
      <c r="D42" s="1106">
        <v>12.625778880000002</v>
      </c>
      <c r="E42" s="3095">
        <f t="shared" si="0"/>
        <v>12.625778880000002</v>
      </c>
      <c r="F42" s="767">
        <f>D42*Оглавление!$B$14</f>
        <v>1199.4489936000002</v>
      </c>
      <c r="G42" s="767">
        <f t="shared" si="1"/>
        <v>1199.4489936000002</v>
      </c>
      <c r="J42" s="4563"/>
    </row>
    <row r="43" spans="1:10">
      <c r="A43" s="1131" t="s">
        <v>7941</v>
      </c>
      <c r="B43" s="1373" t="s">
        <v>7942</v>
      </c>
      <c r="C43" s="3589" t="s">
        <v>7958</v>
      </c>
      <c r="D43" s="1106">
        <v>12.625778880000002</v>
      </c>
      <c r="E43" s="3095">
        <f t="shared" si="0"/>
        <v>12.625778880000002</v>
      </c>
      <c r="F43" s="767">
        <f>D43*Оглавление!$B$14</f>
        <v>1199.4489936000002</v>
      </c>
      <c r="G43" s="767">
        <f t="shared" si="1"/>
        <v>1199.4489936000002</v>
      </c>
      <c r="J43" s="4563"/>
    </row>
    <row r="44" spans="1:10">
      <c r="A44" s="1131" t="s">
        <v>7943</v>
      </c>
      <c r="B44" s="1373" t="s">
        <v>7944</v>
      </c>
      <c r="C44" s="3589" t="s">
        <v>7961</v>
      </c>
      <c r="D44" s="1106">
        <v>21.201523200000004</v>
      </c>
      <c r="E44" s="3095">
        <f t="shared" si="0"/>
        <v>21.201523200000004</v>
      </c>
      <c r="F44" s="767">
        <f>D44*Оглавление!$B$14</f>
        <v>2014.1447040000003</v>
      </c>
      <c r="G44" s="767">
        <f t="shared" si="1"/>
        <v>2014.1447040000003</v>
      </c>
      <c r="J44" s="4563"/>
    </row>
    <row r="45" spans="1:10">
      <c r="A45" s="1131" t="s">
        <v>7945</v>
      </c>
      <c r="B45" s="1373" t="s">
        <v>7946</v>
      </c>
      <c r="C45" s="3589" t="s">
        <v>7961</v>
      </c>
      <c r="D45" s="1106">
        <v>21.201523200000004</v>
      </c>
      <c r="E45" s="3095">
        <f t="shared" si="0"/>
        <v>21.201523200000004</v>
      </c>
      <c r="F45" s="767">
        <f>D45*Оглавление!$B$14</f>
        <v>2014.1447040000003</v>
      </c>
      <c r="G45" s="767">
        <f t="shared" si="1"/>
        <v>2014.1447040000003</v>
      </c>
      <c r="J45" s="4563"/>
    </row>
    <row r="46" spans="1:10">
      <c r="A46" s="1131" t="s">
        <v>7947</v>
      </c>
      <c r="B46" s="1373" t="s">
        <v>7948</v>
      </c>
      <c r="C46" s="3589" t="s">
        <v>7961</v>
      </c>
      <c r="D46" s="1106">
        <v>21.201523200000004</v>
      </c>
      <c r="E46" s="3095">
        <f t="shared" si="0"/>
        <v>21.201523200000004</v>
      </c>
      <c r="F46" s="767">
        <f>D46*Оглавление!$B$14</f>
        <v>2014.1447040000003</v>
      </c>
      <c r="G46" s="767">
        <f t="shared" si="1"/>
        <v>2014.1447040000003</v>
      </c>
      <c r="J46" s="4563"/>
    </row>
    <row r="47" spans="1:10">
      <c r="A47" s="1131" t="s">
        <v>7949</v>
      </c>
      <c r="B47" s="1373" t="s">
        <v>7950</v>
      </c>
      <c r="C47" s="3589" t="s">
        <v>7961</v>
      </c>
      <c r="D47" s="1106">
        <v>21.201523200000004</v>
      </c>
      <c r="E47" s="3095">
        <f t="shared" si="0"/>
        <v>21.201523200000004</v>
      </c>
      <c r="F47" s="767">
        <f>D47*Оглавление!$B$14</f>
        <v>2014.1447040000003</v>
      </c>
      <c r="G47" s="767">
        <f t="shared" si="1"/>
        <v>2014.1447040000003</v>
      </c>
      <c r="J47" s="4563"/>
    </row>
    <row r="48" spans="1:10">
      <c r="A48" s="1144" t="s">
        <v>3572</v>
      </c>
      <c r="B48" s="1373"/>
      <c r="C48" s="3589"/>
      <c r="D48" s="1106"/>
      <c r="E48" s="1106"/>
      <c r="F48" s="767"/>
      <c r="G48" s="767"/>
      <c r="J48" s="4563"/>
    </row>
    <row r="49" spans="1:10">
      <c r="A49" s="1131" t="s">
        <v>7951</v>
      </c>
      <c r="B49" s="1373" t="s">
        <v>7952</v>
      </c>
      <c r="C49" s="3589" t="s">
        <v>290</v>
      </c>
      <c r="D49" s="1106">
        <v>6.0206889600000011</v>
      </c>
      <c r="E49" s="3095">
        <f t="shared" si="0"/>
        <v>6.0206889600000011</v>
      </c>
      <c r="F49" s="767">
        <f>D49*Оглавление!$B$14</f>
        <v>571.96545120000008</v>
      </c>
      <c r="G49" s="767">
        <f t="shared" si="1"/>
        <v>571.96545120000008</v>
      </c>
      <c r="J49" s="4563"/>
    </row>
    <row r="50" spans="1:10">
      <c r="A50" s="1131" t="s">
        <v>7953</v>
      </c>
      <c r="B50" s="1373" t="s">
        <v>7954</v>
      </c>
      <c r="C50" s="3589" t="s">
        <v>7955</v>
      </c>
      <c r="D50" s="1106">
        <v>8.1680227200000015</v>
      </c>
      <c r="E50" s="3095">
        <f t="shared" si="0"/>
        <v>8.1680227200000015</v>
      </c>
      <c r="F50" s="767">
        <f>D50*Оглавление!$B$14</f>
        <v>775.96215840000013</v>
      </c>
      <c r="G50" s="767">
        <f t="shared" si="1"/>
        <v>775.96215840000013</v>
      </c>
      <c r="J50" s="4563"/>
    </row>
    <row r="51" spans="1:10">
      <c r="A51" s="1131" t="s">
        <v>7956</v>
      </c>
      <c r="B51" s="1373" t="s">
        <v>7957</v>
      </c>
      <c r="C51" s="3589" t="s">
        <v>7958</v>
      </c>
      <c r="D51" s="1106">
        <v>14.202302400000004</v>
      </c>
      <c r="E51" s="3095">
        <f t="shared" si="0"/>
        <v>14.202302400000004</v>
      </c>
      <c r="F51" s="767">
        <f>D51*Оглавление!$B$14</f>
        <v>1349.2187280000005</v>
      </c>
      <c r="G51" s="767">
        <f t="shared" si="1"/>
        <v>1349.2187280000005</v>
      </c>
      <c r="J51" s="4563"/>
    </row>
    <row r="52" spans="1:10">
      <c r="A52" s="1131" t="s">
        <v>7959</v>
      </c>
      <c r="B52" s="1373" t="s">
        <v>7960</v>
      </c>
      <c r="C52" s="3589" t="s">
        <v>7961</v>
      </c>
      <c r="D52" s="1106">
        <v>21.201523200000004</v>
      </c>
      <c r="E52" s="3095">
        <f t="shared" si="0"/>
        <v>21.201523200000004</v>
      </c>
      <c r="F52" s="767">
        <f>D52*Оглавление!$B$14</f>
        <v>2014.1447040000003</v>
      </c>
      <c r="G52" s="767">
        <f t="shared" si="1"/>
        <v>2014.1447040000003</v>
      </c>
      <c r="J52" s="4563"/>
    </row>
    <row r="53" spans="1:10">
      <c r="A53" s="1144" t="s">
        <v>5254</v>
      </c>
      <c r="B53" s="1373"/>
      <c r="C53" s="3589"/>
      <c r="D53" s="1106"/>
      <c r="E53" s="1106"/>
      <c r="F53" s="767"/>
      <c r="G53" s="767"/>
      <c r="J53" s="4563"/>
    </row>
    <row r="54" spans="1:10">
      <c r="A54" s="1131" t="s">
        <v>7962</v>
      </c>
      <c r="B54" s="1373" t="s">
        <v>7892</v>
      </c>
      <c r="C54" s="3589" t="s">
        <v>277</v>
      </c>
      <c r="D54" s="1106">
        <v>6.4555920000000011</v>
      </c>
      <c r="E54" s="3095">
        <f t="shared" si="0"/>
        <v>6.4555920000000011</v>
      </c>
      <c r="F54" s="767">
        <f>D54*Оглавление!$B$14</f>
        <v>613.28124000000014</v>
      </c>
      <c r="G54" s="767">
        <f t="shared" si="1"/>
        <v>613.28124000000014</v>
      </c>
      <c r="J54" s="4563"/>
    </row>
    <row r="55" spans="1:10">
      <c r="A55" s="1131" t="s">
        <v>7963</v>
      </c>
      <c r="B55" s="1373" t="s">
        <v>7894</v>
      </c>
      <c r="C55" s="3589" t="s">
        <v>7955</v>
      </c>
      <c r="D55" s="1106">
        <v>8.1680227200000015</v>
      </c>
      <c r="E55" s="3095">
        <f t="shared" si="0"/>
        <v>8.1680227200000015</v>
      </c>
      <c r="F55" s="767">
        <f>D55*Оглавление!$B$14</f>
        <v>775.96215840000013</v>
      </c>
      <c r="G55" s="767">
        <f t="shared" si="1"/>
        <v>775.96215840000013</v>
      </c>
      <c r="J55" s="4563"/>
    </row>
    <row r="56" spans="1:10">
      <c r="A56" s="1131" t="s">
        <v>7964</v>
      </c>
      <c r="B56" s="1373" t="s">
        <v>7896</v>
      </c>
      <c r="C56" s="3589" t="s">
        <v>7965</v>
      </c>
      <c r="D56" s="1106">
        <v>9.499913280000003</v>
      </c>
      <c r="E56" s="3095">
        <f t="shared" si="0"/>
        <v>9.499913280000003</v>
      </c>
      <c r="F56" s="767">
        <f>D56*Оглавление!$B$14</f>
        <v>902.49176160000025</v>
      </c>
      <c r="G56" s="767">
        <f t="shared" si="1"/>
        <v>902.49176160000025</v>
      </c>
      <c r="J56" s="4563"/>
    </row>
    <row r="57" spans="1:10">
      <c r="A57" s="1131" t="s">
        <v>7966</v>
      </c>
      <c r="B57" s="1373" t="s">
        <v>7967</v>
      </c>
      <c r="C57" s="3589" t="s">
        <v>7958</v>
      </c>
      <c r="D57" s="1106">
        <v>13.889715840000004</v>
      </c>
      <c r="E57" s="3095">
        <f t="shared" si="0"/>
        <v>13.889715840000004</v>
      </c>
      <c r="F57" s="767">
        <f>D57*Оглавление!$B$14</f>
        <v>1319.5230048000005</v>
      </c>
      <c r="G57" s="767">
        <f t="shared" si="1"/>
        <v>1319.5230048000005</v>
      </c>
      <c r="J57" s="4563"/>
    </row>
    <row r="58" spans="1:10">
      <c r="A58" s="1131" t="s">
        <v>7968</v>
      </c>
      <c r="B58" s="1373" t="s">
        <v>7902</v>
      </c>
      <c r="C58" s="3589" t="s">
        <v>7969</v>
      </c>
      <c r="D58" s="1106">
        <v>19.502683200000003</v>
      </c>
      <c r="E58" s="3095">
        <f t="shared" si="0"/>
        <v>19.502683200000003</v>
      </c>
      <c r="F58" s="767">
        <f>D58*Оглавление!$B$14</f>
        <v>1852.7549040000004</v>
      </c>
      <c r="G58" s="767">
        <f t="shared" si="1"/>
        <v>1852.7549040000004</v>
      </c>
      <c r="J58" s="4563"/>
    </row>
    <row r="59" spans="1:10">
      <c r="A59" s="1144" t="s">
        <v>6455</v>
      </c>
      <c r="B59" s="1373"/>
      <c r="C59" s="3589"/>
      <c r="D59" s="1106"/>
      <c r="E59" s="1106"/>
      <c r="F59" s="767"/>
      <c r="G59" s="767"/>
      <c r="J59" s="4563"/>
    </row>
    <row r="60" spans="1:10">
      <c r="A60" s="1131" t="s">
        <v>7970</v>
      </c>
      <c r="B60" s="1373" t="s">
        <v>7971</v>
      </c>
      <c r="C60" s="3589" t="s">
        <v>7972</v>
      </c>
      <c r="D60" s="1106">
        <v>6.4555920000000011</v>
      </c>
      <c r="E60" s="3095">
        <f t="shared" si="0"/>
        <v>6.4555920000000011</v>
      </c>
      <c r="F60" s="767">
        <f>D60*Оглавление!$B$14</f>
        <v>613.28124000000014</v>
      </c>
      <c r="G60" s="767">
        <f t="shared" si="1"/>
        <v>613.28124000000014</v>
      </c>
      <c r="J60" s="4563"/>
    </row>
    <row r="61" spans="1:10">
      <c r="A61" s="1131" t="s">
        <v>7973</v>
      </c>
      <c r="B61" s="1373" t="s">
        <v>7974</v>
      </c>
      <c r="C61" s="3589" t="s">
        <v>7975</v>
      </c>
      <c r="D61" s="1106">
        <v>9.499913280000003</v>
      </c>
      <c r="E61" s="3095">
        <f t="shared" si="0"/>
        <v>9.499913280000003</v>
      </c>
      <c r="F61" s="767">
        <f>D61*Оглавление!$B$14</f>
        <v>902.49176160000025</v>
      </c>
      <c r="G61" s="767">
        <f t="shared" si="1"/>
        <v>902.49176160000025</v>
      </c>
      <c r="J61" s="4563"/>
    </row>
    <row r="62" spans="1:10">
      <c r="A62" s="1131" t="s">
        <v>7976</v>
      </c>
      <c r="B62" s="1373" t="s">
        <v>7977</v>
      </c>
      <c r="C62" s="3589" t="s">
        <v>7958</v>
      </c>
      <c r="D62" s="1106">
        <v>13.889715840000004</v>
      </c>
      <c r="E62" s="3095">
        <f t="shared" si="0"/>
        <v>13.889715840000004</v>
      </c>
      <c r="F62" s="767">
        <f>D62*Оглавление!$B$14</f>
        <v>1319.5230048000005</v>
      </c>
      <c r="G62" s="767">
        <f t="shared" si="1"/>
        <v>1319.5230048000005</v>
      </c>
      <c r="J62" s="4563"/>
    </row>
    <row r="63" spans="1:10">
      <c r="A63" s="1131" t="s">
        <v>7978</v>
      </c>
      <c r="B63" s="1373" t="s">
        <v>7979</v>
      </c>
      <c r="C63" s="3589" t="s">
        <v>7969</v>
      </c>
      <c r="D63" s="1106">
        <v>19.502683200000003</v>
      </c>
      <c r="E63" s="3095">
        <f t="shared" si="0"/>
        <v>19.502683200000003</v>
      </c>
      <c r="F63" s="767">
        <f>D63*Оглавление!$B$14</f>
        <v>1852.7549040000004</v>
      </c>
      <c r="G63" s="767">
        <f t="shared" si="1"/>
        <v>1852.7549040000004</v>
      </c>
      <c r="J63" s="4563"/>
    </row>
    <row r="64" spans="1:10">
      <c r="A64" s="1144" t="s">
        <v>3596</v>
      </c>
      <c r="B64" s="1373"/>
      <c r="C64" s="3589"/>
      <c r="D64" s="1106"/>
      <c r="E64" s="1106"/>
      <c r="F64" s="767"/>
      <c r="G64" s="767"/>
      <c r="J64" s="4563"/>
    </row>
    <row r="65" spans="1:10">
      <c r="A65" s="1131" t="s">
        <v>7980</v>
      </c>
      <c r="B65" s="1373" t="s">
        <v>7914</v>
      </c>
      <c r="C65" s="3589" t="s">
        <v>276</v>
      </c>
      <c r="D65" s="1106">
        <v>4.8518870400000003</v>
      </c>
      <c r="E65" s="3095">
        <f t="shared" si="0"/>
        <v>4.8518870400000003</v>
      </c>
      <c r="F65" s="767">
        <f>D65*Оглавление!$B$14</f>
        <v>460.92926880000005</v>
      </c>
      <c r="G65" s="767">
        <f t="shared" si="1"/>
        <v>460.92926880000005</v>
      </c>
      <c r="J65" s="4563"/>
    </row>
    <row r="66" spans="1:10">
      <c r="A66" s="1131" t="s">
        <v>7981</v>
      </c>
      <c r="B66" s="1373" t="s">
        <v>7916</v>
      </c>
      <c r="C66" s="3589" t="s">
        <v>277</v>
      </c>
      <c r="D66" s="1106">
        <v>6.4012291200000018</v>
      </c>
      <c r="E66" s="3095">
        <f t="shared" si="0"/>
        <v>6.4012291200000018</v>
      </c>
      <c r="F66" s="767">
        <f>D66*Оглавление!$B$14</f>
        <v>608.11676640000019</v>
      </c>
      <c r="G66" s="767">
        <f t="shared" si="1"/>
        <v>608.11676640000019</v>
      </c>
      <c r="J66" s="4563"/>
    </row>
    <row r="67" spans="1:10">
      <c r="A67" s="1131" t="s">
        <v>7982</v>
      </c>
      <c r="B67" s="1373" t="s">
        <v>7918</v>
      </c>
      <c r="C67" s="3589" t="s">
        <v>7983</v>
      </c>
      <c r="D67" s="1106">
        <v>9.7037740800000005</v>
      </c>
      <c r="E67" s="3095">
        <f t="shared" si="0"/>
        <v>9.7037740800000005</v>
      </c>
      <c r="F67" s="767">
        <f>D67*Оглавление!$B$14</f>
        <v>921.85853760000009</v>
      </c>
      <c r="G67" s="767">
        <f t="shared" si="1"/>
        <v>921.85853760000009</v>
      </c>
      <c r="J67" s="4563"/>
    </row>
    <row r="68" spans="1:10">
      <c r="A68" s="1131" t="s">
        <v>7984</v>
      </c>
      <c r="B68" s="1373" t="s">
        <v>7920</v>
      </c>
      <c r="C68" s="3589" t="s">
        <v>7958</v>
      </c>
      <c r="D68" s="1106">
        <v>14.079985920000004</v>
      </c>
      <c r="E68" s="3095">
        <f t="shared" si="0"/>
        <v>14.079985920000004</v>
      </c>
      <c r="F68" s="767">
        <f>D68*Оглавление!$B$14</f>
        <v>1337.5986624000004</v>
      </c>
      <c r="G68" s="767">
        <f t="shared" si="1"/>
        <v>1337.5986624000004</v>
      </c>
      <c r="J68" s="4563"/>
    </row>
    <row r="69" spans="1:10">
      <c r="A69" s="1144" t="s">
        <v>3605</v>
      </c>
      <c r="B69" s="1373"/>
      <c r="C69" s="3589"/>
      <c r="D69" s="1106"/>
      <c r="E69" s="1106"/>
      <c r="F69" s="767"/>
      <c r="G69" s="767"/>
      <c r="J69" s="4563"/>
    </row>
    <row r="70" spans="1:10">
      <c r="A70" s="1131" t="s">
        <v>7985</v>
      </c>
      <c r="B70" s="1373" t="s">
        <v>7892</v>
      </c>
      <c r="C70" s="3589" t="s">
        <v>276</v>
      </c>
      <c r="D70" s="1106">
        <v>3.8733552000000016</v>
      </c>
      <c r="E70" s="3095">
        <f t="shared" si="0"/>
        <v>3.8733552000000016</v>
      </c>
      <c r="F70" s="767">
        <f>D70*Оглавление!$B$14</f>
        <v>367.96874400000013</v>
      </c>
      <c r="G70" s="767">
        <f t="shared" ref="G70:G88" si="2">F70-F70*$B$4/100</f>
        <v>367.96874400000013</v>
      </c>
      <c r="J70" s="4563"/>
    </row>
    <row r="71" spans="1:10">
      <c r="A71" s="1131" t="s">
        <v>7986</v>
      </c>
      <c r="B71" s="1373" t="s">
        <v>7894</v>
      </c>
      <c r="C71" s="3589" t="s">
        <v>283</v>
      </c>
      <c r="D71" s="1106">
        <v>5.1101107200000007</v>
      </c>
      <c r="E71" s="3095">
        <f t="shared" si="0"/>
        <v>5.1101107200000007</v>
      </c>
      <c r="F71" s="767">
        <f>D71*Оглавление!$B$14</f>
        <v>485.46051840000007</v>
      </c>
      <c r="G71" s="767">
        <f t="shared" si="2"/>
        <v>485.46051840000007</v>
      </c>
      <c r="J71" s="4563"/>
    </row>
    <row r="72" spans="1:10">
      <c r="A72" s="1131" t="s">
        <v>7987</v>
      </c>
      <c r="B72" s="1373" t="s">
        <v>7896</v>
      </c>
      <c r="C72" s="3589" t="s">
        <v>277</v>
      </c>
      <c r="D72" s="1106">
        <v>6.3060940800000012</v>
      </c>
      <c r="E72" s="3095">
        <f t="shared" si="0"/>
        <v>6.3060940800000012</v>
      </c>
      <c r="F72" s="767">
        <f>D72*Оглавление!$B$14</f>
        <v>599.07893760000013</v>
      </c>
      <c r="G72" s="767">
        <f t="shared" si="2"/>
        <v>599.07893760000013</v>
      </c>
      <c r="J72" s="4563"/>
    </row>
    <row r="73" spans="1:10">
      <c r="A73" s="1131" t="s">
        <v>7988</v>
      </c>
      <c r="B73" s="1373" t="s">
        <v>7898</v>
      </c>
      <c r="C73" s="3589" t="s">
        <v>7989</v>
      </c>
      <c r="D73" s="1106">
        <v>9.0106473600000001</v>
      </c>
      <c r="E73" s="3095">
        <f t="shared" ref="E73:E74" si="3">D73-D73*$B$4/100</f>
        <v>9.0106473600000001</v>
      </c>
      <c r="F73" s="767">
        <f>D73*Оглавление!$B$14</f>
        <v>856.0114992</v>
      </c>
      <c r="G73" s="767">
        <f t="shared" si="2"/>
        <v>856.0114992</v>
      </c>
      <c r="J73" s="4563"/>
    </row>
    <row r="74" spans="1:10">
      <c r="A74" s="1131" t="s">
        <v>7990</v>
      </c>
      <c r="B74" s="1373" t="s">
        <v>7902</v>
      </c>
      <c r="C74" s="3589" t="s">
        <v>7958</v>
      </c>
      <c r="D74" s="1106">
        <v>13.740217920000003</v>
      </c>
      <c r="E74" s="3095">
        <f t="shared" si="3"/>
        <v>13.740217920000003</v>
      </c>
      <c r="F74" s="767">
        <f>D74*Оглавление!$B$14</f>
        <v>1305.3207024000003</v>
      </c>
      <c r="G74" s="767">
        <f t="shared" si="2"/>
        <v>1305.3207024000003</v>
      </c>
      <c r="J74" s="4563"/>
    </row>
    <row r="75" spans="1:10">
      <c r="A75" s="1144" t="s">
        <v>3601</v>
      </c>
      <c r="B75" s="1373"/>
      <c r="C75" s="3589"/>
      <c r="D75" s="1106"/>
      <c r="E75" s="1106"/>
      <c r="F75" s="767"/>
      <c r="G75" s="767"/>
      <c r="J75" s="4563"/>
    </row>
    <row r="76" spans="1:10">
      <c r="A76" s="1131" t="s">
        <v>7991</v>
      </c>
      <c r="B76" s="1373" t="s">
        <v>7892</v>
      </c>
      <c r="C76" s="3589" t="s">
        <v>276</v>
      </c>
      <c r="D76" s="1106">
        <v>4.3626211200000009</v>
      </c>
      <c r="E76" s="3095">
        <f t="shared" ref="E76:E80" si="4">D76-D76*$B$4/100</f>
        <v>4.3626211200000009</v>
      </c>
      <c r="F76" s="767">
        <f>D76*Оглавление!$B$14</f>
        <v>414.44900640000009</v>
      </c>
      <c r="G76" s="767">
        <f t="shared" si="2"/>
        <v>414.44900640000009</v>
      </c>
      <c r="J76" s="4563"/>
    </row>
    <row r="77" spans="1:10">
      <c r="A77" s="1131" t="s">
        <v>7992</v>
      </c>
      <c r="B77" s="1373" t="s">
        <v>7894</v>
      </c>
      <c r="C77" s="3589" t="s">
        <v>283</v>
      </c>
      <c r="D77" s="1106">
        <v>5.3547436800000012</v>
      </c>
      <c r="E77" s="3095">
        <f t="shared" si="4"/>
        <v>5.3547436800000012</v>
      </c>
      <c r="F77" s="767">
        <f>D77*Оглавление!$B$14</f>
        <v>508.70064960000013</v>
      </c>
      <c r="G77" s="767">
        <f t="shared" si="2"/>
        <v>508.70064960000013</v>
      </c>
      <c r="J77" s="4563"/>
    </row>
    <row r="78" spans="1:10">
      <c r="A78" s="1131" t="s">
        <v>7993</v>
      </c>
      <c r="B78" s="1373" t="s">
        <v>7896</v>
      </c>
      <c r="C78" s="3589" t="s">
        <v>277</v>
      </c>
      <c r="D78" s="1106">
        <v>6.7953600000000014</v>
      </c>
      <c r="E78" s="3095">
        <f t="shared" si="4"/>
        <v>6.7953600000000014</v>
      </c>
      <c r="F78" s="767">
        <f>D78*Оглавление!$B$14</f>
        <v>645.55920000000015</v>
      </c>
      <c r="G78" s="767">
        <f t="shared" si="2"/>
        <v>645.55920000000015</v>
      </c>
      <c r="J78" s="4563"/>
    </row>
    <row r="79" spans="1:10">
      <c r="A79" s="1131" t="s">
        <v>7994</v>
      </c>
      <c r="B79" s="1373" t="s">
        <v>7898</v>
      </c>
      <c r="C79" s="3589" t="s">
        <v>444</v>
      </c>
      <c r="D79" s="1106">
        <v>9.499913280000003</v>
      </c>
      <c r="E79" s="3095">
        <f t="shared" si="4"/>
        <v>9.499913280000003</v>
      </c>
      <c r="F79" s="767">
        <f>D79*Оглавление!$B$14</f>
        <v>902.49176160000025</v>
      </c>
      <c r="G79" s="767">
        <f t="shared" si="2"/>
        <v>902.49176160000025</v>
      </c>
      <c r="J79" s="4563"/>
    </row>
    <row r="80" spans="1:10">
      <c r="A80" s="1131" t="s">
        <v>7995</v>
      </c>
      <c r="B80" s="1373" t="s">
        <v>7902</v>
      </c>
      <c r="C80" s="3589" t="s">
        <v>7958</v>
      </c>
      <c r="D80" s="1106">
        <v>13.889715840000004</v>
      </c>
      <c r="E80" s="3095">
        <f t="shared" si="4"/>
        <v>13.889715840000004</v>
      </c>
      <c r="F80" s="767">
        <f>D80*Оглавление!$B$14</f>
        <v>1319.5230048000005</v>
      </c>
      <c r="G80" s="767">
        <f t="shared" si="2"/>
        <v>1319.5230048000005</v>
      </c>
      <c r="J80" s="4563"/>
    </row>
    <row r="81" spans="1:10">
      <c r="A81" s="1144" t="s">
        <v>6538</v>
      </c>
      <c r="B81" s="1373"/>
      <c r="C81" s="3589"/>
      <c r="D81" s="1106"/>
      <c r="E81" s="1106"/>
      <c r="F81" s="767"/>
      <c r="G81" s="767"/>
      <c r="J81" s="4563"/>
    </row>
    <row r="82" spans="1:10">
      <c r="A82" s="1131" t="s">
        <v>7996</v>
      </c>
      <c r="B82" s="1373" t="s">
        <v>7892</v>
      </c>
      <c r="C82" s="3589" t="s">
        <v>444</v>
      </c>
      <c r="D82" s="1106">
        <v>5.1916550400000006</v>
      </c>
      <c r="E82" s="3095">
        <f t="shared" ref="E82:E83" si="5">D82-D82*$B$4/100</f>
        <v>5.1916550400000006</v>
      </c>
      <c r="F82" s="767">
        <f>D82*Оглавление!$B$14</f>
        <v>493.20722880000005</v>
      </c>
      <c r="G82" s="767">
        <f t="shared" si="2"/>
        <v>493.20722880000005</v>
      </c>
      <c r="J82" s="4563"/>
    </row>
    <row r="83" spans="1:10">
      <c r="A83" s="1131" t="s">
        <v>7997</v>
      </c>
      <c r="B83" s="1373" t="s">
        <v>7894</v>
      </c>
      <c r="C83" s="3589" t="s">
        <v>7989</v>
      </c>
      <c r="D83" s="1106">
        <v>6.3060940800000012</v>
      </c>
      <c r="E83" s="3095">
        <f t="shared" si="5"/>
        <v>6.3060940800000012</v>
      </c>
      <c r="F83" s="767">
        <f>D83*Оглавление!$B$14</f>
        <v>599.07893760000013</v>
      </c>
      <c r="G83" s="767">
        <f t="shared" si="2"/>
        <v>599.07893760000013</v>
      </c>
      <c r="J83" s="4563"/>
    </row>
    <row r="84" spans="1:10">
      <c r="A84" s="1144" t="s">
        <v>2294</v>
      </c>
      <c r="B84" s="1373"/>
      <c r="C84" s="3589"/>
      <c r="D84" s="1106"/>
      <c r="E84" s="1106"/>
      <c r="F84" s="767"/>
      <c r="G84" s="767"/>
      <c r="J84" s="4563"/>
    </row>
    <row r="85" spans="1:10">
      <c r="A85" s="1131" t="s">
        <v>7998</v>
      </c>
      <c r="B85" s="1373" t="s">
        <v>7892</v>
      </c>
      <c r="C85" s="3589" t="s">
        <v>7999</v>
      </c>
      <c r="D85" s="1106">
        <v>13.400449920000005</v>
      </c>
      <c r="E85" s="3095">
        <f t="shared" ref="E85" si="6">D85-D85*$B$4/100</f>
        <v>13.400449920000005</v>
      </c>
      <c r="F85" s="767">
        <f>D85*Оглавление!$B$14</f>
        <v>1273.0427424000004</v>
      </c>
      <c r="G85" s="767">
        <f t="shared" si="2"/>
        <v>1273.0427424000004</v>
      </c>
      <c r="J85" s="4563"/>
    </row>
    <row r="86" spans="1:10">
      <c r="A86" s="1144" t="s">
        <v>6546</v>
      </c>
      <c r="B86" s="1373"/>
      <c r="C86" s="3589"/>
      <c r="D86" s="1106"/>
      <c r="E86" s="1106"/>
      <c r="F86" s="767"/>
      <c r="G86" s="767"/>
      <c r="J86" s="4563"/>
    </row>
    <row r="87" spans="1:10">
      <c r="A87" s="1131" t="s">
        <v>8000</v>
      </c>
      <c r="B87" s="1373" t="s">
        <v>7914</v>
      </c>
      <c r="C87" s="3589" t="s">
        <v>7999</v>
      </c>
      <c r="D87" s="1106">
        <v>21.201523200000004</v>
      </c>
      <c r="E87" s="3095">
        <f t="shared" ref="E87:E88" si="7">D87-D87*$B$4/100</f>
        <v>21.201523200000004</v>
      </c>
      <c r="F87" s="767">
        <f>D87*Оглавление!$B$14</f>
        <v>2014.1447040000003</v>
      </c>
      <c r="G87" s="767">
        <f t="shared" si="2"/>
        <v>2014.1447040000003</v>
      </c>
      <c r="J87" s="4563"/>
    </row>
    <row r="88" spans="1:10">
      <c r="A88" s="1131" t="s">
        <v>8001</v>
      </c>
      <c r="B88" s="1373" t="s">
        <v>7916</v>
      </c>
      <c r="C88" s="3589" t="s">
        <v>7999</v>
      </c>
      <c r="D88" s="1106">
        <v>22.655730240000011</v>
      </c>
      <c r="E88" s="3095">
        <f t="shared" si="7"/>
        <v>22.655730240000011</v>
      </c>
      <c r="F88" s="767">
        <f>D88*Оглавление!$B$14</f>
        <v>2152.2943728000009</v>
      </c>
      <c r="G88" s="767">
        <f t="shared" si="2"/>
        <v>2152.2943728000009</v>
      </c>
      <c r="J88" s="4563"/>
    </row>
    <row r="89" spans="1:10">
      <c r="J89" s="4563"/>
    </row>
    <row r="90" spans="1:10">
      <c r="J90" s="4563"/>
    </row>
    <row r="91" spans="1:10">
      <c r="E91" s="3087"/>
      <c r="J91" s="4563"/>
    </row>
  </sheetData>
  <customSheetViews>
    <customSheetView guid="{76FA2CE7-179E-4731-B7AE-63C5E5E79002}">
      <selection activeCell="Q51" sqref="Q51"/>
      <pageMargins left="0.7" right="0.7" top="0.75" bottom="0.75" header="0.3" footer="0.3"/>
      <pageSetup paperSize="9" orientation="portrait" r:id="rId1"/>
    </customSheetView>
    <customSheetView guid="{24F900A2-7147-4318-9E77-2B71404314A7}">
      <selection activeCell="J12" sqref="J12"/>
      <pageMargins left="0.7" right="0.7" top="0.75" bottom="0.75" header="0.3" footer="0.3"/>
      <pageSetup paperSize="9" orientation="portrait" r:id="rId2"/>
    </customSheetView>
    <customSheetView guid="{A02336A9-D2FB-4D03-950A-00B6EBD6A28C}">
      <selection activeCell="J12" sqref="J12"/>
      <pageMargins left="0.7" right="0.7" top="0.75" bottom="0.75" header="0.3" footer="0.3"/>
      <pageSetup paperSize="9" orientation="portrait" r:id="rId3"/>
    </customSheetView>
    <customSheetView guid="{3E3E5346-F5D1-49F5-AB0E-78170B65853C}">
      <selection activeCell="A7" sqref="A7:F10"/>
      <pageMargins left="0.7" right="0.7" top="0.75" bottom="0.75" header="0.3" footer="0.3"/>
      <pageSetup paperSize="9" orientation="portrait" r:id="rId4"/>
    </customSheetView>
    <customSheetView guid="{D7CF3121-CFC0-4E70-8DCD-811E30042E24}">
      <selection activeCell="J12" sqref="J12"/>
      <pageMargins left="0.7" right="0.7" top="0.75" bottom="0.75" header="0.3" footer="0.3"/>
      <pageSetup paperSize="9" orientation="portrait" r:id="rId5"/>
    </customSheetView>
    <customSheetView guid="{A76FD505-AF56-4CD8-967A-59C705AF567C}">
      <selection activeCell="J12" sqref="J12"/>
      <pageMargins left="0.7" right="0.7" top="0.75" bottom="0.75" header="0.3" footer="0.3"/>
      <pageSetup paperSize="9" orientation="portrait" r:id="rId6"/>
    </customSheetView>
    <customSheetView guid="{B3358888-E690-452C-98EC-431498422E6E}">
      <selection activeCell="A7" sqref="A7:F10"/>
      <pageMargins left="0.7" right="0.7" top="0.75" bottom="0.75" header="0.3" footer="0.3"/>
      <pageSetup paperSize="9" orientation="portrait" r:id="rId7"/>
    </customSheetView>
    <customSheetView guid="{6108970F-8E7A-462E-A499-E2FD79FB3A77}">
      <selection activeCell="A7" sqref="A7:F10"/>
      <pageMargins left="0.7" right="0.7" top="0.75" bottom="0.75" header="0.3" footer="0.3"/>
      <pageSetup paperSize="9" orientation="portrait" r:id="rId8"/>
    </customSheetView>
    <customSheetView guid="{45761FB6-8710-4C75-A8B6-5A7FCAACACDF}">
      <selection activeCell="A7" sqref="A7:F10"/>
      <pageMargins left="0.7" right="0.7" top="0.75" bottom="0.75" header="0.3" footer="0.3"/>
      <pageSetup paperSize="9" orientation="portrait" r:id="rId9"/>
    </customSheetView>
    <customSheetView guid="{C23E91BF-4A86-4D00-A577-1A263DDCB8BC}">
      <selection activeCell="J12" sqref="J12"/>
      <pageMargins left="0.7" right="0.7" top="0.75" bottom="0.75" header="0.3" footer="0.3"/>
      <pageSetup paperSize="9" orientation="portrait" r:id="rId10"/>
    </customSheetView>
    <customSheetView guid="{94E74550-0B2B-4B3C-8E97-CCCC46023914}">
      <selection activeCell="J12" sqref="J12"/>
      <pageMargins left="0.7" right="0.7" top="0.75" bottom="0.75" header="0.3" footer="0.3"/>
      <pageSetup paperSize="9" orientation="portrait" r:id="rId11"/>
    </customSheetView>
  </customSheetViews>
  <mergeCells count="3">
    <mergeCell ref="A7:B7"/>
    <mergeCell ref="A12:G12"/>
    <mergeCell ref="A1:G1"/>
  </mergeCells>
  <pageMargins left="0.7" right="0.7" top="0.75" bottom="0.75" header="0.3" footer="0.3"/>
  <pageSetup paperSize="9" orientation="portrait" r:id="rId12"/>
  <drawing r:id="rId1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dimension ref="A1:K519"/>
  <sheetViews>
    <sheetView zoomScale="85" zoomScaleNormal="85" workbookViewId="0">
      <selection activeCell="I12" sqref="I12"/>
    </sheetView>
  </sheetViews>
  <sheetFormatPr defaultColWidth="8.87890625" defaultRowHeight="14.35"/>
  <cols>
    <col min="1" max="1" width="26" style="812" customWidth="1"/>
    <col min="2" max="2" width="14.5859375" style="529" bestFit="1" customWidth="1"/>
    <col min="3" max="3" width="8.87890625" style="529" customWidth="1"/>
    <col min="4" max="5" width="17.703125" style="529" customWidth="1"/>
    <col min="6" max="7" width="16.29296875" style="2814" customWidth="1"/>
    <col min="8" max="8" width="16.29296875" style="5751" customWidth="1"/>
    <col min="9" max="9" width="16.29296875" style="5752" customWidth="1"/>
    <col min="10" max="10" width="8.87890625" style="2814"/>
    <col min="11" max="16384" width="8.87890625" style="529"/>
  </cols>
  <sheetData>
    <row r="1" spans="1:10" ht="28.5" customHeight="1">
      <c r="A1" s="7536" t="s">
        <v>12265</v>
      </c>
      <c r="B1" s="7536"/>
      <c r="C1" s="7536"/>
      <c r="D1" s="7536"/>
      <c r="E1" s="7536"/>
      <c r="F1" s="7536"/>
      <c r="G1" s="7536"/>
      <c r="H1" s="7536"/>
      <c r="I1" s="7536"/>
      <c r="J1" s="529"/>
    </row>
    <row r="2" spans="1:10" ht="28.5" customHeight="1">
      <c r="A2" s="3198"/>
      <c r="B2" s="3198"/>
      <c r="C2" s="3198"/>
      <c r="D2" s="3198"/>
      <c r="E2" s="3198"/>
      <c r="F2" s="3198"/>
      <c r="G2" s="3198"/>
      <c r="H2" s="529"/>
      <c r="I2" s="529"/>
      <c r="J2" s="529"/>
    </row>
    <row r="3" spans="1:10">
      <c r="A3" s="3152" t="s">
        <v>48</v>
      </c>
      <c r="B3" s="3153">
        <v>0</v>
      </c>
      <c r="C3" s="1792"/>
      <c r="D3" s="1792"/>
      <c r="E3" s="1792"/>
      <c r="F3" s="3148"/>
      <c r="H3" s="529"/>
      <c r="I3" s="529"/>
      <c r="J3" s="529"/>
    </row>
    <row r="4" spans="1:10">
      <c r="B4" s="1792"/>
      <c r="C4" s="1792"/>
      <c r="D4" s="1792"/>
      <c r="E4" s="1792"/>
      <c r="F4" s="3148"/>
      <c r="H4" s="529"/>
      <c r="I4" s="529"/>
      <c r="J4" s="529"/>
    </row>
    <row r="5" spans="1:10" ht="43">
      <c r="A5" s="3140" t="s">
        <v>75</v>
      </c>
      <c r="B5" s="3140" t="s">
        <v>76</v>
      </c>
      <c r="C5" s="3140" t="s">
        <v>12266</v>
      </c>
      <c r="D5" s="3141" t="s">
        <v>12267</v>
      </c>
      <c r="E5" s="3141" t="s">
        <v>12268</v>
      </c>
      <c r="F5" s="3110" t="s">
        <v>1142</v>
      </c>
      <c r="G5" s="3110" t="s">
        <v>13208</v>
      </c>
      <c r="H5" s="529"/>
      <c r="I5" s="529"/>
      <c r="J5" s="529"/>
    </row>
    <row r="6" spans="1:10">
      <c r="A6" s="3154" t="s">
        <v>12269</v>
      </c>
      <c r="B6" s="3154"/>
      <c r="C6" s="3154"/>
      <c r="D6" s="3154"/>
      <c r="E6" s="3154"/>
      <c r="F6" s="3154"/>
      <c r="G6" s="3155"/>
      <c r="H6" s="529"/>
      <c r="I6" s="529"/>
      <c r="J6" s="529"/>
    </row>
    <row r="7" spans="1:10">
      <c r="A7" s="3142" t="s">
        <v>13353</v>
      </c>
      <c r="B7" s="3142"/>
      <c r="C7" s="3142"/>
      <c r="D7" s="3142"/>
      <c r="E7" s="3142"/>
      <c r="F7" s="3142"/>
      <c r="G7" s="3150"/>
      <c r="H7" s="529"/>
      <c r="I7" s="529"/>
      <c r="J7" s="529"/>
    </row>
    <row r="8" spans="1:10">
      <c r="A8" s="529" t="s">
        <v>21121</v>
      </c>
      <c r="B8" s="2658" t="s">
        <v>797</v>
      </c>
      <c r="C8" s="2658" t="s">
        <v>705</v>
      </c>
      <c r="D8" s="2658">
        <v>100</v>
      </c>
      <c r="E8" s="2658"/>
      <c r="F8" s="5748">
        <v>149.53125000000003</v>
      </c>
      <c r="G8" s="3149">
        <f>F8*(100%-$B$3)</f>
        <v>149.53125000000003</v>
      </c>
      <c r="H8" s="529"/>
      <c r="I8" s="529"/>
      <c r="J8" s="529"/>
    </row>
    <row r="9" spans="1:10">
      <c r="A9" s="3146" t="s">
        <v>13372</v>
      </c>
      <c r="B9" s="3142"/>
      <c r="C9" s="3142"/>
      <c r="D9" s="3142"/>
      <c r="E9" s="3142"/>
      <c r="F9" s="3147"/>
      <c r="G9" s="3147"/>
      <c r="H9" s="529"/>
      <c r="I9" s="529"/>
      <c r="J9" s="529"/>
    </row>
    <row r="10" spans="1:10">
      <c r="A10" s="3578" t="s">
        <v>12270</v>
      </c>
      <c r="B10" s="2658" t="s">
        <v>12271</v>
      </c>
      <c r="C10" s="2658" t="s">
        <v>705</v>
      </c>
      <c r="D10" s="2658">
        <v>100</v>
      </c>
      <c r="E10" s="2658"/>
      <c r="F10" s="5748">
        <v>208.34687499999998</v>
      </c>
      <c r="G10" s="3149">
        <f t="shared" ref="G10:G72" si="0">F10*(100%-$B$3)</f>
        <v>208.34687499999998</v>
      </c>
      <c r="H10" s="529"/>
      <c r="I10" s="529"/>
      <c r="J10" s="529"/>
    </row>
    <row r="11" spans="1:10">
      <c r="A11" s="3578" t="s">
        <v>12272</v>
      </c>
      <c r="B11" s="2658" t="s">
        <v>12273</v>
      </c>
      <c r="C11" s="2658" t="s">
        <v>705</v>
      </c>
      <c r="D11" s="2658">
        <v>60</v>
      </c>
      <c r="E11" s="2658"/>
      <c r="F11" s="5748">
        <v>313.01875000000007</v>
      </c>
      <c r="G11" s="3149">
        <f t="shared" si="0"/>
        <v>313.01875000000007</v>
      </c>
      <c r="H11" s="529"/>
      <c r="I11" s="529"/>
      <c r="J11" s="529"/>
    </row>
    <row r="12" spans="1:10">
      <c r="A12" s="3578" t="s">
        <v>12274</v>
      </c>
      <c r="B12" s="2658" t="s">
        <v>12275</v>
      </c>
      <c r="C12" s="2658" t="s">
        <v>705</v>
      </c>
      <c r="D12" s="2658">
        <v>40</v>
      </c>
      <c r="E12" s="2658"/>
      <c r="F12" s="5748">
        <v>518.375</v>
      </c>
      <c r="G12" s="3149">
        <f t="shared" si="0"/>
        <v>518.375</v>
      </c>
      <c r="H12" s="529"/>
      <c r="I12" s="529"/>
      <c r="J12" s="529"/>
    </row>
    <row r="13" spans="1:10">
      <c r="A13" s="3578" t="s">
        <v>12276</v>
      </c>
      <c r="B13" s="2658" t="s">
        <v>12277</v>
      </c>
      <c r="C13" s="2658" t="s">
        <v>705</v>
      </c>
      <c r="D13" s="2658">
        <v>24</v>
      </c>
      <c r="E13" s="2658"/>
      <c r="F13" s="5748">
        <v>813.45</v>
      </c>
      <c r="G13" s="3149">
        <f t="shared" si="0"/>
        <v>813.45</v>
      </c>
      <c r="H13" s="529"/>
      <c r="I13" s="529"/>
      <c r="J13" s="529"/>
    </row>
    <row r="14" spans="1:10">
      <c r="A14" s="3578" t="s">
        <v>12278</v>
      </c>
      <c r="B14" s="2658" t="s">
        <v>12279</v>
      </c>
      <c r="C14" s="2658" t="s">
        <v>705</v>
      </c>
      <c r="D14" s="2658">
        <v>16</v>
      </c>
      <c r="E14" s="2658"/>
      <c r="F14" s="5748">
        <v>1324.846875</v>
      </c>
      <c r="G14" s="3149">
        <f t="shared" si="0"/>
        <v>1324.846875</v>
      </c>
      <c r="H14" s="529"/>
      <c r="I14" s="529"/>
      <c r="J14" s="529"/>
    </row>
    <row r="15" spans="1:10">
      <c r="A15" s="3578" t="s">
        <v>12280</v>
      </c>
      <c r="B15" s="2658" t="s">
        <v>12281</v>
      </c>
      <c r="C15" s="2658" t="s">
        <v>705</v>
      </c>
      <c r="D15" s="2658">
        <v>12</v>
      </c>
      <c r="E15" s="2658"/>
      <c r="F15" s="5748">
        <v>1875.121875</v>
      </c>
      <c r="G15" s="3149">
        <f t="shared" si="0"/>
        <v>1875.121875</v>
      </c>
      <c r="H15" s="529"/>
      <c r="I15" s="529"/>
      <c r="J15" s="529"/>
    </row>
    <row r="16" spans="1:10">
      <c r="A16" s="3578" t="s">
        <v>12282</v>
      </c>
      <c r="B16" s="2658" t="s">
        <v>12283</v>
      </c>
      <c r="C16" s="2658" t="s">
        <v>705</v>
      </c>
      <c r="D16" s="2658">
        <v>8</v>
      </c>
      <c r="E16" s="2658"/>
      <c r="F16" s="5748">
        <v>2964.7062499999997</v>
      </c>
      <c r="G16" s="3149">
        <f t="shared" si="0"/>
        <v>2964.7062499999997</v>
      </c>
      <c r="H16" s="529"/>
      <c r="I16" s="529"/>
      <c r="J16" s="529"/>
    </row>
    <row r="17" spans="1:10">
      <c r="A17" s="3578" t="s">
        <v>12284</v>
      </c>
      <c r="B17" s="2658" t="s">
        <v>12285</v>
      </c>
      <c r="C17" s="2658" t="s">
        <v>705</v>
      </c>
      <c r="D17" s="2658">
        <v>4</v>
      </c>
      <c r="E17" s="2658"/>
      <c r="F17" s="5748">
        <v>4308.4937499999996</v>
      </c>
      <c r="G17" s="3149">
        <f t="shared" si="0"/>
        <v>4308.4937499999996</v>
      </c>
      <c r="H17" s="529"/>
      <c r="I17" s="529"/>
      <c r="J17" s="529"/>
    </row>
    <row r="18" spans="1:10">
      <c r="A18" s="3578" t="s">
        <v>12286</v>
      </c>
      <c r="B18" s="2658" t="s">
        <v>12287</v>
      </c>
      <c r="C18" s="2658" t="s">
        <v>705</v>
      </c>
      <c r="D18" s="2658">
        <v>4</v>
      </c>
      <c r="E18" s="2658"/>
      <c r="F18" s="5748">
        <v>6334.1437499999993</v>
      </c>
      <c r="G18" s="3149">
        <f t="shared" si="0"/>
        <v>6334.1437499999993</v>
      </c>
      <c r="H18" s="529"/>
      <c r="I18" s="529"/>
      <c r="J18" s="529"/>
    </row>
    <row r="19" spans="1:10">
      <c r="A19" s="3146" t="s">
        <v>13373</v>
      </c>
      <c r="B19" s="3151"/>
      <c r="C19" s="3151"/>
      <c r="D19" s="3151"/>
      <c r="E19" s="3151"/>
      <c r="F19" s="3147"/>
      <c r="G19" s="3147"/>
      <c r="H19" s="529"/>
      <c r="I19" s="529"/>
      <c r="J19" s="529"/>
    </row>
    <row r="20" spans="1:10">
      <c r="A20" s="3578" t="s">
        <v>12288</v>
      </c>
      <c r="B20" s="2658" t="s">
        <v>12289</v>
      </c>
      <c r="C20" s="2658" t="s">
        <v>705</v>
      </c>
      <c r="D20" s="2658">
        <v>100</v>
      </c>
      <c r="E20" s="2658"/>
      <c r="F20" s="5748">
        <v>368.84375</v>
      </c>
      <c r="G20" s="3149">
        <f t="shared" si="0"/>
        <v>368.84375</v>
      </c>
      <c r="H20" s="529"/>
      <c r="I20" s="529"/>
      <c r="J20" s="529"/>
    </row>
    <row r="21" spans="1:10">
      <c r="A21" s="3578" t="s">
        <v>12290</v>
      </c>
      <c r="B21" s="2658" t="s">
        <v>12291</v>
      </c>
      <c r="C21" s="2658" t="s">
        <v>705</v>
      </c>
      <c r="D21" s="2658">
        <v>60</v>
      </c>
      <c r="E21" s="2658"/>
      <c r="F21" s="5748">
        <v>526.35</v>
      </c>
      <c r="G21" s="3149">
        <f t="shared" si="0"/>
        <v>526.35</v>
      </c>
      <c r="H21" s="529"/>
      <c r="I21" s="529"/>
      <c r="J21" s="529"/>
    </row>
    <row r="22" spans="1:10">
      <c r="A22" s="3578" t="s">
        <v>12292</v>
      </c>
      <c r="B22" s="2658" t="s">
        <v>12293</v>
      </c>
      <c r="C22" s="2658" t="s">
        <v>705</v>
      </c>
      <c r="D22" s="2658">
        <v>40</v>
      </c>
      <c r="E22" s="2658"/>
      <c r="F22" s="5748">
        <v>797.5</v>
      </c>
      <c r="G22" s="3149">
        <f t="shared" si="0"/>
        <v>797.5</v>
      </c>
      <c r="H22" s="529"/>
      <c r="I22" s="529"/>
      <c r="J22" s="529"/>
    </row>
    <row r="23" spans="1:10">
      <c r="A23" s="3578" t="s">
        <v>12294</v>
      </c>
      <c r="B23" s="2658" t="s">
        <v>12295</v>
      </c>
      <c r="C23" s="2658" t="s">
        <v>705</v>
      </c>
      <c r="D23" s="2658">
        <v>24</v>
      </c>
      <c r="E23" s="2658"/>
      <c r="F23" s="5748">
        <v>1150.39375</v>
      </c>
      <c r="G23" s="3149">
        <f t="shared" si="0"/>
        <v>1150.39375</v>
      </c>
      <c r="H23" s="529"/>
      <c r="I23" s="529"/>
      <c r="J23" s="529"/>
    </row>
    <row r="24" spans="1:10">
      <c r="A24" s="3578" t="s">
        <v>12296</v>
      </c>
      <c r="B24" s="2658" t="s">
        <v>12297</v>
      </c>
      <c r="C24" s="2658" t="s">
        <v>705</v>
      </c>
      <c r="D24" s="2658">
        <v>16</v>
      </c>
      <c r="E24" s="2658"/>
      <c r="F24" s="5748">
        <v>1928.9531250000002</v>
      </c>
      <c r="G24" s="3149">
        <f t="shared" si="0"/>
        <v>1928.9531250000002</v>
      </c>
      <c r="H24" s="529"/>
      <c r="I24" s="529"/>
      <c r="J24" s="529"/>
    </row>
    <row r="25" spans="1:10">
      <c r="A25" s="3578" t="s">
        <v>12298</v>
      </c>
      <c r="B25" s="2658" t="s">
        <v>12299</v>
      </c>
      <c r="C25" s="2658" t="s">
        <v>705</v>
      </c>
      <c r="D25" s="2658">
        <v>12</v>
      </c>
      <c r="E25" s="2658"/>
      <c r="F25" s="5748">
        <v>2889.9406249999997</v>
      </c>
      <c r="G25" s="3149">
        <f t="shared" si="0"/>
        <v>2889.9406249999997</v>
      </c>
      <c r="H25" s="529"/>
      <c r="I25" s="529"/>
      <c r="J25" s="529"/>
    </row>
    <row r="26" spans="1:10">
      <c r="A26" s="3578" t="s">
        <v>12300</v>
      </c>
      <c r="B26" s="2658" t="s">
        <v>12283</v>
      </c>
      <c r="C26" s="2658" t="s">
        <v>705</v>
      </c>
      <c r="D26" s="2658">
        <v>8</v>
      </c>
      <c r="E26" s="2658"/>
      <c r="F26" s="5748">
        <v>3866.8781249999997</v>
      </c>
      <c r="G26" s="3149">
        <f t="shared" si="0"/>
        <v>3866.8781249999997</v>
      </c>
      <c r="H26" s="529"/>
      <c r="I26" s="529"/>
      <c r="J26" s="529"/>
    </row>
    <row r="27" spans="1:10">
      <c r="A27" s="3578" t="s">
        <v>12301</v>
      </c>
      <c r="B27" s="2658" t="s">
        <v>12285</v>
      </c>
      <c r="C27" s="2658" t="s">
        <v>705</v>
      </c>
      <c r="D27" s="2658">
        <v>4</v>
      </c>
      <c r="E27" s="2658"/>
      <c r="F27" s="5748">
        <v>5252.5343750000002</v>
      </c>
      <c r="G27" s="3149">
        <f t="shared" si="0"/>
        <v>5252.5343750000002</v>
      </c>
      <c r="H27" s="529"/>
      <c r="I27" s="529"/>
      <c r="J27" s="529"/>
    </row>
    <row r="28" spans="1:10">
      <c r="A28" s="3578" t="s">
        <v>12302</v>
      </c>
      <c r="B28" s="2658" t="s">
        <v>12287</v>
      </c>
      <c r="C28" s="2658" t="s">
        <v>705</v>
      </c>
      <c r="D28" s="2658">
        <v>4</v>
      </c>
      <c r="E28" s="2658"/>
      <c r="F28" s="5748">
        <v>8150.4500000000007</v>
      </c>
      <c r="G28" s="3149">
        <f t="shared" si="0"/>
        <v>8150.4500000000007</v>
      </c>
      <c r="H28" s="529"/>
      <c r="I28" s="529"/>
      <c r="J28" s="529"/>
    </row>
    <row r="29" spans="1:10">
      <c r="A29" s="3146" t="s">
        <v>13374</v>
      </c>
      <c r="B29" s="3151"/>
      <c r="C29" s="3151"/>
      <c r="D29" s="3151"/>
      <c r="E29" s="3151"/>
      <c r="F29" s="3147"/>
      <c r="G29" s="3147"/>
      <c r="H29" s="529"/>
      <c r="I29" s="529"/>
      <c r="J29" s="529"/>
    </row>
    <row r="30" spans="1:10">
      <c r="A30" s="5338" t="s">
        <v>21122</v>
      </c>
      <c r="B30" s="2658" t="s">
        <v>12303</v>
      </c>
      <c r="C30" s="2658" t="s">
        <v>705</v>
      </c>
      <c r="D30" s="2658">
        <v>100</v>
      </c>
      <c r="E30" s="2658"/>
      <c r="F30" s="5748">
        <v>176.44687499999998</v>
      </c>
      <c r="G30" s="3149">
        <f t="shared" si="0"/>
        <v>176.44687499999998</v>
      </c>
      <c r="H30" s="529"/>
      <c r="I30" s="529"/>
      <c r="J30" s="529"/>
    </row>
    <row r="31" spans="1:10">
      <c r="A31" s="5338" t="s">
        <v>21123</v>
      </c>
      <c r="B31" s="2658" t="s">
        <v>12304</v>
      </c>
      <c r="C31" s="2658" t="s">
        <v>705</v>
      </c>
      <c r="D31" s="2658">
        <v>60</v>
      </c>
      <c r="E31" s="2658"/>
      <c r="F31" s="5748">
        <v>258.19062499999995</v>
      </c>
      <c r="G31" s="3149">
        <f t="shared" si="0"/>
        <v>258.19062499999995</v>
      </c>
      <c r="H31" s="529"/>
      <c r="I31" s="529"/>
      <c r="J31" s="529"/>
    </row>
    <row r="32" spans="1:10">
      <c r="A32" s="5338" t="s">
        <v>21124</v>
      </c>
      <c r="B32" s="2658" t="s">
        <v>12305</v>
      </c>
      <c r="C32" s="2658" t="s">
        <v>705</v>
      </c>
      <c r="D32" s="2658">
        <v>40</v>
      </c>
      <c r="E32" s="2658"/>
      <c r="F32" s="5748">
        <v>369.84062500000005</v>
      </c>
      <c r="G32" s="3149">
        <f t="shared" si="0"/>
        <v>369.84062500000005</v>
      </c>
      <c r="H32" s="529"/>
      <c r="I32" s="529"/>
      <c r="J32" s="529"/>
    </row>
    <row r="33" spans="1:10">
      <c r="A33" s="5338" t="s">
        <v>21125</v>
      </c>
      <c r="B33" s="2658" t="s">
        <v>12306</v>
      </c>
      <c r="C33" s="2658" t="s">
        <v>705</v>
      </c>
      <c r="D33" s="2658">
        <v>24</v>
      </c>
      <c r="E33" s="2658"/>
      <c r="F33" s="5748">
        <v>583.171875</v>
      </c>
      <c r="G33" s="3149">
        <f t="shared" si="0"/>
        <v>583.171875</v>
      </c>
      <c r="H33" s="529"/>
      <c r="I33" s="529"/>
      <c r="J33" s="529"/>
    </row>
    <row r="34" spans="1:10">
      <c r="A34" s="3616" t="s">
        <v>12307</v>
      </c>
      <c r="B34" s="2658" t="s">
        <v>12308</v>
      </c>
      <c r="C34" s="2658" t="s">
        <v>705</v>
      </c>
      <c r="D34" s="2658">
        <v>16</v>
      </c>
      <c r="E34" s="2658"/>
      <c r="F34" s="5748">
        <v>965.97187499999984</v>
      </c>
      <c r="G34" s="3149">
        <f t="shared" si="0"/>
        <v>965.97187499999984</v>
      </c>
      <c r="H34" s="529"/>
      <c r="I34" s="529"/>
      <c r="J34" s="529"/>
    </row>
    <row r="35" spans="1:10">
      <c r="A35" s="3616" t="s">
        <v>12309</v>
      </c>
      <c r="B35" s="2658" t="s">
        <v>12310</v>
      </c>
      <c r="C35" s="2658" t="s">
        <v>705</v>
      </c>
      <c r="D35" s="2658">
        <v>12</v>
      </c>
      <c r="E35" s="2658"/>
      <c r="F35" s="5748">
        <v>1361.73125</v>
      </c>
      <c r="G35" s="3149">
        <f t="shared" si="0"/>
        <v>1361.73125</v>
      </c>
      <c r="H35" s="529"/>
      <c r="I35" s="529"/>
      <c r="J35" s="529"/>
    </row>
    <row r="36" spans="1:10">
      <c r="A36" s="3616" t="s">
        <v>12311</v>
      </c>
      <c r="B36" s="2658" t="s">
        <v>12312</v>
      </c>
      <c r="C36" s="2658" t="s">
        <v>705</v>
      </c>
      <c r="D36" s="2658">
        <v>8</v>
      </c>
      <c r="E36" s="2658"/>
      <c r="F36" s="5748">
        <v>1994.7468750000005</v>
      </c>
      <c r="G36" s="3149">
        <f t="shared" si="0"/>
        <v>1994.7468750000005</v>
      </c>
      <c r="H36" s="529"/>
      <c r="I36" s="529"/>
      <c r="J36" s="529"/>
    </row>
    <row r="37" spans="1:10">
      <c r="A37" s="3616" t="s">
        <v>12313</v>
      </c>
      <c r="B37" s="2658" t="s">
        <v>12314</v>
      </c>
      <c r="C37" s="2658" t="s">
        <v>705</v>
      </c>
      <c r="D37" s="2658">
        <v>4</v>
      </c>
      <c r="E37" s="2658"/>
      <c r="F37" s="5748">
        <v>2825.1437500000002</v>
      </c>
      <c r="G37" s="3149">
        <f t="shared" si="0"/>
        <v>2825.1437500000002</v>
      </c>
      <c r="H37" s="529"/>
      <c r="I37" s="529"/>
      <c r="J37" s="529"/>
    </row>
    <row r="38" spans="1:10">
      <c r="A38" s="3146" t="s">
        <v>13375</v>
      </c>
      <c r="B38" s="3151"/>
      <c r="C38" s="3151"/>
      <c r="D38" s="3151"/>
      <c r="E38" s="3151"/>
      <c r="F38" s="3147"/>
      <c r="G38" s="3147"/>
      <c r="H38" s="529"/>
      <c r="I38" s="529"/>
      <c r="J38" s="529"/>
    </row>
    <row r="39" spans="1:10">
      <c r="A39" s="5338" t="s">
        <v>21141</v>
      </c>
      <c r="B39" s="2658" t="s">
        <v>12289</v>
      </c>
      <c r="C39" s="2658" t="s">
        <v>705</v>
      </c>
      <c r="D39" s="2658">
        <v>100</v>
      </c>
      <c r="E39" s="2658"/>
      <c r="F39" s="5748">
        <v>188.40937499999998</v>
      </c>
      <c r="G39" s="3149">
        <f t="shared" si="0"/>
        <v>188.40937499999998</v>
      </c>
      <c r="H39" s="529"/>
      <c r="I39" s="529"/>
      <c r="J39" s="529"/>
    </row>
    <row r="40" spans="1:10">
      <c r="A40" s="5338" t="s">
        <v>21142</v>
      </c>
      <c r="B40" s="2658" t="s">
        <v>12291</v>
      </c>
      <c r="C40" s="2658" t="s">
        <v>705</v>
      </c>
      <c r="D40" s="2658">
        <v>60</v>
      </c>
      <c r="E40" s="2658"/>
      <c r="F40" s="5748">
        <v>278.12812500000001</v>
      </c>
      <c r="G40" s="3149">
        <f t="shared" si="0"/>
        <v>278.12812500000001</v>
      </c>
      <c r="H40" s="529"/>
      <c r="I40" s="529"/>
      <c r="J40" s="529"/>
    </row>
    <row r="41" spans="1:10">
      <c r="A41" s="5338" t="s">
        <v>21143</v>
      </c>
      <c r="B41" s="2658" t="s">
        <v>12293</v>
      </c>
      <c r="C41" s="2658" t="s">
        <v>705</v>
      </c>
      <c r="D41" s="2658">
        <v>40</v>
      </c>
      <c r="E41" s="2658"/>
      <c r="F41" s="5748">
        <v>468.53125000000006</v>
      </c>
      <c r="G41" s="3149">
        <f t="shared" si="0"/>
        <v>468.53125000000006</v>
      </c>
      <c r="H41" s="529"/>
      <c r="I41" s="529"/>
      <c r="J41" s="529"/>
    </row>
    <row r="42" spans="1:10">
      <c r="A42" s="5338" t="s">
        <v>21144</v>
      </c>
      <c r="B42" s="2658" t="s">
        <v>12295</v>
      </c>
      <c r="C42" s="2658" t="s">
        <v>705</v>
      </c>
      <c r="D42" s="2658">
        <v>24</v>
      </c>
      <c r="E42" s="2658"/>
      <c r="F42" s="5748">
        <v>724.72812499999998</v>
      </c>
      <c r="G42" s="3149">
        <f t="shared" si="0"/>
        <v>724.72812499999998</v>
      </c>
      <c r="H42" s="529"/>
      <c r="I42" s="529"/>
      <c r="J42" s="529"/>
    </row>
    <row r="43" spans="1:10">
      <c r="A43" s="3616" t="s">
        <v>12315</v>
      </c>
      <c r="B43" s="2658" t="s">
        <v>12297</v>
      </c>
      <c r="C43" s="2658" t="s">
        <v>705</v>
      </c>
      <c r="D43" s="2658">
        <v>16</v>
      </c>
      <c r="E43" s="2658"/>
      <c r="F43" s="5748">
        <v>1090.58125</v>
      </c>
      <c r="G43" s="3149">
        <f t="shared" si="0"/>
        <v>1090.58125</v>
      </c>
      <c r="H43" s="529"/>
      <c r="I43" s="529"/>
      <c r="J43" s="529"/>
    </row>
    <row r="44" spans="1:10">
      <c r="A44" s="3616" t="s">
        <v>12316</v>
      </c>
      <c r="B44" s="2658" t="s">
        <v>12299</v>
      </c>
      <c r="C44" s="2658" t="s">
        <v>705</v>
      </c>
      <c r="D44" s="2658">
        <v>12</v>
      </c>
      <c r="E44" s="2658"/>
      <c r="F44" s="5748">
        <v>1628.8937500000002</v>
      </c>
      <c r="G44" s="3149">
        <f t="shared" si="0"/>
        <v>1628.8937500000002</v>
      </c>
      <c r="H44" s="529"/>
      <c r="I44" s="529"/>
      <c r="J44" s="529"/>
    </row>
    <row r="45" spans="1:10">
      <c r="A45" s="3146" t="s">
        <v>13376</v>
      </c>
      <c r="B45" s="3151"/>
      <c r="C45" s="3151"/>
      <c r="D45" s="3151"/>
      <c r="E45" s="3151"/>
      <c r="F45" s="3147"/>
      <c r="G45" s="3147"/>
      <c r="H45" s="529"/>
      <c r="I45" s="529"/>
      <c r="J45" s="529"/>
    </row>
    <row r="46" spans="1:10">
      <c r="A46" s="5338" t="s">
        <v>21126</v>
      </c>
      <c r="B46" s="2658" t="s">
        <v>12317</v>
      </c>
      <c r="C46" s="2658" t="s">
        <v>705</v>
      </c>
      <c r="D46" s="2658">
        <v>100</v>
      </c>
      <c r="E46" s="2658"/>
      <c r="F46" s="5748">
        <v>214.328125</v>
      </c>
      <c r="G46" s="3149">
        <f t="shared" si="0"/>
        <v>214.328125</v>
      </c>
      <c r="H46" s="529"/>
      <c r="I46" s="529"/>
      <c r="J46" s="529"/>
    </row>
    <row r="47" spans="1:10">
      <c r="A47" s="5338" t="s">
        <v>21127</v>
      </c>
      <c r="B47" s="2658" t="s">
        <v>12318</v>
      </c>
      <c r="C47" s="2658" t="s">
        <v>705</v>
      </c>
      <c r="D47" s="2658">
        <v>60</v>
      </c>
      <c r="E47" s="2658"/>
      <c r="F47" s="5748">
        <v>333.953125</v>
      </c>
      <c r="G47" s="3149">
        <f t="shared" si="0"/>
        <v>333.953125</v>
      </c>
      <c r="H47" s="529"/>
      <c r="I47" s="529"/>
      <c r="J47" s="529"/>
    </row>
    <row r="48" spans="1:10">
      <c r="A48" s="5338" t="s">
        <v>21128</v>
      </c>
      <c r="B48" s="2658" t="s">
        <v>12319</v>
      </c>
      <c r="C48" s="2658" t="s">
        <v>705</v>
      </c>
      <c r="D48" s="2658">
        <v>40</v>
      </c>
      <c r="E48" s="2658"/>
      <c r="F48" s="5748">
        <v>543.296875</v>
      </c>
      <c r="G48" s="3149">
        <f t="shared" si="0"/>
        <v>543.296875</v>
      </c>
      <c r="H48" s="529"/>
      <c r="I48" s="529"/>
      <c r="J48" s="529"/>
    </row>
    <row r="49" spans="1:10">
      <c r="A49" s="5338" t="s">
        <v>21129</v>
      </c>
      <c r="B49" s="2658" t="s">
        <v>12320</v>
      </c>
      <c r="C49" s="2658" t="s">
        <v>705</v>
      </c>
      <c r="D49" s="2658">
        <v>24</v>
      </c>
      <c r="E49" s="2658"/>
      <c r="F49" s="5748">
        <v>834.38437499999998</v>
      </c>
      <c r="G49" s="3149">
        <f t="shared" si="0"/>
        <v>834.38437499999998</v>
      </c>
      <c r="H49" s="529"/>
      <c r="I49" s="529"/>
      <c r="J49" s="529"/>
    </row>
    <row r="50" spans="1:10">
      <c r="A50" s="3616" t="s">
        <v>12321</v>
      </c>
      <c r="B50" s="2658" t="s">
        <v>12322</v>
      </c>
      <c r="C50" s="2658" t="s">
        <v>705</v>
      </c>
      <c r="D50" s="2658">
        <v>16</v>
      </c>
      <c r="E50" s="2658"/>
      <c r="F50" s="5748">
        <v>1349.7687499999997</v>
      </c>
      <c r="G50" s="3149">
        <f t="shared" si="0"/>
        <v>1349.7687499999997</v>
      </c>
      <c r="H50" s="529"/>
      <c r="I50" s="529"/>
      <c r="J50" s="529"/>
    </row>
    <row r="51" spans="1:10">
      <c r="A51" s="3616" t="s">
        <v>12323</v>
      </c>
      <c r="B51" s="2658" t="s">
        <v>12324</v>
      </c>
      <c r="C51" s="2658" t="s">
        <v>705</v>
      </c>
      <c r="D51" s="2658">
        <v>12</v>
      </c>
      <c r="E51" s="2658"/>
      <c r="F51" s="5748">
        <v>1907.0218749999999</v>
      </c>
      <c r="G51" s="3149">
        <f t="shared" si="0"/>
        <v>1907.0218749999999</v>
      </c>
      <c r="H51" s="529"/>
      <c r="I51" s="529"/>
      <c r="J51" s="529"/>
    </row>
    <row r="52" spans="1:10">
      <c r="A52" s="3616" t="s">
        <v>12325</v>
      </c>
      <c r="B52" s="2658" t="s">
        <v>12326</v>
      </c>
      <c r="C52" s="2658" t="s">
        <v>705</v>
      </c>
      <c r="D52" s="2658">
        <v>8</v>
      </c>
      <c r="E52" s="2658"/>
      <c r="F52" s="5748">
        <v>3015.5468750000005</v>
      </c>
      <c r="G52" s="3149">
        <f t="shared" si="0"/>
        <v>3015.5468750000005</v>
      </c>
      <c r="H52" s="529"/>
      <c r="I52" s="529"/>
      <c r="J52" s="529"/>
    </row>
    <row r="53" spans="1:10">
      <c r="A53" s="3616" t="s">
        <v>12327</v>
      </c>
      <c r="B53" s="2658" t="s">
        <v>12328</v>
      </c>
      <c r="C53" s="2658" t="s">
        <v>705</v>
      </c>
      <c r="D53" s="2658">
        <v>4</v>
      </c>
      <c r="E53" s="2658"/>
      <c r="F53" s="5748">
        <v>4382.2625000000007</v>
      </c>
      <c r="G53" s="3149">
        <f t="shared" si="0"/>
        <v>4382.2625000000007</v>
      </c>
      <c r="H53" s="529"/>
      <c r="I53" s="529"/>
      <c r="J53" s="529"/>
    </row>
    <row r="54" spans="1:10">
      <c r="A54" s="3616" t="s">
        <v>12329</v>
      </c>
      <c r="B54" s="2658" t="s">
        <v>12330</v>
      </c>
      <c r="C54" s="2658" t="s">
        <v>705</v>
      </c>
      <c r="D54" s="2658">
        <v>4</v>
      </c>
      <c r="E54" s="2658"/>
      <c r="F54" s="5748">
        <v>6439.8125</v>
      </c>
      <c r="G54" s="3149">
        <f t="shared" si="0"/>
        <v>6439.8125</v>
      </c>
      <c r="H54" s="529"/>
      <c r="I54" s="529"/>
      <c r="J54" s="529"/>
    </row>
    <row r="55" spans="1:10">
      <c r="A55" s="3146" t="s">
        <v>13377</v>
      </c>
      <c r="B55" s="3151"/>
      <c r="C55" s="3151"/>
      <c r="D55" s="3151"/>
      <c r="E55" s="3151"/>
      <c r="F55" s="3147"/>
      <c r="G55" s="3147"/>
      <c r="H55" s="529"/>
      <c r="I55" s="529"/>
      <c r="J55" s="529"/>
    </row>
    <row r="56" spans="1:10">
      <c r="A56" s="3616" t="s">
        <v>12331</v>
      </c>
      <c r="B56" s="2658" t="s">
        <v>12289</v>
      </c>
      <c r="C56" s="2658" t="s">
        <v>705</v>
      </c>
      <c r="D56" s="2658">
        <v>80</v>
      </c>
      <c r="E56" s="2658"/>
      <c r="F56" s="5748">
        <v>391.77187500000002</v>
      </c>
      <c r="G56" s="3149">
        <f t="shared" si="0"/>
        <v>391.77187500000002</v>
      </c>
      <c r="H56" s="529"/>
      <c r="I56" s="529"/>
      <c r="J56" s="529"/>
    </row>
    <row r="57" spans="1:10">
      <c r="A57" s="3616" t="s">
        <v>12332</v>
      </c>
      <c r="B57" s="2658" t="s">
        <v>12291</v>
      </c>
      <c r="C57" s="2658" t="s">
        <v>705</v>
      </c>
      <c r="D57" s="2658">
        <v>60</v>
      </c>
      <c r="E57" s="2658"/>
      <c r="F57" s="5748">
        <v>568.21875</v>
      </c>
      <c r="G57" s="3149">
        <f t="shared" si="0"/>
        <v>568.21875</v>
      </c>
      <c r="H57" s="529"/>
      <c r="I57" s="529"/>
      <c r="J57" s="529"/>
    </row>
    <row r="58" spans="1:10">
      <c r="A58" s="3616" t="s">
        <v>12333</v>
      </c>
      <c r="B58" s="2658" t="s">
        <v>12293</v>
      </c>
      <c r="C58" s="2658" t="s">
        <v>705</v>
      </c>
      <c r="D58" s="2658">
        <v>40</v>
      </c>
      <c r="E58" s="2658"/>
      <c r="F58" s="5748">
        <v>864.29062500000009</v>
      </c>
      <c r="G58" s="3149">
        <f t="shared" si="0"/>
        <v>864.29062500000009</v>
      </c>
      <c r="H58" s="529"/>
      <c r="I58" s="529"/>
      <c r="J58" s="529"/>
    </row>
    <row r="59" spans="1:10">
      <c r="A59" s="3616" t="s">
        <v>12334</v>
      </c>
      <c r="B59" s="2658" t="s">
        <v>12295</v>
      </c>
      <c r="C59" s="2658" t="s">
        <v>705</v>
      </c>
      <c r="D59" s="2658">
        <v>20</v>
      </c>
      <c r="E59" s="2658"/>
      <c r="F59" s="5748">
        <v>1235.1281250000002</v>
      </c>
      <c r="G59" s="3149">
        <f t="shared" si="0"/>
        <v>1235.1281250000002</v>
      </c>
      <c r="H59" s="529"/>
      <c r="I59" s="529"/>
      <c r="J59" s="529"/>
    </row>
    <row r="60" spans="1:10">
      <c r="A60" s="3616" t="s">
        <v>12335</v>
      </c>
      <c r="B60" s="2658" t="s">
        <v>12297</v>
      </c>
      <c r="C60" s="2658" t="s">
        <v>705</v>
      </c>
      <c r="D60" s="2658">
        <v>16</v>
      </c>
      <c r="E60" s="2658"/>
      <c r="F60" s="5748">
        <v>1875.121875</v>
      </c>
      <c r="G60" s="3149">
        <f t="shared" si="0"/>
        <v>1875.121875</v>
      </c>
      <c r="H60" s="529"/>
      <c r="I60" s="529"/>
      <c r="J60" s="529"/>
    </row>
    <row r="61" spans="1:10">
      <c r="A61" s="3616" t="s">
        <v>12336</v>
      </c>
      <c r="B61" s="2658" t="s">
        <v>12299</v>
      </c>
      <c r="C61" s="2658" t="s">
        <v>705</v>
      </c>
      <c r="D61" s="2658">
        <v>8</v>
      </c>
      <c r="E61" s="2658"/>
      <c r="F61" s="5748">
        <v>2799.2249999999999</v>
      </c>
      <c r="G61" s="3149">
        <f t="shared" si="0"/>
        <v>2799.2249999999999</v>
      </c>
      <c r="H61" s="529"/>
      <c r="I61" s="529"/>
      <c r="J61" s="529"/>
    </row>
    <row r="62" spans="1:10">
      <c r="A62" s="3154" t="s">
        <v>12337</v>
      </c>
      <c r="B62" s="3154"/>
      <c r="C62" s="3154"/>
      <c r="D62" s="3154"/>
      <c r="E62" s="3154"/>
      <c r="F62" s="5749"/>
      <c r="G62" s="3155"/>
      <c r="H62" s="529"/>
      <c r="I62" s="529"/>
      <c r="J62" s="529"/>
    </row>
    <row r="63" spans="1:10">
      <c r="A63" s="3146" t="s">
        <v>13378</v>
      </c>
      <c r="B63" s="3151"/>
      <c r="C63" s="3151"/>
      <c r="D63" s="3151"/>
      <c r="E63" s="3151"/>
      <c r="F63" s="3147"/>
      <c r="G63" s="3147"/>
      <c r="H63" s="529"/>
      <c r="I63" s="529"/>
      <c r="J63" s="529"/>
    </row>
    <row r="64" spans="1:10">
      <c r="A64" s="3616" t="s">
        <v>21114</v>
      </c>
      <c r="B64" s="2658" t="s">
        <v>12338</v>
      </c>
      <c r="C64" s="2658" t="s">
        <v>6800</v>
      </c>
      <c r="D64" s="2658">
        <v>10</v>
      </c>
      <c r="E64" s="2658">
        <v>150</v>
      </c>
      <c r="F64" s="5748">
        <v>361.90896739130443</v>
      </c>
      <c r="G64" s="3149">
        <f t="shared" si="0"/>
        <v>361.90896739130443</v>
      </c>
      <c r="H64" s="529"/>
      <c r="I64" s="529"/>
      <c r="J64" s="529"/>
    </row>
    <row r="65" spans="1:11">
      <c r="A65" s="3616" t="s">
        <v>21115</v>
      </c>
      <c r="B65" s="2658" t="s">
        <v>12339</v>
      </c>
      <c r="C65" s="2658" t="s">
        <v>6800</v>
      </c>
      <c r="D65" s="2658">
        <v>10</v>
      </c>
      <c r="E65" s="2658">
        <v>100</v>
      </c>
      <c r="F65" s="5748">
        <v>521.36562500000014</v>
      </c>
      <c r="G65" s="3149">
        <f t="shared" si="0"/>
        <v>521.36562500000014</v>
      </c>
      <c r="H65" s="529"/>
      <c r="I65" s="529"/>
      <c r="J65" s="529"/>
    </row>
    <row r="66" spans="1:11">
      <c r="A66" s="3616" t="s">
        <v>12340</v>
      </c>
      <c r="B66" s="2658" t="s">
        <v>12341</v>
      </c>
      <c r="C66" s="2658" t="s">
        <v>6800</v>
      </c>
      <c r="D66" s="2658">
        <v>10</v>
      </c>
      <c r="E66" s="2658">
        <v>60</v>
      </c>
      <c r="F66" s="5748">
        <v>447.59687500000007</v>
      </c>
      <c r="G66" s="3149">
        <f t="shared" si="0"/>
        <v>447.59687500000007</v>
      </c>
      <c r="H66" s="529"/>
      <c r="I66" s="529"/>
      <c r="J66" s="529"/>
    </row>
    <row r="67" spans="1:11">
      <c r="A67" s="3616" t="s">
        <v>21117</v>
      </c>
      <c r="B67" s="2658" t="s">
        <v>12342</v>
      </c>
      <c r="C67" s="2658" t="s">
        <v>6800</v>
      </c>
      <c r="D67" s="2658">
        <v>20</v>
      </c>
      <c r="E67" s="2658">
        <v>100</v>
      </c>
      <c r="F67" s="5748">
        <v>521.36562500000014</v>
      </c>
      <c r="G67" s="3149">
        <f t="shared" si="0"/>
        <v>521.36562500000014</v>
      </c>
      <c r="H67" s="529"/>
      <c r="I67" s="529"/>
      <c r="J67" s="529"/>
    </row>
    <row r="68" spans="1:11">
      <c r="A68" s="3616" t="s">
        <v>21116</v>
      </c>
      <c r="B68" s="2658" t="s">
        <v>12344</v>
      </c>
      <c r="C68" s="2658" t="s">
        <v>6800</v>
      </c>
      <c r="D68" s="2658">
        <v>10</v>
      </c>
      <c r="E68" s="2658">
        <v>60</v>
      </c>
      <c r="F68" s="5748">
        <v>870.27187500000002</v>
      </c>
      <c r="G68" s="3149">
        <f t="shared" si="0"/>
        <v>870.27187500000002</v>
      </c>
      <c r="H68" s="529"/>
      <c r="I68" s="529"/>
      <c r="J68" s="529"/>
    </row>
    <row r="69" spans="1:11">
      <c r="A69" s="3616" t="s">
        <v>12345</v>
      </c>
      <c r="B69" s="2658" t="s">
        <v>12346</v>
      </c>
      <c r="C69" s="2658" t="s">
        <v>6800</v>
      </c>
      <c r="D69" s="2658">
        <v>10</v>
      </c>
      <c r="E69" s="2658">
        <v>30</v>
      </c>
      <c r="F69" s="5748">
        <v>953.01250000000016</v>
      </c>
      <c r="G69" s="3149">
        <f t="shared" si="0"/>
        <v>953.01250000000016</v>
      </c>
      <c r="H69" s="529"/>
      <c r="I69" s="529"/>
      <c r="J69" s="529"/>
    </row>
    <row r="70" spans="1:11">
      <c r="A70" s="3616" t="s">
        <v>21118</v>
      </c>
      <c r="B70" s="2658" t="s">
        <v>12347</v>
      </c>
      <c r="C70" s="2658" t="s">
        <v>6800</v>
      </c>
      <c r="D70" s="2658">
        <v>5</v>
      </c>
      <c r="E70" s="2658">
        <v>40</v>
      </c>
      <c r="F70" s="5748">
        <v>2155.2437500000001</v>
      </c>
      <c r="G70" s="3149">
        <f t="shared" si="0"/>
        <v>2155.2437500000001</v>
      </c>
      <c r="H70" s="529"/>
      <c r="I70" s="529"/>
      <c r="J70" s="529"/>
    </row>
    <row r="71" spans="1:11">
      <c r="A71" s="3616" t="s">
        <v>21119</v>
      </c>
      <c r="B71" s="2658" t="s">
        <v>2463</v>
      </c>
      <c r="C71" s="2658" t="s">
        <v>6800</v>
      </c>
      <c r="D71" s="2658">
        <v>4</v>
      </c>
      <c r="E71" s="2658">
        <v>20</v>
      </c>
      <c r="F71" s="5748">
        <v>3232.8656249999999</v>
      </c>
      <c r="G71" s="3149">
        <f t="shared" si="0"/>
        <v>3232.8656249999999</v>
      </c>
      <c r="H71" s="529"/>
      <c r="I71" s="529"/>
      <c r="J71" s="529"/>
    </row>
    <row r="72" spans="1:11">
      <c r="A72" s="3616" t="s">
        <v>21120</v>
      </c>
      <c r="B72" s="2658" t="s">
        <v>12348</v>
      </c>
      <c r="C72" s="2658" t="s">
        <v>6800</v>
      </c>
      <c r="D72" s="2658">
        <v>2</v>
      </c>
      <c r="E72" s="2658">
        <v>12</v>
      </c>
      <c r="F72" s="5748">
        <v>4497.8999999999996</v>
      </c>
      <c r="G72" s="3149">
        <f t="shared" si="0"/>
        <v>4497.8999999999996</v>
      </c>
      <c r="H72" s="529"/>
      <c r="I72" s="529"/>
      <c r="J72" s="529"/>
    </row>
    <row r="73" spans="1:11">
      <c r="A73" s="5336" t="s">
        <v>13379</v>
      </c>
      <c r="B73" s="3151"/>
      <c r="C73" s="3151"/>
      <c r="D73" s="3151"/>
      <c r="E73" s="3151"/>
      <c r="F73" s="3147"/>
      <c r="G73" s="3147"/>
      <c r="H73" s="529"/>
      <c r="I73" s="529"/>
      <c r="J73" s="529"/>
      <c r="K73" s="529" t="s">
        <v>258</v>
      </c>
    </row>
    <row r="74" spans="1:11">
      <c r="A74" s="3616" t="s">
        <v>12534</v>
      </c>
      <c r="B74" s="2658" t="s">
        <v>12338</v>
      </c>
      <c r="C74" s="2658" t="s">
        <v>6800</v>
      </c>
      <c r="D74" s="2658">
        <v>10</v>
      </c>
      <c r="E74" s="2658">
        <v>250</v>
      </c>
      <c r="F74" s="5748">
        <v>304.60069444444446</v>
      </c>
      <c r="G74" s="3149">
        <f t="shared" ref="G74:G137" si="1">F74*(100%-$B$3)</f>
        <v>304.60069444444446</v>
      </c>
      <c r="H74" s="529"/>
      <c r="I74" s="529"/>
      <c r="J74" s="529"/>
    </row>
    <row r="75" spans="1:11">
      <c r="A75" s="3616" t="s">
        <v>12535</v>
      </c>
      <c r="B75" s="2658" t="s">
        <v>12339</v>
      </c>
      <c r="C75" s="2658" t="s">
        <v>6800</v>
      </c>
      <c r="D75" s="2658">
        <v>10</v>
      </c>
      <c r="E75" s="2658">
        <v>100</v>
      </c>
      <c r="F75" s="5748">
        <v>443.609375</v>
      </c>
      <c r="G75" s="3149">
        <f t="shared" si="1"/>
        <v>443.609375</v>
      </c>
      <c r="H75" s="529"/>
      <c r="I75" s="529"/>
      <c r="J75" s="529"/>
    </row>
    <row r="76" spans="1:11">
      <c r="A76" s="3616" t="s">
        <v>12536</v>
      </c>
      <c r="B76" s="2658" t="s">
        <v>12341</v>
      </c>
      <c r="C76" s="2658" t="s">
        <v>6800</v>
      </c>
      <c r="D76" s="2658">
        <v>10</v>
      </c>
      <c r="E76" s="2658">
        <v>50</v>
      </c>
      <c r="F76" s="5748">
        <v>335.94687500000003</v>
      </c>
      <c r="G76" s="3149">
        <f t="shared" si="1"/>
        <v>335.94687500000003</v>
      </c>
      <c r="H76" s="529"/>
      <c r="I76" s="529"/>
      <c r="J76" s="529"/>
    </row>
    <row r="77" spans="1:11">
      <c r="A77" s="3616" t="s">
        <v>12537</v>
      </c>
      <c r="B77" s="2658" t="s">
        <v>12342</v>
      </c>
      <c r="C77" s="2658" t="s">
        <v>6800</v>
      </c>
      <c r="D77" s="2658">
        <v>10</v>
      </c>
      <c r="E77" s="2658">
        <v>100</v>
      </c>
      <c r="F77" s="5748">
        <v>430.65000000000003</v>
      </c>
      <c r="G77" s="3149">
        <f t="shared" si="1"/>
        <v>430.65000000000003</v>
      </c>
      <c r="H77" s="529"/>
      <c r="I77" s="529"/>
      <c r="J77" s="529"/>
    </row>
    <row r="78" spans="1:11">
      <c r="A78" s="3616" t="s">
        <v>12538</v>
      </c>
      <c r="B78" s="2658" t="s">
        <v>12343</v>
      </c>
      <c r="C78" s="2658" t="s">
        <v>6800</v>
      </c>
      <c r="D78" s="2658">
        <v>10</v>
      </c>
      <c r="E78" s="2658">
        <v>60</v>
      </c>
      <c r="F78" s="5748">
        <v>798.49687500000005</v>
      </c>
      <c r="G78" s="3149">
        <f t="shared" si="1"/>
        <v>798.49687500000005</v>
      </c>
      <c r="H78" s="529"/>
      <c r="I78" s="529"/>
      <c r="J78" s="529"/>
    </row>
    <row r="79" spans="1:11">
      <c r="A79" s="3616" t="s">
        <v>12539</v>
      </c>
      <c r="B79" s="2658" t="s">
        <v>12346</v>
      </c>
      <c r="C79" s="2658" t="s">
        <v>6800</v>
      </c>
      <c r="D79" s="2658">
        <v>10</v>
      </c>
      <c r="E79" s="2658">
        <v>30</v>
      </c>
      <c r="F79" s="5748">
        <v>711.76875000000007</v>
      </c>
      <c r="G79" s="3149">
        <f t="shared" si="1"/>
        <v>711.76875000000007</v>
      </c>
      <c r="H79" s="529"/>
      <c r="I79" s="529"/>
      <c r="J79" s="529"/>
    </row>
    <row r="80" spans="1:11">
      <c r="A80" s="3616" t="s">
        <v>12540</v>
      </c>
      <c r="B80" s="2658" t="s">
        <v>12347</v>
      </c>
      <c r="C80" s="2658" t="s">
        <v>6800</v>
      </c>
      <c r="D80" s="2658">
        <v>5</v>
      </c>
      <c r="E80" s="2658">
        <v>10</v>
      </c>
      <c r="F80" s="5748">
        <v>2097.4250000000002</v>
      </c>
      <c r="G80" s="3149">
        <f t="shared" si="1"/>
        <v>2097.4250000000002</v>
      </c>
      <c r="H80" s="529"/>
      <c r="I80" s="529"/>
      <c r="J80" s="529"/>
    </row>
    <row r="81" spans="1:10">
      <c r="A81" s="3616" t="s">
        <v>12541</v>
      </c>
      <c r="B81" s="2658" t="s">
        <v>12542</v>
      </c>
      <c r="C81" s="2658" t="s">
        <v>6800</v>
      </c>
      <c r="D81" s="2658">
        <v>4</v>
      </c>
      <c r="E81" s="2658"/>
      <c r="F81" s="5748">
        <v>2981.6531249999998</v>
      </c>
      <c r="G81" s="3149">
        <f t="shared" si="1"/>
        <v>2981.6531249999998</v>
      </c>
      <c r="H81" s="529"/>
      <c r="I81" s="529"/>
      <c r="J81" s="529"/>
    </row>
    <row r="82" spans="1:10">
      <c r="A82" s="3616" t="s">
        <v>12543</v>
      </c>
      <c r="B82" s="2658" t="s">
        <v>12348</v>
      </c>
      <c r="C82" s="2658" t="s">
        <v>6800</v>
      </c>
      <c r="D82" s="2658">
        <v>2</v>
      </c>
      <c r="E82" s="2658"/>
      <c r="F82" s="5748">
        <v>4495.90625</v>
      </c>
      <c r="G82" s="3149">
        <f t="shared" si="1"/>
        <v>4495.90625</v>
      </c>
      <c r="H82" s="529"/>
      <c r="I82" s="529"/>
      <c r="J82" s="529"/>
    </row>
    <row r="83" spans="1:10">
      <c r="A83" s="3146" t="s">
        <v>13380</v>
      </c>
      <c r="B83" s="3151"/>
      <c r="C83" s="3151"/>
      <c r="D83" s="3151"/>
      <c r="E83" s="3151"/>
      <c r="F83" s="3147"/>
      <c r="G83" s="3147"/>
      <c r="H83" s="529"/>
      <c r="I83" s="529"/>
      <c r="J83" s="529"/>
    </row>
    <row r="84" spans="1:10">
      <c r="A84" s="3578" t="s">
        <v>14102</v>
      </c>
      <c r="B84" s="2658">
        <v>16</v>
      </c>
      <c r="C84" s="2658" t="s">
        <v>6800</v>
      </c>
      <c r="D84" s="2658">
        <v>50</v>
      </c>
      <c r="E84" s="2658"/>
      <c r="F84" s="5748">
        <v>56.821874999999999</v>
      </c>
      <c r="G84" s="3149">
        <f t="shared" si="1"/>
        <v>56.821874999999999</v>
      </c>
      <c r="H84" s="529"/>
      <c r="I84" s="529"/>
      <c r="J84" s="529"/>
    </row>
    <row r="85" spans="1:10">
      <c r="A85" s="5338" t="s">
        <v>21130</v>
      </c>
      <c r="B85" s="2658">
        <v>20</v>
      </c>
      <c r="C85" s="2658" t="s">
        <v>6800</v>
      </c>
      <c r="D85" s="2658">
        <v>50</v>
      </c>
      <c r="E85" s="2658">
        <v>500</v>
      </c>
      <c r="F85" s="5748">
        <v>33.893750000000004</v>
      </c>
      <c r="G85" s="3149">
        <f t="shared" si="1"/>
        <v>33.893750000000004</v>
      </c>
      <c r="H85" s="529"/>
      <c r="I85" s="529"/>
      <c r="J85" s="529"/>
    </row>
    <row r="86" spans="1:10">
      <c r="A86" s="3578" t="s">
        <v>14103</v>
      </c>
      <c r="B86" s="2658">
        <v>25</v>
      </c>
      <c r="C86" s="2658" t="s">
        <v>6800</v>
      </c>
      <c r="D86" s="2658">
        <v>50</v>
      </c>
      <c r="E86" s="2658">
        <v>250</v>
      </c>
      <c r="F86" s="5748">
        <v>47.85</v>
      </c>
      <c r="G86" s="3149">
        <f t="shared" si="1"/>
        <v>47.85</v>
      </c>
      <c r="H86" s="529"/>
      <c r="I86" s="529"/>
      <c r="J86" s="529"/>
    </row>
    <row r="87" spans="1:10">
      <c r="A87" s="3578" t="s">
        <v>14104</v>
      </c>
      <c r="B87" s="2658">
        <v>32</v>
      </c>
      <c r="C87" s="2658" t="s">
        <v>6800</v>
      </c>
      <c r="D87" s="2658">
        <v>25</v>
      </c>
      <c r="E87" s="2658">
        <v>150</v>
      </c>
      <c r="F87" s="5748">
        <v>57.818750000000001</v>
      </c>
      <c r="G87" s="3149">
        <f t="shared" si="1"/>
        <v>57.818750000000001</v>
      </c>
      <c r="H87" s="529"/>
      <c r="I87" s="529"/>
      <c r="J87" s="529"/>
    </row>
    <row r="88" spans="1:10">
      <c r="A88" s="3578" t="s">
        <v>12514</v>
      </c>
      <c r="B88" s="2658">
        <v>40</v>
      </c>
      <c r="C88" s="2658" t="s">
        <v>6800</v>
      </c>
      <c r="D88" s="2658">
        <v>20</v>
      </c>
      <c r="E88" s="2658">
        <v>80</v>
      </c>
      <c r="F88" s="5748">
        <v>146.54062500000001</v>
      </c>
      <c r="G88" s="3149">
        <f t="shared" si="1"/>
        <v>146.54062500000001</v>
      </c>
      <c r="H88" s="529"/>
      <c r="I88" s="529"/>
      <c r="J88" s="529"/>
    </row>
    <row r="89" spans="1:10">
      <c r="A89" s="3578" t="s">
        <v>12515</v>
      </c>
      <c r="B89" s="2658">
        <v>50</v>
      </c>
      <c r="C89" s="2658" t="s">
        <v>6800</v>
      </c>
      <c r="D89" s="2658">
        <v>10</v>
      </c>
      <c r="E89" s="2658">
        <v>70</v>
      </c>
      <c r="F89" s="5748">
        <v>278.12812500000001</v>
      </c>
      <c r="G89" s="3149">
        <f t="shared" si="1"/>
        <v>278.12812500000001</v>
      </c>
      <c r="H89" s="529"/>
      <c r="I89" s="529"/>
      <c r="J89" s="529"/>
    </row>
    <row r="90" spans="1:10">
      <c r="A90" s="3578" t="s">
        <v>12516</v>
      </c>
      <c r="B90" s="2658">
        <v>63</v>
      </c>
      <c r="C90" s="2658" t="s">
        <v>6800</v>
      </c>
      <c r="D90" s="2658">
        <v>5</v>
      </c>
      <c r="E90" s="2658">
        <v>30</v>
      </c>
      <c r="F90" s="5748">
        <v>439.62187500000005</v>
      </c>
      <c r="G90" s="3149">
        <f t="shared" si="1"/>
        <v>439.62187500000005</v>
      </c>
      <c r="H90" s="529"/>
      <c r="I90" s="529"/>
      <c r="J90" s="529"/>
    </row>
    <row r="91" spans="1:10">
      <c r="A91" s="3578" t="s">
        <v>12517</v>
      </c>
      <c r="B91" s="2658">
        <v>75</v>
      </c>
      <c r="C91" s="2658" t="s">
        <v>6800</v>
      </c>
      <c r="D91" s="2658">
        <v>1</v>
      </c>
      <c r="E91" s="2658"/>
      <c r="F91" s="5748">
        <v>991.89062500000011</v>
      </c>
      <c r="G91" s="3149">
        <f t="shared" si="1"/>
        <v>991.89062500000011</v>
      </c>
      <c r="H91" s="529"/>
      <c r="I91" s="529"/>
      <c r="J91" s="529"/>
    </row>
    <row r="92" spans="1:10">
      <c r="A92" s="3578" t="s">
        <v>12518</v>
      </c>
      <c r="B92" s="2658">
        <v>90</v>
      </c>
      <c r="C92" s="2658" t="s">
        <v>6800</v>
      </c>
      <c r="D92" s="2658">
        <v>1</v>
      </c>
      <c r="E92" s="2658"/>
      <c r="F92" s="5748">
        <v>969.95937500000002</v>
      </c>
      <c r="G92" s="3149">
        <f t="shared" si="1"/>
        <v>969.95937500000002</v>
      </c>
      <c r="H92" s="529"/>
      <c r="I92" s="529"/>
      <c r="J92" s="529"/>
    </row>
    <row r="93" spans="1:10">
      <c r="A93" s="3578" t="s">
        <v>12519</v>
      </c>
      <c r="B93" s="2658">
        <v>110</v>
      </c>
      <c r="C93" s="2658" t="s">
        <v>6800</v>
      </c>
      <c r="D93" s="2658">
        <v>1</v>
      </c>
      <c r="E93" s="2658"/>
      <c r="F93" s="5748">
        <v>1734.5625</v>
      </c>
      <c r="G93" s="3149">
        <f t="shared" si="1"/>
        <v>1734.5625</v>
      </c>
      <c r="H93" s="529"/>
      <c r="I93" s="529"/>
      <c r="J93" s="529"/>
    </row>
    <row r="94" spans="1:10">
      <c r="A94" s="3146" t="s">
        <v>13381</v>
      </c>
      <c r="B94" s="3151"/>
      <c r="C94" s="3151"/>
      <c r="D94" s="3151"/>
      <c r="E94" s="3151"/>
      <c r="F94" s="3147"/>
      <c r="G94" s="3147"/>
      <c r="H94" s="529"/>
      <c r="I94" s="529"/>
      <c r="J94" s="529"/>
    </row>
    <row r="95" spans="1:10">
      <c r="A95" s="3578" t="s">
        <v>14105</v>
      </c>
      <c r="B95" s="2658" t="s">
        <v>3549</v>
      </c>
      <c r="C95" s="2658" t="s">
        <v>6800</v>
      </c>
      <c r="D95" s="2658">
        <v>50</v>
      </c>
      <c r="E95" s="2658">
        <v>450</v>
      </c>
      <c r="F95" s="5748">
        <v>50.840625000000003</v>
      </c>
      <c r="G95" s="3149">
        <f t="shared" si="1"/>
        <v>50.840625000000003</v>
      </c>
      <c r="H95" s="529"/>
      <c r="I95" s="529"/>
      <c r="J95" s="529"/>
    </row>
    <row r="96" spans="1:10">
      <c r="A96" s="3578" t="s">
        <v>14106</v>
      </c>
      <c r="B96" s="2658" t="s">
        <v>641</v>
      </c>
      <c r="C96" s="2658" t="s">
        <v>6800</v>
      </c>
      <c r="D96" s="2658">
        <v>50</v>
      </c>
      <c r="E96" s="2658">
        <v>250</v>
      </c>
      <c r="F96" s="5748">
        <v>99.6875</v>
      </c>
      <c r="G96" s="3149">
        <f t="shared" si="1"/>
        <v>99.6875</v>
      </c>
      <c r="H96" s="529"/>
      <c r="I96" s="529"/>
      <c r="J96" s="529"/>
    </row>
    <row r="97" spans="1:10">
      <c r="A97" s="3578" t="s">
        <v>14107</v>
      </c>
      <c r="B97" s="2658" t="s">
        <v>3551</v>
      </c>
      <c r="C97" s="2658" t="s">
        <v>6800</v>
      </c>
      <c r="D97" s="2658">
        <v>50</v>
      </c>
      <c r="E97" s="2658">
        <v>250</v>
      </c>
      <c r="F97" s="5748">
        <v>101.68125000000001</v>
      </c>
      <c r="G97" s="3149">
        <f t="shared" si="1"/>
        <v>101.68125000000001</v>
      </c>
      <c r="H97" s="529"/>
      <c r="I97" s="529"/>
      <c r="J97" s="529"/>
    </row>
    <row r="98" spans="1:10">
      <c r="A98" s="3146" t="s">
        <v>13382</v>
      </c>
      <c r="B98" s="3151"/>
      <c r="C98" s="3151"/>
      <c r="D98" s="3151"/>
      <c r="E98" s="3151"/>
      <c r="F98" s="3147"/>
      <c r="G98" s="3147"/>
      <c r="H98" s="529"/>
      <c r="I98" s="529"/>
      <c r="J98" s="529"/>
    </row>
    <row r="99" spans="1:10">
      <c r="A99" s="529" t="s">
        <v>21131</v>
      </c>
      <c r="B99" s="2658" t="s">
        <v>635</v>
      </c>
      <c r="C99" s="2658" t="s">
        <v>6800</v>
      </c>
      <c r="D99" s="2658">
        <v>50</v>
      </c>
      <c r="E99" s="2658"/>
      <c r="F99" s="5748">
        <v>100.66803278688523</v>
      </c>
      <c r="G99" s="3149">
        <f t="shared" si="1"/>
        <v>100.66803278688523</v>
      </c>
      <c r="H99" s="529"/>
      <c r="I99" s="529"/>
      <c r="J99" s="529"/>
    </row>
    <row r="100" spans="1:10">
      <c r="A100" s="3578" t="s">
        <v>14108</v>
      </c>
      <c r="B100" s="2658" t="s">
        <v>3549</v>
      </c>
      <c r="C100" s="2658" t="s">
        <v>6800</v>
      </c>
      <c r="D100" s="2658">
        <v>50</v>
      </c>
      <c r="E100" s="2658">
        <v>500</v>
      </c>
      <c r="F100" s="5748">
        <v>47.85</v>
      </c>
      <c r="G100" s="3149">
        <f t="shared" si="1"/>
        <v>47.85</v>
      </c>
      <c r="H100" s="529"/>
      <c r="I100" s="529"/>
      <c r="J100" s="529"/>
    </row>
    <row r="101" spans="1:10">
      <c r="A101" s="3578" t="s">
        <v>14109</v>
      </c>
      <c r="B101" s="2658" t="s">
        <v>641</v>
      </c>
      <c r="C101" s="2658" t="s">
        <v>6800</v>
      </c>
      <c r="D101" s="2658">
        <v>50</v>
      </c>
      <c r="E101" s="2658">
        <v>200</v>
      </c>
      <c r="F101" s="5748">
        <v>89.71875</v>
      </c>
      <c r="G101" s="3149">
        <f t="shared" si="1"/>
        <v>89.71875</v>
      </c>
      <c r="H101" s="529"/>
      <c r="I101" s="529"/>
      <c r="J101" s="529"/>
    </row>
    <row r="102" spans="1:10">
      <c r="A102" s="3578" t="s">
        <v>14110</v>
      </c>
      <c r="B102" s="2658" t="s">
        <v>3551</v>
      </c>
      <c r="C102" s="2658" t="s">
        <v>6800</v>
      </c>
      <c r="D102" s="2658">
        <v>50</v>
      </c>
      <c r="E102" s="2658">
        <v>300</v>
      </c>
      <c r="F102" s="5748">
        <v>61.806250000000006</v>
      </c>
      <c r="G102" s="3149">
        <f t="shared" si="1"/>
        <v>61.806250000000006</v>
      </c>
      <c r="H102" s="529"/>
      <c r="I102" s="529"/>
      <c r="J102" s="529"/>
    </row>
    <row r="103" spans="1:10">
      <c r="A103" s="3578" t="s">
        <v>14111</v>
      </c>
      <c r="B103" s="2658" t="s">
        <v>12520</v>
      </c>
      <c r="C103" s="2658" t="s">
        <v>6800</v>
      </c>
      <c r="D103" s="2658">
        <v>10</v>
      </c>
      <c r="E103" s="2658">
        <v>50</v>
      </c>
      <c r="F103" s="5748">
        <v>114.640625</v>
      </c>
      <c r="G103" s="3149">
        <f t="shared" si="1"/>
        <v>114.640625</v>
      </c>
      <c r="H103" s="529"/>
      <c r="I103" s="529"/>
      <c r="J103" s="529"/>
    </row>
    <row r="104" spans="1:10">
      <c r="A104" s="3578" t="s">
        <v>12521</v>
      </c>
      <c r="B104" s="2658" t="s">
        <v>7831</v>
      </c>
      <c r="C104" s="2658" t="s">
        <v>6800</v>
      </c>
      <c r="D104" s="2658">
        <v>20</v>
      </c>
      <c r="E104" s="2658">
        <v>60</v>
      </c>
      <c r="F104" s="5748">
        <v>114.640625</v>
      </c>
      <c r="G104" s="3149">
        <f t="shared" si="1"/>
        <v>114.640625</v>
      </c>
      <c r="H104" s="529"/>
      <c r="I104" s="529"/>
      <c r="J104" s="529"/>
    </row>
    <row r="105" spans="1:10">
      <c r="A105" s="3578" t="s">
        <v>12522</v>
      </c>
      <c r="B105" s="2658" t="s">
        <v>370</v>
      </c>
      <c r="C105" s="2658" t="s">
        <v>6800</v>
      </c>
      <c r="D105" s="2658">
        <v>10</v>
      </c>
      <c r="E105" s="2658">
        <v>50</v>
      </c>
      <c r="F105" s="5748">
        <v>189.40625000000003</v>
      </c>
      <c r="G105" s="3149">
        <f t="shared" si="1"/>
        <v>189.40625000000003</v>
      </c>
      <c r="H105" s="529"/>
      <c r="I105" s="529"/>
      <c r="J105" s="529"/>
    </row>
    <row r="106" spans="1:10">
      <c r="A106" s="3578" t="s">
        <v>12523</v>
      </c>
      <c r="B106" s="2658" t="s">
        <v>371</v>
      </c>
      <c r="C106" s="2658" t="s">
        <v>6800</v>
      </c>
      <c r="D106" s="2658">
        <v>10</v>
      </c>
      <c r="E106" s="2658">
        <v>50</v>
      </c>
      <c r="F106" s="5748">
        <v>186.41562500000001</v>
      </c>
      <c r="G106" s="3149">
        <f t="shared" si="1"/>
        <v>186.41562500000001</v>
      </c>
      <c r="H106" s="529"/>
      <c r="I106" s="529"/>
      <c r="J106" s="529"/>
    </row>
    <row r="107" spans="1:10">
      <c r="A107" s="3578" t="s">
        <v>12524</v>
      </c>
      <c r="B107" s="2658" t="s">
        <v>373</v>
      </c>
      <c r="C107" s="2658" t="s">
        <v>6800</v>
      </c>
      <c r="D107" s="2658">
        <v>5</v>
      </c>
      <c r="E107" s="2658">
        <v>60</v>
      </c>
      <c r="F107" s="5748">
        <v>369.84062500000005</v>
      </c>
      <c r="G107" s="3149">
        <f t="shared" si="1"/>
        <v>369.84062500000005</v>
      </c>
      <c r="H107" s="529"/>
      <c r="I107" s="529"/>
      <c r="J107" s="529"/>
    </row>
    <row r="108" spans="1:10">
      <c r="A108" s="3578" t="s">
        <v>12525</v>
      </c>
      <c r="B108" s="2658" t="s">
        <v>374</v>
      </c>
      <c r="C108" s="2658" t="s">
        <v>6800</v>
      </c>
      <c r="D108" s="2658">
        <v>5</v>
      </c>
      <c r="E108" s="2658">
        <v>10</v>
      </c>
      <c r="F108" s="5748">
        <v>369.84062500000005</v>
      </c>
      <c r="G108" s="3149">
        <f t="shared" si="1"/>
        <v>369.84062500000005</v>
      </c>
      <c r="H108" s="529"/>
      <c r="I108" s="529"/>
      <c r="J108" s="529"/>
    </row>
    <row r="109" spans="1:10">
      <c r="A109" s="3578" t="s">
        <v>12526</v>
      </c>
      <c r="B109" s="2658" t="s">
        <v>375</v>
      </c>
      <c r="C109" s="2658" t="s">
        <v>6800</v>
      </c>
      <c r="D109" s="2658">
        <v>5</v>
      </c>
      <c r="E109" s="2658">
        <v>10</v>
      </c>
      <c r="F109" s="5748">
        <v>406.72500000000002</v>
      </c>
      <c r="G109" s="3149">
        <f t="shared" si="1"/>
        <v>406.72500000000002</v>
      </c>
      <c r="H109" s="529"/>
      <c r="I109" s="529"/>
      <c r="J109" s="529"/>
    </row>
    <row r="110" spans="1:10">
      <c r="A110" s="3578" t="s">
        <v>12527</v>
      </c>
      <c r="B110" s="2658" t="s">
        <v>2987</v>
      </c>
      <c r="C110" s="2658" t="s">
        <v>6800</v>
      </c>
      <c r="D110" s="2658">
        <v>5</v>
      </c>
      <c r="E110" s="2658">
        <v>20</v>
      </c>
      <c r="F110" s="5748">
        <v>723.22303921568641</v>
      </c>
      <c r="G110" s="3149">
        <f t="shared" si="1"/>
        <v>723.22303921568641</v>
      </c>
      <c r="H110" s="529"/>
      <c r="I110" s="529"/>
      <c r="J110" s="529"/>
    </row>
    <row r="111" spans="1:10">
      <c r="A111" s="3578" t="s">
        <v>12528</v>
      </c>
      <c r="B111" s="2658" t="s">
        <v>377</v>
      </c>
      <c r="C111" s="2658" t="s">
        <v>6800</v>
      </c>
      <c r="D111" s="2658">
        <v>1</v>
      </c>
      <c r="E111" s="2658">
        <v>5</v>
      </c>
      <c r="F111" s="5748">
        <v>735.69375000000002</v>
      </c>
      <c r="G111" s="3149">
        <f t="shared" si="1"/>
        <v>735.69375000000002</v>
      </c>
      <c r="H111" s="529"/>
      <c r="I111" s="529"/>
      <c r="J111" s="529"/>
    </row>
    <row r="112" spans="1:10">
      <c r="A112" s="3578" t="s">
        <v>12529</v>
      </c>
      <c r="B112" s="2658" t="s">
        <v>3807</v>
      </c>
      <c r="C112" s="2658" t="s">
        <v>6800</v>
      </c>
      <c r="D112" s="2658">
        <v>1</v>
      </c>
      <c r="E112" s="2658"/>
      <c r="F112" s="5748">
        <v>833.38749999999993</v>
      </c>
      <c r="G112" s="3149">
        <f t="shared" si="1"/>
        <v>833.38749999999993</v>
      </c>
      <c r="H112" s="529"/>
      <c r="I112" s="529"/>
      <c r="J112" s="529"/>
    </row>
    <row r="113" spans="1:10">
      <c r="A113" s="3578" t="s">
        <v>12530</v>
      </c>
      <c r="B113" s="2658" t="s">
        <v>3808</v>
      </c>
      <c r="C113" s="2658" t="s">
        <v>6800</v>
      </c>
      <c r="D113" s="2658">
        <v>1</v>
      </c>
      <c r="E113" s="2658"/>
      <c r="F113" s="5748">
        <v>833.38749999999993</v>
      </c>
      <c r="G113" s="3149">
        <f t="shared" si="1"/>
        <v>833.38749999999993</v>
      </c>
      <c r="H113" s="529"/>
      <c r="I113" s="529"/>
      <c r="J113" s="529"/>
    </row>
    <row r="114" spans="1:10">
      <c r="A114" s="3578" t="s">
        <v>12531</v>
      </c>
      <c r="B114" s="2658" t="s">
        <v>379</v>
      </c>
      <c r="C114" s="2658" t="s">
        <v>6800</v>
      </c>
      <c r="D114" s="2658">
        <v>1</v>
      </c>
      <c r="E114" s="2658"/>
      <c r="F114" s="5748">
        <v>885.22500000000002</v>
      </c>
      <c r="G114" s="3149">
        <f t="shared" si="1"/>
        <v>885.22500000000002</v>
      </c>
      <c r="H114" s="529"/>
      <c r="I114" s="529"/>
      <c r="J114" s="529"/>
    </row>
    <row r="115" spans="1:10">
      <c r="A115" s="3578" t="s">
        <v>12532</v>
      </c>
      <c r="B115" s="2658" t="s">
        <v>12533</v>
      </c>
      <c r="C115" s="2658" t="s">
        <v>6800</v>
      </c>
      <c r="D115" s="2658">
        <v>1</v>
      </c>
      <c r="E115" s="2658"/>
      <c r="F115" s="5748">
        <v>1901.0406249999999</v>
      </c>
      <c r="G115" s="3149">
        <f t="shared" si="1"/>
        <v>1901.0406249999999</v>
      </c>
      <c r="H115" s="529"/>
      <c r="I115" s="529"/>
      <c r="J115" s="529"/>
    </row>
    <row r="116" spans="1:10">
      <c r="A116" s="3146" t="s">
        <v>13383</v>
      </c>
      <c r="B116" s="3151"/>
      <c r="C116" s="3151"/>
      <c r="D116" s="3151"/>
      <c r="E116" s="3151"/>
      <c r="F116" s="3147"/>
      <c r="G116" s="3147"/>
      <c r="H116" s="529"/>
      <c r="I116" s="529"/>
      <c r="J116" s="529"/>
    </row>
    <row r="117" spans="1:10">
      <c r="A117" s="529" t="s">
        <v>21132</v>
      </c>
      <c r="B117" s="2658">
        <v>20</v>
      </c>
      <c r="C117" s="2658" t="s">
        <v>6800</v>
      </c>
      <c r="D117" s="2658">
        <v>50</v>
      </c>
      <c r="E117" s="2658">
        <v>300</v>
      </c>
      <c r="F117" s="5748">
        <v>47.85</v>
      </c>
      <c r="G117" s="3149">
        <f t="shared" si="1"/>
        <v>47.85</v>
      </c>
      <c r="H117" s="529"/>
      <c r="I117" s="529"/>
      <c r="J117" s="529"/>
    </row>
    <row r="118" spans="1:10">
      <c r="A118" s="3578" t="s">
        <v>14112</v>
      </c>
      <c r="B118" s="2658">
        <v>25</v>
      </c>
      <c r="C118" s="2658" t="s">
        <v>6800</v>
      </c>
      <c r="D118" s="2658">
        <v>50</v>
      </c>
      <c r="E118" s="2658">
        <v>200</v>
      </c>
      <c r="F118" s="5748">
        <v>71.867732558139522</v>
      </c>
      <c r="G118" s="3149">
        <f t="shared" si="1"/>
        <v>71.867732558139522</v>
      </c>
      <c r="H118" s="529"/>
      <c r="I118" s="529"/>
      <c r="J118" s="529"/>
    </row>
    <row r="119" spans="1:10">
      <c r="A119" s="3578" t="s">
        <v>14113</v>
      </c>
      <c r="B119" s="2658">
        <v>32</v>
      </c>
      <c r="C119" s="2658" t="s">
        <v>6800</v>
      </c>
      <c r="D119" s="2658">
        <v>20</v>
      </c>
      <c r="E119" s="2658">
        <v>100</v>
      </c>
      <c r="F119" s="5748">
        <v>118.62812500000001</v>
      </c>
      <c r="G119" s="3149">
        <f t="shared" si="1"/>
        <v>118.62812500000001</v>
      </c>
      <c r="H119" s="529"/>
      <c r="I119" s="529"/>
      <c r="J119" s="529"/>
    </row>
    <row r="120" spans="1:10">
      <c r="A120" s="3578" t="s">
        <v>12398</v>
      </c>
      <c r="B120" s="2658">
        <v>40</v>
      </c>
      <c r="C120" s="2658" t="s">
        <v>6800</v>
      </c>
      <c r="D120" s="2658">
        <v>10</v>
      </c>
      <c r="E120" s="2658">
        <v>40</v>
      </c>
      <c r="F120" s="5748">
        <v>218.31562500000001</v>
      </c>
      <c r="G120" s="3149">
        <f t="shared" si="1"/>
        <v>218.31562500000001</v>
      </c>
      <c r="H120" s="529"/>
      <c r="I120" s="529"/>
      <c r="J120" s="529"/>
    </row>
    <row r="121" spans="1:10">
      <c r="A121" s="3578" t="s">
        <v>12399</v>
      </c>
      <c r="B121" s="2658">
        <v>50</v>
      </c>
      <c r="C121" s="2658" t="s">
        <v>6800</v>
      </c>
      <c r="D121" s="2658">
        <v>5</v>
      </c>
      <c r="E121" s="2658">
        <v>30</v>
      </c>
      <c r="F121" s="5748">
        <v>457.56562500000001</v>
      </c>
      <c r="G121" s="3149">
        <f t="shared" si="1"/>
        <v>457.56562500000001</v>
      </c>
      <c r="H121" s="529"/>
      <c r="I121" s="529"/>
      <c r="J121" s="529"/>
    </row>
    <row r="122" spans="1:10">
      <c r="A122" s="3578" t="s">
        <v>12400</v>
      </c>
      <c r="B122" s="2658">
        <v>63</v>
      </c>
      <c r="C122" s="2658" t="s">
        <v>6800</v>
      </c>
      <c r="D122" s="2658">
        <v>5</v>
      </c>
      <c r="E122" s="2658">
        <v>15</v>
      </c>
      <c r="F122" s="5748">
        <v>891.20625000000007</v>
      </c>
      <c r="G122" s="3149">
        <f t="shared" si="1"/>
        <v>891.20625000000007</v>
      </c>
      <c r="H122" s="529"/>
      <c r="I122" s="529"/>
      <c r="J122" s="529"/>
    </row>
    <row r="123" spans="1:10">
      <c r="A123" s="3578" t="s">
        <v>12401</v>
      </c>
      <c r="B123" s="2658">
        <v>75</v>
      </c>
      <c r="C123" s="2658" t="s">
        <v>6800</v>
      </c>
      <c r="D123" s="2658">
        <v>1</v>
      </c>
      <c r="E123" s="2658">
        <v>5</v>
      </c>
      <c r="F123" s="5748">
        <v>1632.8812500000001</v>
      </c>
      <c r="G123" s="3149">
        <f t="shared" si="1"/>
        <v>1632.8812500000001</v>
      </c>
      <c r="H123" s="529"/>
      <c r="I123" s="529"/>
      <c r="J123" s="529"/>
    </row>
    <row r="124" spans="1:10">
      <c r="A124" s="3578" t="s">
        <v>12402</v>
      </c>
      <c r="B124" s="2658">
        <v>90</v>
      </c>
      <c r="C124" s="2658" t="s">
        <v>6800</v>
      </c>
      <c r="D124" s="2658">
        <v>1</v>
      </c>
      <c r="E124" s="2658"/>
      <c r="F124" s="5748">
        <v>2818.1656250000001</v>
      </c>
      <c r="G124" s="3149">
        <f t="shared" si="1"/>
        <v>2818.1656250000001</v>
      </c>
      <c r="H124" s="529"/>
      <c r="I124" s="529"/>
      <c r="J124" s="529"/>
    </row>
    <row r="125" spans="1:10">
      <c r="A125" s="3578" t="s">
        <v>12403</v>
      </c>
      <c r="B125" s="2658">
        <v>110</v>
      </c>
      <c r="C125" s="2658" t="s">
        <v>6800</v>
      </c>
      <c r="D125" s="2658">
        <v>1</v>
      </c>
      <c r="E125" s="2658"/>
      <c r="F125" s="5748">
        <v>3747.2531250000006</v>
      </c>
      <c r="G125" s="3149">
        <f t="shared" si="1"/>
        <v>3747.2531250000006</v>
      </c>
      <c r="H125" s="529"/>
      <c r="I125" s="529"/>
      <c r="J125" s="529"/>
    </row>
    <row r="126" spans="1:10">
      <c r="A126" s="3146" t="s">
        <v>13384</v>
      </c>
      <c r="B126" s="3151"/>
      <c r="C126" s="3151"/>
      <c r="D126" s="3151"/>
      <c r="E126" s="3151"/>
      <c r="F126" s="3147"/>
      <c r="G126" s="3147"/>
      <c r="H126" s="529"/>
      <c r="I126" s="529"/>
      <c r="J126" s="529"/>
    </row>
    <row r="127" spans="1:10">
      <c r="A127" s="3578" t="s">
        <v>14114</v>
      </c>
      <c r="B127" s="2658" t="s">
        <v>3591</v>
      </c>
      <c r="C127" s="2658" t="s">
        <v>6800</v>
      </c>
      <c r="D127" s="2658">
        <v>50</v>
      </c>
      <c r="E127" s="2658">
        <v>200</v>
      </c>
      <c r="F127" s="5748">
        <v>70.778124999999989</v>
      </c>
      <c r="G127" s="3149">
        <f t="shared" si="1"/>
        <v>70.778124999999989</v>
      </c>
      <c r="H127" s="529"/>
      <c r="I127" s="529"/>
      <c r="J127" s="529"/>
    </row>
    <row r="128" spans="1:10">
      <c r="A128" s="3578" t="s">
        <v>14115</v>
      </c>
      <c r="B128" s="2658" t="s">
        <v>670</v>
      </c>
      <c r="C128" s="2658" t="s">
        <v>6800</v>
      </c>
      <c r="D128" s="2658">
        <v>50</v>
      </c>
      <c r="E128" s="2658">
        <v>150</v>
      </c>
      <c r="F128" s="5748">
        <v>132.58437500000002</v>
      </c>
      <c r="G128" s="3149">
        <f t="shared" si="1"/>
        <v>132.58437500000002</v>
      </c>
      <c r="H128" s="529"/>
      <c r="I128" s="529"/>
      <c r="J128" s="529"/>
    </row>
    <row r="129" spans="1:10">
      <c r="A129" s="529" t="s">
        <v>21133</v>
      </c>
      <c r="B129" s="2658" t="s">
        <v>5535</v>
      </c>
      <c r="C129" s="2658" t="s">
        <v>6800</v>
      </c>
      <c r="D129" s="2658">
        <v>10</v>
      </c>
      <c r="E129" s="2658">
        <v>50</v>
      </c>
      <c r="F129" s="5748">
        <v>392.75693478000005</v>
      </c>
      <c r="G129" s="3149">
        <f t="shared" si="1"/>
        <v>392.75693478000005</v>
      </c>
      <c r="H129" s="529"/>
      <c r="I129" s="529"/>
      <c r="J129" s="529"/>
    </row>
    <row r="130" spans="1:10">
      <c r="A130" s="3578" t="s">
        <v>14116</v>
      </c>
      <c r="B130" s="2658" t="s">
        <v>5539</v>
      </c>
      <c r="C130" s="2658" t="s">
        <v>6800</v>
      </c>
      <c r="D130" s="2658">
        <v>10</v>
      </c>
      <c r="E130" s="2658">
        <v>50</v>
      </c>
      <c r="F130" s="5748">
        <v>278.12812500000001</v>
      </c>
      <c r="G130" s="3149">
        <f t="shared" si="1"/>
        <v>278.12812500000001</v>
      </c>
      <c r="H130" s="529"/>
      <c r="I130" s="529"/>
      <c r="J130" s="529"/>
    </row>
    <row r="131" spans="1:10">
      <c r="A131" s="3578" t="s">
        <v>14117</v>
      </c>
      <c r="B131" s="2658" t="s">
        <v>5540</v>
      </c>
      <c r="C131" s="2658" t="s">
        <v>6800</v>
      </c>
      <c r="D131" s="2658">
        <v>25</v>
      </c>
      <c r="E131" s="2658">
        <v>100</v>
      </c>
      <c r="F131" s="5748">
        <v>146.54062500000001</v>
      </c>
      <c r="G131" s="3149">
        <f t="shared" si="1"/>
        <v>146.54062500000001</v>
      </c>
      <c r="H131" s="529"/>
      <c r="I131" s="529"/>
      <c r="J131" s="529"/>
    </row>
    <row r="132" spans="1:10">
      <c r="A132" s="3578" t="s">
        <v>12404</v>
      </c>
      <c r="B132" s="2658" t="s">
        <v>12405</v>
      </c>
      <c r="C132" s="2658" t="s">
        <v>6800</v>
      </c>
      <c r="D132" s="2658">
        <v>20</v>
      </c>
      <c r="E132" s="2658">
        <v>60</v>
      </c>
      <c r="F132" s="5748">
        <v>313.01875000000007</v>
      </c>
      <c r="G132" s="3149">
        <f t="shared" si="1"/>
        <v>313.01875000000007</v>
      </c>
      <c r="H132" s="529"/>
      <c r="I132" s="529"/>
      <c r="J132" s="529"/>
    </row>
    <row r="133" spans="1:10">
      <c r="A133" s="3578" t="s">
        <v>12404</v>
      </c>
      <c r="B133" s="2658" t="s">
        <v>12405</v>
      </c>
      <c r="C133" s="2658" t="s">
        <v>6800</v>
      </c>
      <c r="D133" s="2658">
        <v>20</v>
      </c>
      <c r="E133" s="2658">
        <v>60</v>
      </c>
      <c r="F133" s="5748">
        <v>313.01875000000007</v>
      </c>
      <c r="G133" s="3149">
        <f t="shared" si="1"/>
        <v>313.01875000000007</v>
      </c>
      <c r="H133" s="529"/>
      <c r="I133" s="529"/>
      <c r="J133" s="529"/>
    </row>
    <row r="134" spans="1:10">
      <c r="A134" s="3578" t="s">
        <v>12406</v>
      </c>
      <c r="B134" s="2658" t="s">
        <v>12407</v>
      </c>
      <c r="C134" s="2658" t="s">
        <v>6800</v>
      </c>
      <c r="D134" s="2658">
        <v>10</v>
      </c>
      <c r="E134" s="2658">
        <v>50</v>
      </c>
      <c r="F134" s="5748">
        <v>323.984375</v>
      </c>
      <c r="G134" s="3149">
        <f t="shared" si="1"/>
        <v>323.984375</v>
      </c>
      <c r="H134" s="529"/>
      <c r="I134" s="529"/>
      <c r="J134" s="529"/>
    </row>
    <row r="135" spans="1:10">
      <c r="A135" s="3578" t="s">
        <v>12408</v>
      </c>
      <c r="B135" s="2658" t="s">
        <v>12409</v>
      </c>
      <c r="C135" s="2658" t="s">
        <v>6800</v>
      </c>
      <c r="D135" s="2658">
        <v>10</v>
      </c>
      <c r="E135" s="2658">
        <v>40</v>
      </c>
      <c r="F135" s="5748">
        <v>333.953125</v>
      </c>
      <c r="G135" s="3149">
        <f t="shared" si="1"/>
        <v>333.953125</v>
      </c>
      <c r="H135" s="529"/>
      <c r="I135" s="529"/>
      <c r="J135" s="529"/>
    </row>
    <row r="136" spans="1:10">
      <c r="A136" s="3578" t="s">
        <v>12410</v>
      </c>
      <c r="B136" s="2658" t="s">
        <v>361</v>
      </c>
      <c r="C136" s="2658" t="s">
        <v>6800</v>
      </c>
      <c r="D136" s="2658">
        <v>5</v>
      </c>
      <c r="E136" s="2658">
        <v>15</v>
      </c>
      <c r="F136" s="5748">
        <v>490.46250000000009</v>
      </c>
      <c r="G136" s="3149">
        <f t="shared" si="1"/>
        <v>490.46250000000009</v>
      </c>
      <c r="H136" s="529"/>
      <c r="I136" s="529"/>
      <c r="J136" s="529"/>
    </row>
    <row r="137" spans="1:10">
      <c r="A137" s="3578" t="s">
        <v>12411</v>
      </c>
      <c r="B137" s="2658" t="s">
        <v>362</v>
      </c>
      <c r="C137" s="2658" t="s">
        <v>6800</v>
      </c>
      <c r="D137" s="2658">
        <v>5</v>
      </c>
      <c r="E137" s="2658">
        <v>30</v>
      </c>
      <c r="F137" s="5748">
        <v>475.50937499999992</v>
      </c>
      <c r="G137" s="3149">
        <f t="shared" si="1"/>
        <v>475.50937499999992</v>
      </c>
      <c r="H137" s="529"/>
      <c r="I137" s="529"/>
      <c r="J137" s="529"/>
    </row>
    <row r="138" spans="1:10">
      <c r="A138" s="3578" t="s">
        <v>12412</v>
      </c>
      <c r="B138" s="2658" t="s">
        <v>363</v>
      </c>
      <c r="C138" s="2658" t="s">
        <v>6800</v>
      </c>
      <c r="D138" s="2658">
        <v>5</v>
      </c>
      <c r="E138" s="2658">
        <v>15</v>
      </c>
      <c r="F138" s="5748">
        <v>649.96249999999998</v>
      </c>
      <c r="G138" s="3149">
        <f t="shared" ref="G138:G201" si="2">F138*(100%-$B$3)</f>
        <v>649.96249999999998</v>
      </c>
      <c r="H138" s="529"/>
      <c r="I138" s="529"/>
      <c r="J138" s="529"/>
    </row>
    <row r="139" spans="1:10">
      <c r="A139" s="3578" t="s">
        <v>12413</v>
      </c>
      <c r="B139" s="2658" t="s">
        <v>364</v>
      </c>
      <c r="C139" s="2658" t="s">
        <v>6800</v>
      </c>
      <c r="D139" s="2658">
        <v>5</v>
      </c>
      <c r="E139" s="2658">
        <v>10</v>
      </c>
      <c r="F139" s="5748">
        <v>1002.8562500000002</v>
      </c>
      <c r="G139" s="3149">
        <f t="shared" si="2"/>
        <v>1002.8562500000002</v>
      </c>
      <c r="H139" s="529"/>
      <c r="I139" s="529"/>
      <c r="J139" s="529"/>
    </row>
    <row r="140" spans="1:10">
      <c r="A140" s="3578" t="s">
        <v>12414</v>
      </c>
      <c r="B140" s="2658" t="s">
        <v>365</v>
      </c>
      <c r="C140" s="2658" t="s">
        <v>6800</v>
      </c>
      <c r="D140" s="2658">
        <v>5</v>
      </c>
      <c r="E140" s="2658">
        <v>20</v>
      </c>
      <c r="F140" s="5748">
        <v>1027.7781250000003</v>
      </c>
      <c r="G140" s="3149">
        <f t="shared" si="2"/>
        <v>1027.7781250000003</v>
      </c>
      <c r="H140" s="529"/>
      <c r="I140" s="529"/>
      <c r="J140" s="529"/>
    </row>
    <row r="141" spans="1:10">
      <c r="A141" s="3578" t="s">
        <v>12415</v>
      </c>
      <c r="B141" s="2658" t="s">
        <v>366</v>
      </c>
      <c r="C141" s="2658" t="s">
        <v>6800</v>
      </c>
      <c r="D141" s="2658">
        <v>5</v>
      </c>
      <c r="E141" s="2658">
        <v>20</v>
      </c>
      <c r="F141" s="5748">
        <v>1035.7531250000002</v>
      </c>
      <c r="G141" s="3149">
        <f t="shared" si="2"/>
        <v>1035.7531250000002</v>
      </c>
      <c r="H141" s="529"/>
      <c r="I141" s="529"/>
      <c r="J141" s="529"/>
    </row>
    <row r="142" spans="1:10">
      <c r="A142" s="3578" t="s">
        <v>12416</v>
      </c>
      <c r="B142" s="2658" t="s">
        <v>367</v>
      </c>
      <c r="C142" s="2658" t="s">
        <v>6800</v>
      </c>
      <c r="D142" s="2658">
        <v>5</v>
      </c>
      <c r="E142" s="2658">
        <v>15</v>
      </c>
      <c r="F142" s="5748">
        <v>1052.7</v>
      </c>
      <c r="G142" s="3149">
        <f t="shared" si="2"/>
        <v>1052.7</v>
      </c>
      <c r="H142" s="529"/>
      <c r="I142" s="529"/>
      <c r="J142" s="529"/>
    </row>
    <row r="143" spans="1:10">
      <c r="A143" s="3578" t="s">
        <v>12417</v>
      </c>
      <c r="B143" s="2658" t="s">
        <v>12418</v>
      </c>
      <c r="C143" s="2658" t="s">
        <v>6800</v>
      </c>
      <c r="D143" s="2658">
        <v>1</v>
      </c>
      <c r="E143" s="2658">
        <v>6</v>
      </c>
      <c r="F143" s="5748">
        <v>1446.465625</v>
      </c>
      <c r="G143" s="3149">
        <f t="shared" si="2"/>
        <v>1446.465625</v>
      </c>
      <c r="H143" s="529"/>
      <c r="I143" s="529"/>
      <c r="J143" s="529"/>
    </row>
    <row r="144" spans="1:10">
      <c r="A144" s="3578" t="s">
        <v>12419</v>
      </c>
      <c r="B144" s="2658" t="s">
        <v>12420</v>
      </c>
      <c r="C144" s="2658" t="s">
        <v>6800</v>
      </c>
      <c r="D144" s="2658">
        <v>1</v>
      </c>
      <c r="E144" s="2658">
        <v>6</v>
      </c>
      <c r="F144" s="5748">
        <v>1413.5687499999999</v>
      </c>
      <c r="G144" s="3149">
        <f t="shared" si="2"/>
        <v>1413.5687499999999</v>
      </c>
      <c r="H144" s="529"/>
      <c r="I144" s="529"/>
      <c r="J144" s="529"/>
    </row>
    <row r="145" spans="1:10">
      <c r="A145" s="3578" t="s">
        <v>12421</v>
      </c>
      <c r="B145" s="2658" t="s">
        <v>12422</v>
      </c>
      <c r="C145" s="2658" t="s">
        <v>6800</v>
      </c>
      <c r="D145" s="2658">
        <v>1</v>
      </c>
      <c r="E145" s="2658">
        <v>6</v>
      </c>
      <c r="F145" s="5748">
        <v>1522.2281250000001</v>
      </c>
      <c r="G145" s="3149">
        <f t="shared" si="2"/>
        <v>1522.2281250000001</v>
      </c>
      <c r="H145" s="529"/>
      <c r="I145" s="529"/>
      <c r="J145" s="529"/>
    </row>
    <row r="146" spans="1:10">
      <c r="A146" s="3578" t="s">
        <v>12423</v>
      </c>
      <c r="B146" s="2658" t="s">
        <v>12424</v>
      </c>
      <c r="C146" s="2658" t="s">
        <v>6800</v>
      </c>
      <c r="D146" s="2658">
        <v>1</v>
      </c>
      <c r="E146" s="2658">
        <v>6</v>
      </c>
      <c r="F146" s="5748">
        <v>1911.0093750000003</v>
      </c>
      <c r="G146" s="3149">
        <f t="shared" si="2"/>
        <v>1911.0093750000003</v>
      </c>
      <c r="H146" s="529"/>
      <c r="I146" s="529"/>
      <c r="J146" s="529"/>
    </row>
    <row r="147" spans="1:10">
      <c r="A147" s="3146" t="s">
        <v>13385</v>
      </c>
      <c r="B147" s="3151"/>
      <c r="C147" s="3151"/>
      <c r="D147" s="3151"/>
      <c r="E147" s="3151"/>
      <c r="F147" s="3147"/>
      <c r="G147" s="3147"/>
      <c r="H147" s="529"/>
      <c r="I147" s="529"/>
      <c r="J147" s="529"/>
    </row>
    <row r="148" spans="1:10">
      <c r="A148" s="529" t="s">
        <v>21134</v>
      </c>
      <c r="B148" s="2658" t="s">
        <v>3589</v>
      </c>
      <c r="C148" s="2658" t="s">
        <v>6800</v>
      </c>
      <c r="D148" s="2658">
        <v>10</v>
      </c>
      <c r="E148" s="2658">
        <v>50</v>
      </c>
      <c r="F148" s="5748">
        <v>206.35312500000001</v>
      </c>
      <c r="G148" s="3149">
        <f t="shared" si="2"/>
        <v>206.35312500000001</v>
      </c>
      <c r="H148" s="529"/>
      <c r="I148" s="529"/>
      <c r="J148" s="529"/>
    </row>
    <row r="149" spans="1:10">
      <c r="A149" s="3146" t="s">
        <v>13386</v>
      </c>
      <c r="B149" s="3151"/>
      <c r="C149" s="3151"/>
      <c r="D149" s="3151"/>
      <c r="E149" s="3151"/>
      <c r="F149" s="3147"/>
      <c r="G149" s="3147"/>
      <c r="H149" s="529"/>
      <c r="I149" s="529"/>
      <c r="J149" s="529"/>
    </row>
    <row r="150" spans="1:10">
      <c r="A150" s="3578" t="s">
        <v>14118</v>
      </c>
      <c r="B150" s="2658" t="s">
        <v>12338</v>
      </c>
      <c r="C150" s="2658" t="s">
        <v>6800</v>
      </c>
      <c r="D150" s="2658">
        <v>20</v>
      </c>
      <c r="E150" s="2658">
        <v>100</v>
      </c>
      <c r="F150" s="5748">
        <v>468.53125000000006</v>
      </c>
      <c r="G150" s="3149">
        <f t="shared" si="2"/>
        <v>468.53125000000006</v>
      </c>
      <c r="H150" s="529"/>
      <c r="I150" s="529"/>
      <c r="J150" s="529"/>
    </row>
    <row r="151" spans="1:10">
      <c r="A151" s="3578" t="s">
        <v>12425</v>
      </c>
      <c r="B151" s="2658" t="s">
        <v>12341</v>
      </c>
      <c r="C151" s="2658" t="s">
        <v>6800</v>
      </c>
      <c r="D151" s="2658">
        <v>10</v>
      </c>
      <c r="E151" s="2658">
        <v>50</v>
      </c>
      <c r="F151" s="5748">
        <v>703.79374999999993</v>
      </c>
      <c r="G151" s="3149">
        <f t="shared" si="2"/>
        <v>703.79374999999993</v>
      </c>
      <c r="H151" s="529"/>
      <c r="I151" s="529"/>
      <c r="J151" s="529"/>
    </row>
    <row r="152" spans="1:10">
      <c r="A152" s="3146" t="s">
        <v>13387</v>
      </c>
      <c r="B152" s="3151"/>
      <c r="C152" s="3151"/>
      <c r="D152" s="3151"/>
      <c r="E152" s="3151"/>
      <c r="F152" s="3147"/>
      <c r="G152" s="3147"/>
      <c r="H152" s="529"/>
      <c r="I152" s="529"/>
      <c r="J152" s="529"/>
    </row>
    <row r="153" spans="1:10">
      <c r="A153" s="3616" t="s">
        <v>12426</v>
      </c>
      <c r="B153" s="2658" t="s">
        <v>395</v>
      </c>
      <c r="C153" s="2658" t="s">
        <v>6800</v>
      </c>
      <c r="D153" s="2658">
        <v>10</v>
      </c>
      <c r="E153" s="2658">
        <v>100</v>
      </c>
      <c r="F153" s="5748">
        <v>390.81487500000009</v>
      </c>
      <c r="G153" s="3149">
        <f t="shared" si="2"/>
        <v>390.81487500000009</v>
      </c>
      <c r="H153" s="529"/>
      <c r="I153" s="529"/>
      <c r="J153" s="529"/>
    </row>
    <row r="154" spans="1:10">
      <c r="A154" s="3616" t="s">
        <v>12427</v>
      </c>
      <c r="B154" s="2658" t="s">
        <v>397</v>
      </c>
      <c r="C154" s="2658" t="s">
        <v>6800</v>
      </c>
      <c r="D154" s="2658">
        <v>10</v>
      </c>
      <c r="E154" s="2658">
        <v>100</v>
      </c>
      <c r="F154" s="5748">
        <v>399.74687499999999</v>
      </c>
      <c r="G154" s="3149">
        <f t="shared" si="2"/>
        <v>399.74687499999999</v>
      </c>
      <c r="H154" s="529"/>
      <c r="I154" s="529"/>
      <c r="J154" s="529"/>
    </row>
    <row r="155" spans="1:10">
      <c r="A155" s="3616" t="s">
        <v>12428</v>
      </c>
      <c r="B155" s="2658" t="s">
        <v>398</v>
      </c>
      <c r="C155" s="2658" t="s">
        <v>6800</v>
      </c>
      <c r="D155" s="2658">
        <v>5</v>
      </c>
      <c r="E155" s="2658">
        <v>30</v>
      </c>
      <c r="F155" s="5748">
        <v>596.13125000000014</v>
      </c>
      <c r="G155" s="3149">
        <f t="shared" si="2"/>
        <v>596.13125000000014</v>
      </c>
      <c r="H155" s="529"/>
      <c r="I155" s="529"/>
      <c r="J155" s="529"/>
    </row>
    <row r="156" spans="1:10">
      <c r="A156" s="3616" t="s">
        <v>12429</v>
      </c>
      <c r="B156" s="2658" t="s">
        <v>2760</v>
      </c>
      <c r="C156" s="2658" t="s">
        <v>6800</v>
      </c>
      <c r="D156" s="2658">
        <v>5</v>
      </c>
      <c r="E156" s="2658">
        <v>25</v>
      </c>
      <c r="F156" s="5748">
        <v>842.35937499999989</v>
      </c>
      <c r="G156" s="3149">
        <f t="shared" si="2"/>
        <v>842.35937499999989</v>
      </c>
      <c r="H156" s="529"/>
      <c r="I156" s="529"/>
      <c r="J156" s="529"/>
    </row>
    <row r="157" spans="1:10">
      <c r="A157" s="3616" t="s">
        <v>12430</v>
      </c>
      <c r="B157" s="2658" t="s">
        <v>399</v>
      </c>
      <c r="C157" s="2658" t="s">
        <v>6800</v>
      </c>
      <c r="D157" s="2658">
        <v>5</v>
      </c>
      <c r="E157" s="2658">
        <v>25</v>
      </c>
      <c r="F157" s="5748">
        <v>703.79374999999993</v>
      </c>
      <c r="G157" s="3149">
        <f t="shared" si="2"/>
        <v>703.79374999999993</v>
      </c>
      <c r="H157" s="529"/>
      <c r="I157" s="529"/>
      <c r="J157" s="529"/>
    </row>
    <row r="158" spans="1:10">
      <c r="A158" s="3616" t="s">
        <v>12431</v>
      </c>
      <c r="B158" s="2658" t="s">
        <v>384</v>
      </c>
      <c r="C158" s="2658" t="s">
        <v>6800</v>
      </c>
      <c r="D158" s="2658">
        <v>5</v>
      </c>
      <c r="E158" s="2658">
        <v>20</v>
      </c>
      <c r="F158" s="5748">
        <v>1265.0343749999997</v>
      </c>
      <c r="G158" s="3149">
        <f t="shared" si="2"/>
        <v>1265.0343749999997</v>
      </c>
      <c r="H158" s="529"/>
      <c r="I158" s="529"/>
      <c r="J158" s="529"/>
    </row>
    <row r="159" spans="1:10">
      <c r="A159" s="3146" t="s">
        <v>13388</v>
      </c>
      <c r="B159" s="3151"/>
      <c r="C159" s="3151"/>
      <c r="D159" s="3151"/>
      <c r="E159" s="3151"/>
      <c r="F159" s="3147"/>
      <c r="G159" s="3147"/>
      <c r="H159" s="529"/>
      <c r="I159" s="529"/>
      <c r="J159" s="529"/>
    </row>
    <row r="160" spans="1:10">
      <c r="A160" s="3616" t="s">
        <v>12432</v>
      </c>
      <c r="B160" s="2658" t="s">
        <v>395</v>
      </c>
      <c r="C160" s="2658" t="s">
        <v>6800</v>
      </c>
      <c r="D160" s="2658">
        <v>10</v>
      </c>
      <c r="E160" s="2658">
        <v>100</v>
      </c>
      <c r="F160" s="5748">
        <v>533.328125</v>
      </c>
      <c r="G160" s="3149">
        <f t="shared" si="2"/>
        <v>533.328125</v>
      </c>
      <c r="H160" s="529"/>
      <c r="I160" s="529"/>
      <c r="J160" s="529"/>
    </row>
    <row r="161" spans="1:10">
      <c r="A161" s="3616" t="s">
        <v>12433</v>
      </c>
      <c r="B161" s="2658" t="s">
        <v>396</v>
      </c>
      <c r="C161" s="2658" t="s">
        <v>6800</v>
      </c>
      <c r="D161" s="2658">
        <v>5</v>
      </c>
      <c r="E161" s="2658">
        <v>30</v>
      </c>
      <c r="F161" s="5748">
        <v>774.57187499999998</v>
      </c>
      <c r="G161" s="3149">
        <f t="shared" si="2"/>
        <v>774.57187499999998</v>
      </c>
      <c r="H161" s="529"/>
      <c r="I161" s="529"/>
      <c r="J161" s="529"/>
    </row>
    <row r="162" spans="1:10">
      <c r="A162" s="3616" t="s">
        <v>12434</v>
      </c>
      <c r="B162" s="2658" t="s">
        <v>397</v>
      </c>
      <c r="C162" s="2658" t="s">
        <v>6800</v>
      </c>
      <c r="D162" s="2658">
        <v>10</v>
      </c>
      <c r="E162" s="2658">
        <v>80</v>
      </c>
      <c r="F162" s="5748">
        <v>563.23437500000011</v>
      </c>
      <c r="G162" s="3149">
        <f t="shared" si="2"/>
        <v>563.23437500000011</v>
      </c>
      <c r="H162" s="529"/>
      <c r="I162" s="529"/>
      <c r="J162" s="529"/>
    </row>
    <row r="163" spans="1:10">
      <c r="A163" s="3616" t="s">
        <v>12435</v>
      </c>
      <c r="B163" s="2658" t="s">
        <v>398</v>
      </c>
      <c r="C163" s="2658" t="s">
        <v>6800</v>
      </c>
      <c r="D163" s="2658">
        <v>5</v>
      </c>
      <c r="E163" s="2658">
        <v>25</v>
      </c>
      <c r="F163" s="5748">
        <v>774.57187499999998</v>
      </c>
      <c r="G163" s="3149">
        <f t="shared" si="2"/>
        <v>774.57187499999998</v>
      </c>
      <c r="H163" s="529"/>
      <c r="I163" s="529"/>
      <c r="J163" s="529"/>
    </row>
    <row r="164" spans="1:10">
      <c r="A164" s="3616" t="s">
        <v>12436</v>
      </c>
      <c r="B164" s="2658" t="s">
        <v>399</v>
      </c>
      <c r="C164" s="2658" t="s">
        <v>6800</v>
      </c>
      <c r="D164" s="2658">
        <v>5</v>
      </c>
      <c r="E164" s="2658">
        <v>20</v>
      </c>
      <c r="F164" s="5748">
        <v>774.57187499999998</v>
      </c>
      <c r="G164" s="3149">
        <f t="shared" si="2"/>
        <v>774.57187499999998</v>
      </c>
      <c r="H164" s="529"/>
      <c r="I164" s="529"/>
      <c r="J164" s="529"/>
    </row>
    <row r="165" spans="1:10">
      <c r="A165" s="3616" t="s">
        <v>12437</v>
      </c>
      <c r="B165" s="2658" t="s">
        <v>393</v>
      </c>
      <c r="C165" s="2658" t="s">
        <v>6800</v>
      </c>
      <c r="D165" s="2658">
        <v>5</v>
      </c>
      <c r="E165" s="2658">
        <v>20</v>
      </c>
      <c r="F165" s="5748">
        <v>1261.046875</v>
      </c>
      <c r="G165" s="3149">
        <f t="shared" si="2"/>
        <v>1261.046875</v>
      </c>
      <c r="H165" s="529"/>
      <c r="I165" s="529"/>
      <c r="J165" s="529"/>
    </row>
    <row r="166" spans="1:10">
      <c r="A166" s="3146" t="s">
        <v>13389</v>
      </c>
      <c r="B166" s="3151"/>
      <c r="C166" s="3151"/>
      <c r="D166" s="3151"/>
      <c r="E166" s="3151"/>
      <c r="F166" s="3147"/>
      <c r="G166" s="3147"/>
      <c r="H166" s="529"/>
      <c r="I166" s="529"/>
      <c r="J166" s="529"/>
    </row>
    <row r="167" spans="1:10">
      <c r="A167" s="3578" t="s">
        <v>14119</v>
      </c>
      <c r="B167" s="2658">
        <v>20</v>
      </c>
      <c r="C167" s="2658" t="s">
        <v>6800</v>
      </c>
      <c r="D167" s="2658">
        <v>10</v>
      </c>
      <c r="E167" s="2658">
        <v>50</v>
      </c>
      <c r="F167" s="5748">
        <v>321.99062500000002</v>
      </c>
      <c r="G167" s="3149">
        <f t="shared" si="2"/>
        <v>321.99062500000002</v>
      </c>
      <c r="H167" s="529"/>
      <c r="I167" s="529"/>
      <c r="J167" s="529"/>
    </row>
    <row r="168" spans="1:10">
      <c r="A168" s="3578" t="s">
        <v>14120</v>
      </c>
      <c r="B168" s="2658">
        <v>25</v>
      </c>
      <c r="C168" s="2658" t="s">
        <v>6800</v>
      </c>
      <c r="D168" s="2658">
        <v>10</v>
      </c>
      <c r="E168" s="2658">
        <v>40</v>
      </c>
      <c r="F168" s="5748">
        <v>391.595955882353</v>
      </c>
      <c r="G168" s="3149">
        <f t="shared" si="2"/>
        <v>391.595955882353</v>
      </c>
      <c r="H168" s="529"/>
      <c r="I168" s="529"/>
      <c r="J168" s="529"/>
    </row>
    <row r="169" spans="1:10">
      <c r="A169" s="3578" t="s">
        <v>14121</v>
      </c>
      <c r="B169" s="2658">
        <v>32</v>
      </c>
      <c r="C169" s="2658" t="s">
        <v>6800</v>
      </c>
      <c r="D169" s="2658">
        <v>5</v>
      </c>
      <c r="E169" s="2658">
        <v>20</v>
      </c>
      <c r="F169" s="5748">
        <v>529.34062499999993</v>
      </c>
      <c r="G169" s="3149">
        <f t="shared" si="2"/>
        <v>529.34062499999993</v>
      </c>
      <c r="H169" s="529"/>
      <c r="I169" s="529"/>
      <c r="J169" s="529"/>
    </row>
    <row r="170" spans="1:10">
      <c r="A170" s="3146" t="s">
        <v>13390</v>
      </c>
      <c r="B170" s="3151"/>
      <c r="C170" s="3151"/>
      <c r="D170" s="3151"/>
      <c r="E170" s="3151"/>
      <c r="F170" s="3147"/>
      <c r="G170" s="3147"/>
      <c r="H170" s="529"/>
      <c r="I170" s="529"/>
      <c r="J170" s="529"/>
    </row>
    <row r="171" spans="1:10">
      <c r="A171" s="3578" t="s">
        <v>14122</v>
      </c>
      <c r="B171" s="2658" t="s">
        <v>12452</v>
      </c>
      <c r="C171" s="2658" t="s">
        <v>6800</v>
      </c>
      <c r="D171" s="2658">
        <v>50</v>
      </c>
      <c r="E171" s="2658"/>
      <c r="F171" s="5748">
        <v>100.31054687499999</v>
      </c>
      <c r="G171" s="3149">
        <f t="shared" si="2"/>
        <v>100.31054687499999</v>
      </c>
      <c r="H171" s="529"/>
      <c r="I171" s="529"/>
      <c r="J171" s="529"/>
    </row>
    <row r="172" spans="1:10">
      <c r="A172" s="3578" t="s">
        <v>14123</v>
      </c>
      <c r="B172" s="2658" t="s">
        <v>12453</v>
      </c>
      <c r="C172" s="2658" t="s">
        <v>6800</v>
      </c>
      <c r="D172" s="2658">
        <v>100</v>
      </c>
      <c r="E172" s="2658">
        <v>500</v>
      </c>
      <c r="F172" s="5748">
        <v>53.831250000000004</v>
      </c>
      <c r="G172" s="3149">
        <f t="shared" si="2"/>
        <v>53.831250000000004</v>
      </c>
      <c r="H172" s="529"/>
      <c r="I172" s="529"/>
      <c r="J172" s="529"/>
    </row>
    <row r="173" spans="1:10">
      <c r="A173" s="3578" t="s">
        <v>14124</v>
      </c>
      <c r="B173" s="2658" t="s">
        <v>12454</v>
      </c>
      <c r="C173" s="2658" t="s">
        <v>6800</v>
      </c>
      <c r="D173" s="2658">
        <v>50</v>
      </c>
      <c r="E173" s="2658">
        <v>250</v>
      </c>
      <c r="F173" s="5748">
        <v>80.746875000000017</v>
      </c>
      <c r="G173" s="3149">
        <f t="shared" si="2"/>
        <v>80.746875000000017</v>
      </c>
      <c r="H173" s="529"/>
      <c r="I173" s="529"/>
      <c r="J173" s="529"/>
    </row>
    <row r="174" spans="1:10">
      <c r="A174" s="3578" t="s">
        <v>14125</v>
      </c>
      <c r="B174" s="2658" t="s">
        <v>12455</v>
      </c>
      <c r="C174" s="2658" t="s">
        <v>6800</v>
      </c>
      <c r="D174" s="2658">
        <v>20</v>
      </c>
      <c r="E174" s="2658">
        <v>80</v>
      </c>
      <c r="F174" s="5748">
        <v>124.609375</v>
      </c>
      <c r="G174" s="3149">
        <f t="shared" si="2"/>
        <v>124.609375</v>
      </c>
      <c r="H174" s="529"/>
      <c r="I174" s="529"/>
      <c r="J174" s="529"/>
    </row>
    <row r="175" spans="1:10">
      <c r="A175" s="3578" t="s">
        <v>12456</v>
      </c>
      <c r="B175" s="2658" t="s">
        <v>12457</v>
      </c>
      <c r="C175" s="2658" t="s">
        <v>6800</v>
      </c>
      <c r="D175" s="2658">
        <v>5</v>
      </c>
      <c r="E175" s="2658">
        <v>25</v>
      </c>
      <c r="F175" s="5748">
        <v>218.31562500000001</v>
      </c>
      <c r="G175" s="3149">
        <f t="shared" si="2"/>
        <v>218.31562500000001</v>
      </c>
      <c r="H175" s="529"/>
      <c r="I175" s="529"/>
      <c r="J175" s="529"/>
    </row>
    <row r="176" spans="1:10">
      <c r="A176" s="3578" t="s">
        <v>12458</v>
      </c>
      <c r="B176" s="2658" t="s">
        <v>12459</v>
      </c>
      <c r="C176" s="2658" t="s">
        <v>6800</v>
      </c>
      <c r="D176" s="2658">
        <v>5</v>
      </c>
      <c r="E176" s="2658">
        <v>20</v>
      </c>
      <c r="F176" s="5748">
        <v>428.65625</v>
      </c>
      <c r="G176" s="3149">
        <f t="shared" si="2"/>
        <v>428.65625</v>
      </c>
      <c r="H176" s="529"/>
      <c r="I176" s="529"/>
      <c r="J176" s="529"/>
    </row>
    <row r="177" spans="1:10">
      <c r="A177" s="3578" t="s">
        <v>12460</v>
      </c>
      <c r="B177" s="2658" t="s">
        <v>12461</v>
      </c>
      <c r="C177" s="2658" t="s">
        <v>6800</v>
      </c>
      <c r="D177" s="2658">
        <v>5</v>
      </c>
      <c r="E177" s="2658">
        <v>10</v>
      </c>
      <c r="F177" s="5748">
        <v>789.52500000000009</v>
      </c>
      <c r="G177" s="3149">
        <f t="shared" si="2"/>
        <v>789.52500000000009</v>
      </c>
      <c r="H177" s="529"/>
      <c r="I177" s="529"/>
      <c r="J177" s="529"/>
    </row>
    <row r="178" spans="1:10">
      <c r="A178" s="3578" t="s">
        <v>12462</v>
      </c>
      <c r="B178" s="2658" t="s">
        <v>12463</v>
      </c>
      <c r="C178" s="2658" t="s">
        <v>6800</v>
      </c>
      <c r="D178" s="2658">
        <v>2</v>
      </c>
      <c r="E178" s="2658">
        <v>6</v>
      </c>
      <c r="F178" s="5748">
        <v>1583.0375000000001</v>
      </c>
      <c r="G178" s="3149">
        <f t="shared" si="2"/>
        <v>1583.0375000000001</v>
      </c>
      <c r="H178" s="529"/>
      <c r="I178" s="529"/>
      <c r="J178" s="529"/>
    </row>
    <row r="179" spans="1:10">
      <c r="A179" s="3578" t="s">
        <v>12464</v>
      </c>
      <c r="B179" s="2658" t="s">
        <v>12465</v>
      </c>
      <c r="C179" s="2658" t="s">
        <v>6800</v>
      </c>
      <c r="D179" s="2658">
        <v>1</v>
      </c>
      <c r="E179" s="2658"/>
      <c r="F179" s="5748">
        <v>3325.5749999999998</v>
      </c>
      <c r="G179" s="3149">
        <f t="shared" si="2"/>
        <v>3325.5749999999998</v>
      </c>
      <c r="H179" s="529"/>
      <c r="I179" s="529"/>
      <c r="J179" s="529"/>
    </row>
    <row r="180" spans="1:10">
      <c r="A180" s="3578" t="s">
        <v>12466</v>
      </c>
      <c r="B180" s="2658" t="s">
        <v>12467</v>
      </c>
      <c r="C180" s="2658" t="s">
        <v>6800</v>
      </c>
      <c r="D180" s="2658">
        <v>50</v>
      </c>
      <c r="E180" s="2658">
        <v>250</v>
      </c>
      <c r="F180" s="5748">
        <v>50.840625000000003</v>
      </c>
      <c r="G180" s="3149">
        <f t="shared" si="2"/>
        <v>50.840625000000003</v>
      </c>
      <c r="H180" s="529"/>
      <c r="I180" s="529"/>
      <c r="J180" s="529"/>
    </row>
    <row r="181" spans="1:10">
      <c r="A181" s="3578" t="s">
        <v>14126</v>
      </c>
      <c r="B181" s="2658" t="s">
        <v>12468</v>
      </c>
      <c r="C181" s="2658" t="s">
        <v>6800</v>
      </c>
      <c r="D181" s="2658">
        <v>50</v>
      </c>
      <c r="E181" s="2658">
        <v>500</v>
      </c>
      <c r="F181" s="5748">
        <v>40.871874999999996</v>
      </c>
      <c r="G181" s="3149">
        <f t="shared" si="2"/>
        <v>40.871874999999996</v>
      </c>
      <c r="H181" s="529"/>
      <c r="I181" s="529"/>
      <c r="J181" s="529"/>
    </row>
    <row r="182" spans="1:10">
      <c r="A182" s="3578" t="s">
        <v>14127</v>
      </c>
      <c r="B182" s="2658" t="s">
        <v>12469</v>
      </c>
      <c r="C182" s="2658" t="s">
        <v>6800</v>
      </c>
      <c r="D182" s="2658">
        <v>50</v>
      </c>
      <c r="E182" s="2658">
        <v>250</v>
      </c>
      <c r="F182" s="5748">
        <v>52.834375000000009</v>
      </c>
      <c r="G182" s="3149">
        <f t="shared" si="2"/>
        <v>52.834375000000009</v>
      </c>
      <c r="H182" s="529"/>
      <c r="I182" s="529"/>
      <c r="J182" s="529"/>
    </row>
    <row r="183" spans="1:10">
      <c r="A183" s="3578" t="s">
        <v>14128</v>
      </c>
      <c r="B183" s="2658" t="s">
        <v>12470</v>
      </c>
      <c r="C183" s="2658" t="s">
        <v>6800</v>
      </c>
      <c r="D183" s="2658">
        <v>25</v>
      </c>
      <c r="E183" s="2658">
        <v>150</v>
      </c>
      <c r="F183" s="5748">
        <v>81.743749999999991</v>
      </c>
      <c r="G183" s="3149">
        <f t="shared" si="2"/>
        <v>81.743749999999991</v>
      </c>
      <c r="H183" s="529"/>
      <c r="I183" s="529"/>
      <c r="J183" s="529"/>
    </row>
    <row r="184" spans="1:10">
      <c r="A184" s="3578" t="s">
        <v>12471</v>
      </c>
      <c r="B184" s="2658" t="s">
        <v>12472</v>
      </c>
      <c r="C184" s="2658" t="s">
        <v>6800</v>
      </c>
      <c r="D184" s="2658">
        <v>10</v>
      </c>
      <c r="E184" s="2658">
        <v>70</v>
      </c>
      <c r="F184" s="5748">
        <v>177.44375000000002</v>
      </c>
      <c r="G184" s="3149">
        <f t="shared" si="2"/>
        <v>177.44375000000002</v>
      </c>
      <c r="H184" s="529"/>
      <c r="I184" s="529"/>
      <c r="J184" s="529"/>
    </row>
    <row r="185" spans="1:10">
      <c r="A185" s="3578" t="s">
        <v>12473</v>
      </c>
      <c r="B185" s="2658" t="s">
        <v>12474</v>
      </c>
      <c r="C185" s="2658" t="s">
        <v>6800</v>
      </c>
      <c r="D185" s="2658">
        <v>10</v>
      </c>
      <c r="E185" s="2658">
        <v>40</v>
      </c>
      <c r="F185" s="5748">
        <v>378.81250000000006</v>
      </c>
      <c r="G185" s="3149">
        <f t="shared" si="2"/>
        <v>378.81250000000006</v>
      </c>
      <c r="H185" s="529"/>
      <c r="I185" s="529"/>
      <c r="J185" s="529"/>
    </row>
    <row r="186" spans="1:10">
      <c r="A186" s="3578" t="s">
        <v>12475</v>
      </c>
      <c r="B186" s="2658" t="s">
        <v>12476</v>
      </c>
      <c r="C186" s="2658" t="s">
        <v>6800</v>
      </c>
      <c r="D186" s="2658">
        <v>5</v>
      </c>
      <c r="E186" s="2658">
        <v>15</v>
      </c>
      <c r="F186" s="5748">
        <v>674.88437499999986</v>
      </c>
      <c r="G186" s="3149">
        <f t="shared" si="2"/>
        <v>674.88437499999986</v>
      </c>
      <c r="H186" s="529"/>
      <c r="I186" s="529"/>
      <c r="J186" s="529"/>
    </row>
    <row r="187" spans="1:10">
      <c r="A187" s="3578" t="s">
        <v>12477</v>
      </c>
      <c r="B187" s="2658" t="s">
        <v>12478</v>
      </c>
      <c r="C187" s="2658" t="s">
        <v>6800</v>
      </c>
      <c r="D187" s="2658">
        <v>2</v>
      </c>
      <c r="E187" s="2658">
        <v>6</v>
      </c>
      <c r="F187" s="5748">
        <v>1345.78125</v>
      </c>
      <c r="G187" s="3149">
        <f t="shared" si="2"/>
        <v>1345.78125</v>
      </c>
      <c r="H187" s="529"/>
      <c r="I187" s="529"/>
      <c r="J187" s="529"/>
    </row>
    <row r="188" spans="1:10">
      <c r="A188" s="3578" t="s">
        <v>12479</v>
      </c>
      <c r="B188" s="2658" t="s">
        <v>12480</v>
      </c>
      <c r="C188" s="2658" t="s">
        <v>6800</v>
      </c>
      <c r="D188" s="2658">
        <v>1</v>
      </c>
      <c r="E188" s="2658">
        <v>5</v>
      </c>
      <c r="F188" s="5748">
        <v>2922.8375000000001</v>
      </c>
      <c r="G188" s="3149">
        <f t="shared" si="2"/>
        <v>2922.8375000000001</v>
      </c>
      <c r="H188" s="529"/>
      <c r="I188" s="529"/>
      <c r="J188" s="529"/>
    </row>
    <row r="189" spans="1:10">
      <c r="A189" s="3578" t="s">
        <v>12481</v>
      </c>
      <c r="B189" s="2658" t="s">
        <v>12482</v>
      </c>
      <c r="C189" s="2658" t="s">
        <v>6800</v>
      </c>
      <c r="D189" s="2658">
        <v>1</v>
      </c>
      <c r="E189" s="2658"/>
      <c r="F189" s="5748">
        <v>3507.0062500000004</v>
      </c>
      <c r="G189" s="3149">
        <f t="shared" si="2"/>
        <v>3507.0062500000004</v>
      </c>
      <c r="H189" s="529"/>
      <c r="I189" s="529"/>
      <c r="J189" s="529"/>
    </row>
    <row r="190" spans="1:10">
      <c r="A190" s="3146" t="s">
        <v>13391</v>
      </c>
      <c r="B190" s="3151"/>
      <c r="C190" s="3151"/>
      <c r="D190" s="3151"/>
      <c r="E190" s="3151"/>
      <c r="F190" s="3147"/>
      <c r="G190" s="3147"/>
      <c r="H190" s="529"/>
      <c r="I190" s="529"/>
      <c r="J190" s="529"/>
    </row>
    <row r="191" spans="1:10">
      <c r="A191" s="3578" t="s">
        <v>14129</v>
      </c>
      <c r="B191" s="2658" t="s">
        <v>12483</v>
      </c>
      <c r="C191" s="2658" t="s">
        <v>6800</v>
      </c>
      <c r="D191" s="2658">
        <v>10</v>
      </c>
      <c r="E191" s="2658">
        <v>100</v>
      </c>
      <c r="F191" s="5748">
        <v>54.828125000000007</v>
      </c>
      <c r="G191" s="3149">
        <f t="shared" si="2"/>
        <v>54.828125000000007</v>
      </c>
      <c r="H191" s="529"/>
      <c r="I191" s="529"/>
      <c r="J191" s="529"/>
    </row>
    <row r="192" spans="1:10">
      <c r="A192" s="3578" t="s">
        <v>14230</v>
      </c>
      <c r="B192" s="2658" t="s">
        <v>12484</v>
      </c>
      <c r="C192" s="2658" t="s">
        <v>6800</v>
      </c>
      <c r="D192" s="2658">
        <v>10</v>
      </c>
      <c r="E192" s="2658">
        <v>100</v>
      </c>
      <c r="F192" s="5748">
        <v>212.33437499999999</v>
      </c>
      <c r="G192" s="3149">
        <f t="shared" si="2"/>
        <v>212.33437499999999</v>
      </c>
      <c r="H192" s="529"/>
      <c r="I192" s="529"/>
      <c r="J192" s="529"/>
    </row>
    <row r="193" spans="1:10">
      <c r="A193" s="3578" t="s">
        <v>14130</v>
      </c>
      <c r="B193" s="2658" t="s">
        <v>12485</v>
      </c>
      <c r="C193" s="2658" t="s">
        <v>6800</v>
      </c>
      <c r="D193" s="2658">
        <v>50</v>
      </c>
      <c r="E193" s="2658">
        <v>250</v>
      </c>
      <c r="F193" s="5748">
        <v>47.85</v>
      </c>
      <c r="G193" s="3149">
        <f t="shared" si="2"/>
        <v>47.85</v>
      </c>
      <c r="H193" s="529"/>
      <c r="I193" s="529"/>
      <c r="J193" s="529"/>
    </row>
    <row r="194" spans="1:10">
      <c r="A194" s="3578" t="s">
        <v>14131</v>
      </c>
      <c r="B194" s="2658" t="s">
        <v>12486</v>
      </c>
      <c r="C194" s="2658" t="s">
        <v>6800</v>
      </c>
      <c r="D194" s="2658">
        <v>50</v>
      </c>
      <c r="E194" s="2658">
        <v>200</v>
      </c>
      <c r="F194" s="5748">
        <v>71.867732558139522</v>
      </c>
      <c r="G194" s="3149">
        <f t="shared" si="2"/>
        <v>71.867732558139522</v>
      </c>
      <c r="H194" s="529"/>
      <c r="I194" s="529"/>
      <c r="J194" s="529"/>
    </row>
    <row r="195" spans="1:10">
      <c r="A195" s="3578" t="s">
        <v>14132</v>
      </c>
      <c r="B195" s="2658" t="s">
        <v>12487</v>
      </c>
      <c r="C195" s="2658" t="s">
        <v>6800</v>
      </c>
      <c r="D195" s="2658">
        <v>25</v>
      </c>
      <c r="E195" s="2658">
        <v>100</v>
      </c>
      <c r="F195" s="5748">
        <v>206.35312500000001</v>
      </c>
      <c r="G195" s="3149">
        <f t="shared" si="2"/>
        <v>206.35312500000001</v>
      </c>
      <c r="H195" s="529"/>
      <c r="I195" s="529"/>
      <c r="J195" s="529"/>
    </row>
    <row r="196" spans="1:10">
      <c r="A196" s="3146" t="s">
        <v>13392</v>
      </c>
      <c r="B196" s="3151"/>
      <c r="C196" s="3151"/>
      <c r="D196" s="3151"/>
      <c r="E196" s="3151"/>
      <c r="F196" s="3147"/>
      <c r="G196" s="3147"/>
      <c r="H196" s="529"/>
      <c r="I196" s="529"/>
      <c r="J196" s="529"/>
    </row>
    <row r="197" spans="1:10">
      <c r="A197" s="3578" t="s">
        <v>12488</v>
      </c>
      <c r="B197" s="2658" t="s">
        <v>12350</v>
      </c>
      <c r="C197" s="2658" t="s">
        <v>6800</v>
      </c>
      <c r="D197" s="2658">
        <v>10</v>
      </c>
      <c r="E197" s="2658">
        <v>100</v>
      </c>
      <c r="F197" s="5748">
        <v>401.74062500000002</v>
      </c>
      <c r="G197" s="3149">
        <f t="shared" si="2"/>
        <v>401.74062500000002</v>
      </c>
      <c r="H197" s="529"/>
      <c r="I197" s="529"/>
      <c r="J197" s="529"/>
    </row>
    <row r="198" spans="1:10">
      <c r="A198" s="3578" t="s">
        <v>12489</v>
      </c>
      <c r="B198" s="2658" t="s">
        <v>12490</v>
      </c>
      <c r="C198" s="2658" t="s">
        <v>6800</v>
      </c>
      <c r="D198" s="2658">
        <v>10</v>
      </c>
      <c r="E198" s="2658">
        <v>50</v>
      </c>
      <c r="F198" s="5748">
        <v>496.44375000000008</v>
      </c>
      <c r="G198" s="3149">
        <f t="shared" si="2"/>
        <v>496.44375000000008</v>
      </c>
      <c r="H198" s="529"/>
      <c r="I198" s="529"/>
      <c r="J198" s="529"/>
    </row>
    <row r="199" spans="1:10">
      <c r="A199" s="3578" t="s">
        <v>14133</v>
      </c>
      <c r="B199" s="2658" t="s">
        <v>12491</v>
      </c>
      <c r="C199" s="2658" t="s">
        <v>6800</v>
      </c>
      <c r="D199" s="2658">
        <v>10</v>
      </c>
      <c r="E199" s="2658">
        <v>50</v>
      </c>
      <c r="F199" s="5748">
        <v>608.16651459854006</v>
      </c>
      <c r="G199" s="3149">
        <f t="shared" si="2"/>
        <v>608.16651459854006</v>
      </c>
      <c r="H199" s="529"/>
      <c r="I199" s="529"/>
      <c r="J199" s="529"/>
    </row>
    <row r="200" spans="1:10">
      <c r="A200" s="3578" t="s">
        <v>12492</v>
      </c>
      <c r="B200" s="2658" t="s">
        <v>12493</v>
      </c>
      <c r="C200" s="2658" t="s">
        <v>6800</v>
      </c>
      <c r="D200" s="2658">
        <v>10</v>
      </c>
      <c r="E200" s="2658">
        <v>100</v>
      </c>
      <c r="F200" s="5748">
        <v>543.296875</v>
      </c>
      <c r="G200" s="3149">
        <f t="shared" si="2"/>
        <v>543.296875</v>
      </c>
      <c r="H200" s="529"/>
      <c r="I200" s="529"/>
      <c r="J200" s="529"/>
    </row>
    <row r="201" spans="1:10">
      <c r="A201" s="3578" t="s">
        <v>14134</v>
      </c>
      <c r="B201" s="2658" t="s">
        <v>12494</v>
      </c>
      <c r="C201" s="2658" t="s">
        <v>6800</v>
      </c>
      <c r="D201" s="2658">
        <v>5</v>
      </c>
      <c r="E201" s="2658">
        <v>50</v>
      </c>
      <c r="F201" s="5748">
        <v>978.93125000000009</v>
      </c>
      <c r="G201" s="3149">
        <f t="shared" si="2"/>
        <v>978.93125000000009</v>
      </c>
      <c r="H201" s="529"/>
      <c r="I201" s="529"/>
      <c r="J201" s="529"/>
    </row>
    <row r="202" spans="1:10">
      <c r="A202" s="3146" t="s">
        <v>13393</v>
      </c>
      <c r="B202" s="3151"/>
      <c r="C202" s="3151"/>
      <c r="D202" s="3151"/>
      <c r="E202" s="3151"/>
      <c r="F202" s="3147"/>
      <c r="G202" s="3147"/>
      <c r="H202" s="529"/>
      <c r="I202" s="529"/>
      <c r="J202" s="529"/>
    </row>
    <row r="203" spans="1:10">
      <c r="A203" s="3578" t="s">
        <v>12495</v>
      </c>
      <c r="B203" s="2658" t="s">
        <v>12350</v>
      </c>
      <c r="C203" s="2658" t="s">
        <v>6800</v>
      </c>
      <c r="D203" s="2658">
        <v>10</v>
      </c>
      <c r="E203" s="2658">
        <v>25</v>
      </c>
      <c r="F203" s="5748">
        <v>335.94687500000003</v>
      </c>
      <c r="G203" s="3149">
        <f t="shared" ref="G203:G262" si="3">F203*(100%-$B$3)</f>
        <v>335.94687500000003</v>
      </c>
      <c r="H203" s="529"/>
      <c r="I203" s="529"/>
      <c r="J203" s="529"/>
    </row>
    <row r="204" spans="1:10">
      <c r="A204" s="3578" t="s">
        <v>12496</v>
      </c>
      <c r="B204" s="2658" t="s">
        <v>12490</v>
      </c>
      <c r="C204" s="2658" t="s">
        <v>6800</v>
      </c>
      <c r="D204" s="2658">
        <v>10</v>
      </c>
      <c r="E204" s="2658">
        <v>50</v>
      </c>
      <c r="F204" s="5748">
        <v>533.328125</v>
      </c>
      <c r="G204" s="3149">
        <f t="shared" si="3"/>
        <v>533.328125</v>
      </c>
      <c r="H204" s="529"/>
      <c r="I204" s="529"/>
      <c r="J204" s="529"/>
    </row>
    <row r="205" spans="1:10">
      <c r="A205" s="3578" t="s">
        <v>14135</v>
      </c>
      <c r="B205" s="2658" t="s">
        <v>12493</v>
      </c>
      <c r="C205" s="2658" t="s">
        <v>6800</v>
      </c>
      <c r="D205" s="2658">
        <v>10</v>
      </c>
      <c r="E205" s="2658">
        <v>50</v>
      </c>
      <c r="F205" s="5748">
        <v>564.23125000000005</v>
      </c>
      <c r="G205" s="3149">
        <f t="shared" si="3"/>
        <v>564.23125000000005</v>
      </c>
      <c r="H205" s="529"/>
      <c r="I205" s="529"/>
      <c r="J205" s="529"/>
    </row>
    <row r="206" spans="1:10">
      <c r="A206" s="3146" t="s">
        <v>13394</v>
      </c>
      <c r="B206" s="3151"/>
      <c r="C206" s="3151"/>
      <c r="D206" s="3151"/>
      <c r="E206" s="3151"/>
      <c r="F206" s="3147"/>
      <c r="G206" s="3147"/>
      <c r="H206" s="529"/>
      <c r="I206" s="529"/>
      <c r="J206" s="529"/>
    </row>
    <row r="207" spans="1:10">
      <c r="A207" s="3616" t="s">
        <v>12497</v>
      </c>
      <c r="B207" s="2658" t="s">
        <v>12338</v>
      </c>
      <c r="C207" s="2658" t="s">
        <v>6800</v>
      </c>
      <c r="D207" s="2658">
        <v>1</v>
      </c>
      <c r="E207" s="2658">
        <v>10</v>
      </c>
      <c r="F207" s="5748">
        <v>763.60625000000005</v>
      </c>
      <c r="G207" s="3149">
        <f t="shared" si="3"/>
        <v>763.60625000000005</v>
      </c>
      <c r="H207" s="529"/>
      <c r="I207" s="529"/>
      <c r="J207" s="529"/>
    </row>
    <row r="208" spans="1:10">
      <c r="A208" s="3146" t="s">
        <v>13395</v>
      </c>
      <c r="B208" s="3151"/>
      <c r="C208" s="3151"/>
      <c r="D208" s="3151"/>
      <c r="E208" s="3151"/>
      <c r="F208" s="3147"/>
      <c r="G208" s="3147"/>
      <c r="H208" s="529"/>
      <c r="I208" s="529"/>
      <c r="J208" s="529"/>
    </row>
    <row r="209" spans="1:10">
      <c r="A209" s="3578" t="s">
        <v>12498</v>
      </c>
      <c r="B209" s="2658" t="s">
        <v>12499</v>
      </c>
      <c r="C209" s="2658" t="s">
        <v>6800</v>
      </c>
      <c r="D209" s="2658">
        <v>10</v>
      </c>
      <c r="E209" s="2658">
        <v>100</v>
      </c>
      <c r="F209" s="5748">
        <v>468.53125000000006</v>
      </c>
      <c r="G209" s="3149">
        <f t="shared" si="3"/>
        <v>468.53125000000006</v>
      </c>
      <c r="H209" s="529"/>
      <c r="I209" s="529"/>
      <c r="J209" s="529"/>
    </row>
    <row r="210" spans="1:10">
      <c r="A210" s="3578" t="s">
        <v>12500</v>
      </c>
      <c r="B210" s="2658" t="s">
        <v>12501</v>
      </c>
      <c r="C210" s="2658" t="s">
        <v>6800</v>
      </c>
      <c r="D210" s="2658">
        <v>10</v>
      </c>
      <c r="E210" s="2658">
        <v>50</v>
      </c>
      <c r="F210" s="5748">
        <v>753.07234251968509</v>
      </c>
      <c r="G210" s="3149">
        <f t="shared" si="3"/>
        <v>753.07234251968509</v>
      </c>
      <c r="H210" s="529"/>
      <c r="I210" s="529"/>
      <c r="J210" s="529"/>
    </row>
    <row r="211" spans="1:10">
      <c r="A211" s="3578" t="s">
        <v>12502</v>
      </c>
      <c r="B211" s="2658" t="s">
        <v>12503</v>
      </c>
      <c r="C211" s="2658" t="s">
        <v>6800</v>
      </c>
      <c r="D211" s="2658">
        <v>10</v>
      </c>
      <c r="E211" s="2658">
        <v>50</v>
      </c>
      <c r="F211" s="5748">
        <v>563.23437500000011</v>
      </c>
      <c r="G211" s="3149">
        <f t="shared" si="3"/>
        <v>563.23437500000011</v>
      </c>
      <c r="H211" s="529"/>
      <c r="I211" s="529"/>
      <c r="J211" s="529"/>
    </row>
    <row r="212" spans="1:10">
      <c r="A212" s="3578" t="s">
        <v>12504</v>
      </c>
      <c r="B212" s="2658" t="s">
        <v>12505</v>
      </c>
      <c r="C212" s="2658" t="s">
        <v>6800</v>
      </c>
      <c r="D212" s="2658">
        <v>10</v>
      </c>
      <c r="E212" s="2658">
        <v>80</v>
      </c>
      <c r="F212" s="5748">
        <v>649.96249999999998</v>
      </c>
      <c r="G212" s="3149">
        <f t="shared" si="3"/>
        <v>649.96249999999998</v>
      </c>
      <c r="H212" s="529"/>
      <c r="I212" s="529"/>
      <c r="J212" s="529"/>
    </row>
    <row r="213" spans="1:10">
      <c r="A213" s="3578" t="s">
        <v>14136</v>
      </c>
      <c r="B213" s="2658" t="s">
        <v>12506</v>
      </c>
      <c r="C213" s="2658" t="s">
        <v>6800</v>
      </c>
      <c r="D213" s="2658">
        <v>5</v>
      </c>
      <c r="E213" s="2658">
        <v>40</v>
      </c>
      <c r="F213" s="5748">
        <v>1125.471875</v>
      </c>
      <c r="G213" s="3149">
        <f t="shared" si="3"/>
        <v>1125.471875</v>
      </c>
      <c r="H213" s="529"/>
      <c r="I213" s="529"/>
      <c r="J213" s="529"/>
    </row>
    <row r="214" spans="1:10">
      <c r="A214" s="3146" t="s">
        <v>13396</v>
      </c>
      <c r="B214" s="3151"/>
      <c r="C214" s="3151"/>
      <c r="D214" s="3151"/>
      <c r="E214" s="3151"/>
      <c r="F214" s="3147"/>
      <c r="G214" s="3147"/>
      <c r="H214" s="529"/>
      <c r="I214" s="529"/>
      <c r="J214" s="529"/>
    </row>
    <row r="215" spans="1:10">
      <c r="A215" s="3616" t="s">
        <v>12507</v>
      </c>
      <c r="B215" s="2658" t="s">
        <v>12350</v>
      </c>
      <c r="C215" s="2658" t="s">
        <v>6800</v>
      </c>
      <c r="D215" s="2658">
        <v>10</v>
      </c>
      <c r="E215" s="2658">
        <v>50</v>
      </c>
      <c r="F215" s="5748">
        <v>436.63125000000002</v>
      </c>
      <c r="G215" s="3149">
        <f t="shared" si="3"/>
        <v>436.63125000000002</v>
      </c>
      <c r="H215" s="529"/>
      <c r="I215" s="529"/>
      <c r="J215" s="529"/>
    </row>
    <row r="216" spans="1:10">
      <c r="A216" s="3146" t="s">
        <v>13397</v>
      </c>
      <c r="B216" s="3151"/>
      <c r="C216" s="3151"/>
      <c r="D216" s="3151"/>
      <c r="E216" s="3151"/>
      <c r="F216" s="3147"/>
      <c r="G216" s="3147"/>
      <c r="H216" s="529"/>
      <c r="I216" s="529"/>
      <c r="J216" s="529"/>
    </row>
    <row r="217" spans="1:10">
      <c r="A217" s="3616" t="s">
        <v>12349</v>
      </c>
      <c r="B217" s="2658" t="s">
        <v>12350</v>
      </c>
      <c r="C217" s="2658" t="s">
        <v>6800</v>
      </c>
      <c r="D217" s="2658">
        <v>5</v>
      </c>
      <c r="E217" s="2658">
        <v>25</v>
      </c>
      <c r="F217" s="5748">
        <v>420.68124999999998</v>
      </c>
      <c r="G217" s="3149">
        <f t="shared" si="3"/>
        <v>420.68124999999998</v>
      </c>
      <c r="H217" s="529"/>
      <c r="I217" s="529"/>
      <c r="J217" s="529"/>
    </row>
    <row r="218" spans="1:10">
      <c r="A218" s="3616" t="s">
        <v>12351</v>
      </c>
      <c r="B218" s="2658" t="s">
        <v>12350</v>
      </c>
      <c r="C218" s="2658" t="s">
        <v>6800</v>
      </c>
      <c r="D218" s="2658">
        <v>5</v>
      </c>
      <c r="E218" s="2658">
        <v>25</v>
      </c>
      <c r="F218" s="5748">
        <v>420.68124999999998</v>
      </c>
      <c r="G218" s="3149">
        <f t="shared" si="3"/>
        <v>420.68124999999998</v>
      </c>
      <c r="H218" s="529"/>
      <c r="I218" s="529"/>
      <c r="J218" s="529"/>
    </row>
    <row r="219" spans="1:10">
      <c r="A219" s="3146" t="s">
        <v>13398</v>
      </c>
      <c r="B219" s="3151"/>
      <c r="C219" s="3151"/>
      <c r="D219" s="3151"/>
      <c r="E219" s="3151"/>
      <c r="F219" s="3147"/>
      <c r="G219" s="3147"/>
      <c r="H219" s="529"/>
      <c r="I219" s="529"/>
      <c r="J219" s="529"/>
    </row>
    <row r="220" spans="1:10">
      <c r="A220" s="3578" t="s">
        <v>12374</v>
      </c>
      <c r="B220" s="2658" t="s">
        <v>12375</v>
      </c>
      <c r="C220" s="2658" t="s">
        <v>6800</v>
      </c>
      <c r="D220" s="2658">
        <v>50</v>
      </c>
      <c r="E220" s="2658">
        <v>250</v>
      </c>
      <c r="F220" s="5748">
        <v>131.58750000000001</v>
      </c>
      <c r="G220" s="3149">
        <f t="shared" si="3"/>
        <v>131.58750000000001</v>
      </c>
      <c r="H220" s="529"/>
      <c r="I220" s="529"/>
      <c r="J220" s="529"/>
    </row>
    <row r="221" spans="1:10">
      <c r="A221" s="3578" t="s">
        <v>14137</v>
      </c>
      <c r="B221" s="2658" t="s">
        <v>12376</v>
      </c>
      <c r="C221" s="2658" t="s">
        <v>6800</v>
      </c>
      <c r="D221" s="2658">
        <v>50</v>
      </c>
      <c r="E221" s="2658">
        <v>250</v>
      </c>
      <c r="F221" s="5748">
        <v>87.2265625</v>
      </c>
      <c r="G221" s="3149">
        <f t="shared" si="3"/>
        <v>87.2265625</v>
      </c>
      <c r="H221" s="529"/>
      <c r="I221" s="529"/>
      <c r="J221" s="529"/>
    </row>
    <row r="222" spans="1:10">
      <c r="A222" s="3146" t="s">
        <v>13399</v>
      </c>
      <c r="B222" s="3151"/>
      <c r="C222" s="3151"/>
      <c r="D222" s="3151"/>
      <c r="E222" s="3151"/>
      <c r="F222" s="3147"/>
      <c r="G222" s="3147"/>
      <c r="H222" s="529"/>
      <c r="I222" s="529"/>
      <c r="J222" s="529"/>
    </row>
    <row r="223" spans="1:10">
      <c r="A223" s="3578" t="s">
        <v>12352</v>
      </c>
      <c r="B223" s="2658">
        <v>20</v>
      </c>
      <c r="C223" s="2658" t="s">
        <v>6800</v>
      </c>
      <c r="D223" s="2658">
        <v>10</v>
      </c>
      <c r="E223" s="2658">
        <v>50</v>
      </c>
      <c r="F223" s="5748">
        <v>208.34687499999998</v>
      </c>
      <c r="G223" s="3149">
        <f t="shared" si="3"/>
        <v>208.34687499999998</v>
      </c>
      <c r="H223" s="529"/>
      <c r="I223" s="529"/>
      <c r="J223" s="529"/>
    </row>
    <row r="224" spans="1:10">
      <c r="A224" s="3578" t="s">
        <v>12353</v>
      </c>
      <c r="B224" s="2658">
        <v>25</v>
      </c>
      <c r="C224" s="2658" t="s">
        <v>6800</v>
      </c>
      <c r="D224" s="2658">
        <v>10</v>
      </c>
      <c r="E224" s="2658">
        <v>50</v>
      </c>
      <c r="F224" s="5748">
        <v>361.86562500000002</v>
      </c>
      <c r="G224" s="3149">
        <f t="shared" si="3"/>
        <v>361.86562500000002</v>
      </c>
      <c r="H224" s="529"/>
      <c r="I224" s="529"/>
      <c r="J224" s="529"/>
    </row>
    <row r="225" spans="1:10">
      <c r="A225" s="3578" t="s">
        <v>14138</v>
      </c>
      <c r="B225" s="2658">
        <v>32</v>
      </c>
      <c r="C225" s="2658" t="s">
        <v>6800</v>
      </c>
      <c r="D225" s="2658">
        <v>5</v>
      </c>
      <c r="E225" s="2658">
        <v>20</v>
      </c>
      <c r="F225" s="5748">
        <v>405.28950000000003</v>
      </c>
      <c r="G225" s="3149">
        <f t="shared" si="3"/>
        <v>405.28950000000003</v>
      </c>
      <c r="H225" s="529"/>
      <c r="I225" s="529"/>
      <c r="J225" s="529"/>
    </row>
    <row r="226" spans="1:10">
      <c r="A226" s="3578" t="s">
        <v>12354</v>
      </c>
      <c r="B226" s="2658">
        <v>40</v>
      </c>
      <c r="C226" s="2658" t="s">
        <v>6800</v>
      </c>
      <c r="D226" s="2658">
        <v>5</v>
      </c>
      <c r="E226" s="2658">
        <v>20</v>
      </c>
      <c r="F226" s="5748">
        <v>867.86764705882365</v>
      </c>
      <c r="G226" s="3149">
        <f t="shared" si="3"/>
        <v>867.86764705882365</v>
      </c>
      <c r="H226" s="529"/>
      <c r="I226" s="529"/>
      <c r="J226" s="529"/>
    </row>
    <row r="227" spans="1:10">
      <c r="A227" s="3146" t="s">
        <v>13400</v>
      </c>
      <c r="B227" s="3151"/>
      <c r="C227" s="3151"/>
      <c r="D227" s="3151"/>
      <c r="E227" s="3151"/>
      <c r="F227" s="3147"/>
      <c r="G227" s="3147"/>
      <c r="H227" s="529"/>
      <c r="I227" s="529"/>
      <c r="J227" s="529"/>
    </row>
    <row r="228" spans="1:10">
      <c r="A228" s="5338" t="s">
        <v>21135</v>
      </c>
      <c r="B228" s="2658">
        <v>20</v>
      </c>
      <c r="C228" s="2658" t="s">
        <v>6800</v>
      </c>
      <c r="D228" s="2658">
        <v>10</v>
      </c>
      <c r="E228" s="2658">
        <v>50</v>
      </c>
      <c r="F228" s="5748">
        <v>314.015625</v>
      </c>
      <c r="G228" s="3149">
        <f t="shared" si="3"/>
        <v>314.015625</v>
      </c>
      <c r="H228" s="529"/>
      <c r="I228" s="529"/>
      <c r="J228" s="529"/>
    </row>
    <row r="229" spans="1:10">
      <c r="A229" s="5338" t="s">
        <v>21136</v>
      </c>
      <c r="B229" s="2658">
        <v>25</v>
      </c>
      <c r="C229" s="2658" t="s">
        <v>6800</v>
      </c>
      <c r="D229" s="2658">
        <v>10</v>
      </c>
      <c r="E229" s="2658">
        <v>50</v>
      </c>
      <c r="F229" s="5748">
        <v>314.015625</v>
      </c>
      <c r="G229" s="3149">
        <f t="shared" si="3"/>
        <v>314.015625</v>
      </c>
      <c r="H229" s="529"/>
      <c r="I229" s="529"/>
      <c r="J229" s="529"/>
    </row>
    <row r="230" spans="1:10">
      <c r="A230" s="5335" t="s">
        <v>13401</v>
      </c>
      <c r="B230" s="3151"/>
      <c r="C230" s="3151"/>
      <c r="D230" s="3151"/>
      <c r="E230" s="3151"/>
      <c r="F230" s="3147"/>
      <c r="G230" s="3147"/>
      <c r="H230" s="529"/>
      <c r="I230" s="529"/>
      <c r="J230" s="529"/>
    </row>
    <row r="231" spans="1:10">
      <c r="A231" s="5338" t="s">
        <v>21137</v>
      </c>
      <c r="B231" s="2658">
        <v>20</v>
      </c>
      <c r="C231" s="2658" t="s">
        <v>6800</v>
      </c>
      <c r="D231" s="2658">
        <v>25</v>
      </c>
      <c r="E231" s="2658">
        <v>100</v>
      </c>
      <c r="F231" s="5748">
        <v>231.45488721804512</v>
      </c>
      <c r="G231" s="3149">
        <f t="shared" si="3"/>
        <v>231.45488721804512</v>
      </c>
      <c r="H231" s="529"/>
      <c r="I231" s="529"/>
      <c r="J231" s="529"/>
    </row>
    <row r="232" spans="1:10">
      <c r="A232" s="5338" t="s">
        <v>21138</v>
      </c>
      <c r="B232" s="2658">
        <v>25</v>
      </c>
      <c r="C232" s="2658" t="s">
        <v>6800</v>
      </c>
      <c r="D232" s="2658">
        <v>10</v>
      </c>
      <c r="E232" s="2658">
        <v>100</v>
      </c>
      <c r="F232" s="5748">
        <v>313.01875000000007</v>
      </c>
      <c r="G232" s="3149">
        <f t="shared" si="3"/>
        <v>313.01875000000007</v>
      </c>
      <c r="H232" s="529"/>
      <c r="I232" s="529"/>
      <c r="J232" s="529"/>
    </row>
    <row r="233" spans="1:10">
      <c r="A233" s="3146" t="s">
        <v>13402</v>
      </c>
      <c r="B233" s="3151"/>
      <c r="C233" s="3151"/>
      <c r="D233" s="3151"/>
      <c r="E233" s="3151"/>
      <c r="F233" s="3147"/>
      <c r="G233" s="3147"/>
      <c r="H233" s="529"/>
      <c r="I233" s="529"/>
      <c r="J233" s="529"/>
    </row>
    <row r="234" spans="1:10">
      <c r="A234" s="3578" t="s">
        <v>14139</v>
      </c>
      <c r="B234" s="2658">
        <v>20</v>
      </c>
      <c r="C234" s="2658" t="s">
        <v>6800</v>
      </c>
      <c r="D234" s="2658">
        <v>50</v>
      </c>
      <c r="E234" s="2658">
        <v>150</v>
      </c>
      <c r="F234" s="5748">
        <v>36.884374999999999</v>
      </c>
      <c r="G234" s="3149">
        <f t="shared" si="3"/>
        <v>36.884374999999999</v>
      </c>
      <c r="H234" s="529"/>
      <c r="I234" s="529"/>
      <c r="J234" s="529"/>
    </row>
    <row r="235" spans="1:10">
      <c r="A235" s="3578" t="s">
        <v>14140</v>
      </c>
      <c r="B235" s="2658">
        <v>25</v>
      </c>
      <c r="C235" s="2658" t="s">
        <v>6800</v>
      </c>
      <c r="D235" s="2658">
        <v>50</v>
      </c>
      <c r="E235" s="2658">
        <v>150</v>
      </c>
      <c r="F235" s="5748">
        <v>101.68125000000001</v>
      </c>
      <c r="G235" s="3149">
        <f t="shared" si="3"/>
        <v>101.68125000000001</v>
      </c>
      <c r="H235" s="529"/>
      <c r="I235" s="529"/>
      <c r="J235" s="529"/>
    </row>
    <row r="236" spans="1:10">
      <c r="A236" s="3578" t="s">
        <v>14141</v>
      </c>
      <c r="B236" s="2658">
        <v>32</v>
      </c>
      <c r="C236" s="2658" t="s">
        <v>6800</v>
      </c>
      <c r="D236" s="2658">
        <v>20</v>
      </c>
      <c r="E236" s="2658">
        <v>100</v>
      </c>
      <c r="F236" s="5748">
        <v>101.42623546511628</v>
      </c>
      <c r="G236" s="3149">
        <f t="shared" si="3"/>
        <v>101.42623546511628</v>
      </c>
      <c r="H236" s="529"/>
      <c r="I236" s="529"/>
      <c r="J236" s="529"/>
    </row>
    <row r="237" spans="1:10">
      <c r="A237" s="3578" t="s">
        <v>12446</v>
      </c>
      <c r="B237" s="2658">
        <v>40</v>
      </c>
      <c r="C237" s="2658" t="s">
        <v>6800</v>
      </c>
      <c r="D237" s="2658">
        <v>5</v>
      </c>
      <c r="E237" s="2658">
        <v>25</v>
      </c>
      <c r="F237" s="5748">
        <v>419.9863599348534</v>
      </c>
      <c r="G237" s="3149">
        <f t="shared" si="3"/>
        <v>419.9863599348534</v>
      </c>
      <c r="H237" s="529"/>
      <c r="I237" s="529"/>
      <c r="J237" s="529"/>
    </row>
    <row r="238" spans="1:10">
      <c r="A238" s="3578" t="s">
        <v>12447</v>
      </c>
      <c r="B238" s="2658">
        <v>50</v>
      </c>
      <c r="C238" s="2658" t="s">
        <v>6800</v>
      </c>
      <c r="D238" s="2658">
        <v>5</v>
      </c>
      <c r="E238" s="2658">
        <v>25</v>
      </c>
      <c r="F238" s="5748">
        <v>486.47499999999997</v>
      </c>
      <c r="G238" s="3149">
        <f t="shared" si="3"/>
        <v>486.47499999999997</v>
      </c>
      <c r="H238" s="529"/>
      <c r="I238" s="529"/>
      <c r="J238" s="529"/>
    </row>
    <row r="239" spans="1:10">
      <c r="A239" s="3578" t="s">
        <v>12448</v>
      </c>
      <c r="B239" s="2658">
        <v>63</v>
      </c>
      <c r="C239" s="2658" t="s">
        <v>6800</v>
      </c>
      <c r="D239" s="2658">
        <v>5</v>
      </c>
      <c r="E239" s="2658"/>
      <c r="F239" s="5748">
        <v>618.0625</v>
      </c>
      <c r="G239" s="3149">
        <f t="shared" si="3"/>
        <v>618.0625</v>
      </c>
      <c r="H239" s="529"/>
      <c r="I239" s="529"/>
      <c r="J239" s="529"/>
    </row>
    <row r="240" spans="1:10">
      <c r="A240" s="3578" t="s">
        <v>12449</v>
      </c>
      <c r="B240" s="2658">
        <v>75</v>
      </c>
      <c r="C240" s="2658" t="s">
        <v>6800</v>
      </c>
      <c r="D240" s="2658">
        <v>5</v>
      </c>
      <c r="E240" s="2658"/>
      <c r="F240" s="5748">
        <v>1197.246875</v>
      </c>
      <c r="G240" s="3149">
        <f t="shared" si="3"/>
        <v>1197.246875</v>
      </c>
      <c r="H240" s="529"/>
      <c r="I240" s="529"/>
      <c r="J240" s="529"/>
    </row>
    <row r="241" spans="1:10">
      <c r="A241" s="3578" t="s">
        <v>12450</v>
      </c>
      <c r="B241" s="2658">
        <v>90</v>
      </c>
      <c r="C241" s="2658" t="s">
        <v>6800</v>
      </c>
      <c r="D241" s="2658">
        <v>1</v>
      </c>
      <c r="E241" s="2658"/>
      <c r="F241" s="5748">
        <v>1739.546875</v>
      </c>
      <c r="G241" s="3149">
        <f t="shared" si="3"/>
        <v>1739.546875</v>
      </c>
      <c r="H241" s="529"/>
      <c r="I241" s="529"/>
      <c r="J241" s="529"/>
    </row>
    <row r="242" spans="1:10">
      <c r="A242" s="3578" t="s">
        <v>12451</v>
      </c>
      <c r="B242" s="2658">
        <v>110</v>
      </c>
      <c r="C242" s="2658" t="s">
        <v>6800</v>
      </c>
      <c r="D242" s="2658">
        <v>1</v>
      </c>
      <c r="E242" s="2658"/>
      <c r="F242" s="5748">
        <v>2295.8031249999999</v>
      </c>
      <c r="G242" s="3149">
        <f t="shared" si="3"/>
        <v>2295.8031249999999</v>
      </c>
      <c r="H242" s="529"/>
      <c r="I242" s="529"/>
      <c r="J242" s="529"/>
    </row>
    <row r="243" spans="1:10">
      <c r="A243" s="3146" t="s">
        <v>13403</v>
      </c>
      <c r="B243" s="3151"/>
      <c r="C243" s="3151"/>
      <c r="D243" s="3151"/>
      <c r="E243" s="3151"/>
      <c r="F243" s="3147"/>
      <c r="G243" s="3147"/>
      <c r="H243" s="529"/>
      <c r="I243" s="529"/>
      <c r="J243" s="529"/>
    </row>
    <row r="244" spans="1:10">
      <c r="A244" s="529" t="s">
        <v>21139</v>
      </c>
      <c r="B244" s="2658">
        <v>20</v>
      </c>
      <c r="C244" s="2658" t="s">
        <v>6800</v>
      </c>
      <c r="D244" s="2658">
        <v>40</v>
      </c>
      <c r="E244" s="2658">
        <v>160</v>
      </c>
      <c r="F244" s="5748">
        <v>76.759375000000006</v>
      </c>
      <c r="G244" s="3149">
        <f t="shared" si="3"/>
        <v>76.759375000000006</v>
      </c>
      <c r="H244" s="529"/>
      <c r="I244" s="529"/>
      <c r="J244" s="529"/>
    </row>
    <row r="245" spans="1:10">
      <c r="A245" s="3146" t="s">
        <v>13404</v>
      </c>
      <c r="B245" s="3151"/>
      <c r="C245" s="3151"/>
      <c r="D245" s="3151"/>
      <c r="E245" s="3151"/>
      <c r="F245" s="3147"/>
      <c r="G245" s="3147"/>
      <c r="H245" s="529"/>
      <c r="I245" s="529"/>
      <c r="J245" s="529"/>
    </row>
    <row r="246" spans="1:10">
      <c r="A246" s="3578" t="s">
        <v>14142</v>
      </c>
      <c r="B246" s="2658">
        <v>16</v>
      </c>
      <c r="C246" s="2658" t="s">
        <v>6800</v>
      </c>
      <c r="D246" s="2658">
        <v>50</v>
      </c>
      <c r="E246" s="2658">
        <v>800</v>
      </c>
      <c r="F246" s="5748">
        <v>25.918750000000003</v>
      </c>
      <c r="G246" s="3149">
        <f t="shared" si="3"/>
        <v>25.918750000000003</v>
      </c>
      <c r="H246" s="529"/>
      <c r="I246" s="529"/>
      <c r="J246" s="529"/>
    </row>
    <row r="247" spans="1:10">
      <c r="A247" s="3578" t="s">
        <v>12358</v>
      </c>
      <c r="B247" s="2658">
        <v>20</v>
      </c>
      <c r="C247" s="2658" t="s">
        <v>6800</v>
      </c>
      <c r="D247" s="2658">
        <v>50</v>
      </c>
      <c r="E247" s="2658">
        <v>600</v>
      </c>
      <c r="F247" s="5748">
        <v>33.893750000000004</v>
      </c>
      <c r="G247" s="3149">
        <f t="shared" si="3"/>
        <v>33.893750000000004</v>
      </c>
      <c r="H247" s="529"/>
      <c r="I247" s="529"/>
      <c r="J247" s="529"/>
    </row>
    <row r="248" spans="1:10">
      <c r="A248" s="3578" t="s">
        <v>12359</v>
      </c>
      <c r="B248" s="2658">
        <v>25</v>
      </c>
      <c r="C248" s="2658" t="s">
        <v>6800</v>
      </c>
      <c r="D248" s="2658">
        <v>50</v>
      </c>
      <c r="E248" s="2658">
        <v>500</v>
      </c>
      <c r="F248" s="5748">
        <v>41.868749999999999</v>
      </c>
      <c r="G248" s="3149">
        <f t="shared" si="3"/>
        <v>41.868749999999999</v>
      </c>
      <c r="H248" s="529"/>
      <c r="I248" s="529"/>
      <c r="J248" s="529"/>
    </row>
    <row r="249" spans="1:10">
      <c r="A249" s="3578" t="s">
        <v>12360</v>
      </c>
      <c r="B249" s="2658">
        <v>32</v>
      </c>
      <c r="C249" s="2658" t="s">
        <v>6800</v>
      </c>
      <c r="D249" s="2658">
        <v>50</v>
      </c>
      <c r="E249" s="2658">
        <v>300</v>
      </c>
      <c r="F249" s="5748">
        <v>57.818750000000001</v>
      </c>
      <c r="G249" s="3149">
        <f t="shared" si="3"/>
        <v>57.818750000000001</v>
      </c>
      <c r="H249" s="529"/>
      <c r="I249" s="529"/>
      <c r="J249" s="529"/>
    </row>
    <row r="250" spans="1:10">
      <c r="A250" s="3578" t="s">
        <v>14143</v>
      </c>
      <c r="B250" s="2658">
        <v>40</v>
      </c>
      <c r="C250" s="2658" t="s">
        <v>6800</v>
      </c>
      <c r="D250" s="2658">
        <v>1</v>
      </c>
      <c r="E250" s="2658">
        <v>300</v>
      </c>
      <c r="F250" s="5748">
        <v>61.806250000000006</v>
      </c>
      <c r="G250" s="3149">
        <f t="shared" si="3"/>
        <v>61.806250000000006</v>
      </c>
      <c r="H250" s="529"/>
      <c r="I250" s="529"/>
      <c r="J250" s="529"/>
    </row>
    <row r="251" spans="1:10">
      <c r="A251" s="3578" t="s">
        <v>13456</v>
      </c>
      <c r="B251" s="2658">
        <v>50</v>
      </c>
      <c r="C251" s="2658" t="s">
        <v>6800</v>
      </c>
      <c r="D251" s="2658">
        <v>1</v>
      </c>
      <c r="E251" s="2658">
        <v>175</v>
      </c>
      <c r="F251" s="5748">
        <v>108.84995404411764</v>
      </c>
      <c r="G251" s="3149">
        <f t="shared" si="3"/>
        <v>108.84995404411764</v>
      </c>
      <c r="H251" s="529"/>
      <c r="I251" s="529"/>
      <c r="J251" s="529"/>
    </row>
    <row r="252" spans="1:10">
      <c r="A252" s="3578" t="s">
        <v>14144</v>
      </c>
      <c r="B252" s="2658">
        <v>63</v>
      </c>
      <c r="C252" s="2658" t="s">
        <v>6800</v>
      </c>
      <c r="D252" s="2658">
        <v>1</v>
      </c>
      <c r="E252" s="2658"/>
      <c r="F252" s="5748">
        <v>130.59062499999999</v>
      </c>
      <c r="G252" s="3149">
        <f t="shared" si="3"/>
        <v>130.59062499999999</v>
      </c>
      <c r="H252" s="529"/>
      <c r="I252" s="529"/>
      <c r="J252" s="529"/>
    </row>
    <row r="253" spans="1:10">
      <c r="A253" s="3578" t="s">
        <v>14145</v>
      </c>
      <c r="B253" s="2658">
        <v>75</v>
      </c>
      <c r="C253" s="2658" t="s">
        <v>6800</v>
      </c>
      <c r="D253" s="2658">
        <v>1</v>
      </c>
      <c r="E253" s="2658"/>
      <c r="F253" s="5748">
        <v>347.02027027027026</v>
      </c>
      <c r="G253" s="3149">
        <f t="shared" si="3"/>
        <v>347.02027027027026</v>
      </c>
      <c r="H253" s="529"/>
      <c r="I253" s="529"/>
      <c r="J253" s="529"/>
    </row>
    <row r="254" spans="1:10">
      <c r="A254" s="3578" t="s">
        <v>14146</v>
      </c>
      <c r="B254" s="2658">
        <v>90</v>
      </c>
      <c r="C254" s="2658" t="s">
        <v>6800</v>
      </c>
      <c r="D254" s="2658">
        <v>1</v>
      </c>
      <c r="E254" s="2658"/>
      <c r="F254" s="5748">
        <v>477.06121134020611</v>
      </c>
      <c r="G254" s="3149">
        <f t="shared" si="3"/>
        <v>477.06121134020611</v>
      </c>
      <c r="H254" s="529"/>
      <c r="I254" s="529"/>
      <c r="J254" s="529"/>
    </row>
    <row r="255" spans="1:10">
      <c r="A255" s="3578" t="s">
        <v>14147</v>
      </c>
      <c r="B255" s="2658">
        <v>110</v>
      </c>
      <c r="C255" s="2658" t="s">
        <v>6800</v>
      </c>
      <c r="D255" s="2658">
        <v>1</v>
      </c>
      <c r="E255" s="2658"/>
      <c r="F255" s="5748">
        <v>535.72694524495671</v>
      </c>
      <c r="G255" s="3149">
        <f t="shared" si="3"/>
        <v>535.72694524495671</v>
      </c>
      <c r="H255" s="529"/>
      <c r="I255" s="529"/>
      <c r="J255" s="529"/>
    </row>
    <row r="256" spans="1:10">
      <c r="A256" s="3146" t="s">
        <v>13405</v>
      </c>
      <c r="B256" s="3151"/>
      <c r="C256" s="3151"/>
      <c r="D256" s="3151"/>
      <c r="E256" s="3151"/>
      <c r="F256" s="3147"/>
      <c r="G256" s="3147"/>
      <c r="H256" s="529"/>
      <c r="I256" s="529"/>
      <c r="J256" s="529"/>
    </row>
    <row r="257" spans="1:10">
      <c r="A257" s="3578" t="s">
        <v>12441</v>
      </c>
      <c r="B257" s="2658">
        <v>20</v>
      </c>
      <c r="C257" s="2658" t="s">
        <v>6800</v>
      </c>
      <c r="D257" s="2658">
        <v>10</v>
      </c>
      <c r="E257" s="2658">
        <v>50</v>
      </c>
      <c r="F257" s="5748">
        <v>1031.765625</v>
      </c>
      <c r="G257" s="3149">
        <f t="shared" si="3"/>
        <v>1031.765625</v>
      </c>
      <c r="H257" s="529"/>
      <c r="I257" s="529"/>
      <c r="J257" s="529"/>
    </row>
    <row r="258" spans="1:10">
      <c r="A258" s="3578" t="s">
        <v>14148</v>
      </c>
      <c r="B258" s="2658">
        <v>25</v>
      </c>
      <c r="C258" s="2658" t="s">
        <v>6800</v>
      </c>
      <c r="D258" s="2658">
        <v>10</v>
      </c>
      <c r="E258" s="2658">
        <v>40</v>
      </c>
      <c r="F258" s="5748">
        <v>1374.690625</v>
      </c>
      <c r="G258" s="3149">
        <f t="shared" si="3"/>
        <v>1374.690625</v>
      </c>
      <c r="H258" s="529"/>
      <c r="I258" s="529"/>
      <c r="J258" s="529"/>
    </row>
    <row r="259" spans="1:10">
      <c r="A259" s="3578" t="s">
        <v>14149</v>
      </c>
      <c r="B259" s="2658">
        <v>32</v>
      </c>
      <c r="C259" s="2658" t="s">
        <v>6800</v>
      </c>
      <c r="D259" s="2658">
        <v>10</v>
      </c>
      <c r="E259" s="2658">
        <v>20</v>
      </c>
      <c r="F259" s="5748">
        <v>1972.8156250000002</v>
      </c>
      <c r="G259" s="3149">
        <f t="shared" si="3"/>
        <v>1972.8156250000002</v>
      </c>
      <c r="H259" s="529"/>
      <c r="I259" s="529"/>
      <c r="J259" s="529"/>
    </row>
    <row r="260" spans="1:10">
      <c r="A260" s="3578" t="s">
        <v>14150</v>
      </c>
      <c r="B260" s="2658">
        <v>40</v>
      </c>
      <c r="C260" s="2658" t="s">
        <v>6800</v>
      </c>
      <c r="D260" s="2658">
        <v>5</v>
      </c>
      <c r="E260" s="2658">
        <v>10</v>
      </c>
      <c r="F260" s="5748">
        <v>3433.2374999999997</v>
      </c>
      <c r="G260" s="3149">
        <f t="shared" si="3"/>
        <v>3433.2374999999997</v>
      </c>
      <c r="H260" s="529"/>
      <c r="I260" s="529"/>
      <c r="J260" s="529"/>
    </row>
    <row r="261" spans="1:10">
      <c r="A261" s="3578" t="s">
        <v>12442</v>
      </c>
      <c r="B261" s="2658">
        <v>50</v>
      </c>
      <c r="C261" s="2658" t="s">
        <v>6800</v>
      </c>
      <c r="D261" s="2658">
        <v>1</v>
      </c>
      <c r="E261" s="2658">
        <v>5</v>
      </c>
      <c r="F261" s="5748">
        <v>5149.8562499999989</v>
      </c>
      <c r="G261" s="3149">
        <f t="shared" si="3"/>
        <v>5149.8562499999989</v>
      </c>
      <c r="H261" s="529"/>
      <c r="I261" s="529"/>
      <c r="J261" s="529"/>
    </row>
    <row r="262" spans="1:10">
      <c r="A262" s="3578" t="s">
        <v>12443</v>
      </c>
      <c r="B262" s="2658">
        <v>63</v>
      </c>
      <c r="C262" s="2658" t="s">
        <v>6800</v>
      </c>
      <c r="D262" s="2658">
        <v>1</v>
      </c>
      <c r="E262" s="2658">
        <v>5</v>
      </c>
      <c r="F262" s="5748">
        <v>6970.1500000000005</v>
      </c>
      <c r="G262" s="3149">
        <f t="shared" si="3"/>
        <v>6970.1500000000005</v>
      </c>
      <c r="H262" s="529"/>
      <c r="I262" s="529"/>
      <c r="J262" s="529"/>
    </row>
    <row r="263" spans="1:10">
      <c r="A263" s="3146" t="s">
        <v>13406</v>
      </c>
      <c r="B263" s="3151"/>
      <c r="C263" s="3151"/>
      <c r="D263" s="3151"/>
      <c r="E263" s="3151"/>
      <c r="F263" s="3147"/>
      <c r="G263" s="3147"/>
      <c r="H263" s="529"/>
      <c r="I263" s="529"/>
      <c r="J263" s="529"/>
    </row>
    <row r="264" spans="1:10">
      <c r="A264" s="3616" t="s">
        <v>12444</v>
      </c>
      <c r="B264" s="2658">
        <v>20</v>
      </c>
      <c r="C264" s="2658" t="s">
        <v>6800</v>
      </c>
      <c r="D264" s="2658">
        <v>5</v>
      </c>
      <c r="E264" s="2658">
        <v>20</v>
      </c>
      <c r="F264" s="5748">
        <v>3029.5031250000002</v>
      </c>
      <c r="G264" s="3149">
        <f t="shared" ref="G264:G325" si="4">F264*(100%-$B$3)</f>
        <v>3029.5031250000002</v>
      </c>
      <c r="H264" s="529"/>
      <c r="I264" s="529"/>
      <c r="J264" s="529"/>
    </row>
    <row r="265" spans="1:10">
      <c r="A265" s="3616" t="s">
        <v>12445</v>
      </c>
      <c r="B265" s="2658">
        <v>25</v>
      </c>
      <c r="C265" s="2658" t="s">
        <v>6800</v>
      </c>
      <c r="D265" s="2658">
        <v>5</v>
      </c>
      <c r="E265" s="2658">
        <v>15</v>
      </c>
      <c r="F265" s="5748">
        <v>3272.7406249999999</v>
      </c>
      <c r="G265" s="3149">
        <f t="shared" si="4"/>
        <v>3272.7406249999999</v>
      </c>
      <c r="H265" s="529"/>
      <c r="I265" s="529"/>
      <c r="J265" s="529"/>
    </row>
    <row r="266" spans="1:10">
      <c r="A266" s="3146" t="s">
        <v>13407</v>
      </c>
      <c r="B266" s="3151"/>
      <c r="C266" s="3151"/>
      <c r="D266" s="3151"/>
      <c r="E266" s="3151"/>
      <c r="F266" s="3147"/>
      <c r="G266" s="3147"/>
      <c r="H266" s="529"/>
      <c r="I266" s="529"/>
      <c r="J266" s="529"/>
    </row>
    <row r="267" spans="1:10">
      <c r="A267" s="3578" t="s">
        <v>12377</v>
      </c>
      <c r="B267" s="2658">
        <v>20</v>
      </c>
      <c r="C267" s="2658" t="s">
        <v>6800</v>
      </c>
      <c r="D267" s="2658">
        <v>10</v>
      </c>
      <c r="E267" s="2658">
        <v>50</v>
      </c>
      <c r="F267" s="5748">
        <v>1255.0656250000002</v>
      </c>
      <c r="G267" s="3149">
        <f t="shared" si="4"/>
        <v>1255.0656250000002</v>
      </c>
      <c r="H267" s="529"/>
      <c r="I267" s="529"/>
      <c r="J267" s="529"/>
    </row>
    <row r="268" spans="1:10">
      <c r="A268" s="3578" t="s">
        <v>12378</v>
      </c>
      <c r="B268" s="2658">
        <v>25</v>
      </c>
      <c r="C268" s="2658" t="s">
        <v>6800</v>
      </c>
      <c r="D268" s="2658">
        <v>10</v>
      </c>
      <c r="E268" s="2658">
        <v>30</v>
      </c>
      <c r="F268" s="5748">
        <v>1639.8593750000002</v>
      </c>
      <c r="G268" s="3149">
        <f t="shared" si="4"/>
        <v>1639.8593750000002</v>
      </c>
      <c r="H268" s="529"/>
      <c r="I268" s="529"/>
      <c r="J268" s="529"/>
    </row>
    <row r="269" spans="1:10">
      <c r="A269" s="3578" t="s">
        <v>12379</v>
      </c>
      <c r="B269" s="2658">
        <v>32</v>
      </c>
      <c r="C269" s="2658" t="s">
        <v>6800</v>
      </c>
      <c r="D269" s="2658">
        <v>5</v>
      </c>
      <c r="E269" s="2658">
        <v>15</v>
      </c>
      <c r="F269" s="5748">
        <v>2928.8187499999999</v>
      </c>
      <c r="G269" s="3149">
        <f t="shared" si="4"/>
        <v>2928.8187499999999</v>
      </c>
      <c r="H269" s="529"/>
      <c r="I269" s="529"/>
      <c r="J269" s="529"/>
    </row>
    <row r="270" spans="1:10">
      <c r="A270" s="3578" t="s">
        <v>14151</v>
      </c>
      <c r="B270" s="2658">
        <v>40</v>
      </c>
      <c r="C270" s="2658" t="s">
        <v>6800</v>
      </c>
      <c r="D270" s="2658">
        <v>5</v>
      </c>
      <c r="E270" s="2658">
        <v>15</v>
      </c>
      <c r="F270" s="5748">
        <v>5050.1687499999998</v>
      </c>
      <c r="G270" s="3149">
        <f t="shared" si="4"/>
        <v>5050.1687499999998</v>
      </c>
      <c r="H270" s="529"/>
      <c r="I270" s="529"/>
      <c r="J270" s="529"/>
    </row>
    <row r="271" spans="1:10">
      <c r="A271" s="3146" t="s">
        <v>13408</v>
      </c>
      <c r="B271" s="3151"/>
      <c r="C271" s="3151"/>
      <c r="D271" s="3151"/>
      <c r="E271" s="3151"/>
      <c r="F271" s="3147"/>
      <c r="G271" s="3147"/>
      <c r="H271" s="529"/>
      <c r="I271" s="529"/>
      <c r="J271" s="529"/>
    </row>
    <row r="272" spans="1:10">
      <c r="A272" s="3578" t="s">
        <v>14152</v>
      </c>
      <c r="B272" s="2658">
        <v>20</v>
      </c>
      <c r="C272" s="2658" t="s">
        <v>6800</v>
      </c>
      <c r="D272" s="2658">
        <v>5</v>
      </c>
      <c r="E272" s="2658">
        <v>20</v>
      </c>
      <c r="F272" s="5748">
        <v>3907.8698832099908</v>
      </c>
      <c r="G272" s="3149">
        <f t="shared" si="4"/>
        <v>3907.8698832099908</v>
      </c>
      <c r="H272" s="529"/>
      <c r="I272" s="529"/>
      <c r="J272" s="529"/>
    </row>
    <row r="273" spans="1:10">
      <c r="A273" s="3578" t="s">
        <v>14153</v>
      </c>
      <c r="B273" s="2658">
        <v>25</v>
      </c>
      <c r="C273" s="2658" t="s">
        <v>6800</v>
      </c>
      <c r="D273" s="2658">
        <v>5</v>
      </c>
      <c r="E273" s="2658">
        <v>20</v>
      </c>
      <c r="F273" s="5748">
        <v>4342.5062017640566</v>
      </c>
      <c r="G273" s="3149">
        <f t="shared" si="4"/>
        <v>4342.5062017640566</v>
      </c>
      <c r="H273" s="529"/>
      <c r="I273" s="529"/>
      <c r="J273" s="529"/>
    </row>
    <row r="274" spans="1:10">
      <c r="A274" s="3146" t="s">
        <v>13409</v>
      </c>
      <c r="B274" s="3151"/>
      <c r="C274" s="3151"/>
      <c r="D274" s="3151"/>
      <c r="E274" s="3151"/>
      <c r="F274" s="3147"/>
      <c r="G274" s="3147"/>
      <c r="H274" s="529"/>
      <c r="I274" s="529"/>
      <c r="J274" s="529"/>
    </row>
    <row r="275" spans="1:10">
      <c r="A275" s="3616" t="s">
        <v>12564</v>
      </c>
      <c r="B275" s="2658">
        <v>20</v>
      </c>
      <c r="C275" s="2658" t="s">
        <v>6800</v>
      </c>
      <c r="D275" s="2658">
        <v>5</v>
      </c>
      <c r="E275" s="2658">
        <v>20</v>
      </c>
      <c r="F275" s="5748">
        <v>2422.40625</v>
      </c>
      <c r="G275" s="3149">
        <f t="shared" si="4"/>
        <v>2422.40625</v>
      </c>
      <c r="H275" s="529"/>
      <c r="I275" s="529"/>
      <c r="J275" s="529"/>
    </row>
    <row r="276" spans="1:10">
      <c r="A276" s="3616" t="s">
        <v>12565</v>
      </c>
      <c r="B276" s="2658">
        <v>25</v>
      </c>
      <c r="C276" s="2658" t="s">
        <v>6800</v>
      </c>
      <c r="D276" s="2658">
        <v>5</v>
      </c>
      <c r="E276" s="2658">
        <v>20</v>
      </c>
      <c r="F276" s="5748">
        <v>2828.1343750000001</v>
      </c>
      <c r="G276" s="3149">
        <f t="shared" si="4"/>
        <v>2828.1343750000001</v>
      </c>
      <c r="H276" s="529"/>
      <c r="I276" s="529"/>
      <c r="J276" s="529"/>
    </row>
    <row r="277" spans="1:10">
      <c r="A277" s="3146" t="s">
        <v>13410</v>
      </c>
      <c r="B277" s="3151"/>
      <c r="C277" s="3151"/>
      <c r="D277" s="3151"/>
      <c r="E277" s="3151"/>
      <c r="F277" s="3147"/>
      <c r="G277" s="3147"/>
      <c r="H277" s="529"/>
      <c r="I277" s="529"/>
      <c r="J277" s="529"/>
    </row>
    <row r="278" spans="1:10">
      <c r="A278" s="3616" t="s">
        <v>12355</v>
      </c>
      <c r="B278" s="2658">
        <v>20</v>
      </c>
      <c r="C278" s="2658" t="s">
        <v>6800</v>
      </c>
      <c r="D278" s="2658">
        <v>5</v>
      </c>
      <c r="E278" s="2658">
        <v>40</v>
      </c>
      <c r="F278" s="5748">
        <v>1777.4281249999997</v>
      </c>
      <c r="G278" s="3149">
        <f t="shared" si="4"/>
        <v>1777.4281249999997</v>
      </c>
      <c r="H278" s="529"/>
      <c r="I278" s="529"/>
      <c r="J278" s="529"/>
    </row>
    <row r="279" spans="1:10">
      <c r="A279" s="3616" t="s">
        <v>12356</v>
      </c>
      <c r="B279" s="2658">
        <v>25</v>
      </c>
      <c r="C279" s="2658" t="s">
        <v>6800</v>
      </c>
      <c r="D279" s="2658">
        <v>5</v>
      </c>
      <c r="E279" s="2658">
        <v>40</v>
      </c>
      <c r="F279" s="5748">
        <v>1809.3281249999998</v>
      </c>
      <c r="G279" s="3149">
        <f t="shared" si="4"/>
        <v>1809.3281249999998</v>
      </c>
      <c r="H279" s="529"/>
      <c r="I279" s="529"/>
      <c r="J279" s="529"/>
    </row>
    <row r="280" spans="1:10">
      <c r="A280" s="3616" t="s">
        <v>12357</v>
      </c>
      <c r="B280" s="2658">
        <v>32</v>
      </c>
      <c r="C280" s="2658" t="s">
        <v>6800</v>
      </c>
      <c r="D280" s="2658">
        <v>5</v>
      </c>
      <c r="E280" s="2658">
        <v>40</v>
      </c>
      <c r="F280" s="5748">
        <v>2327.703125</v>
      </c>
      <c r="G280" s="3149">
        <f t="shared" si="4"/>
        <v>2327.703125</v>
      </c>
      <c r="H280" s="529"/>
      <c r="I280" s="529"/>
      <c r="J280" s="529"/>
    </row>
    <row r="281" spans="1:10">
      <c r="A281" s="3146" t="s">
        <v>13411</v>
      </c>
      <c r="B281" s="3151"/>
      <c r="C281" s="3151"/>
      <c r="D281" s="3151"/>
      <c r="E281" s="3151"/>
      <c r="F281" s="3147"/>
      <c r="G281" s="3147"/>
      <c r="H281" s="529"/>
      <c r="I281" s="529"/>
      <c r="J281" s="529"/>
    </row>
    <row r="282" spans="1:10">
      <c r="A282" s="3616" t="s">
        <v>12438</v>
      </c>
      <c r="B282" s="2658">
        <v>20</v>
      </c>
      <c r="C282" s="2658" t="s">
        <v>6800</v>
      </c>
      <c r="D282" s="2658">
        <v>5</v>
      </c>
      <c r="E282" s="2658">
        <v>40</v>
      </c>
      <c r="F282" s="5748">
        <v>1863.1593750000002</v>
      </c>
      <c r="G282" s="3149">
        <f t="shared" si="4"/>
        <v>1863.1593750000002</v>
      </c>
      <c r="H282" s="529"/>
      <c r="I282" s="529"/>
      <c r="J282" s="529"/>
    </row>
    <row r="283" spans="1:10">
      <c r="A283" s="3616" t="s">
        <v>12439</v>
      </c>
      <c r="B283" s="2658">
        <v>25</v>
      </c>
      <c r="C283" s="2658" t="s">
        <v>6800</v>
      </c>
      <c r="D283" s="2658">
        <v>5</v>
      </c>
      <c r="E283" s="2658">
        <v>40</v>
      </c>
      <c r="F283" s="5748">
        <v>1976.8031249999999</v>
      </c>
      <c r="G283" s="3149">
        <f t="shared" si="4"/>
        <v>1976.8031249999999</v>
      </c>
      <c r="H283" s="529"/>
      <c r="I283" s="529"/>
      <c r="J283" s="529"/>
    </row>
    <row r="284" spans="1:10">
      <c r="A284" s="3616" t="s">
        <v>12440</v>
      </c>
      <c r="B284" s="2658">
        <v>32</v>
      </c>
      <c r="C284" s="2658" t="s">
        <v>6800</v>
      </c>
      <c r="D284" s="2658">
        <v>5</v>
      </c>
      <c r="E284" s="2658">
        <v>40</v>
      </c>
      <c r="F284" s="5748">
        <v>3122.2124999999996</v>
      </c>
      <c r="G284" s="3149">
        <f t="shared" si="4"/>
        <v>3122.2124999999996</v>
      </c>
      <c r="H284" s="529"/>
      <c r="I284" s="529"/>
      <c r="J284" s="529"/>
    </row>
    <row r="285" spans="1:10">
      <c r="A285" s="3146" t="s">
        <v>13412</v>
      </c>
      <c r="B285" s="3151"/>
      <c r="C285" s="3151"/>
      <c r="D285" s="3151"/>
      <c r="E285" s="3151"/>
      <c r="F285" s="3147"/>
      <c r="G285" s="3147"/>
      <c r="H285" s="529"/>
      <c r="I285" s="529"/>
      <c r="J285" s="529"/>
    </row>
    <row r="286" spans="1:10">
      <c r="A286" s="3578" t="s">
        <v>14154</v>
      </c>
      <c r="B286" s="2658" t="s">
        <v>629</v>
      </c>
      <c r="C286" s="2658" t="s">
        <v>6800</v>
      </c>
      <c r="D286" s="2658">
        <v>10</v>
      </c>
      <c r="E286" s="2658">
        <v>100</v>
      </c>
      <c r="F286" s="5748">
        <v>404.73124999999999</v>
      </c>
      <c r="G286" s="3149">
        <f t="shared" si="4"/>
        <v>404.73124999999999</v>
      </c>
      <c r="H286" s="529"/>
      <c r="I286" s="529"/>
      <c r="J286" s="529"/>
    </row>
    <row r="287" spans="1:10">
      <c r="A287" s="3578" t="s">
        <v>12361</v>
      </c>
      <c r="B287" s="2658" t="s">
        <v>2560</v>
      </c>
      <c r="C287" s="2658" t="s">
        <v>6800</v>
      </c>
      <c r="D287" s="2658">
        <v>10</v>
      </c>
      <c r="E287" s="2658">
        <v>50</v>
      </c>
      <c r="F287" s="5748">
        <v>576.19375000000014</v>
      </c>
      <c r="G287" s="3149">
        <f t="shared" si="4"/>
        <v>576.19375000000014</v>
      </c>
      <c r="H287" s="529"/>
      <c r="I287" s="529"/>
      <c r="J287" s="529"/>
    </row>
    <row r="288" spans="1:10">
      <c r="A288" s="3578" t="s">
        <v>14155</v>
      </c>
      <c r="B288" s="2658" t="s">
        <v>2562</v>
      </c>
      <c r="C288" s="2658" t="s">
        <v>6800</v>
      </c>
      <c r="D288" s="2658">
        <v>5</v>
      </c>
      <c r="E288" s="2658">
        <v>25</v>
      </c>
      <c r="F288" s="5748">
        <v>901.17499999999995</v>
      </c>
      <c r="G288" s="3149">
        <f t="shared" si="4"/>
        <v>901.17499999999995</v>
      </c>
      <c r="H288" s="529"/>
      <c r="I288" s="529"/>
      <c r="J288" s="529"/>
    </row>
    <row r="289" spans="1:10">
      <c r="A289" s="3146" t="s">
        <v>13413</v>
      </c>
      <c r="B289" s="3151"/>
      <c r="C289" s="3151"/>
      <c r="D289" s="3151"/>
      <c r="E289" s="3151"/>
      <c r="F289" s="3147"/>
      <c r="G289" s="3147"/>
      <c r="H289" s="529"/>
      <c r="I289" s="529"/>
      <c r="J289" s="529"/>
    </row>
    <row r="290" spans="1:10">
      <c r="A290" s="3616" t="s">
        <v>12362</v>
      </c>
      <c r="B290" s="2658" t="s">
        <v>12363</v>
      </c>
      <c r="C290" s="2658" t="s">
        <v>6800</v>
      </c>
      <c r="D290" s="2658">
        <v>1</v>
      </c>
      <c r="E290" s="2658">
        <v>10</v>
      </c>
      <c r="F290" s="5748">
        <v>2828.1343750000001</v>
      </c>
      <c r="G290" s="3149">
        <f t="shared" si="4"/>
        <v>2828.1343750000001</v>
      </c>
      <c r="H290" s="529"/>
      <c r="I290" s="529"/>
      <c r="J290" s="529"/>
    </row>
    <row r="291" spans="1:10">
      <c r="A291" s="3616" t="s">
        <v>12364</v>
      </c>
      <c r="B291" s="2658" t="s">
        <v>12365</v>
      </c>
      <c r="C291" s="2658" t="s">
        <v>6800</v>
      </c>
      <c r="D291" s="2658">
        <v>1</v>
      </c>
      <c r="E291" s="2658">
        <v>10</v>
      </c>
      <c r="F291" s="5748">
        <v>5645.0725494411008</v>
      </c>
      <c r="G291" s="3149">
        <f t="shared" si="4"/>
        <v>5645.0725494411008</v>
      </c>
      <c r="H291" s="529"/>
      <c r="I291" s="529"/>
      <c r="J291" s="529"/>
    </row>
    <row r="292" spans="1:10">
      <c r="A292" s="3616" t="s">
        <v>12366</v>
      </c>
      <c r="B292" s="2658" t="s">
        <v>12367</v>
      </c>
      <c r="C292" s="2658" t="s">
        <v>6800</v>
      </c>
      <c r="D292" s="2658">
        <v>1</v>
      </c>
      <c r="E292" s="2658">
        <v>20</v>
      </c>
      <c r="F292" s="5748">
        <v>2828.1343750000001</v>
      </c>
      <c r="G292" s="3149">
        <f t="shared" si="4"/>
        <v>2828.1343750000001</v>
      </c>
      <c r="H292" s="529"/>
      <c r="I292" s="529"/>
      <c r="J292" s="529"/>
    </row>
    <row r="293" spans="1:10">
      <c r="A293" s="3616" t="s">
        <v>12368</v>
      </c>
      <c r="B293" s="2658" t="s">
        <v>12369</v>
      </c>
      <c r="C293" s="2658" t="s">
        <v>6800</v>
      </c>
      <c r="D293" s="2658">
        <v>1</v>
      </c>
      <c r="E293" s="2658">
        <v>10</v>
      </c>
      <c r="F293" s="5748">
        <v>5645.0725494411008</v>
      </c>
      <c r="G293" s="3149">
        <f t="shared" si="4"/>
        <v>5645.0725494411008</v>
      </c>
      <c r="H293" s="529"/>
      <c r="I293" s="529"/>
      <c r="J293" s="529"/>
    </row>
    <row r="294" spans="1:10">
      <c r="A294" s="3146" t="s">
        <v>13414</v>
      </c>
      <c r="B294" s="3151"/>
      <c r="C294" s="3151"/>
      <c r="D294" s="3151"/>
      <c r="E294" s="3151"/>
      <c r="F294" s="3147"/>
      <c r="G294" s="3147"/>
      <c r="H294" s="529"/>
      <c r="I294" s="529"/>
      <c r="J294" s="529"/>
    </row>
    <row r="295" spans="1:10">
      <c r="A295" s="3616" t="s">
        <v>12370</v>
      </c>
      <c r="B295" s="2658">
        <v>50</v>
      </c>
      <c r="C295" s="2658" t="s">
        <v>6800</v>
      </c>
      <c r="D295" s="2658">
        <v>2</v>
      </c>
      <c r="E295" s="2658">
        <v>60</v>
      </c>
      <c r="F295" s="5748">
        <v>387.78437500000007</v>
      </c>
      <c r="G295" s="3149">
        <f t="shared" si="4"/>
        <v>387.78437500000007</v>
      </c>
      <c r="H295" s="529"/>
      <c r="I295" s="529"/>
      <c r="J295" s="529"/>
    </row>
    <row r="296" spans="1:10">
      <c r="A296" s="3616" t="s">
        <v>12371</v>
      </c>
      <c r="B296" s="2658">
        <v>63</v>
      </c>
      <c r="C296" s="2658" t="s">
        <v>6800</v>
      </c>
      <c r="D296" s="2658">
        <v>1</v>
      </c>
      <c r="E296" s="2658">
        <v>40</v>
      </c>
      <c r="F296" s="5748">
        <v>575.19687499999998</v>
      </c>
      <c r="G296" s="3149">
        <f t="shared" si="4"/>
        <v>575.19687499999998</v>
      </c>
      <c r="H296" s="529"/>
      <c r="I296" s="529"/>
      <c r="J296" s="529"/>
    </row>
    <row r="297" spans="1:10">
      <c r="A297" s="3616" t="s">
        <v>12372</v>
      </c>
      <c r="B297" s="2658">
        <v>75</v>
      </c>
      <c r="C297" s="2658" t="s">
        <v>6800</v>
      </c>
      <c r="D297" s="2658">
        <v>1</v>
      </c>
      <c r="E297" s="2658">
        <v>25</v>
      </c>
      <c r="F297" s="5748">
        <v>929.08749999999998</v>
      </c>
      <c r="G297" s="3149">
        <f t="shared" si="4"/>
        <v>929.08749999999998</v>
      </c>
      <c r="H297" s="529"/>
      <c r="I297" s="529"/>
      <c r="J297" s="529"/>
    </row>
    <row r="298" spans="1:10">
      <c r="A298" s="3616" t="s">
        <v>12373</v>
      </c>
      <c r="B298" s="2658">
        <v>90</v>
      </c>
      <c r="C298" s="2658" t="s">
        <v>6800</v>
      </c>
      <c r="D298" s="2658">
        <v>1</v>
      </c>
      <c r="E298" s="2658"/>
      <c r="F298" s="5748">
        <v>1332.1895714285715</v>
      </c>
      <c r="G298" s="3149">
        <f t="shared" si="4"/>
        <v>1332.1895714285715</v>
      </c>
      <c r="H298" s="529"/>
      <c r="I298" s="529"/>
      <c r="J298" s="529"/>
    </row>
    <row r="299" spans="1:10">
      <c r="A299" s="3146" t="s">
        <v>13415</v>
      </c>
      <c r="B299" s="3151"/>
      <c r="C299" s="3151"/>
      <c r="D299" s="3151"/>
      <c r="E299" s="3151"/>
      <c r="F299" s="3147"/>
      <c r="G299" s="3147"/>
      <c r="H299" s="529"/>
      <c r="I299" s="529"/>
      <c r="J299" s="529"/>
    </row>
    <row r="300" spans="1:10">
      <c r="A300" s="3616" t="s">
        <v>12380</v>
      </c>
      <c r="B300" s="2658">
        <v>20</v>
      </c>
      <c r="C300" s="2658" t="s">
        <v>6800</v>
      </c>
      <c r="D300" s="2658">
        <v>20</v>
      </c>
      <c r="E300" s="2658">
        <v>100</v>
      </c>
      <c r="F300" s="5748">
        <v>747.65625</v>
      </c>
      <c r="G300" s="3149">
        <f t="shared" si="4"/>
        <v>747.65625</v>
      </c>
      <c r="H300" s="529"/>
      <c r="I300" s="529"/>
      <c r="J300" s="529"/>
    </row>
    <row r="301" spans="1:10">
      <c r="A301" s="3616" t="s">
        <v>12381</v>
      </c>
      <c r="B301" s="2658">
        <v>25</v>
      </c>
      <c r="C301" s="2658" t="s">
        <v>6800</v>
      </c>
      <c r="D301" s="2658">
        <v>20</v>
      </c>
      <c r="E301" s="2658">
        <v>100</v>
      </c>
      <c r="F301" s="5748">
        <v>1172.325</v>
      </c>
      <c r="G301" s="3149">
        <f t="shared" si="4"/>
        <v>1172.325</v>
      </c>
      <c r="H301" s="529"/>
      <c r="I301" s="529"/>
      <c r="J301" s="529"/>
    </row>
    <row r="302" spans="1:10">
      <c r="A302" s="3616" t="s">
        <v>12382</v>
      </c>
      <c r="B302" s="2658">
        <v>32</v>
      </c>
      <c r="C302" s="2658" t="s">
        <v>6800</v>
      </c>
      <c r="D302" s="2658">
        <v>10</v>
      </c>
      <c r="E302" s="2658">
        <v>50</v>
      </c>
      <c r="F302" s="5748">
        <v>1502.2906250000001</v>
      </c>
      <c r="G302" s="3149">
        <f t="shared" si="4"/>
        <v>1502.2906250000001</v>
      </c>
      <c r="H302" s="529"/>
      <c r="I302" s="529"/>
      <c r="J302" s="529"/>
    </row>
    <row r="303" spans="1:10">
      <c r="A303" s="3616" t="s">
        <v>12383</v>
      </c>
      <c r="B303" s="2658">
        <v>40</v>
      </c>
      <c r="C303" s="2658" t="s">
        <v>6800</v>
      </c>
      <c r="D303" s="2658">
        <v>5</v>
      </c>
      <c r="E303" s="2658">
        <v>30</v>
      </c>
      <c r="F303" s="5748">
        <v>2676.609375</v>
      </c>
      <c r="G303" s="3149">
        <f t="shared" si="4"/>
        <v>2676.609375</v>
      </c>
      <c r="H303" s="529"/>
      <c r="I303" s="529"/>
      <c r="J303" s="529"/>
    </row>
    <row r="304" spans="1:10">
      <c r="A304" s="3146" t="s">
        <v>13416</v>
      </c>
      <c r="B304" s="3151"/>
      <c r="C304" s="3151"/>
      <c r="D304" s="3151"/>
      <c r="E304" s="3151"/>
      <c r="F304" s="3147"/>
      <c r="G304" s="3147"/>
      <c r="H304" s="529"/>
      <c r="I304" s="529"/>
      <c r="J304" s="529"/>
    </row>
    <row r="305" spans="1:10">
      <c r="A305" s="5338" t="s">
        <v>21140</v>
      </c>
      <c r="B305" s="2658" t="s">
        <v>332</v>
      </c>
      <c r="C305" s="2658" t="s">
        <v>6800</v>
      </c>
      <c r="D305" s="2658">
        <v>1</v>
      </c>
      <c r="E305" s="2658">
        <v>20</v>
      </c>
      <c r="F305" s="5748">
        <v>604.10624999999993</v>
      </c>
      <c r="G305" s="3149">
        <f t="shared" si="4"/>
        <v>604.10624999999993</v>
      </c>
      <c r="H305" s="529"/>
      <c r="I305" s="529"/>
      <c r="J305" s="529"/>
    </row>
    <row r="306" spans="1:10">
      <c r="A306" s="5338" t="s">
        <v>21145</v>
      </c>
      <c r="B306" s="2658" t="s">
        <v>308</v>
      </c>
      <c r="C306" s="2658" t="s">
        <v>6800</v>
      </c>
      <c r="D306" s="2658">
        <v>1</v>
      </c>
      <c r="E306" s="2658">
        <v>20</v>
      </c>
      <c r="F306" s="5748">
        <v>708.44143211920539</v>
      </c>
      <c r="G306" s="3149">
        <f t="shared" si="4"/>
        <v>708.44143211920539</v>
      </c>
      <c r="H306" s="529"/>
      <c r="I306" s="529"/>
      <c r="J306" s="529"/>
    </row>
    <row r="307" spans="1:10">
      <c r="A307" s="3146" t="s">
        <v>13417</v>
      </c>
      <c r="B307" s="3151"/>
      <c r="C307" s="3151"/>
      <c r="D307" s="3151"/>
      <c r="E307" s="3151"/>
      <c r="F307" s="3147"/>
      <c r="G307" s="3147"/>
      <c r="H307" s="529"/>
      <c r="I307" s="529"/>
      <c r="J307" s="529"/>
    </row>
    <row r="308" spans="1:10">
      <c r="A308" s="3616" t="s">
        <v>12384</v>
      </c>
      <c r="B308" s="2658" t="s">
        <v>398</v>
      </c>
      <c r="C308" s="2658" t="s">
        <v>6800</v>
      </c>
      <c r="D308" s="2658">
        <v>10</v>
      </c>
      <c r="E308" s="2658">
        <v>70</v>
      </c>
      <c r="F308" s="5748">
        <v>1620.9187500000003</v>
      </c>
      <c r="G308" s="3149">
        <f t="shared" si="4"/>
        <v>1620.9187500000003</v>
      </c>
      <c r="H308" s="529"/>
      <c r="I308" s="529"/>
      <c r="J308" s="529"/>
    </row>
    <row r="309" spans="1:10">
      <c r="A309" s="3146" t="s">
        <v>13418</v>
      </c>
      <c r="B309" s="3151"/>
      <c r="C309" s="3151"/>
      <c r="D309" s="3151"/>
      <c r="E309" s="3151"/>
      <c r="F309" s="3147"/>
      <c r="G309" s="3147"/>
      <c r="H309" s="529"/>
      <c r="I309" s="529"/>
      <c r="J309" s="529"/>
    </row>
    <row r="310" spans="1:10">
      <c r="A310" s="3616" t="s">
        <v>12385</v>
      </c>
      <c r="B310" s="2658" t="s">
        <v>398</v>
      </c>
      <c r="C310" s="2658" t="s">
        <v>6800</v>
      </c>
      <c r="D310" s="2658">
        <v>10</v>
      </c>
      <c r="E310" s="2658">
        <v>50</v>
      </c>
      <c r="F310" s="5748">
        <v>2323.7156249999998</v>
      </c>
      <c r="G310" s="3149">
        <f t="shared" si="4"/>
        <v>2323.7156249999998</v>
      </c>
      <c r="H310" s="529"/>
      <c r="I310" s="529"/>
      <c r="J310" s="529"/>
    </row>
    <row r="311" spans="1:10">
      <c r="A311" s="3146" t="s">
        <v>13419</v>
      </c>
      <c r="B311" s="3151"/>
      <c r="C311" s="3151"/>
      <c r="D311" s="3151"/>
      <c r="E311" s="3151"/>
      <c r="F311" s="3147"/>
      <c r="G311" s="3147"/>
      <c r="H311" s="529"/>
      <c r="I311" s="529"/>
      <c r="J311" s="529"/>
    </row>
    <row r="312" spans="1:10">
      <c r="A312" s="3616" t="s">
        <v>12386</v>
      </c>
      <c r="B312" s="2658" t="s">
        <v>395</v>
      </c>
      <c r="C312" s="2658" t="s">
        <v>6800</v>
      </c>
      <c r="D312" s="2658">
        <v>10</v>
      </c>
      <c r="E312" s="2658">
        <v>100</v>
      </c>
      <c r="F312" s="5748">
        <v>630.02500000000009</v>
      </c>
      <c r="G312" s="3149">
        <f t="shared" si="4"/>
        <v>630.02500000000009</v>
      </c>
      <c r="H312" s="529"/>
      <c r="I312" s="529"/>
      <c r="J312" s="529"/>
    </row>
    <row r="313" spans="1:10">
      <c r="A313" s="3616" t="s">
        <v>12387</v>
      </c>
      <c r="B313" s="2658" t="s">
        <v>398</v>
      </c>
      <c r="C313" s="2658" t="s">
        <v>6800</v>
      </c>
      <c r="D313" s="2658">
        <v>10</v>
      </c>
      <c r="E313" s="2658">
        <v>70</v>
      </c>
      <c r="F313" s="5748">
        <v>974.94374999999991</v>
      </c>
      <c r="G313" s="3149">
        <f t="shared" si="4"/>
        <v>974.94374999999991</v>
      </c>
      <c r="H313" s="529"/>
      <c r="I313" s="529"/>
      <c r="J313" s="529"/>
    </row>
    <row r="314" spans="1:10">
      <c r="A314" s="3616" t="s">
        <v>12388</v>
      </c>
      <c r="B314" s="2658" t="s">
        <v>393</v>
      </c>
      <c r="C314" s="2658" t="s">
        <v>6800</v>
      </c>
      <c r="D314" s="2658">
        <v>10</v>
      </c>
      <c r="E314" s="2658">
        <v>70</v>
      </c>
      <c r="F314" s="5748">
        <v>1633.8781250000002</v>
      </c>
      <c r="G314" s="3149">
        <f t="shared" si="4"/>
        <v>1633.8781250000002</v>
      </c>
      <c r="H314" s="529"/>
      <c r="I314" s="529"/>
      <c r="J314" s="529"/>
    </row>
    <row r="315" spans="1:10">
      <c r="A315" s="3146" t="s">
        <v>13420</v>
      </c>
      <c r="B315" s="3151"/>
      <c r="C315" s="3151"/>
      <c r="D315" s="3151"/>
      <c r="E315" s="3151"/>
      <c r="F315" s="3147"/>
      <c r="G315" s="3147"/>
      <c r="H315" s="529"/>
      <c r="I315" s="529"/>
      <c r="J315" s="529"/>
    </row>
    <row r="316" spans="1:10">
      <c r="A316" s="3616" t="s">
        <v>12389</v>
      </c>
      <c r="B316" s="2658" t="s">
        <v>628</v>
      </c>
      <c r="C316" s="2658" t="s">
        <v>6800</v>
      </c>
      <c r="D316" s="2658">
        <v>10</v>
      </c>
      <c r="E316" s="2658">
        <v>100</v>
      </c>
      <c r="F316" s="5748">
        <v>984.58565573770488</v>
      </c>
      <c r="G316" s="3149">
        <f t="shared" si="4"/>
        <v>984.58565573770488</v>
      </c>
      <c r="H316" s="529"/>
      <c r="I316" s="529"/>
      <c r="J316" s="529"/>
    </row>
    <row r="317" spans="1:10">
      <c r="A317" s="3616" t="s">
        <v>12390</v>
      </c>
      <c r="B317" s="2658" t="s">
        <v>12391</v>
      </c>
      <c r="C317" s="2658" t="s">
        <v>6800</v>
      </c>
      <c r="D317" s="2658">
        <v>10</v>
      </c>
      <c r="E317" s="2658">
        <v>50</v>
      </c>
      <c r="F317" s="5748">
        <v>1374.8567708333335</v>
      </c>
      <c r="G317" s="3149">
        <f t="shared" si="4"/>
        <v>1374.8567708333335</v>
      </c>
      <c r="H317" s="529"/>
      <c r="I317" s="529"/>
      <c r="J317" s="529"/>
    </row>
    <row r="318" spans="1:10">
      <c r="A318" s="3616" t="s">
        <v>12392</v>
      </c>
      <c r="B318" s="2658" t="s">
        <v>633</v>
      </c>
      <c r="C318" s="2658" t="s">
        <v>6800</v>
      </c>
      <c r="D318" s="2658">
        <v>10</v>
      </c>
      <c r="E318" s="2658">
        <v>40</v>
      </c>
      <c r="F318" s="5748">
        <v>2230.0093750000001</v>
      </c>
      <c r="G318" s="3149">
        <f t="shared" si="4"/>
        <v>2230.0093750000001</v>
      </c>
      <c r="H318" s="529"/>
      <c r="I318" s="529"/>
      <c r="J318" s="529"/>
    </row>
    <row r="319" spans="1:10">
      <c r="A319" s="3146" t="s">
        <v>13421</v>
      </c>
      <c r="B319" s="3151"/>
      <c r="C319" s="3151"/>
      <c r="D319" s="3151"/>
      <c r="E319" s="3151"/>
      <c r="F319" s="3147"/>
      <c r="G319" s="3147"/>
      <c r="H319" s="529"/>
      <c r="I319" s="529"/>
      <c r="J319" s="529"/>
    </row>
    <row r="320" spans="1:10">
      <c r="A320" s="3578" t="s">
        <v>12393</v>
      </c>
      <c r="B320" s="2658">
        <v>40</v>
      </c>
      <c r="C320" s="2658" t="s">
        <v>6800</v>
      </c>
      <c r="D320" s="2658">
        <v>1</v>
      </c>
      <c r="E320" s="2658"/>
      <c r="F320" s="5748">
        <v>3025.5292509568067</v>
      </c>
      <c r="G320" s="3149">
        <f t="shared" si="4"/>
        <v>3025.5292509568067</v>
      </c>
      <c r="H320" s="529"/>
      <c r="I320" s="529"/>
      <c r="J320" s="529"/>
    </row>
    <row r="321" spans="1:10">
      <c r="A321" s="3578" t="s">
        <v>12394</v>
      </c>
      <c r="B321" s="2658">
        <v>50</v>
      </c>
      <c r="C321" s="2658" t="s">
        <v>6800</v>
      </c>
      <c r="D321" s="2658">
        <v>1</v>
      </c>
      <c r="E321" s="2658"/>
      <c r="F321" s="5748">
        <v>3386.6770355504586</v>
      </c>
      <c r="G321" s="3149">
        <f t="shared" si="4"/>
        <v>3386.6770355504586</v>
      </c>
      <c r="H321" s="529"/>
      <c r="I321" s="529"/>
      <c r="J321" s="529"/>
    </row>
    <row r="322" spans="1:10">
      <c r="A322" s="3578" t="s">
        <v>12395</v>
      </c>
      <c r="B322" s="2658">
        <v>63</v>
      </c>
      <c r="C322" s="2658" t="s">
        <v>6800</v>
      </c>
      <c r="D322" s="2658">
        <v>1</v>
      </c>
      <c r="E322" s="2658"/>
      <c r="F322" s="5748">
        <v>4676.3605182926822</v>
      </c>
      <c r="G322" s="3149">
        <f t="shared" si="4"/>
        <v>4676.3605182926822</v>
      </c>
      <c r="H322" s="529"/>
      <c r="I322" s="529"/>
      <c r="J322" s="529"/>
    </row>
    <row r="323" spans="1:10">
      <c r="A323" s="3578" t="s">
        <v>12396</v>
      </c>
      <c r="B323" s="2658">
        <v>75</v>
      </c>
      <c r="C323" s="2658" t="s">
        <v>6800</v>
      </c>
      <c r="D323" s="2658">
        <v>1</v>
      </c>
      <c r="E323" s="2658"/>
      <c r="F323" s="5748">
        <v>5109.4002646965855</v>
      </c>
      <c r="G323" s="3149">
        <f t="shared" si="4"/>
        <v>5109.4002646965855</v>
      </c>
      <c r="H323" s="529"/>
      <c r="I323" s="529"/>
      <c r="J323" s="529"/>
    </row>
    <row r="324" spans="1:10">
      <c r="A324" s="3578" t="s">
        <v>12397</v>
      </c>
      <c r="B324" s="2658">
        <v>90</v>
      </c>
      <c r="C324" s="2658" t="s">
        <v>6800</v>
      </c>
      <c r="D324" s="2658">
        <v>1</v>
      </c>
      <c r="E324" s="2658"/>
      <c r="F324" s="5748">
        <v>7165.0184950483381</v>
      </c>
      <c r="G324" s="3149">
        <f t="shared" si="4"/>
        <v>7165.0184950483381</v>
      </c>
      <c r="H324" s="529"/>
      <c r="I324" s="529"/>
      <c r="J324" s="529"/>
    </row>
    <row r="325" spans="1:10">
      <c r="A325" s="3578" t="s">
        <v>14156</v>
      </c>
      <c r="B325" s="2658">
        <v>110</v>
      </c>
      <c r="C325" s="2658" t="s">
        <v>6800</v>
      </c>
      <c r="D325" s="2658">
        <v>1</v>
      </c>
      <c r="E325" s="2658"/>
      <c r="F325" s="5748">
        <v>7627.9412403474898</v>
      </c>
      <c r="G325" s="3149">
        <f t="shared" si="4"/>
        <v>7627.9412403474898</v>
      </c>
      <c r="H325" s="529"/>
      <c r="I325" s="529"/>
      <c r="J325" s="529"/>
    </row>
    <row r="326" spans="1:10">
      <c r="A326" s="3146" t="s">
        <v>13422</v>
      </c>
      <c r="B326" s="3151"/>
      <c r="C326" s="3151"/>
      <c r="D326" s="3151"/>
      <c r="E326" s="3151"/>
      <c r="F326" s="3147"/>
      <c r="G326" s="3147"/>
      <c r="H326" s="529"/>
      <c r="I326" s="529"/>
      <c r="J326" s="529"/>
    </row>
    <row r="327" spans="1:10">
      <c r="A327" s="3616" t="s">
        <v>12508</v>
      </c>
      <c r="B327" s="2658" t="s">
        <v>12509</v>
      </c>
      <c r="C327" s="2658" t="s">
        <v>6800</v>
      </c>
      <c r="D327" s="2658">
        <v>20</v>
      </c>
      <c r="E327" s="2658"/>
      <c r="F327" s="5748">
        <v>531.33437500000002</v>
      </c>
      <c r="G327" s="3149">
        <f t="shared" ref="G327:G386" si="5">F327*(100%-$B$3)</f>
        <v>531.33437500000002</v>
      </c>
      <c r="H327" s="529"/>
      <c r="I327" s="529"/>
      <c r="J327" s="529"/>
    </row>
    <row r="328" spans="1:10">
      <c r="A328" s="3146" t="s">
        <v>13423</v>
      </c>
      <c r="B328" s="3151"/>
      <c r="C328" s="3151"/>
      <c r="D328" s="3151"/>
      <c r="E328" s="3151"/>
      <c r="F328" s="3147"/>
      <c r="G328" s="3147"/>
      <c r="H328" s="529"/>
      <c r="I328" s="529"/>
      <c r="J328" s="529"/>
    </row>
    <row r="329" spans="1:10">
      <c r="A329" s="3616" t="s">
        <v>12510</v>
      </c>
      <c r="B329" s="2658">
        <v>25</v>
      </c>
      <c r="C329" s="2658" t="s">
        <v>6800</v>
      </c>
      <c r="D329" s="2658">
        <v>10</v>
      </c>
      <c r="E329" s="2658"/>
      <c r="F329" s="5748">
        <v>525.35312499999998</v>
      </c>
      <c r="G329" s="3149">
        <f t="shared" si="5"/>
        <v>525.35312499999998</v>
      </c>
      <c r="H329" s="529"/>
      <c r="I329" s="529"/>
      <c r="J329" s="529"/>
    </row>
    <row r="330" spans="1:10">
      <c r="A330" s="3616" t="s">
        <v>12511</v>
      </c>
      <c r="B330" s="2658">
        <v>32</v>
      </c>
      <c r="C330" s="2658" t="s">
        <v>6800</v>
      </c>
      <c r="D330" s="2658">
        <v>5</v>
      </c>
      <c r="E330" s="2658"/>
      <c r="F330" s="5748">
        <v>850.33437499999991</v>
      </c>
      <c r="G330" s="3149">
        <f t="shared" si="5"/>
        <v>850.33437499999991</v>
      </c>
      <c r="H330" s="529"/>
      <c r="I330" s="529"/>
      <c r="J330" s="529"/>
    </row>
    <row r="331" spans="1:10">
      <c r="A331" s="3616" t="s">
        <v>12512</v>
      </c>
      <c r="B331" s="2658">
        <v>40</v>
      </c>
      <c r="C331" s="2658" t="s">
        <v>6800</v>
      </c>
      <c r="D331" s="2658">
        <v>3</v>
      </c>
      <c r="E331" s="2658"/>
      <c r="F331" s="5748">
        <v>1235.1281250000002</v>
      </c>
      <c r="G331" s="3149">
        <f t="shared" si="5"/>
        <v>1235.1281250000002</v>
      </c>
      <c r="H331" s="529"/>
      <c r="I331" s="529"/>
      <c r="J331" s="529"/>
    </row>
    <row r="332" spans="1:10">
      <c r="A332" s="3146" t="s">
        <v>13424</v>
      </c>
      <c r="B332" s="3151"/>
      <c r="C332" s="3151"/>
      <c r="D332" s="3151"/>
      <c r="E332" s="3151"/>
      <c r="F332" s="3147"/>
      <c r="G332" s="3147"/>
      <c r="H332" s="529"/>
      <c r="I332" s="529"/>
      <c r="J332" s="529"/>
    </row>
    <row r="333" spans="1:10">
      <c r="A333" s="3616" t="s">
        <v>12513</v>
      </c>
      <c r="B333" s="2658" t="s">
        <v>12338</v>
      </c>
      <c r="C333" s="2658" t="s">
        <v>6800</v>
      </c>
      <c r="D333" s="2658">
        <v>10</v>
      </c>
      <c r="E333" s="2658">
        <v>50</v>
      </c>
      <c r="F333" s="5748">
        <v>888.21562500000005</v>
      </c>
      <c r="G333" s="3149">
        <f t="shared" si="5"/>
        <v>888.21562500000005</v>
      </c>
      <c r="H333" s="529"/>
      <c r="I333" s="529"/>
      <c r="J333" s="529"/>
    </row>
    <row r="334" spans="1:10">
      <c r="A334" s="3146" t="s">
        <v>13425</v>
      </c>
      <c r="B334" s="3151"/>
      <c r="C334" s="3151"/>
      <c r="D334" s="3151"/>
      <c r="E334" s="3151"/>
      <c r="F334" s="3147"/>
      <c r="G334" s="3147"/>
      <c r="H334" s="529"/>
      <c r="I334" s="529"/>
      <c r="J334" s="529"/>
    </row>
    <row r="335" spans="1:10">
      <c r="A335" s="3578" t="s">
        <v>14157</v>
      </c>
      <c r="B335" s="2658">
        <v>20</v>
      </c>
      <c r="C335" s="2658" t="s">
        <v>6800</v>
      </c>
      <c r="D335" s="2658">
        <v>25</v>
      </c>
      <c r="E335" s="2658">
        <v>100</v>
      </c>
      <c r="F335" s="5748">
        <v>332.82762096774195</v>
      </c>
      <c r="G335" s="3149">
        <f t="shared" si="5"/>
        <v>332.82762096774195</v>
      </c>
      <c r="H335" s="529"/>
      <c r="I335" s="529"/>
      <c r="J335" s="529"/>
    </row>
    <row r="336" spans="1:10">
      <c r="A336" s="3578" t="s">
        <v>14158</v>
      </c>
      <c r="B336" s="2658">
        <v>25</v>
      </c>
      <c r="C336" s="2658" t="s">
        <v>6800</v>
      </c>
      <c r="D336" s="2658">
        <v>25</v>
      </c>
      <c r="E336" s="2658">
        <v>100</v>
      </c>
      <c r="F336" s="5748">
        <v>419.30539772727269</v>
      </c>
      <c r="G336" s="3149">
        <f t="shared" si="5"/>
        <v>419.30539772727269</v>
      </c>
      <c r="H336" s="529"/>
      <c r="I336" s="529"/>
      <c r="J336" s="529"/>
    </row>
    <row r="337" spans="1:10">
      <c r="A337" s="3578" t="s">
        <v>14159</v>
      </c>
      <c r="B337" s="2658">
        <v>32</v>
      </c>
      <c r="C337" s="2658" t="s">
        <v>6800</v>
      </c>
      <c r="D337" s="2658">
        <v>10</v>
      </c>
      <c r="E337" s="2658">
        <v>40</v>
      </c>
      <c r="F337" s="5748">
        <v>568.21875</v>
      </c>
      <c r="G337" s="3149">
        <f t="shared" si="5"/>
        <v>568.21875</v>
      </c>
      <c r="H337" s="529"/>
      <c r="I337" s="529"/>
      <c r="J337" s="529"/>
    </row>
    <row r="338" spans="1:10">
      <c r="A338" s="3146" t="s">
        <v>13426</v>
      </c>
      <c r="B338" s="3151"/>
      <c r="C338" s="3151"/>
      <c r="D338" s="3151"/>
      <c r="E338" s="3151"/>
      <c r="F338" s="3147"/>
      <c r="G338" s="3147"/>
      <c r="H338" s="529"/>
      <c r="I338" s="529"/>
      <c r="J338" s="529"/>
    </row>
    <row r="339" spans="1:10">
      <c r="A339" s="3616" t="s">
        <v>12544</v>
      </c>
      <c r="B339" s="2658" t="s">
        <v>387</v>
      </c>
      <c r="C339" s="2658" t="s">
        <v>6800</v>
      </c>
      <c r="D339" s="2658">
        <v>1</v>
      </c>
      <c r="E339" s="2658">
        <v>10</v>
      </c>
      <c r="F339" s="5748">
        <v>825.48314468503941</v>
      </c>
      <c r="G339" s="3149">
        <f t="shared" si="5"/>
        <v>825.48314468503941</v>
      </c>
      <c r="H339" s="529"/>
      <c r="I339" s="529"/>
      <c r="J339" s="529"/>
    </row>
    <row r="340" spans="1:10">
      <c r="A340" s="3146" t="s">
        <v>13427</v>
      </c>
      <c r="B340" s="3151"/>
      <c r="C340" s="3151"/>
      <c r="D340" s="3151"/>
      <c r="E340" s="3151"/>
      <c r="F340" s="3147"/>
      <c r="G340" s="3147"/>
      <c r="H340" s="529"/>
      <c r="I340" s="529"/>
      <c r="J340" s="529"/>
    </row>
    <row r="341" spans="1:10">
      <c r="A341" s="3616" t="s">
        <v>12545</v>
      </c>
      <c r="B341" s="2658" t="s">
        <v>12339</v>
      </c>
      <c r="C341" s="2658" t="s">
        <v>6800</v>
      </c>
      <c r="D341" s="2658">
        <v>20</v>
      </c>
      <c r="E341" s="2658">
        <v>100</v>
      </c>
      <c r="F341" s="5748">
        <v>838.54093567251471</v>
      </c>
      <c r="G341" s="3149">
        <f t="shared" si="5"/>
        <v>838.54093567251471</v>
      </c>
      <c r="H341" s="529"/>
      <c r="I341" s="529"/>
      <c r="J341" s="529"/>
    </row>
    <row r="342" spans="1:10">
      <c r="A342" s="3146" t="s">
        <v>13428</v>
      </c>
      <c r="B342" s="3151"/>
      <c r="C342" s="3151"/>
      <c r="D342" s="3151"/>
      <c r="E342" s="3151"/>
      <c r="F342" s="3147"/>
      <c r="G342" s="3147"/>
      <c r="H342" s="529"/>
      <c r="I342" s="529"/>
      <c r="J342" s="529"/>
    </row>
    <row r="343" spans="1:10">
      <c r="A343" s="3578" t="s">
        <v>14160</v>
      </c>
      <c r="B343" s="2658" t="s">
        <v>12338</v>
      </c>
      <c r="C343" s="2658" t="s">
        <v>6800</v>
      </c>
      <c r="D343" s="2658">
        <v>20</v>
      </c>
      <c r="E343" s="2658">
        <v>100</v>
      </c>
      <c r="F343" s="5748">
        <v>622.05000000000007</v>
      </c>
      <c r="G343" s="3149">
        <f t="shared" si="5"/>
        <v>622.05000000000007</v>
      </c>
      <c r="H343" s="529"/>
      <c r="I343" s="529"/>
      <c r="J343" s="529"/>
    </row>
    <row r="344" spans="1:10">
      <c r="A344" s="3578" t="s">
        <v>12546</v>
      </c>
      <c r="B344" s="2658" t="s">
        <v>12339</v>
      </c>
      <c r="C344" s="2658" t="s">
        <v>6800</v>
      </c>
      <c r="D344" s="2658">
        <v>5</v>
      </c>
      <c r="E344" s="2658">
        <v>25</v>
      </c>
      <c r="F344" s="5748">
        <v>728.71562499999993</v>
      </c>
      <c r="G344" s="3149">
        <f t="shared" si="5"/>
        <v>728.71562499999993</v>
      </c>
      <c r="H344" s="529"/>
      <c r="I344" s="529"/>
      <c r="J344" s="529"/>
    </row>
    <row r="345" spans="1:10">
      <c r="A345" s="3578" t="s">
        <v>12547</v>
      </c>
      <c r="B345" s="2658" t="s">
        <v>12342</v>
      </c>
      <c r="C345" s="2658" t="s">
        <v>6800</v>
      </c>
      <c r="D345" s="2658">
        <v>20</v>
      </c>
      <c r="E345" s="2658">
        <v>100</v>
      </c>
      <c r="F345" s="5748">
        <v>965.97187499999984</v>
      </c>
      <c r="G345" s="3149">
        <f t="shared" si="5"/>
        <v>965.97187499999984</v>
      </c>
      <c r="H345" s="529"/>
      <c r="I345" s="529"/>
      <c r="J345" s="529"/>
    </row>
    <row r="346" spans="1:10">
      <c r="A346" s="3578" t="s">
        <v>14161</v>
      </c>
      <c r="B346" s="2658" t="s">
        <v>12548</v>
      </c>
      <c r="C346" s="2658" t="s">
        <v>6800</v>
      </c>
      <c r="D346" s="2658">
        <v>4</v>
      </c>
      <c r="E346" s="2658"/>
      <c r="F346" s="5748">
        <v>1528.2093749999999</v>
      </c>
      <c r="G346" s="3149">
        <f t="shared" si="5"/>
        <v>1528.2093749999999</v>
      </c>
      <c r="H346" s="529"/>
      <c r="I346" s="529"/>
      <c r="J346" s="529"/>
    </row>
    <row r="347" spans="1:10">
      <c r="A347" s="3146" t="s">
        <v>13429</v>
      </c>
      <c r="B347" s="3151"/>
      <c r="C347" s="3151"/>
      <c r="D347" s="3151"/>
      <c r="E347" s="3151"/>
      <c r="F347" s="3147"/>
      <c r="G347" s="3147"/>
      <c r="H347" s="529"/>
      <c r="I347" s="529"/>
      <c r="J347" s="529"/>
    </row>
    <row r="348" spans="1:10">
      <c r="A348" s="3578" t="s">
        <v>14162</v>
      </c>
      <c r="B348" s="2658" t="s">
        <v>626</v>
      </c>
      <c r="C348" s="2658" t="s">
        <v>6800</v>
      </c>
      <c r="D348" s="2658">
        <v>10</v>
      </c>
      <c r="E348" s="2658">
        <v>50</v>
      </c>
      <c r="F348" s="5748">
        <v>564.23125000000005</v>
      </c>
      <c r="G348" s="3149">
        <f t="shared" si="5"/>
        <v>564.23125000000005</v>
      </c>
      <c r="H348" s="529"/>
      <c r="I348" s="529"/>
      <c r="J348" s="529"/>
    </row>
    <row r="349" spans="1:10">
      <c r="A349" s="3578" t="s">
        <v>12549</v>
      </c>
      <c r="B349" s="2658" t="s">
        <v>628</v>
      </c>
      <c r="C349" s="2658" t="s">
        <v>6800</v>
      </c>
      <c r="D349" s="2658">
        <v>50</v>
      </c>
      <c r="E349" s="2658">
        <v>200</v>
      </c>
      <c r="F349" s="5748">
        <v>564.23125000000005</v>
      </c>
      <c r="G349" s="3149">
        <f t="shared" si="5"/>
        <v>564.23125000000005</v>
      </c>
      <c r="H349" s="529"/>
      <c r="I349" s="529"/>
      <c r="J349" s="529"/>
    </row>
    <row r="350" spans="1:10">
      <c r="A350" s="3578" t="s">
        <v>12550</v>
      </c>
      <c r="B350" s="2658" t="s">
        <v>388</v>
      </c>
      <c r="C350" s="2658" t="s">
        <v>6800</v>
      </c>
      <c r="D350" s="2658">
        <v>25</v>
      </c>
      <c r="E350" s="2658">
        <v>200</v>
      </c>
      <c r="F350" s="5748">
        <v>502.42500000000001</v>
      </c>
      <c r="G350" s="3149">
        <f t="shared" si="5"/>
        <v>502.42500000000001</v>
      </c>
      <c r="H350" s="529"/>
      <c r="I350" s="529"/>
      <c r="J350" s="529"/>
    </row>
    <row r="351" spans="1:10">
      <c r="A351" s="3578" t="s">
        <v>12551</v>
      </c>
      <c r="B351" s="2658" t="s">
        <v>12391</v>
      </c>
      <c r="C351" s="2658" t="s">
        <v>6800</v>
      </c>
      <c r="D351" s="2658">
        <v>20</v>
      </c>
      <c r="E351" s="2658">
        <v>100</v>
      </c>
      <c r="F351" s="5748">
        <v>564.23125000000005</v>
      </c>
      <c r="G351" s="3149">
        <f t="shared" si="5"/>
        <v>564.23125000000005</v>
      </c>
      <c r="H351" s="529"/>
      <c r="I351" s="529"/>
      <c r="J351" s="529"/>
    </row>
    <row r="352" spans="1:10">
      <c r="A352" s="3146" t="s">
        <v>13439</v>
      </c>
      <c r="B352" s="3151"/>
      <c r="C352" s="3151"/>
      <c r="D352" s="3151"/>
      <c r="E352" s="3151"/>
      <c r="F352" s="3147"/>
      <c r="G352" s="3147"/>
      <c r="H352" s="529"/>
      <c r="I352" s="529"/>
      <c r="J352" s="529"/>
    </row>
    <row r="353" spans="1:10">
      <c r="A353" s="3616" t="s">
        <v>12552</v>
      </c>
      <c r="B353" s="2658" t="s">
        <v>319</v>
      </c>
      <c r="C353" s="2658" t="s">
        <v>6800</v>
      </c>
      <c r="D353" s="2658">
        <v>10</v>
      </c>
      <c r="E353" s="2658">
        <v>50</v>
      </c>
      <c r="F353" s="5748">
        <v>346.91250000000002</v>
      </c>
      <c r="G353" s="3149">
        <f t="shared" si="5"/>
        <v>346.91250000000002</v>
      </c>
      <c r="H353" s="529"/>
      <c r="I353" s="529"/>
      <c r="J353" s="529"/>
    </row>
    <row r="354" spans="1:10" ht="16.5" customHeight="1">
      <c r="A354" s="3616" t="s">
        <v>12553</v>
      </c>
      <c r="B354" s="2658" t="s">
        <v>8920</v>
      </c>
      <c r="C354" s="2658" t="s">
        <v>6800</v>
      </c>
      <c r="D354" s="2658">
        <v>10</v>
      </c>
      <c r="E354" s="2658">
        <v>50</v>
      </c>
      <c r="F354" s="5748">
        <v>346.91250000000002</v>
      </c>
      <c r="G354" s="3149">
        <f t="shared" si="5"/>
        <v>346.91250000000002</v>
      </c>
      <c r="H354" s="529"/>
      <c r="I354" s="529"/>
      <c r="J354" s="529"/>
    </row>
    <row r="355" spans="1:10" ht="16.5" customHeight="1">
      <c r="A355" s="3616" t="s">
        <v>12554</v>
      </c>
      <c r="B355" s="2658" t="s">
        <v>12555</v>
      </c>
      <c r="C355" s="2658" t="s">
        <v>6800</v>
      </c>
      <c r="D355" s="2658">
        <v>10</v>
      </c>
      <c r="E355" s="2658">
        <v>50</v>
      </c>
      <c r="F355" s="5748">
        <v>346.91250000000002</v>
      </c>
      <c r="G355" s="3149">
        <f t="shared" si="5"/>
        <v>346.91250000000002</v>
      </c>
      <c r="H355" s="529"/>
      <c r="I355" s="529"/>
      <c r="J355" s="529"/>
    </row>
    <row r="356" spans="1:10" ht="16.5" customHeight="1">
      <c r="A356" s="3616" t="s">
        <v>12556</v>
      </c>
      <c r="B356" s="2658" t="s">
        <v>12557</v>
      </c>
      <c r="C356" s="2658" t="s">
        <v>6800</v>
      </c>
      <c r="D356" s="2658">
        <v>5</v>
      </c>
      <c r="E356" s="2658">
        <v>60</v>
      </c>
      <c r="F356" s="5748">
        <v>430.65000000000003</v>
      </c>
      <c r="G356" s="3149">
        <f t="shared" si="5"/>
        <v>430.65000000000003</v>
      </c>
      <c r="H356" s="529"/>
      <c r="I356" s="529"/>
      <c r="J356" s="529"/>
    </row>
    <row r="357" spans="1:10" ht="16.5" customHeight="1">
      <c r="A357" s="3616" t="s">
        <v>12558</v>
      </c>
      <c r="B357" s="2658" t="s">
        <v>12559</v>
      </c>
      <c r="C357" s="2658" t="s">
        <v>6800</v>
      </c>
      <c r="D357" s="2658">
        <v>5</v>
      </c>
      <c r="E357" s="2658">
        <v>60</v>
      </c>
      <c r="F357" s="5748">
        <v>434.63750000000005</v>
      </c>
      <c r="G357" s="3149">
        <f t="shared" si="5"/>
        <v>434.63750000000005</v>
      </c>
      <c r="H357" s="529"/>
      <c r="I357" s="529"/>
      <c r="J357" s="529"/>
    </row>
    <row r="358" spans="1:10" ht="16.5" customHeight="1">
      <c r="A358" s="3146" t="s">
        <v>13430</v>
      </c>
      <c r="B358" s="3151"/>
      <c r="C358" s="3151"/>
      <c r="D358" s="3151"/>
      <c r="E358" s="3151"/>
      <c r="F358" s="3147"/>
      <c r="G358" s="3147"/>
      <c r="H358" s="529"/>
      <c r="I358" s="529"/>
      <c r="J358" s="529"/>
    </row>
    <row r="359" spans="1:10" ht="16.5" customHeight="1">
      <c r="A359" s="3578" t="s">
        <v>14163</v>
      </c>
      <c r="B359" s="2658" t="s">
        <v>12560</v>
      </c>
      <c r="C359" s="2658" t="s">
        <v>6800</v>
      </c>
      <c r="D359" s="2658">
        <v>10</v>
      </c>
      <c r="E359" s="2658">
        <v>50</v>
      </c>
      <c r="F359" s="5748">
        <v>755.63125000000002</v>
      </c>
      <c r="G359" s="3149">
        <f t="shared" si="5"/>
        <v>755.63125000000002</v>
      </c>
      <c r="H359" s="529"/>
      <c r="I359" s="529"/>
      <c r="J359" s="529"/>
    </row>
    <row r="360" spans="1:10" ht="16.5" customHeight="1">
      <c r="A360" s="3578" t="s">
        <v>14164</v>
      </c>
      <c r="B360" s="2658" t="s">
        <v>12561</v>
      </c>
      <c r="C360" s="2658" t="s">
        <v>6800</v>
      </c>
      <c r="D360" s="2658">
        <v>10</v>
      </c>
      <c r="E360" s="2658">
        <v>50</v>
      </c>
      <c r="F360" s="5748">
        <v>755.63125000000002</v>
      </c>
      <c r="G360" s="3149">
        <f t="shared" si="5"/>
        <v>755.63125000000002</v>
      </c>
      <c r="H360" s="529"/>
      <c r="I360" s="529"/>
      <c r="J360" s="529"/>
    </row>
    <row r="361" spans="1:10" ht="16.5" customHeight="1">
      <c r="A361" s="3578" t="s">
        <v>14165</v>
      </c>
      <c r="B361" s="2658" t="s">
        <v>12562</v>
      </c>
      <c r="C361" s="2658" t="s">
        <v>6800</v>
      </c>
      <c r="D361" s="2658">
        <v>10</v>
      </c>
      <c r="E361" s="2658">
        <v>50</v>
      </c>
      <c r="F361" s="5748">
        <v>755.63125000000002</v>
      </c>
      <c r="G361" s="3149">
        <f t="shared" si="5"/>
        <v>755.63125000000002</v>
      </c>
      <c r="H361" s="529"/>
      <c r="I361" s="529"/>
      <c r="J361" s="529"/>
    </row>
    <row r="362" spans="1:10" ht="16.5" customHeight="1">
      <c r="A362" s="3146" t="s">
        <v>13431</v>
      </c>
      <c r="B362" s="3151"/>
      <c r="C362" s="3151"/>
      <c r="D362" s="3151"/>
      <c r="E362" s="3151"/>
      <c r="F362" s="3147"/>
      <c r="G362" s="3147"/>
      <c r="H362" s="529"/>
      <c r="I362" s="529"/>
      <c r="J362" s="529"/>
    </row>
    <row r="363" spans="1:10" ht="16.5" customHeight="1">
      <c r="A363" s="3578" t="s">
        <v>14166</v>
      </c>
      <c r="B363" s="2658" t="s">
        <v>12563</v>
      </c>
      <c r="C363" s="2658" t="s">
        <v>6800</v>
      </c>
      <c r="D363" s="2658">
        <v>10</v>
      </c>
      <c r="E363" s="2658"/>
      <c r="F363" s="5748">
        <v>811.45625000000007</v>
      </c>
      <c r="G363" s="3149">
        <f t="shared" si="5"/>
        <v>811.45625000000007</v>
      </c>
      <c r="H363" s="529"/>
      <c r="I363" s="529"/>
      <c r="J363" s="529"/>
    </row>
    <row r="364" spans="1:10" ht="16.5" customHeight="1">
      <c r="A364" s="3578" t="s">
        <v>14167</v>
      </c>
      <c r="B364" s="2658" t="s">
        <v>12562</v>
      </c>
      <c r="C364" s="2658" t="s">
        <v>6800</v>
      </c>
      <c r="D364" s="2658">
        <v>10</v>
      </c>
      <c r="E364" s="2658"/>
      <c r="F364" s="5748">
        <v>811.45625000000007</v>
      </c>
      <c r="G364" s="3149">
        <f t="shared" si="5"/>
        <v>811.45625000000007</v>
      </c>
      <c r="H364" s="529"/>
      <c r="I364" s="529"/>
      <c r="J364" s="529"/>
    </row>
    <row r="365" spans="1:10" ht="16.5" customHeight="1">
      <c r="A365" s="3146" t="s">
        <v>13432</v>
      </c>
      <c r="B365" s="3151"/>
      <c r="C365" s="3151"/>
      <c r="D365" s="3151"/>
      <c r="E365" s="3151"/>
      <c r="F365" s="3147"/>
      <c r="G365" s="3147"/>
      <c r="H365" s="529"/>
      <c r="I365" s="529"/>
      <c r="J365" s="529"/>
    </row>
    <row r="366" spans="1:10" ht="16.5" customHeight="1">
      <c r="A366" s="3616" t="s">
        <v>12566</v>
      </c>
      <c r="B366" s="2658" t="s">
        <v>12338</v>
      </c>
      <c r="C366" s="2658" t="s">
        <v>6800</v>
      </c>
      <c r="D366" s="2658">
        <v>10</v>
      </c>
      <c r="E366" s="2658"/>
      <c r="F366" s="5748">
        <v>1717.6156250000001</v>
      </c>
      <c r="G366" s="3149">
        <f t="shared" si="5"/>
        <v>1717.6156250000001</v>
      </c>
      <c r="H366" s="529"/>
      <c r="I366" s="529"/>
      <c r="J366" s="529"/>
    </row>
    <row r="367" spans="1:10" ht="16.5" customHeight="1">
      <c r="A367" s="3146" t="s">
        <v>13433</v>
      </c>
      <c r="B367" s="3151"/>
      <c r="C367" s="3151"/>
      <c r="D367" s="3151"/>
      <c r="E367" s="3151"/>
      <c r="F367" s="3147"/>
      <c r="G367" s="3147"/>
      <c r="H367" s="529"/>
      <c r="I367" s="529"/>
      <c r="J367" s="529"/>
    </row>
    <row r="368" spans="1:10" ht="16.5" customHeight="1">
      <c r="A368" s="3616" t="s">
        <v>12567</v>
      </c>
      <c r="B368" s="2658" t="s">
        <v>12338</v>
      </c>
      <c r="C368" s="2658" t="s">
        <v>6800</v>
      </c>
      <c r="D368" s="2658">
        <v>10</v>
      </c>
      <c r="E368" s="2658"/>
      <c r="F368" s="5748">
        <v>2171.8155197657393</v>
      </c>
      <c r="G368" s="3149">
        <f t="shared" si="5"/>
        <v>2171.8155197657393</v>
      </c>
      <c r="H368" s="529"/>
      <c r="I368" s="529"/>
      <c r="J368" s="529"/>
    </row>
    <row r="369" spans="1:10" ht="16.5" customHeight="1">
      <c r="A369" s="3146" t="s">
        <v>13434</v>
      </c>
      <c r="B369" s="3151"/>
      <c r="C369" s="3151"/>
      <c r="D369" s="3151"/>
      <c r="E369" s="3151"/>
      <c r="F369" s="3147"/>
      <c r="G369" s="3147"/>
      <c r="H369" s="529"/>
      <c r="I369" s="529"/>
      <c r="J369" s="529"/>
    </row>
    <row r="370" spans="1:10" ht="16.5" customHeight="1">
      <c r="A370" s="3616" t="s">
        <v>12568</v>
      </c>
      <c r="B370" s="2658"/>
      <c r="C370" s="2658" t="s">
        <v>6800</v>
      </c>
      <c r="D370" s="2658">
        <v>10</v>
      </c>
      <c r="E370" s="2658">
        <v>50</v>
      </c>
      <c r="F370" s="5748">
        <v>221.30625000000001</v>
      </c>
      <c r="G370" s="3149">
        <f t="shared" si="5"/>
        <v>221.30625000000001</v>
      </c>
      <c r="H370" s="529"/>
      <c r="I370" s="529"/>
      <c r="J370" s="529"/>
    </row>
    <row r="371" spans="1:10" ht="16.5" customHeight="1">
      <c r="A371" s="3146" t="s">
        <v>13435</v>
      </c>
      <c r="B371" s="3151"/>
      <c r="C371" s="3151"/>
      <c r="D371" s="3151"/>
      <c r="E371" s="3151"/>
      <c r="F371" s="3147"/>
      <c r="G371" s="3147"/>
      <c r="H371" s="529"/>
      <c r="I371" s="529"/>
      <c r="J371" s="529"/>
    </row>
    <row r="372" spans="1:10" ht="16.5" customHeight="1">
      <c r="A372" s="3616" t="s">
        <v>12569</v>
      </c>
      <c r="B372" s="2658"/>
      <c r="C372" s="2658" t="s">
        <v>6800</v>
      </c>
      <c r="D372" s="2658">
        <v>1</v>
      </c>
      <c r="E372" s="2658"/>
      <c r="F372" s="5748">
        <v>6368.9552398629339</v>
      </c>
      <c r="G372" s="3149">
        <f t="shared" si="5"/>
        <v>6368.9552398629339</v>
      </c>
      <c r="H372" s="529"/>
      <c r="I372" s="529"/>
      <c r="J372" s="529"/>
    </row>
    <row r="373" spans="1:10" ht="16.5" customHeight="1">
      <c r="A373" s="3142" t="s">
        <v>6375</v>
      </c>
      <c r="B373" s="3142"/>
      <c r="C373" s="3142"/>
      <c r="D373" s="3142"/>
      <c r="E373" s="3142"/>
      <c r="F373" s="3147"/>
      <c r="G373" s="3143"/>
      <c r="H373" s="529"/>
      <c r="I373" s="529"/>
      <c r="J373" s="529"/>
    </row>
    <row r="374" spans="1:10" ht="16.5" customHeight="1">
      <c r="A374" s="3146" t="s">
        <v>13436</v>
      </c>
      <c r="B374" s="3144"/>
      <c r="C374" s="3144"/>
      <c r="D374" s="3145"/>
      <c r="E374" s="3145"/>
      <c r="F374" s="3147"/>
      <c r="G374" s="3147"/>
      <c r="H374" s="529"/>
      <c r="I374" s="529"/>
      <c r="J374" s="529"/>
    </row>
    <row r="375" spans="1:10" ht="16.5" customHeight="1">
      <c r="A375" s="3578" t="s">
        <v>12570</v>
      </c>
      <c r="B375" s="2658" t="s">
        <v>418</v>
      </c>
      <c r="C375" s="2658" t="s">
        <v>6800</v>
      </c>
      <c r="D375" s="2658">
        <v>1</v>
      </c>
      <c r="E375" s="2658"/>
      <c r="F375" s="5748">
        <v>7309.4169871358572</v>
      </c>
      <c r="G375" s="3149">
        <f t="shared" si="5"/>
        <v>7309.4169871358572</v>
      </c>
      <c r="H375" s="529"/>
      <c r="I375" s="529"/>
      <c r="J375" s="529"/>
    </row>
    <row r="376" spans="1:10" ht="16.5" customHeight="1">
      <c r="A376" s="3578" t="s">
        <v>14168</v>
      </c>
      <c r="B376" s="2658" t="s">
        <v>12571</v>
      </c>
      <c r="C376" s="2658" t="s">
        <v>6800</v>
      </c>
      <c r="D376" s="2658">
        <v>1</v>
      </c>
      <c r="E376" s="2658"/>
      <c r="F376" s="5748">
        <v>7729.0862533692716</v>
      </c>
      <c r="G376" s="3149">
        <f t="shared" si="5"/>
        <v>7729.0862533692716</v>
      </c>
      <c r="H376" s="529"/>
      <c r="I376" s="529"/>
      <c r="J376" s="529"/>
    </row>
    <row r="377" spans="1:10" ht="16.5" customHeight="1">
      <c r="A377" s="3578" t="s">
        <v>12572</v>
      </c>
      <c r="B377" s="2658" t="s">
        <v>1881</v>
      </c>
      <c r="C377" s="2658" t="s">
        <v>6800</v>
      </c>
      <c r="D377" s="2658">
        <v>1</v>
      </c>
      <c r="E377" s="2658"/>
      <c r="F377" s="5748">
        <v>9813.7039953084459</v>
      </c>
      <c r="G377" s="3149">
        <f t="shared" si="5"/>
        <v>9813.7039953084459</v>
      </c>
      <c r="H377" s="529"/>
      <c r="I377" s="529"/>
      <c r="J377" s="529"/>
    </row>
    <row r="378" spans="1:10" ht="16.5" customHeight="1">
      <c r="A378" s="3146" t="s">
        <v>13437</v>
      </c>
      <c r="B378" s="3151"/>
      <c r="C378" s="3151"/>
      <c r="D378" s="3151"/>
      <c r="E378" s="3151"/>
      <c r="F378" s="3147"/>
      <c r="G378" s="3147"/>
      <c r="H378" s="529"/>
      <c r="I378" s="529"/>
      <c r="J378" s="529"/>
    </row>
    <row r="379" spans="1:10" ht="16.5" customHeight="1">
      <c r="A379" s="3578" t="s">
        <v>14169</v>
      </c>
      <c r="B379" s="2658" t="s">
        <v>373</v>
      </c>
      <c r="C379" s="2658" t="s">
        <v>6800</v>
      </c>
      <c r="D379" s="2658">
        <v>1</v>
      </c>
      <c r="E379" s="2658"/>
      <c r="F379" s="5748">
        <v>13027.242606026786</v>
      </c>
      <c r="G379" s="3149">
        <f t="shared" si="5"/>
        <v>13027.242606026786</v>
      </c>
      <c r="H379" s="529"/>
      <c r="I379" s="529"/>
      <c r="J379" s="529"/>
    </row>
    <row r="380" spans="1:10" ht="16.5" customHeight="1">
      <c r="A380" s="3578" t="s">
        <v>14170</v>
      </c>
      <c r="B380" s="2658" t="s">
        <v>2986</v>
      </c>
      <c r="C380" s="2658" t="s">
        <v>6800</v>
      </c>
      <c r="D380" s="2658">
        <v>1</v>
      </c>
      <c r="E380" s="2658"/>
      <c r="F380" s="5748">
        <v>13027.242606026786</v>
      </c>
      <c r="G380" s="3149">
        <f t="shared" si="5"/>
        <v>13027.242606026786</v>
      </c>
      <c r="H380" s="529"/>
      <c r="I380" s="529"/>
      <c r="J380" s="529"/>
    </row>
    <row r="381" spans="1:10" ht="16.5" customHeight="1">
      <c r="A381" s="3578" t="s">
        <v>14171</v>
      </c>
      <c r="B381" s="2658" t="s">
        <v>8919</v>
      </c>
      <c r="C381" s="2658" t="s">
        <v>6800</v>
      </c>
      <c r="D381" s="2658">
        <v>1</v>
      </c>
      <c r="E381" s="2658"/>
      <c r="F381" s="5748">
        <v>13027.242606026786</v>
      </c>
      <c r="G381" s="3149">
        <f t="shared" si="5"/>
        <v>13027.242606026786</v>
      </c>
      <c r="H381" s="529"/>
      <c r="I381" s="529"/>
      <c r="J381" s="529"/>
    </row>
    <row r="382" spans="1:10" ht="16.5" customHeight="1">
      <c r="A382" s="3578" t="s">
        <v>12573</v>
      </c>
      <c r="B382" s="2658" t="s">
        <v>8918</v>
      </c>
      <c r="C382" s="2658" t="s">
        <v>6800</v>
      </c>
      <c r="D382" s="2658">
        <v>1</v>
      </c>
      <c r="E382" s="2658"/>
      <c r="F382" s="5748">
        <v>9625.684814453125</v>
      </c>
      <c r="G382" s="3149">
        <f t="shared" si="5"/>
        <v>9625.684814453125</v>
      </c>
      <c r="H382" s="529"/>
      <c r="I382" s="529"/>
      <c r="J382" s="529"/>
    </row>
    <row r="383" spans="1:10" ht="16.5" customHeight="1">
      <c r="A383" s="3146" t="s">
        <v>13438</v>
      </c>
      <c r="B383" s="3151"/>
      <c r="C383" s="3151"/>
      <c r="D383" s="3151"/>
      <c r="E383" s="3151"/>
      <c r="F383" s="3147"/>
      <c r="G383" s="3147"/>
      <c r="H383" s="529"/>
      <c r="I383" s="529"/>
      <c r="J383" s="529"/>
    </row>
    <row r="384" spans="1:10" ht="16.5" customHeight="1">
      <c r="A384" s="3616" t="s">
        <v>12574</v>
      </c>
      <c r="B384" s="2658" t="s">
        <v>12575</v>
      </c>
      <c r="C384" s="2658" t="s">
        <v>6800</v>
      </c>
      <c r="D384" s="2658">
        <v>1</v>
      </c>
      <c r="E384" s="2658"/>
      <c r="F384" s="5748">
        <v>18092.426075912968</v>
      </c>
      <c r="G384" s="3149">
        <f t="shared" si="5"/>
        <v>18092.426075912968</v>
      </c>
      <c r="H384" s="529"/>
      <c r="I384" s="529"/>
      <c r="J384" s="529"/>
    </row>
    <row r="385" spans="1:10" ht="16.5" customHeight="1">
      <c r="A385" s="3146" t="s">
        <v>13435</v>
      </c>
      <c r="B385" s="3151"/>
      <c r="C385" s="3151"/>
      <c r="D385" s="3151"/>
      <c r="E385" s="3151"/>
      <c r="F385" s="3147"/>
      <c r="G385" s="3147"/>
      <c r="H385" s="529"/>
      <c r="I385" s="529"/>
      <c r="J385" s="529"/>
    </row>
    <row r="386" spans="1:10" ht="16.5" customHeight="1">
      <c r="A386" s="3616" t="s">
        <v>12569</v>
      </c>
      <c r="B386" s="2658"/>
      <c r="C386" s="2658" t="s">
        <v>6800</v>
      </c>
      <c r="D386" s="2658">
        <v>1</v>
      </c>
      <c r="E386" s="2658"/>
      <c r="F386" s="5748">
        <v>6368.9552398629339</v>
      </c>
      <c r="G386" s="3149">
        <f t="shared" si="5"/>
        <v>6368.9552398629339</v>
      </c>
      <c r="H386" s="529"/>
      <c r="I386" s="529"/>
      <c r="J386" s="529"/>
    </row>
    <row r="387" spans="1:10" ht="16.5" customHeight="1">
      <c r="H387" s="529"/>
      <c r="I387" s="529"/>
      <c r="J387" s="529"/>
    </row>
    <row r="388" spans="1:10">
      <c r="H388" s="2814"/>
      <c r="I388" s="529"/>
      <c r="J388" s="529"/>
    </row>
    <row r="389" spans="1:10">
      <c r="H389" s="2814"/>
      <c r="I389" s="529"/>
      <c r="J389" s="529"/>
    </row>
    <row r="390" spans="1:10">
      <c r="H390" s="2814"/>
      <c r="I390" s="529"/>
      <c r="J390" s="529"/>
    </row>
    <row r="391" spans="1:10">
      <c r="H391" s="2814"/>
      <c r="I391" s="529"/>
      <c r="J391" s="529"/>
    </row>
    <row r="392" spans="1:10">
      <c r="H392" s="2814"/>
      <c r="I392" s="529"/>
      <c r="J392" s="529"/>
    </row>
    <row r="393" spans="1:10">
      <c r="H393" s="2814"/>
      <c r="I393" s="529"/>
      <c r="J393" s="529"/>
    </row>
    <row r="394" spans="1:10">
      <c r="H394" s="2814"/>
      <c r="I394" s="529"/>
      <c r="J394" s="529"/>
    </row>
    <row r="395" spans="1:10">
      <c r="H395" s="2814"/>
      <c r="I395" s="529"/>
      <c r="J395" s="529"/>
    </row>
    <row r="396" spans="1:10">
      <c r="H396" s="2814"/>
      <c r="I396" s="529"/>
      <c r="J396" s="529"/>
    </row>
    <row r="397" spans="1:10">
      <c r="H397" s="2814"/>
      <c r="I397" s="529"/>
      <c r="J397" s="529"/>
    </row>
    <row r="398" spans="1:10">
      <c r="H398" s="2814"/>
      <c r="I398" s="529"/>
      <c r="J398" s="529"/>
    </row>
    <row r="399" spans="1:10">
      <c r="H399" s="2814"/>
      <c r="I399" s="529"/>
      <c r="J399" s="529"/>
    </row>
    <row r="400" spans="1:10">
      <c r="H400" s="2814"/>
      <c r="I400" s="529"/>
      <c r="J400" s="529"/>
    </row>
    <row r="401" spans="8:10">
      <c r="H401" s="2814"/>
      <c r="I401" s="529"/>
      <c r="J401" s="529"/>
    </row>
    <row r="402" spans="8:10">
      <c r="H402" s="2814"/>
      <c r="I402" s="529"/>
      <c r="J402" s="529"/>
    </row>
    <row r="403" spans="8:10">
      <c r="H403" s="2814"/>
      <c r="I403" s="529"/>
      <c r="J403" s="529"/>
    </row>
    <row r="404" spans="8:10">
      <c r="H404" s="2814"/>
      <c r="I404" s="529"/>
      <c r="J404" s="529"/>
    </row>
    <row r="405" spans="8:10">
      <c r="H405" s="2814"/>
      <c r="I405" s="529"/>
      <c r="J405" s="529"/>
    </row>
    <row r="406" spans="8:10">
      <c r="H406" s="2814"/>
      <c r="I406" s="529"/>
      <c r="J406" s="529"/>
    </row>
    <row r="407" spans="8:10">
      <c r="H407" s="2814"/>
      <c r="I407" s="529"/>
      <c r="J407" s="529"/>
    </row>
    <row r="408" spans="8:10">
      <c r="H408" s="2814"/>
      <c r="I408" s="529"/>
      <c r="J408" s="529"/>
    </row>
    <row r="409" spans="8:10">
      <c r="H409" s="2814"/>
      <c r="I409" s="529"/>
      <c r="J409" s="529"/>
    </row>
    <row r="410" spans="8:10">
      <c r="H410" s="2814"/>
      <c r="I410" s="529"/>
      <c r="J410" s="529"/>
    </row>
    <row r="411" spans="8:10">
      <c r="H411" s="2814"/>
      <c r="I411" s="529"/>
      <c r="J411" s="529"/>
    </row>
    <row r="412" spans="8:10">
      <c r="H412" s="2814"/>
      <c r="I412" s="529"/>
      <c r="J412" s="529"/>
    </row>
    <row r="413" spans="8:10">
      <c r="H413" s="2814"/>
      <c r="I413" s="529"/>
      <c r="J413" s="529"/>
    </row>
    <row r="414" spans="8:10">
      <c r="H414" s="2814"/>
      <c r="I414" s="529"/>
      <c r="J414" s="529"/>
    </row>
    <row r="415" spans="8:10">
      <c r="H415" s="2814"/>
      <c r="I415" s="529"/>
      <c r="J415" s="529"/>
    </row>
    <row r="416" spans="8:10">
      <c r="H416" s="2814"/>
      <c r="I416" s="529"/>
      <c r="J416" s="529"/>
    </row>
    <row r="417" spans="8:10">
      <c r="H417" s="2814"/>
      <c r="I417" s="529"/>
      <c r="J417" s="529"/>
    </row>
    <row r="418" spans="8:10">
      <c r="H418" s="2814"/>
      <c r="I418" s="529"/>
      <c r="J418" s="529"/>
    </row>
    <row r="419" spans="8:10">
      <c r="H419" s="2814"/>
      <c r="I419" s="529"/>
      <c r="J419" s="529"/>
    </row>
    <row r="420" spans="8:10">
      <c r="H420" s="2814"/>
      <c r="I420" s="529"/>
      <c r="J420" s="529"/>
    </row>
    <row r="421" spans="8:10">
      <c r="H421" s="2814"/>
      <c r="I421" s="529"/>
      <c r="J421" s="529"/>
    </row>
    <row r="422" spans="8:10">
      <c r="H422" s="2814"/>
      <c r="I422" s="529"/>
      <c r="J422" s="529"/>
    </row>
    <row r="423" spans="8:10">
      <c r="H423" s="2814"/>
      <c r="I423" s="529"/>
      <c r="J423" s="529"/>
    </row>
    <row r="424" spans="8:10">
      <c r="H424" s="2814"/>
      <c r="I424" s="529"/>
      <c r="J424" s="529"/>
    </row>
    <row r="425" spans="8:10">
      <c r="H425" s="2814"/>
      <c r="I425" s="529"/>
      <c r="J425" s="529"/>
    </row>
    <row r="426" spans="8:10">
      <c r="H426" s="2814"/>
      <c r="I426" s="529"/>
      <c r="J426" s="529"/>
    </row>
    <row r="427" spans="8:10">
      <c r="H427" s="2814"/>
      <c r="I427" s="529"/>
      <c r="J427" s="529"/>
    </row>
    <row r="428" spans="8:10">
      <c r="H428" s="2814"/>
      <c r="I428" s="529"/>
      <c r="J428" s="529"/>
    </row>
    <row r="429" spans="8:10">
      <c r="H429" s="2814"/>
      <c r="I429" s="529"/>
      <c r="J429" s="529"/>
    </row>
    <row r="430" spans="8:10">
      <c r="H430" s="2814"/>
      <c r="I430" s="529"/>
      <c r="J430" s="529"/>
    </row>
    <row r="431" spans="8:10">
      <c r="H431" s="2814"/>
      <c r="I431" s="529"/>
      <c r="J431" s="529"/>
    </row>
    <row r="432" spans="8:10">
      <c r="H432" s="2814"/>
      <c r="I432" s="529"/>
      <c r="J432" s="529"/>
    </row>
    <row r="433" spans="8:10">
      <c r="H433" s="2814"/>
      <c r="I433" s="529"/>
      <c r="J433" s="529"/>
    </row>
    <row r="434" spans="8:10">
      <c r="H434" s="2814"/>
      <c r="I434" s="529"/>
      <c r="J434" s="529"/>
    </row>
    <row r="435" spans="8:10">
      <c r="H435" s="2814"/>
      <c r="I435" s="529"/>
      <c r="J435" s="529"/>
    </row>
    <row r="436" spans="8:10">
      <c r="H436" s="2814"/>
      <c r="I436" s="529"/>
      <c r="J436" s="529"/>
    </row>
    <row r="437" spans="8:10">
      <c r="H437" s="2814"/>
      <c r="I437" s="529"/>
      <c r="J437" s="529"/>
    </row>
    <row r="438" spans="8:10">
      <c r="H438" s="2814"/>
      <c r="I438" s="529"/>
      <c r="J438" s="529"/>
    </row>
    <row r="439" spans="8:10">
      <c r="H439" s="2814"/>
      <c r="I439" s="529"/>
      <c r="J439" s="529"/>
    </row>
    <row r="440" spans="8:10">
      <c r="H440" s="2814"/>
      <c r="I440" s="529"/>
      <c r="J440" s="529"/>
    </row>
    <row r="441" spans="8:10">
      <c r="H441" s="2814"/>
      <c r="I441" s="529"/>
      <c r="J441" s="529"/>
    </row>
    <row r="442" spans="8:10">
      <c r="H442" s="2814"/>
      <c r="I442" s="529"/>
      <c r="J442" s="529"/>
    </row>
    <row r="443" spans="8:10">
      <c r="H443" s="2814"/>
      <c r="I443" s="529"/>
      <c r="J443" s="529"/>
    </row>
    <row r="444" spans="8:10">
      <c r="H444" s="2814"/>
      <c r="I444" s="529"/>
      <c r="J444" s="529"/>
    </row>
    <row r="445" spans="8:10">
      <c r="H445" s="2814"/>
      <c r="I445" s="529"/>
      <c r="J445" s="529"/>
    </row>
    <row r="446" spans="8:10">
      <c r="H446" s="2814"/>
      <c r="I446" s="529"/>
      <c r="J446" s="529"/>
    </row>
    <row r="447" spans="8:10">
      <c r="H447" s="2814"/>
      <c r="I447" s="529"/>
      <c r="J447" s="529"/>
    </row>
    <row r="448" spans="8:10">
      <c r="H448" s="2814"/>
      <c r="I448" s="529"/>
      <c r="J448" s="529"/>
    </row>
    <row r="449" spans="8:10">
      <c r="H449" s="2814"/>
      <c r="I449" s="529"/>
      <c r="J449" s="529"/>
    </row>
    <row r="450" spans="8:10">
      <c r="H450" s="2814"/>
      <c r="I450" s="529"/>
      <c r="J450" s="529"/>
    </row>
    <row r="451" spans="8:10">
      <c r="H451" s="2814"/>
      <c r="I451" s="529"/>
      <c r="J451" s="529"/>
    </row>
    <row r="452" spans="8:10">
      <c r="H452" s="2814"/>
      <c r="I452" s="529"/>
      <c r="J452" s="529"/>
    </row>
    <row r="453" spans="8:10">
      <c r="H453" s="2814"/>
      <c r="I453" s="529"/>
      <c r="J453" s="529"/>
    </row>
    <row r="454" spans="8:10">
      <c r="H454" s="2814"/>
      <c r="I454" s="529"/>
      <c r="J454" s="529"/>
    </row>
    <row r="455" spans="8:10">
      <c r="H455" s="2814"/>
      <c r="I455" s="529"/>
      <c r="J455" s="529"/>
    </row>
    <row r="456" spans="8:10">
      <c r="H456" s="2814"/>
      <c r="I456" s="529"/>
      <c r="J456" s="529"/>
    </row>
    <row r="457" spans="8:10">
      <c r="H457" s="2814"/>
      <c r="I457" s="529"/>
      <c r="J457" s="529"/>
    </row>
    <row r="458" spans="8:10">
      <c r="H458" s="2814"/>
      <c r="I458" s="529"/>
      <c r="J458" s="529"/>
    </row>
    <row r="459" spans="8:10">
      <c r="H459" s="2814"/>
      <c r="I459" s="529"/>
      <c r="J459" s="529"/>
    </row>
    <row r="460" spans="8:10">
      <c r="H460" s="2814"/>
      <c r="I460" s="529"/>
      <c r="J460" s="529"/>
    </row>
    <row r="461" spans="8:10">
      <c r="H461" s="2814"/>
      <c r="I461" s="529"/>
      <c r="J461" s="529"/>
    </row>
    <row r="462" spans="8:10">
      <c r="H462" s="2814"/>
      <c r="I462" s="529"/>
      <c r="J462" s="529"/>
    </row>
    <row r="463" spans="8:10">
      <c r="H463" s="2814"/>
      <c r="I463" s="529"/>
      <c r="J463" s="529"/>
    </row>
    <row r="464" spans="8:10">
      <c r="H464" s="2814"/>
      <c r="I464" s="529"/>
      <c r="J464" s="529"/>
    </row>
    <row r="465" spans="8:10">
      <c r="H465" s="2814"/>
      <c r="I465" s="529"/>
      <c r="J465" s="529"/>
    </row>
    <row r="466" spans="8:10">
      <c r="H466" s="2814"/>
      <c r="I466" s="529"/>
      <c r="J466" s="529"/>
    </row>
    <row r="467" spans="8:10">
      <c r="H467" s="2814"/>
      <c r="I467" s="529"/>
      <c r="J467" s="529"/>
    </row>
    <row r="468" spans="8:10">
      <c r="H468" s="2814"/>
      <c r="I468" s="529"/>
      <c r="J468" s="529"/>
    </row>
    <row r="469" spans="8:10">
      <c r="H469" s="2814"/>
      <c r="I469" s="529"/>
      <c r="J469" s="529"/>
    </row>
    <row r="470" spans="8:10">
      <c r="H470" s="2814"/>
      <c r="I470" s="529"/>
      <c r="J470" s="529"/>
    </row>
    <row r="471" spans="8:10">
      <c r="H471" s="2814"/>
      <c r="I471" s="529"/>
      <c r="J471" s="529"/>
    </row>
    <row r="472" spans="8:10">
      <c r="H472" s="2814"/>
      <c r="I472" s="529"/>
      <c r="J472" s="529"/>
    </row>
    <row r="473" spans="8:10">
      <c r="H473" s="2814"/>
      <c r="I473" s="529"/>
      <c r="J473" s="529"/>
    </row>
    <row r="474" spans="8:10">
      <c r="H474" s="2814"/>
      <c r="I474" s="529"/>
      <c r="J474" s="529"/>
    </row>
    <row r="475" spans="8:10">
      <c r="H475" s="2814"/>
      <c r="I475" s="529"/>
      <c r="J475" s="529"/>
    </row>
    <row r="476" spans="8:10">
      <c r="H476" s="2814"/>
      <c r="I476" s="529"/>
      <c r="J476" s="529"/>
    </row>
    <row r="477" spans="8:10">
      <c r="H477" s="2814"/>
      <c r="I477" s="529"/>
      <c r="J477" s="529"/>
    </row>
    <row r="478" spans="8:10">
      <c r="H478" s="2814"/>
      <c r="I478" s="529"/>
      <c r="J478" s="529"/>
    </row>
    <row r="479" spans="8:10">
      <c r="H479" s="2814"/>
      <c r="I479" s="529"/>
      <c r="J479" s="529"/>
    </row>
    <row r="480" spans="8:10">
      <c r="H480" s="2814"/>
      <c r="I480" s="529"/>
      <c r="J480" s="529"/>
    </row>
    <row r="481" spans="8:10">
      <c r="H481" s="2814"/>
      <c r="I481" s="529"/>
      <c r="J481" s="529"/>
    </row>
    <row r="482" spans="8:10">
      <c r="H482" s="2814"/>
      <c r="I482" s="529"/>
      <c r="J482" s="529"/>
    </row>
    <row r="483" spans="8:10">
      <c r="H483" s="2814"/>
      <c r="I483" s="529"/>
      <c r="J483" s="529"/>
    </row>
    <row r="484" spans="8:10">
      <c r="H484" s="2814"/>
      <c r="I484" s="529"/>
      <c r="J484" s="529"/>
    </row>
    <row r="485" spans="8:10">
      <c r="H485" s="2814"/>
      <c r="I485" s="529"/>
      <c r="J485" s="529"/>
    </row>
    <row r="486" spans="8:10">
      <c r="H486" s="2814"/>
      <c r="I486" s="529"/>
      <c r="J486" s="529"/>
    </row>
    <row r="487" spans="8:10">
      <c r="H487" s="2814"/>
      <c r="I487" s="529"/>
      <c r="J487" s="529"/>
    </row>
    <row r="488" spans="8:10">
      <c r="H488" s="2814"/>
      <c r="I488" s="529"/>
      <c r="J488" s="529"/>
    </row>
    <row r="489" spans="8:10">
      <c r="H489" s="2814"/>
      <c r="I489" s="529"/>
      <c r="J489" s="529"/>
    </row>
    <row r="490" spans="8:10">
      <c r="H490" s="2814"/>
      <c r="I490" s="529"/>
      <c r="J490" s="529"/>
    </row>
    <row r="491" spans="8:10">
      <c r="H491" s="2814"/>
      <c r="I491" s="529"/>
      <c r="J491" s="529"/>
    </row>
    <row r="492" spans="8:10">
      <c r="H492" s="2814"/>
      <c r="I492" s="529"/>
      <c r="J492" s="529"/>
    </row>
    <row r="493" spans="8:10">
      <c r="H493" s="2814"/>
      <c r="I493" s="529"/>
      <c r="J493" s="529"/>
    </row>
    <row r="494" spans="8:10">
      <c r="H494" s="2814"/>
      <c r="I494" s="529"/>
      <c r="J494" s="529"/>
    </row>
    <row r="495" spans="8:10">
      <c r="H495" s="2814"/>
      <c r="I495" s="529"/>
      <c r="J495" s="529"/>
    </row>
    <row r="496" spans="8:10">
      <c r="H496" s="2814"/>
      <c r="I496" s="529"/>
      <c r="J496" s="529"/>
    </row>
    <row r="497" spans="8:10">
      <c r="H497" s="2814"/>
      <c r="I497" s="529"/>
      <c r="J497" s="529"/>
    </row>
    <row r="498" spans="8:10">
      <c r="H498" s="2814"/>
      <c r="I498" s="529"/>
      <c r="J498" s="529"/>
    </row>
    <row r="499" spans="8:10">
      <c r="H499" s="2814"/>
      <c r="I499" s="529"/>
      <c r="J499" s="529"/>
    </row>
    <row r="500" spans="8:10">
      <c r="H500" s="2814"/>
      <c r="I500" s="529"/>
      <c r="J500" s="529"/>
    </row>
    <row r="501" spans="8:10">
      <c r="H501" s="2814"/>
      <c r="I501" s="529"/>
      <c r="J501" s="529"/>
    </row>
    <row r="502" spans="8:10">
      <c r="H502" s="2814"/>
      <c r="I502" s="529"/>
      <c r="J502" s="529"/>
    </row>
    <row r="503" spans="8:10">
      <c r="H503" s="2814"/>
      <c r="I503" s="529"/>
      <c r="J503" s="529"/>
    </row>
    <row r="504" spans="8:10">
      <c r="H504" s="2814"/>
      <c r="I504" s="529"/>
      <c r="J504" s="529"/>
    </row>
    <row r="505" spans="8:10">
      <c r="H505" s="2814"/>
      <c r="I505" s="529"/>
      <c r="J505" s="529"/>
    </row>
    <row r="506" spans="8:10">
      <c r="H506" s="2814"/>
      <c r="I506" s="529"/>
      <c r="J506" s="529"/>
    </row>
    <row r="507" spans="8:10">
      <c r="H507" s="2814"/>
      <c r="I507" s="529"/>
      <c r="J507" s="529"/>
    </row>
    <row r="508" spans="8:10">
      <c r="H508" s="2814"/>
      <c r="I508" s="529"/>
      <c r="J508" s="529"/>
    </row>
    <row r="509" spans="8:10">
      <c r="H509" s="2814"/>
      <c r="I509" s="529"/>
      <c r="J509" s="529"/>
    </row>
    <row r="510" spans="8:10">
      <c r="H510" s="2814"/>
      <c r="I510" s="529"/>
      <c r="J510" s="529"/>
    </row>
    <row r="511" spans="8:10">
      <c r="H511" s="2814"/>
      <c r="I511" s="529"/>
      <c r="J511" s="529"/>
    </row>
    <row r="512" spans="8:10">
      <c r="H512" s="2814"/>
      <c r="I512" s="529"/>
      <c r="J512" s="529"/>
    </row>
    <row r="513" spans="8:10">
      <c r="H513" s="2814"/>
      <c r="I513" s="529"/>
      <c r="J513" s="529"/>
    </row>
    <row r="514" spans="8:10">
      <c r="H514" s="2814"/>
      <c r="I514" s="529"/>
      <c r="J514" s="529"/>
    </row>
    <row r="515" spans="8:10">
      <c r="H515" s="2814"/>
      <c r="I515" s="529"/>
      <c r="J515" s="529"/>
    </row>
    <row r="516" spans="8:10">
      <c r="H516" s="2814"/>
      <c r="I516" s="529"/>
      <c r="J516" s="529"/>
    </row>
    <row r="517" spans="8:10">
      <c r="H517" s="2814"/>
      <c r="I517" s="529"/>
      <c r="J517" s="529"/>
    </row>
    <row r="518" spans="8:10">
      <c r="H518" s="2814"/>
      <c r="I518" s="529"/>
      <c r="J518" s="529"/>
    </row>
    <row r="519" spans="8:10">
      <c r="H519" s="2814"/>
      <c r="I519" s="529"/>
      <c r="J519" s="529"/>
    </row>
  </sheetData>
  <mergeCells count="1">
    <mergeCell ref="A1:I1"/>
  </mergeCells>
  <pageMargins left="0.7" right="0.7" top="0.75" bottom="0.75" header="0.3" footer="0.3"/>
  <pageSetup paperSize="9" orientation="portrait" horizontalDpi="1200" verticalDpi="1200"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dimension ref="A1:I15"/>
  <sheetViews>
    <sheetView workbookViewId="0">
      <selection activeCell="AB40" sqref="AB40"/>
    </sheetView>
  </sheetViews>
  <sheetFormatPr defaultColWidth="9.1171875" defaultRowHeight="14.35"/>
  <cols>
    <col min="1" max="1" width="18.703125" style="536" customWidth="1"/>
    <col min="2" max="2" width="24.41015625" style="3156" customWidth="1"/>
    <col min="3" max="3" width="12.41015625" style="536" customWidth="1"/>
    <col min="4" max="7" width="15.703125" style="536" customWidth="1"/>
    <col min="8" max="16384" width="9.1171875" style="536"/>
  </cols>
  <sheetData>
    <row r="1" spans="1:9" ht="30" customHeight="1">
      <c r="A1" s="7536" t="s">
        <v>13788</v>
      </c>
      <c r="B1" s="7536"/>
      <c r="C1" s="7536"/>
      <c r="D1" s="7536"/>
      <c r="E1" s="7536"/>
      <c r="F1" s="7536"/>
      <c r="G1" s="7536"/>
    </row>
    <row r="2" spans="1:9" s="529" customFormat="1" ht="16.5" customHeight="1">
      <c r="A2" s="3159"/>
      <c r="B2" s="3159"/>
      <c r="C2" s="3159"/>
      <c r="D2" s="3159"/>
      <c r="E2" s="3159"/>
      <c r="F2" s="3159"/>
      <c r="G2" s="3159"/>
    </row>
    <row r="3" spans="1:9">
      <c r="D3" s="586"/>
    </row>
    <row r="4" spans="1:9">
      <c r="A4" s="3160" t="s">
        <v>48</v>
      </c>
      <c r="B4" s="2996">
        <v>0</v>
      </c>
    </row>
    <row r="6" spans="1:9" ht="43">
      <c r="A6" s="3090" t="s">
        <v>75</v>
      </c>
      <c r="B6" s="3090" t="s">
        <v>1537</v>
      </c>
      <c r="C6" s="3090" t="s">
        <v>77</v>
      </c>
      <c r="D6" s="3098" t="s">
        <v>57</v>
      </c>
      <c r="E6" s="894" t="s">
        <v>3234</v>
      </c>
      <c r="F6" s="3098" t="s">
        <v>58</v>
      </c>
      <c r="G6" s="3098" t="s">
        <v>59</v>
      </c>
    </row>
    <row r="7" spans="1:9" s="3157" customFormat="1">
      <c r="A7" s="8676" t="s">
        <v>13789</v>
      </c>
      <c r="B7" s="8677"/>
      <c r="C7" s="8677"/>
      <c r="D7" s="8677"/>
      <c r="E7" s="8677"/>
      <c r="F7" s="8677"/>
      <c r="G7" s="8678"/>
    </row>
    <row r="8" spans="1:9">
      <c r="A8" s="3161">
        <v>206732001</v>
      </c>
      <c r="B8" s="3162" t="s">
        <v>3492</v>
      </c>
      <c r="C8" s="3161">
        <v>1</v>
      </c>
      <c r="D8" s="3158">
        <v>16.8</v>
      </c>
      <c r="E8" s="2701">
        <f>D8-D8*$B$4/100</f>
        <v>16.8</v>
      </c>
      <c r="F8" s="3163">
        <f>D8*Оглавление!$B$14</f>
        <v>1596</v>
      </c>
      <c r="G8" s="3163">
        <f>F8-F8*$B$4/100</f>
        <v>1596</v>
      </c>
      <c r="I8" s="2814"/>
    </row>
    <row r="9" spans="1:9">
      <c r="A9" s="3161">
        <v>206732002</v>
      </c>
      <c r="B9" s="3162" t="s">
        <v>13792</v>
      </c>
      <c r="C9" s="3161">
        <v>1</v>
      </c>
      <c r="D9" s="3158">
        <v>17.04</v>
      </c>
      <c r="E9" s="2701">
        <f>D9-D9*$B$4/100</f>
        <v>17.04</v>
      </c>
      <c r="F9" s="3163">
        <f>D9*Оглавление!$B$14</f>
        <v>1618.8</v>
      </c>
      <c r="G9" s="3163">
        <f>F9-F9*$B$4/100</f>
        <v>1618.8</v>
      </c>
    </row>
    <row r="10" spans="1:9" s="3157" customFormat="1">
      <c r="A10" s="8675" t="s">
        <v>13790</v>
      </c>
      <c r="B10" s="8675"/>
      <c r="C10" s="8675"/>
      <c r="D10" s="8675"/>
      <c r="E10" s="8675"/>
      <c r="F10" s="8675"/>
      <c r="G10" s="8675"/>
    </row>
    <row r="11" spans="1:9">
      <c r="A11" s="3161">
        <v>206732003</v>
      </c>
      <c r="B11" s="3162" t="s">
        <v>3492</v>
      </c>
      <c r="C11" s="3161">
        <v>1</v>
      </c>
      <c r="D11" s="3158">
        <v>4.38</v>
      </c>
      <c r="E11" s="2701">
        <f>D11-D11*$B$4/100</f>
        <v>4.38</v>
      </c>
      <c r="F11" s="3163">
        <f>D11*Оглавление!$B$14</f>
        <v>416.09999999999997</v>
      </c>
      <c r="G11" s="3163">
        <f>F11-F11*$B$4/100</f>
        <v>416.09999999999997</v>
      </c>
    </row>
    <row r="12" spans="1:9">
      <c r="A12" s="3161">
        <v>206740001</v>
      </c>
      <c r="B12" s="3162" t="s">
        <v>13792</v>
      </c>
      <c r="C12" s="3161">
        <v>1</v>
      </c>
      <c r="D12" s="3158">
        <v>4.5</v>
      </c>
      <c r="E12" s="2701">
        <f t="shared" ref="E12" si="0">D12-D12*$B$4/100</f>
        <v>4.5</v>
      </c>
      <c r="F12" s="3163">
        <f>D12*Оглавление!$B$14</f>
        <v>427.5</v>
      </c>
      <c r="G12" s="3163">
        <f>F12-F12*$B$4/100</f>
        <v>427.5</v>
      </c>
    </row>
    <row r="13" spans="1:9" s="3157" customFormat="1">
      <c r="A13" s="8675" t="s">
        <v>13791</v>
      </c>
      <c r="B13" s="8675"/>
      <c r="C13" s="8675"/>
      <c r="D13" s="8675"/>
      <c r="E13" s="8675"/>
      <c r="F13" s="8675"/>
      <c r="G13" s="8675"/>
    </row>
    <row r="14" spans="1:9">
      <c r="A14" s="3161">
        <v>206740002</v>
      </c>
      <c r="B14" s="3162" t="s">
        <v>13793</v>
      </c>
      <c r="C14" s="3161">
        <v>1</v>
      </c>
      <c r="D14" s="3158">
        <v>3.72</v>
      </c>
      <c r="E14" s="2701">
        <f t="shared" ref="E14:E15" si="1">D14-D14*$B$4/100</f>
        <v>3.72</v>
      </c>
      <c r="F14" s="3163">
        <f>D14*Оглавление!$B$14</f>
        <v>353.40000000000003</v>
      </c>
      <c r="G14" s="3163">
        <f t="shared" ref="G14:G15" si="2">F14-F14*$B$4/100</f>
        <v>353.40000000000003</v>
      </c>
    </row>
    <row r="15" spans="1:9">
      <c r="A15" s="3161">
        <v>206740003</v>
      </c>
      <c r="B15" s="3162" t="s">
        <v>13794</v>
      </c>
      <c r="C15" s="3161">
        <v>1</v>
      </c>
      <c r="D15" s="3158">
        <v>3.96</v>
      </c>
      <c r="E15" s="2701">
        <f t="shared" si="1"/>
        <v>3.96</v>
      </c>
      <c r="F15" s="3163">
        <f>D15*Оглавление!$B$14</f>
        <v>376.2</v>
      </c>
      <c r="G15" s="3163">
        <f t="shared" si="2"/>
        <v>376.2</v>
      </c>
    </row>
  </sheetData>
  <mergeCells count="4">
    <mergeCell ref="A1:G1"/>
    <mergeCell ref="A13:G13"/>
    <mergeCell ref="A10:G10"/>
    <mergeCell ref="A7:G7"/>
  </mergeCells>
  <pageMargins left="0.7" right="0.7" top="0.75" bottom="0.75" header="0.3" footer="0.3"/>
  <pageSetup paperSize="9" orientation="portrait"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Лист60"/>
  <dimension ref="A1:F311"/>
  <sheetViews>
    <sheetView zoomScaleNormal="100" workbookViewId="0">
      <selection activeCell="A6" sqref="A6:E6"/>
    </sheetView>
  </sheetViews>
  <sheetFormatPr defaultColWidth="9.29296875" defaultRowHeight="14.35"/>
  <cols>
    <col min="1" max="1" width="23.703125" style="536" customWidth="1"/>
    <col min="2" max="2" width="18.29296875" style="536" customWidth="1"/>
    <col min="3" max="3" width="18.29296875" style="3168" customWidth="1"/>
    <col min="4" max="5" width="18.29296875" style="529" customWidth="1"/>
    <col min="6" max="16384" width="9.29296875" style="536"/>
  </cols>
  <sheetData>
    <row r="1" spans="1:5" ht="26.25" customHeight="1">
      <c r="A1" s="8679" t="s">
        <v>5360</v>
      </c>
      <c r="B1" s="8679"/>
      <c r="C1" s="8679"/>
      <c r="D1" s="8679"/>
      <c r="E1" s="8679"/>
    </row>
    <row r="2" spans="1:5" s="529" customFormat="1">
      <c r="A2" s="536"/>
      <c r="B2" s="536"/>
      <c r="C2" s="3164"/>
    </row>
    <row r="3" spans="1:5" s="529" customFormat="1">
      <c r="A3" s="536"/>
      <c r="B3" s="536"/>
      <c r="C3" s="3164"/>
    </row>
    <row r="4" spans="1:5" s="529" customFormat="1">
      <c r="A4" s="3160" t="s">
        <v>48</v>
      </c>
      <c r="B4" s="2996"/>
      <c r="C4" s="3164"/>
    </row>
    <row r="6" spans="1:5" ht="28.7">
      <c r="A6" s="5976" t="s">
        <v>75</v>
      </c>
      <c r="B6" s="5976" t="s">
        <v>76</v>
      </c>
      <c r="C6" s="5977" t="s">
        <v>77</v>
      </c>
      <c r="D6" s="5978" t="s">
        <v>58</v>
      </c>
      <c r="E6" s="5978" t="s">
        <v>59</v>
      </c>
    </row>
    <row r="7" spans="1:5">
      <c r="A7" s="5973" t="s">
        <v>3788</v>
      </c>
      <c r="B7" s="5969"/>
      <c r="C7" s="5970"/>
      <c r="D7" s="5969"/>
      <c r="E7" s="5974"/>
    </row>
    <row r="8" spans="1:5">
      <c r="A8" s="5964">
        <v>90201020019</v>
      </c>
      <c r="B8" s="5967" t="s">
        <v>5361</v>
      </c>
      <c r="C8" s="5966" t="s">
        <v>8689</v>
      </c>
      <c r="D8" s="6065">
        <v>55.285999999999994</v>
      </c>
      <c r="E8" s="5967">
        <f t="shared" ref="E8:E16" si="0">D8-D8*$B$4/100</f>
        <v>55.285999999999994</v>
      </c>
    </row>
    <row r="9" spans="1:5">
      <c r="A9" s="5964">
        <v>90201025023</v>
      </c>
      <c r="B9" s="5967" t="s">
        <v>5362</v>
      </c>
      <c r="C9" s="5966" t="s">
        <v>8690</v>
      </c>
      <c r="D9" s="6065">
        <v>82.587999999999994</v>
      </c>
      <c r="E9" s="5967">
        <f t="shared" si="0"/>
        <v>82.587999999999994</v>
      </c>
    </row>
    <row r="10" spans="1:5">
      <c r="A10" s="5964">
        <v>90201032030</v>
      </c>
      <c r="B10" s="5967" t="s">
        <v>5363</v>
      </c>
      <c r="C10" s="5966" t="s">
        <v>8691</v>
      </c>
      <c r="D10" s="6065">
        <v>138.358</v>
      </c>
      <c r="E10" s="5967">
        <f t="shared" si="0"/>
        <v>138.358</v>
      </c>
    </row>
    <row r="11" spans="1:5">
      <c r="A11" s="5964">
        <v>90201040037</v>
      </c>
      <c r="B11" s="5967" t="s">
        <v>5364</v>
      </c>
      <c r="C11" s="5966" t="s">
        <v>8692</v>
      </c>
      <c r="D11" s="6065">
        <v>211.83799999999999</v>
      </c>
      <c r="E11" s="5967">
        <f t="shared" si="0"/>
        <v>211.83799999999999</v>
      </c>
    </row>
    <row r="12" spans="1:5">
      <c r="A12" s="5964">
        <v>90201050046</v>
      </c>
      <c r="B12" s="5967" t="s">
        <v>5365</v>
      </c>
      <c r="C12" s="5966" t="s">
        <v>8693</v>
      </c>
      <c r="D12" s="6065">
        <v>340.142</v>
      </c>
      <c r="E12" s="5967">
        <f t="shared" si="0"/>
        <v>340.142</v>
      </c>
    </row>
    <row r="13" spans="1:5">
      <c r="A13" s="5964">
        <v>90201063058</v>
      </c>
      <c r="B13" s="5967" t="s">
        <v>5366</v>
      </c>
      <c r="C13" s="5966" t="s">
        <v>8694</v>
      </c>
      <c r="D13" s="6065">
        <v>502.25999999999993</v>
      </c>
      <c r="E13" s="5967">
        <f t="shared" si="0"/>
        <v>502.25999999999993</v>
      </c>
    </row>
    <row r="14" spans="1:5">
      <c r="A14" s="5964">
        <v>90201075068</v>
      </c>
      <c r="B14" s="5967" t="s">
        <v>5367</v>
      </c>
      <c r="C14" s="5966" t="s">
        <v>8694</v>
      </c>
      <c r="D14" s="6065">
        <v>697.3119999999999</v>
      </c>
      <c r="E14" s="5967">
        <f t="shared" si="0"/>
        <v>697.3119999999999</v>
      </c>
    </row>
    <row r="15" spans="1:5">
      <c r="A15" s="5979">
        <v>90201090082</v>
      </c>
      <c r="B15" s="5967" t="s">
        <v>8915</v>
      </c>
      <c r="C15" s="5966" t="s">
        <v>8698</v>
      </c>
      <c r="D15" s="6065">
        <v>984.63199999999995</v>
      </c>
      <c r="E15" s="5967">
        <f t="shared" si="0"/>
        <v>984.63199999999995</v>
      </c>
    </row>
    <row r="16" spans="1:5">
      <c r="A16" s="5979">
        <v>90201110010</v>
      </c>
      <c r="B16" s="5967" t="s">
        <v>8916</v>
      </c>
      <c r="C16" s="5966" t="s">
        <v>8699</v>
      </c>
      <c r="D16" s="6065">
        <v>1494.4599999999998</v>
      </c>
      <c r="E16" s="5967">
        <f t="shared" si="0"/>
        <v>1494.4599999999998</v>
      </c>
    </row>
    <row r="17" spans="1:5">
      <c r="A17" s="5973" t="s">
        <v>2407</v>
      </c>
      <c r="B17" s="5969"/>
      <c r="C17" s="5970"/>
      <c r="D17" s="808"/>
      <c r="E17" s="5974"/>
    </row>
    <row r="18" spans="1:5">
      <c r="A18" s="5964">
        <v>9002020034</v>
      </c>
      <c r="B18" s="5967" t="s">
        <v>2731</v>
      </c>
      <c r="C18" s="5966" t="s">
        <v>8689</v>
      </c>
      <c r="D18" s="6065">
        <v>70.025999999999996</v>
      </c>
      <c r="E18" s="5967">
        <f>D18-D18*$B$4/100</f>
        <v>70.025999999999996</v>
      </c>
    </row>
    <row r="19" spans="1:5">
      <c r="A19" s="5964">
        <v>9002025042</v>
      </c>
      <c r="B19" s="5967" t="s">
        <v>2732</v>
      </c>
      <c r="C19" s="5966" t="s">
        <v>8690</v>
      </c>
      <c r="D19" s="6065">
        <v>121.10999999999997</v>
      </c>
      <c r="E19" s="5967">
        <f t="shared" ref="E19:E69" si="1">D19-D19*$B$4/100</f>
        <v>121.10999999999997</v>
      </c>
    </row>
    <row r="20" spans="1:5">
      <c r="A20" s="5964">
        <v>9002032054</v>
      </c>
      <c r="B20" s="5967" t="s">
        <v>2733</v>
      </c>
      <c r="C20" s="5966" t="s">
        <v>8691</v>
      </c>
      <c r="D20" s="6065">
        <v>202.95</v>
      </c>
      <c r="E20" s="5967">
        <f t="shared" si="1"/>
        <v>202.95</v>
      </c>
    </row>
    <row r="21" spans="1:5">
      <c r="A21" s="5964">
        <v>9002040067</v>
      </c>
      <c r="B21" s="5967" t="s">
        <v>2734</v>
      </c>
      <c r="C21" s="5966" t="s">
        <v>8692</v>
      </c>
      <c r="D21" s="6065">
        <v>315.56799999999998</v>
      </c>
      <c r="E21" s="5967">
        <f t="shared" si="1"/>
        <v>315.56799999999998</v>
      </c>
    </row>
    <row r="22" spans="1:5">
      <c r="A22" s="5964">
        <v>9002050084</v>
      </c>
      <c r="B22" s="5967" t="s">
        <v>2735</v>
      </c>
      <c r="C22" s="5966" t="s">
        <v>8693</v>
      </c>
      <c r="D22" s="6065">
        <v>506.68199999999996</v>
      </c>
      <c r="E22" s="5967">
        <f t="shared" si="1"/>
        <v>506.68199999999996</v>
      </c>
    </row>
    <row r="23" spans="1:5">
      <c r="A23" s="5964">
        <v>9002063105</v>
      </c>
      <c r="B23" s="5967" t="s">
        <v>2736</v>
      </c>
      <c r="C23" s="5966" t="s">
        <v>8694</v>
      </c>
      <c r="D23" s="6065">
        <v>782.05599999999993</v>
      </c>
      <c r="E23" s="5967">
        <f t="shared" si="1"/>
        <v>782.05599999999993</v>
      </c>
    </row>
    <row r="24" spans="1:5">
      <c r="A24" s="5964">
        <v>9002075125</v>
      </c>
      <c r="B24" s="5967" t="s">
        <v>2737</v>
      </c>
      <c r="C24" s="5966" t="s">
        <v>8694</v>
      </c>
      <c r="D24" s="6065">
        <v>1077.1859999999997</v>
      </c>
      <c r="E24" s="5967">
        <f t="shared" si="1"/>
        <v>1077.1859999999997</v>
      </c>
    </row>
    <row r="25" spans="1:5">
      <c r="A25" s="5979">
        <v>90002090150</v>
      </c>
      <c r="B25" s="5967" t="s">
        <v>12845</v>
      </c>
      <c r="C25" s="5966" t="s">
        <v>8698</v>
      </c>
      <c r="D25" s="6065">
        <v>1575.992</v>
      </c>
      <c r="E25" s="5967">
        <f t="shared" si="1"/>
        <v>1575.992</v>
      </c>
    </row>
    <row r="26" spans="1:5">
      <c r="A26" s="5979">
        <v>90002110183</v>
      </c>
      <c r="B26" s="5967" t="s">
        <v>12846</v>
      </c>
      <c r="C26" s="5966" t="s">
        <v>8699</v>
      </c>
      <c r="D26" s="6065">
        <v>2323.3759999999993</v>
      </c>
      <c r="E26" s="5967">
        <f t="shared" si="1"/>
        <v>2323.3759999999993</v>
      </c>
    </row>
    <row r="27" spans="1:5">
      <c r="A27" s="5973" t="s">
        <v>6093</v>
      </c>
      <c r="B27" s="5969"/>
      <c r="C27" s="5970"/>
      <c r="D27" s="808"/>
      <c r="E27" s="5974"/>
    </row>
    <row r="28" spans="1:5" ht="15" customHeight="1">
      <c r="A28" s="5979">
        <v>9200020028</v>
      </c>
      <c r="B28" s="5967" t="s">
        <v>3212</v>
      </c>
      <c r="C28" s="5966" t="s">
        <v>8689</v>
      </c>
      <c r="D28" s="6065">
        <v>78.121999999999986</v>
      </c>
      <c r="E28" s="5967">
        <f t="shared" ref="E28:E36" si="2">D28-D28*$B$4/100</f>
        <v>78.121999999999986</v>
      </c>
    </row>
    <row r="29" spans="1:5" ht="15" customHeight="1">
      <c r="A29" s="5979">
        <v>9200025035</v>
      </c>
      <c r="B29" s="5967" t="s">
        <v>6094</v>
      </c>
      <c r="C29" s="5966" t="s">
        <v>8690</v>
      </c>
      <c r="D29" s="6065">
        <v>114.42199999999998</v>
      </c>
      <c r="E29" s="5967">
        <f t="shared" si="2"/>
        <v>114.42199999999998</v>
      </c>
    </row>
    <row r="30" spans="1:5" ht="15" customHeight="1">
      <c r="A30" s="5979">
        <v>9200032044</v>
      </c>
      <c r="B30" s="5967" t="s">
        <v>1624</v>
      </c>
      <c r="C30" s="5966" t="s">
        <v>8691</v>
      </c>
      <c r="D30" s="6065">
        <v>188.298</v>
      </c>
      <c r="E30" s="5967">
        <f t="shared" si="2"/>
        <v>188.298</v>
      </c>
    </row>
    <row r="31" spans="1:5" ht="15" customHeight="1">
      <c r="A31" s="5979">
        <v>9200040055</v>
      </c>
      <c r="B31" s="5967" t="s">
        <v>1628</v>
      </c>
      <c r="C31" s="5966" t="s">
        <v>8692</v>
      </c>
      <c r="D31" s="6065">
        <v>290.46600000000001</v>
      </c>
      <c r="E31" s="5967">
        <f t="shared" si="2"/>
        <v>290.46600000000001</v>
      </c>
    </row>
    <row r="32" spans="1:5" ht="15" customHeight="1">
      <c r="A32" s="5979">
        <v>9200050069</v>
      </c>
      <c r="B32" s="5967" t="s">
        <v>6095</v>
      </c>
      <c r="C32" s="5966" t="s">
        <v>8693</v>
      </c>
      <c r="D32" s="6065">
        <v>469.56799999999998</v>
      </c>
      <c r="E32" s="5967">
        <f t="shared" si="2"/>
        <v>469.56799999999998</v>
      </c>
    </row>
    <row r="33" spans="1:5" ht="15" customHeight="1">
      <c r="A33" s="5979">
        <v>9200063086</v>
      </c>
      <c r="B33" s="5967" t="s">
        <v>6096</v>
      </c>
      <c r="C33" s="5966" t="s">
        <v>8694</v>
      </c>
      <c r="D33" s="6065">
        <v>743.16</v>
      </c>
      <c r="E33" s="5967">
        <f t="shared" si="2"/>
        <v>743.16</v>
      </c>
    </row>
    <row r="34" spans="1:5" ht="15" customHeight="1">
      <c r="A34" s="5980">
        <v>9200075103</v>
      </c>
      <c r="B34" s="5967" t="s">
        <v>6163</v>
      </c>
      <c r="C34" s="5966" t="s">
        <v>8694</v>
      </c>
      <c r="D34" s="6065">
        <v>988.8119999999999</v>
      </c>
      <c r="E34" s="5967">
        <f t="shared" si="2"/>
        <v>988.8119999999999</v>
      </c>
    </row>
    <row r="35" spans="1:5" ht="15" customHeight="1">
      <c r="A35" s="5980">
        <v>9200090123</v>
      </c>
      <c r="B35" s="5967" t="s">
        <v>6164</v>
      </c>
      <c r="C35" s="5966" t="s">
        <v>8698</v>
      </c>
      <c r="D35" s="6065">
        <v>1417.4379999999996</v>
      </c>
      <c r="E35" s="5967">
        <f t="shared" si="2"/>
        <v>1417.4379999999996</v>
      </c>
    </row>
    <row r="36" spans="1:5" ht="15" customHeight="1">
      <c r="A36" s="5980">
        <v>9200110151</v>
      </c>
      <c r="B36" s="5967" t="s">
        <v>6165</v>
      </c>
      <c r="C36" s="5966" t="s">
        <v>8699</v>
      </c>
      <c r="D36" s="6065">
        <v>2165.2619999999997</v>
      </c>
      <c r="E36" s="5967">
        <f t="shared" si="2"/>
        <v>2165.2619999999997</v>
      </c>
    </row>
    <row r="37" spans="1:5">
      <c r="A37" s="5973" t="s">
        <v>6103</v>
      </c>
      <c r="B37" s="5969"/>
      <c r="C37" s="5970"/>
      <c r="D37" s="808"/>
      <c r="E37" s="5972"/>
    </row>
    <row r="38" spans="1:5">
      <c r="A38" s="5981">
        <v>9250020034</v>
      </c>
      <c r="B38" s="5967" t="s">
        <v>5368</v>
      </c>
      <c r="C38" s="5966" t="s">
        <v>8689</v>
      </c>
      <c r="D38" s="6065">
        <v>85.711999999999989</v>
      </c>
      <c r="E38" s="5967">
        <f t="shared" ref="E38:E46" si="3">D38-D38*$B$4/100</f>
        <v>85.711999999999989</v>
      </c>
    </row>
    <row r="39" spans="1:5">
      <c r="A39" s="5981">
        <v>9250025042</v>
      </c>
      <c r="B39" s="5967" t="s">
        <v>5369</v>
      </c>
      <c r="C39" s="5966" t="s">
        <v>8690</v>
      </c>
      <c r="D39" s="6065">
        <v>127.79799999999999</v>
      </c>
      <c r="E39" s="5967">
        <f t="shared" si="3"/>
        <v>127.79799999999999</v>
      </c>
    </row>
    <row r="40" spans="1:5">
      <c r="A40" s="5981">
        <v>9250032054</v>
      </c>
      <c r="B40" s="5967" t="s">
        <v>5370</v>
      </c>
      <c r="C40" s="5966" t="s">
        <v>8691</v>
      </c>
      <c r="D40" s="6065">
        <v>214.23599999999996</v>
      </c>
      <c r="E40" s="5967">
        <f t="shared" si="3"/>
        <v>214.23599999999996</v>
      </c>
    </row>
    <row r="41" spans="1:5">
      <c r="A41" s="5981">
        <v>9250040067</v>
      </c>
      <c r="B41" s="5967" t="s">
        <v>5371</v>
      </c>
      <c r="C41" s="5966" t="s">
        <v>8692</v>
      </c>
      <c r="D41" s="6065">
        <v>341.68199999999996</v>
      </c>
      <c r="E41" s="5967">
        <f t="shared" si="3"/>
        <v>341.68199999999996</v>
      </c>
    </row>
    <row r="42" spans="1:5">
      <c r="A42" s="5981">
        <v>9250050084</v>
      </c>
      <c r="B42" s="5967" t="s">
        <v>5372</v>
      </c>
      <c r="C42" s="5966" t="s">
        <v>8693</v>
      </c>
      <c r="D42" s="6065">
        <v>543.33399999999995</v>
      </c>
      <c r="E42" s="5967">
        <f t="shared" si="3"/>
        <v>543.33399999999995</v>
      </c>
    </row>
    <row r="43" spans="1:5">
      <c r="A43" s="5981">
        <v>9250063105</v>
      </c>
      <c r="B43" s="5967" t="s">
        <v>5373</v>
      </c>
      <c r="C43" s="5966" t="s">
        <v>8694</v>
      </c>
      <c r="D43" s="6065">
        <v>829.24599999999998</v>
      </c>
      <c r="E43" s="5967">
        <f t="shared" si="3"/>
        <v>829.24599999999998</v>
      </c>
    </row>
    <row r="44" spans="1:5">
      <c r="A44" s="5980">
        <v>9250075125</v>
      </c>
      <c r="B44" s="5967" t="s">
        <v>6161</v>
      </c>
      <c r="C44" s="5966" t="s">
        <v>8694</v>
      </c>
      <c r="D44" s="6065">
        <v>1191.2559999999999</v>
      </c>
      <c r="E44" s="5967">
        <f t="shared" si="3"/>
        <v>1191.2559999999999</v>
      </c>
    </row>
    <row r="45" spans="1:5">
      <c r="A45" s="5980">
        <v>9250090115</v>
      </c>
      <c r="B45" s="5967" t="s">
        <v>6162</v>
      </c>
      <c r="C45" s="5966" t="s">
        <v>8698</v>
      </c>
      <c r="D45" s="6065">
        <v>1632.1579999999997</v>
      </c>
      <c r="E45" s="5967">
        <f t="shared" si="3"/>
        <v>1632.1579999999997</v>
      </c>
    </row>
    <row r="46" spans="1:5">
      <c r="A46" s="5980">
        <v>9250110183</v>
      </c>
      <c r="B46" s="5967" t="s">
        <v>6166</v>
      </c>
      <c r="C46" s="5966" t="s">
        <v>8699</v>
      </c>
      <c r="D46" s="6065">
        <v>2467.9379999999996</v>
      </c>
      <c r="E46" s="5967">
        <f t="shared" si="3"/>
        <v>2467.9379999999996</v>
      </c>
    </row>
    <row r="47" spans="1:5">
      <c r="A47" s="5973" t="s">
        <v>108</v>
      </c>
      <c r="B47" s="5969"/>
      <c r="C47" s="5970"/>
      <c r="D47" s="808"/>
      <c r="E47" s="5974"/>
    </row>
    <row r="48" spans="1:5">
      <c r="A48" s="5964">
        <v>9000000220</v>
      </c>
      <c r="B48" s="5965">
        <v>20</v>
      </c>
      <c r="C48" s="5966" t="s">
        <v>5374</v>
      </c>
      <c r="D48" s="6065">
        <v>6.5559999999999992</v>
      </c>
      <c r="E48" s="5967">
        <f t="shared" si="1"/>
        <v>6.5559999999999992</v>
      </c>
    </row>
    <row r="49" spans="1:5">
      <c r="A49" s="5964">
        <v>9000000225</v>
      </c>
      <c r="B49" s="5965">
        <v>25</v>
      </c>
      <c r="C49" s="5966" t="s">
        <v>5375</v>
      </c>
      <c r="D49" s="6065">
        <v>9.8119999999999976</v>
      </c>
      <c r="E49" s="5967">
        <f t="shared" si="1"/>
        <v>9.8119999999999976</v>
      </c>
    </row>
    <row r="50" spans="1:5">
      <c r="A50" s="5964">
        <v>9000000232</v>
      </c>
      <c r="B50" s="5965">
        <v>32</v>
      </c>
      <c r="C50" s="5966" t="s">
        <v>354</v>
      </c>
      <c r="D50" s="6065">
        <v>18.171999999999997</v>
      </c>
      <c r="E50" s="5967">
        <f t="shared" si="1"/>
        <v>18.171999999999997</v>
      </c>
    </row>
    <row r="51" spans="1:5">
      <c r="A51" s="5964">
        <v>9000000240</v>
      </c>
      <c r="B51" s="5965">
        <v>40</v>
      </c>
      <c r="C51" s="5966" t="s">
        <v>5376</v>
      </c>
      <c r="D51" s="6065">
        <v>33.417999999999999</v>
      </c>
      <c r="E51" s="5967">
        <f t="shared" si="1"/>
        <v>33.417999999999999</v>
      </c>
    </row>
    <row r="52" spans="1:5">
      <c r="A52" s="5964">
        <v>9000000250</v>
      </c>
      <c r="B52" s="5965">
        <v>50</v>
      </c>
      <c r="C52" s="5966" t="s">
        <v>408</v>
      </c>
      <c r="D52" s="6065">
        <v>53.064</v>
      </c>
      <c r="E52" s="5967">
        <f t="shared" si="1"/>
        <v>53.064</v>
      </c>
    </row>
    <row r="53" spans="1:5">
      <c r="A53" s="5964">
        <v>9000000263</v>
      </c>
      <c r="B53" s="5965">
        <v>63</v>
      </c>
      <c r="C53" s="5966" t="s">
        <v>5377</v>
      </c>
      <c r="D53" s="6065">
        <v>95.017999999999986</v>
      </c>
      <c r="E53" s="5967">
        <f t="shared" si="1"/>
        <v>95.017999999999986</v>
      </c>
    </row>
    <row r="54" spans="1:5">
      <c r="A54" s="5973" t="s">
        <v>5378</v>
      </c>
      <c r="B54" s="5969"/>
      <c r="C54" s="5970"/>
      <c r="D54" s="808"/>
      <c r="E54" s="5974"/>
    </row>
    <row r="55" spans="1:5">
      <c r="A55" s="5964">
        <v>9200002520</v>
      </c>
      <c r="B55" s="5967" t="s">
        <v>308</v>
      </c>
      <c r="C55" s="5966">
        <v>400</v>
      </c>
      <c r="D55" s="6065">
        <v>7.2819999999999991</v>
      </c>
      <c r="E55" s="5967">
        <f t="shared" si="1"/>
        <v>7.2819999999999991</v>
      </c>
    </row>
    <row r="56" spans="1:5">
      <c r="A56" s="5964">
        <v>9200003220</v>
      </c>
      <c r="B56" s="5967" t="s">
        <v>309</v>
      </c>
      <c r="C56" s="5966" t="s">
        <v>349</v>
      </c>
      <c r="D56" s="6065">
        <v>11.373999999999999</v>
      </c>
      <c r="E56" s="5967">
        <f t="shared" si="1"/>
        <v>11.373999999999999</v>
      </c>
    </row>
    <row r="57" spans="1:5">
      <c r="A57" s="5964">
        <v>9200003225</v>
      </c>
      <c r="B57" s="5967" t="s">
        <v>310</v>
      </c>
      <c r="C57" s="5966" t="s">
        <v>5379</v>
      </c>
      <c r="D57" s="6065">
        <v>12.121999999999998</v>
      </c>
      <c r="E57" s="5967">
        <f t="shared" si="1"/>
        <v>12.121999999999998</v>
      </c>
    </row>
    <row r="58" spans="1:5">
      <c r="A58" s="5964">
        <v>9200004020</v>
      </c>
      <c r="B58" s="5967" t="s">
        <v>312</v>
      </c>
      <c r="C58" s="5966" t="s">
        <v>349</v>
      </c>
      <c r="D58" s="6065">
        <v>19.117999999999995</v>
      </c>
      <c r="E58" s="5967">
        <f t="shared" si="1"/>
        <v>19.117999999999995</v>
      </c>
    </row>
    <row r="59" spans="1:5">
      <c r="A59" s="5964">
        <v>9200004025</v>
      </c>
      <c r="B59" s="5967" t="s">
        <v>314</v>
      </c>
      <c r="C59" s="5966" t="s">
        <v>5380</v>
      </c>
      <c r="D59" s="6065">
        <v>20.152000000000001</v>
      </c>
      <c r="E59" s="5967">
        <f t="shared" si="1"/>
        <v>20.152000000000001</v>
      </c>
    </row>
    <row r="60" spans="1:5">
      <c r="A60" s="5964">
        <v>9200004032</v>
      </c>
      <c r="B60" s="5967" t="s">
        <v>315</v>
      </c>
      <c r="C60" s="5966" t="s">
        <v>354</v>
      </c>
      <c r="D60" s="6065">
        <v>22.483999999999998</v>
      </c>
      <c r="E60" s="5967">
        <f t="shared" si="1"/>
        <v>22.483999999999998</v>
      </c>
    </row>
    <row r="61" spans="1:5">
      <c r="A61" s="5964">
        <v>9200005020</v>
      </c>
      <c r="B61" s="5967" t="s">
        <v>368</v>
      </c>
      <c r="C61" s="5966" t="s">
        <v>5381</v>
      </c>
      <c r="D61" s="6065">
        <v>32.757999999999996</v>
      </c>
      <c r="E61" s="5967">
        <f t="shared" si="1"/>
        <v>32.757999999999996</v>
      </c>
    </row>
    <row r="62" spans="1:5">
      <c r="A62" s="5964">
        <v>9200005025</v>
      </c>
      <c r="B62" s="5967" t="s">
        <v>369</v>
      </c>
      <c r="C62" s="5966" t="s">
        <v>5381</v>
      </c>
      <c r="D62" s="6065">
        <v>34.429999999999993</v>
      </c>
      <c r="E62" s="5967">
        <f t="shared" si="1"/>
        <v>34.429999999999993</v>
      </c>
    </row>
    <row r="63" spans="1:5">
      <c r="A63" s="5964">
        <v>9200005032</v>
      </c>
      <c r="B63" s="5967" t="s">
        <v>370</v>
      </c>
      <c r="C63" s="5966" t="s">
        <v>5382</v>
      </c>
      <c r="D63" s="6065">
        <v>38.23599999999999</v>
      </c>
      <c r="E63" s="5967">
        <f t="shared" si="1"/>
        <v>38.23599999999999</v>
      </c>
    </row>
    <row r="64" spans="1:5">
      <c r="A64" s="5964">
        <v>9200005040</v>
      </c>
      <c r="B64" s="5967" t="s">
        <v>371</v>
      </c>
      <c r="C64" s="5966" t="s">
        <v>407</v>
      </c>
      <c r="D64" s="6065">
        <v>44.374000000000002</v>
      </c>
      <c r="E64" s="5967">
        <f t="shared" si="1"/>
        <v>44.374000000000002</v>
      </c>
    </row>
    <row r="65" spans="1:5">
      <c r="A65" s="5979">
        <v>9200006320</v>
      </c>
      <c r="B65" s="5967" t="s">
        <v>12847</v>
      </c>
      <c r="C65" s="5966" t="s">
        <v>12850</v>
      </c>
      <c r="D65" s="6065">
        <v>81.267999999999986</v>
      </c>
      <c r="E65" s="5967">
        <f t="shared" si="1"/>
        <v>81.267999999999986</v>
      </c>
    </row>
    <row r="66" spans="1:5">
      <c r="A66" s="5964">
        <v>9200006325</v>
      </c>
      <c r="B66" s="5967" t="s">
        <v>372</v>
      </c>
      <c r="C66" s="5966" t="s">
        <v>5383</v>
      </c>
      <c r="D66" s="6065">
        <v>58.29999999999999</v>
      </c>
      <c r="E66" s="5967">
        <f t="shared" si="1"/>
        <v>58.29999999999999</v>
      </c>
    </row>
    <row r="67" spans="1:5">
      <c r="A67" s="5964">
        <v>9200006332</v>
      </c>
      <c r="B67" s="5967" t="s">
        <v>373</v>
      </c>
      <c r="C67" s="5966" t="s">
        <v>5383</v>
      </c>
      <c r="D67" s="6065">
        <v>58.431999999999995</v>
      </c>
      <c r="E67" s="5967">
        <f t="shared" si="1"/>
        <v>58.431999999999995</v>
      </c>
    </row>
    <row r="68" spans="1:5">
      <c r="A68" s="5964">
        <v>9200006340</v>
      </c>
      <c r="B68" s="5967" t="s">
        <v>374</v>
      </c>
      <c r="C68" s="5966" t="s">
        <v>5384</v>
      </c>
      <c r="D68" s="6065">
        <v>61.533999999999992</v>
      </c>
      <c r="E68" s="5967">
        <f t="shared" si="1"/>
        <v>61.533999999999992</v>
      </c>
    </row>
    <row r="69" spans="1:5">
      <c r="A69" s="5964">
        <v>9200006350</v>
      </c>
      <c r="B69" s="5967" t="s">
        <v>375</v>
      </c>
      <c r="C69" s="5966" t="s">
        <v>5385</v>
      </c>
      <c r="D69" s="6065">
        <v>72.137999999999991</v>
      </c>
      <c r="E69" s="5967">
        <f t="shared" si="1"/>
        <v>72.137999999999991</v>
      </c>
    </row>
    <row r="70" spans="1:5">
      <c r="A70" s="5973" t="s">
        <v>320</v>
      </c>
      <c r="B70" s="5969"/>
      <c r="C70" s="5970"/>
      <c r="D70" s="808"/>
      <c r="E70" s="5974"/>
    </row>
    <row r="71" spans="1:5">
      <c r="A71" s="5964">
        <v>9000002520</v>
      </c>
      <c r="B71" s="5967" t="s">
        <v>308</v>
      </c>
      <c r="C71" s="5966" t="s">
        <v>5375</v>
      </c>
      <c r="D71" s="6065">
        <v>9.9439999999999973</v>
      </c>
      <c r="E71" s="5967">
        <f>D71-D71*$B$4/100</f>
        <v>9.9439999999999973</v>
      </c>
    </row>
    <row r="72" spans="1:5">
      <c r="A72" s="5964">
        <v>9000003220</v>
      </c>
      <c r="B72" s="5967" t="s">
        <v>309</v>
      </c>
      <c r="C72" s="5966" t="s">
        <v>349</v>
      </c>
      <c r="D72" s="6065">
        <v>15.069999999999997</v>
      </c>
      <c r="E72" s="5967">
        <f>D72-D72*$B$4/100</f>
        <v>15.069999999999997</v>
      </c>
    </row>
    <row r="73" spans="1:5">
      <c r="A73" s="5964">
        <v>9000003225</v>
      </c>
      <c r="B73" s="5967" t="s">
        <v>310</v>
      </c>
      <c r="C73" s="5966" t="s">
        <v>8695</v>
      </c>
      <c r="D73" s="6065">
        <v>15.795999999999998</v>
      </c>
      <c r="E73" s="5967">
        <f>D73-D73*$B$4/100</f>
        <v>15.795999999999998</v>
      </c>
    </row>
    <row r="74" spans="1:5">
      <c r="A74" s="5982">
        <v>9000004020</v>
      </c>
      <c r="B74" s="5967" t="s">
        <v>312</v>
      </c>
      <c r="C74" s="5966" t="s">
        <v>5381</v>
      </c>
      <c r="D74" s="6065">
        <v>26.157999999999998</v>
      </c>
      <c r="E74" s="5967">
        <f t="shared" ref="E74:E85" si="4">D74-D74*$B$4/100</f>
        <v>26.157999999999998</v>
      </c>
    </row>
    <row r="75" spans="1:5">
      <c r="A75" s="5982">
        <v>9000004025</v>
      </c>
      <c r="B75" s="5967" t="s">
        <v>314</v>
      </c>
      <c r="C75" s="5966" t="s">
        <v>5381</v>
      </c>
      <c r="D75" s="6065">
        <v>28.401999999999997</v>
      </c>
      <c r="E75" s="5967">
        <f t="shared" si="4"/>
        <v>28.401999999999997</v>
      </c>
    </row>
    <row r="76" spans="1:5">
      <c r="A76" s="5982">
        <v>9000004032</v>
      </c>
      <c r="B76" s="5967" t="s">
        <v>315</v>
      </c>
      <c r="C76" s="5966" t="s">
        <v>5376</v>
      </c>
      <c r="D76" s="6065">
        <v>29.743999999999993</v>
      </c>
      <c r="E76" s="5967">
        <f t="shared" si="4"/>
        <v>29.743999999999993</v>
      </c>
    </row>
    <row r="77" spans="1:5">
      <c r="A77" s="5982">
        <v>9000005020</v>
      </c>
      <c r="B77" s="5967" t="s">
        <v>368</v>
      </c>
      <c r="C77" s="5966" t="s">
        <v>408</v>
      </c>
      <c r="D77" s="6065">
        <v>44.879999999999988</v>
      </c>
      <c r="E77" s="5967">
        <f t="shared" si="4"/>
        <v>44.879999999999988</v>
      </c>
    </row>
    <row r="78" spans="1:5">
      <c r="A78" s="5982">
        <v>9000005025</v>
      </c>
      <c r="B78" s="5967" t="s">
        <v>369</v>
      </c>
      <c r="C78" s="5966" t="s">
        <v>408</v>
      </c>
      <c r="D78" s="6065">
        <v>45.099999999999994</v>
      </c>
      <c r="E78" s="5967">
        <f t="shared" si="4"/>
        <v>45.099999999999994</v>
      </c>
    </row>
    <row r="79" spans="1:5">
      <c r="A79" s="5982">
        <v>9000005032</v>
      </c>
      <c r="B79" s="5967" t="s">
        <v>370</v>
      </c>
      <c r="C79" s="5966" t="s">
        <v>408</v>
      </c>
      <c r="D79" s="6065">
        <v>46.727999999999994</v>
      </c>
      <c r="E79" s="5967">
        <f t="shared" si="4"/>
        <v>46.727999999999994</v>
      </c>
    </row>
    <row r="80" spans="1:5">
      <c r="A80" s="5982">
        <v>9000005040</v>
      </c>
      <c r="B80" s="5967" t="s">
        <v>371</v>
      </c>
      <c r="C80" s="5966" t="s">
        <v>408</v>
      </c>
      <c r="D80" s="6065">
        <v>55.22</v>
      </c>
      <c r="E80" s="5967">
        <f t="shared" si="4"/>
        <v>55.22</v>
      </c>
    </row>
    <row r="81" spans="1:5">
      <c r="A81" s="6063">
        <v>9000006320</v>
      </c>
      <c r="B81" s="5967" t="s">
        <v>2984</v>
      </c>
      <c r="C81" s="6063" t="s">
        <v>5412</v>
      </c>
      <c r="D81" s="6065">
        <v>85.909999999999982</v>
      </c>
      <c r="E81" s="5967">
        <f t="shared" si="4"/>
        <v>85.909999999999982</v>
      </c>
    </row>
    <row r="82" spans="1:5">
      <c r="A82" s="6063">
        <v>9000006325</v>
      </c>
      <c r="B82" s="5967" t="s">
        <v>372</v>
      </c>
      <c r="C82" s="6063" t="s">
        <v>5412</v>
      </c>
      <c r="D82" s="6065">
        <v>83.863999999999976</v>
      </c>
      <c r="E82" s="5967">
        <f t="shared" si="4"/>
        <v>83.863999999999976</v>
      </c>
    </row>
    <row r="83" spans="1:5">
      <c r="A83" s="6063">
        <v>9000006332</v>
      </c>
      <c r="B83" s="5967" t="s">
        <v>373</v>
      </c>
      <c r="C83" s="6063" t="s">
        <v>5412</v>
      </c>
      <c r="D83" s="6065">
        <v>89.36399999999999</v>
      </c>
      <c r="E83" s="5967">
        <f t="shared" si="4"/>
        <v>89.36399999999999</v>
      </c>
    </row>
    <row r="84" spans="1:5">
      <c r="A84" s="6063">
        <v>9000006340</v>
      </c>
      <c r="B84" s="5967" t="s">
        <v>374</v>
      </c>
      <c r="C84" s="6063" t="s">
        <v>5412</v>
      </c>
      <c r="D84" s="6065">
        <v>91.74</v>
      </c>
      <c r="E84" s="5967">
        <f t="shared" si="4"/>
        <v>91.74</v>
      </c>
    </row>
    <row r="85" spans="1:5">
      <c r="A85" s="6063">
        <v>9000006350</v>
      </c>
      <c r="B85" s="5967" t="s">
        <v>375</v>
      </c>
      <c r="C85" s="6063" t="s">
        <v>5412</v>
      </c>
      <c r="D85" s="6065">
        <v>106.59</v>
      </c>
      <c r="E85" s="5967">
        <f t="shared" si="4"/>
        <v>106.59</v>
      </c>
    </row>
    <row r="86" spans="1:5">
      <c r="A86" s="5973" t="s">
        <v>5386</v>
      </c>
      <c r="B86" s="5969"/>
      <c r="C86" s="5970"/>
      <c r="D86" s="808"/>
      <c r="E86" s="5974"/>
    </row>
    <row r="87" spans="1:5">
      <c r="A87" s="5963" t="s">
        <v>12848</v>
      </c>
      <c r="B87" s="5967" t="s">
        <v>393</v>
      </c>
      <c r="C87" s="5983" t="s">
        <v>12851</v>
      </c>
      <c r="D87" s="6065">
        <v>409.39799999999997</v>
      </c>
      <c r="E87" s="5967">
        <f>D87-D87*$B$4/100</f>
        <v>409.39799999999997</v>
      </c>
    </row>
    <row r="88" spans="1:5">
      <c r="A88" s="5964">
        <v>9100040114</v>
      </c>
      <c r="B88" s="5967" t="s">
        <v>385</v>
      </c>
      <c r="C88" s="5966" t="s">
        <v>5387</v>
      </c>
      <c r="D88" s="6065">
        <v>475.17799999999994</v>
      </c>
      <c r="E88" s="5967">
        <f>D88-D88*$B$4/100</f>
        <v>475.17799999999994</v>
      </c>
    </row>
    <row r="89" spans="1:5">
      <c r="A89" s="5964">
        <v>9100050112</v>
      </c>
      <c r="B89" s="5967" t="s">
        <v>2463</v>
      </c>
      <c r="C89" s="5966" t="s">
        <v>5388</v>
      </c>
      <c r="D89" s="6065">
        <v>627.94599999999991</v>
      </c>
      <c r="E89" s="5967">
        <f>D89-D89*$B$4/100</f>
        <v>627.94599999999991</v>
      </c>
    </row>
    <row r="90" spans="1:5">
      <c r="A90" s="5964">
        <v>9100006302</v>
      </c>
      <c r="B90" s="5967" t="s">
        <v>386</v>
      </c>
      <c r="C90" s="5966" t="s">
        <v>5389</v>
      </c>
      <c r="D90" s="6065">
        <v>983.53199999999981</v>
      </c>
      <c r="E90" s="5967">
        <f>D90-D90*$B$4/100</f>
        <v>983.53199999999981</v>
      </c>
    </row>
    <row r="91" spans="1:5">
      <c r="A91" s="5973" t="s">
        <v>5420</v>
      </c>
      <c r="B91" s="5969"/>
      <c r="C91" s="5970"/>
      <c r="D91" s="808"/>
      <c r="E91" s="5974"/>
    </row>
    <row r="92" spans="1:5">
      <c r="A92" s="5964">
        <v>9100002012</v>
      </c>
      <c r="B92" s="5967" t="s">
        <v>387</v>
      </c>
      <c r="C92" s="5966" t="s">
        <v>5390</v>
      </c>
      <c r="D92" s="6065">
        <v>71.961999999999989</v>
      </c>
      <c r="E92" s="5967">
        <f t="shared" ref="E92:E97" si="5">D92-D92*$B$4/100</f>
        <v>71.961999999999989</v>
      </c>
    </row>
    <row r="93" spans="1:5">
      <c r="A93" s="5964">
        <v>9100002034</v>
      </c>
      <c r="B93" s="5967" t="s">
        <v>388</v>
      </c>
      <c r="C93" s="5966" t="s">
        <v>5380</v>
      </c>
      <c r="D93" s="6065">
        <v>108.812</v>
      </c>
      <c r="E93" s="5967">
        <f t="shared" si="5"/>
        <v>108.812</v>
      </c>
    </row>
    <row r="94" spans="1:5">
      <c r="A94" s="5964">
        <v>9100002512</v>
      </c>
      <c r="B94" s="5967" t="s">
        <v>389</v>
      </c>
      <c r="C94" s="5966" t="s">
        <v>5391</v>
      </c>
      <c r="D94" s="6065">
        <v>84.238</v>
      </c>
      <c r="E94" s="5967">
        <f t="shared" si="5"/>
        <v>84.238</v>
      </c>
    </row>
    <row r="95" spans="1:5">
      <c r="A95" s="5964">
        <v>9100002534</v>
      </c>
      <c r="B95" s="5967" t="s">
        <v>390</v>
      </c>
      <c r="C95" s="5966" t="s">
        <v>5380</v>
      </c>
      <c r="D95" s="6065">
        <v>103.64199999999998</v>
      </c>
      <c r="E95" s="5967">
        <f t="shared" si="5"/>
        <v>103.64199999999998</v>
      </c>
    </row>
    <row r="96" spans="1:5">
      <c r="A96" s="5964">
        <v>9100003234</v>
      </c>
      <c r="B96" s="5967" t="s">
        <v>401</v>
      </c>
      <c r="C96" s="5966" t="s">
        <v>354</v>
      </c>
      <c r="D96" s="6065">
        <v>113.586</v>
      </c>
      <c r="E96" s="5967">
        <f t="shared" si="5"/>
        <v>113.586</v>
      </c>
    </row>
    <row r="97" spans="1:5">
      <c r="A97" s="5964">
        <v>9100003201</v>
      </c>
      <c r="B97" s="5967" t="s">
        <v>393</v>
      </c>
      <c r="C97" s="5966" t="s">
        <v>5392</v>
      </c>
      <c r="D97" s="6065">
        <v>174.85599999999999</v>
      </c>
      <c r="E97" s="5967">
        <f t="shared" si="5"/>
        <v>174.85599999999999</v>
      </c>
    </row>
    <row r="98" spans="1:5">
      <c r="A98" s="5973" t="s">
        <v>5393</v>
      </c>
      <c r="B98" s="5969"/>
      <c r="C98" s="5970"/>
      <c r="D98" s="808"/>
      <c r="E98" s="5974"/>
    </row>
    <row r="99" spans="1:5">
      <c r="A99" s="5963" t="s">
        <v>12849</v>
      </c>
      <c r="B99" s="5967" t="s">
        <v>393</v>
      </c>
      <c r="C99" s="5983" t="s">
        <v>12851</v>
      </c>
      <c r="D99" s="6065">
        <v>488.13599999999991</v>
      </c>
      <c r="E99" s="5967">
        <f>D99-D99*$B$4/100</f>
        <v>488.13599999999991</v>
      </c>
    </row>
    <row r="100" spans="1:5">
      <c r="A100" s="5964">
        <v>9000040114</v>
      </c>
      <c r="B100" s="5967" t="s">
        <v>385</v>
      </c>
      <c r="C100" s="5966" t="s">
        <v>5384</v>
      </c>
      <c r="D100" s="6065">
        <v>610.65399999999988</v>
      </c>
      <c r="E100" s="5967">
        <f>D100-D100*$B$4/100</f>
        <v>610.65399999999988</v>
      </c>
    </row>
    <row r="101" spans="1:5">
      <c r="A101" s="5964">
        <v>9000050112</v>
      </c>
      <c r="B101" s="5967" t="s">
        <v>2463</v>
      </c>
      <c r="C101" s="5966" t="s">
        <v>5388</v>
      </c>
      <c r="D101" s="6065">
        <v>891</v>
      </c>
      <c r="E101" s="5967">
        <f>D101-D101*$B$4/100</f>
        <v>891</v>
      </c>
    </row>
    <row r="102" spans="1:5">
      <c r="A102" s="5964">
        <v>9000006302</v>
      </c>
      <c r="B102" s="5967" t="s">
        <v>386</v>
      </c>
      <c r="C102" s="5966" t="s">
        <v>5389</v>
      </c>
      <c r="D102" s="6065">
        <v>1636.1619999999998</v>
      </c>
      <c r="E102" s="5967">
        <f>D102-D102*$B$4/100</f>
        <v>1636.1619999999998</v>
      </c>
    </row>
    <row r="103" spans="1:5">
      <c r="A103" s="5973" t="s">
        <v>5394</v>
      </c>
      <c r="B103" s="5969"/>
      <c r="C103" s="5970"/>
      <c r="D103" s="808"/>
      <c r="E103" s="5974"/>
    </row>
    <row r="104" spans="1:5">
      <c r="A104" s="5964">
        <v>9000002012</v>
      </c>
      <c r="B104" s="5967" t="s">
        <v>387</v>
      </c>
      <c r="C104" s="5966" t="s">
        <v>5391</v>
      </c>
      <c r="D104" s="6065">
        <v>93.807999999999993</v>
      </c>
      <c r="E104" s="5967">
        <f t="shared" ref="E104:E109" si="6">D104-D104*$B$4/100</f>
        <v>93.807999999999993</v>
      </c>
    </row>
    <row r="105" spans="1:5">
      <c r="A105" s="5964">
        <v>9000002034</v>
      </c>
      <c r="B105" s="5967" t="s">
        <v>388</v>
      </c>
      <c r="C105" s="5966" t="s">
        <v>354</v>
      </c>
      <c r="D105" s="6065">
        <v>147.83999999999997</v>
      </c>
      <c r="E105" s="5967">
        <f t="shared" si="6"/>
        <v>147.83999999999997</v>
      </c>
    </row>
    <row r="106" spans="1:5">
      <c r="A106" s="5964">
        <v>9000002512</v>
      </c>
      <c r="B106" s="5967" t="s">
        <v>389</v>
      </c>
      <c r="C106" s="5966" t="s">
        <v>354</v>
      </c>
      <c r="D106" s="6065">
        <v>103.02599999999998</v>
      </c>
      <c r="E106" s="5967">
        <f t="shared" si="6"/>
        <v>103.02599999999998</v>
      </c>
    </row>
    <row r="107" spans="1:5">
      <c r="A107" s="5964">
        <v>9000002534</v>
      </c>
      <c r="B107" s="5967" t="s">
        <v>390</v>
      </c>
      <c r="C107" s="5966" t="s">
        <v>354</v>
      </c>
      <c r="D107" s="6065">
        <v>139.678</v>
      </c>
      <c r="E107" s="5967">
        <f t="shared" si="6"/>
        <v>139.678</v>
      </c>
    </row>
    <row r="108" spans="1:5">
      <c r="A108" s="5964">
        <v>9000003234</v>
      </c>
      <c r="B108" s="5967" t="s">
        <v>401</v>
      </c>
      <c r="C108" s="5966" t="s">
        <v>5396</v>
      </c>
      <c r="D108" s="6065">
        <v>156.15600000000001</v>
      </c>
      <c r="E108" s="5967">
        <f t="shared" si="6"/>
        <v>156.15600000000001</v>
      </c>
    </row>
    <row r="109" spans="1:5">
      <c r="A109" s="5964">
        <v>9000003201</v>
      </c>
      <c r="B109" s="5967" t="s">
        <v>393</v>
      </c>
      <c r="C109" s="5966" t="s">
        <v>5395</v>
      </c>
      <c r="D109" s="6065">
        <v>233.28799999999998</v>
      </c>
      <c r="E109" s="5967">
        <f t="shared" si="6"/>
        <v>233.28799999999998</v>
      </c>
    </row>
    <row r="110" spans="1:5">
      <c r="A110" s="5973" t="s">
        <v>409</v>
      </c>
      <c r="B110" s="5969"/>
      <c r="C110" s="5970"/>
      <c r="D110" s="808"/>
      <c r="E110" s="5974"/>
    </row>
    <row r="111" spans="1:5">
      <c r="A111" s="5964">
        <v>9801002012</v>
      </c>
      <c r="B111" s="5967" t="s">
        <v>395</v>
      </c>
      <c r="C111" s="5966" t="s">
        <v>354</v>
      </c>
      <c r="D111" s="6065">
        <v>188.60599999999999</v>
      </c>
      <c r="E111" s="5967">
        <f t="shared" ref="E111:E122" si="7">D111-D111*$B$4/100</f>
        <v>188.60599999999999</v>
      </c>
    </row>
    <row r="112" spans="1:5">
      <c r="A112" s="5964">
        <v>9801002034</v>
      </c>
      <c r="B112" s="5967" t="s">
        <v>396</v>
      </c>
      <c r="C112" s="5966" t="s">
        <v>354</v>
      </c>
      <c r="D112" s="6065">
        <v>187.374</v>
      </c>
      <c r="E112" s="5967">
        <f t="shared" si="7"/>
        <v>187.374</v>
      </c>
    </row>
    <row r="113" spans="1:5">
      <c r="A113" s="5964">
        <v>9801002001</v>
      </c>
      <c r="B113" s="5967" t="s">
        <v>5397</v>
      </c>
      <c r="C113" s="5966" t="s">
        <v>5376</v>
      </c>
      <c r="D113" s="6065">
        <v>355.10199999999992</v>
      </c>
      <c r="E113" s="5967">
        <f t="shared" si="7"/>
        <v>355.10199999999992</v>
      </c>
    </row>
    <row r="114" spans="1:5">
      <c r="A114" s="5964">
        <v>9801002512</v>
      </c>
      <c r="B114" s="5967" t="s">
        <v>397</v>
      </c>
      <c r="C114" s="5966" t="s">
        <v>5376</v>
      </c>
      <c r="D114" s="6065">
        <v>277.92599999999999</v>
      </c>
      <c r="E114" s="5967">
        <f t="shared" si="7"/>
        <v>277.92599999999999</v>
      </c>
    </row>
    <row r="115" spans="1:5">
      <c r="A115" s="5964">
        <v>9801002534</v>
      </c>
      <c r="B115" s="5967" t="s">
        <v>398</v>
      </c>
      <c r="C115" s="5966" t="s">
        <v>5376</v>
      </c>
      <c r="D115" s="6065">
        <v>281.75399999999996</v>
      </c>
      <c r="E115" s="5967">
        <f t="shared" si="7"/>
        <v>281.75399999999996</v>
      </c>
    </row>
    <row r="116" spans="1:5">
      <c r="A116" s="5964">
        <v>9801002501</v>
      </c>
      <c r="B116" s="5967" t="s">
        <v>2560</v>
      </c>
      <c r="C116" s="5966" t="s">
        <v>5376</v>
      </c>
      <c r="D116" s="6065">
        <v>304.26</v>
      </c>
      <c r="E116" s="5967">
        <f t="shared" si="7"/>
        <v>304.26</v>
      </c>
    </row>
    <row r="117" spans="1:5">
      <c r="A117" s="5964">
        <v>9801003234</v>
      </c>
      <c r="B117" s="5967" t="s">
        <v>399</v>
      </c>
      <c r="C117" s="5966" t="s">
        <v>5398</v>
      </c>
      <c r="D117" s="6065">
        <v>357.41199999999998</v>
      </c>
      <c r="E117" s="5967">
        <f t="shared" si="7"/>
        <v>357.41199999999998</v>
      </c>
    </row>
    <row r="118" spans="1:5">
      <c r="A118" s="5964">
        <v>9801003201</v>
      </c>
      <c r="B118" s="5967" t="s">
        <v>393</v>
      </c>
      <c r="C118" s="5966" t="s">
        <v>5398</v>
      </c>
      <c r="D118" s="6065">
        <v>350.56999999999994</v>
      </c>
      <c r="E118" s="5967">
        <f t="shared" si="7"/>
        <v>350.56999999999994</v>
      </c>
    </row>
    <row r="119" spans="1:5">
      <c r="A119" s="5964">
        <v>9801003214</v>
      </c>
      <c r="B119" s="5967" t="s">
        <v>2562</v>
      </c>
      <c r="C119" s="5966" t="s">
        <v>5398</v>
      </c>
      <c r="D119" s="6065">
        <v>421.56399999999996</v>
      </c>
      <c r="E119" s="5967">
        <f t="shared" si="7"/>
        <v>421.56399999999996</v>
      </c>
    </row>
    <row r="120" spans="1:5">
      <c r="A120" s="5979">
        <v>7000140114</v>
      </c>
      <c r="B120" s="5964" t="s">
        <v>385</v>
      </c>
      <c r="C120" s="5966" t="s">
        <v>408</v>
      </c>
      <c r="D120" s="6065">
        <v>535.63400000000001</v>
      </c>
      <c r="E120" s="5967">
        <f t="shared" si="7"/>
        <v>535.63400000000001</v>
      </c>
    </row>
    <row r="121" spans="1:5">
      <c r="A121" s="5979">
        <v>7000150112</v>
      </c>
      <c r="B121" s="5964" t="s">
        <v>2463</v>
      </c>
      <c r="C121" s="5966" t="s">
        <v>5412</v>
      </c>
      <c r="D121" s="6065">
        <v>1021.0859999999999</v>
      </c>
      <c r="E121" s="5967">
        <f t="shared" si="7"/>
        <v>1021.0859999999999</v>
      </c>
    </row>
    <row r="122" spans="1:5">
      <c r="A122" s="5979">
        <v>7000163002</v>
      </c>
      <c r="B122" s="5964" t="s">
        <v>386</v>
      </c>
      <c r="C122" s="5966" t="s">
        <v>5264</v>
      </c>
      <c r="D122" s="6065">
        <v>1511.1139999999998</v>
      </c>
      <c r="E122" s="5967">
        <f t="shared" si="7"/>
        <v>1511.1139999999998</v>
      </c>
    </row>
    <row r="123" spans="1:5">
      <c r="A123" s="5973" t="s">
        <v>413</v>
      </c>
      <c r="B123" s="5969"/>
      <c r="C123" s="5970"/>
      <c r="D123" s="808"/>
      <c r="E123" s="5974"/>
    </row>
    <row r="124" spans="1:5">
      <c r="A124" s="5964">
        <v>9800002012</v>
      </c>
      <c r="B124" s="5967" t="s">
        <v>395</v>
      </c>
      <c r="C124" s="5966" t="s">
        <v>354</v>
      </c>
      <c r="D124" s="6065">
        <v>197.73599999999996</v>
      </c>
      <c r="E124" s="5967">
        <f t="shared" ref="E124:E135" si="8">D124-D124*$B$4/100</f>
        <v>197.73599999999996</v>
      </c>
    </row>
    <row r="125" spans="1:5">
      <c r="A125" s="5964">
        <v>9800002034</v>
      </c>
      <c r="B125" s="5967" t="s">
        <v>396</v>
      </c>
      <c r="C125" s="5966" t="s">
        <v>354</v>
      </c>
      <c r="D125" s="6065">
        <v>229.19599999999997</v>
      </c>
      <c r="E125" s="5967">
        <f t="shared" si="8"/>
        <v>229.19599999999997</v>
      </c>
    </row>
    <row r="126" spans="1:5">
      <c r="A126" s="5964">
        <v>9800002001</v>
      </c>
      <c r="B126" s="5967" t="s">
        <v>5397</v>
      </c>
      <c r="C126" s="5966" t="s">
        <v>5376</v>
      </c>
      <c r="D126" s="6065">
        <v>413.09399999999999</v>
      </c>
      <c r="E126" s="5967">
        <f t="shared" si="8"/>
        <v>413.09399999999999</v>
      </c>
    </row>
    <row r="127" spans="1:5">
      <c r="A127" s="5964">
        <v>9800002512</v>
      </c>
      <c r="B127" s="5967" t="s">
        <v>397</v>
      </c>
      <c r="C127" s="5966" t="s">
        <v>5376</v>
      </c>
      <c r="D127" s="6065">
        <v>292.81999999999994</v>
      </c>
      <c r="E127" s="5967">
        <f t="shared" si="8"/>
        <v>292.81999999999994</v>
      </c>
    </row>
    <row r="128" spans="1:5">
      <c r="A128" s="5964">
        <v>9800002534</v>
      </c>
      <c r="B128" s="5967" t="s">
        <v>398</v>
      </c>
      <c r="C128" s="5966" t="s">
        <v>5376</v>
      </c>
      <c r="D128" s="6065">
        <v>305.93199999999996</v>
      </c>
      <c r="E128" s="5967">
        <f t="shared" si="8"/>
        <v>305.93199999999996</v>
      </c>
    </row>
    <row r="129" spans="1:5">
      <c r="A129" s="5964">
        <v>9800002501</v>
      </c>
      <c r="B129" s="5967" t="s">
        <v>2560</v>
      </c>
      <c r="C129" s="5966" t="s">
        <v>5376</v>
      </c>
      <c r="D129" s="6065">
        <v>361.96599999999995</v>
      </c>
      <c r="E129" s="5967">
        <f t="shared" si="8"/>
        <v>361.96599999999995</v>
      </c>
    </row>
    <row r="130" spans="1:5">
      <c r="A130" s="5964">
        <v>9800003234</v>
      </c>
      <c r="B130" s="5967" t="s">
        <v>399</v>
      </c>
      <c r="C130" s="5966" t="s">
        <v>5398</v>
      </c>
      <c r="D130" s="6065">
        <v>379.96199999999999</v>
      </c>
      <c r="E130" s="5967">
        <f t="shared" si="8"/>
        <v>379.96199999999999</v>
      </c>
    </row>
    <row r="131" spans="1:5">
      <c r="A131" s="5964">
        <v>9800003201</v>
      </c>
      <c r="B131" s="5967" t="s">
        <v>393</v>
      </c>
      <c r="C131" s="5966" t="s">
        <v>5398</v>
      </c>
      <c r="D131" s="6065">
        <v>416.56999999999994</v>
      </c>
      <c r="E131" s="5967">
        <f t="shared" si="8"/>
        <v>416.56999999999994</v>
      </c>
    </row>
    <row r="132" spans="1:5">
      <c r="A132" s="5964">
        <v>9800003214</v>
      </c>
      <c r="B132" s="5967" t="s">
        <v>2562</v>
      </c>
      <c r="C132" s="5966" t="s">
        <v>5399</v>
      </c>
      <c r="D132" s="6065">
        <v>516.5379999999999</v>
      </c>
      <c r="E132" s="5967">
        <f t="shared" si="8"/>
        <v>516.5379999999999</v>
      </c>
    </row>
    <row r="133" spans="1:5">
      <c r="A133" s="5979">
        <v>7000240114</v>
      </c>
      <c r="B133" s="5964" t="s">
        <v>385</v>
      </c>
      <c r="C133" s="5966" t="s">
        <v>408</v>
      </c>
      <c r="D133" s="6065">
        <v>686.59799999999984</v>
      </c>
      <c r="E133" s="5967">
        <f t="shared" si="8"/>
        <v>686.59799999999984</v>
      </c>
    </row>
    <row r="134" spans="1:5">
      <c r="A134" s="5979">
        <v>7000250112</v>
      </c>
      <c r="B134" s="5964" t="s">
        <v>2463</v>
      </c>
      <c r="C134" s="5966" t="s">
        <v>5412</v>
      </c>
      <c r="D134" s="6065">
        <v>1187.9559999999999</v>
      </c>
      <c r="E134" s="5967">
        <f t="shared" si="8"/>
        <v>1187.9559999999999</v>
      </c>
    </row>
    <row r="135" spans="1:5">
      <c r="A135" s="5979">
        <v>7000263002</v>
      </c>
      <c r="B135" s="5964" t="s">
        <v>386</v>
      </c>
      <c r="C135" s="5966" t="s">
        <v>5264</v>
      </c>
      <c r="D135" s="6065">
        <v>1767.4139999999998</v>
      </c>
      <c r="E135" s="5967">
        <f t="shared" si="8"/>
        <v>1767.4139999999998</v>
      </c>
    </row>
    <row r="136" spans="1:5">
      <c r="A136" s="6066" t="s">
        <v>21968</v>
      </c>
      <c r="B136" s="5989"/>
      <c r="C136" s="5968"/>
      <c r="D136" s="808"/>
      <c r="E136" s="5972"/>
    </row>
    <row r="137" spans="1:5">
      <c r="A137" s="6063">
        <v>9888202012</v>
      </c>
      <c r="B137" s="5967" t="s">
        <v>395</v>
      </c>
      <c r="C137" s="6063" t="s">
        <v>21966</v>
      </c>
      <c r="D137" s="6065">
        <v>154.70399999999998</v>
      </c>
      <c r="E137" s="5967">
        <f t="shared" ref="E137:E140" si="9">D137-D137*$B$4/100</f>
        <v>154.70399999999998</v>
      </c>
    </row>
    <row r="138" spans="1:5">
      <c r="A138" s="6063">
        <v>9888202034</v>
      </c>
      <c r="B138" s="5967" t="s">
        <v>396</v>
      </c>
      <c r="C138" s="6063" t="s">
        <v>21966</v>
      </c>
      <c r="D138" s="6065">
        <v>207.81199999999995</v>
      </c>
      <c r="E138" s="5967">
        <f t="shared" si="9"/>
        <v>207.81199999999995</v>
      </c>
    </row>
    <row r="139" spans="1:5">
      <c r="A139" s="6063">
        <v>9888202534</v>
      </c>
      <c r="B139" s="5967" t="s">
        <v>398</v>
      </c>
      <c r="C139" s="6063" t="s">
        <v>21965</v>
      </c>
      <c r="D139" s="6065">
        <v>223.07999999999998</v>
      </c>
      <c r="E139" s="5967">
        <f t="shared" si="9"/>
        <v>223.07999999999998</v>
      </c>
    </row>
    <row r="140" spans="1:5">
      <c r="A140" s="6063">
        <v>9888202501</v>
      </c>
      <c r="B140" s="5967" t="s">
        <v>2560</v>
      </c>
      <c r="C140" s="6063" t="s">
        <v>21967</v>
      </c>
      <c r="D140" s="6065">
        <v>339.63599999999991</v>
      </c>
      <c r="E140" s="5967">
        <f t="shared" si="9"/>
        <v>339.63599999999991</v>
      </c>
    </row>
    <row r="141" spans="1:5">
      <c r="A141" s="5991" t="s">
        <v>21969</v>
      </c>
      <c r="B141" s="5988"/>
      <c r="C141" s="6064"/>
      <c r="D141" s="808"/>
      <c r="E141" s="5972"/>
    </row>
    <row r="142" spans="1:5">
      <c r="A142" s="6063">
        <v>9822200020</v>
      </c>
      <c r="B142" s="5967">
        <v>20</v>
      </c>
      <c r="C142" s="6063" t="s">
        <v>21966</v>
      </c>
      <c r="D142" s="6065">
        <v>41.47</v>
      </c>
      <c r="E142" s="5967">
        <f t="shared" ref="E142" si="10">D142-D142*$B$4/100</f>
        <v>41.47</v>
      </c>
    </row>
    <row r="143" spans="1:5">
      <c r="A143" s="5973" t="s">
        <v>5400</v>
      </c>
      <c r="B143" s="5969"/>
      <c r="C143" s="5970"/>
      <c r="D143" s="808"/>
      <c r="E143" s="5974"/>
    </row>
    <row r="144" spans="1:5">
      <c r="A144" s="5964">
        <v>9000000320</v>
      </c>
      <c r="B144" s="5965">
        <v>20</v>
      </c>
      <c r="C144" s="5966" t="s">
        <v>5375</v>
      </c>
      <c r="D144" s="6065">
        <v>8.2939999999999987</v>
      </c>
      <c r="E144" s="5967">
        <f t="shared" ref="E144:E149" si="11">D144-D144*$B$4/100</f>
        <v>8.2939999999999987</v>
      </c>
    </row>
    <row r="145" spans="1:5">
      <c r="A145" s="5964">
        <v>9000000325</v>
      </c>
      <c r="B145" s="5965">
        <v>25</v>
      </c>
      <c r="C145" s="5966" t="s">
        <v>349</v>
      </c>
      <c r="D145" s="6065">
        <v>13.793999999999999</v>
      </c>
      <c r="E145" s="5967">
        <f t="shared" si="11"/>
        <v>13.793999999999999</v>
      </c>
    </row>
    <row r="146" spans="1:5">
      <c r="A146" s="5964">
        <v>9000000332</v>
      </c>
      <c r="B146" s="5965">
        <v>32</v>
      </c>
      <c r="C146" s="5966" t="s">
        <v>5376</v>
      </c>
      <c r="D146" s="6065">
        <v>27.763999999999996</v>
      </c>
      <c r="E146" s="5967">
        <f t="shared" si="11"/>
        <v>27.763999999999996</v>
      </c>
    </row>
    <row r="147" spans="1:5">
      <c r="A147" s="5964">
        <v>9000000340</v>
      </c>
      <c r="B147" s="5965">
        <v>40</v>
      </c>
      <c r="C147" s="5966" t="s">
        <v>5385</v>
      </c>
      <c r="D147" s="6065">
        <v>53.261999999999993</v>
      </c>
      <c r="E147" s="5967">
        <f t="shared" si="11"/>
        <v>53.261999999999993</v>
      </c>
    </row>
    <row r="148" spans="1:5">
      <c r="A148" s="5964">
        <v>9000000350</v>
      </c>
      <c r="B148" s="5965">
        <v>50</v>
      </c>
      <c r="C148" s="5966" t="s">
        <v>5401</v>
      </c>
      <c r="D148" s="6065">
        <v>88.066000000000003</v>
      </c>
      <c r="E148" s="5967">
        <f t="shared" si="11"/>
        <v>88.066000000000003</v>
      </c>
    </row>
    <row r="149" spans="1:5">
      <c r="A149" s="5964">
        <v>9000000363</v>
      </c>
      <c r="B149" s="5965">
        <v>63</v>
      </c>
      <c r="C149" s="5966" t="s">
        <v>5264</v>
      </c>
      <c r="D149" s="6065">
        <v>174.94399999999996</v>
      </c>
      <c r="E149" s="5967">
        <f t="shared" si="11"/>
        <v>174.94399999999996</v>
      </c>
    </row>
    <row r="150" spans="1:5">
      <c r="A150" s="5973" t="s">
        <v>5402</v>
      </c>
      <c r="B150" s="5969"/>
      <c r="C150" s="5970"/>
      <c r="D150" s="808"/>
      <c r="E150" s="5974"/>
    </row>
    <row r="151" spans="1:5">
      <c r="A151" s="5964">
        <v>9400002045</v>
      </c>
      <c r="B151" s="5965">
        <v>20</v>
      </c>
      <c r="C151" s="5966" t="s">
        <v>5375</v>
      </c>
      <c r="D151" s="6065">
        <v>6.6</v>
      </c>
      <c r="E151" s="5967">
        <f t="shared" ref="E151:E156" si="12">D151-D151*$B$4/100</f>
        <v>6.6</v>
      </c>
    </row>
    <row r="152" spans="1:5">
      <c r="A152" s="5964">
        <v>9400002545</v>
      </c>
      <c r="B152" s="5965">
        <v>25</v>
      </c>
      <c r="C152" s="5966" t="s">
        <v>5391</v>
      </c>
      <c r="D152" s="6065">
        <v>10.911999999999999</v>
      </c>
      <c r="E152" s="5967">
        <f t="shared" si="12"/>
        <v>10.911999999999999</v>
      </c>
    </row>
    <row r="153" spans="1:5">
      <c r="A153" s="5964">
        <v>9400003245</v>
      </c>
      <c r="B153" s="5965">
        <v>32</v>
      </c>
      <c r="C153" s="5966" t="s">
        <v>5381</v>
      </c>
      <c r="D153" s="6065">
        <v>20.371999999999996</v>
      </c>
      <c r="E153" s="5967">
        <f t="shared" si="12"/>
        <v>20.371999999999996</v>
      </c>
    </row>
    <row r="154" spans="1:5">
      <c r="A154" s="5964">
        <v>9400004045</v>
      </c>
      <c r="B154" s="5965">
        <v>40</v>
      </c>
      <c r="C154" s="5966" t="s">
        <v>408</v>
      </c>
      <c r="D154" s="6065">
        <v>44.637999999999991</v>
      </c>
      <c r="E154" s="5967">
        <f t="shared" si="12"/>
        <v>44.637999999999991</v>
      </c>
    </row>
    <row r="155" spans="1:5">
      <c r="A155" s="5964">
        <v>9400005045</v>
      </c>
      <c r="B155" s="5965">
        <v>50</v>
      </c>
      <c r="C155" s="5966" t="s">
        <v>5388</v>
      </c>
      <c r="D155" s="6065">
        <v>74.975999999999985</v>
      </c>
      <c r="E155" s="5967">
        <f t="shared" si="12"/>
        <v>74.975999999999985</v>
      </c>
    </row>
    <row r="156" spans="1:5">
      <c r="A156" s="5964">
        <v>9400006345</v>
      </c>
      <c r="B156" s="5965">
        <v>63</v>
      </c>
      <c r="C156" s="5966" t="s">
        <v>5403</v>
      </c>
      <c r="D156" s="6065">
        <v>126.47799999999999</v>
      </c>
      <c r="E156" s="5967">
        <f t="shared" si="12"/>
        <v>126.47799999999999</v>
      </c>
    </row>
    <row r="157" spans="1:5">
      <c r="A157" s="5975" t="s">
        <v>20428</v>
      </c>
      <c r="B157" s="5971"/>
      <c r="C157" s="5968"/>
      <c r="D157" s="808"/>
      <c r="E157" s="5972"/>
    </row>
    <row r="158" spans="1:5">
      <c r="A158" s="5982">
        <v>9422002090</v>
      </c>
      <c r="B158" s="5965">
        <v>20</v>
      </c>
      <c r="C158" s="5966" t="s">
        <v>5375</v>
      </c>
      <c r="D158" s="6065">
        <v>20.745999999999999</v>
      </c>
      <c r="E158" s="5967">
        <f t="shared" ref="E158:E160" si="13">D158-D158*$B$4/100</f>
        <v>20.745999999999999</v>
      </c>
    </row>
    <row r="159" spans="1:5">
      <c r="A159" s="5982">
        <v>9422002590</v>
      </c>
      <c r="B159" s="5965">
        <v>25</v>
      </c>
      <c r="C159" s="5966" t="s">
        <v>20432</v>
      </c>
      <c r="D159" s="6065">
        <v>22.505999999999997</v>
      </c>
      <c r="E159" s="5967">
        <f t="shared" si="13"/>
        <v>22.505999999999997</v>
      </c>
    </row>
    <row r="160" spans="1:5">
      <c r="A160" s="5982">
        <v>9422003290</v>
      </c>
      <c r="B160" s="5965">
        <v>32</v>
      </c>
      <c r="C160" s="5966" t="s">
        <v>5376</v>
      </c>
      <c r="D160" s="6065">
        <v>29.039999999999996</v>
      </c>
      <c r="E160" s="5967">
        <f t="shared" si="13"/>
        <v>29.039999999999996</v>
      </c>
    </row>
    <row r="161" spans="1:5">
      <c r="A161" s="5975" t="s">
        <v>20429</v>
      </c>
      <c r="B161" s="5971"/>
      <c r="C161" s="5968"/>
      <c r="D161" s="808"/>
      <c r="E161" s="5972"/>
    </row>
    <row r="162" spans="1:5">
      <c r="A162" s="5984">
        <v>9422002045</v>
      </c>
      <c r="B162" s="5965">
        <v>20</v>
      </c>
      <c r="C162" s="5966" t="s">
        <v>5375</v>
      </c>
      <c r="D162" s="6065">
        <v>22.901999999999997</v>
      </c>
      <c r="E162" s="5967">
        <f t="shared" ref="E162:E164" si="14">D162-D162*$B$4/100</f>
        <v>22.901999999999997</v>
      </c>
    </row>
    <row r="163" spans="1:5">
      <c r="A163" s="5982">
        <v>9422002545</v>
      </c>
      <c r="B163" s="5965">
        <v>25</v>
      </c>
      <c r="C163" s="5966" t="s">
        <v>5391</v>
      </c>
      <c r="D163" s="6065">
        <v>31.13</v>
      </c>
      <c r="E163" s="5967">
        <f t="shared" si="14"/>
        <v>31.13</v>
      </c>
    </row>
    <row r="164" spans="1:5">
      <c r="A164" s="5985">
        <v>9422003245</v>
      </c>
      <c r="B164" s="5965">
        <v>32</v>
      </c>
      <c r="C164" s="5966" t="s">
        <v>5381</v>
      </c>
      <c r="D164" s="6065">
        <v>60.169999999999995</v>
      </c>
      <c r="E164" s="5967">
        <f t="shared" si="14"/>
        <v>60.169999999999995</v>
      </c>
    </row>
    <row r="165" spans="1:5">
      <c r="A165" s="5975" t="s">
        <v>21962</v>
      </c>
      <c r="B165" s="5971"/>
      <c r="C165" s="5968"/>
      <c r="D165" s="808"/>
      <c r="E165" s="5972"/>
    </row>
    <row r="166" spans="1:5">
      <c r="A166" s="6063">
        <v>9423002090</v>
      </c>
      <c r="B166" s="5965" t="s">
        <v>308</v>
      </c>
      <c r="C166" s="6067" t="s">
        <v>5375</v>
      </c>
      <c r="D166" s="6065">
        <v>17.577999999999999</v>
      </c>
      <c r="E166" s="5967">
        <f t="shared" ref="E166:E168" si="15">D166-D166*$B$4/100</f>
        <v>17.577999999999999</v>
      </c>
    </row>
    <row r="167" spans="1:5">
      <c r="A167" s="6063">
        <v>9423002590</v>
      </c>
      <c r="B167" s="5967" t="s">
        <v>309</v>
      </c>
      <c r="C167" s="6067" t="s">
        <v>354</v>
      </c>
      <c r="D167" s="6065">
        <v>27.279999999999998</v>
      </c>
      <c r="E167" s="5967">
        <f t="shared" si="15"/>
        <v>27.279999999999998</v>
      </c>
    </row>
    <row r="168" spans="1:5">
      <c r="A168" s="6063">
        <v>9423003290</v>
      </c>
      <c r="B168" s="5967" t="s">
        <v>310</v>
      </c>
      <c r="C168" s="6067" t="s">
        <v>354</v>
      </c>
      <c r="D168" s="6065">
        <v>27.719999999999995</v>
      </c>
      <c r="E168" s="5967">
        <f t="shared" si="15"/>
        <v>27.719999999999995</v>
      </c>
    </row>
    <row r="169" spans="1:5">
      <c r="A169" s="5973" t="s">
        <v>400</v>
      </c>
      <c r="B169" s="5969"/>
      <c r="C169" s="5970"/>
      <c r="D169" s="808"/>
      <c r="E169" s="5974"/>
    </row>
    <row r="170" spans="1:5">
      <c r="A170" s="5964">
        <v>9410002012</v>
      </c>
      <c r="B170" s="5967" t="s">
        <v>387</v>
      </c>
      <c r="C170" s="5966" t="s">
        <v>354</v>
      </c>
      <c r="D170" s="6065">
        <v>100.58399999999999</v>
      </c>
      <c r="E170" s="5967">
        <f t="shared" ref="E170:E175" si="16">D170-D170*$B$4/100</f>
        <v>100.58399999999999</v>
      </c>
    </row>
    <row r="171" spans="1:5">
      <c r="A171" s="5964">
        <v>9410002034</v>
      </c>
      <c r="B171" s="5967" t="s">
        <v>388</v>
      </c>
      <c r="C171" s="5966" t="s">
        <v>5381</v>
      </c>
      <c r="D171" s="6065">
        <v>157.71799999999999</v>
      </c>
      <c r="E171" s="5967">
        <f t="shared" si="16"/>
        <v>157.71799999999999</v>
      </c>
    </row>
    <row r="172" spans="1:5">
      <c r="A172" s="5964">
        <v>9410002512</v>
      </c>
      <c r="B172" s="5967" t="s">
        <v>389</v>
      </c>
      <c r="C172" s="5966" t="s">
        <v>5381</v>
      </c>
      <c r="D172" s="6065">
        <v>107.79999999999998</v>
      </c>
      <c r="E172" s="5967">
        <f t="shared" si="16"/>
        <v>107.79999999999998</v>
      </c>
    </row>
    <row r="173" spans="1:5">
      <c r="A173" s="5964">
        <v>9410002534</v>
      </c>
      <c r="B173" s="5967" t="s">
        <v>390</v>
      </c>
      <c r="C173" s="5966" t="s">
        <v>5376</v>
      </c>
      <c r="D173" s="6065">
        <v>154.15399999999997</v>
      </c>
      <c r="E173" s="5967">
        <f t="shared" si="16"/>
        <v>154.15399999999997</v>
      </c>
    </row>
    <row r="174" spans="1:5">
      <c r="A174" s="5964">
        <v>9410003234</v>
      </c>
      <c r="B174" s="5967" t="s">
        <v>399</v>
      </c>
      <c r="C174" s="5966" t="s">
        <v>407</v>
      </c>
      <c r="D174" s="6065">
        <v>173.77799999999996</v>
      </c>
      <c r="E174" s="5967">
        <f t="shared" si="16"/>
        <v>173.77799999999996</v>
      </c>
    </row>
    <row r="175" spans="1:5">
      <c r="A175" s="5964">
        <v>9410003201</v>
      </c>
      <c r="B175" s="5967" t="s">
        <v>393</v>
      </c>
      <c r="C175" s="5966" t="s">
        <v>352</v>
      </c>
      <c r="D175" s="6065">
        <v>257.42199999999997</v>
      </c>
      <c r="E175" s="5967">
        <f t="shared" si="16"/>
        <v>257.42199999999997</v>
      </c>
    </row>
    <row r="176" spans="1:5">
      <c r="A176" s="5973" t="s">
        <v>578</v>
      </c>
      <c r="B176" s="5969"/>
      <c r="C176" s="5970"/>
      <c r="D176" s="808"/>
      <c r="E176" s="5974"/>
    </row>
    <row r="177" spans="1:5">
      <c r="A177" s="5964">
        <v>9400002012</v>
      </c>
      <c r="B177" s="5967" t="s">
        <v>387</v>
      </c>
      <c r="C177" s="5966" t="s">
        <v>5380</v>
      </c>
      <c r="D177" s="6065">
        <v>77.527999999999992</v>
      </c>
      <c r="E177" s="5967">
        <f>D177-D177*$B$4/100</f>
        <v>77.527999999999992</v>
      </c>
    </row>
    <row r="178" spans="1:5">
      <c r="A178" s="5964">
        <v>9400002034</v>
      </c>
      <c r="B178" s="5967" t="s">
        <v>388</v>
      </c>
      <c r="C178" s="5966" t="s">
        <v>354</v>
      </c>
      <c r="D178" s="6065">
        <v>122.276</v>
      </c>
      <c r="E178" s="5967">
        <f t="shared" ref="E178:E202" si="17">D178-D178*$B$4/100</f>
        <v>122.276</v>
      </c>
    </row>
    <row r="179" spans="1:5">
      <c r="A179" s="5964">
        <v>9400002512</v>
      </c>
      <c r="B179" s="5967" t="s">
        <v>389</v>
      </c>
      <c r="C179" s="5966" t="s">
        <v>354</v>
      </c>
      <c r="D179" s="6065">
        <v>91.343999999999994</v>
      </c>
      <c r="E179" s="5967">
        <f t="shared" si="17"/>
        <v>91.343999999999994</v>
      </c>
    </row>
    <row r="180" spans="1:5">
      <c r="A180" s="5964">
        <v>9400002534</v>
      </c>
      <c r="B180" s="5967" t="s">
        <v>390</v>
      </c>
      <c r="C180" s="5966" t="s">
        <v>5381</v>
      </c>
      <c r="D180" s="6065">
        <v>115.05999999999997</v>
      </c>
      <c r="E180" s="5967">
        <f t="shared" si="17"/>
        <v>115.05999999999997</v>
      </c>
    </row>
    <row r="181" spans="1:5">
      <c r="A181" s="5964">
        <v>9400003234</v>
      </c>
      <c r="B181" s="5967" t="s">
        <v>401</v>
      </c>
      <c r="C181" s="5966" t="s">
        <v>5376</v>
      </c>
      <c r="D181" s="6065">
        <v>135.95999999999998</v>
      </c>
      <c r="E181" s="5967">
        <f t="shared" si="17"/>
        <v>135.95999999999998</v>
      </c>
    </row>
    <row r="182" spans="1:5">
      <c r="A182" s="5964">
        <v>9400003201</v>
      </c>
      <c r="B182" s="5967" t="s">
        <v>2832</v>
      </c>
      <c r="C182" s="5966" t="s">
        <v>5387</v>
      </c>
      <c r="D182" s="6065">
        <v>198.35199999999998</v>
      </c>
      <c r="E182" s="5967">
        <f t="shared" si="17"/>
        <v>198.35199999999998</v>
      </c>
    </row>
    <row r="183" spans="1:5">
      <c r="A183" s="5973" t="s">
        <v>403</v>
      </c>
      <c r="B183" s="5969"/>
      <c r="C183" s="5970"/>
      <c r="D183" s="808"/>
      <c r="E183" s="5974"/>
    </row>
    <row r="184" spans="1:5">
      <c r="A184" s="5964">
        <v>9400082012</v>
      </c>
      <c r="B184" s="5967" t="s">
        <v>395</v>
      </c>
      <c r="C184" s="5966" t="s">
        <v>354</v>
      </c>
      <c r="D184" s="6065">
        <v>80.783999999999992</v>
      </c>
      <c r="E184" s="5967">
        <f t="shared" si="17"/>
        <v>80.783999999999992</v>
      </c>
    </row>
    <row r="185" spans="1:5">
      <c r="A185" s="5964">
        <v>9400082512</v>
      </c>
      <c r="B185" s="5967" t="s">
        <v>397</v>
      </c>
      <c r="C185" s="5966" t="s">
        <v>5381</v>
      </c>
      <c r="D185" s="6065">
        <v>104.038</v>
      </c>
      <c r="E185" s="5967">
        <f t="shared" si="17"/>
        <v>104.038</v>
      </c>
    </row>
    <row r="186" spans="1:5">
      <c r="A186" s="5964">
        <v>9400082534</v>
      </c>
      <c r="B186" s="5967" t="s">
        <v>390</v>
      </c>
      <c r="C186" s="5966" t="s">
        <v>5376</v>
      </c>
      <c r="D186" s="6065">
        <v>119.67999999999999</v>
      </c>
      <c r="E186" s="5967">
        <f t="shared" si="17"/>
        <v>119.67999999999999</v>
      </c>
    </row>
    <row r="187" spans="1:5">
      <c r="A187" s="5973" t="s">
        <v>3471</v>
      </c>
      <c r="B187" s="5969"/>
      <c r="C187" s="5970"/>
      <c r="D187" s="808"/>
      <c r="E187" s="5974"/>
    </row>
    <row r="188" spans="1:5">
      <c r="A188" s="5964">
        <v>9500082012</v>
      </c>
      <c r="B188" s="5967" t="s">
        <v>395</v>
      </c>
      <c r="C188" s="5966" t="s">
        <v>5381</v>
      </c>
      <c r="D188" s="6065">
        <v>109.098</v>
      </c>
      <c r="E188" s="5967">
        <f t="shared" si="17"/>
        <v>109.098</v>
      </c>
    </row>
    <row r="189" spans="1:5">
      <c r="A189" s="5964">
        <v>9500082512</v>
      </c>
      <c r="B189" s="5967" t="s">
        <v>397</v>
      </c>
      <c r="C189" s="5966" t="s">
        <v>5376</v>
      </c>
      <c r="D189" s="6065">
        <v>124.45399999999998</v>
      </c>
      <c r="E189" s="5967">
        <f t="shared" si="17"/>
        <v>124.45399999999998</v>
      </c>
    </row>
    <row r="190" spans="1:5">
      <c r="A190" s="5964">
        <v>9500082534</v>
      </c>
      <c r="B190" s="5967" t="s">
        <v>398</v>
      </c>
      <c r="C190" s="5966" t="s">
        <v>5376</v>
      </c>
      <c r="D190" s="6065">
        <v>155.25399999999996</v>
      </c>
      <c r="E190" s="5967">
        <f t="shared" si="17"/>
        <v>155.25399999999996</v>
      </c>
    </row>
    <row r="191" spans="1:5">
      <c r="A191" s="5975" t="s">
        <v>21964</v>
      </c>
      <c r="B191" s="5988"/>
      <c r="C191" s="5968"/>
      <c r="D191" s="808"/>
      <c r="E191" s="5972"/>
    </row>
    <row r="192" spans="1:5">
      <c r="A192" s="6063">
        <v>9888002012</v>
      </c>
      <c r="B192" s="5967" t="s">
        <v>395</v>
      </c>
      <c r="C192" s="6063" t="s">
        <v>21965</v>
      </c>
      <c r="D192" s="6065">
        <v>174.87799999999996</v>
      </c>
      <c r="E192" s="5967">
        <f t="shared" ref="E192:E195" si="18">D192-D192*$B$4/100</f>
        <v>174.87799999999996</v>
      </c>
    </row>
    <row r="193" spans="1:6">
      <c r="A193" s="6063">
        <v>9888002034</v>
      </c>
      <c r="B193" s="5967" t="s">
        <v>396</v>
      </c>
      <c r="C193" s="6063" t="s">
        <v>349</v>
      </c>
      <c r="D193" s="6065">
        <v>242.13199999999995</v>
      </c>
      <c r="E193" s="5967">
        <f t="shared" si="18"/>
        <v>242.13199999999995</v>
      </c>
    </row>
    <row r="194" spans="1:6">
      <c r="A194" s="6063">
        <v>9888002534</v>
      </c>
      <c r="B194" s="5967" t="s">
        <v>398</v>
      </c>
      <c r="C194" s="6063" t="s">
        <v>354</v>
      </c>
      <c r="D194" s="6065">
        <v>246.66399999999999</v>
      </c>
      <c r="E194" s="5967">
        <f t="shared" si="18"/>
        <v>246.66399999999999</v>
      </c>
    </row>
    <row r="195" spans="1:6">
      <c r="A195" s="6063">
        <v>9888002501</v>
      </c>
      <c r="B195" s="5967" t="s">
        <v>2560</v>
      </c>
      <c r="C195" s="6063" t="s">
        <v>5396</v>
      </c>
      <c r="D195" s="6065">
        <v>402.29199999999997</v>
      </c>
      <c r="E195" s="5967">
        <f t="shared" si="18"/>
        <v>402.29199999999997</v>
      </c>
    </row>
    <row r="196" spans="1:6">
      <c r="A196" s="5973" t="s">
        <v>143</v>
      </c>
      <c r="B196" s="5969"/>
      <c r="C196" s="5970"/>
      <c r="D196" s="808"/>
      <c r="E196" s="5974"/>
    </row>
    <row r="197" spans="1:6">
      <c r="A197" s="5964">
        <v>9000000420</v>
      </c>
      <c r="B197" s="5965">
        <v>20</v>
      </c>
      <c r="C197" s="5966" t="s">
        <v>349</v>
      </c>
      <c r="D197" s="6065">
        <v>10.603999999999999</v>
      </c>
      <c r="E197" s="5967">
        <f t="shared" si="17"/>
        <v>10.603999999999999</v>
      </c>
    </row>
    <row r="198" spans="1:6">
      <c r="A198" s="5964">
        <v>9000000425</v>
      </c>
      <c r="B198" s="5965">
        <v>25</v>
      </c>
      <c r="C198" s="5966" t="s">
        <v>5381</v>
      </c>
      <c r="D198" s="6065">
        <v>18.458000000000002</v>
      </c>
      <c r="E198" s="5967">
        <f t="shared" si="17"/>
        <v>18.458000000000002</v>
      </c>
    </row>
    <row r="199" spans="1:6">
      <c r="A199" s="5964">
        <v>9000000432</v>
      </c>
      <c r="B199" s="5965">
        <v>32</v>
      </c>
      <c r="C199" s="5966" t="s">
        <v>408</v>
      </c>
      <c r="D199" s="6065">
        <v>35.837999999999994</v>
      </c>
      <c r="E199" s="5967">
        <f t="shared" si="17"/>
        <v>35.837999999999994</v>
      </c>
    </row>
    <row r="200" spans="1:6" s="529" customFormat="1">
      <c r="A200" s="5964">
        <v>9000000440</v>
      </c>
      <c r="B200" s="5965">
        <v>40</v>
      </c>
      <c r="C200" s="5966" t="s">
        <v>5377</v>
      </c>
      <c r="D200" s="6065">
        <v>65.45</v>
      </c>
      <c r="E200" s="5967">
        <f t="shared" si="17"/>
        <v>65.45</v>
      </c>
      <c r="F200" s="536"/>
    </row>
    <row r="201" spans="1:6" s="529" customFormat="1">
      <c r="A201" s="5964">
        <v>9000000450</v>
      </c>
      <c r="B201" s="5965">
        <v>50</v>
      </c>
      <c r="C201" s="5966" t="s">
        <v>5265</v>
      </c>
      <c r="D201" s="6065">
        <v>113.76199999999999</v>
      </c>
      <c r="E201" s="5967">
        <f t="shared" si="17"/>
        <v>113.76199999999999</v>
      </c>
      <c r="F201" s="536"/>
    </row>
    <row r="202" spans="1:6">
      <c r="A202" s="5964">
        <v>9000000463</v>
      </c>
      <c r="B202" s="5965">
        <v>63</v>
      </c>
      <c r="C202" s="5966" t="s">
        <v>5404</v>
      </c>
      <c r="D202" s="6065">
        <v>213.00399999999996</v>
      </c>
      <c r="E202" s="5967">
        <f t="shared" si="17"/>
        <v>213.00399999999996</v>
      </c>
    </row>
    <row r="203" spans="1:6">
      <c r="A203" s="5973" t="s">
        <v>155</v>
      </c>
      <c r="B203" s="5969"/>
      <c r="C203" s="5970"/>
      <c r="D203" s="808"/>
      <c r="E203" s="5974"/>
    </row>
    <row r="204" spans="1:6">
      <c r="A204" s="5964">
        <v>9300202520</v>
      </c>
      <c r="B204" s="5967" t="s">
        <v>3796</v>
      </c>
      <c r="C204" s="5966" t="s">
        <v>354</v>
      </c>
      <c r="D204" s="6065">
        <v>18.7</v>
      </c>
      <c r="E204" s="5967">
        <f t="shared" ref="E204:E226" si="19">D204-D204*$B$4/100</f>
        <v>18.7</v>
      </c>
    </row>
    <row r="205" spans="1:6">
      <c r="A205" s="5964">
        <v>9300252020</v>
      </c>
      <c r="B205" s="5967" t="s">
        <v>305</v>
      </c>
      <c r="C205" s="5966" t="s">
        <v>354</v>
      </c>
      <c r="D205" s="6065">
        <v>20.393999999999998</v>
      </c>
      <c r="E205" s="5967">
        <f t="shared" si="19"/>
        <v>20.393999999999998</v>
      </c>
    </row>
    <row r="206" spans="1:6">
      <c r="A206" s="5964">
        <v>9300252025</v>
      </c>
      <c r="B206" s="5967" t="s">
        <v>291</v>
      </c>
      <c r="C206" s="5966" t="s">
        <v>354</v>
      </c>
      <c r="D206" s="6065">
        <v>17.556000000000001</v>
      </c>
      <c r="E206" s="5967">
        <f t="shared" si="19"/>
        <v>17.556000000000001</v>
      </c>
    </row>
    <row r="207" spans="1:6">
      <c r="A207" s="5982">
        <v>9300252520</v>
      </c>
      <c r="B207" s="5967" t="s">
        <v>355</v>
      </c>
      <c r="C207" s="5966" t="s">
        <v>5381</v>
      </c>
      <c r="D207" s="6065">
        <v>24.177999999999997</v>
      </c>
      <c r="E207" s="5967">
        <f>D207-D207*$B$4/100</f>
        <v>24.177999999999997</v>
      </c>
      <c r="F207" s="529"/>
    </row>
    <row r="208" spans="1:6">
      <c r="A208" s="5964">
        <v>9300322020</v>
      </c>
      <c r="B208" s="5967" t="s">
        <v>356</v>
      </c>
      <c r="C208" s="5966" t="s">
        <v>5376</v>
      </c>
      <c r="D208" s="6065">
        <v>28.841999999999995</v>
      </c>
      <c r="E208" s="5967">
        <f t="shared" si="19"/>
        <v>28.841999999999995</v>
      </c>
      <c r="F208" s="529"/>
    </row>
    <row r="209" spans="1:6">
      <c r="A209" s="5964">
        <v>9300322025</v>
      </c>
      <c r="B209" s="5967" t="s">
        <v>357</v>
      </c>
      <c r="C209" s="5966" t="s">
        <v>5376</v>
      </c>
      <c r="D209" s="6065">
        <v>40.67799999999999</v>
      </c>
      <c r="E209" s="5967">
        <f t="shared" si="19"/>
        <v>40.67799999999999</v>
      </c>
      <c r="F209" s="529"/>
    </row>
    <row r="210" spans="1:6">
      <c r="A210" s="5964">
        <v>9300322032</v>
      </c>
      <c r="B210" s="5967" t="s">
        <v>292</v>
      </c>
      <c r="C210" s="5966" t="s">
        <v>5376</v>
      </c>
      <c r="D210" s="6065">
        <v>29.501999999999995</v>
      </c>
      <c r="E210" s="5967">
        <f t="shared" si="19"/>
        <v>29.501999999999995</v>
      </c>
    </row>
    <row r="211" spans="1:6">
      <c r="A211" s="5982">
        <v>9300322520</v>
      </c>
      <c r="B211" s="5967" t="s">
        <v>358</v>
      </c>
      <c r="C211" s="5966" t="s">
        <v>5376</v>
      </c>
      <c r="D211" s="6065">
        <v>32.031999999999996</v>
      </c>
      <c r="E211" s="5967">
        <f t="shared" si="19"/>
        <v>32.031999999999996</v>
      </c>
    </row>
    <row r="212" spans="1:6">
      <c r="A212" s="5982">
        <v>9300322525</v>
      </c>
      <c r="B212" s="5967" t="s">
        <v>359</v>
      </c>
      <c r="C212" s="5966" t="s">
        <v>5376</v>
      </c>
      <c r="D212" s="6065">
        <v>32.779999999999994</v>
      </c>
      <c r="E212" s="5967">
        <f t="shared" si="19"/>
        <v>32.779999999999994</v>
      </c>
    </row>
    <row r="213" spans="1:6">
      <c r="A213" s="5964">
        <v>9300322532</v>
      </c>
      <c r="B213" s="5967" t="s">
        <v>294</v>
      </c>
      <c r="C213" s="5966" t="s">
        <v>5376</v>
      </c>
      <c r="D213" s="6065">
        <v>29.149999999999995</v>
      </c>
      <c r="E213" s="5967">
        <f t="shared" si="19"/>
        <v>29.149999999999995</v>
      </c>
    </row>
    <row r="214" spans="1:6">
      <c r="A214" s="5982">
        <v>9300323225</v>
      </c>
      <c r="B214" s="5967" t="s">
        <v>20430</v>
      </c>
      <c r="C214" s="5966" t="s">
        <v>407</v>
      </c>
      <c r="D214" s="6065">
        <v>32.779999999999994</v>
      </c>
      <c r="E214" s="5967">
        <f>D214-D214*$B$4/100</f>
        <v>32.779999999999994</v>
      </c>
    </row>
    <row r="215" spans="1:6">
      <c r="A215" s="5964">
        <v>9300402040</v>
      </c>
      <c r="B215" s="5967" t="s">
        <v>296</v>
      </c>
      <c r="C215" s="5966" t="s">
        <v>5385</v>
      </c>
      <c r="D215" s="6065">
        <v>54.515999999999998</v>
      </c>
      <c r="E215" s="5967">
        <f t="shared" si="19"/>
        <v>54.515999999999998</v>
      </c>
    </row>
    <row r="216" spans="1:6">
      <c r="A216" s="5964">
        <v>9300402540</v>
      </c>
      <c r="B216" s="5967" t="s">
        <v>297</v>
      </c>
      <c r="C216" s="5966" t="s">
        <v>5385</v>
      </c>
      <c r="D216" s="6065">
        <v>53.657999999999994</v>
      </c>
      <c r="E216" s="5967">
        <f t="shared" si="19"/>
        <v>53.657999999999994</v>
      </c>
    </row>
    <row r="217" spans="1:6">
      <c r="A217" s="5964">
        <v>9300403240</v>
      </c>
      <c r="B217" s="5967" t="s">
        <v>299</v>
      </c>
      <c r="C217" s="5966" t="s">
        <v>5385</v>
      </c>
      <c r="D217" s="6065">
        <v>59.245999999999988</v>
      </c>
      <c r="E217" s="5967">
        <f t="shared" si="19"/>
        <v>59.245999999999988</v>
      </c>
    </row>
    <row r="218" spans="1:6">
      <c r="A218" s="5964">
        <v>9300502050</v>
      </c>
      <c r="B218" s="5967" t="s">
        <v>360</v>
      </c>
      <c r="C218" s="5966" t="s">
        <v>5401</v>
      </c>
      <c r="D218" s="6065">
        <v>79.859999999999985</v>
      </c>
      <c r="E218" s="5967">
        <f t="shared" si="19"/>
        <v>79.859999999999985</v>
      </c>
    </row>
    <row r="219" spans="1:6">
      <c r="A219" s="5964">
        <v>9300502550</v>
      </c>
      <c r="B219" s="5967" t="s">
        <v>361</v>
      </c>
      <c r="C219" s="5966" t="s">
        <v>5401</v>
      </c>
      <c r="D219" s="6065">
        <v>98.11999999999999</v>
      </c>
      <c r="E219" s="5967">
        <f t="shared" si="19"/>
        <v>98.11999999999999</v>
      </c>
    </row>
    <row r="220" spans="1:6">
      <c r="A220" s="5964">
        <v>9300503250</v>
      </c>
      <c r="B220" s="5967" t="s">
        <v>362</v>
      </c>
      <c r="C220" s="5966" t="s">
        <v>5401</v>
      </c>
      <c r="D220" s="6065">
        <v>108.28399999999999</v>
      </c>
      <c r="E220" s="5967">
        <f t="shared" si="19"/>
        <v>108.28399999999999</v>
      </c>
    </row>
    <row r="221" spans="1:6">
      <c r="A221" s="5964">
        <v>9300504050</v>
      </c>
      <c r="B221" s="5967" t="s">
        <v>363</v>
      </c>
      <c r="C221" s="5966" t="s">
        <v>5401</v>
      </c>
      <c r="D221" s="6065">
        <v>124.71799999999998</v>
      </c>
      <c r="E221" s="5967">
        <f t="shared" si="19"/>
        <v>124.71799999999998</v>
      </c>
    </row>
    <row r="222" spans="1:6">
      <c r="A222" s="5964">
        <v>9300632063</v>
      </c>
      <c r="B222" s="5967" t="s">
        <v>3798</v>
      </c>
      <c r="C222" s="5966" t="s">
        <v>5264</v>
      </c>
      <c r="D222" s="6065">
        <v>156.09</v>
      </c>
      <c r="E222" s="5967">
        <f t="shared" si="19"/>
        <v>156.09</v>
      </c>
    </row>
    <row r="223" spans="1:6">
      <c r="A223" s="5964">
        <v>9300632563</v>
      </c>
      <c r="B223" s="5967" t="s">
        <v>364</v>
      </c>
      <c r="C223" s="5966" t="s">
        <v>5264</v>
      </c>
      <c r="D223" s="6065">
        <v>158.97199999999998</v>
      </c>
      <c r="E223" s="5967">
        <f t="shared" si="19"/>
        <v>158.97199999999998</v>
      </c>
    </row>
    <row r="224" spans="1:6">
      <c r="A224" s="5964">
        <v>9300633263</v>
      </c>
      <c r="B224" s="5967" t="s">
        <v>365</v>
      </c>
      <c r="C224" s="5966" t="s">
        <v>5264</v>
      </c>
      <c r="D224" s="6065">
        <v>167.96999999999997</v>
      </c>
      <c r="E224" s="5967">
        <f t="shared" si="19"/>
        <v>167.96999999999997</v>
      </c>
    </row>
    <row r="225" spans="1:5">
      <c r="A225" s="5964">
        <v>9300634063</v>
      </c>
      <c r="B225" s="5967" t="s">
        <v>366</v>
      </c>
      <c r="C225" s="5966" t="s">
        <v>5264</v>
      </c>
      <c r="D225" s="6065">
        <v>197.36199999999997</v>
      </c>
      <c r="E225" s="5967">
        <f t="shared" si="19"/>
        <v>197.36199999999997</v>
      </c>
    </row>
    <row r="226" spans="1:5">
      <c r="A226" s="5980">
        <v>9300635063</v>
      </c>
      <c r="B226" s="5967" t="s">
        <v>367</v>
      </c>
      <c r="C226" s="5966" t="s">
        <v>12852</v>
      </c>
      <c r="D226" s="6065">
        <v>296.29599999999999</v>
      </c>
      <c r="E226" s="5967">
        <f t="shared" si="19"/>
        <v>296.29599999999999</v>
      </c>
    </row>
    <row r="227" spans="1:5">
      <c r="A227" s="5973" t="s">
        <v>131</v>
      </c>
      <c r="B227" s="5969"/>
      <c r="C227" s="5970"/>
      <c r="D227" s="808"/>
      <c r="E227" s="5974"/>
    </row>
    <row r="228" spans="1:5">
      <c r="A228" s="5964">
        <v>9510002012</v>
      </c>
      <c r="B228" s="5967" t="s">
        <v>387</v>
      </c>
      <c r="C228" s="5966" t="s">
        <v>354</v>
      </c>
      <c r="D228" s="6065">
        <v>104.82999999999998</v>
      </c>
      <c r="E228" s="5967">
        <f t="shared" ref="E228:E234" si="20">D228-D228*$B$4/100</f>
        <v>104.82999999999998</v>
      </c>
    </row>
    <row r="229" spans="1:5">
      <c r="A229" s="5964">
        <v>9510002034</v>
      </c>
      <c r="B229" s="5967" t="s">
        <v>388</v>
      </c>
      <c r="C229" s="5966" t="s">
        <v>5381</v>
      </c>
      <c r="D229" s="6065">
        <v>180.04799999999997</v>
      </c>
      <c r="E229" s="5967">
        <f t="shared" si="20"/>
        <v>180.04799999999997</v>
      </c>
    </row>
    <row r="230" spans="1:5">
      <c r="A230" s="5964">
        <v>9510002534</v>
      </c>
      <c r="B230" s="5967" t="s">
        <v>390</v>
      </c>
      <c r="C230" s="5966" t="s">
        <v>5376</v>
      </c>
      <c r="D230" s="6065">
        <v>160.35799999999998</v>
      </c>
      <c r="E230" s="5967">
        <f t="shared" si="20"/>
        <v>160.35799999999998</v>
      </c>
    </row>
    <row r="231" spans="1:5">
      <c r="A231" s="5964">
        <v>9510002512</v>
      </c>
      <c r="B231" s="5967" t="s">
        <v>389</v>
      </c>
      <c r="C231" s="5966" t="s">
        <v>5376</v>
      </c>
      <c r="D231" s="6065">
        <v>121.85799999999999</v>
      </c>
      <c r="E231" s="5967">
        <f t="shared" si="20"/>
        <v>121.85799999999999</v>
      </c>
    </row>
    <row r="232" spans="1:5">
      <c r="A232" s="5964">
        <v>9510003234</v>
      </c>
      <c r="B232" s="5967" t="s">
        <v>399</v>
      </c>
      <c r="C232" s="5966" t="s">
        <v>408</v>
      </c>
      <c r="D232" s="6065">
        <v>183.67799999999997</v>
      </c>
      <c r="E232" s="5967">
        <f t="shared" si="20"/>
        <v>183.67799999999997</v>
      </c>
    </row>
    <row r="233" spans="1:5">
      <c r="A233" s="5964">
        <v>9510003201</v>
      </c>
      <c r="B233" s="5967" t="s">
        <v>393</v>
      </c>
      <c r="C233" s="5966" t="s">
        <v>350</v>
      </c>
      <c r="D233" s="6065">
        <v>261.68999999999994</v>
      </c>
      <c r="E233" s="5967">
        <f t="shared" si="20"/>
        <v>261.68999999999994</v>
      </c>
    </row>
    <row r="234" spans="1:5">
      <c r="A234" s="5964">
        <v>9510004014</v>
      </c>
      <c r="B234" s="5967" t="s">
        <v>385</v>
      </c>
      <c r="C234" s="5966" t="s">
        <v>5405</v>
      </c>
      <c r="D234" s="6065">
        <v>809.68799999999987</v>
      </c>
      <c r="E234" s="5967">
        <f t="shared" si="20"/>
        <v>809.68799999999987</v>
      </c>
    </row>
    <row r="235" spans="1:5">
      <c r="A235" s="5973" t="s">
        <v>137</v>
      </c>
      <c r="B235" s="5969"/>
      <c r="C235" s="5970"/>
      <c r="D235" s="808"/>
      <c r="E235" s="5974"/>
    </row>
    <row r="236" spans="1:5">
      <c r="A236" s="5964">
        <v>9500002012</v>
      </c>
      <c r="B236" s="5967" t="s">
        <v>395</v>
      </c>
      <c r="C236" s="5966" t="s">
        <v>354</v>
      </c>
      <c r="D236" s="6065">
        <v>80.871999999999986</v>
      </c>
      <c r="E236" s="5967">
        <f t="shared" ref="E236:E242" si="21">D236-D236*$B$4/100</f>
        <v>80.871999999999986</v>
      </c>
    </row>
    <row r="237" spans="1:5">
      <c r="A237" s="5964">
        <v>9500002034</v>
      </c>
      <c r="B237" s="5967" t="s">
        <v>396</v>
      </c>
      <c r="C237" s="5966" t="s">
        <v>354</v>
      </c>
      <c r="D237" s="6065">
        <v>143.99</v>
      </c>
      <c r="E237" s="5967">
        <f t="shared" si="21"/>
        <v>143.99</v>
      </c>
    </row>
    <row r="238" spans="1:5">
      <c r="A238" s="5964">
        <v>9500002512</v>
      </c>
      <c r="B238" s="5967" t="s">
        <v>397</v>
      </c>
      <c r="C238" s="5966" t="s">
        <v>5381</v>
      </c>
      <c r="D238" s="6065">
        <v>97.921999999999983</v>
      </c>
      <c r="E238" s="5967">
        <f t="shared" si="21"/>
        <v>97.921999999999983</v>
      </c>
    </row>
    <row r="239" spans="1:5">
      <c r="A239" s="5964">
        <v>9500002534</v>
      </c>
      <c r="B239" s="5967" t="s">
        <v>398</v>
      </c>
      <c r="C239" s="5966" t="s">
        <v>5376</v>
      </c>
      <c r="D239" s="6065">
        <v>122.23199999999999</v>
      </c>
      <c r="E239" s="5967">
        <f t="shared" si="21"/>
        <v>122.23199999999999</v>
      </c>
    </row>
    <row r="240" spans="1:5">
      <c r="A240" s="5964">
        <v>9500003234</v>
      </c>
      <c r="B240" s="5967" t="s">
        <v>399</v>
      </c>
      <c r="C240" s="5966" t="s">
        <v>407</v>
      </c>
      <c r="D240" s="6065">
        <v>146.982</v>
      </c>
      <c r="E240" s="5967">
        <f t="shared" si="21"/>
        <v>146.982</v>
      </c>
    </row>
    <row r="241" spans="1:5">
      <c r="A241" s="5964">
        <v>9500003202</v>
      </c>
      <c r="B241" s="5967" t="s">
        <v>393</v>
      </c>
      <c r="C241" s="5966" t="s">
        <v>5384</v>
      </c>
      <c r="D241" s="6065">
        <v>201.80599999999998</v>
      </c>
      <c r="E241" s="5967">
        <f t="shared" si="21"/>
        <v>201.80599999999998</v>
      </c>
    </row>
    <row r="242" spans="1:5">
      <c r="A242" s="5964">
        <v>9500004014</v>
      </c>
      <c r="B242" s="5967" t="s">
        <v>385</v>
      </c>
      <c r="C242" s="5966" t="s">
        <v>5405</v>
      </c>
      <c r="D242" s="6065">
        <v>630.71799999999996</v>
      </c>
      <c r="E242" s="5967">
        <f t="shared" si="21"/>
        <v>630.71799999999996</v>
      </c>
    </row>
    <row r="243" spans="1:5">
      <c r="A243" s="5973" t="s">
        <v>321</v>
      </c>
      <c r="B243" s="5969"/>
      <c r="C243" s="5970"/>
      <c r="D243" s="808"/>
      <c r="E243" s="5974"/>
    </row>
    <row r="244" spans="1:5">
      <c r="A244" s="5964">
        <v>9000001020</v>
      </c>
      <c r="B244" s="5965">
        <v>20</v>
      </c>
      <c r="C244" s="5966" t="s">
        <v>5406</v>
      </c>
      <c r="D244" s="6065">
        <v>5.5219999999999994</v>
      </c>
      <c r="E244" s="5967">
        <f>D244-D244*$B$4/100</f>
        <v>5.5219999999999994</v>
      </c>
    </row>
    <row r="245" spans="1:5">
      <c r="A245" s="5964">
        <v>9000001025</v>
      </c>
      <c r="B245" s="5965">
        <v>25</v>
      </c>
      <c r="C245" s="5966" t="s">
        <v>5407</v>
      </c>
      <c r="D245" s="6065">
        <v>8.2939999999999987</v>
      </c>
      <c r="E245" s="5967">
        <f>D245-D245*$B$4/100</f>
        <v>8.2939999999999987</v>
      </c>
    </row>
    <row r="246" spans="1:5">
      <c r="A246" s="5964">
        <v>9000001032</v>
      </c>
      <c r="B246" s="5965">
        <v>32</v>
      </c>
      <c r="C246" s="5966" t="s">
        <v>5391</v>
      </c>
      <c r="D246" s="6065">
        <v>15.883999999999999</v>
      </c>
      <c r="E246" s="5967">
        <f>D246-D246*$B$4/100</f>
        <v>15.883999999999999</v>
      </c>
    </row>
    <row r="247" spans="1:5">
      <c r="A247" s="5979">
        <v>9000001040</v>
      </c>
      <c r="B247" s="5965">
        <v>40</v>
      </c>
      <c r="C247" s="5966" t="s">
        <v>12853</v>
      </c>
      <c r="D247" s="6065">
        <v>31.547999999999995</v>
      </c>
      <c r="E247" s="5967">
        <f t="shared" ref="E247:E249" si="22">D247-D247*$B$4/100</f>
        <v>31.547999999999995</v>
      </c>
    </row>
    <row r="248" spans="1:5">
      <c r="A248" s="5979">
        <v>9000001050</v>
      </c>
      <c r="B248" s="5965">
        <v>50</v>
      </c>
      <c r="C248" s="5966" t="s">
        <v>5376</v>
      </c>
      <c r="D248" s="6065">
        <v>59.465999999999994</v>
      </c>
      <c r="E248" s="5967">
        <f t="shared" si="22"/>
        <v>59.465999999999994</v>
      </c>
    </row>
    <row r="249" spans="1:5">
      <c r="A249" s="5979">
        <v>9000001063</v>
      </c>
      <c r="B249" s="5965">
        <v>63</v>
      </c>
      <c r="C249" s="5966" t="s">
        <v>5384</v>
      </c>
      <c r="D249" s="6065">
        <v>110.94599999999998</v>
      </c>
      <c r="E249" s="5967">
        <f t="shared" si="22"/>
        <v>110.94599999999998</v>
      </c>
    </row>
    <row r="250" spans="1:5">
      <c r="A250" s="5973" t="s">
        <v>5408</v>
      </c>
      <c r="B250" s="5969"/>
      <c r="C250" s="5970"/>
      <c r="D250" s="808"/>
      <c r="E250" s="5974"/>
    </row>
    <row r="251" spans="1:5">
      <c r="A251" s="5964">
        <v>9000012012</v>
      </c>
      <c r="B251" s="5965">
        <v>20</v>
      </c>
      <c r="C251" s="5966" t="s">
        <v>5406</v>
      </c>
      <c r="D251" s="6065">
        <v>5.0599999999999996</v>
      </c>
      <c r="E251" s="5967">
        <f>D251-D251*$B$4/100</f>
        <v>5.0599999999999996</v>
      </c>
    </row>
    <row r="252" spans="1:5">
      <c r="A252" s="5980">
        <v>9000012534</v>
      </c>
      <c r="B252" s="5965">
        <v>25</v>
      </c>
      <c r="C252" s="5966" t="s">
        <v>12854</v>
      </c>
      <c r="D252" s="6065">
        <v>10.318</v>
      </c>
      <c r="E252" s="5967">
        <f t="shared" ref="E252:E253" si="23">D252-D252*$B$4/100</f>
        <v>10.318</v>
      </c>
    </row>
    <row r="253" spans="1:5">
      <c r="A253" s="5979">
        <v>9000013201</v>
      </c>
      <c r="B253" s="5965">
        <v>32</v>
      </c>
      <c r="C253" s="5966" t="s">
        <v>12855</v>
      </c>
      <c r="D253" s="6065">
        <v>13.419999999999998</v>
      </c>
      <c r="E253" s="5967">
        <f t="shared" si="23"/>
        <v>13.419999999999998</v>
      </c>
    </row>
    <row r="254" spans="1:5">
      <c r="A254" s="5973" t="s">
        <v>404</v>
      </c>
      <c r="B254" s="5969"/>
      <c r="C254" s="5970"/>
      <c r="D254" s="808"/>
      <c r="E254" s="5974"/>
    </row>
    <row r="255" spans="1:5">
      <c r="A255" s="5964">
        <v>9000002020</v>
      </c>
      <c r="B255" s="5965">
        <v>20</v>
      </c>
      <c r="C255" s="5966" t="s">
        <v>354</v>
      </c>
      <c r="D255" s="6065">
        <v>32.163999999999994</v>
      </c>
      <c r="E255" s="5967">
        <f>D255-D255*$B$4/100</f>
        <v>32.163999999999994</v>
      </c>
    </row>
    <row r="256" spans="1:5">
      <c r="A256" s="5964">
        <v>9000002525</v>
      </c>
      <c r="B256" s="5965">
        <v>25</v>
      </c>
      <c r="C256" s="5966" t="s">
        <v>5376</v>
      </c>
      <c r="D256" s="6065">
        <v>39.577999999999989</v>
      </c>
      <c r="E256" s="5967">
        <f>D256-D256*$B$4/100</f>
        <v>39.577999999999989</v>
      </c>
    </row>
    <row r="257" spans="1:5">
      <c r="A257" s="5964">
        <v>9000003232</v>
      </c>
      <c r="B257" s="5965">
        <v>32</v>
      </c>
      <c r="C257" s="5966" t="s">
        <v>408</v>
      </c>
      <c r="D257" s="6065">
        <v>64.525999999999996</v>
      </c>
      <c r="E257" s="5967">
        <f>D257-D257*$B$4/100</f>
        <v>64.525999999999996</v>
      </c>
    </row>
    <row r="258" spans="1:5">
      <c r="A258" s="5964">
        <v>9000004040</v>
      </c>
      <c r="B258" s="5965">
        <v>40</v>
      </c>
      <c r="C258" s="5966" t="s">
        <v>5412</v>
      </c>
      <c r="D258" s="6065">
        <v>93.675999999999988</v>
      </c>
      <c r="E258" s="5967">
        <f t="shared" ref="E258" si="24">D258-D258*$B$4/100</f>
        <v>93.675999999999988</v>
      </c>
    </row>
    <row r="259" spans="1:5">
      <c r="A259" s="5973" t="s">
        <v>414</v>
      </c>
      <c r="B259" s="5969"/>
      <c r="C259" s="5970"/>
      <c r="D259" s="808"/>
      <c r="E259" s="5974"/>
    </row>
    <row r="260" spans="1:5">
      <c r="A260" s="5964">
        <v>9000000020</v>
      </c>
      <c r="B260" s="5965">
        <v>20</v>
      </c>
      <c r="C260" s="5966" t="s">
        <v>5409</v>
      </c>
      <c r="D260" s="6065">
        <v>3.4539999999999997</v>
      </c>
      <c r="E260" s="5967">
        <f>D260-D260*$B$4/100</f>
        <v>3.4539999999999997</v>
      </c>
    </row>
    <row r="261" spans="1:5">
      <c r="A261" s="5964">
        <v>9000000025</v>
      </c>
      <c r="B261" s="5965">
        <v>25</v>
      </c>
      <c r="C261" s="5966" t="s">
        <v>5410</v>
      </c>
      <c r="D261" s="6065">
        <v>4.7959999999999994</v>
      </c>
      <c r="E261" s="5967">
        <f>D261-D261*$B$4/100</f>
        <v>4.7959999999999994</v>
      </c>
    </row>
    <row r="262" spans="1:5">
      <c r="A262" s="5964">
        <v>9000000032</v>
      </c>
      <c r="B262" s="5965">
        <v>32</v>
      </c>
      <c r="C262" s="5966" t="s">
        <v>5407</v>
      </c>
      <c r="D262" s="6065">
        <v>6.5119999999999996</v>
      </c>
      <c r="E262" s="5967">
        <f>D262-D262*$B$4/100</f>
        <v>6.5119999999999996</v>
      </c>
    </row>
    <row r="263" spans="1:5">
      <c r="A263" s="5964">
        <v>9000000040</v>
      </c>
      <c r="B263" s="5965">
        <v>40</v>
      </c>
      <c r="C263" s="5966" t="s">
        <v>5375</v>
      </c>
      <c r="D263" s="6065">
        <v>10.801999999999998</v>
      </c>
      <c r="E263" s="5967">
        <f>D263-D263*$B$4/100</f>
        <v>10.801999999999998</v>
      </c>
    </row>
    <row r="264" spans="1:5">
      <c r="A264" s="6068" t="s">
        <v>21963</v>
      </c>
      <c r="B264" s="5971"/>
      <c r="C264" s="5968"/>
      <c r="D264" s="808"/>
      <c r="E264" s="5972"/>
    </row>
    <row r="265" spans="1:5">
      <c r="A265" s="5964">
        <v>9000001140</v>
      </c>
      <c r="B265" s="5965">
        <v>40</v>
      </c>
      <c r="C265" s="5966" t="s">
        <v>354</v>
      </c>
      <c r="D265" s="6065">
        <v>10.911999999999999</v>
      </c>
      <c r="E265" s="5967">
        <f t="shared" ref="E265" si="25">D265-D265*$B$4/100</f>
        <v>10.911999999999999</v>
      </c>
    </row>
    <row r="266" spans="1:5">
      <c r="A266" s="5973" t="s">
        <v>415</v>
      </c>
      <c r="B266" s="5969"/>
      <c r="C266" s="5970"/>
      <c r="D266" s="808"/>
      <c r="E266" s="5974"/>
    </row>
    <row r="267" spans="1:5">
      <c r="A267" s="5964">
        <v>9000020020</v>
      </c>
      <c r="B267" s="5965">
        <v>20</v>
      </c>
      <c r="C267" s="5966" t="s">
        <v>5375</v>
      </c>
      <c r="D267" s="6065">
        <v>7.7880000000000003</v>
      </c>
      <c r="E267" s="5967">
        <f>D267-D267*$B$4/100</f>
        <v>7.7880000000000003</v>
      </c>
    </row>
    <row r="268" spans="1:5">
      <c r="A268" s="5982">
        <v>9000020025</v>
      </c>
      <c r="B268" s="5965">
        <v>25</v>
      </c>
      <c r="C268" s="5966" t="s">
        <v>5375</v>
      </c>
      <c r="D268" s="6065">
        <v>10.119999999999999</v>
      </c>
      <c r="E268" s="5967">
        <f t="shared" ref="E268:E269" si="26">D268-D268*$B$4/100</f>
        <v>10.119999999999999</v>
      </c>
    </row>
    <row r="269" spans="1:5">
      <c r="A269" s="5982">
        <v>9000020032</v>
      </c>
      <c r="B269" s="5965">
        <v>32</v>
      </c>
      <c r="C269" s="5966" t="s">
        <v>354</v>
      </c>
      <c r="D269" s="6065">
        <v>12.891999999999999</v>
      </c>
      <c r="E269" s="5967">
        <f t="shared" si="26"/>
        <v>12.891999999999999</v>
      </c>
    </row>
    <row r="270" spans="1:5">
      <c r="A270" s="5973" t="s">
        <v>20431</v>
      </c>
      <c r="B270" s="5969"/>
      <c r="C270" s="5970"/>
      <c r="D270" s="808"/>
      <c r="E270" s="5974"/>
    </row>
    <row r="271" spans="1:5">
      <c r="A271" s="5964">
        <v>9000010020</v>
      </c>
      <c r="B271" s="5965">
        <v>20</v>
      </c>
      <c r="C271" s="5966" t="s">
        <v>349</v>
      </c>
      <c r="D271" s="6065">
        <v>19.645999999999997</v>
      </c>
      <c r="E271" s="5967">
        <f>D271-D271*$B$4/100</f>
        <v>19.645999999999997</v>
      </c>
    </row>
    <row r="272" spans="1:5">
      <c r="A272" s="5964">
        <v>9000010025</v>
      </c>
      <c r="B272" s="5965">
        <v>25</v>
      </c>
      <c r="C272" s="5966" t="s">
        <v>5381</v>
      </c>
      <c r="D272" s="6065">
        <v>28.797999999999995</v>
      </c>
      <c r="E272" s="5967">
        <f>D272-D272*$B$4/100</f>
        <v>28.797999999999995</v>
      </c>
    </row>
    <row r="273" spans="1:5">
      <c r="A273" s="5964">
        <v>9000010032</v>
      </c>
      <c r="B273" s="5965">
        <v>32</v>
      </c>
      <c r="C273" s="5966" t="s">
        <v>408</v>
      </c>
      <c r="D273" s="6065">
        <v>58.717999999999989</v>
      </c>
      <c r="E273" s="5967">
        <f>D273-D273*$B$4/100</f>
        <v>58.717999999999989</v>
      </c>
    </row>
    <row r="274" spans="1:5">
      <c r="A274" s="5975" t="s">
        <v>2782</v>
      </c>
      <c r="B274" s="5971"/>
      <c r="C274" s="5968"/>
      <c r="D274" s="808"/>
      <c r="E274" s="5972"/>
    </row>
    <row r="275" spans="1:5">
      <c r="A275" s="5982">
        <v>9000030020</v>
      </c>
      <c r="B275" s="5965">
        <v>20</v>
      </c>
      <c r="C275" s="5966" t="s">
        <v>5381</v>
      </c>
      <c r="D275" s="6065">
        <v>36.849999999999994</v>
      </c>
      <c r="E275" s="5967">
        <f t="shared" ref="E275:E278" si="27">D275-D275*$B$4/100</f>
        <v>36.849999999999994</v>
      </c>
    </row>
    <row r="276" spans="1:5">
      <c r="A276" s="5985">
        <v>9000030025</v>
      </c>
      <c r="B276" s="5965">
        <v>25</v>
      </c>
      <c r="C276" s="5966" t="s">
        <v>408</v>
      </c>
      <c r="D276" s="6065">
        <v>55.461999999999996</v>
      </c>
      <c r="E276" s="5967">
        <f t="shared" si="27"/>
        <v>55.461999999999996</v>
      </c>
    </row>
    <row r="277" spans="1:5">
      <c r="A277" s="5985">
        <v>9000030032</v>
      </c>
      <c r="B277" s="5965">
        <v>32</v>
      </c>
      <c r="C277" s="5966" t="s">
        <v>20433</v>
      </c>
      <c r="D277" s="6065">
        <v>93.081999999999994</v>
      </c>
      <c r="E277" s="5967">
        <f t="shared" si="27"/>
        <v>93.081999999999994</v>
      </c>
    </row>
    <row r="278" spans="1:5">
      <c r="A278" s="5985">
        <v>9000030040</v>
      </c>
      <c r="B278" s="5965">
        <v>40</v>
      </c>
      <c r="C278" s="5966" t="s">
        <v>20434</v>
      </c>
      <c r="D278" s="6065">
        <v>221.364</v>
      </c>
      <c r="E278" s="5967">
        <f t="shared" si="27"/>
        <v>221.364</v>
      </c>
    </row>
    <row r="279" spans="1:5">
      <c r="A279" s="5973" t="s">
        <v>5411</v>
      </c>
      <c r="B279" s="5969"/>
      <c r="C279" s="5970"/>
      <c r="D279" s="808"/>
      <c r="E279" s="5974"/>
    </row>
    <row r="280" spans="1:5">
      <c r="A280" s="5964">
        <v>9700000020</v>
      </c>
      <c r="B280" s="5965">
        <v>20</v>
      </c>
      <c r="C280" s="5966" t="s">
        <v>408</v>
      </c>
      <c r="D280" s="6065">
        <v>515.72399999999993</v>
      </c>
      <c r="E280" s="5967">
        <f t="shared" ref="E280:E310" si="28">D280-D280*$B$4/100</f>
        <v>515.72399999999993</v>
      </c>
    </row>
    <row r="281" spans="1:5">
      <c r="A281" s="5964">
        <v>9700000025</v>
      </c>
      <c r="B281" s="5965">
        <v>25</v>
      </c>
      <c r="C281" s="5966" t="s">
        <v>5385</v>
      </c>
      <c r="D281" s="6065">
        <v>602.79999999999984</v>
      </c>
      <c r="E281" s="5967">
        <f t="shared" si="28"/>
        <v>602.79999999999984</v>
      </c>
    </row>
    <row r="282" spans="1:5">
      <c r="A282" s="5964">
        <v>9700000032</v>
      </c>
      <c r="B282" s="5965">
        <v>32</v>
      </c>
      <c r="C282" s="5966" t="s">
        <v>5412</v>
      </c>
      <c r="D282" s="6065">
        <v>865.8979999999998</v>
      </c>
      <c r="E282" s="5967">
        <f t="shared" si="28"/>
        <v>865.8979999999998</v>
      </c>
    </row>
    <row r="283" spans="1:5">
      <c r="A283" s="5964">
        <v>9700000040</v>
      </c>
      <c r="B283" s="5965">
        <v>40</v>
      </c>
      <c r="C283" s="5966" t="s">
        <v>5413</v>
      </c>
      <c r="D283" s="6065">
        <v>1082.1139999999998</v>
      </c>
      <c r="E283" s="5967">
        <f t="shared" si="28"/>
        <v>1082.1139999999998</v>
      </c>
    </row>
    <row r="284" spans="1:5">
      <c r="A284" s="5973" t="s">
        <v>5414</v>
      </c>
      <c r="B284" s="5969"/>
      <c r="C284" s="5970"/>
      <c r="D284" s="808"/>
      <c r="E284" s="5974"/>
    </row>
    <row r="285" spans="1:5">
      <c r="A285" s="5964">
        <v>9600202012</v>
      </c>
      <c r="B285" s="5967" t="s">
        <v>395</v>
      </c>
      <c r="C285" s="5966" t="s">
        <v>5415</v>
      </c>
      <c r="D285" s="6065">
        <v>194.67799999999997</v>
      </c>
      <c r="E285" s="5967">
        <f t="shared" si="28"/>
        <v>194.67799999999997</v>
      </c>
    </row>
    <row r="286" spans="1:5">
      <c r="A286" s="5964">
        <v>9600202512</v>
      </c>
      <c r="B286" s="5967" t="s">
        <v>397</v>
      </c>
      <c r="C286" s="5966" t="s">
        <v>5415</v>
      </c>
      <c r="D286" s="6065">
        <v>228.18399999999997</v>
      </c>
      <c r="E286" s="5967">
        <f t="shared" si="28"/>
        <v>228.18399999999997</v>
      </c>
    </row>
    <row r="287" spans="1:5">
      <c r="A287" s="5973" t="s">
        <v>5416</v>
      </c>
      <c r="B287" s="5969"/>
      <c r="C287" s="5970"/>
      <c r="D287" s="808"/>
      <c r="E287" s="5974"/>
    </row>
    <row r="288" spans="1:5">
      <c r="A288" s="5964">
        <v>9600102012</v>
      </c>
      <c r="B288" s="5967" t="s">
        <v>395</v>
      </c>
      <c r="C288" s="5966" t="s">
        <v>380</v>
      </c>
      <c r="D288" s="6065">
        <v>251.74600000000001</v>
      </c>
      <c r="E288" s="5967">
        <f t="shared" si="28"/>
        <v>251.74600000000001</v>
      </c>
    </row>
    <row r="289" spans="1:5">
      <c r="A289" s="5964">
        <v>9600102512</v>
      </c>
      <c r="B289" s="5967" t="s">
        <v>397</v>
      </c>
      <c r="C289" s="5966" t="s">
        <v>5417</v>
      </c>
      <c r="D289" s="6065">
        <v>325.66599999999994</v>
      </c>
      <c r="E289" s="5967">
        <f t="shared" si="28"/>
        <v>325.66599999999994</v>
      </c>
    </row>
    <row r="290" spans="1:5">
      <c r="A290" s="5973" t="s">
        <v>5551</v>
      </c>
      <c r="B290" s="5969"/>
      <c r="C290" s="5970"/>
      <c r="D290" s="808"/>
      <c r="E290" s="5974"/>
    </row>
    <row r="291" spans="1:5">
      <c r="A291" s="5964">
        <v>9910022012</v>
      </c>
      <c r="B291" s="5967" t="s">
        <v>395</v>
      </c>
      <c r="C291" s="5966" t="s">
        <v>407</v>
      </c>
      <c r="D291" s="6065">
        <v>410.80599999999998</v>
      </c>
      <c r="E291" s="5967">
        <f t="shared" si="28"/>
        <v>410.80599999999998</v>
      </c>
    </row>
    <row r="292" spans="1:5">
      <c r="A292" s="5964">
        <v>9999022512</v>
      </c>
      <c r="B292" s="5967" t="s">
        <v>397</v>
      </c>
      <c r="C292" s="5966" t="s">
        <v>408</v>
      </c>
      <c r="D292" s="6065">
        <v>482.43799999999993</v>
      </c>
      <c r="E292" s="5967">
        <f t="shared" si="28"/>
        <v>482.43799999999993</v>
      </c>
    </row>
    <row r="293" spans="1:5">
      <c r="A293" s="5964">
        <v>9999022534</v>
      </c>
      <c r="B293" s="5967" t="s">
        <v>398</v>
      </c>
      <c r="C293" s="5966" t="s">
        <v>378</v>
      </c>
      <c r="D293" s="6065">
        <v>600.27</v>
      </c>
      <c r="E293" s="5967">
        <f t="shared" si="28"/>
        <v>600.27</v>
      </c>
    </row>
    <row r="294" spans="1:5">
      <c r="A294" s="5973" t="s">
        <v>5418</v>
      </c>
      <c r="B294" s="5969"/>
      <c r="C294" s="5970"/>
      <c r="D294" s="808"/>
      <c r="E294" s="5974"/>
    </row>
    <row r="295" spans="1:5">
      <c r="A295" s="5964">
        <v>9910012012</v>
      </c>
      <c r="B295" s="5967" t="s">
        <v>395</v>
      </c>
      <c r="C295" s="5966" t="s">
        <v>407</v>
      </c>
      <c r="D295" s="6065">
        <v>413.88599999999991</v>
      </c>
      <c r="E295" s="5967">
        <f t="shared" si="28"/>
        <v>413.88599999999991</v>
      </c>
    </row>
    <row r="296" spans="1:5">
      <c r="A296" s="5964">
        <v>9999012512</v>
      </c>
      <c r="B296" s="5967" t="s">
        <v>397</v>
      </c>
      <c r="C296" s="5966" t="s">
        <v>407</v>
      </c>
      <c r="D296" s="6065">
        <v>467.3239999999999</v>
      </c>
      <c r="E296" s="5967">
        <f t="shared" si="28"/>
        <v>467.3239999999999</v>
      </c>
    </row>
    <row r="297" spans="1:5">
      <c r="A297" s="5964">
        <v>9999012534</v>
      </c>
      <c r="B297" s="5967" t="s">
        <v>398</v>
      </c>
      <c r="C297" s="5966" t="s">
        <v>378</v>
      </c>
      <c r="D297" s="6065">
        <v>556.64400000000001</v>
      </c>
      <c r="E297" s="5967">
        <f t="shared" si="28"/>
        <v>556.64400000000001</v>
      </c>
    </row>
    <row r="298" spans="1:5">
      <c r="A298" s="5973" t="s">
        <v>5419</v>
      </c>
      <c r="B298" s="5969"/>
      <c r="C298" s="5970"/>
      <c r="D298" s="808"/>
      <c r="E298" s="5974"/>
    </row>
    <row r="299" spans="1:5">
      <c r="A299" s="5964">
        <v>9900000020</v>
      </c>
      <c r="B299" s="5965">
        <v>20</v>
      </c>
      <c r="C299" s="5966" t="s">
        <v>408</v>
      </c>
      <c r="D299" s="6065">
        <v>244.02399999999997</v>
      </c>
      <c r="E299" s="5967">
        <f t="shared" si="28"/>
        <v>244.02399999999997</v>
      </c>
    </row>
    <row r="300" spans="1:5">
      <c r="A300" s="5964">
        <v>9900000025</v>
      </c>
      <c r="B300" s="5965">
        <v>25</v>
      </c>
      <c r="C300" s="5966" t="s">
        <v>5385</v>
      </c>
      <c r="D300" s="6065">
        <v>361.548</v>
      </c>
      <c r="E300" s="5967">
        <f t="shared" si="28"/>
        <v>361.548</v>
      </c>
    </row>
    <row r="301" spans="1:5">
      <c r="A301" s="5964">
        <v>9900000032</v>
      </c>
      <c r="B301" s="5965">
        <v>32</v>
      </c>
      <c r="C301" s="5966" t="s">
        <v>5385</v>
      </c>
      <c r="D301" s="6065">
        <v>537.19600000000003</v>
      </c>
      <c r="E301" s="5967">
        <f t="shared" si="28"/>
        <v>537.19600000000003</v>
      </c>
    </row>
    <row r="302" spans="1:5">
      <c r="A302" s="5973" t="s">
        <v>2548</v>
      </c>
      <c r="B302" s="5969"/>
      <c r="C302" s="5970"/>
      <c r="D302" s="808"/>
      <c r="E302" s="5974"/>
    </row>
    <row r="303" spans="1:5">
      <c r="A303" s="5964">
        <v>9100312012</v>
      </c>
      <c r="B303" s="5965">
        <v>20</v>
      </c>
      <c r="C303" s="5966" t="s">
        <v>354</v>
      </c>
      <c r="D303" s="6065">
        <v>214.08199999999997</v>
      </c>
      <c r="E303" s="5967">
        <f t="shared" si="28"/>
        <v>214.08199999999997</v>
      </c>
    </row>
    <row r="304" spans="1:5">
      <c r="A304" s="5964">
        <v>9100312534</v>
      </c>
      <c r="B304" s="5965">
        <v>25</v>
      </c>
      <c r="C304" s="5966" t="s">
        <v>5376</v>
      </c>
      <c r="D304" s="6065">
        <v>291.10399999999993</v>
      </c>
      <c r="E304" s="5967">
        <f t="shared" si="28"/>
        <v>291.10399999999993</v>
      </c>
    </row>
    <row r="305" spans="1:5">
      <c r="A305" s="5964">
        <v>9100313201</v>
      </c>
      <c r="B305" s="5965">
        <v>32</v>
      </c>
      <c r="C305" s="5966" t="s">
        <v>5385</v>
      </c>
      <c r="D305" s="6065">
        <v>506.41799999999995</v>
      </c>
      <c r="E305" s="5967">
        <f t="shared" si="28"/>
        <v>506.41799999999995</v>
      </c>
    </row>
    <row r="306" spans="1:5">
      <c r="A306" s="5964">
        <v>9100314001</v>
      </c>
      <c r="B306" s="5965">
        <v>40</v>
      </c>
      <c r="C306" s="5966" t="s">
        <v>5385</v>
      </c>
      <c r="D306" s="6065">
        <v>706.33199999999988</v>
      </c>
      <c r="E306" s="5967">
        <f t="shared" si="28"/>
        <v>706.33199999999988</v>
      </c>
    </row>
    <row r="307" spans="1:5">
      <c r="A307" s="5973" t="s">
        <v>2551</v>
      </c>
      <c r="B307" s="5969"/>
      <c r="C307" s="5970"/>
      <c r="D307" s="808"/>
      <c r="E307" s="5974"/>
    </row>
    <row r="308" spans="1:5">
      <c r="A308" s="5964">
        <v>9100302012</v>
      </c>
      <c r="B308" s="5965">
        <v>20</v>
      </c>
      <c r="C308" s="5966" t="s">
        <v>5381</v>
      </c>
      <c r="D308" s="6065">
        <v>212.89399999999995</v>
      </c>
      <c r="E308" s="5967">
        <f t="shared" si="28"/>
        <v>212.89399999999995</v>
      </c>
    </row>
    <row r="309" spans="1:5">
      <c r="A309" s="5964">
        <v>9100302534</v>
      </c>
      <c r="B309" s="5965">
        <v>25</v>
      </c>
      <c r="C309" s="5966" t="s">
        <v>5376</v>
      </c>
      <c r="D309" s="6065">
        <v>310.57399999999996</v>
      </c>
      <c r="E309" s="5967">
        <f t="shared" si="28"/>
        <v>310.57399999999996</v>
      </c>
    </row>
    <row r="310" spans="1:5">
      <c r="A310" s="5964">
        <v>9100303201</v>
      </c>
      <c r="B310" s="5965">
        <v>32</v>
      </c>
      <c r="C310" s="5966" t="s">
        <v>350</v>
      </c>
      <c r="D310" s="6065">
        <v>524.69999999999993</v>
      </c>
      <c r="E310" s="5967">
        <f t="shared" si="28"/>
        <v>524.69999999999993</v>
      </c>
    </row>
    <row r="311" spans="1:5">
      <c r="A311" s="3166"/>
      <c r="B311" s="3166"/>
      <c r="C311" s="3167"/>
    </row>
  </sheetData>
  <autoFilter ref="A6:E310" xr:uid="{00000000-0009-0000-0000-000065000000}"/>
  <customSheetViews>
    <customSheetView guid="{76FA2CE7-179E-4731-B7AE-63C5E5E79002}" scale="85">
      <selection activeCell="Q51" sqref="Q51"/>
      <pageMargins left="0.7" right="0.7" top="0.75" bottom="0.75" header="0.3" footer="0.3"/>
      <pageSetup paperSize="9" orientation="portrait" r:id="rId1"/>
    </customSheetView>
    <customSheetView guid="{24F900A2-7147-4318-9E77-2B71404314A7}" scale="85">
      <selection activeCell="F27" sqref="F27"/>
      <pageMargins left="0.7" right="0.7" top="0.75" bottom="0.75" header="0.3" footer="0.3"/>
      <pageSetup paperSize="9" orientation="portrait" r:id="rId2"/>
    </customSheetView>
    <customSheetView guid="{A02336A9-D2FB-4D03-950A-00B6EBD6A28C}" scale="85">
      <selection activeCell="F27" sqref="F27"/>
      <pageMargins left="0.7" right="0.7" top="0.75" bottom="0.75" header="0.3" footer="0.3"/>
      <pageSetup paperSize="9" orientation="portrait" r:id="rId3"/>
    </customSheetView>
    <customSheetView guid="{3E3E5346-F5D1-49F5-AB0E-78170B65853C}" topLeftCell="A16">
      <selection activeCell="D8" sqref="D8"/>
      <pageMargins left="0.7" right="0.7" top="0.75" bottom="0.75" header="0.3" footer="0.3"/>
      <pageSetup paperSize="9" orientation="portrait" r:id="rId4"/>
    </customSheetView>
    <customSheetView guid="{D7CF3121-CFC0-4E70-8DCD-811E30042E24}" scale="85">
      <selection activeCell="F27" sqref="F27"/>
      <pageMargins left="0.7" right="0.7" top="0.75" bottom="0.75" header="0.3" footer="0.3"/>
      <pageSetup paperSize="9" orientation="portrait" r:id="rId5"/>
    </customSheetView>
    <customSheetView guid="{A76FD505-AF56-4CD8-967A-59C705AF567C}" scale="85">
      <selection activeCell="F27" sqref="F27"/>
      <pageMargins left="0.7" right="0.7" top="0.75" bottom="0.75" header="0.3" footer="0.3"/>
      <pageSetup paperSize="9" orientation="portrait" r:id="rId6"/>
    </customSheetView>
    <customSheetView guid="{B3358888-E690-452C-98EC-431498422E6E}" topLeftCell="A16">
      <selection activeCell="D8" sqref="D8"/>
      <pageMargins left="0.7" right="0.7" top="0.75" bottom="0.75" header="0.3" footer="0.3"/>
      <pageSetup paperSize="9" orientation="portrait" r:id="rId7"/>
    </customSheetView>
    <customSheetView guid="{6108970F-8E7A-462E-A499-E2FD79FB3A77}" topLeftCell="A10">
      <selection activeCell="B24" sqref="B24:B29"/>
      <pageMargins left="0.7" right="0.7" top="0.75" bottom="0.75" header="0.3" footer="0.3"/>
      <pageSetup paperSize="9" orientation="portrait" r:id="rId8"/>
    </customSheetView>
    <customSheetView guid="{45761FB6-8710-4C75-A8B6-5A7FCAACACDF}" topLeftCell="A10">
      <selection activeCell="B24" sqref="B24:B29"/>
      <pageMargins left="0.7" right="0.7" top="0.75" bottom="0.75" header="0.3" footer="0.3"/>
      <pageSetup paperSize="9" orientation="portrait" r:id="rId9"/>
    </customSheetView>
    <customSheetView guid="{C23E91BF-4A86-4D00-A577-1A263DDCB8BC}" scale="85">
      <selection activeCell="F27" sqref="F27"/>
      <pageMargins left="0.7" right="0.7" top="0.75" bottom="0.75" header="0.3" footer="0.3"/>
      <pageSetup paperSize="9" orientation="portrait" r:id="rId10"/>
    </customSheetView>
    <customSheetView guid="{94E74550-0B2B-4B3C-8E97-CCCC46023914}" scale="85">
      <selection activeCell="F27" sqref="F27"/>
      <pageMargins left="0.7" right="0.7" top="0.75" bottom="0.75" header="0.3" footer="0.3"/>
      <pageSetup paperSize="9" orientation="portrait" r:id="rId11"/>
    </customSheetView>
  </customSheetViews>
  <mergeCells count="1">
    <mergeCell ref="A1:E1"/>
  </mergeCells>
  <pageMargins left="0.7" right="0.7" top="0.75" bottom="0.75" header="0.3" footer="0.3"/>
  <pageSetup paperSize="9" orientation="portrait" r:id="rId12"/>
  <drawing r:id="rId1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dimension ref="A1:J91"/>
  <sheetViews>
    <sheetView zoomScale="85" zoomScaleNormal="85" workbookViewId="0">
      <selection activeCell="G17" sqref="G17"/>
    </sheetView>
  </sheetViews>
  <sheetFormatPr defaultColWidth="9.1171875" defaultRowHeight="14.35"/>
  <cols>
    <col min="1" max="1" width="23.1171875" style="5832" customWidth="1"/>
    <col min="2" max="2" width="26.1171875" style="5832" customWidth="1"/>
    <col min="3" max="3" width="19.5859375" style="5832" customWidth="1"/>
    <col min="4" max="4" width="22.87890625" style="5832" customWidth="1"/>
    <col min="5" max="5" width="16.5859375" style="5832" customWidth="1"/>
    <col min="6" max="16384" width="9.1171875" style="5832"/>
  </cols>
  <sheetData>
    <row r="1" spans="1:10" s="800" customFormat="1" ht="15.7">
      <c r="A1" s="7551" t="s">
        <v>21337</v>
      </c>
      <c r="B1" s="7551"/>
      <c r="C1" s="7551"/>
      <c r="D1" s="8680"/>
      <c r="E1" s="5831"/>
    </row>
    <row r="2" spans="1:10" s="800" customFormat="1">
      <c r="A2" s="192"/>
      <c r="B2" s="173"/>
      <c r="C2" s="297"/>
      <c r="D2" s="297"/>
      <c r="E2" s="5830"/>
    </row>
    <row r="3" spans="1:10" s="800" customFormat="1">
      <c r="A3" s="191"/>
      <c r="B3" s="173"/>
      <c r="C3" s="297"/>
      <c r="D3" s="297"/>
      <c r="E3" s="5830"/>
    </row>
    <row r="4" spans="1:10" ht="15.7">
      <c r="A4" s="7506" t="s">
        <v>21338</v>
      </c>
      <c r="B4" s="7506"/>
      <c r="C4" s="7506"/>
      <c r="D4" s="7506"/>
    </row>
    <row r="5" spans="1:10">
      <c r="A5" s="5833"/>
      <c r="B5" s="5833"/>
      <c r="C5" s="5833"/>
      <c r="D5" s="5833"/>
    </row>
    <row r="6" spans="1:10">
      <c r="A6" s="5834" t="s">
        <v>75</v>
      </c>
      <c r="B6" s="5835" t="s">
        <v>337</v>
      </c>
      <c r="C6" s="5834" t="s">
        <v>77</v>
      </c>
      <c r="D6" s="5834" t="s">
        <v>4107</v>
      </c>
    </row>
    <row r="7" spans="1:10">
      <c r="A7" s="2747" t="s">
        <v>21339</v>
      </c>
      <c r="B7" s="2747"/>
      <c r="C7" s="2747"/>
      <c r="D7" s="2747"/>
    </row>
    <row r="8" spans="1:10">
      <c r="A8" s="5836" t="s">
        <v>21340</v>
      </c>
      <c r="B8" s="5837" t="s">
        <v>21341</v>
      </c>
      <c r="C8" s="5836">
        <v>80</v>
      </c>
      <c r="D8" s="5838">
        <v>61.886388000000011</v>
      </c>
    </row>
    <row r="9" spans="1:10">
      <c r="A9" s="5836" t="s">
        <v>21342</v>
      </c>
      <c r="B9" s="5837" t="s">
        <v>21343</v>
      </c>
      <c r="C9" s="5836">
        <v>60</v>
      </c>
      <c r="D9" s="5838">
        <v>75.036096000000001</v>
      </c>
    </row>
    <row r="10" spans="1:10">
      <c r="A10" s="5836" t="s">
        <v>21344</v>
      </c>
      <c r="B10" s="5837" t="s">
        <v>21345</v>
      </c>
      <c r="C10" s="5836">
        <v>100</v>
      </c>
      <c r="D10" s="5838">
        <v>96.231954000000002</v>
      </c>
    </row>
    <row r="11" spans="1:10">
      <c r="A11" s="5836" t="s">
        <v>21346</v>
      </c>
      <c r="B11" s="5837" t="s">
        <v>21347</v>
      </c>
      <c r="C11" s="5836">
        <v>70</v>
      </c>
      <c r="D11" s="5838">
        <v>122.71528200000002</v>
      </c>
      <c r="J11" s="5832" t="s">
        <v>258</v>
      </c>
    </row>
    <row r="12" spans="1:10">
      <c r="A12" s="5836" t="s">
        <v>21348</v>
      </c>
      <c r="B12" s="5837" t="s">
        <v>21349</v>
      </c>
      <c r="C12" s="5836">
        <v>10</v>
      </c>
      <c r="D12" s="5838">
        <v>141.61224000000001</v>
      </c>
    </row>
    <row r="13" spans="1:10">
      <c r="A13" s="5836" t="s">
        <v>21350</v>
      </c>
      <c r="B13" s="5837" t="s">
        <v>21351</v>
      </c>
      <c r="C13" s="5836">
        <v>10</v>
      </c>
      <c r="D13" s="5838">
        <v>204.34922100000003</v>
      </c>
    </row>
    <row r="14" spans="1:10">
      <c r="A14" s="5836" t="s">
        <v>21352</v>
      </c>
      <c r="B14" s="5837" t="s">
        <v>21353</v>
      </c>
      <c r="C14" s="5836">
        <v>10</v>
      </c>
      <c r="D14" s="5838">
        <v>235.86714000000001</v>
      </c>
    </row>
    <row r="15" spans="1:10">
      <c r="A15" s="5836" t="s">
        <v>21354</v>
      </c>
      <c r="B15" s="5837" t="s">
        <v>21355</v>
      </c>
      <c r="C15" s="5836">
        <v>10</v>
      </c>
      <c r="D15" s="5838">
        <v>388.39915500000001</v>
      </c>
    </row>
    <row r="16" spans="1:10">
      <c r="A16" s="2747" t="s">
        <v>21356</v>
      </c>
      <c r="B16" s="2747"/>
      <c r="C16" s="2747"/>
      <c r="D16" s="2747"/>
    </row>
    <row r="17" spans="1:4">
      <c r="A17" s="5836" t="s">
        <v>21357</v>
      </c>
      <c r="B17" s="5837" t="s">
        <v>21341</v>
      </c>
      <c r="C17" s="5836">
        <v>50</v>
      </c>
      <c r="D17" s="5838">
        <v>131.72696999999999</v>
      </c>
    </row>
    <row r="18" spans="1:4">
      <c r="A18" s="5836" t="s">
        <v>21358</v>
      </c>
      <c r="B18" s="5837" t="s">
        <v>21343</v>
      </c>
      <c r="C18" s="5836">
        <v>35</v>
      </c>
      <c r="D18" s="5838">
        <v>144.39390900000001</v>
      </c>
    </row>
    <row r="19" spans="1:4">
      <c r="A19" s="5836" t="s">
        <v>21359</v>
      </c>
      <c r="B19" s="5837" t="s">
        <v>21345</v>
      </c>
      <c r="C19" s="5836">
        <v>20</v>
      </c>
      <c r="D19" s="5838">
        <v>244.993773</v>
      </c>
    </row>
    <row r="20" spans="1:4">
      <c r="A20" s="5836" t="s">
        <v>21360</v>
      </c>
      <c r="B20" s="5837" t="s">
        <v>21347</v>
      </c>
      <c r="C20" s="5836">
        <v>10</v>
      </c>
      <c r="D20" s="5838">
        <v>319.06433099999998</v>
      </c>
    </row>
    <row r="21" spans="1:4">
      <c r="A21" s="5836" t="s">
        <v>21361</v>
      </c>
      <c r="B21" s="5837" t="s">
        <v>21349</v>
      </c>
      <c r="C21" s="5836">
        <v>10</v>
      </c>
      <c r="D21" s="5838">
        <v>404.28455400000007</v>
      </c>
    </row>
    <row r="22" spans="1:4">
      <c r="A22" s="5836" t="s">
        <v>21362</v>
      </c>
      <c r="B22" s="5837" t="s">
        <v>21351</v>
      </c>
      <c r="C22" s="5836">
        <v>10</v>
      </c>
      <c r="D22" s="5838">
        <v>586.61031300000002</v>
      </c>
    </row>
    <row r="23" spans="1:4">
      <c r="A23" s="5836" t="s">
        <v>21363</v>
      </c>
      <c r="B23" s="5837" t="s">
        <v>21353</v>
      </c>
      <c r="C23" s="5836">
        <v>10</v>
      </c>
      <c r="D23" s="5838">
        <v>688.35962700000005</v>
      </c>
    </row>
    <row r="24" spans="1:4">
      <c r="A24" s="5836" t="s">
        <v>21364</v>
      </c>
      <c r="B24" s="5837" t="s">
        <v>21355</v>
      </c>
      <c r="C24" s="5836">
        <v>10</v>
      </c>
      <c r="D24" s="5838">
        <v>1042.7120730000001</v>
      </c>
    </row>
    <row r="25" spans="1:4">
      <c r="A25" s="2747"/>
      <c r="B25" s="2747"/>
      <c r="C25" s="2747"/>
      <c r="D25" s="2747"/>
    </row>
    <row r="26" spans="1:4">
      <c r="A26" s="5834" t="s">
        <v>75</v>
      </c>
      <c r="B26" s="5835" t="s">
        <v>337</v>
      </c>
      <c r="C26" s="5834" t="s">
        <v>77</v>
      </c>
      <c r="D26" s="5834" t="s">
        <v>4107</v>
      </c>
    </row>
    <row r="27" spans="1:4">
      <c r="A27" s="2747" t="s">
        <v>321</v>
      </c>
      <c r="B27" s="2747"/>
      <c r="C27" s="2747"/>
      <c r="D27" s="2747"/>
    </row>
    <row r="28" spans="1:4" ht="14.25" customHeight="1">
      <c r="A28" s="5839">
        <v>405000</v>
      </c>
      <c r="B28" s="5837" t="s">
        <v>4116</v>
      </c>
      <c r="C28" s="5836">
        <v>150</v>
      </c>
      <c r="D28" s="5838">
        <v>20.299287000000003</v>
      </c>
    </row>
    <row r="29" spans="1:4">
      <c r="A29" s="5839">
        <v>411000</v>
      </c>
      <c r="B29" s="5837" t="s">
        <v>4100</v>
      </c>
      <c r="C29" s="5836">
        <v>25</v>
      </c>
      <c r="D29" s="5838">
        <v>43.518177000000001</v>
      </c>
    </row>
    <row r="30" spans="1:4">
      <c r="A30" s="2747" t="s">
        <v>624</v>
      </c>
      <c r="B30" s="2747"/>
      <c r="C30" s="2747"/>
      <c r="D30" s="2747"/>
    </row>
    <row r="31" spans="1:4">
      <c r="A31" s="5839">
        <v>300510</v>
      </c>
      <c r="B31" s="5837" t="s">
        <v>4116</v>
      </c>
      <c r="C31" s="5836">
        <v>100</v>
      </c>
      <c r="D31" s="5838">
        <v>71.334867000000003</v>
      </c>
    </row>
    <row r="32" spans="1:4">
      <c r="A32" s="5839">
        <v>301110</v>
      </c>
      <c r="B32" s="5837" t="s">
        <v>4100</v>
      </c>
      <c r="C32" s="5836">
        <v>90</v>
      </c>
      <c r="D32" s="5838">
        <v>136.25580300000001</v>
      </c>
    </row>
    <row r="33" spans="1:4">
      <c r="A33" s="2747" t="s">
        <v>21365</v>
      </c>
      <c r="B33" s="2747"/>
      <c r="C33" s="2747"/>
      <c r="D33" s="2747"/>
    </row>
    <row r="34" spans="1:4">
      <c r="A34" s="5839">
        <v>300520</v>
      </c>
      <c r="B34" s="5837" t="s">
        <v>4116</v>
      </c>
      <c r="C34" s="5836">
        <v>100</v>
      </c>
      <c r="D34" s="5838">
        <v>71.334867000000003</v>
      </c>
    </row>
    <row r="35" spans="1:4">
      <c r="A35" s="5839">
        <v>301120</v>
      </c>
      <c r="B35" s="5837" t="s">
        <v>4100</v>
      </c>
      <c r="C35" s="5836">
        <v>90</v>
      </c>
      <c r="D35" s="5838">
        <v>136.25580300000001</v>
      </c>
    </row>
    <row r="36" spans="1:4">
      <c r="A36" s="2747" t="s">
        <v>21366</v>
      </c>
      <c r="B36" s="2747"/>
      <c r="C36" s="2747"/>
      <c r="D36" s="2747"/>
    </row>
    <row r="37" spans="1:4">
      <c r="A37" s="5839">
        <v>100515</v>
      </c>
      <c r="B37" s="5837" t="s">
        <v>21367</v>
      </c>
      <c r="C37" s="5836">
        <v>40</v>
      </c>
      <c r="D37" s="5838">
        <v>56.713863000000011</v>
      </c>
    </row>
    <row r="38" spans="1:4">
      <c r="A38" s="5839">
        <v>100530</v>
      </c>
      <c r="B38" s="5837" t="s">
        <v>21368</v>
      </c>
      <c r="C38" s="5836">
        <v>40</v>
      </c>
      <c r="D38" s="5838">
        <v>47.771142000000005</v>
      </c>
    </row>
    <row r="39" spans="1:4">
      <c r="A39" s="5839">
        <v>100545</v>
      </c>
      <c r="B39" s="5837" t="s">
        <v>21369</v>
      </c>
      <c r="C39" s="5836">
        <v>100</v>
      </c>
      <c r="D39" s="5838">
        <v>40.575584999999997</v>
      </c>
    </row>
    <row r="40" spans="1:4">
      <c r="A40" s="5839">
        <v>100567</v>
      </c>
      <c r="B40" s="5837" t="s">
        <v>21370</v>
      </c>
      <c r="C40" s="5836">
        <v>35</v>
      </c>
      <c r="D40" s="5838">
        <v>49.748196000000007</v>
      </c>
    </row>
    <row r="41" spans="1:4">
      <c r="A41" s="5839">
        <v>100587</v>
      </c>
      <c r="B41" s="5837" t="s">
        <v>21371</v>
      </c>
      <c r="C41" s="5836">
        <v>100</v>
      </c>
      <c r="D41" s="5838">
        <v>40.575584999999997</v>
      </c>
    </row>
    <row r="42" spans="1:4">
      <c r="A42" s="5839">
        <v>100115</v>
      </c>
      <c r="B42" s="5837" t="s">
        <v>21372</v>
      </c>
      <c r="C42" s="5836">
        <v>70</v>
      </c>
      <c r="D42" s="5838">
        <v>134.85347400000001</v>
      </c>
    </row>
    <row r="43" spans="1:4">
      <c r="A43" s="5839">
        <v>100130</v>
      </c>
      <c r="B43" s="5837" t="s">
        <v>21373</v>
      </c>
      <c r="C43" s="5836">
        <v>70</v>
      </c>
      <c r="D43" s="5838">
        <v>121.8417</v>
      </c>
    </row>
    <row r="44" spans="1:4">
      <c r="A44" s="5839">
        <v>100145</v>
      </c>
      <c r="B44" s="5837" t="s">
        <v>21374</v>
      </c>
      <c r="C44" s="5836">
        <v>60</v>
      </c>
      <c r="D44" s="5838">
        <v>123.014139</v>
      </c>
    </row>
    <row r="45" spans="1:4">
      <c r="A45" s="5839">
        <v>100167</v>
      </c>
      <c r="B45" s="5837" t="s">
        <v>21375</v>
      </c>
      <c r="C45" s="5836">
        <v>50</v>
      </c>
      <c r="D45" s="5838">
        <v>140.669691</v>
      </c>
    </row>
    <row r="46" spans="1:4">
      <c r="A46" s="5839">
        <v>100187</v>
      </c>
      <c r="B46" s="5837" t="s">
        <v>21376</v>
      </c>
      <c r="C46" s="5836">
        <v>45</v>
      </c>
      <c r="D46" s="5838">
        <v>140.41681199999999</v>
      </c>
    </row>
    <row r="47" spans="1:4">
      <c r="A47" s="2747" t="s">
        <v>21377</v>
      </c>
      <c r="B47" s="2747"/>
      <c r="C47" s="2747"/>
      <c r="D47" s="2747"/>
    </row>
    <row r="48" spans="1:4">
      <c r="A48" s="5836" t="s">
        <v>21378</v>
      </c>
      <c r="B48" s="5837" t="s">
        <v>21379</v>
      </c>
      <c r="C48" s="5836">
        <v>40</v>
      </c>
      <c r="D48" s="5838">
        <v>322.39773600000007</v>
      </c>
    </row>
    <row r="49" spans="1:4">
      <c r="A49" s="5836" t="s">
        <v>21380</v>
      </c>
      <c r="B49" s="5837" t="s">
        <v>21381</v>
      </c>
      <c r="C49" s="5836">
        <v>40</v>
      </c>
      <c r="D49" s="5838">
        <v>322.39773600000007</v>
      </c>
    </row>
    <row r="50" spans="1:4">
      <c r="A50" s="5839">
        <v>300111050</v>
      </c>
      <c r="B50" s="5837" t="s">
        <v>21382</v>
      </c>
      <c r="C50" s="5836">
        <v>35</v>
      </c>
      <c r="D50" s="5838">
        <v>322.39773600000007</v>
      </c>
    </row>
    <row r="51" spans="1:4">
      <c r="A51" s="5836" t="s">
        <v>21383</v>
      </c>
      <c r="B51" s="5837" t="s">
        <v>21384</v>
      </c>
      <c r="C51" s="5836">
        <v>35</v>
      </c>
      <c r="D51" s="5838">
        <v>322.39773600000007</v>
      </c>
    </row>
    <row r="52" spans="1:4">
      <c r="A52" s="5836" t="s">
        <v>21385</v>
      </c>
      <c r="B52" s="5837" t="s">
        <v>21386</v>
      </c>
      <c r="C52" s="5836">
        <v>40</v>
      </c>
      <c r="D52" s="5838">
        <v>337.84634400000004</v>
      </c>
    </row>
    <row r="53" spans="1:4">
      <c r="A53" s="2747" t="s">
        <v>21387</v>
      </c>
      <c r="B53" s="2747"/>
      <c r="C53" s="2747"/>
      <c r="D53" s="2747"/>
    </row>
    <row r="54" spans="1:4">
      <c r="A54" s="5836" t="s">
        <v>21388</v>
      </c>
      <c r="B54" s="5837" t="s">
        <v>21379</v>
      </c>
      <c r="C54" s="5836">
        <v>45</v>
      </c>
      <c r="D54" s="5838">
        <v>312.71936700000003</v>
      </c>
    </row>
    <row r="55" spans="1:4">
      <c r="A55" s="5836" t="s">
        <v>21389</v>
      </c>
      <c r="B55" s="5837" t="s">
        <v>21381</v>
      </c>
      <c r="C55" s="5836">
        <v>45</v>
      </c>
      <c r="D55" s="5838">
        <v>312.71936700000003</v>
      </c>
    </row>
    <row r="56" spans="1:4">
      <c r="A56" s="5836" t="s">
        <v>21390</v>
      </c>
      <c r="B56" s="5837" t="s">
        <v>21386</v>
      </c>
      <c r="C56" s="5836">
        <v>40</v>
      </c>
      <c r="D56" s="5838">
        <v>337.84634400000004</v>
      </c>
    </row>
    <row r="57" spans="1:4">
      <c r="A57" s="2747" t="s">
        <v>17104</v>
      </c>
      <c r="B57" s="2747"/>
      <c r="C57" s="2747"/>
      <c r="D57" s="2747"/>
    </row>
    <row r="58" spans="1:4">
      <c r="A58" s="5836" t="s">
        <v>21391</v>
      </c>
      <c r="B58" s="5837" t="s">
        <v>21392</v>
      </c>
      <c r="C58" s="5836">
        <v>60</v>
      </c>
      <c r="D58" s="5838">
        <v>97.841184000000013</v>
      </c>
    </row>
    <row r="59" spans="1:4">
      <c r="A59" s="5839">
        <v>511050</v>
      </c>
      <c r="B59" s="5837" t="s">
        <v>21393</v>
      </c>
      <c r="C59" s="5836">
        <v>40</v>
      </c>
      <c r="D59" s="5838">
        <v>94.415823000000003</v>
      </c>
    </row>
    <row r="60" spans="1:4">
      <c r="A60" s="2747" t="s">
        <v>17096</v>
      </c>
      <c r="B60" s="2747"/>
      <c r="C60" s="2747"/>
      <c r="D60" s="2747"/>
    </row>
    <row r="61" spans="1:4">
      <c r="A61" s="5839">
        <v>615000</v>
      </c>
      <c r="B61" s="5837" t="s">
        <v>4116</v>
      </c>
      <c r="C61" s="5836">
        <v>60</v>
      </c>
      <c r="D61" s="5838">
        <v>124.738314</v>
      </c>
    </row>
    <row r="62" spans="1:4">
      <c r="A62" s="5839">
        <v>611000</v>
      </c>
      <c r="B62" s="5837" t="s">
        <v>4100</v>
      </c>
      <c r="C62" s="5836">
        <v>40</v>
      </c>
      <c r="D62" s="5838">
        <v>265.04018100000002</v>
      </c>
    </row>
    <row r="63" spans="1:4">
      <c r="A63" s="2747" t="s">
        <v>21394</v>
      </c>
      <c r="B63" s="2747"/>
      <c r="C63" s="2747"/>
      <c r="D63" s="2747"/>
    </row>
    <row r="64" spans="1:4">
      <c r="A64" s="5839">
        <v>900050</v>
      </c>
      <c r="B64" s="5837" t="s">
        <v>4116</v>
      </c>
      <c r="C64" s="5836">
        <v>60</v>
      </c>
      <c r="D64" s="5838">
        <v>107.86438800000001</v>
      </c>
    </row>
    <row r="65" spans="1:4">
      <c r="A65" s="5839">
        <v>900110</v>
      </c>
      <c r="B65" s="5837" t="s">
        <v>4100</v>
      </c>
      <c r="C65" s="5836">
        <v>48</v>
      </c>
      <c r="D65" s="5838">
        <v>192.48689700000003</v>
      </c>
    </row>
    <row r="66" spans="1:4">
      <c r="A66" s="2747" t="s">
        <v>21395</v>
      </c>
      <c r="B66" s="2747"/>
      <c r="C66" s="2747"/>
      <c r="D66" s="2747"/>
    </row>
    <row r="67" spans="1:4">
      <c r="A67" s="5839">
        <v>60155090</v>
      </c>
      <c r="B67" s="5837" t="s">
        <v>21396</v>
      </c>
      <c r="C67" s="5836">
        <v>30</v>
      </c>
      <c r="D67" s="5838">
        <v>659.27854200000002</v>
      </c>
    </row>
    <row r="68" spans="1:4">
      <c r="A68" s="5839">
        <v>1201103</v>
      </c>
      <c r="B68" s="5840" t="s">
        <v>21397</v>
      </c>
      <c r="C68" s="5836">
        <v>25</v>
      </c>
      <c r="D68" s="5838">
        <v>470.90667600000006</v>
      </c>
    </row>
    <row r="69" spans="1:4">
      <c r="A69" s="5839">
        <v>1201104</v>
      </c>
      <c r="B69" s="5840" t="s">
        <v>21398</v>
      </c>
      <c r="C69" s="5836">
        <v>25</v>
      </c>
      <c r="D69" s="5838">
        <v>470.90667600000006</v>
      </c>
    </row>
    <row r="70" spans="1:4">
      <c r="A70" s="5839">
        <v>1201102</v>
      </c>
      <c r="B70" s="5840" t="s">
        <v>21399</v>
      </c>
      <c r="C70" s="5836">
        <v>20</v>
      </c>
      <c r="D70" s="5838">
        <v>521.94225600000004</v>
      </c>
    </row>
    <row r="71" spans="1:4">
      <c r="A71" s="2747" t="s">
        <v>21400</v>
      </c>
      <c r="B71" s="2747"/>
      <c r="C71" s="2747"/>
      <c r="D71" s="2747"/>
    </row>
    <row r="72" spans="1:4">
      <c r="A72" s="5839">
        <v>131187</v>
      </c>
      <c r="B72" s="5840" t="s">
        <v>21399</v>
      </c>
      <c r="C72" s="5836">
        <v>20</v>
      </c>
      <c r="D72" s="5838">
        <v>474.74583899999999</v>
      </c>
    </row>
    <row r="73" spans="1:4">
      <c r="A73" s="5839">
        <v>120110</v>
      </c>
      <c r="B73" s="5840" t="s">
        <v>21401</v>
      </c>
      <c r="C73" s="5836">
        <v>16</v>
      </c>
      <c r="D73" s="5838">
        <v>474.74583899999999</v>
      </c>
    </row>
    <row r="74" spans="1:4">
      <c r="A74" s="5841">
        <v>1311587</v>
      </c>
      <c r="B74" s="5842" t="s">
        <v>21402</v>
      </c>
      <c r="C74" s="5843">
        <v>25</v>
      </c>
      <c r="D74" s="5844">
        <v>387.13476000000003</v>
      </c>
    </row>
    <row r="75" spans="1:4">
      <c r="A75" s="5839">
        <v>131587</v>
      </c>
      <c r="B75" s="5840" t="s">
        <v>21403</v>
      </c>
      <c r="C75" s="5836">
        <v>45</v>
      </c>
      <c r="D75" s="5838">
        <v>384.83586000000003</v>
      </c>
    </row>
    <row r="76" spans="1:4">
      <c r="A76" s="5839">
        <v>131545</v>
      </c>
      <c r="B76" s="5840" t="s">
        <v>21404</v>
      </c>
      <c r="C76" s="5836">
        <v>40</v>
      </c>
      <c r="D76" s="5838">
        <v>384.83586000000003</v>
      </c>
    </row>
    <row r="77" spans="1:4">
      <c r="A77" s="5839">
        <v>135590</v>
      </c>
      <c r="B77" s="5840" t="s">
        <v>21405</v>
      </c>
      <c r="C77" s="5836">
        <v>40</v>
      </c>
      <c r="D77" s="5838">
        <v>189.314415</v>
      </c>
    </row>
    <row r="78" spans="1:4">
      <c r="A78" s="5839">
        <v>135545</v>
      </c>
      <c r="B78" s="5840" t="s">
        <v>21406</v>
      </c>
      <c r="C78" s="5836">
        <v>40</v>
      </c>
      <c r="D78" s="5845">
        <v>189.314415</v>
      </c>
    </row>
    <row r="79" spans="1:4">
      <c r="A79" s="2747" t="s">
        <v>12077</v>
      </c>
      <c r="B79" s="2747"/>
      <c r="C79" s="2747"/>
      <c r="D79" s="2747"/>
    </row>
    <row r="80" spans="1:4">
      <c r="A80" s="5843">
        <v>205067</v>
      </c>
      <c r="B80" s="5837" t="s">
        <v>21407</v>
      </c>
      <c r="C80" s="5843"/>
      <c r="D80" s="5844"/>
    </row>
    <row r="81" spans="1:4">
      <c r="A81" s="5839">
        <v>205087</v>
      </c>
      <c r="B81" s="5837" t="s">
        <v>21408</v>
      </c>
      <c r="C81" s="5836">
        <v>50</v>
      </c>
      <c r="D81" s="5838">
        <v>86.760486000000014</v>
      </c>
    </row>
    <row r="82" spans="1:4">
      <c r="A82" s="5839">
        <v>201545</v>
      </c>
      <c r="B82" s="5846" t="s">
        <v>21409</v>
      </c>
      <c r="C82" s="5836">
        <v>50</v>
      </c>
      <c r="D82" s="5838">
        <v>164.80814100000001</v>
      </c>
    </row>
    <row r="83" spans="1:4">
      <c r="A83" s="5839">
        <v>201587</v>
      </c>
      <c r="B83" s="5837" t="s">
        <v>21410</v>
      </c>
      <c r="C83" s="5836">
        <v>50</v>
      </c>
      <c r="D83" s="5838">
        <v>164.80814100000001</v>
      </c>
    </row>
    <row r="84" spans="1:4">
      <c r="A84" s="5839">
        <v>201145</v>
      </c>
      <c r="B84" s="5846" t="s">
        <v>21411</v>
      </c>
      <c r="C84" s="5836">
        <v>25</v>
      </c>
      <c r="D84" s="5838">
        <v>243.22362000000001</v>
      </c>
    </row>
    <row r="85" spans="1:4">
      <c r="A85" s="5841">
        <v>201187</v>
      </c>
      <c r="B85" s="5837" t="s">
        <v>21412</v>
      </c>
      <c r="C85" s="5843">
        <v>30</v>
      </c>
      <c r="D85" s="5844">
        <v>221.79787200000001</v>
      </c>
    </row>
    <row r="86" spans="1:4">
      <c r="A86" s="2747" t="s">
        <v>21413</v>
      </c>
      <c r="B86" s="2747"/>
      <c r="C86" s="2747"/>
      <c r="D86" s="2747"/>
    </row>
    <row r="87" spans="1:4">
      <c r="A87" s="5839">
        <v>700050</v>
      </c>
      <c r="B87" s="5837">
        <v>50</v>
      </c>
      <c r="C87" s="5836">
        <v>100</v>
      </c>
      <c r="D87" s="5838">
        <v>20.069397000000002</v>
      </c>
    </row>
    <row r="88" spans="1:4">
      <c r="A88" s="5839">
        <v>700100</v>
      </c>
      <c r="B88" s="5837">
        <v>110</v>
      </c>
      <c r="C88" s="5836">
        <v>40</v>
      </c>
      <c r="D88" s="5838">
        <v>40.575584999999997</v>
      </c>
    </row>
    <row r="89" spans="1:4">
      <c r="A89" s="2747" t="s">
        <v>21414</v>
      </c>
      <c r="B89" s="2747"/>
      <c r="C89" s="2747"/>
      <c r="D89" s="2747"/>
    </row>
    <row r="90" spans="1:4">
      <c r="A90" s="5839">
        <v>621050</v>
      </c>
      <c r="B90" s="5837">
        <v>50</v>
      </c>
      <c r="C90" s="5836">
        <v>70</v>
      </c>
      <c r="D90" s="5838">
        <v>113.818539</v>
      </c>
    </row>
    <row r="91" spans="1:4">
      <c r="A91" s="5839">
        <v>621110</v>
      </c>
      <c r="B91" s="5837">
        <v>110</v>
      </c>
      <c r="C91" s="5836">
        <v>60</v>
      </c>
      <c r="D91" s="5838">
        <v>185.107428</v>
      </c>
    </row>
  </sheetData>
  <mergeCells count="2">
    <mergeCell ref="A1:D1"/>
    <mergeCell ref="A4:D4"/>
  </mergeCell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dimension ref="A1:G55"/>
  <sheetViews>
    <sheetView workbookViewId="0">
      <selection activeCell="G23" sqref="G23"/>
    </sheetView>
  </sheetViews>
  <sheetFormatPr defaultRowHeight="14.35"/>
  <cols>
    <col min="1" max="2" width="19.29296875" customWidth="1"/>
    <col min="3" max="4" width="19.29296875" style="3558" customWidth="1"/>
  </cols>
  <sheetData>
    <row r="1" spans="1:7" ht="18">
      <c r="A1" s="7507" t="s">
        <v>21970</v>
      </c>
      <c r="B1" s="7507"/>
      <c r="C1" s="7507"/>
      <c r="D1" s="7507"/>
    </row>
    <row r="2" spans="1:7">
      <c r="A2" s="1172"/>
      <c r="B2" s="1172"/>
      <c r="C2" s="2393"/>
      <c r="D2" s="2393"/>
    </row>
    <row r="3" spans="1:7">
      <c r="A3" s="1172"/>
      <c r="B3" s="1172"/>
      <c r="C3" s="2393"/>
      <c r="D3" s="5137"/>
    </row>
    <row r="4" spans="1:7">
      <c r="A4" s="4063" t="s">
        <v>48</v>
      </c>
      <c r="B4" s="2905"/>
      <c r="C4" s="2393"/>
      <c r="D4" s="5138"/>
    </row>
    <row r="5" spans="1:7">
      <c r="A5" s="4060"/>
      <c r="B5" s="3017"/>
      <c r="C5" s="2393"/>
      <c r="D5" s="2393"/>
    </row>
    <row r="7" spans="1:7" s="5062" customFormat="1" ht="15" customHeight="1">
      <c r="A7" s="8682" t="s">
        <v>19872</v>
      </c>
      <c r="B7" s="8683"/>
      <c r="C7" s="8683"/>
      <c r="D7" s="8684"/>
      <c r="E7" s="3745"/>
      <c r="F7" s="309"/>
    </row>
    <row r="8" spans="1:7" s="5062" customFormat="1">
      <c r="A8" s="8685"/>
      <c r="B8" s="8686"/>
      <c r="C8" s="8686"/>
      <c r="D8" s="8687"/>
      <c r="E8" s="3745"/>
      <c r="F8" s="309"/>
    </row>
    <row r="9" spans="1:7" s="5062" customFormat="1">
      <c r="A9" s="8685"/>
      <c r="B9" s="8686"/>
      <c r="C9" s="8686"/>
      <c r="D9" s="8687"/>
      <c r="E9" s="3745"/>
      <c r="F9" s="309"/>
    </row>
    <row r="10" spans="1:7" s="5062" customFormat="1">
      <c r="A10" s="8688"/>
      <c r="B10" s="8689"/>
      <c r="C10" s="8689"/>
      <c r="D10" s="8690"/>
      <c r="E10" s="3745"/>
      <c r="F10" s="309"/>
    </row>
    <row r="11" spans="1:7" s="6069" customFormat="1" ht="28.7">
      <c r="A11" s="5976" t="s">
        <v>75</v>
      </c>
      <c r="B11" s="5976" t="s">
        <v>76</v>
      </c>
      <c r="C11" s="5978" t="s">
        <v>58</v>
      </c>
      <c r="D11" s="5978" t="s">
        <v>59</v>
      </c>
      <c r="E11" s="3745"/>
    </row>
    <row r="12" spans="1:7" ht="15" customHeight="1">
      <c r="A12" s="7131" t="s">
        <v>19826</v>
      </c>
      <c r="B12" s="8681"/>
      <c r="C12" s="8681"/>
      <c r="D12" s="7133"/>
      <c r="E12" s="3745"/>
      <c r="F12" s="309"/>
    </row>
    <row r="13" spans="1:7">
      <c r="A13" s="5141" t="s">
        <v>19813</v>
      </c>
      <c r="B13" s="5142" t="s">
        <v>19822</v>
      </c>
      <c r="C13" s="6910">
        <v>163.21</v>
      </c>
      <c r="D13" s="6910">
        <f>C13*(100-$B$4)/100</f>
        <v>163.21</v>
      </c>
      <c r="E13" s="3745"/>
      <c r="F13" s="309"/>
      <c r="G13" s="5062"/>
    </row>
    <row r="14" spans="1:7">
      <c r="A14" s="5141" t="s">
        <v>19814</v>
      </c>
      <c r="B14" s="5142" t="s">
        <v>19823</v>
      </c>
      <c r="C14" s="6910">
        <v>203.06</v>
      </c>
      <c r="D14" s="6910">
        <f t="shared" ref="D14:D54" si="0">C14*(100-$B$4)/100</f>
        <v>203.06</v>
      </c>
      <c r="E14" s="3745"/>
      <c r="F14" s="309"/>
      <c r="G14" s="5062"/>
    </row>
    <row r="15" spans="1:7">
      <c r="A15" s="5141" t="s">
        <v>19815</v>
      </c>
      <c r="B15" s="5142" t="s">
        <v>19824</v>
      </c>
      <c r="C15" s="6910">
        <v>349.49</v>
      </c>
      <c r="D15" s="6910">
        <f t="shared" si="0"/>
        <v>349.49</v>
      </c>
      <c r="E15" s="3745"/>
      <c r="F15" s="309"/>
      <c r="G15" s="5062"/>
    </row>
    <row r="16" spans="1:7">
      <c r="A16" s="5141" t="s">
        <v>19816</v>
      </c>
      <c r="B16" s="5142" t="s">
        <v>19825</v>
      </c>
      <c r="C16" s="6910">
        <v>679.91</v>
      </c>
      <c r="D16" s="6910">
        <f t="shared" si="0"/>
        <v>679.91</v>
      </c>
      <c r="E16" s="3745"/>
      <c r="F16" s="309"/>
      <c r="G16" s="5062"/>
    </row>
    <row r="17" spans="1:7" ht="15" customHeight="1">
      <c r="A17" s="7131" t="s">
        <v>19827</v>
      </c>
      <c r="B17" s="8681"/>
      <c r="C17" s="8681"/>
      <c r="D17" s="7133"/>
      <c r="E17" s="3745"/>
      <c r="F17" s="309"/>
      <c r="G17" s="5062"/>
    </row>
    <row r="18" spans="1:7">
      <c r="A18" s="5141" t="s">
        <v>19820</v>
      </c>
      <c r="B18" s="5143" t="s">
        <v>19822</v>
      </c>
      <c r="C18" s="6910">
        <v>275.45999999999998</v>
      </c>
      <c r="D18" s="6910">
        <f t="shared" si="0"/>
        <v>275.45999999999998</v>
      </c>
      <c r="E18" s="3745"/>
      <c r="F18" s="309"/>
      <c r="G18" s="5062"/>
    </row>
    <row r="19" spans="1:7" ht="15" customHeight="1">
      <c r="A19" s="7131" t="s">
        <v>19828</v>
      </c>
      <c r="B19" s="8681"/>
      <c r="C19" s="8681"/>
      <c r="D19" s="7133"/>
      <c r="E19" s="3745"/>
      <c r="F19" s="309"/>
      <c r="G19" s="5062"/>
    </row>
    <row r="20" spans="1:7">
      <c r="A20" s="5141" t="s">
        <v>19817</v>
      </c>
      <c r="B20" s="5143" t="s">
        <v>19822</v>
      </c>
      <c r="C20" s="6910">
        <v>198.49</v>
      </c>
      <c r="D20" s="6910">
        <f t="shared" si="0"/>
        <v>198.49</v>
      </c>
      <c r="E20" s="3745"/>
      <c r="F20" s="309"/>
      <c r="G20" s="5062"/>
    </row>
    <row r="21" spans="1:7">
      <c r="A21" s="5141" t="s">
        <v>19818</v>
      </c>
      <c r="B21" s="5143" t="s">
        <v>19824</v>
      </c>
      <c r="C21" s="6910">
        <v>391.57</v>
      </c>
      <c r="D21" s="6910">
        <f t="shared" si="0"/>
        <v>391.57</v>
      </c>
      <c r="E21" s="3745"/>
      <c r="F21" s="309"/>
      <c r="G21" s="5062"/>
    </row>
    <row r="22" spans="1:7">
      <c r="A22" s="5141" t="s">
        <v>19819</v>
      </c>
      <c r="B22" s="5143" t="s">
        <v>19825</v>
      </c>
      <c r="C22" s="6910">
        <v>772.02</v>
      </c>
      <c r="D22" s="6910">
        <f t="shared" si="0"/>
        <v>772.02</v>
      </c>
      <c r="E22" s="3745"/>
      <c r="F22" s="309"/>
    </row>
    <row r="23" spans="1:7" ht="15" customHeight="1">
      <c r="A23" s="7131" t="s">
        <v>19829</v>
      </c>
      <c r="B23" s="8681"/>
      <c r="C23" s="8681"/>
      <c r="D23" s="7133"/>
      <c r="E23" s="3745"/>
      <c r="F23" s="309"/>
    </row>
    <row r="24" spans="1:7">
      <c r="A24" s="5141" t="s">
        <v>19821</v>
      </c>
      <c r="B24" s="5143" t="s">
        <v>19822</v>
      </c>
      <c r="C24" s="6910">
        <v>284.8</v>
      </c>
      <c r="D24" s="6910">
        <f t="shared" si="0"/>
        <v>284.8</v>
      </c>
      <c r="E24" s="3745"/>
      <c r="F24" s="309"/>
    </row>
    <row r="25" spans="1:7" ht="15" customHeight="1">
      <c r="A25" s="7131" t="s">
        <v>19830</v>
      </c>
      <c r="B25" s="8681"/>
      <c r="C25" s="8681"/>
      <c r="D25" s="7133"/>
      <c r="E25" s="3745"/>
      <c r="F25" s="309"/>
    </row>
    <row r="26" spans="1:7">
      <c r="A26" s="5141" t="s">
        <v>19831</v>
      </c>
      <c r="B26" s="5143">
        <v>110</v>
      </c>
      <c r="C26" s="6910">
        <v>122.83</v>
      </c>
      <c r="D26" s="6910">
        <f t="shared" si="0"/>
        <v>122.83</v>
      </c>
      <c r="E26" s="3745"/>
      <c r="F26" s="309"/>
    </row>
    <row r="27" spans="1:7">
      <c r="A27" s="5141" t="s">
        <v>19832</v>
      </c>
      <c r="B27" s="5143">
        <v>170</v>
      </c>
      <c r="C27" s="6910">
        <v>226.43</v>
      </c>
      <c r="D27" s="6910">
        <f t="shared" si="0"/>
        <v>226.43</v>
      </c>
      <c r="E27" s="3745"/>
      <c r="F27" s="309"/>
    </row>
    <row r="28" spans="1:7">
      <c r="A28" s="5141" t="s">
        <v>19833</v>
      </c>
      <c r="B28" s="5143">
        <v>225</v>
      </c>
      <c r="C28" s="6910">
        <v>328.09</v>
      </c>
      <c r="D28" s="6910">
        <f t="shared" si="0"/>
        <v>328.09</v>
      </c>
      <c r="E28" s="3745"/>
      <c r="F28" s="309"/>
    </row>
    <row r="29" spans="1:7" ht="15" customHeight="1">
      <c r="A29" s="7131" t="s">
        <v>19834</v>
      </c>
      <c r="B29" s="8681"/>
      <c r="C29" s="8681"/>
      <c r="D29" s="7133"/>
      <c r="E29" s="3745"/>
      <c r="F29" s="309"/>
    </row>
    <row r="30" spans="1:7">
      <c r="A30" s="5141" t="s">
        <v>19835</v>
      </c>
      <c r="B30" s="5143">
        <v>110</v>
      </c>
      <c r="C30" s="6910">
        <v>586.54</v>
      </c>
      <c r="D30" s="6910">
        <f t="shared" si="0"/>
        <v>586.54</v>
      </c>
      <c r="E30" s="3745"/>
      <c r="F30" s="309"/>
    </row>
    <row r="31" spans="1:7" ht="15" customHeight="1">
      <c r="A31" s="7131" t="s">
        <v>19836</v>
      </c>
      <c r="B31" s="8681"/>
      <c r="C31" s="8681"/>
      <c r="D31" s="7133"/>
      <c r="E31" s="3745"/>
      <c r="F31" s="309"/>
    </row>
    <row r="32" spans="1:7">
      <c r="A32" s="5141" t="s">
        <v>19837</v>
      </c>
      <c r="B32" s="5143">
        <v>110</v>
      </c>
      <c r="C32" s="6910">
        <v>405.42</v>
      </c>
      <c r="D32" s="6910">
        <f t="shared" si="0"/>
        <v>405.42</v>
      </c>
      <c r="E32" s="3745"/>
      <c r="F32" s="309"/>
    </row>
    <row r="33" spans="1:7" ht="15" customHeight="1">
      <c r="A33" s="7131" t="s">
        <v>19838</v>
      </c>
      <c r="B33" s="8681"/>
      <c r="C33" s="8681"/>
      <c r="D33" s="7133"/>
      <c r="E33" s="3745"/>
      <c r="F33" s="309"/>
    </row>
    <row r="34" spans="1:7">
      <c r="A34" s="5141" t="s">
        <v>19839</v>
      </c>
      <c r="B34" s="5143">
        <v>110</v>
      </c>
      <c r="C34" s="6910">
        <v>241.03</v>
      </c>
      <c r="D34" s="6910">
        <f t="shared" si="0"/>
        <v>241.03</v>
      </c>
      <c r="E34" s="3745"/>
      <c r="F34" s="309"/>
    </row>
    <row r="35" spans="1:7" ht="15" customHeight="1">
      <c r="A35" s="7131" t="s">
        <v>19840</v>
      </c>
      <c r="B35" s="8681"/>
      <c r="C35" s="8681"/>
      <c r="D35" s="7133"/>
      <c r="E35" s="3745"/>
      <c r="F35" s="309"/>
    </row>
    <row r="36" spans="1:7" s="3745" customFormat="1">
      <c r="A36" s="5244" t="s">
        <v>19841</v>
      </c>
      <c r="B36" s="5244" t="s">
        <v>19853</v>
      </c>
      <c r="C36" s="6910">
        <v>6605.5</v>
      </c>
      <c r="D36" s="6910">
        <f t="shared" si="0"/>
        <v>6605.5</v>
      </c>
      <c r="F36" s="305"/>
    </row>
    <row r="37" spans="1:7" s="3745" customFormat="1">
      <c r="A37" s="5244" t="s">
        <v>19842</v>
      </c>
      <c r="B37" s="5244" t="s">
        <v>19854</v>
      </c>
      <c r="C37" s="6910">
        <v>10653.5</v>
      </c>
      <c r="D37" s="6910">
        <f t="shared" si="0"/>
        <v>10653.5</v>
      </c>
      <c r="F37" s="305"/>
    </row>
    <row r="38" spans="1:7" s="3745" customFormat="1">
      <c r="A38" s="5244" t="s">
        <v>19843</v>
      </c>
      <c r="B38" s="5244" t="s">
        <v>19855</v>
      </c>
      <c r="C38" s="6910">
        <v>10595.2</v>
      </c>
      <c r="D38" s="6910">
        <f t="shared" si="0"/>
        <v>10595.2</v>
      </c>
      <c r="F38" s="305"/>
    </row>
    <row r="39" spans="1:7" s="3745" customFormat="1">
      <c r="A39" s="5244" t="s">
        <v>19844</v>
      </c>
      <c r="B39" s="5244" t="s">
        <v>19856</v>
      </c>
      <c r="C39" s="6910">
        <v>14382.72</v>
      </c>
      <c r="D39" s="6910">
        <f t="shared" si="0"/>
        <v>14382.72</v>
      </c>
      <c r="F39" s="305"/>
    </row>
    <row r="40" spans="1:7" s="3745" customFormat="1">
      <c r="A40" s="5244" t="s">
        <v>19845</v>
      </c>
      <c r="B40" s="5244" t="s">
        <v>19857</v>
      </c>
      <c r="C40" s="6910">
        <v>8298.4</v>
      </c>
      <c r="D40" s="6910">
        <f t="shared" si="0"/>
        <v>8298.4</v>
      </c>
      <c r="F40" s="305"/>
    </row>
    <row r="41" spans="1:7" s="3745" customFormat="1">
      <c r="A41" s="5244" t="s">
        <v>19846</v>
      </c>
      <c r="B41" s="5244" t="s">
        <v>19858</v>
      </c>
      <c r="C41" s="6910">
        <v>12239.48</v>
      </c>
      <c r="D41" s="6910">
        <f t="shared" si="0"/>
        <v>12239.48</v>
      </c>
      <c r="F41" s="305"/>
    </row>
    <row r="42" spans="1:7" s="3745" customFormat="1">
      <c r="A42" s="5244" t="s">
        <v>19847</v>
      </c>
      <c r="B42" s="5244" t="s">
        <v>19859</v>
      </c>
      <c r="C42" s="6910">
        <v>13666.4</v>
      </c>
      <c r="D42" s="6910">
        <f t="shared" si="0"/>
        <v>13666.4</v>
      </c>
      <c r="F42" s="305"/>
    </row>
    <row r="43" spans="1:7" s="3745" customFormat="1">
      <c r="A43" s="5244" t="s">
        <v>19848</v>
      </c>
      <c r="B43" s="5244" t="s">
        <v>19860</v>
      </c>
      <c r="C43" s="6910">
        <v>17248.330000000002</v>
      </c>
      <c r="D43" s="6910">
        <f t="shared" si="0"/>
        <v>17248.330000000002</v>
      </c>
      <c r="F43" s="305"/>
    </row>
    <row r="44" spans="1:7" s="3745" customFormat="1">
      <c r="A44" s="5244" t="s">
        <v>19849</v>
      </c>
      <c r="B44" s="5244" t="s">
        <v>19861</v>
      </c>
      <c r="C44" s="6910">
        <v>9991.2999999999993</v>
      </c>
      <c r="D44" s="6910">
        <f t="shared" si="0"/>
        <v>9991.2999999999993</v>
      </c>
      <c r="F44" s="305"/>
    </row>
    <row r="45" spans="1:7" s="3745" customFormat="1">
      <c r="A45" s="5244" t="s">
        <v>19850</v>
      </c>
      <c r="B45" s="5244" t="s">
        <v>19862</v>
      </c>
      <c r="C45" s="6910">
        <v>13820.18</v>
      </c>
      <c r="D45" s="6910">
        <f t="shared" si="0"/>
        <v>13820.18</v>
      </c>
      <c r="F45" s="305"/>
    </row>
    <row r="46" spans="1:7" s="3745" customFormat="1">
      <c r="A46" s="5244" t="s">
        <v>19851</v>
      </c>
      <c r="B46" s="5244" t="s">
        <v>19863</v>
      </c>
      <c r="C46" s="6910">
        <v>16732.099999999999</v>
      </c>
      <c r="D46" s="6910">
        <f t="shared" si="0"/>
        <v>16732.099999999999</v>
      </c>
      <c r="F46" s="305"/>
    </row>
    <row r="47" spans="1:7" s="3745" customFormat="1">
      <c r="A47" s="5244" t="s">
        <v>19852</v>
      </c>
      <c r="B47" s="5244" t="s">
        <v>19864</v>
      </c>
      <c r="C47" s="6910">
        <v>20106.349999999999</v>
      </c>
      <c r="D47" s="6910">
        <f t="shared" si="0"/>
        <v>20106.349999999999</v>
      </c>
      <c r="F47" s="305"/>
    </row>
    <row r="48" spans="1:7" ht="15" customHeight="1">
      <c r="A48" s="7131" t="s">
        <v>19865</v>
      </c>
      <c r="B48" s="8681"/>
      <c r="C48" s="8681"/>
      <c r="D48" s="7133"/>
      <c r="E48" s="3745"/>
      <c r="F48" s="309"/>
      <c r="G48" s="5062"/>
    </row>
    <row r="49" spans="1:7">
      <c r="A49" s="5143">
        <v>101.002645</v>
      </c>
      <c r="B49" s="5143" t="s">
        <v>19866</v>
      </c>
      <c r="C49" s="6910">
        <v>812.08</v>
      </c>
      <c r="D49" s="6910">
        <f t="shared" si="0"/>
        <v>812.08</v>
      </c>
      <c r="E49" s="3745"/>
      <c r="F49" s="309"/>
      <c r="G49" s="5062"/>
    </row>
    <row r="50" spans="1:7">
      <c r="A50" s="5143">
        <v>101.002646</v>
      </c>
      <c r="B50" s="5143" t="s">
        <v>19867</v>
      </c>
      <c r="C50" s="6910">
        <v>1382.59</v>
      </c>
      <c r="D50" s="6910">
        <f t="shared" si="0"/>
        <v>1382.59</v>
      </c>
      <c r="E50" s="3745"/>
      <c r="F50" s="309"/>
    </row>
    <row r="51" spans="1:7" ht="15" customHeight="1">
      <c r="A51" s="7131" t="s">
        <v>19868</v>
      </c>
      <c r="B51" s="8681"/>
      <c r="C51" s="8681"/>
      <c r="D51" s="7133"/>
      <c r="E51" s="3745"/>
      <c r="F51" s="309"/>
    </row>
    <row r="52" spans="1:7">
      <c r="A52" s="5143">
        <v>101.002644</v>
      </c>
      <c r="B52" s="5143" t="s">
        <v>19869</v>
      </c>
      <c r="C52" s="6910">
        <v>660.22</v>
      </c>
      <c r="D52" s="6910">
        <f t="shared" si="0"/>
        <v>660.22</v>
      </c>
      <c r="E52" s="3745"/>
      <c r="F52" s="309"/>
    </row>
    <row r="53" spans="1:7" ht="15" customHeight="1">
      <c r="A53" s="7131" t="s">
        <v>19871</v>
      </c>
      <c r="B53" s="8681"/>
      <c r="C53" s="8681"/>
      <c r="D53" s="7133"/>
      <c r="E53" s="3745"/>
      <c r="F53" s="309"/>
    </row>
    <row r="54" spans="1:7">
      <c r="A54" s="5143">
        <v>101.002655</v>
      </c>
      <c r="B54" s="5143" t="s">
        <v>19870</v>
      </c>
      <c r="C54" s="6910">
        <v>997.15</v>
      </c>
      <c r="D54" s="6910">
        <f t="shared" si="0"/>
        <v>997.15</v>
      </c>
      <c r="E54" s="3745"/>
      <c r="F54" s="309"/>
    </row>
    <row r="55" spans="1:7">
      <c r="E55" s="3745"/>
    </row>
  </sheetData>
  <mergeCells count="14">
    <mergeCell ref="A35:D35"/>
    <mergeCell ref="A48:D48"/>
    <mergeCell ref="A51:D51"/>
    <mergeCell ref="A53:D53"/>
    <mergeCell ref="A23:D23"/>
    <mergeCell ref="A25:D25"/>
    <mergeCell ref="A29:D29"/>
    <mergeCell ref="A31:D31"/>
    <mergeCell ref="A33:D33"/>
    <mergeCell ref="A19:D19"/>
    <mergeCell ref="A17:D17"/>
    <mergeCell ref="A12:D12"/>
    <mergeCell ref="A7:D10"/>
    <mergeCell ref="A1:D1"/>
  </mergeCells>
  <pageMargins left="0.7" right="0.7" top="0.75" bottom="0.75" header="0.3" footer="0.3"/>
  <pageSetup paperSize="9" orientation="portrait"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dimension ref="A1:F16"/>
  <sheetViews>
    <sheetView workbookViewId="0">
      <selection activeCell="E31" sqref="E31"/>
    </sheetView>
  </sheetViews>
  <sheetFormatPr defaultColWidth="9.1171875" defaultRowHeight="14.35"/>
  <cols>
    <col min="1" max="2" width="19.29296875" style="5870" customWidth="1"/>
    <col min="3" max="4" width="19.29296875" style="3558" customWidth="1"/>
    <col min="5" max="16384" width="9.1171875" style="5870"/>
  </cols>
  <sheetData>
    <row r="1" spans="1:6" ht="18">
      <c r="A1" s="7507" t="s">
        <v>21971</v>
      </c>
      <c r="B1" s="7507"/>
      <c r="C1" s="7507"/>
      <c r="D1" s="7507"/>
    </row>
    <row r="2" spans="1:6">
      <c r="A2" s="1172"/>
      <c r="B2" s="1172"/>
      <c r="C2" s="2393"/>
      <c r="D2" s="2393"/>
    </row>
    <row r="3" spans="1:6">
      <c r="A3" s="1172"/>
      <c r="B3" s="1172"/>
      <c r="C3" s="2393"/>
      <c r="D3" s="5137"/>
    </row>
    <row r="4" spans="1:6">
      <c r="A4" s="4063" t="s">
        <v>48</v>
      </c>
      <c r="B4" s="2905">
        <v>0</v>
      </c>
      <c r="C4" s="2393"/>
      <c r="D4" s="5138"/>
    </row>
    <row r="5" spans="1:6">
      <c r="A5" s="4060"/>
      <c r="B5" s="3017"/>
      <c r="C5" s="2393"/>
      <c r="D5" s="2393"/>
    </row>
    <row r="6" spans="1:6" ht="30.75" customHeight="1">
      <c r="A6" s="5976" t="s">
        <v>75</v>
      </c>
      <c r="B6" s="5976" t="s">
        <v>76</v>
      </c>
      <c r="C6" s="5978" t="s">
        <v>58</v>
      </c>
      <c r="D6" s="5978" t="s">
        <v>59</v>
      </c>
      <c r="E6" s="6069"/>
    </row>
    <row r="7" spans="1:6">
      <c r="A7" s="7508" t="s">
        <v>12057</v>
      </c>
      <c r="B7" s="7508"/>
      <c r="C7" s="7508"/>
      <c r="D7" s="7508"/>
      <c r="E7" s="6069"/>
      <c r="F7" s="309"/>
    </row>
    <row r="8" spans="1:6">
      <c r="A8" s="5141" t="s">
        <v>21972</v>
      </c>
      <c r="B8" s="5142" t="s">
        <v>21977</v>
      </c>
      <c r="C8" s="6910">
        <v>147.25</v>
      </c>
      <c r="D8" s="6910">
        <f>C8*1-$B$4</f>
        <v>147.25</v>
      </c>
      <c r="E8" s="6069"/>
    </row>
    <row r="9" spans="1:6">
      <c r="A9" s="5141" t="s">
        <v>21973</v>
      </c>
      <c r="B9" s="5142" t="s">
        <v>21978</v>
      </c>
      <c r="C9" s="6910">
        <v>217.08</v>
      </c>
      <c r="D9" s="6910">
        <f t="shared" ref="D9:D13" si="0">C9*1-$B$4</f>
        <v>217.08</v>
      </c>
      <c r="E9" s="6069"/>
    </row>
    <row r="10" spans="1:6">
      <c r="A10" s="5141" t="s">
        <v>21983</v>
      </c>
      <c r="B10" s="5142" t="s">
        <v>21979</v>
      </c>
      <c r="C10" s="6910">
        <v>386.33</v>
      </c>
      <c r="D10" s="6910">
        <f t="shared" si="0"/>
        <v>386.33</v>
      </c>
      <c r="E10" s="6069"/>
    </row>
    <row r="11" spans="1:6" s="6069" customFormat="1">
      <c r="A11" s="5141" t="s">
        <v>21974</v>
      </c>
      <c r="B11" s="5142" t="s">
        <v>21980</v>
      </c>
      <c r="C11" s="6910">
        <v>587.34</v>
      </c>
      <c r="D11" s="6910">
        <f t="shared" si="0"/>
        <v>587.34</v>
      </c>
    </row>
    <row r="12" spans="1:6" s="6069" customFormat="1">
      <c r="A12" s="5141" t="s">
        <v>21975</v>
      </c>
      <c r="B12" s="5142" t="s">
        <v>21981</v>
      </c>
      <c r="C12" s="6910">
        <v>897.26</v>
      </c>
      <c r="D12" s="6910">
        <f t="shared" si="0"/>
        <v>897.26</v>
      </c>
    </row>
    <row r="13" spans="1:6" s="6069" customFormat="1">
      <c r="A13" s="5141" t="s">
        <v>21976</v>
      </c>
      <c r="B13" s="5142" t="s">
        <v>21982</v>
      </c>
      <c r="C13" s="6910">
        <v>1387.43</v>
      </c>
      <c r="D13" s="6910">
        <f t="shared" si="0"/>
        <v>1387.43</v>
      </c>
    </row>
    <row r="14" spans="1:6">
      <c r="E14" s="6069"/>
    </row>
    <row r="15" spans="1:6">
      <c r="E15" s="6069"/>
    </row>
    <row r="16" spans="1:6">
      <c r="E16" s="6069"/>
    </row>
  </sheetData>
  <mergeCells count="2">
    <mergeCell ref="A1:D1"/>
    <mergeCell ref="A7:D7"/>
  </mergeCells>
  <pageMargins left="0.7" right="0.7" top="0.75" bottom="0.75" header="0.3" footer="0.3"/>
  <pageSetup paperSize="9" orientation="portrait"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dimension ref="A1:F101"/>
  <sheetViews>
    <sheetView zoomScaleNormal="100" workbookViewId="0">
      <selection activeCell="G3" sqref="G3"/>
    </sheetView>
  </sheetViews>
  <sheetFormatPr defaultColWidth="9.29296875" defaultRowHeight="14.35"/>
  <cols>
    <col min="1" max="1" width="23.703125" style="3157" customWidth="1"/>
    <col min="2" max="2" width="18.29296875" style="536" customWidth="1"/>
    <col min="3" max="3" width="18.29296875" style="3168" customWidth="1"/>
    <col min="4" max="4" width="18.29296875" style="529" customWidth="1"/>
    <col min="5" max="5" width="18.29296875" style="536" customWidth="1"/>
    <col min="6" max="16384" width="9.29296875" style="536"/>
  </cols>
  <sheetData>
    <row r="1" spans="1:6" ht="26.25" customHeight="1">
      <c r="A1" s="8679" t="s">
        <v>10940</v>
      </c>
      <c r="B1" s="8679"/>
      <c r="C1" s="8679"/>
      <c r="D1" s="8679"/>
      <c r="E1" s="8679"/>
    </row>
    <row r="2" spans="1:6" s="529" customFormat="1">
      <c r="A2" s="3157"/>
      <c r="B2" s="536"/>
      <c r="C2" s="3164"/>
    </row>
    <row r="3" spans="1:6" s="529" customFormat="1">
      <c r="A3" s="3157"/>
      <c r="B3" s="536"/>
      <c r="C3" s="3164"/>
    </row>
    <row r="4" spans="1:6" s="529" customFormat="1">
      <c r="A4" s="3006" t="s">
        <v>48</v>
      </c>
      <c r="B4" s="2996"/>
      <c r="C4" s="3164"/>
    </row>
    <row r="6" spans="1:6" ht="28.7">
      <c r="A6" s="5995" t="s">
        <v>75</v>
      </c>
      <c r="B6" s="5995" t="s">
        <v>76</v>
      </c>
      <c r="C6" s="5996" t="s">
        <v>77</v>
      </c>
      <c r="D6" s="5997" t="s">
        <v>58</v>
      </c>
      <c r="E6" s="5997" t="s">
        <v>59</v>
      </c>
    </row>
    <row r="7" spans="1:6">
      <c r="A7" s="5991" t="s">
        <v>3788</v>
      </c>
      <c r="B7" s="5969"/>
      <c r="C7" s="5970"/>
      <c r="D7" s="5969"/>
      <c r="E7" s="5974"/>
    </row>
    <row r="8" spans="1:6">
      <c r="A8" s="5998" t="s">
        <v>10943</v>
      </c>
      <c r="B8" s="5999" t="s">
        <v>5361</v>
      </c>
      <c r="C8" s="6000" t="s">
        <v>8689</v>
      </c>
      <c r="D8" s="6084">
        <v>81.729405000000014</v>
      </c>
      <c r="E8" s="6001">
        <f>D8-D8*$B$4/100</f>
        <v>81.729405000000014</v>
      </c>
      <c r="F8" s="5986"/>
    </row>
    <row r="9" spans="1:6">
      <c r="A9" s="5998" t="s">
        <v>10944</v>
      </c>
      <c r="B9" s="5999" t="s">
        <v>5362</v>
      </c>
      <c r="C9" s="6000" t="s">
        <v>8690</v>
      </c>
      <c r="D9" s="6084">
        <v>125.40719700000004</v>
      </c>
      <c r="E9" s="6001">
        <f t="shared" ref="E9:E13" si="0">D9-D9*$B$4/100</f>
        <v>125.40719700000004</v>
      </c>
      <c r="F9" s="5986"/>
    </row>
    <row r="10" spans="1:6">
      <c r="A10" s="5998" t="s">
        <v>10945</v>
      </c>
      <c r="B10" s="5999" t="s">
        <v>5363</v>
      </c>
      <c r="C10" s="6000" t="s">
        <v>8692</v>
      </c>
      <c r="D10" s="6084">
        <v>199.04688900000005</v>
      </c>
      <c r="E10" s="6001">
        <f t="shared" si="0"/>
        <v>199.04688900000005</v>
      </c>
      <c r="F10" s="5986"/>
    </row>
    <row r="11" spans="1:6">
      <c r="A11" s="5998" t="s">
        <v>10946</v>
      </c>
      <c r="B11" s="5999" t="s">
        <v>5364</v>
      </c>
      <c r="C11" s="6000" t="s">
        <v>8696</v>
      </c>
      <c r="D11" s="6084">
        <v>317.96234100000004</v>
      </c>
      <c r="E11" s="6001">
        <f t="shared" si="0"/>
        <v>317.96234100000004</v>
      </c>
      <c r="F11" s="5986"/>
    </row>
    <row r="12" spans="1:6">
      <c r="A12" s="5998" t="s">
        <v>10947</v>
      </c>
      <c r="B12" s="5999" t="s">
        <v>5365</v>
      </c>
      <c r="C12" s="6000" t="s">
        <v>8697</v>
      </c>
      <c r="D12" s="6084">
        <v>493.53907500000008</v>
      </c>
      <c r="E12" s="6001">
        <f t="shared" si="0"/>
        <v>493.53907500000008</v>
      </c>
      <c r="F12" s="5986"/>
    </row>
    <row r="13" spans="1:6">
      <c r="A13" s="5998" t="s">
        <v>10948</v>
      </c>
      <c r="B13" s="5999" t="s">
        <v>5366</v>
      </c>
      <c r="C13" s="6000" t="s">
        <v>8694</v>
      </c>
      <c r="D13" s="6084">
        <v>784.00305000000014</v>
      </c>
      <c r="E13" s="6001">
        <f t="shared" si="0"/>
        <v>784.00305000000014</v>
      </c>
      <c r="F13" s="5986"/>
    </row>
    <row r="14" spans="1:6">
      <c r="A14" s="5991" t="s">
        <v>2407</v>
      </c>
      <c r="B14" s="5969"/>
      <c r="C14" s="5970"/>
      <c r="D14" s="5987"/>
      <c r="E14" s="5974"/>
      <c r="F14" s="5986"/>
    </row>
    <row r="15" spans="1:6">
      <c r="A15" s="5998" t="s">
        <v>10949</v>
      </c>
      <c r="B15" s="5999" t="s">
        <v>2731</v>
      </c>
      <c r="C15" s="6005" t="s">
        <v>8689</v>
      </c>
      <c r="D15" s="6084">
        <v>113.18940000000002</v>
      </c>
      <c r="E15" s="6001">
        <f>D15-D15*$B$4/100</f>
        <v>113.18940000000002</v>
      </c>
      <c r="F15" s="5986"/>
    </row>
    <row r="16" spans="1:6">
      <c r="A16" s="5998" t="s">
        <v>10950</v>
      </c>
      <c r="B16" s="5999" t="s">
        <v>2732</v>
      </c>
      <c r="C16" s="6005" t="s">
        <v>8690</v>
      </c>
      <c r="D16" s="6084">
        <v>180.870003</v>
      </c>
      <c r="E16" s="6001">
        <f t="shared" ref="E16:E30" si="1">D16-D16*$B$4/100</f>
        <v>180.870003</v>
      </c>
      <c r="F16" s="5986"/>
    </row>
    <row r="17" spans="1:6">
      <c r="A17" s="5998" t="s">
        <v>10951</v>
      </c>
      <c r="B17" s="5999" t="s">
        <v>2733</v>
      </c>
      <c r="C17" s="6005" t="s">
        <v>8692</v>
      </c>
      <c r="D17" s="6084">
        <v>305.51150700000005</v>
      </c>
      <c r="E17" s="6001">
        <f t="shared" si="1"/>
        <v>305.51150700000005</v>
      </c>
      <c r="F17" s="5986"/>
    </row>
    <row r="18" spans="1:6">
      <c r="A18" s="5998" t="s">
        <v>10952</v>
      </c>
      <c r="B18" s="5999" t="s">
        <v>2734</v>
      </c>
      <c r="C18" s="6005" t="s">
        <v>8696</v>
      </c>
      <c r="D18" s="6084">
        <v>489.3444090000001</v>
      </c>
      <c r="E18" s="6001">
        <f t="shared" si="1"/>
        <v>489.3444090000001</v>
      </c>
      <c r="F18" s="5986"/>
    </row>
    <row r="19" spans="1:6">
      <c r="A19" s="5998" t="s">
        <v>10953</v>
      </c>
      <c r="B19" s="5999" t="s">
        <v>2735</v>
      </c>
      <c r="C19" s="6005" t="s">
        <v>8697</v>
      </c>
      <c r="D19" s="6084">
        <v>796.95324900000003</v>
      </c>
      <c r="E19" s="6001">
        <f t="shared" si="1"/>
        <v>796.95324900000003</v>
      </c>
      <c r="F19" s="5986"/>
    </row>
    <row r="20" spans="1:6">
      <c r="A20" s="5998" t="s">
        <v>10954</v>
      </c>
      <c r="B20" s="5999" t="s">
        <v>2736</v>
      </c>
      <c r="C20" s="6005" t="s">
        <v>8694</v>
      </c>
      <c r="D20" s="6084">
        <v>1245.9822570000003</v>
      </c>
      <c r="E20" s="6001">
        <f t="shared" si="1"/>
        <v>1245.9822570000003</v>
      </c>
      <c r="F20" s="5986"/>
    </row>
    <row r="21" spans="1:6">
      <c r="A21" s="6006" t="s">
        <v>12037</v>
      </c>
      <c r="B21" s="5999" t="s">
        <v>348</v>
      </c>
      <c r="C21" s="6005">
        <v>12</v>
      </c>
      <c r="D21" s="6084">
        <v>1852.7773140000002</v>
      </c>
      <c r="E21" s="6001">
        <f t="shared" si="1"/>
        <v>1852.7773140000002</v>
      </c>
      <c r="F21" s="5986"/>
    </row>
    <row r="22" spans="1:6">
      <c r="A22" s="6006" t="s">
        <v>12038</v>
      </c>
      <c r="B22" s="5999" t="s">
        <v>8921</v>
      </c>
      <c r="C22" s="6005">
        <v>8</v>
      </c>
      <c r="D22" s="6084">
        <v>2649.7305630000001</v>
      </c>
      <c r="E22" s="6001">
        <f t="shared" si="1"/>
        <v>2649.7305630000001</v>
      </c>
      <c r="F22" s="5986"/>
    </row>
    <row r="23" spans="1:6">
      <c r="A23" s="6006" t="s">
        <v>12039</v>
      </c>
      <c r="B23" s="5999" t="s">
        <v>12049</v>
      </c>
      <c r="C23" s="6005">
        <v>4</v>
      </c>
      <c r="D23" s="6084">
        <v>3887.6231069999999</v>
      </c>
      <c r="E23" s="6001">
        <f t="shared" si="1"/>
        <v>3887.6231069999999</v>
      </c>
      <c r="F23" s="5986"/>
    </row>
    <row r="24" spans="1:6">
      <c r="A24" s="5975" t="s">
        <v>10973</v>
      </c>
      <c r="B24" s="5988"/>
      <c r="C24" s="5989"/>
      <c r="D24" s="5987"/>
      <c r="E24" s="5972"/>
      <c r="F24" s="5986"/>
    </row>
    <row r="25" spans="1:6">
      <c r="A25" s="5998" t="s">
        <v>10955</v>
      </c>
      <c r="B25" s="6005" t="s">
        <v>799</v>
      </c>
      <c r="C25" s="6005" t="s">
        <v>8689</v>
      </c>
      <c r="D25" s="6084">
        <v>205.27397055000003</v>
      </c>
      <c r="E25" s="6001">
        <f t="shared" si="1"/>
        <v>205.27397055000003</v>
      </c>
      <c r="F25" s="5986"/>
    </row>
    <row r="26" spans="1:6">
      <c r="A26" s="5998" t="s">
        <v>10956</v>
      </c>
      <c r="B26" s="6005" t="s">
        <v>6156</v>
      </c>
      <c r="C26" s="6005" t="s">
        <v>8690</v>
      </c>
      <c r="D26" s="6084">
        <v>294.04109295000006</v>
      </c>
      <c r="E26" s="6001">
        <f t="shared" si="1"/>
        <v>294.04109295000006</v>
      </c>
      <c r="F26" s="5986"/>
    </row>
    <row r="27" spans="1:6">
      <c r="A27" s="5998" t="s">
        <v>10957</v>
      </c>
      <c r="B27" s="6005" t="s">
        <v>6157</v>
      </c>
      <c r="C27" s="6005" t="s">
        <v>8692</v>
      </c>
      <c r="D27" s="6084">
        <v>466.02739260000004</v>
      </c>
      <c r="E27" s="6001">
        <f t="shared" si="1"/>
        <v>466.02739260000004</v>
      </c>
      <c r="F27" s="5986"/>
    </row>
    <row r="28" spans="1:6">
      <c r="A28" s="5998" t="s">
        <v>10958</v>
      </c>
      <c r="B28" s="6005" t="s">
        <v>6158</v>
      </c>
      <c r="C28" s="6005" t="s">
        <v>8696</v>
      </c>
      <c r="D28" s="6084">
        <v>693.49314375000017</v>
      </c>
      <c r="E28" s="6001">
        <f t="shared" si="1"/>
        <v>693.49314375000017</v>
      </c>
      <c r="F28" s="5986"/>
    </row>
    <row r="29" spans="1:6">
      <c r="A29" s="5998" t="s">
        <v>10959</v>
      </c>
      <c r="B29" s="6005" t="s">
        <v>6159</v>
      </c>
      <c r="C29" s="6005" t="s">
        <v>8697</v>
      </c>
      <c r="D29" s="6084">
        <v>1076.3013590999999</v>
      </c>
      <c r="E29" s="6001">
        <f t="shared" si="1"/>
        <v>1076.3013590999999</v>
      </c>
      <c r="F29" s="5986"/>
    </row>
    <row r="30" spans="1:6">
      <c r="A30" s="5998" t="s">
        <v>10960</v>
      </c>
      <c r="B30" s="6005" t="s">
        <v>6160</v>
      </c>
      <c r="C30" s="6005" t="s">
        <v>8694</v>
      </c>
      <c r="D30" s="6084">
        <v>1719.8629965</v>
      </c>
      <c r="E30" s="6001">
        <f t="shared" si="1"/>
        <v>1719.8629965</v>
      </c>
      <c r="F30" s="5986"/>
    </row>
    <row r="31" spans="1:6">
      <c r="A31" s="5991" t="s">
        <v>6093</v>
      </c>
      <c r="B31" s="5969"/>
      <c r="C31" s="5970"/>
      <c r="D31" s="5987"/>
      <c r="E31" s="5974"/>
      <c r="F31" s="5986"/>
    </row>
    <row r="32" spans="1:6" ht="15" customHeight="1">
      <c r="A32" s="5998" t="s">
        <v>10961</v>
      </c>
      <c r="B32" s="5999" t="s">
        <v>3212</v>
      </c>
      <c r="C32" s="6005" t="s">
        <v>8689</v>
      </c>
      <c r="D32" s="6084">
        <v>107.92942200000002</v>
      </c>
      <c r="E32" s="6001">
        <f t="shared" ref="E32:E40" si="2">D32-D32*$B$4/100</f>
        <v>107.92942200000002</v>
      </c>
      <c r="F32" s="5986"/>
    </row>
    <row r="33" spans="1:6" ht="15" customHeight="1">
      <c r="A33" s="5998" t="s">
        <v>10962</v>
      </c>
      <c r="B33" s="5999" t="s">
        <v>6094</v>
      </c>
      <c r="C33" s="6005" t="s">
        <v>8690</v>
      </c>
      <c r="D33" s="6084">
        <v>171.94801500000003</v>
      </c>
      <c r="E33" s="6001">
        <f t="shared" si="2"/>
        <v>171.94801500000003</v>
      </c>
      <c r="F33" s="5986"/>
    </row>
    <row r="34" spans="1:6" ht="15" customHeight="1">
      <c r="A34" s="5998" t="s">
        <v>10963</v>
      </c>
      <c r="B34" s="5999" t="s">
        <v>1624</v>
      </c>
      <c r="C34" s="6005" t="s">
        <v>8692</v>
      </c>
      <c r="D34" s="6084">
        <v>272.42025300000006</v>
      </c>
      <c r="E34" s="6001">
        <f t="shared" si="2"/>
        <v>272.42025300000006</v>
      </c>
      <c r="F34" s="5986"/>
    </row>
    <row r="35" spans="1:6" ht="15" customHeight="1">
      <c r="A35" s="5998" t="s">
        <v>10964</v>
      </c>
      <c r="B35" s="5999" t="s">
        <v>1628</v>
      </c>
      <c r="C35" s="6005" t="s">
        <v>8696</v>
      </c>
      <c r="D35" s="6084">
        <v>434.9469150000001</v>
      </c>
      <c r="E35" s="6001">
        <f t="shared" si="2"/>
        <v>434.9469150000001</v>
      </c>
      <c r="F35" s="5986"/>
    </row>
    <row r="36" spans="1:6" ht="15" customHeight="1">
      <c r="A36" s="5998" t="s">
        <v>10965</v>
      </c>
      <c r="B36" s="5999" t="s">
        <v>6095</v>
      </c>
      <c r="C36" s="6005" t="s">
        <v>8697</v>
      </c>
      <c r="D36" s="6084">
        <v>683.49752100000001</v>
      </c>
      <c r="E36" s="6001">
        <f t="shared" si="2"/>
        <v>683.49752100000001</v>
      </c>
      <c r="F36" s="5986"/>
    </row>
    <row r="37" spans="1:6" ht="15" customHeight="1">
      <c r="A37" s="5998" t="s">
        <v>10966</v>
      </c>
      <c r="B37" s="5999" t="s">
        <v>6096</v>
      </c>
      <c r="C37" s="6005" t="s">
        <v>8694</v>
      </c>
      <c r="D37" s="6084">
        <v>1071.8703270000003</v>
      </c>
      <c r="E37" s="6001">
        <f t="shared" si="2"/>
        <v>1071.8703270000003</v>
      </c>
      <c r="F37" s="5986"/>
    </row>
    <row r="38" spans="1:6" ht="15" customHeight="1">
      <c r="A38" s="5998" t="s">
        <v>12040</v>
      </c>
      <c r="B38" s="5999" t="s">
        <v>12046</v>
      </c>
      <c r="C38" s="6005">
        <v>12</v>
      </c>
      <c r="D38" s="6084">
        <v>1568.9715390000003</v>
      </c>
      <c r="E38" s="6001">
        <f t="shared" si="2"/>
        <v>1568.9715390000003</v>
      </c>
      <c r="F38" s="5986"/>
    </row>
    <row r="39" spans="1:6" ht="15" customHeight="1">
      <c r="A39" s="5998" t="s">
        <v>12041</v>
      </c>
      <c r="B39" s="5999" t="s">
        <v>12047</v>
      </c>
      <c r="C39" s="6005">
        <v>8</v>
      </c>
      <c r="D39" s="6084">
        <v>2310.7283100000004</v>
      </c>
      <c r="E39" s="6001">
        <f t="shared" si="2"/>
        <v>2310.7283100000004</v>
      </c>
      <c r="F39" s="5986"/>
    </row>
    <row r="40" spans="1:6" ht="15" customHeight="1">
      <c r="A40" s="5998" t="s">
        <v>12042</v>
      </c>
      <c r="B40" s="5999" t="s">
        <v>12048</v>
      </c>
      <c r="C40" s="6005">
        <v>4</v>
      </c>
      <c r="D40" s="6084">
        <v>3359.2949370000001</v>
      </c>
      <c r="E40" s="6001">
        <f t="shared" si="2"/>
        <v>3359.2949370000001</v>
      </c>
      <c r="F40" s="5986"/>
    </row>
    <row r="41" spans="1:6">
      <c r="A41" s="5991" t="s">
        <v>6103</v>
      </c>
      <c r="B41" s="5969"/>
      <c r="C41" s="5970"/>
      <c r="D41" s="5987"/>
      <c r="E41" s="5974"/>
      <c r="F41" s="5986"/>
    </row>
    <row r="42" spans="1:6">
      <c r="A42" s="5998" t="s">
        <v>10967</v>
      </c>
      <c r="B42" s="6005" t="s">
        <v>799</v>
      </c>
      <c r="C42" s="6005" t="s">
        <v>8689</v>
      </c>
      <c r="D42" s="6084">
        <v>125.80668900000002</v>
      </c>
      <c r="E42" s="6001">
        <f t="shared" ref="E42:E101" si="3">D42-D42*$B$4/100</f>
        <v>125.80668900000002</v>
      </c>
      <c r="F42" s="5986"/>
    </row>
    <row r="43" spans="1:6">
      <c r="A43" s="5998" t="s">
        <v>10968</v>
      </c>
      <c r="B43" s="6005" t="s">
        <v>6156</v>
      </c>
      <c r="C43" s="6005" t="s">
        <v>8690</v>
      </c>
      <c r="D43" s="6084">
        <v>193.52058300000002</v>
      </c>
      <c r="E43" s="6001">
        <f t="shared" si="3"/>
        <v>193.52058300000002</v>
      </c>
      <c r="F43" s="5986"/>
    </row>
    <row r="44" spans="1:6">
      <c r="A44" s="5998" t="s">
        <v>10969</v>
      </c>
      <c r="B44" s="6005" t="s">
        <v>6157</v>
      </c>
      <c r="C44" s="6005" t="s">
        <v>8692</v>
      </c>
      <c r="D44" s="6084">
        <v>316.36437300000006</v>
      </c>
      <c r="E44" s="6001">
        <f t="shared" si="3"/>
        <v>316.36437300000006</v>
      </c>
      <c r="F44" s="5986"/>
    </row>
    <row r="45" spans="1:6">
      <c r="A45" s="5998" t="s">
        <v>10970</v>
      </c>
      <c r="B45" s="6005" t="s">
        <v>6158</v>
      </c>
      <c r="C45" s="6005" t="s">
        <v>8696</v>
      </c>
      <c r="D45" s="6084">
        <v>524.26666799999998</v>
      </c>
      <c r="E45" s="6001">
        <f t="shared" si="3"/>
        <v>524.26666799999998</v>
      </c>
      <c r="F45" s="5986"/>
    </row>
    <row r="46" spans="1:6">
      <c r="A46" s="5998" t="s">
        <v>10971</v>
      </c>
      <c r="B46" s="6005" t="s">
        <v>6159</v>
      </c>
      <c r="C46" s="6005" t="s">
        <v>8697</v>
      </c>
      <c r="D46" s="6084">
        <v>823.31972100000007</v>
      </c>
      <c r="E46" s="6001">
        <f t="shared" si="3"/>
        <v>823.31972100000007</v>
      </c>
      <c r="F46" s="5986"/>
    </row>
    <row r="47" spans="1:6">
      <c r="A47" s="5998" t="s">
        <v>10972</v>
      </c>
      <c r="B47" s="6005" t="s">
        <v>6160</v>
      </c>
      <c r="C47" s="6005" t="s">
        <v>8694</v>
      </c>
      <c r="D47" s="6084">
        <v>1271.4831630000001</v>
      </c>
      <c r="E47" s="6001">
        <f t="shared" si="3"/>
        <v>1271.4831630000001</v>
      </c>
      <c r="F47" s="5986"/>
    </row>
    <row r="48" spans="1:6">
      <c r="A48" s="6006" t="s">
        <v>12043</v>
      </c>
      <c r="B48" s="6005" t="s">
        <v>348</v>
      </c>
      <c r="C48" s="6005" t="s">
        <v>3493</v>
      </c>
      <c r="D48" s="6084">
        <v>1875.7481040000005</v>
      </c>
      <c r="E48" s="6001">
        <f t="shared" si="3"/>
        <v>1875.7481040000005</v>
      </c>
      <c r="F48" s="5986"/>
    </row>
    <row r="49" spans="1:6">
      <c r="A49" s="6006" t="s">
        <v>12044</v>
      </c>
      <c r="B49" s="6005" t="s">
        <v>12050</v>
      </c>
      <c r="C49" s="6005" t="s">
        <v>7419</v>
      </c>
      <c r="D49" s="6084">
        <v>2724.7018950000006</v>
      </c>
      <c r="E49" s="6001">
        <f t="shared" si="3"/>
        <v>2724.7018950000006</v>
      </c>
      <c r="F49" s="5986"/>
    </row>
    <row r="50" spans="1:6">
      <c r="A50" s="6006" t="s">
        <v>12045</v>
      </c>
      <c r="B50" s="6005" t="s">
        <v>12049</v>
      </c>
      <c r="C50" s="6005" t="s">
        <v>1059</v>
      </c>
      <c r="D50" s="6084">
        <v>3980.6381610000003</v>
      </c>
      <c r="E50" s="6001">
        <f t="shared" si="3"/>
        <v>3980.6381610000003</v>
      </c>
      <c r="F50" s="5986"/>
    </row>
    <row r="51" spans="1:6">
      <c r="A51" s="5992" t="s">
        <v>12057</v>
      </c>
      <c r="B51" s="806"/>
      <c r="C51" s="5990"/>
      <c r="D51" s="5987"/>
      <c r="E51" s="5993"/>
      <c r="F51" s="5986"/>
    </row>
    <row r="52" spans="1:6">
      <c r="A52" s="6007" t="s">
        <v>12051</v>
      </c>
      <c r="B52" s="6008">
        <v>20</v>
      </c>
      <c r="C52" s="6009">
        <v>100</v>
      </c>
      <c r="D52" s="6084">
        <v>205.27397055000003</v>
      </c>
      <c r="E52" s="6001">
        <f t="shared" si="3"/>
        <v>205.27397055000003</v>
      </c>
      <c r="F52" s="5986"/>
    </row>
    <row r="53" spans="1:6">
      <c r="A53" s="6007" t="s">
        <v>12052</v>
      </c>
      <c r="B53" s="6008">
        <v>25</v>
      </c>
      <c r="C53" s="6009">
        <v>80</v>
      </c>
      <c r="D53" s="6084">
        <v>294.04109295000006</v>
      </c>
      <c r="E53" s="6001">
        <f t="shared" si="3"/>
        <v>294.04109295000006</v>
      </c>
      <c r="F53" s="5986"/>
    </row>
    <row r="54" spans="1:6">
      <c r="A54" s="6007" t="s">
        <v>12053</v>
      </c>
      <c r="B54" s="6008">
        <v>32</v>
      </c>
      <c r="C54" s="6009">
        <v>40</v>
      </c>
      <c r="D54" s="6084">
        <v>466.02739260000004</v>
      </c>
      <c r="E54" s="6001">
        <f t="shared" si="3"/>
        <v>466.02739260000004</v>
      </c>
      <c r="F54" s="5986"/>
    </row>
    <row r="55" spans="1:6">
      <c r="A55" s="6007" t="s">
        <v>12054</v>
      </c>
      <c r="B55" s="6008">
        <v>40</v>
      </c>
      <c r="C55" s="6009">
        <v>32</v>
      </c>
      <c r="D55" s="6084">
        <v>693.49314375000017</v>
      </c>
      <c r="E55" s="6001">
        <f t="shared" si="3"/>
        <v>693.49314375000017</v>
      </c>
      <c r="F55" s="5986"/>
    </row>
    <row r="56" spans="1:6">
      <c r="A56" s="6007" t="s">
        <v>12055</v>
      </c>
      <c r="B56" s="6008">
        <v>50</v>
      </c>
      <c r="C56" s="6009">
        <v>20</v>
      </c>
      <c r="D56" s="6084">
        <v>1076.3013590999999</v>
      </c>
      <c r="E56" s="6001">
        <f t="shared" si="3"/>
        <v>1076.3013590999999</v>
      </c>
      <c r="F56" s="5986"/>
    </row>
    <row r="57" spans="1:6">
      <c r="A57" s="6007" t="s">
        <v>12056</v>
      </c>
      <c r="B57" s="6008">
        <v>63</v>
      </c>
      <c r="C57" s="6009">
        <v>16</v>
      </c>
      <c r="D57" s="6084">
        <v>1719.8629965</v>
      </c>
      <c r="E57" s="6001">
        <f t="shared" si="3"/>
        <v>1719.8629965</v>
      </c>
      <c r="F57" s="5986"/>
    </row>
    <row r="58" spans="1:6">
      <c r="A58" s="5992" t="s">
        <v>12058</v>
      </c>
      <c r="B58" s="1711"/>
      <c r="C58" s="6003"/>
      <c r="D58" s="5987"/>
      <c r="E58" s="5993"/>
      <c r="F58" s="5986"/>
    </row>
    <row r="59" spans="1:6">
      <c r="A59" s="6010" t="s">
        <v>12059</v>
      </c>
      <c r="B59" s="6008">
        <v>20</v>
      </c>
      <c r="C59" s="6011">
        <v>1000</v>
      </c>
      <c r="D59" s="6084">
        <v>6.5865204820800001</v>
      </c>
      <c r="E59" s="6001">
        <f t="shared" si="3"/>
        <v>6.5865204820800001</v>
      </c>
      <c r="F59" s="5986"/>
    </row>
    <row r="60" spans="1:6">
      <c r="A60" s="6010" t="s">
        <v>12060</v>
      </c>
      <c r="B60" s="6008">
        <v>25</v>
      </c>
      <c r="C60" s="6011">
        <v>600</v>
      </c>
      <c r="D60" s="6084">
        <v>10.977534136799999</v>
      </c>
      <c r="E60" s="6001">
        <f t="shared" si="3"/>
        <v>10.977534136799999</v>
      </c>
      <c r="F60" s="5986"/>
    </row>
    <row r="61" spans="1:6">
      <c r="A61" s="6010" t="s">
        <v>12061</v>
      </c>
      <c r="B61" s="6008">
        <v>32</v>
      </c>
      <c r="C61" s="6011">
        <v>300</v>
      </c>
      <c r="D61" s="6084">
        <v>30.737095583040002</v>
      </c>
      <c r="E61" s="6001">
        <f t="shared" si="3"/>
        <v>30.737095583040002</v>
      </c>
      <c r="F61" s="5986"/>
    </row>
    <row r="62" spans="1:6">
      <c r="A62" s="5991" t="s">
        <v>12062</v>
      </c>
      <c r="B62" s="1711"/>
      <c r="C62" s="6003"/>
      <c r="D62" s="5987"/>
      <c r="E62" s="5993"/>
      <c r="F62" s="5986"/>
    </row>
    <row r="63" spans="1:6">
      <c r="A63" s="6010" t="s">
        <v>12063</v>
      </c>
      <c r="B63" s="6008">
        <v>20</v>
      </c>
      <c r="C63" s="6011">
        <v>600</v>
      </c>
      <c r="D63" s="6084">
        <v>9.8797807231200014</v>
      </c>
      <c r="E63" s="6001">
        <f t="shared" si="3"/>
        <v>9.8797807231200014</v>
      </c>
      <c r="F63" s="5986"/>
    </row>
    <row r="64" spans="1:6">
      <c r="A64" s="6010" t="s">
        <v>12064</v>
      </c>
      <c r="B64" s="6008">
        <v>25</v>
      </c>
      <c r="C64" s="6011">
        <v>400</v>
      </c>
      <c r="D64" s="6084">
        <v>13.17304096416</v>
      </c>
      <c r="E64" s="6001">
        <f t="shared" si="3"/>
        <v>13.17304096416</v>
      </c>
      <c r="F64" s="5986"/>
    </row>
    <row r="65" spans="1:6">
      <c r="A65" s="6010" t="s">
        <v>12065</v>
      </c>
      <c r="B65" s="6008">
        <v>32</v>
      </c>
      <c r="C65" s="6011">
        <v>200</v>
      </c>
      <c r="D65" s="6084">
        <v>24.150575100960005</v>
      </c>
      <c r="E65" s="6001">
        <f t="shared" si="3"/>
        <v>24.150575100960005</v>
      </c>
      <c r="F65" s="5986"/>
    </row>
    <row r="66" spans="1:6">
      <c r="A66" s="6010" t="s">
        <v>12066</v>
      </c>
      <c r="B66" s="6008">
        <v>40</v>
      </c>
      <c r="C66" s="6011">
        <v>130</v>
      </c>
      <c r="D66" s="6084">
        <v>43.910136547199997</v>
      </c>
      <c r="E66" s="6001">
        <f t="shared" si="3"/>
        <v>43.910136547199997</v>
      </c>
      <c r="F66" s="5986"/>
    </row>
    <row r="67" spans="1:6">
      <c r="A67" s="6010" t="s">
        <v>12067</v>
      </c>
      <c r="B67" s="6008">
        <v>50</v>
      </c>
      <c r="C67" s="6011">
        <v>75</v>
      </c>
      <c r="D67" s="6084">
        <v>76.842738957600005</v>
      </c>
      <c r="E67" s="6001">
        <f t="shared" si="3"/>
        <v>76.842738957600005</v>
      </c>
      <c r="F67" s="5986"/>
    </row>
    <row r="68" spans="1:6">
      <c r="A68" s="6010" t="s">
        <v>12068</v>
      </c>
      <c r="B68" s="6008">
        <v>63</v>
      </c>
      <c r="C68" s="6011">
        <v>45</v>
      </c>
      <c r="D68" s="6084">
        <v>142.70794377840002</v>
      </c>
      <c r="E68" s="6001">
        <f t="shared" si="3"/>
        <v>142.70794377840002</v>
      </c>
      <c r="F68" s="5986"/>
    </row>
    <row r="69" spans="1:6">
      <c r="A69" s="5991" t="s">
        <v>12069</v>
      </c>
      <c r="B69" s="6002"/>
      <c r="C69" s="6004"/>
      <c r="D69" s="5987"/>
      <c r="E69" s="5994"/>
      <c r="F69" s="5986"/>
    </row>
    <row r="70" spans="1:6">
      <c r="A70" s="6010" t="s">
        <v>12070</v>
      </c>
      <c r="B70" s="6008" t="s">
        <v>308</v>
      </c>
      <c r="C70" s="6011">
        <v>700</v>
      </c>
      <c r="D70" s="6084">
        <v>9.8797807231200014</v>
      </c>
      <c r="E70" s="6001">
        <f t="shared" si="3"/>
        <v>9.8797807231200014</v>
      </c>
      <c r="F70" s="5986"/>
    </row>
    <row r="71" spans="1:6">
      <c r="A71" s="6010" t="s">
        <v>12071</v>
      </c>
      <c r="B71" s="6008" t="s">
        <v>309</v>
      </c>
      <c r="C71" s="6011">
        <v>500</v>
      </c>
      <c r="D71" s="6084">
        <v>15.368547791520001</v>
      </c>
      <c r="E71" s="6001">
        <f t="shared" si="3"/>
        <v>15.368547791520001</v>
      </c>
      <c r="F71" s="5986"/>
    </row>
    <row r="72" spans="1:6">
      <c r="A72" s="6010" t="s">
        <v>12072</v>
      </c>
      <c r="B72" s="6008" t="s">
        <v>310</v>
      </c>
      <c r="C72" s="6011">
        <v>400</v>
      </c>
      <c r="D72" s="6084">
        <v>19.759561446240003</v>
      </c>
      <c r="E72" s="6001">
        <f t="shared" si="3"/>
        <v>19.759561446240003</v>
      </c>
      <c r="F72" s="5986"/>
    </row>
    <row r="73" spans="1:6">
      <c r="A73" s="5991" t="s">
        <v>12073</v>
      </c>
      <c r="B73" s="6002"/>
      <c r="C73" s="6004"/>
      <c r="D73" s="5987"/>
      <c r="E73" s="5994"/>
      <c r="F73" s="5986"/>
    </row>
    <row r="74" spans="1:6">
      <c r="A74" s="6010" t="s">
        <v>12074</v>
      </c>
      <c r="B74" s="6008">
        <v>20</v>
      </c>
      <c r="C74" s="6011">
        <v>1800</v>
      </c>
      <c r="D74" s="6084">
        <v>6.5865204820800001</v>
      </c>
      <c r="E74" s="6001">
        <f t="shared" si="3"/>
        <v>6.5865204820800001</v>
      </c>
      <c r="F74" s="5986"/>
    </row>
    <row r="75" spans="1:6">
      <c r="A75" s="6010" t="s">
        <v>12075</v>
      </c>
      <c r="B75" s="6008">
        <v>25</v>
      </c>
      <c r="C75" s="6011">
        <v>1600</v>
      </c>
      <c r="D75" s="6084">
        <v>7.6842738957600005</v>
      </c>
      <c r="E75" s="6001">
        <f t="shared" si="3"/>
        <v>7.6842738957600005</v>
      </c>
      <c r="F75" s="5986"/>
    </row>
    <row r="76" spans="1:6">
      <c r="A76" s="6010" t="s">
        <v>12076</v>
      </c>
      <c r="B76" s="6008">
        <v>32</v>
      </c>
      <c r="C76" s="6011">
        <v>1000</v>
      </c>
      <c r="D76" s="6084">
        <v>10.977534136799999</v>
      </c>
      <c r="E76" s="6001">
        <f t="shared" si="3"/>
        <v>10.977534136799999</v>
      </c>
      <c r="F76" s="5986"/>
    </row>
    <row r="77" spans="1:6">
      <c r="A77" s="5991" t="s">
        <v>12077</v>
      </c>
      <c r="B77" s="6002"/>
      <c r="C77" s="6004"/>
      <c r="D77" s="5987"/>
      <c r="E77" s="5994"/>
      <c r="F77" s="5986"/>
    </row>
    <row r="78" spans="1:6">
      <c r="A78" s="6010" t="s">
        <v>12078</v>
      </c>
      <c r="B78" s="6008">
        <v>20</v>
      </c>
      <c r="C78" s="6011">
        <v>300</v>
      </c>
      <c r="D78" s="6084">
        <v>17.56405461888</v>
      </c>
      <c r="E78" s="6001">
        <f t="shared" si="3"/>
        <v>17.56405461888</v>
      </c>
      <c r="F78" s="5986"/>
    </row>
    <row r="79" spans="1:6">
      <c r="A79" s="6010" t="s">
        <v>12079</v>
      </c>
      <c r="B79" s="6008">
        <v>25</v>
      </c>
      <c r="C79" s="6011">
        <v>200</v>
      </c>
      <c r="D79" s="6084">
        <v>35.12810923776</v>
      </c>
      <c r="E79" s="6001">
        <f t="shared" si="3"/>
        <v>35.12810923776</v>
      </c>
      <c r="F79" s="5986"/>
    </row>
    <row r="80" spans="1:6">
      <c r="A80" s="6010" t="s">
        <v>12080</v>
      </c>
      <c r="B80" s="6008">
        <v>32</v>
      </c>
      <c r="C80" s="6011">
        <v>100</v>
      </c>
      <c r="D80" s="6084">
        <v>52.692163856640001</v>
      </c>
      <c r="E80" s="6001">
        <f t="shared" si="3"/>
        <v>52.692163856640001</v>
      </c>
      <c r="F80" s="5986"/>
    </row>
    <row r="81" spans="1:6">
      <c r="A81" s="6010" t="s">
        <v>12081</v>
      </c>
      <c r="B81" s="6008">
        <v>40</v>
      </c>
      <c r="C81" s="6011">
        <v>50</v>
      </c>
      <c r="D81" s="6084">
        <v>92.211286749119992</v>
      </c>
      <c r="E81" s="6001">
        <f t="shared" si="3"/>
        <v>92.211286749119992</v>
      </c>
      <c r="F81" s="5986"/>
    </row>
    <row r="82" spans="1:6">
      <c r="A82" s="6010" t="s">
        <v>12082</v>
      </c>
      <c r="B82" s="6008">
        <v>50</v>
      </c>
      <c r="C82" s="6011">
        <v>30</v>
      </c>
      <c r="D82" s="6084">
        <v>173.44503936144</v>
      </c>
      <c r="E82" s="6001">
        <f t="shared" si="3"/>
        <v>173.44503936144</v>
      </c>
      <c r="F82" s="5986"/>
    </row>
    <row r="83" spans="1:6">
      <c r="A83" s="6010" t="s">
        <v>12083</v>
      </c>
      <c r="B83" s="6008">
        <v>63</v>
      </c>
      <c r="C83" s="6011">
        <v>16</v>
      </c>
      <c r="D83" s="6084">
        <v>324.93501044928001</v>
      </c>
      <c r="E83" s="6001">
        <f t="shared" si="3"/>
        <v>324.93501044928001</v>
      </c>
      <c r="F83" s="5986"/>
    </row>
    <row r="84" spans="1:6">
      <c r="A84" s="5991" t="s">
        <v>12084</v>
      </c>
      <c r="B84" s="6002"/>
      <c r="C84" s="6004"/>
      <c r="D84" s="5987"/>
      <c r="E84" s="5994"/>
      <c r="F84" s="5986"/>
    </row>
    <row r="85" spans="1:6">
      <c r="A85" s="6010" t="s">
        <v>12085</v>
      </c>
      <c r="B85" s="6008" t="s">
        <v>291</v>
      </c>
      <c r="C85" s="6011">
        <v>240</v>
      </c>
      <c r="D85" s="6084">
        <v>23.052821687279998</v>
      </c>
      <c r="E85" s="6001">
        <f t="shared" si="3"/>
        <v>23.052821687279998</v>
      </c>
      <c r="F85" s="5986"/>
    </row>
    <row r="86" spans="1:6">
      <c r="A86" s="6010" t="s">
        <v>12086</v>
      </c>
      <c r="B86" s="6008" t="s">
        <v>292</v>
      </c>
      <c r="C86" s="6011">
        <v>115</v>
      </c>
      <c r="D86" s="6084">
        <v>42.812383133520008</v>
      </c>
      <c r="E86" s="6001">
        <f t="shared" si="3"/>
        <v>42.812383133520008</v>
      </c>
      <c r="F86" s="5986"/>
    </row>
    <row r="87" spans="1:6">
      <c r="A87" s="6010" t="s">
        <v>12087</v>
      </c>
      <c r="B87" s="6008" t="s">
        <v>294</v>
      </c>
      <c r="C87" s="6011">
        <v>115</v>
      </c>
      <c r="D87" s="6084">
        <v>39.519122892480006</v>
      </c>
      <c r="E87" s="6001">
        <f t="shared" si="3"/>
        <v>39.519122892480006</v>
      </c>
      <c r="F87" s="5986"/>
    </row>
    <row r="88" spans="1:6">
      <c r="A88" s="5991" t="s">
        <v>12088</v>
      </c>
      <c r="B88" s="6002"/>
      <c r="C88" s="6004"/>
      <c r="D88" s="5987"/>
      <c r="E88" s="5994"/>
      <c r="F88" s="5986"/>
    </row>
    <row r="89" spans="1:6">
      <c r="A89" s="6012" t="s">
        <v>12089</v>
      </c>
      <c r="B89" s="6008">
        <v>20</v>
      </c>
      <c r="C89" s="6013">
        <v>500</v>
      </c>
      <c r="D89" s="6084">
        <v>12.075287550480002</v>
      </c>
      <c r="E89" s="6001">
        <f t="shared" si="3"/>
        <v>12.075287550480002</v>
      </c>
      <c r="F89" s="5986"/>
    </row>
    <row r="90" spans="1:6">
      <c r="A90" s="6012" t="s">
        <v>12090</v>
      </c>
      <c r="B90" s="6008">
        <v>25</v>
      </c>
      <c r="C90" s="6013">
        <v>300</v>
      </c>
      <c r="D90" s="6084">
        <v>17.56405461888</v>
      </c>
      <c r="E90" s="6001">
        <f t="shared" si="3"/>
        <v>17.56405461888</v>
      </c>
      <c r="F90" s="5986"/>
    </row>
    <row r="91" spans="1:6">
      <c r="A91" s="6012" t="s">
        <v>12091</v>
      </c>
      <c r="B91" s="6008">
        <v>32</v>
      </c>
      <c r="C91" s="6013">
        <v>175</v>
      </c>
      <c r="D91" s="6084">
        <v>30.737095583040002</v>
      </c>
      <c r="E91" s="6001">
        <f t="shared" si="3"/>
        <v>30.737095583040002</v>
      </c>
      <c r="F91" s="5986"/>
    </row>
    <row r="92" spans="1:6">
      <c r="A92" s="6012" t="s">
        <v>12092</v>
      </c>
      <c r="B92" s="6008">
        <v>40</v>
      </c>
      <c r="C92" s="6013">
        <v>90</v>
      </c>
      <c r="D92" s="6084">
        <v>55.985424097679996</v>
      </c>
      <c r="E92" s="6001">
        <f t="shared" si="3"/>
        <v>55.985424097679996</v>
      </c>
      <c r="F92" s="5986"/>
    </row>
    <row r="93" spans="1:6">
      <c r="A93" s="6012" t="s">
        <v>12093</v>
      </c>
      <c r="B93" s="6008">
        <v>50</v>
      </c>
      <c r="C93" s="6013">
        <v>50</v>
      </c>
      <c r="D93" s="6084">
        <v>103.18882088592002</v>
      </c>
      <c r="E93" s="6001">
        <f t="shared" si="3"/>
        <v>103.18882088592002</v>
      </c>
      <c r="F93" s="5986"/>
    </row>
    <row r="94" spans="1:6">
      <c r="A94" s="6012" t="s">
        <v>12094</v>
      </c>
      <c r="B94" s="6008">
        <v>63</v>
      </c>
      <c r="C94" s="6013">
        <v>25</v>
      </c>
      <c r="D94" s="6084">
        <v>195.40010763503997</v>
      </c>
      <c r="E94" s="6001">
        <f t="shared" si="3"/>
        <v>195.40010763503997</v>
      </c>
      <c r="F94" s="5986"/>
    </row>
    <row r="95" spans="1:6">
      <c r="A95" s="5991" t="s">
        <v>12095</v>
      </c>
      <c r="B95" s="6002"/>
      <c r="C95" s="6004"/>
      <c r="D95" s="5987"/>
      <c r="E95" s="5994"/>
      <c r="F95" s="5986"/>
    </row>
    <row r="96" spans="1:6">
      <c r="A96" s="6010" t="s">
        <v>12096</v>
      </c>
      <c r="B96" s="6008">
        <v>20</v>
      </c>
      <c r="C96" s="6011">
        <v>500</v>
      </c>
      <c r="D96" s="6084">
        <v>11.761643718000002</v>
      </c>
      <c r="E96" s="6001">
        <f t="shared" si="3"/>
        <v>11.761643718000002</v>
      </c>
      <c r="F96" s="5986"/>
    </row>
    <row r="97" spans="1:6">
      <c r="A97" s="6010" t="s">
        <v>12097</v>
      </c>
      <c r="B97" s="6008">
        <v>25</v>
      </c>
      <c r="C97" s="6011">
        <v>300</v>
      </c>
      <c r="D97" s="6084">
        <v>24.150575100960005</v>
      </c>
      <c r="E97" s="6001">
        <f t="shared" si="3"/>
        <v>24.150575100960005</v>
      </c>
      <c r="F97" s="5986"/>
    </row>
    <row r="98" spans="1:6">
      <c r="A98" s="6010" t="s">
        <v>12098</v>
      </c>
      <c r="B98" s="6008">
        <v>32</v>
      </c>
      <c r="C98" s="6011">
        <v>140</v>
      </c>
      <c r="D98" s="6084">
        <v>37.32361606512</v>
      </c>
      <c r="E98" s="6001">
        <f t="shared" si="3"/>
        <v>37.32361606512</v>
      </c>
      <c r="F98" s="5986"/>
    </row>
    <row r="99" spans="1:6">
      <c r="A99" s="6010" t="s">
        <v>12099</v>
      </c>
      <c r="B99" s="6008">
        <v>40</v>
      </c>
      <c r="C99" s="6011">
        <v>70</v>
      </c>
      <c r="D99" s="6084">
        <v>72.451725302880007</v>
      </c>
      <c r="E99" s="6001">
        <f t="shared" si="3"/>
        <v>72.451725302880007</v>
      </c>
      <c r="F99" s="5986"/>
    </row>
    <row r="100" spans="1:6">
      <c r="A100" s="6010" t="s">
        <v>12100</v>
      </c>
      <c r="B100" s="6008">
        <v>50</v>
      </c>
      <c r="C100" s="6011">
        <v>36</v>
      </c>
      <c r="D100" s="6084">
        <v>133.92591646896003</v>
      </c>
      <c r="E100" s="6001">
        <f t="shared" si="3"/>
        <v>133.92591646896003</v>
      </c>
      <c r="F100" s="5986"/>
    </row>
    <row r="101" spans="1:6">
      <c r="A101" s="6010" t="s">
        <v>12101</v>
      </c>
      <c r="B101" s="6008">
        <v>63</v>
      </c>
      <c r="C101" s="6011">
        <v>20</v>
      </c>
      <c r="D101" s="6084">
        <v>254.6787919737601</v>
      </c>
      <c r="E101" s="6001">
        <f t="shared" si="3"/>
        <v>254.6787919737601</v>
      </c>
      <c r="F101" s="5986"/>
    </row>
  </sheetData>
  <autoFilter ref="A6:E101" xr:uid="{00000000-0009-0000-0000-000069000000}"/>
  <mergeCells count="1">
    <mergeCell ref="A1:E1"/>
  </mergeCells>
  <pageMargins left="0.7" right="0.7" top="0.75" bottom="0.75" header="0.3" footer="0.3"/>
  <pageSetup paperSize="9" orientation="portrait" horizontalDpi="300" verticalDpi="300"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Лист61"/>
  <dimension ref="A1:K530"/>
  <sheetViews>
    <sheetView topLeftCell="A361" zoomScaleNormal="100" workbookViewId="0">
      <selection activeCell="D383" sqref="D383"/>
    </sheetView>
  </sheetViews>
  <sheetFormatPr defaultColWidth="9.29296875" defaultRowHeight="14.35"/>
  <cols>
    <col min="1" max="1" width="22.703125" style="474" customWidth="1"/>
    <col min="2" max="2" width="27" style="586" bestFit="1" customWidth="1"/>
    <col min="3" max="3" width="22.703125" style="586" customWidth="1"/>
    <col min="4" max="4" width="22.703125" style="450" customWidth="1"/>
    <col min="5" max="6" width="22.703125" style="475" customWidth="1"/>
    <col min="7" max="7" width="15.29296875" style="474" bestFit="1" customWidth="1"/>
    <col min="8" max="16384" width="9.29296875" style="474"/>
  </cols>
  <sheetData>
    <row r="1" spans="1:11" ht="34.5" customHeight="1">
      <c r="A1" s="8691" t="s">
        <v>2581</v>
      </c>
      <c r="B1" s="8691"/>
      <c r="C1" s="8691"/>
      <c r="D1" s="8691"/>
      <c r="E1" s="8691"/>
      <c r="F1" s="8691"/>
      <c r="I1" s="3169"/>
    </row>
    <row r="2" spans="1:11">
      <c r="E2" s="586"/>
      <c r="F2" s="586"/>
      <c r="I2" s="3169"/>
    </row>
    <row r="3" spans="1:11" ht="17.25" customHeight="1">
      <c r="E3" s="586"/>
      <c r="F3" s="586"/>
      <c r="I3" s="3169"/>
    </row>
    <row r="4" spans="1:11" ht="38.25" customHeight="1">
      <c r="A4" s="3185" t="s">
        <v>48</v>
      </c>
      <c r="B4" s="2996">
        <v>0</v>
      </c>
      <c r="E4" s="3186" t="s">
        <v>6591</v>
      </c>
      <c r="F4" s="475">
        <v>0</v>
      </c>
    </row>
    <row r="6" spans="1:11" s="476" customFormat="1" ht="28.7">
      <c r="A6" s="3090" t="s">
        <v>75</v>
      </c>
      <c r="B6" s="3090" t="s">
        <v>76</v>
      </c>
      <c r="C6" s="3090" t="s">
        <v>77</v>
      </c>
      <c r="D6" s="894" t="s">
        <v>7620</v>
      </c>
      <c r="E6" s="3098" t="s">
        <v>58</v>
      </c>
      <c r="F6" s="3098" t="s">
        <v>59</v>
      </c>
      <c r="J6" s="2130"/>
    </row>
    <row r="7" spans="1:11">
      <c r="A7" s="2203" t="s">
        <v>3788</v>
      </c>
      <c r="B7" s="992"/>
      <c r="C7" s="992"/>
      <c r="D7" s="524"/>
      <c r="E7" s="524"/>
      <c r="F7" s="524"/>
    </row>
    <row r="8" spans="1:11">
      <c r="A8" s="2207" t="s">
        <v>12752</v>
      </c>
      <c r="B8" s="3170" t="s">
        <v>6147</v>
      </c>
      <c r="C8" s="677" t="s">
        <v>8689</v>
      </c>
      <c r="D8" s="524">
        <v>0.78277500000000011</v>
      </c>
      <c r="E8" s="767">
        <f>D8*$F$4</f>
        <v>0</v>
      </c>
      <c r="F8" s="3171">
        <f>E8-E8*$B$4/100</f>
        <v>0</v>
      </c>
      <c r="G8" s="3187"/>
      <c r="H8" s="3188"/>
      <c r="J8" s="2131"/>
      <c r="K8" s="2132"/>
    </row>
    <row r="9" spans="1:11">
      <c r="A9" s="2207" t="s">
        <v>12753</v>
      </c>
      <c r="B9" s="3170" t="s">
        <v>6148</v>
      </c>
      <c r="C9" s="677" t="s">
        <v>8690</v>
      </c>
      <c r="D9" s="524">
        <v>1.1025</v>
      </c>
      <c r="E9" s="767">
        <f t="shared" ref="E9:E16" si="0">D9*$F$4</f>
        <v>0</v>
      </c>
      <c r="F9" s="3171">
        <f t="shared" ref="F9:F16" si="1">E9-E9*$B$4/100</f>
        <v>0</v>
      </c>
      <c r="G9" s="3187"/>
      <c r="H9" s="3188"/>
      <c r="J9" s="2131"/>
      <c r="K9" s="2132"/>
    </row>
    <row r="10" spans="1:11">
      <c r="A10" s="2207" t="s">
        <v>12754</v>
      </c>
      <c r="B10" s="3170" t="s">
        <v>6149</v>
      </c>
      <c r="C10" s="677" t="s">
        <v>8692</v>
      </c>
      <c r="D10" s="524">
        <v>1.9734750000000001</v>
      </c>
      <c r="E10" s="767">
        <f t="shared" si="0"/>
        <v>0</v>
      </c>
      <c r="F10" s="3171">
        <f t="shared" si="1"/>
        <v>0</v>
      </c>
      <c r="G10" s="3187"/>
      <c r="H10" s="3188"/>
      <c r="J10" s="2131"/>
      <c r="K10" s="2132"/>
    </row>
    <row r="11" spans="1:11">
      <c r="A11" s="2207" t="s">
        <v>12755</v>
      </c>
      <c r="B11" s="3170" t="s">
        <v>6150</v>
      </c>
      <c r="C11" s="677" t="s">
        <v>8696</v>
      </c>
      <c r="D11" s="524">
        <v>2.8885500000000004</v>
      </c>
      <c r="E11" s="767">
        <f t="shared" si="0"/>
        <v>0</v>
      </c>
      <c r="F11" s="3171">
        <f t="shared" si="1"/>
        <v>0</v>
      </c>
      <c r="G11" s="3187"/>
      <c r="H11" s="3188"/>
      <c r="J11" s="2131"/>
      <c r="K11" s="2132"/>
    </row>
    <row r="12" spans="1:11">
      <c r="A12" s="2207" t="s">
        <v>12756</v>
      </c>
      <c r="B12" s="3170" t="s">
        <v>6151</v>
      </c>
      <c r="C12" s="677" t="s">
        <v>8697</v>
      </c>
      <c r="D12" s="524">
        <v>4.6635750000000007</v>
      </c>
      <c r="E12" s="767">
        <f t="shared" si="0"/>
        <v>0</v>
      </c>
      <c r="F12" s="3171">
        <f t="shared" si="1"/>
        <v>0</v>
      </c>
      <c r="G12" s="3187"/>
      <c r="H12" s="3188"/>
      <c r="J12" s="2131"/>
      <c r="K12" s="2132"/>
    </row>
    <row r="13" spans="1:11">
      <c r="A13" s="2207" t="s">
        <v>12757</v>
      </c>
      <c r="B13" s="3170" t="s">
        <v>6152</v>
      </c>
      <c r="C13" s="677" t="s">
        <v>8694</v>
      </c>
      <c r="D13" s="524">
        <v>7.4639249999999997</v>
      </c>
      <c r="E13" s="767">
        <f t="shared" si="0"/>
        <v>0</v>
      </c>
      <c r="F13" s="3171">
        <f t="shared" si="1"/>
        <v>0</v>
      </c>
      <c r="G13" s="3187"/>
      <c r="H13" s="3188"/>
      <c r="J13" s="2131"/>
      <c r="K13" s="2132"/>
    </row>
    <row r="14" spans="1:11">
      <c r="A14" s="3189" t="s">
        <v>3789</v>
      </c>
      <c r="B14" s="3170" t="s">
        <v>6153</v>
      </c>
      <c r="C14" s="677" t="s">
        <v>8698</v>
      </c>
      <c r="D14" s="524">
        <v>11.915822380952381</v>
      </c>
      <c r="E14" s="767">
        <f t="shared" si="0"/>
        <v>0</v>
      </c>
      <c r="F14" s="3171">
        <f t="shared" si="1"/>
        <v>0</v>
      </c>
      <c r="G14" s="3187"/>
      <c r="H14" s="3188"/>
      <c r="J14" s="2131"/>
      <c r="K14" s="2132"/>
    </row>
    <row r="15" spans="1:11">
      <c r="A15" s="3189" t="s">
        <v>3790</v>
      </c>
      <c r="B15" s="3170" t="s">
        <v>6154</v>
      </c>
      <c r="C15" s="677" t="s">
        <v>8699</v>
      </c>
      <c r="D15" s="524">
        <v>18.369007142857146</v>
      </c>
      <c r="E15" s="767">
        <f t="shared" si="0"/>
        <v>0</v>
      </c>
      <c r="F15" s="3171">
        <f t="shared" si="1"/>
        <v>0</v>
      </c>
      <c r="G15" s="3187"/>
      <c r="H15" s="3188"/>
      <c r="J15" s="2131"/>
      <c r="K15" s="2132"/>
    </row>
    <row r="16" spans="1:11">
      <c r="A16" s="3189" t="s">
        <v>3791</v>
      </c>
      <c r="B16" s="3170" t="s">
        <v>6155</v>
      </c>
      <c r="C16" s="677">
        <v>4</v>
      </c>
      <c r="D16" s="524">
        <v>20.85164428571429</v>
      </c>
      <c r="E16" s="767">
        <f t="shared" si="0"/>
        <v>0</v>
      </c>
      <c r="F16" s="3171">
        <f t="shared" si="1"/>
        <v>0</v>
      </c>
      <c r="G16" s="3187"/>
      <c r="H16" s="3188"/>
      <c r="J16" s="2131"/>
      <c r="K16" s="2132"/>
    </row>
    <row r="17" spans="1:11">
      <c r="A17" s="2203" t="s">
        <v>2407</v>
      </c>
      <c r="B17" s="992"/>
      <c r="C17" s="992"/>
      <c r="D17" s="524"/>
      <c r="E17" s="767"/>
      <c r="F17" s="3171"/>
      <c r="G17" s="3187"/>
      <c r="H17" s="3188"/>
      <c r="J17" s="1490"/>
    </row>
    <row r="18" spans="1:11">
      <c r="A18" s="2207" t="s">
        <v>12758</v>
      </c>
      <c r="B18" s="992" t="s">
        <v>799</v>
      </c>
      <c r="C18" s="992" t="s">
        <v>8689</v>
      </c>
      <c r="D18" s="524">
        <v>1.845977142857143</v>
      </c>
      <c r="E18" s="767">
        <f t="shared" ref="E18:E26" si="2">D18*$F$4</f>
        <v>0</v>
      </c>
      <c r="F18" s="3171">
        <f t="shared" ref="F18:F26" si="3">E18-E18*$B$4/100</f>
        <v>0</v>
      </c>
      <c r="G18" s="3187"/>
      <c r="H18" s="3188"/>
      <c r="J18" s="2131"/>
      <c r="K18" s="2132"/>
    </row>
    <row r="19" spans="1:11">
      <c r="A19" s="2207" t="s">
        <v>12759</v>
      </c>
      <c r="B19" s="992" t="s">
        <v>6156</v>
      </c>
      <c r="C19" s="992" t="s">
        <v>8690</v>
      </c>
      <c r="D19" s="524">
        <v>2.9313433333333339</v>
      </c>
      <c r="E19" s="767">
        <f t="shared" si="2"/>
        <v>0</v>
      </c>
      <c r="F19" s="3171">
        <f t="shared" si="3"/>
        <v>0</v>
      </c>
      <c r="G19" s="3187"/>
      <c r="H19" s="3188"/>
      <c r="J19" s="2131"/>
      <c r="K19" s="2132"/>
    </row>
    <row r="20" spans="1:11">
      <c r="A20" s="2207" t="s">
        <v>12760</v>
      </c>
      <c r="B20" s="992" t="s">
        <v>6157</v>
      </c>
      <c r="C20" s="992" t="s">
        <v>8692</v>
      </c>
      <c r="D20" s="524">
        <v>5.0123407142857133</v>
      </c>
      <c r="E20" s="767">
        <f t="shared" si="2"/>
        <v>0</v>
      </c>
      <c r="F20" s="3171">
        <f t="shared" si="3"/>
        <v>0</v>
      </c>
      <c r="G20" s="3187"/>
      <c r="H20" s="3188"/>
      <c r="J20" s="2131"/>
      <c r="K20" s="2132"/>
    </row>
    <row r="21" spans="1:11">
      <c r="A21" s="2207" t="s">
        <v>12761</v>
      </c>
      <c r="B21" s="992" t="s">
        <v>6158</v>
      </c>
      <c r="C21" s="992" t="s">
        <v>8696</v>
      </c>
      <c r="D21" s="524">
        <v>7.6958445238095248</v>
      </c>
      <c r="E21" s="767">
        <f t="shared" si="2"/>
        <v>0</v>
      </c>
      <c r="F21" s="3171">
        <f t="shared" si="3"/>
        <v>0</v>
      </c>
      <c r="G21" s="3187"/>
      <c r="H21" s="3188"/>
      <c r="J21" s="2131"/>
      <c r="K21" s="2132"/>
    </row>
    <row r="22" spans="1:11">
      <c r="A22" s="2207" t="s">
        <v>12762</v>
      </c>
      <c r="B22" s="992" t="s">
        <v>6159</v>
      </c>
      <c r="C22" s="992" t="s">
        <v>8697</v>
      </c>
      <c r="D22" s="524">
        <v>12.050128571428573</v>
      </c>
      <c r="E22" s="767">
        <f t="shared" si="2"/>
        <v>0</v>
      </c>
      <c r="F22" s="3171">
        <f t="shared" si="3"/>
        <v>0</v>
      </c>
      <c r="G22" s="3187"/>
      <c r="H22" s="3188"/>
      <c r="J22" s="2131"/>
      <c r="K22" s="2132"/>
    </row>
    <row r="23" spans="1:11">
      <c r="A23" s="2207" t="s">
        <v>12763</v>
      </c>
      <c r="B23" s="992" t="s">
        <v>6160</v>
      </c>
      <c r="C23" s="992" t="s">
        <v>8694</v>
      </c>
      <c r="D23" s="524">
        <v>18.673426190476192</v>
      </c>
      <c r="E23" s="767">
        <f t="shared" si="2"/>
        <v>0</v>
      </c>
      <c r="F23" s="3171">
        <f t="shared" si="3"/>
        <v>0</v>
      </c>
      <c r="G23" s="3187"/>
      <c r="H23" s="3188"/>
      <c r="J23" s="2131"/>
      <c r="K23" s="2132"/>
    </row>
    <row r="24" spans="1:11">
      <c r="A24" s="2207" t="s">
        <v>12764</v>
      </c>
      <c r="B24" s="992" t="s">
        <v>6161</v>
      </c>
      <c r="C24" s="992" t="s">
        <v>8698</v>
      </c>
      <c r="D24" s="524">
        <v>27.993046904761911</v>
      </c>
      <c r="E24" s="767">
        <f t="shared" si="2"/>
        <v>0</v>
      </c>
      <c r="F24" s="3171">
        <f t="shared" si="3"/>
        <v>0</v>
      </c>
      <c r="G24" s="3187"/>
      <c r="H24" s="3188"/>
      <c r="J24" s="2131"/>
      <c r="K24" s="2132"/>
    </row>
    <row r="25" spans="1:11">
      <c r="A25" s="2207" t="s">
        <v>12765</v>
      </c>
      <c r="B25" s="992" t="s">
        <v>6162</v>
      </c>
      <c r="C25" s="992" t="s">
        <v>8699</v>
      </c>
      <c r="D25" s="524">
        <v>38.551865238095246</v>
      </c>
      <c r="E25" s="767">
        <f t="shared" si="2"/>
        <v>0</v>
      </c>
      <c r="F25" s="3171">
        <f t="shared" si="3"/>
        <v>0</v>
      </c>
      <c r="G25" s="3187"/>
      <c r="H25" s="3188"/>
      <c r="J25" s="2131"/>
      <c r="K25" s="2132"/>
    </row>
    <row r="26" spans="1:11">
      <c r="A26" s="2207" t="s">
        <v>12766</v>
      </c>
      <c r="B26" s="992" t="s">
        <v>6166</v>
      </c>
      <c r="C26" s="992">
        <v>4</v>
      </c>
      <c r="D26" s="524">
        <v>57.767974523809535</v>
      </c>
      <c r="E26" s="767">
        <f t="shared" si="2"/>
        <v>0</v>
      </c>
      <c r="F26" s="3171">
        <f t="shared" si="3"/>
        <v>0</v>
      </c>
      <c r="G26" s="3187"/>
      <c r="H26" s="3188"/>
      <c r="J26" s="2131"/>
      <c r="K26" s="2132"/>
    </row>
    <row r="27" spans="1:11">
      <c r="A27" s="2203" t="s">
        <v>2738</v>
      </c>
      <c r="B27" s="992"/>
      <c r="C27" s="992"/>
      <c r="D27" s="524"/>
      <c r="E27" s="767"/>
      <c r="F27" s="3171"/>
      <c r="G27" s="3187"/>
      <c r="H27" s="3188"/>
      <c r="J27" s="2131"/>
      <c r="K27" s="2132"/>
    </row>
    <row r="28" spans="1:11">
      <c r="A28" s="2207" t="s">
        <v>12767</v>
      </c>
      <c r="B28" s="3170" t="s">
        <v>799</v>
      </c>
      <c r="C28" s="992" t="s">
        <v>8689</v>
      </c>
      <c r="D28" s="524">
        <v>3.4184761904761909</v>
      </c>
      <c r="E28" s="767">
        <f t="shared" ref="E28:E35" si="4">D28*$F$4</f>
        <v>0</v>
      </c>
      <c r="F28" s="3171">
        <f t="shared" ref="F28:F35" si="5">E28-E28*$B$4/100</f>
        <v>0</v>
      </c>
      <c r="G28" s="3187"/>
      <c r="H28" s="3188"/>
      <c r="J28" s="2131"/>
      <c r="K28" s="2132"/>
    </row>
    <row r="29" spans="1:11">
      <c r="A29" s="2207" t="s">
        <v>12768</v>
      </c>
      <c r="B29" s="3170" t="s">
        <v>6156</v>
      </c>
      <c r="C29" s="992" t="s">
        <v>8690</v>
      </c>
      <c r="D29" s="524">
        <v>5.4652888095238099</v>
      </c>
      <c r="E29" s="767">
        <f t="shared" si="4"/>
        <v>0</v>
      </c>
      <c r="F29" s="3171">
        <f t="shared" si="5"/>
        <v>0</v>
      </c>
      <c r="G29" s="3187"/>
      <c r="H29" s="3188"/>
      <c r="J29" s="2131"/>
      <c r="K29" s="2132"/>
    </row>
    <row r="30" spans="1:11">
      <c r="A30" s="2207" t="s">
        <v>12769</v>
      </c>
      <c r="B30" s="3170" t="s">
        <v>6157</v>
      </c>
      <c r="C30" s="992" t="s">
        <v>8692</v>
      </c>
      <c r="D30" s="524">
        <v>8.8752188095238118</v>
      </c>
      <c r="E30" s="767">
        <f t="shared" si="4"/>
        <v>0</v>
      </c>
      <c r="F30" s="3171">
        <f t="shared" si="5"/>
        <v>0</v>
      </c>
      <c r="G30" s="3187"/>
      <c r="H30" s="3188"/>
      <c r="J30" s="2131"/>
      <c r="K30" s="2132"/>
    </row>
    <row r="31" spans="1:11">
      <c r="A31" s="2207" t="s">
        <v>12770</v>
      </c>
      <c r="B31" s="3170" t="s">
        <v>6158</v>
      </c>
      <c r="C31" s="992" t="s">
        <v>8696</v>
      </c>
      <c r="D31" s="524">
        <v>14.344780714285717</v>
      </c>
      <c r="E31" s="767">
        <f t="shared" si="4"/>
        <v>0</v>
      </c>
      <c r="F31" s="3171">
        <f t="shared" si="5"/>
        <v>0</v>
      </c>
      <c r="G31" s="3187"/>
      <c r="H31" s="3188"/>
      <c r="J31" s="2131"/>
      <c r="K31" s="2132"/>
    </row>
    <row r="32" spans="1:11">
      <c r="A32" s="2207" t="s">
        <v>12771</v>
      </c>
      <c r="B32" s="3170" t="s">
        <v>6159</v>
      </c>
      <c r="C32" s="992" t="s">
        <v>8697</v>
      </c>
      <c r="D32" s="524">
        <v>21.168913809523815</v>
      </c>
      <c r="E32" s="767">
        <f t="shared" si="4"/>
        <v>0</v>
      </c>
      <c r="F32" s="3171">
        <f t="shared" si="5"/>
        <v>0</v>
      </c>
      <c r="G32" s="3187"/>
      <c r="H32" s="3188"/>
      <c r="J32" s="2131"/>
      <c r="K32" s="2132"/>
    </row>
    <row r="33" spans="1:11">
      <c r="A33" s="2207" t="s">
        <v>12772</v>
      </c>
      <c r="B33" s="3170" t="s">
        <v>6160</v>
      </c>
      <c r="C33" s="992" t="s">
        <v>8694</v>
      </c>
      <c r="D33" s="524">
        <v>35.509421428571429</v>
      </c>
      <c r="E33" s="767">
        <f t="shared" si="4"/>
        <v>0</v>
      </c>
      <c r="F33" s="3171">
        <f t="shared" si="5"/>
        <v>0</v>
      </c>
      <c r="G33" s="3187"/>
      <c r="H33" s="3188"/>
      <c r="J33" s="2131"/>
      <c r="K33" s="2132"/>
    </row>
    <row r="34" spans="1:11">
      <c r="A34" s="2200" t="s">
        <v>2888</v>
      </c>
      <c r="B34" s="3170" t="s">
        <v>6161</v>
      </c>
      <c r="C34" s="992" t="s">
        <v>8699</v>
      </c>
      <c r="D34" s="524">
        <v>49.170506904761908</v>
      </c>
      <c r="E34" s="767">
        <f t="shared" si="4"/>
        <v>0</v>
      </c>
      <c r="F34" s="3171">
        <f t="shared" si="5"/>
        <v>0</v>
      </c>
      <c r="G34" s="3187"/>
      <c r="H34" s="3188"/>
      <c r="J34" s="2131"/>
      <c r="K34" s="2132"/>
    </row>
    <row r="35" spans="1:11">
      <c r="A35" s="2200" t="s">
        <v>2889</v>
      </c>
      <c r="B35" s="3170" t="s">
        <v>6162</v>
      </c>
      <c r="C35" s="992">
        <v>4</v>
      </c>
      <c r="D35" s="524">
        <v>69.655725476190497</v>
      </c>
      <c r="E35" s="767">
        <f t="shared" si="4"/>
        <v>0</v>
      </c>
      <c r="F35" s="3171">
        <f t="shared" si="5"/>
        <v>0</v>
      </c>
      <c r="G35" s="3187"/>
      <c r="H35" s="3188"/>
      <c r="J35" s="2131"/>
      <c r="K35" s="2132"/>
    </row>
    <row r="36" spans="1:11">
      <c r="A36" s="3172" t="s">
        <v>3792</v>
      </c>
      <c r="B36" s="992"/>
      <c r="C36" s="992"/>
      <c r="D36" s="524"/>
      <c r="E36" s="767"/>
      <c r="F36" s="3171"/>
      <c r="G36" s="3187"/>
      <c r="H36" s="3188"/>
      <c r="J36" s="2131"/>
      <c r="K36" s="2132"/>
    </row>
    <row r="37" spans="1:11">
      <c r="A37" s="2207" t="s">
        <v>12773</v>
      </c>
      <c r="B37" s="3170" t="s">
        <v>799</v>
      </c>
      <c r="C37" s="992" t="s">
        <v>8689</v>
      </c>
      <c r="D37" s="524">
        <v>3.4184761904761909</v>
      </c>
      <c r="E37" s="767">
        <f t="shared" ref="E37:E42" si="6">D37*$F$4</f>
        <v>0</v>
      </c>
      <c r="F37" s="3171">
        <f t="shared" ref="F37:F42" si="7">E37-E37*$B$4/100</f>
        <v>0</v>
      </c>
      <c r="G37" s="3187"/>
      <c r="H37" s="3188"/>
      <c r="J37" s="2131"/>
      <c r="K37" s="2132"/>
    </row>
    <row r="38" spans="1:11">
      <c r="A38" s="2207" t="s">
        <v>12774</v>
      </c>
      <c r="B38" s="3170" t="s">
        <v>6156</v>
      </c>
      <c r="C38" s="992" t="s">
        <v>8690</v>
      </c>
      <c r="D38" s="524">
        <v>5.4652888095238099</v>
      </c>
      <c r="E38" s="767">
        <f t="shared" si="6"/>
        <v>0</v>
      </c>
      <c r="F38" s="3171">
        <f t="shared" si="7"/>
        <v>0</v>
      </c>
      <c r="G38" s="3187"/>
      <c r="H38" s="3188"/>
      <c r="J38" s="2131"/>
      <c r="K38" s="2132"/>
    </row>
    <row r="39" spans="1:11">
      <c r="A39" s="2207" t="s">
        <v>12775</v>
      </c>
      <c r="B39" s="3170" t="s">
        <v>6157</v>
      </c>
      <c r="C39" s="992" t="s">
        <v>8692</v>
      </c>
      <c r="D39" s="524">
        <v>8.8752188095238118</v>
      </c>
      <c r="E39" s="767">
        <f t="shared" si="6"/>
        <v>0</v>
      </c>
      <c r="F39" s="3171">
        <f t="shared" si="7"/>
        <v>0</v>
      </c>
      <c r="G39" s="3187"/>
      <c r="H39" s="3188"/>
      <c r="J39" s="2131"/>
      <c r="K39" s="2132"/>
    </row>
    <row r="40" spans="1:11">
      <c r="A40" s="2207" t="s">
        <v>12776</v>
      </c>
      <c r="B40" s="3170" t="s">
        <v>6158</v>
      </c>
      <c r="C40" s="992" t="s">
        <v>8696</v>
      </c>
      <c r="D40" s="524">
        <v>14.344780714285717</v>
      </c>
      <c r="E40" s="767">
        <f t="shared" si="6"/>
        <v>0</v>
      </c>
      <c r="F40" s="3171">
        <f t="shared" si="7"/>
        <v>0</v>
      </c>
      <c r="G40" s="3187"/>
      <c r="H40" s="3188"/>
      <c r="J40" s="2131"/>
      <c r="K40" s="2132"/>
    </row>
    <row r="41" spans="1:11">
      <c r="A41" s="2207" t="s">
        <v>12777</v>
      </c>
      <c r="B41" s="3170" t="s">
        <v>6159</v>
      </c>
      <c r="C41" s="992" t="s">
        <v>8697</v>
      </c>
      <c r="D41" s="524">
        <v>21.168913809523815</v>
      </c>
      <c r="E41" s="767">
        <f t="shared" si="6"/>
        <v>0</v>
      </c>
      <c r="F41" s="3171">
        <f t="shared" si="7"/>
        <v>0</v>
      </c>
      <c r="G41" s="3187"/>
      <c r="H41" s="3188"/>
      <c r="J41" s="2131"/>
      <c r="K41" s="2132"/>
    </row>
    <row r="42" spans="1:11">
      <c r="A42" s="2207" t="s">
        <v>12778</v>
      </c>
      <c r="B42" s="3170" t="s">
        <v>6160</v>
      </c>
      <c r="C42" s="992" t="s">
        <v>8694</v>
      </c>
      <c r="D42" s="524">
        <v>35.509421428571429</v>
      </c>
      <c r="E42" s="767">
        <f t="shared" si="6"/>
        <v>0</v>
      </c>
      <c r="F42" s="3171">
        <f t="shared" si="7"/>
        <v>0</v>
      </c>
      <c r="G42" s="3187"/>
      <c r="H42" s="3188"/>
      <c r="J42" s="2131"/>
      <c r="K42" s="2132"/>
    </row>
    <row r="43" spans="1:11" s="505" customFormat="1">
      <c r="A43" s="2203" t="s">
        <v>2742</v>
      </c>
      <c r="B43" s="992"/>
      <c r="C43" s="992"/>
      <c r="D43" s="524"/>
      <c r="E43" s="767"/>
      <c r="F43" s="3171"/>
      <c r="G43" s="3187"/>
      <c r="H43" s="3188"/>
      <c r="I43" s="474"/>
      <c r="J43" s="2131"/>
      <c r="K43" s="2132"/>
    </row>
    <row r="44" spans="1:11" s="505" customFormat="1">
      <c r="A44" s="2207" t="s">
        <v>12779</v>
      </c>
      <c r="B44" s="883" t="s">
        <v>3212</v>
      </c>
      <c r="C44" s="992" t="s">
        <v>8689</v>
      </c>
      <c r="D44" s="524">
        <v>2.106635952380953</v>
      </c>
      <c r="E44" s="767">
        <f t="shared" ref="E44:E52" si="8">D44*$F$4</f>
        <v>0</v>
      </c>
      <c r="F44" s="3171">
        <f t="shared" ref="F44:F52" si="9">E44-E44*$B$4/100</f>
        <v>0</v>
      </c>
      <c r="G44" s="3187"/>
      <c r="H44" s="3188"/>
      <c r="I44" s="474"/>
      <c r="J44" s="2131"/>
      <c r="K44" s="2132"/>
    </row>
    <row r="45" spans="1:11" s="505" customFormat="1">
      <c r="A45" s="2207" t="s">
        <v>12780</v>
      </c>
      <c r="B45" s="883" t="s">
        <v>6094</v>
      </c>
      <c r="C45" s="992" t="s">
        <v>8690</v>
      </c>
      <c r="D45" s="524">
        <v>3.1920021428571435</v>
      </c>
      <c r="E45" s="767">
        <f t="shared" si="8"/>
        <v>0</v>
      </c>
      <c r="F45" s="3171">
        <f t="shared" si="9"/>
        <v>0</v>
      </c>
      <c r="G45" s="3187"/>
      <c r="H45" s="3188"/>
      <c r="I45" s="474"/>
      <c r="J45" s="2131"/>
      <c r="K45" s="2132"/>
    </row>
    <row r="46" spans="1:11" s="505" customFormat="1">
      <c r="A46" s="2207" t="s">
        <v>12781</v>
      </c>
      <c r="B46" s="883" t="s">
        <v>1624</v>
      </c>
      <c r="C46" s="992" t="s">
        <v>8692</v>
      </c>
      <c r="D46" s="524">
        <v>5.0166138095238102</v>
      </c>
      <c r="E46" s="767">
        <f t="shared" si="8"/>
        <v>0</v>
      </c>
      <c r="F46" s="3171">
        <f t="shared" si="9"/>
        <v>0</v>
      </c>
      <c r="G46" s="3187"/>
      <c r="H46" s="3188"/>
      <c r="I46" s="474"/>
      <c r="J46" s="2131"/>
      <c r="K46" s="2132"/>
    </row>
    <row r="47" spans="1:11" s="505" customFormat="1">
      <c r="A47" s="2207" t="s">
        <v>12782</v>
      </c>
      <c r="B47" s="883" t="s">
        <v>1628</v>
      </c>
      <c r="C47" s="992" t="s">
        <v>8696</v>
      </c>
      <c r="D47" s="524">
        <v>7.8026719047619046</v>
      </c>
      <c r="E47" s="767">
        <f t="shared" si="8"/>
        <v>0</v>
      </c>
      <c r="F47" s="3171">
        <f t="shared" si="9"/>
        <v>0</v>
      </c>
      <c r="G47" s="3187"/>
      <c r="H47" s="3188"/>
      <c r="I47" s="474"/>
      <c r="J47" s="2131"/>
      <c r="K47" s="2132"/>
    </row>
    <row r="48" spans="1:11" s="505" customFormat="1">
      <c r="A48" s="2207" t="s">
        <v>12783</v>
      </c>
      <c r="B48" s="883" t="s">
        <v>6095</v>
      </c>
      <c r="C48" s="992" t="s">
        <v>8697</v>
      </c>
      <c r="D48" s="524">
        <v>12.336425952380955</v>
      </c>
      <c r="E48" s="767">
        <f t="shared" si="8"/>
        <v>0</v>
      </c>
      <c r="F48" s="3171">
        <f t="shared" si="9"/>
        <v>0</v>
      </c>
      <c r="G48" s="3187"/>
      <c r="H48" s="3188"/>
      <c r="I48" s="474"/>
      <c r="J48" s="2131"/>
      <c r="K48" s="2132"/>
    </row>
    <row r="49" spans="1:11" s="505" customFormat="1">
      <c r="A49" s="2207" t="s">
        <v>12784</v>
      </c>
      <c r="B49" s="883" t="s">
        <v>6096</v>
      </c>
      <c r="C49" s="992" t="s">
        <v>8694</v>
      </c>
      <c r="D49" s="524">
        <v>19.199016904761908</v>
      </c>
      <c r="E49" s="767">
        <f t="shared" si="8"/>
        <v>0</v>
      </c>
      <c r="F49" s="3171">
        <f t="shared" si="9"/>
        <v>0</v>
      </c>
      <c r="G49" s="3187"/>
      <c r="H49" s="3188"/>
      <c r="I49" s="474"/>
      <c r="J49" s="2131"/>
      <c r="K49" s="2132"/>
    </row>
    <row r="50" spans="1:11" s="505" customFormat="1">
      <c r="A50" s="2207" t="s">
        <v>12785</v>
      </c>
      <c r="B50" s="3170" t="s">
        <v>6163</v>
      </c>
      <c r="C50" s="992" t="s">
        <v>8698</v>
      </c>
      <c r="D50" s="524">
        <v>27.322170952380958</v>
      </c>
      <c r="E50" s="767">
        <f t="shared" si="8"/>
        <v>0</v>
      </c>
      <c r="F50" s="3171">
        <f t="shared" si="9"/>
        <v>0</v>
      </c>
      <c r="G50" s="3187"/>
      <c r="H50" s="3188"/>
      <c r="I50" s="474"/>
      <c r="J50" s="2131"/>
      <c r="K50" s="2132"/>
    </row>
    <row r="51" spans="1:11" s="505" customFormat="1">
      <c r="A51" s="2207" t="s">
        <v>12786</v>
      </c>
      <c r="B51" s="3170" t="s">
        <v>6164</v>
      </c>
      <c r="C51" s="992" t="s">
        <v>8699</v>
      </c>
      <c r="D51" s="524">
        <v>39.31674928571428</v>
      </c>
      <c r="E51" s="767">
        <f t="shared" si="8"/>
        <v>0</v>
      </c>
      <c r="F51" s="3171">
        <f t="shared" si="9"/>
        <v>0</v>
      </c>
      <c r="G51" s="3187"/>
      <c r="H51" s="3188"/>
      <c r="I51" s="474"/>
      <c r="J51" s="2131"/>
      <c r="K51" s="2132"/>
    </row>
    <row r="52" spans="1:11" s="505" customFormat="1">
      <c r="A52" s="2207" t="s">
        <v>12787</v>
      </c>
      <c r="B52" s="3170" t="s">
        <v>6165</v>
      </c>
      <c r="C52" s="992">
        <v>4</v>
      </c>
      <c r="D52" s="524">
        <v>58.772151904761913</v>
      </c>
      <c r="E52" s="767">
        <f t="shared" si="8"/>
        <v>0</v>
      </c>
      <c r="F52" s="3171">
        <f t="shared" si="9"/>
        <v>0</v>
      </c>
      <c r="G52" s="3187"/>
      <c r="H52" s="3188"/>
      <c r="I52" s="474"/>
      <c r="J52" s="2131"/>
      <c r="K52" s="2132"/>
    </row>
    <row r="53" spans="1:11">
      <c r="A53" s="2203" t="s">
        <v>2739</v>
      </c>
      <c r="B53" s="992"/>
      <c r="C53" s="992"/>
      <c r="D53" s="524"/>
      <c r="E53" s="767"/>
      <c r="F53" s="3171"/>
      <c r="G53" s="3187"/>
      <c r="H53" s="3188"/>
      <c r="J53" s="2131"/>
      <c r="K53" s="2132"/>
    </row>
    <row r="54" spans="1:11">
      <c r="A54" s="2207" t="s">
        <v>12788</v>
      </c>
      <c r="B54" s="3170" t="s">
        <v>799</v>
      </c>
      <c r="C54" s="992" t="s">
        <v>8689</v>
      </c>
      <c r="D54" s="524">
        <v>2.3331100000000005</v>
      </c>
      <c r="E54" s="767">
        <f t="shared" ref="E54:E62" si="10">D54*$F$4</f>
        <v>0</v>
      </c>
      <c r="F54" s="3171">
        <f t="shared" ref="F54:F62" si="11">E54-E54*$B$4/100</f>
        <v>0</v>
      </c>
      <c r="G54" s="3187"/>
      <c r="H54" s="3188"/>
      <c r="J54" s="2131"/>
      <c r="K54" s="2132"/>
    </row>
    <row r="55" spans="1:11">
      <c r="A55" s="2207" t="s">
        <v>12789</v>
      </c>
      <c r="B55" s="3170" t="s">
        <v>6156</v>
      </c>
      <c r="C55" s="992" t="s">
        <v>8690</v>
      </c>
      <c r="D55" s="524">
        <v>3.5979461904761907</v>
      </c>
      <c r="E55" s="767">
        <f t="shared" si="10"/>
        <v>0</v>
      </c>
      <c r="F55" s="3171">
        <f t="shared" si="11"/>
        <v>0</v>
      </c>
      <c r="G55" s="3187"/>
      <c r="H55" s="3188"/>
      <c r="J55" s="2131"/>
      <c r="K55" s="2132"/>
    </row>
    <row r="56" spans="1:11">
      <c r="A56" s="2207" t="s">
        <v>12790</v>
      </c>
      <c r="B56" s="3170" t="s">
        <v>6157</v>
      </c>
      <c r="C56" s="992" t="s">
        <v>8692</v>
      </c>
      <c r="D56" s="524">
        <v>5.8327750000000007</v>
      </c>
      <c r="E56" s="767">
        <f t="shared" si="10"/>
        <v>0</v>
      </c>
      <c r="F56" s="3171">
        <f t="shared" si="11"/>
        <v>0</v>
      </c>
      <c r="G56" s="3187"/>
      <c r="H56" s="3188"/>
      <c r="J56" s="2131"/>
      <c r="K56" s="2132"/>
    </row>
    <row r="57" spans="1:11">
      <c r="A57" s="2207" t="s">
        <v>12791</v>
      </c>
      <c r="B57" s="3170" t="s">
        <v>6158</v>
      </c>
      <c r="C57" s="992" t="s">
        <v>8696</v>
      </c>
      <c r="D57" s="524">
        <v>9.0846004761904773</v>
      </c>
      <c r="E57" s="767">
        <f t="shared" si="10"/>
        <v>0</v>
      </c>
      <c r="F57" s="3171">
        <f t="shared" si="11"/>
        <v>0</v>
      </c>
      <c r="G57" s="3187"/>
      <c r="H57" s="3188"/>
      <c r="J57" s="2131"/>
      <c r="K57" s="2132"/>
    </row>
    <row r="58" spans="1:11">
      <c r="A58" s="2207" t="s">
        <v>12792</v>
      </c>
      <c r="B58" s="3170" t="s">
        <v>6159</v>
      </c>
      <c r="C58" s="992" t="s">
        <v>8697</v>
      </c>
      <c r="D58" s="524">
        <v>14.007206190476193</v>
      </c>
      <c r="E58" s="767">
        <f t="shared" si="10"/>
        <v>0</v>
      </c>
      <c r="F58" s="3171">
        <f t="shared" si="11"/>
        <v>0</v>
      </c>
      <c r="G58" s="3187"/>
      <c r="H58" s="3188"/>
      <c r="J58" s="2131"/>
      <c r="K58" s="2132"/>
    </row>
    <row r="59" spans="1:11">
      <c r="A59" s="2207" t="s">
        <v>12793</v>
      </c>
      <c r="B59" s="3170" t="s">
        <v>6160</v>
      </c>
      <c r="C59" s="992" t="s">
        <v>8694</v>
      </c>
      <c r="D59" s="524">
        <v>22.070536904761905</v>
      </c>
      <c r="E59" s="767">
        <f t="shared" si="10"/>
        <v>0</v>
      </c>
      <c r="F59" s="3171">
        <f t="shared" si="11"/>
        <v>0</v>
      </c>
      <c r="G59" s="3187"/>
      <c r="H59" s="3188"/>
      <c r="J59" s="2131"/>
      <c r="K59" s="2132"/>
    </row>
    <row r="60" spans="1:11">
      <c r="A60" s="2207" t="s">
        <v>12794</v>
      </c>
      <c r="B60" s="3170" t="s">
        <v>6161</v>
      </c>
      <c r="C60" s="992" t="s">
        <v>8698</v>
      </c>
      <c r="D60" s="524">
        <v>31.522623571428579</v>
      </c>
      <c r="E60" s="767">
        <f t="shared" si="10"/>
        <v>0</v>
      </c>
      <c r="F60" s="3171">
        <f t="shared" si="11"/>
        <v>0</v>
      </c>
      <c r="G60" s="3187"/>
      <c r="H60" s="3188"/>
      <c r="J60" s="2131"/>
      <c r="K60" s="2132"/>
    </row>
    <row r="61" spans="1:11">
      <c r="A61" s="2207" t="s">
        <v>12795</v>
      </c>
      <c r="B61" s="3170" t="s">
        <v>6162</v>
      </c>
      <c r="C61" s="992" t="s">
        <v>8699</v>
      </c>
      <c r="D61" s="524">
        <v>45.760576904761905</v>
      </c>
      <c r="E61" s="767">
        <f t="shared" si="10"/>
        <v>0</v>
      </c>
      <c r="F61" s="3171">
        <f t="shared" si="11"/>
        <v>0</v>
      </c>
      <c r="G61" s="3187"/>
      <c r="H61" s="3188"/>
      <c r="J61" s="2131"/>
      <c r="K61" s="2132"/>
    </row>
    <row r="62" spans="1:11">
      <c r="A62" s="2207" t="s">
        <v>12796</v>
      </c>
      <c r="B62" s="3170" t="s">
        <v>6166</v>
      </c>
      <c r="C62" s="992">
        <v>4</v>
      </c>
      <c r="D62" s="524">
        <v>68.459258809523831</v>
      </c>
      <c r="E62" s="767">
        <f t="shared" si="10"/>
        <v>0</v>
      </c>
      <c r="F62" s="3171">
        <f t="shared" si="11"/>
        <v>0</v>
      </c>
      <c r="G62" s="3187"/>
      <c r="H62" s="3188"/>
      <c r="J62" s="2131"/>
      <c r="K62" s="2132"/>
    </row>
    <row r="63" spans="1:11">
      <c r="A63" s="2203" t="s">
        <v>108</v>
      </c>
      <c r="B63" s="992"/>
      <c r="C63" s="992"/>
      <c r="D63" s="524"/>
      <c r="E63" s="767"/>
      <c r="F63" s="3171"/>
      <c r="G63" s="3187"/>
      <c r="H63" s="3188"/>
      <c r="J63" s="2131"/>
      <c r="K63" s="2132"/>
    </row>
    <row r="64" spans="1:11">
      <c r="A64" s="2207" t="s">
        <v>12797</v>
      </c>
      <c r="B64" s="992">
        <v>20</v>
      </c>
      <c r="C64" s="3173"/>
      <c r="D64" s="524">
        <v>0.12127500000000001</v>
      </c>
      <c r="E64" s="767">
        <f t="shared" ref="E64:E72" si="12">D64*$F$4</f>
        <v>0</v>
      </c>
      <c r="F64" s="3171">
        <f t="shared" ref="F64:F72" si="13">E64-E64*$B$4/100</f>
        <v>0</v>
      </c>
      <c r="G64" s="3187"/>
      <c r="H64" s="3188"/>
      <c r="J64" s="2131"/>
      <c r="K64" s="2132"/>
    </row>
    <row r="65" spans="1:11">
      <c r="A65" s="2207" t="s">
        <v>12798</v>
      </c>
      <c r="B65" s="992">
        <v>25</v>
      </c>
      <c r="C65" s="3173"/>
      <c r="D65" s="524">
        <v>0.18742500000000004</v>
      </c>
      <c r="E65" s="767">
        <f t="shared" si="12"/>
        <v>0</v>
      </c>
      <c r="F65" s="3171">
        <f t="shared" si="13"/>
        <v>0</v>
      </c>
      <c r="G65" s="3187"/>
      <c r="H65" s="3188"/>
      <c r="J65" s="2131"/>
      <c r="K65" s="2132"/>
    </row>
    <row r="66" spans="1:11">
      <c r="A66" s="2207" t="s">
        <v>12799</v>
      </c>
      <c r="B66" s="992">
        <v>32</v>
      </c>
      <c r="C66" s="3173"/>
      <c r="D66" s="524">
        <v>0.36382500000000007</v>
      </c>
      <c r="E66" s="767">
        <f t="shared" si="12"/>
        <v>0</v>
      </c>
      <c r="F66" s="3171">
        <f t="shared" si="13"/>
        <v>0</v>
      </c>
      <c r="G66" s="3187"/>
      <c r="H66" s="3188"/>
      <c r="J66" s="2131"/>
      <c r="K66" s="2132"/>
    </row>
    <row r="67" spans="1:11">
      <c r="A67" s="2207" t="s">
        <v>12800</v>
      </c>
      <c r="B67" s="992">
        <v>40</v>
      </c>
      <c r="C67" s="3173"/>
      <c r="D67" s="524">
        <v>0.54022499999999996</v>
      </c>
      <c r="E67" s="767">
        <f t="shared" si="12"/>
        <v>0</v>
      </c>
      <c r="F67" s="3171">
        <f t="shared" si="13"/>
        <v>0</v>
      </c>
      <c r="G67" s="3187"/>
      <c r="H67" s="3188"/>
      <c r="J67" s="2131"/>
      <c r="K67" s="2132"/>
    </row>
    <row r="68" spans="1:11">
      <c r="A68" s="2207" t="s">
        <v>12801</v>
      </c>
      <c r="B68" s="992">
        <v>50</v>
      </c>
      <c r="C68" s="3173"/>
      <c r="D68" s="524">
        <v>0.94815000000000005</v>
      </c>
      <c r="E68" s="767">
        <f t="shared" si="12"/>
        <v>0</v>
      </c>
      <c r="F68" s="3171">
        <f t="shared" si="13"/>
        <v>0</v>
      </c>
      <c r="G68" s="3187"/>
      <c r="H68" s="3188"/>
      <c r="J68" s="2131"/>
      <c r="K68" s="2132"/>
    </row>
    <row r="69" spans="1:11">
      <c r="A69" s="2207" t="s">
        <v>12802</v>
      </c>
      <c r="B69" s="992">
        <v>63</v>
      </c>
      <c r="C69" s="3173"/>
      <c r="D69" s="524">
        <v>1.8632250000000001</v>
      </c>
      <c r="E69" s="767">
        <f t="shared" si="12"/>
        <v>0</v>
      </c>
      <c r="F69" s="3171">
        <f t="shared" si="13"/>
        <v>0</v>
      </c>
      <c r="G69" s="3187"/>
      <c r="H69" s="3188"/>
      <c r="J69" s="2131"/>
      <c r="K69" s="2132"/>
    </row>
    <row r="70" spans="1:11">
      <c r="A70" s="1877" t="s">
        <v>2408</v>
      </c>
      <c r="B70" s="992">
        <v>75</v>
      </c>
      <c r="C70" s="3173"/>
      <c r="D70" s="524">
        <v>4.0170236753471702</v>
      </c>
      <c r="E70" s="767">
        <f t="shared" si="12"/>
        <v>0</v>
      </c>
      <c r="F70" s="3171">
        <f t="shared" si="13"/>
        <v>0</v>
      </c>
      <c r="G70" s="3187"/>
      <c r="H70" s="3188"/>
      <c r="J70" s="2131"/>
      <c r="K70" s="2132"/>
    </row>
    <row r="71" spans="1:11">
      <c r="A71" s="1877" t="s">
        <v>2409</v>
      </c>
      <c r="B71" s="992">
        <v>90</v>
      </c>
      <c r="C71" s="3173"/>
      <c r="D71" s="524">
        <v>6.3228551567232341</v>
      </c>
      <c r="E71" s="767">
        <f t="shared" si="12"/>
        <v>0</v>
      </c>
      <c r="F71" s="3171">
        <f t="shared" si="13"/>
        <v>0</v>
      </c>
      <c r="G71" s="3187"/>
      <c r="H71" s="3188"/>
      <c r="J71" s="2131"/>
      <c r="K71" s="2132"/>
    </row>
    <row r="72" spans="1:11">
      <c r="A72" s="1877" t="s">
        <v>2410</v>
      </c>
      <c r="B72" s="992">
        <v>110</v>
      </c>
      <c r="C72" s="3173"/>
      <c r="D72" s="524">
        <v>11.246810694875089</v>
      </c>
      <c r="E72" s="767">
        <f t="shared" si="12"/>
        <v>0</v>
      </c>
      <c r="F72" s="3171">
        <f t="shared" si="13"/>
        <v>0</v>
      </c>
      <c r="G72" s="3187"/>
      <c r="H72" s="3188"/>
      <c r="J72" s="2131"/>
      <c r="K72" s="2132"/>
    </row>
    <row r="73" spans="1:11">
      <c r="A73" s="2203" t="s">
        <v>351</v>
      </c>
      <c r="B73" s="992"/>
      <c r="C73" s="3173"/>
      <c r="D73" s="524"/>
      <c r="E73" s="767"/>
      <c r="F73" s="3171"/>
      <c r="G73" s="3187"/>
      <c r="H73" s="3188"/>
      <c r="J73" s="2131"/>
      <c r="K73" s="2132"/>
    </row>
    <row r="74" spans="1:11">
      <c r="A74" s="2207" t="s">
        <v>12803</v>
      </c>
      <c r="B74" s="992">
        <v>20</v>
      </c>
      <c r="C74" s="3173"/>
      <c r="D74" s="524">
        <v>0.14332500000000001</v>
      </c>
      <c r="E74" s="767">
        <f t="shared" ref="E74:E82" si="14">D74*$F$4</f>
        <v>0</v>
      </c>
      <c r="F74" s="3171">
        <f t="shared" ref="F74:F82" si="15">E74-E74*$B$4/100</f>
        <v>0</v>
      </c>
      <c r="G74" s="3187"/>
      <c r="H74" s="3188"/>
      <c r="J74" s="2131"/>
      <c r="K74" s="2132"/>
    </row>
    <row r="75" spans="1:11">
      <c r="A75" s="2207" t="s">
        <v>12804</v>
      </c>
      <c r="B75" s="992">
        <v>25</v>
      </c>
      <c r="C75" s="3173"/>
      <c r="D75" s="524">
        <v>0.23152500000000001</v>
      </c>
      <c r="E75" s="767">
        <f t="shared" si="14"/>
        <v>0</v>
      </c>
      <c r="F75" s="3171">
        <f t="shared" si="15"/>
        <v>0</v>
      </c>
      <c r="G75" s="3187"/>
      <c r="H75" s="3188"/>
      <c r="J75" s="2131"/>
      <c r="K75" s="2132"/>
    </row>
    <row r="76" spans="1:11">
      <c r="A76" s="2207" t="s">
        <v>12805</v>
      </c>
      <c r="B76" s="992">
        <v>32</v>
      </c>
      <c r="C76" s="3173"/>
      <c r="D76" s="524">
        <v>0.48510000000000003</v>
      </c>
      <c r="E76" s="767">
        <f t="shared" si="14"/>
        <v>0</v>
      </c>
      <c r="F76" s="3171">
        <f t="shared" si="15"/>
        <v>0</v>
      </c>
      <c r="G76" s="3187"/>
      <c r="H76" s="3188"/>
      <c r="J76" s="2131"/>
      <c r="K76" s="2132"/>
    </row>
    <row r="77" spans="1:11">
      <c r="A77" s="2207" t="s">
        <v>12806</v>
      </c>
      <c r="B77" s="992">
        <v>40</v>
      </c>
      <c r="C77" s="3173"/>
      <c r="D77" s="524">
        <v>1.0143000000000002</v>
      </c>
      <c r="E77" s="767">
        <f t="shared" si="14"/>
        <v>0</v>
      </c>
      <c r="F77" s="3171">
        <f t="shared" si="15"/>
        <v>0</v>
      </c>
      <c r="G77" s="3187"/>
      <c r="H77" s="3188"/>
      <c r="J77" s="2131"/>
      <c r="K77" s="2132"/>
    </row>
    <row r="78" spans="1:11">
      <c r="A78" s="2207" t="s">
        <v>12807</v>
      </c>
      <c r="B78" s="992">
        <v>50</v>
      </c>
      <c r="C78" s="3173"/>
      <c r="D78" s="524">
        <v>1.8632250000000001</v>
      </c>
      <c r="E78" s="767">
        <f t="shared" si="14"/>
        <v>0</v>
      </c>
      <c r="F78" s="3171">
        <f t="shared" si="15"/>
        <v>0</v>
      </c>
      <c r="G78" s="3187"/>
      <c r="H78" s="3188"/>
      <c r="J78" s="2131"/>
      <c r="K78" s="2132"/>
    </row>
    <row r="79" spans="1:11">
      <c r="A79" s="2207" t="s">
        <v>12808</v>
      </c>
      <c r="B79" s="992">
        <v>63</v>
      </c>
      <c r="C79" s="3173"/>
      <c r="D79" s="524">
        <v>3.3405749999999999</v>
      </c>
      <c r="E79" s="767">
        <f t="shared" si="14"/>
        <v>0</v>
      </c>
      <c r="F79" s="3171">
        <f t="shared" si="15"/>
        <v>0</v>
      </c>
      <c r="G79" s="3187"/>
      <c r="H79" s="3188"/>
      <c r="J79" s="2131"/>
      <c r="K79" s="2132"/>
    </row>
    <row r="80" spans="1:11">
      <c r="A80" s="1877" t="s">
        <v>2411</v>
      </c>
      <c r="B80" s="992">
        <v>75</v>
      </c>
      <c r="C80" s="3173"/>
      <c r="D80" s="524">
        <v>7.306790668256621</v>
      </c>
      <c r="E80" s="767">
        <f t="shared" si="14"/>
        <v>0</v>
      </c>
      <c r="F80" s="3171">
        <f t="shared" si="15"/>
        <v>0</v>
      </c>
      <c r="G80" s="3187"/>
      <c r="H80" s="3188"/>
      <c r="J80" s="2131"/>
      <c r="K80" s="2132"/>
    </row>
    <row r="81" spans="1:11">
      <c r="A81" s="1877" t="s">
        <v>2412</v>
      </c>
      <c r="B81" s="992">
        <v>90</v>
      </c>
      <c r="C81" s="3173"/>
      <c r="D81" s="524">
        <v>12.22219024543862</v>
      </c>
      <c r="E81" s="767">
        <f t="shared" si="14"/>
        <v>0</v>
      </c>
      <c r="F81" s="3171">
        <f t="shared" si="15"/>
        <v>0</v>
      </c>
      <c r="G81" s="3187"/>
      <c r="H81" s="3188"/>
      <c r="J81" s="2131"/>
      <c r="K81" s="2132"/>
    </row>
    <row r="82" spans="1:11">
      <c r="A82" s="1877" t="s">
        <v>2413</v>
      </c>
      <c r="B82" s="992">
        <v>110</v>
      </c>
      <c r="C82" s="3173"/>
      <c r="D82" s="524">
        <v>22.472231487325544</v>
      </c>
      <c r="E82" s="767">
        <f t="shared" si="14"/>
        <v>0</v>
      </c>
      <c r="F82" s="3171">
        <f t="shared" si="15"/>
        <v>0</v>
      </c>
      <c r="G82" s="3187"/>
      <c r="H82" s="3188"/>
      <c r="J82" s="2131"/>
      <c r="K82" s="2132"/>
    </row>
    <row r="83" spans="1:11">
      <c r="A83" s="2203" t="s">
        <v>353</v>
      </c>
      <c r="B83" s="992"/>
      <c r="C83" s="3173"/>
      <c r="D83" s="524"/>
      <c r="E83" s="767"/>
      <c r="F83" s="3171"/>
      <c r="G83" s="3187"/>
      <c r="H83" s="3188"/>
      <c r="J83" s="2131"/>
      <c r="K83" s="2132"/>
    </row>
    <row r="84" spans="1:11">
      <c r="A84" s="2207" t="s">
        <v>12809</v>
      </c>
      <c r="B84" s="992">
        <v>20</v>
      </c>
      <c r="C84" s="3173"/>
      <c r="D84" s="524">
        <v>0.17640000000000003</v>
      </c>
      <c r="E84" s="767">
        <f t="shared" ref="E84:E92" si="16">D84*$F$4</f>
        <v>0</v>
      </c>
      <c r="F84" s="3171">
        <f t="shared" ref="F84:F92" si="17">E84-E84*$B$4/100</f>
        <v>0</v>
      </c>
      <c r="G84" s="3187"/>
      <c r="H84" s="3188"/>
      <c r="J84" s="2131"/>
      <c r="K84" s="2132"/>
    </row>
    <row r="85" spans="1:11">
      <c r="A85" s="2207" t="s">
        <v>12810</v>
      </c>
      <c r="B85" s="992">
        <v>25</v>
      </c>
      <c r="C85" s="3173"/>
      <c r="D85" s="524">
        <v>0.22050000000000003</v>
      </c>
      <c r="E85" s="767">
        <f t="shared" si="16"/>
        <v>0</v>
      </c>
      <c r="F85" s="3171">
        <f t="shared" si="17"/>
        <v>0</v>
      </c>
      <c r="G85" s="3187"/>
      <c r="H85" s="3188"/>
      <c r="J85" s="2131"/>
      <c r="K85" s="2132"/>
    </row>
    <row r="86" spans="1:11">
      <c r="A86" s="2207" t="s">
        <v>12811</v>
      </c>
      <c r="B86" s="992">
        <v>32</v>
      </c>
      <c r="C86" s="3173"/>
      <c r="D86" s="524">
        <v>0.40792500000000004</v>
      </c>
      <c r="E86" s="767">
        <f t="shared" si="16"/>
        <v>0</v>
      </c>
      <c r="F86" s="3171">
        <f t="shared" si="17"/>
        <v>0</v>
      </c>
      <c r="G86" s="3187"/>
      <c r="H86" s="3188"/>
      <c r="J86" s="2131"/>
      <c r="K86" s="2132"/>
    </row>
    <row r="87" spans="1:11">
      <c r="A87" s="2207" t="s">
        <v>12812</v>
      </c>
      <c r="B87" s="992">
        <v>40</v>
      </c>
      <c r="C87" s="3173"/>
      <c r="D87" s="524">
        <v>0.80482500000000001</v>
      </c>
      <c r="E87" s="767">
        <f t="shared" si="16"/>
        <v>0</v>
      </c>
      <c r="F87" s="3171">
        <f t="shared" si="17"/>
        <v>0</v>
      </c>
      <c r="G87" s="3187"/>
      <c r="H87" s="3188"/>
      <c r="J87" s="2131"/>
      <c r="K87" s="2132"/>
    </row>
    <row r="88" spans="1:11">
      <c r="A88" s="2207" t="s">
        <v>12813</v>
      </c>
      <c r="B88" s="992">
        <v>50</v>
      </c>
      <c r="C88" s="3173"/>
      <c r="D88" s="524">
        <v>1.3009499999999998</v>
      </c>
      <c r="E88" s="767">
        <f t="shared" si="16"/>
        <v>0</v>
      </c>
      <c r="F88" s="3171">
        <f t="shared" si="17"/>
        <v>0</v>
      </c>
      <c r="G88" s="3187"/>
      <c r="H88" s="3188"/>
      <c r="J88" s="2131"/>
      <c r="K88" s="2132"/>
    </row>
    <row r="89" spans="1:11">
      <c r="A89" s="2207" t="s">
        <v>12814</v>
      </c>
      <c r="B89" s="992">
        <v>63</v>
      </c>
      <c r="C89" s="3173"/>
      <c r="D89" s="524">
        <v>2.5908750000000005</v>
      </c>
      <c r="E89" s="767">
        <f t="shared" si="16"/>
        <v>0</v>
      </c>
      <c r="F89" s="3171">
        <f t="shared" si="17"/>
        <v>0</v>
      </c>
      <c r="G89" s="3187"/>
      <c r="H89" s="3188"/>
      <c r="J89" s="2131"/>
      <c r="K89" s="2132"/>
    </row>
    <row r="90" spans="1:11">
      <c r="A90" s="1877" t="s">
        <v>2414</v>
      </c>
      <c r="B90" s="992">
        <v>75</v>
      </c>
      <c r="C90" s="3173"/>
      <c r="D90" s="524">
        <v>5.7667176936826241</v>
      </c>
      <c r="E90" s="767">
        <f t="shared" si="16"/>
        <v>0</v>
      </c>
      <c r="F90" s="3171">
        <f t="shared" si="17"/>
        <v>0</v>
      </c>
      <c r="G90" s="3187"/>
      <c r="H90" s="3188"/>
      <c r="J90" s="2131"/>
      <c r="K90" s="2132"/>
    </row>
    <row r="91" spans="1:11">
      <c r="A91" s="1877" t="s">
        <v>2415</v>
      </c>
      <c r="B91" s="992">
        <v>90</v>
      </c>
      <c r="C91" s="3173"/>
      <c r="D91" s="524">
        <v>9.8350771348489268</v>
      </c>
      <c r="E91" s="767">
        <f t="shared" si="16"/>
        <v>0</v>
      </c>
      <c r="F91" s="3171">
        <f t="shared" si="17"/>
        <v>0</v>
      </c>
      <c r="G91" s="3187"/>
      <c r="H91" s="3188"/>
      <c r="J91" s="2131"/>
      <c r="K91" s="2132"/>
    </row>
    <row r="92" spans="1:11">
      <c r="A92" s="1877" t="s">
        <v>2416</v>
      </c>
      <c r="B92" s="992">
        <v>110</v>
      </c>
      <c r="C92" s="3173"/>
      <c r="D92" s="524">
        <v>16.859521091100316</v>
      </c>
      <c r="E92" s="767">
        <f t="shared" si="16"/>
        <v>0</v>
      </c>
      <c r="F92" s="3171">
        <f t="shared" si="17"/>
        <v>0</v>
      </c>
      <c r="G92" s="3187"/>
      <c r="H92" s="3188"/>
      <c r="J92" s="2131"/>
      <c r="K92" s="2132"/>
    </row>
    <row r="93" spans="1:11">
      <c r="A93" s="3174" t="s">
        <v>3793</v>
      </c>
      <c r="B93" s="992"/>
      <c r="C93" s="3173"/>
      <c r="D93" s="524"/>
      <c r="E93" s="767"/>
      <c r="F93" s="3171"/>
      <c r="G93" s="3187"/>
      <c r="H93" s="3188"/>
      <c r="J93" s="2131"/>
      <c r="K93" s="2132"/>
    </row>
    <row r="94" spans="1:11">
      <c r="A94" s="3190" t="s">
        <v>3794</v>
      </c>
      <c r="B94" s="992" t="s">
        <v>308</v>
      </c>
      <c r="C94" s="3173"/>
      <c r="D94" s="524">
        <v>0.49624573625162066</v>
      </c>
      <c r="E94" s="767">
        <f>D94*$F$4</f>
        <v>0</v>
      </c>
      <c r="F94" s="3171">
        <f>E94-E94*$B$4/100</f>
        <v>0</v>
      </c>
      <c r="G94" s="3187"/>
      <c r="H94" s="3188"/>
      <c r="J94" s="2131"/>
      <c r="K94" s="2132"/>
    </row>
    <row r="95" spans="1:11">
      <c r="A95" s="3175" t="s">
        <v>2291</v>
      </c>
      <c r="B95" s="992"/>
      <c r="C95" s="3173"/>
      <c r="D95" s="524"/>
      <c r="E95" s="767"/>
      <c r="F95" s="3171"/>
      <c r="G95" s="3187"/>
      <c r="H95" s="3188"/>
      <c r="J95" s="2131"/>
      <c r="K95" s="2132"/>
    </row>
    <row r="96" spans="1:11">
      <c r="A96" s="3176" t="s">
        <v>2745</v>
      </c>
      <c r="B96" s="992">
        <v>20</v>
      </c>
      <c r="C96" s="3173"/>
      <c r="D96" s="524">
        <v>0.40640814606813747</v>
      </c>
      <c r="E96" s="767">
        <f>D96*$F$4</f>
        <v>0</v>
      </c>
      <c r="F96" s="3171">
        <f>E96-E96*$B$4/100</f>
        <v>0</v>
      </c>
      <c r="G96" s="3187"/>
      <c r="H96" s="3188"/>
      <c r="J96" s="2131"/>
      <c r="K96" s="2132"/>
    </row>
    <row r="97" spans="1:11" s="505" customFormat="1">
      <c r="A97" s="3176" t="s">
        <v>2746</v>
      </c>
      <c r="B97" s="992">
        <v>25</v>
      </c>
      <c r="C97" s="3173"/>
      <c r="D97" s="524">
        <v>0.59036130692003141</v>
      </c>
      <c r="E97" s="767">
        <f>D97*$F$4</f>
        <v>0</v>
      </c>
      <c r="F97" s="3171">
        <f>E97-E97*$B$4/100</f>
        <v>0</v>
      </c>
      <c r="G97" s="3187"/>
      <c r="H97" s="3188"/>
      <c r="I97" s="474"/>
      <c r="J97" s="2131"/>
      <c r="K97" s="2132"/>
    </row>
    <row r="98" spans="1:11" s="505" customFormat="1">
      <c r="A98" s="3175" t="s">
        <v>2290</v>
      </c>
      <c r="B98" s="992"/>
      <c r="C98" s="3173"/>
      <c r="D98" s="524"/>
      <c r="E98" s="767"/>
      <c r="F98" s="3171"/>
      <c r="G98" s="3187"/>
      <c r="H98" s="3188"/>
      <c r="I98" s="474"/>
      <c r="J98" s="2131"/>
      <c r="K98" s="2132"/>
    </row>
    <row r="99" spans="1:11" s="505" customFormat="1">
      <c r="A99" s="3176" t="s">
        <v>2743</v>
      </c>
      <c r="B99" s="992">
        <v>20</v>
      </c>
      <c r="C99" s="3173"/>
      <c r="D99" s="524">
        <v>0.38929622412842652</v>
      </c>
      <c r="E99" s="767">
        <f>D99*$F$4</f>
        <v>0</v>
      </c>
      <c r="F99" s="3171">
        <f>E99-E99*$B$4/100</f>
        <v>0</v>
      </c>
      <c r="G99" s="3187"/>
      <c r="H99" s="3188"/>
      <c r="I99" s="474"/>
      <c r="J99" s="2131"/>
      <c r="K99" s="2132"/>
    </row>
    <row r="100" spans="1:11" s="505" customFormat="1">
      <c r="A100" s="3176" t="s">
        <v>2744</v>
      </c>
      <c r="B100" s="992">
        <v>25</v>
      </c>
      <c r="C100" s="3173"/>
      <c r="D100" s="524">
        <v>0.59036130692003141</v>
      </c>
      <c r="E100" s="767">
        <f>D100*$F$4</f>
        <v>0</v>
      </c>
      <c r="F100" s="3171">
        <f>E100-E100*$B$4/100</f>
        <v>0</v>
      </c>
      <c r="G100" s="3187"/>
      <c r="H100" s="3188"/>
      <c r="I100" s="474"/>
      <c r="J100" s="2131"/>
      <c r="K100" s="2132"/>
    </row>
    <row r="101" spans="1:11" s="505" customFormat="1">
      <c r="A101" s="2203" t="s">
        <v>143</v>
      </c>
      <c r="B101" s="992"/>
      <c r="C101" s="3173"/>
      <c r="D101" s="524"/>
      <c r="E101" s="767"/>
      <c r="F101" s="3171"/>
      <c r="G101" s="3187"/>
      <c r="H101" s="3188"/>
      <c r="I101" s="474"/>
      <c r="J101" s="2131"/>
      <c r="K101" s="2132"/>
    </row>
    <row r="102" spans="1:11" s="505" customFormat="1">
      <c r="A102" s="2207" t="s">
        <v>12815</v>
      </c>
      <c r="B102" s="992">
        <v>20</v>
      </c>
      <c r="C102" s="3173"/>
      <c r="D102" s="524">
        <v>0.22050000000000003</v>
      </c>
      <c r="E102" s="767">
        <f t="shared" ref="E102:E110" si="18">D102*$F$4</f>
        <v>0</v>
      </c>
      <c r="F102" s="3171">
        <f t="shared" ref="F102:F110" si="19">E102-E102*$B$4/100</f>
        <v>0</v>
      </c>
      <c r="G102" s="3187"/>
      <c r="H102" s="3188"/>
      <c r="I102" s="474"/>
      <c r="J102" s="2131"/>
      <c r="K102" s="2132"/>
    </row>
    <row r="103" spans="1:11">
      <c r="A103" s="2207" t="s">
        <v>12816</v>
      </c>
      <c r="B103" s="992">
        <v>25</v>
      </c>
      <c r="C103" s="3173"/>
      <c r="D103" s="524">
        <v>0.36382500000000007</v>
      </c>
      <c r="E103" s="767">
        <f t="shared" si="18"/>
        <v>0</v>
      </c>
      <c r="F103" s="3171">
        <f t="shared" si="19"/>
        <v>0</v>
      </c>
      <c r="G103" s="3187"/>
      <c r="H103" s="3188"/>
      <c r="J103" s="2131"/>
      <c r="K103" s="2132"/>
    </row>
    <row r="104" spans="1:11">
      <c r="A104" s="2207" t="s">
        <v>12817</v>
      </c>
      <c r="B104" s="992">
        <v>32</v>
      </c>
      <c r="C104" s="3173"/>
      <c r="D104" s="524">
        <v>0.67252500000000004</v>
      </c>
      <c r="E104" s="767">
        <f t="shared" si="18"/>
        <v>0</v>
      </c>
      <c r="F104" s="3171">
        <f t="shared" si="19"/>
        <v>0</v>
      </c>
      <c r="G104" s="3187"/>
      <c r="H104" s="3188"/>
      <c r="J104" s="2131"/>
      <c r="K104" s="2132"/>
    </row>
    <row r="105" spans="1:11">
      <c r="A105" s="2207" t="s">
        <v>12818</v>
      </c>
      <c r="B105" s="992">
        <v>40</v>
      </c>
      <c r="C105" s="3173"/>
      <c r="D105" s="524">
        <v>1.2237750000000003</v>
      </c>
      <c r="E105" s="767">
        <f t="shared" si="18"/>
        <v>0</v>
      </c>
      <c r="F105" s="3171">
        <f t="shared" si="19"/>
        <v>0</v>
      </c>
      <c r="G105" s="3187"/>
      <c r="H105" s="3188"/>
      <c r="J105" s="2131"/>
      <c r="K105" s="2132"/>
    </row>
    <row r="106" spans="1:11">
      <c r="A106" s="2207" t="s">
        <v>12819</v>
      </c>
      <c r="B106" s="992">
        <v>50</v>
      </c>
      <c r="C106" s="3173"/>
      <c r="D106" s="524">
        <v>2.2160249999999997</v>
      </c>
      <c r="E106" s="767">
        <f t="shared" si="18"/>
        <v>0</v>
      </c>
      <c r="F106" s="3171">
        <f t="shared" si="19"/>
        <v>0</v>
      </c>
      <c r="G106" s="3187"/>
      <c r="H106" s="3188"/>
      <c r="J106" s="2131"/>
      <c r="K106" s="2132"/>
    </row>
    <row r="107" spans="1:11">
      <c r="A107" s="2207" t="s">
        <v>12820</v>
      </c>
      <c r="B107" s="992">
        <v>63</v>
      </c>
      <c r="C107" s="3173"/>
      <c r="D107" s="524">
        <v>4.0572000000000008</v>
      </c>
      <c r="E107" s="767">
        <f t="shared" si="18"/>
        <v>0</v>
      </c>
      <c r="F107" s="3171">
        <f t="shared" si="19"/>
        <v>0</v>
      </c>
      <c r="G107" s="3187"/>
      <c r="H107" s="3188"/>
      <c r="J107" s="2131"/>
      <c r="K107" s="2132"/>
    </row>
    <row r="108" spans="1:11">
      <c r="A108" s="1877" t="s">
        <v>2417</v>
      </c>
      <c r="B108" s="992">
        <v>75</v>
      </c>
      <c r="C108" s="3173"/>
      <c r="D108" s="524">
        <v>9.1334883353207736</v>
      </c>
      <c r="E108" s="767">
        <f t="shared" si="18"/>
        <v>0</v>
      </c>
      <c r="F108" s="3171">
        <f t="shared" si="19"/>
        <v>0</v>
      </c>
      <c r="G108" s="3187"/>
      <c r="H108" s="3188"/>
      <c r="J108" s="2131"/>
      <c r="K108" s="2132"/>
    </row>
    <row r="109" spans="1:11">
      <c r="A109" s="1877" t="s">
        <v>2418</v>
      </c>
      <c r="B109" s="992">
        <v>90</v>
      </c>
      <c r="C109" s="3173"/>
      <c r="D109" s="524">
        <v>15.447787531074152</v>
      </c>
      <c r="E109" s="767">
        <f t="shared" si="18"/>
        <v>0</v>
      </c>
      <c r="F109" s="3171">
        <f t="shared" si="19"/>
        <v>0</v>
      </c>
      <c r="G109" s="3187"/>
      <c r="H109" s="3188"/>
      <c r="J109" s="2131"/>
      <c r="K109" s="2132"/>
    </row>
    <row r="110" spans="1:11">
      <c r="A110" s="1877" t="s">
        <v>2419</v>
      </c>
      <c r="B110" s="992">
        <v>110</v>
      </c>
      <c r="C110" s="3173"/>
      <c r="D110" s="524">
        <v>27.387631064507541</v>
      </c>
      <c r="E110" s="767">
        <f t="shared" si="18"/>
        <v>0</v>
      </c>
      <c r="F110" s="3171">
        <f t="shared" si="19"/>
        <v>0</v>
      </c>
      <c r="G110" s="3187"/>
      <c r="H110" s="3188"/>
      <c r="J110" s="2131"/>
      <c r="K110" s="2132"/>
    </row>
    <row r="111" spans="1:11">
      <c r="A111" s="2203" t="s">
        <v>155</v>
      </c>
      <c r="B111" s="992"/>
      <c r="C111" s="3173"/>
      <c r="D111" s="524"/>
      <c r="E111" s="767"/>
      <c r="F111" s="3171"/>
      <c r="G111" s="3187"/>
      <c r="H111" s="3188"/>
      <c r="J111" s="2131"/>
      <c r="K111" s="2132"/>
    </row>
    <row r="112" spans="1:11">
      <c r="A112" s="1879" t="s">
        <v>3795</v>
      </c>
      <c r="B112" s="992" t="s">
        <v>3796</v>
      </c>
      <c r="C112" s="3173"/>
      <c r="D112" s="524">
        <v>0.61602918982959809</v>
      </c>
      <c r="E112" s="767">
        <f t="shared" ref="E112:E143" si="20">D112*$F$4</f>
        <v>0</v>
      </c>
      <c r="F112" s="3171">
        <f t="shared" ref="F112:F143" si="21">E112-E112*$B$4/100</f>
        <v>0</v>
      </c>
      <c r="G112" s="3187"/>
      <c r="H112" s="3188"/>
      <c r="J112" s="2131"/>
      <c r="K112" s="2132"/>
    </row>
    <row r="113" spans="1:11">
      <c r="A113" s="1877" t="s">
        <v>2420</v>
      </c>
      <c r="B113" s="992" t="s">
        <v>305</v>
      </c>
      <c r="C113" s="3173"/>
      <c r="D113" s="524">
        <v>0.61602918982959787</v>
      </c>
      <c r="E113" s="767">
        <f t="shared" si="20"/>
        <v>0</v>
      </c>
      <c r="F113" s="3171">
        <f t="shared" si="21"/>
        <v>0</v>
      </c>
      <c r="G113" s="3187"/>
      <c r="H113" s="3188"/>
      <c r="J113" s="2131"/>
      <c r="K113" s="2132"/>
    </row>
    <row r="114" spans="1:11">
      <c r="A114" s="2207" t="s">
        <v>12821</v>
      </c>
      <c r="B114" s="992" t="s">
        <v>291</v>
      </c>
      <c r="C114" s="3173"/>
      <c r="D114" s="524">
        <v>0.61602918982959787</v>
      </c>
      <c r="E114" s="767">
        <f t="shared" si="20"/>
        <v>0</v>
      </c>
      <c r="F114" s="3171">
        <f t="shared" si="21"/>
        <v>0</v>
      </c>
      <c r="G114" s="3187"/>
      <c r="H114" s="3188"/>
      <c r="J114" s="2131"/>
      <c r="K114" s="2132"/>
    </row>
    <row r="115" spans="1:11">
      <c r="A115" s="1877" t="s">
        <v>2421</v>
      </c>
      <c r="B115" s="992" t="s">
        <v>355</v>
      </c>
      <c r="C115" s="3173"/>
      <c r="D115" s="524">
        <v>0.68447687758844211</v>
      </c>
      <c r="E115" s="767">
        <f t="shared" si="20"/>
        <v>0</v>
      </c>
      <c r="F115" s="3171">
        <f t="shared" si="21"/>
        <v>0</v>
      </c>
      <c r="G115" s="3187"/>
      <c r="H115" s="3188"/>
      <c r="J115" s="2131"/>
      <c r="K115" s="2132"/>
    </row>
    <row r="116" spans="1:11">
      <c r="A116" s="1877" t="s">
        <v>2422</v>
      </c>
      <c r="B116" s="992" t="s">
        <v>356</v>
      </c>
      <c r="C116" s="3173"/>
      <c r="D116" s="524">
        <v>1.1721666528702073</v>
      </c>
      <c r="E116" s="767">
        <f t="shared" si="20"/>
        <v>0</v>
      </c>
      <c r="F116" s="3171">
        <f t="shared" si="21"/>
        <v>0</v>
      </c>
      <c r="G116" s="3187"/>
      <c r="H116" s="3188"/>
      <c r="J116" s="2131"/>
      <c r="K116" s="2132"/>
    </row>
    <row r="117" spans="1:11">
      <c r="A117" s="1877" t="s">
        <v>2423</v>
      </c>
      <c r="B117" s="992" t="s">
        <v>357</v>
      </c>
      <c r="C117" s="3173"/>
      <c r="D117" s="524">
        <v>1.1721666528702075</v>
      </c>
      <c r="E117" s="767">
        <f t="shared" si="20"/>
        <v>0</v>
      </c>
      <c r="F117" s="3171">
        <f t="shared" si="21"/>
        <v>0</v>
      </c>
      <c r="G117" s="3187"/>
      <c r="H117" s="3188"/>
      <c r="J117" s="2131"/>
      <c r="K117" s="2132"/>
    </row>
    <row r="118" spans="1:11">
      <c r="A118" s="2207" t="s">
        <v>12822</v>
      </c>
      <c r="B118" s="992" t="s">
        <v>292</v>
      </c>
      <c r="C118" s="3173"/>
      <c r="D118" s="524">
        <v>1.1721666528702075</v>
      </c>
      <c r="E118" s="767">
        <f t="shared" si="20"/>
        <v>0</v>
      </c>
      <c r="F118" s="3171">
        <f t="shared" si="21"/>
        <v>0</v>
      </c>
      <c r="G118" s="3187"/>
      <c r="H118" s="3188"/>
      <c r="J118" s="2131"/>
      <c r="K118" s="2132"/>
    </row>
    <row r="119" spans="1:11">
      <c r="A119" s="1877" t="s">
        <v>2424</v>
      </c>
      <c r="B119" s="992" t="s">
        <v>358</v>
      </c>
      <c r="C119" s="3173"/>
      <c r="D119" s="524">
        <v>1.1721666528702073</v>
      </c>
      <c r="E119" s="767">
        <f t="shared" si="20"/>
        <v>0</v>
      </c>
      <c r="F119" s="3171">
        <f t="shared" si="21"/>
        <v>0</v>
      </c>
      <c r="G119" s="3187"/>
      <c r="H119" s="3188"/>
      <c r="J119" s="2131"/>
      <c r="K119" s="2132"/>
    </row>
    <row r="120" spans="1:11">
      <c r="A120" s="1877" t="s">
        <v>2425</v>
      </c>
      <c r="B120" s="992" t="s">
        <v>359</v>
      </c>
      <c r="C120" s="3173"/>
      <c r="D120" s="524">
        <v>1.1721666528702075</v>
      </c>
      <c r="E120" s="767">
        <f t="shared" si="20"/>
        <v>0</v>
      </c>
      <c r="F120" s="3171">
        <f t="shared" si="21"/>
        <v>0</v>
      </c>
      <c r="G120" s="3187"/>
      <c r="H120" s="3188"/>
      <c r="J120" s="2131"/>
      <c r="K120" s="2132"/>
    </row>
    <row r="121" spans="1:11">
      <c r="A121" s="2207" t="s">
        <v>12823</v>
      </c>
      <c r="B121" s="992" t="s">
        <v>294</v>
      </c>
      <c r="C121" s="3173"/>
      <c r="D121" s="524">
        <v>1.1721666528702075</v>
      </c>
      <c r="E121" s="767">
        <f t="shared" si="20"/>
        <v>0</v>
      </c>
      <c r="F121" s="3171">
        <f t="shared" si="21"/>
        <v>0</v>
      </c>
      <c r="G121" s="3187"/>
      <c r="H121" s="3188"/>
      <c r="J121" s="2131"/>
      <c r="K121" s="2132"/>
    </row>
    <row r="122" spans="1:11">
      <c r="A122" s="1877" t="s">
        <v>2426</v>
      </c>
      <c r="B122" s="992" t="s">
        <v>296</v>
      </c>
      <c r="C122" s="3173"/>
      <c r="D122" s="524">
        <v>1.480181247785006</v>
      </c>
      <c r="E122" s="767">
        <f t="shared" si="20"/>
        <v>0</v>
      </c>
      <c r="F122" s="3171">
        <f t="shared" si="21"/>
        <v>0</v>
      </c>
      <c r="G122" s="3187"/>
      <c r="H122" s="3188"/>
      <c r="J122" s="2131"/>
      <c r="K122" s="2132"/>
    </row>
    <row r="123" spans="1:11">
      <c r="A123" s="1877" t="s">
        <v>2427</v>
      </c>
      <c r="B123" s="992" t="s">
        <v>297</v>
      </c>
      <c r="C123" s="3173"/>
      <c r="D123" s="524">
        <v>1.4160115405110898</v>
      </c>
      <c r="E123" s="767">
        <f t="shared" si="20"/>
        <v>0</v>
      </c>
      <c r="F123" s="3171">
        <f t="shared" si="21"/>
        <v>0</v>
      </c>
      <c r="G123" s="3187"/>
      <c r="H123" s="3188"/>
      <c r="J123" s="2131"/>
      <c r="K123" s="2132"/>
    </row>
    <row r="124" spans="1:11">
      <c r="A124" s="1877" t="s">
        <v>2428</v>
      </c>
      <c r="B124" s="992" t="s">
        <v>299</v>
      </c>
      <c r="C124" s="3173"/>
      <c r="D124" s="524">
        <v>1.9037013157928548</v>
      </c>
      <c r="E124" s="767">
        <f t="shared" si="20"/>
        <v>0</v>
      </c>
      <c r="F124" s="3171">
        <f t="shared" si="21"/>
        <v>0</v>
      </c>
      <c r="G124" s="3187"/>
      <c r="H124" s="3188"/>
      <c r="J124" s="2131"/>
      <c r="K124" s="2132"/>
    </row>
    <row r="125" spans="1:11">
      <c r="A125" s="1877" t="s">
        <v>2429</v>
      </c>
      <c r="B125" s="992" t="s">
        <v>360</v>
      </c>
      <c r="C125" s="3173"/>
      <c r="D125" s="524">
        <v>2.4683947398033195</v>
      </c>
      <c r="E125" s="767">
        <f t="shared" si="20"/>
        <v>0</v>
      </c>
      <c r="F125" s="3171">
        <f t="shared" si="21"/>
        <v>0</v>
      </c>
      <c r="G125" s="3187"/>
      <c r="H125" s="3188"/>
      <c r="J125" s="2131"/>
      <c r="K125" s="2132"/>
    </row>
    <row r="126" spans="1:11">
      <c r="A126" s="1877" t="s">
        <v>2430</v>
      </c>
      <c r="B126" s="992" t="s">
        <v>361</v>
      </c>
      <c r="C126" s="3173"/>
      <c r="D126" s="524">
        <v>2.4683947398033195</v>
      </c>
      <c r="E126" s="767">
        <f t="shared" si="20"/>
        <v>0</v>
      </c>
      <c r="F126" s="3171">
        <f t="shared" si="21"/>
        <v>0</v>
      </c>
      <c r="G126" s="3187"/>
      <c r="H126" s="3188"/>
      <c r="J126" s="2131"/>
      <c r="K126" s="2132"/>
    </row>
    <row r="127" spans="1:11">
      <c r="A127" s="1877" t="s">
        <v>2431</v>
      </c>
      <c r="B127" s="992" t="s">
        <v>362</v>
      </c>
      <c r="C127" s="3173"/>
      <c r="D127" s="524">
        <v>3.5164999586106211</v>
      </c>
      <c r="E127" s="767">
        <f t="shared" si="20"/>
        <v>0</v>
      </c>
      <c r="F127" s="3171">
        <f t="shared" si="21"/>
        <v>0</v>
      </c>
      <c r="G127" s="3187"/>
      <c r="H127" s="3188"/>
      <c r="J127" s="2131"/>
      <c r="K127" s="2132"/>
    </row>
    <row r="128" spans="1:11">
      <c r="A128" s="1877" t="s">
        <v>2432</v>
      </c>
      <c r="B128" s="992" t="s">
        <v>363</v>
      </c>
      <c r="C128" s="3173"/>
      <c r="D128" s="524">
        <v>3.1699835393314726</v>
      </c>
      <c r="E128" s="767">
        <f t="shared" si="20"/>
        <v>0</v>
      </c>
      <c r="F128" s="3171">
        <f t="shared" si="21"/>
        <v>0</v>
      </c>
      <c r="G128" s="3187"/>
      <c r="H128" s="3188"/>
      <c r="J128" s="2131"/>
      <c r="K128" s="2132"/>
    </row>
    <row r="129" spans="1:11">
      <c r="A129" s="1877" t="s">
        <v>3797</v>
      </c>
      <c r="B129" s="992" t="s">
        <v>3798</v>
      </c>
      <c r="C129" s="3173"/>
      <c r="D129" s="524">
        <v>4.9282335186367829</v>
      </c>
      <c r="E129" s="767">
        <f t="shared" si="20"/>
        <v>0</v>
      </c>
      <c r="F129" s="3171">
        <f t="shared" si="21"/>
        <v>0</v>
      </c>
      <c r="G129" s="3187"/>
      <c r="H129" s="3188"/>
      <c r="J129" s="2131"/>
      <c r="K129" s="2132"/>
    </row>
    <row r="130" spans="1:11">
      <c r="A130" s="1877" t="s">
        <v>2433</v>
      </c>
      <c r="B130" s="992" t="s">
        <v>364</v>
      </c>
      <c r="C130" s="3173"/>
      <c r="D130" s="524">
        <v>4.9282335186367829</v>
      </c>
      <c r="E130" s="767">
        <f t="shared" si="20"/>
        <v>0</v>
      </c>
      <c r="F130" s="3171">
        <f t="shared" si="21"/>
        <v>0</v>
      </c>
      <c r="G130" s="3187"/>
      <c r="H130" s="3188"/>
      <c r="J130" s="2131"/>
      <c r="K130" s="2132"/>
    </row>
    <row r="131" spans="1:11">
      <c r="A131" s="1877" t="s">
        <v>2434</v>
      </c>
      <c r="B131" s="992" t="s">
        <v>365</v>
      </c>
      <c r="C131" s="3173"/>
      <c r="D131" s="524">
        <v>4.9282335186367847</v>
      </c>
      <c r="E131" s="767">
        <f t="shared" si="20"/>
        <v>0</v>
      </c>
      <c r="F131" s="3171">
        <f t="shared" si="21"/>
        <v>0</v>
      </c>
      <c r="G131" s="3187"/>
      <c r="H131" s="3188"/>
      <c r="J131" s="2131"/>
      <c r="K131" s="2132"/>
    </row>
    <row r="132" spans="1:11">
      <c r="A132" s="1877" t="s">
        <v>2435</v>
      </c>
      <c r="B132" s="992" t="s">
        <v>366</v>
      </c>
      <c r="C132" s="3173"/>
      <c r="D132" s="524">
        <v>6.3228551567232358</v>
      </c>
      <c r="E132" s="767">
        <f t="shared" si="20"/>
        <v>0</v>
      </c>
      <c r="F132" s="3171">
        <f t="shared" si="21"/>
        <v>0</v>
      </c>
      <c r="G132" s="3187"/>
      <c r="H132" s="3188"/>
      <c r="J132" s="2131"/>
      <c r="K132" s="2132"/>
    </row>
    <row r="133" spans="1:11">
      <c r="A133" s="1877" t="s">
        <v>2436</v>
      </c>
      <c r="B133" s="992" t="s">
        <v>367</v>
      </c>
      <c r="C133" s="3173"/>
      <c r="D133" s="524">
        <v>6.3228551567232358</v>
      </c>
      <c r="E133" s="767">
        <f t="shared" si="20"/>
        <v>0</v>
      </c>
      <c r="F133" s="3171">
        <f t="shared" si="21"/>
        <v>0</v>
      </c>
      <c r="G133" s="3187"/>
      <c r="H133" s="3188"/>
      <c r="J133" s="2131"/>
      <c r="K133" s="2132"/>
    </row>
    <row r="134" spans="1:11">
      <c r="A134" s="1877" t="s">
        <v>3799</v>
      </c>
      <c r="B134" s="992" t="s">
        <v>3800</v>
      </c>
      <c r="C134" s="3173"/>
      <c r="D134" s="524">
        <v>10.545221895346939</v>
      </c>
      <c r="E134" s="767">
        <f t="shared" si="20"/>
        <v>0</v>
      </c>
      <c r="F134" s="3171">
        <f t="shared" si="21"/>
        <v>0</v>
      </c>
      <c r="G134" s="3187"/>
      <c r="H134" s="3188"/>
      <c r="J134" s="2131"/>
      <c r="K134" s="2132"/>
    </row>
    <row r="135" spans="1:11">
      <c r="A135" s="2199" t="s">
        <v>2890</v>
      </c>
      <c r="B135" s="992" t="s">
        <v>2891</v>
      </c>
      <c r="C135" s="3173"/>
      <c r="D135" s="524">
        <v>10.545221895346939</v>
      </c>
      <c r="E135" s="767">
        <f t="shared" si="20"/>
        <v>0</v>
      </c>
      <c r="F135" s="3171">
        <f t="shared" si="21"/>
        <v>0</v>
      </c>
      <c r="G135" s="3187"/>
      <c r="H135" s="3188"/>
      <c r="J135" s="2131"/>
      <c r="K135" s="2132"/>
    </row>
    <row r="136" spans="1:11">
      <c r="A136" s="3176" t="s">
        <v>2747</v>
      </c>
      <c r="B136" s="992" t="s">
        <v>2753</v>
      </c>
      <c r="C136" s="3173"/>
      <c r="D136" s="524">
        <v>10.545221895346936</v>
      </c>
      <c r="E136" s="767">
        <f t="shared" si="20"/>
        <v>0</v>
      </c>
      <c r="F136" s="3171">
        <f t="shared" si="21"/>
        <v>0</v>
      </c>
      <c r="G136" s="3187"/>
      <c r="H136" s="3188"/>
      <c r="J136" s="2131"/>
      <c r="K136" s="2132"/>
    </row>
    <row r="137" spans="1:11">
      <c r="A137" s="3176" t="s">
        <v>2748</v>
      </c>
      <c r="B137" s="992" t="s">
        <v>2754</v>
      </c>
      <c r="C137" s="3173"/>
      <c r="D137" s="524">
        <v>11.597605094639167</v>
      </c>
      <c r="E137" s="767">
        <f t="shared" si="20"/>
        <v>0</v>
      </c>
      <c r="F137" s="3171">
        <f t="shared" si="21"/>
        <v>0</v>
      </c>
      <c r="G137" s="3187"/>
      <c r="H137" s="3188"/>
      <c r="J137" s="2131"/>
      <c r="K137" s="2132"/>
    </row>
    <row r="138" spans="1:11" s="505" customFormat="1">
      <c r="A138" s="3176" t="s">
        <v>2749</v>
      </c>
      <c r="B138" s="992" t="s">
        <v>2755</v>
      </c>
      <c r="C138" s="3173"/>
      <c r="D138" s="524">
        <v>11.597605094639167</v>
      </c>
      <c r="E138" s="767">
        <f t="shared" si="20"/>
        <v>0</v>
      </c>
      <c r="F138" s="3171">
        <f t="shared" si="21"/>
        <v>0</v>
      </c>
      <c r="G138" s="3187"/>
      <c r="H138" s="3188"/>
      <c r="I138" s="474"/>
      <c r="J138" s="2131"/>
      <c r="K138" s="2132"/>
    </row>
    <row r="139" spans="1:11" s="505" customFormat="1">
      <c r="A139" s="3176" t="s">
        <v>2750</v>
      </c>
      <c r="B139" s="992" t="s">
        <v>2756</v>
      </c>
      <c r="C139" s="3173"/>
      <c r="D139" s="524">
        <v>11.597605094639167</v>
      </c>
      <c r="E139" s="767">
        <f t="shared" si="20"/>
        <v>0</v>
      </c>
      <c r="F139" s="3171">
        <f t="shared" si="21"/>
        <v>0</v>
      </c>
      <c r="G139" s="3187"/>
      <c r="H139" s="3188"/>
      <c r="I139" s="474"/>
      <c r="J139" s="2131"/>
      <c r="K139" s="2132"/>
    </row>
    <row r="140" spans="1:11" s="505" customFormat="1">
      <c r="A140" s="3176" t="s">
        <v>2751</v>
      </c>
      <c r="B140" s="992" t="s">
        <v>2757</v>
      </c>
      <c r="C140" s="3173"/>
      <c r="D140" s="524">
        <v>12.996504713210545</v>
      </c>
      <c r="E140" s="767">
        <f t="shared" si="20"/>
        <v>0</v>
      </c>
      <c r="F140" s="3171">
        <f t="shared" si="21"/>
        <v>0</v>
      </c>
      <c r="G140" s="3187"/>
      <c r="H140" s="3188"/>
      <c r="I140" s="474"/>
      <c r="J140" s="2131"/>
      <c r="K140" s="2132"/>
    </row>
    <row r="141" spans="1:11" s="505" customFormat="1">
      <c r="A141" s="3177" t="s">
        <v>2892</v>
      </c>
      <c r="B141" s="992" t="s">
        <v>2893</v>
      </c>
      <c r="C141" s="3173"/>
      <c r="D141" s="524">
        <v>12.996504713210545</v>
      </c>
      <c r="E141" s="767">
        <f t="shared" si="20"/>
        <v>0</v>
      </c>
      <c r="F141" s="3171">
        <f t="shared" si="21"/>
        <v>0</v>
      </c>
      <c r="G141" s="3187"/>
      <c r="H141" s="3188"/>
      <c r="I141" s="474"/>
      <c r="J141" s="2131"/>
      <c r="K141" s="2132"/>
    </row>
    <row r="142" spans="1:11" s="505" customFormat="1">
      <c r="A142" s="2200" t="s">
        <v>2894</v>
      </c>
      <c r="B142" s="992" t="s">
        <v>2895</v>
      </c>
      <c r="C142" s="3173"/>
      <c r="D142" s="524">
        <v>19.661598308727999</v>
      </c>
      <c r="E142" s="767">
        <f t="shared" si="20"/>
        <v>0</v>
      </c>
      <c r="F142" s="3171">
        <f t="shared" si="21"/>
        <v>0</v>
      </c>
      <c r="G142" s="3187"/>
      <c r="H142" s="3188"/>
      <c r="I142" s="474"/>
      <c r="J142" s="2131"/>
      <c r="K142" s="2132"/>
    </row>
    <row r="143" spans="1:11" s="505" customFormat="1">
      <c r="A143" s="3176" t="s">
        <v>2752</v>
      </c>
      <c r="B143" s="992" t="s">
        <v>2758</v>
      </c>
      <c r="C143" s="3173"/>
      <c r="D143" s="524">
        <v>19.661598308727999</v>
      </c>
      <c r="E143" s="767">
        <f t="shared" si="20"/>
        <v>0</v>
      </c>
      <c r="F143" s="3171">
        <f t="shared" si="21"/>
        <v>0</v>
      </c>
      <c r="G143" s="3187"/>
      <c r="H143" s="3188"/>
      <c r="I143" s="474"/>
      <c r="J143" s="2131"/>
      <c r="K143" s="2132"/>
    </row>
    <row r="144" spans="1:11" s="505" customFormat="1">
      <c r="A144" s="2203" t="s">
        <v>307</v>
      </c>
      <c r="B144" s="992"/>
      <c r="C144" s="3173"/>
      <c r="D144" s="524"/>
      <c r="E144" s="767"/>
      <c r="F144" s="3171"/>
      <c r="G144" s="3187"/>
      <c r="H144" s="3188"/>
      <c r="I144" s="474"/>
      <c r="J144" s="2131"/>
      <c r="K144" s="2132"/>
    </row>
    <row r="145" spans="1:11" s="505" customFormat="1">
      <c r="A145" s="2207" t="s">
        <v>12824</v>
      </c>
      <c r="B145" s="992" t="s">
        <v>308</v>
      </c>
      <c r="C145" s="3173"/>
      <c r="D145" s="524">
        <v>0.12127500000000001</v>
      </c>
      <c r="E145" s="767">
        <f t="shared" ref="E145:E171" si="22">D145*$F$4</f>
        <v>0</v>
      </c>
      <c r="F145" s="3171">
        <f t="shared" ref="F145:F171" si="23">E145-E145*$B$4/100</f>
        <v>0</v>
      </c>
      <c r="G145" s="3187"/>
      <c r="H145" s="3188"/>
      <c r="I145" s="474"/>
      <c r="J145" s="2131"/>
      <c r="K145" s="2132"/>
    </row>
    <row r="146" spans="1:11">
      <c r="A146" s="2207" t="s">
        <v>12825</v>
      </c>
      <c r="B146" s="992" t="s">
        <v>309</v>
      </c>
      <c r="C146" s="3173"/>
      <c r="D146" s="524">
        <v>0.17640000000000003</v>
      </c>
      <c r="E146" s="767">
        <f t="shared" si="22"/>
        <v>0</v>
      </c>
      <c r="F146" s="3171">
        <f t="shared" si="23"/>
        <v>0</v>
      </c>
      <c r="G146" s="3187"/>
      <c r="H146" s="3188"/>
      <c r="J146" s="2131"/>
      <c r="K146" s="2132"/>
    </row>
    <row r="147" spans="1:11">
      <c r="A147" s="2207" t="s">
        <v>12826</v>
      </c>
      <c r="B147" s="992" t="s">
        <v>310</v>
      </c>
      <c r="C147" s="3173"/>
      <c r="D147" s="524">
        <v>0.18742500000000004</v>
      </c>
      <c r="E147" s="767">
        <f t="shared" si="22"/>
        <v>0</v>
      </c>
      <c r="F147" s="3171">
        <f t="shared" si="23"/>
        <v>0</v>
      </c>
      <c r="G147" s="3187"/>
      <c r="H147" s="3188"/>
      <c r="J147" s="2131"/>
      <c r="K147" s="2132"/>
    </row>
    <row r="148" spans="1:11">
      <c r="A148" s="1877" t="s">
        <v>2437</v>
      </c>
      <c r="B148" s="992" t="s">
        <v>312</v>
      </c>
      <c r="C148" s="3173"/>
      <c r="D148" s="524">
        <v>0.42352006800784869</v>
      </c>
      <c r="E148" s="767">
        <f t="shared" si="22"/>
        <v>0</v>
      </c>
      <c r="F148" s="3171">
        <f t="shared" si="23"/>
        <v>0</v>
      </c>
      <c r="G148" s="3187"/>
      <c r="H148" s="3188"/>
      <c r="J148" s="2131"/>
      <c r="K148" s="2132"/>
    </row>
    <row r="149" spans="1:11">
      <c r="A149" s="1877" t="s">
        <v>2438</v>
      </c>
      <c r="B149" s="992" t="s">
        <v>314</v>
      </c>
      <c r="C149" s="3173"/>
      <c r="D149" s="524">
        <v>0.46629987285712632</v>
      </c>
      <c r="E149" s="767">
        <f t="shared" si="22"/>
        <v>0</v>
      </c>
      <c r="F149" s="3171">
        <f t="shared" si="23"/>
        <v>0</v>
      </c>
      <c r="G149" s="3187"/>
      <c r="H149" s="3188"/>
      <c r="J149" s="2131"/>
      <c r="K149" s="2132"/>
    </row>
    <row r="150" spans="1:11">
      <c r="A150" s="1877" t="s">
        <v>2439</v>
      </c>
      <c r="B150" s="992" t="s">
        <v>315</v>
      </c>
      <c r="C150" s="3173"/>
      <c r="D150" s="524">
        <v>0.59036130692003141</v>
      </c>
      <c r="E150" s="767">
        <f t="shared" si="22"/>
        <v>0</v>
      </c>
      <c r="F150" s="3171">
        <f t="shared" si="23"/>
        <v>0</v>
      </c>
      <c r="G150" s="3187"/>
      <c r="H150" s="3188"/>
      <c r="J150" s="2131"/>
      <c r="K150" s="2132"/>
    </row>
    <row r="151" spans="1:11">
      <c r="A151" s="1877" t="s">
        <v>2440</v>
      </c>
      <c r="B151" s="992" t="s">
        <v>368</v>
      </c>
      <c r="C151" s="3173"/>
      <c r="D151" s="524">
        <v>0.92404378474439708</v>
      </c>
      <c r="E151" s="767">
        <f t="shared" si="22"/>
        <v>0</v>
      </c>
      <c r="F151" s="3171">
        <f t="shared" si="23"/>
        <v>0</v>
      </c>
      <c r="G151" s="3187"/>
      <c r="H151" s="3188"/>
      <c r="J151" s="2131"/>
      <c r="K151" s="2132"/>
    </row>
    <row r="152" spans="1:11">
      <c r="A152" s="1877" t="s">
        <v>2441</v>
      </c>
      <c r="B152" s="992" t="s">
        <v>369</v>
      </c>
      <c r="C152" s="3173"/>
      <c r="D152" s="524">
        <v>0.92404378474439697</v>
      </c>
      <c r="E152" s="767">
        <f t="shared" si="22"/>
        <v>0</v>
      </c>
      <c r="F152" s="3171">
        <f t="shared" si="23"/>
        <v>0</v>
      </c>
      <c r="G152" s="3187"/>
      <c r="H152" s="3188"/>
      <c r="J152" s="2131"/>
      <c r="K152" s="2132"/>
    </row>
    <row r="153" spans="1:11">
      <c r="A153" s="1877" t="s">
        <v>2442</v>
      </c>
      <c r="B153" s="992" t="s">
        <v>370</v>
      </c>
      <c r="C153" s="3173"/>
      <c r="D153" s="524">
        <v>0.92404378474439697</v>
      </c>
      <c r="E153" s="767">
        <f t="shared" si="22"/>
        <v>0</v>
      </c>
      <c r="F153" s="3171">
        <f t="shared" si="23"/>
        <v>0</v>
      </c>
      <c r="G153" s="3187"/>
      <c r="H153" s="3188"/>
      <c r="J153" s="2131"/>
      <c r="K153" s="2132"/>
    </row>
    <row r="154" spans="1:11">
      <c r="A154" s="1877" t="s">
        <v>2443</v>
      </c>
      <c r="B154" s="992" t="s">
        <v>371</v>
      </c>
      <c r="C154" s="3173"/>
      <c r="D154" s="524">
        <v>0.99676945298816888</v>
      </c>
      <c r="E154" s="767">
        <f t="shared" si="22"/>
        <v>0</v>
      </c>
      <c r="F154" s="3171">
        <f t="shared" si="23"/>
        <v>0</v>
      </c>
      <c r="G154" s="3187"/>
      <c r="H154" s="3188"/>
      <c r="J154" s="2131"/>
      <c r="K154" s="2132"/>
    </row>
    <row r="155" spans="1:11">
      <c r="A155" s="1877" t="s">
        <v>2983</v>
      </c>
      <c r="B155" s="992" t="s">
        <v>2984</v>
      </c>
      <c r="C155" s="3173"/>
      <c r="D155" s="524">
        <v>1.4160115405110898</v>
      </c>
      <c r="E155" s="767">
        <f t="shared" si="22"/>
        <v>0</v>
      </c>
      <c r="F155" s="3171">
        <f t="shared" si="23"/>
        <v>0</v>
      </c>
      <c r="G155" s="3187"/>
      <c r="H155" s="3188"/>
      <c r="J155" s="2131"/>
      <c r="K155" s="2132"/>
    </row>
    <row r="156" spans="1:11">
      <c r="A156" s="1877" t="s">
        <v>2444</v>
      </c>
      <c r="B156" s="992" t="s">
        <v>372</v>
      </c>
      <c r="C156" s="3173"/>
      <c r="D156" s="524">
        <v>1.41601154051109</v>
      </c>
      <c r="E156" s="767">
        <f t="shared" si="22"/>
        <v>0</v>
      </c>
      <c r="F156" s="3171">
        <f t="shared" si="23"/>
        <v>0</v>
      </c>
      <c r="G156" s="3187"/>
      <c r="H156" s="3188"/>
      <c r="J156" s="2131"/>
      <c r="K156" s="2132"/>
    </row>
    <row r="157" spans="1:11">
      <c r="A157" s="1877" t="s">
        <v>2445</v>
      </c>
      <c r="B157" s="992" t="s">
        <v>373</v>
      </c>
      <c r="C157" s="3173"/>
      <c r="D157" s="524">
        <v>1.9037013157928548</v>
      </c>
      <c r="E157" s="767">
        <f t="shared" si="22"/>
        <v>0</v>
      </c>
      <c r="F157" s="3171">
        <f t="shared" si="23"/>
        <v>0</v>
      </c>
      <c r="G157" s="3187"/>
      <c r="H157" s="3188"/>
      <c r="J157" s="2131"/>
      <c r="K157" s="2132"/>
    </row>
    <row r="158" spans="1:11">
      <c r="A158" s="1877" t="s">
        <v>2446</v>
      </c>
      <c r="B158" s="992" t="s">
        <v>374</v>
      </c>
      <c r="C158" s="3173"/>
      <c r="D158" s="524">
        <v>1.689802291546467</v>
      </c>
      <c r="E158" s="767">
        <f t="shared" si="22"/>
        <v>0</v>
      </c>
      <c r="F158" s="3171">
        <f t="shared" si="23"/>
        <v>0</v>
      </c>
      <c r="G158" s="3187"/>
      <c r="H158" s="3188"/>
      <c r="J158" s="2131"/>
      <c r="K158" s="2132"/>
    </row>
    <row r="159" spans="1:11">
      <c r="A159" s="1877" t="s">
        <v>2447</v>
      </c>
      <c r="B159" s="992" t="s">
        <v>375</v>
      </c>
      <c r="C159" s="3173"/>
      <c r="D159" s="524">
        <v>2.2502177350720038</v>
      </c>
      <c r="E159" s="767">
        <f t="shared" si="22"/>
        <v>0</v>
      </c>
      <c r="F159" s="3171">
        <f t="shared" si="23"/>
        <v>0</v>
      </c>
      <c r="G159" s="3187"/>
      <c r="H159" s="3188"/>
      <c r="J159" s="2131"/>
      <c r="K159" s="2132"/>
    </row>
    <row r="160" spans="1:11">
      <c r="A160" s="3189" t="s">
        <v>3801</v>
      </c>
      <c r="B160" s="992" t="s">
        <v>3803</v>
      </c>
      <c r="C160" s="3173"/>
      <c r="D160" s="524">
        <v>1.9807049645215549</v>
      </c>
      <c r="E160" s="767">
        <f t="shared" si="22"/>
        <v>0</v>
      </c>
      <c r="F160" s="3171">
        <f t="shared" si="23"/>
        <v>0</v>
      </c>
      <c r="G160" s="3187"/>
      <c r="H160" s="3188"/>
      <c r="J160" s="2131"/>
      <c r="K160" s="2132"/>
    </row>
    <row r="161" spans="1:11">
      <c r="A161" s="3189" t="s">
        <v>3802</v>
      </c>
      <c r="B161" s="992" t="s">
        <v>3804</v>
      </c>
      <c r="C161" s="3173"/>
      <c r="D161" s="524">
        <v>1.9037013157928548</v>
      </c>
      <c r="E161" s="767">
        <f t="shared" si="22"/>
        <v>0</v>
      </c>
      <c r="F161" s="3171">
        <f t="shared" si="23"/>
        <v>0</v>
      </c>
      <c r="G161" s="3187"/>
      <c r="H161" s="3188"/>
      <c r="J161" s="2131"/>
      <c r="K161" s="2132"/>
    </row>
    <row r="162" spans="1:11">
      <c r="A162" s="3176" t="s">
        <v>2985</v>
      </c>
      <c r="B162" s="992" t="s">
        <v>2986</v>
      </c>
      <c r="C162" s="3173"/>
      <c r="D162" s="524">
        <v>2.3272213838007039</v>
      </c>
      <c r="E162" s="767">
        <f t="shared" si="22"/>
        <v>0</v>
      </c>
      <c r="F162" s="3171">
        <f t="shared" si="23"/>
        <v>0</v>
      </c>
      <c r="G162" s="3187"/>
      <c r="H162" s="3188"/>
      <c r="J162" s="2131"/>
      <c r="K162" s="2132"/>
    </row>
    <row r="163" spans="1:11">
      <c r="A163" s="3176" t="s">
        <v>2988</v>
      </c>
      <c r="B163" s="992" t="s">
        <v>2987</v>
      </c>
      <c r="C163" s="3173"/>
      <c r="D163" s="524">
        <v>2.1176003400392434</v>
      </c>
      <c r="E163" s="767">
        <f t="shared" si="22"/>
        <v>0</v>
      </c>
      <c r="F163" s="3171">
        <f t="shared" si="23"/>
        <v>0</v>
      </c>
      <c r="G163" s="3187"/>
      <c r="H163" s="3188"/>
      <c r="J163" s="2131"/>
      <c r="K163" s="2132"/>
    </row>
    <row r="164" spans="1:11">
      <c r="A164" s="1877" t="s">
        <v>2448</v>
      </c>
      <c r="B164" s="992" t="s">
        <v>376</v>
      </c>
      <c r="C164" s="3173"/>
      <c r="D164" s="524">
        <v>2.3272213838007039</v>
      </c>
      <c r="E164" s="767">
        <f t="shared" si="22"/>
        <v>0</v>
      </c>
      <c r="F164" s="3171">
        <f t="shared" si="23"/>
        <v>0</v>
      </c>
      <c r="G164" s="3187"/>
      <c r="H164" s="3188"/>
      <c r="J164" s="2131"/>
      <c r="K164" s="2132"/>
    </row>
    <row r="165" spans="1:11">
      <c r="A165" s="1877" t="s">
        <v>2449</v>
      </c>
      <c r="B165" s="992" t="s">
        <v>377</v>
      </c>
      <c r="C165" s="3173"/>
      <c r="D165" s="524">
        <v>3.3068789148491615</v>
      </c>
      <c r="E165" s="767">
        <f t="shared" si="22"/>
        <v>0</v>
      </c>
      <c r="F165" s="3171">
        <f t="shared" si="23"/>
        <v>0</v>
      </c>
      <c r="G165" s="3187"/>
      <c r="H165" s="3188"/>
      <c r="J165" s="2131"/>
      <c r="K165" s="2132"/>
    </row>
    <row r="166" spans="1:11">
      <c r="A166" s="1877" t="s">
        <v>3805</v>
      </c>
      <c r="B166" s="992" t="s">
        <v>3807</v>
      </c>
      <c r="C166" s="3173"/>
      <c r="D166" s="524">
        <v>3.516499958610622</v>
      </c>
      <c r="E166" s="767">
        <f t="shared" si="22"/>
        <v>0</v>
      </c>
      <c r="F166" s="3171">
        <f t="shared" si="23"/>
        <v>0</v>
      </c>
      <c r="G166" s="3187"/>
      <c r="H166" s="3188"/>
      <c r="J166" s="2131"/>
      <c r="K166" s="2132"/>
    </row>
    <row r="167" spans="1:11">
      <c r="A167" s="1877" t="s">
        <v>3806</v>
      </c>
      <c r="B167" s="992" t="s">
        <v>3808</v>
      </c>
      <c r="C167" s="3173"/>
      <c r="D167" s="524">
        <v>4.3678180751112468</v>
      </c>
      <c r="E167" s="767">
        <f t="shared" si="22"/>
        <v>0</v>
      </c>
      <c r="F167" s="3171">
        <f t="shared" si="23"/>
        <v>0</v>
      </c>
      <c r="G167" s="3187"/>
      <c r="H167" s="3188"/>
      <c r="J167" s="2131"/>
      <c r="K167" s="2132"/>
    </row>
    <row r="168" spans="1:11">
      <c r="A168" s="1877" t="s">
        <v>2450</v>
      </c>
      <c r="B168" s="992" t="s">
        <v>379</v>
      </c>
      <c r="C168" s="3173"/>
      <c r="D168" s="524">
        <v>4.9282335186367847</v>
      </c>
      <c r="E168" s="767">
        <f t="shared" si="22"/>
        <v>0</v>
      </c>
      <c r="F168" s="3171">
        <f t="shared" si="23"/>
        <v>0</v>
      </c>
      <c r="G168" s="3187"/>
      <c r="H168" s="3188"/>
      <c r="J168" s="2131"/>
      <c r="K168" s="2132"/>
    </row>
    <row r="169" spans="1:11">
      <c r="A169" s="1877" t="s">
        <v>3809</v>
      </c>
      <c r="B169" s="992" t="s">
        <v>3811</v>
      </c>
      <c r="C169" s="3173"/>
      <c r="D169" s="524">
        <v>6.190237761690474</v>
      </c>
      <c r="E169" s="767">
        <f t="shared" si="22"/>
        <v>0</v>
      </c>
      <c r="F169" s="3171">
        <f t="shared" si="23"/>
        <v>0</v>
      </c>
      <c r="G169" s="3187"/>
      <c r="H169" s="3188"/>
      <c r="J169" s="2131"/>
      <c r="K169" s="2132"/>
    </row>
    <row r="170" spans="1:11">
      <c r="A170" s="1877" t="s">
        <v>3810</v>
      </c>
      <c r="B170" s="992" t="s">
        <v>3812</v>
      </c>
      <c r="C170" s="3173"/>
      <c r="D170" s="524">
        <v>6.6779275369722395</v>
      </c>
      <c r="E170" s="767">
        <f t="shared" si="22"/>
        <v>0</v>
      </c>
      <c r="F170" s="3171">
        <f t="shared" si="23"/>
        <v>0</v>
      </c>
      <c r="G170" s="3187"/>
      <c r="H170" s="3188"/>
      <c r="J170" s="2131"/>
      <c r="K170" s="2132"/>
    </row>
    <row r="171" spans="1:11">
      <c r="A171" s="1877" t="s">
        <v>2451</v>
      </c>
      <c r="B171" s="992" t="s">
        <v>381</v>
      </c>
      <c r="C171" s="3173"/>
      <c r="D171" s="524">
        <v>8.0853831165134729</v>
      </c>
      <c r="E171" s="767">
        <f t="shared" si="22"/>
        <v>0</v>
      </c>
      <c r="F171" s="3171">
        <f t="shared" si="23"/>
        <v>0</v>
      </c>
      <c r="G171" s="3187"/>
      <c r="H171" s="3188"/>
      <c r="J171" s="2131"/>
      <c r="K171" s="2132"/>
    </row>
    <row r="172" spans="1:11">
      <c r="A172" s="2203" t="s">
        <v>321</v>
      </c>
      <c r="B172" s="992"/>
      <c r="C172" s="3173"/>
      <c r="D172" s="524"/>
      <c r="E172" s="767"/>
      <c r="F172" s="3171"/>
      <c r="G172" s="3187"/>
      <c r="H172" s="3188"/>
      <c r="J172" s="2131"/>
      <c r="K172" s="2132"/>
    </row>
    <row r="173" spans="1:11">
      <c r="A173" s="2207" t="s">
        <v>12827</v>
      </c>
      <c r="B173" s="992">
        <v>20</v>
      </c>
      <c r="C173" s="3173"/>
      <c r="D173" s="524">
        <v>8.8200000000000014E-2</v>
      </c>
      <c r="E173" s="767">
        <f t="shared" ref="E173:E181" si="24">D173*$F$4</f>
        <v>0</v>
      </c>
      <c r="F173" s="3171">
        <f t="shared" ref="F173:F181" si="25">E173-E173*$B$4/100</f>
        <v>0</v>
      </c>
      <c r="G173" s="3187"/>
      <c r="H173" s="3188"/>
      <c r="J173" s="2131"/>
      <c r="K173" s="2132"/>
    </row>
    <row r="174" spans="1:11">
      <c r="A174" s="2207" t="s">
        <v>12828</v>
      </c>
      <c r="B174" s="992">
        <v>25</v>
      </c>
      <c r="C174" s="3173"/>
      <c r="D174" s="524">
        <v>0.1323</v>
      </c>
      <c r="E174" s="767">
        <f t="shared" si="24"/>
        <v>0</v>
      </c>
      <c r="F174" s="3171">
        <f t="shared" si="25"/>
        <v>0</v>
      </c>
      <c r="G174" s="3187"/>
      <c r="H174" s="3188"/>
      <c r="J174" s="2131"/>
      <c r="K174" s="2132"/>
    </row>
    <row r="175" spans="1:11">
      <c r="A175" s="2207" t="s">
        <v>12829</v>
      </c>
      <c r="B175" s="992">
        <v>32</v>
      </c>
      <c r="C175" s="3173"/>
      <c r="D175" s="524">
        <v>0.2646</v>
      </c>
      <c r="E175" s="767">
        <f t="shared" si="24"/>
        <v>0</v>
      </c>
      <c r="F175" s="3171">
        <f t="shared" si="25"/>
        <v>0</v>
      </c>
      <c r="G175" s="3187"/>
      <c r="H175" s="3188"/>
      <c r="J175" s="2131"/>
      <c r="K175" s="2132"/>
    </row>
    <row r="176" spans="1:11">
      <c r="A176" s="1877" t="s">
        <v>2452</v>
      </c>
      <c r="B176" s="992">
        <v>40</v>
      </c>
      <c r="C176" s="3173"/>
      <c r="D176" s="524">
        <v>1.3432858722673178</v>
      </c>
      <c r="E176" s="767">
        <f t="shared" si="24"/>
        <v>0</v>
      </c>
      <c r="F176" s="3171">
        <f t="shared" si="25"/>
        <v>0</v>
      </c>
      <c r="G176" s="3187"/>
      <c r="H176" s="3188"/>
      <c r="J176" s="2131"/>
      <c r="K176" s="2132"/>
    </row>
    <row r="177" spans="1:11">
      <c r="A177" s="1877" t="s">
        <v>2453</v>
      </c>
      <c r="B177" s="992">
        <v>50</v>
      </c>
      <c r="C177" s="3173"/>
      <c r="D177" s="524">
        <v>1.8823114133682159</v>
      </c>
      <c r="E177" s="767">
        <f t="shared" si="24"/>
        <v>0</v>
      </c>
      <c r="F177" s="3171">
        <f t="shared" si="25"/>
        <v>0</v>
      </c>
      <c r="G177" s="3187"/>
      <c r="H177" s="3188"/>
      <c r="J177" s="2131"/>
      <c r="K177" s="2132"/>
    </row>
    <row r="178" spans="1:11">
      <c r="A178" s="1877" t="s">
        <v>2454</v>
      </c>
      <c r="B178" s="992">
        <v>63</v>
      </c>
      <c r="C178" s="3173"/>
      <c r="D178" s="524">
        <v>3.0245322028439285</v>
      </c>
      <c r="E178" s="767">
        <f t="shared" si="24"/>
        <v>0</v>
      </c>
      <c r="F178" s="3171">
        <f t="shared" si="25"/>
        <v>0</v>
      </c>
      <c r="G178" s="3187"/>
      <c r="H178" s="3188"/>
      <c r="J178" s="2131"/>
      <c r="K178" s="2132"/>
    </row>
    <row r="179" spans="1:11">
      <c r="A179" s="1877" t="s">
        <v>2455</v>
      </c>
      <c r="B179" s="992">
        <v>75</v>
      </c>
      <c r="C179" s="3173"/>
      <c r="D179" s="524">
        <v>6.0191185422933637</v>
      </c>
      <c r="E179" s="767">
        <f t="shared" si="24"/>
        <v>0</v>
      </c>
      <c r="F179" s="3171">
        <f t="shared" si="25"/>
        <v>0</v>
      </c>
      <c r="G179" s="3187"/>
      <c r="H179" s="3188"/>
      <c r="J179" s="2131"/>
      <c r="K179" s="2132"/>
    </row>
    <row r="180" spans="1:11">
      <c r="A180" s="1877" t="s">
        <v>2456</v>
      </c>
      <c r="B180" s="992">
        <v>90</v>
      </c>
      <c r="C180" s="3173"/>
      <c r="D180" s="524">
        <v>11.336648285058576</v>
      </c>
      <c r="E180" s="767">
        <f t="shared" si="24"/>
        <v>0</v>
      </c>
      <c r="F180" s="3171">
        <f t="shared" si="25"/>
        <v>0</v>
      </c>
      <c r="G180" s="3187"/>
      <c r="H180" s="3188"/>
      <c r="J180" s="2131"/>
      <c r="K180" s="2132"/>
    </row>
    <row r="181" spans="1:11">
      <c r="A181" s="1877" t="s">
        <v>2457</v>
      </c>
      <c r="B181" s="992">
        <v>110</v>
      </c>
      <c r="C181" s="3173"/>
      <c r="D181" s="524">
        <v>14.682029024272088</v>
      </c>
      <c r="E181" s="767">
        <f t="shared" si="24"/>
        <v>0</v>
      </c>
      <c r="F181" s="3171">
        <f t="shared" si="25"/>
        <v>0</v>
      </c>
      <c r="G181" s="3187"/>
      <c r="H181" s="3188"/>
      <c r="J181" s="2131"/>
      <c r="K181" s="2132"/>
    </row>
    <row r="182" spans="1:11">
      <c r="A182" s="2203" t="s">
        <v>382</v>
      </c>
      <c r="B182" s="992"/>
      <c r="C182" s="3173"/>
      <c r="D182" s="524"/>
      <c r="E182" s="767"/>
      <c r="F182" s="3171"/>
      <c r="G182" s="3187"/>
      <c r="H182" s="3188"/>
      <c r="J182" s="2131"/>
      <c r="K182" s="2132"/>
    </row>
    <row r="183" spans="1:11">
      <c r="A183" s="1877" t="s">
        <v>2458</v>
      </c>
      <c r="B183" s="992">
        <v>20</v>
      </c>
      <c r="C183" s="3173"/>
      <c r="D183" s="524">
        <v>0.19471876036296351</v>
      </c>
      <c r="E183" s="767">
        <f>D183*$F$4</f>
        <v>0</v>
      </c>
      <c r="F183" s="3171">
        <f>E183-E183*$B$4/100</f>
        <v>0</v>
      </c>
      <c r="G183" s="3187"/>
      <c r="H183" s="3188"/>
      <c r="J183" s="2131"/>
      <c r="K183" s="2132"/>
    </row>
    <row r="184" spans="1:11">
      <c r="A184" s="1877" t="s">
        <v>2459</v>
      </c>
      <c r="B184" s="992">
        <v>25</v>
      </c>
      <c r="C184" s="3173"/>
      <c r="D184" s="524">
        <v>0.19931841611956896</v>
      </c>
      <c r="E184" s="767">
        <f>D184*$F$4</f>
        <v>0</v>
      </c>
      <c r="F184" s="3171">
        <f>E184-E184*$B$4/100</f>
        <v>0</v>
      </c>
      <c r="G184" s="3187"/>
      <c r="H184" s="3188"/>
      <c r="J184" s="2131"/>
      <c r="K184" s="2132"/>
    </row>
    <row r="185" spans="1:11">
      <c r="A185" s="3174" t="s">
        <v>3813</v>
      </c>
      <c r="B185" s="992"/>
      <c r="C185" s="3173"/>
      <c r="D185" s="524"/>
      <c r="E185" s="767"/>
      <c r="F185" s="3171"/>
      <c r="G185" s="3187"/>
      <c r="H185" s="3188"/>
      <c r="J185" s="2131"/>
      <c r="K185" s="2132"/>
    </row>
    <row r="186" spans="1:11">
      <c r="A186" s="3189" t="s">
        <v>3814</v>
      </c>
      <c r="B186" s="992">
        <v>20</v>
      </c>
      <c r="C186" s="3173"/>
      <c r="D186" s="524">
        <v>0.45677137027401221</v>
      </c>
      <c r="E186" s="767">
        <f>D186*$F$4</f>
        <v>0</v>
      </c>
      <c r="F186" s="3171">
        <f>E186-E186*$B$4/100</f>
        <v>0</v>
      </c>
      <c r="G186" s="3187"/>
      <c r="H186" s="3188"/>
      <c r="J186" s="2131"/>
      <c r="K186" s="2132"/>
    </row>
    <row r="187" spans="1:11">
      <c r="A187" s="2203" t="s">
        <v>383</v>
      </c>
      <c r="B187" s="992"/>
      <c r="C187" s="3173"/>
      <c r="D187" s="524"/>
      <c r="E187" s="767"/>
      <c r="F187" s="3171"/>
      <c r="G187" s="3187"/>
      <c r="H187" s="3188"/>
      <c r="J187" s="2131"/>
      <c r="K187" s="2132"/>
    </row>
    <row r="188" spans="1:11">
      <c r="A188" s="1877" t="s">
        <v>2460</v>
      </c>
      <c r="B188" s="992" t="s">
        <v>384</v>
      </c>
      <c r="C188" s="3173"/>
      <c r="D188" s="524">
        <v>5.4996919047619048</v>
      </c>
      <c r="E188" s="767">
        <f t="shared" ref="E188:E194" si="26">D188*$F$4</f>
        <v>0</v>
      </c>
      <c r="F188" s="3171">
        <f t="shared" ref="F188:F194" si="27">E188-E188*$B$4/100</f>
        <v>0</v>
      </c>
      <c r="G188" s="3187"/>
      <c r="H188" s="3188"/>
      <c r="J188" s="2131"/>
      <c r="K188" s="2132"/>
    </row>
    <row r="189" spans="1:11">
      <c r="A189" s="1877" t="s">
        <v>2461</v>
      </c>
      <c r="B189" s="992" t="s">
        <v>385</v>
      </c>
      <c r="C189" s="3173"/>
      <c r="D189" s="524">
        <v>8.5028669047619072</v>
      </c>
      <c r="E189" s="767">
        <f t="shared" si="26"/>
        <v>0</v>
      </c>
      <c r="F189" s="3171">
        <f t="shared" si="27"/>
        <v>0</v>
      </c>
      <c r="G189" s="3187"/>
      <c r="H189" s="3188"/>
      <c r="J189" s="2131"/>
      <c r="K189" s="2132"/>
    </row>
    <row r="190" spans="1:11">
      <c r="A190" s="1877" t="s">
        <v>2462</v>
      </c>
      <c r="B190" s="992" t="s">
        <v>2463</v>
      </c>
      <c r="C190" s="3173"/>
      <c r="D190" s="524">
        <v>10.99938380952381</v>
      </c>
      <c r="E190" s="767">
        <f t="shared" si="26"/>
        <v>0</v>
      </c>
      <c r="F190" s="3171">
        <f t="shared" si="27"/>
        <v>0</v>
      </c>
      <c r="G190" s="3187"/>
      <c r="H190" s="3188"/>
      <c r="J190" s="2131"/>
      <c r="K190" s="2132"/>
    </row>
    <row r="191" spans="1:11">
      <c r="A191" s="1877" t="s">
        <v>2464</v>
      </c>
      <c r="B191" s="992" t="s">
        <v>386</v>
      </c>
      <c r="C191" s="3173"/>
      <c r="D191" s="524">
        <v>18.48893452380953</v>
      </c>
      <c r="E191" s="767">
        <f t="shared" si="26"/>
        <v>0</v>
      </c>
      <c r="F191" s="3171">
        <f t="shared" si="27"/>
        <v>0</v>
      </c>
      <c r="G191" s="3187"/>
      <c r="H191" s="3188"/>
      <c r="J191" s="2131"/>
      <c r="K191" s="2132"/>
    </row>
    <row r="192" spans="1:11">
      <c r="A192" s="1877" t="s">
        <v>2465</v>
      </c>
      <c r="B192" s="992" t="s">
        <v>2466</v>
      </c>
      <c r="C192" s="3173"/>
      <c r="D192" s="524">
        <v>32.466977619047626</v>
      </c>
      <c r="E192" s="767">
        <f t="shared" si="26"/>
        <v>0</v>
      </c>
      <c r="F192" s="3171">
        <f t="shared" si="27"/>
        <v>0</v>
      </c>
      <c r="G192" s="3187"/>
      <c r="H192" s="3188"/>
      <c r="J192" s="2131"/>
      <c r="K192" s="2132"/>
    </row>
    <row r="193" spans="1:11">
      <c r="A193" s="1877" t="s">
        <v>2467</v>
      </c>
      <c r="B193" s="992" t="s">
        <v>2292</v>
      </c>
      <c r="C193" s="3173"/>
      <c r="D193" s="524">
        <v>45.44804833333334</v>
      </c>
      <c r="E193" s="767">
        <f t="shared" si="26"/>
        <v>0</v>
      </c>
      <c r="F193" s="3171">
        <f t="shared" si="27"/>
        <v>0</v>
      </c>
      <c r="G193" s="3187"/>
      <c r="H193" s="3188"/>
      <c r="J193" s="2131"/>
      <c r="K193" s="2132"/>
    </row>
    <row r="194" spans="1:11">
      <c r="A194" s="1877" t="s">
        <v>2468</v>
      </c>
      <c r="B194" s="992" t="s">
        <v>2293</v>
      </c>
      <c r="C194" s="3173"/>
      <c r="D194" s="524">
        <v>63.418066904761908</v>
      </c>
      <c r="E194" s="767">
        <f t="shared" si="26"/>
        <v>0</v>
      </c>
      <c r="F194" s="3171">
        <f t="shared" si="27"/>
        <v>0</v>
      </c>
      <c r="G194" s="3187"/>
      <c r="H194" s="3188"/>
      <c r="J194" s="2131"/>
      <c r="K194" s="2132"/>
    </row>
    <row r="195" spans="1:11">
      <c r="A195" s="2203" t="s">
        <v>101</v>
      </c>
      <c r="B195" s="992"/>
      <c r="C195" s="3173"/>
      <c r="D195" s="524"/>
      <c r="E195" s="767"/>
      <c r="F195" s="3171"/>
      <c r="G195" s="3187"/>
      <c r="H195" s="3188"/>
      <c r="J195" s="2131"/>
      <c r="K195" s="2132"/>
    </row>
    <row r="196" spans="1:11">
      <c r="A196" s="1877" t="s">
        <v>2469</v>
      </c>
      <c r="B196" s="992" t="s">
        <v>387</v>
      </c>
      <c r="C196" s="3173"/>
      <c r="D196" s="524">
        <v>1.5158883333333333</v>
      </c>
      <c r="E196" s="767">
        <f t="shared" ref="E196:E202" si="28">D196*$F$4</f>
        <v>0</v>
      </c>
      <c r="F196" s="3171">
        <f t="shared" ref="F196:F202" si="29">E196-E196*$B$4/100</f>
        <v>0</v>
      </c>
      <c r="G196" s="3187"/>
      <c r="H196" s="3188"/>
      <c r="J196" s="2131"/>
      <c r="K196" s="2132"/>
    </row>
    <row r="197" spans="1:11">
      <c r="A197" s="1877" t="s">
        <v>2470</v>
      </c>
      <c r="B197" s="992" t="s">
        <v>388</v>
      </c>
      <c r="C197" s="3173"/>
      <c r="D197" s="524">
        <v>2.0062026190476194</v>
      </c>
      <c r="E197" s="767">
        <f t="shared" si="28"/>
        <v>0</v>
      </c>
      <c r="F197" s="3171">
        <f t="shared" si="29"/>
        <v>0</v>
      </c>
      <c r="G197" s="3187"/>
      <c r="H197" s="3188"/>
      <c r="J197" s="2131"/>
      <c r="K197" s="2132"/>
    </row>
    <row r="198" spans="1:11">
      <c r="A198" s="1877" t="s">
        <v>2471</v>
      </c>
      <c r="B198" s="992" t="s">
        <v>389</v>
      </c>
      <c r="C198" s="3173"/>
      <c r="D198" s="524">
        <v>1.6670685714285713</v>
      </c>
      <c r="E198" s="767">
        <f t="shared" si="28"/>
        <v>0</v>
      </c>
      <c r="F198" s="3171">
        <f t="shared" si="29"/>
        <v>0</v>
      </c>
      <c r="G198" s="3187"/>
      <c r="H198" s="3188"/>
      <c r="J198" s="2131"/>
      <c r="K198" s="2132"/>
    </row>
    <row r="199" spans="1:11">
      <c r="A199" s="1877" t="s">
        <v>2472</v>
      </c>
      <c r="B199" s="992" t="s">
        <v>390</v>
      </c>
      <c r="C199" s="3173"/>
      <c r="D199" s="524">
        <v>2.0062026190476194</v>
      </c>
      <c r="E199" s="767">
        <f t="shared" si="28"/>
        <v>0</v>
      </c>
      <c r="F199" s="3171">
        <f t="shared" si="29"/>
        <v>0</v>
      </c>
      <c r="G199" s="3187"/>
      <c r="H199" s="3188"/>
      <c r="J199" s="2131"/>
      <c r="K199" s="2132"/>
    </row>
    <row r="200" spans="1:11">
      <c r="A200" s="2198" t="s">
        <v>2774</v>
      </c>
      <c r="B200" s="992" t="s">
        <v>2487</v>
      </c>
      <c r="C200" s="3173"/>
      <c r="D200" s="524">
        <v>1.7242719047619048</v>
      </c>
      <c r="E200" s="767">
        <f t="shared" si="28"/>
        <v>0</v>
      </c>
      <c r="F200" s="3171">
        <f t="shared" si="29"/>
        <v>0</v>
      </c>
      <c r="G200" s="3187"/>
      <c r="H200" s="3188"/>
      <c r="J200" s="2131"/>
      <c r="K200" s="2132"/>
    </row>
    <row r="201" spans="1:11">
      <c r="A201" s="1877" t="s">
        <v>2473</v>
      </c>
      <c r="B201" s="992" t="s">
        <v>401</v>
      </c>
      <c r="C201" s="3173"/>
      <c r="D201" s="524">
        <v>2.1696407142857148</v>
      </c>
      <c r="E201" s="767">
        <f t="shared" si="28"/>
        <v>0</v>
      </c>
      <c r="F201" s="3171">
        <f t="shared" si="29"/>
        <v>0</v>
      </c>
      <c r="G201" s="3187"/>
      <c r="H201" s="3188"/>
      <c r="J201" s="2131"/>
      <c r="K201" s="2132"/>
    </row>
    <row r="202" spans="1:11" s="505" customFormat="1">
      <c r="A202" s="1877" t="s">
        <v>2474</v>
      </c>
      <c r="B202" s="992" t="s">
        <v>393</v>
      </c>
      <c r="C202" s="3173"/>
      <c r="D202" s="524">
        <v>3.1829569047619053</v>
      </c>
      <c r="E202" s="767">
        <f t="shared" si="28"/>
        <v>0</v>
      </c>
      <c r="F202" s="3171">
        <f t="shared" si="29"/>
        <v>0</v>
      </c>
      <c r="G202" s="3187"/>
      <c r="H202" s="3188"/>
      <c r="I202" s="474"/>
      <c r="J202" s="2131"/>
      <c r="K202" s="2132"/>
    </row>
    <row r="203" spans="1:11">
      <c r="A203" s="2203" t="s">
        <v>391</v>
      </c>
      <c r="B203" s="992"/>
      <c r="C203" s="3173"/>
      <c r="D203" s="524"/>
      <c r="E203" s="767"/>
      <c r="F203" s="3171"/>
      <c r="G203" s="3187"/>
      <c r="H203" s="3188"/>
      <c r="J203" s="2131"/>
      <c r="K203" s="2132"/>
    </row>
    <row r="204" spans="1:11">
      <c r="A204" s="1877" t="s">
        <v>2475</v>
      </c>
      <c r="B204" s="992" t="s">
        <v>384</v>
      </c>
      <c r="C204" s="3173"/>
      <c r="D204" s="524">
        <v>5.9981780952380968</v>
      </c>
      <c r="E204" s="767">
        <f t="shared" ref="E204:E210" si="30">D204*$F$4</f>
        <v>0</v>
      </c>
      <c r="F204" s="3171">
        <f t="shared" ref="F204:F210" si="31">E204-E204*$B$4/100</f>
        <v>0</v>
      </c>
      <c r="G204" s="3187"/>
      <c r="H204" s="3188"/>
      <c r="J204" s="2131"/>
      <c r="K204" s="2132"/>
    </row>
    <row r="205" spans="1:11">
      <c r="A205" s="1877" t="s">
        <v>2476</v>
      </c>
      <c r="B205" s="992" t="s">
        <v>385</v>
      </c>
      <c r="C205" s="3173"/>
      <c r="D205" s="524">
        <v>10.99938380952381</v>
      </c>
      <c r="E205" s="767">
        <f t="shared" si="30"/>
        <v>0</v>
      </c>
      <c r="F205" s="3171">
        <f t="shared" si="31"/>
        <v>0</v>
      </c>
      <c r="G205" s="3187"/>
      <c r="H205" s="3188"/>
      <c r="J205" s="2131"/>
      <c r="K205" s="2132"/>
    </row>
    <row r="206" spans="1:11">
      <c r="A206" s="1877" t="s">
        <v>2477</v>
      </c>
      <c r="B206" s="992" t="s">
        <v>2463</v>
      </c>
      <c r="C206" s="3173"/>
      <c r="D206" s="524">
        <v>14.492873095238096</v>
      </c>
      <c r="E206" s="767">
        <f t="shared" si="30"/>
        <v>0</v>
      </c>
      <c r="F206" s="3171">
        <f t="shared" si="31"/>
        <v>0</v>
      </c>
      <c r="G206" s="3187"/>
      <c r="H206" s="3188"/>
      <c r="J206" s="2131"/>
      <c r="K206" s="2132"/>
    </row>
    <row r="207" spans="1:11">
      <c r="A207" s="1877" t="s">
        <v>2478</v>
      </c>
      <c r="B207" s="992" t="s">
        <v>386</v>
      </c>
      <c r="C207" s="3173"/>
      <c r="D207" s="524">
        <v>24.973340952380951</v>
      </c>
      <c r="E207" s="767">
        <f t="shared" si="30"/>
        <v>0</v>
      </c>
      <c r="F207" s="3171">
        <f t="shared" si="31"/>
        <v>0</v>
      </c>
      <c r="G207" s="3187"/>
      <c r="H207" s="3188"/>
      <c r="J207" s="2131"/>
      <c r="K207" s="2132"/>
    </row>
    <row r="208" spans="1:11">
      <c r="A208" s="1877" t="s">
        <v>2479</v>
      </c>
      <c r="B208" s="992" t="s">
        <v>2466</v>
      </c>
      <c r="C208" s="3173"/>
      <c r="D208" s="524">
        <v>44.455161904761901</v>
      </c>
      <c r="E208" s="767">
        <f t="shared" si="30"/>
        <v>0</v>
      </c>
      <c r="F208" s="3171">
        <f t="shared" si="31"/>
        <v>0</v>
      </c>
      <c r="G208" s="3187"/>
      <c r="H208" s="3188"/>
      <c r="J208" s="2131"/>
      <c r="K208" s="2132"/>
    </row>
    <row r="209" spans="1:11">
      <c r="A209" s="1877" t="s">
        <v>2480</v>
      </c>
      <c r="B209" s="992" t="s">
        <v>2292</v>
      </c>
      <c r="C209" s="3173"/>
      <c r="D209" s="524">
        <v>58.927605238095239</v>
      </c>
      <c r="E209" s="767">
        <f t="shared" si="30"/>
        <v>0</v>
      </c>
      <c r="F209" s="3171">
        <f t="shared" si="31"/>
        <v>0</v>
      </c>
      <c r="G209" s="3187"/>
      <c r="H209" s="3188"/>
      <c r="J209" s="2131"/>
      <c r="K209" s="2132"/>
    </row>
    <row r="210" spans="1:11">
      <c r="A210" s="1877" t="s">
        <v>2481</v>
      </c>
      <c r="B210" s="992" t="s">
        <v>2293</v>
      </c>
      <c r="C210" s="3173"/>
      <c r="D210" s="524">
        <v>99.864762142857174</v>
      </c>
      <c r="E210" s="767">
        <f t="shared" si="30"/>
        <v>0</v>
      </c>
      <c r="F210" s="3171">
        <f t="shared" si="31"/>
        <v>0</v>
      </c>
      <c r="G210" s="3187"/>
      <c r="H210" s="3188"/>
      <c r="J210" s="2131"/>
      <c r="K210" s="2132"/>
    </row>
    <row r="211" spans="1:11">
      <c r="A211" s="2203" t="s">
        <v>392</v>
      </c>
      <c r="B211" s="992"/>
      <c r="C211" s="3173"/>
      <c r="D211" s="524"/>
      <c r="E211" s="767"/>
      <c r="F211" s="3171"/>
      <c r="G211" s="3187"/>
      <c r="H211" s="3188"/>
      <c r="J211" s="2131"/>
      <c r="K211" s="2132"/>
    </row>
    <row r="212" spans="1:11">
      <c r="A212" s="1877" t="s">
        <v>2482</v>
      </c>
      <c r="B212" s="992" t="s">
        <v>387</v>
      </c>
      <c r="C212" s="3173"/>
      <c r="D212" s="524">
        <v>1.7242719047619048</v>
      </c>
      <c r="E212" s="767">
        <f t="shared" ref="E212:E218" si="32">D212*$F$4</f>
        <v>0</v>
      </c>
      <c r="F212" s="3171">
        <f t="shared" ref="F212:F218" si="33">E212-E212*$B$4/100</f>
        <v>0</v>
      </c>
      <c r="G212" s="3187"/>
      <c r="H212" s="3188"/>
      <c r="J212" s="2131"/>
      <c r="K212" s="2132"/>
    </row>
    <row r="213" spans="1:11">
      <c r="A213" s="1877" t="s">
        <v>2483</v>
      </c>
      <c r="B213" s="992" t="s">
        <v>388</v>
      </c>
      <c r="C213" s="3173"/>
      <c r="D213" s="524">
        <v>2.8601666666666667</v>
      </c>
      <c r="E213" s="767">
        <f t="shared" si="32"/>
        <v>0</v>
      </c>
      <c r="F213" s="3171">
        <f t="shared" si="33"/>
        <v>0</v>
      </c>
      <c r="G213" s="3187"/>
      <c r="H213" s="3188"/>
      <c r="J213" s="2131"/>
      <c r="K213" s="2132"/>
    </row>
    <row r="214" spans="1:11">
      <c r="A214" s="1877" t="s">
        <v>2484</v>
      </c>
      <c r="B214" s="992" t="s">
        <v>389</v>
      </c>
      <c r="C214" s="3173"/>
      <c r="D214" s="524">
        <v>1.9816869047619048</v>
      </c>
      <c r="E214" s="767">
        <f t="shared" si="32"/>
        <v>0</v>
      </c>
      <c r="F214" s="3171">
        <f t="shared" si="33"/>
        <v>0</v>
      </c>
      <c r="G214" s="3187"/>
      <c r="H214" s="3188"/>
      <c r="J214" s="2131"/>
      <c r="K214" s="2132"/>
    </row>
    <row r="215" spans="1:11">
      <c r="A215" s="1877" t="s">
        <v>2485</v>
      </c>
      <c r="B215" s="992" t="s">
        <v>390</v>
      </c>
      <c r="C215" s="3173"/>
      <c r="D215" s="524">
        <v>2.8601666666666667</v>
      </c>
      <c r="E215" s="767">
        <f t="shared" si="32"/>
        <v>0</v>
      </c>
      <c r="F215" s="3171">
        <f t="shared" si="33"/>
        <v>0</v>
      </c>
      <c r="G215" s="3187"/>
      <c r="H215" s="3188"/>
      <c r="J215" s="2131"/>
      <c r="K215" s="2132"/>
    </row>
    <row r="216" spans="1:11">
      <c r="A216" s="1877" t="s">
        <v>2486</v>
      </c>
      <c r="B216" s="992" t="s">
        <v>2487</v>
      </c>
      <c r="C216" s="3173"/>
      <c r="D216" s="524">
        <v>2.2350159523809525</v>
      </c>
      <c r="E216" s="767">
        <f t="shared" si="32"/>
        <v>0</v>
      </c>
      <c r="F216" s="3171">
        <f t="shared" si="33"/>
        <v>0</v>
      </c>
      <c r="G216" s="3187"/>
      <c r="H216" s="3188"/>
      <c r="J216" s="2131"/>
      <c r="K216" s="2132"/>
    </row>
    <row r="217" spans="1:11">
      <c r="A217" s="1877" t="s">
        <v>2488</v>
      </c>
      <c r="B217" s="992" t="s">
        <v>401</v>
      </c>
      <c r="C217" s="3173"/>
      <c r="D217" s="524">
        <v>3.1829569047619053</v>
      </c>
      <c r="E217" s="767">
        <f t="shared" si="32"/>
        <v>0</v>
      </c>
      <c r="F217" s="3171">
        <f t="shared" si="33"/>
        <v>0</v>
      </c>
      <c r="G217" s="3187"/>
      <c r="H217" s="3188"/>
      <c r="J217" s="2131"/>
      <c r="K217" s="2132"/>
    </row>
    <row r="218" spans="1:11">
      <c r="A218" s="1877" t="s">
        <v>2489</v>
      </c>
      <c r="B218" s="992" t="s">
        <v>393</v>
      </c>
      <c r="C218" s="3173"/>
      <c r="D218" s="524">
        <v>3.4322000000000004</v>
      </c>
      <c r="E218" s="767">
        <f t="shared" si="32"/>
        <v>0</v>
      </c>
      <c r="F218" s="3171">
        <f t="shared" si="33"/>
        <v>0</v>
      </c>
      <c r="G218" s="3187"/>
      <c r="H218" s="3188"/>
      <c r="J218" s="2131"/>
      <c r="K218" s="2132"/>
    </row>
    <row r="219" spans="1:11">
      <c r="A219" s="2203" t="s">
        <v>168</v>
      </c>
      <c r="B219" s="992"/>
      <c r="C219" s="3173"/>
      <c r="D219" s="524"/>
      <c r="E219" s="767"/>
      <c r="F219" s="3171"/>
      <c r="G219" s="3187"/>
      <c r="H219" s="3188"/>
      <c r="J219" s="2131"/>
      <c r="K219" s="2132"/>
    </row>
    <row r="220" spans="1:11">
      <c r="A220" s="1877" t="s">
        <v>2490</v>
      </c>
      <c r="B220" s="992" t="s">
        <v>387</v>
      </c>
      <c r="C220" s="3173"/>
      <c r="D220" s="524">
        <v>2.0920076190476196</v>
      </c>
      <c r="E220" s="767">
        <f t="shared" ref="E220:E227" si="34">D220*$F$4</f>
        <v>0</v>
      </c>
      <c r="F220" s="3171">
        <f t="shared" ref="F220:F227" si="35">E220-E220*$B$4/100</f>
        <v>0</v>
      </c>
      <c r="G220" s="3187"/>
      <c r="H220" s="3188"/>
      <c r="J220" s="2131"/>
      <c r="K220" s="2132"/>
    </row>
    <row r="221" spans="1:11">
      <c r="A221" s="1877" t="s">
        <v>2491</v>
      </c>
      <c r="B221" s="992" t="s">
        <v>388</v>
      </c>
      <c r="C221" s="3173"/>
      <c r="D221" s="524">
        <v>2.9296278571428576</v>
      </c>
      <c r="E221" s="767">
        <f t="shared" si="34"/>
        <v>0</v>
      </c>
      <c r="F221" s="3171">
        <f t="shared" si="35"/>
        <v>0</v>
      </c>
      <c r="G221" s="3187"/>
      <c r="H221" s="3188"/>
      <c r="J221" s="2131"/>
      <c r="K221" s="2132"/>
    </row>
    <row r="222" spans="1:11">
      <c r="A222" s="1877" t="s">
        <v>2492</v>
      </c>
      <c r="B222" s="992" t="s">
        <v>390</v>
      </c>
      <c r="C222" s="3173"/>
      <c r="D222" s="524">
        <v>2.9296278571428576</v>
      </c>
      <c r="E222" s="767">
        <f t="shared" si="34"/>
        <v>0</v>
      </c>
      <c r="F222" s="3171">
        <f t="shared" si="35"/>
        <v>0</v>
      </c>
      <c r="G222" s="3187"/>
      <c r="H222" s="3188"/>
      <c r="J222" s="2131"/>
      <c r="K222" s="2132"/>
    </row>
    <row r="223" spans="1:11">
      <c r="A223" s="1877" t="s">
        <v>2493</v>
      </c>
      <c r="B223" s="992" t="s">
        <v>389</v>
      </c>
      <c r="C223" s="3173"/>
      <c r="D223" s="524">
        <v>2.3085630952380951</v>
      </c>
      <c r="E223" s="767">
        <f t="shared" si="34"/>
        <v>0</v>
      </c>
      <c r="F223" s="3171">
        <f t="shared" si="35"/>
        <v>0</v>
      </c>
      <c r="G223" s="3187"/>
      <c r="H223" s="3188"/>
      <c r="J223" s="2131"/>
      <c r="K223" s="2132"/>
    </row>
    <row r="224" spans="1:11">
      <c r="A224" s="2199" t="s">
        <v>2896</v>
      </c>
      <c r="B224" s="992" t="s">
        <v>2760</v>
      </c>
      <c r="C224" s="3173"/>
      <c r="D224" s="524">
        <v>3.3463950000000002</v>
      </c>
      <c r="E224" s="767">
        <f t="shared" si="34"/>
        <v>0</v>
      </c>
      <c r="F224" s="3171">
        <f t="shared" si="35"/>
        <v>0</v>
      </c>
      <c r="G224" s="3187"/>
      <c r="H224" s="3188"/>
      <c r="J224" s="2131"/>
      <c r="K224" s="2132"/>
    </row>
    <row r="225" spans="1:11">
      <c r="A225" s="1877" t="s">
        <v>2775</v>
      </c>
      <c r="B225" s="992" t="s">
        <v>399</v>
      </c>
      <c r="C225" s="3173"/>
      <c r="D225" s="524">
        <v>3.3463950000000002</v>
      </c>
      <c r="E225" s="767">
        <f t="shared" si="34"/>
        <v>0</v>
      </c>
      <c r="F225" s="3171">
        <f t="shared" si="35"/>
        <v>0</v>
      </c>
      <c r="G225" s="3187"/>
      <c r="H225" s="3188"/>
      <c r="J225" s="2131"/>
      <c r="K225" s="2132"/>
    </row>
    <row r="226" spans="1:11">
      <c r="A226" s="1877" t="s">
        <v>2494</v>
      </c>
      <c r="B226" s="992" t="s">
        <v>393</v>
      </c>
      <c r="C226" s="3173"/>
      <c r="D226" s="524">
        <v>5.0012057142857147</v>
      </c>
      <c r="E226" s="767">
        <f t="shared" si="34"/>
        <v>0</v>
      </c>
      <c r="F226" s="3171">
        <f t="shared" si="35"/>
        <v>0</v>
      </c>
      <c r="G226" s="3187"/>
      <c r="H226" s="3188"/>
      <c r="J226" s="2131"/>
      <c r="K226" s="2132"/>
    </row>
    <row r="227" spans="1:11">
      <c r="A227" s="1877" t="s">
        <v>3815</v>
      </c>
      <c r="B227" s="992" t="s">
        <v>385</v>
      </c>
      <c r="C227" s="3173"/>
      <c r="D227" s="524">
        <v>13.328376666666669</v>
      </c>
      <c r="E227" s="767">
        <f t="shared" si="34"/>
        <v>0</v>
      </c>
      <c r="F227" s="3171">
        <f t="shared" si="35"/>
        <v>0</v>
      </c>
      <c r="G227" s="3187"/>
      <c r="H227" s="3188"/>
      <c r="J227" s="2131"/>
      <c r="K227" s="2132"/>
    </row>
    <row r="228" spans="1:11">
      <c r="A228" s="3174" t="s">
        <v>3816</v>
      </c>
      <c r="B228" s="992"/>
      <c r="C228" s="3173"/>
      <c r="D228" s="524"/>
      <c r="E228" s="767"/>
      <c r="F228" s="3171"/>
      <c r="G228" s="3187"/>
      <c r="H228" s="3188"/>
      <c r="J228" s="2131"/>
      <c r="K228" s="2132"/>
    </row>
    <row r="229" spans="1:11">
      <c r="A229" s="3191" t="s">
        <v>3817</v>
      </c>
      <c r="B229" s="992" t="s">
        <v>387</v>
      </c>
      <c r="C229" s="3173"/>
      <c r="D229" s="524">
        <v>4.7601345238095236</v>
      </c>
      <c r="E229" s="767">
        <f>D229*$F$4</f>
        <v>0</v>
      </c>
      <c r="F229" s="3171">
        <f>E229-E229*$B$4/100</f>
        <v>0</v>
      </c>
      <c r="G229" s="3187"/>
      <c r="H229" s="3188"/>
      <c r="J229" s="2131"/>
      <c r="K229" s="2132"/>
    </row>
    <row r="230" spans="1:11">
      <c r="A230" s="3191" t="s">
        <v>3818</v>
      </c>
      <c r="B230" s="992" t="s">
        <v>390</v>
      </c>
      <c r="C230" s="3173"/>
      <c r="D230" s="524">
        <v>7.1422447619047631</v>
      </c>
      <c r="E230" s="767">
        <f>D230*$F$4</f>
        <v>0</v>
      </c>
      <c r="F230" s="3171">
        <f>E230-E230*$B$4/100</f>
        <v>0</v>
      </c>
      <c r="G230" s="3187"/>
      <c r="H230" s="3188"/>
      <c r="J230" s="2131"/>
      <c r="K230" s="2132"/>
    </row>
    <row r="231" spans="1:11">
      <c r="A231" s="3192" t="s">
        <v>3819</v>
      </c>
      <c r="B231" s="992"/>
      <c r="C231" s="3173"/>
      <c r="D231" s="524"/>
      <c r="E231" s="767"/>
      <c r="F231" s="3171"/>
      <c r="G231" s="3187"/>
      <c r="H231" s="3188"/>
      <c r="J231" s="2131"/>
      <c r="K231" s="2132"/>
    </row>
    <row r="232" spans="1:11">
      <c r="A232" s="1877" t="s">
        <v>3820</v>
      </c>
      <c r="B232" s="992" t="s">
        <v>387</v>
      </c>
      <c r="C232" s="3173"/>
      <c r="D232" s="524">
        <v>8.3189990476190481</v>
      </c>
      <c r="E232" s="767">
        <f>D232*$F$4</f>
        <v>0</v>
      </c>
      <c r="F232" s="3171">
        <f>E232-E232*$B$4/100</f>
        <v>0</v>
      </c>
      <c r="G232" s="3187"/>
      <c r="H232" s="3188"/>
      <c r="J232" s="2131"/>
      <c r="K232" s="2132"/>
    </row>
    <row r="233" spans="1:11">
      <c r="A233" s="2203" t="s">
        <v>394</v>
      </c>
      <c r="B233" s="992"/>
      <c r="C233" s="3173"/>
      <c r="D233" s="524"/>
      <c r="E233" s="767"/>
      <c r="F233" s="3171"/>
      <c r="G233" s="3187"/>
      <c r="H233" s="3188"/>
      <c r="J233" s="2131"/>
      <c r="K233" s="2132"/>
    </row>
    <row r="234" spans="1:11">
      <c r="A234" s="1877" t="s">
        <v>2495</v>
      </c>
      <c r="B234" s="992" t="s">
        <v>395</v>
      </c>
      <c r="C234" s="3173"/>
      <c r="D234" s="524">
        <v>1.8059909523809523</v>
      </c>
      <c r="E234" s="767">
        <f t="shared" ref="E234:E241" si="36">D234*$F$4</f>
        <v>0</v>
      </c>
      <c r="F234" s="3171">
        <f t="shared" ref="F234:F241" si="37">E234-E234*$B$4/100</f>
        <v>0</v>
      </c>
      <c r="G234" s="3187"/>
      <c r="H234" s="3188"/>
      <c r="J234" s="2131"/>
      <c r="K234" s="2132"/>
    </row>
    <row r="235" spans="1:11">
      <c r="A235" s="1877" t="s">
        <v>2496</v>
      </c>
      <c r="B235" s="992" t="s">
        <v>396</v>
      </c>
      <c r="C235" s="3173"/>
      <c r="D235" s="524">
        <v>2.0920076190476196</v>
      </c>
      <c r="E235" s="767">
        <f t="shared" si="36"/>
        <v>0</v>
      </c>
      <c r="F235" s="3171">
        <f t="shared" si="37"/>
        <v>0</v>
      </c>
      <c r="G235" s="3187"/>
      <c r="H235" s="3188"/>
      <c r="J235" s="2131"/>
      <c r="K235" s="2132"/>
    </row>
    <row r="236" spans="1:11">
      <c r="A236" s="1877" t="s">
        <v>2497</v>
      </c>
      <c r="B236" s="992" t="s">
        <v>397</v>
      </c>
      <c r="C236" s="3173"/>
      <c r="D236" s="524">
        <v>1.8877100000000004</v>
      </c>
      <c r="E236" s="767">
        <f t="shared" si="36"/>
        <v>0</v>
      </c>
      <c r="F236" s="3171">
        <f t="shared" si="37"/>
        <v>0</v>
      </c>
      <c r="G236" s="3187"/>
      <c r="H236" s="3188"/>
      <c r="J236" s="2131"/>
      <c r="K236" s="2132"/>
    </row>
    <row r="237" spans="1:11">
      <c r="A237" s="1877" t="s">
        <v>2498</v>
      </c>
      <c r="B237" s="992" t="s">
        <v>398</v>
      </c>
      <c r="C237" s="3173"/>
      <c r="D237" s="524">
        <v>2.0920076190476196</v>
      </c>
      <c r="E237" s="767">
        <f t="shared" si="36"/>
        <v>0</v>
      </c>
      <c r="F237" s="3171">
        <f t="shared" si="37"/>
        <v>0</v>
      </c>
      <c r="G237" s="3187"/>
      <c r="H237" s="3188"/>
      <c r="J237" s="2131"/>
      <c r="K237" s="2132"/>
    </row>
    <row r="238" spans="1:11">
      <c r="A238" s="2198" t="s">
        <v>2759</v>
      </c>
      <c r="B238" s="992" t="s">
        <v>2760</v>
      </c>
      <c r="C238" s="3173"/>
      <c r="D238" s="524">
        <v>3.3463950000000002</v>
      </c>
      <c r="E238" s="767">
        <f t="shared" si="36"/>
        <v>0</v>
      </c>
      <c r="F238" s="3171">
        <f t="shared" si="37"/>
        <v>0</v>
      </c>
      <c r="G238" s="3187"/>
      <c r="H238" s="3188"/>
      <c r="J238" s="2131"/>
      <c r="K238" s="2132"/>
    </row>
    <row r="239" spans="1:11">
      <c r="A239" s="1877" t="s">
        <v>2499</v>
      </c>
      <c r="B239" s="992" t="s">
        <v>399</v>
      </c>
      <c r="C239" s="3173"/>
      <c r="D239" s="524">
        <v>2.5087747619047627</v>
      </c>
      <c r="E239" s="767">
        <f t="shared" si="36"/>
        <v>0</v>
      </c>
      <c r="F239" s="3171">
        <f t="shared" si="37"/>
        <v>0</v>
      </c>
      <c r="G239" s="3187"/>
      <c r="H239" s="3188"/>
      <c r="J239" s="2131"/>
      <c r="K239" s="2132"/>
    </row>
    <row r="240" spans="1:11" s="505" customFormat="1">
      <c r="A240" s="1877" t="s">
        <v>2776</v>
      </c>
      <c r="B240" s="992" t="s">
        <v>393</v>
      </c>
      <c r="C240" s="3173"/>
      <c r="D240" s="524">
        <v>4.1676714285714285</v>
      </c>
      <c r="E240" s="767">
        <f t="shared" si="36"/>
        <v>0</v>
      </c>
      <c r="F240" s="3171">
        <f t="shared" si="37"/>
        <v>0</v>
      </c>
      <c r="G240" s="3187"/>
      <c r="H240" s="3188"/>
      <c r="I240" s="474"/>
      <c r="J240" s="2131"/>
      <c r="K240" s="2132"/>
    </row>
    <row r="241" spans="1:11">
      <c r="A241" s="1877" t="s">
        <v>3821</v>
      </c>
      <c r="B241" s="992" t="s">
        <v>385</v>
      </c>
      <c r="C241" s="3173"/>
      <c r="D241" s="524">
        <v>12.07807523809524</v>
      </c>
      <c r="E241" s="767">
        <f t="shared" si="36"/>
        <v>0</v>
      </c>
      <c r="F241" s="3171">
        <f t="shared" si="37"/>
        <v>0</v>
      </c>
      <c r="G241" s="3187"/>
      <c r="H241" s="3188"/>
      <c r="J241" s="2131"/>
      <c r="K241" s="2132"/>
    </row>
    <row r="242" spans="1:11">
      <c r="A242" s="2203" t="s">
        <v>400</v>
      </c>
      <c r="B242" s="992"/>
      <c r="C242" s="3173"/>
      <c r="D242" s="524"/>
      <c r="E242" s="767"/>
      <c r="F242" s="3171"/>
      <c r="G242" s="3187"/>
      <c r="H242" s="3188"/>
      <c r="J242" s="2131"/>
      <c r="K242" s="2132"/>
    </row>
    <row r="243" spans="1:11">
      <c r="A243" s="1877" t="s">
        <v>2500</v>
      </c>
      <c r="B243" s="992" t="s">
        <v>387</v>
      </c>
      <c r="C243" s="3173"/>
      <c r="D243" s="524">
        <v>1.9163116666666671</v>
      </c>
      <c r="E243" s="767">
        <f t="shared" ref="E243:E250" si="38">D243*$F$4</f>
        <v>0</v>
      </c>
      <c r="F243" s="3171">
        <f t="shared" ref="F243:F250" si="39">E243-E243*$B$4/100</f>
        <v>0</v>
      </c>
      <c r="G243" s="3187"/>
      <c r="H243" s="3188"/>
      <c r="J243" s="2131"/>
      <c r="K243" s="2132"/>
    </row>
    <row r="244" spans="1:11">
      <c r="A244" s="1877" t="s">
        <v>2501</v>
      </c>
      <c r="B244" s="992" t="s">
        <v>388</v>
      </c>
      <c r="C244" s="3173"/>
      <c r="D244" s="524">
        <v>2.6762988095238103</v>
      </c>
      <c r="E244" s="767">
        <f t="shared" si="38"/>
        <v>0</v>
      </c>
      <c r="F244" s="3171">
        <f t="shared" si="39"/>
        <v>0</v>
      </c>
      <c r="G244" s="3187"/>
      <c r="H244" s="3188"/>
      <c r="J244" s="2131"/>
      <c r="K244" s="2132"/>
    </row>
    <row r="245" spans="1:11">
      <c r="A245" s="1877" t="s">
        <v>2502</v>
      </c>
      <c r="B245" s="992" t="s">
        <v>389</v>
      </c>
      <c r="C245" s="3173"/>
      <c r="D245" s="524">
        <v>2.1900704761904768</v>
      </c>
      <c r="E245" s="767">
        <f t="shared" si="38"/>
        <v>0</v>
      </c>
      <c r="F245" s="3171">
        <f t="shared" si="39"/>
        <v>0</v>
      </c>
      <c r="G245" s="3187"/>
      <c r="H245" s="3188"/>
      <c r="J245" s="2131"/>
      <c r="K245" s="2132"/>
    </row>
    <row r="246" spans="1:11">
      <c r="A246" s="1877" t="s">
        <v>2503</v>
      </c>
      <c r="B246" s="992" t="s">
        <v>390</v>
      </c>
      <c r="C246" s="3173"/>
      <c r="D246" s="524">
        <v>3.2851057142857152</v>
      </c>
      <c r="E246" s="767">
        <f t="shared" si="38"/>
        <v>0</v>
      </c>
      <c r="F246" s="3171">
        <f t="shared" si="39"/>
        <v>0</v>
      </c>
      <c r="G246" s="3187"/>
      <c r="H246" s="3188"/>
      <c r="J246" s="2131"/>
      <c r="K246" s="2132"/>
    </row>
    <row r="247" spans="1:11">
      <c r="A247" s="2199" t="s">
        <v>2897</v>
      </c>
      <c r="B247" s="992" t="s">
        <v>2760</v>
      </c>
      <c r="C247" s="3173"/>
      <c r="D247" s="524">
        <v>3.5547785714285713</v>
      </c>
      <c r="E247" s="767">
        <f t="shared" si="38"/>
        <v>0</v>
      </c>
      <c r="F247" s="3171">
        <f t="shared" si="39"/>
        <v>0</v>
      </c>
      <c r="G247" s="3187"/>
      <c r="H247" s="3188"/>
      <c r="J247" s="2131"/>
      <c r="K247" s="2132"/>
    </row>
    <row r="248" spans="1:11">
      <c r="A248" s="1878" t="s">
        <v>2898</v>
      </c>
      <c r="B248" s="992" t="s">
        <v>399</v>
      </c>
      <c r="C248" s="3173"/>
      <c r="D248" s="524">
        <v>4.1022961904761903</v>
      </c>
      <c r="E248" s="767">
        <f t="shared" si="38"/>
        <v>0</v>
      </c>
      <c r="F248" s="3171">
        <f t="shared" si="39"/>
        <v>0</v>
      </c>
      <c r="G248" s="3187"/>
      <c r="H248" s="3188"/>
      <c r="J248" s="2131"/>
      <c r="K248" s="2132"/>
    </row>
    <row r="249" spans="1:11">
      <c r="A249" s="1877" t="s">
        <v>2777</v>
      </c>
      <c r="B249" s="992" t="s">
        <v>393</v>
      </c>
      <c r="C249" s="3173"/>
      <c r="D249" s="524">
        <v>4.6416419047619044</v>
      </c>
      <c r="E249" s="767">
        <f t="shared" si="38"/>
        <v>0</v>
      </c>
      <c r="F249" s="3171">
        <f t="shared" si="39"/>
        <v>0</v>
      </c>
      <c r="G249" s="3187"/>
      <c r="H249" s="3188"/>
      <c r="J249" s="2131"/>
      <c r="K249" s="2132"/>
    </row>
    <row r="250" spans="1:11">
      <c r="A250" s="1877" t="s">
        <v>3822</v>
      </c>
      <c r="B250" s="992" t="s">
        <v>385</v>
      </c>
      <c r="C250" s="3173"/>
      <c r="D250" s="524">
        <v>22.154033809523813</v>
      </c>
      <c r="E250" s="767">
        <f t="shared" si="38"/>
        <v>0</v>
      </c>
      <c r="F250" s="3171">
        <f t="shared" si="39"/>
        <v>0</v>
      </c>
      <c r="G250" s="3187"/>
      <c r="H250" s="3188"/>
      <c r="J250" s="2131"/>
      <c r="K250" s="2132"/>
    </row>
    <row r="251" spans="1:11">
      <c r="A251" s="2203" t="s">
        <v>402</v>
      </c>
      <c r="B251" s="992"/>
      <c r="C251" s="3173"/>
      <c r="D251" s="524"/>
      <c r="E251" s="767"/>
      <c r="F251" s="3171"/>
      <c r="G251" s="3187"/>
      <c r="H251" s="3188"/>
      <c r="J251" s="2131"/>
      <c r="K251" s="2132"/>
    </row>
    <row r="252" spans="1:11">
      <c r="A252" s="1877" t="s">
        <v>2504</v>
      </c>
      <c r="B252" s="992" t="s">
        <v>387</v>
      </c>
      <c r="C252" s="3173"/>
      <c r="D252" s="524">
        <v>1.6548107142857147</v>
      </c>
      <c r="E252" s="767">
        <f t="shared" ref="E252:E259" si="40">D252*$F$4</f>
        <v>0</v>
      </c>
      <c r="F252" s="3171">
        <f t="shared" ref="F252:F259" si="41">E252-E252*$B$4/100</f>
        <v>0</v>
      </c>
      <c r="G252" s="3187"/>
      <c r="H252" s="3188"/>
      <c r="J252" s="2131"/>
      <c r="K252" s="2132"/>
    </row>
    <row r="253" spans="1:11">
      <c r="A253" s="1877" t="s">
        <v>2505</v>
      </c>
      <c r="B253" s="992" t="s">
        <v>388</v>
      </c>
      <c r="C253" s="3173"/>
      <c r="D253" s="524">
        <v>2.1900704761904768</v>
      </c>
      <c r="E253" s="767">
        <f t="shared" si="40"/>
        <v>0</v>
      </c>
      <c r="F253" s="3171">
        <f t="shared" si="41"/>
        <v>0</v>
      </c>
      <c r="G253" s="3187"/>
      <c r="H253" s="3188"/>
      <c r="J253" s="2131"/>
      <c r="K253" s="2132"/>
    </row>
    <row r="254" spans="1:11">
      <c r="A254" s="1877" t="s">
        <v>2506</v>
      </c>
      <c r="B254" s="992" t="s">
        <v>389</v>
      </c>
      <c r="C254" s="3173"/>
      <c r="D254" s="524">
        <v>1.8182488095238101</v>
      </c>
      <c r="E254" s="767">
        <f t="shared" si="40"/>
        <v>0</v>
      </c>
      <c r="F254" s="3171">
        <f t="shared" si="41"/>
        <v>0</v>
      </c>
      <c r="G254" s="3187"/>
      <c r="H254" s="3188"/>
      <c r="J254" s="2131"/>
      <c r="K254" s="2132"/>
    </row>
    <row r="255" spans="1:11">
      <c r="A255" s="1877" t="s">
        <v>2507</v>
      </c>
      <c r="B255" s="992" t="s">
        <v>390</v>
      </c>
      <c r="C255" s="3173"/>
      <c r="D255" s="524">
        <v>2.1900704761904768</v>
      </c>
      <c r="E255" s="767">
        <f t="shared" si="40"/>
        <v>0</v>
      </c>
      <c r="F255" s="3171">
        <f t="shared" si="41"/>
        <v>0</v>
      </c>
      <c r="G255" s="3187"/>
      <c r="H255" s="3188"/>
      <c r="J255" s="2131"/>
      <c r="K255" s="2132"/>
    </row>
    <row r="256" spans="1:11">
      <c r="A256" s="2198" t="s">
        <v>2778</v>
      </c>
      <c r="B256" s="992" t="s">
        <v>2487</v>
      </c>
      <c r="C256" s="3173"/>
      <c r="D256" s="524">
        <v>3.2851057142857152</v>
      </c>
      <c r="E256" s="767">
        <f t="shared" si="40"/>
        <v>0</v>
      </c>
      <c r="F256" s="3171">
        <f t="shared" si="41"/>
        <v>0</v>
      </c>
      <c r="G256" s="3187"/>
      <c r="H256" s="3188"/>
      <c r="J256" s="2131"/>
      <c r="K256" s="2132"/>
    </row>
    <row r="257" spans="1:11">
      <c r="A257" s="1877" t="s">
        <v>2508</v>
      </c>
      <c r="B257" s="992" t="s">
        <v>401</v>
      </c>
      <c r="C257" s="3173"/>
      <c r="D257" s="524">
        <v>2.1696407142857148</v>
      </c>
      <c r="E257" s="767">
        <f t="shared" si="40"/>
        <v>0</v>
      </c>
      <c r="F257" s="3171">
        <f t="shared" si="41"/>
        <v>0</v>
      </c>
      <c r="G257" s="3187"/>
      <c r="H257" s="3188"/>
      <c r="J257" s="2131"/>
      <c r="K257" s="2132"/>
    </row>
    <row r="258" spans="1:11">
      <c r="A258" s="2198" t="s">
        <v>2831</v>
      </c>
      <c r="B258" s="992" t="s">
        <v>2832</v>
      </c>
      <c r="C258" s="3173"/>
      <c r="D258" s="524">
        <v>3.5629504761904762</v>
      </c>
      <c r="E258" s="767">
        <f t="shared" si="40"/>
        <v>0</v>
      </c>
      <c r="F258" s="3171">
        <f t="shared" si="41"/>
        <v>0</v>
      </c>
      <c r="G258" s="3187"/>
      <c r="H258" s="3188"/>
      <c r="J258" s="2131"/>
      <c r="K258" s="2132"/>
    </row>
    <row r="259" spans="1:11">
      <c r="A259" s="1877" t="s">
        <v>3823</v>
      </c>
      <c r="B259" s="992" t="s">
        <v>385</v>
      </c>
      <c r="C259" s="3173"/>
      <c r="D259" s="524">
        <v>13.091391428571429</v>
      </c>
      <c r="E259" s="767">
        <f t="shared" si="40"/>
        <v>0</v>
      </c>
      <c r="F259" s="3171">
        <f t="shared" si="41"/>
        <v>0</v>
      </c>
      <c r="G259" s="3187"/>
      <c r="H259" s="3188"/>
      <c r="J259" s="2131"/>
      <c r="K259" s="2132"/>
    </row>
    <row r="260" spans="1:11">
      <c r="A260" s="2203" t="s">
        <v>403</v>
      </c>
      <c r="B260" s="992"/>
      <c r="C260" s="3173"/>
      <c r="D260" s="524"/>
      <c r="E260" s="767"/>
      <c r="F260" s="3171"/>
      <c r="G260" s="3187"/>
      <c r="H260" s="3188"/>
      <c r="J260" s="2131"/>
      <c r="K260" s="2132"/>
    </row>
    <row r="261" spans="1:11">
      <c r="A261" s="1877" t="s">
        <v>2509</v>
      </c>
      <c r="B261" s="992" t="s">
        <v>395</v>
      </c>
      <c r="C261" s="3173"/>
      <c r="D261" s="524">
        <v>1.6343809523809525</v>
      </c>
      <c r="E261" s="767">
        <f>D261*$F$4</f>
        <v>0</v>
      </c>
      <c r="F261" s="3171">
        <f>E261-E261*$B$4/100</f>
        <v>0</v>
      </c>
      <c r="G261" s="3187"/>
      <c r="H261" s="3188"/>
      <c r="J261" s="2131"/>
      <c r="K261" s="2132"/>
    </row>
    <row r="262" spans="1:11">
      <c r="A262" s="1877" t="s">
        <v>2510</v>
      </c>
      <c r="B262" s="992" t="s">
        <v>397</v>
      </c>
      <c r="C262" s="3173"/>
      <c r="D262" s="524">
        <v>1.908139761904762</v>
      </c>
      <c r="E262" s="767">
        <f>D262*$F$4</f>
        <v>0</v>
      </c>
      <c r="F262" s="3171">
        <f>E262-E262*$B$4/100</f>
        <v>0</v>
      </c>
      <c r="G262" s="3187"/>
      <c r="H262" s="3188"/>
      <c r="J262" s="2131"/>
      <c r="K262" s="2132"/>
    </row>
    <row r="263" spans="1:11">
      <c r="A263" s="1877" t="s">
        <v>3824</v>
      </c>
      <c r="B263" s="992" t="s">
        <v>390</v>
      </c>
      <c r="C263" s="3173"/>
      <c r="D263" s="524">
        <v>2.9623154761904766</v>
      </c>
      <c r="E263" s="767">
        <f>D263*$F$4</f>
        <v>0</v>
      </c>
      <c r="F263" s="3171">
        <f>E263-E263*$B$4/100</f>
        <v>0</v>
      </c>
      <c r="G263" s="3187"/>
      <c r="H263" s="3188"/>
      <c r="J263" s="2131"/>
      <c r="K263" s="2132"/>
    </row>
    <row r="264" spans="1:11">
      <c r="A264" s="2203" t="s">
        <v>3471</v>
      </c>
      <c r="B264" s="992"/>
      <c r="C264" s="3173"/>
      <c r="D264" s="524"/>
      <c r="E264" s="767"/>
      <c r="F264" s="3171"/>
      <c r="G264" s="3187"/>
      <c r="H264" s="3188"/>
      <c r="J264" s="2131"/>
      <c r="K264" s="2132"/>
    </row>
    <row r="265" spans="1:11">
      <c r="A265" s="1877" t="s">
        <v>3472</v>
      </c>
      <c r="B265" s="992" t="s">
        <v>395</v>
      </c>
      <c r="C265" s="3173"/>
      <c r="D265" s="524">
        <v>2.4066259523809523</v>
      </c>
      <c r="E265" s="767">
        <f>D265*$F$4</f>
        <v>0</v>
      </c>
      <c r="F265" s="3171">
        <f>E265-E265*$B$4/100</f>
        <v>0</v>
      </c>
      <c r="G265" s="3187"/>
      <c r="H265" s="3188"/>
      <c r="J265" s="2131"/>
      <c r="K265" s="2132"/>
    </row>
    <row r="266" spans="1:11">
      <c r="A266" s="3174" t="s">
        <v>3825</v>
      </c>
      <c r="B266" s="992"/>
      <c r="C266" s="3173"/>
      <c r="D266" s="524"/>
      <c r="E266" s="767"/>
      <c r="F266" s="3171"/>
      <c r="G266" s="3187"/>
      <c r="H266" s="3188"/>
      <c r="J266" s="2131"/>
      <c r="K266" s="2132"/>
    </row>
    <row r="267" spans="1:11">
      <c r="A267" s="2198" t="s">
        <v>3826</v>
      </c>
      <c r="B267" s="992" t="s">
        <v>395</v>
      </c>
      <c r="C267" s="3173"/>
      <c r="D267" s="524">
        <v>5.2422769047619049</v>
      </c>
      <c r="E267" s="767">
        <f>D267*$F$4</f>
        <v>0</v>
      </c>
      <c r="F267" s="3171">
        <f>E267-E267*$B$4/100</f>
        <v>0</v>
      </c>
      <c r="G267" s="3187"/>
      <c r="H267" s="3188"/>
      <c r="J267" s="2131"/>
      <c r="K267" s="2132"/>
    </row>
    <row r="268" spans="1:11">
      <c r="A268" s="3193" t="s">
        <v>3827</v>
      </c>
      <c r="B268" s="992"/>
      <c r="C268" s="3173"/>
      <c r="D268" s="524"/>
      <c r="E268" s="767"/>
      <c r="F268" s="3171"/>
      <c r="G268" s="3187"/>
      <c r="H268" s="3188"/>
      <c r="J268" s="2131"/>
      <c r="K268" s="2132"/>
    </row>
    <row r="269" spans="1:11">
      <c r="A269" s="3194" t="s">
        <v>3828</v>
      </c>
      <c r="B269" s="992" t="s">
        <v>395</v>
      </c>
      <c r="C269" s="3173"/>
      <c r="D269" s="524">
        <v>9.1157597619047639</v>
      </c>
      <c r="E269" s="767">
        <f>D269*$F$4</f>
        <v>0</v>
      </c>
      <c r="F269" s="3171">
        <f>E269-E269*$B$4/100</f>
        <v>0</v>
      </c>
      <c r="G269" s="3187"/>
      <c r="H269" s="3188"/>
      <c r="J269" s="2131"/>
      <c r="K269" s="2132"/>
    </row>
    <row r="270" spans="1:11">
      <c r="A270" s="3194" t="s">
        <v>3829</v>
      </c>
      <c r="B270" s="992" t="s">
        <v>397</v>
      </c>
      <c r="C270" s="3173"/>
      <c r="D270" s="524">
        <v>12.62967880952381</v>
      </c>
      <c r="E270" s="767">
        <f>D270*$F$4</f>
        <v>0</v>
      </c>
      <c r="F270" s="3171">
        <f>E270-E270*$B$4/100</f>
        <v>0</v>
      </c>
      <c r="G270" s="3187"/>
      <c r="H270" s="3188"/>
      <c r="J270" s="2131"/>
      <c r="K270" s="2132"/>
    </row>
    <row r="271" spans="1:11">
      <c r="A271" s="2203" t="s">
        <v>404</v>
      </c>
      <c r="B271" s="992"/>
      <c r="C271" s="3173"/>
      <c r="D271" s="524"/>
      <c r="E271" s="767"/>
      <c r="F271" s="3171"/>
      <c r="G271" s="3187"/>
      <c r="H271" s="3188"/>
      <c r="J271" s="2131"/>
      <c r="K271" s="2132"/>
    </row>
    <row r="272" spans="1:11">
      <c r="A272" s="1877" t="s">
        <v>2511</v>
      </c>
      <c r="B272" s="992">
        <v>20</v>
      </c>
      <c r="C272" s="3173"/>
      <c r="D272" s="524">
        <v>0.52619159964611495</v>
      </c>
      <c r="E272" s="767">
        <f>D272*$F$4</f>
        <v>0</v>
      </c>
      <c r="F272" s="3171">
        <f>E272-E272*$B$4/100</f>
        <v>0</v>
      </c>
      <c r="G272" s="3187"/>
      <c r="H272" s="3188"/>
      <c r="J272" s="2131"/>
      <c r="K272" s="2132"/>
    </row>
    <row r="273" spans="1:11">
      <c r="A273" s="1877" t="s">
        <v>2512</v>
      </c>
      <c r="B273" s="992">
        <v>25</v>
      </c>
      <c r="C273" s="3173"/>
      <c r="D273" s="524">
        <v>0.84704013601569739</v>
      </c>
      <c r="E273" s="767">
        <f>D273*$F$4</f>
        <v>0</v>
      </c>
      <c r="F273" s="3171">
        <f>E273-E273*$B$4/100</f>
        <v>0</v>
      </c>
      <c r="G273" s="3187"/>
      <c r="H273" s="3188"/>
      <c r="J273" s="2131"/>
      <c r="K273" s="2132"/>
    </row>
    <row r="274" spans="1:11">
      <c r="A274" s="1877" t="s">
        <v>2513</v>
      </c>
      <c r="B274" s="992">
        <v>32</v>
      </c>
      <c r="C274" s="3173"/>
      <c r="D274" s="524">
        <v>1.5058491306945727</v>
      </c>
      <c r="E274" s="767">
        <f>D274*$F$4</f>
        <v>0</v>
      </c>
      <c r="F274" s="3171">
        <f>E274-E274*$B$4/100</f>
        <v>0</v>
      </c>
      <c r="G274" s="3187"/>
      <c r="H274" s="3188"/>
      <c r="J274" s="2131"/>
      <c r="K274" s="2132"/>
    </row>
    <row r="275" spans="1:11">
      <c r="A275" s="3174" t="s">
        <v>2769</v>
      </c>
      <c r="B275" s="992"/>
      <c r="C275" s="3173"/>
      <c r="D275" s="524"/>
      <c r="E275" s="767"/>
      <c r="F275" s="3171"/>
      <c r="G275" s="3187"/>
      <c r="H275" s="3188"/>
      <c r="J275" s="2131"/>
      <c r="K275" s="2132"/>
    </row>
    <row r="276" spans="1:11">
      <c r="A276" s="3178" t="s">
        <v>2770</v>
      </c>
      <c r="B276" s="992" t="s">
        <v>309</v>
      </c>
      <c r="C276" s="3173"/>
      <c r="D276" s="524">
        <v>2.5282864665923079</v>
      </c>
      <c r="E276" s="767">
        <f>D276*$F$4</f>
        <v>0</v>
      </c>
      <c r="F276" s="3171">
        <f>E276-E276*$B$4/100</f>
        <v>0</v>
      </c>
      <c r="G276" s="3187"/>
      <c r="H276" s="3188"/>
      <c r="J276" s="2131"/>
      <c r="K276" s="2132"/>
    </row>
    <row r="277" spans="1:11" s="505" customFormat="1">
      <c r="A277" s="3178" t="s">
        <v>2771</v>
      </c>
      <c r="B277" s="992" t="s">
        <v>310</v>
      </c>
      <c r="C277" s="3173"/>
      <c r="D277" s="524">
        <v>2.5282864665923079</v>
      </c>
      <c r="E277" s="767">
        <f>D277*$F$4</f>
        <v>0</v>
      </c>
      <c r="F277" s="3171">
        <f>E277-E277*$B$4/100</f>
        <v>0</v>
      </c>
      <c r="G277" s="3187"/>
      <c r="H277" s="3188"/>
      <c r="I277" s="474"/>
      <c r="J277" s="2131"/>
      <c r="K277" s="2132"/>
    </row>
    <row r="278" spans="1:11" s="505" customFormat="1">
      <c r="A278" s="3178" t="s">
        <v>2772</v>
      </c>
      <c r="B278" s="992" t="s">
        <v>312</v>
      </c>
      <c r="C278" s="3173"/>
      <c r="D278" s="524">
        <v>3.6533953341283105</v>
      </c>
      <c r="E278" s="767">
        <f>D278*$F$4</f>
        <v>0</v>
      </c>
      <c r="F278" s="3171">
        <f>E278-E278*$B$4/100</f>
        <v>0</v>
      </c>
      <c r="G278" s="3187"/>
      <c r="H278" s="3188"/>
      <c r="I278" s="474"/>
      <c r="J278" s="2131"/>
      <c r="K278" s="2132"/>
    </row>
    <row r="279" spans="1:11" s="505" customFormat="1">
      <c r="A279" s="3178" t="s">
        <v>2773</v>
      </c>
      <c r="B279" s="992" t="s">
        <v>314</v>
      </c>
      <c r="C279" s="3173"/>
      <c r="D279" s="524">
        <v>3.6533953341283105</v>
      </c>
      <c r="E279" s="767">
        <f>D279*$F$4</f>
        <v>0</v>
      </c>
      <c r="F279" s="3171">
        <f>E279-E279*$B$4/100</f>
        <v>0</v>
      </c>
      <c r="G279" s="3187"/>
      <c r="H279" s="3188"/>
      <c r="I279" s="474"/>
      <c r="J279" s="2131"/>
      <c r="K279" s="2132"/>
    </row>
    <row r="280" spans="1:11" s="505" customFormat="1">
      <c r="A280" s="2203" t="s">
        <v>405</v>
      </c>
      <c r="B280" s="992"/>
      <c r="C280" s="3173"/>
      <c r="D280" s="524"/>
      <c r="E280" s="767"/>
      <c r="F280" s="3171"/>
      <c r="G280" s="3187"/>
      <c r="H280" s="3188"/>
      <c r="I280" s="474"/>
      <c r="J280" s="2131"/>
      <c r="K280" s="2132"/>
    </row>
    <row r="281" spans="1:11" s="505" customFormat="1">
      <c r="A281" s="1877" t="s">
        <v>2514</v>
      </c>
      <c r="B281" s="992">
        <v>20</v>
      </c>
      <c r="C281" s="3173"/>
      <c r="D281" s="524">
        <v>0.77720923036230571</v>
      </c>
      <c r="E281" s="767">
        <f>D281*$F$4</f>
        <v>0</v>
      </c>
      <c r="F281" s="3171">
        <f>E281-E281*$B$4/100</f>
        <v>0</v>
      </c>
      <c r="G281" s="3187"/>
      <c r="H281" s="3188"/>
      <c r="I281" s="474"/>
      <c r="J281" s="2131"/>
      <c r="K281" s="2132"/>
    </row>
    <row r="282" spans="1:11" s="505" customFormat="1">
      <c r="A282" s="1877" t="s">
        <v>2515</v>
      </c>
      <c r="B282" s="992">
        <v>25</v>
      </c>
      <c r="C282" s="3173"/>
      <c r="D282" s="524">
        <v>1.6542833338996561</v>
      </c>
      <c r="E282" s="767">
        <f>D282*$F$4</f>
        <v>0</v>
      </c>
      <c r="F282" s="3171">
        <f>E282-E282*$B$4/100</f>
        <v>0</v>
      </c>
      <c r="G282" s="3187"/>
      <c r="H282" s="3188"/>
      <c r="I282" s="474"/>
      <c r="J282" s="2131"/>
      <c r="K282" s="2132"/>
    </row>
    <row r="283" spans="1:11">
      <c r="A283" s="1877" t="s">
        <v>2516</v>
      </c>
      <c r="B283" s="992">
        <v>32</v>
      </c>
      <c r="C283" s="3173"/>
      <c r="D283" s="524">
        <v>3.6863164054614388</v>
      </c>
      <c r="E283" s="767">
        <f>D283*$F$4</f>
        <v>0</v>
      </c>
      <c r="F283" s="3171">
        <f>E283-E283*$B$4/100</f>
        <v>0</v>
      </c>
      <c r="G283" s="3187"/>
      <c r="H283" s="3188"/>
      <c r="J283" s="2131"/>
      <c r="K283" s="2132"/>
    </row>
    <row r="284" spans="1:11">
      <c r="A284" s="2198" t="s">
        <v>2835</v>
      </c>
      <c r="B284" s="992">
        <v>40</v>
      </c>
      <c r="C284" s="3173"/>
      <c r="D284" s="524">
        <v>6.5606879724996849</v>
      </c>
      <c r="E284" s="767">
        <f>D284*$F$4</f>
        <v>0</v>
      </c>
      <c r="F284" s="3171">
        <f>E284-E284*$B$4/100</f>
        <v>0</v>
      </c>
      <c r="G284" s="3187"/>
      <c r="H284" s="3188"/>
      <c r="J284" s="2131"/>
      <c r="K284" s="2132"/>
    </row>
    <row r="285" spans="1:11">
      <c r="A285" s="2203" t="s">
        <v>406</v>
      </c>
      <c r="B285" s="992"/>
      <c r="C285" s="3173"/>
      <c r="D285" s="524"/>
      <c r="E285" s="767"/>
      <c r="F285" s="3171"/>
      <c r="G285" s="3187"/>
      <c r="H285" s="3188"/>
      <c r="J285" s="2131"/>
      <c r="K285" s="2132"/>
    </row>
    <row r="286" spans="1:11">
      <c r="A286" s="1877" t="s">
        <v>2517</v>
      </c>
      <c r="B286" s="992">
        <v>20</v>
      </c>
      <c r="C286" s="3173"/>
      <c r="D286" s="524">
        <v>8.0456352171025305</v>
      </c>
      <c r="E286" s="767">
        <f>D286*$F$4</f>
        <v>0</v>
      </c>
      <c r="F286" s="3171">
        <f>E286-E286*$B$4/100</f>
        <v>0</v>
      </c>
      <c r="G286" s="3187"/>
      <c r="H286" s="3188"/>
      <c r="J286" s="2131"/>
      <c r="K286" s="2132"/>
    </row>
    <row r="287" spans="1:11">
      <c r="A287" s="1877" t="s">
        <v>2518</v>
      </c>
      <c r="B287" s="992">
        <v>25</v>
      </c>
      <c r="C287" s="3173"/>
      <c r="D287" s="524">
        <v>10.047274631611035</v>
      </c>
      <c r="E287" s="767">
        <f>D287*$F$4</f>
        <v>0</v>
      </c>
      <c r="F287" s="3171">
        <f>E287-E287*$B$4/100</f>
        <v>0</v>
      </c>
      <c r="G287" s="3187"/>
      <c r="H287" s="3188"/>
      <c r="J287" s="2131"/>
      <c r="K287" s="2132"/>
    </row>
    <row r="288" spans="1:11">
      <c r="A288" s="1877" t="s">
        <v>2519</v>
      </c>
      <c r="B288" s="992">
        <v>32</v>
      </c>
      <c r="C288" s="3173"/>
      <c r="D288" s="524">
        <v>14.067921264658494</v>
      </c>
      <c r="E288" s="767">
        <f>D288*$F$4</f>
        <v>0</v>
      </c>
      <c r="F288" s="3171">
        <f>E288-E288*$B$4/100</f>
        <v>0</v>
      </c>
      <c r="G288" s="3187"/>
      <c r="H288" s="3188"/>
      <c r="J288" s="2131"/>
      <c r="K288" s="2132"/>
    </row>
    <row r="289" spans="1:11">
      <c r="A289" s="1877" t="s">
        <v>3830</v>
      </c>
      <c r="B289" s="992">
        <v>40</v>
      </c>
      <c r="C289" s="2197"/>
      <c r="D289" s="524">
        <v>29.190936624166376</v>
      </c>
      <c r="E289" s="767">
        <f>D289*$F$4</f>
        <v>0</v>
      </c>
      <c r="F289" s="3171">
        <f>E289-E289*$B$4/100</f>
        <v>0</v>
      </c>
      <c r="G289" s="3187"/>
      <c r="H289" s="3188"/>
      <c r="J289" s="2131"/>
      <c r="K289" s="2132"/>
    </row>
    <row r="290" spans="1:11">
      <c r="A290" s="2203" t="s">
        <v>2779</v>
      </c>
      <c r="B290" s="992"/>
      <c r="C290" s="3173"/>
      <c r="D290" s="524"/>
      <c r="E290" s="767"/>
      <c r="F290" s="3171"/>
      <c r="G290" s="3187"/>
      <c r="H290" s="3188"/>
      <c r="J290" s="2131"/>
      <c r="K290" s="2132"/>
    </row>
    <row r="291" spans="1:11">
      <c r="A291" s="1877" t="s">
        <v>2523</v>
      </c>
      <c r="B291" s="992" t="s">
        <v>395</v>
      </c>
      <c r="C291" s="3173"/>
      <c r="D291" s="524">
        <v>3.3566408668070409</v>
      </c>
      <c r="E291" s="767">
        <f>D291*$F$4</f>
        <v>0</v>
      </c>
      <c r="F291" s="3171">
        <f>E291-E291*$B$4/100</f>
        <v>0</v>
      </c>
      <c r="G291" s="3187"/>
      <c r="H291" s="3188"/>
      <c r="J291" s="2131"/>
      <c r="K291" s="2132"/>
    </row>
    <row r="292" spans="1:11">
      <c r="A292" s="1877" t="s">
        <v>2524</v>
      </c>
      <c r="B292" s="992" t="s">
        <v>398</v>
      </c>
      <c r="C292" s="3173"/>
      <c r="D292" s="524">
        <v>5.277634607106088</v>
      </c>
      <c r="E292" s="767">
        <f>D292*$F$4</f>
        <v>0</v>
      </c>
      <c r="F292" s="3171">
        <f>E292-E292*$B$4/100</f>
        <v>0</v>
      </c>
      <c r="G292" s="3187"/>
      <c r="H292" s="3188"/>
      <c r="J292" s="2131"/>
      <c r="K292" s="2132"/>
    </row>
    <row r="293" spans="1:11">
      <c r="A293" s="1877" t="s">
        <v>2525</v>
      </c>
      <c r="B293" s="992" t="s">
        <v>393</v>
      </c>
      <c r="C293" s="3173"/>
      <c r="D293" s="524">
        <v>6.5582971006387867</v>
      </c>
      <c r="E293" s="767">
        <f>D293*$F$4</f>
        <v>0</v>
      </c>
      <c r="F293" s="3171">
        <f>E293-E293*$B$4/100</f>
        <v>0</v>
      </c>
      <c r="G293" s="3187"/>
      <c r="H293" s="3188"/>
      <c r="J293" s="2131"/>
      <c r="K293" s="2132"/>
    </row>
    <row r="294" spans="1:11">
      <c r="A294" s="1877" t="s">
        <v>2526</v>
      </c>
      <c r="B294" s="992" t="s">
        <v>410</v>
      </c>
      <c r="C294" s="3173"/>
      <c r="D294" s="524">
        <v>9.7966602212278389</v>
      </c>
      <c r="E294" s="767">
        <f>D294*$F$4</f>
        <v>0</v>
      </c>
      <c r="F294" s="3171">
        <f>E294-E294*$B$4/100</f>
        <v>0</v>
      </c>
      <c r="G294" s="3187"/>
      <c r="H294" s="3188"/>
      <c r="J294" s="2131"/>
      <c r="K294" s="2132"/>
    </row>
    <row r="295" spans="1:11">
      <c r="A295" s="2203" t="s">
        <v>409</v>
      </c>
      <c r="B295" s="992"/>
      <c r="C295" s="3173"/>
      <c r="D295" s="524"/>
      <c r="E295" s="767"/>
      <c r="F295" s="3171"/>
      <c r="G295" s="3187"/>
      <c r="H295" s="3188"/>
      <c r="J295" s="2131"/>
      <c r="K295" s="2132"/>
    </row>
    <row r="296" spans="1:11">
      <c r="A296" s="2199" t="s">
        <v>2899</v>
      </c>
      <c r="B296" s="992" t="s">
        <v>395</v>
      </c>
      <c r="C296" s="3173"/>
      <c r="D296" s="524">
        <v>6.4073910106365259</v>
      </c>
      <c r="E296" s="767">
        <f t="shared" ref="E296:E309" si="42">D296*$F$4</f>
        <v>0</v>
      </c>
      <c r="F296" s="3171">
        <f t="shared" ref="F296:F309" si="43">E296-E296*$B$4/100</f>
        <v>0</v>
      </c>
      <c r="G296" s="3187"/>
      <c r="H296" s="3188"/>
      <c r="J296" s="2131"/>
      <c r="K296" s="2132"/>
    </row>
    <row r="297" spans="1:11">
      <c r="A297" s="2200" t="s">
        <v>3292</v>
      </c>
      <c r="B297" s="992" t="s">
        <v>396</v>
      </c>
      <c r="C297" s="3173"/>
      <c r="D297" s="524">
        <v>3.4730595238095239</v>
      </c>
      <c r="E297" s="767">
        <f t="shared" si="42"/>
        <v>0</v>
      </c>
      <c r="F297" s="3171">
        <f t="shared" si="43"/>
        <v>0</v>
      </c>
      <c r="G297" s="3187"/>
      <c r="H297" s="3188"/>
      <c r="J297" s="2131"/>
      <c r="K297" s="2132"/>
    </row>
    <row r="298" spans="1:11">
      <c r="A298" s="2200" t="s">
        <v>3293</v>
      </c>
      <c r="B298" s="992" t="s">
        <v>397</v>
      </c>
      <c r="C298" s="3173"/>
      <c r="D298" s="524">
        <v>5.1237842857142848</v>
      </c>
      <c r="E298" s="767">
        <f t="shared" si="42"/>
        <v>0</v>
      </c>
      <c r="F298" s="3171">
        <f t="shared" si="43"/>
        <v>0</v>
      </c>
      <c r="G298" s="3187"/>
      <c r="H298" s="3188"/>
      <c r="J298" s="2131"/>
      <c r="K298" s="2132"/>
    </row>
    <row r="299" spans="1:11" s="505" customFormat="1">
      <c r="A299" s="2199" t="s">
        <v>2900</v>
      </c>
      <c r="B299" s="992" t="s">
        <v>398</v>
      </c>
      <c r="C299" s="3173"/>
      <c r="D299" s="524">
        <v>9.7314035336592912</v>
      </c>
      <c r="E299" s="767">
        <f t="shared" si="42"/>
        <v>0</v>
      </c>
      <c r="F299" s="3171">
        <f t="shared" si="43"/>
        <v>0</v>
      </c>
      <c r="G299" s="3187"/>
      <c r="H299" s="3188"/>
      <c r="I299" s="474"/>
      <c r="J299" s="2131"/>
      <c r="K299" s="2132"/>
    </row>
    <row r="300" spans="1:11" s="505" customFormat="1">
      <c r="A300" s="2200" t="s">
        <v>3294</v>
      </c>
      <c r="B300" s="992" t="s">
        <v>2560</v>
      </c>
      <c r="C300" s="3173"/>
      <c r="D300" s="524">
        <v>5.4547464285714282</v>
      </c>
      <c r="E300" s="767">
        <f t="shared" si="42"/>
        <v>0</v>
      </c>
      <c r="F300" s="3171">
        <f t="shared" si="43"/>
        <v>0</v>
      </c>
      <c r="G300" s="3187"/>
      <c r="H300" s="3188"/>
      <c r="I300" s="474"/>
      <c r="J300" s="2131"/>
      <c r="K300" s="2132"/>
    </row>
    <row r="301" spans="1:11" s="505" customFormat="1">
      <c r="A301" s="2200" t="s">
        <v>3295</v>
      </c>
      <c r="B301" s="992" t="s">
        <v>399</v>
      </c>
      <c r="C301" s="3173"/>
      <c r="D301" s="524">
        <v>6.4353750000000014</v>
      </c>
      <c r="E301" s="767">
        <f t="shared" si="42"/>
        <v>0</v>
      </c>
      <c r="F301" s="3171">
        <f t="shared" si="43"/>
        <v>0</v>
      </c>
      <c r="G301" s="3187"/>
      <c r="H301" s="3188"/>
      <c r="I301" s="474"/>
      <c r="J301" s="2131"/>
      <c r="K301" s="2132"/>
    </row>
    <row r="302" spans="1:11" s="505" customFormat="1">
      <c r="A302" s="2199" t="s">
        <v>2901</v>
      </c>
      <c r="B302" s="992" t="s">
        <v>393</v>
      </c>
      <c r="C302" s="1320"/>
      <c r="D302" s="524">
        <v>12.007230512612306</v>
      </c>
      <c r="E302" s="767">
        <f t="shared" si="42"/>
        <v>0</v>
      </c>
      <c r="F302" s="3171">
        <f t="shared" si="43"/>
        <v>0</v>
      </c>
      <c r="G302" s="3187"/>
      <c r="H302" s="3188"/>
      <c r="I302" s="474"/>
      <c r="J302" s="2131"/>
      <c r="K302" s="2132"/>
    </row>
    <row r="303" spans="1:11" s="505" customFormat="1">
      <c r="A303" s="2199" t="s">
        <v>3296</v>
      </c>
      <c r="B303" s="992" t="s">
        <v>2562</v>
      </c>
      <c r="C303" s="1320"/>
      <c r="D303" s="524">
        <v>7.4854647619047618</v>
      </c>
      <c r="E303" s="767">
        <f t="shared" si="42"/>
        <v>0</v>
      </c>
      <c r="F303" s="3171">
        <f t="shared" si="43"/>
        <v>0</v>
      </c>
      <c r="G303" s="3187"/>
      <c r="H303" s="3188"/>
      <c r="I303" s="474"/>
      <c r="J303" s="2131"/>
      <c r="K303" s="2132"/>
    </row>
    <row r="304" spans="1:11" s="505" customFormat="1">
      <c r="A304" s="2199" t="s">
        <v>2902</v>
      </c>
      <c r="B304" s="992" t="s">
        <v>410</v>
      </c>
      <c r="C304" s="1320"/>
      <c r="D304" s="524">
        <v>16.354957321866628</v>
      </c>
      <c r="E304" s="767">
        <f t="shared" si="42"/>
        <v>0</v>
      </c>
      <c r="F304" s="3171">
        <f t="shared" si="43"/>
        <v>0</v>
      </c>
      <c r="G304" s="3187"/>
      <c r="H304" s="3188"/>
      <c r="I304" s="474"/>
      <c r="J304" s="2131"/>
      <c r="K304" s="2132"/>
    </row>
    <row r="305" spans="1:11" s="505" customFormat="1">
      <c r="A305" s="1877" t="s">
        <v>2527</v>
      </c>
      <c r="B305" s="992" t="s">
        <v>411</v>
      </c>
      <c r="C305" s="3173"/>
      <c r="D305" s="524">
        <v>25.601014241734866</v>
      </c>
      <c r="E305" s="767">
        <f t="shared" si="42"/>
        <v>0</v>
      </c>
      <c r="F305" s="3171">
        <f t="shared" si="43"/>
        <v>0</v>
      </c>
      <c r="G305" s="3187"/>
      <c r="H305" s="3188"/>
      <c r="I305" s="474"/>
      <c r="J305" s="2131"/>
      <c r="K305" s="2132"/>
    </row>
    <row r="306" spans="1:11" s="505" customFormat="1">
      <c r="A306" s="1877" t="s">
        <v>2528</v>
      </c>
      <c r="B306" s="992" t="s">
        <v>412</v>
      </c>
      <c r="C306" s="3173"/>
      <c r="D306" s="524">
        <v>45.406418918788319</v>
      </c>
      <c r="E306" s="767">
        <f t="shared" si="42"/>
        <v>0</v>
      </c>
      <c r="F306" s="3171">
        <f t="shared" si="43"/>
        <v>0</v>
      </c>
      <c r="G306" s="3187"/>
      <c r="H306" s="3188"/>
      <c r="I306" s="474"/>
      <c r="J306" s="2131"/>
      <c r="K306" s="2132"/>
    </row>
    <row r="307" spans="1:11" s="505" customFormat="1">
      <c r="A307" s="2198" t="s">
        <v>2766</v>
      </c>
      <c r="B307" s="992" t="s">
        <v>2767</v>
      </c>
      <c r="C307" s="3173"/>
      <c r="D307" s="524">
        <v>79.034005731454243</v>
      </c>
      <c r="E307" s="767">
        <f t="shared" si="42"/>
        <v>0</v>
      </c>
      <c r="F307" s="3171">
        <f t="shared" si="43"/>
        <v>0</v>
      </c>
      <c r="G307" s="3187"/>
      <c r="H307" s="3188"/>
      <c r="I307" s="474"/>
      <c r="J307" s="2131"/>
      <c r="K307" s="2132"/>
    </row>
    <row r="308" spans="1:11" s="505" customFormat="1">
      <c r="A308" s="1878" t="s">
        <v>2836</v>
      </c>
      <c r="B308" s="992" t="s">
        <v>2838</v>
      </c>
      <c r="C308" s="3173"/>
      <c r="D308" s="524">
        <v>148.88721123060876</v>
      </c>
      <c r="E308" s="767">
        <f t="shared" si="42"/>
        <v>0</v>
      </c>
      <c r="F308" s="3171">
        <f t="shared" si="43"/>
        <v>0</v>
      </c>
      <c r="G308" s="3187"/>
      <c r="H308" s="3188"/>
      <c r="I308" s="474"/>
      <c r="J308" s="2131"/>
      <c r="K308" s="2132"/>
    </row>
    <row r="309" spans="1:11" s="505" customFormat="1">
      <c r="A309" s="1878" t="s">
        <v>2837</v>
      </c>
      <c r="B309" s="992" t="s">
        <v>2839</v>
      </c>
      <c r="C309" s="3173"/>
      <c r="D309" s="524">
        <v>185.76539679278284</v>
      </c>
      <c r="E309" s="767">
        <f t="shared" si="42"/>
        <v>0</v>
      </c>
      <c r="F309" s="3171">
        <f t="shared" si="43"/>
        <v>0</v>
      </c>
      <c r="G309" s="3187"/>
      <c r="H309" s="3188"/>
      <c r="I309" s="474"/>
      <c r="J309" s="2131"/>
      <c r="K309" s="2132"/>
    </row>
    <row r="310" spans="1:11" s="505" customFormat="1">
      <c r="A310" s="2203" t="s">
        <v>2780</v>
      </c>
      <c r="B310" s="992"/>
      <c r="C310" s="3173"/>
      <c r="D310" s="524"/>
      <c r="E310" s="767"/>
      <c r="F310" s="3171"/>
      <c r="G310" s="3187"/>
      <c r="H310" s="3188"/>
      <c r="I310" s="474"/>
      <c r="J310" s="2131"/>
      <c r="K310" s="2132"/>
    </row>
    <row r="311" spans="1:11" s="505" customFormat="1">
      <c r="A311" s="1877" t="s">
        <v>2529</v>
      </c>
      <c r="B311" s="992" t="s">
        <v>395</v>
      </c>
      <c r="C311" s="3173"/>
      <c r="D311" s="524">
        <v>3.5809607303239144</v>
      </c>
      <c r="E311" s="767">
        <f>D311*$F$4</f>
        <v>0</v>
      </c>
      <c r="F311" s="3171">
        <f>E311-E311*$B$4/100</f>
        <v>0</v>
      </c>
      <c r="G311" s="3187"/>
      <c r="H311" s="3188"/>
      <c r="I311" s="474"/>
      <c r="J311" s="2131"/>
      <c r="K311" s="2132"/>
    </row>
    <row r="312" spans="1:11" s="505" customFormat="1">
      <c r="A312" s="1877" t="s">
        <v>2530</v>
      </c>
      <c r="B312" s="992" t="s">
        <v>398</v>
      </c>
      <c r="C312" s="3173"/>
      <c r="D312" s="524">
        <v>5.3959123533240767</v>
      </c>
      <c r="E312" s="767">
        <f>D312*$F$4</f>
        <v>0</v>
      </c>
      <c r="F312" s="3171">
        <f>E312-E312*$B$4/100</f>
        <v>0</v>
      </c>
      <c r="G312" s="3187"/>
      <c r="H312" s="3188"/>
      <c r="I312" s="474"/>
      <c r="J312" s="2131"/>
      <c r="K312" s="2132"/>
    </row>
    <row r="313" spans="1:11" s="505" customFormat="1">
      <c r="A313" s="1877" t="s">
        <v>2531</v>
      </c>
      <c r="B313" s="992" t="s">
        <v>393</v>
      </c>
      <c r="C313" s="3173"/>
      <c r="D313" s="524">
        <v>7.4311052968680773</v>
      </c>
      <c r="E313" s="767">
        <f>D313*$F$4</f>
        <v>0</v>
      </c>
      <c r="F313" s="3171">
        <f>E313-E313*$B$4/100</f>
        <v>0</v>
      </c>
      <c r="G313" s="3187"/>
      <c r="H313" s="3188"/>
      <c r="I313" s="474"/>
      <c r="J313" s="2131"/>
      <c r="K313" s="2132"/>
    </row>
    <row r="314" spans="1:11" s="505" customFormat="1">
      <c r="A314" s="1877" t="s">
        <v>2532</v>
      </c>
      <c r="B314" s="992" t="s">
        <v>410</v>
      </c>
      <c r="C314" s="3173"/>
      <c r="D314" s="524">
        <v>11.689104160715647</v>
      </c>
      <c r="E314" s="767">
        <f>D314*$F$4</f>
        <v>0</v>
      </c>
      <c r="F314" s="3171">
        <f>E314-E314*$B$4/100</f>
        <v>0</v>
      </c>
      <c r="G314" s="3187"/>
      <c r="H314" s="3188"/>
      <c r="I314" s="474"/>
      <c r="J314" s="2131"/>
      <c r="K314" s="2132"/>
    </row>
    <row r="315" spans="1:11" s="505" customFormat="1">
      <c r="A315" s="3174" t="s">
        <v>413</v>
      </c>
      <c r="B315" s="992"/>
      <c r="C315" s="3173"/>
      <c r="D315" s="524"/>
      <c r="E315" s="767"/>
      <c r="F315" s="3171"/>
      <c r="G315" s="3187"/>
      <c r="H315" s="3188"/>
      <c r="I315" s="474"/>
      <c r="J315" s="2131"/>
      <c r="K315" s="2132"/>
    </row>
    <row r="316" spans="1:11" s="505" customFormat="1">
      <c r="A316" s="2199" t="s">
        <v>2903</v>
      </c>
      <c r="B316" s="992" t="s">
        <v>395</v>
      </c>
      <c r="C316" s="3173"/>
      <c r="D316" s="524">
        <v>6.8886590814545459</v>
      </c>
      <c r="E316" s="767">
        <f t="shared" ref="E316:E329" si="44">D316*$F$4</f>
        <v>0</v>
      </c>
      <c r="F316" s="3171">
        <f t="shared" ref="F316:F329" si="45">E316-E316*$B$4/100</f>
        <v>0</v>
      </c>
      <c r="G316" s="3187"/>
      <c r="H316" s="3188"/>
      <c r="I316" s="474"/>
      <c r="J316" s="2131"/>
      <c r="K316" s="2132"/>
    </row>
    <row r="317" spans="1:11" s="505" customFormat="1">
      <c r="A317" s="2200" t="s">
        <v>3297</v>
      </c>
      <c r="B317" s="992" t="s">
        <v>396</v>
      </c>
      <c r="C317" s="3173"/>
      <c r="D317" s="524">
        <v>4.065522619047619</v>
      </c>
      <c r="E317" s="767">
        <f t="shared" si="44"/>
        <v>0</v>
      </c>
      <c r="F317" s="3171">
        <f t="shared" si="45"/>
        <v>0</v>
      </c>
      <c r="G317" s="3187"/>
      <c r="H317" s="3188"/>
      <c r="I317" s="474"/>
      <c r="J317" s="2131"/>
      <c r="K317" s="2132"/>
    </row>
    <row r="318" spans="1:11" s="505" customFormat="1">
      <c r="A318" s="2200" t="s">
        <v>3298</v>
      </c>
      <c r="B318" s="992" t="s">
        <v>397</v>
      </c>
      <c r="C318" s="3173"/>
      <c r="D318" s="524">
        <v>5.1769016666666667</v>
      </c>
      <c r="E318" s="767">
        <f t="shared" si="44"/>
        <v>0</v>
      </c>
      <c r="F318" s="3171">
        <f t="shared" si="45"/>
        <v>0</v>
      </c>
      <c r="G318" s="3187"/>
      <c r="H318" s="3188"/>
      <c r="I318" s="474"/>
      <c r="J318" s="2131"/>
      <c r="K318" s="2132"/>
    </row>
    <row r="319" spans="1:11" s="505" customFormat="1">
      <c r="A319" s="2199" t="s">
        <v>2904</v>
      </c>
      <c r="B319" s="992" t="s">
        <v>398</v>
      </c>
      <c r="C319" s="3173"/>
      <c r="D319" s="524">
        <v>10.751039276917812</v>
      </c>
      <c r="E319" s="767">
        <f t="shared" si="44"/>
        <v>0</v>
      </c>
      <c r="F319" s="3171">
        <f t="shared" si="45"/>
        <v>0</v>
      </c>
      <c r="G319" s="3187"/>
      <c r="H319" s="3188"/>
      <c r="I319" s="474"/>
      <c r="J319" s="2131"/>
      <c r="K319" s="2132"/>
    </row>
    <row r="320" spans="1:11" s="505" customFormat="1">
      <c r="A320" s="2199" t="s">
        <v>3299</v>
      </c>
      <c r="B320" s="992" t="s">
        <v>2560</v>
      </c>
      <c r="C320" s="3173"/>
      <c r="D320" s="524">
        <v>6.8276264285714285</v>
      </c>
      <c r="E320" s="767">
        <f t="shared" si="44"/>
        <v>0</v>
      </c>
      <c r="F320" s="3171">
        <f t="shared" si="45"/>
        <v>0</v>
      </c>
      <c r="G320" s="3187"/>
      <c r="H320" s="3188"/>
      <c r="I320" s="474"/>
      <c r="J320" s="2131"/>
      <c r="K320" s="2132"/>
    </row>
    <row r="321" spans="1:11" s="505" customFormat="1">
      <c r="A321" s="2200" t="s">
        <v>3300</v>
      </c>
      <c r="B321" s="992" t="s">
        <v>399</v>
      </c>
      <c r="C321" s="3173"/>
      <c r="D321" s="524">
        <v>7.5876135714285722</v>
      </c>
      <c r="E321" s="767">
        <f t="shared" si="44"/>
        <v>0</v>
      </c>
      <c r="F321" s="3171">
        <f t="shared" si="45"/>
        <v>0</v>
      </c>
      <c r="G321" s="3187"/>
      <c r="H321" s="3188"/>
      <c r="I321" s="474"/>
      <c r="J321" s="2131"/>
      <c r="K321" s="2132"/>
    </row>
    <row r="322" spans="1:11" s="505" customFormat="1">
      <c r="A322" s="2199" t="s">
        <v>2905</v>
      </c>
      <c r="B322" s="992" t="s">
        <v>393</v>
      </c>
      <c r="C322" s="3173"/>
      <c r="D322" s="524">
        <v>8.1122219733647665</v>
      </c>
      <c r="E322" s="767">
        <f t="shared" si="44"/>
        <v>0</v>
      </c>
      <c r="F322" s="3171">
        <f t="shared" si="45"/>
        <v>0</v>
      </c>
      <c r="G322" s="3187"/>
      <c r="H322" s="3188"/>
      <c r="I322" s="474"/>
      <c r="J322" s="2131"/>
      <c r="K322" s="2132"/>
    </row>
    <row r="323" spans="1:11" s="505" customFormat="1">
      <c r="A323" s="2199" t="s">
        <v>3301</v>
      </c>
      <c r="B323" s="992" t="s">
        <v>2562</v>
      </c>
      <c r="C323" s="3173"/>
      <c r="D323" s="524">
        <v>9.6837071428571448</v>
      </c>
      <c r="E323" s="767">
        <f t="shared" si="44"/>
        <v>0</v>
      </c>
      <c r="F323" s="3171">
        <f t="shared" si="45"/>
        <v>0</v>
      </c>
      <c r="G323" s="3187"/>
      <c r="H323" s="3188"/>
      <c r="I323" s="474"/>
      <c r="J323" s="2131"/>
      <c r="K323" s="2132"/>
    </row>
    <row r="324" spans="1:11" s="505" customFormat="1">
      <c r="A324" s="2199" t="s">
        <v>2906</v>
      </c>
      <c r="B324" s="992" t="s">
        <v>410</v>
      </c>
      <c r="C324" s="3173"/>
      <c r="D324" s="524">
        <v>18.883653965147751</v>
      </c>
      <c r="E324" s="767">
        <f t="shared" si="44"/>
        <v>0</v>
      </c>
      <c r="F324" s="3171">
        <f t="shared" si="45"/>
        <v>0</v>
      </c>
      <c r="G324" s="3187"/>
      <c r="H324" s="3188"/>
      <c r="I324" s="474"/>
      <c r="J324" s="2131"/>
      <c r="K324" s="2132"/>
    </row>
    <row r="325" spans="1:11" s="505" customFormat="1">
      <c r="A325" s="1877" t="s">
        <v>2533</v>
      </c>
      <c r="B325" s="992" t="s">
        <v>411</v>
      </c>
      <c r="C325" s="3173"/>
      <c r="D325" s="524">
        <v>29.141189542328441</v>
      </c>
      <c r="E325" s="767">
        <f t="shared" si="44"/>
        <v>0</v>
      </c>
      <c r="F325" s="3171">
        <f t="shared" si="45"/>
        <v>0</v>
      </c>
      <c r="G325" s="3187"/>
      <c r="H325" s="3188"/>
      <c r="I325" s="474"/>
      <c r="J325" s="2131"/>
      <c r="K325" s="2132"/>
    </row>
    <row r="326" spans="1:11" s="505" customFormat="1">
      <c r="A326" s="1877" t="s">
        <v>2534</v>
      </c>
      <c r="B326" s="992" t="s">
        <v>412</v>
      </c>
      <c r="C326" s="3173"/>
      <c r="D326" s="524">
        <v>53.612447380532871</v>
      </c>
      <c r="E326" s="767">
        <f t="shared" si="44"/>
        <v>0</v>
      </c>
      <c r="F326" s="3171">
        <f t="shared" si="45"/>
        <v>0</v>
      </c>
      <c r="G326" s="3187"/>
      <c r="H326" s="3188"/>
      <c r="I326" s="474"/>
      <c r="J326" s="2131"/>
      <c r="K326" s="2132"/>
    </row>
    <row r="327" spans="1:11" s="505" customFormat="1">
      <c r="A327" s="2198" t="s">
        <v>2768</v>
      </c>
      <c r="B327" s="992" t="s">
        <v>2767</v>
      </c>
      <c r="C327" s="3173"/>
      <c r="D327" s="524">
        <v>95.77234609278608</v>
      </c>
      <c r="E327" s="767">
        <f t="shared" si="44"/>
        <v>0</v>
      </c>
      <c r="F327" s="3171">
        <f t="shared" si="45"/>
        <v>0</v>
      </c>
      <c r="G327" s="3187"/>
      <c r="H327" s="3188"/>
      <c r="I327" s="474"/>
      <c r="J327" s="2131"/>
      <c r="K327" s="2132"/>
    </row>
    <row r="328" spans="1:11" s="505" customFormat="1">
      <c r="A328" s="2198" t="s">
        <v>2907</v>
      </c>
      <c r="B328" s="992" t="s">
        <v>2838</v>
      </c>
      <c r="C328" s="3173"/>
      <c r="D328" s="524">
        <v>166.80832905412049</v>
      </c>
      <c r="E328" s="767">
        <f t="shared" si="44"/>
        <v>0</v>
      </c>
      <c r="F328" s="3171">
        <f t="shared" si="45"/>
        <v>0</v>
      </c>
      <c r="G328" s="3187"/>
      <c r="H328" s="3188"/>
      <c r="I328" s="474"/>
      <c r="J328" s="2131"/>
      <c r="K328" s="2132"/>
    </row>
    <row r="329" spans="1:11">
      <c r="A329" s="2198" t="s">
        <v>2908</v>
      </c>
      <c r="B329" s="992" t="s">
        <v>2839</v>
      </c>
      <c r="C329" s="3173"/>
      <c r="D329" s="524">
        <v>200.74996367571003</v>
      </c>
      <c r="E329" s="767">
        <f t="shared" si="44"/>
        <v>0</v>
      </c>
      <c r="F329" s="3171">
        <f t="shared" si="45"/>
        <v>0</v>
      </c>
      <c r="G329" s="3187"/>
      <c r="H329" s="3188"/>
      <c r="J329" s="2131"/>
      <c r="K329" s="2132"/>
    </row>
    <row r="330" spans="1:11">
      <c r="A330" s="2203" t="s">
        <v>2294</v>
      </c>
      <c r="B330" s="992"/>
      <c r="C330" s="3173"/>
      <c r="D330" s="524"/>
      <c r="E330" s="767"/>
      <c r="F330" s="3171"/>
      <c r="G330" s="3187"/>
      <c r="H330" s="3188"/>
      <c r="J330" s="2131"/>
      <c r="K330" s="2132"/>
    </row>
    <row r="331" spans="1:11">
      <c r="A331" s="1877" t="s">
        <v>2535</v>
      </c>
      <c r="B331" s="992" t="s">
        <v>395</v>
      </c>
      <c r="C331" s="3173"/>
      <c r="D331" s="524">
        <v>3.9235583400587766</v>
      </c>
      <c r="E331" s="767">
        <f>D331*$F$4</f>
        <v>0</v>
      </c>
      <c r="F331" s="3171">
        <f>E331-E331*$B$4/100</f>
        <v>0</v>
      </c>
      <c r="G331" s="3187"/>
      <c r="H331" s="3188"/>
      <c r="J331" s="2131"/>
      <c r="K331" s="2132"/>
    </row>
    <row r="332" spans="1:11">
      <c r="A332" s="1877" t="s">
        <v>2536</v>
      </c>
      <c r="B332" s="992" t="s">
        <v>397</v>
      </c>
      <c r="C332" s="3173"/>
      <c r="D332" s="524">
        <v>5.3021058649442923</v>
      </c>
      <c r="E332" s="767">
        <f>D332*$F$4</f>
        <v>0</v>
      </c>
      <c r="F332" s="3171">
        <f>E332-E332*$B$4/100</f>
        <v>0</v>
      </c>
      <c r="G332" s="3187"/>
      <c r="H332" s="3188"/>
      <c r="J332" s="2131"/>
      <c r="K332" s="2132"/>
    </row>
    <row r="333" spans="1:11">
      <c r="A333" s="2203" t="s">
        <v>13846</v>
      </c>
      <c r="B333" s="992"/>
      <c r="C333" s="3173"/>
      <c r="D333" s="524"/>
      <c r="E333" s="767"/>
      <c r="F333" s="3171"/>
      <c r="G333" s="3187"/>
      <c r="H333" s="3188"/>
      <c r="J333" s="2131"/>
      <c r="K333" s="2132"/>
    </row>
    <row r="334" spans="1:11">
      <c r="A334" s="3194" t="s">
        <v>3831</v>
      </c>
      <c r="B334" s="992" t="s">
        <v>395</v>
      </c>
      <c r="C334" s="3173"/>
      <c r="D334" s="524">
        <v>4.2498417779015014</v>
      </c>
      <c r="E334" s="767">
        <f>D334*$F$4</f>
        <v>0</v>
      </c>
      <c r="F334" s="3171">
        <f>E334-E334*$B$4/100</f>
        <v>0</v>
      </c>
      <c r="G334" s="3187"/>
      <c r="H334" s="3188"/>
      <c r="J334" s="2131"/>
      <c r="K334" s="2132"/>
    </row>
    <row r="335" spans="1:11">
      <c r="A335" s="3194" t="s">
        <v>3832</v>
      </c>
      <c r="B335" s="992" t="s">
        <v>397</v>
      </c>
      <c r="C335" s="3173"/>
      <c r="D335" s="524">
        <v>4.2498417779015014</v>
      </c>
      <c r="E335" s="767">
        <f>D335*$F$4</f>
        <v>0</v>
      </c>
      <c r="F335" s="3171">
        <f>E335-E335*$B$4/100</f>
        <v>0</v>
      </c>
      <c r="G335" s="3187"/>
      <c r="H335" s="3188"/>
      <c r="J335" s="2131"/>
      <c r="K335" s="2132"/>
    </row>
    <row r="336" spans="1:11">
      <c r="A336" s="2203" t="s">
        <v>414</v>
      </c>
      <c r="B336" s="992"/>
      <c r="C336" s="3173"/>
      <c r="D336" s="524"/>
      <c r="E336" s="767"/>
      <c r="F336" s="3171"/>
      <c r="G336" s="3187"/>
      <c r="H336" s="3188"/>
      <c r="J336" s="2131"/>
      <c r="K336" s="2132"/>
    </row>
    <row r="337" spans="1:11">
      <c r="A337" s="1879" t="s">
        <v>2976</v>
      </c>
      <c r="B337" s="992">
        <v>16</v>
      </c>
      <c r="C337" s="3173"/>
      <c r="D337" s="524">
        <v>0.13689537551768846</v>
      </c>
      <c r="E337" s="767">
        <f t="shared" ref="E337:E342" si="46">D337*$F$4</f>
        <v>0</v>
      </c>
      <c r="F337" s="3171">
        <f t="shared" ref="F337:F342" si="47">E337-E337*$B$4/100</f>
        <v>0</v>
      </c>
      <c r="G337" s="3187"/>
      <c r="H337" s="3188"/>
      <c r="J337" s="2131"/>
      <c r="K337" s="2132"/>
    </row>
    <row r="338" spans="1:11">
      <c r="A338" s="2207" t="s">
        <v>12830</v>
      </c>
      <c r="B338" s="992">
        <v>20</v>
      </c>
      <c r="C338" s="3173"/>
      <c r="D338" s="524">
        <v>0.10267153163826633</v>
      </c>
      <c r="E338" s="767">
        <f t="shared" si="46"/>
        <v>0</v>
      </c>
      <c r="F338" s="3171">
        <f t="shared" si="47"/>
        <v>0</v>
      </c>
      <c r="G338" s="3187"/>
      <c r="H338" s="3188"/>
      <c r="J338" s="2131"/>
      <c r="K338" s="2132"/>
    </row>
    <row r="339" spans="1:11">
      <c r="A339" s="2207" t="s">
        <v>12831</v>
      </c>
      <c r="B339" s="992">
        <v>25</v>
      </c>
      <c r="C339" s="3173"/>
      <c r="D339" s="524">
        <v>0.11978345357797739</v>
      </c>
      <c r="E339" s="767">
        <f t="shared" si="46"/>
        <v>0</v>
      </c>
      <c r="F339" s="3171">
        <f t="shared" si="47"/>
        <v>0</v>
      </c>
      <c r="G339" s="3187"/>
      <c r="H339" s="3188"/>
      <c r="J339" s="2131"/>
      <c r="K339" s="2132"/>
    </row>
    <row r="340" spans="1:11" s="505" customFormat="1">
      <c r="A340" s="2207" t="s">
        <v>12832</v>
      </c>
      <c r="B340" s="992">
        <v>32</v>
      </c>
      <c r="C340" s="3173"/>
      <c r="D340" s="524">
        <v>0.14972931697247174</v>
      </c>
      <c r="E340" s="767">
        <f t="shared" si="46"/>
        <v>0</v>
      </c>
      <c r="F340" s="3171">
        <f t="shared" si="47"/>
        <v>0</v>
      </c>
      <c r="G340" s="3187"/>
      <c r="H340" s="3188"/>
      <c r="I340" s="474"/>
      <c r="J340" s="2131"/>
      <c r="K340" s="2132"/>
    </row>
    <row r="341" spans="1:11" s="505" customFormat="1">
      <c r="A341" s="1877" t="s">
        <v>2537</v>
      </c>
      <c r="B341" s="992">
        <v>40</v>
      </c>
      <c r="C341" s="3173"/>
      <c r="D341" s="524">
        <v>0.48341179479683744</v>
      </c>
      <c r="E341" s="767">
        <f t="shared" si="46"/>
        <v>0</v>
      </c>
      <c r="F341" s="3171">
        <f t="shared" si="47"/>
        <v>0</v>
      </c>
      <c r="G341" s="3187"/>
      <c r="H341" s="3188"/>
      <c r="I341" s="474"/>
      <c r="J341" s="2131"/>
      <c r="K341" s="2132"/>
    </row>
    <row r="342" spans="1:11" s="505" customFormat="1">
      <c r="A342" s="1877" t="s">
        <v>2538</v>
      </c>
      <c r="B342" s="992">
        <v>50</v>
      </c>
      <c r="C342" s="3173"/>
      <c r="D342" s="524">
        <v>0.6117512093446702</v>
      </c>
      <c r="E342" s="767">
        <f t="shared" si="46"/>
        <v>0</v>
      </c>
      <c r="F342" s="3171">
        <f t="shared" si="47"/>
        <v>0</v>
      </c>
      <c r="G342" s="3187"/>
      <c r="H342" s="3188"/>
      <c r="I342" s="474"/>
      <c r="J342" s="2131"/>
      <c r="K342" s="2132"/>
    </row>
    <row r="343" spans="1:11">
      <c r="A343" s="2203" t="s">
        <v>415</v>
      </c>
      <c r="B343" s="992"/>
      <c r="C343" s="3173"/>
      <c r="D343" s="524"/>
      <c r="E343" s="767"/>
      <c r="F343" s="3171"/>
      <c r="G343" s="3187"/>
      <c r="H343" s="3188"/>
      <c r="J343" s="2131"/>
      <c r="K343" s="2132"/>
    </row>
    <row r="344" spans="1:11">
      <c r="A344" s="1879" t="s">
        <v>2977</v>
      </c>
      <c r="B344" s="992">
        <v>16</v>
      </c>
      <c r="C344" s="3173"/>
      <c r="D344" s="524">
        <v>0.42779804849277642</v>
      </c>
      <c r="E344" s="767">
        <f>D344*$F$4</f>
        <v>0</v>
      </c>
      <c r="F344" s="3171">
        <f>E344-E344*$B$4/100</f>
        <v>0</v>
      </c>
      <c r="G344" s="3187"/>
      <c r="H344" s="3188"/>
      <c r="J344" s="2131"/>
      <c r="K344" s="2132"/>
    </row>
    <row r="345" spans="1:11">
      <c r="A345" s="1877" t="s">
        <v>2539</v>
      </c>
      <c r="B345" s="992">
        <v>20</v>
      </c>
      <c r="C345" s="3173"/>
      <c r="D345" s="524">
        <v>0.28234671200523243</v>
      </c>
      <c r="E345" s="767">
        <f>D345*$F$4</f>
        <v>0</v>
      </c>
      <c r="F345" s="3171">
        <f>E345-E345*$B$4/100</f>
        <v>0</v>
      </c>
      <c r="G345" s="3187"/>
      <c r="H345" s="3188"/>
      <c r="J345" s="2131"/>
      <c r="K345" s="2132"/>
    </row>
    <row r="346" spans="1:11">
      <c r="A346" s="1877" t="s">
        <v>2540</v>
      </c>
      <c r="B346" s="992">
        <v>25</v>
      </c>
      <c r="C346" s="3173"/>
      <c r="D346" s="524">
        <v>0.4106861265530653</v>
      </c>
      <c r="E346" s="767">
        <f>D346*$F$4</f>
        <v>0</v>
      </c>
      <c r="F346" s="3171">
        <f>E346-E346*$B$4/100</f>
        <v>0</v>
      </c>
      <c r="G346" s="3187"/>
      <c r="H346" s="3188"/>
      <c r="J346" s="2131"/>
      <c r="K346" s="2132"/>
    </row>
    <row r="347" spans="1:11">
      <c r="A347" s="1877" t="s">
        <v>2541</v>
      </c>
      <c r="B347" s="992">
        <v>32</v>
      </c>
      <c r="C347" s="3173"/>
      <c r="D347" s="524">
        <v>0.58608332643510364</v>
      </c>
      <c r="E347" s="767">
        <f>D347*$F$4</f>
        <v>0</v>
      </c>
      <c r="F347" s="3171">
        <f>E347-E347*$B$4/100</f>
        <v>0</v>
      </c>
      <c r="G347" s="3187"/>
      <c r="H347" s="3188"/>
      <c r="J347" s="2131"/>
      <c r="K347" s="2132"/>
    </row>
    <row r="348" spans="1:11">
      <c r="A348" s="2203" t="s">
        <v>2841</v>
      </c>
      <c r="B348" s="992"/>
      <c r="C348" s="3173"/>
      <c r="D348" s="524"/>
      <c r="E348" s="767"/>
      <c r="F348" s="3171"/>
      <c r="G348" s="3187"/>
      <c r="H348" s="3188"/>
      <c r="J348" s="2131"/>
      <c r="K348" s="2132"/>
    </row>
    <row r="349" spans="1:11">
      <c r="A349" s="1877" t="s">
        <v>2542</v>
      </c>
      <c r="B349" s="992" t="s">
        <v>395</v>
      </c>
      <c r="C349" s="3173"/>
      <c r="D349" s="524">
        <v>16.729537232323818</v>
      </c>
      <c r="E349" s="767">
        <f>D349*$F$4</f>
        <v>0</v>
      </c>
      <c r="F349" s="3171">
        <f>E349-E349*$B$4/100</f>
        <v>0</v>
      </c>
      <c r="G349" s="3187"/>
      <c r="H349" s="3188"/>
      <c r="J349" s="2131"/>
      <c r="K349" s="2132"/>
    </row>
    <row r="350" spans="1:11">
      <c r="A350" s="2203" t="s">
        <v>2842</v>
      </c>
      <c r="B350" s="992"/>
      <c r="C350" s="3173"/>
      <c r="D350" s="524"/>
      <c r="E350" s="767"/>
      <c r="F350" s="3171"/>
      <c r="G350" s="3187"/>
      <c r="H350" s="3188"/>
      <c r="J350" s="2131"/>
      <c r="K350" s="2132"/>
    </row>
    <row r="351" spans="1:11">
      <c r="A351" s="1877" t="s">
        <v>2543</v>
      </c>
      <c r="B351" s="992" t="s">
        <v>395</v>
      </c>
      <c r="C351" s="3173"/>
      <c r="D351" s="524">
        <v>16.729537232323818</v>
      </c>
      <c r="E351" s="767">
        <f>D351*$F$4</f>
        <v>0</v>
      </c>
      <c r="F351" s="3171">
        <f>E351-E351*$B$4/100</f>
        <v>0</v>
      </c>
      <c r="G351" s="3187"/>
      <c r="H351" s="3188"/>
      <c r="J351" s="2131"/>
      <c r="K351" s="2132"/>
    </row>
    <row r="352" spans="1:11">
      <c r="A352" s="2203" t="s">
        <v>2843</v>
      </c>
      <c r="B352" s="992"/>
      <c r="C352" s="3173"/>
      <c r="D352" s="524"/>
      <c r="E352" s="767"/>
      <c r="F352" s="3171"/>
      <c r="G352" s="3187"/>
      <c r="H352" s="3188"/>
      <c r="J352" s="2131"/>
      <c r="K352" s="2132"/>
    </row>
    <row r="353" spans="1:11">
      <c r="A353" s="1877" t="s">
        <v>2544</v>
      </c>
      <c r="B353" s="992" t="s">
        <v>395</v>
      </c>
      <c r="C353" s="3173"/>
      <c r="D353" s="524">
        <v>6.8950182000857048</v>
      </c>
      <c r="E353" s="767">
        <f>D353*$F$4</f>
        <v>0</v>
      </c>
      <c r="F353" s="3171">
        <f>E353-E353*$B$4/100</f>
        <v>0</v>
      </c>
      <c r="G353" s="3187"/>
      <c r="H353" s="3188"/>
      <c r="J353" s="2131"/>
      <c r="K353" s="2132"/>
    </row>
    <row r="354" spans="1:11">
      <c r="A354" s="3190" t="s">
        <v>3833</v>
      </c>
      <c r="B354" s="992" t="s">
        <v>3835</v>
      </c>
      <c r="C354" s="3173"/>
      <c r="D354" s="524">
        <v>11.771029181632461</v>
      </c>
      <c r="E354" s="767">
        <f>D354*$F$4</f>
        <v>0</v>
      </c>
      <c r="F354" s="3171">
        <f>E354-E354*$B$4/100</f>
        <v>0</v>
      </c>
      <c r="G354" s="3187"/>
      <c r="H354" s="3188"/>
      <c r="J354" s="2131"/>
      <c r="K354" s="2132"/>
    </row>
    <row r="355" spans="1:11">
      <c r="A355" s="3190" t="s">
        <v>3834</v>
      </c>
      <c r="B355" s="992" t="s">
        <v>3836</v>
      </c>
      <c r="C355" s="3173"/>
      <c r="D355" s="524">
        <v>11.771029181632461</v>
      </c>
      <c r="E355" s="767">
        <f>D355*$F$4</f>
        <v>0</v>
      </c>
      <c r="F355" s="3171">
        <f>E355-E355*$B$4/100</f>
        <v>0</v>
      </c>
      <c r="G355" s="3187"/>
      <c r="H355" s="3188"/>
      <c r="J355" s="2131"/>
      <c r="K355" s="2132"/>
    </row>
    <row r="356" spans="1:11">
      <c r="A356" s="1877" t="s">
        <v>2545</v>
      </c>
      <c r="B356" s="992" t="s">
        <v>398</v>
      </c>
      <c r="C356" s="3173"/>
      <c r="D356" s="524">
        <v>10.333843398113338</v>
      </c>
      <c r="E356" s="767">
        <f>D356*$F$4</f>
        <v>0</v>
      </c>
      <c r="F356" s="3171">
        <f>E356-E356*$B$4/100</f>
        <v>0</v>
      </c>
      <c r="G356" s="3187"/>
      <c r="H356" s="3188"/>
      <c r="J356" s="2131"/>
      <c r="K356" s="2132"/>
    </row>
    <row r="357" spans="1:11">
      <c r="A357" s="2203" t="s">
        <v>2844</v>
      </c>
      <c r="B357" s="992"/>
      <c r="C357" s="3173"/>
      <c r="D357" s="524"/>
      <c r="E357" s="767"/>
      <c r="F357" s="3171"/>
      <c r="G357" s="3187"/>
      <c r="H357" s="3188"/>
      <c r="J357" s="2131"/>
      <c r="K357" s="2132"/>
    </row>
    <row r="358" spans="1:11">
      <c r="A358" s="1877" t="s">
        <v>2546</v>
      </c>
      <c r="B358" s="992" t="s">
        <v>395</v>
      </c>
      <c r="C358" s="3173"/>
      <c r="D358" s="524">
        <v>7.4638137820827009</v>
      </c>
      <c r="E358" s="767">
        <f>D358*$F$4</f>
        <v>0</v>
      </c>
      <c r="F358" s="3171">
        <f>E358-E358*$B$4/100</f>
        <v>0</v>
      </c>
      <c r="G358" s="3187"/>
      <c r="H358" s="3188"/>
      <c r="J358" s="2131"/>
      <c r="K358" s="2132"/>
    </row>
    <row r="359" spans="1:11">
      <c r="A359" s="3190" t="s">
        <v>3837</v>
      </c>
      <c r="B359" s="992" t="s">
        <v>3835</v>
      </c>
      <c r="C359" s="3173"/>
      <c r="D359" s="524">
        <v>11.771029181632461</v>
      </c>
      <c r="E359" s="767">
        <f>D359*$F$4</f>
        <v>0</v>
      </c>
      <c r="F359" s="3171">
        <f>E359-E359*$B$4/100</f>
        <v>0</v>
      </c>
      <c r="G359" s="3187"/>
      <c r="H359" s="3188"/>
      <c r="J359" s="2131"/>
      <c r="K359" s="2132"/>
    </row>
    <row r="360" spans="1:11">
      <c r="A360" s="3190" t="s">
        <v>3838</v>
      </c>
      <c r="B360" s="992" t="s">
        <v>3836</v>
      </c>
      <c r="C360" s="3173"/>
      <c r="D360" s="524">
        <v>11.771029181632461</v>
      </c>
      <c r="E360" s="767">
        <f>D360*$F$4</f>
        <v>0</v>
      </c>
      <c r="F360" s="3171">
        <f>E360-E360*$B$4/100</f>
        <v>0</v>
      </c>
      <c r="G360" s="3187"/>
      <c r="H360" s="3188"/>
      <c r="J360" s="2131"/>
      <c r="K360" s="2132"/>
    </row>
    <row r="361" spans="1:11">
      <c r="A361" s="1877" t="s">
        <v>2547</v>
      </c>
      <c r="B361" s="992" t="s">
        <v>398</v>
      </c>
      <c r="C361" s="3173"/>
      <c r="D361" s="524">
        <v>10.911322882125553</v>
      </c>
      <c r="E361" s="767">
        <f>D361*$F$4</f>
        <v>0</v>
      </c>
      <c r="F361" s="3171">
        <f>E361-E361*$B$4/100</f>
        <v>0</v>
      </c>
      <c r="G361" s="3187"/>
      <c r="H361" s="3188"/>
      <c r="J361" s="2131"/>
      <c r="K361" s="2132"/>
    </row>
    <row r="362" spans="1:11">
      <c r="A362" s="2203" t="s">
        <v>2548</v>
      </c>
      <c r="B362" s="992"/>
      <c r="C362" s="3173"/>
      <c r="D362" s="524"/>
      <c r="E362" s="767"/>
      <c r="F362" s="3171"/>
      <c r="G362" s="3187"/>
      <c r="H362" s="3188"/>
      <c r="J362" s="2131"/>
      <c r="K362" s="2132"/>
    </row>
    <row r="363" spans="1:11">
      <c r="A363" s="1877" t="s">
        <v>2549</v>
      </c>
      <c r="B363" s="992">
        <v>20</v>
      </c>
      <c r="C363" s="3173"/>
      <c r="D363" s="524">
        <v>3.6650992857142861</v>
      </c>
      <c r="E363" s="767">
        <f>D363*$F$4</f>
        <v>0</v>
      </c>
      <c r="F363" s="3171">
        <f>E363-E363*$B$4/100</f>
        <v>0</v>
      </c>
      <c r="G363" s="3187"/>
      <c r="H363" s="3188"/>
      <c r="J363" s="2131"/>
      <c r="K363" s="2132"/>
    </row>
    <row r="364" spans="1:11">
      <c r="A364" s="1877" t="s">
        <v>2550</v>
      </c>
      <c r="B364" s="992">
        <v>25</v>
      </c>
      <c r="C364" s="3173"/>
      <c r="D364" s="524">
        <v>5.4874340476190486</v>
      </c>
      <c r="E364" s="767">
        <f>D364*$F$4</f>
        <v>0</v>
      </c>
      <c r="F364" s="3171">
        <f>E364-E364*$B$4/100</f>
        <v>0</v>
      </c>
      <c r="G364" s="3187"/>
      <c r="H364" s="3188"/>
      <c r="J364" s="2131"/>
      <c r="K364" s="2132"/>
    </row>
    <row r="365" spans="1:11">
      <c r="A365" s="1877" t="s">
        <v>2840</v>
      </c>
      <c r="B365" s="992">
        <v>32</v>
      </c>
      <c r="C365" s="3173"/>
      <c r="D365" s="524">
        <v>8.8910323809523817</v>
      </c>
      <c r="E365" s="767">
        <f>D365*$F$4</f>
        <v>0</v>
      </c>
      <c r="F365" s="3171">
        <f>E365-E365*$B$4/100</f>
        <v>0</v>
      </c>
      <c r="G365" s="3187"/>
      <c r="H365" s="3188"/>
      <c r="J365" s="2131"/>
      <c r="K365" s="2132"/>
    </row>
    <row r="366" spans="1:11">
      <c r="A366" s="2203" t="s">
        <v>2551</v>
      </c>
      <c r="B366" s="992"/>
      <c r="C366" s="3173"/>
      <c r="D366" s="524"/>
      <c r="E366" s="767"/>
      <c r="F366" s="3171"/>
      <c r="G366" s="3187"/>
      <c r="H366" s="3188"/>
      <c r="J366" s="2131"/>
      <c r="K366" s="2132"/>
    </row>
    <row r="367" spans="1:11">
      <c r="A367" s="1877" t="s">
        <v>2552</v>
      </c>
      <c r="B367" s="992">
        <v>20</v>
      </c>
      <c r="C367" s="3173"/>
      <c r="D367" s="524">
        <v>3.6650992857142861</v>
      </c>
      <c r="E367" s="767">
        <f>D367*$F$4</f>
        <v>0</v>
      </c>
      <c r="F367" s="3171">
        <f>E367-E367*$B$4/100</f>
        <v>0</v>
      </c>
      <c r="G367" s="3187"/>
      <c r="H367" s="3188"/>
      <c r="J367" s="2131"/>
      <c r="K367" s="2132"/>
    </row>
    <row r="368" spans="1:11">
      <c r="A368" s="1877" t="s">
        <v>2553</v>
      </c>
      <c r="B368" s="992">
        <v>25</v>
      </c>
      <c r="C368" s="3173"/>
      <c r="D368" s="524">
        <v>5.4874340476190486</v>
      </c>
      <c r="E368" s="767">
        <f>D368*$F$4</f>
        <v>0</v>
      </c>
      <c r="F368" s="3171">
        <f>E368-E368*$B$4/100</f>
        <v>0</v>
      </c>
      <c r="G368" s="3187"/>
      <c r="H368" s="3188"/>
      <c r="J368" s="2131"/>
      <c r="K368" s="2132"/>
    </row>
    <row r="369" spans="1:11">
      <c r="A369" s="1877" t="s">
        <v>2554</v>
      </c>
      <c r="B369" s="992">
        <v>32</v>
      </c>
      <c r="C369" s="3173"/>
      <c r="D369" s="524">
        <v>8.8910323809523817</v>
      </c>
      <c r="E369" s="767">
        <f>D369*$F$4</f>
        <v>0</v>
      </c>
      <c r="F369" s="3171">
        <f>E369-E369*$B$4/100</f>
        <v>0</v>
      </c>
      <c r="G369" s="3187"/>
      <c r="H369" s="3188"/>
      <c r="J369" s="2131"/>
      <c r="K369" s="2132"/>
    </row>
    <row r="370" spans="1:11">
      <c r="A370" s="3174" t="s">
        <v>3839</v>
      </c>
      <c r="B370" s="992"/>
      <c r="C370" s="3173"/>
      <c r="D370" s="524"/>
      <c r="E370" s="767"/>
      <c r="F370" s="3171"/>
      <c r="G370" s="3187"/>
      <c r="H370" s="3188"/>
      <c r="J370" s="2131"/>
      <c r="K370" s="2132"/>
    </row>
    <row r="371" spans="1:11">
      <c r="A371" s="2202" t="s">
        <v>3840</v>
      </c>
      <c r="B371" s="992">
        <v>20</v>
      </c>
      <c r="C371" s="3173"/>
      <c r="D371" s="524">
        <v>14.300833333333335</v>
      </c>
      <c r="E371" s="767">
        <f>D371*$F$4</f>
        <v>0</v>
      </c>
      <c r="F371" s="3171">
        <f>E371-E371*$B$4/100</f>
        <v>0</v>
      </c>
      <c r="G371" s="3187"/>
      <c r="H371" s="3188"/>
      <c r="J371" s="2131"/>
      <c r="K371" s="2132"/>
    </row>
    <row r="372" spans="1:11">
      <c r="A372" s="2202" t="s">
        <v>3841</v>
      </c>
      <c r="B372" s="992">
        <v>25</v>
      </c>
      <c r="C372" s="3173"/>
      <c r="D372" s="524">
        <v>16.809608095238097</v>
      </c>
      <c r="E372" s="767">
        <f>D372*$F$4</f>
        <v>0</v>
      </c>
      <c r="F372" s="3171">
        <f>E372-E372*$B$4/100</f>
        <v>0</v>
      </c>
      <c r="G372" s="3187"/>
      <c r="H372" s="3188"/>
      <c r="J372" s="2131"/>
      <c r="K372" s="2132"/>
    </row>
    <row r="373" spans="1:11">
      <c r="A373" s="2202" t="s">
        <v>3842</v>
      </c>
      <c r="B373" s="992">
        <v>32</v>
      </c>
      <c r="C373" s="3173"/>
      <c r="D373" s="524">
        <v>28.086836666666667</v>
      </c>
      <c r="E373" s="767">
        <f>D373*$F$4</f>
        <v>0</v>
      </c>
      <c r="F373" s="3171">
        <f>E373-E373*$B$4/100</f>
        <v>0</v>
      </c>
      <c r="G373" s="3187"/>
      <c r="H373" s="3188"/>
      <c r="J373" s="2131"/>
      <c r="K373" s="2132"/>
    </row>
    <row r="374" spans="1:11">
      <c r="A374" s="3174" t="s">
        <v>3843</v>
      </c>
      <c r="B374" s="992"/>
      <c r="C374" s="3173"/>
      <c r="D374" s="524"/>
      <c r="E374" s="767"/>
      <c r="F374" s="3171"/>
      <c r="G374" s="3187"/>
      <c r="H374" s="3188"/>
      <c r="J374" s="2131"/>
      <c r="K374" s="2132"/>
    </row>
    <row r="375" spans="1:11">
      <c r="A375" s="2202" t="s">
        <v>3844</v>
      </c>
      <c r="B375" s="992">
        <v>20</v>
      </c>
      <c r="C375" s="3173"/>
      <c r="D375" s="524">
        <v>14.300833333333335</v>
      </c>
      <c r="E375" s="767">
        <f>D375*$F$4</f>
        <v>0</v>
      </c>
      <c r="F375" s="3171">
        <f>E375-E375*$B$4/100</f>
        <v>0</v>
      </c>
      <c r="G375" s="3187"/>
      <c r="H375" s="3188"/>
      <c r="J375" s="2131"/>
      <c r="K375" s="2132"/>
    </row>
    <row r="376" spans="1:11">
      <c r="A376" s="2202" t="s">
        <v>6139</v>
      </c>
      <c r="B376" s="992">
        <v>25</v>
      </c>
      <c r="C376" s="3173"/>
      <c r="D376" s="524">
        <v>16.809608095238097</v>
      </c>
      <c r="E376" s="767">
        <f>D376*$F$4</f>
        <v>0</v>
      </c>
      <c r="F376" s="3171">
        <f>E376-E376*$B$4/100</f>
        <v>0</v>
      </c>
      <c r="G376" s="3187"/>
      <c r="H376" s="3188"/>
      <c r="J376" s="2131"/>
      <c r="K376" s="2132"/>
    </row>
    <row r="377" spans="1:11">
      <c r="A377" s="2202" t="s">
        <v>6140</v>
      </c>
      <c r="B377" s="992">
        <v>32</v>
      </c>
      <c r="C377" s="3173"/>
      <c r="D377" s="524">
        <v>28.086836666666667</v>
      </c>
      <c r="E377" s="767">
        <f>D377*$F$4</f>
        <v>0</v>
      </c>
      <c r="F377" s="3171">
        <f>E377-E377*$B$4/100</f>
        <v>0</v>
      </c>
      <c r="G377" s="3187"/>
      <c r="H377" s="3188"/>
      <c r="J377" s="2131"/>
      <c r="K377" s="2132"/>
    </row>
    <row r="378" spans="1:11">
      <c r="A378" s="2203" t="s">
        <v>2555</v>
      </c>
      <c r="B378" s="992"/>
      <c r="C378" s="3173"/>
      <c r="D378" s="524"/>
      <c r="E378" s="767"/>
      <c r="F378" s="3171"/>
      <c r="G378" s="3187"/>
      <c r="H378" s="3188"/>
      <c r="J378" s="2131"/>
      <c r="K378" s="2132"/>
    </row>
    <row r="379" spans="1:11">
      <c r="A379" s="1877" t="s">
        <v>2556</v>
      </c>
      <c r="B379" s="992" t="s">
        <v>395</v>
      </c>
      <c r="C379" s="3173"/>
      <c r="D379" s="524">
        <v>2.5980318738227033</v>
      </c>
      <c r="E379" s="767">
        <f t="shared" ref="E379:E384" si="48">D379*$F$4</f>
        <v>0</v>
      </c>
      <c r="F379" s="3171">
        <f t="shared" ref="F379:F384" si="49">E379-E379*$B$4/100</f>
        <v>0</v>
      </c>
      <c r="G379" s="3187"/>
      <c r="H379" s="3188"/>
      <c r="J379" s="2131"/>
      <c r="K379" s="2132"/>
    </row>
    <row r="380" spans="1:11">
      <c r="A380" s="1877" t="s">
        <v>2557</v>
      </c>
      <c r="B380" s="992" t="s">
        <v>396</v>
      </c>
      <c r="C380" s="3173"/>
      <c r="D380" s="524">
        <v>3.3647979527531087</v>
      </c>
      <c r="E380" s="767">
        <f t="shared" si="48"/>
        <v>0</v>
      </c>
      <c r="F380" s="3171">
        <f t="shared" si="49"/>
        <v>0</v>
      </c>
      <c r="G380" s="3187"/>
      <c r="H380" s="3188"/>
      <c r="J380" s="2131"/>
      <c r="K380" s="2132"/>
    </row>
    <row r="381" spans="1:11">
      <c r="A381" s="1877" t="s">
        <v>2558</v>
      </c>
      <c r="B381" s="992" t="s">
        <v>398</v>
      </c>
      <c r="C381" s="3173"/>
      <c r="D381" s="524">
        <v>3.3647979527531087</v>
      </c>
      <c r="E381" s="767">
        <f t="shared" si="48"/>
        <v>0</v>
      </c>
      <c r="F381" s="3171">
        <f t="shared" si="49"/>
        <v>0</v>
      </c>
      <c r="G381" s="3187"/>
      <c r="H381" s="3188"/>
      <c r="J381" s="2131"/>
      <c r="K381" s="2132"/>
    </row>
    <row r="382" spans="1:11">
      <c r="A382" s="1877" t="s">
        <v>2559</v>
      </c>
      <c r="B382" s="992" t="s">
        <v>2560</v>
      </c>
      <c r="C382" s="3173"/>
      <c r="D382" s="524">
        <v>8.6261183879670611</v>
      </c>
      <c r="E382" s="767">
        <f t="shared" si="48"/>
        <v>0</v>
      </c>
      <c r="F382" s="3171">
        <f t="shared" si="49"/>
        <v>0</v>
      </c>
      <c r="G382" s="3187"/>
      <c r="H382" s="3188"/>
      <c r="J382" s="2131"/>
      <c r="K382" s="2132"/>
    </row>
    <row r="383" spans="1:11">
      <c r="A383" s="1877" t="s">
        <v>3845</v>
      </c>
      <c r="B383" s="992" t="s">
        <v>393</v>
      </c>
      <c r="C383" s="3173"/>
      <c r="D383" s="524">
        <v>9.5764189006839988</v>
      </c>
      <c r="E383" s="767">
        <f t="shared" si="48"/>
        <v>0</v>
      </c>
      <c r="F383" s="3171">
        <f t="shared" si="49"/>
        <v>0</v>
      </c>
      <c r="G383" s="3187"/>
      <c r="H383" s="3188"/>
      <c r="J383" s="2131"/>
      <c r="K383" s="2132"/>
    </row>
    <row r="384" spans="1:11">
      <c r="A384" s="1877" t="s">
        <v>2561</v>
      </c>
      <c r="B384" s="992" t="s">
        <v>2562</v>
      </c>
      <c r="C384" s="3173"/>
      <c r="D384" s="524">
        <v>12.455870239646055</v>
      </c>
      <c r="E384" s="767">
        <f t="shared" si="48"/>
        <v>0</v>
      </c>
      <c r="F384" s="3171">
        <f t="shared" si="49"/>
        <v>0</v>
      </c>
      <c r="G384" s="3187"/>
      <c r="H384" s="3188"/>
      <c r="J384" s="2131"/>
      <c r="K384" s="2132"/>
    </row>
    <row r="385" spans="1:11">
      <c r="A385" s="2203" t="s">
        <v>21331</v>
      </c>
      <c r="B385" s="992"/>
      <c r="C385" s="3173"/>
      <c r="D385" s="524"/>
      <c r="E385" s="767"/>
      <c r="F385" s="3171"/>
      <c r="G385" s="3187"/>
      <c r="H385" s="3188"/>
      <c r="J385" s="2131"/>
      <c r="K385" s="2132"/>
    </row>
    <row r="386" spans="1:11">
      <c r="A386" s="1877" t="s">
        <v>2563</v>
      </c>
      <c r="B386" s="992" t="s">
        <v>395</v>
      </c>
      <c r="C386" s="3173"/>
      <c r="D386" s="524">
        <v>2.5980318738227042</v>
      </c>
      <c r="E386" s="767">
        <f t="shared" ref="E386:E391" si="50">D386*$F$4</f>
        <v>0</v>
      </c>
      <c r="F386" s="3171">
        <f t="shared" ref="F386:F391" si="51">E386-E386*$B$4/100</f>
        <v>0</v>
      </c>
      <c r="G386" s="3187"/>
      <c r="H386" s="3188"/>
      <c r="J386" s="2131"/>
      <c r="K386" s="2132"/>
    </row>
    <row r="387" spans="1:11">
      <c r="A387" s="1877" t="s">
        <v>2564</v>
      </c>
      <c r="B387" s="992" t="s">
        <v>396</v>
      </c>
      <c r="C387" s="3173"/>
      <c r="D387" s="524">
        <v>3.3647979527531087</v>
      </c>
      <c r="E387" s="767">
        <f t="shared" si="50"/>
        <v>0</v>
      </c>
      <c r="F387" s="3171">
        <f t="shared" si="51"/>
        <v>0</v>
      </c>
      <c r="G387" s="3187"/>
      <c r="H387" s="3188"/>
      <c r="J387" s="2131"/>
      <c r="K387" s="2132"/>
    </row>
    <row r="388" spans="1:11">
      <c r="A388" s="2199" t="s">
        <v>2781</v>
      </c>
      <c r="B388" s="992" t="s">
        <v>398</v>
      </c>
      <c r="C388" s="3173"/>
      <c r="D388" s="524">
        <v>3.1771849759935415</v>
      </c>
      <c r="E388" s="767">
        <f t="shared" si="50"/>
        <v>0</v>
      </c>
      <c r="F388" s="3171">
        <f t="shared" si="51"/>
        <v>0</v>
      </c>
      <c r="G388" s="3187"/>
      <c r="H388" s="3188"/>
      <c r="J388" s="2131"/>
      <c r="K388" s="2132"/>
    </row>
    <row r="389" spans="1:11">
      <c r="A389" s="1877" t="s">
        <v>2565</v>
      </c>
      <c r="B389" s="992" t="s">
        <v>2560</v>
      </c>
      <c r="C389" s="3173"/>
      <c r="D389" s="524">
        <v>8.6261183879670611</v>
      </c>
      <c r="E389" s="767">
        <f t="shared" si="50"/>
        <v>0</v>
      </c>
      <c r="F389" s="3171">
        <f t="shared" si="51"/>
        <v>0</v>
      </c>
      <c r="G389" s="3187"/>
      <c r="H389" s="3188"/>
      <c r="J389" s="2131"/>
      <c r="K389" s="2132"/>
    </row>
    <row r="390" spans="1:11">
      <c r="A390" s="1877" t="s">
        <v>2566</v>
      </c>
      <c r="B390" s="992" t="s">
        <v>393</v>
      </c>
      <c r="C390" s="3173"/>
      <c r="D390" s="524">
        <v>9.5764189006839988</v>
      </c>
      <c r="E390" s="767">
        <f t="shared" si="50"/>
        <v>0</v>
      </c>
      <c r="F390" s="3171">
        <f t="shared" si="51"/>
        <v>0</v>
      </c>
      <c r="G390" s="3187"/>
      <c r="H390" s="3188"/>
      <c r="J390" s="2131"/>
      <c r="K390" s="2132"/>
    </row>
    <row r="391" spans="1:11">
      <c r="A391" s="1877" t="s">
        <v>2567</v>
      </c>
      <c r="B391" s="992" t="s">
        <v>2562</v>
      </c>
      <c r="C391" s="3173"/>
      <c r="D391" s="524">
        <v>12.455870239646051</v>
      </c>
      <c r="E391" s="767">
        <f t="shared" si="50"/>
        <v>0</v>
      </c>
      <c r="F391" s="3171">
        <f t="shared" si="51"/>
        <v>0</v>
      </c>
      <c r="G391" s="3187"/>
      <c r="H391" s="3188"/>
      <c r="J391" s="2131"/>
      <c r="K391" s="2132"/>
    </row>
    <row r="392" spans="1:11">
      <c r="A392" s="3174" t="s">
        <v>334</v>
      </c>
      <c r="B392" s="992"/>
      <c r="C392" s="3173"/>
      <c r="D392" s="524"/>
      <c r="E392" s="767"/>
      <c r="F392" s="3171"/>
      <c r="G392" s="3187"/>
      <c r="H392" s="3188"/>
      <c r="J392" s="2131"/>
      <c r="K392" s="2132"/>
    </row>
    <row r="393" spans="1:11">
      <c r="A393" s="1877" t="s">
        <v>3846</v>
      </c>
      <c r="B393" s="992">
        <v>20</v>
      </c>
      <c r="C393" s="3173"/>
      <c r="D393" s="524">
        <v>11.436234496387533</v>
      </c>
      <c r="E393" s="767">
        <f>D393*$F$4</f>
        <v>0</v>
      </c>
      <c r="F393" s="3171">
        <f>E393-E393*$B$4/100</f>
        <v>0</v>
      </c>
      <c r="G393" s="3187"/>
      <c r="H393" s="3188"/>
      <c r="J393" s="2131"/>
      <c r="K393" s="2132"/>
    </row>
    <row r="394" spans="1:11">
      <c r="A394" s="1877" t="s">
        <v>3847</v>
      </c>
      <c r="B394" s="992">
        <v>25</v>
      </c>
      <c r="C394" s="3173"/>
      <c r="D394" s="524">
        <v>13.552998299392216</v>
      </c>
      <c r="E394" s="767">
        <f>D394*$F$4</f>
        <v>0</v>
      </c>
      <c r="F394" s="3171">
        <f>E394-E394*$B$4/100</f>
        <v>0</v>
      </c>
      <c r="G394" s="3187"/>
      <c r="H394" s="3188"/>
      <c r="J394" s="2131"/>
      <c r="K394" s="2132"/>
    </row>
    <row r="395" spans="1:11">
      <c r="A395" s="1877" t="s">
        <v>3848</v>
      </c>
      <c r="B395" s="992">
        <v>32</v>
      </c>
      <c r="C395" s="3173"/>
      <c r="D395" s="524">
        <v>21.004496311125465</v>
      </c>
      <c r="E395" s="767">
        <f>D395*$F$4</f>
        <v>0</v>
      </c>
      <c r="F395" s="3171">
        <f>E395-E395*$B$4/100</f>
        <v>0</v>
      </c>
      <c r="G395" s="3187"/>
      <c r="H395" s="3188"/>
      <c r="J395" s="2131"/>
      <c r="K395" s="2132"/>
    </row>
    <row r="396" spans="1:11">
      <c r="A396" s="2203" t="s">
        <v>2568</v>
      </c>
      <c r="B396" s="992"/>
      <c r="C396" s="3173"/>
      <c r="D396" s="524"/>
      <c r="E396" s="767"/>
      <c r="F396" s="3171"/>
      <c r="G396" s="3187"/>
      <c r="H396" s="3188"/>
      <c r="J396" s="2131"/>
      <c r="K396" s="2132"/>
    </row>
    <row r="397" spans="1:11">
      <c r="A397" s="1877" t="s">
        <v>2569</v>
      </c>
      <c r="B397" s="992" t="s">
        <v>395</v>
      </c>
      <c r="C397" s="3173"/>
      <c r="D397" s="524">
        <v>2.8876084249081218</v>
      </c>
      <c r="E397" s="767">
        <f t="shared" ref="E397:E402" si="52">D397*$F$4</f>
        <v>0</v>
      </c>
      <c r="F397" s="3171">
        <f t="shared" ref="F397:F402" si="53">E397-E397*$B$4/100</f>
        <v>0</v>
      </c>
      <c r="G397" s="3187"/>
      <c r="H397" s="3188"/>
      <c r="J397" s="2131"/>
      <c r="K397" s="2132"/>
    </row>
    <row r="398" spans="1:11">
      <c r="A398" s="1877" t="s">
        <v>2570</v>
      </c>
      <c r="B398" s="992" t="s">
        <v>396</v>
      </c>
      <c r="C398" s="3173"/>
      <c r="D398" s="524">
        <v>3.6013534451890843</v>
      </c>
      <c r="E398" s="767">
        <f t="shared" si="52"/>
        <v>0</v>
      </c>
      <c r="F398" s="3171">
        <f t="shared" si="53"/>
        <v>0</v>
      </c>
      <c r="G398" s="3187"/>
      <c r="H398" s="3188"/>
      <c r="J398" s="2131"/>
      <c r="K398" s="2132"/>
    </row>
    <row r="399" spans="1:11">
      <c r="A399" s="1877" t="s">
        <v>2571</v>
      </c>
      <c r="B399" s="992" t="s">
        <v>398</v>
      </c>
      <c r="C399" s="3173"/>
      <c r="D399" s="524">
        <v>3.5564894724857097</v>
      </c>
      <c r="E399" s="767">
        <f t="shared" si="52"/>
        <v>0</v>
      </c>
      <c r="F399" s="3171">
        <f t="shared" si="53"/>
        <v>0</v>
      </c>
      <c r="G399" s="3187"/>
      <c r="H399" s="3188"/>
      <c r="J399" s="2131"/>
      <c r="K399" s="2132"/>
    </row>
    <row r="400" spans="1:11">
      <c r="A400" s="1877" t="s">
        <v>2572</v>
      </c>
      <c r="B400" s="992" t="s">
        <v>2560</v>
      </c>
      <c r="C400" s="3173"/>
      <c r="D400" s="524">
        <v>9.1073864587850792</v>
      </c>
      <c r="E400" s="767">
        <f t="shared" si="52"/>
        <v>0</v>
      </c>
      <c r="F400" s="3171">
        <f t="shared" si="53"/>
        <v>0</v>
      </c>
      <c r="G400" s="3187"/>
      <c r="H400" s="3188"/>
      <c r="J400" s="2131"/>
      <c r="K400" s="2132"/>
    </row>
    <row r="401" spans="1:11">
      <c r="A401" s="1877" t="s">
        <v>3849</v>
      </c>
      <c r="B401" s="992" t="s">
        <v>393</v>
      </c>
      <c r="C401" s="3173"/>
      <c r="D401" s="524">
        <v>10.543033585293072</v>
      </c>
      <c r="E401" s="767">
        <f t="shared" si="52"/>
        <v>0</v>
      </c>
      <c r="F401" s="3171">
        <f t="shared" si="53"/>
        <v>0</v>
      </c>
      <c r="G401" s="3187"/>
      <c r="H401" s="3188"/>
      <c r="J401" s="2131"/>
      <c r="K401" s="2132"/>
    </row>
    <row r="402" spans="1:11">
      <c r="A402" s="1877" t="s">
        <v>2573</v>
      </c>
      <c r="B402" s="992" t="s">
        <v>2562</v>
      </c>
      <c r="C402" s="3173"/>
      <c r="D402" s="524">
        <v>13.891517366154043</v>
      </c>
      <c r="E402" s="767">
        <f t="shared" si="52"/>
        <v>0</v>
      </c>
      <c r="F402" s="3171">
        <f t="shared" si="53"/>
        <v>0</v>
      </c>
      <c r="G402" s="3187"/>
      <c r="H402" s="3188"/>
      <c r="J402" s="2131"/>
      <c r="K402" s="2132"/>
    </row>
    <row r="403" spans="1:11">
      <c r="A403" s="3174" t="s">
        <v>2761</v>
      </c>
      <c r="B403" s="992"/>
      <c r="C403" s="3173"/>
      <c r="D403" s="524"/>
      <c r="E403" s="767"/>
      <c r="F403" s="3171"/>
      <c r="G403" s="3187"/>
      <c r="H403" s="3188"/>
      <c r="J403" s="2131"/>
      <c r="K403" s="2132"/>
    </row>
    <row r="404" spans="1:11">
      <c r="A404" s="1877" t="s">
        <v>2520</v>
      </c>
      <c r="B404" s="992">
        <v>20</v>
      </c>
      <c r="C404" s="3173"/>
      <c r="D404" s="524">
        <v>3.9164398088648023</v>
      </c>
      <c r="E404" s="767">
        <f t="shared" ref="E404:E410" si="54">D404*$F$4</f>
        <v>0</v>
      </c>
      <c r="F404" s="3171">
        <f t="shared" ref="F404:F410" si="55">E404-E404*$B$4/100</f>
        <v>0</v>
      </c>
      <c r="G404" s="3187"/>
      <c r="H404" s="3188"/>
      <c r="J404" s="2131"/>
      <c r="K404" s="2132"/>
    </row>
    <row r="405" spans="1:11">
      <c r="A405" s="1877" t="s">
        <v>2521</v>
      </c>
      <c r="B405" s="992">
        <v>25</v>
      </c>
      <c r="C405" s="3173"/>
      <c r="D405" s="524">
        <v>5.227709013163218</v>
      </c>
      <c r="E405" s="767">
        <f t="shared" si="54"/>
        <v>0</v>
      </c>
      <c r="F405" s="3171">
        <f t="shared" si="55"/>
        <v>0</v>
      </c>
      <c r="G405" s="3187"/>
      <c r="H405" s="3188"/>
      <c r="J405" s="2131"/>
      <c r="K405" s="2132"/>
    </row>
    <row r="406" spans="1:11">
      <c r="A406" s="1877" t="s">
        <v>2522</v>
      </c>
      <c r="B406" s="992">
        <v>32</v>
      </c>
      <c r="C406" s="3173"/>
      <c r="D406" s="524">
        <v>9.1354649200127991</v>
      </c>
      <c r="E406" s="767">
        <f t="shared" si="54"/>
        <v>0</v>
      </c>
      <c r="F406" s="3171">
        <f t="shared" si="55"/>
        <v>0</v>
      </c>
      <c r="G406" s="3187"/>
      <c r="H406" s="3188"/>
      <c r="J406" s="2131"/>
      <c r="K406" s="2132"/>
    </row>
    <row r="407" spans="1:11">
      <c r="A407" s="3178" t="s">
        <v>2762</v>
      </c>
      <c r="B407" s="992">
        <v>40</v>
      </c>
      <c r="C407" s="3173"/>
      <c r="D407" s="524">
        <v>15.652733382436375</v>
      </c>
      <c r="E407" s="767">
        <f t="shared" si="54"/>
        <v>0</v>
      </c>
      <c r="F407" s="3171">
        <f t="shared" si="55"/>
        <v>0</v>
      </c>
      <c r="G407" s="3187"/>
      <c r="H407" s="3188"/>
      <c r="J407" s="2131"/>
      <c r="K407" s="2132"/>
    </row>
    <row r="408" spans="1:11">
      <c r="A408" s="3178" t="s">
        <v>2763</v>
      </c>
      <c r="B408" s="992">
        <v>50</v>
      </c>
      <c r="C408" s="3173"/>
      <c r="D408" s="524">
        <v>26.077757751709537</v>
      </c>
      <c r="E408" s="767">
        <f t="shared" si="54"/>
        <v>0</v>
      </c>
      <c r="F408" s="3171">
        <f t="shared" si="55"/>
        <v>0</v>
      </c>
      <c r="G408" s="3187"/>
      <c r="H408" s="3188"/>
      <c r="J408" s="2131"/>
      <c r="K408" s="2132"/>
    </row>
    <row r="409" spans="1:11">
      <c r="A409" s="3178" t="s">
        <v>2764</v>
      </c>
      <c r="B409" s="992">
        <v>63</v>
      </c>
      <c r="C409" s="3173"/>
      <c r="D409" s="524">
        <v>54.765028058993067</v>
      </c>
      <c r="E409" s="767">
        <f t="shared" si="54"/>
        <v>0</v>
      </c>
      <c r="F409" s="3171">
        <f t="shared" si="55"/>
        <v>0</v>
      </c>
      <c r="G409" s="3187"/>
      <c r="H409" s="3188"/>
      <c r="J409" s="2131"/>
      <c r="K409" s="2132"/>
    </row>
    <row r="410" spans="1:11">
      <c r="A410" s="3178" t="s">
        <v>2765</v>
      </c>
      <c r="B410" s="992">
        <v>75</v>
      </c>
      <c r="C410" s="3173"/>
      <c r="D410" s="524">
        <v>65.194394379273845</v>
      </c>
      <c r="E410" s="767">
        <f t="shared" si="54"/>
        <v>0</v>
      </c>
      <c r="F410" s="3171">
        <f t="shared" si="55"/>
        <v>0</v>
      </c>
      <c r="G410" s="3187"/>
      <c r="H410" s="3188"/>
      <c r="J410" s="2131"/>
      <c r="K410" s="2132"/>
    </row>
    <row r="411" spans="1:11">
      <c r="A411" s="2203" t="s">
        <v>2574</v>
      </c>
      <c r="B411" s="992"/>
      <c r="C411" s="3173"/>
      <c r="D411" s="524"/>
      <c r="E411" s="767"/>
      <c r="F411" s="3171"/>
      <c r="G411" s="3187"/>
      <c r="H411" s="3188"/>
      <c r="J411" s="2131"/>
      <c r="K411" s="2132"/>
    </row>
    <row r="412" spans="1:11">
      <c r="A412" s="1877" t="s">
        <v>2575</v>
      </c>
      <c r="B412" s="992" t="s">
        <v>395</v>
      </c>
      <c r="C412" s="3173"/>
      <c r="D412" s="524">
        <v>18.878802981091088</v>
      </c>
      <c r="E412" s="767">
        <f>D412*$F$4</f>
        <v>0</v>
      </c>
      <c r="F412" s="3171">
        <f>E412-E412*$B$4/100</f>
        <v>0</v>
      </c>
      <c r="G412" s="3187"/>
      <c r="H412" s="3188"/>
      <c r="J412" s="2131"/>
      <c r="K412" s="2132"/>
    </row>
    <row r="413" spans="1:11" s="505" customFormat="1">
      <c r="A413" s="3179" t="s">
        <v>2576</v>
      </c>
      <c r="B413" s="992" t="s">
        <v>398</v>
      </c>
      <c r="C413" s="3173"/>
      <c r="D413" s="524">
        <v>26.008286535587771</v>
      </c>
      <c r="E413" s="767">
        <f>D413*$F$4</f>
        <v>0</v>
      </c>
      <c r="F413" s="3171">
        <f>E413-E413*$B$4/100</f>
        <v>0</v>
      </c>
      <c r="G413" s="3187"/>
      <c r="H413" s="3188"/>
      <c r="I413" s="474"/>
      <c r="J413" s="2131"/>
      <c r="K413" s="2132"/>
    </row>
    <row r="414" spans="1:11">
      <c r="A414" s="2203" t="s">
        <v>2991</v>
      </c>
      <c r="B414" s="3089"/>
      <c r="C414" s="1320"/>
      <c r="D414" s="524"/>
      <c r="E414" s="767"/>
      <c r="F414" s="3171"/>
      <c r="G414" s="3187"/>
      <c r="H414" s="3188"/>
      <c r="J414" s="2131"/>
      <c r="K414" s="2132"/>
    </row>
    <row r="415" spans="1:11">
      <c r="A415" s="2201" t="s">
        <v>2992</v>
      </c>
      <c r="B415" s="992" t="s">
        <v>395</v>
      </c>
      <c r="C415" s="3173"/>
      <c r="D415" s="524">
        <v>23.885072492866165</v>
      </c>
      <c r="E415" s="767">
        <f>D415*$F$4</f>
        <v>0</v>
      </c>
      <c r="F415" s="3171">
        <f>E415-E415*$B$4/100</f>
        <v>0</v>
      </c>
      <c r="G415" s="3187"/>
      <c r="H415" s="3188"/>
      <c r="J415" s="2131"/>
      <c r="K415" s="2132"/>
    </row>
    <row r="416" spans="1:11">
      <c r="A416" s="2201" t="s">
        <v>2993</v>
      </c>
      <c r="B416" s="992" t="s">
        <v>398</v>
      </c>
      <c r="C416" s="3173"/>
      <c r="D416" s="524">
        <v>27.530273809523816</v>
      </c>
      <c r="E416" s="767">
        <f>D416*$F$4</f>
        <v>0</v>
      </c>
      <c r="F416" s="3171">
        <f>E416-E416*$B$4/100</f>
        <v>0</v>
      </c>
      <c r="G416" s="3187"/>
      <c r="H416" s="3188"/>
      <c r="J416" s="2131"/>
      <c r="K416" s="2132"/>
    </row>
    <row r="417" spans="1:11" s="505" customFormat="1">
      <c r="A417" s="3195" t="s">
        <v>3850</v>
      </c>
      <c r="B417" s="992"/>
      <c r="C417" s="3173"/>
      <c r="D417" s="524"/>
      <c r="E417" s="767"/>
      <c r="F417" s="3171"/>
      <c r="G417" s="3187"/>
      <c r="H417" s="3188"/>
      <c r="I417" s="474"/>
      <c r="J417" s="2131"/>
      <c r="K417" s="2132"/>
    </row>
    <row r="418" spans="1:11" s="505" customFormat="1">
      <c r="A418" s="3189" t="s">
        <v>3851</v>
      </c>
      <c r="B418" s="992">
        <v>20</v>
      </c>
      <c r="C418" s="2197"/>
      <c r="D418" s="524">
        <v>21.644625772939072</v>
      </c>
      <c r="E418" s="767">
        <f>D418*$F$4</f>
        <v>0</v>
      </c>
      <c r="F418" s="3171">
        <f>E418-E418*$B$4/100</f>
        <v>0</v>
      </c>
      <c r="G418" s="3187"/>
      <c r="H418" s="3188"/>
      <c r="I418" s="474"/>
      <c r="J418" s="2131"/>
      <c r="K418" s="2132"/>
    </row>
    <row r="419" spans="1:11">
      <c r="A419" s="3189" t="s">
        <v>3852</v>
      </c>
      <c r="B419" s="992">
        <v>25</v>
      </c>
      <c r="C419" s="2197"/>
      <c r="D419" s="524">
        <v>28.530960071009556</v>
      </c>
      <c r="E419" s="767">
        <f>D419*$F$4</f>
        <v>0</v>
      </c>
      <c r="F419" s="3171">
        <f>E419-E419*$B$4/100</f>
        <v>0</v>
      </c>
      <c r="G419" s="3187"/>
      <c r="H419" s="3188"/>
      <c r="J419" s="2131"/>
      <c r="K419" s="2132"/>
    </row>
    <row r="420" spans="1:11">
      <c r="A420" s="2203" t="s">
        <v>2577</v>
      </c>
      <c r="B420" s="992"/>
      <c r="C420" s="3173"/>
      <c r="D420" s="524"/>
      <c r="E420" s="767"/>
      <c r="F420" s="3171"/>
      <c r="G420" s="3187"/>
      <c r="H420" s="3188"/>
      <c r="J420" s="2131"/>
      <c r="K420" s="2132"/>
    </row>
    <row r="421" spans="1:11">
      <c r="A421" s="1877" t="s">
        <v>2578</v>
      </c>
      <c r="B421" s="992">
        <v>20</v>
      </c>
      <c r="C421" s="3173"/>
      <c r="D421" s="524">
        <v>9.1163764133810634</v>
      </c>
      <c r="E421" s="767">
        <f>D421*$F$4</f>
        <v>0</v>
      </c>
      <c r="F421" s="3171">
        <f>E421-E421*$B$4/100</f>
        <v>0</v>
      </c>
      <c r="G421" s="3187"/>
      <c r="H421" s="3188"/>
      <c r="J421" s="2131"/>
      <c r="K421" s="2132"/>
    </row>
    <row r="422" spans="1:11">
      <c r="A422" s="1877" t="s">
        <v>2579</v>
      </c>
      <c r="B422" s="992">
        <v>25</v>
      </c>
      <c r="C422" s="3173"/>
      <c r="D422" s="524">
        <v>10.913128217050724</v>
      </c>
      <c r="E422" s="767">
        <f>D422*$F$4</f>
        <v>0</v>
      </c>
      <c r="F422" s="3171">
        <f>E422-E422*$B$4/100</f>
        <v>0</v>
      </c>
      <c r="G422" s="3187"/>
      <c r="H422" s="3188"/>
      <c r="J422" s="2131"/>
      <c r="K422" s="2132"/>
    </row>
    <row r="423" spans="1:11">
      <c r="A423" s="3174" t="s">
        <v>2782</v>
      </c>
      <c r="B423" s="3089"/>
      <c r="C423" s="1320"/>
      <c r="D423" s="524"/>
      <c r="E423" s="767"/>
      <c r="F423" s="3171"/>
      <c r="G423" s="3187"/>
      <c r="H423" s="3188"/>
      <c r="J423" s="2131"/>
      <c r="K423" s="2132"/>
    </row>
    <row r="424" spans="1:11">
      <c r="A424" s="2198" t="s">
        <v>2783</v>
      </c>
      <c r="B424" s="3180">
        <v>20</v>
      </c>
      <c r="C424" s="3181"/>
      <c r="D424" s="524">
        <v>0.47485583382698171</v>
      </c>
      <c r="E424" s="767">
        <f>D424*$F$4</f>
        <v>0</v>
      </c>
      <c r="F424" s="3171">
        <f>E424-E424*$B$4/100</f>
        <v>0</v>
      </c>
      <c r="G424" s="3187"/>
      <c r="H424" s="3188"/>
      <c r="J424" s="2131"/>
      <c r="K424" s="2132"/>
    </row>
    <row r="425" spans="1:11">
      <c r="A425" s="2198" t="s">
        <v>2784</v>
      </c>
      <c r="B425" s="3180">
        <v>25</v>
      </c>
      <c r="C425" s="3181"/>
      <c r="D425" s="524">
        <v>0.7828704287417807</v>
      </c>
      <c r="E425" s="767">
        <f>D425*$F$4</f>
        <v>0</v>
      </c>
      <c r="F425" s="3171">
        <f>E425-E425*$B$4/100</f>
        <v>0</v>
      </c>
      <c r="G425" s="3187"/>
      <c r="H425" s="3188"/>
      <c r="J425" s="2131"/>
      <c r="K425" s="2132"/>
    </row>
    <row r="426" spans="1:11">
      <c r="A426" s="2198" t="s">
        <v>2785</v>
      </c>
      <c r="B426" s="3180">
        <v>32</v>
      </c>
      <c r="C426" s="3181"/>
      <c r="D426" s="524">
        <v>1.6513004671821168</v>
      </c>
      <c r="E426" s="767">
        <f>D426*$F$4</f>
        <v>0</v>
      </c>
      <c r="F426" s="3171">
        <f>E426-E426*$B$4/100</f>
        <v>0</v>
      </c>
      <c r="G426" s="3187"/>
      <c r="H426" s="3188"/>
      <c r="J426" s="2131"/>
      <c r="K426" s="2132"/>
    </row>
    <row r="427" spans="1:11">
      <c r="A427" s="3182" t="s">
        <v>2786</v>
      </c>
      <c r="B427" s="3089"/>
      <c r="C427" s="1320"/>
      <c r="D427" s="524"/>
      <c r="E427" s="767"/>
      <c r="F427" s="3171"/>
      <c r="G427" s="3187"/>
      <c r="H427" s="3188"/>
      <c r="J427" s="2131"/>
      <c r="K427" s="2132"/>
    </row>
    <row r="428" spans="1:11">
      <c r="A428" s="1878" t="s">
        <v>2787</v>
      </c>
      <c r="B428" s="3180" t="s">
        <v>2788</v>
      </c>
      <c r="C428" s="3181"/>
      <c r="D428" s="524">
        <v>28.58974358077225</v>
      </c>
      <c r="E428" s="767">
        <f t="shared" ref="E428:E441" si="56">D428*$F$4</f>
        <v>0</v>
      </c>
      <c r="F428" s="3171">
        <f t="shared" ref="F428:F441" si="57">E428-E428*$B$4/100</f>
        <v>0</v>
      </c>
      <c r="G428" s="3187"/>
      <c r="H428" s="3188"/>
      <c r="J428" s="2131"/>
      <c r="K428" s="2132"/>
    </row>
    <row r="429" spans="1:11">
      <c r="A429" s="1878" t="s">
        <v>2789</v>
      </c>
      <c r="B429" s="3180" t="s">
        <v>2790</v>
      </c>
      <c r="C429" s="3181"/>
      <c r="D429" s="524">
        <v>28.58974358077225</v>
      </c>
      <c r="E429" s="767">
        <f t="shared" si="56"/>
        <v>0</v>
      </c>
      <c r="F429" s="3171">
        <f t="shared" si="57"/>
        <v>0</v>
      </c>
      <c r="G429" s="3187"/>
      <c r="H429" s="3188"/>
      <c r="J429" s="2131"/>
      <c r="K429" s="2132"/>
    </row>
    <row r="430" spans="1:11">
      <c r="A430" s="1878" t="s">
        <v>2791</v>
      </c>
      <c r="B430" s="3180" t="s">
        <v>2792</v>
      </c>
      <c r="C430" s="3181"/>
      <c r="D430" s="524">
        <v>42.869642439461117</v>
      </c>
      <c r="E430" s="767">
        <f t="shared" si="56"/>
        <v>0</v>
      </c>
      <c r="F430" s="3171">
        <f t="shared" si="57"/>
        <v>0</v>
      </c>
      <c r="G430" s="3187"/>
      <c r="H430" s="3188"/>
      <c r="J430" s="2131"/>
      <c r="K430" s="2132"/>
    </row>
    <row r="431" spans="1:11">
      <c r="A431" s="1878" t="s">
        <v>2793</v>
      </c>
      <c r="B431" s="3180" t="s">
        <v>2794</v>
      </c>
      <c r="C431" s="3181"/>
      <c r="D431" s="524">
        <v>42.869642439461117</v>
      </c>
      <c r="E431" s="767">
        <f t="shared" si="56"/>
        <v>0</v>
      </c>
      <c r="F431" s="3171">
        <f t="shared" si="57"/>
        <v>0</v>
      </c>
      <c r="G431" s="3187"/>
      <c r="H431" s="3188"/>
      <c r="J431" s="2131"/>
      <c r="K431" s="2132"/>
    </row>
    <row r="432" spans="1:11">
      <c r="A432" s="1878" t="s">
        <v>2795</v>
      </c>
      <c r="B432" s="3180" t="s">
        <v>2796</v>
      </c>
      <c r="C432" s="3181"/>
      <c r="D432" s="524">
        <v>57.145263317665069</v>
      </c>
      <c r="E432" s="767">
        <f t="shared" si="56"/>
        <v>0</v>
      </c>
      <c r="F432" s="3171">
        <f t="shared" si="57"/>
        <v>0</v>
      </c>
      <c r="G432" s="3187"/>
      <c r="H432" s="3188"/>
      <c r="J432" s="2131"/>
      <c r="K432" s="2132"/>
    </row>
    <row r="433" spans="1:11">
      <c r="A433" s="1878" t="s">
        <v>2797</v>
      </c>
      <c r="B433" s="3180" t="s">
        <v>2798</v>
      </c>
      <c r="C433" s="3181"/>
      <c r="D433" s="524">
        <v>57.145263317665069</v>
      </c>
      <c r="E433" s="767">
        <f t="shared" si="56"/>
        <v>0</v>
      </c>
      <c r="F433" s="3171">
        <f t="shared" si="57"/>
        <v>0</v>
      </c>
      <c r="G433" s="3187"/>
      <c r="H433" s="3188"/>
      <c r="J433" s="2131"/>
      <c r="K433" s="2132"/>
    </row>
    <row r="434" spans="1:11">
      <c r="A434" s="1878" t="s">
        <v>2799</v>
      </c>
      <c r="B434" s="3180" t="s">
        <v>2802</v>
      </c>
      <c r="C434" s="3181"/>
      <c r="D434" s="524">
        <v>96.374344364452654</v>
      </c>
      <c r="E434" s="767">
        <f t="shared" si="56"/>
        <v>0</v>
      </c>
      <c r="F434" s="3171">
        <f t="shared" si="57"/>
        <v>0</v>
      </c>
      <c r="G434" s="3187"/>
      <c r="H434" s="3188"/>
      <c r="J434" s="2131"/>
      <c r="K434" s="2132"/>
    </row>
    <row r="435" spans="1:11">
      <c r="A435" s="1878" t="s">
        <v>2801</v>
      </c>
      <c r="B435" s="3180" t="s">
        <v>2800</v>
      </c>
      <c r="C435" s="3181"/>
      <c r="D435" s="524">
        <v>96.374344364452654</v>
      </c>
      <c r="E435" s="767">
        <f t="shared" si="56"/>
        <v>0</v>
      </c>
      <c r="F435" s="3171">
        <f t="shared" si="57"/>
        <v>0</v>
      </c>
      <c r="G435" s="3187"/>
      <c r="H435" s="3188"/>
      <c r="J435" s="2131"/>
      <c r="K435" s="2132"/>
    </row>
    <row r="436" spans="1:11">
      <c r="A436" s="1878" t="s">
        <v>2803</v>
      </c>
      <c r="B436" s="3180" t="s">
        <v>2806</v>
      </c>
      <c r="C436" s="3181"/>
      <c r="D436" s="524">
        <v>144.55723856619403</v>
      </c>
      <c r="E436" s="767">
        <f t="shared" si="56"/>
        <v>0</v>
      </c>
      <c r="F436" s="3171">
        <f t="shared" si="57"/>
        <v>0</v>
      </c>
      <c r="H436" s="3188"/>
      <c r="J436" s="2131"/>
      <c r="K436" s="2132"/>
    </row>
    <row r="437" spans="1:11">
      <c r="A437" s="1878" t="s">
        <v>2805</v>
      </c>
      <c r="B437" s="3180" t="s">
        <v>2804</v>
      </c>
      <c r="C437" s="3181"/>
      <c r="D437" s="524">
        <v>144.55723856619403</v>
      </c>
      <c r="E437" s="767">
        <f t="shared" si="56"/>
        <v>0</v>
      </c>
      <c r="F437" s="3171">
        <f t="shared" si="57"/>
        <v>0</v>
      </c>
      <c r="H437" s="3188"/>
      <c r="J437" s="2131"/>
      <c r="K437" s="2132"/>
    </row>
    <row r="438" spans="1:11">
      <c r="A438" s="1878" t="s">
        <v>3853</v>
      </c>
      <c r="B438" s="3180" t="s">
        <v>3857</v>
      </c>
      <c r="C438" s="3181"/>
      <c r="D438" s="524">
        <v>154.76022202274677</v>
      </c>
      <c r="E438" s="767">
        <f t="shared" si="56"/>
        <v>0</v>
      </c>
      <c r="F438" s="3171">
        <f t="shared" si="57"/>
        <v>0</v>
      </c>
      <c r="H438" s="3188"/>
      <c r="J438" s="2131"/>
      <c r="K438" s="2132"/>
    </row>
    <row r="439" spans="1:11">
      <c r="A439" s="1878" t="s">
        <v>3854</v>
      </c>
      <c r="B439" s="3180" t="s">
        <v>3858</v>
      </c>
      <c r="C439" s="3181"/>
      <c r="D439" s="524">
        <v>154.76022202274677</v>
      </c>
      <c r="E439" s="767">
        <f t="shared" si="56"/>
        <v>0</v>
      </c>
      <c r="F439" s="3171">
        <f t="shared" si="57"/>
        <v>0</v>
      </c>
      <c r="H439" s="3188"/>
      <c r="J439" s="2131"/>
      <c r="K439" s="2132"/>
    </row>
    <row r="440" spans="1:11">
      <c r="A440" s="1878" t="s">
        <v>3855</v>
      </c>
      <c r="B440" s="3180" t="s">
        <v>3859</v>
      </c>
      <c r="C440" s="3181"/>
      <c r="D440" s="524">
        <v>192.82141439714911</v>
      </c>
      <c r="E440" s="767">
        <f t="shared" si="56"/>
        <v>0</v>
      </c>
      <c r="F440" s="3171">
        <f t="shared" si="57"/>
        <v>0</v>
      </c>
      <c r="G440" s="3187"/>
      <c r="H440" s="3188"/>
      <c r="J440" s="2131"/>
      <c r="K440" s="2132"/>
    </row>
    <row r="441" spans="1:11">
      <c r="A441" s="1878" t="s">
        <v>3856</v>
      </c>
      <c r="B441" s="3180" t="s">
        <v>3860</v>
      </c>
      <c r="C441" s="3181"/>
      <c r="D441" s="524">
        <v>192.82141439714911</v>
      </c>
      <c r="E441" s="767">
        <f t="shared" si="56"/>
        <v>0</v>
      </c>
      <c r="F441" s="3171">
        <f t="shared" si="57"/>
        <v>0</v>
      </c>
      <c r="G441" s="3187"/>
      <c r="H441" s="3188"/>
      <c r="J441" s="2131"/>
      <c r="K441" s="2132"/>
    </row>
    <row r="442" spans="1:11">
      <c r="A442" s="3182" t="s">
        <v>2807</v>
      </c>
      <c r="B442" s="3180"/>
      <c r="C442" s="3181"/>
      <c r="D442" s="524"/>
      <c r="E442" s="767"/>
      <c r="F442" s="3171"/>
      <c r="G442" s="3187"/>
      <c r="H442" s="3188"/>
      <c r="J442" s="2131"/>
      <c r="K442" s="2132"/>
    </row>
    <row r="443" spans="1:11">
      <c r="A443" s="1878" t="s">
        <v>2808</v>
      </c>
      <c r="B443" s="3180" t="s">
        <v>2788</v>
      </c>
      <c r="C443" s="3181"/>
      <c r="D443" s="524">
        <v>28.58974358077225</v>
      </c>
      <c r="E443" s="767">
        <f t="shared" ref="E443:E456" si="58">D443*$F$4</f>
        <v>0</v>
      </c>
      <c r="F443" s="3171">
        <f t="shared" ref="F443:F456" si="59">E443-E443*$B$4/100</f>
        <v>0</v>
      </c>
      <c r="G443" s="3187"/>
      <c r="H443" s="3188"/>
      <c r="J443" s="2131"/>
      <c r="K443" s="2132"/>
    </row>
    <row r="444" spans="1:11">
      <c r="A444" s="1878" t="s">
        <v>2809</v>
      </c>
      <c r="B444" s="3180" t="s">
        <v>2790</v>
      </c>
      <c r="C444" s="3181"/>
      <c r="D444" s="524">
        <v>28.58974358077225</v>
      </c>
      <c r="E444" s="767">
        <f t="shared" si="58"/>
        <v>0</v>
      </c>
      <c r="F444" s="3171">
        <f t="shared" si="59"/>
        <v>0</v>
      </c>
      <c r="G444" s="3187"/>
      <c r="H444" s="3188"/>
      <c r="J444" s="2131"/>
      <c r="K444" s="2132"/>
    </row>
    <row r="445" spans="1:11">
      <c r="A445" s="1878" t="s">
        <v>2810</v>
      </c>
      <c r="B445" s="3180" t="s">
        <v>2792</v>
      </c>
      <c r="C445" s="3181"/>
      <c r="D445" s="524">
        <v>42.869642439461124</v>
      </c>
      <c r="E445" s="767">
        <f t="shared" si="58"/>
        <v>0</v>
      </c>
      <c r="F445" s="3171">
        <f t="shared" si="59"/>
        <v>0</v>
      </c>
      <c r="G445" s="3187"/>
      <c r="H445" s="3188"/>
      <c r="J445" s="2131"/>
      <c r="K445" s="2132"/>
    </row>
    <row r="446" spans="1:11">
      <c r="A446" s="1878" t="s">
        <v>2811</v>
      </c>
      <c r="B446" s="3180" t="s">
        <v>2794</v>
      </c>
      <c r="C446" s="3181"/>
      <c r="D446" s="524">
        <v>42.869642439461124</v>
      </c>
      <c r="E446" s="767">
        <f t="shared" si="58"/>
        <v>0</v>
      </c>
      <c r="F446" s="3171">
        <f t="shared" si="59"/>
        <v>0</v>
      </c>
      <c r="G446" s="3187"/>
      <c r="H446" s="3188"/>
      <c r="J446" s="2131"/>
      <c r="K446" s="2132"/>
    </row>
    <row r="447" spans="1:11">
      <c r="A447" s="1878" t="s">
        <v>2812</v>
      </c>
      <c r="B447" s="3180" t="s">
        <v>2796</v>
      </c>
      <c r="C447" s="3181"/>
      <c r="D447" s="524">
        <v>57.145263317665076</v>
      </c>
      <c r="E447" s="767">
        <f t="shared" si="58"/>
        <v>0</v>
      </c>
      <c r="F447" s="3171">
        <f t="shared" si="59"/>
        <v>0</v>
      </c>
      <c r="G447" s="3187"/>
      <c r="H447" s="3188"/>
      <c r="J447" s="2131"/>
      <c r="K447" s="2132"/>
    </row>
    <row r="448" spans="1:11">
      <c r="A448" s="1878" t="s">
        <v>2813</v>
      </c>
      <c r="B448" s="3180" t="s">
        <v>2798</v>
      </c>
      <c r="C448" s="3181"/>
      <c r="D448" s="524">
        <v>57.145263317665076</v>
      </c>
      <c r="E448" s="767">
        <f t="shared" si="58"/>
        <v>0</v>
      </c>
      <c r="F448" s="3171">
        <f t="shared" si="59"/>
        <v>0</v>
      </c>
      <c r="G448" s="3187"/>
      <c r="H448" s="3188"/>
      <c r="J448" s="2131"/>
      <c r="K448" s="2132"/>
    </row>
    <row r="449" spans="1:11">
      <c r="A449" s="1878" t="s">
        <v>2814</v>
      </c>
      <c r="B449" s="3180" t="s">
        <v>2802</v>
      </c>
      <c r="C449" s="3181"/>
      <c r="D449" s="524">
        <v>96.374344364452682</v>
      </c>
      <c r="E449" s="767">
        <f t="shared" si="58"/>
        <v>0</v>
      </c>
      <c r="F449" s="3171">
        <f t="shared" si="59"/>
        <v>0</v>
      </c>
      <c r="G449" s="3187"/>
      <c r="H449" s="3188"/>
      <c r="J449" s="2131"/>
      <c r="K449" s="2132"/>
    </row>
    <row r="450" spans="1:11">
      <c r="A450" s="1878" t="s">
        <v>2815</v>
      </c>
      <c r="B450" s="3180" t="s">
        <v>2800</v>
      </c>
      <c r="C450" s="3181"/>
      <c r="D450" s="524">
        <v>96.374344364452682</v>
      </c>
      <c r="E450" s="767">
        <f t="shared" si="58"/>
        <v>0</v>
      </c>
      <c r="F450" s="3171">
        <f t="shared" si="59"/>
        <v>0</v>
      </c>
      <c r="G450" s="3187"/>
      <c r="H450" s="3188"/>
      <c r="J450" s="2131"/>
      <c r="K450" s="2132"/>
    </row>
    <row r="451" spans="1:11">
      <c r="A451" s="1878" t="s">
        <v>2816</v>
      </c>
      <c r="B451" s="3180" t="s">
        <v>2806</v>
      </c>
      <c r="C451" s="3181"/>
      <c r="D451" s="524">
        <v>144.55723856619406</v>
      </c>
      <c r="E451" s="767">
        <f t="shared" si="58"/>
        <v>0</v>
      </c>
      <c r="F451" s="3171">
        <f t="shared" si="59"/>
        <v>0</v>
      </c>
      <c r="H451" s="3188"/>
      <c r="J451" s="2131"/>
      <c r="K451" s="2132"/>
    </row>
    <row r="452" spans="1:11">
      <c r="A452" s="1878" t="s">
        <v>2817</v>
      </c>
      <c r="B452" s="3180" t="s">
        <v>2804</v>
      </c>
      <c r="C452" s="3181"/>
      <c r="D452" s="524">
        <v>144.55723856619406</v>
      </c>
      <c r="E452" s="767">
        <f t="shared" si="58"/>
        <v>0</v>
      </c>
      <c r="F452" s="3171">
        <f t="shared" si="59"/>
        <v>0</v>
      </c>
      <c r="H452" s="3188"/>
      <c r="J452" s="2131"/>
      <c r="K452" s="2132"/>
    </row>
    <row r="453" spans="1:11">
      <c r="A453" s="1878" t="s">
        <v>3861</v>
      </c>
      <c r="B453" s="3180" t="s">
        <v>3857</v>
      </c>
      <c r="C453" s="3181"/>
      <c r="D453" s="524">
        <v>155.66715388555147</v>
      </c>
      <c r="E453" s="767">
        <f t="shared" si="58"/>
        <v>0</v>
      </c>
      <c r="F453" s="3171">
        <f t="shared" si="59"/>
        <v>0</v>
      </c>
      <c r="H453" s="3188"/>
      <c r="J453" s="2131"/>
      <c r="K453" s="2132"/>
    </row>
    <row r="454" spans="1:11">
      <c r="A454" s="1878" t="s">
        <v>3862</v>
      </c>
      <c r="B454" s="3180" t="s">
        <v>3858</v>
      </c>
      <c r="C454" s="3181"/>
      <c r="D454" s="524">
        <v>155.66715388555147</v>
      </c>
      <c r="E454" s="767">
        <f t="shared" si="58"/>
        <v>0</v>
      </c>
      <c r="F454" s="3171">
        <f t="shared" si="59"/>
        <v>0</v>
      </c>
      <c r="H454" s="3188"/>
      <c r="J454" s="2131"/>
      <c r="K454" s="2132"/>
    </row>
    <row r="455" spans="1:11">
      <c r="A455" s="1878" t="s">
        <v>3863</v>
      </c>
      <c r="B455" s="3180" t="s">
        <v>3859</v>
      </c>
      <c r="C455" s="3181"/>
      <c r="D455" s="524">
        <v>192.82141439714911</v>
      </c>
      <c r="E455" s="767">
        <f t="shared" si="58"/>
        <v>0</v>
      </c>
      <c r="F455" s="3171">
        <f t="shared" si="59"/>
        <v>0</v>
      </c>
      <c r="G455" s="3187"/>
      <c r="H455" s="3188"/>
      <c r="J455" s="2131"/>
      <c r="K455" s="2132"/>
    </row>
    <row r="456" spans="1:11">
      <c r="A456" s="1878" t="s">
        <v>3864</v>
      </c>
      <c r="B456" s="3180" t="s">
        <v>3860</v>
      </c>
      <c r="C456" s="3181"/>
      <c r="D456" s="524">
        <v>192.82141439714911</v>
      </c>
      <c r="E456" s="767">
        <f t="shared" si="58"/>
        <v>0</v>
      </c>
      <c r="F456" s="3171">
        <f t="shared" si="59"/>
        <v>0</v>
      </c>
      <c r="G456" s="3187"/>
      <c r="H456" s="3188"/>
      <c r="J456" s="2131"/>
      <c r="K456" s="2132"/>
    </row>
    <row r="457" spans="1:11">
      <c r="A457" s="3182" t="s">
        <v>3090</v>
      </c>
      <c r="B457" s="3180"/>
      <c r="C457" s="3181"/>
      <c r="D457" s="524"/>
      <c r="E457" s="767"/>
      <c r="F457" s="3171"/>
      <c r="G457" s="3187"/>
      <c r="H457" s="3188"/>
      <c r="J457" s="2131"/>
      <c r="K457" s="2132"/>
    </row>
    <row r="458" spans="1:11">
      <c r="A458" s="1878" t="s">
        <v>3091</v>
      </c>
      <c r="B458" s="3180"/>
      <c r="C458" s="3181"/>
      <c r="D458" s="524">
        <v>2.2758856179815705</v>
      </c>
      <c r="E458" s="767">
        <f>D458*$F$4</f>
        <v>0</v>
      </c>
      <c r="F458" s="3171">
        <f>E458-E458*$B$4/100</f>
        <v>0</v>
      </c>
      <c r="G458" s="3187"/>
      <c r="H458" s="3188"/>
      <c r="J458" s="2131"/>
      <c r="K458" s="2132"/>
    </row>
    <row r="459" spans="1:11">
      <c r="A459" s="3182" t="s">
        <v>320</v>
      </c>
      <c r="B459" s="3180"/>
      <c r="C459" s="3181"/>
      <c r="D459" s="524"/>
      <c r="E459" s="767"/>
      <c r="F459" s="3171"/>
      <c r="G459" s="3187"/>
      <c r="H459" s="3188"/>
      <c r="J459" s="2131"/>
      <c r="K459" s="2132"/>
    </row>
    <row r="460" spans="1:11">
      <c r="A460" s="2199" t="s">
        <v>2818</v>
      </c>
      <c r="B460" s="3180" t="s">
        <v>308</v>
      </c>
      <c r="C460" s="3181"/>
      <c r="D460" s="524">
        <v>0.28662469249016015</v>
      </c>
      <c r="E460" s="767">
        <f>D460*$F$4</f>
        <v>0</v>
      </c>
      <c r="F460" s="3171">
        <f>E460-E460*$B$4/100</f>
        <v>0</v>
      </c>
      <c r="G460" s="3187"/>
      <c r="H460" s="3188"/>
      <c r="J460" s="2131"/>
      <c r="K460" s="2132"/>
    </row>
    <row r="461" spans="1:11">
      <c r="A461" s="2199" t="s">
        <v>2819</v>
      </c>
      <c r="B461" s="3180" t="s">
        <v>309</v>
      </c>
      <c r="C461" s="3181"/>
      <c r="D461" s="524">
        <v>0.57324938498032052</v>
      </c>
      <c r="E461" s="767">
        <f>D461*$F$4</f>
        <v>0</v>
      </c>
      <c r="F461" s="3171">
        <f>E461-E461*$B$4/100</f>
        <v>0</v>
      </c>
      <c r="G461" s="3187"/>
      <c r="H461" s="3188"/>
      <c r="J461" s="2131"/>
      <c r="K461" s="2132"/>
    </row>
    <row r="462" spans="1:11">
      <c r="A462" s="2199" t="s">
        <v>2820</v>
      </c>
      <c r="B462" s="3180" t="s">
        <v>310</v>
      </c>
      <c r="C462" s="3181"/>
      <c r="D462" s="524">
        <v>0.49624573625162066</v>
      </c>
      <c r="E462" s="767">
        <f>D462*$F$4</f>
        <v>0</v>
      </c>
      <c r="F462" s="3171">
        <f>E462-E462*$B$4/100</f>
        <v>0</v>
      </c>
      <c r="G462" s="3187"/>
      <c r="H462" s="3188"/>
      <c r="J462" s="2131"/>
      <c r="K462" s="2132"/>
    </row>
    <row r="463" spans="1:11">
      <c r="A463" s="2199" t="s">
        <v>2821</v>
      </c>
      <c r="B463" s="3180" t="s">
        <v>312</v>
      </c>
      <c r="C463" s="3181"/>
      <c r="D463" s="524">
        <v>0.77431446777192503</v>
      </c>
      <c r="E463" s="767">
        <f>D463*$F$4</f>
        <v>0</v>
      </c>
      <c r="F463" s="3171">
        <f>E463-E463*$B$4/100</f>
        <v>0</v>
      </c>
      <c r="G463" s="3187"/>
      <c r="H463" s="3188"/>
      <c r="J463" s="2131"/>
      <c r="K463" s="2132"/>
    </row>
    <row r="464" spans="1:11">
      <c r="A464" s="2199" t="s">
        <v>2822</v>
      </c>
      <c r="B464" s="3180" t="s">
        <v>314</v>
      </c>
      <c r="C464" s="3181"/>
      <c r="D464" s="524">
        <v>0.77431446777192503</v>
      </c>
      <c r="E464" s="767">
        <f>D464*$F$4</f>
        <v>0</v>
      </c>
      <c r="F464" s="3171">
        <f>E464-E464*$B$4/100</f>
        <v>0</v>
      </c>
      <c r="G464" s="3187"/>
      <c r="H464" s="3188"/>
      <c r="J464" s="2131"/>
      <c r="K464" s="2132"/>
    </row>
    <row r="465" spans="1:11">
      <c r="A465" s="2203" t="s">
        <v>2823</v>
      </c>
      <c r="B465" s="3089"/>
      <c r="C465" s="1320"/>
      <c r="D465" s="524"/>
      <c r="E465" s="767"/>
      <c r="F465" s="3171"/>
      <c r="G465" s="3187"/>
      <c r="H465" s="3188"/>
      <c r="J465" s="2131"/>
      <c r="K465" s="2132"/>
    </row>
    <row r="466" spans="1:11">
      <c r="A466" s="1878" t="s">
        <v>2824</v>
      </c>
      <c r="B466" s="3180" t="s">
        <v>396</v>
      </c>
      <c r="C466" s="3181"/>
      <c r="D466" s="524">
        <v>4.1676714285714285</v>
      </c>
      <c r="E466" s="767">
        <f>D466*$F$4</f>
        <v>0</v>
      </c>
      <c r="F466" s="3171">
        <f>E466-E466*$B$4/100</f>
        <v>0</v>
      </c>
      <c r="G466" s="3187"/>
      <c r="H466" s="3188"/>
      <c r="J466" s="2131"/>
      <c r="K466" s="2132"/>
    </row>
    <row r="467" spans="1:11">
      <c r="A467" s="1878" t="s">
        <v>2825</v>
      </c>
      <c r="B467" s="3180" t="s">
        <v>2560</v>
      </c>
      <c r="C467" s="3181"/>
      <c r="D467" s="524">
        <v>5.4098009523809525</v>
      </c>
      <c r="E467" s="767">
        <f>D467*$F$4</f>
        <v>0</v>
      </c>
      <c r="F467" s="3171">
        <f>E467-E467*$B$4/100</f>
        <v>0</v>
      </c>
      <c r="G467" s="3187"/>
      <c r="H467" s="3188"/>
      <c r="J467" s="2131"/>
      <c r="K467" s="2132"/>
    </row>
    <row r="468" spans="1:11">
      <c r="A468" s="1878" t="s">
        <v>2826</v>
      </c>
      <c r="B468" s="3180" t="s">
        <v>2562</v>
      </c>
      <c r="C468" s="3181"/>
      <c r="D468" s="524">
        <v>9.3037135714285704</v>
      </c>
      <c r="E468" s="767">
        <f>D468*$F$4</f>
        <v>0</v>
      </c>
      <c r="F468" s="3171">
        <f>E468-E468*$B$4/100</f>
        <v>0</v>
      </c>
      <c r="G468" s="3187"/>
      <c r="H468" s="3188"/>
      <c r="J468" s="2131"/>
      <c r="K468" s="2132"/>
    </row>
    <row r="469" spans="1:11">
      <c r="A469" s="2203" t="s">
        <v>2827</v>
      </c>
      <c r="B469" s="3089"/>
      <c r="C469" s="1320"/>
      <c r="D469" s="524"/>
      <c r="E469" s="767"/>
      <c r="F469" s="3171"/>
      <c r="G469" s="3187"/>
      <c r="H469" s="3188"/>
      <c r="J469" s="2131"/>
      <c r="K469" s="2132"/>
    </row>
    <row r="470" spans="1:11">
      <c r="A470" s="3177" t="s">
        <v>2828</v>
      </c>
      <c r="B470" s="3180" t="s">
        <v>396</v>
      </c>
      <c r="C470" s="3181"/>
      <c r="D470" s="524">
        <v>3.787677857142858</v>
      </c>
      <c r="E470" s="767">
        <f>D470*$F$4</f>
        <v>0</v>
      </c>
      <c r="F470" s="3171">
        <f>E470-E470*$B$4/100</f>
        <v>0</v>
      </c>
      <c r="G470" s="3187"/>
      <c r="H470" s="3188"/>
      <c r="J470" s="2131"/>
      <c r="K470" s="2132"/>
    </row>
    <row r="471" spans="1:11">
      <c r="A471" s="1878" t="s">
        <v>2829</v>
      </c>
      <c r="B471" s="3180" t="s">
        <v>2560</v>
      </c>
      <c r="C471" s="3181"/>
      <c r="D471" s="524">
        <v>4.9194866666666668</v>
      </c>
      <c r="E471" s="767">
        <f>D471*$F$4</f>
        <v>0</v>
      </c>
      <c r="F471" s="3171">
        <f>E471-E471*$B$4/100</f>
        <v>0</v>
      </c>
      <c r="G471" s="3187"/>
      <c r="H471" s="3188"/>
      <c r="J471" s="2131"/>
      <c r="K471" s="2132"/>
    </row>
    <row r="472" spans="1:11">
      <c r="A472" s="1878" t="s">
        <v>2830</v>
      </c>
      <c r="B472" s="3180" t="s">
        <v>2562</v>
      </c>
      <c r="C472" s="3181"/>
      <c r="D472" s="524">
        <v>11.040243333333335</v>
      </c>
      <c r="E472" s="767">
        <f>D472*$F$4</f>
        <v>0</v>
      </c>
      <c r="F472" s="3171">
        <f>E472-E472*$B$4/100</f>
        <v>0</v>
      </c>
      <c r="G472" s="3187"/>
      <c r="H472" s="3188"/>
      <c r="J472" s="2131"/>
      <c r="K472" s="2132"/>
    </row>
    <row r="473" spans="1:11">
      <c r="A473" s="3183" t="s">
        <v>2833</v>
      </c>
      <c r="B473" s="3089"/>
      <c r="C473" s="1320"/>
      <c r="D473" s="524"/>
      <c r="E473" s="767"/>
      <c r="F473" s="3171"/>
      <c r="G473" s="3187"/>
      <c r="H473" s="3188"/>
      <c r="J473" s="2131"/>
      <c r="K473" s="2132"/>
    </row>
    <row r="474" spans="1:11">
      <c r="A474" s="2198" t="s">
        <v>7619</v>
      </c>
      <c r="B474" s="3180" t="s">
        <v>2834</v>
      </c>
      <c r="C474" s="3181"/>
      <c r="D474" s="524">
        <v>8.3189990476190481</v>
      </c>
      <c r="E474" s="767">
        <f>D474*$F$4</f>
        <v>0</v>
      </c>
      <c r="F474" s="3171">
        <f>E474-E474*$B$4/100</f>
        <v>0</v>
      </c>
      <c r="G474" s="3187"/>
      <c r="H474" s="3188"/>
      <c r="J474" s="2131"/>
      <c r="K474" s="2132"/>
    </row>
    <row r="475" spans="1:11">
      <c r="A475" s="3175" t="s">
        <v>2945</v>
      </c>
      <c r="B475" s="618"/>
      <c r="C475" s="1320"/>
      <c r="D475" s="524"/>
      <c r="E475" s="767"/>
      <c r="F475" s="3171"/>
      <c r="G475" s="3187"/>
      <c r="H475" s="3188"/>
      <c r="J475" s="2131"/>
      <c r="K475" s="2132"/>
    </row>
    <row r="476" spans="1:11">
      <c r="A476" s="3176" t="s">
        <v>3865</v>
      </c>
      <c r="B476" s="992" t="s">
        <v>3866</v>
      </c>
      <c r="C476" s="1320"/>
      <c r="D476" s="524">
        <v>3.4553745238095246</v>
      </c>
      <c r="E476" s="767">
        <f t="shared" ref="E476:E484" si="60">D476*$F$4</f>
        <v>0</v>
      </c>
      <c r="F476" s="3171">
        <f t="shared" ref="F476:F484" si="61">E476-E476*$B$4/100</f>
        <v>0</v>
      </c>
      <c r="G476" s="3187"/>
      <c r="H476" s="3188"/>
      <c r="J476" s="2131"/>
      <c r="K476" s="2132"/>
    </row>
    <row r="477" spans="1:11">
      <c r="A477" s="3184" t="s">
        <v>2946</v>
      </c>
      <c r="B477" s="992" t="s">
        <v>2952</v>
      </c>
      <c r="C477" s="3181"/>
      <c r="D477" s="524">
        <v>3.4605349530656846</v>
      </c>
      <c r="E477" s="767">
        <f t="shared" si="60"/>
        <v>0</v>
      </c>
      <c r="F477" s="3171">
        <f t="shared" si="61"/>
        <v>0</v>
      </c>
      <c r="G477" s="3187"/>
      <c r="H477" s="3188"/>
      <c r="J477" s="2131"/>
      <c r="K477" s="2132"/>
    </row>
    <row r="478" spans="1:11">
      <c r="A478" s="1878" t="s">
        <v>2947</v>
      </c>
      <c r="B478" s="992" t="s">
        <v>2955</v>
      </c>
      <c r="C478" s="3181"/>
      <c r="D478" s="524">
        <v>3.4605349530656846</v>
      </c>
      <c r="E478" s="767">
        <f t="shared" si="60"/>
        <v>0</v>
      </c>
      <c r="F478" s="3171">
        <f t="shared" si="61"/>
        <v>0</v>
      </c>
      <c r="G478" s="3187"/>
      <c r="H478" s="3188"/>
      <c r="J478" s="2131"/>
      <c r="K478" s="2132"/>
    </row>
    <row r="479" spans="1:11">
      <c r="A479" s="1878" t="s">
        <v>3867</v>
      </c>
      <c r="B479" s="992" t="s">
        <v>3868</v>
      </c>
      <c r="C479" s="3181"/>
      <c r="D479" s="524">
        <v>4.6024680680672834</v>
      </c>
      <c r="E479" s="767">
        <f t="shared" si="60"/>
        <v>0</v>
      </c>
      <c r="F479" s="3171">
        <f t="shared" si="61"/>
        <v>0</v>
      </c>
      <c r="G479" s="3187"/>
      <c r="H479" s="3188"/>
      <c r="J479" s="2131"/>
      <c r="K479" s="2132"/>
    </row>
    <row r="480" spans="1:11">
      <c r="A480" s="3184" t="s">
        <v>2948</v>
      </c>
      <c r="B480" s="992" t="s">
        <v>2953</v>
      </c>
      <c r="C480" s="3181"/>
      <c r="D480" s="524">
        <v>4.6024680680672834</v>
      </c>
      <c r="E480" s="767">
        <f t="shared" si="60"/>
        <v>0</v>
      </c>
      <c r="F480" s="3171">
        <f t="shared" si="61"/>
        <v>0</v>
      </c>
      <c r="G480" s="3187"/>
      <c r="H480" s="3188"/>
      <c r="J480" s="2131"/>
      <c r="K480" s="2132"/>
    </row>
    <row r="481" spans="1:11">
      <c r="A481" s="1878" t="s">
        <v>2949</v>
      </c>
      <c r="B481" s="992" t="s">
        <v>2956</v>
      </c>
      <c r="C481" s="3181"/>
      <c r="D481" s="524">
        <v>4.6024680680672834</v>
      </c>
      <c r="E481" s="767">
        <f t="shared" si="60"/>
        <v>0</v>
      </c>
      <c r="F481" s="3171">
        <f t="shared" si="61"/>
        <v>0</v>
      </c>
      <c r="G481" s="3187"/>
      <c r="H481" s="3188"/>
      <c r="J481" s="2131"/>
      <c r="K481" s="2132"/>
    </row>
    <row r="482" spans="1:11">
      <c r="A482" s="1878" t="s">
        <v>3869</v>
      </c>
      <c r="B482" s="992" t="s">
        <v>3870</v>
      </c>
      <c r="C482" s="3181"/>
      <c r="D482" s="524">
        <v>7.4638137820826991</v>
      </c>
      <c r="E482" s="767">
        <f t="shared" si="60"/>
        <v>0</v>
      </c>
      <c r="F482" s="3171">
        <f t="shared" si="61"/>
        <v>0</v>
      </c>
      <c r="G482" s="3187"/>
      <c r="H482" s="3188"/>
      <c r="J482" s="2131"/>
      <c r="K482" s="2132"/>
    </row>
    <row r="483" spans="1:11">
      <c r="A483" s="3178" t="s">
        <v>2950</v>
      </c>
      <c r="B483" s="992" t="s">
        <v>2954</v>
      </c>
      <c r="C483" s="3181"/>
      <c r="D483" s="524">
        <v>7.4638137820826991</v>
      </c>
      <c r="E483" s="767">
        <f t="shared" si="60"/>
        <v>0</v>
      </c>
      <c r="F483" s="3171">
        <f t="shared" si="61"/>
        <v>0</v>
      </c>
      <c r="G483" s="3187"/>
      <c r="H483" s="3188"/>
      <c r="J483" s="2131"/>
      <c r="K483" s="2132"/>
    </row>
    <row r="484" spans="1:11">
      <c r="A484" s="3178" t="s">
        <v>2951</v>
      </c>
      <c r="B484" s="992" t="s">
        <v>2957</v>
      </c>
      <c r="C484" s="3181"/>
      <c r="D484" s="524">
        <v>7.4638137820826991</v>
      </c>
      <c r="E484" s="767">
        <f t="shared" si="60"/>
        <v>0</v>
      </c>
      <c r="F484" s="3171">
        <f t="shared" si="61"/>
        <v>0</v>
      </c>
      <c r="G484" s="3187"/>
      <c r="H484" s="3188"/>
      <c r="J484" s="2131"/>
      <c r="K484" s="2132"/>
    </row>
    <row r="485" spans="1:11">
      <c r="A485" s="3183" t="s">
        <v>2978</v>
      </c>
      <c r="B485" s="992"/>
      <c r="C485" s="1320"/>
      <c r="D485" s="524"/>
      <c r="E485" s="767"/>
      <c r="F485" s="3171"/>
      <c r="G485" s="3187"/>
      <c r="H485" s="3188"/>
      <c r="J485" s="2131"/>
      <c r="K485" s="2132"/>
    </row>
    <row r="486" spans="1:11">
      <c r="A486" s="3176" t="s">
        <v>2979</v>
      </c>
      <c r="B486" s="3180" t="s">
        <v>332</v>
      </c>
      <c r="C486" s="3181"/>
      <c r="D486" s="524">
        <v>0.82565023359105838</v>
      </c>
      <c r="E486" s="767">
        <f>D486*$F$4</f>
        <v>0</v>
      </c>
      <c r="F486" s="3171">
        <f>E486-E486*$B$4/100</f>
        <v>0</v>
      </c>
      <c r="G486" s="3187"/>
      <c r="H486" s="3188"/>
      <c r="J486" s="2131"/>
      <c r="K486" s="2132"/>
    </row>
    <row r="487" spans="1:11">
      <c r="A487" s="3176" t="s">
        <v>2980</v>
      </c>
      <c r="B487" s="3180" t="s">
        <v>2982</v>
      </c>
      <c r="C487" s="3181"/>
      <c r="D487" s="524">
        <v>2.0619865937351816</v>
      </c>
      <c r="E487" s="767">
        <f>D487*$F$4</f>
        <v>0</v>
      </c>
      <c r="F487" s="3171">
        <f>E487-E487*$B$4/100</f>
        <v>0</v>
      </c>
      <c r="G487" s="3187"/>
      <c r="H487" s="3188"/>
      <c r="J487" s="2131"/>
      <c r="K487" s="2132"/>
    </row>
    <row r="488" spans="1:11" s="505" customFormat="1">
      <c r="A488" s="3176" t="s">
        <v>2981</v>
      </c>
      <c r="B488" s="3180" t="s">
        <v>308</v>
      </c>
      <c r="C488" s="3181"/>
      <c r="D488" s="524">
        <v>1.7753619012450217</v>
      </c>
      <c r="E488" s="767">
        <f>D488*$F$4</f>
        <v>0</v>
      </c>
      <c r="F488" s="3171">
        <f>E488-E488*$B$4/100</f>
        <v>0</v>
      </c>
      <c r="G488" s="3187"/>
      <c r="H488" s="3188"/>
      <c r="I488" s="474"/>
      <c r="J488" s="2131"/>
      <c r="K488" s="2132"/>
    </row>
    <row r="489" spans="1:11" s="505" customFormat="1">
      <c r="A489" s="3183" t="s">
        <v>2994</v>
      </c>
      <c r="B489" s="3089"/>
      <c r="C489" s="1320"/>
      <c r="D489" s="524"/>
      <c r="E489" s="767"/>
      <c r="F489" s="3171"/>
      <c r="G489" s="3187"/>
      <c r="H489" s="3188"/>
      <c r="I489" s="474"/>
      <c r="J489" s="2131"/>
      <c r="K489" s="2132"/>
    </row>
    <row r="490" spans="1:11" s="505" customFormat="1">
      <c r="A490" s="2201" t="s">
        <v>2995</v>
      </c>
      <c r="B490" s="3180">
        <v>20</v>
      </c>
      <c r="C490" s="3181"/>
      <c r="D490" s="524">
        <v>32.555948655064618</v>
      </c>
      <c r="E490" s="767">
        <f>D490*$F$4</f>
        <v>0</v>
      </c>
      <c r="F490" s="3171">
        <f>E490-E490*$B$4/100</f>
        <v>0</v>
      </c>
      <c r="G490" s="3187"/>
      <c r="H490" s="3188"/>
      <c r="I490" s="474"/>
      <c r="J490" s="2131"/>
      <c r="K490" s="2132"/>
    </row>
    <row r="491" spans="1:11" s="505" customFormat="1">
      <c r="A491" s="2201" t="s">
        <v>2996</v>
      </c>
      <c r="B491" s="3180">
        <v>25</v>
      </c>
      <c r="C491" s="3181"/>
      <c r="D491" s="524">
        <v>35.013492925372248</v>
      </c>
      <c r="E491" s="767">
        <f>D491*$F$4</f>
        <v>0</v>
      </c>
      <c r="F491" s="3171">
        <f>E491-E491*$B$4/100</f>
        <v>0</v>
      </c>
      <c r="G491" s="3187"/>
      <c r="H491" s="3188"/>
      <c r="I491" s="474"/>
      <c r="J491" s="2131"/>
      <c r="K491" s="2132"/>
    </row>
    <row r="492" spans="1:11" s="505" customFormat="1">
      <c r="A492" s="2201" t="s">
        <v>2997</v>
      </c>
      <c r="B492" s="3180">
        <v>32</v>
      </c>
      <c r="C492" s="3181"/>
      <c r="D492" s="524">
        <v>46.671631380806822</v>
      </c>
      <c r="E492" s="767">
        <f>D492*$F$4</f>
        <v>0</v>
      </c>
      <c r="F492" s="3171">
        <f>E492-E492*$B$4/100</f>
        <v>0</v>
      </c>
      <c r="G492" s="3187"/>
      <c r="H492" s="3188"/>
      <c r="I492" s="474"/>
      <c r="J492" s="2131"/>
      <c r="K492" s="2132"/>
    </row>
    <row r="493" spans="1:11" s="505" customFormat="1">
      <c r="A493" s="3183" t="s">
        <v>6726</v>
      </c>
      <c r="B493" s="3089"/>
      <c r="C493" s="1320"/>
      <c r="D493" s="524"/>
      <c r="E493" s="767"/>
      <c r="F493" s="3171"/>
      <c r="G493" s="3187"/>
      <c r="H493" s="3188"/>
      <c r="I493" s="474"/>
      <c r="J493" s="2131"/>
      <c r="K493" s="2132"/>
    </row>
    <row r="494" spans="1:11" s="505" customFormat="1">
      <c r="A494" s="3176" t="s">
        <v>2998</v>
      </c>
      <c r="B494" s="3180">
        <v>20</v>
      </c>
      <c r="C494" s="3181"/>
      <c r="D494" s="524">
        <v>55.112384139601915</v>
      </c>
      <c r="E494" s="767">
        <f>D494*$F$4</f>
        <v>0</v>
      </c>
      <c r="F494" s="3171">
        <f>E494-E494*$B$4/100</f>
        <v>0</v>
      </c>
      <c r="G494" s="3187"/>
      <c r="H494" s="3188"/>
      <c r="I494" s="474"/>
      <c r="J494" s="2131"/>
      <c r="K494" s="2132"/>
    </row>
    <row r="495" spans="1:11" s="505" customFormat="1">
      <c r="A495" s="3176" t="s">
        <v>2999</v>
      </c>
      <c r="B495" s="3180">
        <v>25</v>
      </c>
      <c r="C495" s="3181"/>
      <c r="D495" s="524">
        <v>61.243218962348159</v>
      </c>
      <c r="E495" s="767">
        <f>D495*$F$4</f>
        <v>0</v>
      </c>
      <c r="F495" s="3171">
        <f>E495-E495*$B$4/100</f>
        <v>0</v>
      </c>
      <c r="G495" s="3187"/>
      <c r="H495" s="3188"/>
      <c r="I495" s="474"/>
      <c r="J495" s="2131"/>
      <c r="K495" s="2132"/>
    </row>
    <row r="496" spans="1:11" s="505" customFormat="1">
      <c r="A496" s="3183" t="s">
        <v>3002</v>
      </c>
      <c r="B496" s="992"/>
      <c r="C496" s="1320"/>
      <c r="D496" s="524"/>
      <c r="E496" s="767"/>
      <c r="F496" s="3171"/>
      <c r="G496" s="3187"/>
      <c r="H496" s="3188"/>
      <c r="I496" s="474"/>
      <c r="J496" s="2131"/>
      <c r="K496" s="2132"/>
    </row>
    <row r="497" spans="1:11" s="505" customFormat="1">
      <c r="A497" s="3178" t="s">
        <v>3001</v>
      </c>
      <c r="B497" s="3180">
        <v>20</v>
      </c>
      <c r="C497" s="3181"/>
      <c r="D497" s="524">
        <v>55.112384139601915</v>
      </c>
      <c r="E497" s="767">
        <f>D497*$F$4</f>
        <v>0</v>
      </c>
      <c r="F497" s="3171">
        <f>E497-E497*$B$4/100</f>
        <v>0</v>
      </c>
      <c r="G497" s="3187"/>
      <c r="H497" s="3188"/>
      <c r="I497" s="474"/>
      <c r="J497" s="2131"/>
      <c r="K497" s="2132"/>
    </row>
    <row r="498" spans="1:11" s="505" customFormat="1">
      <c r="A498" s="3178" t="s">
        <v>3000</v>
      </c>
      <c r="B498" s="3180">
        <v>25</v>
      </c>
      <c r="C498" s="3181"/>
      <c r="D498" s="524">
        <v>61.243218962348159</v>
      </c>
      <c r="E498" s="767">
        <f>D498*$F$4</f>
        <v>0</v>
      </c>
      <c r="F498" s="3171">
        <f>E498-E498*$B$4/100</f>
        <v>0</v>
      </c>
      <c r="G498" s="3187"/>
      <c r="H498" s="3188"/>
      <c r="I498" s="474"/>
      <c r="J498" s="2131"/>
      <c r="K498" s="2132"/>
    </row>
    <row r="499" spans="1:11" s="505" customFormat="1">
      <c r="A499" s="3178" t="s">
        <v>3871</v>
      </c>
      <c r="B499" s="3180">
        <v>32</v>
      </c>
      <c r="C499" s="3181"/>
      <c r="D499" s="524">
        <v>88.949208341911685</v>
      </c>
      <c r="E499" s="767">
        <f>D499*$F$4</f>
        <v>0</v>
      </c>
      <c r="F499" s="3171">
        <f>E499-E499*$B$4/100</f>
        <v>0</v>
      </c>
      <c r="G499" s="3187"/>
      <c r="H499" s="3188"/>
      <c r="I499" s="474"/>
      <c r="J499" s="2131"/>
      <c r="K499" s="2132"/>
    </row>
    <row r="500" spans="1:11" s="505" customFormat="1">
      <c r="A500" s="3196" t="s">
        <v>3872</v>
      </c>
      <c r="B500" s="3180"/>
      <c r="C500" s="3181"/>
      <c r="D500" s="524"/>
      <c r="E500" s="767"/>
      <c r="F500" s="3171"/>
      <c r="G500" s="3187"/>
      <c r="H500" s="3188"/>
      <c r="I500" s="474"/>
      <c r="J500" s="2131"/>
      <c r="K500" s="2132"/>
    </row>
    <row r="501" spans="1:11" s="505" customFormat="1">
      <c r="A501" s="3197" t="s">
        <v>3873</v>
      </c>
      <c r="B501" s="3180" t="s">
        <v>4832</v>
      </c>
      <c r="C501" s="3181"/>
      <c r="D501" s="524">
        <v>15.804701667702746</v>
      </c>
      <c r="E501" s="767">
        <f>D501*$F$4</f>
        <v>0</v>
      </c>
      <c r="F501" s="3171">
        <f>E501-E501*$B$4/100</f>
        <v>0</v>
      </c>
      <c r="G501" s="3187"/>
      <c r="H501" s="3188"/>
      <c r="I501" s="474"/>
      <c r="J501" s="2131"/>
      <c r="K501" s="2132"/>
    </row>
    <row r="502" spans="1:11" s="505" customFormat="1">
      <c r="A502" s="3183" t="s">
        <v>3167</v>
      </c>
      <c r="B502" s="3089"/>
      <c r="C502" s="1320"/>
      <c r="D502" s="524"/>
      <c r="E502" s="767"/>
      <c r="F502" s="3171"/>
      <c r="G502" s="3187"/>
      <c r="H502" s="3188"/>
      <c r="I502" s="474"/>
      <c r="J502" s="2131"/>
      <c r="K502" s="2132"/>
    </row>
    <row r="503" spans="1:11" s="505" customFormat="1">
      <c r="A503" s="3178" t="s">
        <v>3164</v>
      </c>
      <c r="B503" s="3180" t="s">
        <v>418</v>
      </c>
      <c r="C503" s="1320"/>
      <c r="D503" s="524">
        <v>32.03123157872183</v>
      </c>
      <c r="E503" s="767">
        <f>D503*$F$4</f>
        <v>0</v>
      </c>
      <c r="F503" s="3171">
        <f>E503-E503*$B$4/100</f>
        <v>0</v>
      </c>
      <c r="G503" s="3187"/>
      <c r="H503" s="3188"/>
      <c r="I503" s="474"/>
      <c r="J503" s="2131"/>
      <c r="K503" s="2132"/>
    </row>
    <row r="504" spans="1:11" s="505" customFormat="1">
      <c r="A504" s="3178" t="s">
        <v>3165</v>
      </c>
      <c r="B504" s="3180" t="s">
        <v>1881</v>
      </c>
      <c r="C504" s="1320"/>
      <c r="D504" s="524">
        <v>49.843465687293339</v>
      </c>
      <c r="E504" s="767">
        <f>D504*$F$4</f>
        <v>0</v>
      </c>
      <c r="F504" s="3171">
        <f>E504-E504*$B$4/100</f>
        <v>0</v>
      </c>
      <c r="G504" s="3187"/>
      <c r="H504" s="3188"/>
      <c r="I504" s="474"/>
      <c r="J504" s="2131"/>
      <c r="K504" s="2132"/>
    </row>
    <row r="505" spans="1:11" s="505" customFormat="1">
      <c r="A505" s="3178" t="s">
        <v>3166</v>
      </c>
      <c r="B505" s="3180" t="s">
        <v>419</v>
      </c>
      <c r="C505" s="1320"/>
      <c r="D505" s="524">
        <v>82.622532947653653</v>
      </c>
      <c r="E505" s="767">
        <f>D505*$F$4</f>
        <v>0</v>
      </c>
      <c r="F505" s="3171">
        <f>E505-E505*$B$4/100</f>
        <v>0</v>
      </c>
      <c r="G505" s="3187"/>
      <c r="H505" s="3188"/>
      <c r="I505" s="474"/>
      <c r="J505" s="2131"/>
      <c r="K505" s="2132"/>
    </row>
    <row r="506" spans="1:11" s="505" customFormat="1">
      <c r="A506" s="3178" t="s">
        <v>3874</v>
      </c>
      <c r="B506" s="3180" t="s">
        <v>3875</v>
      </c>
      <c r="C506" s="1320"/>
      <c r="D506" s="524">
        <v>149.19194206975376</v>
      </c>
      <c r="E506" s="767">
        <f>D506*$F$4</f>
        <v>0</v>
      </c>
      <c r="F506" s="3171">
        <f>E506-E506*$B$4/100</f>
        <v>0</v>
      </c>
      <c r="G506" s="3187"/>
      <c r="H506" s="3188"/>
      <c r="I506" s="474"/>
      <c r="J506" s="2131"/>
      <c r="K506" s="2132"/>
    </row>
    <row r="507" spans="1:11" s="505" customFormat="1">
      <c r="A507" s="474"/>
      <c r="B507" s="586"/>
      <c r="C507" s="586"/>
      <c r="D507" s="450"/>
      <c r="E507" s="475"/>
      <c r="F507" s="475"/>
      <c r="G507" s="3187"/>
      <c r="J507" s="2131"/>
      <c r="K507" s="2132"/>
    </row>
    <row r="508" spans="1:11" s="505" customFormat="1">
      <c r="A508" s="505" t="s">
        <v>12833</v>
      </c>
      <c r="B508" s="586"/>
      <c r="C508" s="586"/>
      <c r="D508" s="450"/>
      <c r="E508" s="475"/>
      <c r="F508" s="475"/>
      <c r="G508" s="3187"/>
      <c r="J508" s="2131"/>
      <c r="K508" s="2132"/>
    </row>
    <row r="509" spans="1:11" s="505" customFormat="1">
      <c r="A509" s="474"/>
      <c r="B509" s="586"/>
      <c r="C509" s="586"/>
      <c r="D509" s="450"/>
      <c r="E509" s="475"/>
      <c r="F509" s="475"/>
      <c r="G509" s="3187"/>
      <c r="J509" s="2131"/>
      <c r="K509" s="2132"/>
    </row>
    <row r="510" spans="1:11" s="505" customFormat="1">
      <c r="A510" s="474"/>
      <c r="B510" s="586"/>
      <c r="C510" s="586"/>
      <c r="D510" s="450"/>
      <c r="E510" s="475"/>
      <c r="F510" s="475"/>
      <c r="G510" s="3187"/>
      <c r="J510" s="2131"/>
      <c r="K510" s="2132"/>
    </row>
    <row r="511" spans="1:11" s="505" customFormat="1">
      <c r="A511" s="474"/>
      <c r="B511" s="586"/>
      <c r="C511" s="586"/>
      <c r="D511" s="450"/>
      <c r="E511" s="475"/>
      <c r="F511" s="475"/>
      <c r="G511" s="3187"/>
      <c r="J511" s="2131"/>
      <c r="K511" s="2132"/>
    </row>
    <row r="512" spans="1:11" s="505" customFormat="1">
      <c r="A512" s="474"/>
      <c r="B512" s="586"/>
      <c r="C512" s="586"/>
      <c r="D512" s="450"/>
      <c r="E512" s="475"/>
      <c r="F512" s="475"/>
      <c r="G512" s="3187"/>
      <c r="J512" s="2131"/>
      <c r="K512" s="2132"/>
    </row>
    <row r="513" spans="2:11">
      <c r="G513" s="3187"/>
      <c r="H513" s="505"/>
      <c r="J513" s="2131"/>
      <c r="K513" s="2132"/>
    </row>
    <row r="514" spans="2:11">
      <c r="B514" s="474"/>
      <c r="C514" s="474"/>
      <c r="D514" s="474"/>
      <c r="E514" s="474"/>
      <c r="F514" s="474"/>
      <c r="G514" s="3187"/>
      <c r="H514" s="505"/>
      <c r="J514" s="2131"/>
      <c r="K514" s="2132"/>
    </row>
    <row r="515" spans="2:11">
      <c r="B515" s="474"/>
      <c r="C515" s="474"/>
      <c r="D515" s="474"/>
      <c r="E515" s="474"/>
      <c r="F515" s="474"/>
      <c r="G515" s="3187"/>
      <c r="H515" s="505"/>
      <c r="J515" s="2131"/>
      <c r="K515" s="2132"/>
    </row>
    <row r="516" spans="2:11">
      <c r="B516" s="474"/>
      <c r="C516" s="474"/>
      <c r="D516" s="474"/>
      <c r="E516" s="474"/>
      <c r="F516" s="474"/>
      <c r="G516" s="3187"/>
      <c r="H516" s="505"/>
      <c r="J516" s="2131"/>
      <c r="K516" s="2132"/>
    </row>
    <row r="517" spans="2:11">
      <c r="B517" s="474"/>
      <c r="C517" s="474"/>
      <c r="D517" s="474"/>
      <c r="E517" s="474"/>
      <c r="F517" s="474"/>
      <c r="G517" s="3187"/>
      <c r="J517" s="2131"/>
      <c r="K517" s="2132"/>
    </row>
    <row r="518" spans="2:11">
      <c r="B518" s="474"/>
      <c r="C518" s="474"/>
      <c r="D518" s="474"/>
      <c r="E518" s="474"/>
      <c r="F518" s="474"/>
      <c r="G518" s="3187"/>
      <c r="J518" s="2131"/>
      <c r="K518" s="2132"/>
    </row>
    <row r="519" spans="2:11">
      <c r="B519" s="474"/>
      <c r="C519" s="474"/>
      <c r="D519" s="474"/>
      <c r="E519" s="474"/>
      <c r="F519" s="474"/>
      <c r="G519" s="3187"/>
      <c r="J519" s="2131"/>
      <c r="K519" s="2132"/>
    </row>
    <row r="520" spans="2:11">
      <c r="B520" s="474"/>
      <c r="C520" s="474"/>
      <c r="D520" s="474"/>
      <c r="E520" s="474"/>
      <c r="F520" s="474"/>
      <c r="G520" s="3187"/>
      <c r="J520" s="2131"/>
      <c r="K520" s="2132"/>
    </row>
    <row r="521" spans="2:11">
      <c r="B521" s="474"/>
      <c r="C521" s="474"/>
      <c r="D521" s="474"/>
      <c r="E521" s="474"/>
      <c r="F521" s="474"/>
      <c r="G521" s="3187"/>
      <c r="J521" s="2131"/>
      <c r="K521" s="2132"/>
    </row>
    <row r="522" spans="2:11">
      <c r="B522" s="474"/>
      <c r="C522" s="474"/>
      <c r="D522" s="474"/>
      <c r="E522" s="474"/>
      <c r="F522" s="474"/>
      <c r="G522" s="3187"/>
      <c r="J522" s="2131"/>
      <c r="K522" s="2132"/>
    </row>
    <row r="523" spans="2:11">
      <c r="B523" s="474"/>
      <c r="C523" s="474"/>
      <c r="D523" s="474"/>
      <c r="E523" s="474"/>
      <c r="F523" s="474"/>
      <c r="G523" s="3187"/>
      <c r="J523" s="2131"/>
      <c r="K523" s="2132"/>
    </row>
    <row r="524" spans="2:11">
      <c r="B524" s="474"/>
      <c r="C524" s="474"/>
      <c r="D524" s="474"/>
      <c r="E524" s="474"/>
      <c r="F524" s="474"/>
      <c r="G524" s="3187"/>
      <c r="J524" s="2131"/>
      <c r="K524" s="2132"/>
    </row>
    <row r="525" spans="2:11">
      <c r="B525" s="474"/>
      <c r="C525" s="474"/>
      <c r="D525" s="474"/>
      <c r="E525" s="474"/>
      <c r="F525" s="474"/>
      <c r="G525" s="3187"/>
      <c r="J525" s="2131"/>
      <c r="K525" s="2132"/>
    </row>
    <row r="526" spans="2:11">
      <c r="B526" s="474"/>
      <c r="C526" s="474"/>
      <c r="D526" s="474"/>
      <c r="E526" s="474"/>
      <c r="F526" s="474"/>
      <c r="G526" s="3187"/>
      <c r="J526" s="2131"/>
      <c r="K526" s="2132"/>
    </row>
    <row r="527" spans="2:11">
      <c r="B527" s="474"/>
      <c r="C527" s="474"/>
      <c r="D527" s="474"/>
      <c r="E527" s="474"/>
      <c r="F527" s="474"/>
      <c r="G527" s="3187"/>
      <c r="J527" s="2131"/>
      <c r="K527" s="2132"/>
    </row>
    <row r="528" spans="2:11">
      <c r="B528" s="474"/>
      <c r="C528" s="474"/>
      <c r="D528" s="474"/>
      <c r="E528" s="474"/>
      <c r="F528" s="474"/>
      <c r="G528" s="3187"/>
      <c r="J528" s="2131"/>
      <c r="K528" s="2132"/>
    </row>
    <row r="529" spans="2:11">
      <c r="B529" s="474"/>
      <c r="C529" s="474"/>
      <c r="D529" s="474"/>
      <c r="E529" s="474"/>
      <c r="F529" s="474"/>
      <c r="G529" s="3187"/>
      <c r="J529" s="2131"/>
      <c r="K529" s="2132"/>
    </row>
    <row r="530" spans="2:11">
      <c r="B530" s="474"/>
      <c r="C530" s="474"/>
      <c r="D530" s="474"/>
      <c r="E530" s="474"/>
      <c r="F530" s="474"/>
      <c r="G530" s="3187"/>
      <c r="J530" s="2131"/>
      <c r="K530" s="2132"/>
    </row>
  </sheetData>
  <customSheetViews>
    <customSheetView guid="{76FA2CE7-179E-4731-B7AE-63C5E5E79002}" scale="70" showAutoFilter="1">
      <selection activeCell="Q51" sqref="Q51"/>
      <pageMargins left="0.25" right="0.25" top="0.75" bottom="0.75" header="0.3" footer="0.3"/>
      <pageSetup paperSize="9" scale="82" orientation="portrait" r:id="rId1"/>
      <autoFilter ref="A5:F532" xr:uid="{00000000-0000-0000-0000-000000000000}"/>
    </customSheetView>
    <customSheetView guid="{24F900A2-7147-4318-9E77-2B71404314A7}" scale="70" showAutoFilter="1">
      <selection sqref="A1:D1"/>
      <pageMargins left="0.25" right="0.25" top="0.75" bottom="0.75" header="0.3" footer="0.3"/>
      <pageSetup paperSize="9" scale="82" orientation="portrait" r:id="rId2"/>
      <autoFilter ref="A5:F532" xr:uid="{00000000-0000-0000-0000-000000000000}"/>
    </customSheetView>
    <customSheetView guid="{A02336A9-D2FB-4D03-950A-00B6EBD6A28C}" scale="70" showAutoFilter="1">
      <selection activeCell="K20" sqref="K20"/>
      <pageMargins left="0.25" right="0.25" top="0.75" bottom="0.75" header="0.3" footer="0.3"/>
      <pageSetup paperSize="9" scale="82" orientation="portrait" r:id="rId3"/>
      <autoFilter ref="A5:F532" xr:uid="{00000000-0000-0000-0000-000000000000}"/>
    </customSheetView>
    <customSheetView guid="{3E3E5346-F5D1-49F5-AB0E-78170B65853C}" scale="70" topLeftCell="A22">
      <selection activeCell="B7" sqref="B7:B15"/>
      <pageMargins left="0.25" right="0.25" top="0.75" bottom="0.75" header="0.3" footer="0.3"/>
      <pageSetup paperSize="9" scale="82" orientation="portrait" r:id="rId4"/>
    </customSheetView>
    <customSheetView guid="{D7CF3121-CFC0-4E70-8DCD-811E30042E24}" scale="70" showAutoFilter="1">
      <selection sqref="A1:D1"/>
      <pageMargins left="0.25" right="0.25" top="0.75" bottom="0.75" header="0.3" footer="0.3"/>
      <pageSetup paperSize="9" scale="82" orientation="portrait" r:id="rId5"/>
      <autoFilter ref="A5:F532" xr:uid="{00000000-0000-0000-0000-000000000000}"/>
    </customSheetView>
    <customSheetView guid="{A76FD505-AF56-4CD8-967A-59C705AF567C}" scale="70" showAutoFilter="1" topLeftCell="A502">
      <selection activeCell="L523" sqref="L523"/>
      <pageMargins left="0.25" right="0.25" top="0.75" bottom="0.75" header="0.3" footer="0.3"/>
      <pageSetup paperSize="9" scale="82" orientation="portrait" r:id="rId6"/>
      <autoFilter ref="A5:F532" xr:uid="{00000000-0000-0000-0000-000000000000}"/>
    </customSheetView>
    <customSheetView guid="{B3358888-E690-452C-98EC-431498422E6E}" scale="70" topLeftCell="A22">
      <selection activeCell="B7" sqref="B7:B15"/>
      <pageMargins left="0.25" right="0.25" top="0.75" bottom="0.75" header="0.3" footer="0.3"/>
      <pageSetup paperSize="9" scale="82" orientation="portrait" r:id="rId7"/>
    </customSheetView>
    <customSheetView guid="{6108970F-8E7A-462E-A499-E2FD79FB3A77}" scale="70" topLeftCell="A496">
      <selection activeCell="C549" sqref="C549"/>
      <pageMargins left="0.25" right="0.25" top="0.75" bottom="0.75" header="0.3" footer="0.3"/>
      <pageSetup paperSize="9" scale="82" orientation="portrait" r:id="rId8"/>
    </customSheetView>
    <customSheetView guid="{45761FB6-8710-4C75-A8B6-5A7FCAACACDF}" scale="70" topLeftCell="A490">
      <selection activeCell="D380" sqref="D380:D381"/>
      <pageMargins left="0.25" right="0.25" top="0.75" bottom="0.75" header="0.3" footer="0.3"/>
      <pageSetup paperSize="9" scale="82" orientation="portrait" r:id="rId9"/>
    </customSheetView>
    <customSheetView guid="{C23E91BF-4A86-4D00-A577-1A263DDCB8BC}" scale="70" showAutoFilter="1">
      <selection sqref="A1:D1"/>
      <pageMargins left="0.25" right="0.25" top="0.75" bottom="0.75" header="0.3" footer="0.3"/>
      <pageSetup paperSize="9" scale="82" orientation="portrait" r:id="rId10"/>
      <autoFilter ref="A5:F532" xr:uid="{00000000-0000-0000-0000-000000000000}"/>
    </customSheetView>
    <customSheetView guid="{94E74550-0B2B-4B3C-8E97-CCCC46023914}" scale="70" showAutoFilter="1">
      <selection activeCell="A3" sqref="A3"/>
      <pageMargins left="0.25" right="0.25" top="0.75" bottom="0.75" header="0.3" footer="0.3"/>
      <pageSetup paperSize="9" scale="82" orientation="portrait" r:id="rId11"/>
      <autoFilter ref="A5:F532" xr:uid="{00000000-0000-0000-0000-000000000000}"/>
    </customSheetView>
  </customSheetViews>
  <mergeCells count="1">
    <mergeCell ref="A1:F1"/>
  </mergeCells>
  <pageMargins left="0.25" right="0.25" top="0.75" bottom="0.75" header="0.3" footer="0.3"/>
  <pageSetup paperSize="9" scale="82" orientation="portrait" r:id="rId12"/>
  <drawing r:id="rId1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dimension ref="A1:L26"/>
  <sheetViews>
    <sheetView workbookViewId="0">
      <selection activeCell="K11" sqref="K11"/>
    </sheetView>
  </sheetViews>
  <sheetFormatPr defaultColWidth="9.1171875" defaultRowHeight="14.35"/>
  <cols>
    <col min="1" max="1" width="16.5859375" style="4451" customWidth="1"/>
    <col min="2" max="2" width="11" style="4451" customWidth="1"/>
    <col min="3" max="3" width="11.41015625" style="4451" customWidth="1"/>
    <col min="4" max="4" width="16.29296875" style="4451" customWidth="1"/>
    <col min="5" max="5" width="10.29296875" style="4451" customWidth="1"/>
    <col min="6" max="6" width="11.29296875" style="4451" bestFit="1" customWidth="1"/>
    <col min="7" max="7" width="12.87890625" style="4451" customWidth="1"/>
    <col min="8" max="10" width="9.1171875" style="4451"/>
    <col min="11" max="11" width="28.29296875" style="4451" customWidth="1"/>
    <col min="12" max="16384" width="9.1171875" style="4451"/>
  </cols>
  <sheetData>
    <row r="1" spans="1:12" s="474" customFormat="1">
      <c r="A1" s="7629" t="s">
        <v>18255</v>
      </c>
      <c r="B1" s="7629"/>
      <c r="C1" s="7629"/>
      <c r="D1" s="7629"/>
      <c r="E1" s="7629"/>
    </row>
    <row r="2" spans="1:12" s="474" customFormat="1">
      <c r="A2" s="4450"/>
      <c r="B2" s="3557"/>
      <c r="C2" s="3557"/>
      <c r="D2" s="3557"/>
      <c r="E2" s="3557"/>
    </row>
    <row r="3" spans="1:12" s="474" customFormat="1" ht="24" customHeight="1">
      <c r="B3" s="586"/>
      <c r="C3" s="586"/>
      <c r="D3" s="475"/>
      <c r="E3" s="475"/>
    </row>
    <row r="4" spans="1:12" s="474" customFormat="1" ht="38.25" customHeight="1">
      <c r="A4" s="477" t="s">
        <v>48</v>
      </c>
      <c r="B4" s="19"/>
      <c r="C4" s="586"/>
      <c r="D4" s="475"/>
      <c r="E4" s="475"/>
    </row>
    <row r="6" spans="1:12" s="476" customFormat="1" ht="63.35">
      <c r="A6" s="23" t="s">
        <v>75</v>
      </c>
      <c r="B6" s="23" t="s">
        <v>76</v>
      </c>
      <c r="C6" s="23" t="s">
        <v>77</v>
      </c>
      <c r="D6" s="24" t="s">
        <v>7620</v>
      </c>
      <c r="E6" s="24" t="s">
        <v>6299</v>
      </c>
      <c r="F6" s="4456" t="s">
        <v>58</v>
      </c>
      <c r="G6" s="4456" t="s">
        <v>59</v>
      </c>
      <c r="H6" s="2130"/>
    </row>
    <row r="7" spans="1:12" s="505" customFormat="1">
      <c r="A7" s="5162" t="s">
        <v>2884</v>
      </c>
      <c r="B7" s="2884"/>
      <c r="C7" s="5163"/>
      <c r="D7" s="5164"/>
      <c r="E7" s="5165"/>
      <c r="F7" s="5166"/>
      <c r="G7" s="5166"/>
      <c r="H7" s="2130"/>
      <c r="I7" s="2130"/>
      <c r="J7" s="2130"/>
      <c r="K7" s="2130"/>
      <c r="L7" s="2130"/>
    </row>
    <row r="8" spans="1:12" s="505" customFormat="1" ht="14.45" customHeight="1">
      <c r="A8" s="5167" t="s">
        <v>18256</v>
      </c>
      <c r="B8" s="5168" t="s">
        <v>18257</v>
      </c>
      <c r="C8" s="5169" t="s">
        <v>501</v>
      </c>
      <c r="D8" s="5955">
        <v>115.58</v>
      </c>
      <c r="E8" s="5165">
        <f>D8-D8*$B$4/100</f>
        <v>115.58</v>
      </c>
      <c r="F8" s="5170">
        <f>D8*Оглавление!$B$14</f>
        <v>10980.1</v>
      </c>
      <c r="G8" s="5170">
        <f>F8-F8*$B$4/100</f>
        <v>10980.1</v>
      </c>
      <c r="H8" s="2130"/>
      <c r="I8" s="2130"/>
      <c r="J8" s="2130"/>
      <c r="K8" s="2130"/>
      <c r="L8" s="2130"/>
    </row>
    <row r="9" spans="1:12" s="505" customFormat="1">
      <c r="A9" s="5167" t="s">
        <v>18258</v>
      </c>
      <c r="B9" s="5168" t="s">
        <v>18259</v>
      </c>
      <c r="C9" s="5169" t="s">
        <v>501</v>
      </c>
      <c r="D9" s="585">
        <v>172.3</v>
      </c>
      <c r="E9" s="5165">
        <f t="shared" ref="E9:E10" si="0">D9-D9*$B$4/100</f>
        <v>172.3</v>
      </c>
      <c r="F9" s="5170">
        <f>D9*Оглавление!$B$14</f>
        <v>16368.500000000002</v>
      </c>
      <c r="G9" s="5170">
        <f t="shared" ref="G9:G10" si="1">F9-F9*$B$4/100</f>
        <v>16368.500000000002</v>
      </c>
      <c r="H9" s="2130"/>
      <c r="I9" s="2130"/>
      <c r="J9" s="2130"/>
      <c r="K9" s="2130"/>
      <c r="L9" s="2130"/>
    </row>
    <row r="10" spans="1:12" s="505" customFormat="1">
      <c r="A10" s="5167" t="s">
        <v>18260</v>
      </c>
      <c r="B10" s="5168" t="s">
        <v>18261</v>
      </c>
      <c r="C10" s="5169" t="s">
        <v>501</v>
      </c>
      <c r="D10" s="585">
        <v>77.53</v>
      </c>
      <c r="E10" s="5165">
        <f t="shared" si="0"/>
        <v>77.53</v>
      </c>
      <c r="F10" s="5170">
        <f>D10*Оглавление!$B$14</f>
        <v>7365.35</v>
      </c>
      <c r="G10" s="5170">
        <f t="shared" si="1"/>
        <v>7365.35</v>
      </c>
      <c r="H10" s="2130"/>
      <c r="I10" s="2130"/>
      <c r="J10" s="2130"/>
      <c r="K10" s="2130"/>
      <c r="L10" s="2130"/>
    </row>
    <row r="11" spans="1:12" s="505" customFormat="1">
      <c r="A11" s="5162" t="s">
        <v>18264</v>
      </c>
      <c r="B11" s="2884"/>
      <c r="C11" s="5163"/>
      <c r="D11" s="585"/>
      <c r="E11" s="5165"/>
      <c r="F11" s="5166"/>
      <c r="G11" s="5171"/>
      <c r="H11" s="2130"/>
      <c r="I11" s="2130"/>
      <c r="J11" s="2130"/>
      <c r="K11" s="2130"/>
      <c r="L11" s="2130"/>
    </row>
    <row r="12" spans="1:12" s="505" customFormat="1">
      <c r="A12" s="5167" t="s">
        <v>18262</v>
      </c>
      <c r="B12" s="5172" t="s">
        <v>2876</v>
      </c>
      <c r="C12" s="5169" t="s">
        <v>501</v>
      </c>
      <c r="D12" s="5955">
        <v>25.84</v>
      </c>
      <c r="E12" s="5165">
        <f t="shared" ref="E12:E13" si="2">D12-D12*$B$4/100</f>
        <v>25.84</v>
      </c>
      <c r="F12" s="5170">
        <f>D12*Оглавление!$B$14</f>
        <v>2454.8000000000002</v>
      </c>
      <c r="G12" s="5170">
        <f t="shared" ref="G12:G13" si="3">F12-F12*$B$4/100</f>
        <v>2454.8000000000002</v>
      </c>
      <c r="H12" s="2130"/>
      <c r="I12" s="2130"/>
      <c r="J12" s="2130"/>
      <c r="K12" s="2130"/>
      <c r="L12" s="2130"/>
    </row>
    <row r="13" spans="1:12" s="505" customFormat="1">
      <c r="A13" s="5167" t="s">
        <v>18263</v>
      </c>
      <c r="B13" s="5172" t="s">
        <v>416</v>
      </c>
      <c r="C13" s="5169" t="s">
        <v>501</v>
      </c>
      <c r="D13" s="5955">
        <v>68.92</v>
      </c>
      <c r="E13" s="5165">
        <f t="shared" si="2"/>
        <v>68.92</v>
      </c>
      <c r="F13" s="5170">
        <f>D13*Оглавление!$B$14</f>
        <v>6547.4000000000005</v>
      </c>
      <c r="G13" s="5170">
        <f t="shared" si="3"/>
        <v>6547.4000000000005</v>
      </c>
      <c r="H13" s="2130"/>
      <c r="I13" s="2130"/>
      <c r="J13" s="2130"/>
      <c r="K13" s="2130"/>
      <c r="L13" s="2130"/>
    </row>
    <row r="14" spans="1:12" s="474" customFormat="1">
      <c r="A14" s="5162" t="s">
        <v>18265</v>
      </c>
      <c r="B14" s="2884"/>
      <c r="C14" s="5163"/>
      <c r="D14" s="585"/>
      <c r="E14" s="5165"/>
      <c r="F14" s="5166"/>
      <c r="G14" s="5171"/>
      <c r="H14" s="2130"/>
      <c r="I14" s="2130"/>
      <c r="J14" s="2130"/>
      <c r="K14" s="2130"/>
      <c r="L14" s="2130"/>
    </row>
    <row r="15" spans="1:12" s="474" customFormat="1">
      <c r="A15" s="5173" t="s">
        <v>18266</v>
      </c>
      <c r="B15" s="5168" t="s">
        <v>2877</v>
      </c>
      <c r="C15" s="5169" t="s">
        <v>501</v>
      </c>
      <c r="D15" s="585">
        <v>5.39</v>
      </c>
      <c r="E15" s="5165">
        <f t="shared" ref="E15:E22" si="4">D15-D15*$B$4/100</f>
        <v>5.39</v>
      </c>
      <c r="F15" s="5170">
        <f>D15*Оглавление!$B$14</f>
        <v>512.04999999999995</v>
      </c>
      <c r="G15" s="5170">
        <f t="shared" ref="G15:G22" si="5">F15-F15*$B$4/100</f>
        <v>512.04999999999995</v>
      </c>
      <c r="H15" s="2130"/>
      <c r="I15" s="2130"/>
      <c r="J15" s="2130"/>
      <c r="K15" s="2130"/>
      <c r="L15" s="2130"/>
    </row>
    <row r="16" spans="1:12" s="474" customFormat="1">
      <c r="A16" s="5173" t="s">
        <v>18267</v>
      </c>
      <c r="B16" s="5168" t="s">
        <v>2878</v>
      </c>
      <c r="C16" s="5169" t="s">
        <v>501</v>
      </c>
      <c r="D16" s="585">
        <v>6.19</v>
      </c>
      <c r="E16" s="5165">
        <f t="shared" si="4"/>
        <v>6.19</v>
      </c>
      <c r="F16" s="5170">
        <f>D16*Оглавление!$B$14</f>
        <v>588.05000000000007</v>
      </c>
      <c r="G16" s="5170">
        <f t="shared" si="5"/>
        <v>588.05000000000007</v>
      </c>
      <c r="H16" s="2130"/>
      <c r="I16" s="2130"/>
      <c r="J16" s="2130"/>
      <c r="K16" s="2130"/>
      <c r="L16" s="2130"/>
    </row>
    <row r="17" spans="1:12" s="474" customFormat="1">
      <c r="A17" s="5173" t="s">
        <v>18268</v>
      </c>
      <c r="B17" s="5168" t="s">
        <v>3492</v>
      </c>
      <c r="C17" s="5169" t="s">
        <v>501</v>
      </c>
      <c r="D17" s="585">
        <v>7.47</v>
      </c>
      <c r="E17" s="5165">
        <f t="shared" si="4"/>
        <v>7.47</v>
      </c>
      <c r="F17" s="5170">
        <f>D17*Оглавление!$B$14</f>
        <v>709.65</v>
      </c>
      <c r="G17" s="5170">
        <f t="shared" si="5"/>
        <v>709.65</v>
      </c>
      <c r="H17" s="2130"/>
      <c r="I17" s="2130"/>
      <c r="J17" s="2130"/>
      <c r="K17" s="2130"/>
      <c r="L17" s="2130"/>
    </row>
    <row r="18" spans="1:12" s="474" customFormat="1" ht="14.45" customHeight="1">
      <c r="A18" s="5173" t="s">
        <v>18269</v>
      </c>
      <c r="B18" s="5168" t="s">
        <v>2879</v>
      </c>
      <c r="C18" s="5169" t="s">
        <v>501</v>
      </c>
      <c r="D18" s="585">
        <v>9.3699999999999992</v>
      </c>
      <c r="E18" s="5165">
        <f t="shared" si="4"/>
        <v>9.3699999999999992</v>
      </c>
      <c r="F18" s="5170">
        <f>D18*Оглавление!$B$14</f>
        <v>890.15</v>
      </c>
      <c r="G18" s="5170">
        <f t="shared" si="5"/>
        <v>890.15</v>
      </c>
      <c r="H18" s="2130"/>
      <c r="I18" s="2130"/>
      <c r="J18" s="2130"/>
      <c r="K18" s="2130"/>
      <c r="L18" s="2130"/>
    </row>
    <row r="19" spans="1:12" s="474" customFormat="1">
      <c r="A19" s="5173" t="s">
        <v>18270</v>
      </c>
      <c r="B19" s="5168" t="s">
        <v>2880</v>
      </c>
      <c r="C19" s="5169" t="s">
        <v>501</v>
      </c>
      <c r="D19" s="585">
        <v>13.01</v>
      </c>
      <c r="E19" s="5165">
        <f t="shared" si="4"/>
        <v>13.01</v>
      </c>
      <c r="F19" s="5170">
        <f>D19*Оглавление!$B$14</f>
        <v>1235.95</v>
      </c>
      <c r="G19" s="5170">
        <f t="shared" si="5"/>
        <v>1235.95</v>
      </c>
      <c r="H19" s="2130"/>
      <c r="I19" s="2130"/>
      <c r="J19" s="2130"/>
      <c r="K19" s="2130"/>
      <c r="L19" s="2130"/>
    </row>
    <row r="20" spans="1:12" s="474" customFormat="1">
      <c r="A20" s="5173" t="s">
        <v>18271</v>
      </c>
      <c r="B20" s="5168" t="s">
        <v>2881</v>
      </c>
      <c r="C20" s="5169" t="s">
        <v>501</v>
      </c>
      <c r="D20" s="585">
        <v>19.850000000000001</v>
      </c>
      <c r="E20" s="5165">
        <f t="shared" si="4"/>
        <v>19.850000000000001</v>
      </c>
      <c r="F20" s="5170">
        <f>D20*Оглавление!$B$14</f>
        <v>1885.7500000000002</v>
      </c>
      <c r="G20" s="5170">
        <f t="shared" si="5"/>
        <v>1885.7500000000002</v>
      </c>
      <c r="H20" s="2130"/>
      <c r="I20" s="2130"/>
      <c r="J20" s="2130"/>
      <c r="K20" s="2130"/>
      <c r="L20" s="2130"/>
    </row>
    <row r="21" spans="1:12" s="474" customFormat="1">
      <c r="A21" s="5173" t="s">
        <v>18272</v>
      </c>
      <c r="B21" s="5168" t="s">
        <v>2882</v>
      </c>
      <c r="C21" s="5169" t="s">
        <v>501</v>
      </c>
      <c r="D21" s="585">
        <v>24.29</v>
      </c>
      <c r="E21" s="5165">
        <f t="shared" si="4"/>
        <v>24.29</v>
      </c>
      <c r="F21" s="5170">
        <f>D21*Оглавление!$B$14</f>
        <v>2307.5499999999997</v>
      </c>
      <c r="G21" s="5170">
        <f t="shared" si="5"/>
        <v>2307.5499999999997</v>
      </c>
      <c r="H21" s="2130"/>
      <c r="I21" s="2130"/>
      <c r="J21" s="2130"/>
      <c r="K21" s="2130"/>
      <c r="L21" s="2130"/>
    </row>
    <row r="22" spans="1:12" s="474" customFormat="1" ht="14.45" customHeight="1">
      <c r="A22" s="5173" t="s">
        <v>18273</v>
      </c>
      <c r="B22" s="5168" t="s">
        <v>2883</v>
      </c>
      <c r="C22" s="5169" t="s">
        <v>501</v>
      </c>
      <c r="D22" s="585">
        <v>38.119999999999997</v>
      </c>
      <c r="E22" s="5165">
        <f t="shared" si="4"/>
        <v>38.119999999999997</v>
      </c>
      <c r="F22" s="5170">
        <f>D22*Оглавление!$B$14</f>
        <v>3621.3999999999996</v>
      </c>
      <c r="G22" s="5170">
        <f t="shared" si="5"/>
        <v>3621.3999999999996</v>
      </c>
      <c r="H22" s="2130"/>
      <c r="I22" s="2130"/>
      <c r="J22" s="2130"/>
      <c r="K22" s="2130"/>
      <c r="L22" s="2130"/>
    </row>
    <row r="23" spans="1:12" s="474" customFormat="1">
      <c r="A23" s="5174" t="s">
        <v>3291</v>
      </c>
      <c r="B23" s="2884"/>
      <c r="C23" s="5175"/>
      <c r="D23" s="585"/>
      <c r="E23" s="5165"/>
      <c r="F23" s="5166"/>
      <c r="G23" s="5171"/>
      <c r="H23" s="2130"/>
      <c r="I23" s="2130"/>
      <c r="J23" s="2130"/>
      <c r="K23" s="2130"/>
      <c r="L23" s="2130"/>
    </row>
    <row r="24" spans="1:12" s="474" customFormat="1">
      <c r="A24" s="5167" t="s">
        <v>18274</v>
      </c>
      <c r="B24" s="5168" t="s">
        <v>18275</v>
      </c>
      <c r="C24" s="5169" t="s">
        <v>501</v>
      </c>
      <c r="D24" s="585">
        <v>206.76</v>
      </c>
      <c r="E24" s="5165">
        <f>D24-D24*$B$4/100</f>
        <v>206.76</v>
      </c>
      <c r="F24" s="5170">
        <f>D24*Оглавление!$B$14</f>
        <v>19642.2</v>
      </c>
      <c r="G24" s="5170">
        <f>F24-F24*$B$4/100</f>
        <v>19642.2</v>
      </c>
      <c r="H24" s="2130"/>
      <c r="I24" s="2130"/>
      <c r="J24" s="2130"/>
      <c r="K24" s="2130"/>
      <c r="L24" s="2130"/>
    </row>
    <row r="25" spans="1:12">
      <c r="A25" s="3745"/>
      <c r="H25" s="2130"/>
      <c r="I25" s="2130"/>
      <c r="J25" s="2130"/>
      <c r="K25" s="2130"/>
      <c r="L25" s="2130"/>
    </row>
    <row r="26" spans="1:12">
      <c r="H26" s="2130"/>
      <c r="I26" s="2130"/>
      <c r="J26" s="2130"/>
      <c r="K26" s="2130"/>
      <c r="L26" s="2130"/>
    </row>
  </sheetData>
  <mergeCells count="1">
    <mergeCell ref="A1:E1"/>
  </mergeCell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Лист62"/>
  <dimension ref="A1:I629"/>
  <sheetViews>
    <sheetView zoomScaleNormal="100" workbookViewId="0">
      <selection activeCell="C11" sqref="C11"/>
    </sheetView>
  </sheetViews>
  <sheetFormatPr defaultColWidth="9.1171875" defaultRowHeight="14.35"/>
  <cols>
    <col min="1" max="1" width="17.41015625" style="2896" customWidth="1"/>
    <col min="2" max="2" width="26.5859375" style="1172" bestFit="1" customWidth="1"/>
    <col min="3" max="3" width="15.703125" style="1172" customWidth="1"/>
    <col min="4" max="4" width="15.703125" style="3202" customWidth="1"/>
    <col min="5" max="5" width="15.703125" style="3203" customWidth="1"/>
    <col min="6" max="7" width="15.703125" style="1172" customWidth="1"/>
    <col min="8" max="9" width="9.1171875" style="3199"/>
    <col min="10" max="16384" width="9.1171875" style="1172"/>
  </cols>
  <sheetData>
    <row r="1" spans="1:9" ht="24" customHeight="1">
      <c r="A1" s="8692" t="s">
        <v>10</v>
      </c>
      <c r="B1" s="8692"/>
      <c r="C1" s="8692"/>
      <c r="D1" s="8692"/>
      <c r="E1" s="8692"/>
      <c r="F1" s="8692"/>
      <c r="G1" s="8692"/>
      <c r="I1" s="1172"/>
    </row>
    <row r="2" spans="1:9">
      <c r="B2" s="3204"/>
      <c r="C2" s="3204"/>
      <c r="D2" s="3205"/>
      <c r="E2" s="3206"/>
      <c r="F2" s="3207"/>
      <c r="G2" s="3207"/>
      <c r="I2" s="1172"/>
    </row>
    <row r="3" spans="1:9">
      <c r="B3" s="3204"/>
      <c r="C3" s="3204"/>
      <c r="D3" s="3205"/>
      <c r="E3" s="3206"/>
      <c r="F3" s="3207"/>
      <c r="G3" s="3207"/>
      <c r="I3" s="1172"/>
    </row>
    <row r="4" spans="1:9" ht="20.100000000000001" customHeight="1">
      <c r="A4" s="3208" t="s">
        <v>48</v>
      </c>
      <c r="B4" s="3209">
        <v>40</v>
      </c>
      <c r="C4" s="3210"/>
      <c r="D4" s="3211"/>
      <c r="E4" s="3206"/>
      <c r="F4" s="3207"/>
      <c r="G4" s="3207"/>
      <c r="I4" s="1172"/>
    </row>
    <row r="5" spans="1:9">
      <c r="A5" s="3230"/>
      <c r="B5" s="3213"/>
      <c r="C5" s="3210"/>
      <c r="D5" s="3211"/>
      <c r="E5" s="3206"/>
      <c r="F5" s="3207"/>
      <c r="G5" s="3207"/>
      <c r="I5" s="1172"/>
    </row>
    <row r="6" spans="1:9" ht="43">
      <c r="A6" s="3231" t="s">
        <v>75</v>
      </c>
      <c r="B6" s="3222" t="s">
        <v>76</v>
      </c>
      <c r="C6" s="3222" t="s">
        <v>77</v>
      </c>
      <c r="D6" s="3223" t="s">
        <v>57</v>
      </c>
      <c r="E6" s="3223" t="s">
        <v>58</v>
      </c>
      <c r="F6" s="3223" t="s">
        <v>420</v>
      </c>
      <c r="I6" s="1172"/>
    </row>
    <row r="7" spans="1:9">
      <c r="A7" s="3301" t="s">
        <v>421</v>
      </c>
      <c r="B7" s="3302"/>
      <c r="C7" s="3303"/>
      <c r="D7" s="3304"/>
      <c r="E7" s="3304"/>
      <c r="F7" s="3304"/>
      <c r="I7" s="1172"/>
    </row>
    <row r="8" spans="1:9">
      <c r="A8" s="3278" t="s">
        <v>422</v>
      </c>
      <c r="B8" s="3305"/>
      <c r="C8" s="3306"/>
      <c r="D8" s="3307"/>
      <c r="E8" s="3307"/>
      <c r="F8" s="3308"/>
      <c r="I8" s="1172"/>
    </row>
    <row r="9" spans="1:9">
      <c r="A9" s="3241">
        <v>1500026</v>
      </c>
      <c r="B9" s="3247" t="s">
        <v>423</v>
      </c>
      <c r="C9" s="3243" t="s">
        <v>424</v>
      </c>
      <c r="D9" s="3866">
        <v>2.3623463591399312</v>
      </c>
      <c r="E9" s="3244">
        <f>D9*Оглавление!$B$14</f>
        <v>224.42290411829347</v>
      </c>
      <c r="F9" s="3246">
        <f>E9-E9*$B$4/100</f>
        <v>134.65374247097608</v>
      </c>
      <c r="I9" s="1172"/>
    </row>
    <row r="10" spans="1:9">
      <c r="A10" s="3214">
        <v>1500031</v>
      </c>
      <c r="B10" s="3215" t="s">
        <v>425</v>
      </c>
      <c r="C10" s="3216" t="s">
        <v>322</v>
      </c>
      <c r="D10" s="3867">
        <v>2.684536147144311</v>
      </c>
      <c r="E10" s="3096">
        <f>D10*Оглавление!$B$14</f>
        <v>255.03093397870956</v>
      </c>
      <c r="F10" s="3224">
        <f t="shared" ref="F10:F95" si="0">E10-E10*$B$4/100</f>
        <v>153.01856038722573</v>
      </c>
      <c r="I10" s="1172"/>
    </row>
    <row r="11" spans="1:9">
      <c r="A11" s="3214">
        <v>1500024</v>
      </c>
      <c r="B11" s="3215" t="s">
        <v>426</v>
      </c>
      <c r="C11" s="3216" t="s">
        <v>427</v>
      </c>
      <c r="D11" s="3867">
        <v>3.2920404264379037</v>
      </c>
      <c r="E11" s="3096">
        <f>D11*Оглавление!$B$14</f>
        <v>312.74384051160087</v>
      </c>
      <c r="F11" s="3224">
        <f t="shared" si="0"/>
        <v>187.64630430696053</v>
      </c>
      <c r="I11" s="1172"/>
    </row>
    <row r="12" spans="1:9">
      <c r="A12" s="3214">
        <v>1500100</v>
      </c>
      <c r="B12" s="3215" t="s">
        <v>428</v>
      </c>
      <c r="C12" s="3216" t="s">
        <v>276</v>
      </c>
      <c r="D12" s="3867">
        <v>4.0771159521542408</v>
      </c>
      <c r="E12" s="3096">
        <f>D12*Оглавление!$B$14</f>
        <v>387.32601545465286</v>
      </c>
      <c r="F12" s="3224">
        <f t="shared" si="0"/>
        <v>232.39560927279172</v>
      </c>
      <c r="I12" s="1172"/>
    </row>
    <row r="13" spans="1:9">
      <c r="A13" s="3214">
        <v>1500038</v>
      </c>
      <c r="B13" s="3215" t="s">
        <v>429</v>
      </c>
      <c r="C13" s="3216" t="s">
        <v>276</v>
      </c>
      <c r="D13" s="3867">
        <v>4.4632381918792694</v>
      </c>
      <c r="E13" s="3096">
        <f>D13*Оглавление!$B$14</f>
        <v>424.00762822853062</v>
      </c>
      <c r="F13" s="3224">
        <f t="shared" si="0"/>
        <v>254.40457693711835</v>
      </c>
      <c r="I13" s="1172"/>
    </row>
    <row r="14" spans="1:9">
      <c r="A14" s="3214">
        <v>1500079</v>
      </c>
      <c r="B14" s="3215" t="s">
        <v>430</v>
      </c>
      <c r="C14" s="3216" t="s">
        <v>431</v>
      </c>
      <c r="D14" s="3867">
        <v>6.6275417259537388</v>
      </c>
      <c r="E14" s="3096">
        <f>D14*Оглавление!$B$14</f>
        <v>629.61646396560513</v>
      </c>
      <c r="F14" s="3224">
        <f t="shared" si="0"/>
        <v>377.76987837936304</v>
      </c>
      <c r="I14" s="1172"/>
    </row>
    <row r="15" spans="1:9">
      <c r="A15" s="3214">
        <v>1500045</v>
      </c>
      <c r="B15" s="3215" t="s">
        <v>432</v>
      </c>
      <c r="C15" s="3216" t="s">
        <v>431</v>
      </c>
      <c r="D15" s="3867">
        <v>7.8322264767972447</v>
      </c>
      <c r="E15" s="3096">
        <f>D15*Оглавление!$B$14</f>
        <v>744.06151529573822</v>
      </c>
      <c r="F15" s="3224">
        <f t="shared" si="0"/>
        <v>446.43690917744294</v>
      </c>
      <c r="I15" s="1172"/>
    </row>
    <row r="16" spans="1:9">
      <c r="A16" s="3214">
        <v>1500145</v>
      </c>
      <c r="B16" s="3215" t="s">
        <v>433</v>
      </c>
      <c r="C16" s="3216" t="s">
        <v>434</v>
      </c>
      <c r="D16" s="3867">
        <v>10.124570582608696</v>
      </c>
      <c r="E16" s="3096">
        <f>D16*Оглавление!$B$14</f>
        <v>961.83420534782613</v>
      </c>
      <c r="F16" s="3224">
        <f t="shared" si="0"/>
        <v>577.10052320869568</v>
      </c>
      <c r="I16" s="1172"/>
    </row>
    <row r="17" spans="1:9">
      <c r="A17" s="3214">
        <v>1500104</v>
      </c>
      <c r="B17" s="3215" t="s">
        <v>435</v>
      </c>
      <c r="C17" s="3216" t="s">
        <v>436</v>
      </c>
      <c r="D17" s="3867">
        <v>12.470178718329329</v>
      </c>
      <c r="E17" s="3096">
        <f>D17*Оглавление!$B$14</f>
        <v>1184.6669782412862</v>
      </c>
      <c r="F17" s="3224">
        <f t="shared" si="0"/>
        <v>710.80018694477167</v>
      </c>
      <c r="I17" s="1172"/>
    </row>
    <row r="18" spans="1:9">
      <c r="A18" s="3214">
        <v>1500333</v>
      </c>
      <c r="B18" s="3215" t="s">
        <v>437</v>
      </c>
      <c r="C18" s="3216" t="s">
        <v>316</v>
      </c>
      <c r="D18" s="3867">
        <v>34.436192039482968</v>
      </c>
      <c r="E18" s="3096">
        <f>D18*Оглавление!$B$14</f>
        <v>3271.4382437508821</v>
      </c>
      <c r="F18" s="3224">
        <f t="shared" si="0"/>
        <v>1962.8629462505291</v>
      </c>
      <c r="I18" s="1172"/>
    </row>
    <row r="19" spans="1:9">
      <c r="A19" s="3214">
        <v>1500217</v>
      </c>
      <c r="B19" s="3215" t="s">
        <v>438</v>
      </c>
      <c r="C19" s="3216" t="s">
        <v>276</v>
      </c>
      <c r="D19" s="3867">
        <v>3.6913464</v>
      </c>
      <c r="E19" s="3096">
        <f>D19*Оглавление!$B$14</f>
        <v>350.677908</v>
      </c>
      <c r="F19" s="3224">
        <f t="shared" si="0"/>
        <v>210.40674479999998</v>
      </c>
      <c r="I19" s="1172"/>
    </row>
    <row r="20" spans="1:9">
      <c r="A20" s="3214">
        <v>1500211</v>
      </c>
      <c r="B20" s="3215" t="s">
        <v>439</v>
      </c>
      <c r="C20" s="3216" t="s">
        <v>276</v>
      </c>
      <c r="D20" s="3867">
        <v>4.1916311939375408</v>
      </c>
      <c r="E20" s="3096">
        <f>D20*Оглавление!$B$14</f>
        <v>398.20496342406636</v>
      </c>
      <c r="F20" s="3224">
        <f t="shared" si="0"/>
        <v>238.92297805443982</v>
      </c>
      <c r="I20" s="1172"/>
    </row>
    <row r="21" spans="1:9">
      <c r="A21" s="3214">
        <v>1500142</v>
      </c>
      <c r="B21" s="3215" t="s">
        <v>440</v>
      </c>
      <c r="C21" s="3216" t="s">
        <v>441</v>
      </c>
      <c r="D21" s="3867">
        <v>4.8995829473684207</v>
      </c>
      <c r="E21" s="3096">
        <f>D21*Оглавление!$B$14</f>
        <v>465.46037999999999</v>
      </c>
      <c r="F21" s="3224">
        <f t="shared" si="0"/>
        <v>279.276228</v>
      </c>
      <c r="I21" s="1172"/>
    </row>
    <row r="22" spans="1:9">
      <c r="A22" s="3214">
        <v>1500301</v>
      </c>
      <c r="B22" s="3215" t="s">
        <v>442</v>
      </c>
      <c r="C22" s="3216" t="s">
        <v>566</v>
      </c>
      <c r="D22" s="3867">
        <v>6.6277152850585859</v>
      </c>
      <c r="E22" s="3096">
        <f>D22*Оглавление!$B$14</f>
        <v>629.6329520805657</v>
      </c>
      <c r="F22" s="3224">
        <f t="shared" si="0"/>
        <v>377.77977124833944</v>
      </c>
      <c r="I22" s="1172"/>
    </row>
    <row r="23" spans="1:9">
      <c r="A23" s="3214">
        <v>1500143</v>
      </c>
      <c r="B23" s="3215" t="s">
        <v>443</v>
      </c>
      <c r="C23" s="3216" t="s">
        <v>444</v>
      </c>
      <c r="D23" s="3867">
        <v>6.7447275523877419</v>
      </c>
      <c r="E23" s="3096">
        <f>D23*Оглавление!$B$14</f>
        <v>640.74911747683552</v>
      </c>
      <c r="F23" s="3224">
        <f t="shared" si="0"/>
        <v>384.44947048610129</v>
      </c>
      <c r="I23" s="1172"/>
    </row>
    <row r="24" spans="1:9">
      <c r="A24" s="3214">
        <v>1500236</v>
      </c>
      <c r="B24" s="3215" t="s">
        <v>445</v>
      </c>
      <c r="C24" s="3216" t="s">
        <v>444</v>
      </c>
      <c r="D24" s="3867">
        <v>10.027501325424707</v>
      </c>
      <c r="E24" s="3096">
        <f>D24*Оглавление!$B$14</f>
        <v>952.61262591534717</v>
      </c>
      <c r="F24" s="3224">
        <f t="shared" si="0"/>
        <v>571.5675755492083</v>
      </c>
      <c r="I24" s="1172"/>
    </row>
    <row r="25" spans="1:9">
      <c r="A25" s="3214">
        <v>1500161</v>
      </c>
      <c r="B25" s="3215" t="s">
        <v>446</v>
      </c>
      <c r="C25" s="3216" t="s">
        <v>434</v>
      </c>
      <c r="D25" s="3867">
        <v>13.630876261477065</v>
      </c>
      <c r="E25" s="3096">
        <f>D25*Оглавление!$B$14</f>
        <v>1294.9332448403211</v>
      </c>
      <c r="F25" s="3224">
        <f t="shared" si="0"/>
        <v>776.95994690419263</v>
      </c>
      <c r="I25" s="1172"/>
    </row>
    <row r="26" spans="1:9">
      <c r="A26" s="3214">
        <v>1500321</v>
      </c>
      <c r="B26" s="3215" t="s">
        <v>447</v>
      </c>
      <c r="C26" s="3216" t="s">
        <v>316</v>
      </c>
      <c r="D26" s="3867">
        <v>15.714501309267737</v>
      </c>
      <c r="E26" s="3096">
        <f>D26*Оглавление!$B$14</f>
        <v>1492.877624380435</v>
      </c>
      <c r="F26" s="3224">
        <f t="shared" si="0"/>
        <v>895.72657462826101</v>
      </c>
      <c r="I26" s="1172"/>
    </row>
    <row r="27" spans="1:9">
      <c r="A27" s="3233">
        <v>1500284</v>
      </c>
      <c r="B27" s="3234" t="s">
        <v>448</v>
      </c>
      <c r="C27" s="3235" t="s">
        <v>326</v>
      </c>
      <c r="D27" s="3617">
        <v>19.020431212650983</v>
      </c>
      <c r="E27" s="3236">
        <f>D27*Оглавление!$B$14</f>
        <v>1806.9409652018435</v>
      </c>
      <c r="F27" s="3237">
        <f t="shared" si="0"/>
        <v>1084.164579121106</v>
      </c>
      <c r="I27" s="1172"/>
    </row>
    <row r="28" spans="1:9">
      <c r="A28" s="3278" t="s">
        <v>2066</v>
      </c>
      <c r="B28" s="3279"/>
      <c r="C28" s="3280"/>
      <c r="D28" s="3281"/>
      <c r="E28" s="3282"/>
      <c r="F28" s="3283"/>
      <c r="I28" s="1172"/>
    </row>
    <row r="29" spans="1:9" s="1650" customFormat="1">
      <c r="A29" s="3241">
        <v>1500055</v>
      </c>
      <c r="B29" s="3242" t="s">
        <v>423</v>
      </c>
      <c r="C29" s="3243" t="s">
        <v>424</v>
      </c>
      <c r="D29" s="3866">
        <v>3.301666904873656</v>
      </c>
      <c r="E29" s="3244">
        <f>D29*Оглавление!$B$14</f>
        <v>313.65835596299735</v>
      </c>
      <c r="F29" s="3245">
        <f t="shared" si="0"/>
        <v>188.19501357779842</v>
      </c>
      <c r="G29" s="1172"/>
      <c r="H29" s="3199"/>
    </row>
    <row r="30" spans="1:9" s="1650" customFormat="1">
      <c r="A30" s="3214">
        <v>1500069</v>
      </c>
      <c r="B30" s="3039" t="s">
        <v>425</v>
      </c>
      <c r="C30" s="3216" t="s">
        <v>322</v>
      </c>
      <c r="D30" s="3867">
        <v>3.7579576265984667</v>
      </c>
      <c r="E30" s="3096">
        <f>D30*Оглавление!$B$14</f>
        <v>357.00597452685435</v>
      </c>
      <c r="F30" s="3225">
        <f t="shared" si="0"/>
        <v>214.2035847161126</v>
      </c>
      <c r="G30" s="1172"/>
      <c r="H30" s="3199"/>
    </row>
    <row r="31" spans="1:9" s="1650" customFormat="1">
      <c r="A31" s="3214">
        <v>1500060</v>
      </c>
      <c r="B31" s="3039" t="s">
        <v>426</v>
      </c>
      <c r="C31" s="3216" t="s">
        <v>427</v>
      </c>
      <c r="D31" s="3867">
        <v>4.0438110053603351</v>
      </c>
      <c r="E31" s="3096">
        <f>D31*Оглавление!$B$14</f>
        <v>384.16204550923186</v>
      </c>
      <c r="F31" s="3225">
        <f t="shared" si="0"/>
        <v>230.49722730553913</v>
      </c>
      <c r="G31" s="1172"/>
      <c r="H31" s="3199"/>
    </row>
    <row r="32" spans="1:9" s="1650" customFormat="1">
      <c r="A32" s="3214">
        <v>1500170</v>
      </c>
      <c r="B32" s="3039" t="s">
        <v>428</v>
      </c>
      <c r="C32" s="3216" t="s">
        <v>276</v>
      </c>
      <c r="D32" s="3867">
        <v>5.2052081778325592</v>
      </c>
      <c r="E32" s="3096">
        <f>D32*Оглавление!$B$14</f>
        <v>494.49477689409315</v>
      </c>
      <c r="F32" s="3225">
        <f t="shared" si="0"/>
        <v>296.69686613645592</v>
      </c>
      <c r="G32" s="1172"/>
      <c r="H32" s="3199"/>
    </row>
    <row r="33" spans="1:9" s="1650" customFormat="1">
      <c r="A33" s="3214">
        <v>1500071</v>
      </c>
      <c r="B33" s="3039" t="s">
        <v>429</v>
      </c>
      <c r="C33" s="3216" t="s">
        <v>276</v>
      </c>
      <c r="D33" s="3867">
        <v>5.3555415697542541</v>
      </c>
      <c r="E33" s="3096">
        <f>D33*Оглавление!$B$14</f>
        <v>508.77644912665414</v>
      </c>
      <c r="F33" s="3225">
        <f t="shared" si="0"/>
        <v>305.26586947599247</v>
      </c>
      <c r="G33" s="1172"/>
      <c r="H33" s="3199"/>
    </row>
    <row r="34" spans="1:9" s="1650" customFormat="1">
      <c r="A34" s="3214">
        <v>1500113</v>
      </c>
      <c r="B34" s="3039" t="s">
        <v>430</v>
      </c>
      <c r="C34" s="3216" t="s">
        <v>431</v>
      </c>
      <c r="D34" s="3867">
        <v>7.9629561675889349</v>
      </c>
      <c r="E34" s="3096">
        <f>D34*Оглавление!$B$14</f>
        <v>756.48083592094883</v>
      </c>
      <c r="F34" s="3225">
        <f t="shared" si="0"/>
        <v>453.88850155256932</v>
      </c>
      <c r="G34" s="1172"/>
      <c r="H34" s="3199"/>
    </row>
    <row r="35" spans="1:9" s="1650" customFormat="1">
      <c r="A35" s="3214">
        <v>1500052</v>
      </c>
      <c r="B35" s="3039" t="s">
        <v>432</v>
      </c>
      <c r="C35" s="3216" t="s">
        <v>431</v>
      </c>
      <c r="D35" s="3867">
        <v>8.7573047022564694</v>
      </c>
      <c r="E35" s="3096">
        <f>D35*Оглавление!$B$14</f>
        <v>831.94394671436464</v>
      </c>
      <c r="F35" s="3225">
        <f t="shared" si="0"/>
        <v>499.16636802861882</v>
      </c>
      <c r="G35" s="1172"/>
      <c r="H35" s="3199"/>
    </row>
    <row r="36" spans="1:9" s="1650" customFormat="1">
      <c r="A36" s="3214">
        <v>1500184</v>
      </c>
      <c r="B36" s="3039" t="s">
        <v>433</v>
      </c>
      <c r="C36" s="3216" t="s">
        <v>434</v>
      </c>
      <c r="D36" s="3867">
        <v>12.281922895417162</v>
      </c>
      <c r="E36" s="3096">
        <f>D36*Оглавление!$B$14</f>
        <v>1166.7826750646304</v>
      </c>
      <c r="F36" s="3225">
        <f t="shared" si="0"/>
        <v>700.06960503877826</v>
      </c>
      <c r="G36" s="1172"/>
      <c r="H36" s="3199"/>
    </row>
    <row r="37" spans="1:9" s="1650" customFormat="1">
      <c r="A37" s="3214">
        <v>1500335</v>
      </c>
      <c r="B37" s="3039" t="s">
        <v>438</v>
      </c>
      <c r="C37" s="3216" t="s">
        <v>276</v>
      </c>
      <c r="D37" s="3867">
        <v>4.4294040000000008</v>
      </c>
      <c r="E37" s="3096">
        <f>D37*Оглавление!$B$14</f>
        <v>420.79338000000007</v>
      </c>
      <c r="F37" s="3225">
        <f t="shared" si="0"/>
        <v>252.47602800000004</v>
      </c>
      <c r="G37" s="1172"/>
      <c r="H37" s="3199"/>
    </row>
    <row r="38" spans="1:9" s="1650" customFormat="1">
      <c r="A38" s="3214">
        <v>1500269</v>
      </c>
      <c r="B38" s="3039" t="s">
        <v>13344</v>
      </c>
      <c r="C38" s="3216" t="s">
        <v>441</v>
      </c>
      <c r="D38" s="3867">
        <v>5.9092554279770821</v>
      </c>
      <c r="E38" s="3096">
        <f>D38*Оглавление!$B$14</f>
        <v>561.37926565782277</v>
      </c>
      <c r="F38" s="3225">
        <f t="shared" si="0"/>
        <v>336.82755939469371</v>
      </c>
      <c r="G38" s="1172"/>
      <c r="H38" s="3199"/>
    </row>
    <row r="39" spans="1:9" s="1650" customFormat="1">
      <c r="A39" s="3214">
        <v>1500240</v>
      </c>
      <c r="B39" s="3039" t="s">
        <v>2064</v>
      </c>
      <c r="C39" s="3216" t="s">
        <v>444</v>
      </c>
      <c r="D39" s="3867">
        <v>8.1107765510914103</v>
      </c>
      <c r="E39" s="3096">
        <f>D39*Оглавление!$B$14</f>
        <v>770.52377235368397</v>
      </c>
      <c r="F39" s="3225">
        <f t="shared" si="0"/>
        <v>462.31426341221038</v>
      </c>
      <c r="G39" s="1172"/>
      <c r="H39" s="3199"/>
    </row>
    <row r="40" spans="1:9" s="1650" customFormat="1">
      <c r="A40" s="3214">
        <v>1500252</v>
      </c>
      <c r="B40" s="3039" t="s">
        <v>445</v>
      </c>
      <c r="C40" s="3216" t="s">
        <v>444</v>
      </c>
      <c r="D40" s="3867">
        <v>11.542608000000001</v>
      </c>
      <c r="E40" s="3096">
        <f>D40*Оглавление!$B$14</f>
        <v>1096.5477600000002</v>
      </c>
      <c r="F40" s="3225">
        <f t="shared" si="0"/>
        <v>657.92865600000005</v>
      </c>
      <c r="G40" s="1172"/>
      <c r="H40" s="3199"/>
    </row>
    <row r="41" spans="1:9" s="1650" customFormat="1">
      <c r="A41" s="3214">
        <v>1500139</v>
      </c>
      <c r="B41" s="3039" t="s">
        <v>2065</v>
      </c>
      <c r="C41" s="3216" t="s">
        <v>434</v>
      </c>
      <c r="D41" s="3867">
        <v>14.999430429985011</v>
      </c>
      <c r="E41" s="3096">
        <f>D41*Оглавление!$B$14</f>
        <v>1424.945890848576</v>
      </c>
      <c r="F41" s="3225">
        <f t="shared" si="0"/>
        <v>854.96753450914559</v>
      </c>
      <c r="G41" s="1172"/>
      <c r="H41" s="3199"/>
    </row>
    <row r="42" spans="1:9" s="1650" customFormat="1">
      <c r="A42" s="3233">
        <v>1500313</v>
      </c>
      <c r="B42" s="3238" t="s">
        <v>447</v>
      </c>
      <c r="C42" s="3235" t="s">
        <v>316</v>
      </c>
      <c r="D42" s="3617">
        <v>18.065712000000001</v>
      </c>
      <c r="E42" s="3236">
        <f>D42*Оглавление!$B$14</f>
        <v>1716.2426400000002</v>
      </c>
      <c r="F42" s="3239">
        <f t="shared" si="0"/>
        <v>1029.7455840000002</v>
      </c>
      <c r="G42" s="1172"/>
      <c r="H42" s="3199"/>
    </row>
    <row r="43" spans="1:9" s="1650" customFormat="1">
      <c r="A43" s="3284" t="s">
        <v>449</v>
      </c>
      <c r="B43" s="3285"/>
      <c r="C43" s="3280"/>
      <c r="D43" s="3281"/>
      <c r="E43" s="3282"/>
      <c r="F43" s="3286"/>
      <c r="G43" s="1172"/>
      <c r="H43" s="3199"/>
    </row>
    <row r="44" spans="1:9">
      <c r="A44" s="3241">
        <v>1500395</v>
      </c>
      <c r="B44" s="3242" t="s">
        <v>2406</v>
      </c>
      <c r="C44" s="3243" t="s">
        <v>290</v>
      </c>
      <c r="D44" s="3866">
        <v>2.3456081320095867</v>
      </c>
      <c r="E44" s="3244">
        <f>D44*Оглавление!$B$14</f>
        <v>222.83277254091075</v>
      </c>
      <c r="F44" s="3246">
        <f t="shared" si="0"/>
        <v>133.69966352454645</v>
      </c>
      <c r="I44" s="1172"/>
    </row>
    <row r="45" spans="1:9">
      <c r="A45" s="3214">
        <v>1500074</v>
      </c>
      <c r="B45" s="3215" t="s">
        <v>450</v>
      </c>
      <c r="C45" s="3216" t="s">
        <v>290</v>
      </c>
      <c r="D45" s="3867">
        <v>1.7386301529770152</v>
      </c>
      <c r="E45" s="3096">
        <f>D45*Оглавление!$B$14</f>
        <v>165.16986453281643</v>
      </c>
      <c r="F45" s="3224">
        <f>E45-E45*$B$4/100</f>
        <v>99.101918719689863</v>
      </c>
      <c r="I45" s="1172"/>
    </row>
    <row r="46" spans="1:9">
      <c r="A46" s="3214">
        <v>1500002</v>
      </c>
      <c r="B46" s="3215" t="s">
        <v>451</v>
      </c>
      <c r="C46" s="3216" t="s">
        <v>290</v>
      </c>
      <c r="D46" s="3867">
        <v>1.5709995000000005</v>
      </c>
      <c r="E46" s="3096">
        <f>D46*Оглавление!$B$14</f>
        <v>149.24495250000004</v>
      </c>
      <c r="F46" s="3224">
        <f t="shared" si="0"/>
        <v>89.546971500000012</v>
      </c>
      <c r="I46" s="1172"/>
    </row>
    <row r="47" spans="1:9">
      <c r="A47" s="3214">
        <v>1500012</v>
      </c>
      <c r="B47" s="3215" t="s">
        <v>452</v>
      </c>
      <c r="C47" s="3216" t="s">
        <v>290</v>
      </c>
      <c r="D47" s="3867">
        <v>2.8186492307937785</v>
      </c>
      <c r="E47" s="3096">
        <f>D47*Оглавление!$B$14</f>
        <v>267.77167692540894</v>
      </c>
      <c r="F47" s="3224">
        <f t="shared" si="0"/>
        <v>160.66300615524537</v>
      </c>
      <c r="I47" s="1172"/>
    </row>
    <row r="48" spans="1:9">
      <c r="A48" s="3214">
        <v>1500008</v>
      </c>
      <c r="B48" s="3215" t="s">
        <v>453</v>
      </c>
      <c r="C48" s="3216" t="s">
        <v>290</v>
      </c>
      <c r="D48" s="3867">
        <v>2.9766199310166486</v>
      </c>
      <c r="E48" s="3096">
        <f>D48*Оглавление!$B$14</f>
        <v>282.77889344658161</v>
      </c>
      <c r="F48" s="3224">
        <f t="shared" si="0"/>
        <v>169.66733606794895</v>
      </c>
      <c r="I48" s="1172"/>
    </row>
    <row r="49" spans="1:9">
      <c r="A49" s="3214">
        <v>1500089</v>
      </c>
      <c r="B49" s="3215" t="s">
        <v>454</v>
      </c>
      <c r="C49" s="3216" t="s">
        <v>444</v>
      </c>
      <c r="D49" s="3867">
        <v>5.1679908000000001</v>
      </c>
      <c r="E49" s="3096">
        <f>D49*Оглавление!$B$14</f>
        <v>490.95912600000003</v>
      </c>
      <c r="F49" s="3224">
        <f t="shared" si="0"/>
        <v>294.5754756</v>
      </c>
      <c r="I49" s="1172"/>
    </row>
    <row r="50" spans="1:9">
      <c r="A50" s="3214">
        <v>1500022</v>
      </c>
      <c r="B50" s="3215" t="s">
        <v>456</v>
      </c>
      <c r="C50" s="3216" t="s">
        <v>444</v>
      </c>
      <c r="D50" s="3867">
        <v>5.2344253300673609</v>
      </c>
      <c r="E50" s="3096">
        <f>D50*Оглавление!$B$14</f>
        <v>497.27040635639929</v>
      </c>
      <c r="F50" s="3224">
        <f t="shared" si="0"/>
        <v>298.36224381383954</v>
      </c>
      <c r="I50" s="1172"/>
    </row>
    <row r="51" spans="1:9">
      <c r="A51" s="3214">
        <v>1500001</v>
      </c>
      <c r="B51" s="3039" t="s">
        <v>938</v>
      </c>
      <c r="C51" s="3216" t="s">
        <v>444</v>
      </c>
      <c r="D51" s="3867">
        <v>4.7850754946859908</v>
      </c>
      <c r="E51" s="3096">
        <f>D51*Оглавление!$B$14</f>
        <v>454.58217199516912</v>
      </c>
      <c r="F51" s="3224">
        <f t="shared" si="0"/>
        <v>272.74930319710148</v>
      </c>
      <c r="I51" s="1172"/>
    </row>
    <row r="52" spans="1:9">
      <c r="A52" s="3214">
        <v>1500044</v>
      </c>
      <c r="B52" s="3215" t="s">
        <v>457</v>
      </c>
      <c r="C52" s="3216" t="s">
        <v>458</v>
      </c>
      <c r="D52" s="3867">
        <v>10.04728134848761</v>
      </c>
      <c r="E52" s="3096">
        <f>D52*Оглавление!$B$14</f>
        <v>954.49172810632297</v>
      </c>
      <c r="F52" s="3224">
        <f t="shared" si="0"/>
        <v>572.6950368637938</v>
      </c>
      <c r="I52" s="1172"/>
    </row>
    <row r="53" spans="1:9">
      <c r="A53" s="3214">
        <v>1500025</v>
      </c>
      <c r="B53" s="3215" t="s">
        <v>459</v>
      </c>
      <c r="C53" s="3216" t="s">
        <v>316</v>
      </c>
      <c r="D53" s="3867">
        <v>10.905741842424067</v>
      </c>
      <c r="E53" s="3096">
        <f>D53*Оглавление!$B$14</f>
        <v>1036.0454750302863</v>
      </c>
      <c r="F53" s="3224">
        <f t="shared" si="0"/>
        <v>621.62728501817173</v>
      </c>
      <c r="I53" s="1172"/>
    </row>
    <row r="54" spans="1:9">
      <c r="A54" s="3214">
        <v>1500097</v>
      </c>
      <c r="B54" s="3215" t="s">
        <v>460</v>
      </c>
      <c r="C54" s="3216" t="s">
        <v>316</v>
      </c>
      <c r="D54" s="3867">
        <v>16.815526586080093</v>
      </c>
      <c r="E54" s="3096">
        <f>D54*Оглавление!$B$14</f>
        <v>1597.4750256776088</v>
      </c>
      <c r="F54" s="3224">
        <f t="shared" si="0"/>
        <v>958.48501540656525</v>
      </c>
      <c r="I54" s="1172"/>
    </row>
    <row r="55" spans="1:9">
      <c r="A55" s="3214">
        <v>1500088</v>
      </c>
      <c r="B55" s="3215" t="s">
        <v>462</v>
      </c>
      <c r="C55" s="3216" t="s">
        <v>285</v>
      </c>
      <c r="D55" s="3867">
        <v>14.416304502664801</v>
      </c>
      <c r="E55" s="3096">
        <f>D55*Оглавление!$B$14</f>
        <v>1369.548927753156</v>
      </c>
      <c r="F55" s="3224">
        <f t="shared" si="0"/>
        <v>821.72935665189357</v>
      </c>
      <c r="I55" s="1172"/>
    </row>
    <row r="56" spans="1:9">
      <c r="A56" s="3233">
        <v>1500164</v>
      </c>
      <c r="B56" s="3234" t="s">
        <v>464</v>
      </c>
      <c r="C56" s="3235" t="s">
        <v>317</v>
      </c>
      <c r="D56" s="3617">
        <v>32.669443173382106</v>
      </c>
      <c r="E56" s="3236">
        <f>D56*Оглавление!$B$14</f>
        <v>3103.5971014713</v>
      </c>
      <c r="F56" s="3237">
        <f t="shared" si="0"/>
        <v>1862.15826088278</v>
      </c>
      <c r="I56" s="1172"/>
    </row>
    <row r="57" spans="1:9">
      <c r="A57" s="3284" t="s">
        <v>466</v>
      </c>
      <c r="B57" s="3279"/>
      <c r="C57" s="3280"/>
      <c r="D57" s="3281"/>
      <c r="E57" s="3282"/>
      <c r="F57" s="3283"/>
      <c r="I57" s="1172"/>
    </row>
    <row r="58" spans="1:9">
      <c r="A58" s="3241">
        <v>1500036</v>
      </c>
      <c r="B58" s="3247" t="s">
        <v>468</v>
      </c>
      <c r="C58" s="3243" t="s">
        <v>290</v>
      </c>
      <c r="D58" s="3866">
        <v>1.4534832838745186</v>
      </c>
      <c r="E58" s="3244">
        <f>D58*Оглавление!$B$14</f>
        <v>138.08091196807928</v>
      </c>
      <c r="F58" s="3246">
        <f t="shared" si="0"/>
        <v>82.848547180847561</v>
      </c>
      <c r="I58" s="1172"/>
    </row>
    <row r="59" spans="1:9">
      <c r="A59" s="3214">
        <v>1500124</v>
      </c>
      <c r="B59" s="3215" t="s">
        <v>469</v>
      </c>
      <c r="C59" s="3216" t="s">
        <v>290</v>
      </c>
      <c r="D59" s="3867">
        <v>3.124090461085161</v>
      </c>
      <c r="E59" s="3096">
        <f>D59*Оглавление!$B$14</f>
        <v>296.78859380309029</v>
      </c>
      <c r="F59" s="3224">
        <f t="shared" si="0"/>
        <v>178.07315628185415</v>
      </c>
      <c r="I59" s="1172"/>
    </row>
    <row r="60" spans="1:9">
      <c r="A60" s="3214">
        <v>1500084</v>
      </c>
      <c r="B60" s="3215" t="s">
        <v>470</v>
      </c>
      <c r="C60" s="3216" t="s">
        <v>290</v>
      </c>
      <c r="D60" s="3867">
        <v>2.7447375593890815</v>
      </c>
      <c r="E60" s="3096">
        <f>D60*Оглавление!$B$14</f>
        <v>260.75006814196274</v>
      </c>
      <c r="F60" s="3224">
        <f t="shared" si="0"/>
        <v>156.45004088517766</v>
      </c>
      <c r="I60" s="1172"/>
    </row>
    <row r="61" spans="1:9">
      <c r="A61" s="3214">
        <v>1500205</v>
      </c>
      <c r="B61" s="3215" t="s">
        <v>471</v>
      </c>
      <c r="C61" s="3216" t="s">
        <v>444</v>
      </c>
      <c r="D61" s="3867">
        <v>5.6948166346417217</v>
      </c>
      <c r="E61" s="3096">
        <f>D61*Оглавление!$B$14</f>
        <v>541.00758029096357</v>
      </c>
      <c r="F61" s="3224">
        <f t="shared" si="0"/>
        <v>324.6045481745781</v>
      </c>
      <c r="I61" s="1172"/>
    </row>
    <row r="62" spans="1:9">
      <c r="A62" s="3214">
        <v>1500157</v>
      </c>
      <c r="B62" s="3215" t="s">
        <v>472</v>
      </c>
      <c r="C62" s="3216" t="s">
        <v>444</v>
      </c>
      <c r="D62" s="3867">
        <v>5.6882233473862325</v>
      </c>
      <c r="E62" s="3096">
        <f>D62*Оглавление!$B$14</f>
        <v>540.3812180016921</v>
      </c>
      <c r="F62" s="3224">
        <f t="shared" si="0"/>
        <v>324.22873080101527</v>
      </c>
      <c r="I62" s="1172"/>
    </row>
    <row r="63" spans="1:9">
      <c r="A63" s="3214">
        <v>1500070</v>
      </c>
      <c r="B63" s="3215" t="s">
        <v>473</v>
      </c>
      <c r="C63" s="3216" t="s">
        <v>444</v>
      </c>
      <c r="D63" s="3867">
        <v>5.4326571722401216</v>
      </c>
      <c r="E63" s="3096">
        <f>D63*Оглавление!$B$14</f>
        <v>516.10243136281156</v>
      </c>
      <c r="F63" s="3224">
        <f t="shared" si="0"/>
        <v>309.66145881768693</v>
      </c>
      <c r="I63" s="1172"/>
    </row>
    <row r="64" spans="1:9">
      <c r="A64" s="3214">
        <v>1500318</v>
      </c>
      <c r="B64" s="3215" t="s">
        <v>474</v>
      </c>
      <c r="C64" s="3216" t="s">
        <v>316</v>
      </c>
      <c r="D64" s="3867">
        <v>11.006723786402103</v>
      </c>
      <c r="E64" s="3096">
        <f>D64*Оглавление!$B$14</f>
        <v>1045.6387597081998</v>
      </c>
      <c r="F64" s="3224">
        <f t="shared" si="0"/>
        <v>627.38325582491984</v>
      </c>
      <c r="I64" s="1172"/>
    </row>
    <row r="65" spans="1:9">
      <c r="A65" s="3233">
        <v>1500207</v>
      </c>
      <c r="B65" s="3234" t="s">
        <v>475</v>
      </c>
      <c r="C65" s="3235" t="s">
        <v>316</v>
      </c>
      <c r="D65" s="3617">
        <v>11.94708057971015</v>
      </c>
      <c r="E65" s="3236">
        <f>D65*Оглавление!$B$14</f>
        <v>1134.9726550724642</v>
      </c>
      <c r="F65" s="3237">
        <f t="shared" si="0"/>
        <v>680.98359304347855</v>
      </c>
      <c r="I65" s="1172"/>
    </row>
    <row r="66" spans="1:9">
      <c r="A66" s="3284" t="s">
        <v>476</v>
      </c>
      <c r="B66" s="3279"/>
      <c r="C66" s="3280"/>
      <c r="D66" s="3281"/>
      <c r="E66" s="3282"/>
      <c r="F66" s="3283"/>
      <c r="I66" s="1172"/>
    </row>
    <row r="67" spans="1:9">
      <c r="A67" s="3241">
        <v>1500288</v>
      </c>
      <c r="B67" s="3247" t="s">
        <v>450</v>
      </c>
      <c r="C67" s="3243" t="s">
        <v>290</v>
      </c>
      <c r="D67" s="3866">
        <v>2.7188903041128101</v>
      </c>
      <c r="E67" s="3244">
        <f>D67*Оглавление!$B$14</f>
        <v>258.29457889071693</v>
      </c>
      <c r="F67" s="3246">
        <f t="shared" si="0"/>
        <v>154.97674733443017</v>
      </c>
      <c r="I67" s="1172"/>
    </row>
    <row r="68" spans="1:9">
      <c r="A68" s="3214">
        <v>1500034</v>
      </c>
      <c r="B68" s="3215" t="s">
        <v>451</v>
      </c>
      <c r="C68" s="3216" t="s">
        <v>290</v>
      </c>
      <c r="D68" s="3867">
        <v>2.9427857009219358</v>
      </c>
      <c r="E68" s="3096">
        <f>D68*Оглавление!$B$14</f>
        <v>279.56464158758388</v>
      </c>
      <c r="F68" s="3224">
        <f t="shared" si="0"/>
        <v>167.7387849525503</v>
      </c>
      <c r="I68" s="1172"/>
    </row>
    <row r="69" spans="1:9">
      <c r="A69" s="3214">
        <v>1500046</v>
      </c>
      <c r="B69" s="3215" t="s">
        <v>452</v>
      </c>
      <c r="C69" s="3216" t="s">
        <v>290</v>
      </c>
      <c r="D69" s="3867">
        <v>3.8959908182163199</v>
      </c>
      <c r="E69" s="3096">
        <f>D69*Оглавление!$B$14</f>
        <v>370.11912773055036</v>
      </c>
      <c r="F69" s="3224">
        <f t="shared" si="0"/>
        <v>222.07147663833021</v>
      </c>
      <c r="I69" s="1172"/>
    </row>
    <row r="70" spans="1:9">
      <c r="A70" s="3214">
        <v>1500047</v>
      </c>
      <c r="B70" s="3215" t="s">
        <v>453</v>
      </c>
      <c r="C70" s="3216" t="s">
        <v>290</v>
      </c>
      <c r="D70" s="3867">
        <v>3.7545810291680946</v>
      </c>
      <c r="E70" s="3096">
        <f>D70*Оглавление!$B$14</f>
        <v>356.68519777096895</v>
      </c>
      <c r="F70" s="3224">
        <f t="shared" si="0"/>
        <v>214.01111866258137</v>
      </c>
      <c r="I70" s="1172"/>
    </row>
    <row r="71" spans="1:9">
      <c r="A71" s="3214">
        <v>1500080</v>
      </c>
      <c r="B71" s="3215" t="s">
        <v>454</v>
      </c>
      <c r="C71" s="3216" t="s">
        <v>290</v>
      </c>
      <c r="D71" s="3867">
        <v>7.6377353874293412</v>
      </c>
      <c r="E71" s="3096">
        <f>D71*Оглавление!$B$14</f>
        <v>725.58486180578745</v>
      </c>
      <c r="F71" s="3224">
        <f t="shared" si="0"/>
        <v>435.35091708347244</v>
      </c>
      <c r="I71" s="1172"/>
    </row>
    <row r="72" spans="1:9">
      <c r="A72" s="3214">
        <v>1500059</v>
      </c>
      <c r="B72" s="3215" t="s">
        <v>456</v>
      </c>
      <c r="C72" s="3216" t="s">
        <v>290</v>
      </c>
      <c r="D72" s="3867">
        <v>7.1484711571492623</v>
      </c>
      <c r="E72" s="3096">
        <f>D72*Оглавление!$B$14</f>
        <v>679.10475992917986</v>
      </c>
      <c r="F72" s="3224">
        <f t="shared" si="0"/>
        <v>407.46285595750794</v>
      </c>
      <c r="I72" s="1172"/>
    </row>
    <row r="73" spans="1:9">
      <c r="A73" s="3214">
        <v>1500032</v>
      </c>
      <c r="B73" s="3215" t="s">
        <v>473</v>
      </c>
      <c r="C73" s="3216" t="s">
        <v>316</v>
      </c>
      <c r="D73" s="3867">
        <v>7.9629561675889349</v>
      </c>
      <c r="E73" s="3096">
        <f>D73*Оглавление!$B$14</f>
        <v>756.48083592094883</v>
      </c>
      <c r="F73" s="3224">
        <f t="shared" si="0"/>
        <v>453.88850155256932</v>
      </c>
      <c r="I73" s="1172"/>
    </row>
    <row r="74" spans="1:9">
      <c r="A74" s="3214">
        <v>1500110</v>
      </c>
      <c r="B74" s="3215" t="s">
        <v>457</v>
      </c>
      <c r="C74" s="3216" t="s">
        <v>316</v>
      </c>
      <c r="D74" s="3867">
        <v>13.453478626897855</v>
      </c>
      <c r="E74" s="3096">
        <f>D74*Оглавление!$B$14</f>
        <v>1278.0804695552963</v>
      </c>
      <c r="F74" s="3224">
        <f t="shared" si="0"/>
        <v>766.84828173317783</v>
      </c>
      <c r="I74" s="1172"/>
    </row>
    <row r="75" spans="1:9">
      <c r="A75" s="3214">
        <v>1500122</v>
      </c>
      <c r="B75" s="3215" t="s">
        <v>459</v>
      </c>
      <c r="C75" s="3216" t="s">
        <v>316</v>
      </c>
      <c r="D75" s="3867">
        <v>12.043984745362945</v>
      </c>
      <c r="E75" s="3096">
        <f>D75*Оглавление!$B$14</f>
        <v>1144.1785508094797</v>
      </c>
      <c r="F75" s="3224">
        <f t="shared" si="0"/>
        <v>686.50713048568787</v>
      </c>
      <c r="I75" s="1172"/>
    </row>
    <row r="76" spans="1:9">
      <c r="A76" s="3214">
        <v>1500131</v>
      </c>
      <c r="B76" s="3215" t="s">
        <v>462</v>
      </c>
      <c r="C76" s="3216" t="s">
        <v>323</v>
      </c>
      <c r="D76" s="3867">
        <v>19.795529888296066</v>
      </c>
      <c r="E76" s="3096">
        <f>D76*Оглавление!$B$14</f>
        <v>1880.5753393881264</v>
      </c>
      <c r="F76" s="3224">
        <f t="shared" si="0"/>
        <v>1128.3452036328758</v>
      </c>
      <c r="I76" s="1172"/>
    </row>
    <row r="77" spans="1:9">
      <c r="A77" s="3233">
        <v>1500135</v>
      </c>
      <c r="B77" s="3234" t="s">
        <v>478</v>
      </c>
      <c r="C77" s="3235" t="s">
        <v>280</v>
      </c>
      <c r="D77" s="3617">
        <v>32.953717763013053</v>
      </c>
      <c r="E77" s="3236">
        <f>D77*Оглавление!$B$14</f>
        <v>3130.6031874862401</v>
      </c>
      <c r="F77" s="3237">
        <f t="shared" si="0"/>
        <v>1878.3619124917441</v>
      </c>
      <c r="I77" s="1172"/>
    </row>
    <row r="78" spans="1:9">
      <c r="A78" s="3284" t="s">
        <v>479</v>
      </c>
      <c r="B78" s="3279"/>
      <c r="C78" s="3280"/>
      <c r="D78" s="3281"/>
      <c r="E78" s="3282"/>
      <c r="F78" s="3283"/>
      <c r="I78" s="1172"/>
    </row>
    <row r="79" spans="1:9">
      <c r="A79" s="3241">
        <v>1500136</v>
      </c>
      <c r="B79" s="3247" t="s">
        <v>451</v>
      </c>
      <c r="C79" s="3243" t="s">
        <v>290</v>
      </c>
      <c r="D79" s="3866">
        <v>3.2544722774703567</v>
      </c>
      <c r="E79" s="3244">
        <f>D79*Оглавление!$B$14</f>
        <v>309.1748663596839</v>
      </c>
      <c r="F79" s="3246">
        <f t="shared" si="0"/>
        <v>185.50491981581035</v>
      </c>
      <c r="I79" s="1172"/>
    </row>
    <row r="80" spans="1:9">
      <c r="A80" s="3214">
        <v>1500193</v>
      </c>
      <c r="B80" s="3215" t="s">
        <v>452</v>
      </c>
      <c r="C80" s="3216" t="s">
        <v>290</v>
      </c>
      <c r="D80" s="3867">
        <v>4.2548662130434804</v>
      </c>
      <c r="E80" s="3096">
        <f>D80*Оглавление!$B$14</f>
        <v>404.21229023913065</v>
      </c>
      <c r="F80" s="3224">
        <f t="shared" si="0"/>
        <v>242.5273741434784</v>
      </c>
      <c r="I80" s="1172"/>
    </row>
    <row r="81" spans="1:9">
      <c r="A81" s="3214">
        <v>1500150</v>
      </c>
      <c r="B81" s="3215" t="s">
        <v>453</v>
      </c>
      <c r="C81" s="3216" t="s">
        <v>290</v>
      </c>
      <c r="D81" s="3867">
        <v>4.070522840642723</v>
      </c>
      <c r="E81" s="3096">
        <f>D81*Оглавление!$B$14</f>
        <v>386.69966986105868</v>
      </c>
      <c r="F81" s="3224">
        <f t="shared" si="0"/>
        <v>232.0198019166352</v>
      </c>
      <c r="I81" s="1172"/>
    </row>
    <row r="82" spans="1:9">
      <c r="A82" s="3214">
        <v>1500178</v>
      </c>
      <c r="B82" s="3215" t="s">
        <v>456</v>
      </c>
      <c r="C82" s="3216" t="s">
        <v>290</v>
      </c>
      <c r="D82" s="3867">
        <v>7.5176762455242994</v>
      </c>
      <c r="E82" s="3096">
        <f>D82*Оглавление!$B$14</f>
        <v>714.17924332480845</v>
      </c>
      <c r="F82" s="3224">
        <f t="shared" si="0"/>
        <v>428.50754599488511</v>
      </c>
      <c r="I82" s="1172"/>
    </row>
    <row r="83" spans="1:9">
      <c r="A83" s="3214">
        <v>1500154</v>
      </c>
      <c r="B83" s="3215" t="s">
        <v>473</v>
      </c>
      <c r="C83" s="3216" t="s">
        <v>436</v>
      </c>
      <c r="D83" s="3867">
        <v>6.627538936302896</v>
      </c>
      <c r="E83" s="3096">
        <f>D83*Оглавление!$B$14</f>
        <v>629.61619894877515</v>
      </c>
      <c r="F83" s="3224">
        <f t="shared" si="0"/>
        <v>377.76971936926509</v>
      </c>
      <c r="I83" s="1172"/>
    </row>
    <row r="84" spans="1:9">
      <c r="A84" s="3214">
        <v>1500376</v>
      </c>
      <c r="B84" s="3215" t="s">
        <v>457</v>
      </c>
      <c r="C84" s="3216" t="s">
        <v>316</v>
      </c>
      <c r="D84" s="3867">
        <v>14.782302659697118</v>
      </c>
      <c r="E84" s="3096">
        <f>D84*Оглавление!$B$14</f>
        <v>1404.3187526712261</v>
      </c>
      <c r="F84" s="3224">
        <f t="shared" si="0"/>
        <v>842.59125160273561</v>
      </c>
      <c r="I84" s="1172"/>
    </row>
    <row r="85" spans="1:9">
      <c r="A85" s="3233">
        <v>1500399</v>
      </c>
      <c r="B85" s="3238" t="s">
        <v>459</v>
      </c>
      <c r="C85" s="3235" t="s">
        <v>313</v>
      </c>
      <c r="D85" s="3617">
        <v>13.927872000000002</v>
      </c>
      <c r="E85" s="3236">
        <f>D85*Оглавление!$B$14</f>
        <v>1323.1478400000003</v>
      </c>
      <c r="F85" s="3239">
        <f t="shared" si="0"/>
        <v>793.88870400000019</v>
      </c>
      <c r="I85" s="1172"/>
    </row>
    <row r="86" spans="1:9">
      <c r="A86" s="3284" t="s">
        <v>480</v>
      </c>
      <c r="B86" s="3285"/>
      <c r="C86" s="3280"/>
      <c r="D86" s="3281"/>
      <c r="E86" s="3282"/>
      <c r="F86" s="3286"/>
      <c r="I86" s="1172"/>
    </row>
    <row r="87" spans="1:9">
      <c r="A87" s="3241">
        <v>1500107</v>
      </c>
      <c r="B87" s="3247" t="s">
        <v>451</v>
      </c>
      <c r="C87" s="3243" t="s">
        <v>290</v>
      </c>
      <c r="D87" s="3866">
        <v>4.3825655513454072</v>
      </c>
      <c r="E87" s="3244">
        <f>D87*Оглавление!$B$14</f>
        <v>416.34372737781371</v>
      </c>
      <c r="F87" s="3246">
        <f t="shared" si="0"/>
        <v>249.80623642668823</v>
      </c>
      <c r="I87" s="1172"/>
    </row>
    <row r="88" spans="1:9">
      <c r="A88" s="3233">
        <v>1500214</v>
      </c>
      <c r="B88" s="3234" t="s">
        <v>453</v>
      </c>
      <c r="C88" s="3235" t="s">
        <v>290</v>
      </c>
      <c r="D88" s="3617">
        <v>7.2585535176233993</v>
      </c>
      <c r="E88" s="3236">
        <f>D88*Оглавление!$B$14</f>
        <v>689.56258417422293</v>
      </c>
      <c r="F88" s="3237">
        <f t="shared" si="0"/>
        <v>413.73755050453377</v>
      </c>
      <c r="I88" s="1172"/>
    </row>
    <row r="89" spans="1:9">
      <c r="A89" s="3287" t="s">
        <v>481</v>
      </c>
      <c r="B89" s="3279"/>
      <c r="C89" s="3280"/>
      <c r="D89" s="3281"/>
      <c r="E89" s="3282"/>
      <c r="F89" s="3283"/>
      <c r="I89" s="1172"/>
    </row>
    <row r="90" spans="1:9">
      <c r="A90" s="3241">
        <v>1500264</v>
      </c>
      <c r="B90" s="3247" t="s">
        <v>451</v>
      </c>
      <c r="C90" s="3243" t="s">
        <v>427</v>
      </c>
      <c r="D90" s="3866">
        <v>4.5941442587742278</v>
      </c>
      <c r="E90" s="3244">
        <f>D90*Оглавление!$B$14</f>
        <v>436.44370458355166</v>
      </c>
      <c r="F90" s="3246">
        <f t="shared" si="0"/>
        <v>261.86622275013099</v>
      </c>
      <c r="I90" s="1172"/>
    </row>
    <row r="91" spans="1:9">
      <c r="A91" s="3233">
        <v>1500372</v>
      </c>
      <c r="B91" s="3234" t="s">
        <v>453</v>
      </c>
      <c r="C91" s="3235" t="s">
        <v>477</v>
      </c>
      <c r="D91" s="3617">
        <v>7.7552814098959111</v>
      </c>
      <c r="E91" s="3236">
        <f>D91*Оглавление!$B$14</f>
        <v>736.75173394011154</v>
      </c>
      <c r="F91" s="3237">
        <f t="shared" si="0"/>
        <v>442.05104036406692</v>
      </c>
      <c r="I91" s="1172"/>
    </row>
    <row r="92" spans="1:9">
      <c r="A92" s="3284" t="s">
        <v>482</v>
      </c>
      <c r="B92" s="3279"/>
      <c r="C92" s="3280"/>
      <c r="D92" s="3281"/>
      <c r="E92" s="3282"/>
      <c r="F92" s="3283"/>
      <c r="I92" s="1172"/>
    </row>
    <row r="93" spans="1:9">
      <c r="A93" s="3241">
        <v>1500173</v>
      </c>
      <c r="B93" s="3247" t="s">
        <v>467</v>
      </c>
      <c r="C93" s="3243" t="s">
        <v>290</v>
      </c>
      <c r="D93" s="3866">
        <v>5.634091577020671</v>
      </c>
      <c r="E93" s="3244">
        <f>D93*Оглавление!$B$14</f>
        <v>535.23869981696373</v>
      </c>
      <c r="F93" s="3246">
        <f t="shared" si="0"/>
        <v>321.14321989017822</v>
      </c>
      <c r="I93" s="1172"/>
    </row>
    <row r="94" spans="1:9">
      <c r="A94" s="3214">
        <v>1500004</v>
      </c>
      <c r="B94" s="3215" t="s">
        <v>451</v>
      </c>
      <c r="C94" s="3216" t="s">
        <v>290</v>
      </c>
      <c r="D94" s="3867">
        <v>4.9565798739130447</v>
      </c>
      <c r="E94" s="3096">
        <f>D94*Оглавление!$B$14</f>
        <v>470.87508802173926</v>
      </c>
      <c r="F94" s="3224">
        <f t="shared" si="0"/>
        <v>282.52505281304354</v>
      </c>
      <c r="I94" s="1172"/>
    </row>
    <row r="95" spans="1:9">
      <c r="A95" s="3214">
        <v>1500006</v>
      </c>
      <c r="B95" s="3215" t="s">
        <v>453</v>
      </c>
      <c r="C95" s="3216" t="s">
        <v>316</v>
      </c>
      <c r="D95" s="3867">
        <v>7.3021879588549359</v>
      </c>
      <c r="E95" s="3096">
        <f>D95*Оглавление!$B$14</f>
        <v>693.7078560912189</v>
      </c>
      <c r="F95" s="3224">
        <f t="shared" si="0"/>
        <v>416.22471365473137</v>
      </c>
      <c r="I95" s="1172"/>
    </row>
    <row r="96" spans="1:9">
      <c r="A96" s="3214">
        <v>1500011</v>
      </c>
      <c r="B96" s="3215" t="s">
        <v>473</v>
      </c>
      <c r="C96" s="3216" t="s">
        <v>285</v>
      </c>
      <c r="D96" s="3867">
        <v>10.695036581819277</v>
      </c>
      <c r="E96" s="3096">
        <f>D96*Оглавление!$B$14</f>
        <v>1016.0284752728313</v>
      </c>
      <c r="F96" s="3224">
        <f t="shared" ref="F96:F170" si="1">E96-E96*$B$4/100</f>
        <v>609.61708516369879</v>
      </c>
      <c r="I96" s="1172"/>
    </row>
    <row r="97" spans="1:9">
      <c r="A97" s="3214">
        <v>1500054</v>
      </c>
      <c r="B97" s="3215" t="s">
        <v>459</v>
      </c>
      <c r="C97" s="3216" t="s">
        <v>285</v>
      </c>
      <c r="D97" s="3867">
        <v>23.033956378445492</v>
      </c>
      <c r="E97" s="3096">
        <f>D97*Оглавление!$B$14</f>
        <v>2188.2258559523216</v>
      </c>
      <c r="F97" s="3224">
        <f t="shared" si="1"/>
        <v>1312.9355135713929</v>
      </c>
      <c r="I97" s="1172"/>
    </row>
    <row r="98" spans="1:9">
      <c r="A98" s="3233">
        <v>1500119</v>
      </c>
      <c r="B98" s="3234" t="s">
        <v>462</v>
      </c>
      <c r="C98" s="3235" t="s">
        <v>285</v>
      </c>
      <c r="D98" s="3617">
        <v>31.611371712312078</v>
      </c>
      <c r="E98" s="3236">
        <f>D98*Оглавление!$B$14</f>
        <v>3003.0803126696474</v>
      </c>
      <c r="F98" s="3237">
        <f t="shared" si="1"/>
        <v>1801.8481876017884</v>
      </c>
      <c r="I98" s="1172"/>
    </row>
    <row r="99" spans="1:9">
      <c r="A99" s="3284" t="s">
        <v>484</v>
      </c>
      <c r="B99" s="3279"/>
      <c r="C99" s="3280"/>
      <c r="D99" s="3281"/>
      <c r="E99" s="3282"/>
      <c r="F99" s="3283"/>
      <c r="I99" s="1172"/>
    </row>
    <row r="100" spans="1:9">
      <c r="A100" s="3241">
        <v>1500057</v>
      </c>
      <c r="B100" s="3247" t="s">
        <v>451</v>
      </c>
      <c r="C100" s="3243" t="s">
        <v>290</v>
      </c>
      <c r="D100" s="3866">
        <v>4.9934475145077402</v>
      </c>
      <c r="E100" s="3244">
        <f>D100*Оглавление!$B$14</f>
        <v>474.37751387823533</v>
      </c>
      <c r="F100" s="3246">
        <f t="shared" si="1"/>
        <v>284.62650832694118</v>
      </c>
      <c r="I100" s="1172"/>
    </row>
    <row r="101" spans="1:9">
      <c r="A101" s="3214">
        <v>1500146</v>
      </c>
      <c r="B101" s="3215" t="s">
        <v>453</v>
      </c>
      <c r="C101" s="3216" t="s">
        <v>316</v>
      </c>
      <c r="D101" s="3867">
        <v>8.3547947164293959</v>
      </c>
      <c r="E101" s="3096">
        <f>D101*Оглавление!$B$14</f>
        <v>793.70549806079259</v>
      </c>
      <c r="F101" s="3224">
        <f t="shared" si="1"/>
        <v>476.22329883647552</v>
      </c>
      <c r="I101" s="1172"/>
    </row>
    <row r="102" spans="1:9">
      <c r="A102" s="3214">
        <v>1500137</v>
      </c>
      <c r="B102" s="3215" t="s">
        <v>473</v>
      </c>
      <c r="C102" s="3216" t="s">
        <v>285</v>
      </c>
      <c r="D102" s="3867">
        <v>11.577875459318753</v>
      </c>
      <c r="E102" s="3096">
        <f>D102*Оглавление!$B$14</f>
        <v>1099.8981686352815</v>
      </c>
      <c r="F102" s="3224">
        <f t="shared" si="1"/>
        <v>659.93890118116883</v>
      </c>
      <c r="I102" s="1172"/>
    </row>
    <row r="103" spans="1:9">
      <c r="A103" s="3233">
        <v>1500431</v>
      </c>
      <c r="B103" s="3238" t="s">
        <v>459</v>
      </c>
      <c r="C103" s="3235" t="s">
        <v>293</v>
      </c>
      <c r="D103" s="3617">
        <v>25.758768000000011</v>
      </c>
      <c r="E103" s="3236">
        <f>D103*Оглавление!$B$14</f>
        <v>2447.0829600000011</v>
      </c>
      <c r="F103" s="3239">
        <f t="shared" si="1"/>
        <v>1468.2497760000006</v>
      </c>
      <c r="I103" s="1172"/>
    </row>
    <row r="104" spans="1:9">
      <c r="A104" s="3284" t="s">
        <v>485</v>
      </c>
      <c r="B104" s="3285"/>
      <c r="C104" s="3280"/>
      <c r="D104" s="3281"/>
      <c r="E104" s="3282"/>
      <c r="F104" s="3286"/>
      <c r="I104" s="1172"/>
    </row>
    <row r="105" spans="1:9">
      <c r="A105" s="3241">
        <v>1500298</v>
      </c>
      <c r="B105" s="3248" t="s">
        <v>467</v>
      </c>
      <c r="C105" s="3243" t="s">
        <v>290</v>
      </c>
      <c r="D105" s="3866">
        <v>5.0725920000000002</v>
      </c>
      <c r="E105" s="3244">
        <f>D105*Оглавление!$B$14</f>
        <v>481.89624000000003</v>
      </c>
      <c r="F105" s="3246">
        <f t="shared" si="1"/>
        <v>289.137744</v>
      </c>
      <c r="I105" s="1172"/>
    </row>
    <row r="106" spans="1:9">
      <c r="A106" s="3214">
        <v>1500018</v>
      </c>
      <c r="B106" s="3215" t="s">
        <v>468</v>
      </c>
      <c r="C106" s="3216" t="s">
        <v>8174</v>
      </c>
      <c r="D106" s="3867">
        <v>3.8261537578595322</v>
      </c>
      <c r="E106" s="3096">
        <f>D106*Оглавление!$B$14</f>
        <v>363.48460699665554</v>
      </c>
      <c r="F106" s="3224">
        <f t="shared" si="1"/>
        <v>218.09076419799331</v>
      </c>
      <c r="I106" s="1172"/>
    </row>
    <row r="107" spans="1:9">
      <c r="A107" s="3214">
        <v>1500149</v>
      </c>
      <c r="B107" s="3215" t="s">
        <v>469</v>
      </c>
      <c r="C107" s="3216" t="s">
        <v>444</v>
      </c>
      <c r="D107" s="3867">
        <v>8.6778592327836108</v>
      </c>
      <c r="E107" s="3096">
        <f>D107*Оглавление!$B$14</f>
        <v>824.39662711444305</v>
      </c>
      <c r="F107" s="3224">
        <f t="shared" si="1"/>
        <v>494.6379762686658</v>
      </c>
      <c r="I107" s="1172"/>
    </row>
    <row r="108" spans="1:9">
      <c r="A108" s="3214">
        <v>1500015</v>
      </c>
      <c r="B108" s="3215" t="s">
        <v>470</v>
      </c>
      <c r="C108" s="3216" t="s">
        <v>606</v>
      </c>
      <c r="D108" s="3867">
        <v>6.5406228071842207</v>
      </c>
      <c r="E108" s="3096">
        <f>D108*Оглавление!$B$14</f>
        <v>621.35916668250093</v>
      </c>
      <c r="F108" s="3224">
        <f t="shared" si="1"/>
        <v>372.81550000950057</v>
      </c>
      <c r="I108" s="1172"/>
    </row>
    <row r="109" spans="1:9">
      <c r="A109" s="3214">
        <v>1500111</v>
      </c>
      <c r="B109" s="3215" t="s">
        <v>472</v>
      </c>
      <c r="C109" s="3216" t="s">
        <v>316</v>
      </c>
      <c r="D109" s="3867">
        <v>16.00052105280578</v>
      </c>
      <c r="E109" s="3096">
        <f>D109*Оглавление!$B$14</f>
        <v>1520.049500016549</v>
      </c>
      <c r="F109" s="3224">
        <f t="shared" si="1"/>
        <v>912.02970000992934</v>
      </c>
      <c r="I109" s="1172"/>
    </row>
    <row r="110" spans="1:9">
      <c r="A110" s="3214">
        <v>1500017</v>
      </c>
      <c r="B110" s="3215" t="s">
        <v>473</v>
      </c>
      <c r="C110" s="3216" t="s">
        <v>316</v>
      </c>
      <c r="D110" s="3867">
        <v>11.32569837360694</v>
      </c>
      <c r="E110" s="3096">
        <f>D110*Оглавление!$B$14</f>
        <v>1075.9413454926594</v>
      </c>
      <c r="F110" s="3224">
        <f t="shared" si="1"/>
        <v>645.56480729559553</v>
      </c>
      <c r="I110" s="1172"/>
    </row>
    <row r="111" spans="1:9">
      <c r="A111" s="3214">
        <v>1500340</v>
      </c>
      <c r="B111" s="3215" t="s">
        <v>474</v>
      </c>
      <c r="C111" s="3216" t="s">
        <v>285</v>
      </c>
      <c r="D111" s="3867">
        <v>35.215434764005245</v>
      </c>
      <c r="E111" s="3096">
        <f>D111*Оглавление!$B$14</f>
        <v>3345.4663025804984</v>
      </c>
      <c r="F111" s="3224">
        <f t="shared" si="1"/>
        <v>2007.2797815482991</v>
      </c>
      <c r="I111" s="1172"/>
    </row>
    <row r="112" spans="1:9">
      <c r="A112" s="3214">
        <v>1500067</v>
      </c>
      <c r="B112" s="3215" t="s">
        <v>475</v>
      </c>
      <c r="C112" s="3216" t="s">
        <v>285</v>
      </c>
      <c r="D112" s="3867">
        <v>23.52374969899666</v>
      </c>
      <c r="E112" s="3096">
        <f>D112*Оглавление!$B$14</f>
        <v>2234.7562214046825</v>
      </c>
      <c r="F112" s="3224">
        <f t="shared" si="1"/>
        <v>1340.8537328428094</v>
      </c>
      <c r="I112" s="1172"/>
    </row>
    <row r="113" spans="1:9">
      <c r="A113" s="3214">
        <v>1500117</v>
      </c>
      <c r="B113" s="3215" t="s">
        <v>486</v>
      </c>
      <c r="C113" s="3216" t="s">
        <v>298</v>
      </c>
      <c r="D113" s="3867">
        <v>36.15457669877388</v>
      </c>
      <c r="E113" s="3096">
        <f>D113*Оглавление!$B$14</f>
        <v>3434.6847863835187</v>
      </c>
      <c r="F113" s="3224">
        <f t="shared" si="1"/>
        <v>2060.810871830111</v>
      </c>
      <c r="I113" s="1172"/>
    </row>
    <row r="114" spans="1:9">
      <c r="A114" s="3233">
        <v>1500121</v>
      </c>
      <c r="B114" s="3234" t="s">
        <v>487</v>
      </c>
      <c r="C114" s="3235" t="s">
        <v>612</v>
      </c>
      <c r="D114" s="3617">
        <v>46.329204284243687</v>
      </c>
      <c r="E114" s="3236">
        <f>D114*Оглавление!$B$14</f>
        <v>4401.2744070031504</v>
      </c>
      <c r="F114" s="3237">
        <f t="shared" si="1"/>
        <v>2640.7646442018904</v>
      </c>
      <c r="I114" s="1172"/>
    </row>
    <row r="115" spans="1:9">
      <c r="A115" s="3284" t="s">
        <v>489</v>
      </c>
      <c r="B115" s="3279"/>
      <c r="C115" s="3280"/>
      <c r="D115" s="3281"/>
      <c r="E115" s="3282"/>
      <c r="F115" s="3283"/>
      <c r="I115" s="1172"/>
    </row>
    <row r="116" spans="1:9">
      <c r="A116" s="3241">
        <v>1500133</v>
      </c>
      <c r="B116" s="3247" t="s">
        <v>468</v>
      </c>
      <c r="C116" s="3243" t="s">
        <v>8174</v>
      </c>
      <c r="D116" s="3866">
        <v>4.217648346225662</v>
      </c>
      <c r="E116" s="3244">
        <f>D116*Оглавление!$B$14</f>
        <v>400.67659289143791</v>
      </c>
      <c r="F116" s="3246">
        <f t="shared" si="1"/>
        <v>240.40595573486274</v>
      </c>
      <c r="I116" s="1172"/>
    </row>
    <row r="117" spans="1:9">
      <c r="A117" s="3214">
        <v>1500347</v>
      </c>
      <c r="B117" s="3215" t="s">
        <v>469</v>
      </c>
      <c r="C117" s="3216" t="s">
        <v>444</v>
      </c>
      <c r="D117" s="3867">
        <v>9.5471729144731334</v>
      </c>
      <c r="E117" s="3096">
        <f>D117*Оглавление!$B$14</f>
        <v>906.98142687494772</v>
      </c>
      <c r="F117" s="3224">
        <f t="shared" si="1"/>
        <v>544.18885612496865</v>
      </c>
      <c r="I117" s="1172"/>
    </row>
    <row r="118" spans="1:9">
      <c r="A118" s="3214">
        <v>1500162</v>
      </c>
      <c r="B118" s="3215" t="s">
        <v>470</v>
      </c>
      <c r="C118" s="3216" t="s">
        <v>606</v>
      </c>
      <c r="D118" s="3867">
        <v>5.963392846879036</v>
      </c>
      <c r="E118" s="3096">
        <f>D118*Оглавление!$B$14</f>
        <v>566.52232045350843</v>
      </c>
      <c r="F118" s="3224">
        <f t="shared" si="1"/>
        <v>339.91339227210506</v>
      </c>
      <c r="I118" s="1172"/>
    </row>
    <row r="119" spans="1:9">
      <c r="A119" s="3214">
        <v>1500392</v>
      </c>
      <c r="B119" s="3215" t="s">
        <v>472</v>
      </c>
      <c r="C119" s="3216" t="s">
        <v>316</v>
      </c>
      <c r="D119" s="3867">
        <v>17.684663849142243</v>
      </c>
      <c r="E119" s="3096">
        <f>D119*Оглавление!$B$14</f>
        <v>1680.043065668513</v>
      </c>
      <c r="F119" s="3224">
        <f t="shared" si="1"/>
        <v>1008.0258394011078</v>
      </c>
      <c r="I119" s="1172"/>
    </row>
    <row r="120" spans="1:9">
      <c r="A120" s="3214">
        <v>1500144</v>
      </c>
      <c r="B120" s="3215" t="s">
        <v>473</v>
      </c>
      <c r="C120" s="3216" t="s">
        <v>316</v>
      </c>
      <c r="D120" s="3867">
        <v>10.154671383822045</v>
      </c>
      <c r="E120" s="3096">
        <f>D120*Оглавление!$B$14</f>
        <v>964.6937814630943</v>
      </c>
      <c r="F120" s="3224">
        <f t="shared" si="1"/>
        <v>578.8162688778566</v>
      </c>
      <c r="I120" s="1172"/>
    </row>
    <row r="121" spans="1:9">
      <c r="A121" s="3214">
        <v>1500464</v>
      </c>
      <c r="B121" s="3215" t="s">
        <v>474</v>
      </c>
      <c r="C121" s="3216" t="s">
        <v>293</v>
      </c>
      <c r="D121" s="3867">
        <v>38.724773811746189</v>
      </c>
      <c r="E121" s="3096">
        <f>D121*Оглавление!$B$14</f>
        <v>3678.853512115888</v>
      </c>
      <c r="F121" s="3224">
        <f t="shared" si="1"/>
        <v>2207.312107269533</v>
      </c>
      <c r="I121" s="1172"/>
    </row>
    <row r="122" spans="1:9">
      <c r="A122" s="3233">
        <v>1500353</v>
      </c>
      <c r="B122" s="3234" t="s">
        <v>475</v>
      </c>
      <c r="C122" s="3235" t="s">
        <v>293</v>
      </c>
      <c r="D122" s="3617">
        <v>26.010772408021449</v>
      </c>
      <c r="E122" s="3236">
        <f>D122*Оглавление!$B$14</f>
        <v>2471.0233787620377</v>
      </c>
      <c r="F122" s="3237">
        <f t="shared" si="1"/>
        <v>1482.6140272572225</v>
      </c>
      <c r="I122" s="1172"/>
    </row>
    <row r="123" spans="1:9">
      <c r="A123" s="3284" t="s">
        <v>490</v>
      </c>
      <c r="B123" s="3279"/>
      <c r="C123" s="3280"/>
      <c r="D123" s="3281"/>
      <c r="E123" s="3282"/>
      <c r="F123" s="3283"/>
      <c r="I123" s="1172"/>
    </row>
    <row r="124" spans="1:9">
      <c r="A124" s="3241">
        <v>1500048</v>
      </c>
      <c r="B124" s="3247" t="s">
        <v>468</v>
      </c>
      <c r="C124" s="3243" t="s">
        <v>290</v>
      </c>
      <c r="D124" s="3866">
        <v>5.1008522041587918</v>
      </c>
      <c r="E124" s="3244">
        <f>D124*Оглавление!$B$14</f>
        <v>484.58095939508524</v>
      </c>
      <c r="F124" s="3246">
        <f t="shared" si="1"/>
        <v>290.74857563705115</v>
      </c>
      <c r="I124" s="1172"/>
    </row>
    <row r="125" spans="1:9">
      <c r="A125" s="3214">
        <v>1500064</v>
      </c>
      <c r="B125" s="3215" t="s">
        <v>470</v>
      </c>
      <c r="C125" s="3216" t="s">
        <v>316</v>
      </c>
      <c r="D125" s="3867">
        <v>8.7116933650883812</v>
      </c>
      <c r="E125" s="3096">
        <f>D125*Оглавление!$B$14</f>
        <v>827.61086968339623</v>
      </c>
      <c r="F125" s="3224">
        <f t="shared" si="1"/>
        <v>496.56652181003773</v>
      </c>
      <c r="I125" s="1172"/>
    </row>
    <row r="126" spans="1:9">
      <c r="A126" s="3233">
        <v>1500033</v>
      </c>
      <c r="B126" s="3234" t="s">
        <v>473</v>
      </c>
      <c r="C126" s="3235" t="s">
        <v>285</v>
      </c>
      <c r="D126" s="3617">
        <v>12.966903784791276</v>
      </c>
      <c r="E126" s="3236">
        <f>D126*Оглавление!$B$14</f>
        <v>1231.8558595551713</v>
      </c>
      <c r="F126" s="3237">
        <f t="shared" si="1"/>
        <v>739.11351573310276</v>
      </c>
      <c r="I126" s="1172"/>
    </row>
    <row r="127" spans="1:9">
      <c r="A127" s="3284" t="s">
        <v>491</v>
      </c>
      <c r="B127" s="3279"/>
      <c r="C127" s="3280"/>
      <c r="D127" s="3281"/>
      <c r="E127" s="3282"/>
      <c r="F127" s="3283"/>
      <c r="I127" s="1172"/>
    </row>
    <row r="128" spans="1:9">
      <c r="A128" s="3241">
        <v>1500141</v>
      </c>
      <c r="B128" s="3247" t="s">
        <v>468</v>
      </c>
      <c r="C128" s="3243" t="s">
        <v>290</v>
      </c>
      <c r="D128" s="3866">
        <v>5.4828847904840048</v>
      </c>
      <c r="E128" s="3244">
        <f>D128*Оглавление!$B$14</f>
        <v>520.87405509598045</v>
      </c>
      <c r="F128" s="3246">
        <f t="shared" si="1"/>
        <v>312.52443305758823</v>
      </c>
      <c r="I128" s="1172"/>
    </row>
    <row r="129" spans="1:9">
      <c r="A129" s="3214">
        <v>1500243</v>
      </c>
      <c r="B129" s="3215" t="s">
        <v>470</v>
      </c>
      <c r="C129" s="3216" t="s">
        <v>316</v>
      </c>
      <c r="D129" s="3867">
        <v>9.5031826653694154</v>
      </c>
      <c r="E129" s="3096">
        <f>D129*Оглавление!$B$14</f>
        <v>902.80235321009445</v>
      </c>
      <c r="F129" s="3224">
        <f t="shared" si="1"/>
        <v>541.68141192605663</v>
      </c>
      <c r="I129" s="1172"/>
    </row>
    <row r="130" spans="1:9">
      <c r="A130" s="3233">
        <v>1500291</v>
      </c>
      <c r="B130" s="3234" t="s">
        <v>473</v>
      </c>
      <c r="C130" s="3235" t="s">
        <v>326</v>
      </c>
      <c r="D130" s="3617">
        <v>14.0403352901851</v>
      </c>
      <c r="E130" s="3236">
        <f>D130*Оглавление!$B$14</f>
        <v>1333.8318525675845</v>
      </c>
      <c r="F130" s="3237">
        <f t="shared" si="1"/>
        <v>800.29911154055071</v>
      </c>
      <c r="I130" s="1172"/>
    </row>
    <row r="131" spans="1:9">
      <c r="A131" s="3284" t="s">
        <v>492</v>
      </c>
      <c r="B131" s="3279"/>
      <c r="C131" s="3280"/>
      <c r="D131" s="3281"/>
      <c r="E131" s="3282"/>
      <c r="F131" s="3283"/>
      <c r="I131" s="1172"/>
    </row>
    <row r="132" spans="1:9">
      <c r="A132" s="3241">
        <v>1500106</v>
      </c>
      <c r="B132" s="3242" t="s">
        <v>13345</v>
      </c>
      <c r="C132" s="3243" t="s">
        <v>290</v>
      </c>
      <c r="D132" s="3866">
        <v>2.4562108421052633</v>
      </c>
      <c r="E132" s="3244">
        <f>D132*Оглавление!$B$14</f>
        <v>233.34003000000001</v>
      </c>
      <c r="F132" s="3245">
        <f t="shared" si="1"/>
        <v>140.004018</v>
      </c>
      <c r="I132" s="1172"/>
    </row>
    <row r="133" spans="1:9">
      <c r="A133" s="3214">
        <v>1500259</v>
      </c>
      <c r="B133" s="3215" t="s">
        <v>468</v>
      </c>
      <c r="C133" s="3216" t="s">
        <v>290</v>
      </c>
      <c r="D133" s="3867">
        <v>2.646221187265783</v>
      </c>
      <c r="E133" s="3096">
        <f>D133*Оглавление!$B$14</f>
        <v>251.39101279024939</v>
      </c>
      <c r="F133" s="3224">
        <f t="shared" si="1"/>
        <v>150.83460767414965</v>
      </c>
      <c r="I133" s="1172"/>
    </row>
    <row r="134" spans="1:9">
      <c r="A134" s="3214">
        <v>1500043</v>
      </c>
      <c r="B134" s="3215" t="s">
        <v>493</v>
      </c>
      <c r="C134" s="3216" t="s">
        <v>290</v>
      </c>
      <c r="D134" s="3867">
        <v>3.4259771293853092</v>
      </c>
      <c r="E134" s="3096">
        <f>D134*Оглавление!$B$14</f>
        <v>325.46782729160435</v>
      </c>
      <c r="F134" s="3224">
        <f t="shared" si="1"/>
        <v>195.28069637496262</v>
      </c>
      <c r="I134" s="1172"/>
    </row>
    <row r="135" spans="1:9">
      <c r="A135" s="3214">
        <v>1500158</v>
      </c>
      <c r="B135" s="3215" t="s">
        <v>494</v>
      </c>
      <c r="C135" s="3216" t="s">
        <v>290</v>
      </c>
      <c r="D135" s="3867">
        <v>6.3489916732984302</v>
      </c>
      <c r="E135" s="3096">
        <f>D135*Оглавление!$B$14</f>
        <v>603.15420896335081</v>
      </c>
      <c r="F135" s="3224">
        <f t="shared" si="1"/>
        <v>361.89252537801048</v>
      </c>
      <c r="I135" s="1172"/>
    </row>
    <row r="136" spans="1:9">
      <c r="A136" s="3214">
        <v>1500140</v>
      </c>
      <c r="B136" s="3215" t="s">
        <v>469</v>
      </c>
      <c r="C136" s="3216" t="s">
        <v>290</v>
      </c>
      <c r="D136" s="3867">
        <v>3.3894656304015944</v>
      </c>
      <c r="E136" s="3096">
        <f>D136*Оглавление!$B$14</f>
        <v>321.99923488815148</v>
      </c>
      <c r="F136" s="3224">
        <f t="shared" si="1"/>
        <v>193.1995409328909</v>
      </c>
      <c r="I136" s="1172"/>
    </row>
    <row r="137" spans="1:9">
      <c r="A137" s="3214">
        <v>1500185</v>
      </c>
      <c r="B137" s="3215" t="s">
        <v>470</v>
      </c>
      <c r="C137" s="3216" t="s">
        <v>290</v>
      </c>
      <c r="D137" s="3867">
        <v>4.4294040000000017</v>
      </c>
      <c r="E137" s="3096">
        <f>D137*Оглавление!$B$14</f>
        <v>420.79338000000018</v>
      </c>
      <c r="F137" s="3224">
        <f t="shared" si="1"/>
        <v>252.47602800000013</v>
      </c>
      <c r="I137" s="1172"/>
    </row>
    <row r="138" spans="1:9">
      <c r="A138" s="3214">
        <v>1500053</v>
      </c>
      <c r="B138" s="3215" t="s">
        <v>495</v>
      </c>
      <c r="C138" s="3216" t="s">
        <v>290</v>
      </c>
      <c r="D138" s="3867">
        <v>5.6748660420647949</v>
      </c>
      <c r="E138" s="3096">
        <f>D138*Оглавление!$B$14</f>
        <v>539.11227399615552</v>
      </c>
      <c r="F138" s="3224">
        <f t="shared" si="1"/>
        <v>323.4673643976933</v>
      </c>
      <c r="I138" s="1172"/>
    </row>
    <row r="139" spans="1:9">
      <c r="A139" s="3214">
        <v>1500165</v>
      </c>
      <c r="B139" s="3215" t="s">
        <v>472</v>
      </c>
      <c r="C139" s="3216" t="s">
        <v>290</v>
      </c>
      <c r="D139" s="3867">
        <v>7.2081581514763915</v>
      </c>
      <c r="E139" s="3096">
        <f>D139*Оглавление!$B$14</f>
        <v>684.77502439025716</v>
      </c>
      <c r="F139" s="3224">
        <f t="shared" si="1"/>
        <v>410.86501463415425</v>
      </c>
      <c r="I139" s="1172"/>
    </row>
    <row r="140" spans="1:9">
      <c r="A140" s="3233">
        <v>1500272</v>
      </c>
      <c r="B140" s="3234" t="s">
        <v>473</v>
      </c>
      <c r="C140" s="3235" t="s">
        <v>290</v>
      </c>
      <c r="D140" s="3617">
        <v>6.1071423083003955</v>
      </c>
      <c r="E140" s="3236">
        <f>D140*Оглавление!$B$14</f>
        <v>580.17851928853759</v>
      </c>
      <c r="F140" s="3237">
        <f t="shared" si="1"/>
        <v>348.10711157312255</v>
      </c>
      <c r="I140" s="1172"/>
    </row>
    <row r="141" spans="1:9">
      <c r="A141" s="3284" t="s">
        <v>496</v>
      </c>
      <c r="B141" s="3279"/>
      <c r="C141" s="3280"/>
      <c r="D141" s="3281"/>
      <c r="E141" s="3282"/>
      <c r="F141" s="3283"/>
      <c r="I141" s="1172"/>
    </row>
    <row r="142" spans="1:9">
      <c r="A142" s="3241">
        <v>1500174</v>
      </c>
      <c r="B142" s="3242" t="s">
        <v>2405</v>
      </c>
      <c r="C142" s="3243" t="s">
        <v>290</v>
      </c>
      <c r="D142" s="3866">
        <v>2.7080465419538529</v>
      </c>
      <c r="E142" s="3244">
        <f>D142*Оглавление!$B$14</f>
        <v>257.26442148561603</v>
      </c>
      <c r="F142" s="3246">
        <f t="shared" si="1"/>
        <v>154.35865289136962</v>
      </c>
      <c r="I142" s="1172"/>
    </row>
    <row r="143" spans="1:9">
      <c r="A143" s="3214">
        <v>1500477</v>
      </c>
      <c r="B143" s="3215" t="s">
        <v>468</v>
      </c>
      <c r="C143" s="3216" t="s">
        <v>290</v>
      </c>
      <c r="D143" s="3867">
        <v>2.8426829162578255</v>
      </c>
      <c r="E143" s="3096">
        <f>D143*Оглавление!$B$14</f>
        <v>270.05487704449342</v>
      </c>
      <c r="F143" s="3224">
        <f>E143-E143*$B$4/100</f>
        <v>162.03292622669605</v>
      </c>
      <c r="I143" s="1172"/>
    </row>
    <row r="144" spans="1:9">
      <c r="A144" s="3214">
        <v>1500127</v>
      </c>
      <c r="B144" s="3215" t="s">
        <v>493</v>
      </c>
      <c r="C144" s="3216" t="s">
        <v>290</v>
      </c>
      <c r="D144" s="3867">
        <v>3.8085423852570326</v>
      </c>
      <c r="E144" s="3096">
        <f>D144*Оглавление!$B$14</f>
        <v>361.81152659941807</v>
      </c>
      <c r="F144" s="3224">
        <f t="shared" si="1"/>
        <v>217.08691595965084</v>
      </c>
      <c r="I144" s="1172"/>
    </row>
    <row r="145" spans="1:9">
      <c r="A145" s="3214">
        <v>1500249</v>
      </c>
      <c r="B145" s="3215" t="s">
        <v>494</v>
      </c>
      <c r="C145" s="3216" t="s">
        <v>290</v>
      </c>
      <c r="D145" s="3867">
        <v>6.5433091941046433</v>
      </c>
      <c r="E145" s="3096">
        <f>D145*Оглавление!$B$14</f>
        <v>621.61437343994112</v>
      </c>
      <c r="F145" s="3224">
        <f t="shared" si="1"/>
        <v>372.96862406396468</v>
      </c>
      <c r="I145" s="1172"/>
    </row>
    <row r="146" spans="1:9">
      <c r="A146" s="3214">
        <v>1500364</v>
      </c>
      <c r="B146" s="3215" t="s">
        <v>469</v>
      </c>
      <c r="C146" s="3216" t="s">
        <v>290</v>
      </c>
      <c r="D146" s="3867">
        <v>3.690288000000002</v>
      </c>
      <c r="E146" s="3096">
        <f>D146*Оглавление!$B$14</f>
        <v>350.57736000000017</v>
      </c>
      <c r="F146" s="3224">
        <f t="shared" si="1"/>
        <v>210.34641600000009</v>
      </c>
      <c r="I146" s="1172"/>
    </row>
    <row r="147" spans="1:9">
      <c r="A147" s="3214">
        <v>1500456</v>
      </c>
      <c r="B147" s="3215" t="s">
        <v>470</v>
      </c>
      <c r="C147" s="3216" t="s">
        <v>276</v>
      </c>
      <c r="D147" s="3867">
        <v>4.9879200000000008</v>
      </c>
      <c r="E147" s="3096">
        <f>D147*Оглавление!$B$14</f>
        <v>473.8524000000001</v>
      </c>
      <c r="F147" s="3224">
        <f t="shared" si="1"/>
        <v>284.31144000000006</v>
      </c>
      <c r="I147" s="1172"/>
    </row>
    <row r="148" spans="1:9">
      <c r="A148" s="3214">
        <v>1500202</v>
      </c>
      <c r="B148" s="3215" t="s">
        <v>495</v>
      </c>
      <c r="C148" s="3216" t="s">
        <v>290</v>
      </c>
      <c r="D148" s="3867">
        <v>6.1003629630066341</v>
      </c>
      <c r="E148" s="3096">
        <f>D148*Оглавление!$B$14</f>
        <v>579.53448148563018</v>
      </c>
      <c r="F148" s="3224">
        <f t="shared" si="1"/>
        <v>347.72068889137813</v>
      </c>
      <c r="I148" s="1172"/>
    </row>
    <row r="149" spans="1:9">
      <c r="A149" s="3214">
        <v>1500366</v>
      </c>
      <c r="B149" s="3215" t="s">
        <v>472</v>
      </c>
      <c r="C149" s="3216" t="s">
        <v>277</v>
      </c>
      <c r="D149" s="3867">
        <v>7.7447811481992916</v>
      </c>
      <c r="E149" s="3096">
        <f>D149*Оглавление!$B$14</f>
        <v>735.75420907893272</v>
      </c>
      <c r="F149" s="3224">
        <f t="shared" si="1"/>
        <v>441.45252544735962</v>
      </c>
      <c r="I149" s="1172"/>
    </row>
    <row r="150" spans="1:9">
      <c r="A150" s="3233">
        <v>1500493</v>
      </c>
      <c r="B150" s="3234" t="s">
        <v>473</v>
      </c>
      <c r="C150" s="3235" t="s">
        <v>277</v>
      </c>
      <c r="D150" s="3617">
        <v>6.7495036853373973</v>
      </c>
      <c r="E150" s="3236">
        <f>D150*Оглавление!$B$14</f>
        <v>641.20285010705277</v>
      </c>
      <c r="F150" s="3237">
        <f t="shared" si="1"/>
        <v>384.72171006423167</v>
      </c>
      <c r="I150" s="1172"/>
    </row>
    <row r="151" spans="1:9">
      <c r="A151" s="3284" t="s">
        <v>497</v>
      </c>
      <c r="B151" s="3279"/>
      <c r="C151" s="3280"/>
      <c r="D151" s="3281"/>
      <c r="E151" s="3282"/>
      <c r="F151" s="3283"/>
      <c r="I151" s="1172"/>
    </row>
    <row r="152" spans="1:9">
      <c r="A152" s="3241">
        <v>1500561</v>
      </c>
      <c r="B152" s="3248" t="s">
        <v>498</v>
      </c>
      <c r="C152" s="3243" t="s">
        <v>290</v>
      </c>
      <c r="D152" s="3866">
        <v>6.8851440000000013</v>
      </c>
      <c r="E152" s="3244">
        <f>D152*Оглавление!$B$14</f>
        <v>654.08868000000007</v>
      </c>
      <c r="F152" s="3246">
        <f t="shared" si="1"/>
        <v>392.45320800000007</v>
      </c>
      <c r="I152" s="1172"/>
    </row>
    <row r="153" spans="1:9">
      <c r="A153" s="3214">
        <v>4710020</v>
      </c>
      <c r="B153" s="3215" t="s">
        <v>499</v>
      </c>
      <c r="C153" s="3216" t="s">
        <v>290</v>
      </c>
      <c r="D153" s="3867">
        <v>6.2886137078914475</v>
      </c>
      <c r="E153" s="3096">
        <f>D153*Оглавление!$B$14</f>
        <v>597.41830224968749</v>
      </c>
      <c r="F153" s="3224">
        <f t="shared" si="1"/>
        <v>358.45098134981254</v>
      </c>
      <c r="I153" s="1172"/>
    </row>
    <row r="154" spans="1:9">
      <c r="A154" s="3214">
        <v>1500225</v>
      </c>
      <c r="B154" s="3215" t="s">
        <v>500</v>
      </c>
      <c r="C154" s="3216" t="s">
        <v>606</v>
      </c>
      <c r="D154" s="3867">
        <v>7.6377353874293412</v>
      </c>
      <c r="E154" s="3096">
        <f>D154*Оглавление!$B$14</f>
        <v>725.58486180578745</v>
      </c>
      <c r="F154" s="3224">
        <f t="shared" si="1"/>
        <v>435.35091708347244</v>
      </c>
      <c r="I154" s="1172"/>
    </row>
    <row r="155" spans="1:9">
      <c r="A155" s="3233">
        <v>1500216</v>
      </c>
      <c r="B155" s="3234" t="s">
        <v>501</v>
      </c>
      <c r="C155" s="3235" t="s">
        <v>316</v>
      </c>
      <c r="D155" s="3617">
        <v>15.85608414803867</v>
      </c>
      <c r="E155" s="3236">
        <f>D155*Оглавление!$B$14</f>
        <v>1506.3279940636737</v>
      </c>
      <c r="F155" s="3237">
        <f t="shared" si="1"/>
        <v>903.79679643820418</v>
      </c>
      <c r="I155" s="1172"/>
    </row>
    <row r="156" spans="1:9">
      <c r="A156" s="3284" t="s">
        <v>502</v>
      </c>
      <c r="B156" s="3279"/>
      <c r="C156" s="3280"/>
      <c r="D156" s="3281"/>
      <c r="E156" s="3282"/>
      <c r="F156" s="3283"/>
      <c r="I156" s="1172"/>
    </row>
    <row r="157" spans="1:9">
      <c r="A157" s="3241">
        <v>1500233</v>
      </c>
      <c r="B157" s="3247" t="s">
        <v>499</v>
      </c>
      <c r="C157" s="3243" t="s">
        <v>283</v>
      </c>
      <c r="D157" s="3866">
        <v>5.5808304086956548</v>
      </c>
      <c r="E157" s="3244">
        <f>D157*Оглавление!$B$14</f>
        <v>530.17888882608725</v>
      </c>
      <c r="F157" s="3246">
        <f t="shared" si="1"/>
        <v>318.10733329565232</v>
      </c>
      <c r="I157" s="1172"/>
    </row>
    <row r="158" spans="1:9">
      <c r="A158" s="3214">
        <v>1500334</v>
      </c>
      <c r="B158" s="3215" t="s">
        <v>500</v>
      </c>
      <c r="C158" s="3216" t="s">
        <v>434</v>
      </c>
      <c r="D158" s="3867">
        <v>8.2014261080091551</v>
      </c>
      <c r="E158" s="3096">
        <f>D158*Оглавление!$B$14</f>
        <v>779.13548026086971</v>
      </c>
      <c r="F158" s="3224">
        <f t="shared" si="1"/>
        <v>467.48128815652183</v>
      </c>
      <c r="I158" s="1172"/>
    </row>
    <row r="159" spans="1:9">
      <c r="A159" s="3233">
        <v>1500391</v>
      </c>
      <c r="B159" s="3234" t="s">
        <v>501</v>
      </c>
      <c r="C159" s="3235" t="s">
        <v>316</v>
      </c>
      <c r="D159" s="3617">
        <v>17.538511968518335</v>
      </c>
      <c r="E159" s="3236">
        <f>D159*Оглавление!$B$14</f>
        <v>1666.1586370092418</v>
      </c>
      <c r="F159" s="3237">
        <f t="shared" si="1"/>
        <v>999.69518220554517</v>
      </c>
      <c r="I159" s="1172"/>
    </row>
    <row r="160" spans="1:9">
      <c r="A160" s="3284" t="s">
        <v>503</v>
      </c>
      <c r="B160" s="3279"/>
      <c r="C160" s="3280"/>
      <c r="D160" s="3281"/>
      <c r="E160" s="3282"/>
      <c r="F160" s="3283"/>
      <c r="I160" s="1172"/>
    </row>
    <row r="161" spans="1:9">
      <c r="A161" s="3241">
        <v>1500275</v>
      </c>
      <c r="B161" s="3248" t="s">
        <v>498</v>
      </c>
      <c r="C161" s="3243" t="s">
        <v>290</v>
      </c>
      <c r="D161" s="3866">
        <v>6.4276800000000005</v>
      </c>
      <c r="E161" s="3244">
        <f>D161*Оглавление!$B$14</f>
        <v>610.6296000000001</v>
      </c>
      <c r="F161" s="3246">
        <f t="shared" si="1"/>
        <v>366.37776000000008</v>
      </c>
      <c r="I161" s="1172"/>
    </row>
    <row r="162" spans="1:9">
      <c r="A162" s="3214">
        <v>1500003</v>
      </c>
      <c r="B162" s="3215" t="s">
        <v>499</v>
      </c>
      <c r="C162" s="3216" t="s">
        <v>290</v>
      </c>
      <c r="D162" s="3867">
        <v>4.2680496948616611</v>
      </c>
      <c r="E162" s="3096">
        <f>D162*Оглавление!$B$14</f>
        <v>405.46472101185782</v>
      </c>
      <c r="F162" s="3224">
        <f t="shared" si="1"/>
        <v>243.27883260711468</v>
      </c>
      <c r="I162" s="1172"/>
    </row>
    <row r="163" spans="1:9">
      <c r="A163" s="3214">
        <v>1500049</v>
      </c>
      <c r="B163" s="3215" t="s">
        <v>504</v>
      </c>
      <c r="C163" s="3216" t="s">
        <v>316</v>
      </c>
      <c r="D163" s="3867">
        <v>8.0537879186278438</v>
      </c>
      <c r="E163" s="3096">
        <f>D163*Оглавление!$B$14</f>
        <v>765.10985226964522</v>
      </c>
      <c r="F163" s="3224">
        <f t="shared" si="1"/>
        <v>459.06591136178713</v>
      </c>
      <c r="I163" s="1172"/>
    </row>
    <row r="164" spans="1:9">
      <c r="A164" s="3214">
        <v>1500009</v>
      </c>
      <c r="B164" s="3215" t="s">
        <v>500</v>
      </c>
      <c r="C164" s="3216" t="s">
        <v>316</v>
      </c>
      <c r="D164" s="3867">
        <v>6.8022530503442447</v>
      </c>
      <c r="E164" s="3096">
        <f>D164*Оглавление!$B$14</f>
        <v>646.21403978270325</v>
      </c>
      <c r="F164" s="3224">
        <f t="shared" si="1"/>
        <v>387.72842386962196</v>
      </c>
      <c r="I164" s="1172"/>
    </row>
    <row r="165" spans="1:9">
      <c r="A165" s="3214">
        <v>1500037</v>
      </c>
      <c r="B165" s="3215" t="s">
        <v>505</v>
      </c>
      <c r="C165" s="3216" t="s">
        <v>285</v>
      </c>
      <c r="D165" s="3867">
        <v>12.580781549933041</v>
      </c>
      <c r="E165" s="3096">
        <f>D165*Оглавление!$B$14</f>
        <v>1195.174247243639</v>
      </c>
      <c r="F165" s="3224">
        <f t="shared" si="1"/>
        <v>717.10454834618338</v>
      </c>
      <c r="I165" s="1172"/>
    </row>
    <row r="166" spans="1:9">
      <c r="A166" s="3214">
        <v>1500087</v>
      </c>
      <c r="B166" s="3215" t="s">
        <v>506</v>
      </c>
      <c r="C166" s="3216" t="s">
        <v>285</v>
      </c>
      <c r="D166" s="3867">
        <v>13.731331571684771</v>
      </c>
      <c r="E166" s="3096">
        <f>D166*Оглавление!$B$14</f>
        <v>1304.4764993100532</v>
      </c>
      <c r="F166" s="3224">
        <f t="shared" si="1"/>
        <v>782.68589958603195</v>
      </c>
      <c r="I166" s="1172"/>
    </row>
    <row r="167" spans="1:9">
      <c r="A167" s="3214">
        <v>1500005</v>
      </c>
      <c r="B167" s="3215" t="s">
        <v>501</v>
      </c>
      <c r="C167" s="3216" t="s">
        <v>285</v>
      </c>
      <c r="D167" s="3867">
        <v>11.98377741049476</v>
      </c>
      <c r="E167" s="3096">
        <f>D167*Оглавление!$B$14</f>
        <v>1138.4588539970023</v>
      </c>
      <c r="F167" s="3224">
        <f t="shared" si="1"/>
        <v>683.07531239820128</v>
      </c>
      <c r="I167" s="1172"/>
    </row>
    <row r="168" spans="1:9">
      <c r="A168" s="3214">
        <v>1500029</v>
      </c>
      <c r="B168" s="3215" t="s">
        <v>507</v>
      </c>
      <c r="C168" s="3216" t="s">
        <v>298</v>
      </c>
      <c r="D168" s="3867">
        <v>26.026799056724673</v>
      </c>
      <c r="E168" s="3096">
        <f>D168*Оглавление!$B$14</f>
        <v>2472.5459103888438</v>
      </c>
      <c r="F168" s="3224">
        <f t="shared" si="1"/>
        <v>1483.5275462333061</v>
      </c>
      <c r="I168" s="1172"/>
    </row>
    <row r="169" spans="1:9">
      <c r="A169" s="3214">
        <v>1500078</v>
      </c>
      <c r="B169" s="3215" t="s">
        <v>508</v>
      </c>
      <c r="C169" s="3216" t="s">
        <v>621</v>
      </c>
      <c r="D169" s="3867">
        <v>34.027146405985164</v>
      </c>
      <c r="E169" s="3096">
        <f>D169*Оглавление!$B$14</f>
        <v>3232.5789085685906</v>
      </c>
      <c r="F169" s="3224">
        <f t="shared" si="1"/>
        <v>1939.5473451411544</v>
      </c>
      <c r="I169" s="1172"/>
    </row>
    <row r="170" spans="1:9">
      <c r="A170" s="3233">
        <v>1500120</v>
      </c>
      <c r="B170" s="3234" t="s">
        <v>333</v>
      </c>
      <c r="C170" s="3235" t="s">
        <v>612</v>
      </c>
      <c r="D170" s="3617">
        <v>51.020944077334121</v>
      </c>
      <c r="E170" s="3236">
        <f>D170*Оглавление!$B$14</f>
        <v>4846.9896873467414</v>
      </c>
      <c r="F170" s="3237">
        <f t="shared" si="1"/>
        <v>2908.1938124080452</v>
      </c>
      <c r="I170" s="1172"/>
    </row>
    <row r="171" spans="1:9">
      <c r="A171" s="3284" t="s">
        <v>509</v>
      </c>
      <c r="B171" s="3279"/>
      <c r="C171" s="3280"/>
      <c r="D171" s="3281"/>
      <c r="E171" s="3282"/>
      <c r="F171" s="3283"/>
      <c r="I171" s="1172"/>
    </row>
    <row r="172" spans="1:9">
      <c r="A172" s="3241">
        <v>1500061</v>
      </c>
      <c r="B172" s="3247" t="s">
        <v>499</v>
      </c>
      <c r="C172" s="3243" t="s">
        <v>290</v>
      </c>
      <c r="D172" s="3866">
        <v>4.7321768641304365</v>
      </c>
      <c r="E172" s="3244">
        <f>D172*Оглавление!$B$14</f>
        <v>449.55680209239148</v>
      </c>
      <c r="F172" s="3246">
        <f t="shared" ref="F172:F248" si="2">E172-E172*$B$4/100</f>
        <v>269.73408125543489</v>
      </c>
      <c r="I172" s="1172"/>
    </row>
    <row r="173" spans="1:9">
      <c r="A173" s="3214">
        <v>1500151</v>
      </c>
      <c r="B173" s="3215" t="s">
        <v>504</v>
      </c>
      <c r="C173" s="3216" t="s">
        <v>316</v>
      </c>
      <c r="D173" s="3867">
        <v>7.3591853324723511</v>
      </c>
      <c r="E173" s="3096">
        <f>D173*Оглавление!$B$14</f>
        <v>699.12260658487332</v>
      </c>
      <c r="F173" s="3224">
        <f t="shared" si="2"/>
        <v>419.47356395092402</v>
      </c>
      <c r="I173" s="1172"/>
    </row>
    <row r="174" spans="1:9">
      <c r="A174" s="3214">
        <v>1500096</v>
      </c>
      <c r="B174" s="3215" t="s">
        <v>500</v>
      </c>
      <c r="C174" s="3216" t="s">
        <v>316</v>
      </c>
      <c r="D174" s="3867">
        <v>7.4797647826086981</v>
      </c>
      <c r="E174" s="3096">
        <f>D174*Оглавление!$B$14</f>
        <v>710.5776543478263</v>
      </c>
      <c r="F174" s="3224">
        <f t="shared" si="2"/>
        <v>426.34659260869574</v>
      </c>
      <c r="I174" s="1172"/>
    </row>
    <row r="175" spans="1:9">
      <c r="A175" s="3214">
        <v>1500180</v>
      </c>
      <c r="B175" s="3215" t="s">
        <v>505</v>
      </c>
      <c r="C175" s="3216" t="s">
        <v>285</v>
      </c>
      <c r="D175" s="3867">
        <v>13.054695967870305</v>
      </c>
      <c r="E175" s="3096">
        <f>D175*Оглавление!$B$14</f>
        <v>1240.196116947679</v>
      </c>
      <c r="F175" s="3224">
        <f t="shared" si="2"/>
        <v>744.11767016860745</v>
      </c>
      <c r="I175" s="1172"/>
    </row>
    <row r="176" spans="1:9">
      <c r="A176" s="3214">
        <v>1500224</v>
      </c>
      <c r="B176" s="3215" t="s">
        <v>506</v>
      </c>
      <c r="C176" s="3216" t="s">
        <v>285</v>
      </c>
      <c r="D176" s="3867">
        <v>14.3790897331011</v>
      </c>
      <c r="E176" s="3096">
        <f>D176*Оглавление!$B$14</f>
        <v>1366.0135246446046</v>
      </c>
      <c r="F176" s="3224">
        <f t="shared" si="2"/>
        <v>819.60811478676271</v>
      </c>
      <c r="I176" s="1172"/>
    </row>
    <row r="177" spans="1:9">
      <c r="A177" s="3214">
        <v>1500083</v>
      </c>
      <c r="B177" s="3215" t="s">
        <v>501</v>
      </c>
      <c r="C177" s="3216" t="s">
        <v>285</v>
      </c>
      <c r="D177" s="3867">
        <v>12.201605346444785</v>
      </c>
      <c r="E177" s="3096">
        <f>D177*Оглавление!$B$14</f>
        <v>1159.1525079122546</v>
      </c>
      <c r="F177" s="3224">
        <f t="shared" si="2"/>
        <v>695.49150474735279</v>
      </c>
      <c r="I177" s="1172"/>
    </row>
    <row r="178" spans="1:9">
      <c r="A178" s="3233">
        <v>1500331</v>
      </c>
      <c r="B178" s="3234" t="s">
        <v>507</v>
      </c>
      <c r="C178" s="3235" t="s">
        <v>298</v>
      </c>
      <c r="D178" s="3617">
        <v>29.275381509194112</v>
      </c>
      <c r="E178" s="3236">
        <f>D178*Оглавление!$B$14</f>
        <v>2781.1612433734408</v>
      </c>
      <c r="F178" s="3237">
        <f t="shared" si="2"/>
        <v>1668.6967460240644</v>
      </c>
      <c r="I178" s="1172"/>
    </row>
    <row r="179" spans="1:9">
      <c r="A179" s="3284" t="s">
        <v>510</v>
      </c>
      <c r="B179" s="3279"/>
      <c r="C179" s="3280"/>
      <c r="D179" s="3281"/>
      <c r="E179" s="3282"/>
      <c r="F179" s="3283"/>
      <c r="I179" s="1172"/>
    </row>
    <row r="180" spans="1:9">
      <c r="A180" s="3241">
        <v>1500156</v>
      </c>
      <c r="B180" s="3247" t="s">
        <v>511</v>
      </c>
      <c r="C180" s="3243" t="s">
        <v>512</v>
      </c>
      <c r="D180" s="3866">
        <v>2.1288402470650296</v>
      </c>
      <c r="E180" s="3244">
        <f>D180*Оглавление!$B$14</f>
        <v>202.2398234711778</v>
      </c>
      <c r="F180" s="3246">
        <f t="shared" si="2"/>
        <v>121.34389408270668</v>
      </c>
      <c r="I180" s="1172"/>
    </row>
    <row r="181" spans="1:9">
      <c r="A181" s="3233">
        <v>1500183</v>
      </c>
      <c r="B181" s="3234" t="s">
        <v>513</v>
      </c>
      <c r="C181" s="3235" t="s">
        <v>514</v>
      </c>
      <c r="D181" s="3617">
        <v>2.612212701334482</v>
      </c>
      <c r="E181" s="3236">
        <f>D181*Оглавление!$B$14</f>
        <v>248.16020662677579</v>
      </c>
      <c r="F181" s="3237">
        <f t="shared" si="2"/>
        <v>148.89612397606547</v>
      </c>
      <c r="I181" s="1172"/>
    </row>
    <row r="182" spans="1:9">
      <c r="A182" s="3284" t="s">
        <v>515</v>
      </c>
      <c r="B182" s="3279"/>
      <c r="C182" s="3280"/>
      <c r="D182" s="3281"/>
      <c r="E182" s="3282"/>
      <c r="F182" s="3283"/>
      <c r="I182" s="1172"/>
    </row>
    <row r="183" spans="1:9">
      <c r="A183" s="3241">
        <v>1500125</v>
      </c>
      <c r="B183" s="3247" t="s">
        <v>499</v>
      </c>
      <c r="C183" s="3243" t="s">
        <v>290</v>
      </c>
      <c r="D183" s="3866">
        <v>2.1106896627546372</v>
      </c>
      <c r="E183" s="3244">
        <f>D183*Оглавление!$B$14</f>
        <v>200.51551796169053</v>
      </c>
      <c r="F183" s="3246">
        <f t="shared" si="2"/>
        <v>120.30931077701432</v>
      </c>
      <c r="I183" s="1172"/>
    </row>
    <row r="184" spans="1:9">
      <c r="A184" s="3214">
        <v>1500191</v>
      </c>
      <c r="B184" s="3215" t="s">
        <v>500</v>
      </c>
      <c r="C184" s="3216" t="s">
        <v>290</v>
      </c>
      <c r="D184" s="3867">
        <v>2.6644121475728162</v>
      </c>
      <c r="E184" s="3096">
        <f>D184*Оглавление!$B$14</f>
        <v>253.11915401941755</v>
      </c>
      <c r="F184" s="3224">
        <f t="shared" si="2"/>
        <v>151.87149241165054</v>
      </c>
      <c r="I184" s="1172"/>
    </row>
    <row r="185" spans="1:9">
      <c r="A185" s="3214">
        <v>1500261</v>
      </c>
      <c r="B185" s="3215" t="s">
        <v>501</v>
      </c>
      <c r="C185" s="3216" t="s">
        <v>290</v>
      </c>
      <c r="D185" s="3867">
        <v>3.3153743545657037</v>
      </c>
      <c r="E185" s="3096">
        <f>D185*Оглавление!$B$14</f>
        <v>314.96056368374184</v>
      </c>
      <c r="F185" s="3224">
        <f t="shared" si="2"/>
        <v>188.9763382102451</v>
      </c>
      <c r="I185" s="1172"/>
    </row>
    <row r="186" spans="1:9">
      <c r="A186" s="3214">
        <v>1500310</v>
      </c>
      <c r="B186" s="3215" t="s">
        <v>507</v>
      </c>
      <c r="C186" s="3216" t="s">
        <v>290</v>
      </c>
      <c r="D186" s="3867">
        <v>4.123962932959329</v>
      </c>
      <c r="E186" s="3096">
        <f>D186*Оглавление!$B$14</f>
        <v>391.77647863113629</v>
      </c>
      <c r="F186" s="3224">
        <f t="shared" si="2"/>
        <v>235.06588717868178</v>
      </c>
      <c r="I186" s="1172"/>
    </row>
    <row r="187" spans="1:9">
      <c r="A187" s="3214">
        <v>1500303</v>
      </c>
      <c r="B187" s="3215" t="s">
        <v>508</v>
      </c>
      <c r="C187" s="3216" t="s">
        <v>444</v>
      </c>
      <c r="D187" s="3867">
        <v>5.4356932173913064</v>
      </c>
      <c r="E187" s="3096">
        <f>D187*Оглавление!$B$14</f>
        <v>516.39085565217408</v>
      </c>
      <c r="F187" s="3224">
        <f t="shared" si="2"/>
        <v>309.83451339130443</v>
      </c>
      <c r="I187" s="1172"/>
    </row>
    <row r="188" spans="1:9">
      <c r="A188" s="3233">
        <v>1500332</v>
      </c>
      <c r="B188" s="3238" t="s">
        <v>333</v>
      </c>
      <c r="C188" s="3235" t="s">
        <v>444</v>
      </c>
      <c r="D188" s="3617">
        <v>11.904815999999999</v>
      </c>
      <c r="E188" s="3236">
        <f>D188*Оглавление!$B$14</f>
        <v>1130.9575199999999</v>
      </c>
      <c r="F188" s="3239">
        <f t="shared" si="2"/>
        <v>678.57451199999991</v>
      </c>
      <c r="I188" s="1172"/>
    </row>
    <row r="189" spans="1:9">
      <c r="A189" s="3284" t="s">
        <v>517</v>
      </c>
      <c r="B189" s="3285"/>
      <c r="C189" s="3280"/>
      <c r="D189" s="3281"/>
      <c r="E189" s="3282"/>
      <c r="F189" s="3286"/>
      <c r="I189" s="1172"/>
    </row>
    <row r="190" spans="1:9">
      <c r="A190" s="3241">
        <v>1500273</v>
      </c>
      <c r="B190" s="3249" t="s">
        <v>518</v>
      </c>
      <c r="C190" s="3243" t="s">
        <v>519</v>
      </c>
      <c r="D190" s="3866">
        <v>1.110646250353893</v>
      </c>
      <c r="E190" s="3244">
        <f>D190*Оглавление!$B$14</f>
        <v>105.51139378361984</v>
      </c>
      <c r="F190" s="3246">
        <f t="shared" si="2"/>
        <v>63.3068362701719</v>
      </c>
      <c r="I190" s="1172"/>
    </row>
    <row r="191" spans="1:9">
      <c r="A191" s="3214">
        <v>1500040</v>
      </c>
      <c r="B191" s="3215" t="s">
        <v>499</v>
      </c>
      <c r="C191" s="3216" t="s">
        <v>519</v>
      </c>
      <c r="D191" s="3867">
        <v>1.3354143704203305</v>
      </c>
      <c r="E191" s="3096">
        <f>D191*Оглавление!$B$14</f>
        <v>126.86436518993141</v>
      </c>
      <c r="F191" s="3224">
        <f t="shared" si="2"/>
        <v>76.118619113958843</v>
      </c>
      <c r="I191" s="1172"/>
    </row>
    <row r="192" spans="1:9">
      <c r="A192" s="3214">
        <v>1500019</v>
      </c>
      <c r="B192" s="3215" t="s">
        <v>500</v>
      </c>
      <c r="C192" s="3216" t="s">
        <v>290</v>
      </c>
      <c r="D192" s="3867">
        <v>2.3525484660760534</v>
      </c>
      <c r="E192" s="3096">
        <f>D192*Оглавление!$B$14</f>
        <v>223.49210427722508</v>
      </c>
      <c r="F192" s="3224">
        <f t="shared" si="2"/>
        <v>134.09526256633504</v>
      </c>
      <c r="I192" s="1172"/>
    </row>
    <row r="193" spans="1:9">
      <c r="A193" s="3214">
        <v>1500077</v>
      </c>
      <c r="B193" s="3215" t="s">
        <v>501</v>
      </c>
      <c r="C193" s="3216" t="s">
        <v>290</v>
      </c>
      <c r="D193" s="3867">
        <v>4.7050997855754488</v>
      </c>
      <c r="E193" s="3096">
        <f>D193*Оглавление!$B$14</f>
        <v>446.98447962966765</v>
      </c>
      <c r="F193" s="3224">
        <f t="shared" si="2"/>
        <v>268.19068777780058</v>
      </c>
      <c r="I193" s="1172"/>
    </row>
    <row r="194" spans="1:9">
      <c r="A194" s="3233">
        <v>1500222</v>
      </c>
      <c r="B194" s="3234" t="s">
        <v>507</v>
      </c>
      <c r="C194" s="3235" t="s">
        <v>444</v>
      </c>
      <c r="D194" s="3617">
        <v>9.6317579490254914</v>
      </c>
      <c r="E194" s="3236">
        <f>D194*Оглавление!$B$14</f>
        <v>915.01700515742164</v>
      </c>
      <c r="F194" s="3237">
        <f t="shared" si="2"/>
        <v>549.010203094453</v>
      </c>
      <c r="I194" s="1172"/>
    </row>
    <row r="195" spans="1:9">
      <c r="A195" s="3284" t="s">
        <v>521</v>
      </c>
      <c r="B195" s="3279"/>
      <c r="C195" s="3280"/>
      <c r="D195" s="3281"/>
      <c r="E195" s="3282"/>
      <c r="F195" s="3283"/>
      <c r="I195" s="1172"/>
    </row>
    <row r="196" spans="1:9">
      <c r="A196" s="3241">
        <v>1500172</v>
      </c>
      <c r="B196" s="3247" t="s">
        <v>499</v>
      </c>
      <c r="C196" s="3243" t="s">
        <v>519</v>
      </c>
      <c r="D196" s="3866">
        <v>1.4499269133753734</v>
      </c>
      <c r="E196" s="3244">
        <f>D196*Оглавление!$B$14</f>
        <v>137.74305677066047</v>
      </c>
      <c r="F196" s="3246">
        <f t="shared" si="2"/>
        <v>82.64583406239629</v>
      </c>
      <c r="I196" s="1172"/>
    </row>
    <row r="197" spans="1:9">
      <c r="A197" s="3214">
        <v>1500230</v>
      </c>
      <c r="B197" s="3215" t="s">
        <v>500</v>
      </c>
      <c r="C197" s="3216" t="s">
        <v>290</v>
      </c>
      <c r="D197" s="3867">
        <v>2.5571898213438744</v>
      </c>
      <c r="E197" s="3096">
        <f>D197*Оглавление!$B$14</f>
        <v>242.93303302766807</v>
      </c>
      <c r="F197" s="3224">
        <f t="shared" si="2"/>
        <v>145.75981981660084</v>
      </c>
      <c r="I197" s="1172"/>
    </row>
    <row r="198" spans="1:9">
      <c r="A198" s="3214">
        <v>1500266</v>
      </c>
      <c r="B198" s="3215" t="s">
        <v>501</v>
      </c>
      <c r="C198" s="3216" t="s">
        <v>290</v>
      </c>
      <c r="D198" s="3867">
        <v>4.8319144918685728</v>
      </c>
      <c r="E198" s="3096">
        <f>D198*Оглавление!$B$14</f>
        <v>459.03187672751443</v>
      </c>
      <c r="F198" s="3224">
        <f t="shared" si="2"/>
        <v>275.41912603650866</v>
      </c>
      <c r="I198" s="1172"/>
    </row>
    <row r="199" spans="1:9">
      <c r="A199" s="3233">
        <v>1500488</v>
      </c>
      <c r="B199" s="3238" t="s">
        <v>507</v>
      </c>
      <c r="C199" s="3235" t="s">
        <v>444</v>
      </c>
      <c r="D199" s="3617">
        <v>10.650864000000002</v>
      </c>
      <c r="E199" s="3236">
        <f>D199*Оглавление!$B$14</f>
        <v>1011.8320800000002</v>
      </c>
      <c r="F199" s="3239">
        <f t="shared" si="2"/>
        <v>607.0992480000001</v>
      </c>
      <c r="I199" s="1172"/>
    </row>
    <row r="200" spans="1:9">
      <c r="A200" s="3284" t="s">
        <v>522</v>
      </c>
      <c r="B200" s="3285"/>
      <c r="C200" s="3280"/>
      <c r="D200" s="3281"/>
      <c r="E200" s="3282"/>
      <c r="F200" s="3286"/>
      <c r="I200" s="1172"/>
    </row>
    <row r="201" spans="1:9">
      <c r="A201" s="3241">
        <v>1500342</v>
      </c>
      <c r="B201" s="3249" t="s">
        <v>518</v>
      </c>
      <c r="C201" s="3243" t="s">
        <v>519</v>
      </c>
      <c r="D201" s="3866">
        <v>1.4494003826086965</v>
      </c>
      <c r="E201" s="3244">
        <f>D201*Оглавление!$B$14</f>
        <v>137.69303634782617</v>
      </c>
      <c r="F201" s="3246">
        <f t="shared" si="2"/>
        <v>82.615821808695699</v>
      </c>
      <c r="I201" s="1172"/>
    </row>
    <row r="202" spans="1:9">
      <c r="A202" s="3214">
        <v>1500058</v>
      </c>
      <c r="B202" s="3215" t="s">
        <v>499</v>
      </c>
      <c r="C202" s="3216" t="s">
        <v>519</v>
      </c>
      <c r="D202" s="3867">
        <v>1.3117300288872518</v>
      </c>
      <c r="E202" s="3096">
        <f>D202*Оглавление!$B$14</f>
        <v>124.61435274428892</v>
      </c>
      <c r="F202" s="3224">
        <f t="shared" si="2"/>
        <v>74.768611646573348</v>
      </c>
      <c r="I202" s="1172"/>
    </row>
    <row r="203" spans="1:9">
      <c r="A203" s="3214">
        <v>1500041</v>
      </c>
      <c r="B203" s="3215" t="s">
        <v>500</v>
      </c>
      <c r="C203" s="3216" t="s">
        <v>290</v>
      </c>
      <c r="D203" s="3867">
        <v>2.1479172773613202</v>
      </c>
      <c r="E203" s="3096">
        <f>D203*Оглавление!$B$14</f>
        <v>204.05214134932541</v>
      </c>
      <c r="F203" s="3224">
        <f t="shared" si="2"/>
        <v>122.43128480959524</v>
      </c>
      <c r="I203" s="1172"/>
    </row>
    <row r="204" spans="1:9">
      <c r="A204" s="3214">
        <v>1500108</v>
      </c>
      <c r="B204" s="3215" t="s">
        <v>501</v>
      </c>
      <c r="C204" s="3216" t="s">
        <v>290</v>
      </c>
      <c r="D204" s="3867">
        <v>4.1622289265101964</v>
      </c>
      <c r="E204" s="3096">
        <f>D204*Оглавление!$B$14</f>
        <v>395.41174801846864</v>
      </c>
      <c r="F204" s="3224">
        <f t="shared" si="2"/>
        <v>237.24704881108119</v>
      </c>
      <c r="I204" s="1172"/>
    </row>
    <row r="205" spans="1:9">
      <c r="A205" s="3233">
        <v>1500285</v>
      </c>
      <c r="B205" s="3234" t="s">
        <v>507</v>
      </c>
      <c r="C205" s="3235" t="s">
        <v>444</v>
      </c>
      <c r="D205" s="3617">
        <v>11.588332030434785</v>
      </c>
      <c r="E205" s="3236">
        <f>D205*Оглавление!$B$14</f>
        <v>1100.8915428913047</v>
      </c>
      <c r="F205" s="3237">
        <f t="shared" si="2"/>
        <v>660.53492573478275</v>
      </c>
      <c r="I205" s="1172"/>
    </row>
    <row r="206" spans="1:9">
      <c r="A206" s="3284" t="s">
        <v>523</v>
      </c>
      <c r="B206" s="3279"/>
      <c r="C206" s="3280"/>
      <c r="D206" s="3281"/>
      <c r="E206" s="3282"/>
      <c r="F206" s="3283"/>
      <c r="I206" s="1172"/>
    </row>
    <row r="207" spans="1:9">
      <c r="A207" s="3241">
        <v>1500200</v>
      </c>
      <c r="B207" s="3247" t="s">
        <v>499</v>
      </c>
      <c r="C207" s="3243" t="s">
        <v>519</v>
      </c>
      <c r="D207" s="3866">
        <v>1.1108225993933267</v>
      </c>
      <c r="E207" s="3244">
        <f>D207*Оглавление!$B$14</f>
        <v>105.52814694236604</v>
      </c>
      <c r="F207" s="3246">
        <f t="shared" si="2"/>
        <v>63.31688816541962</v>
      </c>
      <c r="I207" s="1172"/>
    </row>
    <row r="208" spans="1:9">
      <c r="A208" s="3214">
        <v>1500197</v>
      </c>
      <c r="B208" s="3215" t="s">
        <v>500</v>
      </c>
      <c r="C208" s="3216" t="s">
        <v>290</v>
      </c>
      <c r="D208" s="3867">
        <v>2.3653847595835891</v>
      </c>
      <c r="E208" s="3096">
        <f>D208*Оглавление!$B$14</f>
        <v>224.71155216044096</v>
      </c>
      <c r="F208" s="3224">
        <f t="shared" si="2"/>
        <v>134.82693129626458</v>
      </c>
      <c r="I208" s="1172"/>
    </row>
    <row r="209" spans="1:9">
      <c r="A209" s="3214">
        <v>1500247</v>
      </c>
      <c r="B209" s="3215" t="s">
        <v>501</v>
      </c>
      <c r="C209" s="3216" t="s">
        <v>290</v>
      </c>
      <c r="D209" s="3867">
        <v>4.4835444590502123</v>
      </c>
      <c r="E209" s="3096">
        <f>D209*Оглавление!$B$14</f>
        <v>425.93672360977018</v>
      </c>
      <c r="F209" s="3224">
        <f t="shared" si="2"/>
        <v>255.56203416586212</v>
      </c>
      <c r="I209" s="1172"/>
    </row>
    <row r="210" spans="1:9">
      <c r="A210" s="3233">
        <v>1500489</v>
      </c>
      <c r="B210" s="3238" t="s">
        <v>507</v>
      </c>
      <c r="C210" s="3235" t="s">
        <v>431</v>
      </c>
      <c r="D210" s="3617">
        <v>12.733896</v>
      </c>
      <c r="E210" s="3236">
        <f>D210*Оглавление!$B$14</f>
        <v>1209.72012</v>
      </c>
      <c r="F210" s="3239">
        <f t="shared" si="2"/>
        <v>725.83207199999993</v>
      </c>
      <c r="I210" s="1172"/>
    </row>
    <row r="211" spans="1:9">
      <c r="A211" s="3284" t="s">
        <v>524</v>
      </c>
      <c r="B211" s="3285"/>
      <c r="C211" s="3280"/>
      <c r="D211" s="3281"/>
      <c r="E211" s="3282"/>
      <c r="F211" s="3286"/>
      <c r="I211" s="1172"/>
    </row>
    <row r="212" spans="1:9">
      <c r="A212" s="3241">
        <v>1500134</v>
      </c>
      <c r="B212" s="3242" t="s">
        <v>13346</v>
      </c>
      <c r="C212" s="3243" t="s">
        <v>519</v>
      </c>
      <c r="D212" s="3866">
        <v>1.517068742254116</v>
      </c>
      <c r="E212" s="3244">
        <f>D212*Оглавление!$B$14</f>
        <v>144.12153051414103</v>
      </c>
      <c r="F212" s="3245">
        <f t="shared" si="2"/>
        <v>86.472918308484623</v>
      </c>
      <c r="I212" s="1172"/>
    </row>
    <row r="213" spans="1:9">
      <c r="A213" s="3214">
        <v>1500093</v>
      </c>
      <c r="B213" s="3039" t="s">
        <v>525</v>
      </c>
      <c r="C213" s="3216" t="s">
        <v>519</v>
      </c>
      <c r="D213" s="3867">
        <v>1.3590983926275997</v>
      </c>
      <c r="E213" s="3096">
        <f>D213*Оглавление!$B$14</f>
        <v>129.11434729962198</v>
      </c>
      <c r="F213" s="3225">
        <f t="shared" si="2"/>
        <v>77.468608379773201</v>
      </c>
      <c r="I213" s="1172"/>
    </row>
    <row r="214" spans="1:9">
      <c r="A214" s="3214">
        <v>1500013</v>
      </c>
      <c r="B214" s="3039" t="s">
        <v>469</v>
      </c>
      <c r="C214" s="3216" t="s">
        <v>290</v>
      </c>
      <c r="D214" s="3867">
        <v>1.9799599458829251</v>
      </c>
      <c r="E214" s="3096">
        <f>D214*Оглавление!$B$14</f>
        <v>188.09619485887788</v>
      </c>
      <c r="F214" s="3225">
        <f t="shared" si="2"/>
        <v>112.85771691532673</v>
      </c>
      <c r="I214" s="1172"/>
    </row>
    <row r="215" spans="1:9">
      <c r="A215" s="3214">
        <v>1500030</v>
      </c>
      <c r="B215" s="3039" t="s">
        <v>471</v>
      </c>
      <c r="C215" s="3216" t="s">
        <v>290</v>
      </c>
      <c r="D215" s="3867">
        <v>4.6374315758184661</v>
      </c>
      <c r="E215" s="3096">
        <f>D215*Оглавление!$B$14</f>
        <v>440.55599970275426</v>
      </c>
      <c r="F215" s="3225">
        <f t="shared" si="2"/>
        <v>264.33359982165257</v>
      </c>
      <c r="G215" s="3199"/>
      <c r="I215" s="1172"/>
    </row>
    <row r="216" spans="1:9">
      <c r="A216" s="3214">
        <v>1500016</v>
      </c>
      <c r="B216" s="3039" t="s">
        <v>472</v>
      </c>
      <c r="C216" s="3216" t="s">
        <v>290</v>
      </c>
      <c r="D216" s="3867">
        <v>3.5000624328034089</v>
      </c>
      <c r="E216" s="3096">
        <f>D216*Оглавление!$B$14</f>
        <v>332.50593111632384</v>
      </c>
      <c r="F216" s="3225">
        <f t="shared" si="2"/>
        <v>199.5035586697943</v>
      </c>
      <c r="I216" s="1172"/>
    </row>
    <row r="217" spans="1:9">
      <c r="A217" s="3214">
        <v>1500098</v>
      </c>
      <c r="B217" s="3039" t="s">
        <v>527</v>
      </c>
      <c r="C217" s="3216" t="s">
        <v>316</v>
      </c>
      <c r="D217" s="3867">
        <v>8.842420140582739</v>
      </c>
      <c r="E217" s="3096">
        <f>D217*Оглавление!$B$14</f>
        <v>840.02991335536024</v>
      </c>
      <c r="F217" s="3225">
        <f t="shared" si="2"/>
        <v>504.01794801321614</v>
      </c>
      <c r="I217" s="1172"/>
    </row>
    <row r="218" spans="1:9">
      <c r="A218" s="3214">
        <v>1500028</v>
      </c>
      <c r="B218" s="3039" t="s">
        <v>474</v>
      </c>
      <c r="C218" s="3216" t="s">
        <v>316</v>
      </c>
      <c r="D218" s="3867">
        <v>7.2183083867562665</v>
      </c>
      <c r="E218" s="3096">
        <f>D218*Оглавление!$B$14</f>
        <v>685.73929674184535</v>
      </c>
      <c r="F218" s="3225">
        <f t="shared" si="2"/>
        <v>411.44357804510719</v>
      </c>
      <c r="I218" s="1172"/>
    </row>
    <row r="219" spans="1:9">
      <c r="A219" s="3214">
        <v>1500190</v>
      </c>
      <c r="B219" s="3039" t="s">
        <v>528</v>
      </c>
      <c r="C219" s="3216" t="s">
        <v>316</v>
      </c>
      <c r="D219" s="3867">
        <v>15.807119999999999</v>
      </c>
      <c r="E219" s="3096">
        <f>D219*Оглавление!$B$14</f>
        <v>1501.6763999999998</v>
      </c>
      <c r="F219" s="3225">
        <f t="shared" si="2"/>
        <v>901.00583999999981</v>
      </c>
      <c r="I219" s="1172"/>
    </row>
    <row r="220" spans="1:9">
      <c r="A220" s="3214">
        <v>1500075</v>
      </c>
      <c r="B220" s="3039" t="s">
        <v>529</v>
      </c>
      <c r="C220" s="3216" t="s">
        <v>316</v>
      </c>
      <c r="D220" s="3867">
        <v>12.584694028305497</v>
      </c>
      <c r="E220" s="3096">
        <f>D220*Оглавление!$B$14</f>
        <v>1195.5459326890223</v>
      </c>
      <c r="F220" s="3225">
        <f t="shared" si="2"/>
        <v>717.32755961341331</v>
      </c>
      <c r="I220" s="1172"/>
    </row>
    <row r="221" spans="1:9">
      <c r="A221" s="3214">
        <v>1500082</v>
      </c>
      <c r="B221" s="3039" t="s">
        <v>530</v>
      </c>
      <c r="C221" s="3216" t="s">
        <v>316</v>
      </c>
      <c r="D221" s="3867">
        <v>10.705186800000002</v>
      </c>
      <c r="E221" s="3096">
        <f>D221*Оглавление!$B$14</f>
        <v>1016.9927460000001</v>
      </c>
      <c r="F221" s="3225">
        <f t="shared" si="2"/>
        <v>610.19564760000003</v>
      </c>
      <c r="I221" s="1172"/>
    </row>
    <row r="222" spans="1:9">
      <c r="A222" s="3233">
        <v>1500138</v>
      </c>
      <c r="B222" s="3238" t="s">
        <v>531</v>
      </c>
      <c r="C222" s="3235" t="s">
        <v>323</v>
      </c>
      <c r="D222" s="3617">
        <v>19.84561888282067</v>
      </c>
      <c r="E222" s="3236">
        <f>D222*Оглавление!$B$14</f>
        <v>1885.3337938679635</v>
      </c>
      <c r="F222" s="3239">
        <f t="shared" si="2"/>
        <v>1131.2002763207781</v>
      </c>
      <c r="I222" s="1172"/>
    </row>
    <row r="223" spans="1:9">
      <c r="A223" s="3284" t="s">
        <v>533</v>
      </c>
      <c r="B223" s="3285"/>
      <c r="C223" s="3280"/>
      <c r="D223" s="3281"/>
      <c r="E223" s="3282"/>
      <c r="F223" s="3286"/>
      <c r="I223" s="1172"/>
    </row>
    <row r="224" spans="1:9">
      <c r="A224" s="3241">
        <v>1500148</v>
      </c>
      <c r="B224" s="3242" t="s">
        <v>469</v>
      </c>
      <c r="C224" s="3243" t="s">
        <v>290</v>
      </c>
      <c r="D224" s="3866">
        <v>2.2481890372997717</v>
      </c>
      <c r="E224" s="3244">
        <f>D224*Оглавление!$B$14</f>
        <v>213.5779585434783</v>
      </c>
      <c r="F224" s="3245">
        <f t="shared" si="2"/>
        <v>128.14677512608699</v>
      </c>
      <c r="I224" s="1172"/>
    </row>
    <row r="225" spans="1:9">
      <c r="A225" s="3214">
        <v>1500175</v>
      </c>
      <c r="B225" s="3215" t="s">
        <v>471</v>
      </c>
      <c r="C225" s="3216" t="s">
        <v>290</v>
      </c>
      <c r="D225" s="3867">
        <v>4.9699372960392223</v>
      </c>
      <c r="E225" s="3096">
        <f>D225*Оглавление!$B$14</f>
        <v>472.14404312372614</v>
      </c>
      <c r="F225" s="3224">
        <f t="shared" si="2"/>
        <v>283.28642587423565</v>
      </c>
      <c r="I225" s="1172"/>
    </row>
    <row r="226" spans="1:9">
      <c r="A226" s="3214">
        <v>1500169</v>
      </c>
      <c r="B226" s="3215" t="s">
        <v>472</v>
      </c>
      <c r="C226" s="3216" t="s">
        <v>290</v>
      </c>
      <c r="D226" s="3867">
        <v>3.1007622714826142</v>
      </c>
      <c r="E226" s="3096">
        <f>D226*Оглавление!$B$14</f>
        <v>294.57241579084837</v>
      </c>
      <c r="F226" s="3224">
        <f t="shared" si="2"/>
        <v>176.74344947450902</v>
      </c>
      <c r="I226" s="1172"/>
    </row>
    <row r="227" spans="1:9">
      <c r="A227" s="3214">
        <v>1500352</v>
      </c>
      <c r="B227" s="3039" t="s">
        <v>527</v>
      </c>
      <c r="C227" s="3216" t="s">
        <v>316</v>
      </c>
      <c r="D227" s="3867">
        <v>10.215072000000001</v>
      </c>
      <c r="E227" s="3096">
        <f>D227*Оглавление!$B$14</f>
        <v>970.43184000000008</v>
      </c>
      <c r="F227" s="3225">
        <f t="shared" si="2"/>
        <v>582.25910400000009</v>
      </c>
      <c r="I227" s="1172"/>
    </row>
    <row r="228" spans="1:9">
      <c r="A228" s="3233">
        <v>1500238</v>
      </c>
      <c r="B228" s="3234" t="s">
        <v>474</v>
      </c>
      <c r="C228" s="3235" t="s">
        <v>316</v>
      </c>
      <c r="D228" s="3617">
        <v>7.9998237420209559</v>
      </c>
      <c r="E228" s="3236">
        <f>D228*Оглавление!$B$14</f>
        <v>759.9832554919908</v>
      </c>
      <c r="F228" s="3237">
        <f t="shared" si="2"/>
        <v>455.98995329519448</v>
      </c>
      <c r="I228" s="1172"/>
    </row>
    <row r="229" spans="1:9">
      <c r="A229" s="3284" t="s">
        <v>534</v>
      </c>
      <c r="B229" s="3279"/>
      <c r="C229" s="3280"/>
      <c r="D229" s="3281"/>
      <c r="E229" s="3282"/>
      <c r="F229" s="3283"/>
      <c r="I229" s="1172"/>
    </row>
    <row r="230" spans="1:9">
      <c r="A230" s="3241">
        <v>1500103</v>
      </c>
      <c r="B230" s="3247" t="s">
        <v>499</v>
      </c>
      <c r="C230" s="3243" t="s">
        <v>606</v>
      </c>
      <c r="D230" s="3866">
        <v>16.799130166424703</v>
      </c>
      <c r="E230" s="3244">
        <f>D230*Оглавление!$B$14</f>
        <v>1595.9173658103468</v>
      </c>
      <c r="F230" s="3246">
        <f t="shared" si="2"/>
        <v>957.55041948620817</v>
      </c>
      <c r="I230" s="1172"/>
    </row>
    <row r="231" spans="1:9">
      <c r="A231" s="3214">
        <v>1500065</v>
      </c>
      <c r="B231" s="3215" t="s">
        <v>500</v>
      </c>
      <c r="C231" s="3216" t="s">
        <v>285</v>
      </c>
      <c r="D231" s="3867">
        <v>22.412921262827567</v>
      </c>
      <c r="E231" s="3096">
        <f>D231*Оглавление!$B$14</f>
        <v>2129.2275199686187</v>
      </c>
      <c r="F231" s="3224">
        <f t="shared" si="2"/>
        <v>1277.5365119811713</v>
      </c>
      <c r="I231" s="1172"/>
    </row>
    <row r="232" spans="1:9">
      <c r="A232" s="3214">
        <v>1500091</v>
      </c>
      <c r="B232" s="3215" t="s">
        <v>501</v>
      </c>
      <c r="C232" s="3216" t="s">
        <v>285</v>
      </c>
      <c r="D232" s="3867">
        <v>39.503964478165813</v>
      </c>
      <c r="E232" s="3096">
        <f>D232*Оглавление!$B$14</f>
        <v>3752.8766254257521</v>
      </c>
      <c r="F232" s="3224">
        <f t="shared" si="2"/>
        <v>2251.725975255451</v>
      </c>
      <c r="I232" s="1172"/>
    </row>
    <row r="233" spans="1:9">
      <c r="A233" s="3214">
        <v>1500182</v>
      </c>
      <c r="B233" s="3215" t="s">
        <v>507</v>
      </c>
      <c r="C233" s="3216" t="s">
        <v>621</v>
      </c>
      <c r="D233" s="3867">
        <v>69.800034138918932</v>
      </c>
      <c r="E233" s="3096">
        <f>D233*Оглавление!$B$14</f>
        <v>6631.0032431972986</v>
      </c>
      <c r="F233" s="3224">
        <f t="shared" si="2"/>
        <v>3978.6019459183794</v>
      </c>
      <c r="I233" s="1172"/>
    </row>
    <row r="234" spans="1:9">
      <c r="A234" s="3233">
        <v>1500299</v>
      </c>
      <c r="B234" s="3234" t="s">
        <v>508</v>
      </c>
      <c r="C234" s="3235" t="s">
        <v>621</v>
      </c>
      <c r="D234" s="3617">
        <v>68.667799698072031</v>
      </c>
      <c r="E234" s="3236">
        <f>D234*Оглавление!$B$14</f>
        <v>6523.4409713168425</v>
      </c>
      <c r="F234" s="3237">
        <f t="shared" si="2"/>
        <v>3914.0645827901053</v>
      </c>
      <c r="I234" s="1172"/>
    </row>
    <row r="235" spans="1:9">
      <c r="A235" s="3284" t="s">
        <v>537</v>
      </c>
      <c r="B235" s="3279"/>
      <c r="C235" s="3280"/>
      <c r="D235" s="3281"/>
      <c r="E235" s="3282"/>
      <c r="F235" s="3283"/>
      <c r="I235" s="1172"/>
    </row>
    <row r="236" spans="1:9">
      <c r="A236" s="3241">
        <v>1500290</v>
      </c>
      <c r="B236" s="3247" t="s">
        <v>499</v>
      </c>
      <c r="C236" s="3243" t="s">
        <v>535</v>
      </c>
      <c r="D236" s="3866">
        <v>18.594225735788882</v>
      </c>
      <c r="E236" s="3244">
        <f>D236*Оглавление!$B$14</f>
        <v>1766.4514448999439</v>
      </c>
      <c r="F236" s="3246">
        <f t="shared" si="2"/>
        <v>1059.8708669399664</v>
      </c>
      <c r="I236" s="1172"/>
    </row>
    <row r="237" spans="1:9">
      <c r="A237" s="3214">
        <v>1500304</v>
      </c>
      <c r="B237" s="3215" t="s">
        <v>500</v>
      </c>
      <c r="C237" s="3216" t="s">
        <v>536</v>
      </c>
      <c r="D237" s="3867">
        <v>24.896025933571053</v>
      </c>
      <c r="E237" s="3096">
        <f>D237*Оглавление!$B$14</f>
        <v>2365.1224636892503</v>
      </c>
      <c r="F237" s="3224">
        <f t="shared" si="2"/>
        <v>1419.0734782135501</v>
      </c>
      <c r="I237" s="1172"/>
    </row>
    <row r="238" spans="1:9">
      <c r="A238" s="3214">
        <v>1500345</v>
      </c>
      <c r="B238" s="3215" t="s">
        <v>501</v>
      </c>
      <c r="C238" s="3216" t="s">
        <v>295</v>
      </c>
      <c r="D238" s="3867">
        <v>43.859459710144939</v>
      </c>
      <c r="E238" s="3096">
        <f>D238*Оглавление!$B$14</f>
        <v>4166.6486724637689</v>
      </c>
      <c r="F238" s="3224">
        <f t="shared" si="2"/>
        <v>2499.9892034782615</v>
      </c>
      <c r="I238" s="1172"/>
    </row>
    <row r="239" spans="1:9">
      <c r="A239" s="3233">
        <v>1500475</v>
      </c>
      <c r="B239" s="3238" t="s">
        <v>507</v>
      </c>
      <c r="C239" s="3235" t="s">
        <v>621</v>
      </c>
      <c r="D239" s="3617">
        <v>65.206512000000018</v>
      </c>
      <c r="E239" s="3236">
        <f>D239*Оглавление!$B$14</f>
        <v>6194.6186400000015</v>
      </c>
      <c r="F239" s="3239">
        <f t="shared" si="2"/>
        <v>3716.7711840000011</v>
      </c>
      <c r="I239" s="1172"/>
    </row>
    <row r="240" spans="1:9">
      <c r="A240" s="3287" t="s">
        <v>538</v>
      </c>
      <c r="B240" s="3285"/>
      <c r="C240" s="3280"/>
      <c r="D240" s="3281"/>
      <c r="E240" s="3282"/>
      <c r="F240" s="3286"/>
      <c r="I240" s="1172"/>
    </row>
    <row r="241" spans="1:9">
      <c r="A241" s="3250">
        <v>1500147</v>
      </c>
      <c r="B241" s="3251" t="s">
        <v>539</v>
      </c>
      <c r="C241" s="3252" t="s">
        <v>316</v>
      </c>
      <c r="D241" s="3868">
        <v>13.929729665196655</v>
      </c>
      <c r="E241" s="3253">
        <f>D241*Оглавление!$B$14</f>
        <v>1323.3243181936823</v>
      </c>
      <c r="F241" s="3254">
        <f t="shared" si="2"/>
        <v>793.9945909162094</v>
      </c>
      <c r="I241" s="1172"/>
    </row>
    <row r="242" spans="1:9">
      <c r="A242" s="3284" t="s">
        <v>540</v>
      </c>
      <c r="B242" s="3279"/>
      <c r="C242" s="3280"/>
      <c r="D242" s="3281"/>
      <c r="E242" s="3282"/>
      <c r="F242" s="3283"/>
      <c r="I242" s="1172"/>
    </row>
    <row r="243" spans="1:9">
      <c r="A243" s="3241">
        <v>1500286</v>
      </c>
      <c r="B243" s="3247" t="s">
        <v>541</v>
      </c>
      <c r="C243" s="3243" t="s">
        <v>465</v>
      </c>
      <c r="D243" s="3866">
        <v>7.0768988767178014</v>
      </c>
      <c r="E243" s="3244">
        <f>D243*Оглавление!$B$14</f>
        <v>672.30539328819111</v>
      </c>
      <c r="F243" s="3246">
        <f t="shared" si="2"/>
        <v>403.38323597291463</v>
      </c>
      <c r="I243" s="1172"/>
    </row>
    <row r="244" spans="1:9">
      <c r="A244" s="3214">
        <v>1500260</v>
      </c>
      <c r="B244" s="3215" t="s">
        <v>542</v>
      </c>
      <c r="C244" s="3216" t="s">
        <v>488</v>
      </c>
      <c r="D244" s="3867">
        <v>11.769987227904696</v>
      </c>
      <c r="E244" s="3096">
        <f>D244*Оглавление!$B$14</f>
        <v>1118.1487866509462</v>
      </c>
      <c r="F244" s="3224">
        <f t="shared" si="2"/>
        <v>670.88927199056775</v>
      </c>
      <c r="I244" s="1172"/>
    </row>
    <row r="245" spans="1:9">
      <c r="A245" s="3214">
        <v>1500271</v>
      </c>
      <c r="B245" s="3215" t="s">
        <v>543</v>
      </c>
      <c r="C245" s="3216" t="s">
        <v>318</v>
      </c>
      <c r="D245" s="3867">
        <v>11.362915882276857</v>
      </c>
      <c r="E245" s="3096">
        <f>D245*Оглавление!$B$14</f>
        <v>1079.4770088163013</v>
      </c>
      <c r="F245" s="3224">
        <f t="shared" si="2"/>
        <v>647.68620528978079</v>
      </c>
      <c r="I245" s="1172"/>
    </row>
    <row r="246" spans="1:9">
      <c r="A246" s="3214">
        <v>1500257</v>
      </c>
      <c r="B246" s="3215" t="s">
        <v>544</v>
      </c>
      <c r="C246" s="3216" t="s">
        <v>303</v>
      </c>
      <c r="D246" s="3867">
        <v>19.76169571046988</v>
      </c>
      <c r="E246" s="3096">
        <f>D246*Оглавление!$B$14</f>
        <v>1877.3610924946386</v>
      </c>
      <c r="F246" s="3224">
        <f t="shared" si="2"/>
        <v>1126.4166554967833</v>
      </c>
      <c r="I246" s="1172"/>
    </row>
    <row r="247" spans="1:9">
      <c r="A247" s="3214">
        <v>1500254</v>
      </c>
      <c r="B247" s="3215" t="s">
        <v>545</v>
      </c>
      <c r="C247" s="3216" t="s">
        <v>281</v>
      </c>
      <c r="D247" s="3867">
        <v>15.638082679861681</v>
      </c>
      <c r="E247" s="3096">
        <f>D247*Оглавление!$B$14</f>
        <v>1485.6178545868597</v>
      </c>
      <c r="F247" s="3224">
        <f t="shared" si="2"/>
        <v>891.37071275211588</v>
      </c>
      <c r="I247" s="1172"/>
    </row>
    <row r="248" spans="1:9">
      <c r="A248" s="3233">
        <v>1500307</v>
      </c>
      <c r="B248" s="3234" t="s">
        <v>546</v>
      </c>
      <c r="C248" s="3235" t="s">
        <v>328</v>
      </c>
      <c r="D248" s="3617">
        <v>24.889779817050915</v>
      </c>
      <c r="E248" s="3236">
        <f>D248*Оглавление!$B$14</f>
        <v>2364.529082619837</v>
      </c>
      <c r="F248" s="3237">
        <f t="shared" si="2"/>
        <v>1418.7174495719023</v>
      </c>
      <c r="I248" s="1172"/>
    </row>
    <row r="249" spans="1:9">
      <c r="A249" s="3278" t="s">
        <v>540</v>
      </c>
      <c r="B249" s="3279"/>
      <c r="C249" s="3280"/>
      <c r="D249" s="3281"/>
      <c r="E249" s="3282"/>
      <c r="F249" s="3283"/>
      <c r="I249" s="1172"/>
    </row>
    <row r="250" spans="1:9">
      <c r="A250" s="3241">
        <v>1500198</v>
      </c>
      <c r="B250" s="3247" t="s">
        <v>547</v>
      </c>
      <c r="C250" s="3243" t="s">
        <v>461</v>
      </c>
      <c r="D250" s="3866">
        <v>3.3390582693250064</v>
      </c>
      <c r="E250" s="3244">
        <f>D250*Оглавление!$B$14</f>
        <v>317.21053558587562</v>
      </c>
      <c r="F250" s="3246">
        <f t="shared" ref="F250:F312" si="3">E250-E250*$B$4/100</f>
        <v>190.32632135152537</v>
      </c>
      <c r="I250" s="1172"/>
    </row>
    <row r="251" spans="1:9">
      <c r="A251" s="3214">
        <v>1500235</v>
      </c>
      <c r="B251" s="3215" t="s">
        <v>548</v>
      </c>
      <c r="C251" s="3216" t="s">
        <v>532</v>
      </c>
      <c r="D251" s="3867">
        <v>4.1916311939375408</v>
      </c>
      <c r="E251" s="3096">
        <f>D251*Оглавление!$B$14</f>
        <v>398.20496342406636</v>
      </c>
      <c r="F251" s="3224">
        <f t="shared" si="3"/>
        <v>238.92297805443982</v>
      </c>
      <c r="I251" s="1172"/>
    </row>
    <row r="252" spans="1:9">
      <c r="A252" s="3214">
        <v>1500312</v>
      </c>
      <c r="B252" s="3215" t="s">
        <v>549</v>
      </c>
      <c r="C252" s="3216" t="s">
        <v>463</v>
      </c>
      <c r="D252" s="3867">
        <v>4.6782060263338368</v>
      </c>
      <c r="E252" s="3096">
        <f>D252*Оглавление!$B$14</f>
        <v>444.42957250171452</v>
      </c>
      <c r="F252" s="3224">
        <f t="shared" si="3"/>
        <v>266.65774350102873</v>
      </c>
      <c r="I252" s="1172"/>
    </row>
    <row r="253" spans="1:9">
      <c r="A253" s="3214">
        <v>1500232</v>
      </c>
      <c r="B253" s="3215" t="s">
        <v>550</v>
      </c>
      <c r="C253" s="3216" t="s">
        <v>483</v>
      </c>
      <c r="D253" s="3867">
        <v>5.3792255227424768</v>
      </c>
      <c r="E253" s="3096">
        <f>D253*Оглавление!$B$14</f>
        <v>511.02642466053527</v>
      </c>
      <c r="F253" s="3224">
        <f t="shared" si="3"/>
        <v>306.61585479632117</v>
      </c>
      <c r="I253" s="1172"/>
    </row>
    <row r="254" spans="1:9">
      <c r="A254" s="3214">
        <v>1500311</v>
      </c>
      <c r="B254" s="3215" t="s">
        <v>551</v>
      </c>
      <c r="C254" s="3216" t="s">
        <v>465</v>
      </c>
      <c r="D254" s="3867">
        <v>6.4059805615708294</v>
      </c>
      <c r="E254" s="3096">
        <f>D254*Оглавление!$B$14</f>
        <v>608.56815334922874</v>
      </c>
      <c r="F254" s="3224">
        <f t="shared" si="3"/>
        <v>365.1408920095372</v>
      </c>
      <c r="I254" s="1172"/>
    </row>
    <row r="255" spans="1:9">
      <c r="A255" s="3214">
        <v>1500115</v>
      </c>
      <c r="B255" s="3215" t="s">
        <v>541</v>
      </c>
      <c r="C255" s="3216" t="s">
        <v>465</v>
      </c>
      <c r="D255" s="3867">
        <v>7.2081581514763915</v>
      </c>
      <c r="E255" s="3096">
        <f>D255*Оглавление!$B$14</f>
        <v>684.77502439025716</v>
      </c>
      <c r="F255" s="3224">
        <f t="shared" si="3"/>
        <v>410.86501463415425</v>
      </c>
      <c r="I255" s="1172"/>
    </row>
    <row r="256" spans="1:9">
      <c r="A256" s="3214">
        <v>1500155</v>
      </c>
      <c r="B256" s="3215" t="s">
        <v>542</v>
      </c>
      <c r="C256" s="3216" t="s">
        <v>488</v>
      </c>
      <c r="D256" s="3867">
        <v>11.349382253064691</v>
      </c>
      <c r="E256" s="3096">
        <f>D256*Оглавление!$B$14</f>
        <v>1078.1913140411457</v>
      </c>
      <c r="F256" s="3224">
        <f t="shared" si="3"/>
        <v>646.91478842468746</v>
      </c>
      <c r="I256" s="1172"/>
    </row>
    <row r="257" spans="1:8" s="1650" customFormat="1">
      <c r="A257" s="3214">
        <v>1500167</v>
      </c>
      <c r="B257" s="3039" t="s">
        <v>2067</v>
      </c>
      <c r="C257" s="3216" t="s">
        <v>488</v>
      </c>
      <c r="D257" s="3867">
        <v>16.769591999999999</v>
      </c>
      <c r="E257" s="3096">
        <f>D257*Оглавление!$B$14</f>
        <v>1593.11124</v>
      </c>
      <c r="F257" s="3225">
        <f>E257-E257*$B$4/100</f>
        <v>955.86674399999993</v>
      </c>
      <c r="G257" s="1172"/>
      <c r="H257" s="3199"/>
    </row>
    <row r="258" spans="1:8" s="1650" customFormat="1">
      <c r="A258" s="3214">
        <v>1500274</v>
      </c>
      <c r="B258" s="3039" t="s">
        <v>2068</v>
      </c>
      <c r="C258" s="3216" t="s">
        <v>488</v>
      </c>
      <c r="D258" s="3867">
        <v>21.589008</v>
      </c>
      <c r="E258" s="3096">
        <f>D258*Оглавление!$B$14</f>
        <v>2050.9557599999998</v>
      </c>
      <c r="F258" s="3225">
        <f>E258-E258*$B$4/100</f>
        <v>1230.5734559999999</v>
      </c>
      <c r="G258" s="1172"/>
      <c r="H258" s="3199"/>
    </row>
    <row r="259" spans="1:8" s="1650" customFormat="1">
      <c r="A259" s="3214">
        <v>1500221</v>
      </c>
      <c r="B259" s="3039" t="s">
        <v>552</v>
      </c>
      <c r="C259" s="3216" t="s">
        <v>465</v>
      </c>
      <c r="D259" s="3867">
        <v>6.0706095920333896</v>
      </c>
      <c r="E259" s="3096">
        <f>D259*Оглавление!$B$14</f>
        <v>576.70791124317202</v>
      </c>
      <c r="F259" s="3225">
        <f>E259-E259*$B$4/100</f>
        <v>346.0247467459032</v>
      </c>
      <c r="G259" s="1172"/>
      <c r="H259" s="3199"/>
    </row>
    <row r="260" spans="1:8" s="1650" customFormat="1">
      <c r="A260" s="3214">
        <v>1500246</v>
      </c>
      <c r="B260" s="3039" t="s">
        <v>553</v>
      </c>
      <c r="C260" s="3216" t="s">
        <v>465</v>
      </c>
      <c r="D260" s="3867">
        <v>7.3021879588549359</v>
      </c>
      <c r="E260" s="3096">
        <f>D260*Оглавление!$B$14</f>
        <v>693.7078560912189</v>
      </c>
      <c r="F260" s="3225">
        <f t="shared" si="3"/>
        <v>416.22471365473137</v>
      </c>
      <c r="G260" s="1172"/>
      <c r="H260" s="3199"/>
    </row>
    <row r="261" spans="1:8" s="1650" customFormat="1">
      <c r="A261" s="3214">
        <v>1500346</v>
      </c>
      <c r="B261" s="3039" t="s">
        <v>554</v>
      </c>
      <c r="C261" s="3216" t="s">
        <v>465</v>
      </c>
      <c r="D261" s="3867">
        <v>8.211408431825383</v>
      </c>
      <c r="E261" s="3096">
        <f>D261*Оглавление!$B$14</f>
        <v>780.08380102341141</v>
      </c>
      <c r="F261" s="3225">
        <f t="shared" si="3"/>
        <v>468.05028061404681</v>
      </c>
      <c r="G261" s="1172"/>
      <c r="H261" s="3199"/>
    </row>
    <row r="262" spans="1:8" s="1650" customFormat="1">
      <c r="A262" s="3214">
        <v>1500212</v>
      </c>
      <c r="B262" s="3039" t="s">
        <v>555</v>
      </c>
      <c r="C262" s="3216" t="s">
        <v>318</v>
      </c>
      <c r="D262" s="3867">
        <v>8.983473650501951</v>
      </c>
      <c r="E262" s="3096">
        <f>D262*Оглавление!$B$14</f>
        <v>853.42999679768536</v>
      </c>
      <c r="F262" s="3225">
        <f t="shared" si="3"/>
        <v>512.05799807861126</v>
      </c>
      <c r="G262" s="1172"/>
      <c r="H262" s="3199"/>
    </row>
    <row r="263" spans="1:8" s="1650" customFormat="1">
      <c r="A263" s="3214">
        <v>1500419</v>
      </c>
      <c r="B263" s="3039" t="s">
        <v>556</v>
      </c>
      <c r="C263" s="3216" t="s">
        <v>318</v>
      </c>
      <c r="D263" s="3867">
        <v>9.9429160778766246</v>
      </c>
      <c r="E263" s="3096">
        <f>D263*Оглавление!$B$14</f>
        <v>944.57702739827937</v>
      </c>
      <c r="F263" s="3225">
        <f t="shared" si="3"/>
        <v>566.74621643896762</v>
      </c>
      <c r="G263" s="1172"/>
      <c r="H263" s="3199"/>
    </row>
    <row r="264" spans="1:8" s="1650" customFormat="1">
      <c r="A264" s="3214">
        <v>1500112</v>
      </c>
      <c r="B264" s="3039" t="s">
        <v>543</v>
      </c>
      <c r="C264" s="3216" t="s">
        <v>318</v>
      </c>
      <c r="D264" s="3867">
        <v>11.100930123496761</v>
      </c>
      <c r="E264" s="3096">
        <f>D264*Оглавление!$B$14</f>
        <v>1054.5883617321924</v>
      </c>
      <c r="F264" s="3225">
        <f t="shared" si="3"/>
        <v>632.75301703931541</v>
      </c>
      <c r="G264" s="1172"/>
      <c r="H264" s="3199"/>
    </row>
    <row r="265" spans="1:8" s="1650" customFormat="1">
      <c r="A265" s="3214">
        <v>1500152</v>
      </c>
      <c r="B265" s="3039" t="s">
        <v>544</v>
      </c>
      <c r="C265" s="3216" t="s">
        <v>303</v>
      </c>
      <c r="D265" s="3867">
        <v>18.933156585285722</v>
      </c>
      <c r="E265" s="3096">
        <f>D265*Оглавление!$B$14</f>
        <v>1798.6498756021435</v>
      </c>
      <c r="F265" s="3225">
        <f t="shared" si="3"/>
        <v>1079.189925361286</v>
      </c>
      <c r="G265" s="1172"/>
      <c r="H265" s="3199"/>
    </row>
    <row r="266" spans="1:8" s="1650" customFormat="1">
      <c r="A266" s="3214">
        <v>1500300</v>
      </c>
      <c r="B266" s="3039" t="s">
        <v>2069</v>
      </c>
      <c r="C266" s="3216" t="s">
        <v>287</v>
      </c>
      <c r="D266" s="3867">
        <v>34.080648000000004</v>
      </c>
      <c r="E266" s="3096">
        <f>D266*Оглавление!$B$14</f>
        <v>3237.6615600000005</v>
      </c>
      <c r="F266" s="3225">
        <f>E266-E266*$B$4/100</f>
        <v>1942.5969360000004</v>
      </c>
      <c r="G266" s="1172"/>
      <c r="H266" s="3199"/>
    </row>
    <row r="267" spans="1:8" s="1650" customFormat="1">
      <c r="A267" s="3214">
        <v>1500187</v>
      </c>
      <c r="B267" s="3039" t="s">
        <v>2070</v>
      </c>
      <c r="C267" s="3216" t="s">
        <v>488</v>
      </c>
      <c r="D267" s="3867">
        <v>24.820656000000007</v>
      </c>
      <c r="E267" s="3096">
        <f>D267*Оглавление!$B$14</f>
        <v>2357.9623200000005</v>
      </c>
      <c r="F267" s="3225">
        <f>E267-E267*$B$4/100</f>
        <v>1414.7773920000004</v>
      </c>
      <c r="G267" s="1172"/>
      <c r="H267" s="3199"/>
    </row>
    <row r="268" spans="1:8" s="1650" customFormat="1">
      <c r="A268" s="3214">
        <v>1500278</v>
      </c>
      <c r="B268" s="3039" t="s">
        <v>557</v>
      </c>
      <c r="C268" s="3216" t="s">
        <v>318</v>
      </c>
      <c r="D268" s="3867">
        <v>7.7848504141768009</v>
      </c>
      <c r="E268" s="3096">
        <f>D268*Оглавление!$B$14</f>
        <v>739.56078934679613</v>
      </c>
      <c r="F268" s="3225">
        <f t="shared" si="3"/>
        <v>443.73647360807769</v>
      </c>
      <c r="G268" s="1172"/>
      <c r="H268" s="3199"/>
    </row>
    <row r="269" spans="1:8" s="1650" customFormat="1">
      <c r="A269" s="3214">
        <v>1500255</v>
      </c>
      <c r="B269" s="3039" t="s">
        <v>558</v>
      </c>
      <c r="C269" s="3216" t="s">
        <v>318</v>
      </c>
      <c r="D269" s="3867">
        <v>8.8052025261745008</v>
      </c>
      <c r="E269" s="3096">
        <f>D269*Оглавление!$B$14</f>
        <v>836.49423998657755</v>
      </c>
      <c r="F269" s="3225">
        <f t="shared" si="3"/>
        <v>501.89654399194654</v>
      </c>
      <c r="G269" s="1172"/>
      <c r="H269" s="3199"/>
    </row>
    <row r="270" spans="1:8" s="1650" customFormat="1">
      <c r="A270" s="3214">
        <v>1500325</v>
      </c>
      <c r="B270" s="3039" t="s">
        <v>559</v>
      </c>
      <c r="C270" s="3216" t="s">
        <v>488</v>
      </c>
      <c r="D270" s="3867">
        <v>11.087396467805251</v>
      </c>
      <c r="E270" s="3096">
        <f>D270*Оглавление!$B$14</f>
        <v>1053.3026644414988</v>
      </c>
      <c r="F270" s="3225">
        <f t="shared" si="3"/>
        <v>631.98159866489937</v>
      </c>
      <c r="G270" s="1172"/>
      <c r="H270" s="3199"/>
    </row>
    <row r="271" spans="1:8" s="1650" customFormat="1">
      <c r="A271" s="3214">
        <v>1500302</v>
      </c>
      <c r="B271" s="3039" t="s">
        <v>560</v>
      </c>
      <c r="C271" s="3216" t="s">
        <v>488</v>
      </c>
      <c r="D271" s="3867">
        <v>11.960093555563905</v>
      </c>
      <c r="E271" s="3096">
        <f>D271*Оглавление!$B$14</f>
        <v>1136.2088877785709</v>
      </c>
      <c r="F271" s="3225">
        <f t="shared" si="3"/>
        <v>681.72533266714254</v>
      </c>
      <c r="G271" s="1172"/>
      <c r="H271" s="3199"/>
    </row>
    <row r="272" spans="1:8" s="1650" customFormat="1">
      <c r="A272" s="3214">
        <v>1500373</v>
      </c>
      <c r="B272" s="3039" t="s">
        <v>561</v>
      </c>
      <c r="C272" s="3216" t="s">
        <v>281</v>
      </c>
      <c r="D272" s="3867">
        <v>14.162663869565222</v>
      </c>
      <c r="E272" s="3096">
        <f>D272*Оглавление!$B$14</f>
        <v>1345.4530676086961</v>
      </c>
      <c r="F272" s="3225">
        <f t="shared" si="3"/>
        <v>807.27184056521764</v>
      </c>
      <c r="G272" s="1172"/>
      <c r="H272" s="3199"/>
    </row>
    <row r="273" spans="1:8" s="1650" customFormat="1">
      <c r="A273" s="3214">
        <v>1500126</v>
      </c>
      <c r="B273" s="3039" t="s">
        <v>545</v>
      </c>
      <c r="C273" s="3216" t="s">
        <v>281</v>
      </c>
      <c r="D273" s="3867">
        <v>14.866182603948648</v>
      </c>
      <c r="E273" s="3096">
        <f>D273*Оглавление!$B$14</f>
        <v>1412.2873473751215</v>
      </c>
      <c r="F273" s="3225">
        <f t="shared" si="3"/>
        <v>847.37240842507288</v>
      </c>
      <c r="G273" s="1172"/>
      <c r="H273" s="3199"/>
    </row>
    <row r="274" spans="1:8" s="1650" customFormat="1">
      <c r="A274" s="3214">
        <v>1500123</v>
      </c>
      <c r="B274" s="3039" t="s">
        <v>546</v>
      </c>
      <c r="C274" s="3216" t="s">
        <v>328</v>
      </c>
      <c r="D274" s="3867">
        <v>24.889779817050915</v>
      </c>
      <c r="E274" s="3096">
        <f>D274*Оглавление!$B$14</f>
        <v>2364.529082619837</v>
      </c>
      <c r="F274" s="3225">
        <f t="shared" si="3"/>
        <v>1418.7174495719023</v>
      </c>
      <c r="G274" s="1172"/>
      <c r="H274" s="3199"/>
    </row>
    <row r="275" spans="1:8" s="1650" customFormat="1">
      <c r="A275" s="3214">
        <v>1500159</v>
      </c>
      <c r="B275" s="3039" t="s">
        <v>2071</v>
      </c>
      <c r="C275" s="3216" t="s">
        <v>328</v>
      </c>
      <c r="D275" s="3867">
        <v>33.223343999999997</v>
      </c>
      <c r="E275" s="3096">
        <f>D275*Оглавление!$B$14</f>
        <v>3156.2176799999997</v>
      </c>
      <c r="F275" s="3225">
        <f>E275-E275*$B$4/100</f>
        <v>1893.7306079999998</v>
      </c>
      <c r="G275" s="1172"/>
      <c r="H275" s="3199"/>
    </row>
    <row r="276" spans="1:8" s="1650" customFormat="1">
      <c r="A276" s="3233">
        <v>1500276</v>
      </c>
      <c r="B276" s="3238" t="s">
        <v>2072</v>
      </c>
      <c r="C276" s="3235" t="s">
        <v>328</v>
      </c>
      <c r="D276" s="3617">
        <v>42.753648000000005</v>
      </c>
      <c r="E276" s="3236">
        <f>D276*Оглавление!$B$14</f>
        <v>4061.5965600000004</v>
      </c>
      <c r="F276" s="3239">
        <f>E276-E276*$B$4/100</f>
        <v>2436.9579360000002</v>
      </c>
      <c r="G276" s="1172"/>
      <c r="H276" s="3199"/>
    </row>
    <row r="277" spans="1:8" s="1650" customFormat="1">
      <c r="A277" s="3278" t="s">
        <v>562</v>
      </c>
      <c r="B277" s="3285"/>
      <c r="C277" s="3280"/>
      <c r="D277" s="3281"/>
      <c r="E277" s="3282"/>
      <c r="F277" s="3286"/>
      <c r="G277" s="1172"/>
      <c r="H277" s="3199"/>
    </row>
    <row r="278" spans="1:8" s="1650" customFormat="1">
      <c r="A278" s="3241">
        <v>1500186</v>
      </c>
      <c r="B278" s="3242" t="s">
        <v>468</v>
      </c>
      <c r="C278" s="3243" t="s">
        <v>444</v>
      </c>
      <c r="D278" s="3866">
        <v>13.503535660063491</v>
      </c>
      <c r="E278" s="3244">
        <f>D278*Оглавление!$B$14</f>
        <v>1282.8358877060316</v>
      </c>
      <c r="F278" s="3245">
        <f t="shared" si="3"/>
        <v>769.70153262361896</v>
      </c>
      <c r="G278" s="1172"/>
      <c r="H278" s="3199"/>
    </row>
    <row r="279" spans="1:8" s="1650" customFormat="1">
      <c r="A279" s="3214">
        <v>1500199</v>
      </c>
      <c r="B279" s="3039" t="s">
        <v>470</v>
      </c>
      <c r="C279" s="3216" t="s">
        <v>316</v>
      </c>
      <c r="D279" s="3867">
        <v>16.282278181639015</v>
      </c>
      <c r="E279" s="3096">
        <f>D279*Оглавление!$B$14</f>
        <v>1546.8164272557065</v>
      </c>
      <c r="F279" s="3225">
        <f t="shared" si="3"/>
        <v>928.0898563534239</v>
      </c>
      <c r="G279" s="1172"/>
      <c r="H279" s="3199"/>
    </row>
    <row r="280" spans="1:8" s="1650" customFormat="1">
      <c r="A280" s="3233">
        <v>1500177</v>
      </c>
      <c r="B280" s="3238" t="s">
        <v>473</v>
      </c>
      <c r="C280" s="3235" t="s">
        <v>316</v>
      </c>
      <c r="D280" s="3617">
        <v>28.198213783201769</v>
      </c>
      <c r="E280" s="3236">
        <f>D280*Оглавление!$B$14</f>
        <v>2678.830309404168</v>
      </c>
      <c r="F280" s="3239">
        <f t="shared" si="3"/>
        <v>1607.2981856425008</v>
      </c>
      <c r="G280" s="1172"/>
      <c r="H280" s="3199"/>
    </row>
    <row r="281" spans="1:8" s="1650" customFormat="1">
      <c r="A281" s="3278" t="s">
        <v>563</v>
      </c>
      <c r="B281" s="3285"/>
      <c r="C281" s="3280"/>
      <c r="D281" s="3281"/>
      <c r="E281" s="3282"/>
      <c r="F281" s="3286"/>
      <c r="G281" s="1172"/>
      <c r="H281" s="3199"/>
    </row>
    <row r="282" spans="1:8" s="1650" customFormat="1">
      <c r="A282" s="3241">
        <v>1500374</v>
      </c>
      <c r="B282" s="3242" t="s">
        <v>468</v>
      </c>
      <c r="C282" s="3243" t="s">
        <v>444</v>
      </c>
      <c r="D282" s="3866">
        <v>14.911680000000002</v>
      </c>
      <c r="E282" s="3244">
        <f>D282*Оглавление!$B$14</f>
        <v>1416.6096000000002</v>
      </c>
      <c r="F282" s="3245">
        <f t="shared" si="3"/>
        <v>849.96576000000016</v>
      </c>
      <c r="G282" s="1172"/>
      <c r="H282" s="3199"/>
    </row>
    <row r="283" spans="1:8" s="1650" customFormat="1">
      <c r="A283" s="3214">
        <v>1500368</v>
      </c>
      <c r="B283" s="3039" t="s">
        <v>470</v>
      </c>
      <c r="C283" s="3216" t="s">
        <v>436</v>
      </c>
      <c r="D283" s="3867">
        <v>17.189424417637941</v>
      </c>
      <c r="E283" s="3096">
        <f>D283*Оглавление!$B$14</f>
        <v>1632.9953196756044</v>
      </c>
      <c r="F283" s="3225">
        <f t="shared" si="3"/>
        <v>979.79719180536267</v>
      </c>
      <c r="G283" s="1172"/>
      <c r="H283" s="3199"/>
    </row>
    <row r="284" spans="1:8" s="1650" customFormat="1">
      <c r="A284" s="3233">
        <v>1500206</v>
      </c>
      <c r="B284" s="3238" t="s">
        <v>473</v>
      </c>
      <c r="C284" s="3235" t="s">
        <v>316</v>
      </c>
      <c r="D284" s="3617">
        <v>29.768184362814957</v>
      </c>
      <c r="E284" s="3236">
        <f>D284*Оглавление!$B$14</f>
        <v>2827.9775144674209</v>
      </c>
      <c r="F284" s="3239">
        <f t="shared" si="3"/>
        <v>1696.7865086804525</v>
      </c>
      <c r="G284" s="1172"/>
      <c r="H284" s="3199"/>
    </row>
    <row r="285" spans="1:8" s="1650" customFormat="1">
      <c r="A285" s="3288" t="s">
        <v>2088</v>
      </c>
      <c r="B285" s="3285"/>
      <c r="C285" s="3280"/>
      <c r="D285" s="3281"/>
      <c r="E285" s="3282"/>
      <c r="F285" s="3286"/>
      <c r="G285" s="1172"/>
      <c r="H285" s="3199"/>
    </row>
    <row r="286" spans="1:8" s="1650" customFormat="1">
      <c r="A286" s="3241">
        <v>1500507</v>
      </c>
      <c r="B286" s="3242" t="s">
        <v>2073</v>
      </c>
      <c r="C286" s="3243" t="s">
        <v>520</v>
      </c>
      <c r="D286" s="3866">
        <v>2.7368775890864283</v>
      </c>
      <c r="E286" s="3244">
        <f>D286*Оглавление!$B$14</f>
        <v>260.00337096321067</v>
      </c>
      <c r="F286" s="3245">
        <f t="shared" si="3"/>
        <v>156.0020225779264</v>
      </c>
      <c r="G286" s="1172"/>
      <c r="H286" s="3199"/>
    </row>
    <row r="287" spans="1:8" s="1650" customFormat="1">
      <c r="A287" s="3214">
        <v>1500160</v>
      </c>
      <c r="B287" s="3039" t="s">
        <v>2075</v>
      </c>
      <c r="C287" s="3216" t="s">
        <v>322</v>
      </c>
      <c r="D287" s="3867">
        <v>4.0771159521542408</v>
      </c>
      <c r="E287" s="3096">
        <f>D287*Оглавление!$B$14</f>
        <v>387.32601545465286</v>
      </c>
      <c r="F287" s="3225">
        <f t="shared" si="3"/>
        <v>232.39560927279172</v>
      </c>
      <c r="G287" s="1172"/>
      <c r="H287" s="3199"/>
    </row>
    <row r="288" spans="1:8" s="1650" customFormat="1">
      <c r="A288" s="3214">
        <v>1500189</v>
      </c>
      <c r="B288" s="3039" t="s">
        <v>2076</v>
      </c>
      <c r="C288" s="3216" t="s">
        <v>427</v>
      </c>
      <c r="D288" s="3867">
        <v>3.2544722774703567</v>
      </c>
      <c r="E288" s="3096">
        <f>D288*Оглавление!$B$14</f>
        <v>309.1748663596839</v>
      </c>
      <c r="F288" s="3225">
        <f t="shared" si="3"/>
        <v>185.50491981581035</v>
      </c>
      <c r="G288" s="1172"/>
      <c r="H288" s="3199"/>
    </row>
    <row r="289" spans="1:8" s="1650" customFormat="1">
      <c r="A289" s="3214">
        <v>1500116</v>
      </c>
      <c r="B289" s="3039" t="s">
        <v>2077</v>
      </c>
      <c r="C289" s="3216" t="s">
        <v>276</v>
      </c>
      <c r="D289" s="3867">
        <v>4.9227457124828895</v>
      </c>
      <c r="E289" s="3096">
        <f>D289*Оглавление!$B$14</f>
        <v>467.66084268587451</v>
      </c>
      <c r="F289" s="3225">
        <f t="shared" si="3"/>
        <v>280.59650561152466</v>
      </c>
      <c r="G289" s="1172"/>
      <c r="H289" s="3199"/>
    </row>
    <row r="290" spans="1:8" s="1650" customFormat="1">
      <c r="A290" s="3214">
        <v>1500192</v>
      </c>
      <c r="B290" s="3039" t="s">
        <v>2078</v>
      </c>
      <c r="C290" s="3216" t="s">
        <v>283</v>
      </c>
      <c r="D290" s="3867">
        <v>7.4297078897802367</v>
      </c>
      <c r="E290" s="3096">
        <f>D290*Оглавление!$B$14</f>
        <v>705.82224952912247</v>
      </c>
      <c r="F290" s="3225">
        <f t="shared" si="3"/>
        <v>423.49334971747351</v>
      </c>
      <c r="G290" s="1172"/>
      <c r="H290" s="3199"/>
    </row>
    <row r="291" spans="1:8" s="1650" customFormat="1">
      <c r="A291" s="3214">
        <v>1500129</v>
      </c>
      <c r="B291" s="3039" t="s">
        <v>2079</v>
      </c>
      <c r="C291" s="3216" t="s">
        <v>290</v>
      </c>
      <c r="D291" s="3867">
        <v>7.2183083867562665</v>
      </c>
      <c r="E291" s="3096">
        <f>D291*Оглавление!$B$14</f>
        <v>685.73929674184535</v>
      </c>
      <c r="F291" s="3225">
        <f t="shared" si="3"/>
        <v>411.44357804510719</v>
      </c>
      <c r="G291" s="1172"/>
      <c r="H291" s="3199"/>
    </row>
    <row r="292" spans="1:8" s="1650" customFormat="1">
      <c r="A292" s="3214">
        <v>1500223</v>
      </c>
      <c r="B292" s="3039" t="s">
        <v>2080</v>
      </c>
      <c r="C292" s="3216" t="s">
        <v>278</v>
      </c>
      <c r="D292" s="3867">
        <v>9.2584639936090962</v>
      </c>
      <c r="E292" s="3096">
        <f>D292*Оглавление!$B$14</f>
        <v>879.5540793928642</v>
      </c>
      <c r="F292" s="3225">
        <f t="shared" si="3"/>
        <v>527.73244763571847</v>
      </c>
      <c r="G292" s="1172"/>
      <c r="H292" s="3199"/>
    </row>
    <row r="293" spans="1:8" s="1650" customFormat="1">
      <c r="A293" s="3214">
        <v>1500241</v>
      </c>
      <c r="B293" s="3039" t="s">
        <v>2081</v>
      </c>
      <c r="C293" s="3216" t="s">
        <v>316</v>
      </c>
      <c r="D293" s="3867">
        <v>11.544570162522577</v>
      </c>
      <c r="E293" s="3096">
        <f>D293*Оглавление!$B$14</f>
        <v>1096.7341654396448</v>
      </c>
      <c r="F293" s="3225">
        <f t="shared" si="3"/>
        <v>658.04049926378684</v>
      </c>
      <c r="G293" s="1172"/>
      <c r="H293" s="3199"/>
    </row>
    <row r="294" spans="1:8" s="1650" customFormat="1">
      <c r="A294" s="3214">
        <v>1500239</v>
      </c>
      <c r="B294" s="3039" t="s">
        <v>14741</v>
      </c>
      <c r="C294" s="3216" t="s">
        <v>326</v>
      </c>
      <c r="D294" s="3867">
        <v>16.476251471241959</v>
      </c>
      <c r="E294" s="3096">
        <f>D294*Оглавление!$B$14</f>
        <v>1565.243889767986</v>
      </c>
      <c r="F294" s="3225">
        <f t="shared" si="3"/>
        <v>939.14633386079163</v>
      </c>
      <c r="G294" s="1172"/>
      <c r="H294" s="3199"/>
    </row>
    <row r="295" spans="1:8" s="1650" customFormat="1">
      <c r="A295" s="3214">
        <v>1500417</v>
      </c>
      <c r="B295" s="3039" t="s">
        <v>2082</v>
      </c>
      <c r="C295" s="3216" t="s">
        <v>293</v>
      </c>
      <c r="D295" s="3867">
        <v>27.505209690617853</v>
      </c>
      <c r="E295" s="3096">
        <f>D295*Оглавление!$B$14</f>
        <v>2612.9949206086962</v>
      </c>
      <c r="F295" s="3225">
        <f t="shared" si="3"/>
        <v>1567.7969523652177</v>
      </c>
      <c r="G295" s="1172"/>
      <c r="H295" s="3199"/>
    </row>
    <row r="296" spans="1:8" s="1650" customFormat="1">
      <c r="A296" s="3233">
        <v>1500215</v>
      </c>
      <c r="B296" s="3238" t="s">
        <v>2083</v>
      </c>
      <c r="C296" s="3235" t="s">
        <v>280</v>
      </c>
      <c r="D296" s="3617">
        <v>28.960658004530124</v>
      </c>
      <c r="E296" s="3236">
        <f>D296*Оглавление!$B$14</f>
        <v>2751.262510430362</v>
      </c>
      <c r="F296" s="3239">
        <f t="shared" si="3"/>
        <v>1650.7575062582171</v>
      </c>
      <c r="G296" s="1172"/>
      <c r="H296" s="3199"/>
    </row>
    <row r="297" spans="1:8" s="1650" customFormat="1">
      <c r="A297" s="3288" t="s">
        <v>2089</v>
      </c>
      <c r="B297" s="3285"/>
      <c r="C297" s="3280"/>
      <c r="D297" s="3281"/>
      <c r="E297" s="3282"/>
      <c r="F297" s="3286"/>
      <c r="G297" s="1172"/>
      <c r="H297" s="3199"/>
    </row>
    <row r="298" spans="1:8" s="1650" customFormat="1">
      <c r="A298" s="3241">
        <v>1500592</v>
      </c>
      <c r="B298" s="3242" t="s">
        <v>2073</v>
      </c>
      <c r="C298" s="3243" t="s">
        <v>520</v>
      </c>
      <c r="D298" s="3866">
        <v>4.52088</v>
      </c>
      <c r="E298" s="3244">
        <f>D298*Оглавление!$B$14</f>
        <v>429.48360000000002</v>
      </c>
      <c r="F298" s="3245">
        <f t="shared" si="3"/>
        <v>257.69015999999999</v>
      </c>
      <c r="G298" s="1172"/>
      <c r="H298" s="3199"/>
    </row>
    <row r="299" spans="1:8" s="1650" customFormat="1">
      <c r="A299" s="3214">
        <v>1500454</v>
      </c>
      <c r="B299" s="3039" t="s">
        <v>2074</v>
      </c>
      <c r="C299" s="3216" t="s">
        <v>520</v>
      </c>
      <c r="D299" s="3867">
        <v>4.6470233674380008</v>
      </c>
      <c r="E299" s="3096">
        <f>D299*Оглавление!$B$14</f>
        <v>441.46721990661007</v>
      </c>
      <c r="F299" s="3225">
        <f t="shared" si="3"/>
        <v>264.88033194396604</v>
      </c>
      <c r="G299" s="1172"/>
      <c r="H299" s="3199"/>
    </row>
    <row r="300" spans="1:8" s="1650" customFormat="1">
      <c r="A300" s="3214">
        <v>1500293</v>
      </c>
      <c r="B300" s="3039" t="s">
        <v>2084</v>
      </c>
      <c r="C300" s="3216" t="s">
        <v>526</v>
      </c>
      <c r="D300" s="3867">
        <v>4.0404276002861463</v>
      </c>
      <c r="E300" s="3096">
        <f>D300*Оглавление!$B$14</f>
        <v>383.84062202718388</v>
      </c>
      <c r="F300" s="3225">
        <f t="shared" si="3"/>
        <v>230.30437321631032</v>
      </c>
      <c r="G300" s="1172"/>
      <c r="H300" s="3199"/>
    </row>
    <row r="301" spans="1:8" s="1650" customFormat="1">
      <c r="A301" s="3214">
        <v>1500387</v>
      </c>
      <c r="B301" s="3039" t="s">
        <v>2085</v>
      </c>
      <c r="C301" s="3216" t="s">
        <v>691</v>
      </c>
      <c r="D301" s="3867">
        <v>4.6238978469815466</v>
      </c>
      <c r="E301" s="3096">
        <f>D301*Оглавление!$B$14</f>
        <v>439.27029546324695</v>
      </c>
      <c r="F301" s="3225">
        <f t="shared" si="3"/>
        <v>263.56217727794819</v>
      </c>
      <c r="G301" s="1172"/>
      <c r="H301" s="3199"/>
    </row>
    <row r="302" spans="1:8" s="1650" customFormat="1">
      <c r="A302" s="3214">
        <v>1500280</v>
      </c>
      <c r="B302" s="3039" t="s">
        <v>2075</v>
      </c>
      <c r="C302" s="3216" t="s">
        <v>322</v>
      </c>
      <c r="D302" s="3867">
        <v>4.55406958799239</v>
      </c>
      <c r="E302" s="3096">
        <f>D302*Оглавление!$B$14</f>
        <v>432.63661085927703</v>
      </c>
      <c r="F302" s="3225">
        <f t="shared" si="3"/>
        <v>259.58196651556619</v>
      </c>
      <c r="G302" s="1172"/>
      <c r="H302" s="3199"/>
    </row>
    <row r="303" spans="1:8" s="1650" customFormat="1">
      <c r="A303" s="3214">
        <v>1500365</v>
      </c>
      <c r="B303" s="3039" t="s">
        <v>2086</v>
      </c>
      <c r="C303" s="3216" t="s">
        <v>322</v>
      </c>
      <c r="D303" s="3867">
        <v>4.1916311939375408</v>
      </c>
      <c r="E303" s="3096">
        <f>D303*Оглавление!$B$14</f>
        <v>398.20496342406636</v>
      </c>
      <c r="F303" s="3225">
        <f t="shared" si="3"/>
        <v>238.92297805443982</v>
      </c>
      <c r="G303" s="1172"/>
      <c r="H303" s="3199"/>
    </row>
    <row r="304" spans="1:8" s="1650" customFormat="1">
      <c r="A304" s="3214">
        <v>1500263</v>
      </c>
      <c r="B304" s="3039" t="s">
        <v>2077</v>
      </c>
      <c r="C304" s="3216" t="s">
        <v>276</v>
      </c>
      <c r="D304" s="3867">
        <v>5.9738575083921921</v>
      </c>
      <c r="E304" s="3096">
        <f>D304*Оглавление!$B$14</f>
        <v>567.51646329725827</v>
      </c>
      <c r="F304" s="3225">
        <f t="shared" si="3"/>
        <v>340.50987797835495</v>
      </c>
      <c r="G304" s="1172"/>
      <c r="H304" s="3199"/>
    </row>
    <row r="305" spans="1:9" s="1650" customFormat="1">
      <c r="A305" s="3214">
        <v>1500289</v>
      </c>
      <c r="B305" s="3039" t="s">
        <v>2079</v>
      </c>
      <c r="C305" s="3216" t="s">
        <v>290</v>
      </c>
      <c r="D305" s="3867">
        <v>10.485552000000002</v>
      </c>
      <c r="E305" s="3096">
        <f>D305*Оглавление!$B$14</f>
        <v>996.12744000000021</v>
      </c>
      <c r="F305" s="3225">
        <f t="shared" si="3"/>
        <v>597.67646400000012</v>
      </c>
      <c r="G305" s="1172"/>
      <c r="H305" s="3199"/>
    </row>
    <row r="306" spans="1:9" s="1650" customFormat="1">
      <c r="A306" s="3214">
        <v>1500423</v>
      </c>
      <c r="B306" s="3039" t="s">
        <v>2080</v>
      </c>
      <c r="C306" s="3216" t="s">
        <v>278</v>
      </c>
      <c r="D306" s="3867">
        <v>11.497079999999999</v>
      </c>
      <c r="E306" s="3096">
        <f>D306*Оглавление!$B$14</f>
        <v>1092.2225999999998</v>
      </c>
      <c r="F306" s="3225">
        <f t="shared" si="3"/>
        <v>655.33355999999981</v>
      </c>
      <c r="G306" s="1172"/>
      <c r="H306" s="3199"/>
    </row>
    <row r="307" spans="1:9" s="1650" customFormat="1">
      <c r="A307" s="3214">
        <v>1500498</v>
      </c>
      <c r="B307" s="3039" t="s">
        <v>2087</v>
      </c>
      <c r="C307" s="3216" t="s">
        <v>277</v>
      </c>
      <c r="D307" s="3867">
        <v>15.712536</v>
      </c>
      <c r="E307" s="3096">
        <f>D307*Оглавление!$B$14</f>
        <v>1492.69092</v>
      </c>
      <c r="F307" s="3225">
        <f t="shared" si="3"/>
        <v>895.614552</v>
      </c>
      <c r="G307" s="1172"/>
      <c r="H307" s="3199"/>
    </row>
    <row r="308" spans="1:9" s="1650" customFormat="1">
      <c r="A308" s="3233">
        <v>1500496</v>
      </c>
      <c r="B308" s="3238" t="s">
        <v>2081</v>
      </c>
      <c r="C308" s="3235" t="s">
        <v>277</v>
      </c>
      <c r="D308" s="3617">
        <v>16.053072000000004</v>
      </c>
      <c r="E308" s="3236">
        <f>D308*Оглавление!$B$14</f>
        <v>1525.0418400000003</v>
      </c>
      <c r="F308" s="3239">
        <f t="shared" si="3"/>
        <v>915.02510400000028</v>
      </c>
      <c r="G308" s="1172"/>
      <c r="H308" s="3199"/>
    </row>
    <row r="309" spans="1:9" s="1650" customFormat="1">
      <c r="A309" s="3288" t="s">
        <v>13347</v>
      </c>
      <c r="B309" s="3285"/>
      <c r="C309" s="3280"/>
      <c r="D309" s="3281"/>
      <c r="E309" s="3282"/>
      <c r="F309" s="3286"/>
      <c r="G309" s="1172"/>
      <c r="H309" s="3199"/>
    </row>
    <row r="310" spans="1:9" s="1650" customFormat="1">
      <c r="A310" s="3241">
        <v>1500021</v>
      </c>
      <c r="B310" s="3242" t="s">
        <v>499</v>
      </c>
      <c r="C310" s="3243" t="s">
        <v>8700</v>
      </c>
      <c r="D310" s="3866">
        <v>14.913029587256709</v>
      </c>
      <c r="E310" s="3244">
        <f>D310*Оглавление!$B$14</f>
        <v>1416.7378107893874</v>
      </c>
      <c r="F310" s="3245">
        <f t="shared" si="3"/>
        <v>850.04268647363244</v>
      </c>
      <c r="G310" s="1172"/>
      <c r="H310" s="3199"/>
    </row>
    <row r="311" spans="1:9" s="1650" customFormat="1">
      <c r="A311" s="3200">
        <v>1500051</v>
      </c>
      <c r="B311" s="3039" t="s">
        <v>500</v>
      </c>
      <c r="C311" s="3216" t="s">
        <v>336</v>
      </c>
      <c r="D311" s="3867">
        <v>17.731678872635126</v>
      </c>
      <c r="E311" s="3096">
        <f>D311*Оглавление!$B$14</f>
        <v>1684.5094929003369</v>
      </c>
      <c r="F311" s="3225">
        <f t="shared" si="3"/>
        <v>1010.7056957402021</v>
      </c>
      <c r="G311" s="1172"/>
      <c r="H311" s="3199"/>
    </row>
    <row r="312" spans="1:9" s="1650" customFormat="1">
      <c r="A312" s="3200">
        <v>1500056</v>
      </c>
      <c r="B312" s="3039" t="s">
        <v>501</v>
      </c>
      <c r="C312" s="3216" t="s">
        <v>13348</v>
      </c>
      <c r="D312" s="3867">
        <v>35.668001867594249</v>
      </c>
      <c r="E312" s="3096">
        <f>D312*Оглавление!$B$14</f>
        <v>3388.4601774214539</v>
      </c>
      <c r="F312" s="3225">
        <f t="shared" si="3"/>
        <v>2033.0761064528722</v>
      </c>
      <c r="G312" s="1172"/>
      <c r="H312" s="3199"/>
    </row>
    <row r="313" spans="1:9">
      <c r="A313" s="3255" t="s">
        <v>6136</v>
      </c>
      <c r="B313" s="3256"/>
      <c r="C313" s="3256"/>
      <c r="D313" s="4008"/>
      <c r="E313" s="3257"/>
      <c r="F313" s="3256"/>
      <c r="I313" s="1172"/>
    </row>
    <row r="314" spans="1:9">
      <c r="A314" s="3289" t="s">
        <v>93</v>
      </c>
      <c r="B314" s="3290"/>
      <c r="C314" s="3291"/>
      <c r="D314" s="3292"/>
      <c r="E314" s="3293"/>
      <c r="F314" s="3294"/>
      <c r="I314" s="1172"/>
    </row>
    <row r="315" spans="1:9">
      <c r="A315" s="3241">
        <v>1600001</v>
      </c>
      <c r="B315" s="3242" t="s">
        <v>564</v>
      </c>
      <c r="C315" s="3243" t="s">
        <v>290</v>
      </c>
      <c r="D315" s="3866">
        <v>4.1850115646846859</v>
      </c>
      <c r="E315" s="3244">
        <f>D315*Оглавление!$B$14</f>
        <v>397.57609864504514</v>
      </c>
      <c r="F315" s="3245">
        <f t="shared" ref="F315:F390" si="4">E315-E315*$B$4/100</f>
        <v>238.5456591870271</v>
      </c>
      <c r="I315" s="1172"/>
    </row>
    <row r="316" spans="1:9">
      <c r="A316" s="3214">
        <v>1600031</v>
      </c>
      <c r="B316" s="3039" t="s">
        <v>565</v>
      </c>
      <c r="C316" s="3216" t="s">
        <v>444</v>
      </c>
      <c r="D316" s="3867">
        <v>8.0102695629378555</v>
      </c>
      <c r="E316" s="3096">
        <f>D316*Оглавление!$B$14</f>
        <v>760.97560847909631</v>
      </c>
      <c r="F316" s="3225">
        <f t="shared" si="4"/>
        <v>456.58536508745783</v>
      </c>
      <c r="I316" s="1172"/>
    </row>
    <row r="317" spans="1:9">
      <c r="A317" s="3214">
        <v>1600007</v>
      </c>
      <c r="B317" s="3039" t="s">
        <v>426</v>
      </c>
      <c r="C317" s="3216" t="s">
        <v>444</v>
      </c>
      <c r="D317" s="3867">
        <v>7.1453130025145315</v>
      </c>
      <c r="E317" s="3096">
        <f>D317*Оглавление!$B$14</f>
        <v>678.80473523888054</v>
      </c>
      <c r="F317" s="3225">
        <f t="shared" si="4"/>
        <v>407.28284114332837</v>
      </c>
      <c r="I317" s="1172"/>
    </row>
    <row r="318" spans="1:9">
      <c r="A318" s="3214">
        <v>1600005</v>
      </c>
      <c r="B318" s="3039" t="s">
        <v>440</v>
      </c>
      <c r="C318" s="3216" t="s">
        <v>444</v>
      </c>
      <c r="D318" s="3867">
        <v>7.440248577687627</v>
      </c>
      <c r="E318" s="3096">
        <f>D318*Оглавление!$B$14</f>
        <v>706.82361488032461</v>
      </c>
      <c r="F318" s="3225">
        <f t="shared" si="4"/>
        <v>424.09416892819479</v>
      </c>
      <c r="I318" s="1172"/>
    </row>
    <row r="319" spans="1:9">
      <c r="A319" s="3214">
        <v>1600010</v>
      </c>
      <c r="B319" s="3039" t="s">
        <v>567</v>
      </c>
      <c r="C319" s="3216" t="s">
        <v>316</v>
      </c>
      <c r="D319" s="3867">
        <v>11.149333924324329</v>
      </c>
      <c r="E319" s="3096">
        <f>D319*Оглавление!$B$14</f>
        <v>1059.1867228108113</v>
      </c>
      <c r="F319" s="3225">
        <f t="shared" si="4"/>
        <v>635.5120336864868</v>
      </c>
      <c r="I319" s="1172"/>
    </row>
    <row r="320" spans="1:9">
      <c r="A320" s="3214">
        <v>1600015</v>
      </c>
      <c r="B320" s="3039" t="s">
        <v>569</v>
      </c>
      <c r="C320" s="3216" t="s">
        <v>316</v>
      </c>
      <c r="D320" s="3867">
        <v>12.301072685265417</v>
      </c>
      <c r="E320" s="3096">
        <f>D320*Оглавление!$B$14</f>
        <v>1168.6019051002147</v>
      </c>
      <c r="F320" s="3225">
        <f t="shared" si="4"/>
        <v>701.16114306012878</v>
      </c>
      <c r="I320" s="1172"/>
    </row>
    <row r="321" spans="1:9">
      <c r="A321" s="3233">
        <v>1600020</v>
      </c>
      <c r="B321" s="3238" t="s">
        <v>570</v>
      </c>
      <c r="C321" s="3235" t="s">
        <v>316</v>
      </c>
      <c r="D321" s="3617">
        <v>21.679697029565226</v>
      </c>
      <c r="E321" s="3236">
        <f>D321*Оглавление!$B$14</f>
        <v>2059.5712178086965</v>
      </c>
      <c r="F321" s="3239">
        <f t="shared" si="4"/>
        <v>1235.7427306852178</v>
      </c>
      <c r="I321" s="1172"/>
    </row>
    <row r="322" spans="1:9">
      <c r="A322" s="3278" t="s">
        <v>339</v>
      </c>
      <c r="B322" s="3285"/>
      <c r="C322" s="3280"/>
      <c r="D322" s="3281"/>
      <c r="E322" s="3282"/>
      <c r="F322" s="3286"/>
      <c r="I322" s="1172"/>
    </row>
    <row r="323" spans="1:9">
      <c r="A323" s="3241">
        <v>1600012</v>
      </c>
      <c r="B323" s="3242" t="s">
        <v>571</v>
      </c>
      <c r="C323" s="3243" t="s">
        <v>290</v>
      </c>
      <c r="D323" s="3866">
        <v>8.6032446947128474</v>
      </c>
      <c r="E323" s="3244">
        <f>D323*Оглавление!$B$14</f>
        <v>817.30824599772052</v>
      </c>
      <c r="F323" s="3245">
        <f t="shared" si="4"/>
        <v>490.38494759863232</v>
      </c>
      <c r="I323" s="1172"/>
    </row>
    <row r="324" spans="1:9">
      <c r="A324" s="3214">
        <v>1600024</v>
      </c>
      <c r="B324" s="3039" t="s">
        <v>572</v>
      </c>
      <c r="C324" s="3216" t="s">
        <v>444</v>
      </c>
      <c r="D324" s="3867">
        <v>13.069365934369049</v>
      </c>
      <c r="E324" s="3096">
        <f>D324*Оглавление!$B$14</f>
        <v>1241.5897637650596</v>
      </c>
      <c r="F324" s="3225">
        <f t="shared" si="4"/>
        <v>744.95385825903577</v>
      </c>
      <c r="I324" s="1172"/>
    </row>
    <row r="325" spans="1:9">
      <c r="A325" s="3214">
        <v>1600045</v>
      </c>
      <c r="B325" s="3039" t="s">
        <v>573</v>
      </c>
      <c r="C325" s="3216" t="s">
        <v>316</v>
      </c>
      <c r="D325" s="3867">
        <v>19.305472926686225</v>
      </c>
      <c r="E325" s="3096">
        <f>D325*Оглавление!$B$14</f>
        <v>1834.0199280351912</v>
      </c>
      <c r="F325" s="3225">
        <f t="shared" si="4"/>
        <v>1100.4119568211147</v>
      </c>
      <c r="I325" s="1172"/>
    </row>
    <row r="326" spans="1:9">
      <c r="A326" s="3233">
        <v>1600056</v>
      </c>
      <c r="B326" s="3238" t="s">
        <v>574</v>
      </c>
      <c r="C326" s="3235" t="s">
        <v>285</v>
      </c>
      <c r="D326" s="3617">
        <v>37.638314609106061</v>
      </c>
      <c r="E326" s="3236">
        <f>D326*Оглавление!$B$14</f>
        <v>3575.6398878650757</v>
      </c>
      <c r="F326" s="3239">
        <f t="shared" si="4"/>
        <v>2145.3839327190453</v>
      </c>
      <c r="I326" s="1172"/>
    </row>
    <row r="327" spans="1:9">
      <c r="A327" s="3278" t="s">
        <v>170</v>
      </c>
      <c r="B327" s="3285"/>
      <c r="C327" s="3280"/>
      <c r="D327" s="3281"/>
      <c r="E327" s="3282"/>
      <c r="F327" s="3286"/>
      <c r="I327" s="1172"/>
    </row>
    <row r="328" spans="1:9">
      <c r="A328" s="3241">
        <v>1600053</v>
      </c>
      <c r="B328" s="3242" t="s">
        <v>575</v>
      </c>
      <c r="C328" s="3243" t="s">
        <v>444</v>
      </c>
      <c r="D328" s="3866">
        <v>12.350515081590215</v>
      </c>
      <c r="E328" s="3244">
        <f>D328*Оглавление!$B$14</f>
        <v>1173.2989327510704</v>
      </c>
      <c r="F328" s="3245">
        <f t="shared" si="4"/>
        <v>703.97935965064221</v>
      </c>
      <c r="I328" s="1172"/>
    </row>
    <row r="329" spans="1:9">
      <c r="A329" s="3233">
        <v>1600081</v>
      </c>
      <c r="B329" s="3238" t="s">
        <v>576</v>
      </c>
      <c r="C329" s="3235" t="s">
        <v>316</v>
      </c>
      <c r="D329" s="3617">
        <v>19.102347214674836</v>
      </c>
      <c r="E329" s="3236">
        <f>D329*Оглавление!$B$14</f>
        <v>1814.7229853941094</v>
      </c>
      <c r="F329" s="3239">
        <f t="shared" si="4"/>
        <v>1088.8337912364655</v>
      </c>
      <c r="I329" s="1172"/>
    </row>
    <row r="330" spans="1:9">
      <c r="A330" s="3278" t="s">
        <v>101</v>
      </c>
      <c r="B330" s="3285"/>
      <c r="C330" s="3280"/>
      <c r="D330" s="3281"/>
      <c r="E330" s="3282"/>
      <c r="F330" s="3286"/>
      <c r="I330" s="1172"/>
    </row>
    <row r="331" spans="1:9">
      <c r="A331" s="3241">
        <v>1600004</v>
      </c>
      <c r="B331" s="3242" t="s">
        <v>564</v>
      </c>
      <c r="C331" s="3243" t="s">
        <v>290</v>
      </c>
      <c r="D331" s="3866">
        <v>5.1932661851162809</v>
      </c>
      <c r="E331" s="3244">
        <f>D331*Оглавление!$B$14</f>
        <v>493.3602875860467</v>
      </c>
      <c r="F331" s="3245">
        <f t="shared" si="4"/>
        <v>296.01617255162802</v>
      </c>
      <c r="I331" s="1172"/>
    </row>
    <row r="332" spans="1:9">
      <c r="A332" s="3214">
        <v>1600035</v>
      </c>
      <c r="B332" s="3039" t="s">
        <v>565</v>
      </c>
      <c r="C332" s="3216" t="s">
        <v>444</v>
      </c>
      <c r="D332" s="3867">
        <v>8.6270999757830307</v>
      </c>
      <c r="E332" s="3096">
        <f>D332*Оглавление!$B$14</f>
        <v>819.57449769938796</v>
      </c>
      <c r="F332" s="3225">
        <f t="shared" si="4"/>
        <v>491.7446986196328</v>
      </c>
      <c r="I332" s="1172"/>
    </row>
    <row r="333" spans="1:9">
      <c r="A333" s="3214">
        <v>1600016</v>
      </c>
      <c r="B333" s="3039" t="s">
        <v>426</v>
      </c>
      <c r="C333" s="3216" t="s">
        <v>444</v>
      </c>
      <c r="D333" s="3867">
        <v>7.3787152397952935</v>
      </c>
      <c r="E333" s="3096">
        <f>D333*Оглавление!$B$14</f>
        <v>700.97794778055288</v>
      </c>
      <c r="F333" s="3225">
        <f t="shared" si="4"/>
        <v>420.58676866833173</v>
      </c>
      <c r="I333" s="1172"/>
    </row>
    <row r="334" spans="1:9">
      <c r="A334" s="3214">
        <v>1600011</v>
      </c>
      <c r="B334" s="3039" t="s">
        <v>440</v>
      </c>
      <c r="C334" s="3216" t="s">
        <v>444</v>
      </c>
      <c r="D334" s="3867">
        <v>8.0201047262059237</v>
      </c>
      <c r="E334" s="3096">
        <f>D334*Оглавление!$B$14</f>
        <v>761.90994898956274</v>
      </c>
      <c r="F334" s="3225">
        <f t="shared" si="4"/>
        <v>457.14596939373769</v>
      </c>
      <c r="I334" s="1172"/>
    </row>
    <row r="335" spans="1:9">
      <c r="A335" s="3214">
        <v>1600021</v>
      </c>
      <c r="B335" s="3039" t="s">
        <v>567</v>
      </c>
      <c r="C335" s="3216" t="s">
        <v>444</v>
      </c>
      <c r="D335" s="3867">
        <v>11.539871065995428</v>
      </c>
      <c r="E335" s="3096">
        <f>D335*Оглавление!$B$14</f>
        <v>1096.2877512695657</v>
      </c>
      <c r="F335" s="3225">
        <f t="shared" si="4"/>
        <v>657.77265076173944</v>
      </c>
      <c r="I335" s="1172"/>
    </row>
    <row r="336" spans="1:9">
      <c r="A336" s="3214">
        <v>1600029</v>
      </c>
      <c r="B336" s="3039" t="s">
        <v>569</v>
      </c>
      <c r="C336" s="3216" t="s">
        <v>444</v>
      </c>
      <c r="D336" s="3867">
        <v>14.400227992660559</v>
      </c>
      <c r="E336" s="3096">
        <f>D336*Оглавление!$B$14</f>
        <v>1368.0216593027531</v>
      </c>
      <c r="F336" s="3225">
        <f t="shared" si="4"/>
        <v>820.81299558165188</v>
      </c>
      <c r="I336" s="1172"/>
    </row>
    <row r="337" spans="1:9">
      <c r="A337" s="3233">
        <v>1600039</v>
      </c>
      <c r="B337" s="3238" t="s">
        <v>570</v>
      </c>
      <c r="C337" s="3235" t="s">
        <v>316</v>
      </c>
      <c r="D337" s="3617">
        <v>21.679697029565226</v>
      </c>
      <c r="E337" s="3236">
        <f>D337*Оглавление!$B$14</f>
        <v>2059.5712178086965</v>
      </c>
      <c r="F337" s="3239">
        <f t="shared" si="4"/>
        <v>1235.7427306852178</v>
      </c>
      <c r="I337" s="1172"/>
    </row>
    <row r="338" spans="1:9">
      <c r="A338" s="3278" t="s">
        <v>577</v>
      </c>
      <c r="B338" s="3285"/>
      <c r="C338" s="3280"/>
      <c r="D338" s="3281"/>
      <c r="E338" s="3282"/>
      <c r="F338" s="3286"/>
      <c r="I338" s="1172"/>
    </row>
    <row r="339" spans="1:9">
      <c r="A339" s="3241">
        <v>1600008</v>
      </c>
      <c r="B339" s="3242" t="s">
        <v>571</v>
      </c>
      <c r="C339" s="3243" t="s">
        <v>290</v>
      </c>
      <c r="D339" s="3866">
        <v>9.4745862814814856</v>
      </c>
      <c r="E339" s="3244">
        <f>D339*Оглавление!$B$14</f>
        <v>900.08569674074113</v>
      </c>
      <c r="F339" s="3245">
        <f t="shared" si="4"/>
        <v>540.05141804444474</v>
      </c>
      <c r="I339" s="1172"/>
    </row>
    <row r="340" spans="1:9">
      <c r="A340" s="3214">
        <v>1600014</v>
      </c>
      <c r="B340" s="3039" t="s">
        <v>572</v>
      </c>
      <c r="C340" s="3216" t="s">
        <v>316</v>
      </c>
      <c r="D340" s="3867">
        <v>14.668035787380342</v>
      </c>
      <c r="E340" s="3096">
        <f>D340*Оглавление!$B$14</f>
        <v>1393.4633998011325</v>
      </c>
      <c r="F340" s="3225">
        <f t="shared" si="4"/>
        <v>836.07803988067951</v>
      </c>
      <c r="I340" s="1172"/>
    </row>
    <row r="341" spans="1:9">
      <c r="A341" s="3214">
        <v>1600019</v>
      </c>
      <c r="B341" s="3039" t="s">
        <v>573</v>
      </c>
      <c r="C341" s="3216" t="s">
        <v>316</v>
      </c>
      <c r="D341" s="3867">
        <v>23.087019858823538</v>
      </c>
      <c r="E341" s="3096">
        <f>D341*Оглавление!$B$14</f>
        <v>2193.266886588236</v>
      </c>
      <c r="F341" s="3225">
        <f t="shared" si="4"/>
        <v>1315.9601319529415</v>
      </c>
      <c r="I341" s="1172"/>
    </row>
    <row r="342" spans="1:9">
      <c r="A342" s="3233">
        <v>1600036</v>
      </c>
      <c r="B342" s="3238" t="s">
        <v>574</v>
      </c>
      <c r="C342" s="3235" t="s">
        <v>285</v>
      </c>
      <c r="D342" s="3617">
        <v>42.399685918717729</v>
      </c>
      <c r="E342" s="3236">
        <f>D342*Оглавление!$B$14</f>
        <v>4027.9701622781845</v>
      </c>
      <c r="F342" s="3239">
        <f t="shared" si="4"/>
        <v>2416.7820973669104</v>
      </c>
      <c r="I342" s="1172"/>
    </row>
    <row r="343" spans="1:9">
      <c r="A343" s="3278" t="s">
        <v>400</v>
      </c>
      <c r="B343" s="3285"/>
      <c r="C343" s="3280"/>
      <c r="D343" s="3281"/>
      <c r="E343" s="3282"/>
      <c r="F343" s="3286"/>
      <c r="I343" s="1172"/>
    </row>
    <row r="344" spans="1:9">
      <c r="A344" s="3241">
        <v>1600013</v>
      </c>
      <c r="B344" s="3242" t="s">
        <v>564</v>
      </c>
      <c r="C344" s="3243" t="s">
        <v>290</v>
      </c>
      <c r="D344" s="3866">
        <v>6.898614576183709</v>
      </c>
      <c r="E344" s="3244">
        <f>D344*Оглавление!$B$14</f>
        <v>655.3683847374524</v>
      </c>
      <c r="F344" s="3245">
        <f t="shared" si="4"/>
        <v>393.22103084247146</v>
      </c>
      <c r="I344" s="1172"/>
    </row>
    <row r="345" spans="1:9">
      <c r="A345" s="3214">
        <v>1600066</v>
      </c>
      <c r="B345" s="3039" t="s">
        <v>565</v>
      </c>
      <c r="C345" s="3216" t="s">
        <v>444</v>
      </c>
      <c r="D345" s="3867">
        <v>9.7933772090944142</v>
      </c>
      <c r="E345" s="3096">
        <f>D345*Оглавление!$B$14</f>
        <v>930.37083486396932</v>
      </c>
      <c r="F345" s="3225">
        <f t="shared" si="4"/>
        <v>558.22250091838157</v>
      </c>
      <c r="I345" s="1172"/>
    </row>
    <row r="346" spans="1:9">
      <c r="A346" s="3214">
        <v>1600042</v>
      </c>
      <c r="B346" s="3039" t="s">
        <v>426</v>
      </c>
      <c r="C346" s="3216" t="s">
        <v>290</v>
      </c>
      <c r="D346" s="3867">
        <v>10.75738868874693</v>
      </c>
      <c r="E346" s="3096">
        <f>D346*Оглавление!$B$14</f>
        <v>1021.9519254309583</v>
      </c>
      <c r="F346" s="3225">
        <f t="shared" si="4"/>
        <v>613.17115525857503</v>
      </c>
      <c r="I346" s="1172"/>
    </row>
    <row r="347" spans="1:9">
      <c r="A347" s="3214">
        <v>1600028</v>
      </c>
      <c r="B347" s="3039" t="s">
        <v>440</v>
      </c>
      <c r="C347" s="3216" t="s">
        <v>444</v>
      </c>
      <c r="D347" s="3867">
        <v>10.59953491814947</v>
      </c>
      <c r="E347" s="3096">
        <f>D347*Оглавление!$B$14</f>
        <v>1006.9558172241996</v>
      </c>
      <c r="F347" s="3225">
        <f t="shared" si="4"/>
        <v>604.17349033451978</v>
      </c>
      <c r="I347" s="1172"/>
    </row>
    <row r="348" spans="1:9">
      <c r="A348" s="3214">
        <v>1600050</v>
      </c>
      <c r="B348" s="3039" t="s">
        <v>567</v>
      </c>
      <c r="C348" s="3216" t="s">
        <v>316</v>
      </c>
      <c r="D348" s="3867">
        <v>16.929477709426727</v>
      </c>
      <c r="E348" s="3096">
        <f>D348*Оглавление!$B$14</f>
        <v>1608.3003823955391</v>
      </c>
      <c r="F348" s="3225">
        <f t="shared" si="4"/>
        <v>964.98022943732349</v>
      </c>
      <c r="I348" s="1172"/>
    </row>
    <row r="349" spans="1:9">
      <c r="A349" s="3214">
        <v>1600051</v>
      </c>
      <c r="B349" s="3039" t="s">
        <v>569</v>
      </c>
      <c r="C349" s="3216" t="s">
        <v>316</v>
      </c>
      <c r="D349" s="3867">
        <v>16.596666311337586</v>
      </c>
      <c r="E349" s="3096">
        <f>D349*Оглавление!$B$14</f>
        <v>1576.6832995770706</v>
      </c>
      <c r="F349" s="3225">
        <f t="shared" si="4"/>
        <v>946.00997974624227</v>
      </c>
      <c r="I349" s="1172"/>
    </row>
    <row r="350" spans="1:9">
      <c r="A350" s="3233">
        <v>1600067</v>
      </c>
      <c r="B350" s="3238" t="s">
        <v>570</v>
      </c>
      <c r="C350" s="3235" t="s">
        <v>285</v>
      </c>
      <c r="D350" s="3617">
        <v>29.060247288265113</v>
      </c>
      <c r="E350" s="3236">
        <f>D350*Оглавление!$B$14</f>
        <v>2760.7234923851856</v>
      </c>
      <c r="F350" s="3239">
        <f t="shared" si="4"/>
        <v>1656.4340954311112</v>
      </c>
      <c r="I350" s="1172"/>
    </row>
    <row r="351" spans="1:9">
      <c r="A351" s="3278" t="s">
        <v>578</v>
      </c>
      <c r="B351" s="3285"/>
      <c r="C351" s="3280"/>
      <c r="D351" s="3281"/>
      <c r="E351" s="3282"/>
      <c r="F351" s="3286"/>
      <c r="I351" s="1172"/>
    </row>
    <row r="352" spans="1:9">
      <c r="A352" s="3241">
        <v>1600006</v>
      </c>
      <c r="B352" s="3242" t="s">
        <v>564</v>
      </c>
      <c r="C352" s="3243" t="s">
        <v>290</v>
      </c>
      <c r="D352" s="3866">
        <v>6.8571143619383275</v>
      </c>
      <c r="E352" s="3244">
        <f>D352*Оглавление!$B$14</f>
        <v>651.42586438414116</v>
      </c>
      <c r="F352" s="3245">
        <f t="shared" si="4"/>
        <v>390.85551863048471</v>
      </c>
      <c r="I352" s="1172"/>
    </row>
    <row r="353" spans="1:9">
      <c r="A353" s="3214">
        <v>1600061</v>
      </c>
      <c r="B353" s="3039" t="s">
        <v>565</v>
      </c>
      <c r="C353" s="3216" t="s">
        <v>444</v>
      </c>
      <c r="D353" s="3867">
        <v>11.13843143588076</v>
      </c>
      <c r="E353" s="3096">
        <f>D353*Оглавление!$B$14</f>
        <v>1058.1509864086722</v>
      </c>
      <c r="F353" s="3225">
        <f t="shared" si="4"/>
        <v>634.89059184520329</v>
      </c>
      <c r="I353" s="1172"/>
    </row>
    <row r="354" spans="1:9">
      <c r="A354" s="3214">
        <v>1600026</v>
      </c>
      <c r="B354" s="3039" t="s">
        <v>426</v>
      </c>
      <c r="C354" s="3216" t="s">
        <v>444</v>
      </c>
      <c r="D354" s="3867">
        <v>10.678372956606578</v>
      </c>
      <c r="E354" s="3096">
        <f>D354*Оглавление!$B$14</f>
        <v>1014.445430877625</v>
      </c>
      <c r="F354" s="3225">
        <f t="shared" si="4"/>
        <v>608.66725852657498</v>
      </c>
      <c r="I354" s="1172"/>
    </row>
    <row r="355" spans="1:9">
      <c r="A355" s="3214">
        <v>1600023</v>
      </c>
      <c r="B355" s="3039" t="s">
        <v>440</v>
      </c>
      <c r="C355" s="3216" t="s">
        <v>316</v>
      </c>
      <c r="D355" s="3867">
        <v>11.508746631892427</v>
      </c>
      <c r="E355" s="3096">
        <f>D355*Оглавление!$B$14</f>
        <v>1093.3309300297806</v>
      </c>
      <c r="F355" s="3225">
        <f t="shared" si="4"/>
        <v>655.99855801786839</v>
      </c>
      <c r="I355" s="1172"/>
    </row>
    <row r="356" spans="1:9">
      <c r="A356" s="3214">
        <v>1600034</v>
      </c>
      <c r="B356" s="3039" t="s">
        <v>567</v>
      </c>
      <c r="C356" s="3216" t="s">
        <v>316</v>
      </c>
      <c r="D356" s="3867">
        <v>17.066747040000003</v>
      </c>
      <c r="E356" s="3096">
        <f>D356*Оглавление!$B$14</f>
        <v>1621.3409688000002</v>
      </c>
      <c r="F356" s="3225">
        <f t="shared" si="4"/>
        <v>972.80458128000009</v>
      </c>
      <c r="I356" s="1172"/>
    </row>
    <row r="357" spans="1:9">
      <c r="A357" s="3214">
        <v>1600052</v>
      </c>
      <c r="B357" s="3039" t="s">
        <v>569</v>
      </c>
      <c r="C357" s="3216" t="s">
        <v>316</v>
      </c>
      <c r="D357" s="3867">
        <v>20.89452359024391</v>
      </c>
      <c r="E357" s="3096">
        <f>D357*Оглавление!$B$14</f>
        <v>1984.9797410731715</v>
      </c>
      <c r="F357" s="3225">
        <f t="shared" si="4"/>
        <v>1190.9878446439029</v>
      </c>
      <c r="I357" s="1172"/>
    </row>
    <row r="358" spans="1:9">
      <c r="A358" s="3233">
        <v>1600060</v>
      </c>
      <c r="B358" s="3238" t="s">
        <v>570</v>
      </c>
      <c r="C358" s="3235" t="s">
        <v>285</v>
      </c>
      <c r="D358" s="3617">
        <v>30.601552734768031</v>
      </c>
      <c r="E358" s="3236">
        <f>D358*Оглавление!$B$14</f>
        <v>2907.1475098029628</v>
      </c>
      <c r="F358" s="3239">
        <f t="shared" si="4"/>
        <v>1744.2885058817776</v>
      </c>
      <c r="I358" s="1172"/>
    </row>
    <row r="359" spans="1:9">
      <c r="A359" s="3278" t="s">
        <v>579</v>
      </c>
      <c r="B359" s="3285"/>
      <c r="C359" s="3280"/>
      <c r="D359" s="3281"/>
      <c r="E359" s="3282"/>
      <c r="F359" s="3286"/>
      <c r="I359" s="1172"/>
    </row>
    <row r="360" spans="1:9">
      <c r="A360" s="3241">
        <v>1600003</v>
      </c>
      <c r="B360" s="3242" t="s">
        <v>564</v>
      </c>
      <c r="C360" s="3243" t="s">
        <v>290</v>
      </c>
      <c r="D360" s="3866">
        <v>8.2292963646767561</v>
      </c>
      <c r="E360" s="3244">
        <f>D360*Оглавление!$B$14</f>
        <v>781.78315464429181</v>
      </c>
      <c r="F360" s="3245">
        <f t="shared" si="4"/>
        <v>469.06989278657511</v>
      </c>
      <c r="I360" s="1172"/>
    </row>
    <row r="361" spans="1:9">
      <c r="A361" s="3214">
        <v>1600096</v>
      </c>
      <c r="B361" s="3039" t="s">
        <v>565</v>
      </c>
      <c r="C361" s="3216" t="s">
        <v>316</v>
      </c>
      <c r="D361" s="3867">
        <v>16.328678509317925</v>
      </c>
      <c r="E361" s="3096">
        <f>D361*Оглавление!$B$14</f>
        <v>1551.2244583852028</v>
      </c>
      <c r="F361" s="3225">
        <f t="shared" si="4"/>
        <v>930.7346750311217</v>
      </c>
      <c r="I361" s="1172"/>
    </row>
    <row r="362" spans="1:9">
      <c r="A362" s="3214">
        <v>1600027</v>
      </c>
      <c r="B362" s="3039" t="s">
        <v>426</v>
      </c>
      <c r="C362" s="3216" t="s">
        <v>316</v>
      </c>
      <c r="D362" s="3867">
        <v>13.306226651914901</v>
      </c>
      <c r="E362" s="3096">
        <f>D362*Оглавление!$B$14</f>
        <v>1264.0915319319156</v>
      </c>
      <c r="F362" s="3225">
        <f t="shared" si="4"/>
        <v>758.45491915914931</v>
      </c>
      <c r="I362" s="1172"/>
    </row>
    <row r="363" spans="1:9">
      <c r="A363" s="3233">
        <v>1600055</v>
      </c>
      <c r="B363" s="3238" t="s">
        <v>440</v>
      </c>
      <c r="C363" s="3235" t="s">
        <v>316</v>
      </c>
      <c r="D363" s="3617">
        <v>16.987110639609067</v>
      </c>
      <c r="E363" s="3236">
        <f>D363*Оглавление!$B$14</f>
        <v>1613.7755107628614</v>
      </c>
      <c r="F363" s="3239">
        <f t="shared" si="4"/>
        <v>968.26530645771675</v>
      </c>
      <c r="I363" s="1172"/>
    </row>
    <row r="364" spans="1:9">
      <c r="A364" s="3278" t="s">
        <v>155</v>
      </c>
      <c r="B364" s="3285"/>
      <c r="C364" s="3280"/>
      <c r="D364" s="3281"/>
      <c r="E364" s="3282"/>
      <c r="F364" s="3286"/>
      <c r="I364" s="1172"/>
    </row>
    <row r="365" spans="1:9">
      <c r="A365" s="3241">
        <v>1600078</v>
      </c>
      <c r="B365" s="3242" t="s">
        <v>580</v>
      </c>
      <c r="C365" s="3243" t="s">
        <v>316</v>
      </c>
      <c r="D365" s="3866">
        <v>21.862002081741238</v>
      </c>
      <c r="E365" s="3244">
        <f>D365*Оглавление!$B$14</f>
        <v>2076.8901977654177</v>
      </c>
      <c r="F365" s="3245">
        <f t="shared" si="4"/>
        <v>1246.1341186592508</v>
      </c>
      <c r="I365" s="1172"/>
    </row>
    <row r="366" spans="1:9">
      <c r="A366" s="3214">
        <v>1600044</v>
      </c>
      <c r="B366" s="3039" t="s">
        <v>581</v>
      </c>
      <c r="C366" s="3216" t="s">
        <v>316</v>
      </c>
      <c r="D366" s="3867">
        <v>19.927192772919355</v>
      </c>
      <c r="E366" s="3096">
        <f>D366*Оглавление!$B$14</f>
        <v>1893.0833134273387</v>
      </c>
      <c r="F366" s="3225">
        <f t="shared" si="4"/>
        <v>1135.8499880564032</v>
      </c>
      <c r="I366" s="1172"/>
    </row>
    <row r="367" spans="1:9">
      <c r="A367" s="3214">
        <v>1600017</v>
      </c>
      <c r="B367" s="3039" t="s">
        <v>582</v>
      </c>
      <c r="C367" s="3216" t="s">
        <v>316</v>
      </c>
      <c r="D367" s="3867">
        <v>22.519919432171594</v>
      </c>
      <c r="E367" s="3096">
        <f>D367*Оглавление!$B$14</f>
        <v>2139.3923460563014</v>
      </c>
      <c r="F367" s="3225">
        <f t="shared" si="4"/>
        <v>1283.6354076337807</v>
      </c>
      <c r="I367" s="1172"/>
    </row>
    <row r="368" spans="1:9">
      <c r="A368" s="3214">
        <v>1600057</v>
      </c>
      <c r="B368" s="3039" t="s">
        <v>583</v>
      </c>
      <c r="C368" s="3216" t="s">
        <v>316</v>
      </c>
      <c r="D368" s="3867">
        <v>22.345735986939339</v>
      </c>
      <c r="E368" s="3096">
        <f>D368*Оглавление!$B$14</f>
        <v>2122.8449187592373</v>
      </c>
      <c r="F368" s="3225">
        <f t="shared" si="4"/>
        <v>1273.7069512555422</v>
      </c>
      <c r="I368" s="1172"/>
    </row>
    <row r="369" spans="1:9">
      <c r="A369" s="3214">
        <v>1600089</v>
      </c>
      <c r="B369" s="3039" t="s">
        <v>584</v>
      </c>
      <c r="C369" s="3216" t="s">
        <v>316</v>
      </c>
      <c r="D369" s="3867">
        <v>29.99037836265391</v>
      </c>
      <c r="E369" s="3096">
        <f>D369*Оглавление!$B$14</f>
        <v>2849.0859444521216</v>
      </c>
      <c r="F369" s="3225">
        <f t="shared" si="4"/>
        <v>1709.451566671273</v>
      </c>
      <c r="I369" s="1172"/>
    </row>
    <row r="370" spans="1:9">
      <c r="A370" s="3214">
        <v>1600043</v>
      </c>
      <c r="B370" s="3039" t="s">
        <v>585</v>
      </c>
      <c r="C370" s="3216" t="s">
        <v>285</v>
      </c>
      <c r="D370" s="3867">
        <v>30.532910143331272</v>
      </c>
      <c r="E370" s="3096">
        <f>D370*Оглавление!$B$14</f>
        <v>2900.6264636164706</v>
      </c>
      <c r="F370" s="3225">
        <f t="shared" si="4"/>
        <v>1740.3758781698823</v>
      </c>
      <c r="I370" s="1172"/>
    </row>
    <row r="371" spans="1:9">
      <c r="A371" s="3214">
        <v>1600080</v>
      </c>
      <c r="B371" s="3039" t="s">
        <v>586</v>
      </c>
      <c r="C371" s="3216" t="s">
        <v>285</v>
      </c>
      <c r="D371" s="3867">
        <v>30.429699570877514</v>
      </c>
      <c r="E371" s="3096">
        <f>D371*Оглавление!$B$14</f>
        <v>2890.8214592333638</v>
      </c>
      <c r="F371" s="3225">
        <f t="shared" si="4"/>
        <v>1734.4928755400183</v>
      </c>
      <c r="I371" s="1172"/>
    </row>
    <row r="372" spans="1:9">
      <c r="A372" s="3214">
        <v>1600037</v>
      </c>
      <c r="B372" s="3039" t="s">
        <v>587</v>
      </c>
      <c r="C372" s="3216" t="s">
        <v>285</v>
      </c>
      <c r="D372" s="3867">
        <v>31.899079078309878</v>
      </c>
      <c r="E372" s="3096">
        <f>D372*Оглавление!$B$14</f>
        <v>3030.4125124394386</v>
      </c>
      <c r="F372" s="3225">
        <f t="shared" si="4"/>
        <v>1818.2475074636632</v>
      </c>
      <c r="I372" s="1172"/>
    </row>
    <row r="373" spans="1:9">
      <c r="A373" s="3214">
        <v>1600090</v>
      </c>
      <c r="B373" s="3039" t="s">
        <v>588</v>
      </c>
      <c r="C373" s="3216" t="s">
        <v>285</v>
      </c>
      <c r="D373" s="3867">
        <v>31.820077191284135</v>
      </c>
      <c r="E373" s="3096">
        <f>D373*Оглавление!$B$14</f>
        <v>3022.9073331719928</v>
      </c>
      <c r="F373" s="3225">
        <f t="shared" si="4"/>
        <v>1813.7443999031957</v>
      </c>
      <c r="I373" s="1172"/>
    </row>
    <row r="374" spans="1:9">
      <c r="A374" s="3214">
        <v>1600062</v>
      </c>
      <c r="B374" s="3039" t="s">
        <v>589</v>
      </c>
      <c r="C374" s="3216" t="s">
        <v>285</v>
      </c>
      <c r="D374" s="3867">
        <v>53.472883979515565</v>
      </c>
      <c r="E374" s="3096">
        <f>D374*Оглавление!$B$14</f>
        <v>5079.9239780539783</v>
      </c>
      <c r="F374" s="3225">
        <f t="shared" si="4"/>
        <v>3047.9543868323872</v>
      </c>
      <c r="I374" s="1172"/>
    </row>
    <row r="375" spans="1:9">
      <c r="A375" s="3214">
        <v>1600095</v>
      </c>
      <c r="B375" s="3039" t="s">
        <v>590</v>
      </c>
      <c r="C375" s="3216" t="s">
        <v>298</v>
      </c>
      <c r="D375" s="3867">
        <v>63.832216869565244</v>
      </c>
      <c r="E375" s="3096">
        <f>D375*Оглавление!$B$14</f>
        <v>6064.060602608698</v>
      </c>
      <c r="F375" s="3225">
        <f t="shared" si="4"/>
        <v>3638.4363615652187</v>
      </c>
      <c r="I375" s="1172"/>
    </row>
    <row r="376" spans="1:9">
      <c r="A376" s="3233">
        <v>1600082</v>
      </c>
      <c r="B376" s="3238" t="s">
        <v>591</v>
      </c>
      <c r="C376" s="3235" t="s">
        <v>298</v>
      </c>
      <c r="D376" s="3617">
        <v>52.841505579349686</v>
      </c>
      <c r="E376" s="3236">
        <f>D376*Оглавление!$B$14</f>
        <v>5019.9430300382201</v>
      </c>
      <c r="F376" s="3239">
        <f t="shared" si="4"/>
        <v>3011.9658180229321</v>
      </c>
      <c r="I376" s="1172"/>
    </row>
    <row r="377" spans="1:9">
      <c r="A377" s="3278" t="s">
        <v>143</v>
      </c>
      <c r="B377" s="3285"/>
      <c r="C377" s="3280"/>
      <c r="D377" s="3281"/>
      <c r="E377" s="3282"/>
      <c r="F377" s="3286"/>
      <c r="I377" s="1172"/>
    </row>
    <row r="378" spans="1:9">
      <c r="A378" s="3241">
        <v>1600002</v>
      </c>
      <c r="B378" s="3242" t="s">
        <v>592</v>
      </c>
      <c r="C378" s="3243" t="s">
        <v>316</v>
      </c>
      <c r="D378" s="3866">
        <v>12.173816896744187</v>
      </c>
      <c r="E378" s="3244">
        <f>D378*Оглавление!$B$14</f>
        <v>1156.5126051906977</v>
      </c>
      <c r="F378" s="3245">
        <f t="shared" si="4"/>
        <v>693.90756311441874</v>
      </c>
      <c r="I378" s="1172"/>
    </row>
    <row r="379" spans="1:9">
      <c r="A379" s="3214">
        <v>1600009</v>
      </c>
      <c r="B379" s="3039" t="s">
        <v>593</v>
      </c>
      <c r="C379" s="3216" t="s">
        <v>316</v>
      </c>
      <c r="D379" s="3867">
        <v>18.657689815640925</v>
      </c>
      <c r="E379" s="3096">
        <f>D379*Оглавление!$B$14</f>
        <v>1772.4805324858878</v>
      </c>
      <c r="F379" s="3225">
        <f t="shared" si="4"/>
        <v>1063.4883194915328</v>
      </c>
      <c r="I379" s="1172"/>
    </row>
    <row r="380" spans="1:9">
      <c r="A380" s="3214">
        <v>1600030</v>
      </c>
      <c r="B380" s="3039" t="s">
        <v>594</v>
      </c>
      <c r="C380" s="3216" t="s">
        <v>285</v>
      </c>
      <c r="D380" s="3867">
        <v>32.050187231419493</v>
      </c>
      <c r="E380" s="3096">
        <f>D380*Оглавление!$B$14</f>
        <v>3044.7677869848517</v>
      </c>
      <c r="F380" s="3225">
        <f t="shared" si="4"/>
        <v>1826.8606721909109</v>
      </c>
      <c r="I380" s="1172"/>
    </row>
    <row r="381" spans="1:9">
      <c r="A381" s="3233">
        <v>1600054</v>
      </c>
      <c r="B381" s="3238" t="s">
        <v>595</v>
      </c>
      <c r="C381" s="3235" t="s">
        <v>621</v>
      </c>
      <c r="D381" s="3617">
        <v>56.737383768865243</v>
      </c>
      <c r="E381" s="3236">
        <f>D381*Оглавление!$B$14</f>
        <v>5390.0514580421977</v>
      </c>
      <c r="F381" s="3239">
        <f t="shared" si="4"/>
        <v>3234.0308748253187</v>
      </c>
      <c r="I381" s="1172"/>
    </row>
    <row r="382" spans="1:9">
      <c r="A382" s="3278" t="s">
        <v>404</v>
      </c>
      <c r="B382" s="3285"/>
      <c r="C382" s="3280"/>
      <c r="D382" s="3281"/>
      <c r="E382" s="3282"/>
      <c r="F382" s="3286"/>
      <c r="I382" s="1172"/>
    </row>
    <row r="383" spans="1:9">
      <c r="A383" s="3241">
        <v>1600071</v>
      </c>
      <c r="B383" s="3242" t="s">
        <v>596</v>
      </c>
      <c r="C383" s="3243" t="s">
        <v>316</v>
      </c>
      <c r="D383" s="3866">
        <v>22.621001322470786</v>
      </c>
      <c r="E383" s="3244">
        <f>D383*Оглавление!$B$14</f>
        <v>2148.9951256347244</v>
      </c>
      <c r="F383" s="3245">
        <f t="shared" si="4"/>
        <v>1289.3970753808346</v>
      </c>
      <c r="I383" s="1172"/>
    </row>
    <row r="384" spans="1:9">
      <c r="A384" s="3233">
        <v>1600088</v>
      </c>
      <c r="B384" s="3238" t="s">
        <v>597</v>
      </c>
      <c r="C384" s="3235" t="s">
        <v>326</v>
      </c>
      <c r="D384" s="3617">
        <v>35.166862188235797</v>
      </c>
      <c r="E384" s="3236">
        <f>D384*Оглавление!$B$14</f>
        <v>3340.8519078824006</v>
      </c>
      <c r="F384" s="3239">
        <f t="shared" si="4"/>
        <v>2004.5111447294403</v>
      </c>
      <c r="I384" s="1172"/>
    </row>
    <row r="385" spans="1:9">
      <c r="A385" s="3278" t="s">
        <v>598</v>
      </c>
      <c r="B385" s="3285"/>
      <c r="C385" s="3280"/>
      <c r="D385" s="3281"/>
      <c r="E385" s="3282"/>
      <c r="F385" s="3286"/>
      <c r="I385" s="1172"/>
    </row>
    <row r="386" spans="1:9">
      <c r="A386" s="3241">
        <v>1600063</v>
      </c>
      <c r="B386" s="3242" t="s">
        <v>599</v>
      </c>
      <c r="C386" s="3243" t="s">
        <v>313</v>
      </c>
      <c r="D386" s="3866">
        <v>18.261587914741636</v>
      </c>
      <c r="E386" s="3244">
        <f>D386*Оглавление!$B$14</f>
        <v>1734.8508519004554</v>
      </c>
      <c r="F386" s="3245">
        <f t="shared" si="4"/>
        <v>1040.9105111402732</v>
      </c>
      <c r="I386" s="1172"/>
    </row>
    <row r="387" spans="1:9">
      <c r="A387" s="3233">
        <v>1600106</v>
      </c>
      <c r="B387" s="3238" t="s">
        <v>600</v>
      </c>
      <c r="C387" s="3235" t="s">
        <v>326</v>
      </c>
      <c r="D387" s="3617">
        <v>31.037574726286351</v>
      </c>
      <c r="E387" s="3236">
        <f>D387*Оглавление!$B$14</f>
        <v>2948.5695989972032</v>
      </c>
      <c r="F387" s="3239">
        <f t="shared" si="4"/>
        <v>1769.1417593983219</v>
      </c>
      <c r="I387" s="1172"/>
    </row>
    <row r="388" spans="1:9">
      <c r="A388" s="3278" t="s">
        <v>168</v>
      </c>
      <c r="B388" s="3285"/>
      <c r="C388" s="3280"/>
      <c r="D388" s="3281"/>
      <c r="E388" s="3282"/>
      <c r="F388" s="3286"/>
      <c r="I388" s="1172"/>
    </row>
    <row r="389" spans="1:9">
      <c r="A389" s="3241">
        <v>1600038</v>
      </c>
      <c r="B389" s="3242" t="s">
        <v>599</v>
      </c>
      <c r="C389" s="3243" t="s">
        <v>444</v>
      </c>
      <c r="D389" s="3866">
        <v>12.109354136822434</v>
      </c>
      <c r="E389" s="3244">
        <f>D389*Оглавление!$B$14</f>
        <v>1150.3886429981312</v>
      </c>
      <c r="F389" s="3245">
        <f t="shared" si="4"/>
        <v>690.23318579887871</v>
      </c>
      <c r="I389" s="1172"/>
    </row>
    <row r="390" spans="1:9">
      <c r="A390" s="3214">
        <v>1600058</v>
      </c>
      <c r="B390" s="3039" t="s">
        <v>600</v>
      </c>
      <c r="C390" s="3216" t="s">
        <v>316</v>
      </c>
      <c r="D390" s="3867">
        <v>21.618171642269164</v>
      </c>
      <c r="E390" s="3096">
        <f>D390*Оглавление!$B$14</f>
        <v>2053.7263060155706</v>
      </c>
      <c r="F390" s="3225">
        <f t="shared" si="4"/>
        <v>1232.2357836093424</v>
      </c>
      <c r="I390" s="1172"/>
    </row>
    <row r="391" spans="1:9">
      <c r="A391" s="3214">
        <v>1600076</v>
      </c>
      <c r="B391" s="3039" t="s">
        <v>601</v>
      </c>
      <c r="C391" s="3216" t="s">
        <v>316</v>
      </c>
      <c r="D391" s="3867">
        <v>16.524215241828156</v>
      </c>
      <c r="E391" s="3096">
        <f>D391*Оглавление!$B$14</f>
        <v>1569.8004479736749</v>
      </c>
      <c r="F391" s="3225">
        <f t="shared" ref="F391:F401" si="5">E391-E391*$B$4/100</f>
        <v>941.88026878420499</v>
      </c>
      <c r="I391" s="1172"/>
    </row>
    <row r="392" spans="1:9">
      <c r="A392" s="3214">
        <v>1600070</v>
      </c>
      <c r="B392" s="3039" t="s">
        <v>602</v>
      </c>
      <c r="C392" s="3216" t="s">
        <v>316</v>
      </c>
      <c r="D392" s="3867">
        <v>24.999602413051363</v>
      </c>
      <c r="E392" s="3096">
        <f>D392*Оглавление!$B$14</f>
        <v>2374.9622292398794</v>
      </c>
      <c r="F392" s="3225">
        <f t="shared" si="5"/>
        <v>1424.9773375439277</v>
      </c>
      <c r="I392" s="1172"/>
    </row>
    <row r="393" spans="1:9">
      <c r="A393" s="3214">
        <v>1600087</v>
      </c>
      <c r="B393" s="3039" t="s">
        <v>603</v>
      </c>
      <c r="C393" s="3216" t="s">
        <v>279</v>
      </c>
      <c r="D393" s="3867">
        <v>28.541924192558884</v>
      </c>
      <c r="E393" s="3096">
        <f>D393*Оглавление!$B$14</f>
        <v>2711.4827982930942</v>
      </c>
      <c r="F393" s="3225">
        <f t="shared" si="5"/>
        <v>1626.8896789758564</v>
      </c>
      <c r="I393" s="1172"/>
    </row>
    <row r="394" spans="1:9">
      <c r="A394" s="3233">
        <v>1600085</v>
      </c>
      <c r="B394" s="3238" t="s">
        <v>604</v>
      </c>
      <c r="C394" s="3235" t="s">
        <v>298</v>
      </c>
      <c r="D394" s="3617">
        <v>46.52897341649733</v>
      </c>
      <c r="E394" s="3236">
        <f>D394*Оглавление!$B$14</f>
        <v>4420.2524745672463</v>
      </c>
      <c r="F394" s="3239">
        <f t="shared" si="5"/>
        <v>2652.1514847403478</v>
      </c>
      <c r="I394" s="1172"/>
    </row>
    <row r="395" spans="1:9">
      <c r="A395" s="3278" t="s">
        <v>169</v>
      </c>
      <c r="B395" s="3285"/>
      <c r="C395" s="3280"/>
      <c r="D395" s="3281"/>
      <c r="E395" s="3282"/>
      <c r="F395" s="3286"/>
      <c r="I395" s="1172"/>
    </row>
    <row r="396" spans="1:9">
      <c r="A396" s="3241">
        <v>1600018</v>
      </c>
      <c r="B396" s="3242" t="s">
        <v>599</v>
      </c>
      <c r="C396" s="3243" t="s">
        <v>316</v>
      </c>
      <c r="D396" s="3866">
        <v>12.781347632085058</v>
      </c>
      <c r="E396" s="3244">
        <f>D396*Оглавление!$B$14</f>
        <v>1214.2280250480806</v>
      </c>
      <c r="F396" s="3245">
        <f t="shared" si="5"/>
        <v>728.53681502884831</v>
      </c>
      <c r="I396" s="1172"/>
    </row>
    <row r="397" spans="1:9">
      <c r="A397" s="3214">
        <v>1600049</v>
      </c>
      <c r="B397" s="3039" t="s">
        <v>600</v>
      </c>
      <c r="C397" s="3216" t="s">
        <v>316</v>
      </c>
      <c r="D397" s="3867">
        <v>16.915824521187766</v>
      </c>
      <c r="E397" s="3096">
        <f>D397*Оглавление!$B$14</f>
        <v>1607.0033295128378</v>
      </c>
      <c r="F397" s="3225">
        <f t="shared" si="5"/>
        <v>964.20199770770273</v>
      </c>
      <c r="I397" s="1172"/>
    </row>
    <row r="398" spans="1:9">
      <c r="A398" s="3214">
        <v>1600032</v>
      </c>
      <c r="B398" s="3039" t="s">
        <v>601</v>
      </c>
      <c r="C398" s="3216" t="s">
        <v>316</v>
      </c>
      <c r="D398" s="3867">
        <v>18.72111842246068</v>
      </c>
      <c r="E398" s="3096">
        <f>D398*Оглавление!$B$14</f>
        <v>1778.5062501337645</v>
      </c>
      <c r="F398" s="3225">
        <f t="shared" si="5"/>
        <v>1067.1037500802586</v>
      </c>
      <c r="I398" s="1172"/>
    </row>
    <row r="399" spans="1:9">
      <c r="A399" s="3214">
        <v>1600033</v>
      </c>
      <c r="B399" s="3039" t="s">
        <v>602</v>
      </c>
      <c r="C399" s="3216" t="s">
        <v>285</v>
      </c>
      <c r="D399" s="3867">
        <v>25.456720432863072</v>
      </c>
      <c r="E399" s="3096">
        <f>D399*Оглавление!$B$14</f>
        <v>2418.3884411219919</v>
      </c>
      <c r="F399" s="3225">
        <f t="shared" si="5"/>
        <v>1451.0330646731952</v>
      </c>
      <c r="I399" s="1172"/>
    </row>
    <row r="400" spans="1:9">
      <c r="A400" s="3214">
        <v>1600079</v>
      </c>
      <c r="B400" s="3039" t="s">
        <v>603</v>
      </c>
      <c r="C400" s="3216" t="s">
        <v>285</v>
      </c>
      <c r="D400" s="3867">
        <v>40.236650632770953</v>
      </c>
      <c r="E400" s="3096">
        <f>D400*Оглавление!$B$14</f>
        <v>3822.4818101132405</v>
      </c>
      <c r="F400" s="3225">
        <f t="shared" si="5"/>
        <v>2293.4890860679443</v>
      </c>
      <c r="I400" s="1172"/>
    </row>
    <row r="401" spans="1:9">
      <c r="A401" s="3214">
        <v>1600048</v>
      </c>
      <c r="B401" s="3039" t="s">
        <v>604</v>
      </c>
      <c r="C401" s="3216" t="s">
        <v>298</v>
      </c>
      <c r="D401" s="3867">
        <v>48.516150904707366</v>
      </c>
      <c r="E401" s="3096">
        <f>D401*Оглавление!$B$14</f>
        <v>4609.0343359471999</v>
      </c>
      <c r="F401" s="3225">
        <f t="shared" si="5"/>
        <v>2765.4206015683203</v>
      </c>
      <c r="I401" s="1172"/>
    </row>
    <row r="402" spans="1:9">
      <c r="A402" s="3258" t="s">
        <v>605</v>
      </c>
      <c r="B402" s="3259"/>
      <c r="C402" s="3259"/>
      <c r="D402" s="3617"/>
      <c r="E402" s="3257"/>
      <c r="F402" s="3259"/>
      <c r="I402" s="1172"/>
    </row>
    <row r="403" spans="1:9">
      <c r="A403" s="3289" t="s">
        <v>93</v>
      </c>
      <c r="B403" s="3290"/>
      <c r="C403" s="3291"/>
      <c r="D403" s="3292"/>
      <c r="E403" s="3293"/>
      <c r="F403" s="3294"/>
      <c r="I403" s="1172"/>
    </row>
    <row r="404" spans="1:9">
      <c r="A404" s="3260">
        <v>3400006</v>
      </c>
      <c r="B404" s="3242" t="s">
        <v>426</v>
      </c>
      <c r="C404" s="3243" t="s">
        <v>444</v>
      </c>
      <c r="D404" s="3866">
        <v>6.8741754416383172</v>
      </c>
      <c r="E404" s="3244">
        <f>D404*Оглавление!$B$14</f>
        <v>653.04666695564015</v>
      </c>
      <c r="F404" s="3245">
        <f t="shared" ref="F404:F453" si="6">E404-E404*$B$4/100</f>
        <v>391.82800017338411</v>
      </c>
      <c r="I404" s="1172"/>
    </row>
    <row r="405" spans="1:9">
      <c r="A405" s="3217">
        <v>3400002</v>
      </c>
      <c r="B405" s="3039" t="s">
        <v>442</v>
      </c>
      <c r="C405" s="3216" t="s">
        <v>606</v>
      </c>
      <c r="D405" s="3867">
        <v>9.5087708352842792</v>
      </c>
      <c r="E405" s="3096">
        <f>D405*Оглавление!$B$14</f>
        <v>903.33322935200658</v>
      </c>
      <c r="F405" s="3225">
        <f t="shared" si="6"/>
        <v>541.9999376112039</v>
      </c>
      <c r="I405" s="1172"/>
    </row>
    <row r="406" spans="1:9">
      <c r="A406" s="3217">
        <v>3400065</v>
      </c>
      <c r="B406" s="3039" t="s">
        <v>607</v>
      </c>
      <c r="C406" s="3216" t="s">
        <v>285</v>
      </c>
      <c r="D406" s="3867">
        <v>19.314538710567508</v>
      </c>
      <c r="E406" s="3096">
        <f>D406*Оглавление!$B$14</f>
        <v>1834.8811775039132</v>
      </c>
      <c r="F406" s="3225">
        <f t="shared" si="6"/>
        <v>1100.9287065023479</v>
      </c>
      <c r="I406" s="1172"/>
    </row>
    <row r="407" spans="1:9">
      <c r="A407" s="3217">
        <v>3400001</v>
      </c>
      <c r="B407" s="3039" t="s">
        <v>570</v>
      </c>
      <c r="C407" s="3216" t="s">
        <v>326</v>
      </c>
      <c r="D407" s="3867">
        <v>14.859886080228854</v>
      </c>
      <c r="E407" s="3096">
        <f>D407*Оглавление!$B$14</f>
        <v>1411.6891776217412</v>
      </c>
      <c r="F407" s="3225">
        <f t="shared" si="6"/>
        <v>847.01350657304465</v>
      </c>
      <c r="I407" s="1172"/>
    </row>
    <row r="408" spans="1:9">
      <c r="A408" s="3217">
        <v>3400028</v>
      </c>
      <c r="B408" s="3039" t="s">
        <v>608</v>
      </c>
      <c r="C408" s="3216" t="s">
        <v>280</v>
      </c>
      <c r="D408" s="3867">
        <v>30.680460789564908</v>
      </c>
      <c r="E408" s="3096">
        <f>D408*Оглавление!$B$14</f>
        <v>2914.6437750086661</v>
      </c>
      <c r="F408" s="3225">
        <f t="shared" si="6"/>
        <v>1748.7862650051998</v>
      </c>
      <c r="I408" s="1172"/>
    </row>
    <row r="409" spans="1:9">
      <c r="A409" s="3240">
        <v>3400004</v>
      </c>
      <c r="B409" s="3238" t="s">
        <v>609</v>
      </c>
      <c r="C409" s="3235" t="s">
        <v>280</v>
      </c>
      <c r="D409" s="3617">
        <v>26.95169934017067</v>
      </c>
      <c r="E409" s="3236">
        <f>D409*Оглавление!$B$14</f>
        <v>2560.4114373162138</v>
      </c>
      <c r="F409" s="3239">
        <f t="shared" si="6"/>
        <v>1536.2468623897282</v>
      </c>
      <c r="I409" s="1172"/>
    </row>
    <row r="410" spans="1:9">
      <c r="A410" s="3278" t="s">
        <v>108</v>
      </c>
      <c r="B410" s="3285"/>
      <c r="C410" s="3280"/>
      <c r="D410" s="3281"/>
      <c r="E410" s="3282"/>
      <c r="F410" s="3286"/>
      <c r="I410" s="1172"/>
    </row>
    <row r="411" spans="1:9">
      <c r="A411" s="3260">
        <v>3400019</v>
      </c>
      <c r="B411" s="3242" t="s">
        <v>572</v>
      </c>
      <c r="C411" s="3243" t="s">
        <v>316</v>
      </c>
      <c r="D411" s="3866">
        <v>12.119303484395184</v>
      </c>
      <c r="E411" s="3244">
        <f>D411*Оглавление!$B$14</f>
        <v>1151.3338310175425</v>
      </c>
      <c r="F411" s="3245">
        <f t="shared" si="6"/>
        <v>690.80029861052549</v>
      </c>
      <c r="I411" s="1172"/>
    </row>
    <row r="412" spans="1:9">
      <c r="A412" s="3217">
        <v>3400011</v>
      </c>
      <c r="B412" s="3039" t="s">
        <v>610</v>
      </c>
      <c r="C412" s="3216" t="s">
        <v>285</v>
      </c>
      <c r="D412" s="3867">
        <v>16.795543039721604</v>
      </c>
      <c r="E412" s="3096">
        <f>D412*Оглавление!$B$14</f>
        <v>1595.5765887735524</v>
      </c>
      <c r="F412" s="3225">
        <f t="shared" si="6"/>
        <v>957.34595326413148</v>
      </c>
      <c r="I412" s="1172"/>
    </row>
    <row r="413" spans="1:9">
      <c r="A413" s="3217">
        <v>3400008</v>
      </c>
      <c r="B413" s="3039" t="s">
        <v>574</v>
      </c>
      <c r="C413" s="3216" t="s">
        <v>285</v>
      </c>
      <c r="D413" s="3867">
        <v>24.303896339430601</v>
      </c>
      <c r="E413" s="3096">
        <f>D413*Оглавление!$B$14</f>
        <v>2308.8701522459069</v>
      </c>
      <c r="F413" s="3225">
        <f t="shared" si="6"/>
        <v>1385.3220913475441</v>
      </c>
      <c r="I413" s="1172"/>
    </row>
    <row r="414" spans="1:9">
      <c r="A414" s="3240">
        <v>3400029</v>
      </c>
      <c r="B414" s="3238" t="s">
        <v>611</v>
      </c>
      <c r="C414" s="3235" t="s">
        <v>612</v>
      </c>
      <c r="D414" s="3617">
        <v>40.025703161257987</v>
      </c>
      <c r="E414" s="3236">
        <f>D414*Оглавление!$B$14</f>
        <v>3802.4418003195087</v>
      </c>
      <c r="F414" s="3239">
        <f t="shared" si="6"/>
        <v>2281.4650801917051</v>
      </c>
      <c r="I414" s="1172"/>
    </row>
    <row r="415" spans="1:9">
      <c r="A415" s="3278" t="s">
        <v>101</v>
      </c>
      <c r="B415" s="3285"/>
      <c r="C415" s="3280"/>
      <c r="D415" s="3281"/>
      <c r="E415" s="3282"/>
      <c r="F415" s="3286"/>
      <c r="I415" s="1172"/>
    </row>
    <row r="416" spans="1:9">
      <c r="A416" s="3260">
        <v>3400016</v>
      </c>
      <c r="B416" s="3242" t="s">
        <v>426</v>
      </c>
      <c r="C416" s="3243" t="s">
        <v>444</v>
      </c>
      <c r="D416" s="3866">
        <v>7.1435147590722368</v>
      </c>
      <c r="E416" s="3244">
        <f>D416*Оглавление!$B$14</f>
        <v>678.63390211186254</v>
      </c>
      <c r="F416" s="3245">
        <f t="shared" si="6"/>
        <v>407.18034126711751</v>
      </c>
      <c r="I416" s="1172"/>
    </row>
    <row r="417" spans="1:9">
      <c r="A417" s="3217">
        <v>3400010</v>
      </c>
      <c r="B417" s="3039" t="s">
        <v>442</v>
      </c>
      <c r="C417" s="3216" t="s">
        <v>316</v>
      </c>
      <c r="D417" s="3867">
        <v>10.225058184782617</v>
      </c>
      <c r="E417" s="3096">
        <f>D417*Оглавление!$B$14</f>
        <v>971.38052755434853</v>
      </c>
      <c r="F417" s="3225">
        <f t="shared" si="6"/>
        <v>582.82831653260905</v>
      </c>
      <c r="I417" s="1172"/>
    </row>
    <row r="418" spans="1:9">
      <c r="A418" s="3217">
        <v>3400005</v>
      </c>
      <c r="B418" s="3039" t="s">
        <v>570</v>
      </c>
      <c r="C418" s="3216" t="s">
        <v>326</v>
      </c>
      <c r="D418" s="3867">
        <v>15.574586996562344</v>
      </c>
      <c r="E418" s="3096">
        <f>D418*Оглавление!$B$14</f>
        <v>1479.5857646734228</v>
      </c>
      <c r="F418" s="3225">
        <f t="shared" si="6"/>
        <v>887.75145880405364</v>
      </c>
      <c r="I418" s="1172"/>
    </row>
    <row r="419" spans="1:9">
      <c r="A419" s="3240">
        <v>3400013</v>
      </c>
      <c r="B419" s="3238" t="s">
        <v>609</v>
      </c>
      <c r="C419" s="3235" t="s">
        <v>280</v>
      </c>
      <c r="D419" s="3617">
        <v>26.788179614704045</v>
      </c>
      <c r="E419" s="3236">
        <f>D419*Оглавление!$B$14</f>
        <v>2544.8770633968843</v>
      </c>
      <c r="F419" s="3239">
        <f t="shared" si="6"/>
        <v>1526.9262380381306</v>
      </c>
      <c r="I419" s="1172"/>
    </row>
    <row r="420" spans="1:9">
      <c r="A420" s="3278" t="s">
        <v>577</v>
      </c>
      <c r="B420" s="3285"/>
      <c r="C420" s="3280"/>
      <c r="D420" s="3281"/>
      <c r="E420" s="3282"/>
      <c r="F420" s="3286"/>
      <c r="I420" s="1172"/>
    </row>
    <row r="421" spans="1:9">
      <c r="A421" s="3260">
        <v>3400037</v>
      </c>
      <c r="B421" s="3242" t="s">
        <v>572</v>
      </c>
      <c r="C421" s="3243" t="s">
        <v>316</v>
      </c>
      <c r="D421" s="3866">
        <v>13.704395801565383</v>
      </c>
      <c r="E421" s="3244">
        <f>D421*Оглавление!$B$14</f>
        <v>1301.9176011487114</v>
      </c>
      <c r="F421" s="3245">
        <f t="shared" si="6"/>
        <v>781.15056068922684</v>
      </c>
      <c r="I421" s="1172"/>
    </row>
    <row r="422" spans="1:9">
      <c r="A422" s="3217">
        <v>3400012</v>
      </c>
      <c r="B422" s="3039" t="s">
        <v>610</v>
      </c>
      <c r="C422" s="3216" t="s">
        <v>285</v>
      </c>
      <c r="D422" s="3867">
        <v>20.023248561999459</v>
      </c>
      <c r="E422" s="3096">
        <f>D422*Оглавление!$B$14</f>
        <v>1902.2086133899486</v>
      </c>
      <c r="F422" s="3225">
        <f t="shared" si="6"/>
        <v>1141.325168033969</v>
      </c>
      <c r="I422" s="1172"/>
    </row>
    <row r="423" spans="1:9">
      <c r="A423" s="3217">
        <v>3400003</v>
      </c>
      <c r="B423" s="3039" t="s">
        <v>574</v>
      </c>
      <c r="C423" s="3216" t="s">
        <v>298</v>
      </c>
      <c r="D423" s="3867">
        <v>31.627745631761286</v>
      </c>
      <c r="E423" s="3096">
        <f>D423*Оглавление!$B$14</f>
        <v>3004.6358350173223</v>
      </c>
      <c r="F423" s="3225">
        <f t="shared" si="6"/>
        <v>1802.7815010103934</v>
      </c>
      <c r="I423" s="1172"/>
    </row>
    <row r="424" spans="1:9">
      <c r="A424" s="3240">
        <v>3400017</v>
      </c>
      <c r="B424" s="3238" t="s">
        <v>611</v>
      </c>
      <c r="C424" s="3235" t="s">
        <v>612</v>
      </c>
      <c r="D424" s="3617">
        <v>53.382262600242903</v>
      </c>
      <c r="E424" s="3236">
        <f>D424*Оглавление!$B$14</f>
        <v>5071.3149470230755</v>
      </c>
      <c r="F424" s="3239">
        <f t="shared" si="6"/>
        <v>3042.7889682138457</v>
      </c>
      <c r="I424" s="1172"/>
    </row>
    <row r="425" spans="1:9">
      <c r="A425" s="3278" t="s">
        <v>400</v>
      </c>
      <c r="B425" s="3285"/>
      <c r="C425" s="3280"/>
      <c r="D425" s="3281"/>
      <c r="E425" s="3282"/>
      <c r="F425" s="3286"/>
      <c r="I425" s="1172"/>
    </row>
    <row r="426" spans="1:9">
      <c r="A426" s="3260">
        <v>3400047</v>
      </c>
      <c r="B426" s="3242" t="s">
        <v>426</v>
      </c>
      <c r="C426" s="3243" t="s">
        <v>606</v>
      </c>
      <c r="D426" s="3866">
        <v>10.360029747518908</v>
      </c>
      <c r="E426" s="3244">
        <f>D426*Оглавление!$B$14</f>
        <v>984.20282601429631</v>
      </c>
      <c r="F426" s="3245">
        <f t="shared" si="6"/>
        <v>590.52169560857783</v>
      </c>
      <c r="I426" s="1172"/>
    </row>
    <row r="427" spans="1:9">
      <c r="A427" s="3217">
        <v>3400032</v>
      </c>
      <c r="B427" s="3039" t="s">
        <v>442</v>
      </c>
      <c r="C427" s="3216" t="s">
        <v>316</v>
      </c>
      <c r="D427" s="3867">
        <v>15.064103904120705</v>
      </c>
      <c r="E427" s="3096">
        <f>D427*Оглавление!$B$14</f>
        <v>1431.0898708914669</v>
      </c>
      <c r="F427" s="3225">
        <f t="shared" si="6"/>
        <v>858.65392253488017</v>
      </c>
      <c r="I427" s="1172"/>
    </row>
    <row r="428" spans="1:9">
      <c r="A428" s="3217">
        <v>3400018</v>
      </c>
      <c r="B428" s="3039" t="s">
        <v>570</v>
      </c>
      <c r="C428" s="3216" t="s">
        <v>285</v>
      </c>
      <c r="D428" s="3867">
        <v>24.106013797137173</v>
      </c>
      <c r="E428" s="3096">
        <f>D428*Оглавление!$B$14</f>
        <v>2290.0713107280312</v>
      </c>
      <c r="F428" s="3225">
        <f t="shared" si="6"/>
        <v>1374.0427864368187</v>
      </c>
      <c r="I428" s="1172"/>
    </row>
    <row r="429" spans="1:9">
      <c r="A429" s="3240">
        <v>3400044</v>
      </c>
      <c r="B429" s="3238" t="s">
        <v>609</v>
      </c>
      <c r="C429" s="3235" t="s">
        <v>612</v>
      </c>
      <c r="D429" s="3617">
        <v>41.589998596992068</v>
      </c>
      <c r="E429" s="3236">
        <f>D429*Оглавление!$B$14</f>
        <v>3951.0498667142465</v>
      </c>
      <c r="F429" s="3239">
        <f t="shared" si="6"/>
        <v>2370.629920028548</v>
      </c>
      <c r="I429" s="1172"/>
    </row>
    <row r="430" spans="1:9">
      <c r="A430" s="3278" t="s">
        <v>578</v>
      </c>
      <c r="B430" s="3285"/>
      <c r="C430" s="3280"/>
      <c r="D430" s="3281"/>
      <c r="E430" s="3282"/>
      <c r="F430" s="3286"/>
      <c r="I430" s="1172"/>
    </row>
    <row r="431" spans="1:9">
      <c r="A431" s="3260">
        <v>3400031</v>
      </c>
      <c r="B431" s="3242" t="s">
        <v>426</v>
      </c>
      <c r="C431" s="3243" t="s">
        <v>316</v>
      </c>
      <c r="D431" s="3866">
        <v>10.033871950339345</v>
      </c>
      <c r="E431" s="3244">
        <f>D431*Оглавление!$B$14</f>
        <v>953.21783528223773</v>
      </c>
      <c r="F431" s="3245">
        <f t="shared" si="6"/>
        <v>571.93070116934268</v>
      </c>
      <c r="I431" s="1172"/>
    </row>
    <row r="432" spans="1:9">
      <c r="A432" s="3217">
        <v>3400014</v>
      </c>
      <c r="B432" s="3039" t="s">
        <v>442</v>
      </c>
      <c r="C432" s="3216" t="s">
        <v>316</v>
      </c>
      <c r="D432" s="3867">
        <v>14.315230365211706</v>
      </c>
      <c r="E432" s="3096">
        <f>D432*Оглавление!$B$14</f>
        <v>1359.946884695112</v>
      </c>
      <c r="F432" s="3225">
        <f t="shared" si="6"/>
        <v>815.96813081706716</v>
      </c>
      <c r="I432" s="1172"/>
    </row>
    <row r="433" spans="1:9">
      <c r="A433" s="3217">
        <v>3400162</v>
      </c>
      <c r="B433" s="3039" t="s">
        <v>570</v>
      </c>
      <c r="C433" s="3216" t="s">
        <v>285</v>
      </c>
      <c r="D433" s="3867">
        <v>22.313435242255242</v>
      </c>
      <c r="E433" s="3096">
        <f>D433*Оглавление!$B$14</f>
        <v>2119.776348014248</v>
      </c>
      <c r="F433" s="3225">
        <f t="shared" si="6"/>
        <v>1271.865808808549</v>
      </c>
      <c r="I433" s="1172"/>
    </row>
    <row r="434" spans="1:9">
      <c r="A434" s="3240">
        <v>3400035</v>
      </c>
      <c r="B434" s="3238" t="s">
        <v>609</v>
      </c>
      <c r="C434" s="3235" t="s">
        <v>612</v>
      </c>
      <c r="D434" s="3617">
        <v>39.814612973164643</v>
      </c>
      <c r="E434" s="3236">
        <f>D434*Оглавление!$B$14</f>
        <v>3782.3882324506412</v>
      </c>
      <c r="F434" s="3239">
        <f t="shared" si="6"/>
        <v>2269.4329394703846</v>
      </c>
      <c r="I434" s="1172"/>
    </row>
    <row r="435" spans="1:9">
      <c r="A435" s="3278" t="s">
        <v>143</v>
      </c>
      <c r="B435" s="3285"/>
      <c r="C435" s="3280"/>
      <c r="D435" s="3281"/>
      <c r="E435" s="3282"/>
      <c r="F435" s="3286"/>
      <c r="I435" s="1172"/>
    </row>
    <row r="436" spans="1:9">
      <c r="A436" s="3260">
        <v>3400033</v>
      </c>
      <c r="B436" s="3242" t="s">
        <v>593</v>
      </c>
      <c r="C436" s="3243" t="s">
        <v>285</v>
      </c>
      <c r="D436" s="3866">
        <v>19.368814210641233</v>
      </c>
      <c r="E436" s="3244">
        <f>D436*Оглавление!$B$14</f>
        <v>1840.0373500109172</v>
      </c>
      <c r="F436" s="3245">
        <f t="shared" si="6"/>
        <v>1104.0224100065502</v>
      </c>
      <c r="I436" s="1172"/>
    </row>
    <row r="437" spans="1:9">
      <c r="A437" s="3217">
        <v>3400021</v>
      </c>
      <c r="B437" s="3039" t="s">
        <v>613</v>
      </c>
      <c r="C437" s="3216" t="s">
        <v>298</v>
      </c>
      <c r="D437" s="3867">
        <v>29.074929963002635</v>
      </c>
      <c r="E437" s="3096">
        <f>D437*Оглавление!$B$14</f>
        <v>2762.1183464852502</v>
      </c>
      <c r="F437" s="3225">
        <f t="shared" si="6"/>
        <v>1657.27100789115</v>
      </c>
      <c r="I437" s="1172"/>
    </row>
    <row r="438" spans="1:9">
      <c r="A438" s="3217">
        <v>3400022</v>
      </c>
      <c r="B438" s="3039" t="s">
        <v>595</v>
      </c>
      <c r="C438" s="3216" t="s">
        <v>614</v>
      </c>
      <c r="D438" s="3867">
        <v>46.061482982336969</v>
      </c>
      <c r="E438" s="3096">
        <f>D438*Оглавление!$B$14</f>
        <v>4375.8408833220119</v>
      </c>
      <c r="F438" s="3225">
        <f t="shared" si="6"/>
        <v>2625.5045299932071</v>
      </c>
      <c r="I438" s="1172"/>
    </row>
    <row r="439" spans="1:9">
      <c r="A439" s="3240">
        <v>3400050</v>
      </c>
      <c r="B439" s="3238" t="s">
        <v>615</v>
      </c>
      <c r="C439" s="3235" t="s">
        <v>616</v>
      </c>
      <c r="D439" s="3617">
        <v>77.579901429421142</v>
      </c>
      <c r="E439" s="3236">
        <f>D439*Оглавление!$B$14</f>
        <v>7370.0906357950089</v>
      </c>
      <c r="F439" s="3239">
        <f t="shared" si="6"/>
        <v>4422.0543814770053</v>
      </c>
      <c r="I439" s="1172"/>
    </row>
    <row r="440" spans="1:9">
      <c r="A440" s="3278" t="s">
        <v>579</v>
      </c>
      <c r="B440" s="3285"/>
      <c r="C440" s="3280"/>
      <c r="D440" s="3281"/>
      <c r="E440" s="3282"/>
      <c r="F440" s="3286"/>
      <c r="I440" s="1172"/>
    </row>
    <row r="441" spans="1:9">
      <c r="A441" s="3260">
        <v>3400041</v>
      </c>
      <c r="B441" s="3242" t="s">
        <v>617</v>
      </c>
      <c r="C441" s="3243" t="s">
        <v>316</v>
      </c>
      <c r="D441" s="3866">
        <v>15.132829453024108</v>
      </c>
      <c r="E441" s="3244">
        <f>D441*Оглавление!$B$14</f>
        <v>1437.6187980372902</v>
      </c>
      <c r="F441" s="3245">
        <f>E441-E441*$B$4/100</f>
        <v>862.5712788223741</v>
      </c>
      <c r="I441" s="1172"/>
    </row>
    <row r="442" spans="1:9">
      <c r="A442" s="3217">
        <v>3400046</v>
      </c>
      <c r="B442" s="3039" t="s">
        <v>618</v>
      </c>
      <c r="C442" s="3216" t="s">
        <v>285</v>
      </c>
      <c r="D442" s="3867">
        <v>18.471812350367884</v>
      </c>
      <c r="E442" s="3096">
        <f>D442*Оглавление!$B$14</f>
        <v>1754.822173284949</v>
      </c>
      <c r="F442" s="3225">
        <f>E442-E442*$B$4/100</f>
        <v>1052.8933039709693</v>
      </c>
      <c r="I442" s="1172"/>
    </row>
    <row r="443" spans="1:9">
      <c r="A443" s="3240">
        <v>3400056</v>
      </c>
      <c r="B443" s="3238" t="s">
        <v>619</v>
      </c>
      <c r="C443" s="3235" t="s">
        <v>298</v>
      </c>
      <c r="D443" s="3617">
        <v>31.191816878003152</v>
      </c>
      <c r="E443" s="3236">
        <f>D443*Оглавление!$B$14</f>
        <v>2963.2226034102996</v>
      </c>
      <c r="F443" s="3239">
        <f>E443-E443*$B$4/100</f>
        <v>1777.9335620461798</v>
      </c>
      <c r="I443" s="1172"/>
    </row>
    <row r="444" spans="1:9">
      <c r="A444" s="3278" t="s">
        <v>168</v>
      </c>
      <c r="B444" s="3285"/>
      <c r="C444" s="3280"/>
      <c r="D444" s="3281"/>
      <c r="E444" s="3282"/>
      <c r="F444" s="3286"/>
      <c r="I444" s="1172"/>
    </row>
    <row r="445" spans="1:9">
      <c r="A445" s="3260">
        <v>3400088</v>
      </c>
      <c r="B445" s="3242" t="s">
        <v>600</v>
      </c>
      <c r="C445" s="3243" t="s">
        <v>316</v>
      </c>
      <c r="D445" s="3866">
        <v>21.109622625000004</v>
      </c>
      <c r="E445" s="3244">
        <f>D445*Оглавление!$B$14</f>
        <v>2005.4141493750003</v>
      </c>
      <c r="F445" s="3245">
        <f t="shared" si="6"/>
        <v>1203.2484896250003</v>
      </c>
      <c r="I445" s="1172"/>
    </row>
    <row r="446" spans="1:9">
      <c r="A446" s="3217">
        <v>3400069</v>
      </c>
      <c r="B446" s="3039" t="s">
        <v>620</v>
      </c>
      <c r="C446" s="3216" t="s">
        <v>285</v>
      </c>
      <c r="D446" s="3867">
        <v>27.1805084249103</v>
      </c>
      <c r="E446" s="3096">
        <f>D446*Оглавление!$B$14</f>
        <v>2582.1483003664785</v>
      </c>
      <c r="F446" s="3225">
        <f t="shared" si="6"/>
        <v>1549.2889802198872</v>
      </c>
      <c r="I446" s="1172"/>
    </row>
    <row r="447" spans="1:9">
      <c r="A447" s="3217">
        <v>3400068</v>
      </c>
      <c r="B447" s="3039" t="s">
        <v>604</v>
      </c>
      <c r="C447" s="3216" t="s">
        <v>621</v>
      </c>
      <c r="D447" s="3867">
        <v>39.500601937120834</v>
      </c>
      <c r="E447" s="3096">
        <f>D447*Оглавление!$B$14</f>
        <v>3752.5571840264793</v>
      </c>
      <c r="F447" s="3225">
        <f t="shared" si="6"/>
        <v>2251.5343104158874</v>
      </c>
      <c r="I447" s="1172"/>
    </row>
    <row r="448" spans="1:9">
      <c r="A448" s="3240">
        <v>3400075</v>
      </c>
      <c r="B448" s="3238" t="s">
        <v>622</v>
      </c>
      <c r="C448" s="3235" t="s">
        <v>612</v>
      </c>
      <c r="D448" s="3617">
        <v>68.323530972446576</v>
      </c>
      <c r="E448" s="3236">
        <f>D448*Оглавление!$B$14</f>
        <v>6490.7354423824245</v>
      </c>
      <c r="F448" s="3239">
        <f t="shared" si="6"/>
        <v>3894.4412654294547</v>
      </c>
      <c r="I448" s="1172"/>
    </row>
    <row r="449" spans="1:9">
      <c r="A449" s="3278" t="s">
        <v>169</v>
      </c>
      <c r="B449" s="3285"/>
      <c r="C449" s="3280"/>
      <c r="D449" s="3281"/>
      <c r="E449" s="3282"/>
      <c r="F449" s="3286"/>
      <c r="I449" s="1172"/>
    </row>
    <row r="450" spans="1:9">
      <c r="A450" s="3260">
        <v>3400043</v>
      </c>
      <c r="B450" s="3242" t="s">
        <v>600</v>
      </c>
      <c r="C450" s="3243" t="s">
        <v>285</v>
      </c>
      <c r="D450" s="3866">
        <v>16.630503217197209</v>
      </c>
      <c r="E450" s="3244">
        <f>D450*Оглавление!$B$14</f>
        <v>1579.8978056337348</v>
      </c>
      <c r="F450" s="3245">
        <f t="shared" si="6"/>
        <v>947.93868338024095</v>
      </c>
      <c r="I450" s="1172"/>
    </row>
    <row r="451" spans="1:9">
      <c r="A451" s="3217">
        <v>3400030</v>
      </c>
      <c r="B451" s="3039" t="s">
        <v>620</v>
      </c>
      <c r="C451" s="3216" t="s">
        <v>285</v>
      </c>
      <c r="D451" s="3867">
        <v>23.510257565816875</v>
      </c>
      <c r="E451" s="3096">
        <f>D451*Оглавление!$B$14</f>
        <v>2233.4744687526031</v>
      </c>
      <c r="F451" s="3225">
        <f t="shared" si="6"/>
        <v>1340.084681251562</v>
      </c>
      <c r="I451" s="1172"/>
    </row>
    <row r="452" spans="1:9">
      <c r="A452" s="3217">
        <v>3400023</v>
      </c>
      <c r="B452" s="3039" t="s">
        <v>604</v>
      </c>
      <c r="C452" s="3216" t="s">
        <v>621</v>
      </c>
      <c r="D452" s="3867">
        <v>37.473587131872996</v>
      </c>
      <c r="E452" s="3096">
        <f>D452*Оглавление!$B$14</f>
        <v>3559.9907775279348</v>
      </c>
      <c r="F452" s="3225">
        <f t="shared" si="6"/>
        <v>2135.9944665167609</v>
      </c>
      <c r="I452" s="1172"/>
    </row>
    <row r="453" spans="1:9">
      <c r="A453" s="3240">
        <v>3400045</v>
      </c>
      <c r="B453" s="3238" t="s">
        <v>622</v>
      </c>
      <c r="C453" s="3235" t="s">
        <v>623</v>
      </c>
      <c r="D453" s="3617">
        <v>60.884435175455863</v>
      </c>
      <c r="E453" s="3236">
        <f>D453*Оглавление!$B$14</f>
        <v>5784.0213416683073</v>
      </c>
      <c r="F453" s="3239">
        <f t="shared" si="6"/>
        <v>3470.4128050009845</v>
      </c>
      <c r="I453" s="1172"/>
    </row>
    <row r="454" spans="1:9">
      <c r="A454" s="3278" t="s">
        <v>624</v>
      </c>
      <c r="B454" s="3285"/>
      <c r="C454" s="3280"/>
      <c r="D454" s="3281"/>
      <c r="E454" s="3282"/>
      <c r="F454" s="3286"/>
      <c r="I454" s="1172"/>
    </row>
    <row r="455" spans="1:9">
      <c r="A455" s="3260">
        <v>3400071</v>
      </c>
      <c r="B455" s="3242" t="s">
        <v>331</v>
      </c>
      <c r="C455" s="3243" t="s">
        <v>298</v>
      </c>
      <c r="D455" s="3866">
        <v>36.801254709410102</v>
      </c>
      <c r="E455" s="3244">
        <f>D455*Оглавление!$B$14</f>
        <v>3496.1191973939599</v>
      </c>
      <c r="F455" s="3245">
        <f>E455-E455*$B$4/100</f>
        <v>2097.6715184363761</v>
      </c>
      <c r="I455" s="1172"/>
    </row>
    <row r="456" spans="1:9">
      <c r="A456" s="3240">
        <v>3400082</v>
      </c>
      <c r="B456" s="3238" t="s">
        <v>625</v>
      </c>
      <c r="C456" s="3235" t="s">
        <v>612</v>
      </c>
      <c r="D456" s="3617">
        <v>56.537183913828869</v>
      </c>
      <c r="E456" s="3236">
        <f>D456*Оглавление!$B$14</f>
        <v>5371.0324718137426</v>
      </c>
      <c r="F456" s="3239">
        <f>E456-E456*$B$4/100</f>
        <v>3222.6194830882455</v>
      </c>
      <c r="I456" s="1172"/>
    </row>
    <row r="457" spans="1:9">
      <c r="A457" s="3278" t="s">
        <v>13335</v>
      </c>
      <c r="B457" s="3285"/>
      <c r="C457" s="3280"/>
      <c r="D457" s="3281"/>
      <c r="E457" s="3282"/>
      <c r="F457" s="3286"/>
      <c r="I457" s="1172"/>
    </row>
    <row r="458" spans="1:9">
      <c r="A458" s="3261">
        <v>3400027</v>
      </c>
      <c r="B458" s="3242" t="s">
        <v>331</v>
      </c>
      <c r="C458" s="3243" t="s">
        <v>283</v>
      </c>
      <c r="D458" s="3866">
        <v>4.5329762886273839</v>
      </c>
      <c r="E458" s="3244">
        <f>D458*Оглавление!$B$14</f>
        <v>430.63274741960146</v>
      </c>
      <c r="F458" s="3245">
        <f>E458-E458*$B$4/100</f>
        <v>258.37964845176089</v>
      </c>
      <c r="I458" s="1172"/>
    </row>
    <row r="459" spans="1:9">
      <c r="A459" s="3217">
        <v>3400052</v>
      </c>
      <c r="B459" s="3039" t="s">
        <v>625</v>
      </c>
      <c r="C459" s="3216" t="s">
        <v>316</v>
      </c>
      <c r="D459" s="3867">
        <v>6.2233536330317856</v>
      </c>
      <c r="E459" s="3096">
        <f>D459*Оглавление!$B$14</f>
        <v>591.21859513801962</v>
      </c>
      <c r="F459" s="3225">
        <f>E459-E459*$B$4/100</f>
        <v>354.73115708281176</v>
      </c>
      <c r="I459" s="1172"/>
    </row>
    <row r="460" spans="1:9" ht="18" customHeight="1">
      <c r="A460" s="3262" t="s">
        <v>6137</v>
      </c>
      <c r="B460" s="3262"/>
      <c r="C460" s="3262"/>
      <c r="D460" s="3617"/>
      <c r="E460" s="3257"/>
      <c r="F460" s="3262"/>
      <c r="I460" s="1172"/>
    </row>
    <row r="461" spans="1:9">
      <c r="A461" s="3289" t="s">
        <v>275</v>
      </c>
      <c r="B461" s="3290"/>
      <c r="C461" s="3291"/>
      <c r="D461" s="3292"/>
      <c r="E461" s="3293"/>
      <c r="F461" s="3294"/>
      <c r="I461" s="1172"/>
    </row>
    <row r="462" spans="1:9">
      <c r="A462" s="3241">
        <v>1650016</v>
      </c>
      <c r="B462" s="3243" t="s">
        <v>634</v>
      </c>
      <c r="C462" s="3243" t="s">
        <v>290</v>
      </c>
      <c r="D462" s="3866">
        <v>7.6328570370370405</v>
      </c>
      <c r="E462" s="3244">
        <f>D462*Оглавление!$B$14</f>
        <v>725.12141851851891</v>
      </c>
      <c r="F462" s="3245">
        <f t="shared" ref="F462:F531" si="7">E462-E462*$B$4/100</f>
        <v>435.07285111111133</v>
      </c>
      <c r="I462" s="1172"/>
    </row>
    <row r="463" spans="1:9">
      <c r="A463" s="3214">
        <v>1650040</v>
      </c>
      <c r="B463" s="3216" t="s">
        <v>635</v>
      </c>
      <c r="C463" s="3216" t="s">
        <v>290</v>
      </c>
      <c r="D463" s="3867">
        <v>10.406555371532187</v>
      </c>
      <c r="E463" s="3096">
        <f>D463*Оглавление!$B$14</f>
        <v>988.62276029555778</v>
      </c>
      <c r="F463" s="3225">
        <f t="shared" si="7"/>
        <v>593.17365617733469</v>
      </c>
      <c r="I463" s="1172"/>
    </row>
    <row r="464" spans="1:9">
      <c r="A464" s="3214">
        <v>1650022</v>
      </c>
      <c r="B464" s="3216" t="s">
        <v>636</v>
      </c>
      <c r="C464" s="3216" t="s">
        <v>290</v>
      </c>
      <c r="D464" s="3867">
        <v>9.9473088625592414</v>
      </c>
      <c r="E464" s="3096">
        <f>D464*Оглавление!$B$14</f>
        <v>944.99434194312789</v>
      </c>
      <c r="F464" s="3225">
        <f t="shared" si="7"/>
        <v>566.99660516587676</v>
      </c>
      <c r="I464" s="1172"/>
    </row>
    <row r="465" spans="1:9">
      <c r="A465" s="3214">
        <v>1650093</v>
      </c>
      <c r="B465" s="3216" t="s">
        <v>637</v>
      </c>
      <c r="C465" s="3216" t="s">
        <v>290</v>
      </c>
      <c r="D465" s="3867">
        <v>15.920700311703708</v>
      </c>
      <c r="E465" s="3096">
        <f>D465*Оглавление!$B$14</f>
        <v>1512.4665296118524</v>
      </c>
      <c r="F465" s="3225">
        <f t="shared" si="7"/>
        <v>907.47991776711137</v>
      </c>
      <c r="I465" s="1172"/>
    </row>
    <row r="466" spans="1:9">
      <c r="A466" s="3214">
        <v>1650052</v>
      </c>
      <c r="B466" s="3216" t="s">
        <v>638</v>
      </c>
      <c r="C466" s="3216" t="s">
        <v>290</v>
      </c>
      <c r="D466" s="3867">
        <v>18.391246957271097</v>
      </c>
      <c r="E466" s="3096">
        <f>D466*Оглавление!$B$14</f>
        <v>1747.1684609407541</v>
      </c>
      <c r="F466" s="3225">
        <f t="shared" si="7"/>
        <v>1048.3010765644526</v>
      </c>
      <c r="I466" s="1172"/>
    </row>
    <row r="467" spans="1:9">
      <c r="A467" s="3214">
        <v>1650037</v>
      </c>
      <c r="B467" s="3216" t="s">
        <v>639</v>
      </c>
      <c r="C467" s="3216" t="s">
        <v>316</v>
      </c>
      <c r="D467" s="3867">
        <v>14.3087836671942</v>
      </c>
      <c r="E467" s="3096">
        <f>D467*Оглавление!$B$14</f>
        <v>1359.3344483834489</v>
      </c>
      <c r="F467" s="3225">
        <f t="shared" si="7"/>
        <v>815.60066903006941</v>
      </c>
      <c r="I467" s="1172"/>
    </row>
    <row r="468" spans="1:9">
      <c r="A468" s="3214">
        <v>1650186</v>
      </c>
      <c r="B468" s="3216" t="s">
        <v>640</v>
      </c>
      <c r="C468" s="3216" t="s">
        <v>285</v>
      </c>
      <c r="D468" s="3867">
        <v>22.985904448105437</v>
      </c>
      <c r="E468" s="3096">
        <f>D468*Оглавление!$B$14</f>
        <v>2183.6609225700163</v>
      </c>
      <c r="F468" s="3225">
        <f t="shared" si="7"/>
        <v>1310.19655354201</v>
      </c>
      <c r="I468" s="1172"/>
    </row>
    <row r="469" spans="1:9">
      <c r="A469" s="3214">
        <v>1650115</v>
      </c>
      <c r="B469" s="3216" t="s">
        <v>641</v>
      </c>
      <c r="C469" s="3216" t="s">
        <v>285</v>
      </c>
      <c r="D469" s="3867">
        <v>24.188709123434705</v>
      </c>
      <c r="E469" s="3096">
        <f>D469*Оглавление!$B$14</f>
        <v>2297.9273667262969</v>
      </c>
      <c r="F469" s="3225">
        <f t="shared" si="7"/>
        <v>1378.7564200357781</v>
      </c>
      <c r="I469" s="1172"/>
    </row>
    <row r="470" spans="1:9">
      <c r="A470" s="3214">
        <v>1650067</v>
      </c>
      <c r="B470" s="3216" t="s">
        <v>642</v>
      </c>
      <c r="C470" s="3216" t="s">
        <v>285</v>
      </c>
      <c r="D470" s="3867">
        <v>27.536589498440982</v>
      </c>
      <c r="E470" s="3096">
        <f>D470*Оглавление!$B$14</f>
        <v>2615.9760023518934</v>
      </c>
      <c r="F470" s="3225">
        <f t="shared" si="7"/>
        <v>1569.5856014111359</v>
      </c>
      <c r="I470" s="1172"/>
    </row>
    <row r="471" spans="1:9">
      <c r="A471" s="3233">
        <v>1650051</v>
      </c>
      <c r="B471" s="3235" t="s">
        <v>643</v>
      </c>
      <c r="C471" s="3235" t="s">
        <v>285</v>
      </c>
      <c r="D471" s="3617">
        <v>24.826183870722431</v>
      </c>
      <c r="E471" s="3236">
        <f>D471*Оглавление!$B$14</f>
        <v>2358.4874677186308</v>
      </c>
      <c r="F471" s="3239">
        <f t="shared" si="7"/>
        <v>1415.0924806311784</v>
      </c>
      <c r="I471" s="1172"/>
    </row>
    <row r="472" spans="1:9">
      <c r="A472" s="3295" t="s">
        <v>101</v>
      </c>
      <c r="B472" s="3280"/>
      <c r="C472" s="3280"/>
      <c r="D472" s="3281"/>
      <c r="E472" s="3282"/>
      <c r="F472" s="3286"/>
      <c r="I472" s="1172"/>
    </row>
    <row r="473" spans="1:9">
      <c r="A473" s="3268">
        <v>1650030</v>
      </c>
      <c r="B473" s="3243" t="s">
        <v>626</v>
      </c>
      <c r="C473" s="3243" t="s">
        <v>290</v>
      </c>
      <c r="D473" s="3866">
        <v>5.9556443207606993</v>
      </c>
      <c r="E473" s="3244">
        <f>D473*Оглавление!$B$14</f>
        <v>565.78621047226648</v>
      </c>
      <c r="F473" s="3245">
        <f t="shared" si="7"/>
        <v>339.47172628335989</v>
      </c>
      <c r="I473" s="1172"/>
    </row>
    <row r="474" spans="1:9">
      <c r="A474" s="3218">
        <v>1650116</v>
      </c>
      <c r="B474" s="3219" t="s">
        <v>627</v>
      </c>
      <c r="C474" s="3219" t="s">
        <v>290</v>
      </c>
      <c r="D474" s="3867">
        <v>13.622640327725859</v>
      </c>
      <c r="E474" s="3096">
        <f>D474*Оглавление!$B$14</f>
        <v>1294.1508311339567</v>
      </c>
      <c r="F474" s="3225">
        <f t="shared" si="7"/>
        <v>776.490498680374</v>
      </c>
      <c r="I474" s="1172"/>
    </row>
    <row r="475" spans="1:9">
      <c r="A475" s="3218">
        <v>1650025</v>
      </c>
      <c r="B475" s="3216" t="s">
        <v>628</v>
      </c>
      <c r="C475" s="3216" t="s">
        <v>290</v>
      </c>
      <c r="D475" s="3867">
        <v>8.1000741911525047</v>
      </c>
      <c r="E475" s="3096">
        <f>D475*Оглавление!$B$14</f>
        <v>769.50704815948791</v>
      </c>
      <c r="F475" s="3225">
        <f t="shared" si="7"/>
        <v>461.70422889569272</v>
      </c>
      <c r="I475" s="1172"/>
    </row>
    <row r="476" spans="1:9">
      <c r="A476" s="3218">
        <v>1650033</v>
      </c>
      <c r="B476" s="3216" t="s">
        <v>629</v>
      </c>
      <c r="C476" s="3216" t="s">
        <v>290</v>
      </c>
      <c r="D476" s="3867">
        <v>10.462528911711713</v>
      </c>
      <c r="E476" s="3096">
        <f>D476*Оглавление!$B$14</f>
        <v>993.94024661261278</v>
      </c>
      <c r="F476" s="3225">
        <f t="shared" si="7"/>
        <v>596.36414796756765</v>
      </c>
      <c r="I476" s="1172"/>
    </row>
    <row r="477" spans="1:9">
      <c r="A477" s="3218">
        <v>1650053</v>
      </c>
      <c r="B477" s="3216" t="s">
        <v>632</v>
      </c>
      <c r="C477" s="3216" t="s">
        <v>285</v>
      </c>
      <c r="D477" s="3867">
        <v>19.754429195796519</v>
      </c>
      <c r="E477" s="3096">
        <f>D477*Оглавление!$B$14</f>
        <v>1876.6707736006692</v>
      </c>
      <c r="F477" s="3225">
        <f t="shared" si="7"/>
        <v>1126.0024641604016</v>
      </c>
      <c r="I477" s="1172"/>
    </row>
    <row r="478" spans="1:9">
      <c r="A478" s="3218">
        <v>1650020</v>
      </c>
      <c r="B478" s="3216" t="s">
        <v>631</v>
      </c>
      <c r="C478" s="3216" t="s">
        <v>285</v>
      </c>
      <c r="D478" s="3867">
        <v>13.677272</v>
      </c>
      <c r="E478" s="3096">
        <f>D478*Оглавление!$B$14</f>
        <v>1299.3408400000001</v>
      </c>
      <c r="F478" s="3225">
        <f t="shared" si="7"/>
        <v>779.60450400000002</v>
      </c>
      <c r="I478" s="1172"/>
    </row>
    <row r="479" spans="1:9">
      <c r="A479" s="3263">
        <v>1650050</v>
      </c>
      <c r="B479" s="3235" t="s">
        <v>633</v>
      </c>
      <c r="C479" s="3235" t="s">
        <v>285</v>
      </c>
      <c r="D479" s="3617">
        <v>22.271179113850071</v>
      </c>
      <c r="E479" s="3236">
        <f>D479*Оглавление!$B$14</f>
        <v>2115.7620158157565</v>
      </c>
      <c r="F479" s="3239">
        <f t="shared" si="7"/>
        <v>1269.4572094894538</v>
      </c>
      <c r="I479" s="1172"/>
    </row>
    <row r="480" spans="1:9">
      <c r="A480" s="3295" t="s">
        <v>93</v>
      </c>
      <c r="B480" s="3280"/>
      <c r="C480" s="3280"/>
      <c r="D480" s="3281"/>
      <c r="E480" s="3282"/>
      <c r="F480" s="3286"/>
      <c r="I480" s="1172"/>
    </row>
    <row r="481" spans="1:9">
      <c r="A481" s="3241">
        <v>1650009</v>
      </c>
      <c r="B481" s="3243" t="s">
        <v>626</v>
      </c>
      <c r="C481" s="3243" t="s">
        <v>290</v>
      </c>
      <c r="D481" s="3866">
        <v>4.9395190194842424</v>
      </c>
      <c r="E481" s="3244">
        <f>D481*Оглавление!$B$14</f>
        <v>469.25430685100304</v>
      </c>
      <c r="F481" s="3245">
        <f t="shared" si="7"/>
        <v>281.55258411060186</v>
      </c>
      <c r="I481" s="1172"/>
    </row>
    <row r="482" spans="1:9">
      <c r="A482" s="3214">
        <v>1650091</v>
      </c>
      <c r="B482" s="3216" t="s">
        <v>627</v>
      </c>
      <c r="C482" s="3216" t="s">
        <v>290</v>
      </c>
      <c r="D482" s="3867">
        <v>9.0943614916450457</v>
      </c>
      <c r="E482" s="3096">
        <f>D482*Оглавление!$B$14</f>
        <v>863.96434170627936</v>
      </c>
      <c r="F482" s="3225">
        <f t="shared" si="7"/>
        <v>518.37860502376759</v>
      </c>
      <c r="I482" s="1172"/>
    </row>
    <row r="483" spans="1:9">
      <c r="A483" s="3214">
        <v>1650014</v>
      </c>
      <c r="B483" s="3216" t="s">
        <v>628</v>
      </c>
      <c r="C483" s="3216" t="s">
        <v>290</v>
      </c>
      <c r="D483" s="3867">
        <v>5.9556443207606993</v>
      </c>
      <c r="E483" s="3096">
        <f>D483*Оглавление!$B$14</f>
        <v>565.78621047226648</v>
      </c>
      <c r="F483" s="3225">
        <f t="shared" si="7"/>
        <v>339.47172628335989</v>
      </c>
      <c r="I483" s="1172"/>
    </row>
    <row r="484" spans="1:9">
      <c r="A484" s="3214">
        <v>1650015</v>
      </c>
      <c r="B484" s="3216" t="s">
        <v>629</v>
      </c>
      <c r="C484" s="3216" t="s">
        <v>290</v>
      </c>
      <c r="D484" s="3867">
        <v>7.8035707272727288</v>
      </c>
      <c r="E484" s="3096">
        <f>D484*Оглавление!$B$14</f>
        <v>741.33921909090918</v>
      </c>
      <c r="F484" s="3225">
        <f t="shared" si="7"/>
        <v>444.80353145454552</v>
      </c>
      <c r="I484" s="1172"/>
    </row>
    <row r="485" spans="1:9">
      <c r="A485" s="3214">
        <v>1650180</v>
      </c>
      <c r="B485" s="3216" t="s">
        <v>630</v>
      </c>
      <c r="C485" s="3216" t="s">
        <v>284</v>
      </c>
      <c r="D485" s="3867">
        <v>11.663231149797575</v>
      </c>
      <c r="E485" s="3096">
        <f>D485*Оглавление!$B$14</f>
        <v>1108.0069592307696</v>
      </c>
      <c r="F485" s="3225">
        <f t="shared" si="7"/>
        <v>664.80417553846178</v>
      </c>
      <c r="I485" s="1172"/>
    </row>
    <row r="486" spans="1:9">
      <c r="A486" s="3214">
        <v>1650007</v>
      </c>
      <c r="B486" s="3216" t="s">
        <v>631</v>
      </c>
      <c r="C486" s="3216" t="s">
        <v>284</v>
      </c>
      <c r="D486" s="3867">
        <v>10.942722901940495</v>
      </c>
      <c r="E486" s="3096">
        <f>D486*Оглавление!$B$14</f>
        <v>1039.558675684347</v>
      </c>
      <c r="F486" s="3225">
        <f t="shared" si="7"/>
        <v>623.73520541060816</v>
      </c>
      <c r="I486" s="1172"/>
    </row>
    <row r="487" spans="1:9">
      <c r="A487" s="3214">
        <v>1650027</v>
      </c>
      <c r="B487" s="3216" t="s">
        <v>632</v>
      </c>
      <c r="C487" s="3216" t="s">
        <v>285</v>
      </c>
      <c r="D487" s="3867">
        <v>17.365580719565223</v>
      </c>
      <c r="E487" s="3096">
        <f>D487*Оглавление!$B$14</f>
        <v>1649.7301683586961</v>
      </c>
      <c r="F487" s="3225">
        <f t="shared" si="7"/>
        <v>989.83810101521772</v>
      </c>
      <c r="I487" s="1172"/>
    </row>
    <row r="488" spans="1:9">
      <c r="A488" s="3233">
        <v>1650032</v>
      </c>
      <c r="B488" s="3235" t="s">
        <v>633</v>
      </c>
      <c r="C488" s="3235" t="s">
        <v>285</v>
      </c>
      <c r="D488" s="3617">
        <v>19.981772806987728</v>
      </c>
      <c r="E488" s="3236">
        <f>D488*Оглавление!$B$14</f>
        <v>1898.2684166638342</v>
      </c>
      <c r="F488" s="3239">
        <f t="shared" si="7"/>
        <v>1138.9610499983005</v>
      </c>
      <c r="I488" s="1172"/>
    </row>
    <row r="489" spans="1:9">
      <c r="A489" s="3295" t="s">
        <v>577</v>
      </c>
      <c r="B489" s="3280"/>
      <c r="C489" s="3280"/>
      <c r="D489" s="3281"/>
      <c r="E489" s="3282"/>
      <c r="F489" s="3286"/>
      <c r="I489" s="1172"/>
    </row>
    <row r="490" spans="1:9">
      <c r="A490" s="3268">
        <v>1650011</v>
      </c>
      <c r="B490" s="3243" t="s">
        <v>634</v>
      </c>
      <c r="C490" s="3243" t="s">
        <v>290</v>
      </c>
      <c r="D490" s="3866">
        <v>9.0051363664921489</v>
      </c>
      <c r="E490" s="3244">
        <f>D490*Оглавление!$B$14</f>
        <v>855.48795481675415</v>
      </c>
      <c r="F490" s="3245">
        <f t="shared" si="7"/>
        <v>513.29277289005245</v>
      </c>
      <c r="I490" s="1172"/>
    </row>
    <row r="491" spans="1:9">
      <c r="A491" s="3218">
        <v>1650006</v>
      </c>
      <c r="B491" s="3216" t="s">
        <v>636</v>
      </c>
      <c r="C491" s="3216" t="s">
        <v>290</v>
      </c>
      <c r="D491" s="3867">
        <v>11.663231149797575</v>
      </c>
      <c r="E491" s="3096">
        <f>D491*Оглавление!$B$14</f>
        <v>1108.0069592307696</v>
      </c>
      <c r="F491" s="3225">
        <f t="shared" si="7"/>
        <v>664.80417553846178</v>
      </c>
      <c r="I491" s="1172"/>
    </row>
    <row r="492" spans="1:9">
      <c r="A492" s="3218">
        <v>1650003</v>
      </c>
      <c r="B492" s="3216" t="s">
        <v>639</v>
      </c>
      <c r="C492" s="3216" t="s">
        <v>285</v>
      </c>
      <c r="D492" s="3867">
        <v>19.295185831784842</v>
      </c>
      <c r="E492" s="3096">
        <f>D492*Оглавление!$B$14</f>
        <v>1833.0426540195599</v>
      </c>
      <c r="F492" s="3225">
        <f t="shared" si="7"/>
        <v>1099.8255924117359</v>
      </c>
      <c r="I492" s="1172"/>
    </row>
    <row r="493" spans="1:9">
      <c r="A493" s="3263">
        <v>1650013</v>
      </c>
      <c r="B493" s="3235" t="s">
        <v>643</v>
      </c>
      <c r="C493" s="3235" t="s">
        <v>285</v>
      </c>
      <c r="D493" s="3617">
        <v>28.176285948619253</v>
      </c>
      <c r="E493" s="3236">
        <f>D493*Оглавление!$B$14</f>
        <v>2676.7471651188289</v>
      </c>
      <c r="F493" s="3239">
        <f t="shared" si="7"/>
        <v>1606.0482990712974</v>
      </c>
      <c r="I493" s="1172"/>
    </row>
    <row r="494" spans="1:9">
      <c r="A494" s="3295" t="s">
        <v>578</v>
      </c>
      <c r="B494" s="3280"/>
      <c r="C494" s="3280"/>
      <c r="D494" s="3281"/>
      <c r="E494" s="3282"/>
      <c r="F494" s="3286"/>
      <c r="I494" s="1172"/>
    </row>
    <row r="495" spans="1:9">
      <c r="A495" s="3268">
        <v>1650001</v>
      </c>
      <c r="B495" s="3243" t="s">
        <v>626</v>
      </c>
      <c r="C495" s="3243" t="s">
        <v>290</v>
      </c>
      <c r="D495" s="3866">
        <v>8.7473010905660438</v>
      </c>
      <c r="E495" s="3244">
        <f>D495*Оглавление!$B$14</f>
        <v>830.9936036037742</v>
      </c>
      <c r="F495" s="3245">
        <f t="shared" si="7"/>
        <v>498.59616216226453</v>
      </c>
      <c r="I495" s="1172"/>
    </row>
    <row r="496" spans="1:9">
      <c r="A496" s="3218">
        <v>1650012</v>
      </c>
      <c r="B496" s="3216" t="s">
        <v>628</v>
      </c>
      <c r="C496" s="3216" t="s">
        <v>290</v>
      </c>
      <c r="D496" s="3867">
        <v>9.6908254486618031</v>
      </c>
      <c r="E496" s="3096">
        <f>D496*Оглавление!$B$14</f>
        <v>920.62841762287132</v>
      </c>
      <c r="F496" s="3225">
        <f t="shared" si="7"/>
        <v>552.37705057372273</v>
      </c>
      <c r="I496" s="1172"/>
    </row>
    <row r="497" spans="1:9">
      <c r="A497" s="3218">
        <v>1650035</v>
      </c>
      <c r="B497" s="3216" t="s">
        <v>629</v>
      </c>
      <c r="C497" s="3216" t="s">
        <v>284</v>
      </c>
      <c r="D497" s="3867">
        <v>15.505144053057505</v>
      </c>
      <c r="E497" s="3096">
        <f>D497*Оглавление!$B$14</f>
        <v>1472.988685040463</v>
      </c>
      <c r="F497" s="3225">
        <f t="shared" si="7"/>
        <v>883.79321102427787</v>
      </c>
      <c r="I497" s="1172"/>
    </row>
    <row r="498" spans="1:9">
      <c r="A498" s="3218">
        <v>1650080</v>
      </c>
      <c r="B498" s="3216" t="s">
        <v>632</v>
      </c>
      <c r="C498" s="3216" t="s">
        <v>285</v>
      </c>
      <c r="D498" s="3867">
        <v>35.744297857184328</v>
      </c>
      <c r="E498" s="3096">
        <f>D498*Оглавление!$B$14</f>
        <v>3395.7082964325114</v>
      </c>
      <c r="F498" s="3225">
        <f t="shared" si="7"/>
        <v>2037.424977859507</v>
      </c>
      <c r="I498" s="1172"/>
    </row>
    <row r="499" spans="1:9">
      <c r="A499" s="3214">
        <v>1650023</v>
      </c>
      <c r="B499" s="3220" t="s">
        <v>631</v>
      </c>
      <c r="C499" s="3221" t="s">
        <v>285</v>
      </c>
      <c r="D499" s="3867">
        <v>20.066456364705889</v>
      </c>
      <c r="E499" s="3096">
        <f>D499*Оглавление!$B$14</f>
        <v>1906.3133546470594</v>
      </c>
      <c r="F499" s="3225">
        <f t="shared" si="7"/>
        <v>1143.7880127882356</v>
      </c>
      <c r="I499" s="1172"/>
    </row>
    <row r="500" spans="1:9">
      <c r="A500" s="3233">
        <v>1650057</v>
      </c>
      <c r="B500" s="3264" t="s">
        <v>633</v>
      </c>
      <c r="C500" s="3265" t="s">
        <v>285</v>
      </c>
      <c r="D500" s="3617">
        <v>36.703322776349623</v>
      </c>
      <c r="E500" s="3236">
        <f>D500*Оглавление!$B$14</f>
        <v>3486.8156637532143</v>
      </c>
      <c r="F500" s="3239">
        <f t="shared" si="7"/>
        <v>2092.0893982519283</v>
      </c>
      <c r="I500" s="1172"/>
    </row>
    <row r="501" spans="1:9">
      <c r="A501" s="3295" t="s">
        <v>400</v>
      </c>
      <c r="B501" s="3296"/>
      <c r="C501" s="3297"/>
      <c r="D501" s="3281"/>
      <c r="E501" s="3282"/>
      <c r="F501" s="3286"/>
      <c r="I501" s="1172"/>
    </row>
    <row r="502" spans="1:9">
      <c r="A502" s="3268">
        <v>1650010</v>
      </c>
      <c r="B502" s="3243" t="s">
        <v>626</v>
      </c>
      <c r="C502" s="3243" t="s">
        <v>290</v>
      </c>
      <c r="D502" s="3866">
        <v>9.167853166580981</v>
      </c>
      <c r="E502" s="3244">
        <f>D502*Оглавление!$B$14</f>
        <v>870.9460508251932</v>
      </c>
      <c r="F502" s="3245">
        <f t="shared" si="7"/>
        <v>522.56763049511596</v>
      </c>
      <c r="I502" s="1172"/>
    </row>
    <row r="503" spans="1:9">
      <c r="A503" s="3218">
        <v>1650029</v>
      </c>
      <c r="B503" s="3216" t="s">
        <v>628</v>
      </c>
      <c r="C503" s="3216" t="s">
        <v>290</v>
      </c>
      <c r="D503" s="3867">
        <v>9.9063300000000041</v>
      </c>
      <c r="E503" s="3096">
        <f>D503*Оглавление!$B$14</f>
        <v>941.10135000000037</v>
      </c>
      <c r="F503" s="3225">
        <f t="shared" si="7"/>
        <v>564.6608100000002</v>
      </c>
      <c r="I503" s="1172"/>
    </row>
    <row r="504" spans="1:9">
      <c r="A504" s="3218">
        <v>1650044</v>
      </c>
      <c r="B504" s="3216" t="s">
        <v>629</v>
      </c>
      <c r="C504" s="3216" t="s">
        <v>284</v>
      </c>
      <c r="D504" s="3867">
        <v>13.287884216613422</v>
      </c>
      <c r="E504" s="3096">
        <f>D504*Оглавление!$B$14</f>
        <v>1262.3490005782751</v>
      </c>
      <c r="F504" s="3225">
        <f t="shared" si="7"/>
        <v>757.40940034696507</v>
      </c>
      <c r="I504" s="1172"/>
    </row>
    <row r="505" spans="1:9">
      <c r="A505" s="3218">
        <v>1650046</v>
      </c>
      <c r="B505" s="3216" t="s">
        <v>631</v>
      </c>
      <c r="C505" s="3216" t="s">
        <v>316</v>
      </c>
      <c r="D505" s="3867">
        <v>15.522891702127664</v>
      </c>
      <c r="E505" s="3096">
        <f>D505*Оглавление!$B$14</f>
        <v>1474.674711702128</v>
      </c>
      <c r="F505" s="3225">
        <f t="shared" si="7"/>
        <v>884.80482702127676</v>
      </c>
      <c r="I505" s="1172"/>
    </row>
    <row r="506" spans="1:9">
      <c r="A506" s="3240">
        <v>1650074</v>
      </c>
      <c r="B506" s="3235" t="s">
        <v>633</v>
      </c>
      <c r="C506" s="3235" t="s">
        <v>285</v>
      </c>
      <c r="D506" s="3617">
        <v>31.675033361280718</v>
      </c>
      <c r="E506" s="3236">
        <f>D506*Оглавление!$B$14</f>
        <v>3009.1281693216683</v>
      </c>
      <c r="F506" s="3239">
        <f t="shared" si="7"/>
        <v>1805.476901593001</v>
      </c>
      <c r="I506" s="1172"/>
    </row>
    <row r="507" spans="1:9">
      <c r="A507" s="3278" t="s">
        <v>143</v>
      </c>
      <c r="B507" s="3280"/>
      <c r="C507" s="3280"/>
      <c r="D507" s="3281"/>
      <c r="E507" s="3282"/>
      <c r="F507" s="3286"/>
      <c r="I507" s="1172"/>
    </row>
    <row r="508" spans="1:9">
      <c r="A508" s="3241">
        <v>1650002</v>
      </c>
      <c r="B508" s="3269" t="s">
        <v>651</v>
      </c>
      <c r="C508" s="3270" t="s">
        <v>284</v>
      </c>
      <c r="D508" s="3866">
        <v>11.890337932751789</v>
      </c>
      <c r="E508" s="3244">
        <f>D508*Оглавление!$B$14</f>
        <v>1129.5821036114201</v>
      </c>
      <c r="F508" s="3245">
        <f t="shared" si="7"/>
        <v>677.74926216685208</v>
      </c>
      <c r="I508" s="1172"/>
    </row>
    <row r="509" spans="1:9">
      <c r="A509" s="3214">
        <v>1650070</v>
      </c>
      <c r="B509" s="3220" t="s">
        <v>652</v>
      </c>
      <c r="C509" s="3221" t="s">
        <v>316</v>
      </c>
      <c r="D509" s="3867">
        <v>19.368681155539328</v>
      </c>
      <c r="E509" s="3096">
        <f>D509*Оглавление!$B$14</f>
        <v>1840.024709776236</v>
      </c>
      <c r="F509" s="3225">
        <f t="shared" si="7"/>
        <v>1104.0148258657416</v>
      </c>
      <c r="I509" s="1172"/>
    </row>
    <row r="510" spans="1:9">
      <c r="A510" s="3214">
        <v>1650019</v>
      </c>
      <c r="B510" s="3220" t="s">
        <v>653</v>
      </c>
      <c r="C510" s="3221" t="s">
        <v>316</v>
      </c>
      <c r="D510" s="3867">
        <v>17.923808000000001</v>
      </c>
      <c r="E510" s="3096">
        <f>D510*Оглавление!$B$14</f>
        <v>1702.7617600000001</v>
      </c>
      <c r="F510" s="3225">
        <f t="shared" si="7"/>
        <v>1021.657056</v>
      </c>
      <c r="I510" s="1172"/>
    </row>
    <row r="511" spans="1:9">
      <c r="A511" s="3214">
        <v>1650008</v>
      </c>
      <c r="B511" s="3220" t="s">
        <v>654</v>
      </c>
      <c r="C511" s="3221" t="s">
        <v>316</v>
      </c>
      <c r="D511" s="3867">
        <v>15.461911505767471</v>
      </c>
      <c r="E511" s="3096">
        <f>D511*Оглавление!$B$14</f>
        <v>1468.8815930479097</v>
      </c>
      <c r="F511" s="3225">
        <f t="shared" si="7"/>
        <v>881.32895582874585</v>
      </c>
      <c r="I511" s="1172"/>
    </row>
    <row r="512" spans="1:9">
      <c r="A512" s="3214">
        <v>1650045</v>
      </c>
      <c r="B512" s="3220" t="s">
        <v>655</v>
      </c>
      <c r="C512" s="3221" t="s">
        <v>316</v>
      </c>
      <c r="D512" s="3867">
        <v>19.59424279518073</v>
      </c>
      <c r="E512" s="3096">
        <f>D512*Оглавление!$B$14</f>
        <v>1861.4530655421693</v>
      </c>
      <c r="F512" s="3225">
        <f t="shared" si="7"/>
        <v>1116.8718393253016</v>
      </c>
      <c r="I512" s="1172"/>
    </row>
    <row r="513" spans="1:9">
      <c r="A513" s="3214">
        <v>1650005</v>
      </c>
      <c r="B513" s="3220" t="s">
        <v>656</v>
      </c>
      <c r="C513" s="3221" t="s">
        <v>316</v>
      </c>
      <c r="D513" s="3867">
        <v>14.794627426751594</v>
      </c>
      <c r="E513" s="3096">
        <f>D513*Оглавление!$B$14</f>
        <v>1405.4896055414015</v>
      </c>
      <c r="F513" s="3225">
        <f t="shared" si="7"/>
        <v>843.29376332484094</v>
      </c>
      <c r="I513" s="1172"/>
    </row>
    <row r="514" spans="1:9">
      <c r="A514" s="3214">
        <v>1650069</v>
      </c>
      <c r="B514" s="3220" t="s">
        <v>657</v>
      </c>
      <c r="C514" s="3221" t="s">
        <v>285</v>
      </c>
      <c r="D514" s="3867">
        <v>32.20276516193266</v>
      </c>
      <c r="E514" s="3096">
        <f>D514*Оглавление!$B$14</f>
        <v>3059.2626903836026</v>
      </c>
      <c r="F514" s="3225">
        <f t="shared" si="7"/>
        <v>1835.5576142301616</v>
      </c>
      <c r="I514" s="1172"/>
    </row>
    <row r="515" spans="1:9">
      <c r="A515" s="3214">
        <v>1650102</v>
      </c>
      <c r="B515" s="3220" t="s">
        <v>658</v>
      </c>
      <c r="C515" s="3221" t="s">
        <v>285</v>
      </c>
      <c r="D515" s="3867">
        <v>32.222971986741562</v>
      </c>
      <c r="E515" s="3096">
        <f>D515*Оглавление!$B$14</f>
        <v>3061.1823387404484</v>
      </c>
      <c r="F515" s="3225">
        <f t="shared" si="7"/>
        <v>1836.7094032442692</v>
      </c>
      <c r="I515" s="1172"/>
    </row>
    <row r="516" spans="1:9">
      <c r="A516" s="3214">
        <v>1650078</v>
      </c>
      <c r="B516" s="3220" t="s">
        <v>659</v>
      </c>
      <c r="C516" s="3221" t="s">
        <v>285</v>
      </c>
      <c r="D516" s="3867">
        <v>27.400030506024102</v>
      </c>
      <c r="E516" s="3096">
        <f>D516*Оглавление!$B$14</f>
        <v>2603.0028980722896</v>
      </c>
      <c r="F516" s="3225">
        <f t="shared" si="7"/>
        <v>1561.8017388433739</v>
      </c>
      <c r="I516" s="1172"/>
    </row>
    <row r="517" spans="1:9">
      <c r="A517" s="3214">
        <v>1650026</v>
      </c>
      <c r="B517" s="3220" t="s">
        <v>660</v>
      </c>
      <c r="C517" s="3221" t="s">
        <v>285</v>
      </c>
      <c r="D517" s="3867">
        <v>32.329343036496361</v>
      </c>
      <c r="E517" s="3096">
        <f>D517*Оглавление!$B$14</f>
        <v>3071.2875884671544</v>
      </c>
      <c r="F517" s="3225">
        <f t="shared" si="7"/>
        <v>1842.7725530802927</v>
      </c>
      <c r="I517" s="1172"/>
    </row>
    <row r="518" spans="1:9">
      <c r="A518" s="3214">
        <v>1650132</v>
      </c>
      <c r="B518" s="3220" t="s">
        <v>661</v>
      </c>
      <c r="C518" s="3221" t="s">
        <v>285</v>
      </c>
      <c r="D518" s="3867">
        <v>31.761047538975514</v>
      </c>
      <c r="E518" s="3096">
        <f>D518*Оглавление!$B$14</f>
        <v>3017.2995162026737</v>
      </c>
      <c r="F518" s="3225">
        <f t="shared" si="7"/>
        <v>1810.3797097216041</v>
      </c>
      <c r="I518" s="1172"/>
    </row>
    <row r="519" spans="1:9">
      <c r="A519" s="3214">
        <v>1650047</v>
      </c>
      <c r="B519" s="3220" t="s">
        <v>662</v>
      </c>
      <c r="C519" s="3221" t="s">
        <v>285</v>
      </c>
      <c r="D519" s="3867">
        <v>31.554869382304592</v>
      </c>
      <c r="E519" s="3096">
        <f>D519*Оглавление!$B$14</f>
        <v>2997.7125913189361</v>
      </c>
      <c r="F519" s="3225">
        <f t="shared" si="7"/>
        <v>1798.6275547913617</v>
      </c>
      <c r="I519" s="1172"/>
    </row>
    <row r="520" spans="1:9">
      <c r="A520" s="3214">
        <v>1650017</v>
      </c>
      <c r="B520" s="3220" t="s">
        <v>663</v>
      </c>
      <c r="C520" s="3221" t="s">
        <v>285</v>
      </c>
      <c r="D520" s="3867">
        <v>32.112202282978423</v>
      </c>
      <c r="E520" s="3096">
        <f>D520*Оглавление!$B$14</f>
        <v>3050.6592168829502</v>
      </c>
      <c r="F520" s="3225">
        <f t="shared" si="7"/>
        <v>1830.3955301297701</v>
      </c>
      <c r="I520" s="1172"/>
    </row>
    <row r="521" spans="1:9">
      <c r="A521" s="3214">
        <v>1650127</v>
      </c>
      <c r="B521" s="3220" t="s">
        <v>664</v>
      </c>
      <c r="C521" s="3221" t="s">
        <v>285</v>
      </c>
      <c r="D521" s="3867">
        <v>34.237146183617767</v>
      </c>
      <c r="E521" s="3096">
        <f>D521*Оглавление!$B$14</f>
        <v>3252.5288874436878</v>
      </c>
      <c r="F521" s="3225">
        <f t="shared" si="7"/>
        <v>1951.5173324662126</v>
      </c>
      <c r="I521" s="1172"/>
    </row>
    <row r="522" spans="1:9">
      <c r="A522" s="3214">
        <v>1650063</v>
      </c>
      <c r="B522" s="3220" t="s">
        <v>665</v>
      </c>
      <c r="C522" s="3221" t="s">
        <v>285</v>
      </c>
      <c r="D522" s="3867">
        <v>34.230245444419964</v>
      </c>
      <c r="E522" s="3096">
        <f>D522*Оглавление!$B$14</f>
        <v>3251.8733172198968</v>
      </c>
      <c r="F522" s="3225">
        <f t="shared" si="7"/>
        <v>1951.1239903319381</v>
      </c>
      <c r="I522" s="1172"/>
    </row>
    <row r="523" spans="1:9">
      <c r="A523" s="3214">
        <v>1650018</v>
      </c>
      <c r="B523" s="3220" t="s">
        <v>666</v>
      </c>
      <c r="C523" s="3221" t="s">
        <v>285</v>
      </c>
      <c r="D523" s="3867">
        <v>27.116931751052363</v>
      </c>
      <c r="E523" s="3096">
        <f>D523*Оглавление!$B$14</f>
        <v>2576.1085163499743</v>
      </c>
      <c r="F523" s="3225">
        <f t="shared" si="7"/>
        <v>1545.6651098099846</v>
      </c>
      <c r="I523" s="1172"/>
    </row>
    <row r="524" spans="1:9">
      <c r="A524" s="3214">
        <v>1650073</v>
      </c>
      <c r="B524" s="3220" t="s">
        <v>667</v>
      </c>
      <c r="C524" s="3221" t="s">
        <v>285</v>
      </c>
      <c r="D524" s="3867">
        <v>43.367839468733031</v>
      </c>
      <c r="E524" s="3096">
        <f>D524*Оглавление!$B$14</f>
        <v>4119.9447495296381</v>
      </c>
      <c r="F524" s="3225">
        <f t="shared" si="7"/>
        <v>2471.9668497177827</v>
      </c>
      <c r="I524" s="1172"/>
    </row>
    <row r="525" spans="1:9">
      <c r="A525" s="3214">
        <v>1650156</v>
      </c>
      <c r="B525" s="3220" t="s">
        <v>668</v>
      </c>
      <c r="C525" s="3221" t="s">
        <v>285</v>
      </c>
      <c r="D525" s="3867">
        <v>42.829225148013172</v>
      </c>
      <c r="E525" s="3096">
        <f>D525*Оглавление!$B$14</f>
        <v>4068.7763890612514</v>
      </c>
      <c r="F525" s="3225">
        <f t="shared" si="7"/>
        <v>2441.2658334367507</v>
      </c>
      <c r="I525" s="1172"/>
    </row>
    <row r="526" spans="1:9">
      <c r="A526" s="3214">
        <v>1650136</v>
      </c>
      <c r="B526" s="3220" t="s">
        <v>669</v>
      </c>
      <c r="C526" s="3221" t="s">
        <v>285</v>
      </c>
      <c r="D526" s="3867">
        <v>43.25655465113946</v>
      </c>
      <c r="E526" s="3096">
        <f>D526*Оглавление!$B$14</f>
        <v>4109.3726918582488</v>
      </c>
      <c r="F526" s="3225">
        <f t="shared" si="7"/>
        <v>2465.6236151149496</v>
      </c>
      <c r="I526" s="1172"/>
    </row>
    <row r="527" spans="1:9">
      <c r="A527" s="3214">
        <v>1650055</v>
      </c>
      <c r="B527" s="3220" t="s">
        <v>670</v>
      </c>
      <c r="C527" s="3221" t="s">
        <v>285</v>
      </c>
      <c r="D527" s="3867">
        <v>41.507410000000007</v>
      </c>
      <c r="E527" s="3096">
        <f>D527*Оглавление!$B$14</f>
        <v>3943.2039500000005</v>
      </c>
      <c r="F527" s="3225">
        <f t="shared" si="7"/>
        <v>2365.9223700000002</v>
      </c>
      <c r="I527" s="1172"/>
    </row>
    <row r="528" spans="1:9">
      <c r="A528" s="3214">
        <v>1650075</v>
      </c>
      <c r="B528" s="3220" t="s">
        <v>671</v>
      </c>
      <c r="C528" s="3221" t="s">
        <v>285</v>
      </c>
      <c r="D528" s="3867">
        <v>48.115211536876799</v>
      </c>
      <c r="E528" s="3096">
        <f>D528*Оглавление!$B$14</f>
        <v>4570.9450960032964</v>
      </c>
      <c r="F528" s="3225">
        <f t="shared" si="7"/>
        <v>2742.5670576019779</v>
      </c>
      <c r="I528" s="1172"/>
    </row>
    <row r="529" spans="1:9">
      <c r="A529" s="3214">
        <v>1650064</v>
      </c>
      <c r="B529" s="3220" t="s">
        <v>672</v>
      </c>
      <c r="C529" s="3221" t="s">
        <v>285</v>
      </c>
      <c r="D529" s="3867">
        <v>41.743174755033344</v>
      </c>
      <c r="E529" s="3096">
        <f>D529*Оглавление!$B$14</f>
        <v>3965.6016017281677</v>
      </c>
      <c r="F529" s="3225">
        <f t="shared" si="7"/>
        <v>2379.3609610369003</v>
      </c>
      <c r="I529" s="1172"/>
    </row>
    <row r="530" spans="1:9">
      <c r="A530" s="3214">
        <v>1650143</v>
      </c>
      <c r="B530" s="3220" t="s">
        <v>673</v>
      </c>
      <c r="C530" s="3221" t="s">
        <v>285</v>
      </c>
      <c r="D530" s="3867">
        <v>57.220941484848495</v>
      </c>
      <c r="E530" s="3096">
        <f>D530*Оглавление!$B$14</f>
        <v>5435.9894410606066</v>
      </c>
      <c r="F530" s="3225">
        <f t="shared" si="7"/>
        <v>3261.5936646363639</v>
      </c>
      <c r="I530" s="1172"/>
    </row>
    <row r="531" spans="1:9">
      <c r="A531" s="3214">
        <v>1650119</v>
      </c>
      <c r="B531" s="3220" t="s">
        <v>674</v>
      </c>
      <c r="C531" s="3221" t="s">
        <v>285</v>
      </c>
      <c r="D531" s="3867">
        <v>49.39609201948425</v>
      </c>
      <c r="E531" s="3096">
        <f>D531*Оглавление!$B$14</f>
        <v>4692.6287418510037</v>
      </c>
      <c r="F531" s="3225">
        <f t="shared" si="7"/>
        <v>2815.5772451106022</v>
      </c>
      <c r="I531" s="1172"/>
    </row>
    <row r="532" spans="1:9">
      <c r="A532" s="3233">
        <v>1650058</v>
      </c>
      <c r="B532" s="3264" t="s">
        <v>675</v>
      </c>
      <c r="C532" s="3265" t="s">
        <v>285</v>
      </c>
      <c r="D532" s="3617">
        <v>47.769440877458401</v>
      </c>
      <c r="E532" s="3236">
        <f>D532*Оглавление!$B$14</f>
        <v>4538.0968833585484</v>
      </c>
      <c r="F532" s="3239">
        <f t="shared" ref="F532:F581" si="8">E532-E532*$B$4/100</f>
        <v>2722.8581300151291</v>
      </c>
      <c r="I532" s="1172"/>
    </row>
    <row r="533" spans="1:9">
      <c r="A533" s="3278" t="s">
        <v>169</v>
      </c>
      <c r="B533" s="3296"/>
      <c r="C533" s="3297"/>
      <c r="D533" s="3281"/>
      <c r="E533" s="3282"/>
      <c r="F533" s="3286"/>
      <c r="I533" s="1172"/>
    </row>
    <row r="534" spans="1:9">
      <c r="A534" s="3241">
        <v>1650031</v>
      </c>
      <c r="B534" s="3269" t="s">
        <v>644</v>
      </c>
      <c r="C534" s="3270" t="s">
        <v>290</v>
      </c>
      <c r="D534" s="3866">
        <v>17.044238022972607</v>
      </c>
      <c r="E534" s="3244">
        <f>D534*Оглавление!$B$14</f>
        <v>1619.2026121823976</v>
      </c>
      <c r="F534" s="3245">
        <f t="shared" si="8"/>
        <v>971.52156730943864</v>
      </c>
      <c r="I534" s="1172"/>
    </row>
    <row r="535" spans="1:9">
      <c r="A535" s="3214">
        <v>1650039</v>
      </c>
      <c r="B535" s="3220" t="s">
        <v>645</v>
      </c>
      <c r="C535" s="3221" t="s">
        <v>316</v>
      </c>
      <c r="D535" s="3867">
        <v>18.780860113912613</v>
      </c>
      <c r="E535" s="3096">
        <f>D535*Оглавление!$B$14</f>
        <v>1784.1817108216983</v>
      </c>
      <c r="F535" s="3225">
        <f t="shared" si="8"/>
        <v>1070.5090264930191</v>
      </c>
      <c r="I535" s="1172"/>
    </row>
    <row r="536" spans="1:9">
      <c r="A536" s="3214">
        <v>1650079</v>
      </c>
      <c r="B536" s="3220" t="s">
        <v>681</v>
      </c>
      <c r="C536" s="3221" t="s">
        <v>316</v>
      </c>
      <c r="D536" s="3867">
        <v>23.79754766666667</v>
      </c>
      <c r="E536" s="3096">
        <f>D536*Оглавление!$B$14</f>
        <v>2260.7670283333337</v>
      </c>
      <c r="F536" s="3225">
        <f t="shared" si="8"/>
        <v>1356.4602170000003</v>
      </c>
      <c r="I536" s="1172"/>
    </row>
    <row r="537" spans="1:9">
      <c r="A537" s="3214">
        <v>1650105</v>
      </c>
      <c r="B537" s="3220" t="s">
        <v>648</v>
      </c>
      <c r="C537" s="3221" t="s">
        <v>285</v>
      </c>
      <c r="D537" s="3867">
        <v>37.407650053133288</v>
      </c>
      <c r="E537" s="3096">
        <f>D537*Оглавление!$B$14</f>
        <v>3553.7267550476622</v>
      </c>
      <c r="F537" s="3225">
        <f t="shared" si="8"/>
        <v>2132.2360530285973</v>
      </c>
      <c r="I537" s="1172"/>
    </row>
    <row r="538" spans="1:9">
      <c r="A538" s="3214">
        <v>1650048</v>
      </c>
      <c r="B538" s="3220" t="s">
        <v>649</v>
      </c>
      <c r="C538" s="3221" t="s">
        <v>285</v>
      </c>
      <c r="D538" s="3867">
        <v>34.259399193939402</v>
      </c>
      <c r="E538" s="3096">
        <f>D538*Оглавление!$B$14</f>
        <v>3254.6429234242432</v>
      </c>
      <c r="F538" s="3225">
        <f t="shared" si="8"/>
        <v>1952.785754054546</v>
      </c>
      <c r="I538" s="1172"/>
    </row>
    <row r="539" spans="1:9">
      <c r="A539" s="3214">
        <v>1650054</v>
      </c>
      <c r="B539" s="3220" t="s">
        <v>650</v>
      </c>
      <c r="C539" s="3221" t="s">
        <v>285</v>
      </c>
      <c r="D539" s="3867">
        <v>53.936873894575733</v>
      </c>
      <c r="E539" s="3096">
        <f>D539*Оглавление!$B$14</f>
        <v>5124.0030199846942</v>
      </c>
      <c r="F539" s="3225">
        <f t="shared" si="8"/>
        <v>3074.4018119908164</v>
      </c>
      <c r="I539" s="1172"/>
    </row>
    <row r="540" spans="1:9">
      <c r="A540" s="3214">
        <v>1650142</v>
      </c>
      <c r="B540" s="3220" t="s">
        <v>682</v>
      </c>
      <c r="C540" s="3221" t="s">
        <v>285</v>
      </c>
      <c r="D540" s="3867">
        <v>53.684508196133564</v>
      </c>
      <c r="E540" s="3096">
        <f>D540*Оглавление!$B$14</f>
        <v>5100.0282786326889</v>
      </c>
      <c r="F540" s="3225">
        <f t="shared" si="8"/>
        <v>3060.0169671796129</v>
      </c>
      <c r="I540" s="1172"/>
    </row>
    <row r="541" spans="1:9">
      <c r="A541" s="3233">
        <v>1650125</v>
      </c>
      <c r="B541" s="3264" t="s">
        <v>683</v>
      </c>
      <c r="C541" s="3265" t="s">
        <v>285</v>
      </c>
      <c r="D541" s="3617">
        <v>48.719267748359002</v>
      </c>
      <c r="E541" s="3236">
        <f>D541*Оглавление!$B$14</f>
        <v>4628.3304360941056</v>
      </c>
      <c r="F541" s="3239">
        <f t="shared" si="8"/>
        <v>2776.9982616564635</v>
      </c>
      <c r="I541" s="1172"/>
    </row>
    <row r="542" spans="1:9">
      <c r="A542" s="3278" t="s">
        <v>168</v>
      </c>
      <c r="B542" s="3296"/>
      <c r="C542" s="3297"/>
      <c r="D542" s="3281"/>
      <c r="E542" s="3282"/>
      <c r="F542" s="3286"/>
      <c r="I542" s="1172"/>
    </row>
    <row r="543" spans="1:9">
      <c r="A543" s="3241">
        <v>1650085</v>
      </c>
      <c r="B543" s="3269" t="s">
        <v>644</v>
      </c>
      <c r="C543" s="3270" t="s">
        <v>290</v>
      </c>
      <c r="D543" s="3866">
        <v>18.591978485257549</v>
      </c>
      <c r="E543" s="3244">
        <f>D543*Оглавление!$B$14</f>
        <v>1766.2379560994671</v>
      </c>
      <c r="F543" s="3245">
        <f t="shared" si="8"/>
        <v>1059.7427736596801</v>
      </c>
      <c r="I543" s="1172"/>
    </row>
    <row r="544" spans="1:9">
      <c r="A544" s="3214">
        <v>1650092</v>
      </c>
      <c r="B544" s="3220" t="s">
        <v>645</v>
      </c>
      <c r="C544" s="3221" t="s">
        <v>444</v>
      </c>
      <c r="D544" s="3867">
        <v>21.109630096514749</v>
      </c>
      <c r="E544" s="3096">
        <f>D544*Оглавление!$B$14</f>
        <v>2005.4148591689011</v>
      </c>
      <c r="F544" s="3225">
        <f t="shared" si="8"/>
        <v>1203.2489155013407</v>
      </c>
      <c r="I544" s="1172"/>
    </row>
    <row r="545" spans="1:9">
      <c r="A545" s="3214">
        <v>1650131</v>
      </c>
      <c r="B545" s="3220" t="s">
        <v>646</v>
      </c>
      <c r="C545" s="3221" t="s">
        <v>316</v>
      </c>
      <c r="D545" s="3867">
        <v>22.871526383168327</v>
      </c>
      <c r="E545" s="3096">
        <f>D545*Оглавление!$B$14</f>
        <v>2172.795006400991</v>
      </c>
      <c r="F545" s="3225">
        <f t="shared" si="8"/>
        <v>1303.6770038405946</v>
      </c>
      <c r="I545" s="1172"/>
    </row>
    <row r="546" spans="1:9">
      <c r="A546" s="3214">
        <v>1650167</v>
      </c>
      <c r="B546" s="3220" t="s">
        <v>647</v>
      </c>
      <c r="C546" s="3221" t="s">
        <v>285</v>
      </c>
      <c r="D546" s="3867">
        <v>46.95665432340332</v>
      </c>
      <c r="E546" s="3096">
        <f>D546*Оглавление!$B$14</f>
        <v>4460.8821607233158</v>
      </c>
      <c r="F546" s="3225">
        <f t="shared" si="8"/>
        <v>2676.5292964339897</v>
      </c>
      <c r="I546" s="1172"/>
    </row>
    <row r="547" spans="1:9">
      <c r="A547" s="3214">
        <v>1650149</v>
      </c>
      <c r="B547" s="3220" t="s">
        <v>648</v>
      </c>
      <c r="C547" s="3221" t="s">
        <v>285</v>
      </c>
      <c r="D547" s="3867">
        <v>37.502318049478063</v>
      </c>
      <c r="E547" s="3096">
        <f>D547*Оглавление!$B$14</f>
        <v>3562.7202147004159</v>
      </c>
      <c r="F547" s="3225">
        <f t="shared" si="8"/>
        <v>2137.6321288202498</v>
      </c>
      <c r="I547" s="1172"/>
    </row>
    <row r="548" spans="1:9">
      <c r="A548" s="3214">
        <v>1650098</v>
      </c>
      <c r="B548" s="3220" t="s">
        <v>649</v>
      </c>
      <c r="C548" s="3221" t="s">
        <v>285</v>
      </c>
      <c r="D548" s="3867">
        <v>36.662344864864885</v>
      </c>
      <c r="E548" s="3096">
        <f>D548*Оглавление!$B$14</f>
        <v>3482.922762162164</v>
      </c>
      <c r="F548" s="3225">
        <f t="shared" si="8"/>
        <v>2089.7536572972986</v>
      </c>
      <c r="I548" s="1172"/>
    </row>
    <row r="549" spans="1:9">
      <c r="A549" s="3233">
        <v>1650155</v>
      </c>
      <c r="B549" s="3264" t="s">
        <v>650</v>
      </c>
      <c r="C549" s="3265" t="s">
        <v>285</v>
      </c>
      <c r="D549" s="3617">
        <v>47.879937373423871</v>
      </c>
      <c r="E549" s="3236">
        <f>D549*Оглавление!$B$14</f>
        <v>4548.594050475268</v>
      </c>
      <c r="F549" s="3239">
        <f t="shared" si="8"/>
        <v>2729.1564302851607</v>
      </c>
      <c r="I549" s="1172"/>
    </row>
    <row r="550" spans="1:9">
      <c r="A550" s="3278" t="s">
        <v>679</v>
      </c>
      <c r="B550" s="3296"/>
      <c r="C550" s="3297"/>
      <c r="D550" s="3281"/>
      <c r="E550" s="3282"/>
      <c r="F550" s="3286"/>
      <c r="I550" s="1172"/>
    </row>
    <row r="551" spans="1:9">
      <c r="A551" s="3241">
        <v>1650034</v>
      </c>
      <c r="B551" s="3269" t="s">
        <v>626</v>
      </c>
      <c r="C551" s="3270" t="s">
        <v>290</v>
      </c>
      <c r="D551" s="3866">
        <v>6.4023612309278377</v>
      </c>
      <c r="E551" s="3244">
        <f>D551*Оглавление!$B$14</f>
        <v>608.22431693814463</v>
      </c>
      <c r="F551" s="3245">
        <f t="shared" si="8"/>
        <v>364.93459016288682</v>
      </c>
      <c r="I551" s="1172"/>
    </row>
    <row r="552" spans="1:9">
      <c r="A552" s="3214">
        <v>1650133</v>
      </c>
      <c r="B552" s="3220" t="s">
        <v>627</v>
      </c>
      <c r="C552" s="3221" t="s">
        <v>290</v>
      </c>
      <c r="D552" s="3867">
        <v>9.8150801100864573</v>
      </c>
      <c r="E552" s="3096">
        <f>D552*Оглавление!$B$14</f>
        <v>932.43261045821339</v>
      </c>
      <c r="F552" s="3225">
        <f t="shared" si="8"/>
        <v>559.45956627492797</v>
      </c>
      <c r="I552" s="1172"/>
    </row>
    <row r="553" spans="1:9">
      <c r="A553" s="3214">
        <v>1650061</v>
      </c>
      <c r="B553" s="3220" t="s">
        <v>628</v>
      </c>
      <c r="C553" s="3221" t="s">
        <v>290</v>
      </c>
      <c r="D553" s="3867">
        <v>7.9323654666666679</v>
      </c>
      <c r="E553" s="3096">
        <f>D553*Оглавление!$B$14</f>
        <v>753.57471933333341</v>
      </c>
      <c r="F553" s="3225">
        <f t="shared" si="8"/>
        <v>452.14483160000003</v>
      </c>
      <c r="I553" s="1172"/>
    </row>
    <row r="554" spans="1:9">
      <c r="A554" s="3214">
        <v>1650062</v>
      </c>
      <c r="B554" s="3220" t="s">
        <v>629</v>
      </c>
      <c r="C554" s="3221" t="s">
        <v>290</v>
      </c>
      <c r="D554" s="3867">
        <v>10.831205413844144</v>
      </c>
      <c r="E554" s="3096">
        <f>D554*Оглавление!$B$14</f>
        <v>1028.9645143151936</v>
      </c>
      <c r="F554" s="3225">
        <f t="shared" si="8"/>
        <v>617.37870858911606</v>
      </c>
      <c r="I554" s="1172"/>
    </row>
    <row r="555" spans="1:9">
      <c r="A555" s="3214">
        <v>1650071</v>
      </c>
      <c r="B555" s="3220" t="s">
        <v>632</v>
      </c>
      <c r="C555" s="3221" t="s">
        <v>336</v>
      </c>
      <c r="D555" s="3867">
        <v>34.596635257270705</v>
      </c>
      <c r="E555" s="3096">
        <f>D555*Оглавление!$B$14</f>
        <v>3286.6803494407168</v>
      </c>
      <c r="F555" s="3225">
        <f t="shared" si="8"/>
        <v>1972.0082096644301</v>
      </c>
      <c r="I555" s="1172"/>
    </row>
    <row r="556" spans="1:9">
      <c r="A556" s="3233">
        <v>1650072</v>
      </c>
      <c r="B556" s="3264" t="s">
        <v>631</v>
      </c>
      <c r="C556" s="3265" t="s">
        <v>680</v>
      </c>
      <c r="D556" s="3617">
        <v>32.085680460177002</v>
      </c>
      <c r="E556" s="3236">
        <f>D556*Оглавление!$B$14</f>
        <v>3048.139643716815</v>
      </c>
      <c r="F556" s="3239">
        <f t="shared" si="8"/>
        <v>1828.8837862300891</v>
      </c>
      <c r="I556" s="1172"/>
    </row>
    <row r="557" spans="1:9">
      <c r="A557" s="3278" t="s">
        <v>676</v>
      </c>
      <c r="B557" s="3296"/>
      <c r="C557" s="3297"/>
      <c r="D557" s="3281"/>
      <c r="E557" s="3282"/>
      <c r="F557" s="3286"/>
      <c r="I557" s="1172"/>
    </row>
    <row r="558" spans="1:9">
      <c r="A558" s="3241">
        <v>1650076</v>
      </c>
      <c r="B558" s="3269" t="s">
        <v>677</v>
      </c>
      <c r="C558" s="3270" t="s">
        <v>290</v>
      </c>
      <c r="D558" s="3866">
        <v>20.012482572667295</v>
      </c>
      <c r="E558" s="3244">
        <f>D558*Оглавление!$B$14</f>
        <v>1901.185844403393</v>
      </c>
      <c r="F558" s="3245">
        <f t="shared" si="8"/>
        <v>1140.7115066420358</v>
      </c>
      <c r="I558" s="1172"/>
    </row>
    <row r="559" spans="1:9">
      <c r="A559" s="3233">
        <v>1650110</v>
      </c>
      <c r="B559" s="3264" t="s">
        <v>678</v>
      </c>
      <c r="C559" s="3265" t="s">
        <v>290</v>
      </c>
      <c r="D559" s="3617">
        <v>20.907782517535551</v>
      </c>
      <c r="E559" s="3236">
        <f>D559*Оглавление!$B$14</f>
        <v>1986.2393391658775</v>
      </c>
      <c r="F559" s="3239">
        <f t="shared" si="8"/>
        <v>1191.7436034995267</v>
      </c>
      <c r="I559" s="1172"/>
    </row>
    <row r="560" spans="1:9">
      <c r="A560" s="3295" t="s">
        <v>13336</v>
      </c>
      <c r="B560" s="3296"/>
      <c r="C560" s="3297"/>
      <c r="D560" s="3281"/>
      <c r="E560" s="3282"/>
      <c r="F560" s="3286"/>
      <c r="I560" s="1172"/>
    </row>
    <row r="561" spans="1:9">
      <c r="A561" s="3260">
        <v>1650004</v>
      </c>
      <c r="B561" s="3243" t="s">
        <v>626</v>
      </c>
      <c r="C561" s="3243" t="s">
        <v>284</v>
      </c>
      <c r="D561" s="3866">
        <v>11.735820485209004</v>
      </c>
      <c r="E561" s="3244">
        <f>D561*Оглавление!$B$14</f>
        <v>1114.9029460948555</v>
      </c>
      <c r="F561" s="3245">
        <f t="shared" si="8"/>
        <v>668.94176765691327</v>
      </c>
      <c r="I561" s="1172"/>
    </row>
    <row r="562" spans="1:9">
      <c r="A562" s="3240">
        <v>1650038</v>
      </c>
      <c r="B562" s="3235" t="s">
        <v>628</v>
      </c>
      <c r="C562" s="3235" t="s">
        <v>316</v>
      </c>
      <c r="D562" s="3617">
        <v>15.149440692403488</v>
      </c>
      <c r="E562" s="3236">
        <f>D562*Оглавление!$B$14</f>
        <v>1439.1968657783314</v>
      </c>
      <c r="F562" s="3239">
        <f t="shared" si="8"/>
        <v>863.51811946699888</v>
      </c>
      <c r="I562" s="1172"/>
    </row>
    <row r="563" spans="1:9">
      <c r="A563" s="3295" t="s">
        <v>13337</v>
      </c>
      <c r="B563" s="3280"/>
      <c r="C563" s="3280"/>
      <c r="D563" s="3281"/>
      <c r="E563" s="3282"/>
      <c r="F563" s="3286"/>
      <c r="I563" s="1172"/>
    </row>
    <row r="564" spans="1:9">
      <c r="A564" s="3260">
        <v>1650021</v>
      </c>
      <c r="B564" s="3243" t="s">
        <v>626</v>
      </c>
      <c r="C564" s="3243" t="s">
        <v>284</v>
      </c>
      <c r="D564" s="3866">
        <v>11.572878420464736</v>
      </c>
      <c r="E564" s="3244">
        <f>D564*Оглавление!$B$14</f>
        <v>1099.42344994415</v>
      </c>
      <c r="F564" s="3245">
        <f t="shared" si="8"/>
        <v>659.65406996648994</v>
      </c>
      <c r="I564" s="1172"/>
    </row>
    <row r="565" spans="1:9">
      <c r="A565" s="3240">
        <v>1650088</v>
      </c>
      <c r="B565" s="3235" t="s">
        <v>628</v>
      </c>
      <c r="C565" s="3235" t="s">
        <v>316</v>
      </c>
      <c r="D565" s="3617">
        <v>16.123674654970763</v>
      </c>
      <c r="E565" s="3236">
        <f>D565*Оглавление!$B$14</f>
        <v>1531.7490922222225</v>
      </c>
      <c r="F565" s="3239">
        <f t="shared" si="8"/>
        <v>919.04945533333353</v>
      </c>
      <c r="I565" s="1172"/>
    </row>
    <row r="566" spans="1:9">
      <c r="A566" s="3295" t="s">
        <v>13338</v>
      </c>
      <c r="B566" s="3280"/>
      <c r="C566" s="3280"/>
      <c r="D566" s="3281"/>
      <c r="E566" s="3282"/>
      <c r="F566" s="3286"/>
      <c r="I566" s="1172"/>
    </row>
    <row r="567" spans="1:9">
      <c r="A567" s="3250">
        <v>1650097</v>
      </c>
      <c r="B567" s="3252" t="s">
        <v>626</v>
      </c>
      <c r="C567" s="3252" t="s">
        <v>284</v>
      </c>
      <c r="D567" s="3868">
        <v>19.578735449578417</v>
      </c>
      <c r="E567" s="3253">
        <f>D567*Оглавление!$B$14</f>
        <v>1859.9798677099495</v>
      </c>
      <c r="F567" s="3271">
        <f t="shared" si="8"/>
        <v>1115.9879206259698</v>
      </c>
      <c r="I567" s="1172"/>
    </row>
    <row r="568" spans="1:9">
      <c r="A568" s="3295" t="s">
        <v>13339</v>
      </c>
      <c r="B568" s="3280"/>
      <c r="C568" s="3280"/>
      <c r="D568" s="3281"/>
      <c r="E568" s="3282"/>
      <c r="F568" s="3286"/>
      <c r="I568" s="1172"/>
    </row>
    <row r="569" spans="1:9">
      <c r="A569" s="3272">
        <v>1650024</v>
      </c>
      <c r="B569" s="3243" t="s">
        <v>626</v>
      </c>
      <c r="C569" s="3243" t="s">
        <v>318</v>
      </c>
      <c r="D569" s="3866">
        <v>35.246832706827313</v>
      </c>
      <c r="E569" s="3244">
        <f>D569*Оглавление!$B$14</f>
        <v>3348.4491071485945</v>
      </c>
      <c r="F569" s="3245">
        <f t="shared" si="8"/>
        <v>2009.0694642891567</v>
      </c>
      <c r="I569" s="1172"/>
    </row>
    <row r="570" spans="1:9">
      <c r="A570" s="3266">
        <v>1650106</v>
      </c>
      <c r="B570" s="3235" t="s">
        <v>628</v>
      </c>
      <c r="C570" s="3235" t="s">
        <v>318</v>
      </c>
      <c r="D570" s="3617">
        <v>44.77835562526073</v>
      </c>
      <c r="E570" s="3236">
        <f>D570*Оглавление!$B$14</f>
        <v>4253.9437843997694</v>
      </c>
      <c r="F570" s="3239">
        <f t="shared" si="8"/>
        <v>2552.3662706398618</v>
      </c>
      <c r="I570" s="1172"/>
    </row>
    <row r="571" spans="1:9">
      <c r="A571" s="3295" t="s">
        <v>13340</v>
      </c>
      <c r="B571" s="3280"/>
      <c r="C571" s="3280"/>
      <c r="D571" s="3281"/>
      <c r="E571" s="3282"/>
      <c r="F571" s="3286"/>
      <c r="I571" s="1172"/>
    </row>
    <row r="572" spans="1:9">
      <c r="A572" s="3250">
        <v>1650111</v>
      </c>
      <c r="B572" s="3252" t="s">
        <v>626</v>
      </c>
      <c r="C572" s="3252" t="s">
        <v>284</v>
      </c>
      <c r="D572" s="3868">
        <v>25.997270108437675</v>
      </c>
      <c r="E572" s="3253">
        <f>D572*Оглавление!$B$14</f>
        <v>2469.7406603015793</v>
      </c>
      <c r="F572" s="3271">
        <f t="shared" si="8"/>
        <v>1481.8443961809476</v>
      </c>
      <c r="I572" s="1172"/>
    </row>
    <row r="573" spans="1:9">
      <c r="A573" s="3298" t="s">
        <v>171</v>
      </c>
      <c r="B573" s="3280"/>
      <c r="C573" s="3280"/>
      <c r="D573" s="3281"/>
      <c r="E573" s="3282"/>
      <c r="F573" s="3286"/>
      <c r="I573" s="1172"/>
    </row>
    <row r="574" spans="1:9">
      <c r="A574" s="3241">
        <v>1650028</v>
      </c>
      <c r="B574" s="3269" t="s">
        <v>626</v>
      </c>
      <c r="C574" s="3273" t="s">
        <v>290</v>
      </c>
      <c r="D574" s="3866">
        <v>7.0668811446297539</v>
      </c>
      <c r="E574" s="3244">
        <f>D574*Оглавление!$B$14</f>
        <v>671.35370873982663</v>
      </c>
      <c r="F574" s="3245">
        <f t="shared" si="8"/>
        <v>402.81222524389597</v>
      </c>
      <c r="I574" s="1172"/>
    </row>
    <row r="575" spans="1:9">
      <c r="A575" s="3233">
        <v>1650077</v>
      </c>
      <c r="B575" s="3264" t="s">
        <v>628</v>
      </c>
      <c r="C575" s="3267" t="s">
        <v>290</v>
      </c>
      <c r="D575" s="3617">
        <v>8.6958728756375514</v>
      </c>
      <c r="E575" s="3236">
        <f>D575*Оглавление!$B$14</f>
        <v>826.10792318556742</v>
      </c>
      <c r="F575" s="3239">
        <f t="shared" si="8"/>
        <v>495.66475391134043</v>
      </c>
      <c r="I575" s="1172"/>
    </row>
    <row r="576" spans="1:9">
      <c r="A576" s="3298" t="s">
        <v>13341</v>
      </c>
      <c r="B576" s="3296"/>
      <c r="C576" s="3299"/>
      <c r="D576" s="3281"/>
      <c r="E576" s="3282"/>
      <c r="F576" s="3286"/>
      <c r="I576" s="1172"/>
    </row>
    <row r="577" spans="1:9">
      <c r="A577" s="3274">
        <v>1650066</v>
      </c>
      <c r="B577" s="3275" t="s">
        <v>13342</v>
      </c>
      <c r="C577" s="3276" t="s">
        <v>316</v>
      </c>
      <c r="D577" s="3868">
        <v>25.028925934237805</v>
      </c>
      <c r="E577" s="3253">
        <f>D577*Оглавление!$B$14</f>
        <v>2377.7479637525912</v>
      </c>
      <c r="F577" s="3271">
        <f t="shared" si="8"/>
        <v>1426.6487782515546</v>
      </c>
      <c r="I577" s="1172"/>
    </row>
    <row r="578" spans="1:9">
      <c r="A578" s="3298" t="s">
        <v>13343</v>
      </c>
      <c r="B578" s="3300"/>
      <c r="C578" s="3297"/>
      <c r="D578" s="3281"/>
      <c r="E578" s="3282"/>
      <c r="F578" s="3286"/>
      <c r="I578" s="1172"/>
    </row>
    <row r="579" spans="1:9">
      <c r="A579" s="3241">
        <v>1650184</v>
      </c>
      <c r="B579" s="3277">
        <v>16</v>
      </c>
      <c r="C579" s="3273" t="s">
        <v>424</v>
      </c>
      <c r="D579" s="3866">
        <v>1.6804194337078653</v>
      </c>
      <c r="E579" s="3244">
        <f>D579*Оглавление!$B$14</f>
        <v>159.63984620224721</v>
      </c>
      <c r="F579" s="3245">
        <f t="shared" si="8"/>
        <v>95.783907721348328</v>
      </c>
      <c r="I579" s="1172"/>
    </row>
    <row r="580" spans="1:9">
      <c r="A580" s="3214">
        <v>1650189</v>
      </c>
      <c r="B580" s="3068">
        <v>20</v>
      </c>
      <c r="C580" s="3201" t="s">
        <v>322</v>
      </c>
      <c r="D580" s="3867">
        <v>1.8863759894736845</v>
      </c>
      <c r="E580" s="3096">
        <f>D580*Оглавление!$B$14</f>
        <v>179.20571900000002</v>
      </c>
      <c r="F580" s="3225">
        <f t="shared" si="8"/>
        <v>107.52343140000001</v>
      </c>
      <c r="I580" s="1172"/>
    </row>
    <row r="581" spans="1:9">
      <c r="A581" s="3214">
        <v>1650187</v>
      </c>
      <c r="B581" s="3068">
        <v>26</v>
      </c>
      <c r="C581" s="3201" t="s">
        <v>276</v>
      </c>
      <c r="D581" s="3867">
        <v>2.7436566620689669</v>
      </c>
      <c r="E581" s="3096">
        <f>D581*Оглавление!$B$14</f>
        <v>260.64738289655185</v>
      </c>
      <c r="F581" s="3225">
        <f t="shared" si="8"/>
        <v>156.38842973793112</v>
      </c>
      <c r="I581" s="1172"/>
    </row>
    <row r="582" spans="1:9">
      <c r="D582" s="3479"/>
      <c r="I582" s="1172"/>
    </row>
    <row r="583" spans="1:9">
      <c r="I583" s="1172"/>
    </row>
    <row r="584" spans="1:9">
      <c r="I584" s="1172"/>
    </row>
    <row r="585" spans="1:9">
      <c r="I585" s="1172"/>
    </row>
    <row r="586" spans="1:9">
      <c r="I586" s="1172"/>
    </row>
    <row r="587" spans="1:9">
      <c r="I587" s="1172"/>
    </row>
    <row r="588" spans="1:9">
      <c r="I588" s="1172"/>
    </row>
    <row r="589" spans="1:9">
      <c r="A589" s="3232"/>
      <c r="D589" s="1172"/>
      <c r="E589" s="1172"/>
      <c r="I589" s="1172"/>
    </row>
    <row r="590" spans="1:9">
      <c r="A590" s="3232"/>
      <c r="D590" s="1172"/>
      <c r="E590" s="1172"/>
      <c r="I590" s="1172"/>
    </row>
    <row r="591" spans="1:9">
      <c r="A591" s="3232"/>
      <c r="D591" s="1172"/>
      <c r="E591" s="1172"/>
      <c r="I591" s="1172"/>
    </row>
    <row r="592" spans="1:9">
      <c r="A592" s="3232"/>
      <c r="D592" s="1172"/>
      <c r="E592" s="1172"/>
      <c r="I592" s="1172"/>
    </row>
    <row r="593" spans="1:9">
      <c r="A593" s="3232"/>
      <c r="D593" s="1172"/>
      <c r="E593" s="1172"/>
      <c r="I593" s="1172"/>
    </row>
    <row r="594" spans="1:9">
      <c r="A594" s="3232"/>
      <c r="D594" s="1172"/>
      <c r="E594" s="1172"/>
      <c r="I594" s="1172"/>
    </row>
    <row r="595" spans="1:9">
      <c r="A595" s="3232"/>
      <c r="D595" s="1172"/>
      <c r="E595" s="1172"/>
      <c r="I595" s="1172"/>
    </row>
    <row r="596" spans="1:9">
      <c r="A596" s="3232"/>
      <c r="D596" s="1172"/>
      <c r="E596" s="1172"/>
      <c r="I596" s="1172"/>
    </row>
    <row r="597" spans="1:9">
      <c r="A597" s="3232"/>
      <c r="D597" s="1172"/>
      <c r="E597" s="1172"/>
      <c r="I597" s="1172"/>
    </row>
    <row r="598" spans="1:9">
      <c r="A598" s="3232"/>
      <c r="D598" s="1172"/>
      <c r="E598" s="1172"/>
      <c r="I598" s="1172"/>
    </row>
    <row r="599" spans="1:9">
      <c r="A599" s="3232"/>
      <c r="D599" s="1172"/>
      <c r="E599" s="1172"/>
      <c r="I599" s="1172"/>
    </row>
    <row r="600" spans="1:9">
      <c r="A600" s="3232"/>
      <c r="D600" s="1172"/>
      <c r="E600" s="1172"/>
      <c r="I600" s="1172"/>
    </row>
    <row r="601" spans="1:9">
      <c r="A601" s="3232"/>
      <c r="D601" s="1172"/>
      <c r="E601" s="1172"/>
      <c r="I601" s="1172"/>
    </row>
    <row r="602" spans="1:9">
      <c r="A602" s="3232"/>
      <c r="D602" s="1172"/>
      <c r="E602" s="1172"/>
      <c r="I602" s="1172"/>
    </row>
    <row r="603" spans="1:9">
      <c r="A603" s="3232"/>
      <c r="D603" s="1172"/>
      <c r="E603" s="1172"/>
      <c r="I603" s="1172"/>
    </row>
    <row r="604" spans="1:9">
      <c r="A604" s="3232"/>
      <c r="D604" s="1172"/>
      <c r="E604" s="1172"/>
      <c r="I604" s="1172"/>
    </row>
    <row r="605" spans="1:9">
      <c r="A605" s="3232"/>
      <c r="D605" s="1172"/>
      <c r="E605" s="1172"/>
      <c r="I605" s="1172"/>
    </row>
    <row r="606" spans="1:9">
      <c r="A606" s="3232"/>
      <c r="D606" s="1172"/>
      <c r="E606" s="1172"/>
      <c r="I606" s="1172"/>
    </row>
    <row r="607" spans="1:9">
      <c r="A607" s="3232"/>
      <c r="D607" s="1172"/>
      <c r="E607" s="1172"/>
      <c r="I607" s="1172"/>
    </row>
    <row r="608" spans="1:9">
      <c r="A608" s="3232"/>
      <c r="D608" s="1172"/>
      <c r="E608" s="1172"/>
      <c r="I608" s="1172"/>
    </row>
    <row r="609" spans="1:9">
      <c r="A609" s="3232"/>
      <c r="D609" s="1172"/>
      <c r="E609" s="1172"/>
      <c r="I609" s="1172"/>
    </row>
    <row r="610" spans="1:9">
      <c r="A610" s="3232"/>
      <c r="D610" s="1172"/>
      <c r="E610" s="1172"/>
      <c r="I610" s="1172"/>
    </row>
    <row r="611" spans="1:9">
      <c r="A611" s="3232"/>
      <c r="D611" s="1172"/>
      <c r="E611" s="1172"/>
      <c r="I611" s="1172"/>
    </row>
    <row r="612" spans="1:9">
      <c r="A612" s="3232"/>
      <c r="D612" s="1172"/>
      <c r="E612" s="1172"/>
      <c r="I612" s="1172"/>
    </row>
    <row r="613" spans="1:9">
      <c r="A613" s="3232"/>
      <c r="D613" s="1172"/>
      <c r="E613" s="1172"/>
      <c r="I613" s="1172"/>
    </row>
    <row r="614" spans="1:9">
      <c r="A614" s="3232"/>
      <c r="D614" s="1172"/>
      <c r="E614" s="1172"/>
      <c r="I614" s="1172"/>
    </row>
    <row r="615" spans="1:9">
      <c r="A615" s="3232"/>
      <c r="D615" s="1172"/>
      <c r="E615" s="1172"/>
      <c r="I615" s="1172"/>
    </row>
    <row r="616" spans="1:9">
      <c r="A616" s="3232"/>
      <c r="D616" s="1172"/>
      <c r="E616" s="1172"/>
      <c r="I616" s="1172"/>
    </row>
    <row r="617" spans="1:9">
      <c r="A617" s="3232"/>
      <c r="D617" s="1172"/>
      <c r="E617" s="1172"/>
      <c r="I617" s="1172"/>
    </row>
    <row r="618" spans="1:9">
      <c r="A618" s="3232"/>
      <c r="D618" s="1172"/>
      <c r="E618" s="1172"/>
      <c r="I618" s="1172"/>
    </row>
    <row r="619" spans="1:9">
      <c r="A619" s="3232"/>
      <c r="D619" s="1172"/>
      <c r="E619" s="1172"/>
      <c r="I619" s="1172"/>
    </row>
    <row r="620" spans="1:9">
      <c r="A620" s="3232"/>
      <c r="D620" s="1172"/>
      <c r="E620" s="1172"/>
      <c r="I620" s="1172"/>
    </row>
    <row r="621" spans="1:9">
      <c r="A621" s="3232"/>
      <c r="D621" s="1172"/>
      <c r="E621" s="1172"/>
      <c r="I621" s="1172"/>
    </row>
    <row r="622" spans="1:9">
      <c r="A622" s="3232"/>
      <c r="D622" s="1172"/>
      <c r="E622" s="1172"/>
      <c r="I622" s="1172"/>
    </row>
    <row r="623" spans="1:9">
      <c r="A623" s="3232"/>
      <c r="D623" s="1172"/>
      <c r="E623" s="1172"/>
      <c r="I623" s="1172"/>
    </row>
    <row r="624" spans="1:9">
      <c r="A624" s="3232"/>
      <c r="D624" s="1172"/>
      <c r="E624" s="1172"/>
      <c r="I624" s="1172"/>
    </row>
    <row r="625" spans="1:9">
      <c r="A625" s="3232"/>
      <c r="D625" s="1172"/>
      <c r="E625" s="1172"/>
      <c r="I625" s="1172"/>
    </row>
    <row r="626" spans="1:9">
      <c r="A626" s="3232"/>
      <c r="D626" s="1172"/>
      <c r="E626" s="1172"/>
      <c r="I626" s="1172"/>
    </row>
    <row r="627" spans="1:9">
      <c r="A627" s="3232"/>
      <c r="D627" s="1172"/>
      <c r="E627" s="1172"/>
      <c r="I627" s="1172"/>
    </row>
    <row r="628" spans="1:9">
      <c r="A628" s="3232"/>
      <c r="D628" s="1172"/>
      <c r="E628" s="1172"/>
      <c r="I628" s="1172"/>
    </row>
    <row r="629" spans="1:9">
      <c r="A629" s="3232"/>
      <c r="D629" s="1172"/>
      <c r="E629" s="1172"/>
      <c r="I629" s="1172"/>
    </row>
  </sheetData>
  <autoFilter ref="A6:F581" xr:uid="{00000000-0009-0000-0000-00006C000000}"/>
  <customSheetViews>
    <customSheetView guid="{76FA2CE7-179E-4731-B7AE-63C5E5E79002}" scale="85">
      <selection activeCell="Q51" sqref="Q51"/>
      <pageMargins left="0.7" right="0.7" top="0.75" bottom="0.75" header="0.3" footer="0.3"/>
      <pageSetup paperSize="9" orientation="portrait" r:id="rId1"/>
    </customSheetView>
    <customSheetView guid="{24F900A2-7147-4318-9E77-2B71404314A7}" scale="85">
      <selection activeCell="D15" sqref="D15"/>
      <pageMargins left="0.7" right="0.7" top="0.75" bottom="0.75" header="0.3" footer="0.3"/>
      <pageSetup paperSize="9" orientation="portrait" r:id="rId2"/>
    </customSheetView>
    <customSheetView guid="{A02336A9-D2FB-4D03-950A-00B6EBD6A28C}" scale="85">
      <selection activeCell="D15" sqref="D15"/>
      <pageMargins left="0.7" right="0.7" top="0.75" bottom="0.75" header="0.3" footer="0.3"/>
      <pageSetup paperSize="9" orientation="portrait" r:id="rId3"/>
    </customSheetView>
    <customSheetView guid="{3E3E5346-F5D1-49F5-AB0E-78170B65853C}">
      <selection activeCell="F430" sqref="F430"/>
      <pageMargins left="0.7" right="0.7" top="0.75" bottom="0.75" header="0.3" footer="0.3"/>
      <pageSetup paperSize="9" orientation="portrait" r:id="rId4"/>
    </customSheetView>
    <customSheetView guid="{D7CF3121-CFC0-4E70-8DCD-811E30042E24}" scale="85">
      <selection activeCell="D15" sqref="D15"/>
      <pageMargins left="0.7" right="0.7" top="0.75" bottom="0.75" header="0.3" footer="0.3"/>
      <pageSetup paperSize="9" orientation="portrait" r:id="rId5"/>
    </customSheetView>
    <customSheetView guid="{A76FD505-AF56-4CD8-967A-59C705AF567C}" scale="85">
      <selection activeCell="D15" sqref="D15"/>
      <pageMargins left="0.7" right="0.7" top="0.75" bottom="0.75" header="0.3" footer="0.3"/>
      <pageSetup paperSize="9" orientation="portrait" r:id="rId6"/>
    </customSheetView>
    <customSheetView guid="{B3358888-E690-452C-98EC-431498422E6E}">
      <selection activeCell="F430" sqref="F430"/>
      <pageMargins left="0.7" right="0.7" top="0.75" bottom="0.75" header="0.3" footer="0.3"/>
      <pageSetup paperSize="9" orientation="portrait" r:id="rId7"/>
    </customSheetView>
    <customSheetView guid="{6108970F-8E7A-462E-A499-E2FD79FB3A77}" topLeftCell="A412">
      <selection activeCell="M439" sqref="M439"/>
      <pageMargins left="0.7" right="0.7" top="0.75" bottom="0.75" header="0.3" footer="0.3"/>
      <pageSetup paperSize="9" orientation="portrait" r:id="rId8"/>
    </customSheetView>
    <customSheetView guid="{45761FB6-8710-4C75-A8B6-5A7FCAACACDF}" topLeftCell="A412">
      <selection activeCell="F430" sqref="F430"/>
      <pageMargins left="0.7" right="0.7" top="0.75" bottom="0.75" header="0.3" footer="0.3"/>
      <pageSetup paperSize="9" orientation="portrait" r:id="rId9"/>
    </customSheetView>
    <customSheetView guid="{C23E91BF-4A86-4D00-A577-1A263DDCB8BC}" scale="85">
      <selection activeCell="J19" sqref="J19"/>
      <pageMargins left="0.7" right="0.7" top="0.75" bottom="0.75" header="0.3" footer="0.3"/>
      <pageSetup paperSize="9" orientation="portrait" r:id="rId10"/>
    </customSheetView>
    <customSheetView guid="{94E74550-0B2B-4B3C-8E97-CCCC46023914}" scale="85">
      <selection activeCell="D15" sqref="D15"/>
      <pageMargins left="0.7" right="0.7" top="0.75" bottom="0.75" header="0.3" footer="0.3"/>
      <pageSetup paperSize="9" orientation="portrait" r:id="rId11"/>
    </customSheetView>
  </customSheetViews>
  <mergeCells count="1">
    <mergeCell ref="A1:G1"/>
  </mergeCells>
  <pageMargins left="0.7" right="0.7" top="0.75" bottom="0.75" header="0.3" footer="0.3"/>
  <pageSetup paperSize="9" orientation="portrait" r:id="rId12"/>
  <drawing r:id="rId13"/>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Лист95"/>
  <dimension ref="A1:J256"/>
  <sheetViews>
    <sheetView zoomScale="75" zoomScaleNormal="75" workbookViewId="0">
      <selection activeCell="B64" sqref="B64"/>
    </sheetView>
  </sheetViews>
  <sheetFormatPr defaultColWidth="9.1171875" defaultRowHeight="14.35"/>
  <cols>
    <col min="1" max="1" width="12.5859375" style="3157" customWidth="1"/>
    <col min="2" max="2" width="38.1171875" style="3309" customWidth="1"/>
    <col min="3" max="3" width="29.41015625" style="536" customWidth="1"/>
    <col min="4" max="4" width="14.5859375" style="3156" customWidth="1"/>
    <col min="5" max="5" width="15" style="3156" customWidth="1"/>
    <col min="6" max="6" width="17.41015625" style="3148" customWidth="1"/>
    <col min="7" max="7" width="17.41015625" style="536" customWidth="1"/>
    <col min="8" max="9" width="9.1171875" style="536"/>
    <col min="10" max="10" width="16.703125" style="3165" customWidth="1"/>
    <col min="11" max="16384" width="9.1171875" style="536"/>
  </cols>
  <sheetData>
    <row r="1" spans="1:7" ht="24.75" customHeight="1">
      <c r="A1" s="8679" t="s">
        <v>14172</v>
      </c>
      <c r="B1" s="8679"/>
      <c r="C1" s="8679"/>
      <c r="D1" s="8679"/>
      <c r="E1" s="8679"/>
      <c r="F1" s="8679"/>
      <c r="G1" s="8679"/>
    </row>
    <row r="2" spans="1:7">
      <c r="C2" s="2873"/>
      <c r="E2" s="1792"/>
    </row>
    <row r="3" spans="1:7">
      <c r="C3" s="2873"/>
      <c r="E3" s="1792"/>
    </row>
    <row r="4" spans="1:7">
      <c r="A4" s="3006" t="s">
        <v>48</v>
      </c>
      <c r="B4" s="2996">
        <v>10</v>
      </c>
      <c r="C4" s="2873"/>
      <c r="E4" s="1792"/>
    </row>
    <row r="6" spans="1:7" ht="75" customHeight="1">
      <c r="A6" s="3314" t="s">
        <v>75</v>
      </c>
      <c r="B6" s="3315" t="s">
        <v>42</v>
      </c>
      <c r="C6" s="3316" t="s">
        <v>1612</v>
      </c>
      <c r="D6" s="3317" t="s">
        <v>77</v>
      </c>
      <c r="E6" s="3317" t="s">
        <v>1613</v>
      </c>
      <c r="F6" s="2049" t="s">
        <v>58</v>
      </c>
      <c r="G6" s="1280" t="s">
        <v>59</v>
      </c>
    </row>
    <row r="7" spans="1:7">
      <c r="A7" s="3318" t="s">
        <v>7125</v>
      </c>
      <c r="B7" s="3319"/>
      <c r="C7" s="3320"/>
      <c r="D7" s="3320"/>
      <c r="E7" s="3320"/>
      <c r="F7" s="3321"/>
      <c r="G7" s="3322"/>
    </row>
    <row r="8" spans="1:7">
      <c r="A8" s="3323">
        <v>1008386</v>
      </c>
      <c r="B8" s="3324" t="s">
        <v>7126</v>
      </c>
      <c r="C8" s="3325" t="s">
        <v>7127</v>
      </c>
      <c r="D8" s="3325" t="s">
        <v>7128</v>
      </c>
      <c r="E8" s="3326">
        <v>0.09</v>
      </c>
      <c r="F8" s="3327">
        <v>257.68</v>
      </c>
      <c r="G8" s="3328">
        <f>F8-F8*$B$4/100</f>
        <v>231.91200000000001</v>
      </c>
    </row>
    <row r="9" spans="1:7">
      <c r="A9" s="3329">
        <v>1008408</v>
      </c>
      <c r="B9" s="3330" t="s">
        <v>7129</v>
      </c>
      <c r="C9" s="3331" t="s">
        <v>7130</v>
      </c>
      <c r="D9" s="3331" t="s">
        <v>7128</v>
      </c>
      <c r="E9" s="3332">
        <v>0.11700000000000001</v>
      </c>
      <c r="F9" s="3327">
        <v>343.42</v>
      </c>
      <c r="G9" s="3000">
        <f t="shared" ref="G9:G76" si="0">F9-F9*$B$4/100</f>
        <v>309.07800000000003</v>
      </c>
    </row>
    <row r="10" spans="1:7" ht="15.75" customHeight="1">
      <c r="A10" s="3329">
        <v>1022682</v>
      </c>
      <c r="B10" s="3330" t="s">
        <v>7126</v>
      </c>
      <c r="C10" s="3331" t="s">
        <v>7131</v>
      </c>
      <c r="D10" s="3331" t="s">
        <v>7128</v>
      </c>
      <c r="E10" s="3332">
        <v>9.7000000000000003E-2</v>
      </c>
      <c r="F10" s="3327">
        <v>275.08999999999997</v>
      </c>
      <c r="G10" s="3000">
        <f t="shared" si="0"/>
        <v>247.58099999999999</v>
      </c>
    </row>
    <row r="11" spans="1:7">
      <c r="A11" s="3329">
        <v>1001201</v>
      </c>
      <c r="B11" s="3330" t="s">
        <v>7126</v>
      </c>
      <c r="C11" s="3331" t="s">
        <v>7132</v>
      </c>
      <c r="D11" s="3331" t="s">
        <v>7133</v>
      </c>
      <c r="E11" s="3332">
        <v>0.151</v>
      </c>
      <c r="F11" s="3327">
        <v>376.39</v>
      </c>
      <c r="G11" s="3000">
        <f t="shared" si="0"/>
        <v>338.75099999999998</v>
      </c>
    </row>
    <row r="12" spans="1:7">
      <c r="A12" s="3329" t="s">
        <v>14433</v>
      </c>
      <c r="B12" s="3330" t="s">
        <v>7126</v>
      </c>
      <c r="C12" s="3331" t="s">
        <v>7134</v>
      </c>
      <c r="D12" s="3331" t="s">
        <v>7133</v>
      </c>
      <c r="E12" s="3332">
        <v>0.25</v>
      </c>
      <c r="F12" s="3327">
        <v>605.47839999999997</v>
      </c>
      <c r="G12" s="3000">
        <f t="shared" si="0"/>
        <v>544.93056000000001</v>
      </c>
    </row>
    <row r="13" spans="1:7">
      <c r="A13" s="3333">
        <v>1001203</v>
      </c>
      <c r="B13" s="3334" t="s">
        <v>7126</v>
      </c>
      <c r="C13" s="3335" t="s">
        <v>7135</v>
      </c>
      <c r="D13" s="3335" t="s">
        <v>7133</v>
      </c>
      <c r="E13" s="3336">
        <v>0.38600000000000001</v>
      </c>
      <c r="F13" s="3327">
        <v>1100.8</v>
      </c>
      <c r="G13" s="3337">
        <f t="shared" si="0"/>
        <v>990.71999999999991</v>
      </c>
    </row>
    <row r="14" spans="1:7">
      <c r="A14" s="3318" t="s">
        <v>7136</v>
      </c>
      <c r="B14" s="3338"/>
      <c r="C14" s="3339"/>
      <c r="D14" s="3339"/>
      <c r="E14" s="3340"/>
      <c r="F14" s="3341"/>
      <c r="G14" s="3322"/>
    </row>
    <row r="15" spans="1:7">
      <c r="A15" s="3342">
        <v>1062044</v>
      </c>
      <c r="B15" s="3324" t="s">
        <v>7137</v>
      </c>
      <c r="C15" s="3325" t="s">
        <v>7127</v>
      </c>
      <c r="D15" s="3325" t="s">
        <v>7138</v>
      </c>
      <c r="E15" s="3326">
        <v>9.0999999999999998E-2</v>
      </c>
      <c r="F15" s="3327">
        <v>232.62</v>
      </c>
      <c r="G15" s="3328">
        <f t="shared" si="0"/>
        <v>209.358</v>
      </c>
    </row>
    <row r="16" spans="1:7">
      <c r="A16" s="3343">
        <v>1062045</v>
      </c>
      <c r="B16" s="3330" t="s">
        <v>7137</v>
      </c>
      <c r="C16" s="3331" t="s">
        <v>7127</v>
      </c>
      <c r="D16" s="3331" t="s">
        <v>7139</v>
      </c>
      <c r="E16" s="3332">
        <v>8.6999999999999994E-2</v>
      </c>
      <c r="F16" s="3327">
        <v>232.62</v>
      </c>
      <c r="G16" s="3000">
        <f t="shared" si="0"/>
        <v>209.358</v>
      </c>
    </row>
    <row r="17" spans="1:8">
      <c r="A17" s="3329">
        <v>1062046</v>
      </c>
      <c r="B17" s="3330" t="s">
        <v>7137</v>
      </c>
      <c r="C17" s="3331" t="s">
        <v>7127</v>
      </c>
      <c r="D17" s="3331" t="s">
        <v>7140</v>
      </c>
      <c r="E17" s="3332">
        <v>9.8000000000000004E-2</v>
      </c>
      <c r="F17" s="3327">
        <v>232.62</v>
      </c>
      <c r="G17" s="3000">
        <f t="shared" si="0"/>
        <v>209.358</v>
      </c>
    </row>
    <row r="18" spans="1:8">
      <c r="A18" s="3329">
        <v>1009228</v>
      </c>
      <c r="B18" s="3330" t="s">
        <v>7137</v>
      </c>
      <c r="C18" s="3331" t="s">
        <v>7130</v>
      </c>
      <c r="D18" s="3331" t="s">
        <v>7138</v>
      </c>
      <c r="E18" s="3332">
        <v>0.11</v>
      </c>
      <c r="F18" s="3327">
        <v>299.79000000000002</v>
      </c>
      <c r="G18" s="3000">
        <f t="shared" si="0"/>
        <v>269.81100000000004</v>
      </c>
    </row>
    <row r="19" spans="1:8">
      <c r="A19" s="3329">
        <v>1009230</v>
      </c>
      <c r="B19" s="3330" t="s">
        <v>7137</v>
      </c>
      <c r="C19" s="3331" t="s">
        <v>7130</v>
      </c>
      <c r="D19" s="3331" t="s">
        <v>7139</v>
      </c>
      <c r="E19" s="3332">
        <v>0.11</v>
      </c>
      <c r="F19" s="3327">
        <v>299.79000000000002</v>
      </c>
      <c r="G19" s="3000">
        <f t="shared" si="0"/>
        <v>269.81100000000004</v>
      </c>
    </row>
    <row r="20" spans="1:8">
      <c r="A20" s="3344">
        <v>1062887</v>
      </c>
      <c r="B20" s="3334" t="s">
        <v>7137</v>
      </c>
      <c r="C20" s="3335" t="s">
        <v>7141</v>
      </c>
      <c r="D20" s="3335" t="s">
        <v>7142</v>
      </c>
      <c r="E20" s="3336">
        <v>0.17499999999999999</v>
      </c>
      <c r="F20" s="3327">
        <v>484.82</v>
      </c>
      <c r="G20" s="3337">
        <f t="shared" si="0"/>
        <v>436.33799999999997</v>
      </c>
    </row>
    <row r="21" spans="1:8">
      <c r="A21" s="3318" t="s">
        <v>7143</v>
      </c>
      <c r="B21" s="3338"/>
      <c r="C21" s="3339"/>
      <c r="D21" s="3339"/>
      <c r="E21" s="3340"/>
      <c r="F21" s="3341"/>
      <c r="G21" s="3322"/>
    </row>
    <row r="22" spans="1:8">
      <c r="A22" s="3345">
        <v>1088097</v>
      </c>
      <c r="B22" s="3346" t="s">
        <v>7144</v>
      </c>
      <c r="C22" s="3347" t="s">
        <v>7131</v>
      </c>
      <c r="D22" s="3325" t="s">
        <v>7128</v>
      </c>
      <c r="E22" s="3326">
        <v>0.11700000000000001</v>
      </c>
      <c r="F22" s="3327">
        <v>245.09</v>
      </c>
      <c r="G22" s="3328">
        <f t="shared" si="0"/>
        <v>220.58100000000002</v>
      </c>
    </row>
    <row r="23" spans="1:8">
      <c r="A23" s="3348">
        <v>1088098</v>
      </c>
      <c r="B23" s="614" t="s">
        <v>7144</v>
      </c>
      <c r="C23" s="618" t="s">
        <v>7132</v>
      </c>
      <c r="D23" s="3331" t="s">
        <v>7128</v>
      </c>
      <c r="E23" s="3332">
        <v>0.17399999999999999</v>
      </c>
      <c r="F23" s="3327">
        <v>327.9</v>
      </c>
      <c r="G23" s="3000">
        <f t="shared" si="0"/>
        <v>295.10999999999996</v>
      </c>
    </row>
    <row r="24" spans="1:8">
      <c r="A24" s="3348">
        <v>1088099</v>
      </c>
      <c r="B24" s="614" t="s">
        <v>7144</v>
      </c>
      <c r="C24" s="3349" t="s">
        <v>7134</v>
      </c>
      <c r="D24" s="3331" t="s">
        <v>7133</v>
      </c>
      <c r="E24" s="3332">
        <v>0.27400000000000002</v>
      </c>
      <c r="F24" s="3327">
        <v>514</v>
      </c>
      <c r="G24" s="3000">
        <f t="shared" si="0"/>
        <v>462.6</v>
      </c>
    </row>
    <row r="25" spans="1:8">
      <c r="A25" s="3333">
        <v>1033395</v>
      </c>
      <c r="B25" s="3350" t="s">
        <v>7144</v>
      </c>
      <c r="C25" s="3335" t="s">
        <v>7135</v>
      </c>
      <c r="D25" s="3335" t="s">
        <v>7128</v>
      </c>
      <c r="E25" s="3336">
        <v>0.39800000000000002</v>
      </c>
      <c r="F25" s="3327">
        <v>815.36</v>
      </c>
      <c r="G25" s="3337">
        <f t="shared" si="0"/>
        <v>733.82400000000007</v>
      </c>
    </row>
    <row r="26" spans="1:8">
      <c r="A26" s="3351" t="s">
        <v>7145</v>
      </c>
      <c r="B26" s="3338"/>
      <c r="C26" s="3339"/>
      <c r="D26" s="3339"/>
      <c r="E26" s="3340"/>
      <c r="F26" s="3341"/>
      <c r="G26" s="3322"/>
    </row>
    <row r="27" spans="1:8">
      <c r="A27" s="3342">
        <v>1057453</v>
      </c>
      <c r="B27" s="3352" t="s">
        <v>7146</v>
      </c>
      <c r="C27" s="3325">
        <v>16</v>
      </c>
      <c r="D27" s="3325">
        <v>900</v>
      </c>
      <c r="E27" s="3353">
        <v>3.0000000000000001E-3</v>
      </c>
      <c r="F27" s="3327">
        <v>75.67</v>
      </c>
      <c r="G27" s="3328">
        <f t="shared" si="0"/>
        <v>68.103000000000009</v>
      </c>
    </row>
    <row r="28" spans="1:8">
      <c r="A28" s="3329">
        <v>1057454</v>
      </c>
      <c r="B28" s="3354" t="s">
        <v>7146</v>
      </c>
      <c r="C28" s="3331">
        <v>20</v>
      </c>
      <c r="D28" s="3331">
        <v>520</v>
      </c>
      <c r="E28" s="3355">
        <v>6.0000000000000001E-3</v>
      </c>
      <c r="F28" s="3327">
        <v>102.87</v>
      </c>
      <c r="G28" s="3000">
        <f t="shared" si="0"/>
        <v>92.582999999999998</v>
      </c>
    </row>
    <row r="29" spans="1:8">
      <c r="A29" s="3356">
        <v>1057455</v>
      </c>
      <c r="B29" s="2381" t="s">
        <v>7146</v>
      </c>
      <c r="C29" s="3357">
        <v>25</v>
      </c>
      <c r="D29" s="3357">
        <v>300</v>
      </c>
      <c r="E29" s="3336">
        <v>0.01</v>
      </c>
      <c r="F29" s="3358">
        <v>133.19</v>
      </c>
      <c r="G29" s="2917">
        <f t="shared" si="0"/>
        <v>119.871</v>
      </c>
    </row>
    <row r="30" spans="1:8">
      <c r="A30" s="3359">
        <v>1057456</v>
      </c>
      <c r="B30" s="3360" t="s">
        <v>7146</v>
      </c>
      <c r="C30" s="3361">
        <v>32</v>
      </c>
      <c r="D30" s="3361">
        <v>150</v>
      </c>
      <c r="E30" s="3362">
        <v>0.01</v>
      </c>
      <c r="F30" s="3708">
        <v>215.77</v>
      </c>
      <c r="G30" s="3363">
        <f t="shared" si="0"/>
        <v>194.19300000000001</v>
      </c>
      <c r="H30" s="3364"/>
    </row>
    <row r="31" spans="1:8">
      <c r="A31" s="3365" t="s">
        <v>13440</v>
      </c>
      <c r="B31" s="3366"/>
      <c r="C31" s="3367"/>
      <c r="D31" s="3367"/>
      <c r="E31" s="3368"/>
      <c r="F31" s="3369"/>
      <c r="G31" s="3370"/>
      <c r="H31" s="2002"/>
    </row>
    <row r="32" spans="1:8">
      <c r="A32" s="3371">
        <v>1042388</v>
      </c>
      <c r="B32" s="3372" t="s">
        <v>13441</v>
      </c>
      <c r="C32" s="3373">
        <v>16</v>
      </c>
      <c r="D32" s="3374">
        <v>900</v>
      </c>
      <c r="E32" s="3353">
        <v>3.0000000000000001E-3</v>
      </c>
      <c r="F32" s="1735">
        <v>72.08</v>
      </c>
      <c r="G32" s="3000">
        <f t="shared" si="0"/>
        <v>64.872</v>
      </c>
      <c r="H32" s="3364"/>
    </row>
    <row r="33" spans="1:8">
      <c r="A33" s="3375">
        <v>1042836</v>
      </c>
      <c r="B33" s="2381" t="s">
        <v>13441</v>
      </c>
      <c r="C33" s="3357">
        <v>20</v>
      </c>
      <c r="D33" s="3376">
        <v>520</v>
      </c>
      <c r="E33" s="3355">
        <v>6.0000000000000001E-3</v>
      </c>
      <c r="F33" s="1735">
        <v>97.95</v>
      </c>
      <c r="G33" s="3000">
        <f t="shared" si="0"/>
        <v>88.155000000000001</v>
      </c>
      <c r="H33" s="3364"/>
    </row>
    <row r="34" spans="1:8">
      <c r="A34" s="3377">
        <v>1042840</v>
      </c>
      <c r="B34" s="3360" t="s">
        <v>13441</v>
      </c>
      <c r="C34" s="3361">
        <v>25</v>
      </c>
      <c r="D34" s="3378">
        <v>300</v>
      </c>
      <c r="E34" s="3336">
        <v>0.01</v>
      </c>
      <c r="F34" s="1735">
        <v>126.84</v>
      </c>
      <c r="G34" s="3000">
        <f t="shared" si="0"/>
        <v>114.15600000000001</v>
      </c>
      <c r="H34" s="3364"/>
    </row>
    <row r="35" spans="1:8">
      <c r="A35" s="3379" t="s">
        <v>7147</v>
      </c>
      <c r="B35" s="3380"/>
      <c r="C35" s="3367"/>
      <c r="D35" s="3367"/>
      <c r="E35" s="3368"/>
      <c r="F35" s="3369"/>
      <c r="G35" s="3370"/>
      <c r="H35" s="2002"/>
    </row>
    <row r="36" spans="1:8">
      <c r="A36" s="3381">
        <v>1058010</v>
      </c>
      <c r="B36" s="3382" t="s">
        <v>7148</v>
      </c>
      <c r="C36" s="3373">
        <v>16</v>
      </c>
      <c r="D36" s="3373">
        <v>900</v>
      </c>
      <c r="E36" s="3353">
        <v>3.0000000000000001E-3</v>
      </c>
      <c r="F36" s="3383">
        <v>75.67</v>
      </c>
      <c r="G36" s="3384">
        <f t="shared" si="0"/>
        <v>68.103000000000009</v>
      </c>
      <c r="H36" s="2002"/>
    </row>
    <row r="37" spans="1:8">
      <c r="A37" s="3356">
        <v>1058011</v>
      </c>
      <c r="B37" s="3385" t="s">
        <v>7148</v>
      </c>
      <c r="C37" s="3357">
        <v>20</v>
      </c>
      <c r="D37" s="3357">
        <v>520</v>
      </c>
      <c r="E37" s="3355">
        <v>6.0000000000000001E-3</v>
      </c>
      <c r="F37" s="3358">
        <v>102.87</v>
      </c>
      <c r="G37" s="2917">
        <f t="shared" si="0"/>
        <v>92.582999999999998</v>
      </c>
    </row>
    <row r="38" spans="1:8">
      <c r="A38" s="3333">
        <v>1058012</v>
      </c>
      <c r="B38" s="3334" t="s">
        <v>7148</v>
      </c>
      <c r="C38" s="3335">
        <v>25</v>
      </c>
      <c r="D38" s="3335">
        <v>300</v>
      </c>
      <c r="E38" s="3336">
        <v>0.01</v>
      </c>
      <c r="F38" s="3327">
        <v>133.19</v>
      </c>
      <c r="G38" s="3337">
        <f t="shared" si="0"/>
        <v>119.871</v>
      </c>
    </row>
    <row r="39" spans="1:8">
      <c r="A39" s="3386" t="s">
        <v>7149</v>
      </c>
      <c r="B39" s="3338"/>
      <c r="C39" s="3339"/>
      <c r="D39" s="3339"/>
      <c r="E39" s="3340"/>
      <c r="F39" s="3322"/>
      <c r="G39" s="3322"/>
    </row>
    <row r="40" spans="1:8">
      <c r="A40" s="3342">
        <v>1058013</v>
      </c>
      <c r="B40" s="3324" t="s">
        <v>7150</v>
      </c>
      <c r="C40" s="3325">
        <v>16</v>
      </c>
      <c r="D40" s="3325">
        <v>900</v>
      </c>
      <c r="E40" s="3353">
        <v>3.0000000000000001E-3</v>
      </c>
      <c r="F40" s="3327">
        <v>75.67</v>
      </c>
      <c r="G40" s="3328">
        <f t="shared" si="0"/>
        <v>68.103000000000009</v>
      </c>
    </row>
    <row r="41" spans="1:8">
      <c r="A41" s="3329">
        <v>1058014</v>
      </c>
      <c r="B41" s="3330" t="s">
        <v>7150</v>
      </c>
      <c r="C41" s="3331">
        <v>20</v>
      </c>
      <c r="D41" s="3331">
        <v>520</v>
      </c>
      <c r="E41" s="3355">
        <v>6.0000000000000001E-3</v>
      </c>
      <c r="F41" s="3327">
        <v>102.87</v>
      </c>
      <c r="G41" s="3000">
        <f t="shared" si="0"/>
        <v>92.582999999999998</v>
      </c>
    </row>
    <row r="42" spans="1:8">
      <c r="A42" s="3333">
        <v>1058015</v>
      </c>
      <c r="B42" s="3334" t="s">
        <v>7150</v>
      </c>
      <c r="C42" s="3335">
        <v>25</v>
      </c>
      <c r="D42" s="3335">
        <v>300</v>
      </c>
      <c r="E42" s="3336">
        <v>0.01</v>
      </c>
      <c r="F42" s="3327">
        <v>133.19</v>
      </c>
      <c r="G42" s="3337">
        <f t="shared" si="0"/>
        <v>119.871</v>
      </c>
    </row>
    <row r="43" spans="1:8">
      <c r="A43" s="3351" t="s">
        <v>7151</v>
      </c>
      <c r="B43" s="3338"/>
      <c r="C43" s="3339"/>
      <c r="D43" s="3339"/>
      <c r="E43" s="3340"/>
      <c r="F43" s="3322"/>
      <c r="G43" s="3322"/>
    </row>
    <row r="44" spans="1:8">
      <c r="A44" s="3387">
        <v>1084671</v>
      </c>
      <c r="B44" s="3388" t="s">
        <v>7152</v>
      </c>
      <c r="C44" s="3389">
        <v>16</v>
      </c>
      <c r="D44" s="3389">
        <v>20</v>
      </c>
      <c r="E44" s="3390">
        <v>2E-3</v>
      </c>
      <c r="F44" s="3327">
        <v>331.66</v>
      </c>
      <c r="G44" s="3391">
        <f t="shared" si="0"/>
        <v>298.49400000000003</v>
      </c>
    </row>
    <row r="45" spans="1:8">
      <c r="A45" s="3351" t="s">
        <v>7305</v>
      </c>
      <c r="B45" s="3338"/>
      <c r="C45" s="3339"/>
      <c r="D45" s="3339"/>
      <c r="E45" s="3340"/>
      <c r="F45" s="3322"/>
      <c r="G45" s="3322"/>
    </row>
    <row r="46" spans="1:8">
      <c r="A46" s="3342">
        <v>1008679</v>
      </c>
      <c r="B46" s="3324" t="s">
        <v>7153</v>
      </c>
      <c r="C46" s="3325" t="s">
        <v>7154</v>
      </c>
      <c r="D46" s="3325">
        <v>100</v>
      </c>
      <c r="E46" s="3326">
        <v>8.0000000000000002E-3</v>
      </c>
      <c r="F46" s="3327">
        <v>532</v>
      </c>
      <c r="G46" s="3328">
        <f t="shared" si="0"/>
        <v>478.8</v>
      </c>
    </row>
    <row r="47" spans="1:8">
      <c r="A47" s="3329">
        <v>1008680</v>
      </c>
      <c r="B47" s="3330" t="s">
        <v>7153</v>
      </c>
      <c r="C47" s="3331" t="s">
        <v>7155</v>
      </c>
      <c r="D47" s="3331">
        <v>40</v>
      </c>
      <c r="E47" s="3332">
        <v>1.2E-2</v>
      </c>
      <c r="F47" s="3327">
        <v>701</v>
      </c>
      <c r="G47" s="3000">
        <f t="shared" si="0"/>
        <v>630.9</v>
      </c>
    </row>
    <row r="48" spans="1:8">
      <c r="A48" s="3329">
        <v>1008681</v>
      </c>
      <c r="B48" s="3330" t="s">
        <v>7153</v>
      </c>
      <c r="C48" s="3331" t="s">
        <v>7156</v>
      </c>
      <c r="D48" s="3331">
        <v>25</v>
      </c>
      <c r="E48" s="3332">
        <v>2.1999999999999999E-2</v>
      </c>
      <c r="F48" s="3327">
        <v>977</v>
      </c>
      <c r="G48" s="3000">
        <f t="shared" si="0"/>
        <v>879.3</v>
      </c>
    </row>
    <row r="49" spans="1:7">
      <c r="A49" s="3333">
        <v>1001245</v>
      </c>
      <c r="B49" s="3334" t="s">
        <v>7153</v>
      </c>
      <c r="C49" s="3335" t="s">
        <v>7157</v>
      </c>
      <c r="D49" s="3335">
        <v>15</v>
      </c>
      <c r="E49" s="3336">
        <v>4.8000000000000001E-2</v>
      </c>
      <c r="F49" s="3327">
        <v>1839</v>
      </c>
      <c r="G49" s="3337">
        <f t="shared" si="0"/>
        <v>1655.1</v>
      </c>
    </row>
    <row r="50" spans="1:7">
      <c r="A50" s="3351" t="s">
        <v>7158</v>
      </c>
      <c r="B50" s="3338"/>
      <c r="C50" s="3339"/>
      <c r="D50" s="3339"/>
      <c r="E50" s="3340"/>
      <c r="F50" s="3322"/>
      <c r="G50" s="3322"/>
    </row>
    <row r="51" spans="1:7">
      <c r="A51" s="3342">
        <v>1008669</v>
      </c>
      <c r="B51" s="3324" t="s">
        <v>7159</v>
      </c>
      <c r="C51" s="3325" t="s">
        <v>7154</v>
      </c>
      <c r="D51" s="3325">
        <v>100</v>
      </c>
      <c r="E51" s="3326">
        <v>5.0000000000000001E-3</v>
      </c>
      <c r="F51" s="3327">
        <v>474.75</v>
      </c>
      <c r="G51" s="3328">
        <f t="shared" si="0"/>
        <v>427.27499999999998</v>
      </c>
    </row>
    <row r="52" spans="1:7">
      <c r="A52" s="3329">
        <v>1008932</v>
      </c>
      <c r="B52" s="3330" t="s">
        <v>7159</v>
      </c>
      <c r="C52" s="3331" t="s">
        <v>7155</v>
      </c>
      <c r="D52" s="3331">
        <v>80</v>
      </c>
      <c r="E52" s="3332">
        <v>8.0000000000000002E-3</v>
      </c>
      <c r="F52" s="3327">
        <v>596</v>
      </c>
      <c r="G52" s="3000">
        <f t="shared" si="0"/>
        <v>536.4</v>
      </c>
    </row>
    <row r="53" spans="1:7">
      <c r="A53" s="3329">
        <v>1008671</v>
      </c>
      <c r="B53" s="3330" t="s">
        <v>7159</v>
      </c>
      <c r="C53" s="3331" t="s">
        <v>7156</v>
      </c>
      <c r="D53" s="3331">
        <v>50</v>
      </c>
      <c r="E53" s="3332">
        <v>0.01</v>
      </c>
      <c r="F53" s="3327">
        <v>841</v>
      </c>
      <c r="G53" s="3000">
        <f t="shared" si="0"/>
        <v>756.9</v>
      </c>
    </row>
    <row r="54" spans="1:7">
      <c r="A54" s="3333">
        <v>1001235</v>
      </c>
      <c r="B54" s="3334" t="s">
        <v>7159</v>
      </c>
      <c r="C54" s="3335" t="s">
        <v>7157</v>
      </c>
      <c r="D54" s="3335">
        <v>20</v>
      </c>
      <c r="E54" s="3336">
        <v>0.03</v>
      </c>
      <c r="F54" s="3327">
        <v>1394</v>
      </c>
      <c r="G54" s="3337">
        <f t="shared" si="0"/>
        <v>1254.5999999999999</v>
      </c>
    </row>
    <row r="55" spans="1:7">
      <c r="A55" s="3351" t="s">
        <v>7160</v>
      </c>
      <c r="B55" s="3392"/>
      <c r="C55" s="3393"/>
      <c r="D55" s="3339"/>
      <c r="E55" s="3340"/>
      <c r="F55" s="3322"/>
      <c r="G55" s="3322"/>
    </row>
    <row r="56" spans="1:7">
      <c r="A56" s="3342">
        <v>1008674</v>
      </c>
      <c r="B56" s="3324" t="s">
        <v>7161</v>
      </c>
      <c r="C56" s="3325" t="s">
        <v>1699</v>
      </c>
      <c r="D56" s="3325">
        <v>100</v>
      </c>
      <c r="E56" s="3326">
        <v>7.0000000000000001E-3</v>
      </c>
      <c r="F56" s="3327">
        <v>634</v>
      </c>
      <c r="G56" s="3328">
        <f t="shared" si="0"/>
        <v>570.6</v>
      </c>
    </row>
    <row r="57" spans="1:7">
      <c r="A57" s="3329">
        <v>1008675</v>
      </c>
      <c r="B57" s="3330" t="s">
        <v>7161</v>
      </c>
      <c r="C57" s="3331" t="s">
        <v>1700</v>
      </c>
      <c r="D57" s="3331">
        <v>40</v>
      </c>
      <c r="E57" s="3332">
        <v>1.0999999999999999E-2</v>
      </c>
      <c r="F57" s="3327">
        <v>877</v>
      </c>
      <c r="G57" s="3000">
        <f t="shared" si="0"/>
        <v>789.3</v>
      </c>
    </row>
    <row r="58" spans="1:7">
      <c r="A58" s="3329">
        <v>1008676</v>
      </c>
      <c r="B58" s="3330" t="s">
        <v>7161</v>
      </c>
      <c r="C58" s="3331" t="s">
        <v>1702</v>
      </c>
      <c r="D58" s="3331">
        <v>40</v>
      </c>
      <c r="E58" s="3332">
        <v>1.2E-2</v>
      </c>
      <c r="F58" s="3327">
        <v>877</v>
      </c>
      <c r="G58" s="3000">
        <f t="shared" si="0"/>
        <v>789.3</v>
      </c>
    </row>
    <row r="59" spans="1:7">
      <c r="A59" s="3333">
        <v>1001240</v>
      </c>
      <c r="B59" s="3334" t="s">
        <v>7161</v>
      </c>
      <c r="C59" s="3335" t="s">
        <v>1703</v>
      </c>
      <c r="D59" s="3335">
        <v>20</v>
      </c>
      <c r="E59" s="3336">
        <v>0.03</v>
      </c>
      <c r="F59" s="3327">
        <v>1394</v>
      </c>
      <c r="G59" s="3337">
        <f t="shared" si="0"/>
        <v>1254.5999999999999</v>
      </c>
    </row>
    <row r="60" spans="1:7">
      <c r="A60" s="3351" t="s">
        <v>7162</v>
      </c>
      <c r="B60" s="3392"/>
      <c r="C60" s="3393"/>
      <c r="D60" s="3339"/>
      <c r="E60" s="3340"/>
      <c r="F60" s="3322"/>
      <c r="G60" s="3322"/>
    </row>
    <row r="61" spans="1:7">
      <c r="A61" s="3342">
        <v>1008684</v>
      </c>
      <c r="B61" s="3324" t="s">
        <v>7163</v>
      </c>
      <c r="C61" s="3325" t="s">
        <v>1656</v>
      </c>
      <c r="D61" s="3325">
        <v>70</v>
      </c>
      <c r="E61" s="3326">
        <v>8.9999999999999993E-3</v>
      </c>
      <c r="F61" s="3327">
        <v>620</v>
      </c>
      <c r="G61" s="3328">
        <f t="shared" si="0"/>
        <v>558</v>
      </c>
    </row>
    <row r="62" spans="1:7">
      <c r="A62" s="3329">
        <v>1008685</v>
      </c>
      <c r="B62" s="3330" t="s">
        <v>7163</v>
      </c>
      <c r="C62" s="3331" t="s">
        <v>7164</v>
      </c>
      <c r="D62" s="3331">
        <v>35</v>
      </c>
      <c r="E62" s="3332">
        <v>1.7000000000000001E-2</v>
      </c>
      <c r="F62" s="3327">
        <v>839</v>
      </c>
      <c r="G62" s="3000">
        <f t="shared" si="0"/>
        <v>755.1</v>
      </c>
    </row>
    <row r="63" spans="1:7">
      <c r="A63" s="3329">
        <v>1008686</v>
      </c>
      <c r="B63" s="3330" t="s">
        <v>7163</v>
      </c>
      <c r="C63" s="3331" t="s">
        <v>7165</v>
      </c>
      <c r="D63" s="3331">
        <v>25</v>
      </c>
      <c r="E63" s="3332">
        <v>0.03</v>
      </c>
      <c r="F63" s="3327">
        <v>1334</v>
      </c>
      <c r="G63" s="3000">
        <f t="shared" si="0"/>
        <v>1200.5999999999999</v>
      </c>
    </row>
    <row r="64" spans="1:7">
      <c r="A64" s="3333">
        <v>1001250</v>
      </c>
      <c r="B64" s="3334" t="s">
        <v>7163</v>
      </c>
      <c r="C64" s="3394" t="s">
        <v>1659</v>
      </c>
      <c r="D64" s="3335">
        <v>10</v>
      </c>
      <c r="E64" s="3336">
        <v>7.0000000000000007E-2</v>
      </c>
      <c r="F64" s="3327">
        <v>2775</v>
      </c>
      <c r="G64" s="3337">
        <f t="shared" si="0"/>
        <v>2497.5</v>
      </c>
    </row>
    <row r="65" spans="1:7">
      <c r="A65" s="3351" t="s">
        <v>7166</v>
      </c>
      <c r="B65" s="3392"/>
      <c r="C65" s="3393"/>
      <c r="D65" s="3339"/>
      <c r="E65" s="3340"/>
      <c r="F65" s="3341"/>
      <c r="G65" s="3322"/>
    </row>
    <row r="66" spans="1:7">
      <c r="A66" s="3342">
        <v>1008710</v>
      </c>
      <c r="B66" s="3324" t="s">
        <v>7167</v>
      </c>
      <c r="C66" s="3325" t="s">
        <v>7168</v>
      </c>
      <c r="D66" s="3325">
        <v>40</v>
      </c>
      <c r="E66" s="3326">
        <v>1.2E-2</v>
      </c>
      <c r="F66" s="3327">
        <v>788</v>
      </c>
      <c r="G66" s="3328">
        <f t="shared" si="0"/>
        <v>709.2</v>
      </c>
    </row>
    <row r="67" spans="1:7">
      <c r="A67" s="3329">
        <v>1008700</v>
      </c>
      <c r="B67" s="3330" t="s">
        <v>7167</v>
      </c>
      <c r="C67" s="3331" t="s">
        <v>1680</v>
      </c>
      <c r="D67" s="3331">
        <v>40</v>
      </c>
      <c r="E67" s="3332">
        <v>0.01</v>
      </c>
      <c r="F67" s="3327">
        <v>788</v>
      </c>
      <c r="G67" s="3000">
        <f t="shared" si="0"/>
        <v>709.2</v>
      </c>
    </row>
    <row r="68" spans="1:7">
      <c r="A68" s="3329">
        <v>1008689</v>
      </c>
      <c r="B68" s="3330" t="s">
        <v>7167</v>
      </c>
      <c r="C68" s="3331" t="s">
        <v>7169</v>
      </c>
      <c r="D68" s="3331">
        <v>40</v>
      </c>
      <c r="E68" s="3332">
        <v>1.4E-2</v>
      </c>
      <c r="F68" s="3327">
        <v>839</v>
      </c>
      <c r="G68" s="3000">
        <f t="shared" si="0"/>
        <v>755.1</v>
      </c>
    </row>
    <row r="69" spans="1:7">
      <c r="A69" s="3329">
        <v>1008697</v>
      </c>
      <c r="B69" s="3330" t="s">
        <v>7167</v>
      </c>
      <c r="C69" s="3331" t="s">
        <v>7170</v>
      </c>
      <c r="D69" s="3331">
        <v>40</v>
      </c>
      <c r="E69" s="3332">
        <v>1.4E-2</v>
      </c>
      <c r="F69" s="3327">
        <v>839</v>
      </c>
      <c r="G69" s="3000">
        <f t="shared" si="0"/>
        <v>755.1</v>
      </c>
    </row>
    <row r="70" spans="1:7">
      <c r="A70" s="3329">
        <v>1008711</v>
      </c>
      <c r="B70" s="3330" t="s">
        <v>7167</v>
      </c>
      <c r="C70" s="2364" t="s">
        <v>7171</v>
      </c>
      <c r="D70" s="3331">
        <v>25</v>
      </c>
      <c r="E70" s="3332">
        <v>0.02</v>
      </c>
      <c r="F70" s="3327">
        <v>1334</v>
      </c>
      <c r="G70" s="3000">
        <f t="shared" si="0"/>
        <v>1200.5999999999999</v>
      </c>
    </row>
    <row r="71" spans="1:7">
      <c r="A71" s="3329">
        <v>1008702</v>
      </c>
      <c r="B71" s="3330" t="s">
        <v>7167</v>
      </c>
      <c r="C71" s="2364" t="s">
        <v>7172</v>
      </c>
      <c r="D71" s="3331">
        <v>25</v>
      </c>
      <c r="E71" s="3332">
        <v>1.7999999999999999E-2</v>
      </c>
      <c r="F71" s="3327">
        <v>1334</v>
      </c>
      <c r="G71" s="3000">
        <f t="shared" si="0"/>
        <v>1200.5999999999999</v>
      </c>
    </row>
    <row r="72" spans="1:7">
      <c r="A72" s="3329">
        <v>1008699</v>
      </c>
      <c r="B72" s="3330" t="s">
        <v>7167</v>
      </c>
      <c r="C72" s="2364" t="s">
        <v>1683</v>
      </c>
      <c r="D72" s="3331">
        <v>25</v>
      </c>
      <c r="E72" s="3332">
        <v>1.9E-2</v>
      </c>
      <c r="F72" s="3327">
        <v>1334</v>
      </c>
      <c r="G72" s="3000">
        <f t="shared" si="0"/>
        <v>1200.5999999999999</v>
      </c>
    </row>
    <row r="73" spans="1:7">
      <c r="A73" s="3329">
        <v>1008690</v>
      </c>
      <c r="B73" s="3330" t="s">
        <v>7167</v>
      </c>
      <c r="C73" s="2364" t="s">
        <v>7173</v>
      </c>
      <c r="D73" s="3331">
        <v>25</v>
      </c>
      <c r="E73" s="3332">
        <v>0.02</v>
      </c>
      <c r="F73" s="3327">
        <v>1334</v>
      </c>
      <c r="G73" s="3000">
        <f t="shared" si="0"/>
        <v>1200.5999999999999</v>
      </c>
    </row>
    <row r="74" spans="1:7">
      <c r="A74" s="3329">
        <v>1008701</v>
      </c>
      <c r="B74" s="3330" t="s">
        <v>7167</v>
      </c>
      <c r="C74" s="2364" t="s">
        <v>1684</v>
      </c>
      <c r="D74" s="3331">
        <v>25</v>
      </c>
      <c r="E74" s="3332">
        <v>2.1000000000000001E-2</v>
      </c>
      <c r="F74" s="3327">
        <v>1334</v>
      </c>
      <c r="G74" s="3000">
        <f t="shared" si="0"/>
        <v>1200.5999999999999</v>
      </c>
    </row>
    <row r="75" spans="1:7">
      <c r="A75" s="3329">
        <v>1008703</v>
      </c>
      <c r="B75" s="3330" t="s">
        <v>7167</v>
      </c>
      <c r="C75" s="2364" t="s">
        <v>1685</v>
      </c>
      <c r="D75" s="3331">
        <v>25</v>
      </c>
      <c r="E75" s="3332">
        <v>0.02</v>
      </c>
      <c r="F75" s="3327">
        <v>1334</v>
      </c>
      <c r="G75" s="3000">
        <f t="shared" si="0"/>
        <v>1200.5999999999999</v>
      </c>
    </row>
    <row r="76" spans="1:7">
      <c r="A76" s="3329">
        <v>1008691</v>
      </c>
      <c r="B76" s="3330" t="s">
        <v>7167</v>
      </c>
      <c r="C76" s="3331" t="s">
        <v>7174</v>
      </c>
      <c r="D76" s="3331">
        <v>25</v>
      </c>
      <c r="E76" s="3332">
        <v>2.5000000000000001E-2</v>
      </c>
      <c r="F76" s="3327">
        <v>1334</v>
      </c>
      <c r="G76" s="3000">
        <f t="shared" si="0"/>
        <v>1200.5999999999999</v>
      </c>
    </row>
    <row r="77" spans="1:7">
      <c r="A77" s="3329">
        <v>1001420</v>
      </c>
      <c r="B77" s="3330" t="s">
        <v>7167</v>
      </c>
      <c r="C77" s="2364" t="s">
        <v>7175</v>
      </c>
      <c r="D77" s="3331">
        <v>25</v>
      </c>
      <c r="E77" s="3332">
        <v>2.7E-2</v>
      </c>
      <c r="F77" s="3327">
        <v>1334</v>
      </c>
      <c r="G77" s="3000">
        <f t="shared" ref="G77:G142" si="1">F77-F77*$B$4/100</f>
        <v>1200.5999999999999</v>
      </c>
    </row>
    <row r="78" spans="1:7">
      <c r="A78" s="3329">
        <v>1008712</v>
      </c>
      <c r="B78" s="3330" t="s">
        <v>7167</v>
      </c>
      <c r="C78" s="2364" t="s">
        <v>1693</v>
      </c>
      <c r="D78" s="3331">
        <v>15</v>
      </c>
      <c r="E78" s="3332">
        <v>4.2000000000000003E-2</v>
      </c>
      <c r="F78" s="3327">
        <v>2775</v>
      </c>
      <c r="G78" s="3000">
        <f t="shared" si="1"/>
        <v>2497.5</v>
      </c>
    </row>
    <row r="79" spans="1:7">
      <c r="A79" s="3329">
        <v>1001422</v>
      </c>
      <c r="B79" s="3330" t="s">
        <v>7167</v>
      </c>
      <c r="C79" s="2364" t="s">
        <v>1687</v>
      </c>
      <c r="D79" s="3331">
        <v>15</v>
      </c>
      <c r="E79" s="3332">
        <v>3.7999999999999999E-2</v>
      </c>
      <c r="F79" s="3327">
        <v>2775</v>
      </c>
      <c r="G79" s="3000">
        <f t="shared" si="1"/>
        <v>2497.5</v>
      </c>
    </row>
    <row r="80" spans="1:7">
      <c r="A80" s="3329">
        <v>1001424</v>
      </c>
      <c r="B80" s="3330" t="s">
        <v>7167</v>
      </c>
      <c r="C80" s="2364" t="s">
        <v>7176</v>
      </c>
      <c r="D80" s="3331">
        <v>15</v>
      </c>
      <c r="E80" s="3332">
        <v>0.05</v>
      </c>
      <c r="F80" s="3327">
        <v>2775</v>
      </c>
      <c r="G80" s="3000">
        <f t="shared" si="1"/>
        <v>2497.5</v>
      </c>
    </row>
    <row r="81" spans="1:7">
      <c r="A81" s="3329">
        <v>1008704</v>
      </c>
      <c r="B81" s="3330" t="s">
        <v>7167</v>
      </c>
      <c r="C81" s="2364" t="s">
        <v>7177</v>
      </c>
      <c r="D81" s="3331">
        <v>15</v>
      </c>
      <c r="E81" s="3332">
        <v>4.1000000000000002E-2</v>
      </c>
      <c r="F81" s="3327">
        <v>2775</v>
      </c>
      <c r="G81" s="3000">
        <f t="shared" si="1"/>
        <v>2497.5</v>
      </c>
    </row>
    <row r="82" spans="1:7">
      <c r="A82" s="3329">
        <v>1001426</v>
      </c>
      <c r="B82" s="3330" t="s">
        <v>7167</v>
      </c>
      <c r="C82" s="2364" t="s">
        <v>7178</v>
      </c>
      <c r="D82" s="3331">
        <v>15</v>
      </c>
      <c r="E82" s="3332">
        <v>4.3999999999999997E-2</v>
      </c>
      <c r="F82" s="3327">
        <v>2775</v>
      </c>
      <c r="G82" s="3000">
        <f t="shared" si="1"/>
        <v>2497.5</v>
      </c>
    </row>
    <row r="83" spans="1:7">
      <c r="A83" s="3333">
        <v>1001428</v>
      </c>
      <c r="B83" s="3334" t="s">
        <v>7167</v>
      </c>
      <c r="C83" s="3394" t="s">
        <v>1669</v>
      </c>
      <c r="D83" s="3335">
        <v>15</v>
      </c>
      <c r="E83" s="3336">
        <v>5.1999999999999998E-2</v>
      </c>
      <c r="F83" s="3327">
        <v>2775</v>
      </c>
      <c r="G83" s="3337">
        <f t="shared" si="1"/>
        <v>2497.5</v>
      </c>
    </row>
    <row r="84" spans="1:7">
      <c r="A84" s="3351" t="s">
        <v>7179</v>
      </c>
      <c r="B84" s="3392"/>
      <c r="C84" s="3393"/>
      <c r="D84" s="3339"/>
      <c r="E84" s="3340"/>
      <c r="F84" s="3341"/>
      <c r="G84" s="3322"/>
    </row>
    <row r="85" spans="1:7">
      <c r="A85" s="3345">
        <v>1023003</v>
      </c>
      <c r="B85" s="3395" t="s">
        <v>7180</v>
      </c>
      <c r="C85" s="3396" t="s">
        <v>7181</v>
      </c>
      <c r="D85" s="3325">
        <v>100</v>
      </c>
      <c r="E85" s="3326">
        <v>7.0000000000000001E-3</v>
      </c>
      <c r="F85" s="3327">
        <v>666</v>
      </c>
      <c r="G85" s="3328">
        <f t="shared" si="1"/>
        <v>599.4</v>
      </c>
    </row>
    <row r="86" spans="1:7">
      <c r="A86" s="3329" t="s">
        <v>14434</v>
      </c>
      <c r="B86" s="3397" t="s">
        <v>7180</v>
      </c>
      <c r="C86" s="3331" t="s">
        <v>7182</v>
      </c>
      <c r="D86" s="3331">
        <v>80</v>
      </c>
      <c r="E86" s="3332">
        <v>8.7999999999999995E-2</v>
      </c>
      <c r="F86" s="3327">
        <v>892.16000000000008</v>
      </c>
      <c r="G86" s="3000">
        <f t="shared" si="1"/>
        <v>802.94400000000007</v>
      </c>
    </row>
    <row r="87" spans="1:7">
      <c r="A87" s="3329">
        <v>1033437</v>
      </c>
      <c r="B87" s="3397" t="s">
        <v>7180</v>
      </c>
      <c r="C87" s="3331" t="s">
        <v>7183</v>
      </c>
      <c r="D87" s="3331">
        <v>90</v>
      </c>
      <c r="E87" s="3332">
        <v>4.9000000000000002E-2</v>
      </c>
      <c r="F87" s="3327">
        <v>809</v>
      </c>
      <c r="G87" s="3000">
        <f t="shared" si="1"/>
        <v>728.1</v>
      </c>
    </row>
    <row r="88" spans="1:7">
      <c r="A88" s="3329">
        <v>1033438</v>
      </c>
      <c r="B88" s="3397" t="s">
        <v>7180</v>
      </c>
      <c r="C88" s="3331" t="s">
        <v>7184</v>
      </c>
      <c r="D88" s="3331">
        <v>70</v>
      </c>
      <c r="E88" s="3332">
        <v>7.5999999999999998E-2</v>
      </c>
      <c r="F88" s="3327">
        <v>1038</v>
      </c>
      <c r="G88" s="3000">
        <f t="shared" si="1"/>
        <v>934.2</v>
      </c>
    </row>
    <row r="89" spans="1:7">
      <c r="A89" s="3329">
        <v>1047862</v>
      </c>
      <c r="B89" s="3397" t="s">
        <v>7180</v>
      </c>
      <c r="C89" s="3331" t="s">
        <v>7185</v>
      </c>
      <c r="D89" s="3331">
        <v>40</v>
      </c>
      <c r="E89" s="3332">
        <v>0.09</v>
      </c>
      <c r="F89" s="3327">
        <v>1219</v>
      </c>
      <c r="G89" s="3000">
        <f t="shared" si="1"/>
        <v>1097.0999999999999</v>
      </c>
    </row>
    <row r="90" spans="1:7">
      <c r="A90" s="3329">
        <v>1047863</v>
      </c>
      <c r="B90" s="3397" t="s">
        <v>7180</v>
      </c>
      <c r="C90" s="3331" t="s">
        <v>7186</v>
      </c>
      <c r="D90" s="3331">
        <v>40</v>
      </c>
      <c r="E90" s="3332">
        <v>0.111</v>
      </c>
      <c r="F90" s="3327">
        <v>2043</v>
      </c>
      <c r="G90" s="3000">
        <f t="shared" si="1"/>
        <v>1838.7</v>
      </c>
    </row>
    <row r="91" spans="1:7">
      <c r="A91" s="3348">
        <v>1047191</v>
      </c>
      <c r="B91" s="3397" t="s">
        <v>7180</v>
      </c>
      <c r="C91" s="3331" t="s">
        <v>7187</v>
      </c>
      <c r="D91" s="3331">
        <v>20</v>
      </c>
      <c r="E91" s="3332">
        <v>0.17</v>
      </c>
      <c r="F91" s="3327">
        <v>3169</v>
      </c>
      <c r="G91" s="3000">
        <f t="shared" si="1"/>
        <v>2852.1</v>
      </c>
    </row>
    <row r="92" spans="1:7">
      <c r="A92" s="3333">
        <v>1008730</v>
      </c>
      <c r="B92" s="3398" t="s">
        <v>7180</v>
      </c>
      <c r="C92" s="3335" t="s">
        <v>7188</v>
      </c>
      <c r="D92" s="3335">
        <v>20</v>
      </c>
      <c r="E92" s="3336">
        <v>0.156</v>
      </c>
      <c r="F92" s="3327">
        <v>3675</v>
      </c>
      <c r="G92" s="3337">
        <f t="shared" si="1"/>
        <v>3307.5</v>
      </c>
    </row>
    <row r="93" spans="1:7">
      <c r="A93" s="3351" t="s">
        <v>7189</v>
      </c>
      <c r="B93" s="3338"/>
      <c r="C93" s="3339"/>
      <c r="D93" s="3339"/>
      <c r="E93" s="3340"/>
      <c r="F93" s="3341"/>
      <c r="G93" s="3322"/>
    </row>
    <row r="94" spans="1:7">
      <c r="A94" s="3342">
        <v>1023009</v>
      </c>
      <c r="B94" s="3324" t="s">
        <v>7190</v>
      </c>
      <c r="C94" s="3325" t="s">
        <v>7191</v>
      </c>
      <c r="D94" s="3325">
        <v>60</v>
      </c>
      <c r="E94" s="3326">
        <v>7.3999999999999996E-2</v>
      </c>
      <c r="F94" s="3327">
        <v>930</v>
      </c>
      <c r="G94" s="3328">
        <f t="shared" si="1"/>
        <v>837</v>
      </c>
    </row>
    <row r="95" spans="1:7">
      <c r="A95" s="3329">
        <v>1023010</v>
      </c>
      <c r="B95" s="3330" t="s">
        <v>7190</v>
      </c>
      <c r="C95" s="3331" t="s">
        <v>7192</v>
      </c>
      <c r="D95" s="3331">
        <v>60</v>
      </c>
      <c r="E95" s="3332">
        <v>0.08</v>
      </c>
      <c r="F95" s="3327">
        <v>1112</v>
      </c>
      <c r="G95" s="3000">
        <f t="shared" si="1"/>
        <v>1000.8</v>
      </c>
    </row>
    <row r="96" spans="1:7">
      <c r="A96" s="3329">
        <v>1023011</v>
      </c>
      <c r="B96" s="3330" t="s">
        <v>7190</v>
      </c>
      <c r="C96" s="3331" t="s">
        <v>7193</v>
      </c>
      <c r="D96" s="3331">
        <v>40</v>
      </c>
      <c r="E96" s="3332">
        <v>9.8000000000000004E-2</v>
      </c>
      <c r="F96" s="3327">
        <v>1435</v>
      </c>
      <c r="G96" s="3000">
        <f t="shared" si="1"/>
        <v>1291.5</v>
      </c>
    </row>
    <row r="97" spans="1:7">
      <c r="A97" s="3329">
        <v>1023012</v>
      </c>
      <c r="B97" s="3330" t="s">
        <v>7190</v>
      </c>
      <c r="C97" s="3331" t="s">
        <v>7194</v>
      </c>
      <c r="D97" s="3331">
        <v>40</v>
      </c>
      <c r="E97" s="3332">
        <v>0.115</v>
      </c>
      <c r="F97" s="3327">
        <v>1896</v>
      </c>
      <c r="G97" s="3000">
        <f t="shared" si="1"/>
        <v>1706.4</v>
      </c>
    </row>
    <row r="98" spans="1:7">
      <c r="A98" s="3329">
        <v>1023013</v>
      </c>
      <c r="B98" s="3330" t="s">
        <v>7190</v>
      </c>
      <c r="C98" s="2364" t="s">
        <v>7195</v>
      </c>
      <c r="D98" s="3331">
        <v>35</v>
      </c>
      <c r="E98" s="3332">
        <v>0.186</v>
      </c>
      <c r="F98" s="3327">
        <v>2920</v>
      </c>
      <c r="G98" s="3000">
        <f t="shared" si="1"/>
        <v>2628</v>
      </c>
    </row>
    <row r="99" spans="1:7">
      <c r="A99" s="3333">
        <v>1047866</v>
      </c>
      <c r="B99" s="3334" t="s">
        <v>7190</v>
      </c>
      <c r="C99" s="3394" t="s">
        <v>7188</v>
      </c>
      <c r="D99" s="3335">
        <v>20</v>
      </c>
      <c r="E99" s="3336">
        <v>0.184</v>
      </c>
      <c r="F99" s="3327">
        <v>3236</v>
      </c>
      <c r="G99" s="3337">
        <f t="shared" si="1"/>
        <v>2912.4</v>
      </c>
    </row>
    <row r="100" spans="1:7">
      <c r="A100" s="3351" t="s">
        <v>7196</v>
      </c>
      <c r="B100" s="3392"/>
      <c r="C100" s="3393"/>
      <c r="D100" s="3339"/>
      <c r="E100" s="3340"/>
      <c r="F100" s="3322"/>
      <c r="G100" s="3322"/>
    </row>
    <row r="101" spans="1:7">
      <c r="A101" s="3342">
        <v>1023019</v>
      </c>
      <c r="B101" s="3324" t="s">
        <v>7197</v>
      </c>
      <c r="C101" s="3325" t="s">
        <v>7198</v>
      </c>
      <c r="D101" s="3325">
        <v>80</v>
      </c>
      <c r="E101" s="3326">
        <v>3.2000000000000001E-2</v>
      </c>
      <c r="F101" s="3327">
        <v>1444</v>
      </c>
      <c r="G101" s="3328">
        <f t="shared" si="1"/>
        <v>1299.5999999999999</v>
      </c>
    </row>
    <row r="102" spans="1:7">
      <c r="A102" s="3329">
        <v>1023020</v>
      </c>
      <c r="B102" s="3330" t="s">
        <v>7197</v>
      </c>
      <c r="C102" s="2364" t="s">
        <v>7183</v>
      </c>
      <c r="D102" s="3331">
        <v>50</v>
      </c>
      <c r="E102" s="3332">
        <v>6.3E-2</v>
      </c>
      <c r="F102" s="3327">
        <v>1633</v>
      </c>
      <c r="G102" s="3000">
        <f t="shared" si="1"/>
        <v>1469.7</v>
      </c>
    </row>
    <row r="103" spans="1:7">
      <c r="A103" s="3329">
        <v>1023021</v>
      </c>
      <c r="B103" s="3330" t="s">
        <v>7197</v>
      </c>
      <c r="C103" s="3331" t="s">
        <v>7184</v>
      </c>
      <c r="D103" s="3331">
        <v>40</v>
      </c>
      <c r="E103" s="3332">
        <v>0.108</v>
      </c>
      <c r="F103" s="3327">
        <v>2058</v>
      </c>
      <c r="G103" s="3000">
        <f t="shared" si="1"/>
        <v>1852.2</v>
      </c>
    </row>
    <row r="104" spans="1:7">
      <c r="A104" s="3329">
        <v>1023022</v>
      </c>
      <c r="B104" s="3330" t="s">
        <v>7197</v>
      </c>
      <c r="C104" s="3331" t="s">
        <v>7185</v>
      </c>
      <c r="D104" s="3331">
        <v>40</v>
      </c>
      <c r="E104" s="3332">
        <v>0.12</v>
      </c>
      <c r="F104" s="3327">
        <v>2274</v>
      </c>
      <c r="G104" s="3000">
        <f t="shared" si="1"/>
        <v>2046.6</v>
      </c>
    </row>
    <row r="105" spans="1:7">
      <c r="A105" s="3344">
        <v>1047877</v>
      </c>
      <c r="B105" s="3334" t="s">
        <v>7197</v>
      </c>
      <c r="C105" s="3335" t="s">
        <v>7188</v>
      </c>
      <c r="D105" s="3335">
        <v>20</v>
      </c>
      <c r="E105" s="3336">
        <v>0.25600000000000001</v>
      </c>
      <c r="F105" s="3327">
        <v>4215</v>
      </c>
      <c r="G105" s="3337">
        <f t="shared" si="1"/>
        <v>3793.5</v>
      </c>
    </row>
    <row r="106" spans="1:7">
      <c r="A106" s="3386" t="s">
        <v>7199</v>
      </c>
      <c r="B106" s="3338"/>
      <c r="C106" s="3339"/>
      <c r="D106" s="3339"/>
      <c r="E106" s="3340"/>
      <c r="F106" s="3322"/>
      <c r="G106" s="3322"/>
    </row>
    <row r="107" spans="1:7">
      <c r="A107" s="3342">
        <v>1023023</v>
      </c>
      <c r="B107" s="3324" t="s">
        <v>7200</v>
      </c>
      <c r="C107" s="3325" t="s">
        <v>7191</v>
      </c>
      <c r="D107" s="3325">
        <v>70</v>
      </c>
      <c r="E107" s="3326">
        <v>6.0999999999999999E-2</v>
      </c>
      <c r="F107" s="3327">
        <v>1228</v>
      </c>
      <c r="G107" s="3328">
        <f t="shared" si="1"/>
        <v>1105.2</v>
      </c>
    </row>
    <row r="108" spans="1:7">
      <c r="A108" s="3329">
        <v>1023024</v>
      </c>
      <c r="B108" s="3330" t="s">
        <v>7200</v>
      </c>
      <c r="C108" s="3331" t="s">
        <v>7192</v>
      </c>
      <c r="D108" s="3331">
        <v>50</v>
      </c>
      <c r="E108" s="3332">
        <v>8.1000000000000003E-2</v>
      </c>
      <c r="F108" s="3327">
        <v>1449</v>
      </c>
      <c r="G108" s="3000">
        <f t="shared" si="1"/>
        <v>1304.0999999999999</v>
      </c>
    </row>
    <row r="109" spans="1:7">
      <c r="A109" s="3329" t="s">
        <v>14435</v>
      </c>
      <c r="B109" s="3330" t="s">
        <v>7200</v>
      </c>
      <c r="C109" s="3331" t="s">
        <v>7193</v>
      </c>
      <c r="D109" s="3331">
        <v>30</v>
      </c>
      <c r="E109" s="3332">
        <v>0.128</v>
      </c>
      <c r="F109" s="3327">
        <v>2058.2400000000002</v>
      </c>
      <c r="G109" s="3000">
        <f t="shared" si="1"/>
        <v>1852.4160000000002</v>
      </c>
    </row>
    <row r="110" spans="1:7">
      <c r="A110" s="3333">
        <v>1023026</v>
      </c>
      <c r="B110" s="3334" t="s">
        <v>7200</v>
      </c>
      <c r="C110" s="3335" t="s">
        <v>7194</v>
      </c>
      <c r="D110" s="3335">
        <v>35</v>
      </c>
      <c r="E110" s="3336">
        <v>0.128</v>
      </c>
      <c r="F110" s="3327">
        <v>2273.2800000000002</v>
      </c>
      <c r="G110" s="3337">
        <f t="shared" si="1"/>
        <v>2045.9520000000002</v>
      </c>
    </row>
    <row r="111" spans="1:7">
      <c r="A111" s="3351" t="s">
        <v>7201</v>
      </c>
      <c r="B111" s="3338"/>
      <c r="C111" s="3339"/>
      <c r="D111" s="3339"/>
      <c r="E111" s="3340"/>
      <c r="F111" s="3322"/>
      <c r="G111" s="3322"/>
    </row>
    <row r="112" spans="1:7">
      <c r="A112" s="3342">
        <v>1047885</v>
      </c>
      <c r="B112" s="3324" t="s">
        <v>7202</v>
      </c>
      <c r="C112" s="3325" t="s">
        <v>7191</v>
      </c>
      <c r="D112" s="3325">
        <v>50</v>
      </c>
      <c r="E112" s="3326">
        <v>0.08</v>
      </c>
      <c r="F112" s="3327">
        <v>2022</v>
      </c>
      <c r="G112" s="3328">
        <f t="shared" si="1"/>
        <v>1819.8</v>
      </c>
    </row>
    <row r="113" spans="1:7">
      <c r="A113" s="3329">
        <v>1047886</v>
      </c>
      <c r="B113" s="3330" t="s">
        <v>7202</v>
      </c>
      <c r="C113" s="2364" t="s">
        <v>7192</v>
      </c>
      <c r="D113" s="3331">
        <v>30</v>
      </c>
      <c r="E113" s="3332">
        <v>0.112</v>
      </c>
      <c r="F113" s="3327">
        <v>2022</v>
      </c>
      <c r="G113" s="3000">
        <f t="shared" si="1"/>
        <v>1819.8</v>
      </c>
    </row>
    <row r="114" spans="1:7">
      <c r="A114" s="3329">
        <v>1047887</v>
      </c>
      <c r="B114" s="3330" t="s">
        <v>7202</v>
      </c>
      <c r="C114" s="3331" t="s">
        <v>7203</v>
      </c>
      <c r="D114" s="3331" t="s">
        <v>330</v>
      </c>
      <c r="E114" s="3332">
        <v>0.16</v>
      </c>
      <c r="F114" s="3327">
        <v>3276</v>
      </c>
      <c r="G114" s="3000">
        <f t="shared" si="1"/>
        <v>2948.4</v>
      </c>
    </row>
    <row r="115" spans="1:7">
      <c r="A115" s="3329">
        <v>1047888</v>
      </c>
      <c r="B115" s="3330" t="s">
        <v>7202</v>
      </c>
      <c r="C115" s="3331" t="s">
        <v>7194</v>
      </c>
      <c r="D115" s="3331">
        <v>20</v>
      </c>
      <c r="E115" s="3332">
        <v>0.2</v>
      </c>
      <c r="F115" s="3327">
        <v>4300</v>
      </c>
      <c r="G115" s="3000">
        <f t="shared" si="1"/>
        <v>3870</v>
      </c>
    </row>
    <row r="116" spans="1:7">
      <c r="A116" s="3333">
        <v>1047201</v>
      </c>
      <c r="B116" s="3334" t="s">
        <v>7202</v>
      </c>
      <c r="C116" s="3335" t="s">
        <v>7204</v>
      </c>
      <c r="D116" s="3335">
        <v>10</v>
      </c>
      <c r="E116" s="3336">
        <v>0.36</v>
      </c>
      <c r="F116" s="3327">
        <v>5439</v>
      </c>
      <c r="G116" s="3337">
        <f t="shared" si="1"/>
        <v>4895.1000000000004</v>
      </c>
    </row>
    <row r="117" spans="1:7">
      <c r="A117" s="3351" t="s">
        <v>7205</v>
      </c>
      <c r="B117" s="3338"/>
      <c r="C117" s="3339"/>
      <c r="D117" s="3339"/>
      <c r="E117" s="3340"/>
      <c r="F117" s="3322"/>
      <c r="G117" s="3322"/>
    </row>
    <row r="118" spans="1:7">
      <c r="A118" s="3342">
        <v>1023014</v>
      </c>
      <c r="B118" s="3399" t="s">
        <v>7206</v>
      </c>
      <c r="C118" s="3400" t="s">
        <v>7198</v>
      </c>
      <c r="D118" s="3325">
        <v>100</v>
      </c>
      <c r="E118" s="3326">
        <v>4.4999999999999998E-2</v>
      </c>
      <c r="F118" s="3327">
        <v>1203</v>
      </c>
      <c r="G118" s="3328">
        <f t="shared" si="1"/>
        <v>1082.7</v>
      </c>
    </row>
    <row r="119" spans="1:7">
      <c r="A119" s="3329">
        <v>1023015</v>
      </c>
      <c r="B119" s="3401" t="s">
        <v>7206</v>
      </c>
      <c r="C119" s="2364" t="s">
        <v>7183</v>
      </c>
      <c r="D119" s="3331">
        <v>60</v>
      </c>
      <c r="E119" s="3332">
        <v>6.3E-2</v>
      </c>
      <c r="F119" s="3327">
        <v>1550.08</v>
      </c>
      <c r="G119" s="3000">
        <f t="shared" si="1"/>
        <v>1395.0719999999999</v>
      </c>
    </row>
    <row r="120" spans="1:7">
      <c r="A120" s="3329">
        <v>1023016</v>
      </c>
      <c r="B120" s="3401" t="s">
        <v>7206</v>
      </c>
      <c r="C120" s="2364" t="s">
        <v>7184</v>
      </c>
      <c r="D120" s="3331">
        <v>50</v>
      </c>
      <c r="E120" s="3332">
        <v>7.0000000000000007E-2</v>
      </c>
      <c r="F120" s="3327">
        <v>1550</v>
      </c>
      <c r="G120" s="3000">
        <f t="shared" si="1"/>
        <v>1395</v>
      </c>
    </row>
    <row r="121" spans="1:7">
      <c r="A121" s="3329">
        <v>1023017</v>
      </c>
      <c r="B121" s="3401" t="s">
        <v>7206</v>
      </c>
      <c r="C121" s="2364" t="s">
        <v>7185</v>
      </c>
      <c r="D121" s="3331">
        <v>45</v>
      </c>
      <c r="E121" s="3332">
        <v>9.2999999999999999E-2</v>
      </c>
      <c r="F121" s="3327">
        <v>2487</v>
      </c>
      <c r="G121" s="3000">
        <f t="shared" si="1"/>
        <v>2238.3000000000002</v>
      </c>
    </row>
    <row r="122" spans="1:7">
      <c r="A122" s="3333">
        <v>1023018</v>
      </c>
      <c r="B122" s="3402" t="s">
        <v>7206</v>
      </c>
      <c r="C122" s="3335" t="s">
        <v>7186</v>
      </c>
      <c r="D122" s="3335">
        <v>40</v>
      </c>
      <c r="E122" s="3336">
        <v>0.126</v>
      </c>
      <c r="F122" s="3327">
        <v>2463</v>
      </c>
      <c r="G122" s="3337">
        <f t="shared" si="1"/>
        <v>2216.6999999999998</v>
      </c>
    </row>
    <row r="123" spans="1:7">
      <c r="A123" s="3351" t="s">
        <v>7207</v>
      </c>
      <c r="B123" s="3338"/>
      <c r="C123" s="3339"/>
      <c r="D123" s="3339"/>
      <c r="E123" s="3340"/>
      <c r="F123" s="3322"/>
      <c r="G123" s="3322"/>
    </row>
    <row r="124" spans="1:7">
      <c r="A124" s="3342">
        <v>1047879</v>
      </c>
      <c r="B124" s="3324" t="s">
        <v>7208</v>
      </c>
      <c r="C124" s="3325" t="s">
        <v>7198</v>
      </c>
      <c r="D124" s="3325">
        <v>70</v>
      </c>
      <c r="E124" s="3326">
        <v>7.5999999999999998E-2</v>
      </c>
      <c r="F124" s="3327">
        <v>1984</v>
      </c>
      <c r="G124" s="3328">
        <f t="shared" si="1"/>
        <v>1785.6</v>
      </c>
    </row>
    <row r="125" spans="1:7">
      <c r="A125" s="3329">
        <v>1047880</v>
      </c>
      <c r="B125" s="3330" t="s">
        <v>7208</v>
      </c>
      <c r="C125" s="3331" t="s">
        <v>7183</v>
      </c>
      <c r="D125" s="3331" t="s">
        <v>1140</v>
      </c>
      <c r="E125" s="3332">
        <v>8.3000000000000004E-2</v>
      </c>
      <c r="F125" s="3327">
        <v>2141</v>
      </c>
      <c r="G125" s="3000">
        <f t="shared" si="1"/>
        <v>1926.9</v>
      </c>
    </row>
    <row r="126" spans="1:7">
      <c r="A126" s="3329">
        <v>1047881</v>
      </c>
      <c r="B126" s="3330" t="s">
        <v>7208</v>
      </c>
      <c r="C126" s="3331" t="s">
        <v>7184</v>
      </c>
      <c r="D126" s="3331" t="s">
        <v>1565</v>
      </c>
      <c r="E126" s="3332">
        <v>0.14899999999999999</v>
      </c>
      <c r="F126" s="3327">
        <v>2314.2400000000002</v>
      </c>
      <c r="G126" s="3000">
        <f t="shared" si="1"/>
        <v>2082.8160000000003</v>
      </c>
    </row>
    <row r="127" spans="1:7">
      <c r="A127" s="3333">
        <v>1047882</v>
      </c>
      <c r="B127" s="3334" t="s">
        <v>7208</v>
      </c>
      <c r="C127" s="3335" t="s">
        <v>7185</v>
      </c>
      <c r="D127" s="3335">
        <v>35</v>
      </c>
      <c r="E127" s="3336">
        <v>0.13600000000000001</v>
      </c>
      <c r="F127" s="3327">
        <v>2390</v>
      </c>
      <c r="G127" s="3337">
        <f t="shared" si="1"/>
        <v>2151</v>
      </c>
    </row>
    <row r="128" spans="1:7">
      <c r="A128" s="3351" t="s">
        <v>11152</v>
      </c>
      <c r="B128" s="3338"/>
      <c r="C128" s="3339"/>
      <c r="D128" s="3339"/>
      <c r="E128" s="3340"/>
      <c r="F128" s="3322"/>
      <c r="G128" s="3322"/>
    </row>
    <row r="129" spans="1:7">
      <c r="A129" s="3342">
        <v>1059820</v>
      </c>
      <c r="B129" s="3324" t="s">
        <v>7209</v>
      </c>
      <c r="C129" s="3325" t="s">
        <v>7191</v>
      </c>
      <c r="D129" s="3325"/>
      <c r="E129" s="3326">
        <v>0.21299999999999999</v>
      </c>
      <c r="F129" s="3327">
        <v>6836</v>
      </c>
      <c r="G129" s="3337">
        <f t="shared" si="1"/>
        <v>6152.4</v>
      </c>
    </row>
    <row r="130" spans="1:7">
      <c r="A130" s="3342">
        <v>1059821</v>
      </c>
      <c r="B130" s="3324" t="s">
        <v>7209</v>
      </c>
      <c r="C130" s="3325" t="s">
        <v>7192</v>
      </c>
      <c r="D130" s="3325"/>
      <c r="E130" s="3326">
        <v>0.23</v>
      </c>
      <c r="F130" s="3327">
        <v>7862</v>
      </c>
      <c r="G130" s="3337">
        <f t="shared" si="1"/>
        <v>7075.8</v>
      </c>
    </row>
    <row r="131" spans="1:7">
      <c r="A131" s="3351" t="s">
        <v>7306</v>
      </c>
      <c r="B131" s="3338"/>
      <c r="C131" s="3339"/>
      <c r="D131" s="3339"/>
      <c r="E131" s="3340"/>
      <c r="F131" s="3322"/>
      <c r="G131" s="3322"/>
    </row>
    <row r="132" spans="1:7">
      <c r="A132" s="3342">
        <v>1059822</v>
      </c>
      <c r="B132" s="3399" t="s">
        <v>7209</v>
      </c>
      <c r="C132" s="3400" t="s">
        <v>7191</v>
      </c>
      <c r="D132" s="3325">
        <v>40</v>
      </c>
      <c r="E132" s="3326">
        <v>0.14699999999999999</v>
      </c>
      <c r="F132" s="3327">
        <v>1204</v>
      </c>
      <c r="G132" s="3328">
        <f t="shared" si="1"/>
        <v>1083.5999999999999</v>
      </c>
    </row>
    <row r="133" spans="1:7">
      <c r="A133" s="3333">
        <v>1059823</v>
      </c>
      <c r="B133" s="3402" t="s">
        <v>7209</v>
      </c>
      <c r="C133" s="3335" t="s">
        <v>7192</v>
      </c>
      <c r="D133" s="3335">
        <v>40</v>
      </c>
      <c r="E133" s="3336">
        <v>0.16600000000000001</v>
      </c>
      <c r="F133" s="3327">
        <v>1457</v>
      </c>
      <c r="G133" s="3337">
        <f t="shared" si="1"/>
        <v>1311.3</v>
      </c>
    </row>
    <row r="134" spans="1:7">
      <c r="A134" s="3351" t="s">
        <v>7210</v>
      </c>
      <c r="B134" s="3338"/>
      <c r="C134" s="3339"/>
      <c r="D134" s="3339"/>
      <c r="E134" s="3340"/>
      <c r="F134" s="3341"/>
      <c r="G134" s="3322"/>
    </row>
    <row r="135" spans="1:7">
      <c r="A135" s="3342">
        <v>1023034</v>
      </c>
      <c r="B135" s="3399" t="s">
        <v>7209</v>
      </c>
      <c r="C135" s="3325" t="s">
        <v>7211</v>
      </c>
      <c r="D135" s="3325">
        <v>40</v>
      </c>
      <c r="E135" s="3326">
        <v>0.10199999999999999</v>
      </c>
      <c r="F135" s="3327">
        <v>1221</v>
      </c>
      <c r="G135" s="3328">
        <f t="shared" si="1"/>
        <v>1098.9000000000001</v>
      </c>
    </row>
    <row r="136" spans="1:7">
      <c r="A136" s="3333">
        <v>1023035</v>
      </c>
      <c r="B136" s="3402" t="s">
        <v>7209</v>
      </c>
      <c r="C136" s="3335" t="s">
        <v>7212</v>
      </c>
      <c r="D136" s="3335">
        <v>40</v>
      </c>
      <c r="E136" s="3336">
        <v>0.105</v>
      </c>
      <c r="F136" s="3327">
        <v>1437</v>
      </c>
      <c r="G136" s="3337">
        <f t="shared" si="1"/>
        <v>1293.3</v>
      </c>
    </row>
    <row r="137" spans="1:7">
      <c r="A137" s="3351" t="s">
        <v>7213</v>
      </c>
      <c r="B137" s="3338"/>
      <c r="C137" s="3339"/>
      <c r="D137" s="3339"/>
      <c r="E137" s="3340"/>
      <c r="F137" s="3322"/>
      <c r="G137" s="3322"/>
    </row>
    <row r="138" spans="1:7">
      <c r="A138" s="3403">
        <v>1023037</v>
      </c>
      <c r="B138" s="3388" t="s">
        <v>7214</v>
      </c>
      <c r="C138" s="3389" t="s">
        <v>7215</v>
      </c>
      <c r="D138" s="3389">
        <v>25</v>
      </c>
      <c r="E138" s="3390">
        <v>0.36599999999999999</v>
      </c>
      <c r="F138" s="3327">
        <v>8417.2800000000007</v>
      </c>
      <c r="G138" s="3391">
        <f t="shared" si="1"/>
        <v>7575.5520000000006</v>
      </c>
    </row>
    <row r="139" spans="1:7">
      <c r="A139" s="3351" t="s">
        <v>7216</v>
      </c>
      <c r="B139" s="3338"/>
      <c r="C139" s="3339"/>
      <c r="D139" s="3339"/>
      <c r="E139" s="3340"/>
      <c r="F139" s="3322"/>
      <c r="G139" s="3322"/>
    </row>
    <row r="140" spans="1:7">
      <c r="A140" s="3403">
        <v>1057842</v>
      </c>
      <c r="B140" s="3404" t="s">
        <v>7217</v>
      </c>
      <c r="C140" s="3405" t="s">
        <v>7218</v>
      </c>
      <c r="D140" s="3389">
        <v>5</v>
      </c>
      <c r="E140" s="3390">
        <v>0.36</v>
      </c>
      <c r="F140" s="3327">
        <v>827</v>
      </c>
      <c r="G140" s="3391">
        <f t="shared" si="1"/>
        <v>744.3</v>
      </c>
    </row>
    <row r="141" spans="1:7">
      <c r="A141" s="3351" t="s">
        <v>7219</v>
      </c>
      <c r="B141" s="3392"/>
      <c r="C141" s="3393"/>
      <c r="D141" s="3339"/>
      <c r="E141" s="3340"/>
      <c r="F141" s="3322"/>
      <c r="G141" s="3322"/>
    </row>
    <row r="142" spans="1:7">
      <c r="A142" s="3403">
        <v>1057840</v>
      </c>
      <c r="B142" s="3406" t="s">
        <v>7220</v>
      </c>
      <c r="C142" s="3405" t="s">
        <v>7218</v>
      </c>
      <c r="D142" s="3389">
        <v>5</v>
      </c>
      <c r="E142" s="3390">
        <v>0.21</v>
      </c>
      <c r="F142" s="3327">
        <v>642</v>
      </c>
      <c r="G142" s="3391">
        <f t="shared" si="1"/>
        <v>577.79999999999995</v>
      </c>
    </row>
    <row r="143" spans="1:7">
      <c r="A143" s="3351" t="s">
        <v>7221</v>
      </c>
      <c r="B143" s="3407"/>
      <c r="C143" s="3393"/>
      <c r="D143" s="3339"/>
      <c r="E143" s="3340"/>
      <c r="F143" s="3322"/>
      <c r="G143" s="3322"/>
    </row>
    <row r="144" spans="1:7">
      <c r="A144" s="3403">
        <v>1057844</v>
      </c>
      <c r="B144" s="3408" t="s">
        <v>7222</v>
      </c>
      <c r="C144" s="3389" t="s">
        <v>7223</v>
      </c>
      <c r="D144" s="3389">
        <v>10</v>
      </c>
      <c r="E144" s="3390">
        <v>2.1549999999999998</v>
      </c>
      <c r="F144" s="3327">
        <v>3139</v>
      </c>
      <c r="G144" s="3391">
        <f t="shared" ref="G144:G209" si="2">F144-F144*$B$4/100</f>
        <v>2825.1</v>
      </c>
    </row>
    <row r="145" spans="1:7">
      <c r="A145" s="3351" t="s">
        <v>7224</v>
      </c>
      <c r="B145" s="3409"/>
      <c r="C145" s="3339"/>
      <c r="D145" s="3339"/>
      <c r="E145" s="3340"/>
      <c r="F145" s="3322"/>
      <c r="G145" s="3322"/>
    </row>
    <row r="146" spans="1:7">
      <c r="A146" s="3342">
        <v>1023045</v>
      </c>
      <c r="B146" s="3410" t="s">
        <v>7225</v>
      </c>
      <c r="C146" s="3325" t="s">
        <v>7226</v>
      </c>
      <c r="D146" s="3325">
        <v>2</v>
      </c>
      <c r="E146" s="3326">
        <v>0.15</v>
      </c>
      <c r="F146" s="3327">
        <v>2038</v>
      </c>
      <c r="G146" s="3328">
        <f t="shared" si="2"/>
        <v>1834.2</v>
      </c>
    </row>
    <row r="147" spans="1:7">
      <c r="A147" s="3329">
        <v>1023046</v>
      </c>
      <c r="B147" s="3411" t="s">
        <v>7225</v>
      </c>
      <c r="C147" s="3331" t="s">
        <v>7227</v>
      </c>
      <c r="D147" s="3331">
        <v>2</v>
      </c>
      <c r="E147" s="3332">
        <v>0.16</v>
      </c>
      <c r="F147" s="3327">
        <v>2206</v>
      </c>
      <c r="G147" s="3000">
        <f t="shared" si="2"/>
        <v>1985.4</v>
      </c>
    </row>
    <row r="148" spans="1:7">
      <c r="A148" s="3333">
        <v>1023047</v>
      </c>
      <c r="B148" s="3412" t="s">
        <v>7225</v>
      </c>
      <c r="C148" s="3335" t="s">
        <v>7228</v>
      </c>
      <c r="D148" s="3335">
        <v>2</v>
      </c>
      <c r="E148" s="3336">
        <v>0.46</v>
      </c>
      <c r="F148" s="3327">
        <v>4431</v>
      </c>
      <c r="G148" s="3337">
        <f t="shared" si="2"/>
        <v>3987.9</v>
      </c>
    </row>
    <row r="149" spans="1:7">
      <c r="A149" s="3351" t="s">
        <v>7229</v>
      </c>
      <c r="B149" s="3409"/>
      <c r="C149" s="3339"/>
      <c r="D149" s="3339"/>
      <c r="E149" s="3340"/>
      <c r="F149" s="3322"/>
      <c r="G149" s="3322"/>
    </row>
    <row r="150" spans="1:7">
      <c r="A150" s="3342">
        <v>1023049</v>
      </c>
      <c r="B150" s="3410" t="s">
        <v>7230</v>
      </c>
      <c r="C150" s="3325" t="s">
        <v>7231</v>
      </c>
      <c r="D150" s="3325">
        <v>2</v>
      </c>
      <c r="E150" s="3326">
        <v>0.21</v>
      </c>
      <c r="F150" s="3327">
        <v>3216</v>
      </c>
      <c r="G150" s="3328">
        <f t="shared" si="2"/>
        <v>2894.4</v>
      </c>
    </row>
    <row r="151" spans="1:7">
      <c r="A151" s="3333">
        <v>1023050</v>
      </c>
      <c r="B151" s="3412" t="s">
        <v>7230</v>
      </c>
      <c r="C151" s="3335" t="s">
        <v>7232</v>
      </c>
      <c r="D151" s="3335">
        <v>2</v>
      </c>
      <c r="E151" s="3336">
        <v>0.20899999999999999</v>
      </c>
      <c r="F151" s="3327">
        <v>3301</v>
      </c>
      <c r="G151" s="3337">
        <f t="shared" si="2"/>
        <v>2970.9</v>
      </c>
    </row>
    <row r="152" spans="1:7">
      <c r="A152" s="3351" t="s">
        <v>7233</v>
      </c>
      <c r="B152" s="3338"/>
      <c r="C152" s="3339"/>
      <c r="D152" s="3339"/>
      <c r="E152" s="3340"/>
      <c r="F152" s="3322"/>
      <c r="G152" s="3322"/>
    </row>
    <row r="153" spans="1:7">
      <c r="A153" s="3403">
        <v>1013830</v>
      </c>
      <c r="B153" s="3388" t="s">
        <v>7234</v>
      </c>
      <c r="C153" s="3389" t="s">
        <v>7235</v>
      </c>
      <c r="D153" s="3389">
        <v>10</v>
      </c>
      <c r="E153" s="3390">
        <v>4.5999999999999999E-2</v>
      </c>
      <c r="F153" s="3327">
        <v>727</v>
      </c>
      <c r="G153" s="3391">
        <f t="shared" si="2"/>
        <v>654.29999999999995</v>
      </c>
    </row>
    <row r="154" spans="1:7">
      <c r="A154" s="3351" t="s">
        <v>7236</v>
      </c>
      <c r="B154" s="3338"/>
      <c r="C154" s="3339"/>
      <c r="D154" s="3339"/>
      <c r="E154" s="3340"/>
      <c r="F154" s="3322"/>
      <c r="G154" s="3322"/>
    </row>
    <row r="155" spans="1:7">
      <c r="A155" s="3403">
        <v>1023176</v>
      </c>
      <c r="B155" s="3388" t="s">
        <v>7237</v>
      </c>
      <c r="C155" s="3389" t="s">
        <v>7238</v>
      </c>
      <c r="D155" s="3389">
        <v>50</v>
      </c>
      <c r="E155" s="3390">
        <v>6.3E-2</v>
      </c>
      <c r="F155" s="3327">
        <v>1003</v>
      </c>
      <c r="G155" s="3391">
        <f t="shared" si="2"/>
        <v>902.7</v>
      </c>
    </row>
    <row r="156" spans="1:7">
      <c r="A156" s="3351" t="s">
        <v>7239</v>
      </c>
      <c r="B156" s="3338"/>
      <c r="C156" s="3339"/>
      <c r="D156" s="3339"/>
      <c r="E156" s="3340"/>
      <c r="F156" s="3322"/>
      <c r="G156" s="3322"/>
    </row>
    <row r="157" spans="1:7">
      <c r="A157" s="3403">
        <v>1009008</v>
      </c>
      <c r="B157" s="3404" t="s">
        <v>7240</v>
      </c>
      <c r="C157" s="3405" t="s">
        <v>7241</v>
      </c>
      <c r="D157" s="3389">
        <v>10</v>
      </c>
      <c r="E157" s="3390">
        <v>0.06</v>
      </c>
      <c r="F157" s="3327">
        <v>732</v>
      </c>
      <c r="G157" s="3391">
        <f t="shared" si="2"/>
        <v>658.8</v>
      </c>
    </row>
    <row r="158" spans="1:7">
      <c r="A158" s="3351" t="s">
        <v>7242</v>
      </c>
      <c r="B158" s="3392"/>
      <c r="C158" s="3393"/>
      <c r="D158" s="3339"/>
      <c r="E158" s="3340"/>
      <c r="F158" s="3322"/>
      <c r="G158" s="3322"/>
    </row>
    <row r="159" spans="1:7">
      <c r="A159" s="3342">
        <v>1023178</v>
      </c>
      <c r="B159" s="3324" t="s">
        <v>7243</v>
      </c>
      <c r="C159" s="3325" t="s">
        <v>7244</v>
      </c>
      <c r="D159" s="3325">
        <v>1</v>
      </c>
      <c r="E159" s="3326">
        <v>1.52</v>
      </c>
      <c r="F159" s="3327">
        <v>3520</v>
      </c>
      <c r="G159" s="3328">
        <f t="shared" si="2"/>
        <v>3168</v>
      </c>
    </row>
    <row r="160" spans="1:7">
      <c r="A160" s="3329">
        <v>1023179</v>
      </c>
      <c r="B160" s="3330" t="s">
        <v>7243</v>
      </c>
      <c r="C160" s="3331" t="s">
        <v>7245</v>
      </c>
      <c r="D160" s="3331">
        <v>1</v>
      </c>
      <c r="E160" s="3332">
        <v>0.55000000000000004</v>
      </c>
      <c r="F160" s="3327">
        <v>4168</v>
      </c>
      <c r="G160" s="3000">
        <f t="shared" si="2"/>
        <v>3751.2</v>
      </c>
    </row>
    <row r="161" spans="1:7">
      <c r="A161" s="3333">
        <v>1023180</v>
      </c>
      <c r="B161" s="3334" t="s">
        <v>7243</v>
      </c>
      <c r="C161" s="3335" t="s">
        <v>7246</v>
      </c>
      <c r="D161" s="3335">
        <v>1</v>
      </c>
      <c r="E161" s="3336">
        <v>0.66</v>
      </c>
      <c r="F161" s="3327">
        <v>5751</v>
      </c>
      <c r="G161" s="3337">
        <f t="shared" si="2"/>
        <v>5175.8999999999996</v>
      </c>
    </row>
    <row r="162" spans="1:7">
      <c r="A162" s="3351" t="s">
        <v>9043</v>
      </c>
      <c r="B162" s="3392"/>
      <c r="C162" s="3393"/>
      <c r="D162" s="3339"/>
      <c r="E162" s="3340"/>
      <c r="F162" s="3322"/>
      <c r="G162" s="3322"/>
    </row>
    <row r="163" spans="1:7">
      <c r="A163" s="3413">
        <v>1006641</v>
      </c>
      <c r="B163" s="3414" t="s">
        <v>4784</v>
      </c>
      <c r="C163" s="3415" t="s">
        <v>9042</v>
      </c>
      <c r="D163" s="3416">
        <v>10</v>
      </c>
      <c r="E163" s="3417">
        <v>5.8000000000000003E-2</v>
      </c>
      <c r="F163" s="3327">
        <v>719</v>
      </c>
      <c r="G163" s="3418">
        <f t="shared" ref="G163:G165" si="3">F163-F163*$B$4/100</f>
        <v>647.1</v>
      </c>
    </row>
    <row r="164" spans="1:7">
      <c r="A164" s="3351" t="s">
        <v>9044</v>
      </c>
      <c r="B164" s="3392"/>
      <c r="C164" s="3393"/>
      <c r="D164" s="3339"/>
      <c r="E164" s="3340"/>
      <c r="F164" s="3341"/>
      <c r="G164" s="3322"/>
    </row>
    <row r="165" spans="1:7">
      <c r="A165" s="3413">
        <v>1014143</v>
      </c>
      <c r="B165" s="3414" t="s">
        <v>4786</v>
      </c>
      <c r="C165" s="3415" t="s">
        <v>9042</v>
      </c>
      <c r="D165" s="3416">
        <v>10</v>
      </c>
      <c r="E165" s="3417">
        <v>7.0000000000000007E-2</v>
      </c>
      <c r="F165" s="3327">
        <v>1323</v>
      </c>
      <c r="G165" s="3418">
        <f t="shared" si="3"/>
        <v>1190.7</v>
      </c>
    </row>
    <row r="166" spans="1:7">
      <c r="A166" s="3351" t="s">
        <v>7247</v>
      </c>
      <c r="B166" s="3338"/>
      <c r="C166" s="3339"/>
      <c r="D166" s="3339"/>
      <c r="E166" s="3340"/>
      <c r="F166" s="3322"/>
      <c r="G166" s="3322"/>
    </row>
    <row r="167" spans="1:7" ht="28.7">
      <c r="A167" s="3403">
        <v>1004064</v>
      </c>
      <c r="B167" s="3408" t="s">
        <v>7248</v>
      </c>
      <c r="C167" s="3389" t="s">
        <v>7249</v>
      </c>
      <c r="D167" s="3389">
        <v>1</v>
      </c>
      <c r="E167" s="3390">
        <v>1.97</v>
      </c>
      <c r="F167" s="3327">
        <v>50530</v>
      </c>
      <c r="G167" s="3391">
        <f t="shared" si="2"/>
        <v>45477</v>
      </c>
    </row>
    <row r="168" spans="1:7">
      <c r="A168" s="3351" t="s">
        <v>7250</v>
      </c>
      <c r="B168" s="3409"/>
      <c r="C168" s="3339"/>
      <c r="D168" s="3339"/>
      <c r="E168" s="3340"/>
      <c r="F168" s="3322"/>
      <c r="G168" s="3322"/>
    </row>
    <row r="169" spans="1:7">
      <c r="A169" s="3419">
        <v>1004006</v>
      </c>
      <c r="B169" s="3408" t="s">
        <v>7251</v>
      </c>
      <c r="C169" s="3389" t="s">
        <v>7252</v>
      </c>
      <c r="D169" s="3389">
        <v>1</v>
      </c>
      <c r="E169" s="3390">
        <v>0.32600000000000001</v>
      </c>
      <c r="F169" s="3327">
        <v>12024</v>
      </c>
      <c r="G169" s="3391">
        <f t="shared" si="2"/>
        <v>10821.6</v>
      </c>
    </row>
    <row r="170" spans="1:7">
      <c r="A170" s="3318" t="s">
        <v>7253</v>
      </c>
      <c r="B170" s="3409"/>
      <c r="C170" s="3339"/>
      <c r="D170" s="3339"/>
      <c r="E170" s="3340"/>
      <c r="F170" s="3322"/>
      <c r="G170" s="3322"/>
    </row>
    <row r="171" spans="1:7" ht="43">
      <c r="A171" s="3403">
        <v>1057166</v>
      </c>
      <c r="B171" s="3408" t="s">
        <v>7254</v>
      </c>
      <c r="C171" s="3389" t="s">
        <v>7255</v>
      </c>
      <c r="D171" s="3389">
        <v>1</v>
      </c>
      <c r="E171" s="3390">
        <v>4.8890000000000002</v>
      </c>
      <c r="F171" s="3327">
        <v>57007</v>
      </c>
      <c r="G171" s="3391">
        <f t="shared" si="2"/>
        <v>51306.3</v>
      </c>
    </row>
    <row r="172" spans="1:7">
      <c r="A172" s="3351" t="s">
        <v>7256</v>
      </c>
      <c r="B172" s="3409"/>
      <c r="C172" s="3339"/>
      <c r="D172" s="3339"/>
      <c r="E172" s="3340"/>
      <c r="F172" s="3322"/>
      <c r="G172" s="3322"/>
    </row>
    <row r="173" spans="1:7" ht="43">
      <c r="A173" s="3403" t="s">
        <v>14436</v>
      </c>
      <c r="B173" s="3408" t="s">
        <v>7257</v>
      </c>
      <c r="C173" s="3389" t="s">
        <v>7255</v>
      </c>
      <c r="D173" s="3389">
        <v>1</v>
      </c>
      <c r="E173" s="3390">
        <v>4.8890000000000002</v>
      </c>
      <c r="F173" s="3327">
        <v>57241.599999999999</v>
      </c>
      <c r="G173" s="3391">
        <f t="shared" si="2"/>
        <v>51517.440000000002</v>
      </c>
    </row>
    <row r="174" spans="1:7">
      <c r="A174" s="3351" t="s">
        <v>7258</v>
      </c>
      <c r="B174" s="3409"/>
      <c r="C174" s="3339"/>
      <c r="D174" s="3339"/>
      <c r="E174" s="3340"/>
      <c r="F174" s="3322"/>
      <c r="G174" s="3322"/>
    </row>
    <row r="175" spans="1:7" ht="28.7">
      <c r="A175" s="3342">
        <v>1057441</v>
      </c>
      <c r="B175" s="3410" t="s">
        <v>7259</v>
      </c>
      <c r="C175" s="3325" t="s">
        <v>7260</v>
      </c>
      <c r="D175" s="3325">
        <v>10</v>
      </c>
      <c r="E175" s="3326">
        <v>7.2999999999999995E-2</v>
      </c>
      <c r="F175" s="3327">
        <v>1032</v>
      </c>
      <c r="G175" s="3328">
        <f t="shared" si="2"/>
        <v>928.8</v>
      </c>
    </row>
    <row r="176" spans="1:7" ht="28.7">
      <c r="A176" s="3329">
        <v>1045542</v>
      </c>
      <c r="B176" s="3411" t="s">
        <v>7259</v>
      </c>
      <c r="C176" s="3331" t="s">
        <v>7261</v>
      </c>
      <c r="D176" s="3331">
        <v>10</v>
      </c>
      <c r="E176" s="3332">
        <v>0.08</v>
      </c>
      <c r="F176" s="3327">
        <v>1032</v>
      </c>
      <c r="G176" s="3000">
        <f t="shared" si="2"/>
        <v>928.8</v>
      </c>
    </row>
    <row r="177" spans="1:7" ht="28.7">
      <c r="A177" s="3329">
        <v>1057442</v>
      </c>
      <c r="B177" s="3411" t="s">
        <v>7259</v>
      </c>
      <c r="C177" s="3331" t="s">
        <v>7262</v>
      </c>
      <c r="D177" s="3331">
        <v>10</v>
      </c>
      <c r="E177" s="3332">
        <v>9.4E-2</v>
      </c>
      <c r="F177" s="3327">
        <v>1032</v>
      </c>
      <c r="G177" s="3000">
        <f t="shared" si="2"/>
        <v>928.8</v>
      </c>
    </row>
    <row r="178" spans="1:7" ht="28.7">
      <c r="A178" s="3329">
        <v>1045543</v>
      </c>
      <c r="B178" s="3411" t="s">
        <v>7259</v>
      </c>
      <c r="C178" s="3331" t="s">
        <v>7263</v>
      </c>
      <c r="D178" s="3331">
        <v>10</v>
      </c>
      <c r="E178" s="3332">
        <v>9.5000000000000001E-2</v>
      </c>
      <c r="F178" s="3327">
        <v>1032</v>
      </c>
      <c r="G178" s="3000">
        <f t="shared" si="2"/>
        <v>928.8</v>
      </c>
    </row>
    <row r="179" spans="1:7">
      <c r="A179" s="3333">
        <v>1020039</v>
      </c>
      <c r="B179" s="3412" t="s">
        <v>7264</v>
      </c>
      <c r="C179" s="3335" t="s">
        <v>7265</v>
      </c>
      <c r="D179" s="3335">
        <v>100</v>
      </c>
      <c r="E179" s="3336">
        <v>3.7999999999999999E-2</v>
      </c>
      <c r="F179" s="3327">
        <v>616.2944</v>
      </c>
      <c r="G179" s="3337">
        <f t="shared" si="2"/>
        <v>554.66495999999995</v>
      </c>
    </row>
    <row r="180" spans="1:7">
      <c r="A180" s="3351" t="s">
        <v>7266</v>
      </c>
      <c r="B180" s="3409"/>
      <c r="C180" s="3339"/>
      <c r="D180" s="3339"/>
      <c r="E180" s="3340"/>
      <c r="F180" s="3322"/>
      <c r="G180" s="3322"/>
    </row>
    <row r="181" spans="1:7" ht="28.7">
      <c r="A181" s="3403">
        <v>1035807</v>
      </c>
      <c r="B181" s="3408" t="s">
        <v>7267</v>
      </c>
      <c r="C181" s="3389"/>
      <c r="D181" s="3389">
        <v>1</v>
      </c>
      <c r="E181" s="3390">
        <v>12.6</v>
      </c>
      <c r="F181" s="3327">
        <v>30030</v>
      </c>
      <c r="G181" s="3391">
        <f t="shared" si="2"/>
        <v>27027</v>
      </c>
    </row>
    <row r="182" spans="1:7">
      <c r="A182" s="3351" t="s">
        <v>7268</v>
      </c>
      <c r="B182" s="3409"/>
      <c r="C182" s="3339"/>
      <c r="D182" s="3339"/>
      <c r="E182" s="3340"/>
      <c r="F182" s="3341"/>
      <c r="G182" s="3322"/>
    </row>
    <row r="183" spans="1:7">
      <c r="A183" s="3345">
        <v>1086538</v>
      </c>
      <c r="B183" s="3410" t="s">
        <v>7269</v>
      </c>
      <c r="C183" s="3325" t="s">
        <v>7270</v>
      </c>
      <c r="D183" s="3325">
        <v>1</v>
      </c>
      <c r="E183" s="3326">
        <v>1.7</v>
      </c>
      <c r="F183" s="3327">
        <v>15178</v>
      </c>
      <c r="G183" s="3328">
        <f t="shared" si="2"/>
        <v>13660.2</v>
      </c>
    </row>
    <row r="184" spans="1:7">
      <c r="A184" s="3348">
        <v>1086539</v>
      </c>
      <c r="B184" s="3411" t="s">
        <v>7269</v>
      </c>
      <c r="C184" s="3331" t="s">
        <v>7271</v>
      </c>
      <c r="D184" s="3331">
        <v>1</v>
      </c>
      <c r="E184" s="3332">
        <v>2.7</v>
      </c>
      <c r="F184" s="3327">
        <v>19627</v>
      </c>
      <c r="G184" s="3000">
        <f t="shared" si="2"/>
        <v>17664.3</v>
      </c>
    </row>
    <row r="185" spans="1:7">
      <c r="A185" s="3348">
        <v>1086540</v>
      </c>
      <c r="B185" s="3411" t="s">
        <v>7269</v>
      </c>
      <c r="C185" s="3331" t="s">
        <v>7272</v>
      </c>
      <c r="D185" s="3331">
        <v>1</v>
      </c>
      <c r="E185" s="3332">
        <v>3.1</v>
      </c>
      <c r="F185" s="3327">
        <v>24221</v>
      </c>
      <c r="G185" s="3000">
        <f t="shared" si="2"/>
        <v>21798.9</v>
      </c>
    </row>
    <row r="186" spans="1:7">
      <c r="A186" s="3348">
        <v>1086541</v>
      </c>
      <c r="B186" s="3411" t="s">
        <v>7269</v>
      </c>
      <c r="C186" s="3331" t="s">
        <v>7273</v>
      </c>
      <c r="D186" s="3331">
        <v>1</v>
      </c>
      <c r="E186" s="3332">
        <v>3.6</v>
      </c>
      <c r="F186" s="3327">
        <v>28672</v>
      </c>
      <c r="G186" s="3000">
        <f t="shared" si="2"/>
        <v>25804.799999999999</v>
      </c>
    </row>
    <row r="187" spans="1:7">
      <c r="A187" s="3348">
        <v>1086542</v>
      </c>
      <c r="B187" s="3411" t="s">
        <v>7269</v>
      </c>
      <c r="C187" s="3331" t="s">
        <v>7274</v>
      </c>
      <c r="D187" s="3331">
        <v>1</v>
      </c>
      <c r="E187" s="3332">
        <v>4.0999999999999996</v>
      </c>
      <c r="F187" s="3327">
        <v>33122.559999999998</v>
      </c>
      <c r="G187" s="3000">
        <f t="shared" si="2"/>
        <v>29810.303999999996</v>
      </c>
    </row>
    <row r="188" spans="1:7">
      <c r="A188" s="3348">
        <v>1086543</v>
      </c>
      <c r="B188" s="3411" t="s">
        <v>7269</v>
      </c>
      <c r="C188" s="3331" t="s">
        <v>7275</v>
      </c>
      <c r="D188" s="3331">
        <v>1</v>
      </c>
      <c r="E188" s="3332">
        <v>4.5999999999999996</v>
      </c>
      <c r="F188" s="3327">
        <v>37716.480000000003</v>
      </c>
      <c r="G188" s="3000">
        <f t="shared" si="2"/>
        <v>33944.832000000002</v>
      </c>
    </row>
    <row r="189" spans="1:7">
      <c r="A189" s="3348">
        <v>1086544</v>
      </c>
      <c r="B189" s="3411" t="s">
        <v>7269</v>
      </c>
      <c r="C189" s="3331" t="s">
        <v>7276</v>
      </c>
      <c r="D189" s="3331">
        <v>1</v>
      </c>
      <c r="E189" s="3332">
        <v>5</v>
      </c>
      <c r="F189" s="3327">
        <v>42166</v>
      </c>
      <c r="G189" s="3000">
        <f t="shared" si="2"/>
        <v>37949.4</v>
      </c>
    </row>
    <row r="190" spans="1:7">
      <c r="A190" s="3348">
        <v>1086545</v>
      </c>
      <c r="B190" s="3411" t="s">
        <v>7269</v>
      </c>
      <c r="C190" s="3331" t="s">
        <v>7277</v>
      </c>
      <c r="D190" s="3331">
        <v>1</v>
      </c>
      <c r="E190" s="3332">
        <v>5.5</v>
      </c>
      <c r="F190" s="3327">
        <v>46616.32</v>
      </c>
      <c r="G190" s="3000">
        <f t="shared" si="2"/>
        <v>41954.688000000002</v>
      </c>
    </row>
    <row r="191" spans="1:7">
      <c r="A191" s="3348">
        <v>1086546</v>
      </c>
      <c r="B191" s="3411" t="s">
        <v>7269</v>
      </c>
      <c r="C191" s="3331" t="s">
        <v>7278</v>
      </c>
      <c r="D191" s="3331">
        <v>1</v>
      </c>
      <c r="E191" s="3332">
        <v>6</v>
      </c>
      <c r="F191" s="3327">
        <v>51210.240000000005</v>
      </c>
      <c r="G191" s="3000">
        <f t="shared" si="2"/>
        <v>46089.216000000008</v>
      </c>
    </row>
    <row r="192" spans="1:7">
      <c r="A192" s="3348">
        <v>1086547</v>
      </c>
      <c r="B192" s="3411" t="s">
        <v>7269</v>
      </c>
      <c r="C192" s="3331" t="s">
        <v>7279</v>
      </c>
      <c r="D192" s="3331">
        <v>1</v>
      </c>
      <c r="E192" s="3332">
        <v>6.4</v>
      </c>
      <c r="F192" s="3327">
        <v>55661</v>
      </c>
      <c r="G192" s="3000">
        <f t="shared" si="2"/>
        <v>50094.9</v>
      </c>
    </row>
    <row r="193" spans="1:7">
      <c r="A193" s="3344">
        <v>1086548</v>
      </c>
      <c r="B193" s="3412" t="s">
        <v>7269</v>
      </c>
      <c r="C193" s="3335" t="s">
        <v>7280</v>
      </c>
      <c r="D193" s="3335">
        <v>1</v>
      </c>
      <c r="E193" s="3336">
        <v>6.9</v>
      </c>
      <c r="F193" s="3327">
        <v>60110</v>
      </c>
      <c r="G193" s="3337">
        <f t="shared" si="2"/>
        <v>54099</v>
      </c>
    </row>
    <row r="194" spans="1:7">
      <c r="A194" s="3386" t="s">
        <v>7281</v>
      </c>
      <c r="B194" s="3409"/>
      <c r="C194" s="3339"/>
      <c r="D194" s="3339"/>
      <c r="E194" s="3340"/>
      <c r="F194" s="3341"/>
      <c r="G194" s="3322"/>
    </row>
    <row r="195" spans="1:7">
      <c r="A195" s="3345">
        <v>1088045</v>
      </c>
      <c r="B195" s="3420" t="s">
        <v>7282</v>
      </c>
      <c r="C195" s="3396" t="s">
        <v>7283</v>
      </c>
      <c r="D195" s="3325">
        <v>1</v>
      </c>
      <c r="E195" s="3326">
        <v>1.7</v>
      </c>
      <c r="F195" s="3327">
        <v>12880</v>
      </c>
      <c r="G195" s="3328">
        <f t="shared" si="2"/>
        <v>11592</v>
      </c>
    </row>
    <row r="196" spans="1:7">
      <c r="A196" s="3348">
        <v>1088046</v>
      </c>
      <c r="B196" s="3421" t="s">
        <v>7282</v>
      </c>
      <c r="C196" s="3349" t="s">
        <v>7284</v>
      </c>
      <c r="D196" s="3331">
        <v>1</v>
      </c>
      <c r="E196" s="3332">
        <v>2.7</v>
      </c>
      <c r="F196" s="3327">
        <v>16756</v>
      </c>
      <c r="G196" s="3000">
        <f t="shared" si="2"/>
        <v>15080.4</v>
      </c>
    </row>
    <row r="197" spans="1:7">
      <c r="A197" s="3348">
        <v>1088047</v>
      </c>
      <c r="B197" s="3421" t="s">
        <v>7282</v>
      </c>
      <c r="C197" s="3349" t="s">
        <v>7285</v>
      </c>
      <c r="D197" s="3331">
        <v>1</v>
      </c>
      <c r="E197" s="3332">
        <v>3.1</v>
      </c>
      <c r="F197" s="3327">
        <v>20489</v>
      </c>
      <c r="G197" s="3000">
        <f t="shared" si="2"/>
        <v>18440.099999999999</v>
      </c>
    </row>
    <row r="198" spans="1:7">
      <c r="A198" s="3348">
        <v>1088048</v>
      </c>
      <c r="B198" s="3421" t="s">
        <v>7282</v>
      </c>
      <c r="C198" s="3349" t="s">
        <v>7286</v>
      </c>
      <c r="D198" s="3331">
        <v>1</v>
      </c>
      <c r="E198" s="3332">
        <v>3.6</v>
      </c>
      <c r="F198" s="3327">
        <v>24221</v>
      </c>
      <c r="G198" s="3000">
        <f t="shared" si="2"/>
        <v>21798.9</v>
      </c>
    </row>
    <row r="199" spans="1:7">
      <c r="A199" s="3348">
        <v>1088049</v>
      </c>
      <c r="B199" s="3421" t="s">
        <v>7282</v>
      </c>
      <c r="C199" s="3349" t="s">
        <v>7287</v>
      </c>
      <c r="D199" s="3331">
        <v>1</v>
      </c>
      <c r="E199" s="3332">
        <v>4.0999999999999996</v>
      </c>
      <c r="F199" s="3327">
        <v>28097</v>
      </c>
      <c r="G199" s="3000">
        <f t="shared" si="2"/>
        <v>25287.3</v>
      </c>
    </row>
    <row r="200" spans="1:7">
      <c r="A200" s="3348">
        <v>1088050</v>
      </c>
      <c r="B200" s="3421" t="s">
        <v>7282</v>
      </c>
      <c r="C200" s="3349" t="s">
        <v>7288</v>
      </c>
      <c r="D200" s="3331">
        <v>1</v>
      </c>
      <c r="E200" s="3332">
        <v>4.5999999999999996</v>
      </c>
      <c r="F200" s="3327">
        <v>31830</v>
      </c>
      <c r="G200" s="3000">
        <f t="shared" si="2"/>
        <v>28647</v>
      </c>
    </row>
    <row r="201" spans="1:7">
      <c r="A201" s="3348">
        <v>1088051</v>
      </c>
      <c r="B201" s="3421" t="s">
        <v>7282</v>
      </c>
      <c r="C201" s="3349" t="s">
        <v>7289</v>
      </c>
      <c r="D201" s="3331">
        <v>1</v>
      </c>
      <c r="E201" s="3332">
        <v>5</v>
      </c>
      <c r="F201" s="3327">
        <v>35706.880000000005</v>
      </c>
      <c r="G201" s="3000">
        <f t="shared" si="2"/>
        <v>32136.192000000003</v>
      </c>
    </row>
    <row r="202" spans="1:7">
      <c r="A202" s="3348">
        <v>1088052</v>
      </c>
      <c r="B202" s="3421" t="s">
        <v>7282</v>
      </c>
      <c r="C202" s="3349" t="s">
        <v>7290</v>
      </c>
      <c r="D202" s="3331">
        <v>1</v>
      </c>
      <c r="E202" s="3332">
        <v>5.5</v>
      </c>
      <c r="F202" s="3327">
        <v>39439.360000000001</v>
      </c>
      <c r="G202" s="3000">
        <f t="shared" si="2"/>
        <v>35495.423999999999</v>
      </c>
    </row>
    <row r="203" spans="1:7">
      <c r="A203" s="3348">
        <v>1088053</v>
      </c>
      <c r="B203" s="3421" t="s">
        <v>7282</v>
      </c>
      <c r="C203" s="3349" t="s">
        <v>7291</v>
      </c>
      <c r="D203" s="3331">
        <v>1</v>
      </c>
      <c r="E203" s="3332">
        <v>6</v>
      </c>
      <c r="F203" s="3327">
        <v>43171</v>
      </c>
      <c r="G203" s="3000">
        <f t="shared" si="2"/>
        <v>38853.9</v>
      </c>
    </row>
    <row r="204" spans="1:7">
      <c r="A204" s="3348">
        <v>1088054</v>
      </c>
      <c r="B204" s="3421" t="s">
        <v>7282</v>
      </c>
      <c r="C204" s="3349" t="s">
        <v>7292</v>
      </c>
      <c r="D204" s="3331">
        <v>1</v>
      </c>
      <c r="E204" s="3332">
        <v>6.4</v>
      </c>
      <c r="F204" s="3327">
        <v>47047.68</v>
      </c>
      <c r="G204" s="3000">
        <f t="shared" si="2"/>
        <v>42342.911999999997</v>
      </c>
    </row>
    <row r="205" spans="1:7">
      <c r="A205" s="3344">
        <v>1088055</v>
      </c>
      <c r="B205" s="3422" t="s">
        <v>7282</v>
      </c>
      <c r="C205" s="3423" t="s">
        <v>7293</v>
      </c>
      <c r="D205" s="3335">
        <v>1</v>
      </c>
      <c r="E205" s="3336">
        <v>6.9</v>
      </c>
      <c r="F205" s="3327">
        <v>50778.880000000005</v>
      </c>
      <c r="G205" s="3337">
        <f t="shared" si="2"/>
        <v>45700.992000000006</v>
      </c>
    </row>
    <row r="206" spans="1:7">
      <c r="A206" s="3351" t="s">
        <v>7294</v>
      </c>
      <c r="B206" s="3407"/>
      <c r="C206" s="3393"/>
      <c r="D206" s="3339"/>
      <c r="E206" s="3340"/>
      <c r="F206" s="3341"/>
      <c r="G206" s="3322"/>
    </row>
    <row r="207" spans="1:7">
      <c r="A207" s="3419">
        <v>1087763</v>
      </c>
      <c r="B207" s="3408" t="s">
        <v>7295</v>
      </c>
      <c r="C207" s="3389" t="s">
        <v>7296</v>
      </c>
      <c r="D207" s="3389">
        <v>1</v>
      </c>
      <c r="E207" s="3390">
        <v>0.185</v>
      </c>
      <c r="F207" s="3327">
        <v>3712</v>
      </c>
      <c r="G207" s="3391">
        <f t="shared" si="2"/>
        <v>3340.8</v>
      </c>
    </row>
    <row r="208" spans="1:7">
      <c r="A208" s="3351" t="s">
        <v>7330</v>
      </c>
      <c r="B208" s="3407"/>
      <c r="C208" s="3393"/>
      <c r="D208" s="3339"/>
      <c r="E208" s="3340"/>
      <c r="F208" s="3341"/>
      <c r="G208" s="3322"/>
    </row>
    <row r="209" spans="1:10">
      <c r="A209" s="3424">
        <v>1083575</v>
      </c>
      <c r="B209" s="3425" t="s">
        <v>7295</v>
      </c>
      <c r="C209" s="1030" t="s">
        <v>7331</v>
      </c>
      <c r="D209" s="3426">
        <v>1</v>
      </c>
      <c r="E209" s="3326">
        <v>0.13</v>
      </c>
      <c r="F209" s="3327">
        <v>5349.12</v>
      </c>
      <c r="G209" s="3391">
        <f t="shared" si="2"/>
        <v>4814.2079999999996</v>
      </c>
    </row>
    <row r="210" spans="1:10">
      <c r="A210" s="3318" t="s">
        <v>7297</v>
      </c>
      <c r="B210" s="3409"/>
      <c r="C210" s="3339"/>
      <c r="D210" s="3339"/>
      <c r="E210" s="3340"/>
      <c r="F210" s="3341"/>
      <c r="G210" s="3322"/>
    </row>
    <row r="211" spans="1:10" ht="28.7">
      <c r="A211" s="3345">
        <v>1087162</v>
      </c>
      <c r="B211" s="3395" t="s">
        <v>7298</v>
      </c>
      <c r="C211" s="3396"/>
      <c r="D211" s="3325">
        <v>1</v>
      </c>
      <c r="E211" s="3326">
        <v>2.72</v>
      </c>
      <c r="F211" s="3327">
        <v>47183</v>
      </c>
      <c r="G211" s="3328">
        <f t="shared" ref="G211:G255" si="4">F211-F211*$B$4/100</f>
        <v>42464.7</v>
      </c>
    </row>
    <row r="212" spans="1:10" ht="28.7">
      <c r="A212" s="3348">
        <v>1087161</v>
      </c>
      <c r="B212" s="3397" t="s">
        <v>7299</v>
      </c>
      <c r="C212" s="3349"/>
      <c r="D212" s="3331">
        <v>1</v>
      </c>
      <c r="E212" s="3332">
        <v>0.53800000000000003</v>
      </c>
      <c r="F212" s="3327">
        <v>45775.360000000001</v>
      </c>
      <c r="G212" s="3000">
        <f t="shared" si="4"/>
        <v>41197.824000000001</v>
      </c>
    </row>
    <row r="213" spans="1:10" ht="28.7">
      <c r="A213" s="3348">
        <v>1087813</v>
      </c>
      <c r="B213" s="3397" t="s">
        <v>7300</v>
      </c>
      <c r="C213" s="3349"/>
      <c r="D213" s="3331">
        <v>1</v>
      </c>
      <c r="E213" s="3332">
        <v>7.0000000000000007E-2</v>
      </c>
      <c r="F213" s="3327">
        <v>14807.04</v>
      </c>
      <c r="G213" s="3000">
        <f t="shared" si="4"/>
        <v>13326.336000000001</v>
      </c>
    </row>
    <row r="214" spans="1:10" ht="28.7">
      <c r="A214" s="3348">
        <v>1087814</v>
      </c>
      <c r="B214" s="3397" t="s">
        <v>7301</v>
      </c>
      <c r="C214" s="3349"/>
      <c r="D214" s="3331">
        <v>1</v>
      </c>
      <c r="E214" s="3332">
        <v>7.0000000000000007E-2</v>
      </c>
      <c r="F214" s="3327">
        <v>16890</v>
      </c>
      <c r="G214" s="3000">
        <f t="shared" si="4"/>
        <v>15201</v>
      </c>
    </row>
    <row r="215" spans="1:10">
      <c r="A215" s="3348">
        <v>1058426</v>
      </c>
      <c r="B215" s="3330" t="s">
        <v>7302</v>
      </c>
      <c r="C215" s="3331"/>
      <c r="D215" s="3331">
        <v>1</v>
      </c>
      <c r="E215" s="3332">
        <v>0.54</v>
      </c>
      <c r="F215" s="3327">
        <v>14871</v>
      </c>
      <c r="G215" s="3000">
        <f t="shared" si="4"/>
        <v>13383.9</v>
      </c>
    </row>
    <row r="216" spans="1:10">
      <c r="A216" s="3329">
        <v>1058422</v>
      </c>
      <c r="B216" s="3330" t="s">
        <v>7303</v>
      </c>
      <c r="C216" s="3331"/>
      <c r="D216" s="3331">
        <v>1</v>
      </c>
      <c r="E216" s="3332">
        <v>4.2000000000000003E-2</v>
      </c>
      <c r="F216" s="3327">
        <v>4326</v>
      </c>
      <c r="G216" s="3000">
        <f t="shared" si="4"/>
        <v>3893.4</v>
      </c>
    </row>
    <row r="217" spans="1:10" ht="28.7">
      <c r="A217" s="3348">
        <v>1071684</v>
      </c>
      <c r="B217" s="3330" t="s">
        <v>7304</v>
      </c>
      <c r="C217" s="3331"/>
      <c r="D217" s="3331">
        <v>1</v>
      </c>
      <c r="E217" s="3332">
        <v>6.3E-2</v>
      </c>
      <c r="F217" s="3327">
        <v>1374</v>
      </c>
      <c r="G217" s="3000">
        <f t="shared" si="4"/>
        <v>1236.5999999999999</v>
      </c>
    </row>
    <row r="218" spans="1:10">
      <c r="A218" s="620">
        <v>1071670</v>
      </c>
      <c r="B218" s="615" t="s">
        <v>7332</v>
      </c>
      <c r="C218" s="618"/>
      <c r="D218" s="640">
        <v>1</v>
      </c>
      <c r="E218" s="3427">
        <v>2.1</v>
      </c>
      <c r="F218" s="3327">
        <v>17674</v>
      </c>
      <c r="G218" s="3000">
        <f t="shared" si="4"/>
        <v>15906.6</v>
      </c>
    </row>
    <row r="219" spans="1:10">
      <c r="A219" s="3318" t="s">
        <v>7855</v>
      </c>
      <c r="B219" s="3338"/>
      <c r="C219" s="3339"/>
      <c r="D219" s="3339"/>
      <c r="E219" s="3340"/>
      <c r="F219" s="3341"/>
      <c r="G219" s="3322"/>
    </row>
    <row r="220" spans="1:10" s="529" customFormat="1">
      <c r="A220" s="1104">
        <v>1086836</v>
      </c>
      <c r="B220" s="511" t="s">
        <v>7856</v>
      </c>
      <c r="C220" s="3226" t="s">
        <v>7857</v>
      </c>
      <c r="D220" s="3226">
        <v>200</v>
      </c>
      <c r="E220" s="811">
        <v>1.839</v>
      </c>
      <c r="F220" s="3327">
        <v>8515</v>
      </c>
      <c r="G220" s="3000">
        <f t="shared" si="4"/>
        <v>7663.5</v>
      </c>
      <c r="I220" s="536"/>
      <c r="J220" s="3165"/>
    </row>
    <row r="221" spans="1:10" s="529" customFormat="1">
      <c r="A221" s="1104">
        <v>1086837</v>
      </c>
      <c r="B221" s="511" t="s">
        <v>7856</v>
      </c>
      <c r="C221" s="3226" t="s">
        <v>7858</v>
      </c>
      <c r="D221" s="3226">
        <v>200</v>
      </c>
      <c r="E221" s="811">
        <v>2</v>
      </c>
      <c r="F221" s="3327">
        <v>9159</v>
      </c>
      <c r="G221" s="3000">
        <f t="shared" si="4"/>
        <v>8243.1</v>
      </c>
      <c r="I221" s="536"/>
      <c r="J221" s="3165"/>
    </row>
    <row r="222" spans="1:10" s="529" customFormat="1">
      <c r="A222" s="3428">
        <v>1095572</v>
      </c>
      <c r="B222" s="1720" t="s">
        <v>7856</v>
      </c>
      <c r="C222" s="1787" t="s">
        <v>12659</v>
      </c>
      <c r="D222" s="1787">
        <v>200</v>
      </c>
      <c r="E222" s="3429">
        <v>3.2</v>
      </c>
      <c r="F222" s="3358">
        <v>11906</v>
      </c>
      <c r="G222" s="3000">
        <f t="shared" si="4"/>
        <v>10715.4</v>
      </c>
      <c r="I222" s="536"/>
      <c r="J222" s="3165"/>
    </row>
    <row r="223" spans="1:10" s="529" customFormat="1">
      <c r="A223" s="1104">
        <v>1018147</v>
      </c>
      <c r="B223" s="511" t="s">
        <v>7859</v>
      </c>
      <c r="C223" s="3226" t="s">
        <v>7860</v>
      </c>
      <c r="D223" s="3226">
        <v>200</v>
      </c>
      <c r="E223" s="811">
        <v>2.41</v>
      </c>
      <c r="F223" s="3327">
        <v>12017</v>
      </c>
      <c r="G223" s="3000">
        <f t="shared" si="4"/>
        <v>10815.3</v>
      </c>
      <c r="I223" s="536"/>
      <c r="J223" s="3165"/>
    </row>
    <row r="224" spans="1:10" s="529" customFormat="1">
      <c r="A224" s="1104">
        <v>1018148</v>
      </c>
      <c r="B224" s="511" t="s">
        <v>7859</v>
      </c>
      <c r="C224" s="3226" t="s">
        <v>7861</v>
      </c>
      <c r="D224" s="3226">
        <v>200</v>
      </c>
      <c r="E224" s="811">
        <v>2.64</v>
      </c>
      <c r="F224" s="3327">
        <v>13967</v>
      </c>
      <c r="G224" s="3000">
        <f t="shared" si="4"/>
        <v>12570.3</v>
      </c>
      <c r="I224" s="536"/>
      <c r="J224" s="3165"/>
    </row>
    <row r="225" spans="1:10">
      <c r="A225" s="3318" t="s">
        <v>7862</v>
      </c>
      <c r="B225" s="3338"/>
      <c r="C225" s="3339"/>
      <c r="D225" s="3339"/>
      <c r="E225" s="3340"/>
      <c r="F225" s="3322"/>
      <c r="G225" s="3322"/>
    </row>
    <row r="226" spans="1:10" s="529" customFormat="1">
      <c r="A226" s="1104">
        <v>1018135</v>
      </c>
      <c r="B226" s="511" t="s">
        <v>7863</v>
      </c>
      <c r="C226" s="3226" t="s">
        <v>7864</v>
      </c>
      <c r="D226" s="3226">
        <v>200</v>
      </c>
      <c r="E226" s="811">
        <v>1.99</v>
      </c>
      <c r="F226" s="3327">
        <v>8670</v>
      </c>
      <c r="G226" s="3000">
        <f t="shared" si="4"/>
        <v>7803</v>
      </c>
      <c r="I226" s="536"/>
      <c r="J226" s="3165"/>
    </row>
    <row r="227" spans="1:10" s="529" customFormat="1">
      <c r="A227" s="1104">
        <v>1018134</v>
      </c>
      <c r="B227" s="511" t="s">
        <v>7863</v>
      </c>
      <c r="C227" s="3226" t="s">
        <v>7865</v>
      </c>
      <c r="D227" s="3226">
        <v>200</v>
      </c>
      <c r="E227" s="811">
        <v>1.92</v>
      </c>
      <c r="F227" s="3327">
        <v>7946</v>
      </c>
      <c r="G227" s="3000">
        <f t="shared" si="4"/>
        <v>7151.4</v>
      </c>
      <c r="I227" s="536"/>
      <c r="J227" s="3165"/>
    </row>
    <row r="228" spans="1:10" s="529" customFormat="1">
      <c r="A228" s="2657">
        <v>1018136</v>
      </c>
      <c r="B228" s="511" t="s">
        <v>7863</v>
      </c>
      <c r="C228" s="2658" t="s">
        <v>13578</v>
      </c>
      <c r="D228" s="2658">
        <v>200</v>
      </c>
      <c r="E228" s="2659">
        <v>2.33</v>
      </c>
      <c r="F228" s="3327">
        <v>9861</v>
      </c>
      <c r="G228" s="3000">
        <f t="shared" si="4"/>
        <v>8874.9</v>
      </c>
      <c r="I228" s="536"/>
      <c r="J228" s="3165"/>
    </row>
    <row r="229" spans="1:10" s="529" customFormat="1">
      <c r="A229" s="2657"/>
      <c r="B229" s="2672"/>
      <c r="C229" s="2658"/>
      <c r="D229" s="2658"/>
      <c r="E229" s="2659"/>
      <c r="F229" s="3383"/>
      <c r="G229" s="3055"/>
      <c r="I229" s="536"/>
      <c r="J229" s="3165"/>
    </row>
    <row r="230" spans="1:10" s="529" customFormat="1">
      <c r="A230" s="1104">
        <v>1018238</v>
      </c>
      <c r="B230" s="511" t="s">
        <v>7866</v>
      </c>
      <c r="C230" s="3226" t="s">
        <v>7867</v>
      </c>
      <c r="D230" s="3226">
        <v>200</v>
      </c>
      <c r="E230" s="811">
        <v>1.36</v>
      </c>
      <c r="F230" s="3327">
        <v>5867</v>
      </c>
      <c r="G230" s="3000">
        <f t="shared" si="4"/>
        <v>5280.3</v>
      </c>
      <c r="I230" s="536"/>
      <c r="J230" s="3165"/>
    </row>
    <row r="231" spans="1:10" s="529" customFormat="1">
      <c r="A231" s="1104">
        <v>1018239</v>
      </c>
      <c r="B231" s="511" t="s">
        <v>7866</v>
      </c>
      <c r="C231" s="3226" t="s">
        <v>7868</v>
      </c>
      <c r="D231" s="3226">
        <v>200</v>
      </c>
      <c r="E231" s="811">
        <v>1.43</v>
      </c>
      <c r="F231" s="3327">
        <v>6487</v>
      </c>
      <c r="G231" s="3000">
        <f t="shared" si="4"/>
        <v>5838.3</v>
      </c>
      <c r="I231" s="536"/>
      <c r="J231" s="3165"/>
    </row>
    <row r="232" spans="1:10">
      <c r="A232" s="3318" t="s">
        <v>7869</v>
      </c>
      <c r="B232" s="3338"/>
      <c r="C232" s="3339"/>
      <c r="D232" s="3339"/>
      <c r="E232" s="3340"/>
      <c r="F232" s="3341"/>
      <c r="G232" s="3322"/>
    </row>
    <row r="233" spans="1:10" s="529" customFormat="1">
      <c r="A233" s="1104">
        <v>1048688</v>
      </c>
      <c r="B233" s="511" t="s">
        <v>7870</v>
      </c>
      <c r="C233" s="3226" t="s">
        <v>7871</v>
      </c>
      <c r="D233" s="3226">
        <v>150</v>
      </c>
      <c r="E233" s="811">
        <v>0.67</v>
      </c>
      <c r="F233" s="3327">
        <v>5402</v>
      </c>
      <c r="G233" s="3000">
        <f t="shared" si="4"/>
        <v>4861.8</v>
      </c>
      <c r="I233" s="536"/>
      <c r="J233" s="3165"/>
    </row>
    <row r="234" spans="1:10" s="529" customFormat="1">
      <c r="A234" s="1104">
        <v>1048687</v>
      </c>
      <c r="B234" s="511" t="s">
        <v>7870</v>
      </c>
      <c r="C234" s="3226" t="s">
        <v>7872</v>
      </c>
      <c r="D234" s="3226">
        <v>150</v>
      </c>
      <c r="E234" s="811">
        <v>0.57999999999999996</v>
      </c>
      <c r="F234" s="3327">
        <v>5347</v>
      </c>
      <c r="G234" s="3000">
        <f t="shared" si="4"/>
        <v>4812.3</v>
      </c>
      <c r="I234" s="536"/>
      <c r="J234" s="3165"/>
    </row>
    <row r="235" spans="1:10">
      <c r="A235" s="3318" t="s">
        <v>7873</v>
      </c>
      <c r="B235" s="3338"/>
      <c r="C235" s="3339"/>
      <c r="D235" s="3339"/>
      <c r="E235" s="3340"/>
      <c r="F235" s="3341"/>
      <c r="G235" s="3322"/>
    </row>
    <row r="236" spans="1:10" s="529" customFormat="1">
      <c r="A236" s="1104">
        <v>1018125</v>
      </c>
      <c r="B236" s="511" t="s">
        <v>7874</v>
      </c>
      <c r="C236" s="3226" t="s">
        <v>7875</v>
      </c>
      <c r="D236" s="3226">
        <v>200</v>
      </c>
      <c r="E236" s="811">
        <v>1.47</v>
      </c>
      <c r="F236" s="3327">
        <v>3817</v>
      </c>
      <c r="G236" s="3000">
        <f t="shared" si="4"/>
        <v>3435.3</v>
      </c>
      <c r="I236" s="536"/>
      <c r="J236" s="3165"/>
    </row>
    <row r="237" spans="1:10">
      <c r="A237" s="3318" t="s">
        <v>7887</v>
      </c>
      <c r="B237" s="3338"/>
      <c r="C237" s="3339"/>
      <c r="D237" s="3339"/>
      <c r="E237" s="3340"/>
      <c r="F237" s="3341"/>
      <c r="G237" s="3322"/>
    </row>
    <row r="238" spans="1:10" s="529" customFormat="1">
      <c r="A238" s="1104">
        <v>1018328</v>
      </c>
      <c r="B238" s="511" t="s">
        <v>7889</v>
      </c>
      <c r="C238" s="3226" t="s">
        <v>7876</v>
      </c>
      <c r="D238" s="3226">
        <v>1</v>
      </c>
      <c r="E238" s="811">
        <v>0.19</v>
      </c>
      <c r="F238" s="3327">
        <v>5653.76</v>
      </c>
      <c r="G238" s="3000">
        <f t="shared" si="4"/>
        <v>5088.384</v>
      </c>
      <c r="I238" s="536"/>
      <c r="J238" s="3165"/>
    </row>
    <row r="239" spans="1:10" s="529" customFormat="1">
      <c r="A239" s="1104">
        <v>1018329</v>
      </c>
      <c r="B239" s="511" t="s">
        <v>7889</v>
      </c>
      <c r="C239" s="3226" t="s">
        <v>7877</v>
      </c>
      <c r="D239" s="3226">
        <v>1</v>
      </c>
      <c r="E239" s="811">
        <v>0.27900000000000003</v>
      </c>
      <c r="F239" s="3327">
        <v>6298.88</v>
      </c>
      <c r="G239" s="3000">
        <f t="shared" si="4"/>
        <v>5668.9920000000002</v>
      </c>
      <c r="I239" s="536"/>
      <c r="J239" s="3165"/>
    </row>
    <row r="240" spans="1:10" s="529" customFormat="1">
      <c r="A240" s="3430">
        <v>1018330</v>
      </c>
      <c r="B240" s="511" t="s">
        <v>7889</v>
      </c>
      <c r="C240" s="2368" t="s">
        <v>12660</v>
      </c>
      <c r="D240" s="2368">
        <v>1</v>
      </c>
      <c r="E240" s="3376">
        <v>0.57999999999999996</v>
      </c>
      <c r="F240" s="3327">
        <v>8058.88</v>
      </c>
      <c r="G240" s="3000">
        <f t="shared" si="4"/>
        <v>7252.9920000000002</v>
      </c>
      <c r="I240" s="536"/>
      <c r="J240" s="3165"/>
    </row>
    <row r="241" spans="1:10">
      <c r="A241" s="3318" t="s">
        <v>7886</v>
      </c>
      <c r="B241" s="3338"/>
      <c r="C241" s="3339"/>
      <c r="D241" s="3339"/>
      <c r="E241" s="3340"/>
      <c r="F241" s="3341"/>
      <c r="G241" s="3322"/>
    </row>
    <row r="242" spans="1:10" s="529" customFormat="1">
      <c r="A242" s="1104">
        <v>1018336</v>
      </c>
      <c r="B242" s="511" t="s">
        <v>7890</v>
      </c>
      <c r="C242" s="3226" t="s">
        <v>7878</v>
      </c>
      <c r="D242" s="3226">
        <v>1</v>
      </c>
      <c r="E242" s="811">
        <v>0.19400000000000001</v>
      </c>
      <c r="F242" s="3327">
        <v>5653.76</v>
      </c>
      <c r="G242" s="3000">
        <f t="shared" si="4"/>
        <v>5088.384</v>
      </c>
      <c r="I242" s="536"/>
      <c r="J242" s="3165"/>
    </row>
    <row r="243" spans="1:10" s="529" customFormat="1">
      <c r="A243" s="3430">
        <v>1018338</v>
      </c>
      <c r="B243" s="511" t="s">
        <v>7890</v>
      </c>
      <c r="C243" s="2368" t="s">
        <v>12661</v>
      </c>
      <c r="D243" s="2368">
        <v>1</v>
      </c>
      <c r="E243" s="2369">
        <v>0.26100000000000001</v>
      </c>
      <c r="F243" s="3327">
        <v>6298.88</v>
      </c>
      <c r="G243" s="3000">
        <f t="shared" si="4"/>
        <v>5668.9920000000002</v>
      </c>
      <c r="I243" s="536"/>
      <c r="J243" s="3165"/>
    </row>
    <row r="244" spans="1:10">
      <c r="A244" s="3318" t="s">
        <v>7888</v>
      </c>
      <c r="B244" s="3338"/>
      <c r="C244" s="3339"/>
      <c r="D244" s="3339"/>
      <c r="E244" s="3340"/>
      <c r="F244" s="3341"/>
      <c r="G244" s="3322"/>
    </row>
    <row r="245" spans="1:10" s="529" customFormat="1">
      <c r="A245" s="1737">
        <v>1018316</v>
      </c>
      <c r="B245" s="1720" t="s">
        <v>7879</v>
      </c>
      <c r="C245" s="1787" t="s">
        <v>7880</v>
      </c>
      <c r="D245" s="1787">
        <v>1</v>
      </c>
      <c r="E245" s="1717">
        <v>0.15</v>
      </c>
      <c r="F245" s="3358">
        <v>8984.32</v>
      </c>
      <c r="G245" s="2917">
        <f t="shared" si="4"/>
        <v>8085.8879999999999</v>
      </c>
      <c r="I245" s="536"/>
      <c r="J245" s="3165"/>
    </row>
    <row r="246" spans="1:10" s="529" customFormat="1">
      <c r="A246" s="2657"/>
      <c r="B246" s="2672"/>
      <c r="C246" s="2658"/>
      <c r="D246" s="2658"/>
      <c r="E246" s="2659"/>
      <c r="F246" s="3431"/>
      <c r="G246" s="3055"/>
      <c r="I246" s="536"/>
      <c r="J246" s="3165"/>
    </row>
    <row r="247" spans="1:10" s="529" customFormat="1">
      <c r="A247" s="1737">
        <v>1034305</v>
      </c>
      <c r="B247" s="1720" t="s">
        <v>7881</v>
      </c>
      <c r="C247" s="1787" t="s">
        <v>7882</v>
      </c>
      <c r="D247" s="1787">
        <v>1</v>
      </c>
      <c r="E247" s="1717">
        <v>0.33</v>
      </c>
      <c r="F247" s="3358">
        <v>12065.28</v>
      </c>
      <c r="G247" s="2917">
        <f t="shared" si="4"/>
        <v>10858.752</v>
      </c>
      <c r="I247" s="536"/>
      <c r="J247" s="3165"/>
    </row>
    <row r="248" spans="1:10" s="529" customFormat="1">
      <c r="A248" s="1737">
        <v>1018309</v>
      </c>
      <c r="B248" s="1720" t="s">
        <v>7881</v>
      </c>
      <c r="C248" s="1787" t="s">
        <v>7883</v>
      </c>
      <c r="D248" s="1787">
        <v>1</v>
      </c>
      <c r="E248" s="1717">
        <v>0.44</v>
      </c>
      <c r="F248" s="3358">
        <v>19720.96</v>
      </c>
      <c r="G248" s="2917">
        <f t="shared" si="4"/>
        <v>17748.863999999998</v>
      </c>
      <c r="I248" s="536"/>
      <c r="J248" s="3165"/>
    </row>
    <row r="249" spans="1:10" s="529" customFormat="1">
      <c r="A249" s="3428">
        <v>1018245</v>
      </c>
      <c r="B249" s="1720" t="s">
        <v>7881</v>
      </c>
      <c r="C249" s="1787" t="s">
        <v>12666</v>
      </c>
      <c r="D249" s="1787">
        <v>1</v>
      </c>
      <c r="E249" s="1717">
        <v>0.36</v>
      </c>
      <c r="F249" s="3358">
        <v>12065.28</v>
      </c>
      <c r="G249" s="2917">
        <f t="shared" si="4"/>
        <v>10858.752</v>
      </c>
      <c r="I249" s="536"/>
      <c r="J249" s="3165"/>
    </row>
    <row r="250" spans="1:10" s="529" customFormat="1">
      <c r="A250" s="3432"/>
      <c r="B250" s="2672"/>
      <c r="C250" s="2658"/>
      <c r="D250" s="2658"/>
      <c r="E250" s="2659"/>
      <c r="F250" s="3431"/>
      <c r="G250" s="3055"/>
      <c r="I250" s="536"/>
      <c r="J250" s="3165"/>
    </row>
    <row r="251" spans="1:10" s="529" customFormat="1">
      <c r="A251" s="1737">
        <v>1018306</v>
      </c>
      <c r="B251" s="1720" t="s">
        <v>7884</v>
      </c>
      <c r="C251" s="1787" t="s">
        <v>7885</v>
      </c>
      <c r="D251" s="1787">
        <v>1</v>
      </c>
      <c r="E251" s="1717">
        <v>0.49</v>
      </c>
      <c r="F251" s="3358">
        <v>20925.440000000002</v>
      </c>
      <c r="G251" s="2917">
        <f t="shared" si="4"/>
        <v>18832.896000000001</v>
      </c>
      <c r="I251" s="536"/>
      <c r="J251" s="3165"/>
    </row>
    <row r="252" spans="1:10" s="529" customFormat="1">
      <c r="A252" s="3428">
        <v>1094252</v>
      </c>
      <c r="B252" s="1720" t="s">
        <v>7884</v>
      </c>
      <c r="C252" s="1787" t="s">
        <v>7883</v>
      </c>
      <c r="D252" s="1787">
        <v>1</v>
      </c>
      <c r="E252" s="1717">
        <v>5.5</v>
      </c>
      <c r="F252" s="3358">
        <v>12870.4</v>
      </c>
      <c r="G252" s="2917">
        <f t="shared" si="4"/>
        <v>11583.36</v>
      </c>
      <c r="I252" s="536"/>
      <c r="J252" s="3165"/>
    </row>
    <row r="253" spans="1:10" s="529" customFormat="1">
      <c r="A253" s="3428">
        <v>1086838</v>
      </c>
      <c r="B253" s="1720" t="s">
        <v>7884</v>
      </c>
      <c r="C253" s="1787" t="s">
        <v>12665</v>
      </c>
      <c r="D253" s="1787">
        <v>1</v>
      </c>
      <c r="E253" s="1717">
        <v>0.4</v>
      </c>
      <c r="F253" s="3358">
        <v>12870.4</v>
      </c>
      <c r="G253" s="2917">
        <f t="shared" si="4"/>
        <v>11583.36</v>
      </c>
      <c r="I253" s="536"/>
      <c r="J253" s="3165"/>
    </row>
    <row r="254" spans="1:10" s="529" customFormat="1">
      <c r="A254" s="3433" t="s">
        <v>12662</v>
      </c>
      <c r="B254" s="3310"/>
      <c r="C254" s="3311"/>
      <c r="D254" s="3312"/>
      <c r="E254" s="2365"/>
      <c r="F254" s="3434"/>
      <c r="G254" s="3311"/>
      <c r="I254" s="536"/>
      <c r="J254" s="3165"/>
    </row>
    <row r="255" spans="1:10" s="529" customFormat="1">
      <c r="A255" s="3428">
        <v>1091505</v>
      </c>
      <c r="B255" s="3313" t="s">
        <v>12663</v>
      </c>
      <c r="C255" s="1787" t="s">
        <v>12664</v>
      </c>
      <c r="D255" s="1787">
        <v>1</v>
      </c>
      <c r="E255" s="1717">
        <v>0.121</v>
      </c>
      <c r="F255" s="3358">
        <v>5653.76</v>
      </c>
      <c r="G255" s="2917">
        <f t="shared" si="4"/>
        <v>5088.384</v>
      </c>
      <c r="I255" s="536"/>
      <c r="J255" s="3165"/>
    </row>
    <row r="256" spans="1:10">
      <c r="A256" s="812" t="s">
        <v>8917</v>
      </c>
      <c r="F256" s="3435" t="s">
        <v>6384</v>
      </c>
    </row>
  </sheetData>
  <autoFilter ref="A6:G256" xr:uid="{00000000-0009-0000-0000-00006D000000}"/>
  <customSheetViews>
    <customSheetView guid="{76FA2CE7-179E-4731-B7AE-63C5E5E79002}" scale="75" showAutoFilter="1" topLeftCell="A205">
      <selection activeCell="Q51" sqref="Q51"/>
      <pageMargins left="0.7" right="0.7" top="0.75" bottom="0.75" header="0.3" footer="0.3"/>
      <autoFilter ref="A6:G3522" xr:uid="{00000000-0000-0000-0000-000000000000}"/>
    </customSheetView>
    <customSheetView guid="{24F900A2-7147-4318-9E77-2B71404314A7}" scale="75" showAutoFilter="1" topLeftCell="A205">
      <selection activeCell="F230" sqref="F230"/>
      <pageMargins left="0.7" right="0.7" top="0.75" bottom="0.75" header="0.3" footer="0.3"/>
      <autoFilter ref="A6:G3522" xr:uid="{00000000-0000-0000-0000-000000000000}"/>
    </customSheetView>
    <customSheetView guid="{A02336A9-D2FB-4D03-950A-00B6EBD6A28C}" scale="75" showAutoFilter="1" topLeftCell="A205">
      <selection activeCell="F230" sqref="F230"/>
      <pageMargins left="0.7" right="0.7" top="0.75" bottom="0.75" header="0.3" footer="0.3"/>
      <autoFilter ref="A6:G3522" xr:uid="{00000000-0000-0000-0000-000000000000}"/>
    </customSheetView>
    <customSheetView guid="{3E3E5346-F5D1-49F5-AB0E-78170B65853C}" scale="75" showAutoFilter="1" topLeftCell="A205">
      <selection activeCell="F230" sqref="F230"/>
      <pageMargins left="0.7" right="0.7" top="0.75" bottom="0.75" header="0.3" footer="0.3"/>
      <autoFilter ref="A6:G3522" xr:uid="{00000000-0000-0000-0000-000000000000}"/>
    </customSheetView>
    <customSheetView guid="{D7CF3121-CFC0-4E70-8DCD-811E30042E24}" scale="75" showAutoFilter="1" topLeftCell="A205">
      <selection activeCell="F230" sqref="F230"/>
      <pageMargins left="0.7" right="0.7" top="0.75" bottom="0.75" header="0.3" footer="0.3"/>
      <autoFilter ref="A6:G3518" xr:uid="{00000000-0000-0000-0000-000000000000}"/>
    </customSheetView>
    <customSheetView guid="{A76FD505-AF56-4CD8-967A-59C705AF567C}" scale="75" showAutoFilter="1" topLeftCell="A205">
      <selection activeCell="F230" sqref="F230"/>
      <pageMargins left="0.7" right="0.7" top="0.75" bottom="0.75" header="0.3" footer="0.3"/>
      <autoFilter ref="A6:G3518" xr:uid="{00000000-0000-0000-0000-000000000000}"/>
    </customSheetView>
    <customSheetView guid="{C23E91BF-4A86-4D00-A577-1A263DDCB8BC}" scale="75" showAutoFilter="1" topLeftCell="A130">
      <selection activeCell="C163" sqref="C163"/>
      <pageMargins left="0.7" right="0.7" top="0.75" bottom="0.75" header="0.3" footer="0.3"/>
      <autoFilter ref="A6:G3522" xr:uid="{00000000-0000-0000-0000-000000000000}"/>
    </customSheetView>
    <customSheetView guid="{94E74550-0B2B-4B3C-8E97-CCCC46023914}" scale="75" showAutoFilter="1" topLeftCell="A205">
      <selection activeCell="F230" sqref="F230"/>
      <pageMargins left="0.7" right="0.7" top="0.75" bottom="0.75" header="0.3" footer="0.3"/>
      <autoFilter ref="A6:G3522" xr:uid="{00000000-0000-0000-0000-000000000000}"/>
    </customSheetView>
  </customSheetViews>
  <mergeCells count="1">
    <mergeCell ref="A1:G1"/>
  </mergeCells>
  <conditionalFormatting sqref="A7">
    <cfRule type="duplicateValues" dxfId="411" priority="777"/>
  </conditionalFormatting>
  <conditionalFormatting sqref="A7">
    <cfRule type="duplicateValues" dxfId="410" priority="778"/>
    <cfRule type="duplicateValues" dxfId="409" priority="779"/>
    <cfRule type="duplicateValues" dxfId="408" priority="780"/>
    <cfRule type="duplicateValues" dxfId="407" priority="781"/>
  </conditionalFormatting>
  <conditionalFormatting sqref="A8:A13">
    <cfRule type="duplicateValues" dxfId="406" priority="766"/>
  </conditionalFormatting>
  <conditionalFormatting sqref="A8:A13">
    <cfRule type="duplicateValues" dxfId="405" priority="767"/>
    <cfRule type="duplicateValues" dxfId="404" priority="768"/>
    <cfRule type="duplicateValues" dxfId="403" priority="769"/>
    <cfRule type="duplicateValues" dxfId="402" priority="770"/>
  </conditionalFormatting>
  <conditionalFormatting sqref="A10:A13">
    <cfRule type="duplicateValues" dxfId="401" priority="765"/>
  </conditionalFormatting>
  <conditionalFormatting sqref="A15:A20">
    <cfRule type="duplicateValues" dxfId="400" priority="753"/>
  </conditionalFormatting>
  <conditionalFormatting sqref="A15:A20">
    <cfRule type="duplicateValues" dxfId="399" priority="754"/>
    <cfRule type="duplicateValues" dxfId="398" priority="755"/>
    <cfRule type="duplicateValues" dxfId="397" priority="756"/>
    <cfRule type="duplicateValues" dxfId="396" priority="757"/>
  </conditionalFormatting>
  <conditionalFormatting sqref="A22:A26">
    <cfRule type="duplicateValues" dxfId="395" priority="741"/>
  </conditionalFormatting>
  <conditionalFormatting sqref="A22:A26">
    <cfRule type="duplicateValues" dxfId="394" priority="742"/>
    <cfRule type="duplicateValues" dxfId="393" priority="743"/>
    <cfRule type="duplicateValues" dxfId="392" priority="744"/>
    <cfRule type="duplicateValues" dxfId="391" priority="745"/>
  </conditionalFormatting>
  <conditionalFormatting sqref="A27:A30 A36:A38 A40:A43 A32:A34">
    <cfRule type="duplicateValues" dxfId="390" priority="729"/>
  </conditionalFormatting>
  <conditionalFormatting sqref="A27:A30 A36:A38 A40:A43 A32:A34">
    <cfRule type="duplicateValues" dxfId="389" priority="730"/>
    <cfRule type="duplicateValues" dxfId="388" priority="731"/>
    <cfRule type="duplicateValues" dxfId="387" priority="732"/>
    <cfRule type="duplicateValues" dxfId="386" priority="733"/>
  </conditionalFormatting>
  <conditionalFormatting sqref="A27:A30 A32:A34">
    <cfRule type="duplicateValues" dxfId="385" priority="734"/>
  </conditionalFormatting>
  <conditionalFormatting sqref="A44">
    <cfRule type="duplicateValues" dxfId="384" priority="717"/>
  </conditionalFormatting>
  <conditionalFormatting sqref="A44">
    <cfRule type="duplicateValues" dxfId="383" priority="718"/>
    <cfRule type="duplicateValues" dxfId="382" priority="719"/>
    <cfRule type="duplicateValues" dxfId="381" priority="720"/>
    <cfRule type="duplicateValues" dxfId="380" priority="721"/>
  </conditionalFormatting>
  <conditionalFormatting sqref="A46:A50">
    <cfRule type="duplicateValues" dxfId="379" priority="705"/>
  </conditionalFormatting>
  <conditionalFormatting sqref="A46:A50">
    <cfRule type="duplicateValues" dxfId="378" priority="706"/>
    <cfRule type="duplicateValues" dxfId="377" priority="707"/>
    <cfRule type="duplicateValues" dxfId="376" priority="708"/>
    <cfRule type="duplicateValues" dxfId="375" priority="709"/>
  </conditionalFormatting>
  <conditionalFormatting sqref="A51:A55">
    <cfRule type="duplicateValues" dxfId="374" priority="693"/>
  </conditionalFormatting>
  <conditionalFormatting sqref="A51:A55">
    <cfRule type="duplicateValues" dxfId="373" priority="694"/>
    <cfRule type="duplicateValues" dxfId="372" priority="695"/>
    <cfRule type="duplicateValues" dxfId="371" priority="696"/>
    <cfRule type="duplicateValues" dxfId="370" priority="697"/>
  </conditionalFormatting>
  <conditionalFormatting sqref="A56:A60">
    <cfRule type="duplicateValues" dxfId="369" priority="681"/>
  </conditionalFormatting>
  <conditionalFormatting sqref="A56:A60">
    <cfRule type="duplicateValues" dxfId="368" priority="682"/>
    <cfRule type="duplicateValues" dxfId="367" priority="683"/>
    <cfRule type="duplicateValues" dxfId="366" priority="684"/>
    <cfRule type="duplicateValues" dxfId="365" priority="685"/>
  </conditionalFormatting>
  <conditionalFormatting sqref="A66:A84">
    <cfRule type="duplicateValues" dxfId="364" priority="657"/>
  </conditionalFormatting>
  <conditionalFormatting sqref="A66:A84">
    <cfRule type="duplicateValues" dxfId="363" priority="658"/>
    <cfRule type="duplicateValues" dxfId="362" priority="659"/>
    <cfRule type="duplicateValues" dxfId="361" priority="660"/>
    <cfRule type="duplicateValues" dxfId="360" priority="661"/>
  </conditionalFormatting>
  <conditionalFormatting sqref="A85:A91">
    <cfRule type="duplicateValues" dxfId="359" priority="645"/>
  </conditionalFormatting>
  <conditionalFormatting sqref="A86:A91">
    <cfRule type="duplicateValues" dxfId="358" priority="646"/>
    <cfRule type="duplicateValues" dxfId="357" priority="647"/>
    <cfRule type="duplicateValues" dxfId="356" priority="648"/>
    <cfRule type="duplicateValues" dxfId="355" priority="649"/>
  </conditionalFormatting>
  <conditionalFormatting sqref="A86:A91">
    <cfRule type="duplicateValues" dxfId="354" priority="650"/>
  </conditionalFormatting>
  <conditionalFormatting sqref="A92:A93">
    <cfRule type="duplicateValues" dxfId="353" priority="639"/>
  </conditionalFormatting>
  <conditionalFormatting sqref="A92:A93">
    <cfRule type="duplicateValues" dxfId="352" priority="640"/>
    <cfRule type="duplicateValues" dxfId="351" priority="641"/>
    <cfRule type="duplicateValues" dxfId="350" priority="642"/>
    <cfRule type="duplicateValues" dxfId="349" priority="643"/>
  </conditionalFormatting>
  <conditionalFormatting sqref="A94:A100">
    <cfRule type="duplicateValues" dxfId="348" priority="627"/>
  </conditionalFormatting>
  <conditionalFormatting sqref="A94:A100">
    <cfRule type="duplicateValues" dxfId="347" priority="628"/>
    <cfRule type="duplicateValues" dxfId="346" priority="629"/>
    <cfRule type="duplicateValues" dxfId="345" priority="630"/>
    <cfRule type="duplicateValues" dxfId="344" priority="631"/>
  </conditionalFormatting>
  <conditionalFormatting sqref="A101:A104">
    <cfRule type="duplicateValues" dxfId="343" priority="615"/>
  </conditionalFormatting>
  <conditionalFormatting sqref="A101:A104">
    <cfRule type="duplicateValues" dxfId="342" priority="616"/>
    <cfRule type="duplicateValues" dxfId="341" priority="617"/>
    <cfRule type="duplicateValues" dxfId="340" priority="618"/>
    <cfRule type="duplicateValues" dxfId="339" priority="619"/>
  </conditionalFormatting>
  <conditionalFormatting sqref="A105:A106">
    <cfRule type="duplicateValues" dxfId="338" priority="610"/>
  </conditionalFormatting>
  <conditionalFormatting sqref="A105:A106">
    <cfRule type="duplicateValues" dxfId="337" priority="611"/>
    <cfRule type="duplicateValues" dxfId="336" priority="612"/>
    <cfRule type="duplicateValues" dxfId="335" priority="613"/>
    <cfRule type="duplicateValues" dxfId="334" priority="614"/>
  </conditionalFormatting>
  <conditionalFormatting sqref="A107:A111">
    <cfRule type="duplicateValues" dxfId="333" priority="598"/>
  </conditionalFormatting>
  <conditionalFormatting sqref="A107:A111">
    <cfRule type="duplicateValues" dxfId="332" priority="599"/>
    <cfRule type="duplicateValues" dxfId="331" priority="600"/>
    <cfRule type="duplicateValues" dxfId="330" priority="601"/>
    <cfRule type="duplicateValues" dxfId="329" priority="602"/>
  </conditionalFormatting>
  <conditionalFormatting sqref="A115:A117 A112:A113">
    <cfRule type="duplicateValues" dxfId="328" priority="593"/>
  </conditionalFormatting>
  <conditionalFormatting sqref="A115:A117 A112:A113">
    <cfRule type="duplicateValues" dxfId="327" priority="594"/>
    <cfRule type="duplicateValues" dxfId="326" priority="595"/>
    <cfRule type="duplicateValues" dxfId="325" priority="596"/>
    <cfRule type="duplicateValues" dxfId="324" priority="597"/>
  </conditionalFormatting>
  <conditionalFormatting sqref="A114">
    <cfRule type="duplicateValues" dxfId="323" priority="581"/>
  </conditionalFormatting>
  <conditionalFormatting sqref="A114">
    <cfRule type="duplicateValues" dxfId="322" priority="582"/>
    <cfRule type="duplicateValues" dxfId="321" priority="583"/>
    <cfRule type="duplicateValues" dxfId="320" priority="584"/>
    <cfRule type="duplicateValues" dxfId="319" priority="585"/>
  </conditionalFormatting>
  <conditionalFormatting sqref="A118:A123">
    <cfRule type="duplicateValues" dxfId="318" priority="569"/>
  </conditionalFormatting>
  <conditionalFormatting sqref="A118:A123">
    <cfRule type="duplicateValues" dxfId="317" priority="570"/>
    <cfRule type="duplicateValues" dxfId="316" priority="571"/>
    <cfRule type="duplicateValues" dxfId="315" priority="572"/>
    <cfRule type="duplicateValues" dxfId="314" priority="573"/>
  </conditionalFormatting>
  <conditionalFormatting sqref="A125:A126">
    <cfRule type="duplicateValues" dxfId="313" priority="552"/>
  </conditionalFormatting>
  <conditionalFormatting sqref="A125:A126">
    <cfRule type="duplicateValues" dxfId="312" priority="553"/>
    <cfRule type="duplicateValues" dxfId="311" priority="554"/>
    <cfRule type="duplicateValues" dxfId="310" priority="555"/>
    <cfRule type="duplicateValues" dxfId="309" priority="556"/>
  </conditionalFormatting>
  <conditionalFormatting sqref="A124 A127:A130">
    <cfRule type="duplicateValues" dxfId="308" priority="564"/>
  </conditionalFormatting>
  <conditionalFormatting sqref="A124 A127:A130">
    <cfRule type="duplicateValues" dxfId="307" priority="565"/>
    <cfRule type="duplicateValues" dxfId="306" priority="566"/>
    <cfRule type="duplicateValues" dxfId="305" priority="567"/>
    <cfRule type="duplicateValues" dxfId="304" priority="568"/>
  </conditionalFormatting>
  <conditionalFormatting sqref="A132:A133">
    <cfRule type="duplicateValues" dxfId="303" priority="540"/>
  </conditionalFormatting>
  <conditionalFormatting sqref="A132:A133">
    <cfRule type="duplicateValues" dxfId="302" priority="541"/>
    <cfRule type="duplicateValues" dxfId="301" priority="542"/>
    <cfRule type="duplicateValues" dxfId="300" priority="543"/>
    <cfRule type="duplicateValues" dxfId="299" priority="544"/>
  </conditionalFormatting>
  <conditionalFormatting sqref="A135:A137">
    <cfRule type="duplicateValues" dxfId="298" priority="528"/>
  </conditionalFormatting>
  <conditionalFormatting sqref="A135:A137">
    <cfRule type="duplicateValues" dxfId="297" priority="529"/>
    <cfRule type="duplicateValues" dxfId="296" priority="530"/>
    <cfRule type="duplicateValues" dxfId="295" priority="531"/>
    <cfRule type="duplicateValues" dxfId="294" priority="532"/>
  </conditionalFormatting>
  <conditionalFormatting sqref="A138:A139">
    <cfRule type="duplicateValues" dxfId="293" priority="516"/>
  </conditionalFormatting>
  <conditionalFormatting sqref="A138:A139">
    <cfRule type="duplicateValues" dxfId="292" priority="517"/>
    <cfRule type="duplicateValues" dxfId="291" priority="518"/>
    <cfRule type="duplicateValues" dxfId="290" priority="519"/>
    <cfRule type="duplicateValues" dxfId="289" priority="520"/>
  </conditionalFormatting>
  <conditionalFormatting sqref="A140:A141">
    <cfRule type="duplicateValues" dxfId="288" priority="504"/>
  </conditionalFormatting>
  <conditionalFormatting sqref="A140:A141">
    <cfRule type="duplicateValues" dxfId="287" priority="505"/>
    <cfRule type="duplicateValues" dxfId="286" priority="506"/>
    <cfRule type="duplicateValues" dxfId="285" priority="507"/>
    <cfRule type="duplicateValues" dxfId="284" priority="508"/>
  </conditionalFormatting>
  <conditionalFormatting sqref="A142:A143">
    <cfRule type="duplicateValues" dxfId="283" priority="492"/>
  </conditionalFormatting>
  <conditionalFormatting sqref="A142:A143">
    <cfRule type="duplicateValues" dxfId="282" priority="493"/>
    <cfRule type="duplicateValues" dxfId="281" priority="494"/>
    <cfRule type="duplicateValues" dxfId="280" priority="495"/>
    <cfRule type="duplicateValues" dxfId="279" priority="496"/>
  </conditionalFormatting>
  <conditionalFormatting sqref="A144:A145">
    <cfRule type="duplicateValues" dxfId="278" priority="480"/>
  </conditionalFormatting>
  <conditionalFormatting sqref="A144:A145">
    <cfRule type="duplicateValues" dxfId="277" priority="481"/>
    <cfRule type="duplicateValues" dxfId="276" priority="482"/>
    <cfRule type="duplicateValues" dxfId="275" priority="483"/>
    <cfRule type="duplicateValues" dxfId="274" priority="484"/>
  </conditionalFormatting>
  <conditionalFormatting sqref="A146:A151 A154">
    <cfRule type="duplicateValues" dxfId="273" priority="475"/>
  </conditionalFormatting>
  <conditionalFormatting sqref="A146:A151 A154">
    <cfRule type="duplicateValues" dxfId="272" priority="476"/>
    <cfRule type="duplicateValues" dxfId="271" priority="477"/>
    <cfRule type="duplicateValues" dxfId="270" priority="478"/>
    <cfRule type="duplicateValues" dxfId="269" priority="479"/>
  </conditionalFormatting>
  <conditionalFormatting sqref="A155:A156">
    <cfRule type="duplicateValues" dxfId="268" priority="463"/>
  </conditionalFormatting>
  <conditionalFormatting sqref="A155:A156">
    <cfRule type="duplicateValues" dxfId="267" priority="464"/>
    <cfRule type="duplicateValues" dxfId="266" priority="465"/>
    <cfRule type="duplicateValues" dxfId="265" priority="466"/>
    <cfRule type="duplicateValues" dxfId="264" priority="467"/>
  </conditionalFormatting>
  <conditionalFormatting sqref="A157:A158">
    <cfRule type="duplicateValues" dxfId="263" priority="451"/>
  </conditionalFormatting>
  <conditionalFormatting sqref="A157:A158">
    <cfRule type="duplicateValues" dxfId="262" priority="452"/>
    <cfRule type="duplicateValues" dxfId="261" priority="453"/>
    <cfRule type="duplicateValues" dxfId="260" priority="454"/>
    <cfRule type="duplicateValues" dxfId="259" priority="455"/>
  </conditionalFormatting>
  <conditionalFormatting sqref="A152 A159:A161">
    <cfRule type="duplicateValues" dxfId="258" priority="446"/>
  </conditionalFormatting>
  <conditionalFormatting sqref="A152 A159:A161">
    <cfRule type="duplicateValues" dxfId="257" priority="447"/>
    <cfRule type="duplicateValues" dxfId="256" priority="448"/>
    <cfRule type="duplicateValues" dxfId="255" priority="449"/>
    <cfRule type="duplicateValues" dxfId="254" priority="450"/>
  </conditionalFormatting>
  <conditionalFormatting sqref="A175">
    <cfRule type="duplicateValues" dxfId="253" priority="422"/>
  </conditionalFormatting>
  <conditionalFormatting sqref="A175">
    <cfRule type="duplicateValues" dxfId="252" priority="423"/>
    <cfRule type="duplicateValues" dxfId="251" priority="424"/>
    <cfRule type="duplicateValues" dxfId="250" priority="425"/>
    <cfRule type="duplicateValues" dxfId="249" priority="426"/>
  </conditionalFormatting>
  <conditionalFormatting sqref="A176">
    <cfRule type="duplicateValues" dxfId="248" priority="410"/>
  </conditionalFormatting>
  <conditionalFormatting sqref="A176">
    <cfRule type="duplicateValues" dxfId="247" priority="411"/>
    <cfRule type="duplicateValues" dxfId="246" priority="412"/>
    <cfRule type="duplicateValues" dxfId="245" priority="413"/>
    <cfRule type="duplicateValues" dxfId="244" priority="414"/>
  </conditionalFormatting>
  <conditionalFormatting sqref="A177">
    <cfRule type="duplicateValues" dxfId="243" priority="398"/>
  </conditionalFormatting>
  <conditionalFormatting sqref="A177">
    <cfRule type="duplicateValues" dxfId="242" priority="399"/>
    <cfRule type="duplicateValues" dxfId="241" priority="400"/>
    <cfRule type="duplicateValues" dxfId="240" priority="401"/>
    <cfRule type="duplicateValues" dxfId="239" priority="402"/>
  </conditionalFormatting>
  <conditionalFormatting sqref="A180 A178">
    <cfRule type="duplicateValues" dxfId="238" priority="393"/>
  </conditionalFormatting>
  <conditionalFormatting sqref="A180 A178">
    <cfRule type="duplicateValues" dxfId="237" priority="394"/>
    <cfRule type="duplicateValues" dxfId="236" priority="395"/>
    <cfRule type="duplicateValues" dxfId="235" priority="396"/>
    <cfRule type="duplicateValues" dxfId="234" priority="397"/>
  </conditionalFormatting>
  <conditionalFormatting sqref="A181:A182">
    <cfRule type="duplicateValues" dxfId="233" priority="381"/>
  </conditionalFormatting>
  <conditionalFormatting sqref="A181:A182">
    <cfRule type="duplicateValues" dxfId="232" priority="382"/>
    <cfRule type="duplicateValues" dxfId="231" priority="383"/>
    <cfRule type="duplicateValues" dxfId="230" priority="384"/>
    <cfRule type="duplicateValues" dxfId="229" priority="385"/>
  </conditionalFormatting>
  <conditionalFormatting sqref="A183:A194">
    <cfRule type="duplicateValues" dxfId="228" priority="369"/>
  </conditionalFormatting>
  <conditionalFormatting sqref="A183:A194">
    <cfRule type="duplicateValues" dxfId="227" priority="370"/>
    <cfRule type="duplicateValues" dxfId="226" priority="371"/>
    <cfRule type="duplicateValues" dxfId="225" priority="372"/>
    <cfRule type="duplicateValues" dxfId="224" priority="373"/>
  </conditionalFormatting>
  <conditionalFormatting sqref="A207 A210">
    <cfRule type="duplicateValues" dxfId="223" priority="333"/>
  </conditionalFormatting>
  <conditionalFormatting sqref="A207 A210">
    <cfRule type="duplicateValues" dxfId="222" priority="334"/>
    <cfRule type="duplicateValues" dxfId="221" priority="335"/>
    <cfRule type="duplicateValues" dxfId="220" priority="336"/>
    <cfRule type="duplicateValues" dxfId="219" priority="337"/>
  </conditionalFormatting>
  <conditionalFormatting sqref="A211">
    <cfRule type="duplicateValues" dxfId="218" priority="321"/>
  </conditionalFormatting>
  <conditionalFormatting sqref="A211">
    <cfRule type="duplicateValues" dxfId="217" priority="322"/>
    <cfRule type="duplicateValues" dxfId="216" priority="323"/>
    <cfRule type="duplicateValues" dxfId="215" priority="324"/>
    <cfRule type="duplicateValues" dxfId="214" priority="325"/>
  </conditionalFormatting>
  <conditionalFormatting sqref="A212">
    <cfRule type="duplicateValues" dxfId="213" priority="309"/>
  </conditionalFormatting>
  <conditionalFormatting sqref="A212">
    <cfRule type="duplicateValues" dxfId="212" priority="310"/>
    <cfRule type="duplicateValues" dxfId="211" priority="311"/>
    <cfRule type="duplicateValues" dxfId="210" priority="312"/>
    <cfRule type="duplicateValues" dxfId="209" priority="313"/>
  </conditionalFormatting>
  <conditionalFormatting sqref="A213">
    <cfRule type="duplicateValues" dxfId="208" priority="308"/>
  </conditionalFormatting>
  <conditionalFormatting sqref="A214">
    <cfRule type="duplicateValues" dxfId="207" priority="307"/>
  </conditionalFormatting>
  <conditionalFormatting sqref="A216">
    <cfRule type="duplicateValues" dxfId="206" priority="297"/>
  </conditionalFormatting>
  <conditionalFormatting sqref="A216">
    <cfRule type="duplicateValues" dxfId="205" priority="298"/>
    <cfRule type="duplicateValues" dxfId="204" priority="299"/>
    <cfRule type="duplicateValues" dxfId="203" priority="300"/>
    <cfRule type="duplicateValues" dxfId="202" priority="301"/>
  </conditionalFormatting>
  <conditionalFormatting sqref="A215">
    <cfRule type="duplicateValues" dxfId="201" priority="286"/>
  </conditionalFormatting>
  <conditionalFormatting sqref="A215">
    <cfRule type="duplicateValues" dxfId="200" priority="287"/>
    <cfRule type="duplicateValues" dxfId="199" priority="288"/>
    <cfRule type="duplicateValues" dxfId="198" priority="289"/>
    <cfRule type="duplicateValues" dxfId="197" priority="290"/>
  </conditionalFormatting>
  <conditionalFormatting sqref="A217">
    <cfRule type="duplicateValues" dxfId="196" priority="281"/>
  </conditionalFormatting>
  <conditionalFormatting sqref="A217">
    <cfRule type="duplicateValues" dxfId="195" priority="282"/>
    <cfRule type="duplicateValues" dxfId="194" priority="283"/>
    <cfRule type="duplicateValues" dxfId="193" priority="284"/>
    <cfRule type="duplicateValues" dxfId="192" priority="285"/>
  </conditionalFormatting>
  <conditionalFormatting sqref="A179">
    <cfRule type="duplicateValues" dxfId="191" priority="269"/>
  </conditionalFormatting>
  <conditionalFormatting sqref="A179">
    <cfRule type="duplicateValues" dxfId="190" priority="270"/>
    <cfRule type="duplicateValues" dxfId="189" priority="271"/>
    <cfRule type="duplicateValues" dxfId="188" priority="272"/>
    <cfRule type="duplicateValues" dxfId="187" priority="273"/>
  </conditionalFormatting>
  <conditionalFormatting sqref="A14">
    <cfRule type="duplicateValues" dxfId="186" priority="257"/>
  </conditionalFormatting>
  <conditionalFormatting sqref="A14">
    <cfRule type="duplicateValues" dxfId="185" priority="258"/>
    <cfRule type="duplicateValues" dxfId="184" priority="259"/>
    <cfRule type="duplicateValues" dxfId="183" priority="260"/>
    <cfRule type="duplicateValues" dxfId="182" priority="261"/>
  </conditionalFormatting>
  <conditionalFormatting sqref="A21">
    <cfRule type="duplicateValues" dxfId="181" priority="245"/>
  </conditionalFormatting>
  <conditionalFormatting sqref="A21">
    <cfRule type="duplicateValues" dxfId="180" priority="246"/>
    <cfRule type="duplicateValues" dxfId="179" priority="247"/>
    <cfRule type="duplicateValues" dxfId="178" priority="248"/>
    <cfRule type="duplicateValues" dxfId="177" priority="249"/>
  </conditionalFormatting>
  <conditionalFormatting sqref="A39">
    <cfRule type="duplicateValues" dxfId="176" priority="233"/>
  </conditionalFormatting>
  <conditionalFormatting sqref="A39">
    <cfRule type="duplicateValues" dxfId="175" priority="234"/>
    <cfRule type="duplicateValues" dxfId="174" priority="235"/>
    <cfRule type="duplicateValues" dxfId="173" priority="236"/>
    <cfRule type="duplicateValues" dxfId="172" priority="237"/>
  </conditionalFormatting>
  <conditionalFormatting sqref="A35">
    <cfRule type="duplicateValues" dxfId="171" priority="221"/>
  </conditionalFormatting>
  <conditionalFormatting sqref="A35">
    <cfRule type="duplicateValues" dxfId="170" priority="222"/>
    <cfRule type="duplicateValues" dxfId="169" priority="223"/>
    <cfRule type="duplicateValues" dxfId="168" priority="224"/>
    <cfRule type="duplicateValues" dxfId="167" priority="225"/>
  </conditionalFormatting>
  <conditionalFormatting sqref="A45">
    <cfRule type="duplicateValues" dxfId="166" priority="209"/>
  </conditionalFormatting>
  <conditionalFormatting sqref="A45">
    <cfRule type="duplicateValues" dxfId="165" priority="210"/>
    <cfRule type="duplicateValues" dxfId="164" priority="211"/>
    <cfRule type="duplicateValues" dxfId="163" priority="212"/>
    <cfRule type="duplicateValues" dxfId="162" priority="213"/>
  </conditionalFormatting>
  <conditionalFormatting sqref="A134">
    <cfRule type="duplicateValues" dxfId="161" priority="204"/>
  </conditionalFormatting>
  <conditionalFormatting sqref="A134">
    <cfRule type="duplicateValues" dxfId="160" priority="205"/>
    <cfRule type="duplicateValues" dxfId="159" priority="206"/>
    <cfRule type="duplicateValues" dxfId="158" priority="207"/>
    <cfRule type="duplicateValues" dxfId="157" priority="208"/>
  </conditionalFormatting>
  <conditionalFormatting sqref="A131">
    <cfRule type="duplicateValues" dxfId="156" priority="192"/>
  </conditionalFormatting>
  <conditionalFormatting sqref="A131">
    <cfRule type="duplicateValues" dxfId="155" priority="193"/>
    <cfRule type="duplicateValues" dxfId="154" priority="194"/>
    <cfRule type="duplicateValues" dxfId="153" priority="195"/>
    <cfRule type="duplicateValues" dxfId="152" priority="196"/>
  </conditionalFormatting>
  <conditionalFormatting sqref="A208">
    <cfRule type="duplicateValues" dxfId="151" priority="180"/>
  </conditionalFormatting>
  <conditionalFormatting sqref="A208">
    <cfRule type="duplicateValues" dxfId="150" priority="181"/>
    <cfRule type="duplicateValues" dxfId="149" priority="182"/>
    <cfRule type="duplicateValues" dxfId="148" priority="183"/>
    <cfRule type="duplicateValues" dxfId="147" priority="184"/>
  </conditionalFormatting>
  <conditionalFormatting sqref="E213:E214">
    <cfRule type="expression" dxfId="146" priority="179">
      <formula>q</formula>
    </cfRule>
  </conditionalFormatting>
  <conditionalFormatting sqref="A219">
    <cfRule type="duplicateValues" dxfId="145" priority="161"/>
  </conditionalFormatting>
  <conditionalFormatting sqref="A219">
    <cfRule type="duplicateValues" dxfId="144" priority="162"/>
    <cfRule type="duplicateValues" dxfId="143" priority="163"/>
    <cfRule type="duplicateValues" dxfId="142" priority="164"/>
    <cfRule type="duplicateValues" dxfId="141" priority="165"/>
  </conditionalFormatting>
  <conditionalFormatting sqref="A225">
    <cfRule type="duplicateValues" dxfId="140" priority="136"/>
  </conditionalFormatting>
  <conditionalFormatting sqref="A225">
    <cfRule type="duplicateValues" dxfId="139" priority="137"/>
    <cfRule type="duplicateValues" dxfId="138" priority="138"/>
    <cfRule type="duplicateValues" dxfId="137" priority="139"/>
    <cfRule type="duplicateValues" dxfId="136" priority="140"/>
  </conditionalFormatting>
  <conditionalFormatting sqref="A232">
    <cfRule type="duplicateValues" dxfId="135" priority="131"/>
  </conditionalFormatting>
  <conditionalFormatting sqref="A232">
    <cfRule type="duplicateValues" dxfId="134" priority="132"/>
    <cfRule type="duplicateValues" dxfId="133" priority="133"/>
    <cfRule type="duplicateValues" dxfId="132" priority="134"/>
    <cfRule type="duplicateValues" dxfId="131" priority="135"/>
  </conditionalFormatting>
  <conditionalFormatting sqref="A235">
    <cfRule type="duplicateValues" dxfId="130" priority="126"/>
  </conditionalFormatting>
  <conditionalFormatting sqref="A235">
    <cfRule type="duplicateValues" dxfId="129" priority="127"/>
    <cfRule type="duplicateValues" dxfId="128" priority="128"/>
    <cfRule type="duplicateValues" dxfId="127" priority="129"/>
    <cfRule type="duplicateValues" dxfId="126" priority="130"/>
  </conditionalFormatting>
  <conditionalFormatting sqref="A237">
    <cfRule type="duplicateValues" dxfId="125" priority="121"/>
  </conditionalFormatting>
  <conditionalFormatting sqref="A237">
    <cfRule type="duplicateValues" dxfId="124" priority="122"/>
    <cfRule type="duplicateValues" dxfId="123" priority="123"/>
    <cfRule type="duplicateValues" dxfId="122" priority="124"/>
    <cfRule type="duplicateValues" dxfId="121" priority="125"/>
  </conditionalFormatting>
  <conditionalFormatting sqref="A241">
    <cfRule type="duplicateValues" dxfId="120" priority="116"/>
  </conditionalFormatting>
  <conditionalFormatting sqref="A241">
    <cfRule type="duplicateValues" dxfId="119" priority="117"/>
    <cfRule type="duplicateValues" dxfId="118" priority="118"/>
    <cfRule type="duplicateValues" dxfId="117" priority="119"/>
    <cfRule type="duplicateValues" dxfId="116" priority="120"/>
  </conditionalFormatting>
  <conditionalFormatting sqref="A244">
    <cfRule type="duplicateValues" dxfId="115" priority="106"/>
  </conditionalFormatting>
  <conditionalFormatting sqref="A244">
    <cfRule type="duplicateValues" dxfId="114" priority="107"/>
    <cfRule type="duplicateValues" dxfId="113" priority="108"/>
    <cfRule type="duplicateValues" dxfId="112" priority="109"/>
    <cfRule type="duplicateValues" dxfId="111" priority="110"/>
  </conditionalFormatting>
  <conditionalFormatting sqref="A162:A165 A61:A65">
    <cfRule type="duplicateValues" dxfId="110" priority="851"/>
  </conditionalFormatting>
  <conditionalFormatting sqref="A162:A165 A61:A65">
    <cfRule type="duplicateValues" dxfId="109" priority="853"/>
    <cfRule type="duplicateValues" dxfId="108" priority="854"/>
    <cfRule type="duplicateValues" dxfId="107" priority="855"/>
    <cfRule type="duplicateValues" dxfId="106" priority="856"/>
  </conditionalFormatting>
  <conditionalFormatting sqref="A129">
    <cfRule type="expression" dxfId="105" priority="105">
      <formula>q</formula>
    </cfRule>
  </conditionalFormatting>
  <conditionalFormatting sqref="A129">
    <cfRule type="duplicateValues" dxfId="104" priority="104"/>
  </conditionalFormatting>
  <conditionalFormatting sqref="A129">
    <cfRule type="duplicateValues" dxfId="103" priority="103"/>
  </conditionalFormatting>
  <conditionalFormatting sqref="A129">
    <cfRule type="duplicateValues" dxfId="102" priority="102"/>
  </conditionalFormatting>
  <conditionalFormatting sqref="A129">
    <cfRule type="duplicateValues" dxfId="101" priority="101"/>
  </conditionalFormatting>
  <conditionalFormatting sqref="A129">
    <cfRule type="duplicateValues" dxfId="100" priority="100"/>
  </conditionalFormatting>
  <conditionalFormatting sqref="A129">
    <cfRule type="duplicateValues" dxfId="99" priority="96"/>
    <cfRule type="duplicateValues" dxfId="98" priority="97"/>
    <cfRule type="duplicateValues" dxfId="97" priority="98"/>
    <cfRule type="duplicateValues" dxfId="96" priority="99"/>
  </conditionalFormatting>
  <conditionalFormatting sqref="A129">
    <cfRule type="duplicateValues" dxfId="95" priority="95"/>
  </conditionalFormatting>
  <conditionalFormatting sqref="A129">
    <cfRule type="duplicateValues" dxfId="94" priority="94"/>
  </conditionalFormatting>
  <conditionalFormatting sqref="A129">
    <cfRule type="duplicateValues" dxfId="93" priority="93"/>
  </conditionalFormatting>
  <conditionalFormatting sqref="A129">
    <cfRule type="duplicateValues" dxfId="92" priority="92"/>
  </conditionalFormatting>
  <conditionalFormatting sqref="A129">
    <cfRule type="duplicateValues" dxfId="91" priority="91"/>
  </conditionalFormatting>
  <conditionalFormatting sqref="A129">
    <cfRule type="duplicateValues" dxfId="90" priority="88"/>
    <cfRule type="duplicateValues" dxfId="89" priority="89"/>
    <cfRule type="duplicateValues" dxfId="88" priority="90"/>
  </conditionalFormatting>
  <conditionalFormatting sqref="A129">
    <cfRule type="duplicateValues" dxfId="87" priority="87"/>
  </conditionalFormatting>
  <conditionalFormatting sqref="A129">
    <cfRule type="duplicateValues" dxfId="86" priority="86"/>
  </conditionalFormatting>
  <conditionalFormatting sqref="E129">
    <cfRule type="expression" dxfId="85" priority="84">
      <formula>q</formula>
    </cfRule>
  </conditionalFormatting>
  <conditionalFormatting sqref="A128">
    <cfRule type="duplicateValues" dxfId="84" priority="83"/>
  </conditionalFormatting>
  <conditionalFormatting sqref="A128">
    <cfRule type="duplicateValues" dxfId="83" priority="79"/>
    <cfRule type="duplicateValues" dxfId="82" priority="80"/>
    <cfRule type="duplicateValues" dxfId="81" priority="81"/>
    <cfRule type="duplicateValues" dxfId="80" priority="82"/>
  </conditionalFormatting>
  <conditionalFormatting sqref="E130">
    <cfRule type="expression" dxfId="79" priority="77">
      <formula>q</formula>
    </cfRule>
  </conditionalFormatting>
  <conditionalFormatting sqref="A130">
    <cfRule type="expression" dxfId="78" priority="76">
      <formula>q</formula>
    </cfRule>
  </conditionalFormatting>
  <conditionalFormatting sqref="A130">
    <cfRule type="duplicateValues" dxfId="77" priority="75"/>
  </conditionalFormatting>
  <conditionalFormatting sqref="A130">
    <cfRule type="duplicateValues" dxfId="76" priority="74"/>
  </conditionalFormatting>
  <conditionalFormatting sqref="A130">
    <cfRule type="duplicateValues" dxfId="75" priority="73"/>
  </conditionalFormatting>
  <conditionalFormatting sqref="A130">
    <cfRule type="duplicateValues" dxfId="74" priority="72"/>
  </conditionalFormatting>
  <conditionalFormatting sqref="A130">
    <cfRule type="duplicateValues" dxfId="73" priority="71"/>
  </conditionalFormatting>
  <conditionalFormatting sqref="A130">
    <cfRule type="duplicateValues" dxfId="72" priority="67"/>
    <cfRule type="duplicateValues" dxfId="71" priority="68"/>
    <cfRule type="duplicateValues" dxfId="70" priority="69"/>
    <cfRule type="duplicateValues" dxfId="69" priority="70"/>
  </conditionalFormatting>
  <conditionalFormatting sqref="A130">
    <cfRule type="duplicateValues" dxfId="68" priority="66"/>
  </conditionalFormatting>
  <conditionalFormatting sqref="A130">
    <cfRule type="duplicateValues" dxfId="67" priority="65"/>
  </conditionalFormatting>
  <conditionalFormatting sqref="A130">
    <cfRule type="duplicateValues" dxfId="66" priority="64"/>
  </conditionalFormatting>
  <conditionalFormatting sqref="A130">
    <cfRule type="duplicateValues" dxfId="65" priority="63"/>
  </conditionalFormatting>
  <conditionalFormatting sqref="A130">
    <cfRule type="duplicateValues" dxfId="64" priority="62"/>
  </conditionalFormatting>
  <conditionalFormatting sqref="A130">
    <cfRule type="duplicateValues" dxfId="63" priority="59"/>
    <cfRule type="duplicateValues" dxfId="62" priority="60"/>
    <cfRule type="duplicateValues" dxfId="61" priority="61"/>
  </conditionalFormatting>
  <conditionalFormatting sqref="A130">
    <cfRule type="duplicateValues" dxfId="60" priority="58"/>
  </conditionalFormatting>
  <conditionalFormatting sqref="A130">
    <cfRule type="duplicateValues" dxfId="59" priority="57"/>
  </conditionalFormatting>
  <conditionalFormatting sqref="A130">
    <cfRule type="expression" dxfId="58" priority="56">
      <formula>q</formula>
    </cfRule>
  </conditionalFormatting>
  <conditionalFormatting sqref="A130">
    <cfRule type="duplicateValues" dxfId="57" priority="55"/>
  </conditionalFormatting>
  <conditionalFormatting sqref="A130">
    <cfRule type="duplicateValues" dxfId="56" priority="54"/>
  </conditionalFormatting>
  <conditionalFormatting sqref="A130">
    <cfRule type="duplicateValues" dxfId="55" priority="53"/>
  </conditionalFormatting>
  <conditionalFormatting sqref="A130">
    <cfRule type="duplicateValues" dxfId="54" priority="52"/>
  </conditionalFormatting>
  <conditionalFormatting sqref="A130">
    <cfRule type="duplicateValues" dxfId="53" priority="51"/>
  </conditionalFormatting>
  <conditionalFormatting sqref="A130">
    <cfRule type="duplicateValues" dxfId="52" priority="47"/>
    <cfRule type="duplicateValues" dxfId="51" priority="48"/>
    <cfRule type="duplicateValues" dxfId="50" priority="49"/>
    <cfRule type="duplicateValues" dxfId="49" priority="50"/>
  </conditionalFormatting>
  <conditionalFormatting sqref="A130">
    <cfRule type="duplicateValues" dxfId="48" priority="46"/>
  </conditionalFormatting>
  <conditionalFormatting sqref="A130">
    <cfRule type="duplicateValues" dxfId="47" priority="45"/>
  </conditionalFormatting>
  <conditionalFormatting sqref="A130">
    <cfRule type="duplicateValues" dxfId="46" priority="44"/>
  </conditionalFormatting>
  <conditionalFormatting sqref="A130">
    <cfRule type="duplicateValues" dxfId="45" priority="43"/>
  </conditionalFormatting>
  <conditionalFormatting sqref="A130">
    <cfRule type="duplicateValues" dxfId="44" priority="42"/>
  </conditionalFormatting>
  <conditionalFormatting sqref="A130">
    <cfRule type="duplicateValues" dxfId="43" priority="39"/>
    <cfRule type="duplicateValues" dxfId="42" priority="40"/>
    <cfRule type="duplicateValues" dxfId="41" priority="41"/>
  </conditionalFormatting>
  <conditionalFormatting sqref="A130">
    <cfRule type="duplicateValues" dxfId="40" priority="38"/>
  </conditionalFormatting>
  <conditionalFormatting sqref="A130">
    <cfRule type="duplicateValues" dxfId="39" priority="37"/>
  </conditionalFormatting>
  <conditionalFormatting sqref="E130">
    <cfRule type="expression" dxfId="38" priority="35">
      <formula>q</formula>
    </cfRule>
  </conditionalFormatting>
  <conditionalFormatting sqref="A166:A174">
    <cfRule type="duplicateValues" dxfId="37" priority="857"/>
  </conditionalFormatting>
  <conditionalFormatting sqref="A166:A174">
    <cfRule type="duplicateValues" dxfId="36" priority="858"/>
    <cfRule type="duplicateValues" dxfId="35" priority="859"/>
    <cfRule type="duplicateValues" dxfId="34" priority="860"/>
    <cfRule type="duplicateValues" dxfId="33" priority="861"/>
  </conditionalFormatting>
  <conditionalFormatting sqref="A153">
    <cfRule type="duplicateValues" dxfId="32" priority="872"/>
  </conditionalFormatting>
  <conditionalFormatting sqref="A153">
    <cfRule type="duplicateValues" dxfId="31" priority="873"/>
    <cfRule type="duplicateValues" dxfId="30" priority="874"/>
    <cfRule type="duplicateValues" dxfId="29" priority="875"/>
    <cfRule type="duplicateValues" dxfId="28" priority="876"/>
  </conditionalFormatting>
  <conditionalFormatting sqref="A195:A205">
    <cfRule type="duplicateValues" dxfId="27" priority="877"/>
  </conditionalFormatting>
  <conditionalFormatting sqref="A195:A205">
    <cfRule type="duplicateValues" dxfId="26" priority="878"/>
    <cfRule type="duplicateValues" dxfId="25" priority="879"/>
    <cfRule type="duplicateValues" dxfId="24" priority="880"/>
    <cfRule type="duplicateValues" dxfId="23" priority="881"/>
  </conditionalFormatting>
  <conditionalFormatting sqref="A206">
    <cfRule type="duplicateValues" dxfId="22" priority="882"/>
  </conditionalFormatting>
  <conditionalFormatting sqref="A206">
    <cfRule type="duplicateValues" dxfId="21" priority="883"/>
    <cfRule type="duplicateValues" dxfId="20" priority="884"/>
    <cfRule type="duplicateValues" dxfId="19" priority="885"/>
    <cfRule type="duplicateValues" dxfId="18" priority="886"/>
  </conditionalFormatting>
  <conditionalFormatting sqref="A254">
    <cfRule type="duplicateValues" dxfId="17" priority="14"/>
  </conditionalFormatting>
  <conditionalFormatting sqref="A254">
    <cfRule type="duplicateValues" dxfId="16" priority="15"/>
    <cfRule type="duplicateValues" dxfId="15" priority="16"/>
    <cfRule type="duplicateValues" dxfId="14" priority="17"/>
    <cfRule type="duplicateValues" dxfId="13" priority="18"/>
  </conditionalFormatting>
  <conditionalFormatting sqref="E222">
    <cfRule type="expression" dxfId="12" priority="12">
      <formula>q</formula>
    </cfRule>
  </conditionalFormatting>
  <conditionalFormatting sqref="E240">
    <cfRule type="expression" dxfId="11" priority="10">
      <formula>q</formula>
    </cfRule>
  </conditionalFormatting>
  <conditionalFormatting sqref="A31">
    <cfRule type="duplicateValues" dxfId="10" priority="5"/>
  </conditionalFormatting>
  <conditionalFormatting sqref="A31">
    <cfRule type="duplicateValues" dxfId="9" priority="6"/>
    <cfRule type="duplicateValues" dxfId="8" priority="7"/>
    <cfRule type="duplicateValues" dxfId="7" priority="8"/>
    <cfRule type="duplicateValues" dxfId="6" priority="9"/>
  </conditionalFormatting>
  <conditionalFormatting sqref="D32:D34">
    <cfRule type="expression" dxfId="5" priority="4">
      <formula>q</formula>
    </cfRule>
  </conditionalFormatting>
  <conditionalFormatting sqref="H32:H34">
    <cfRule type="expression" dxfId="4" priority="3">
      <formula>q</formula>
    </cfRule>
  </conditionalFormatting>
  <conditionalFormatting sqref="H30">
    <cfRule type="expression" dxfId="3" priority="2">
      <formula>q</formula>
    </cfRule>
  </conditionalFormatting>
  <conditionalFormatting sqref="F32:F34">
    <cfRule type="expression" dxfId="2" priority="1">
      <formula>q</formula>
    </cfRule>
  </conditionalFormatting>
  <pageMargins left="0.7" right="0.7" top="0.75" bottom="0.75" header="0.3" footer="0.3"/>
  <pageSetup paperSize="9" orientation="portrait" horizontalDpi="90" verticalDpi="90" r:id="rId1"/>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Лист64"/>
  <dimension ref="A1:H416"/>
  <sheetViews>
    <sheetView zoomScale="70" zoomScaleNormal="70" workbookViewId="0">
      <selection activeCell="L38" sqref="L38"/>
    </sheetView>
  </sheetViews>
  <sheetFormatPr defaultColWidth="9.29296875" defaultRowHeight="14.35"/>
  <cols>
    <col min="1" max="1" width="21.29296875" style="2896" customWidth="1"/>
    <col min="2" max="2" width="87.41015625" style="1172" customWidth="1"/>
    <col min="3" max="3" width="19.5859375" style="1172" customWidth="1"/>
    <col min="4" max="4" width="19.41015625" style="1172" bestFit="1" customWidth="1"/>
    <col min="5" max="5" width="16.41015625" style="2897" customWidth="1"/>
    <col min="6" max="6" width="16.41015625" style="1172" customWidth="1"/>
    <col min="7" max="7" width="22" style="1172" customWidth="1"/>
    <col min="8" max="16384" width="9.29296875" style="1172"/>
  </cols>
  <sheetData>
    <row r="1" spans="1:8" ht="20.7">
      <c r="A1" s="8693" t="s">
        <v>19876</v>
      </c>
      <c r="B1" s="8693"/>
      <c r="C1" s="8693"/>
      <c r="D1" s="8693"/>
      <c r="E1" s="8693"/>
      <c r="F1" s="8693"/>
      <c r="G1" s="8693"/>
    </row>
    <row r="2" spans="1:8">
      <c r="A2" s="2898"/>
      <c r="B2" s="2899"/>
      <c r="C2" s="2390"/>
      <c r="D2" s="2900"/>
      <c r="E2" s="2901"/>
      <c r="F2" s="2902"/>
      <c r="G2" s="2902"/>
    </row>
    <row r="3" spans="1:8">
      <c r="A3" s="2903"/>
      <c r="B3" s="2899"/>
      <c r="C3" s="2390"/>
      <c r="D3" s="2900"/>
      <c r="E3" s="2901"/>
      <c r="F3" s="2902"/>
      <c r="G3" s="2902"/>
    </row>
    <row r="4" spans="1:8">
      <c r="A4" s="2904" t="s">
        <v>48</v>
      </c>
      <c r="B4" s="2905"/>
      <c r="C4" s="2390"/>
      <c r="D4" s="2900"/>
      <c r="E4" s="2901"/>
      <c r="F4" s="2902"/>
      <c r="G4" s="2902"/>
    </row>
    <row r="5" spans="1:8">
      <c r="A5" s="2906"/>
      <c r="B5" s="2899"/>
      <c r="C5" s="2907"/>
      <c r="D5" s="2908"/>
      <c r="E5" s="2901"/>
      <c r="F5" s="2902"/>
      <c r="G5" s="2902"/>
    </row>
    <row r="6" spans="1:8" ht="28.7">
      <c r="A6" s="2909" t="s">
        <v>75</v>
      </c>
      <c r="B6" s="2910" t="s">
        <v>42</v>
      </c>
      <c r="C6" s="2910" t="s">
        <v>1612</v>
      </c>
      <c r="D6" s="2911" t="s">
        <v>77</v>
      </c>
      <c r="E6" s="2912" t="s">
        <v>1038</v>
      </c>
      <c r="F6" s="2911" t="s">
        <v>1039</v>
      </c>
      <c r="G6" s="2911" t="s">
        <v>1267</v>
      </c>
    </row>
    <row r="7" spans="1:8">
      <c r="A7" s="2924" t="s">
        <v>19740</v>
      </c>
      <c r="B7" s="2925"/>
      <c r="C7" s="2925"/>
      <c r="D7" s="2925"/>
      <c r="E7" s="2925"/>
      <c r="F7" s="2925"/>
      <c r="G7" s="2926"/>
      <c r="H7" s="5542"/>
    </row>
    <row r="8" spans="1:8" s="1650" customFormat="1">
      <c r="A8" s="5345">
        <v>11303703100</v>
      </c>
      <c r="B8" s="4257" t="s">
        <v>19745</v>
      </c>
      <c r="C8" s="2916" t="s">
        <v>3474</v>
      </c>
      <c r="D8" s="5344" t="s">
        <v>19744</v>
      </c>
      <c r="E8" s="4041">
        <v>2.4500000000000002</v>
      </c>
      <c r="F8" s="2917">
        <f>E8*Оглавление!$B$14</f>
        <v>232.75000000000003</v>
      </c>
      <c r="G8" s="2917">
        <f>F8-F8*$B$4/100</f>
        <v>232.75000000000003</v>
      </c>
    </row>
    <row r="9" spans="1:8" s="1650" customFormat="1">
      <c r="A9" s="5345">
        <v>11303803100</v>
      </c>
      <c r="B9" s="4257" t="s">
        <v>19745</v>
      </c>
      <c r="C9" s="2916" t="s">
        <v>19741</v>
      </c>
      <c r="D9" s="5344" t="s">
        <v>1616</v>
      </c>
      <c r="E9" s="4041">
        <v>3.66</v>
      </c>
      <c r="F9" s="2917">
        <f>E9*Оглавление!$B$14</f>
        <v>347.7</v>
      </c>
      <c r="G9" s="2917">
        <f>F9-F9*$B$4/100</f>
        <v>347.7</v>
      </c>
    </row>
    <row r="10" spans="1:8" s="1650" customFormat="1">
      <c r="A10" s="5345">
        <v>11303903050</v>
      </c>
      <c r="B10" s="4257" t="s">
        <v>19745</v>
      </c>
      <c r="C10" s="2916" t="s">
        <v>19742</v>
      </c>
      <c r="D10" s="2916" t="s">
        <v>1634</v>
      </c>
      <c r="E10" s="4041">
        <v>5.68</v>
      </c>
      <c r="F10" s="2917">
        <f>E10*Оглавление!$B$14</f>
        <v>539.6</v>
      </c>
      <c r="G10" s="2917">
        <f>F10-F10*$B$4/100</f>
        <v>539.6</v>
      </c>
    </row>
    <row r="11" spans="1:8" s="1650" customFormat="1">
      <c r="A11" s="5345">
        <v>11304003050</v>
      </c>
      <c r="B11" s="4257" t="s">
        <v>19745</v>
      </c>
      <c r="C11" s="2916" t="s">
        <v>19743</v>
      </c>
      <c r="D11" s="2916" t="s">
        <v>1634</v>
      </c>
      <c r="E11" s="4041">
        <v>9.23</v>
      </c>
      <c r="F11" s="2917">
        <f>E11*Оглавление!$B$14</f>
        <v>876.85</v>
      </c>
      <c r="G11" s="2917">
        <f t="shared" ref="G11" si="0">F11-F11*$B$4/100</f>
        <v>876.85</v>
      </c>
    </row>
    <row r="12" spans="1:8" s="1650" customFormat="1">
      <c r="A12" s="2924" t="s">
        <v>19746</v>
      </c>
      <c r="B12" s="2925"/>
      <c r="C12" s="2925"/>
      <c r="D12" s="2925"/>
      <c r="E12" s="2925"/>
      <c r="F12" s="2925"/>
      <c r="G12" s="2926"/>
      <c r="H12" s="5542"/>
    </row>
    <row r="13" spans="1:8" s="1650" customFormat="1">
      <c r="A13" s="5345">
        <v>11331693200</v>
      </c>
      <c r="B13" s="4257" t="s">
        <v>19749</v>
      </c>
      <c r="C13" s="2916" t="s">
        <v>3474</v>
      </c>
      <c r="D13" s="5344" t="s">
        <v>19747</v>
      </c>
      <c r="E13" s="4041">
        <v>1.9</v>
      </c>
      <c r="F13" s="2917">
        <f>E13*Оглавление!$B$14</f>
        <v>180.5</v>
      </c>
      <c r="G13" s="2917">
        <f>F13-F13*$B$4/100</f>
        <v>180.5</v>
      </c>
    </row>
    <row r="14" spans="1:8" s="1650" customFormat="1">
      <c r="A14" s="5345">
        <v>11331793180</v>
      </c>
      <c r="B14" s="4257" t="s">
        <v>19749</v>
      </c>
      <c r="C14" s="2916" t="s">
        <v>12864</v>
      </c>
      <c r="D14" s="5344" t="s">
        <v>19748</v>
      </c>
      <c r="E14" s="4041">
        <v>2.59</v>
      </c>
      <c r="F14" s="2917">
        <f>E14*Оглавление!$B$14</f>
        <v>246.04999999999998</v>
      </c>
      <c r="G14" s="2917">
        <f>F14-F14*$B$4/100</f>
        <v>246.04999999999998</v>
      </c>
    </row>
    <row r="15" spans="1:8" s="1650" customFormat="1">
      <c r="A15" s="5345">
        <v>11331893100</v>
      </c>
      <c r="B15" s="4257" t="s">
        <v>19749</v>
      </c>
      <c r="C15" s="2916" t="s">
        <v>1635</v>
      </c>
      <c r="D15" s="2916" t="s">
        <v>1616</v>
      </c>
      <c r="E15" s="4041">
        <v>3.98</v>
      </c>
      <c r="F15" s="2917">
        <f>E15*Оглавление!$B$14</f>
        <v>378.1</v>
      </c>
      <c r="G15" s="2917">
        <f>F15-F15*$B$4/100</f>
        <v>378.1</v>
      </c>
    </row>
    <row r="16" spans="1:8" s="1650" customFormat="1">
      <c r="A16" s="2924" t="s">
        <v>19750</v>
      </c>
      <c r="B16" s="2925"/>
      <c r="C16" s="2925"/>
      <c r="D16" s="2925"/>
      <c r="E16" s="2925"/>
      <c r="F16" s="2925"/>
      <c r="G16" s="2926"/>
      <c r="H16" s="5542"/>
    </row>
    <row r="17" spans="1:8" s="1650" customFormat="1">
      <c r="A17" s="5345">
        <v>11361403120</v>
      </c>
      <c r="B17" s="4257" t="s">
        <v>19752</v>
      </c>
      <c r="C17" s="2916" t="s">
        <v>1892</v>
      </c>
      <c r="D17" s="5344" t="s">
        <v>1631</v>
      </c>
      <c r="E17" s="4041">
        <v>2.2999999999999998</v>
      </c>
      <c r="F17" s="2917">
        <f>E17*Оглавление!$B$14</f>
        <v>218.49999999999997</v>
      </c>
      <c r="G17" s="2917">
        <f>F17-F17*$B$4/100</f>
        <v>218.49999999999997</v>
      </c>
    </row>
    <row r="18" spans="1:8" s="1650" customFormat="1">
      <c r="A18" s="5345">
        <v>11361403500</v>
      </c>
      <c r="B18" s="4257" t="s">
        <v>19752</v>
      </c>
      <c r="C18" s="2916" t="s">
        <v>1892</v>
      </c>
      <c r="D18" s="5344" t="s">
        <v>19751</v>
      </c>
      <c r="E18" s="4041">
        <v>2.12</v>
      </c>
      <c r="F18" s="2917">
        <f>E18*Оглавление!$B$14</f>
        <v>201.4</v>
      </c>
      <c r="G18" s="2917">
        <f>F18-F18*$B$4/100</f>
        <v>201.4</v>
      </c>
    </row>
    <row r="19" spans="1:8" s="1650" customFormat="1">
      <c r="A19" s="5345">
        <v>11361603120</v>
      </c>
      <c r="B19" s="4257" t="s">
        <v>19752</v>
      </c>
      <c r="C19" s="2916" t="s">
        <v>1895</v>
      </c>
      <c r="D19" s="2916" t="s">
        <v>1631</v>
      </c>
      <c r="E19" s="4041">
        <v>3.18</v>
      </c>
      <c r="F19" s="2917">
        <f>E19*Оглавление!$B$14</f>
        <v>302.10000000000002</v>
      </c>
      <c r="G19" s="2917">
        <f>F19-F19*$B$4/100</f>
        <v>302.10000000000002</v>
      </c>
    </row>
    <row r="20" spans="1:8" s="1650" customFormat="1">
      <c r="A20" s="5545" t="s">
        <v>20933</v>
      </c>
      <c r="B20" s="5546"/>
      <c r="C20" s="5546"/>
      <c r="D20" s="5546"/>
      <c r="E20" s="5546"/>
      <c r="F20" s="5546"/>
      <c r="G20" s="5547"/>
      <c r="H20" s="5542"/>
    </row>
    <row r="21" spans="1:8" s="1650" customFormat="1">
      <c r="A21" s="5345">
        <v>11360423120</v>
      </c>
      <c r="B21" s="4257" t="s">
        <v>20934</v>
      </c>
      <c r="C21" s="2916" t="s">
        <v>12865</v>
      </c>
      <c r="D21" s="5543" t="s">
        <v>1631</v>
      </c>
      <c r="E21" s="4041">
        <v>2.34</v>
      </c>
      <c r="F21" s="2917">
        <f>E21*Оглавление!$B$14</f>
        <v>222.29999999999998</v>
      </c>
      <c r="G21" s="2917">
        <f t="shared" ref="G21:G24" si="1">F21-F21*$B$4/100</f>
        <v>222.29999999999998</v>
      </c>
    </row>
    <row r="22" spans="1:8" s="1650" customFormat="1">
      <c r="A22" s="5345">
        <v>11360523120</v>
      </c>
      <c r="B22" s="4257" t="s">
        <v>20934</v>
      </c>
      <c r="C22" s="2916" t="s">
        <v>12864</v>
      </c>
      <c r="D22" s="5543" t="s">
        <v>1631</v>
      </c>
      <c r="E22" s="4041">
        <v>3.41</v>
      </c>
      <c r="F22" s="2917">
        <f>E22*Оглавление!$B$14</f>
        <v>323.95</v>
      </c>
      <c r="G22" s="2917">
        <f t="shared" si="1"/>
        <v>323.95</v>
      </c>
    </row>
    <row r="23" spans="1:8" s="1650" customFormat="1">
      <c r="A23" s="5345">
        <v>11360623050</v>
      </c>
      <c r="B23" s="4257" t="s">
        <v>20934</v>
      </c>
      <c r="C23" s="2916" t="s">
        <v>1635</v>
      </c>
      <c r="D23" s="5543" t="s">
        <v>1634</v>
      </c>
      <c r="E23" s="4041">
        <v>5.28</v>
      </c>
      <c r="F23" s="2917">
        <f>E23*Оглавление!$B$14</f>
        <v>501.6</v>
      </c>
      <c r="G23" s="2917">
        <f t="shared" si="1"/>
        <v>501.6</v>
      </c>
    </row>
    <row r="24" spans="1:8" s="1650" customFormat="1">
      <c r="A24" s="5345">
        <v>11360723050</v>
      </c>
      <c r="B24" s="4257" t="s">
        <v>20934</v>
      </c>
      <c r="C24" s="2916" t="s">
        <v>1636</v>
      </c>
      <c r="D24" s="5543" t="s">
        <v>1634</v>
      </c>
      <c r="E24" s="4041">
        <v>8.58</v>
      </c>
      <c r="F24" s="2917">
        <f>E24*Оглавление!$B$14</f>
        <v>815.1</v>
      </c>
      <c r="G24" s="2917">
        <f t="shared" si="1"/>
        <v>815.1</v>
      </c>
    </row>
    <row r="25" spans="1:8">
      <c r="A25" s="2924" t="s">
        <v>1614</v>
      </c>
      <c r="B25" s="2925"/>
      <c r="C25" s="2925"/>
      <c r="D25" s="2925"/>
      <c r="E25" s="2925"/>
      <c r="F25" s="2925"/>
      <c r="G25" s="2926"/>
    </row>
    <row r="26" spans="1:8">
      <c r="A26" s="4400">
        <v>11301211309</v>
      </c>
      <c r="B26" s="2915" t="s">
        <v>18432</v>
      </c>
      <c r="C26" s="2916" t="s">
        <v>3474</v>
      </c>
      <c r="D26" s="4309" t="s">
        <v>18431</v>
      </c>
      <c r="E26" s="4041">
        <v>4.67</v>
      </c>
      <c r="F26" s="2917">
        <f>E26*Оглавление!$B$14</f>
        <v>443.65</v>
      </c>
      <c r="G26" s="2917">
        <f>F26-F26*$B$4/100</f>
        <v>443.65</v>
      </c>
    </row>
    <row r="27" spans="1:8">
      <c r="A27" s="4400">
        <v>11301211001</v>
      </c>
      <c r="B27" s="2915" t="s">
        <v>18432</v>
      </c>
      <c r="C27" s="2916" t="s">
        <v>3474</v>
      </c>
      <c r="D27" s="4309" t="s">
        <v>1616</v>
      </c>
      <c r="E27" s="4041">
        <v>4.67</v>
      </c>
      <c r="F27" s="2917">
        <f>E27*Оглавление!$B$14</f>
        <v>443.65</v>
      </c>
      <c r="G27" s="2917">
        <f>F27-F27*$B$4/100</f>
        <v>443.65</v>
      </c>
    </row>
    <row r="28" spans="1:8">
      <c r="A28" s="2892">
        <v>11301211100</v>
      </c>
      <c r="B28" s="2915" t="s">
        <v>1615</v>
      </c>
      <c r="C28" s="2916" t="s">
        <v>3474</v>
      </c>
      <c r="D28" s="2916" t="s">
        <v>1616</v>
      </c>
      <c r="E28" s="4041">
        <v>4.67</v>
      </c>
      <c r="F28" s="2917">
        <f>E28*Оглавление!$B$14</f>
        <v>443.65</v>
      </c>
      <c r="G28" s="2917">
        <f>F28-F28*$B$4/100</f>
        <v>443.65</v>
      </c>
    </row>
    <row r="29" spans="1:8">
      <c r="A29" s="2892">
        <v>11301311100</v>
      </c>
      <c r="B29" s="2915" t="s">
        <v>1617</v>
      </c>
      <c r="C29" s="2916" t="s">
        <v>1618</v>
      </c>
      <c r="D29" s="2916" t="s">
        <v>1616</v>
      </c>
      <c r="E29" s="4041">
        <v>6.64</v>
      </c>
      <c r="F29" s="2917">
        <f>E29*Оглавление!$B$14</f>
        <v>630.79999999999995</v>
      </c>
      <c r="G29" s="2917">
        <f t="shared" ref="G29:G36" si="2">F29-F29*$B$4/100</f>
        <v>630.79999999999995</v>
      </c>
    </row>
    <row r="30" spans="1:8">
      <c r="A30" s="2892">
        <v>11301411050</v>
      </c>
      <c r="B30" s="2915" t="s">
        <v>1617</v>
      </c>
      <c r="C30" s="2916" t="s">
        <v>12866</v>
      </c>
      <c r="D30" s="2916" t="s">
        <v>1634</v>
      </c>
      <c r="E30" s="4041">
        <v>11.96</v>
      </c>
      <c r="F30" s="2917">
        <f>E30*Оглавление!$B$14</f>
        <v>1136.2</v>
      </c>
      <c r="G30" s="2917">
        <f t="shared" si="2"/>
        <v>1136.2</v>
      </c>
    </row>
    <row r="31" spans="1:8">
      <c r="A31" s="2892">
        <v>11301511025</v>
      </c>
      <c r="B31" s="2915" t="s">
        <v>1617</v>
      </c>
      <c r="C31" s="2916" t="s">
        <v>10157</v>
      </c>
      <c r="D31" s="2916" t="s">
        <v>10158</v>
      </c>
      <c r="E31" s="4041">
        <v>14.11</v>
      </c>
      <c r="F31" s="2917">
        <f>E31*Оглавление!$B$14</f>
        <v>1340.45</v>
      </c>
      <c r="G31" s="2917">
        <f t="shared" si="2"/>
        <v>1340.45</v>
      </c>
    </row>
    <row r="32" spans="1:8">
      <c r="A32" s="2892">
        <v>11300711005</v>
      </c>
      <c r="B32" s="2915" t="s">
        <v>1617</v>
      </c>
      <c r="C32" s="2916" t="s">
        <v>3474</v>
      </c>
      <c r="D32" s="2916" t="s">
        <v>1619</v>
      </c>
      <c r="E32" s="4041">
        <v>5.26</v>
      </c>
      <c r="F32" s="2917">
        <f>E32*Оглавление!$B$14</f>
        <v>499.7</v>
      </c>
      <c r="G32" s="2917">
        <f t="shared" si="2"/>
        <v>499.7</v>
      </c>
    </row>
    <row r="33" spans="1:7">
      <c r="A33" s="2892">
        <v>11300811005</v>
      </c>
      <c r="B33" s="2915" t="s">
        <v>1615</v>
      </c>
      <c r="C33" s="2916" t="s">
        <v>1618</v>
      </c>
      <c r="D33" s="2916" t="s">
        <v>1619</v>
      </c>
      <c r="E33" s="4041">
        <v>7.24</v>
      </c>
      <c r="F33" s="2917">
        <f>E33*Оглавление!$B$14</f>
        <v>687.80000000000007</v>
      </c>
      <c r="G33" s="2917">
        <f t="shared" si="2"/>
        <v>687.80000000000007</v>
      </c>
    </row>
    <row r="34" spans="1:7">
      <c r="A34" s="2892">
        <v>11300911005</v>
      </c>
      <c r="B34" s="2915" t="s">
        <v>1617</v>
      </c>
      <c r="C34" s="2916" t="s">
        <v>12866</v>
      </c>
      <c r="D34" s="2916" t="s">
        <v>1619</v>
      </c>
      <c r="E34" s="4041">
        <v>12.8</v>
      </c>
      <c r="F34" s="2917">
        <f>E34*Оглавление!$B$14</f>
        <v>1216</v>
      </c>
      <c r="G34" s="2917">
        <f t="shared" si="2"/>
        <v>1216</v>
      </c>
    </row>
    <row r="35" spans="1:7">
      <c r="A35" s="2892">
        <v>11301011005</v>
      </c>
      <c r="B35" s="2915" t="s">
        <v>1617</v>
      </c>
      <c r="C35" s="2916" t="s">
        <v>10157</v>
      </c>
      <c r="D35" s="2916" t="s">
        <v>1619</v>
      </c>
      <c r="E35" s="4041">
        <v>15.06</v>
      </c>
      <c r="F35" s="2917">
        <f>E35*Оглавление!$B$14</f>
        <v>1430.7</v>
      </c>
      <c r="G35" s="2917">
        <f t="shared" si="2"/>
        <v>1430.7</v>
      </c>
    </row>
    <row r="36" spans="1:7">
      <c r="A36" s="2892">
        <v>11301111005</v>
      </c>
      <c r="B36" s="2915" t="s">
        <v>1617</v>
      </c>
      <c r="C36" s="2916" t="s">
        <v>12867</v>
      </c>
      <c r="D36" s="2916" t="s">
        <v>1619</v>
      </c>
      <c r="E36" s="4041">
        <v>37.43</v>
      </c>
      <c r="F36" s="2917">
        <f>E36*Оглавление!$B$14</f>
        <v>3555.85</v>
      </c>
      <c r="G36" s="2917">
        <f t="shared" si="2"/>
        <v>3555.85</v>
      </c>
    </row>
    <row r="37" spans="1:7">
      <c r="A37" s="2924" t="s">
        <v>1620</v>
      </c>
      <c r="B37" s="2925"/>
      <c r="C37" s="2925"/>
      <c r="D37" s="2925"/>
      <c r="E37" s="2925"/>
      <c r="F37" s="2925"/>
      <c r="G37" s="2926"/>
    </row>
    <row r="38" spans="1:7">
      <c r="A38" s="2892">
        <v>11303701100</v>
      </c>
      <c r="B38" s="2915" t="s">
        <v>1621</v>
      </c>
      <c r="C38" s="2916" t="s">
        <v>12865</v>
      </c>
      <c r="D38" s="2916" t="s">
        <v>1622</v>
      </c>
      <c r="E38" s="4041">
        <v>3.56</v>
      </c>
      <c r="F38" s="2917">
        <f>E38*Оглавление!$B$14</f>
        <v>338.2</v>
      </c>
      <c r="G38" s="2917">
        <f t="shared" ref="G38:G45" si="3">F38-F38*$B$4/100</f>
        <v>338.2</v>
      </c>
    </row>
    <row r="39" spans="1:7">
      <c r="A39" s="2892">
        <v>11303801100</v>
      </c>
      <c r="B39" s="2915" t="s">
        <v>1621</v>
      </c>
      <c r="C39" s="2916" t="s">
        <v>12864</v>
      </c>
      <c r="D39" s="2916" t="s">
        <v>1623</v>
      </c>
      <c r="E39" s="4041">
        <v>4.96</v>
      </c>
      <c r="F39" s="2917">
        <f>E39*Оглавление!$B$14</f>
        <v>471.2</v>
      </c>
      <c r="G39" s="2917">
        <f t="shared" si="3"/>
        <v>471.2</v>
      </c>
    </row>
    <row r="40" spans="1:7">
      <c r="A40" s="2892">
        <v>11303901050</v>
      </c>
      <c r="B40" s="2915" t="s">
        <v>1621</v>
      </c>
      <c r="C40" s="2916" t="s">
        <v>1635</v>
      </c>
      <c r="D40" s="2916" t="s">
        <v>1625</v>
      </c>
      <c r="E40" s="4041">
        <v>7.52</v>
      </c>
      <c r="F40" s="2917">
        <f>E40*Оглавление!$B$14</f>
        <v>714.4</v>
      </c>
      <c r="G40" s="2917">
        <f t="shared" si="3"/>
        <v>714.4</v>
      </c>
    </row>
    <row r="41" spans="1:7">
      <c r="A41" s="2892">
        <v>11304001050</v>
      </c>
      <c r="B41" s="2915" t="s">
        <v>1621</v>
      </c>
      <c r="C41" s="2916" t="s">
        <v>1636</v>
      </c>
      <c r="D41" s="2916" t="s">
        <v>1625</v>
      </c>
      <c r="E41" s="4041">
        <v>10.98</v>
      </c>
      <c r="F41" s="2917">
        <f>E41*Оглавление!$B$14</f>
        <v>1043.1000000000001</v>
      </c>
      <c r="G41" s="2917">
        <f t="shared" si="3"/>
        <v>1043.1000000000001</v>
      </c>
    </row>
    <row r="42" spans="1:7">
      <c r="A42" s="2892">
        <v>11304001006</v>
      </c>
      <c r="B42" s="2915" t="s">
        <v>1626</v>
      </c>
      <c r="C42" s="2916" t="s">
        <v>1636</v>
      </c>
      <c r="D42" s="2916" t="s">
        <v>1627</v>
      </c>
      <c r="E42" s="4041">
        <v>11.56</v>
      </c>
      <c r="F42" s="2917">
        <f>E42*Оглавление!$B$14</f>
        <v>1098.2</v>
      </c>
      <c r="G42" s="2917">
        <f t="shared" si="3"/>
        <v>1098.2</v>
      </c>
    </row>
    <row r="43" spans="1:7">
      <c r="A43" s="2892">
        <v>11304101006</v>
      </c>
      <c r="B43" s="2915" t="s">
        <v>1621</v>
      </c>
      <c r="C43" s="2916" t="s">
        <v>12863</v>
      </c>
      <c r="D43" s="2916" t="s">
        <v>1627</v>
      </c>
      <c r="E43" s="4041">
        <v>17.899999999999999</v>
      </c>
      <c r="F43" s="2917">
        <f>E43*Оглавление!$B$14</f>
        <v>1700.4999999999998</v>
      </c>
      <c r="G43" s="2917">
        <f t="shared" si="3"/>
        <v>1700.4999999999998</v>
      </c>
    </row>
    <row r="44" spans="1:7">
      <c r="A44" s="2892">
        <v>11304201006</v>
      </c>
      <c r="B44" s="2915" t="s">
        <v>1626</v>
      </c>
      <c r="C44" s="2916" t="s">
        <v>12862</v>
      </c>
      <c r="D44" s="2916" t="s">
        <v>1627</v>
      </c>
      <c r="E44" s="4041">
        <v>23.56</v>
      </c>
      <c r="F44" s="2917">
        <f>E44*Оглавление!$B$14</f>
        <v>2238.1999999999998</v>
      </c>
      <c r="G44" s="2917">
        <f t="shared" si="3"/>
        <v>2238.1999999999998</v>
      </c>
    </row>
    <row r="45" spans="1:7">
      <c r="A45" s="2892">
        <v>11304301006</v>
      </c>
      <c r="B45" s="2915" t="s">
        <v>1626</v>
      </c>
      <c r="C45" s="2916" t="s">
        <v>1638</v>
      </c>
      <c r="D45" s="2916" t="s">
        <v>1627</v>
      </c>
      <c r="E45" s="4041">
        <v>34.76</v>
      </c>
      <c r="F45" s="2917">
        <f>E45*Оглавление!$B$14</f>
        <v>3302.2</v>
      </c>
      <c r="G45" s="2917">
        <f t="shared" si="3"/>
        <v>3302.2</v>
      </c>
    </row>
    <row r="46" spans="1:7">
      <c r="A46" s="2918" t="s">
        <v>12861</v>
      </c>
      <c r="B46" s="2919"/>
      <c r="C46" s="2919"/>
      <c r="D46" s="2919"/>
      <c r="E46" s="2919"/>
      <c r="F46" s="2919"/>
      <c r="G46" s="2920"/>
    </row>
    <row r="47" spans="1:7">
      <c r="A47" s="2921">
        <v>13360421120</v>
      </c>
      <c r="B47" s="2922" t="s">
        <v>12860</v>
      </c>
      <c r="C47" s="2916" t="s">
        <v>12865</v>
      </c>
      <c r="D47" s="2916" t="s">
        <v>1631</v>
      </c>
      <c r="E47" s="4041">
        <v>2.72</v>
      </c>
      <c r="F47" s="2917">
        <f>E47*Оглавление!$B$14</f>
        <v>258.40000000000003</v>
      </c>
      <c r="G47" s="2917">
        <f t="shared" ref="G47:G57" si="4">F47-F47*$B$4/100</f>
        <v>258.40000000000003</v>
      </c>
    </row>
    <row r="48" spans="1:7">
      <c r="A48" s="2921">
        <v>13360421006</v>
      </c>
      <c r="B48" s="2922" t="s">
        <v>12860</v>
      </c>
      <c r="C48" s="2916" t="s">
        <v>12865</v>
      </c>
      <c r="D48" s="2916" t="s">
        <v>1627</v>
      </c>
      <c r="E48" s="4041">
        <v>3.1</v>
      </c>
      <c r="F48" s="2917">
        <f>E48*Оглавление!$B$14</f>
        <v>294.5</v>
      </c>
      <c r="G48" s="2917">
        <f t="shared" si="4"/>
        <v>294.5</v>
      </c>
    </row>
    <row r="49" spans="1:7">
      <c r="A49" s="2921">
        <v>13360521120</v>
      </c>
      <c r="B49" s="2922" t="s">
        <v>12860</v>
      </c>
      <c r="C49" s="2916" t="s">
        <v>12864</v>
      </c>
      <c r="D49" s="2916" t="s">
        <v>1633</v>
      </c>
      <c r="E49" s="4041">
        <v>3.76</v>
      </c>
      <c r="F49" s="2917">
        <f>E49*Оглавление!$B$14</f>
        <v>357.2</v>
      </c>
      <c r="G49" s="2917">
        <f t="shared" si="4"/>
        <v>357.2</v>
      </c>
    </row>
    <row r="50" spans="1:7">
      <c r="A50" s="2921">
        <v>13360521006</v>
      </c>
      <c r="B50" s="2922" t="s">
        <v>12860</v>
      </c>
      <c r="C50" s="2916" t="s">
        <v>12864</v>
      </c>
      <c r="D50" s="2916" t="s">
        <v>1627</v>
      </c>
      <c r="E50" s="4041">
        <v>4.0599999999999996</v>
      </c>
      <c r="F50" s="2917">
        <f>E50*Оглавление!$B$14</f>
        <v>385.7</v>
      </c>
      <c r="G50" s="2917">
        <f t="shared" si="4"/>
        <v>385.7</v>
      </c>
    </row>
    <row r="51" spans="1:7">
      <c r="A51" s="2921">
        <v>13360621050</v>
      </c>
      <c r="B51" s="2922" t="s">
        <v>12860</v>
      </c>
      <c r="C51" s="2916" t="s">
        <v>1635</v>
      </c>
      <c r="D51" s="2916" t="s">
        <v>1634</v>
      </c>
      <c r="E51" s="4041">
        <v>5.72</v>
      </c>
      <c r="F51" s="2917">
        <f>E51*Оглавление!$B$14</f>
        <v>543.4</v>
      </c>
      <c r="G51" s="2917">
        <f t="shared" si="4"/>
        <v>543.4</v>
      </c>
    </row>
    <row r="52" spans="1:7">
      <c r="A52" s="2921">
        <v>13360621006</v>
      </c>
      <c r="B52" s="2922" t="s">
        <v>12860</v>
      </c>
      <c r="C52" s="2916" t="s">
        <v>1635</v>
      </c>
      <c r="D52" s="2916" t="s">
        <v>1627</v>
      </c>
      <c r="E52" s="4041">
        <v>6.23</v>
      </c>
      <c r="F52" s="2917">
        <f>E52*Оглавление!$B$14</f>
        <v>591.85</v>
      </c>
      <c r="G52" s="2917">
        <f t="shared" si="4"/>
        <v>591.85</v>
      </c>
    </row>
    <row r="53" spans="1:7">
      <c r="A53" s="2921">
        <v>13360721050</v>
      </c>
      <c r="B53" s="2922" t="s">
        <v>12860</v>
      </c>
      <c r="C53" s="2916" t="s">
        <v>1636</v>
      </c>
      <c r="D53" s="2916" t="s">
        <v>1637</v>
      </c>
      <c r="E53" s="4041">
        <v>9.18</v>
      </c>
      <c r="F53" s="2917">
        <f>E53*Оглавление!$B$14</f>
        <v>872.1</v>
      </c>
      <c r="G53" s="2917">
        <f t="shared" si="4"/>
        <v>872.1</v>
      </c>
    </row>
    <row r="54" spans="1:7">
      <c r="A54" s="2921">
        <v>13360721006</v>
      </c>
      <c r="B54" s="2922" t="s">
        <v>12860</v>
      </c>
      <c r="C54" s="2916" t="s">
        <v>1636</v>
      </c>
      <c r="D54" s="2916" t="s">
        <v>1627</v>
      </c>
      <c r="E54" s="4041">
        <v>9.94</v>
      </c>
      <c r="F54" s="2917">
        <f>E54*Оглавление!$B$14</f>
        <v>944.3</v>
      </c>
      <c r="G54" s="2917">
        <f t="shared" si="4"/>
        <v>944.3</v>
      </c>
    </row>
    <row r="55" spans="1:7">
      <c r="A55" s="2921">
        <v>13360821006</v>
      </c>
      <c r="B55" s="2922" t="s">
        <v>12860</v>
      </c>
      <c r="C55" s="2916" t="s">
        <v>12863</v>
      </c>
      <c r="D55" s="2916" t="s">
        <v>1627</v>
      </c>
      <c r="E55" s="4041">
        <v>15.42</v>
      </c>
      <c r="F55" s="2917">
        <f>E55*Оглавление!$B$14</f>
        <v>1464.9</v>
      </c>
      <c r="G55" s="2917">
        <f t="shared" si="4"/>
        <v>1464.9</v>
      </c>
    </row>
    <row r="56" spans="1:7">
      <c r="A56" s="2921">
        <v>13360921006</v>
      </c>
      <c r="B56" s="2922" t="s">
        <v>12860</v>
      </c>
      <c r="C56" s="2916" t="s">
        <v>12862</v>
      </c>
      <c r="D56" s="2916" t="s">
        <v>1627</v>
      </c>
      <c r="E56" s="4041">
        <v>20.21</v>
      </c>
      <c r="F56" s="2917">
        <f>E56*Оглавление!$B$14</f>
        <v>1919.95</v>
      </c>
      <c r="G56" s="2917">
        <f t="shared" si="4"/>
        <v>1919.95</v>
      </c>
    </row>
    <row r="57" spans="1:7">
      <c r="A57" s="2921">
        <v>13361021006</v>
      </c>
      <c r="B57" s="2922" t="s">
        <v>12860</v>
      </c>
      <c r="C57" s="2916" t="s">
        <v>1638</v>
      </c>
      <c r="D57" s="2916" t="s">
        <v>1627</v>
      </c>
      <c r="E57" s="4041">
        <v>29.2</v>
      </c>
      <c r="F57" s="2917">
        <f>E57*Оглавление!$B$14</f>
        <v>2774</v>
      </c>
      <c r="G57" s="2917">
        <f t="shared" si="4"/>
        <v>2774</v>
      </c>
    </row>
    <row r="58" spans="1:7">
      <c r="A58" s="2924" t="s">
        <v>1629</v>
      </c>
      <c r="B58" s="2925"/>
      <c r="C58" s="2925"/>
      <c r="D58" s="2925"/>
      <c r="E58" s="2925"/>
      <c r="F58" s="2925"/>
      <c r="G58" s="2926"/>
    </row>
    <row r="59" spans="1:7">
      <c r="A59" s="2892">
        <v>11360421120</v>
      </c>
      <c r="B59" s="2915" t="s">
        <v>1630</v>
      </c>
      <c r="C59" s="2916" t="s">
        <v>12865</v>
      </c>
      <c r="D59" s="2916" t="s">
        <v>1631</v>
      </c>
      <c r="E59" s="4041">
        <v>2.72</v>
      </c>
      <c r="F59" s="2917">
        <f>E59*Оглавление!$B$14</f>
        <v>258.40000000000003</v>
      </c>
      <c r="G59" s="2917">
        <f>F59-F59*$B$4/100</f>
        <v>258.40000000000003</v>
      </c>
    </row>
    <row r="60" spans="1:7">
      <c r="A60" s="2892">
        <v>11360421006</v>
      </c>
      <c r="B60" s="2915" t="s">
        <v>1632</v>
      </c>
      <c r="C60" s="2916" t="s">
        <v>12865</v>
      </c>
      <c r="D60" s="2916" t="s">
        <v>1627</v>
      </c>
      <c r="E60" s="4041">
        <v>3.1</v>
      </c>
      <c r="F60" s="2917">
        <f>E60*Оглавление!$B$14</f>
        <v>294.5</v>
      </c>
      <c r="G60" s="2917">
        <f t="shared" ref="G60:G69" si="5">F60-F60*$B$4/100</f>
        <v>294.5</v>
      </c>
    </row>
    <row r="61" spans="1:7">
      <c r="A61" s="2892">
        <v>11360521120</v>
      </c>
      <c r="B61" s="2915" t="s">
        <v>1630</v>
      </c>
      <c r="C61" s="2916" t="s">
        <v>12864</v>
      </c>
      <c r="D61" s="2916" t="s">
        <v>1633</v>
      </c>
      <c r="E61" s="4041">
        <v>3.76</v>
      </c>
      <c r="F61" s="2917">
        <f>E61*Оглавление!$B$14</f>
        <v>357.2</v>
      </c>
      <c r="G61" s="2917">
        <f t="shared" si="5"/>
        <v>357.2</v>
      </c>
    </row>
    <row r="62" spans="1:7">
      <c r="A62" s="2892">
        <v>11360521006</v>
      </c>
      <c r="B62" s="2915" t="s">
        <v>1630</v>
      </c>
      <c r="C62" s="2916" t="s">
        <v>12864</v>
      </c>
      <c r="D62" s="2916" t="s">
        <v>1627</v>
      </c>
      <c r="E62" s="4041">
        <v>4.0599999999999996</v>
      </c>
      <c r="F62" s="2917">
        <f>E62*Оглавление!$B$14</f>
        <v>385.7</v>
      </c>
      <c r="G62" s="2917">
        <f t="shared" si="5"/>
        <v>385.7</v>
      </c>
    </row>
    <row r="63" spans="1:7">
      <c r="A63" s="2892">
        <v>11360621050</v>
      </c>
      <c r="B63" s="2915" t="s">
        <v>1632</v>
      </c>
      <c r="C63" s="2916" t="s">
        <v>1635</v>
      </c>
      <c r="D63" s="2916" t="s">
        <v>1634</v>
      </c>
      <c r="E63" s="4041">
        <v>5.72</v>
      </c>
      <c r="F63" s="2917">
        <f>E63*Оглавление!$B$14</f>
        <v>543.4</v>
      </c>
      <c r="G63" s="2917">
        <f t="shared" si="5"/>
        <v>543.4</v>
      </c>
    </row>
    <row r="64" spans="1:7">
      <c r="A64" s="2892">
        <v>11360621006</v>
      </c>
      <c r="B64" s="2915" t="s">
        <v>1630</v>
      </c>
      <c r="C64" s="2916" t="s">
        <v>1635</v>
      </c>
      <c r="D64" s="2916" t="s">
        <v>1627</v>
      </c>
      <c r="E64" s="4041">
        <v>6.23</v>
      </c>
      <c r="F64" s="2917">
        <f>E64*Оглавление!$B$14</f>
        <v>591.85</v>
      </c>
      <c r="G64" s="2917">
        <f t="shared" si="5"/>
        <v>591.85</v>
      </c>
    </row>
    <row r="65" spans="1:7">
      <c r="A65" s="2892">
        <v>11360721050</v>
      </c>
      <c r="B65" s="2915" t="s">
        <v>1630</v>
      </c>
      <c r="C65" s="2916" t="s">
        <v>1636</v>
      </c>
      <c r="D65" s="2916" t="s">
        <v>1637</v>
      </c>
      <c r="E65" s="4041">
        <v>9.18</v>
      </c>
      <c r="F65" s="2917">
        <f>E65*Оглавление!$B$14</f>
        <v>872.1</v>
      </c>
      <c r="G65" s="2917">
        <f t="shared" si="5"/>
        <v>872.1</v>
      </c>
    </row>
    <row r="66" spans="1:7">
      <c r="A66" s="2892">
        <v>11360721006</v>
      </c>
      <c r="B66" s="2915" t="s">
        <v>1632</v>
      </c>
      <c r="C66" s="2916" t="s">
        <v>1636</v>
      </c>
      <c r="D66" s="2916" t="s">
        <v>1627</v>
      </c>
      <c r="E66" s="4041">
        <v>9.94</v>
      </c>
      <c r="F66" s="2917">
        <f>E66*Оглавление!$B$14</f>
        <v>944.3</v>
      </c>
      <c r="G66" s="2917">
        <f t="shared" si="5"/>
        <v>944.3</v>
      </c>
    </row>
    <row r="67" spans="1:7">
      <c r="A67" s="2892">
        <v>11360821006</v>
      </c>
      <c r="B67" s="2915" t="s">
        <v>1630</v>
      </c>
      <c r="C67" s="2916" t="s">
        <v>12863</v>
      </c>
      <c r="D67" s="2916" t="s">
        <v>1627</v>
      </c>
      <c r="E67" s="4041">
        <v>15.42</v>
      </c>
      <c r="F67" s="2917">
        <f>E67*Оглавление!$B$14</f>
        <v>1464.9</v>
      </c>
      <c r="G67" s="2917">
        <f t="shared" si="5"/>
        <v>1464.9</v>
      </c>
    </row>
    <row r="68" spans="1:7">
      <c r="A68" s="2892">
        <v>11360921006</v>
      </c>
      <c r="B68" s="2915" t="s">
        <v>1632</v>
      </c>
      <c r="C68" s="2916" t="s">
        <v>12862</v>
      </c>
      <c r="D68" s="2916" t="s">
        <v>1627</v>
      </c>
      <c r="E68" s="4041">
        <v>20.21</v>
      </c>
      <c r="F68" s="2917">
        <f>E68*Оглавление!$B$14</f>
        <v>1919.95</v>
      </c>
      <c r="G68" s="2917">
        <f t="shared" si="5"/>
        <v>1919.95</v>
      </c>
    </row>
    <row r="69" spans="1:7">
      <c r="A69" s="2892">
        <v>11361021006</v>
      </c>
      <c r="B69" s="2915" t="s">
        <v>1630</v>
      </c>
      <c r="C69" s="2916" t="s">
        <v>1638</v>
      </c>
      <c r="D69" s="2916" t="s">
        <v>1627</v>
      </c>
      <c r="E69" s="4041">
        <v>29.2</v>
      </c>
      <c r="F69" s="2917">
        <f>E69*Оглавление!$B$14</f>
        <v>2774</v>
      </c>
      <c r="G69" s="2917">
        <f t="shared" si="5"/>
        <v>2774</v>
      </c>
    </row>
    <row r="70" spans="1:7">
      <c r="A70" s="2918" t="s">
        <v>11590</v>
      </c>
      <c r="B70" s="2919"/>
      <c r="C70" s="2919"/>
      <c r="D70" s="2919"/>
      <c r="E70" s="2919"/>
      <c r="F70" s="2919"/>
      <c r="G70" s="2920"/>
    </row>
    <row r="71" spans="1:7">
      <c r="A71" s="2923">
        <v>11370101100</v>
      </c>
      <c r="B71" s="2915" t="s">
        <v>11589</v>
      </c>
      <c r="C71" s="2916" t="s">
        <v>12865</v>
      </c>
      <c r="D71" s="2916" t="s">
        <v>1616</v>
      </c>
      <c r="E71" s="4041">
        <v>2.65</v>
      </c>
      <c r="F71" s="2917">
        <f>E71*Оглавление!$B$14</f>
        <v>251.75</v>
      </c>
      <c r="G71" s="2917">
        <f t="shared" ref="G71:G73" si="6">F71-F71*$B$4/100</f>
        <v>251.75</v>
      </c>
    </row>
    <row r="72" spans="1:7">
      <c r="A72" s="2923">
        <v>11370201100</v>
      </c>
      <c r="B72" s="2915" t="s">
        <v>11589</v>
      </c>
      <c r="C72" s="2916" t="s">
        <v>12864</v>
      </c>
      <c r="D72" s="2916" t="s">
        <v>1616</v>
      </c>
      <c r="E72" s="4041">
        <v>3.7</v>
      </c>
      <c r="F72" s="2917">
        <f>E72*Оглавление!$B$14</f>
        <v>351.5</v>
      </c>
      <c r="G72" s="2917">
        <f t="shared" si="6"/>
        <v>351.5</v>
      </c>
    </row>
    <row r="73" spans="1:7">
      <c r="A73" s="2923">
        <v>11370301050</v>
      </c>
      <c r="B73" s="2915" t="s">
        <v>11589</v>
      </c>
      <c r="C73" s="2916" t="s">
        <v>1635</v>
      </c>
      <c r="D73" s="2916" t="s">
        <v>1634</v>
      </c>
      <c r="E73" s="4041">
        <v>5.66</v>
      </c>
      <c r="F73" s="2917">
        <f>E73*Оглавление!$B$14</f>
        <v>537.70000000000005</v>
      </c>
      <c r="G73" s="2917">
        <f t="shared" si="6"/>
        <v>537.70000000000005</v>
      </c>
    </row>
    <row r="74" spans="1:7">
      <c r="A74" s="2924" t="s">
        <v>11318</v>
      </c>
      <c r="B74" s="2925"/>
      <c r="C74" s="2925"/>
      <c r="D74" s="2925"/>
      <c r="E74" s="2925"/>
      <c r="F74" s="2925"/>
      <c r="G74" s="2926"/>
    </row>
    <row r="75" spans="1:7">
      <c r="A75" s="2923">
        <v>11234021100</v>
      </c>
      <c r="B75" s="2915" t="s">
        <v>11319</v>
      </c>
      <c r="C75" s="2916" t="s">
        <v>3474</v>
      </c>
      <c r="D75" s="2916" t="s">
        <v>1616</v>
      </c>
      <c r="E75" s="4041">
        <v>4.67</v>
      </c>
      <c r="F75" s="2917">
        <f>E75*Оглавление!$B$14</f>
        <v>443.65</v>
      </c>
      <c r="G75" s="2917">
        <f t="shared" ref="G75:G78" si="7">F75-F75*$B$4/100</f>
        <v>443.65</v>
      </c>
    </row>
    <row r="76" spans="1:7">
      <c r="A76" s="2923">
        <v>11234061100</v>
      </c>
      <c r="B76" s="2915" t="s">
        <v>11319</v>
      </c>
      <c r="C76" s="2916" t="s">
        <v>1618</v>
      </c>
      <c r="D76" s="2916" t="s">
        <v>1616</v>
      </c>
      <c r="E76" s="4041">
        <v>6.64</v>
      </c>
      <c r="F76" s="2917">
        <f>E76*Оглавление!$B$14</f>
        <v>630.79999999999995</v>
      </c>
      <c r="G76" s="2917">
        <f t="shared" si="7"/>
        <v>630.79999999999995</v>
      </c>
    </row>
    <row r="77" spans="1:7">
      <c r="A77" s="2923">
        <v>11234071050</v>
      </c>
      <c r="B77" s="2915" t="s">
        <v>11319</v>
      </c>
      <c r="C77" s="2916" t="s">
        <v>12866</v>
      </c>
      <c r="D77" s="2916" t="s">
        <v>1634</v>
      </c>
      <c r="E77" s="4041">
        <v>11.96</v>
      </c>
      <c r="F77" s="2917">
        <f>E77*Оглавление!$B$14</f>
        <v>1136.2</v>
      </c>
      <c r="G77" s="2917">
        <f t="shared" si="7"/>
        <v>1136.2</v>
      </c>
    </row>
    <row r="78" spans="1:7">
      <c r="A78" s="2923">
        <v>11234081005</v>
      </c>
      <c r="B78" s="2915" t="s">
        <v>11319</v>
      </c>
      <c r="C78" s="2916" t="s">
        <v>10157</v>
      </c>
      <c r="D78" s="2916" t="s">
        <v>1619</v>
      </c>
      <c r="E78" s="4041">
        <v>15.06</v>
      </c>
      <c r="F78" s="2917">
        <f>E78*Оглавление!$B$14</f>
        <v>1430.7</v>
      </c>
      <c r="G78" s="2917">
        <f t="shared" si="7"/>
        <v>1430.7</v>
      </c>
    </row>
    <row r="79" spans="1:7">
      <c r="A79" s="2924" t="s">
        <v>1639</v>
      </c>
      <c r="B79" s="2925"/>
      <c r="C79" s="2925"/>
      <c r="D79" s="2925"/>
      <c r="E79" s="2925"/>
      <c r="F79" s="2925"/>
      <c r="G79" s="2926"/>
    </row>
    <row r="80" spans="1:7">
      <c r="A80" s="2892">
        <v>11380331001</v>
      </c>
      <c r="B80" s="2915" t="s">
        <v>1640</v>
      </c>
      <c r="C80" s="2916" t="s">
        <v>1641</v>
      </c>
      <c r="D80" s="2927" t="s">
        <v>1642</v>
      </c>
      <c r="E80" s="4041">
        <v>2.56</v>
      </c>
      <c r="F80" s="2917">
        <f>E80*Оглавление!$B$14</f>
        <v>243.20000000000002</v>
      </c>
      <c r="G80" s="2917">
        <f t="shared" ref="G80:G86" si="8">F80-F80*$B$4/100</f>
        <v>243.20000000000002</v>
      </c>
    </row>
    <row r="81" spans="1:7">
      <c r="A81" s="2892">
        <v>11380431001</v>
      </c>
      <c r="B81" s="2915" t="s">
        <v>1643</v>
      </c>
      <c r="C81" s="2916">
        <v>20</v>
      </c>
      <c r="D81" s="2927" t="s">
        <v>1642</v>
      </c>
      <c r="E81" s="4041">
        <v>2.77</v>
      </c>
      <c r="F81" s="2917">
        <f>E81*Оглавление!$B$14</f>
        <v>263.14999999999998</v>
      </c>
      <c r="G81" s="2917">
        <f t="shared" si="8"/>
        <v>263.14999999999998</v>
      </c>
    </row>
    <row r="82" spans="1:7">
      <c r="A82" s="2892">
        <v>11380531001</v>
      </c>
      <c r="B82" s="2915" t="s">
        <v>1643</v>
      </c>
      <c r="C82" s="2916">
        <v>25</v>
      </c>
      <c r="D82" s="2927" t="s">
        <v>1642</v>
      </c>
      <c r="E82" s="4041">
        <v>3.66</v>
      </c>
      <c r="F82" s="2917">
        <f>E82*Оглавление!$B$14</f>
        <v>347.7</v>
      </c>
      <c r="G82" s="2917">
        <f t="shared" si="8"/>
        <v>347.7</v>
      </c>
    </row>
    <row r="83" spans="1:7">
      <c r="A83" s="2892">
        <v>11380631001</v>
      </c>
      <c r="B83" s="2915" t="s">
        <v>1640</v>
      </c>
      <c r="C83" s="2916">
        <v>32</v>
      </c>
      <c r="D83" s="2927" t="s">
        <v>1642</v>
      </c>
      <c r="E83" s="4041">
        <v>4.51</v>
      </c>
      <c r="F83" s="2917">
        <f>E83*Оглавление!$B$14</f>
        <v>428.45</v>
      </c>
      <c r="G83" s="2917">
        <f t="shared" si="8"/>
        <v>428.45</v>
      </c>
    </row>
    <row r="84" spans="1:7">
      <c r="A84" s="2892">
        <v>11380731001</v>
      </c>
      <c r="B84" s="2915" t="s">
        <v>1644</v>
      </c>
      <c r="C84" s="2916">
        <v>40</v>
      </c>
      <c r="D84" s="2927" t="s">
        <v>1645</v>
      </c>
      <c r="E84" s="4041">
        <v>6.88</v>
      </c>
      <c r="F84" s="2917">
        <f>E84*Оглавление!$B$14</f>
        <v>653.6</v>
      </c>
      <c r="G84" s="2917">
        <f t="shared" si="8"/>
        <v>653.6</v>
      </c>
    </row>
    <row r="85" spans="1:7">
      <c r="A85" s="2892">
        <v>11380831001</v>
      </c>
      <c r="B85" s="2915" t="s">
        <v>1646</v>
      </c>
      <c r="C85" s="2916">
        <v>50</v>
      </c>
      <c r="D85" s="2927" t="s">
        <v>1645</v>
      </c>
      <c r="E85" s="4041">
        <v>8.5299999999999994</v>
      </c>
      <c r="F85" s="2917">
        <f>E85*Оглавление!$B$14</f>
        <v>810.34999999999991</v>
      </c>
      <c r="G85" s="2917">
        <f t="shared" si="8"/>
        <v>810.34999999999991</v>
      </c>
    </row>
    <row r="86" spans="1:7">
      <c r="A86" s="2892">
        <v>11380931001</v>
      </c>
      <c r="B86" s="2915" t="s">
        <v>1647</v>
      </c>
      <c r="C86" s="2916">
        <v>63</v>
      </c>
      <c r="D86" s="2927" t="s">
        <v>1645</v>
      </c>
      <c r="E86" s="4041">
        <v>10.24</v>
      </c>
      <c r="F86" s="2917">
        <f>E86*Оглавление!$B$14</f>
        <v>972.80000000000007</v>
      </c>
      <c r="G86" s="2917">
        <f t="shared" si="8"/>
        <v>972.80000000000007</v>
      </c>
    </row>
    <row r="87" spans="1:7">
      <c r="A87" s="2924" t="s">
        <v>1648</v>
      </c>
      <c r="B87" s="2925"/>
      <c r="C87" s="2925"/>
      <c r="D87" s="2925"/>
      <c r="E87" s="2925"/>
      <c r="F87" s="2925"/>
      <c r="G87" s="2926"/>
    </row>
    <row r="88" spans="1:7">
      <c r="A88" s="2892">
        <v>11600011001</v>
      </c>
      <c r="B88" s="2915" t="s">
        <v>1649</v>
      </c>
      <c r="C88" s="2916">
        <v>16</v>
      </c>
      <c r="D88" s="2916" t="s">
        <v>1650</v>
      </c>
      <c r="E88" s="4354">
        <v>1.56</v>
      </c>
      <c r="F88" s="2917">
        <f>E88*Оглавление!$B$14</f>
        <v>148.20000000000002</v>
      </c>
      <c r="G88" s="2917">
        <f t="shared" ref="G88:G92" si="9">F88-F88*$B$4/100</f>
        <v>148.20000000000002</v>
      </c>
    </row>
    <row r="89" spans="1:7">
      <c r="A89" s="2892">
        <v>11600021001</v>
      </c>
      <c r="B89" s="2915" t="s">
        <v>1649</v>
      </c>
      <c r="C89" s="2916">
        <v>20</v>
      </c>
      <c r="D89" s="2916" t="s">
        <v>1650</v>
      </c>
      <c r="E89" s="4354">
        <v>1.99</v>
      </c>
      <c r="F89" s="2917">
        <f>E89*Оглавление!$B$14</f>
        <v>189.05</v>
      </c>
      <c r="G89" s="2917">
        <f t="shared" si="9"/>
        <v>189.05</v>
      </c>
    </row>
    <row r="90" spans="1:7">
      <c r="A90" s="2892">
        <v>11600031001</v>
      </c>
      <c r="B90" s="2915" t="s">
        <v>1649</v>
      </c>
      <c r="C90" s="2916">
        <v>25</v>
      </c>
      <c r="D90" s="2916" t="s">
        <v>1650</v>
      </c>
      <c r="E90" s="4354">
        <v>2.65</v>
      </c>
      <c r="F90" s="2917">
        <f>E90*Оглавление!$B$14</f>
        <v>251.75</v>
      </c>
      <c r="G90" s="2917">
        <f t="shared" si="9"/>
        <v>251.75</v>
      </c>
    </row>
    <row r="91" spans="1:7">
      <c r="A91" s="2892">
        <v>11600041001</v>
      </c>
      <c r="B91" s="2915" t="s">
        <v>1649</v>
      </c>
      <c r="C91" s="2916">
        <v>32</v>
      </c>
      <c r="D91" s="2916" t="s">
        <v>1651</v>
      </c>
      <c r="E91" s="4354">
        <v>5.63</v>
      </c>
      <c r="F91" s="2917">
        <f>E91*Оглавление!$B$14</f>
        <v>534.85</v>
      </c>
      <c r="G91" s="2917">
        <f t="shared" si="9"/>
        <v>534.85</v>
      </c>
    </row>
    <row r="92" spans="1:7">
      <c r="A92" s="2892">
        <v>11600051001</v>
      </c>
      <c r="B92" s="2928" t="s">
        <v>1652</v>
      </c>
      <c r="C92" s="2916">
        <v>40</v>
      </c>
      <c r="D92" s="2916" t="s">
        <v>1653</v>
      </c>
      <c r="E92" s="4354">
        <v>9.2799999999999994</v>
      </c>
      <c r="F92" s="2917">
        <f>E92*Оглавление!$B$14</f>
        <v>881.59999999999991</v>
      </c>
      <c r="G92" s="2917">
        <f t="shared" si="9"/>
        <v>881.59999999999991</v>
      </c>
    </row>
    <row r="93" spans="1:7">
      <c r="A93" s="2924" t="s">
        <v>1654</v>
      </c>
      <c r="B93" s="2925"/>
      <c r="C93" s="2925"/>
      <c r="D93" s="2925"/>
      <c r="E93" s="2925"/>
      <c r="F93" s="2925"/>
      <c r="G93" s="2926"/>
    </row>
    <row r="94" spans="1:7">
      <c r="A94" s="2892">
        <v>11600311001</v>
      </c>
      <c r="B94" s="2915" t="s">
        <v>1655</v>
      </c>
      <c r="C94" s="2916" t="s">
        <v>1656</v>
      </c>
      <c r="D94" s="2916" t="s">
        <v>1657</v>
      </c>
      <c r="E94" s="4041">
        <v>9.18</v>
      </c>
      <c r="F94" s="2917">
        <f>E94*Оглавление!$B$14</f>
        <v>872.1</v>
      </c>
      <c r="G94" s="2917">
        <f t="shared" ref="G94:G98" si="10">F94-F94*$B$4/100</f>
        <v>872.1</v>
      </c>
    </row>
    <row r="95" spans="1:7">
      <c r="A95" s="2892">
        <v>11600321001</v>
      </c>
      <c r="B95" s="2915" t="s">
        <v>1658</v>
      </c>
      <c r="C95" s="2916" t="s">
        <v>7164</v>
      </c>
      <c r="D95" s="2916" t="s">
        <v>1657</v>
      </c>
      <c r="E95" s="4041">
        <v>12.08</v>
      </c>
      <c r="F95" s="2917">
        <f>E95*Оглавление!$B$14</f>
        <v>1147.5999999999999</v>
      </c>
      <c r="G95" s="2917">
        <f t="shared" si="10"/>
        <v>1147.5999999999999</v>
      </c>
    </row>
    <row r="96" spans="1:7">
      <c r="A96" s="2892">
        <v>11600331001</v>
      </c>
      <c r="B96" s="2915" t="s">
        <v>1658</v>
      </c>
      <c r="C96" s="2916" t="s">
        <v>7165</v>
      </c>
      <c r="D96" s="2916" t="s">
        <v>1657</v>
      </c>
      <c r="E96" s="4041">
        <v>13.64</v>
      </c>
      <c r="F96" s="2917">
        <f>E96*Оглавление!$B$14</f>
        <v>1295.8</v>
      </c>
      <c r="G96" s="2917">
        <f t="shared" si="10"/>
        <v>1295.8</v>
      </c>
    </row>
    <row r="97" spans="1:7">
      <c r="A97" s="2892">
        <v>11600341001</v>
      </c>
      <c r="B97" s="2915" t="s">
        <v>1655</v>
      </c>
      <c r="C97" s="2916" t="s">
        <v>1659</v>
      </c>
      <c r="D97" s="2916" t="s">
        <v>1660</v>
      </c>
      <c r="E97" s="4041">
        <v>27.67</v>
      </c>
      <c r="F97" s="2917">
        <f>E97*Оглавление!$B$14</f>
        <v>2628.65</v>
      </c>
      <c r="G97" s="2917">
        <f t="shared" si="10"/>
        <v>2628.65</v>
      </c>
    </row>
    <row r="98" spans="1:7">
      <c r="A98" s="2892">
        <v>11600351001</v>
      </c>
      <c r="B98" s="2915" t="s">
        <v>1655</v>
      </c>
      <c r="C98" s="2916" t="s">
        <v>11254</v>
      </c>
      <c r="D98" s="2916" t="s">
        <v>1712</v>
      </c>
      <c r="E98" s="4041">
        <v>54.24</v>
      </c>
      <c r="F98" s="2917">
        <f>E98*Оглавление!$B$14</f>
        <v>5152.8</v>
      </c>
      <c r="G98" s="2917">
        <f t="shared" si="10"/>
        <v>5152.8</v>
      </c>
    </row>
    <row r="99" spans="1:7">
      <c r="A99" s="2959" t="s">
        <v>11320</v>
      </c>
      <c r="B99" s="2970"/>
      <c r="C99" s="2970"/>
      <c r="D99" s="2970"/>
      <c r="E99" s="2970"/>
      <c r="F99" s="2970"/>
      <c r="G99" s="2971"/>
    </row>
    <row r="100" spans="1:7">
      <c r="A100" s="2923">
        <v>13777241001</v>
      </c>
      <c r="B100" s="2929" t="s">
        <v>11320</v>
      </c>
      <c r="C100" s="2916" t="s">
        <v>1656</v>
      </c>
      <c r="D100" s="2916" t="s">
        <v>1657</v>
      </c>
      <c r="E100" s="4041">
        <v>9.18</v>
      </c>
      <c r="F100" s="2917">
        <f>E100*Оглавление!$B$14</f>
        <v>872.1</v>
      </c>
      <c r="G100" s="2917">
        <f t="shared" ref="G100:G103" si="11">F100-F100*$B$4/100</f>
        <v>872.1</v>
      </c>
    </row>
    <row r="101" spans="1:7">
      <c r="A101" s="2923">
        <v>13777261001</v>
      </c>
      <c r="B101" s="2929" t="s">
        <v>11320</v>
      </c>
      <c r="C101" s="2916" t="s">
        <v>7164</v>
      </c>
      <c r="D101" s="2916" t="s">
        <v>1657</v>
      </c>
      <c r="E101" s="4041">
        <v>12.08</v>
      </c>
      <c r="F101" s="2917">
        <f>E101*Оглавление!$B$14</f>
        <v>1147.5999999999999</v>
      </c>
      <c r="G101" s="2917">
        <f t="shared" si="11"/>
        <v>1147.5999999999999</v>
      </c>
    </row>
    <row r="102" spans="1:7">
      <c r="A102" s="2923">
        <v>13777271001</v>
      </c>
      <c r="B102" s="2929" t="s">
        <v>11320</v>
      </c>
      <c r="C102" s="2916" t="s">
        <v>7165</v>
      </c>
      <c r="D102" s="2916" t="s">
        <v>1657</v>
      </c>
      <c r="E102" s="4041">
        <v>23.44</v>
      </c>
      <c r="F102" s="2917">
        <f>E102*Оглавление!$B$14</f>
        <v>2226.8000000000002</v>
      </c>
      <c r="G102" s="2917">
        <f t="shared" si="11"/>
        <v>2226.8000000000002</v>
      </c>
    </row>
    <row r="103" spans="1:7">
      <c r="A103" s="2923" t="s">
        <v>14309</v>
      </c>
      <c r="B103" s="2929" t="s">
        <v>14310</v>
      </c>
      <c r="C103" s="2916" t="s">
        <v>1659</v>
      </c>
      <c r="D103" s="2916" t="s">
        <v>1660</v>
      </c>
      <c r="E103" s="4041">
        <v>45.66</v>
      </c>
      <c r="F103" s="2917">
        <f>E103*Оглавление!$B$14</f>
        <v>4337.7</v>
      </c>
      <c r="G103" s="2917">
        <f t="shared" si="11"/>
        <v>4337.7</v>
      </c>
    </row>
    <row r="104" spans="1:7" ht="15" customHeight="1">
      <c r="A104" s="2930" t="s">
        <v>2909</v>
      </c>
      <c r="B104" s="2931"/>
      <c r="C104" s="2931"/>
      <c r="D104" s="2931"/>
      <c r="E104" s="2938"/>
      <c r="F104" s="2938"/>
      <c r="G104" s="2939"/>
    </row>
    <row r="105" spans="1:7">
      <c r="A105" s="2892">
        <v>11600611001</v>
      </c>
      <c r="B105" s="2929" t="s">
        <v>1662</v>
      </c>
      <c r="C105" s="2916" t="s">
        <v>1663</v>
      </c>
      <c r="D105" s="2916" t="s">
        <v>1657</v>
      </c>
      <c r="E105" s="4041">
        <v>12.08</v>
      </c>
      <c r="F105" s="2917">
        <f>E105*Оглавление!$B$14</f>
        <v>1147.5999999999999</v>
      </c>
      <c r="G105" s="2917">
        <f t="shared" ref="G105:G113" si="12">F105-F105*$B$4/100</f>
        <v>1147.5999999999999</v>
      </c>
    </row>
    <row r="106" spans="1:7">
      <c r="A106" s="2892">
        <v>11600621001</v>
      </c>
      <c r="B106" s="2929" t="s">
        <v>1662</v>
      </c>
      <c r="C106" s="2916" t="s">
        <v>1664</v>
      </c>
      <c r="D106" s="2916" t="s">
        <v>1657</v>
      </c>
      <c r="E106" s="4041">
        <v>13.64</v>
      </c>
      <c r="F106" s="2917">
        <f>E106*Оглавление!$B$14</f>
        <v>1295.8</v>
      </c>
      <c r="G106" s="2917">
        <f t="shared" si="12"/>
        <v>1295.8</v>
      </c>
    </row>
    <row r="107" spans="1:7">
      <c r="A107" s="2892">
        <v>11600631001</v>
      </c>
      <c r="B107" s="2929" t="s">
        <v>1662</v>
      </c>
      <c r="C107" s="2916" t="s">
        <v>1665</v>
      </c>
      <c r="D107" s="2916" t="s">
        <v>1657</v>
      </c>
      <c r="E107" s="4041">
        <v>13.64</v>
      </c>
      <c r="F107" s="2917">
        <f>E107*Оглавление!$B$14</f>
        <v>1295.8</v>
      </c>
      <c r="G107" s="2917">
        <f t="shared" si="12"/>
        <v>1295.8</v>
      </c>
    </row>
    <row r="108" spans="1:7">
      <c r="A108" s="2892">
        <v>11600641001</v>
      </c>
      <c r="B108" s="2929" t="s">
        <v>1666</v>
      </c>
      <c r="C108" s="2916" t="s">
        <v>1667</v>
      </c>
      <c r="D108" s="2916" t="s">
        <v>1660</v>
      </c>
      <c r="E108" s="4041">
        <v>27.67</v>
      </c>
      <c r="F108" s="2917">
        <f>E108*Оглавление!$B$14</f>
        <v>2628.65</v>
      </c>
      <c r="G108" s="2917">
        <f t="shared" si="12"/>
        <v>2628.65</v>
      </c>
    </row>
    <row r="109" spans="1:7">
      <c r="A109" s="2892">
        <v>11600651001</v>
      </c>
      <c r="B109" s="2929" t="s">
        <v>1662</v>
      </c>
      <c r="C109" s="2916" t="s">
        <v>1668</v>
      </c>
      <c r="D109" s="2916" t="s">
        <v>1660</v>
      </c>
      <c r="E109" s="4041">
        <v>27.67</v>
      </c>
      <c r="F109" s="2917">
        <f>E109*Оглавление!$B$14</f>
        <v>2628.65</v>
      </c>
      <c r="G109" s="2917">
        <f t="shared" si="12"/>
        <v>2628.65</v>
      </c>
    </row>
    <row r="110" spans="1:7">
      <c r="A110" s="2892">
        <v>11600661001</v>
      </c>
      <c r="B110" s="2929" t="s">
        <v>1666</v>
      </c>
      <c r="C110" s="2916" t="s">
        <v>1669</v>
      </c>
      <c r="D110" s="2916" t="s">
        <v>1660</v>
      </c>
      <c r="E110" s="4041">
        <v>27.67</v>
      </c>
      <c r="F110" s="2917">
        <f>E110*Оглавление!$B$14</f>
        <v>2628.65</v>
      </c>
      <c r="G110" s="2917">
        <f t="shared" si="12"/>
        <v>2628.65</v>
      </c>
    </row>
    <row r="111" spans="1:7">
      <c r="A111" s="2892">
        <v>11600671001</v>
      </c>
      <c r="B111" s="2929" t="s">
        <v>1662</v>
      </c>
      <c r="C111" s="2916" t="s">
        <v>1670</v>
      </c>
      <c r="D111" s="2916" t="s">
        <v>1712</v>
      </c>
      <c r="E111" s="4041">
        <v>54.24</v>
      </c>
      <c r="F111" s="2917">
        <f>E111*Оглавление!$B$14</f>
        <v>5152.8</v>
      </c>
      <c r="G111" s="2917">
        <f t="shared" si="12"/>
        <v>5152.8</v>
      </c>
    </row>
    <row r="112" spans="1:7">
      <c r="A112" s="2892">
        <v>11600681001</v>
      </c>
      <c r="B112" s="2929" t="s">
        <v>1662</v>
      </c>
      <c r="C112" s="2916" t="s">
        <v>1671</v>
      </c>
      <c r="D112" s="2916" t="s">
        <v>1712</v>
      </c>
      <c r="E112" s="4041">
        <v>54.24</v>
      </c>
      <c r="F112" s="2917">
        <f>E112*Оглавление!$B$14</f>
        <v>5152.8</v>
      </c>
      <c r="G112" s="2917">
        <f t="shared" si="12"/>
        <v>5152.8</v>
      </c>
    </row>
    <row r="113" spans="1:7">
      <c r="A113" s="2892">
        <v>11600691001</v>
      </c>
      <c r="B113" s="2929" t="s">
        <v>1662</v>
      </c>
      <c r="C113" s="2916" t="s">
        <v>1672</v>
      </c>
      <c r="D113" s="2916" t="s">
        <v>1712</v>
      </c>
      <c r="E113" s="4041">
        <v>54.24</v>
      </c>
      <c r="F113" s="2917">
        <f>E113*Оглавление!$B$14</f>
        <v>5152.8</v>
      </c>
      <c r="G113" s="2917">
        <f t="shared" si="12"/>
        <v>5152.8</v>
      </c>
    </row>
    <row r="114" spans="1:7">
      <c r="A114" s="2930" t="s">
        <v>11321</v>
      </c>
      <c r="B114" s="2931"/>
      <c r="C114" s="2931"/>
      <c r="D114" s="2931"/>
      <c r="E114" s="2925"/>
      <c r="F114" s="2925"/>
      <c r="G114" s="2926"/>
    </row>
    <row r="115" spans="1:7">
      <c r="A115" s="2923">
        <v>13777301001</v>
      </c>
      <c r="B115" s="2932" t="s">
        <v>11321</v>
      </c>
      <c r="C115" s="2916" t="s">
        <v>7169</v>
      </c>
      <c r="D115" s="2916" t="s">
        <v>1657</v>
      </c>
      <c r="E115" s="4041">
        <v>12.08</v>
      </c>
      <c r="F115" s="2917">
        <f>E115*Оглавление!$B$14</f>
        <v>1147.5999999999999</v>
      </c>
      <c r="G115" s="2917">
        <f t="shared" ref="G115:G119" si="13">F115-F115*$B$4/100</f>
        <v>1147.5999999999999</v>
      </c>
    </row>
    <row r="116" spans="1:7">
      <c r="A116" s="2923">
        <v>13777311001</v>
      </c>
      <c r="B116" s="2932" t="s">
        <v>11321</v>
      </c>
      <c r="C116" s="2916" t="s">
        <v>7173</v>
      </c>
      <c r="D116" s="2916" t="s">
        <v>1657</v>
      </c>
      <c r="E116" s="4041">
        <v>13.64</v>
      </c>
      <c r="F116" s="2917">
        <f>E116*Оглавление!$B$14</f>
        <v>1295.8</v>
      </c>
      <c r="G116" s="2917">
        <f t="shared" si="13"/>
        <v>1295.8</v>
      </c>
    </row>
    <row r="117" spans="1:7">
      <c r="A117" s="2923">
        <v>13777321001</v>
      </c>
      <c r="B117" s="2932" t="s">
        <v>11321</v>
      </c>
      <c r="C117" s="2916" t="s">
        <v>7174</v>
      </c>
      <c r="D117" s="2916" t="s">
        <v>1657</v>
      </c>
      <c r="E117" s="4041">
        <v>13.64</v>
      </c>
      <c r="F117" s="2917">
        <f>E117*Оглавление!$B$14</f>
        <v>1295.8</v>
      </c>
      <c r="G117" s="2917">
        <f t="shared" si="13"/>
        <v>1295.8</v>
      </c>
    </row>
    <row r="118" spans="1:7">
      <c r="A118" s="2923">
        <v>13777331001</v>
      </c>
      <c r="B118" s="2932" t="s">
        <v>11321</v>
      </c>
      <c r="C118" s="2916" t="s">
        <v>7176</v>
      </c>
      <c r="D118" s="2916" t="s">
        <v>1660</v>
      </c>
      <c r="E118" s="4041">
        <v>39.61</v>
      </c>
      <c r="F118" s="2917">
        <f>E118*Оглавление!$B$14</f>
        <v>3762.95</v>
      </c>
      <c r="G118" s="2917">
        <f t="shared" si="13"/>
        <v>3762.95</v>
      </c>
    </row>
    <row r="119" spans="1:7">
      <c r="A119" s="2923" t="s">
        <v>14311</v>
      </c>
      <c r="B119" s="2932" t="s">
        <v>14312</v>
      </c>
      <c r="C119" s="2916" t="s">
        <v>1669</v>
      </c>
      <c r="D119" s="2916" t="s">
        <v>1660</v>
      </c>
      <c r="E119" s="4041">
        <v>44.86</v>
      </c>
      <c r="F119" s="2917">
        <f>E119*Оглавление!$B$14</f>
        <v>4261.7</v>
      </c>
      <c r="G119" s="2917">
        <f t="shared" si="13"/>
        <v>4261.7</v>
      </c>
    </row>
    <row r="120" spans="1:7" ht="15" customHeight="1">
      <c r="A120" s="2930" t="s">
        <v>2910</v>
      </c>
      <c r="B120" s="2931"/>
      <c r="C120" s="2931"/>
      <c r="D120" s="2931"/>
      <c r="E120" s="2938"/>
      <c r="F120" s="2938"/>
      <c r="G120" s="2939"/>
    </row>
    <row r="121" spans="1:7">
      <c r="A121" s="2892">
        <v>11600711001</v>
      </c>
      <c r="B121" s="2929" t="s">
        <v>1673</v>
      </c>
      <c r="C121" s="2916" t="s">
        <v>1674</v>
      </c>
      <c r="D121" s="2916" t="s">
        <v>1657</v>
      </c>
      <c r="E121" s="4041">
        <v>12.08</v>
      </c>
      <c r="F121" s="2917">
        <f>E121*Оглавление!$B$14</f>
        <v>1147.5999999999999</v>
      </c>
      <c r="G121" s="2917">
        <f t="shared" ref="G121:G125" si="14">F121-F121*$B$4/100</f>
        <v>1147.5999999999999</v>
      </c>
    </row>
    <row r="122" spans="1:7">
      <c r="A122" s="2892">
        <v>11600721001</v>
      </c>
      <c r="B122" s="2929" t="s">
        <v>1673</v>
      </c>
      <c r="C122" s="2916" t="s">
        <v>1675</v>
      </c>
      <c r="D122" s="2916" t="s">
        <v>1657</v>
      </c>
      <c r="E122" s="4041">
        <v>13.64</v>
      </c>
      <c r="F122" s="2917">
        <f>E122*Оглавление!$B$14</f>
        <v>1295.8</v>
      </c>
      <c r="G122" s="2917">
        <f t="shared" si="14"/>
        <v>1295.8</v>
      </c>
    </row>
    <row r="123" spans="1:7">
      <c r="A123" s="2892">
        <v>11600731001</v>
      </c>
      <c r="B123" s="2929" t="s">
        <v>1673</v>
      </c>
      <c r="C123" s="2916" t="s">
        <v>1676</v>
      </c>
      <c r="D123" s="2916" t="s">
        <v>1657</v>
      </c>
      <c r="E123" s="4041">
        <v>13.64</v>
      </c>
      <c r="F123" s="2917">
        <f>E123*Оглавление!$B$14</f>
        <v>1295.8</v>
      </c>
      <c r="G123" s="2917">
        <f t="shared" si="14"/>
        <v>1295.8</v>
      </c>
    </row>
    <row r="124" spans="1:7">
      <c r="A124" s="2892">
        <v>11600741001</v>
      </c>
      <c r="B124" s="2929" t="s">
        <v>1673</v>
      </c>
      <c r="C124" s="2916" t="s">
        <v>1677</v>
      </c>
      <c r="D124" s="2916" t="s">
        <v>1660</v>
      </c>
      <c r="E124" s="4041">
        <v>27.67</v>
      </c>
      <c r="F124" s="2917">
        <f>E124*Оглавление!$B$14</f>
        <v>2628.65</v>
      </c>
      <c r="G124" s="2917">
        <f t="shared" si="14"/>
        <v>2628.65</v>
      </c>
    </row>
    <row r="125" spans="1:7">
      <c r="A125" s="2892">
        <v>11600751001</v>
      </c>
      <c r="B125" s="2929" t="s">
        <v>1673</v>
      </c>
      <c r="C125" s="2916" t="s">
        <v>2885</v>
      </c>
      <c r="D125" s="2916" t="s">
        <v>1660</v>
      </c>
      <c r="E125" s="4041">
        <v>27.67</v>
      </c>
      <c r="F125" s="2917">
        <f>E125*Оглавление!$B$14</f>
        <v>2628.65</v>
      </c>
      <c r="G125" s="2917">
        <f t="shared" si="14"/>
        <v>2628.65</v>
      </c>
    </row>
    <row r="126" spans="1:7">
      <c r="A126" s="2930" t="s">
        <v>11322</v>
      </c>
      <c r="B126" s="2931"/>
      <c r="C126" s="2931"/>
      <c r="D126" s="2931"/>
      <c r="E126" s="2925"/>
      <c r="F126" s="2925"/>
      <c r="G126" s="2926"/>
    </row>
    <row r="127" spans="1:7">
      <c r="A127" s="2933">
        <v>13777391001</v>
      </c>
      <c r="B127" s="2932" t="s">
        <v>11322</v>
      </c>
      <c r="C127" s="2916" t="s">
        <v>7170</v>
      </c>
      <c r="D127" s="2916" t="s">
        <v>1657</v>
      </c>
      <c r="E127" s="4041">
        <v>12.08</v>
      </c>
      <c r="F127" s="2917">
        <f>E127*Оглавление!$B$14</f>
        <v>1147.5999999999999</v>
      </c>
      <c r="G127" s="2917">
        <f t="shared" ref="G127:G128" si="15">F127-F127*$B$4/100</f>
        <v>1147.5999999999999</v>
      </c>
    </row>
    <row r="128" spans="1:7">
      <c r="A128" s="2933">
        <v>13777401001</v>
      </c>
      <c r="B128" s="2932" t="s">
        <v>11322</v>
      </c>
      <c r="C128" s="2916" t="s">
        <v>11323</v>
      </c>
      <c r="D128" s="2916" t="s">
        <v>1657</v>
      </c>
      <c r="E128" s="4041">
        <v>13.64</v>
      </c>
      <c r="F128" s="2917">
        <f>E128*Оглавление!$B$14</f>
        <v>1295.8</v>
      </c>
      <c r="G128" s="2917">
        <f t="shared" si="15"/>
        <v>1295.8</v>
      </c>
    </row>
    <row r="129" spans="1:7" ht="15" customHeight="1">
      <c r="A129" s="2930" t="s">
        <v>11325</v>
      </c>
      <c r="B129" s="2931"/>
      <c r="C129" s="2931"/>
      <c r="D129" s="2931"/>
      <c r="E129" s="2938"/>
      <c r="F129" s="2938"/>
      <c r="G129" s="2939"/>
    </row>
    <row r="130" spans="1:7">
      <c r="A130" s="2892">
        <v>11600811001</v>
      </c>
      <c r="B130" s="2929" t="s">
        <v>1679</v>
      </c>
      <c r="C130" s="2916" t="s">
        <v>1680</v>
      </c>
      <c r="D130" s="2916" t="s">
        <v>1657</v>
      </c>
      <c r="E130" s="4041">
        <v>9.18</v>
      </c>
      <c r="F130" s="2917">
        <f>E130*Оглавление!$B$14</f>
        <v>872.1</v>
      </c>
      <c r="G130" s="2917">
        <f t="shared" ref="G130:G139" si="16">F130-F130*$B$4/100</f>
        <v>872.1</v>
      </c>
    </row>
    <row r="131" spans="1:7">
      <c r="A131" s="2892">
        <v>11600821001</v>
      </c>
      <c r="B131" s="2929" t="s">
        <v>1681</v>
      </c>
      <c r="C131" s="2916" t="s">
        <v>1682</v>
      </c>
      <c r="D131" s="2916" t="s">
        <v>1657</v>
      </c>
      <c r="E131" s="4041">
        <v>9.18</v>
      </c>
      <c r="F131" s="2917">
        <f>E131*Оглавление!$B$14</f>
        <v>872.1</v>
      </c>
      <c r="G131" s="2917">
        <f t="shared" si="16"/>
        <v>872.1</v>
      </c>
    </row>
    <row r="132" spans="1:7">
      <c r="A132" s="2892">
        <v>11600831001</v>
      </c>
      <c r="B132" s="2929" t="s">
        <v>1681</v>
      </c>
      <c r="C132" s="2916" t="s">
        <v>1683</v>
      </c>
      <c r="D132" s="2916" t="s">
        <v>1657</v>
      </c>
      <c r="E132" s="4041">
        <v>12.08</v>
      </c>
      <c r="F132" s="2917">
        <f>E132*Оглавление!$B$14</f>
        <v>1147.5999999999999</v>
      </c>
      <c r="G132" s="2917">
        <f t="shared" si="16"/>
        <v>1147.5999999999999</v>
      </c>
    </row>
    <row r="133" spans="1:7">
      <c r="A133" s="2892">
        <v>11600841001</v>
      </c>
      <c r="B133" s="2929" t="s">
        <v>1681</v>
      </c>
      <c r="C133" s="2916" t="s">
        <v>1684</v>
      </c>
      <c r="D133" s="2916" t="s">
        <v>1657</v>
      </c>
      <c r="E133" s="4041">
        <v>12.08</v>
      </c>
      <c r="F133" s="2917">
        <f>E133*Оглавление!$B$14</f>
        <v>1147.5999999999999</v>
      </c>
      <c r="G133" s="2917">
        <f t="shared" si="16"/>
        <v>1147.5999999999999</v>
      </c>
    </row>
    <row r="134" spans="1:7">
      <c r="A134" s="2892">
        <v>11600851001</v>
      </c>
      <c r="B134" s="2929" t="s">
        <v>1681</v>
      </c>
      <c r="C134" s="2916" t="s">
        <v>1685</v>
      </c>
      <c r="D134" s="2916" t="s">
        <v>1657</v>
      </c>
      <c r="E134" s="4041">
        <v>12.08</v>
      </c>
      <c r="F134" s="2917">
        <f>E134*Оглавление!$B$14</f>
        <v>1147.5999999999999</v>
      </c>
      <c r="G134" s="2917">
        <f t="shared" si="16"/>
        <v>1147.5999999999999</v>
      </c>
    </row>
    <row r="135" spans="1:7">
      <c r="A135" s="2892">
        <v>11600861001</v>
      </c>
      <c r="B135" s="2929" t="s">
        <v>1681</v>
      </c>
      <c r="C135" s="2916" t="s">
        <v>1686</v>
      </c>
      <c r="D135" s="2916" t="s">
        <v>1660</v>
      </c>
      <c r="E135" s="4041">
        <v>27.67</v>
      </c>
      <c r="F135" s="2917">
        <f>E135*Оглавление!$B$14</f>
        <v>2628.65</v>
      </c>
      <c r="G135" s="2917">
        <f t="shared" si="16"/>
        <v>2628.65</v>
      </c>
    </row>
    <row r="136" spans="1:7">
      <c r="A136" s="2892">
        <v>11600871001</v>
      </c>
      <c r="B136" s="2929" t="s">
        <v>1681</v>
      </c>
      <c r="C136" s="2916" t="s">
        <v>1687</v>
      </c>
      <c r="D136" s="2916" t="s">
        <v>1660</v>
      </c>
      <c r="E136" s="4041">
        <v>27.67</v>
      </c>
      <c r="F136" s="2917">
        <f>E136*Оглавление!$B$14</f>
        <v>2628.65</v>
      </c>
      <c r="G136" s="2917">
        <f t="shared" si="16"/>
        <v>2628.65</v>
      </c>
    </row>
    <row r="137" spans="1:7">
      <c r="A137" s="2892">
        <v>11600891001</v>
      </c>
      <c r="B137" s="2929" t="s">
        <v>1681</v>
      </c>
      <c r="C137" s="2916" t="s">
        <v>1688</v>
      </c>
      <c r="D137" s="2916" t="s">
        <v>1660</v>
      </c>
      <c r="E137" s="4041">
        <v>27.67</v>
      </c>
      <c r="F137" s="2917">
        <f>E137*Оглавление!$B$14</f>
        <v>2628.65</v>
      </c>
      <c r="G137" s="2917">
        <f t="shared" si="16"/>
        <v>2628.65</v>
      </c>
    </row>
    <row r="138" spans="1:7">
      <c r="A138" s="2892">
        <v>11600911001</v>
      </c>
      <c r="B138" s="2929" t="s">
        <v>1681</v>
      </c>
      <c r="C138" s="2916" t="s">
        <v>1689</v>
      </c>
      <c r="D138" s="2916" t="s">
        <v>1660</v>
      </c>
      <c r="E138" s="4041">
        <v>27.67</v>
      </c>
      <c r="F138" s="2917">
        <f>E138*Оглавление!$B$14</f>
        <v>2628.65</v>
      </c>
      <c r="G138" s="2917">
        <f t="shared" si="16"/>
        <v>2628.65</v>
      </c>
    </row>
    <row r="139" spans="1:7">
      <c r="A139" s="2892">
        <v>11600921001</v>
      </c>
      <c r="B139" s="2929" t="s">
        <v>1681</v>
      </c>
      <c r="C139" s="2916" t="s">
        <v>1690</v>
      </c>
      <c r="D139" s="2916" t="s">
        <v>11591</v>
      </c>
      <c r="E139" s="4041">
        <v>54.24</v>
      </c>
      <c r="F139" s="2917">
        <f>E139*Оглавление!$B$14</f>
        <v>5152.8</v>
      </c>
      <c r="G139" s="2917">
        <f t="shared" si="16"/>
        <v>5152.8</v>
      </c>
    </row>
    <row r="140" spans="1:7">
      <c r="A140" s="2930" t="s">
        <v>11324</v>
      </c>
      <c r="B140" s="2931"/>
      <c r="C140" s="2931"/>
      <c r="D140" s="2931"/>
      <c r="E140" s="2925"/>
      <c r="F140" s="2925"/>
      <c r="G140" s="2926"/>
    </row>
    <row r="141" spans="1:7">
      <c r="A141" s="2923">
        <v>13777411001</v>
      </c>
      <c r="B141" s="2934" t="s">
        <v>11324</v>
      </c>
      <c r="C141" s="2916" t="s">
        <v>1680</v>
      </c>
      <c r="D141" s="2916" t="s">
        <v>1657</v>
      </c>
      <c r="E141" s="4041">
        <v>9.18</v>
      </c>
      <c r="F141" s="2917">
        <f>E141*Оглавление!$B$14</f>
        <v>872.1</v>
      </c>
      <c r="G141" s="2917">
        <f t="shared" ref="G141:G145" si="17">F141-F141*$B$4/100</f>
        <v>872.1</v>
      </c>
    </row>
    <row r="142" spans="1:7">
      <c r="A142" s="2923">
        <v>13777421001</v>
      </c>
      <c r="B142" s="2934" t="s">
        <v>11324</v>
      </c>
      <c r="C142" s="2916" t="s">
        <v>7172</v>
      </c>
      <c r="D142" s="2916" t="s">
        <v>1657</v>
      </c>
      <c r="E142" s="4041">
        <v>9.18</v>
      </c>
      <c r="F142" s="2917">
        <f>E142*Оглавление!$B$14</f>
        <v>872.1</v>
      </c>
      <c r="G142" s="2917">
        <f t="shared" si="17"/>
        <v>872.1</v>
      </c>
    </row>
    <row r="143" spans="1:7">
      <c r="A143" s="2923">
        <v>13777431001</v>
      </c>
      <c r="B143" s="2934" t="s">
        <v>11324</v>
      </c>
      <c r="C143" s="2916" t="s">
        <v>1683</v>
      </c>
      <c r="D143" s="2916" t="s">
        <v>1657</v>
      </c>
      <c r="E143" s="4041">
        <v>12.08</v>
      </c>
      <c r="F143" s="2917">
        <f>E143*Оглавление!$B$14</f>
        <v>1147.5999999999999</v>
      </c>
      <c r="G143" s="2917">
        <f t="shared" si="17"/>
        <v>1147.5999999999999</v>
      </c>
    </row>
    <row r="144" spans="1:7">
      <c r="A144" s="2923">
        <v>13777441001</v>
      </c>
      <c r="B144" s="2934" t="s">
        <v>11324</v>
      </c>
      <c r="C144" s="2916" t="s">
        <v>1685</v>
      </c>
      <c r="D144" s="2916" t="s">
        <v>1657</v>
      </c>
      <c r="E144" s="4041">
        <v>12.08</v>
      </c>
      <c r="F144" s="2917">
        <f>E144*Оглавление!$B$14</f>
        <v>1147.5999999999999</v>
      </c>
      <c r="G144" s="2917">
        <f t="shared" si="17"/>
        <v>1147.5999999999999</v>
      </c>
    </row>
    <row r="145" spans="1:7">
      <c r="A145" s="2923">
        <v>13777461001</v>
      </c>
      <c r="B145" s="2934" t="s">
        <v>11324</v>
      </c>
      <c r="C145" s="2916" t="s">
        <v>7178</v>
      </c>
      <c r="D145" s="2916" t="s">
        <v>1660</v>
      </c>
      <c r="E145" s="4041">
        <v>27.67</v>
      </c>
      <c r="F145" s="2917">
        <f>E145*Оглавление!$B$14</f>
        <v>2628.65</v>
      </c>
      <c r="G145" s="2917">
        <f t="shared" si="17"/>
        <v>2628.65</v>
      </c>
    </row>
    <row r="146" spans="1:7" ht="15" customHeight="1">
      <c r="A146" s="2930" t="s">
        <v>14005</v>
      </c>
      <c r="B146" s="2931"/>
      <c r="C146" s="2931"/>
      <c r="D146" s="2931"/>
      <c r="E146" s="2938"/>
      <c r="F146" s="2938"/>
      <c r="G146" s="2939"/>
    </row>
    <row r="147" spans="1:7">
      <c r="A147" s="2892">
        <v>11601011001</v>
      </c>
      <c r="B147" s="2929" t="s">
        <v>1692</v>
      </c>
      <c r="C147" s="2916" t="s">
        <v>11592</v>
      </c>
      <c r="D147" s="2916" t="s">
        <v>1657</v>
      </c>
      <c r="E147" s="4041">
        <v>9.18</v>
      </c>
      <c r="F147" s="2917">
        <f>E147*Оглавление!$B$14</f>
        <v>872.1</v>
      </c>
      <c r="G147" s="2917">
        <f t="shared" ref="G147:G151" si="18">F147-F147*$B$4/100</f>
        <v>872.1</v>
      </c>
    </row>
    <row r="148" spans="1:7">
      <c r="A148" s="2892">
        <v>11601021001</v>
      </c>
      <c r="B148" s="2929" t="s">
        <v>1692</v>
      </c>
      <c r="C148" s="2916" t="s">
        <v>1695</v>
      </c>
      <c r="D148" s="2916" t="s">
        <v>1657</v>
      </c>
      <c r="E148" s="4041">
        <v>12.08</v>
      </c>
      <c r="F148" s="2917">
        <f>E148*Оглавление!$B$14</f>
        <v>1147.5999999999999</v>
      </c>
      <c r="G148" s="2917">
        <f t="shared" si="18"/>
        <v>1147.5999999999999</v>
      </c>
    </row>
    <row r="149" spans="1:7">
      <c r="A149" s="2892">
        <v>11601031001</v>
      </c>
      <c r="B149" s="2929" t="s">
        <v>1692</v>
      </c>
      <c r="C149" s="2916" t="s">
        <v>1694</v>
      </c>
      <c r="D149" s="2916" t="s">
        <v>1657</v>
      </c>
      <c r="E149" s="4041">
        <v>12.08</v>
      </c>
      <c r="F149" s="2917">
        <f>E149*Оглавление!$B$14</f>
        <v>1147.5999999999999</v>
      </c>
      <c r="G149" s="2917">
        <f t="shared" si="18"/>
        <v>1147.5999999999999</v>
      </c>
    </row>
    <row r="150" spans="1:7">
      <c r="A150" s="2892">
        <v>11601041001</v>
      </c>
      <c r="B150" s="2929" t="s">
        <v>1692</v>
      </c>
      <c r="C150" s="2916" t="s">
        <v>1696</v>
      </c>
      <c r="D150" s="2916" t="s">
        <v>1657</v>
      </c>
      <c r="E150" s="4041">
        <v>12.08</v>
      </c>
      <c r="F150" s="2917">
        <f>E150*Оглавление!$B$14</f>
        <v>1147.5999999999999</v>
      </c>
      <c r="G150" s="2917">
        <f t="shared" si="18"/>
        <v>1147.5999999999999</v>
      </c>
    </row>
    <row r="151" spans="1:7">
      <c r="A151" s="2892">
        <v>11601061001</v>
      </c>
      <c r="B151" s="2929" t="s">
        <v>1692</v>
      </c>
      <c r="C151" s="2916" t="s">
        <v>1693</v>
      </c>
      <c r="D151" s="2916" t="s">
        <v>1660</v>
      </c>
      <c r="E151" s="4041">
        <v>27.67</v>
      </c>
      <c r="F151" s="2917">
        <f>E151*Оглавление!$B$14</f>
        <v>2628.65</v>
      </c>
      <c r="G151" s="2917">
        <f t="shared" si="18"/>
        <v>2628.65</v>
      </c>
    </row>
    <row r="152" spans="1:7">
      <c r="A152" s="2930" t="s">
        <v>11326</v>
      </c>
      <c r="B152" s="2931"/>
      <c r="C152" s="2931"/>
      <c r="D152" s="2931"/>
      <c r="E152" s="2925"/>
      <c r="F152" s="2925"/>
      <c r="G152" s="2926"/>
    </row>
    <row r="153" spans="1:7">
      <c r="A153" s="2923">
        <v>13777471001</v>
      </c>
      <c r="B153" s="2934" t="s">
        <v>11326</v>
      </c>
      <c r="C153" s="2935" t="s">
        <v>7168</v>
      </c>
      <c r="D153" s="2916" t="s">
        <v>1657</v>
      </c>
      <c r="E153" s="4041">
        <v>9.18</v>
      </c>
      <c r="F153" s="2917">
        <f>E153*Оглавление!$B$14</f>
        <v>872.1</v>
      </c>
      <c r="G153" s="2917">
        <f>F153-F153*$B$4/100</f>
        <v>872.1</v>
      </c>
    </row>
    <row r="154" spans="1:7" ht="15" customHeight="1">
      <c r="A154" s="2984" t="s">
        <v>11593</v>
      </c>
      <c r="B154" s="2985"/>
      <c r="C154" s="2985"/>
      <c r="D154" s="2985"/>
      <c r="E154" s="2986"/>
      <c r="F154" s="2986"/>
      <c r="G154" s="2987"/>
    </row>
    <row r="155" spans="1:7" ht="28.7">
      <c r="A155" s="2982" t="s">
        <v>11327</v>
      </c>
      <c r="B155" s="2983" t="s">
        <v>11595</v>
      </c>
      <c r="C155" s="2973" t="s">
        <v>11596</v>
      </c>
      <c r="D155" s="2973" t="s">
        <v>1678</v>
      </c>
      <c r="E155" s="4041">
        <v>41.98</v>
      </c>
      <c r="F155" s="2974">
        <f>E155*Оглавление!$B$14</f>
        <v>3988.1</v>
      </c>
      <c r="G155" s="2974">
        <f t="shared" ref="G155:G157" si="19">F155-F155*$B$4/100</f>
        <v>3988.1</v>
      </c>
    </row>
    <row r="156" spans="1:7" ht="28.7">
      <c r="A156" s="2940" t="s">
        <v>11328</v>
      </c>
      <c r="B156" s="2937" t="s">
        <v>11595</v>
      </c>
      <c r="C156" s="2916" t="s">
        <v>11597</v>
      </c>
      <c r="D156" s="2916" t="s">
        <v>1678</v>
      </c>
      <c r="E156" s="4041">
        <v>75.64</v>
      </c>
      <c r="F156" s="2917">
        <f>E156*Оглавление!$B$14</f>
        <v>7185.8</v>
      </c>
      <c r="G156" s="2917">
        <f t="shared" si="19"/>
        <v>7185.8</v>
      </c>
    </row>
    <row r="157" spans="1:7" ht="28.7">
      <c r="A157" s="2988" t="s">
        <v>11329</v>
      </c>
      <c r="B157" s="2989" t="s">
        <v>11595</v>
      </c>
      <c r="C157" s="2990" t="s">
        <v>11598</v>
      </c>
      <c r="D157" s="2990" t="s">
        <v>1678</v>
      </c>
      <c r="E157" s="4041">
        <v>74.12</v>
      </c>
      <c r="F157" s="2991">
        <f>E157*Оглавление!$B$14</f>
        <v>7041.4000000000005</v>
      </c>
      <c r="G157" s="2991">
        <f t="shared" si="19"/>
        <v>7041.4000000000005</v>
      </c>
    </row>
    <row r="158" spans="1:7">
      <c r="A158" s="2992" t="s">
        <v>11594</v>
      </c>
      <c r="B158" s="2993"/>
      <c r="C158" s="2993"/>
      <c r="D158" s="2993"/>
      <c r="E158" s="2993"/>
      <c r="F158" s="2993"/>
      <c r="G158" s="2994"/>
    </row>
    <row r="159" spans="1:7" ht="28.7">
      <c r="A159" s="2964" t="s">
        <v>11333</v>
      </c>
      <c r="B159" s="2893" t="s">
        <v>11599</v>
      </c>
      <c r="C159" s="2916" t="s">
        <v>11330</v>
      </c>
      <c r="D159" s="2916" t="s">
        <v>1678</v>
      </c>
      <c r="E159" s="4041">
        <v>27.77</v>
      </c>
      <c r="F159" s="2917">
        <f>E159*Оглавление!$B$14</f>
        <v>2638.15</v>
      </c>
      <c r="G159" s="2917">
        <f t="shared" ref="G159:G161" si="20">F159-F159*$B$4/100</f>
        <v>2638.15</v>
      </c>
    </row>
    <row r="160" spans="1:7" ht="28.7">
      <c r="A160" s="2964" t="s">
        <v>11334</v>
      </c>
      <c r="B160" s="2893" t="s">
        <v>11599</v>
      </c>
      <c r="C160" s="2916" t="s">
        <v>11331</v>
      </c>
      <c r="D160" s="2916" t="s">
        <v>1678</v>
      </c>
      <c r="E160" s="4041">
        <v>33.74</v>
      </c>
      <c r="F160" s="2917">
        <f>E160*Оглавление!$B$14</f>
        <v>3205.3</v>
      </c>
      <c r="G160" s="2917">
        <f t="shared" si="20"/>
        <v>3205.3</v>
      </c>
    </row>
    <row r="161" spans="1:7" ht="28.7">
      <c r="A161" s="2964" t="s">
        <v>11335</v>
      </c>
      <c r="B161" s="2893" t="s">
        <v>11599</v>
      </c>
      <c r="C161" s="2916" t="s">
        <v>11332</v>
      </c>
      <c r="D161" s="2916" t="s">
        <v>1678</v>
      </c>
      <c r="E161" s="4041">
        <v>36.74</v>
      </c>
      <c r="F161" s="2917">
        <f>E161*Оглавление!$B$14</f>
        <v>3490.3</v>
      </c>
      <c r="G161" s="2917">
        <f t="shared" si="20"/>
        <v>3490.3</v>
      </c>
    </row>
    <row r="162" spans="1:7" ht="15" customHeight="1">
      <c r="A162" s="2930" t="s">
        <v>11600</v>
      </c>
      <c r="B162" s="2931"/>
      <c r="C162" s="2931"/>
      <c r="D162" s="2931"/>
      <c r="E162" s="2938"/>
      <c r="F162" s="2938"/>
      <c r="G162" s="2939"/>
    </row>
    <row r="163" spans="1:7" ht="43">
      <c r="A163" s="2965" t="s">
        <v>11429</v>
      </c>
      <c r="B163" s="2940" t="s">
        <v>11601</v>
      </c>
      <c r="C163" s="2916" t="s">
        <v>11602</v>
      </c>
      <c r="D163" s="2916" t="s">
        <v>1657</v>
      </c>
      <c r="E163" s="4041">
        <v>17.77</v>
      </c>
      <c r="F163" s="2917">
        <f>E163*Оглавление!$B$14</f>
        <v>1688.1499999999999</v>
      </c>
      <c r="G163" s="2917">
        <f t="shared" ref="G163:G165" si="21">F163-F163*$B$4/100</f>
        <v>1688.1499999999999</v>
      </c>
    </row>
    <row r="164" spans="1:7" ht="43">
      <c r="A164" s="2965" t="s">
        <v>11359</v>
      </c>
      <c r="B164" s="2940" t="s">
        <v>11601</v>
      </c>
      <c r="C164" s="2916" t="s">
        <v>11603</v>
      </c>
      <c r="D164" s="2916" t="s">
        <v>1657</v>
      </c>
      <c r="E164" s="4041">
        <v>32.1</v>
      </c>
      <c r="F164" s="2917">
        <f>E164*Оглавление!$B$14</f>
        <v>3049.5</v>
      </c>
      <c r="G164" s="2917">
        <f t="shared" si="21"/>
        <v>3049.5</v>
      </c>
    </row>
    <row r="165" spans="1:7" ht="43">
      <c r="A165" s="2965" t="s">
        <v>11430</v>
      </c>
      <c r="B165" s="2940" t="s">
        <v>11601</v>
      </c>
      <c r="C165" s="2916" t="s">
        <v>11604</v>
      </c>
      <c r="D165" s="2916" t="s">
        <v>1657</v>
      </c>
      <c r="E165" s="4041">
        <v>18.53</v>
      </c>
      <c r="F165" s="2917">
        <f>E165*Оглавление!$B$14</f>
        <v>1760.3500000000001</v>
      </c>
      <c r="G165" s="2917">
        <f t="shared" si="21"/>
        <v>1760.3500000000001</v>
      </c>
    </row>
    <row r="166" spans="1:7" ht="15" customHeight="1">
      <c r="A166" s="2930" t="s">
        <v>14006</v>
      </c>
      <c r="B166" s="2931"/>
      <c r="C166" s="2931"/>
      <c r="D166" s="2931"/>
      <c r="E166" s="2938"/>
      <c r="F166" s="2938"/>
      <c r="G166" s="2939"/>
    </row>
    <row r="167" spans="1:7" ht="28.7">
      <c r="A167" s="2966" t="s">
        <v>11362</v>
      </c>
      <c r="B167" s="2929" t="s">
        <v>11605</v>
      </c>
      <c r="C167" s="2927" t="s">
        <v>11606</v>
      </c>
      <c r="D167" s="2916" t="s">
        <v>1657</v>
      </c>
      <c r="E167" s="4041">
        <v>22.91</v>
      </c>
      <c r="F167" s="2917">
        <f>E167*Оглавление!$B$14</f>
        <v>2176.4499999999998</v>
      </c>
      <c r="G167" s="2917">
        <f t="shared" ref="G167:G173" si="22">F167-F167*$B$4/100</f>
        <v>2176.4499999999998</v>
      </c>
    </row>
    <row r="168" spans="1:7" ht="43">
      <c r="A168" s="2965" t="s">
        <v>11336</v>
      </c>
      <c r="B168" s="2929" t="s">
        <v>11605</v>
      </c>
      <c r="C168" s="2916" t="s">
        <v>11607</v>
      </c>
      <c r="D168" s="2916" t="s">
        <v>1657</v>
      </c>
      <c r="E168" s="4041">
        <v>22.91</v>
      </c>
      <c r="F168" s="2917">
        <f>E168*Оглавление!$B$14</f>
        <v>2176.4499999999998</v>
      </c>
      <c r="G168" s="2917">
        <f t="shared" si="22"/>
        <v>2176.4499999999998</v>
      </c>
    </row>
    <row r="169" spans="1:7" ht="28.7">
      <c r="A169" s="2965" t="s">
        <v>11360</v>
      </c>
      <c r="B169" s="2929" t="s">
        <v>11605</v>
      </c>
      <c r="C169" s="2916" t="s">
        <v>11608</v>
      </c>
      <c r="D169" s="2916" t="s">
        <v>1660</v>
      </c>
      <c r="E169" s="4041">
        <v>45.16</v>
      </c>
      <c r="F169" s="2917">
        <f>E169*Оглавление!$B$14</f>
        <v>4290.2</v>
      </c>
      <c r="G169" s="2917">
        <f t="shared" si="22"/>
        <v>4290.2</v>
      </c>
    </row>
    <row r="170" spans="1:7" ht="43">
      <c r="A170" s="2965" t="s">
        <v>11337</v>
      </c>
      <c r="B170" s="2929" t="s">
        <v>11605</v>
      </c>
      <c r="C170" s="2916" t="s">
        <v>11609</v>
      </c>
      <c r="D170" s="2916" t="s">
        <v>1660</v>
      </c>
      <c r="E170" s="4041">
        <v>50.94</v>
      </c>
      <c r="F170" s="2917">
        <f>E170*Оглавление!$B$14</f>
        <v>4839.3</v>
      </c>
      <c r="G170" s="2917">
        <f t="shared" si="22"/>
        <v>4839.3</v>
      </c>
    </row>
    <row r="171" spans="1:7" ht="43">
      <c r="A171" s="2965" t="s">
        <v>11338</v>
      </c>
      <c r="B171" s="2929" t="s">
        <v>11605</v>
      </c>
      <c r="C171" s="2916" t="s">
        <v>11610</v>
      </c>
      <c r="D171" s="2916" t="s">
        <v>1660</v>
      </c>
      <c r="E171" s="4041">
        <v>50.94</v>
      </c>
      <c r="F171" s="2917">
        <f>E171*Оглавление!$B$14</f>
        <v>4839.3</v>
      </c>
      <c r="G171" s="2917">
        <f t="shared" si="22"/>
        <v>4839.3</v>
      </c>
    </row>
    <row r="172" spans="1:7" ht="28.7">
      <c r="A172" s="2940" t="s">
        <v>11339</v>
      </c>
      <c r="B172" s="2929" t="s">
        <v>11605</v>
      </c>
      <c r="C172" s="2916" t="s">
        <v>11611</v>
      </c>
      <c r="D172" s="2916" t="s">
        <v>1661</v>
      </c>
      <c r="E172" s="4041">
        <v>76</v>
      </c>
      <c r="F172" s="2917">
        <f>E172*Оглавление!$B$14</f>
        <v>7220</v>
      </c>
      <c r="G172" s="2917">
        <f t="shared" si="22"/>
        <v>7220</v>
      </c>
    </row>
    <row r="173" spans="1:7" ht="28.7">
      <c r="A173" s="2940" t="s">
        <v>11340</v>
      </c>
      <c r="B173" s="2929" t="s">
        <v>11605</v>
      </c>
      <c r="C173" s="2916" t="s">
        <v>11612</v>
      </c>
      <c r="D173" s="2916" t="s">
        <v>1661</v>
      </c>
      <c r="E173" s="4041">
        <v>103.69</v>
      </c>
      <c r="F173" s="2917">
        <f>E173*Оглавление!$B$14</f>
        <v>9850.5499999999993</v>
      </c>
      <c r="G173" s="2917">
        <f t="shared" si="22"/>
        <v>9850.5499999999993</v>
      </c>
    </row>
    <row r="174" spans="1:7" ht="15" customHeight="1">
      <c r="A174" s="2930" t="s">
        <v>11613</v>
      </c>
      <c r="B174" s="2931"/>
      <c r="C174" s="2931"/>
      <c r="D174" s="2931"/>
      <c r="E174" s="2938"/>
      <c r="F174" s="2938"/>
      <c r="G174" s="2939"/>
    </row>
    <row r="175" spans="1:7">
      <c r="A175" s="2892">
        <v>11600111001</v>
      </c>
      <c r="B175" s="2929" t="s">
        <v>1697</v>
      </c>
      <c r="C175" s="2916">
        <v>16</v>
      </c>
      <c r="D175" s="2916" t="s">
        <v>1657</v>
      </c>
      <c r="E175" s="4041">
        <v>6.38</v>
      </c>
      <c r="F175" s="2917">
        <f>E175*Оглавление!$B$14</f>
        <v>606.1</v>
      </c>
      <c r="G175" s="2917">
        <f t="shared" ref="G175:G179" si="23">F175-F175*$B$4/100</f>
        <v>606.1</v>
      </c>
    </row>
    <row r="176" spans="1:7">
      <c r="A176" s="2892">
        <v>11600121001</v>
      </c>
      <c r="B176" s="2929" t="s">
        <v>1697</v>
      </c>
      <c r="C176" s="2916">
        <v>20</v>
      </c>
      <c r="D176" s="2916" t="s">
        <v>1657</v>
      </c>
      <c r="E176" s="4041">
        <v>8.8000000000000007</v>
      </c>
      <c r="F176" s="2917">
        <f>E176*Оглавление!$B$14</f>
        <v>836.00000000000011</v>
      </c>
      <c r="G176" s="2917">
        <f t="shared" si="23"/>
        <v>836.00000000000011</v>
      </c>
    </row>
    <row r="177" spans="1:7">
      <c r="A177" s="2892">
        <v>11600131001</v>
      </c>
      <c r="B177" s="2929" t="s">
        <v>1697</v>
      </c>
      <c r="C177" s="2916">
        <v>25</v>
      </c>
      <c r="D177" s="2916" t="s">
        <v>1657</v>
      </c>
      <c r="E177" s="4041">
        <v>12.52</v>
      </c>
      <c r="F177" s="2917">
        <f>E177*Оглавление!$B$14</f>
        <v>1189.3999999999999</v>
      </c>
      <c r="G177" s="2917">
        <f t="shared" si="23"/>
        <v>1189.3999999999999</v>
      </c>
    </row>
    <row r="178" spans="1:7">
      <c r="A178" s="2892">
        <v>11600141001</v>
      </c>
      <c r="B178" s="2929" t="s">
        <v>1697</v>
      </c>
      <c r="C178" s="2916">
        <v>32</v>
      </c>
      <c r="D178" s="2916" t="s">
        <v>1657</v>
      </c>
      <c r="E178" s="4041">
        <v>19.100000000000001</v>
      </c>
      <c r="F178" s="2917">
        <f>E178*Оглавление!$B$14</f>
        <v>1814.5000000000002</v>
      </c>
      <c r="G178" s="2917">
        <f t="shared" si="23"/>
        <v>1814.5000000000002</v>
      </c>
    </row>
    <row r="179" spans="1:7">
      <c r="A179" s="2892">
        <v>11600151001</v>
      </c>
      <c r="B179" s="2929" t="s">
        <v>1697</v>
      </c>
      <c r="C179" s="2916">
        <v>40</v>
      </c>
      <c r="D179" s="2916" t="s">
        <v>1678</v>
      </c>
      <c r="E179" s="4041">
        <v>32.39</v>
      </c>
      <c r="F179" s="2917">
        <f>E179*Оглавление!$B$14</f>
        <v>3077.05</v>
      </c>
      <c r="G179" s="2917">
        <f t="shared" si="23"/>
        <v>3077.05</v>
      </c>
    </row>
    <row r="180" spans="1:7">
      <c r="A180" s="2924" t="s">
        <v>11341</v>
      </c>
      <c r="B180" s="2925"/>
      <c r="C180" s="2925"/>
      <c r="D180" s="2925"/>
      <c r="E180" s="2925"/>
      <c r="F180" s="2925"/>
      <c r="G180" s="2926"/>
    </row>
    <row r="181" spans="1:7">
      <c r="A181" s="2923">
        <v>13777121001</v>
      </c>
      <c r="B181" s="2929" t="s">
        <v>11342</v>
      </c>
      <c r="C181" s="2916">
        <v>16</v>
      </c>
      <c r="D181" s="2916" t="s">
        <v>1657</v>
      </c>
      <c r="E181" s="4041">
        <v>6.38</v>
      </c>
      <c r="F181" s="2917">
        <f>E181*Оглавление!$B$14</f>
        <v>606.1</v>
      </c>
      <c r="G181" s="2917">
        <f t="shared" ref="G181:G184" si="24">F181-F181*$B$4/100</f>
        <v>606.1</v>
      </c>
    </row>
    <row r="182" spans="1:7">
      <c r="A182" s="2923">
        <v>13777131001</v>
      </c>
      <c r="B182" s="2929" t="s">
        <v>11342</v>
      </c>
      <c r="C182" s="2916">
        <v>20</v>
      </c>
      <c r="D182" s="2916" t="s">
        <v>1657</v>
      </c>
      <c r="E182" s="4041">
        <v>8.8000000000000007</v>
      </c>
      <c r="F182" s="2917">
        <f>E182*Оглавление!$B$14</f>
        <v>836.00000000000011</v>
      </c>
      <c r="G182" s="2917">
        <f t="shared" si="24"/>
        <v>836.00000000000011</v>
      </c>
    </row>
    <row r="183" spans="1:7">
      <c r="A183" s="2923">
        <v>13777141001</v>
      </c>
      <c r="B183" s="2929" t="s">
        <v>11342</v>
      </c>
      <c r="C183" s="2916">
        <v>25</v>
      </c>
      <c r="D183" s="2916" t="s">
        <v>1657</v>
      </c>
      <c r="E183" s="4041">
        <v>12.52</v>
      </c>
      <c r="F183" s="2917">
        <f>E183*Оглавление!$B$14</f>
        <v>1189.3999999999999</v>
      </c>
      <c r="G183" s="2917">
        <f t="shared" si="24"/>
        <v>1189.3999999999999</v>
      </c>
    </row>
    <row r="184" spans="1:7">
      <c r="A184" s="2923" t="s">
        <v>14313</v>
      </c>
      <c r="B184" s="2929" t="s">
        <v>14314</v>
      </c>
      <c r="C184" s="2916">
        <v>32</v>
      </c>
      <c r="D184" s="2916" t="s">
        <v>1657</v>
      </c>
      <c r="E184" s="4041">
        <v>27.35</v>
      </c>
      <c r="F184" s="2917">
        <f>E184*Оглавление!$B$14</f>
        <v>2598.25</v>
      </c>
      <c r="G184" s="2917">
        <f t="shared" si="24"/>
        <v>2598.25</v>
      </c>
    </row>
    <row r="185" spans="1:7" ht="15" customHeight="1">
      <c r="A185" s="2930" t="s">
        <v>11614</v>
      </c>
      <c r="B185" s="2931"/>
      <c r="C185" s="2931"/>
      <c r="D185" s="2931"/>
      <c r="E185" s="2938"/>
      <c r="F185" s="2938"/>
      <c r="G185" s="2939"/>
    </row>
    <row r="186" spans="1:7">
      <c r="A186" s="2892">
        <v>11600411001</v>
      </c>
      <c r="B186" s="2915" t="s">
        <v>1698</v>
      </c>
      <c r="C186" s="2916" t="s">
        <v>1699</v>
      </c>
      <c r="D186" s="2916" t="s">
        <v>1657</v>
      </c>
      <c r="E186" s="4041">
        <v>9.23</v>
      </c>
      <c r="F186" s="2917">
        <f>E186*Оглавление!$B$14</f>
        <v>876.85</v>
      </c>
      <c r="G186" s="2917">
        <f t="shared" ref="G186:G190" si="25">F186-F186*$B$4/100</f>
        <v>876.85</v>
      </c>
    </row>
    <row r="187" spans="1:7">
      <c r="A187" s="2892">
        <v>11600421001</v>
      </c>
      <c r="B187" s="2915" t="s">
        <v>1698</v>
      </c>
      <c r="C187" s="2916" t="s">
        <v>1700</v>
      </c>
      <c r="D187" s="2916" t="s">
        <v>1657</v>
      </c>
      <c r="E187" s="4041">
        <v>13.15</v>
      </c>
      <c r="F187" s="2917">
        <f>E187*Оглавление!$B$14</f>
        <v>1249.25</v>
      </c>
      <c r="G187" s="2917">
        <f t="shared" si="25"/>
        <v>1249.25</v>
      </c>
    </row>
    <row r="188" spans="1:7">
      <c r="A188" s="2892">
        <v>11600431001</v>
      </c>
      <c r="B188" s="2915" t="s">
        <v>1701</v>
      </c>
      <c r="C188" s="2916" t="s">
        <v>1702</v>
      </c>
      <c r="D188" s="2916" t="s">
        <v>1657</v>
      </c>
      <c r="E188" s="4041">
        <v>13.15</v>
      </c>
      <c r="F188" s="2917">
        <f>E188*Оглавление!$B$14</f>
        <v>1249.25</v>
      </c>
      <c r="G188" s="2917">
        <f t="shared" si="25"/>
        <v>1249.25</v>
      </c>
    </row>
    <row r="189" spans="1:7">
      <c r="A189" s="2892">
        <v>11600441001</v>
      </c>
      <c r="B189" s="2915" t="s">
        <v>1701</v>
      </c>
      <c r="C189" s="2916" t="s">
        <v>1703</v>
      </c>
      <c r="D189" s="2916" t="s">
        <v>1657</v>
      </c>
      <c r="E189" s="4041">
        <v>20.05</v>
      </c>
      <c r="F189" s="2917">
        <f>E189*Оглавление!$B$14</f>
        <v>1904.75</v>
      </c>
      <c r="G189" s="2917">
        <f t="shared" si="25"/>
        <v>1904.75</v>
      </c>
    </row>
    <row r="190" spans="1:7">
      <c r="A190" s="2892">
        <v>11600471001</v>
      </c>
      <c r="B190" s="2915" t="s">
        <v>1698</v>
      </c>
      <c r="C190" s="2916" t="s">
        <v>1704</v>
      </c>
      <c r="D190" s="2916" t="s">
        <v>1705</v>
      </c>
      <c r="E190" s="4041">
        <v>34.01</v>
      </c>
      <c r="F190" s="2917">
        <f>E190*Оглавление!$B$14</f>
        <v>3230.95</v>
      </c>
      <c r="G190" s="2917">
        <f t="shared" si="25"/>
        <v>3230.95</v>
      </c>
    </row>
    <row r="191" spans="1:7">
      <c r="A191" s="2930" t="s">
        <v>11343</v>
      </c>
      <c r="B191" s="2931"/>
      <c r="C191" s="2931"/>
      <c r="D191" s="2931"/>
      <c r="E191" s="2925"/>
      <c r="F191" s="2925"/>
      <c r="G191" s="2926"/>
    </row>
    <row r="192" spans="1:7">
      <c r="A192" s="2923">
        <v>13777181001</v>
      </c>
      <c r="B192" s="2915" t="s">
        <v>11344</v>
      </c>
      <c r="C192" s="2916" t="s">
        <v>1699</v>
      </c>
      <c r="D192" s="2916" t="s">
        <v>1657</v>
      </c>
      <c r="E192" s="4041">
        <v>9.23</v>
      </c>
      <c r="F192" s="2917">
        <f>E192*Оглавление!$B$14</f>
        <v>876.85</v>
      </c>
      <c r="G192" s="2917">
        <f t="shared" ref="G192:G195" si="26">F192-F192*$B$4/100</f>
        <v>876.85</v>
      </c>
    </row>
    <row r="193" spans="1:7">
      <c r="A193" s="2923">
        <v>13777191001</v>
      </c>
      <c r="B193" s="2915" t="s">
        <v>11344</v>
      </c>
      <c r="C193" s="2916" t="s">
        <v>1700</v>
      </c>
      <c r="D193" s="2916" t="s">
        <v>1657</v>
      </c>
      <c r="E193" s="4041">
        <v>13.15</v>
      </c>
      <c r="F193" s="2917">
        <f>E193*Оглавление!$B$14</f>
        <v>1249.25</v>
      </c>
      <c r="G193" s="2917">
        <f t="shared" si="26"/>
        <v>1249.25</v>
      </c>
    </row>
    <row r="194" spans="1:7">
      <c r="A194" s="2923">
        <v>13777201001</v>
      </c>
      <c r="B194" s="2915" t="s">
        <v>11344</v>
      </c>
      <c r="C194" s="2916" t="s">
        <v>1702</v>
      </c>
      <c r="D194" s="2916" t="s">
        <v>1657</v>
      </c>
      <c r="E194" s="4041">
        <v>13.15</v>
      </c>
      <c r="F194" s="2917">
        <f>E194*Оглавление!$B$14</f>
        <v>1249.25</v>
      </c>
      <c r="G194" s="2917">
        <f t="shared" si="26"/>
        <v>1249.25</v>
      </c>
    </row>
    <row r="195" spans="1:7">
      <c r="A195" s="2941">
        <v>13777221001</v>
      </c>
      <c r="B195" s="2915" t="s">
        <v>11344</v>
      </c>
      <c r="C195" s="2916" t="s">
        <v>1703</v>
      </c>
      <c r="D195" s="2916" t="s">
        <v>1657</v>
      </c>
      <c r="E195" s="4041">
        <v>20.05</v>
      </c>
      <c r="F195" s="2917">
        <f>E195*Оглавление!$B$14</f>
        <v>1904.75</v>
      </c>
      <c r="G195" s="2917">
        <f t="shared" si="26"/>
        <v>1904.75</v>
      </c>
    </row>
    <row r="196" spans="1:7" ht="15" customHeight="1">
      <c r="A196" s="2930" t="s">
        <v>11615</v>
      </c>
      <c r="B196" s="2931"/>
      <c r="C196" s="2931"/>
      <c r="D196" s="2931"/>
      <c r="E196" s="2938"/>
      <c r="F196" s="2938"/>
      <c r="G196" s="2939"/>
    </row>
    <row r="197" spans="1:7" ht="43">
      <c r="A197" s="3989" t="s">
        <v>11363</v>
      </c>
      <c r="B197" s="2915" t="s">
        <v>11616</v>
      </c>
      <c r="C197" s="2916" t="s">
        <v>11617</v>
      </c>
      <c r="D197" s="2916" t="s">
        <v>1657</v>
      </c>
      <c r="E197" s="4041">
        <v>10.96</v>
      </c>
      <c r="F197" s="2917">
        <f>E197*Оглавление!$B$14</f>
        <v>1041.2</v>
      </c>
      <c r="G197" s="2917">
        <f t="shared" ref="G197:G211" si="27">F197-F197*$B$4/100</f>
        <v>1041.2</v>
      </c>
    </row>
    <row r="198" spans="1:7" ht="43">
      <c r="A198" s="3989" t="s">
        <v>11364</v>
      </c>
      <c r="B198" s="2915" t="s">
        <v>11616</v>
      </c>
      <c r="C198" s="2916" t="s">
        <v>11618</v>
      </c>
      <c r="D198" s="2916" t="s">
        <v>1657</v>
      </c>
      <c r="E198" s="4041">
        <v>10.96</v>
      </c>
      <c r="F198" s="2917">
        <f>E198*Оглавление!$B$14</f>
        <v>1041.2</v>
      </c>
      <c r="G198" s="2917">
        <f t="shared" si="27"/>
        <v>1041.2</v>
      </c>
    </row>
    <row r="199" spans="1:7" ht="28.7">
      <c r="A199" s="3989" t="s">
        <v>11365</v>
      </c>
      <c r="B199" s="2915" t="s">
        <v>11616</v>
      </c>
      <c r="C199" s="2916" t="s">
        <v>11619</v>
      </c>
      <c r="D199" s="2916" t="s">
        <v>1707</v>
      </c>
      <c r="E199" s="4041">
        <v>18.29</v>
      </c>
      <c r="F199" s="2917">
        <f>E199*Оглавление!$B$14</f>
        <v>1737.55</v>
      </c>
      <c r="G199" s="2917">
        <f t="shared" si="27"/>
        <v>1737.55</v>
      </c>
    </row>
    <row r="200" spans="1:7" ht="43">
      <c r="A200" s="3989" t="s">
        <v>11366</v>
      </c>
      <c r="B200" s="2915" t="s">
        <v>11616</v>
      </c>
      <c r="C200" s="2916" t="s">
        <v>11620</v>
      </c>
      <c r="D200" s="2916" t="s">
        <v>1657</v>
      </c>
      <c r="E200" s="4041">
        <v>14.16</v>
      </c>
      <c r="F200" s="2917">
        <f>E200*Оглавление!$B$14</f>
        <v>1345.2</v>
      </c>
      <c r="G200" s="2917">
        <f t="shared" si="27"/>
        <v>1345.2</v>
      </c>
    </row>
    <row r="201" spans="1:7" ht="43">
      <c r="A201" s="3989" t="s">
        <v>11367</v>
      </c>
      <c r="B201" s="2915" t="s">
        <v>11616</v>
      </c>
      <c r="C201" s="2916" t="s">
        <v>11621</v>
      </c>
      <c r="D201" s="2916" t="s">
        <v>1657</v>
      </c>
      <c r="E201" s="4041">
        <v>14.16</v>
      </c>
      <c r="F201" s="2917">
        <f>E201*Оглавление!$B$14</f>
        <v>1345.2</v>
      </c>
      <c r="G201" s="2917">
        <f t="shared" si="27"/>
        <v>1345.2</v>
      </c>
    </row>
    <row r="202" spans="1:7" s="1650" customFormat="1" ht="43">
      <c r="A202" s="3989" t="s">
        <v>11368</v>
      </c>
      <c r="B202" s="2915" t="s">
        <v>11616</v>
      </c>
      <c r="C202" s="2916" t="s">
        <v>11622</v>
      </c>
      <c r="D202" s="2916" t="s">
        <v>1707</v>
      </c>
      <c r="E202" s="4041">
        <v>19.66</v>
      </c>
      <c r="F202" s="2917">
        <f>E202*Оглавление!$B$14</f>
        <v>1867.7</v>
      </c>
      <c r="G202" s="2917">
        <f t="shared" si="27"/>
        <v>1867.7</v>
      </c>
    </row>
    <row r="203" spans="1:7" ht="43">
      <c r="A203" s="3989" t="s">
        <v>11369</v>
      </c>
      <c r="B203" s="2915" t="s">
        <v>11616</v>
      </c>
      <c r="C203" s="2916" t="s">
        <v>11623</v>
      </c>
      <c r="D203" s="2916" t="s">
        <v>1657</v>
      </c>
      <c r="E203" s="4041">
        <v>14.16</v>
      </c>
      <c r="F203" s="2917">
        <f>E203*Оглавление!$B$14</f>
        <v>1345.2</v>
      </c>
      <c r="G203" s="2917">
        <f t="shared" si="27"/>
        <v>1345.2</v>
      </c>
    </row>
    <row r="204" spans="1:7" ht="43">
      <c r="A204" s="3989" t="s">
        <v>11370</v>
      </c>
      <c r="B204" s="2915" t="s">
        <v>11616</v>
      </c>
      <c r="C204" s="2916" t="s">
        <v>11624</v>
      </c>
      <c r="D204" s="2916" t="s">
        <v>1657</v>
      </c>
      <c r="E204" s="4041">
        <v>16.72</v>
      </c>
      <c r="F204" s="2917">
        <f>E204*Оглавление!$B$14</f>
        <v>1588.3999999999999</v>
      </c>
      <c r="G204" s="2917">
        <f t="shared" si="27"/>
        <v>1588.3999999999999</v>
      </c>
    </row>
    <row r="205" spans="1:7" ht="43">
      <c r="A205" s="3989" t="s">
        <v>11371</v>
      </c>
      <c r="B205" s="2915" t="s">
        <v>11616</v>
      </c>
      <c r="C205" s="2916" t="s">
        <v>11625</v>
      </c>
      <c r="D205" s="2916" t="s">
        <v>1657</v>
      </c>
      <c r="E205" s="4041">
        <v>14.16</v>
      </c>
      <c r="F205" s="2917">
        <f>E205*Оглавление!$B$14</f>
        <v>1345.2</v>
      </c>
      <c r="G205" s="2917">
        <f t="shared" si="27"/>
        <v>1345.2</v>
      </c>
    </row>
    <row r="206" spans="1:7" ht="43">
      <c r="A206" s="3989" t="s">
        <v>11372</v>
      </c>
      <c r="B206" s="2915" t="s">
        <v>11616</v>
      </c>
      <c r="C206" s="2916" t="s">
        <v>11626</v>
      </c>
      <c r="D206" s="2916" t="s">
        <v>1657</v>
      </c>
      <c r="E206" s="4041">
        <v>25.61</v>
      </c>
      <c r="F206" s="2917">
        <f>E206*Оглавление!$B$14</f>
        <v>2432.9499999999998</v>
      </c>
      <c r="G206" s="2917">
        <f t="shared" si="27"/>
        <v>2432.9499999999998</v>
      </c>
    </row>
    <row r="207" spans="1:7" ht="43">
      <c r="A207" s="3989" t="s">
        <v>11373</v>
      </c>
      <c r="B207" s="2915" t="s">
        <v>11616</v>
      </c>
      <c r="C207" s="2916" t="s">
        <v>11627</v>
      </c>
      <c r="D207" s="2916" t="s">
        <v>1657</v>
      </c>
      <c r="E207" s="4041">
        <v>25.61</v>
      </c>
      <c r="F207" s="2917">
        <f>E207*Оглавление!$B$14</f>
        <v>2432.9499999999998</v>
      </c>
      <c r="G207" s="2917">
        <f t="shared" si="27"/>
        <v>2432.9499999999998</v>
      </c>
    </row>
    <row r="208" spans="1:7" ht="28.7">
      <c r="A208" s="3989" t="s">
        <v>11374</v>
      </c>
      <c r="B208" s="2915" t="s">
        <v>11616</v>
      </c>
      <c r="C208" s="2916" t="s">
        <v>11628</v>
      </c>
      <c r="D208" s="2916" t="s">
        <v>1707</v>
      </c>
      <c r="E208" s="4041">
        <v>30.56</v>
      </c>
      <c r="F208" s="2917">
        <f>E208*Оглавление!$B$14</f>
        <v>2903.2</v>
      </c>
      <c r="G208" s="2917">
        <f t="shared" si="27"/>
        <v>2903.2</v>
      </c>
    </row>
    <row r="209" spans="1:7" ht="43">
      <c r="A209" s="3989" t="s">
        <v>11375</v>
      </c>
      <c r="B209" s="2915" t="s">
        <v>11616</v>
      </c>
      <c r="C209" s="2916" t="s">
        <v>11629</v>
      </c>
      <c r="D209" s="2916" t="s">
        <v>1707</v>
      </c>
      <c r="E209" s="4041">
        <v>33.68</v>
      </c>
      <c r="F209" s="2917">
        <f>E209*Оглавление!$B$14</f>
        <v>3199.6</v>
      </c>
      <c r="G209" s="2917">
        <f t="shared" si="27"/>
        <v>3199.6</v>
      </c>
    </row>
    <row r="210" spans="1:7" ht="28.7">
      <c r="A210" s="3989" t="s">
        <v>11376</v>
      </c>
      <c r="B210" s="2915" t="s">
        <v>11616</v>
      </c>
      <c r="C210" s="2916" t="s">
        <v>11630</v>
      </c>
      <c r="D210" s="2916" t="s">
        <v>1707</v>
      </c>
      <c r="E210" s="4041">
        <v>49.21</v>
      </c>
      <c r="F210" s="2917">
        <f>E210*Оглавление!$B$14</f>
        <v>4674.95</v>
      </c>
      <c r="G210" s="2917">
        <f t="shared" si="27"/>
        <v>4674.95</v>
      </c>
    </row>
    <row r="211" spans="1:7" ht="43">
      <c r="A211" s="3989" t="s">
        <v>11377</v>
      </c>
      <c r="B211" s="2915" t="s">
        <v>11616</v>
      </c>
      <c r="C211" s="2916" t="s">
        <v>11631</v>
      </c>
      <c r="D211" s="2916" t="s">
        <v>1661</v>
      </c>
      <c r="E211" s="4041">
        <v>49.21</v>
      </c>
      <c r="F211" s="2917">
        <f>E211*Оглавление!$B$14</f>
        <v>4674.95</v>
      </c>
      <c r="G211" s="2917">
        <f t="shared" si="27"/>
        <v>4674.95</v>
      </c>
    </row>
    <row r="212" spans="1:7" ht="43">
      <c r="A212" s="3989" t="s">
        <v>11378</v>
      </c>
      <c r="B212" s="2915" t="s">
        <v>11616</v>
      </c>
      <c r="C212" s="2916" t="s">
        <v>11632</v>
      </c>
      <c r="D212" s="2916" t="s">
        <v>1661</v>
      </c>
      <c r="E212" s="4041">
        <v>75.42</v>
      </c>
      <c r="F212" s="2917">
        <f>E212*Оглавление!$B$14</f>
        <v>7164.9000000000005</v>
      </c>
      <c r="G212" s="2917">
        <f>F212-F212*$B$4/100</f>
        <v>7164.9000000000005</v>
      </c>
    </row>
    <row r="213" spans="1:7" ht="15" customHeight="1">
      <c r="A213" s="2942" t="s">
        <v>14007</v>
      </c>
      <c r="B213" s="2943"/>
      <c r="C213" s="2943"/>
      <c r="D213" s="2943"/>
      <c r="E213" s="2944"/>
      <c r="F213" s="2944"/>
      <c r="G213" s="2945"/>
    </row>
    <row r="214" spans="1:7" ht="43">
      <c r="A214" s="3989" t="s">
        <v>11379</v>
      </c>
      <c r="B214" s="2915" t="s">
        <v>11633</v>
      </c>
      <c r="C214" s="2916" t="s">
        <v>11634</v>
      </c>
      <c r="D214" s="2916" t="s">
        <v>1708</v>
      </c>
      <c r="E214" s="4041">
        <v>10.43</v>
      </c>
      <c r="F214" s="2917">
        <f>E214*Оглавление!$B$14</f>
        <v>990.85</v>
      </c>
      <c r="G214" s="2917">
        <f t="shared" ref="G214:G222" si="28">F214-F214*$B$4/100</f>
        <v>990.85</v>
      </c>
    </row>
    <row r="215" spans="1:7" ht="43">
      <c r="A215" s="3989" t="s">
        <v>11380</v>
      </c>
      <c r="B215" s="2915" t="s">
        <v>11633</v>
      </c>
      <c r="C215" s="2916" t="s">
        <v>11635</v>
      </c>
      <c r="D215" s="2916" t="s">
        <v>1708</v>
      </c>
      <c r="E215" s="4041">
        <v>11.41</v>
      </c>
      <c r="F215" s="2917">
        <f>E215*Оглавление!$B$14</f>
        <v>1083.95</v>
      </c>
      <c r="G215" s="2917">
        <f t="shared" si="28"/>
        <v>1083.95</v>
      </c>
    </row>
    <row r="216" spans="1:7" ht="43">
      <c r="A216" s="3989" t="s">
        <v>11381</v>
      </c>
      <c r="B216" s="2915" t="s">
        <v>11633</v>
      </c>
      <c r="C216" s="2916" t="s">
        <v>11636</v>
      </c>
      <c r="D216" s="2916" t="s">
        <v>1708</v>
      </c>
      <c r="E216" s="4041">
        <v>11.41</v>
      </c>
      <c r="F216" s="2917">
        <f>E216*Оглавление!$B$14</f>
        <v>1083.95</v>
      </c>
      <c r="G216" s="2917">
        <f t="shared" si="28"/>
        <v>1083.95</v>
      </c>
    </row>
    <row r="217" spans="1:7" ht="28.7">
      <c r="A217" s="3989" t="s">
        <v>11382</v>
      </c>
      <c r="B217" s="2915" t="s">
        <v>11633</v>
      </c>
      <c r="C217" s="2916" t="s">
        <v>11637</v>
      </c>
      <c r="D217" s="2916" t="s">
        <v>1708</v>
      </c>
      <c r="E217" s="4041">
        <v>15.22</v>
      </c>
      <c r="F217" s="2917">
        <f>E217*Оглавление!$B$14</f>
        <v>1445.9</v>
      </c>
      <c r="G217" s="2917">
        <f t="shared" si="28"/>
        <v>1445.9</v>
      </c>
    </row>
    <row r="218" spans="1:7" ht="43">
      <c r="A218" s="2967" t="s">
        <v>11383</v>
      </c>
      <c r="B218" s="2915" t="s">
        <v>11633</v>
      </c>
      <c r="C218" s="2916" t="s">
        <v>11638</v>
      </c>
      <c r="D218" s="2916" t="s">
        <v>1708</v>
      </c>
      <c r="E218" s="4041">
        <v>15.22</v>
      </c>
      <c r="F218" s="2917">
        <f>E218*Оглавление!$B$14</f>
        <v>1445.9</v>
      </c>
      <c r="G218" s="2917">
        <f t="shared" si="28"/>
        <v>1445.9</v>
      </c>
    </row>
    <row r="219" spans="1:7" ht="28.7">
      <c r="A219" s="2965" t="s">
        <v>14010</v>
      </c>
      <c r="B219" s="2915" t="s">
        <v>11633</v>
      </c>
      <c r="C219" s="2916" t="s">
        <v>11639</v>
      </c>
      <c r="D219" s="2916" t="s">
        <v>1707</v>
      </c>
      <c r="E219" s="4041">
        <v>26.46</v>
      </c>
      <c r="F219" s="2917">
        <f>E219*Оглавление!$B$14</f>
        <v>2513.7000000000003</v>
      </c>
      <c r="G219" s="2917">
        <f t="shared" si="28"/>
        <v>2513.7000000000003</v>
      </c>
    </row>
    <row r="220" spans="1:7" ht="43">
      <c r="A220" s="3989" t="s">
        <v>11384</v>
      </c>
      <c r="B220" s="2915" t="s">
        <v>11633</v>
      </c>
      <c r="C220" s="2916" t="s">
        <v>11640</v>
      </c>
      <c r="D220" s="2916" t="s">
        <v>1708</v>
      </c>
      <c r="E220" s="4041">
        <v>22.5</v>
      </c>
      <c r="F220" s="2917">
        <f>E220*Оглавление!$B$14</f>
        <v>2137.5</v>
      </c>
      <c r="G220" s="2917">
        <f t="shared" si="28"/>
        <v>2137.5</v>
      </c>
    </row>
    <row r="221" spans="1:7" ht="43">
      <c r="A221" s="3989" t="s">
        <v>11385</v>
      </c>
      <c r="B221" s="2915" t="s">
        <v>11633</v>
      </c>
      <c r="C221" s="2916" t="s">
        <v>11641</v>
      </c>
      <c r="D221" s="2916" t="s">
        <v>1708</v>
      </c>
      <c r="E221" s="4041">
        <v>22.5</v>
      </c>
      <c r="F221" s="2917">
        <f>E221*Оглавление!$B$14</f>
        <v>2137.5</v>
      </c>
      <c r="G221" s="2917">
        <f t="shared" si="28"/>
        <v>2137.5</v>
      </c>
    </row>
    <row r="222" spans="1:7" ht="43">
      <c r="A222" s="3989" t="s">
        <v>11386</v>
      </c>
      <c r="B222" s="2915" t="s">
        <v>11633</v>
      </c>
      <c r="C222" s="2916" t="s">
        <v>11642</v>
      </c>
      <c r="D222" s="2916" t="s">
        <v>1707</v>
      </c>
      <c r="E222" s="4041">
        <v>44.33</v>
      </c>
      <c r="F222" s="2917">
        <f>E222*Оглавление!$B$14</f>
        <v>4211.3499999999995</v>
      </c>
      <c r="G222" s="2917">
        <f t="shared" si="28"/>
        <v>4211.3499999999995</v>
      </c>
    </row>
    <row r="223" spans="1:7" ht="15" customHeight="1">
      <c r="A223" s="2930" t="s">
        <v>14008</v>
      </c>
      <c r="B223" s="2931"/>
      <c r="C223" s="2931"/>
      <c r="D223" s="2931"/>
      <c r="E223" s="2938"/>
      <c r="F223" s="2938"/>
      <c r="G223" s="2939"/>
    </row>
    <row r="224" spans="1:7" ht="43">
      <c r="A224" s="3989" t="s">
        <v>11387</v>
      </c>
      <c r="B224" s="2915" t="s">
        <v>11643</v>
      </c>
      <c r="C224" s="2916" t="s">
        <v>11644</v>
      </c>
      <c r="D224" s="2916" t="s">
        <v>1708</v>
      </c>
      <c r="E224" s="4041">
        <v>10.94</v>
      </c>
      <c r="F224" s="2917">
        <f>E224*Оглавление!$B$14</f>
        <v>1039.3</v>
      </c>
      <c r="G224" s="2917">
        <f t="shared" ref="G224:G235" si="29">F224-F224*$B$4/100</f>
        <v>1039.3</v>
      </c>
    </row>
    <row r="225" spans="1:7" ht="28.7">
      <c r="A225" s="2967" t="s">
        <v>11388</v>
      </c>
      <c r="B225" s="2915" t="s">
        <v>11643</v>
      </c>
      <c r="C225" s="2916" t="s">
        <v>11645</v>
      </c>
      <c r="D225" s="2916" t="s">
        <v>1708</v>
      </c>
      <c r="E225" s="4041">
        <v>10.94</v>
      </c>
      <c r="F225" s="2917">
        <f>E225*Оглавление!$B$14</f>
        <v>1039.3</v>
      </c>
      <c r="G225" s="2917">
        <f t="shared" si="29"/>
        <v>1039.3</v>
      </c>
    </row>
    <row r="226" spans="1:7" ht="28.7">
      <c r="A226" s="3989" t="s">
        <v>11389</v>
      </c>
      <c r="B226" s="2915" t="s">
        <v>11643</v>
      </c>
      <c r="C226" s="2916" t="s">
        <v>11646</v>
      </c>
      <c r="D226" s="2916" t="s">
        <v>1708</v>
      </c>
      <c r="E226" s="4041">
        <v>14.66</v>
      </c>
      <c r="F226" s="2917">
        <f>E226*Оглавление!$B$14</f>
        <v>1392.7</v>
      </c>
      <c r="G226" s="2917">
        <f t="shared" si="29"/>
        <v>1392.7</v>
      </c>
    </row>
    <row r="227" spans="1:7" ht="43">
      <c r="A227" s="3989" t="s">
        <v>11390</v>
      </c>
      <c r="B227" s="2915" t="s">
        <v>11643</v>
      </c>
      <c r="C227" s="2916" t="s">
        <v>11647</v>
      </c>
      <c r="D227" s="2916" t="s">
        <v>1708</v>
      </c>
      <c r="E227" s="4041">
        <v>15.46</v>
      </c>
      <c r="F227" s="2917">
        <f>E227*Оглавление!$B$14</f>
        <v>1468.7</v>
      </c>
      <c r="G227" s="2917">
        <f t="shared" si="29"/>
        <v>1468.7</v>
      </c>
    </row>
    <row r="228" spans="1:7" ht="43">
      <c r="A228" s="3989" t="s">
        <v>11391</v>
      </c>
      <c r="B228" s="2915" t="s">
        <v>11643</v>
      </c>
      <c r="C228" s="2916" t="s">
        <v>11648</v>
      </c>
      <c r="D228" s="2916" t="s">
        <v>1708</v>
      </c>
      <c r="E228" s="4041">
        <v>26.02</v>
      </c>
      <c r="F228" s="2917">
        <f>E228*Оглавление!$B$14</f>
        <v>2471.9</v>
      </c>
      <c r="G228" s="2917">
        <f t="shared" si="29"/>
        <v>2471.9</v>
      </c>
    </row>
    <row r="229" spans="1:7" ht="28.7">
      <c r="A229" s="3989" t="s">
        <v>11392</v>
      </c>
      <c r="B229" s="2915" t="s">
        <v>11643</v>
      </c>
      <c r="C229" s="2916" t="s">
        <v>11649</v>
      </c>
      <c r="D229" s="2916" t="s">
        <v>1708</v>
      </c>
      <c r="E229" s="4041">
        <v>27.9</v>
      </c>
      <c r="F229" s="2917">
        <f>E229*Оглавление!$B$14</f>
        <v>2650.5</v>
      </c>
      <c r="G229" s="2917">
        <f t="shared" si="29"/>
        <v>2650.5</v>
      </c>
    </row>
    <row r="230" spans="1:7" ht="43">
      <c r="A230" s="3989" t="s">
        <v>11393</v>
      </c>
      <c r="B230" s="2915" t="s">
        <v>11643</v>
      </c>
      <c r="C230" s="2916" t="s">
        <v>11650</v>
      </c>
      <c r="D230" s="2916" t="s">
        <v>1708</v>
      </c>
      <c r="E230" s="4041">
        <v>39.46</v>
      </c>
      <c r="F230" s="2917">
        <f>E230*Оглавление!$B$14</f>
        <v>3748.7000000000003</v>
      </c>
      <c r="G230" s="2917">
        <f t="shared" si="29"/>
        <v>3748.7000000000003</v>
      </c>
    </row>
    <row r="231" spans="1:7" ht="28.7">
      <c r="A231" s="3989" t="s">
        <v>11394</v>
      </c>
      <c r="B231" s="2915" t="s">
        <v>11643</v>
      </c>
      <c r="C231" s="2916" t="s">
        <v>11651</v>
      </c>
      <c r="D231" s="2916" t="s">
        <v>1710</v>
      </c>
      <c r="E231" s="4041">
        <v>42.62</v>
      </c>
      <c r="F231" s="2917">
        <f>E231*Оглавление!$B$14</f>
        <v>4048.8999999999996</v>
      </c>
      <c r="G231" s="2917">
        <f t="shared" si="29"/>
        <v>4048.8999999999996</v>
      </c>
    </row>
    <row r="232" spans="1:7" ht="28.7">
      <c r="A232" s="3989" t="s">
        <v>11395</v>
      </c>
      <c r="B232" s="2915" t="s">
        <v>11643</v>
      </c>
      <c r="C232" s="2916" t="s">
        <v>11652</v>
      </c>
      <c r="D232" s="2916" t="s">
        <v>1710</v>
      </c>
      <c r="E232" s="4041">
        <v>49.67</v>
      </c>
      <c r="F232" s="2917">
        <f>E232*Оглавление!$B$14</f>
        <v>4718.6500000000005</v>
      </c>
      <c r="G232" s="2917">
        <f t="shared" si="29"/>
        <v>4718.6500000000005</v>
      </c>
    </row>
    <row r="233" spans="1:7" ht="43">
      <c r="A233" s="3989" t="s">
        <v>11396</v>
      </c>
      <c r="B233" s="2915" t="s">
        <v>11643</v>
      </c>
      <c r="C233" s="2916" t="s">
        <v>11653</v>
      </c>
      <c r="D233" s="2916" t="s">
        <v>1691</v>
      </c>
      <c r="E233" s="4041">
        <v>50.62</v>
      </c>
      <c r="F233" s="2917">
        <f>E233*Оглавление!$B$14</f>
        <v>4808.8999999999996</v>
      </c>
      <c r="G233" s="2917">
        <f t="shared" si="29"/>
        <v>4808.8999999999996</v>
      </c>
    </row>
    <row r="234" spans="1:7" ht="28.7">
      <c r="A234" s="2964" t="s">
        <v>11426</v>
      </c>
      <c r="B234" s="2915" t="s">
        <v>11643</v>
      </c>
      <c r="C234" s="2916" t="s">
        <v>11654</v>
      </c>
      <c r="D234" s="2916" t="s">
        <v>1691</v>
      </c>
      <c r="E234" s="4041">
        <v>95.47</v>
      </c>
      <c r="F234" s="2917">
        <f>E234*Оглавление!$B$14</f>
        <v>9069.65</v>
      </c>
      <c r="G234" s="2917">
        <f t="shared" si="29"/>
        <v>9069.65</v>
      </c>
    </row>
    <row r="235" spans="1:7" ht="28.7">
      <c r="A235" s="2964" t="s">
        <v>11427</v>
      </c>
      <c r="B235" s="2915" t="s">
        <v>11643</v>
      </c>
      <c r="C235" s="2916" t="s">
        <v>11655</v>
      </c>
      <c r="D235" s="2916" t="s">
        <v>1691</v>
      </c>
      <c r="E235" s="4041">
        <v>201.37</v>
      </c>
      <c r="F235" s="2917">
        <f>E235*Оглавление!$B$14</f>
        <v>19130.150000000001</v>
      </c>
      <c r="G235" s="2917">
        <f t="shared" si="29"/>
        <v>19130.150000000001</v>
      </c>
    </row>
    <row r="236" spans="1:7">
      <c r="A236" s="2924" t="s">
        <v>11345</v>
      </c>
      <c r="B236" s="2925"/>
      <c r="C236" s="2925"/>
      <c r="D236" s="2925"/>
      <c r="E236" s="2925"/>
      <c r="F236" s="2925"/>
      <c r="G236" s="2926"/>
    </row>
    <row r="237" spans="1:7">
      <c r="A237" s="2923">
        <v>11691751001</v>
      </c>
      <c r="B237" s="2915" t="s">
        <v>11346</v>
      </c>
      <c r="C237" s="2916" t="s">
        <v>11347</v>
      </c>
      <c r="D237" s="2916" t="s">
        <v>1657</v>
      </c>
      <c r="E237" s="4041">
        <v>10.94</v>
      </c>
      <c r="F237" s="2917">
        <f>E237*Оглавление!$B$14</f>
        <v>1039.3</v>
      </c>
      <c r="G237" s="2917">
        <f t="shared" ref="G237:G238" si="30">F237-F237*$B$4/100</f>
        <v>1039.3</v>
      </c>
    </row>
    <row r="238" spans="1:7">
      <c r="A238" s="2923">
        <v>11691761001</v>
      </c>
      <c r="B238" s="2915" t="s">
        <v>11346</v>
      </c>
      <c r="C238" s="2916" t="s">
        <v>11348</v>
      </c>
      <c r="D238" s="2916" t="s">
        <v>1657</v>
      </c>
      <c r="E238" s="4041">
        <v>13.6</v>
      </c>
      <c r="F238" s="2917">
        <f>E238*Оглавление!$B$14</f>
        <v>1292</v>
      </c>
      <c r="G238" s="2917">
        <f t="shared" si="30"/>
        <v>1292</v>
      </c>
    </row>
    <row r="239" spans="1:7">
      <c r="A239" s="2946" t="s">
        <v>11657</v>
      </c>
      <c r="B239" s="2947"/>
      <c r="C239" s="2947"/>
      <c r="D239" s="2947"/>
      <c r="E239" s="2947"/>
      <c r="F239" s="2947"/>
      <c r="G239" s="2948"/>
    </row>
    <row r="240" spans="1:7" ht="28.7">
      <c r="A240" s="2968" t="s">
        <v>11361</v>
      </c>
      <c r="B240" s="2929" t="s">
        <v>11656</v>
      </c>
      <c r="C240" s="2949" t="s">
        <v>11644</v>
      </c>
      <c r="D240" s="2916" t="s">
        <v>1657</v>
      </c>
      <c r="E240" s="4041">
        <v>20.98</v>
      </c>
      <c r="F240" s="2917">
        <f>E240*Оглавление!$B$14</f>
        <v>1993.1000000000001</v>
      </c>
      <c r="G240" s="2917">
        <f t="shared" ref="G240:G241" si="31">F240-F240*$B$4/100</f>
        <v>1993.1000000000001</v>
      </c>
    </row>
    <row r="241" spans="1:7" ht="28.7">
      <c r="A241" s="2968" t="s">
        <v>11428</v>
      </c>
      <c r="B241" s="2929" t="s">
        <v>11656</v>
      </c>
      <c r="C241" s="2949" t="s">
        <v>11646</v>
      </c>
      <c r="D241" s="2916" t="s">
        <v>1657</v>
      </c>
      <c r="E241" s="4041">
        <v>21.14</v>
      </c>
      <c r="F241" s="2917">
        <f>E241*Оглавление!$B$14</f>
        <v>2008.3</v>
      </c>
      <c r="G241" s="2917">
        <f t="shared" si="31"/>
        <v>2008.3</v>
      </c>
    </row>
    <row r="242" spans="1:7" ht="15" customHeight="1">
      <c r="A242" s="2930" t="s">
        <v>14009</v>
      </c>
      <c r="B242" s="2931"/>
      <c r="C242" s="2931"/>
      <c r="D242" s="2931"/>
      <c r="E242" s="2938"/>
      <c r="F242" s="2938"/>
      <c r="G242" s="2939"/>
    </row>
    <row r="243" spans="1:7">
      <c r="A243" s="2892">
        <v>11600211001</v>
      </c>
      <c r="B243" s="2915" t="s">
        <v>1711</v>
      </c>
      <c r="C243" s="2916">
        <v>16</v>
      </c>
      <c r="D243" s="2916" t="s">
        <v>1657</v>
      </c>
      <c r="E243" s="4041">
        <v>8.39</v>
      </c>
      <c r="F243" s="2917">
        <f>E243*Оглавление!$B$14</f>
        <v>797.05000000000007</v>
      </c>
      <c r="G243" s="2917">
        <f t="shared" ref="G243:G247" si="32">F243-F243*$B$4/100</f>
        <v>797.05000000000007</v>
      </c>
    </row>
    <row r="244" spans="1:7">
      <c r="A244" s="2892">
        <v>11600221001</v>
      </c>
      <c r="B244" s="2915" t="s">
        <v>1711</v>
      </c>
      <c r="C244" s="2916">
        <v>20</v>
      </c>
      <c r="D244" s="2916" t="s">
        <v>1657</v>
      </c>
      <c r="E244" s="4041">
        <v>10.94</v>
      </c>
      <c r="F244" s="2917">
        <f>E244*Оглавление!$B$14</f>
        <v>1039.3</v>
      </c>
      <c r="G244" s="2917">
        <f t="shared" si="32"/>
        <v>1039.3</v>
      </c>
    </row>
    <row r="245" spans="1:7">
      <c r="A245" s="2892">
        <v>11600231001</v>
      </c>
      <c r="B245" s="2915" t="s">
        <v>1711</v>
      </c>
      <c r="C245" s="2916">
        <v>25</v>
      </c>
      <c r="D245" s="2916" t="s">
        <v>1657</v>
      </c>
      <c r="E245" s="4041">
        <v>14.7</v>
      </c>
      <c r="F245" s="2917">
        <f>E245*Оглавление!$B$14</f>
        <v>1396.5</v>
      </c>
      <c r="G245" s="2917">
        <f t="shared" si="32"/>
        <v>1396.5</v>
      </c>
    </row>
    <row r="246" spans="1:7">
      <c r="A246" s="2892">
        <v>11600241001</v>
      </c>
      <c r="B246" s="2915" t="s">
        <v>1711</v>
      </c>
      <c r="C246" s="2916">
        <v>32</v>
      </c>
      <c r="D246" s="2916" t="s">
        <v>1660</v>
      </c>
      <c r="E246" s="4041">
        <v>23.54</v>
      </c>
      <c r="F246" s="2917">
        <f>E246*Оглавление!$B$14</f>
        <v>2236.2999999999997</v>
      </c>
      <c r="G246" s="2917">
        <f t="shared" si="32"/>
        <v>2236.2999999999997</v>
      </c>
    </row>
    <row r="247" spans="1:7">
      <c r="A247" s="2892">
        <v>11600251001</v>
      </c>
      <c r="B247" s="2915" t="s">
        <v>1711</v>
      </c>
      <c r="C247" s="2916">
        <v>40</v>
      </c>
      <c r="D247" s="2916" t="s">
        <v>1712</v>
      </c>
      <c r="E247" s="4041">
        <v>40.380000000000003</v>
      </c>
      <c r="F247" s="2917">
        <f>E247*Оглавление!$B$14</f>
        <v>3836.1000000000004</v>
      </c>
      <c r="G247" s="2917">
        <f t="shared" si="32"/>
        <v>3836.1000000000004</v>
      </c>
    </row>
    <row r="248" spans="1:7" ht="15" customHeight="1">
      <c r="A248" s="2930" t="s">
        <v>11658</v>
      </c>
      <c r="B248" s="2931"/>
      <c r="C248" s="2931"/>
      <c r="D248" s="2931"/>
      <c r="E248" s="2938"/>
      <c r="F248" s="2938"/>
      <c r="G248" s="2939"/>
    </row>
    <row r="249" spans="1:7" ht="43">
      <c r="A249" s="3989" t="s">
        <v>11397</v>
      </c>
      <c r="B249" s="2928" t="s">
        <v>11659</v>
      </c>
      <c r="C249" s="2916">
        <v>50</v>
      </c>
      <c r="D249" s="2916" t="s">
        <v>1691</v>
      </c>
      <c r="E249" s="4041">
        <v>100.13</v>
      </c>
      <c r="F249" s="2917">
        <f>E249*Оглавление!$B$14</f>
        <v>9512.35</v>
      </c>
      <c r="G249" s="2917">
        <f t="shared" ref="G249:G250" si="33">F249-F249*$B$4/100</f>
        <v>9512.35</v>
      </c>
    </row>
    <row r="250" spans="1:7" ht="43">
      <c r="A250" s="3989" t="s">
        <v>11398</v>
      </c>
      <c r="B250" s="2928" t="s">
        <v>11659</v>
      </c>
      <c r="C250" s="2916">
        <v>63</v>
      </c>
      <c r="D250" s="2916" t="s">
        <v>1691</v>
      </c>
      <c r="E250" s="4041">
        <v>152</v>
      </c>
      <c r="F250" s="2917">
        <f>E250*Оглавление!$B$14</f>
        <v>14440</v>
      </c>
      <c r="G250" s="2917">
        <f t="shared" si="33"/>
        <v>14440</v>
      </c>
    </row>
    <row r="251" spans="1:7">
      <c r="A251" s="2924" t="s">
        <v>11349</v>
      </c>
      <c r="B251" s="2925"/>
      <c r="C251" s="2925"/>
      <c r="D251" s="2925"/>
      <c r="E251" s="2925"/>
      <c r="F251" s="2925"/>
      <c r="G251" s="2926"/>
    </row>
    <row r="252" spans="1:7">
      <c r="A252" s="2923">
        <v>13777011001</v>
      </c>
      <c r="B252" s="2915" t="s">
        <v>11350</v>
      </c>
      <c r="C252" s="2916">
        <v>16</v>
      </c>
      <c r="D252" s="2916" t="s">
        <v>1657</v>
      </c>
      <c r="E252" s="4041">
        <v>8.39</v>
      </c>
      <c r="F252" s="2917">
        <f>E252*Оглавление!$B$14</f>
        <v>797.05000000000007</v>
      </c>
      <c r="G252" s="2917">
        <f t="shared" ref="G252:G255" si="34">F252-F252*$B$4/100</f>
        <v>797.05000000000007</v>
      </c>
    </row>
    <row r="253" spans="1:7">
      <c r="A253" s="2923">
        <v>13777021001</v>
      </c>
      <c r="B253" s="2915" t="s">
        <v>11350</v>
      </c>
      <c r="C253" s="2916">
        <v>20</v>
      </c>
      <c r="D253" s="2916" t="s">
        <v>1657</v>
      </c>
      <c r="E253" s="4041">
        <v>10.94</v>
      </c>
      <c r="F253" s="2917">
        <f>E253*Оглавление!$B$14</f>
        <v>1039.3</v>
      </c>
      <c r="G253" s="2917">
        <f t="shared" si="34"/>
        <v>1039.3</v>
      </c>
    </row>
    <row r="254" spans="1:7">
      <c r="A254" s="2923">
        <v>13777031001</v>
      </c>
      <c r="B254" s="2915" t="s">
        <v>11350</v>
      </c>
      <c r="C254" s="2916">
        <v>25</v>
      </c>
      <c r="D254" s="2916" t="s">
        <v>1657</v>
      </c>
      <c r="E254" s="4041">
        <v>22.9</v>
      </c>
      <c r="F254" s="2917">
        <f>E254*Оглавление!$B$14</f>
        <v>2175.5</v>
      </c>
      <c r="G254" s="2917">
        <f t="shared" si="34"/>
        <v>2175.5</v>
      </c>
    </row>
    <row r="255" spans="1:7">
      <c r="A255" s="2923">
        <v>13777041001</v>
      </c>
      <c r="B255" s="2915" t="s">
        <v>11350</v>
      </c>
      <c r="C255" s="2916">
        <v>32</v>
      </c>
      <c r="D255" s="2916" t="s">
        <v>1660</v>
      </c>
      <c r="E255" s="4041">
        <v>36.24</v>
      </c>
      <c r="F255" s="2917">
        <f>E255*Оглавление!$B$14</f>
        <v>3442.8</v>
      </c>
      <c r="G255" s="2917">
        <f t="shared" si="34"/>
        <v>3442.8</v>
      </c>
    </row>
    <row r="256" spans="1:7" ht="15" customHeight="1">
      <c r="A256" s="2930" t="s">
        <v>11660</v>
      </c>
      <c r="B256" s="2931"/>
      <c r="C256" s="2931"/>
      <c r="D256" s="2931"/>
      <c r="E256" s="2938"/>
      <c r="F256" s="2938"/>
      <c r="G256" s="2939"/>
    </row>
    <row r="257" spans="1:7">
      <c r="A257" s="2892">
        <v>11600521001</v>
      </c>
      <c r="B257" s="2915" t="s">
        <v>1713</v>
      </c>
      <c r="C257" s="2916">
        <v>20</v>
      </c>
      <c r="D257" s="2916" t="s">
        <v>1657</v>
      </c>
      <c r="E257" s="4041">
        <v>15.01</v>
      </c>
      <c r="F257" s="2917">
        <f>E257*Оглавление!$B$14</f>
        <v>1425.95</v>
      </c>
      <c r="G257" s="2917">
        <f t="shared" ref="G257:G260" si="35">F257-F257*$B$4/100</f>
        <v>1425.95</v>
      </c>
    </row>
    <row r="258" spans="1:7">
      <c r="A258" s="2892">
        <v>11600531001</v>
      </c>
      <c r="B258" s="2915" t="s">
        <v>1714</v>
      </c>
      <c r="C258" s="2916">
        <v>25</v>
      </c>
      <c r="D258" s="2916" t="s">
        <v>1657</v>
      </c>
      <c r="E258" s="4041">
        <v>19.25</v>
      </c>
      <c r="F258" s="2917">
        <f>E258*Оглавление!$B$14</f>
        <v>1828.75</v>
      </c>
      <c r="G258" s="2917">
        <f t="shared" si="35"/>
        <v>1828.75</v>
      </c>
    </row>
    <row r="259" spans="1:7">
      <c r="A259" s="2892">
        <v>11600541001</v>
      </c>
      <c r="B259" s="2915" t="s">
        <v>1715</v>
      </c>
      <c r="C259" s="2916">
        <v>32</v>
      </c>
      <c r="D259" s="2916" t="s">
        <v>1660</v>
      </c>
      <c r="E259" s="4041">
        <v>28.21</v>
      </c>
      <c r="F259" s="2917">
        <f>E259*Оглавление!$B$14</f>
        <v>2679.9500000000003</v>
      </c>
      <c r="G259" s="2917">
        <f t="shared" si="35"/>
        <v>2679.9500000000003</v>
      </c>
    </row>
    <row r="260" spans="1:7">
      <c r="A260" s="2892">
        <v>11600551001</v>
      </c>
      <c r="B260" s="2915" t="s">
        <v>1716</v>
      </c>
      <c r="C260" s="2916">
        <v>40</v>
      </c>
      <c r="D260" s="2916" t="s">
        <v>1712</v>
      </c>
      <c r="E260" s="4041">
        <v>53.14</v>
      </c>
      <c r="F260" s="2917">
        <f>E260*Оглавление!$B$14</f>
        <v>5048.3</v>
      </c>
      <c r="G260" s="2917">
        <f t="shared" si="35"/>
        <v>5048.3</v>
      </c>
    </row>
    <row r="261" spans="1:7" ht="15" customHeight="1">
      <c r="A261" s="2930" t="s">
        <v>11661</v>
      </c>
      <c r="B261" s="2931"/>
      <c r="C261" s="2931"/>
      <c r="D261" s="2931"/>
      <c r="E261" s="2938"/>
      <c r="F261" s="2938"/>
      <c r="G261" s="2939"/>
    </row>
    <row r="262" spans="1:7" ht="28.7">
      <c r="A262" s="2965" t="s">
        <v>11351</v>
      </c>
      <c r="B262" s="2936" t="s">
        <v>11662</v>
      </c>
      <c r="C262" s="2916">
        <v>50</v>
      </c>
      <c r="D262" s="2916" t="s">
        <v>1691</v>
      </c>
      <c r="E262" s="4041">
        <v>100.13</v>
      </c>
      <c r="F262" s="2917">
        <f>E262*Оглавление!$B$14</f>
        <v>9512.35</v>
      </c>
      <c r="G262" s="2917">
        <f t="shared" ref="G262:G263" si="36">F262-F262*$B$4/100</f>
        <v>9512.35</v>
      </c>
    </row>
    <row r="263" spans="1:7" ht="28.7">
      <c r="A263" s="2965" t="s">
        <v>11352</v>
      </c>
      <c r="B263" s="2936" t="s">
        <v>11662</v>
      </c>
      <c r="C263" s="2916">
        <v>63</v>
      </c>
      <c r="D263" s="2916" t="s">
        <v>1691</v>
      </c>
      <c r="E263" s="4041">
        <v>152</v>
      </c>
      <c r="F263" s="2917">
        <f>E263*Оглавление!$B$14</f>
        <v>14440</v>
      </c>
      <c r="G263" s="2917">
        <f t="shared" si="36"/>
        <v>14440</v>
      </c>
    </row>
    <row r="264" spans="1:7" ht="15" customHeight="1">
      <c r="A264" s="2930" t="s">
        <v>11663</v>
      </c>
      <c r="B264" s="2931"/>
      <c r="C264" s="2931"/>
      <c r="D264" s="2931"/>
      <c r="E264" s="2938"/>
      <c r="F264" s="2938"/>
      <c r="G264" s="2939"/>
    </row>
    <row r="265" spans="1:7">
      <c r="A265" s="2892">
        <v>11388811002</v>
      </c>
      <c r="B265" s="2915" t="s">
        <v>11663</v>
      </c>
      <c r="C265" s="2916">
        <v>16</v>
      </c>
      <c r="D265" s="2916" t="s">
        <v>1657</v>
      </c>
      <c r="E265" s="4041">
        <v>2.2799999999999998</v>
      </c>
      <c r="F265" s="2917">
        <f>E265*Оглавление!$B$14</f>
        <v>216.6</v>
      </c>
      <c r="G265" s="2917">
        <f t="shared" ref="G265:G268" si="37">F265-F265*$B$4/100</f>
        <v>216.6</v>
      </c>
    </row>
    <row r="266" spans="1:7">
      <c r="A266" s="2892">
        <v>11388911002</v>
      </c>
      <c r="B266" s="2915" t="s">
        <v>11663</v>
      </c>
      <c r="C266" s="2916">
        <v>20</v>
      </c>
      <c r="D266" s="2916" t="s">
        <v>1657</v>
      </c>
      <c r="E266" s="4041">
        <v>2.86</v>
      </c>
      <c r="F266" s="2917">
        <f>E266*Оглавление!$B$14</f>
        <v>271.7</v>
      </c>
      <c r="G266" s="2917">
        <f t="shared" si="37"/>
        <v>271.7</v>
      </c>
    </row>
    <row r="267" spans="1:7">
      <c r="A267" s="2892">
        <v>11383511002</v>
      </c>
      <c r="B267" s="2915" t="s">
        <v>11663</v>
      </c>
      <c r="C267" s="2916">
        <v>25</v>
      </c>
      <c r="D267" s="2916" t="s">
        <v>1657</v>
      </c>
      <c r="E267" s="4041">
        <v>4.8600000000000003</v>
      </c>
      <c r="F267" s="2917">
        <f>E267*Оглавление!$B$14</f>
        <v>461.70000000000005</v>
      </c>
      <c r="G267" s="2917">
        <f t="shared" si="37"/>
        <v>461.70000000000005</v>
      </c>
    </row>
    <row r="268" spans="1:7">
      <c r="A268" s="2892">
        <v>11386411002</v>
      </c>
      <c r="B268" s="2915" t="s">
        <v>11663</v>
      </c>
      <c r="C268" s="2916">
        <v>32</v>
      </c>
      <c r="D268" s="2916" t="s">
        <v>1707</v>
      </c>
      <c r="E268" s="4041">
        <v>7.8</v>
      </c>
      <c r="F268" s="2917">
        <f>E268*Оглавление!$B$14</f>
        <v>741</v>
      </c>
      <c r="G268" s="2917">
        <f t="shared" si="37"/>
        <v>741</v>
      </c>
    </row>
    <row r="269" spans="1:7" ht="15" customHeight="1">
      <c r="A269" s="2950" t="s">
        <v>11664</v>
      </c>
      <c r="B269" s="2951"/>
      <c r="C269" s="2951"/>
      <c r="D269" s="2951"/>
      <c r="E269" s="2952"/>
      <c r="F269" s="2952"/>
      <c r="G269" s="2953"/>
    </row>
    <row r="270" spans="1:7">
      <c r="A270" s="2892">
        <v>11391211002</v>
      </c>
      <c r="B270" s="2915" t="s">
        <v>11664</v>
      </c>
      <c r="C270" s="2916">
        <v>16</v>
      </c>
      <c r="D270" s="2916" t="s">
        <v>1657</v>
      </c>
      <c r="E270" s="4041">
        <v>2.2799999999999998</v>
      </c>
      <c r="F270" s="2917">
        <f>E270*Оглавление!$B$14</f>
        <v>216.6</v>
      </c>
      <c r="G270" s="2917">
        <f t="shared" ref="G270:G273" si="38">F270-F270*$B$4/100</f>
        <v>216.6</v>
      </c>
    </row>
    <row r="271" spans="1:7">
      <c r="A271" s="2892">
        <v>11391311002</v>
      </c>
      <c r="B271" s="2915" t="s">
        <v>11664</v>
      </c>
      <c r="C271" s="2916">
        <v>20</v>
      </c>
      <c r="D271" s="2916" t="s">
        <v>1657</v>
      </c>
      <c r="E271" s="4041">
        <v>2.86</v>
      </c>
      <c r="F271" s="2917">
        <f>E271*Оглавление!$B$14</f>
        <v>271.7</v>
      </c>
      <c r="G271" s="2917">
        <f t="shared" si="38"/>
        <v>271.7</v>
      </c>
    </row>
    <row r="272" spans="1:7">
      <c r="A272" s="2892">
        <v>11389111002</v>
      </c>
      <c r="B272" s="2915" t="s">
        <v>11664</v>
      </c>
      <c r="C272" s="2916">
        <v>25</v>
      </c>
      <c r="D272" s="2916" t="s">
        <v>1657</v>
      </c>
      <c r="E272" s="4041">
        <v>4.8600000000000003</v>
      </c>
      <c r="F272" s="2917">
        <f>E272*Оглавление!$B$14</f>
        <v>461.70000000000005</v>
      </c>
      <c r="G272" s="2917">
        <f t="shared" si="38"/>
        <v>461.70000000000005</v>
      </c>
    </row>
    <row r="273" spans="1:7">
      <c r="A273" s="2892">
        <v>11389211002</v>
      </c>
      <c r="B273" s="2915" t="s">
        <v>11664</v>
      </c>
      <c r="C273" s="2916">
        <v>32</v>
      </c>
      <c r="D273" s="2916" t="s">
        <v>1707</v>
      </c>
      <c r="E273" s="4041">
        <v>7.8</v>
      </c>
      <c r="F273" s="2917">
        <f>E273*Оглавление!$B$14</f>
        <v>741</v>
      </c>
      <c r="G273" s="2917">
        <f t="shared" si="38"/>
        <v>741</v>
      </c>
    </row>
    <row r="274" spans="1:7" ht="15" customHeight="1">
      <c r="A274" s="2930" t="s">
        <v>11667</v>
      </c>
      <c r="B274" s="2931"/>
      <c r="C274" s="2931"/>
      <c r="D274" s="2931"/>
      <c r="E274" s="2938"/>
      <c r="F274" s="2938"/>
      <c r="G274" s="2939"/>
    </row>
    <row r="275" spans="1:7" ht="43">
      <c r="A275" s="3989" t="s">
        <v>11399</v>
      </c>
      <c r="B275" s="2929" t="s">
        <v>11665</v>
      </c>
      <c r="C275" s="2916" t="s">
        <v>11617</v>
      </c>
      <c r="D275" s="2916" t="s">
        <v>1657</v>
      </c>
      <c r="E275" s="4041">
        <v>10.43</v>
      </c>
      <c r="F275" s="2917">
        <f>E275*Оглавление!$B$14</f>
        <v>990.85</v>
      </c>
      <c r="G275" s="2917">
        <f t="shared" ref="G275:G280" si="39">F275-F275*$B$4/100</f>
        <v>990.85</v>
      </c>
    </row>
    <row r="276" spans="1:7" ht="43">
      <c r="A276" s="3989" t="s">
        <v>11400</v>
      </c>
      <c r="B276" s="2929" t="s">
        <v>11665</v>
      </c>
      <c r="C276" s="2916" t="s">
        <v>11620</v>
      </c>
      <c r="D276" s="2916" t="s">
        <v>1657</v>
      </c>
      <c r="E276" s="4041">
        <v>12.01</v>
      </c>
      <c r="F276" s="2917">
        <f>E276*Оглавление!$B$14</f>
        <v>1140.95</v>
      </c>
      <c r="G276" s="2917">
        <f t="shared" si="39"/>
        <v>1140.95</v>
      </c>
    </row>
    <row r="277" spans="1:7" ht="43">
      <c r="A277" s="3989" t="s">
        <v>11401</v>
      </c>
      <c r="B277" s="2929" t="s">
        <v>11665</v>
      </c>
      <c r="C277" s="2916" t="s">
        <v>11666</v>
      </c>
      <c r="D277" s="2916" t="s">
        <v>1657</v>
      </c>
      <c r="E277" s="4041">
        <v>12.01</v>
      </c>
      <c r="F277" s="2917">
        <f>E277*Оглавление!$B$14</f>
        <v>1140.95</v>
      </c>
      <c r="G277" s="2917">
        <f t="shared" si="39"/>
        <v>1140.95</v>
      </c>
    </row>
    <row r="278" spans="1:7" ht="43">
      <c r="A278" s="3989" t="s">
        <v>11402</v>
      </c>
      <c r="B278" s="2929" t="s">
        <v>11665</v>
      </c>
      <c r="C278" s="2916" t="s">
        <v>11624</v>
      </c>
      <c r="D278" s="2916" t="s">
        <v>1657</v>
      </c>
      <c r="E278" s="4041">
        <v>16.579999999999998</v>
      </c>
      <c r="F278" s="2917">
        <f>E278*Оглавление!$B$14</f>
        <v>1575.1</v>
      </c>
      <c r="G278" s="2917">
        <f t="shared" si="39"/>
        <v>1575.1</v>
      </c>
    </row>
    <row r="279" spans="1:7" ht="28.7">
      <c r="A279" s="3989" t="s">
        <v>11403</v>
      </c>
      <c r="B279" s="2929" t="s">
        <v>11665</v>
      </c>
      <c r="C279" s="2916" t="s">
        <v>11626</v>
      </c>
      <c r="D279" s="2916" t="s">
        <v>1660</v>
      </c>
      <c r="E279" s="4041">
        <v>28.79</v>
      </c>
      <c r="F279" s="2917">
        <f>E279*Оглавление!$B$14</f>
        <v>2735.0499999999997</v>
      </c>
      <c r="G279" s="2917">
        <f t="shared" si="39"/>
        <v>2735.0499999999997</v>
      </c>
    </row>
    <row r="280" spans="1:7" ht="43">
      <c r="A280" s="3989" t="s">
        <v>11404</v>
      </c>
      <c r="B280" s="2929" t="s">
        <v>11665</v>
      </c>
      <c r="C280" s="2916" t="s">
        <v>11627</v>
      </c>
      <c r="D280" s="2916" t="s">
        <v>1660</v>
      </c>
      <c r="E280" s="4041">
        <v>36.74</v>
      </c>
      <c r="F280" s="2917">
        <f>E280*Оглавление!$B$14</f>
        <v>3490.3</v>
      </c>
      <c r="G280" s="2917">
        <f t="shared" si="39"/>
        <v>3490.3</v>
      </c>
    </row>
    <row r="281" spans="1:7" ht="15" customHeight="1">
      <c r="A281" s="2930" t="s">
        <v>11668</v>
      </c>
      <c r="B281" s="2931"/>
      <c r="C281" s="2931"/>
      <c r="D281" s="2931"/>
      <c r="E281" s="2938"/>
      <c r="F281" s="2938"/>
      <c r="G281" s="2939"/>
    </row>
    <row r="282" spans="1:7" ht="43">
      <c r="A282" s="3989" t="s">
        <v>11405</v>
      </c>
      <c r="B282" s="2929" t="s">
        <v>11669</v>
      </c>
      <c r="C282" s="2916" t="s">
        <v>11634</v>
      </c>
      <c r="D282" s="2916" t="s">
        <v>1657</v>
      </c>
      <c r="E282" s="4041">
        <v>11.2</v>
      </c>
      <c r="F282" s="2917">
        <f>E282*Оглавление!$B$14</f>
        <v>1064</v>
      </c>
      <c r="G282" s="2917">
        <f t="shared" ref="G282:G286" si="40">F282-F282*$B$4/100</f>
        <v>1064</v>
      </c>
    </row>
    <row r="283" spans="1:7" ht="43">
      <c r="A283" s="3989" t="s">
        <v>11406</v>
      </c>
      <c r="B283" s="2929" t="s">
        <v>11669</v>
      </c>
      <c r="C283" s="2916" t="s">
        <v>11670</v>
      </c>
      <c r="D283" s="2916" t="s">
        <v>1657</v>
      </c>
      <c r="E283" s="4041">
        <v>11.2</v>
      </c>
      <c r="F283" s="2917">
        <f>E283*Оглавление!$B$14</f>
        <v>1064</v>
      </c>
      <c r="G283" s="2917">
        <f t="shared" si="40"/>
        <v>1064</v>
      </c>
    </row>
    <row r="284" spans="1:7" ht="43">
      <c r="A284" s="3989" t="s">
        <v>11407</v>
      </c>
      <c r="B284" s="2929" t="s">
        <v>11669</v>
      </c>
      <c r="C284" s="2916" t="s">
        <v>11635</v>
      </c>
      <c r="D284" s="2916" t="s">
        <v>1657</v>
      </c>
      <c r="E284" s="4041">
        <v>14.02</v>
      </c>
      <c r="F284" s="2917">
        <f>E284*Оглавление!$B$14</f>
        <v>1331.8999999999999</v>
      </c>
      <c r="G284" s="2917">
        <f t="shared" si="40"/>
        <v>1331.8999999999999</v>
      </c>
    </row>
    <row r="285" spans="1:7" ht="43">
      <c r="A285" s="3989" t="s">
        <v>11408</v>
      </c>
      <c r="B285" s="2929" t="s">
        <v>11669</v>
      </c>
      <c r="C285" s="2916" t="s">
        <v>11636</v>
      </c>
      <c r="D285" s="2916" t="s">
        <v>1657</v>
      </c>
      <c r="E285" s="4041">
        <v>14.02</v>
      </c>
      <c r="F285" s="2917">
        <f>E285*Оглавление!$B$14</f>
        <v>1331.8999999999999</v>
      </c>
      <c r="G285" s="2917">
        <f t="shared" si="40"/>
        <v>1331.8999999999999</v>
      </c>
    </row>
    <row r="286" spans="1:7" ht="43">
      <c r="A286" s="3989" t="s">
        <v>11409</v>
      </c>
      <c r="B286" s="2929" t="s">
        <v>11669</v>
      </c>
      <c r="C286" s="2916" t="s">
        <v>11671</v>
      </c>
      <c r="D286" s="2916" t="s">
        <v>1657</v>
      </c>
      <c r="E286" s="4041">
        <v>23.8</v>
      </c>
      <c r="F286" s="2917">
        <f>E286*Оглавление!$B$14</f>
        <v>2261</v>
      </c>
      <c r="G286" s="2917">
        <f t="shared" si="40"/>
        <v>2261</v>
      </c>
    </row>
    <row r="287" spans="1:7" ht="15" customHeight="1">
      <c r="A287" s="2930" t="s">
        <v>11678</v>
      </c>
      <c r="B287" s="2931"/>
      <c r="C287" s="2931"/>
      <c r="D287" s="2931"/>
      <c r="E287" s="2938"/>
      <c r="F287" s="2938"/>
      <c r="G287" s="2939"/>
    </row>
    <row r="288" spans="1:7" ht="43">
      <c r="A288" s="3989" t="s">
        <v>11410</v>
      </c>
      <c r="B288" s="2929" t="s">
        <v>11672</v>
      </c>
      <c r="C288" s="2916" t="s">
        <v>11634</v>
      </c>
      <c r="D288" s="2916" t="s">
        <v>1657</v>
      </c>
      <c r="E288" s="4041">
        <v>13.27</v>
      </c>
      <c r="F288" s="2917">
        <f>E288*Оглавление!$B$14</f>
        <v>1260.6499999999999</v>
      </c>
      <c r="G288" s="2917">
        <f t="shared" ref="G288:G291" si="41">F288-F288*$B$4/100</f>
        <v>1260.6499999999999</v>
      </c>
    </row>
    <row r="289" spans="1:7" ht="43">
      <c r="A289" s="3989" t="s">
        <v>11411</v>
      </c>
      <c r="B289" s="2929" t="s">
        <v>11672</v>
      </c>
      <c r="C289" s="2916" t="s">
        <v>11673</v>
      </c>
      <c r="D289" s="2916" t="s">
        <v>1657</v>
      </c>
      <c r="E289" s="4041">
        <v>15.3</v>
      </c>
      <c r="F289" s="2917">
        <f>E289*Оглавление!$B$14</f>
        <v>1453.5</v>
      </c>
      <c r="G289" s="2917">
        <f t="shared" si="41"/>
        <v>1453.5</v>
      </c>
    </row>
    <row r="290" spans="1:7" ht="43">
      <c r="A290" s="3989" t="s">
        <v>11412</v>
      </c>
      <c r="B290" s="2929" t="s">
        <v>11672</v>
      </c>
      <c r="C290" s="2916" t="s">
        <v>11674</v>
      </c>
      <c r="D290" s="2916" t="s">
        <v>1657</v>
      </c>
      <c r="E290" s="4041">
        <v>15.3</v>
      </c>
      <c r="F290" s="2917">
        <f>E290*Оглавление!$B$14</f>
        <v>1453.5</v>
      </c>
      <c r="G290" s="2917">
        <f t="shared" si="41"/>
        <v>1453.5</v>
      </c>
    </row>
    <row r="291" spans="1:7" ht="43">
      <c r="A291" s="3989" t="s">
        <v>11413</v>
      </c>
      <c r="B291" s="2929" t="s">
        <v>11672</v>
      </c>
      <c r="C291" s="2916" t="s">
        <v>11675</v>
      </c>
      <c r="D291" s="2916" t="s">
        <v>1657</v>
      </c>
      <c r="E291" s="4041">
        <v>21.29</v>
      </c>
      <c r="F291" s="2917">
        <f>E291*Оглавление!$B$14</f>
        <v>2022.55</v>
      </c>
      <c r="G291" s="2917">
        <f t="shared" si="41"/>
        <v>2022.55</v>
      </c>
    </row>
    <row r="292" spans="1:7" ht="15" customHeight="1">
      <c r="A292" s="2930" t="s">
        <v>11677</v>
      </c>
      <c r="B292" s="2931"/>
      <c r="C292" s="2931"/>
      <c r="D292" s="2931"/>
      <c r="E292" s="2938"/>
      <c r="F292" s="2938"/>
      <c r="G292" s="2939"/>
    </row>
    <row r="293" spans="1:7" ht="43">
      <c r="A293" s="3989" t="s">
        <v>11414</v>
      </c>
      <c r="B293" s="2929" t="s">
        <v>11676</v>
      </c>
      <c r="C293" s="2916" t="s">
        <v>11634</v>
      </c>
      <c r="D293" s="2916" t="s">
        <v>1657</v>
      </c>
      <c r="E293" s="4041">
        <v>13.27</v>
      </c>
      <c r="F293" s="2917">
        <f>E293*Оглавление!$B$14</f>
        <v>1260.6499999999999</v>
      </c>
      <c r="G293" s="2917">
        <f t="shared" ref="G293:G294" si="42">F293-F293*$B$4/100</f>
        <v>1260.6499999999999</v>
      </c>
    </row>
    <row r="294" spans="1:7" ht="43">
      <c r="A294" s="3989" t="s">
        <v>11415</v>
      </c>
      <c r="B294" s="2929" t="s">
        <v>11676</v>
      </c>
      <c r="C294" s="2916" t="s">
        <v>11635</v>
      </c>
      <c r="D294" s="2916" t="s">
        <v>1657</v>
      </c>
      <c r="E294" s="4041">
        <v>15.3</v>
      </c>
      <c r="F294" s="2917">
        <f>E294*Оглавление!$B$14</f>
        <v>1453.5</v>
      </c>
      <c r="G294" s="2917">
        <f t="shared" si="42"/>
        <v>1453.5</v>
      </c>
    </row>
    <row r="295" spans="1:7" s="1650" customFormat="1">
      <c r="A295" s="3049" t="s">
        <v>14011</v>
      </c>
      <c r="B295" s="3050"/>
      <c r="C295" s="3050"/>
      <c r="D295" s="3050"/>
      <c r="E295" s="3050"/>
      <c r="F295" s="3050"/>
      <c r="G295" s="3051"/>
    </row>
    <row r="296" spans="1:7" s="1650" customFormat="1" ht="28.7">
      <c r="A296" s="3045" t="s">
        <v>14013</v>
      </c>
      <c r="B296" s="3046" t="s">
        <v>14012</v>
      </c>
      <c r="C296" s="3039" t="s">
        <v>11617</v>
      </c>
      <c r="D296" s="2916" t="s">
        <v>1657</v>
      </c>
      <c r="E296" s="4041">
        <v>16.010000000000002</v>
      </c>
      <c r="F296" s="2917">
        <f>E296*Оглавление!$B$14</f>
        <v>1520.95</v>
      </c>
      <c r="G296" s="2917">
        <f t="shared" ref="G296:G298" si="43">F296-F296*$B$4/100</f>
        <v>1520.95</v>
      </c>
    </row>
    <row r="297" spans="1:7" s="1650" customFormat="1" ht="28.7">
      <c r="A297" s="3045" t="s">
        <v>14014</v>
      </c>
      <c r="B297" s="3046" t="s">
        <v>14012</v>
      </c>
      <c r="C297" s="3039" t="s">
        <v>11620</v>
      </c>
      <c r="D297" s="2916" t="s">
        <v>1657</v>
      </c>
      <c r="E297" s="4041">
        <v>17.510000000000002</v>
      </c>
      <c r="F297" s="2917">
        <f>E297*Оглавление!$B$14</f>
        <v>1663.45</v>
      </c>
      <c r="G297" s="2917">
        <f t="shared" si="43"/>
        <v>1663.45</v>
      </c>
    </row>
    <row r="298" spans="1:7" s="1650" customFormat="1" ht="28.7">
      <c r="A298" s="3047" t="s">
        <v>14015</v>
      </c>
      <c r="B298" s="3048" t="s">
        <v>14012</v>
      </c>
      <c r="C298" s="2990" t="s">
        <v>11666</v>
      </c>
      <c r="D298" s="2990" t="s">
        <v>1657</v>
      </c>
      <c r="E298" s="4041">
        <v>19.66</v>
      </c>
      <c r="F298" s="2991">
        <f>E298*Оглавление!$B$14</f>
        <v>1867.7</v>
      </c>
      <c r="G298" s="2991">
        <f t="shared" si="43"/>
        <v>1867.7</v>
      </c>
    </row>
    <row r="299" spans="1:7" ht="15" customHeight="1">
      <c r="A299" s="2975" t="s">
        <v>11679</v>
      </c>
      <c r="B299" s="2976"/>
      <c r="C299" s="2976"/>
      <c r="D299" s="2976"/>
      <c r="E299" s="2977"/>
      <c r="F299" s="2977"/>
      <c r="G299" s="2978"/>
    </row>
    <row r="300" spans="1:7" ht="43">
      <c r="A300" s="4010" t="s">
        <v>11416</v>
      </c>
      <c r="B300" s="2972" t="s">
        <v>11680</v>
      </c>
      <c r="C300" s="2973" t="s">
        <v>11681</v>
      </c>
      <c r="D300" s="2973" t="s">
        <v>1657</v>
      </c>
      <c r="E300" s="4041">
        <v>20.99</v>
      </c>
      <c r="F300" s="2974">
        <f>E300*Оглавление!$B$14</f>
        <v>1994.05</v>
      </c>
      <c r="G300" s="2974">
        <f t="shared" ref="G300:G301" si="44">F300-F300*$B$4/100</f>
        <v>1994.05</v>
      </c>
    </row>
    <row r="301" spans="1:7" ht="28.7">
      <c r="A301" s="3989" t="s">
        <v>11417</v>
      </c>
      <c r="B301" s="2929" t="s">
        <v>11680</v>
      </c>
      <c r="C301" s="2916" t="s">
        <v>11682</v>
      </c>
      <c r="D301" s="2916" t="s">
        <v>1657</v>
      </c>
      <c r="E301" s="4041">
        <v>33.56</v>
      </c>
      <c r="F301" s="2917">
        <f>E301*Оглавление!$B$14</f>
        <v>3188.2000000000003</v>
      </c>
      <c r="G301" s="2917">
        <f t="shared" si="44"/>
        <v>3188.2000000000003</v>
      </c>
    </row>
    <row r="302" spans="1:7" s="1650" customFormat="1" ht="15" customHeight="1">
      <c r="A302" s="2930" t="s">
        <v>11684</v>
      </c>
      <c r="B302" s="2931"/>
      <c r="C302" s="2931"/>
      <c r="D302" s="2931"/>
      <c r="E302" s="2938"/>
      <c r="F302" s="2938"/>
      <c r="G302" s="2939"/>
    </row>
    <row r="303" spans="1:7" s="1650" customFormat="1" ht="28.7">
      <c r="A303" s="4011" t="s">
        <v>11418</v>
      </c>
      <c r="B303" s="2929" t="s">
        <v>11683</v>
      </c>
      <c r="C303" s="2916" t="s">
        <v>11685</v>
      </c>
      <c r="D303" s="2916" t="s">
        <v>1707</v>
      </c>
      <c r="E303" s="4041">
        <v>27.96</v>
      </c>
      <c r="F303" s="2917">
        <f>E303*Оглавление!$B$14</f>
        <v>2656.2000000000003</v>
      </c>
      <c r="G303" s="2917">
        <f t="shared" ref="G303:G304" si="45">F303-F303*$B$4/100</f>
        <v>2656.2000000000003</v>
      </c>
    </row>
    <row r="304" spans="1:7" s="1650" customFormat="1" ht="28.7">
      <c r="A304" s="4011" t="s">
        <v>11419</v>
      </c>
      <c r="B304" s="2929" t="s">
        <v>11683</v>
      </c>
      <c r="C304" s="2916" t="s">
        <v>11686</v>
      </c>
      <c r="D304" s="2916" t="s">
        <v>1707</v>
      </c>
      <c r="E304" s="4041">
        <v>33.01</v>
      </c>
      <c r="F304" s="2917">
        <f>E304*Оглавление!$B$14</f>
        <v>3135.95</v>
      </c>
      <c r="G304" s="2917">
        <f t="shared" si="45"/>
        <v>3135.95</v>
      </c>
    </row>
    <row r="305" spans="1:7" s="1650" customFormat="1" ht="15" customHeight="1">
      <c r="A305" s="2930" t="s">
        <v>11688</v>
      </c>
      <c r="B305" s="2931"/>
      <c r="C305" s="2931"/>
      <c r="D305" s="2931"/>
      <c r="E305" s="2938"/>
      <c r="F305" s="2938"/>
      <c r="G305" s="2939"/>
    </row>
    <row r="306" spans="1:7" s="1650" customFormat="1" ht="28.7">
      <c r="A306" s="3989" t="s">
        <v>11420</v>
      </c>
      <c r="B306" s="2929" t="s">
        <v>11687</v>
      </c>
      <c r="C306" s="2916" t="s">
        <v>11689</v>
      </c>
      <c r="D306" s="2916" t="s">
        <v>1657</v>
      </c>
      <c r="E306" s="4041">
        <v>18.84</v>
      </c>
      <c r="F306" s="2917">
        <f>E306*Оглавление!$B$14</f>
        <v>1789.8</v>
      </c>
      <c r="G306" s="2917">
        <f t="shared" ref="G306:G307" si="46">F306-F306*$B$4/100</f>
        <v>1789.8</v>
      </c>
    </row>
    <row r="307" spans="1:7" s="1650" customFormat="1" ht="28.7">
      <c r="A307" s="3989" t="s">
        <v>11421</v>
      </c>
      <c r="B307" s="2929" t="s">
        <v>11687</v>
      </c>
      <c r="C307" s="2916" t="s">
        <v>11690</v>
      </c>
      <c r="D307" s="2916" t="s">
        <v>1657</v>
      </c>
      <c r="E307" s="4041">
        <v>23.84</v>
      </c>
      <c r="F307" s="2917">
        <f>E307*Оглавление!$B$14</f>
        <v>2264.8000000000002</v>
      </c>
      <c r="G307" s="2917">
        <f t="shared" si="46"/>
        <v>2264.8000000000002</v>
      </c>
    </row>
    <row r="308" spans="1:7" s="1650" customFormat="1" ht="15" customHeight="1">
      <c r="A308" s="3990" t="s">
        <v>14731</v>
      </c>
      <c r="B308" s="3991"/>
      <c r="C308" s="3991"/>
      <c r="D308" s="3991"/>
      <c r="E308" s="3992"/>
      <c r="F308" s="3992"/>
      <c r="G308" s="3993"/>
    </row>
    <row r="309" spans="1:7" s="1650" customFormat="1" ht="28.7">
      <c r="A309" s="3989" t="s">
        <v>11422</v>
      </c>
      <c r="B309" s="2954" t="s">
        <v>11691</v>
      </c>
      <c r="C309" s="2916" t="s">
        <v>1717</v>
      </c>
      <c r="D309" s="2916" t="s">
        <v>1707</v>
      </c>
      <c r="E309" s="4041">
        <v>54.12</v>
      </c>
      <c r="F309" s="2917">
        <f>E309*Оглавление!$B$14</f>
        <v>5141.3999999999996</v>
      </c>
      <c r="G309" s="2917">
        <f t="shared" ref="G309:G315" si="47">F309-F309*$B$4/100</f>
        <v>5141.3999999999996</v>
      </c>
    </row>
    <row r="310" spans="1:7" s="1650" customFormat="1" ht="28.7">
      <c r="A310" s="3989" t="s">
        <v>11423</v>
      </c>
      <c r="B310" s="2954" t="s">
        <v>11691</v>
      </c>
      <c r="C310" s="2916" t="s">
        <v>1718</v>
      </c>
      <c r="D310" s="2916" t="s">
        <v>1707</v>
      </c>
      <c r="E310" s="4041">
        <v>56.39</v>
      </c>
      <c r="F310" s="2917">
        <f>E310*Оглавление!$B$14</f>
        <v>5357.05</v>
      </c>
      <c r="G310" s="2917">
        <f t="shared" si="47"/>
        <v>5357.05</v>
      </c>
    </row>
    <row r="311" spans="1:7" s="1650" customFormat="1" ht="15" customHeight="1">
      <c r="A311" s="3990" t="s">
        <v>14732</v>
      </c>
      <c r="B311" s="3991"/>
      <c r="C311" s="3991"/>
      <c r="D311" s="3991"/>
      <c r="E311" s="3992"/>
      <c r="F311" s="3992"/>
      <c r="G311" s="3993"/>
    </row>
    <row r="312" spans="1:7" s="1650" customFormat="1" ht="28.7">
      <c r="A312" s="2964" t="s">
        <v>11353</v>
      </c>
      <c r="B312" s="2955" t="s">
        <v>11692</v>
      </c>
      <c r="C312" s="2916" t="s">
        <v>1717</v>
      </c>
      <c r="D312" s="2916" t="s">
        <v>1707</v>
      </c>
      <c r="E312" s="4041">
        <v>49.56</v>
      </c>
      <c r="F312" s="2917">
        <f>E312*Оглавление!$B$14</f>
        <v>4708.2</v>
      </c>
      <c r="G312" s="2917">
        <f t="shared" si="47"/>
        <v>4708.2</v>
      </c>
    </row>
    <row r="313" spans="1:7" s="1650" customFormat="1" ht="28.7">
      <c r="A313" s="2964" t="s">
        <v>11354</v>
      </c>
      <c r="B313" s="2955" t="s">
        <v>11692</v>
      </c>
      <c r="C313" s="2916" t="s">
        <v>1718</v>
      </c>
      <c r="D313" s="2916" t="s">
        <v>1707</v>
      </c>
      <c r="E313" s="4041">
        <v>52.37</v>
      </c>
      <c r="F313" s="2917">
        <f>E313*Оглавление!$B$14</f>
        <v>4975.1499999999996</v>
      </c>
      <c r="G313" s="2917">
        <f t="shared" si="47"/>
        <v>4975.1499999999996</v>
      </c>
    </row>
    <row r="314" spans="1:7" s="1650" customFormat="1" ht="28.7">
      <c r="A314" s="2964" t="s">
        <v>11355</v>
      </c>
      <c r="B314" s="2955" t="s">
        <v>11692</v>
      </c>
      <c r="C314" s="2916" t="s">
        <v>11693</v>
      </c>
      <c r="D314" s="2916" t="s">
        <v>1707</v>
      </c>
      <c r="E314" s="4041">
        <v>52.37</v>
      </c>
      <c r="F314" s="2917">
        <f>E314*Оглавление!$B$14</f>
        <v>4975.1499999999996</v>
      </c>
      <c r="G314" s="2917">
        <f t="shared" si="47"/>
        <v>4975.1499999999996</v>
      </c>
    </row>
    <row r="315" spans="1:7" s="1650" customFormat="1" ht="28.7">
      <c r="A315" s="2964" t="s">
        <v>11356</v>
      </c>
      <c r="B315" s="2955" t="s">
        <v>11692</v>
      </c>
      <c r="C315" s="2916" t="s">
        <v>11694</v>
      </c>
      <c r="D315" s="2916" t="s">
        <v>1707</v>
      </c>
      <c r="E315" s="4041">
        <v>52.37</v>
      </c>
      <c r="F315" s="2917">
        <f>E315*Оглавление!$B$14</f>
        <v>4975.1499999999996</v>
      </c>
      <c r="G315" s="2917">
        <f t="shared" si="47"/>
        <v>4975.1499999999996</v>
      </c>
    </row>
    <row r="316" spans="1:7">
      <c r="A316" s="4519" t="s">
        <v>18433</v>
      </c>
      <c r="B316" s="4519"/>
      <c r="C316" s="4519"/>
      <c r="D316" s="4519"/>
      <c r="E316" s="4519"/>
      <c r="F316" s="4519"/>
      <c r="G316" s="4519"/>
    </row>
    <row r="317" spans="1:7">
      <c r="A317" s="4400">
        <v>11455311001</v>
      </c>
      <c r="B317" s="4257" t="s">
        <v>18436</v>
      </c>
      <c r="C317" s="4369" t="s">
        <v>18435</v>
      </c>
      <c r="D317" s="2916" t="s">
        <v>1661</v>
      </c>
      <c r="E317" s="4246">
        <v>33.520000000000003</v>
      </c>
      <c r="F317" s="4528">
        <f>E317*Оглавление!$B$14</f>
        <v>3184.4</v>
      </c>
      <c r="G317" s="4528">
        <f>F317-F317*$B$4/100</f>
        <v>3184.4</v>
      </c>
    </row>
    <row r="318" spans="1:7">
      <c r="A318" s="4400">
        <v>11455321001</v>
      </c>
      <c r="B318" s="4257" t="s">
        <v>18436</v>
      </c>
      <c r="C318" s="4369" t="s">
        <v>11636</v>
      </c>
      <c r="D318" s="2916" t="s">
        <v>1661</v>
      </c>
      <c r="E318" s="4246">
        <v>50.8</v>
      </c>
      <c r="F318" s="4528">
        <f>E318*Оглавление!$B$14</f>
        <v>4826</v>
      </c>
      <c r="G318" s="4528">
        <f>F318-F318*$B$4/100</f>
        <v>4826</v>
      </c>
    </row>
    <row r="319" spans="1:7">
      <c r="A319" s="4400">
        <v>11455331001</v>
      </c>
      <c r="B319" s="4257" t="s">
        <v>18436</v>
      </c>
      <c r="C319" s="4369" t="s">
        <v>18434</v>
      </c>
      <c r="D319" s="2916" t="s">
        <v>1661</v>
      </c>
      <c r="E319" s="4246">
        <v>73.22</v>
      </c>
      <c r="F319" s="4528">
        <f>E319*Оглавление!$B$14</f>
        <v>6955.9</v>
      </c>
      <c r="G319" s="4528">
        <f>F319-F319*$B$4/100</f>
        <v>6955.9</v>
      </c>
    </row>
    <row r="320" spans="1:7" s="1650" customFormat="1" ht="15" customHeight="1">
      <c r="A320" s="2930" t="s">
        <v>11695</v>
      </c>
      <c r="B320" s="2931"/>
      <c r="C320" s="2931"/>
      <c r="D320" s="2931"/>
      <c r="E320" s="2938"/>
      <c r="F320" s="2938"/>
      <c r="G320" s="2939"/>
    </row>
    <row r="321" spans="1:7" s="1650" customFormat="1">
      <c r="A321" s="2892">
        <v>12069271001</v>
      </c>
      <c r="B321" s="2956" t="s">
        <v>3026</v>
      </c>
      <c r="C321" s="2916" t="s">
        <v>3025</v>
      </c>
      <c r="D321" s="2916" t="s">
        <v>3027</v>
      </c>
      <c r="E321" s="4041">
        <v>7.28</v>
      </c>
      <c r="F321" s="2917">
        <f>E321*Оглавление!$B$14</f>
        <v>691.6</v>
      </c>
      <c r="G321" s="2917">
        <f>F321-F321*$B$4/100</f>
        <v>691.6</v>
      </c>
    </row>
    <row r="322" spans="1:7" s="1650" customFormat="1" ht="15" customHeight="1">
      <c r="A322" s="2930" t="s">
        <v>11696</v>
      </c>
      <c r="B322" s="2931"/>
      <c r="C322" s="2931"/>
      <c r="D322" s="2931"/>
      <c r="E322" s="2938"/>
      <c r="F322" s="2938"/>
      <c r="G322" s="2939"/>
    </row>
    <row r="323" spans="1:7" s="1650" customFormat="1">
      <c r="A323" s="2892">
        <v>12069281001</v>
      </c>
      <c r="B323" s="2957" t="s">
        <v>3028</v>
      </c>
      <c r="C323" s="2916" t="s">
        <v>3025</v>
      </c>
      <c r="D323" s="2916" t="s">
        <v>3027</v>
      </c>
      <c r="E323" s="4041">
        <v>10.5</v>
      </c>
      <c r="F323" s="2917">
        <f>E323*Оглавление!$B$14</f>
        <v>997.5</v>
      </c>
      <c r="G323" s="2917">
        <f>F323-F323*$B$4/100</f>
        <v>997.5</v>
      </c>
    </row>
    <row r="324" spans="1:7">
      <c r="A324" s="2924" t="s">
        <v>3024</v>
      </c>
      <c r="B324" s="2938"/>
      <c r="C324" s="2938"/>
      <c r="D324" s="2938"/>
      <c r="E324" s="2938"/>
      <c r="F324" s="2938"/>
      <c r="G324" s="2939"/>
    </row>
    <row r="325" spans="1:7" ht="28.7">
      <c r="A325" s="2965" t="s">
        <v>11431</v>
      </c>
      <c r="B325" s="2936" t="s">
        <v>1719</v>
      </c>
      <c r="C325" s="2927" t="s">
        <v>9185</v>
      </c>
      <c r="D325" s="2916" t="s">
        <v>11697</v>
      </c>
      <c r="E325" s="4041">
        <v>9.6</v>
      </c>
      <c r="F325" s="2917">
        <f>E325*Оглавление!$B$14</f>
        <v>912</v>
      </c>
      <c r="G325" s="2917">
        <f t="shared" ref="G325:G328" si="48">F325-F325*$B$4/100</f>
        <v>912</v>
      </c>
    </row>
    <row r="326" spans="1:7" ht="28.7">
      <c r="A326" s="2965" t="s">
        <v>11432</v>
      </c>
      <c r="B326" s="2936" t="s">
        <v>1720</v>
      </c>
      <c r="C326" s="2916" t="s">
        <v>1721</v>
      </c>
      <c r="D326" s="2916" t="s">
        <v>1707</v>
      </c>
      <c r="E326" s="4041">
        <v>4.08</v>
      </c>
      <c r="F326" s="2917">
        <f>E326*Оглавление!$B$14</f>
        <v>387.6</v>
      </c>
      <c r="G326" s="2917">
        <f t="shared" si="48"/>
        <v>387.6</v>
      </c>
    </row>
    <row r="327" spans="1:7" ht="28.7">
      <c r="A327" s="2965" t="s">
        <v>11433</v>
      </c>
      <c r="B327" s="2936" t="s">
        <v>1720</v>
      </c>
      <c r="C327" s="2916" t="s">
        <v>1722</v>
      </c>
      <c r="D327" s="2916" t="s">
        <v>1707</v>
      </c>
      <c r="E327" s="4041">
        <v>7.45</v>
      </c>
      <c r="F327" s="2917">
        <f>E327*Оглавление!$B$14</f>
        <v>707.75</v>
      </c>
      <c r="G327" s="2917">
        <f t="shared" si="48"/>
        <v>707.75</v>
      </c>
    </row>
    <row r="328" spans="1:7" ht="28.7">
      <c r="A328" s="2965" t="s">
        <v>11434</v>
      </c>
      <c r="B328" s="2936" t="s">
        <v>1720</v>
      </c>
      <c r="C328" s="2916" t="s">
        <v>1723</v>
      </c>
      <c r="D328" s="2916" t="s">
        <v>1707</v>
      </c>
      <c r="E328" s="4041">
        <v>4.34</v>
      </c>
      <c r="F328" s="2917">
        <f>E328*Оглавление!$B$14</f>
        <v>412.3</v>
      </c>
      <c r="G328" s="2917">
        <f t="shared" si="48"/>
        <v>412.3</v>
      </c>
    </row>
    <row r="329" spans="1:7" s="1650" customFormat="1" ht="28.7">
      <c r="A329" s="3052" t="s">
        <v>14017</v>
      </c>
      <c r="B329" s="2936" t="s">
        <v>1720</v>
      </c>
      <c r="C329" s="2916" t="s">
        <v>14016</v>
      </c>
      <c r="D329" s="2916" t="s">
        <v>1707</v>
      </c>
      <c r="E329" s="4041">
        <v>4.34</v>
      </c>
      <c r="F329" s="2917">
        <f>E329*Оглавление!$B$14</f>
        <v>412.3</v>
      </c>
      <c r="G329" s="2917">
        <f t="shared" ref="G329" si="49">F329-F329*$B$4/100</f>
        <v>412.3</v>
      </c>
    </row>
    <row r="330" spans="1:7">
      <c r="A330" s="2924" t="s">
        <v>1724</v>
      </c>
      <c r="B330" s="2938"/>
      <c r="C330" s="2938"/>
      <c r="D330" s="2938"/>
      <c r="E330" s="2938"/>
      <c r="F330" s="2938"/>
      <c r="G330" s="2939"/>
    </row>
    <row r="331" spans="1:7" ht="28.7">
      <c r="A331" s="2965" t="s">
        <v>11435</v>
      </c>
      <c r="B331" s="2958" t="s">
        <v>1725</v>
      </c>
      <c r="C331" s="2916" t="s">
        <v>1726</v>
      </c>
      <c r="D331" s="2916" t="s">
        <v>1707</v>
      </c>
      <c r="E331" s="4041">
        <v>27.68</v>
      </c>
      <c r="F331" s="2917">
        <f>E331*Оглавление!$B$14</f>
        <v>2629.6</v>
      </c>
      <c r="G331" s="2917">
        <f>F331-F331*$B$4/100</f>
        <v>2629.6</v>
      </c>
    </row>
    <row r="332" spans="1:7" ht="15" customHeight="1">
      <c r="A332" s="2930" t="s">
        <v>11699</v>
      </c>
      <c r="B332" s="2931"/>
      <c r="C332" s="2931"/>
      <c r="D332" s="2931"/>
      <c r="E332" s="2938"/>
      <c r="F332" s="2938"/>
      <c r="G332" s="2939"/>
    </row>
    <row r="333" spans="1:7" ht="43">
      <c r="A333" s="3989" t="s">
        <v>11424</v>
      </c>
      <c r="B333" s="2936" t="s">
        <v>11698</v>
      </c>
      <c r="C333" s="2916">
        <v>16</v>
      </c>
      <c r="D333" s="2916" t="s">
        <v>1657</v>
      </c>
      <c r="E333" s="4041">
        <v>6.6</v>
      </c>
      <c r="F333" s="2917">
        <f>E333*Оглавление!$B$14</f>
        <v>627</v>
      </c>
      <c r="G333" s="2917">
        <f t="shared" ref="G333:G334" si="50">F333-F333*$B$4/100</f>
        <v>627</v>
      </c>
    </row>
    <row r="334" spans="1:7" ht="43">
      <c r="A334" s="3989" t="s">
        <v>11425</v>
      </c>
      <c r="B334" s="2936" t="s">
        <v>11698</v>
      </c>
      <c r="C334" s="2916">
        <v>20</v>
      </c>
      <c r="D334" s="2916" t="s">
        <v>1657</v>
      </c>
      <c r="E334" s="4041">
        <v>7.76</v>
      </c>
      <c r="F334" s="2917">
        <f>E334*Оглавление!$B$14</f>
        <v>737.19999999999993</v>
      </c>
      <c r="G334" s="2917">
        <f t="shared" si="50"/>
        <v>737.19999999999993</v>
      </c>
    </row>
    <row r="335" spans="1:7">
      <c r="A335" s="2959" t="s">
        <v>11701</v>
      </c>
      <c r="B335" s="2960"/>
      <c r="C335" s="2960"/>
      <c r="D335" s="2960"/>
      <c r="E335" s="2960"/>
      <c r="F335" s="2960"/>
      <c r="G335" s="2961"/>
    </row>
    <row r="336" spans="1:7" ht="43">
      <c r="A336" s="2969" t="s">
        <v>11700</v>
      </c>
      <c r="B336" s="2929" t="s">
        <v>1741</v>
      </c>
      <c r="C336" s="2916" t="s">
        <v>2845</v>
      </c>
      <c r="D336" s="2916" t="s">
        <v>1707</v>
      </c>
      <c r="E336" s="4041">
        <v>32.6</v>
      </c>
      <c r="F336" s="2917">
        <f>E336*Оглавление!$B$14</f>
        <v>3097</v>
      </c>
      <c r="G336" s="2917">
        <f>F336-F336*$B$4/100</f>
        <v>3097</v>
      </c>
    </row>
    <row r="337" spans="1:7" ht="15" customHeight="1">
      <c r="A337" s="2930" t="s">
        <v>1727</v>
      </c>
      <c r="B337" s="2931"/>
      <c r="C337" s="2931"/>
      <c r="D337" s="2931"/>
      <c r="E337" s="2938"/>
      <c r="F337" s="2938"/>
      <c r="G337" s="2939"/>
    </row>
    <row r="338" spans="1:7">
      <c r="A338" s="2892">
        <v>12662421001</v>
      </c>
      <c r="B338" s="2929" t="s">
        <v>1728</v>
      </c>
      <c r="C338" s="2916" t="s">
        <v>1729</v>
      </c>
      <c r="D338" s="2916" t="s">
        <v>1657</v>
      </c>
      <c r="E338" s="4041">
        <v>20.5</v>
      </c>
      <c r="F338" s="2917">
        <f>E338*Оглавление!$B$14</f>
        <v>1947.5</v>
      </c>
      <c r="G338" s="2917">
        <f t="shared" ref="G338:G352" si="51">F338-F338*$B$4/100</f>
        <v>1947.5</v>
      </c>
    </row>
    <row r="339" spans="1:7">
      <c r="A339" s="2892">
        <v>12409311001</v>
      </c>
      <c r="B339" s="2929" t="s">
        <v>1728</v>
      </c>
      <c r="C339" s="2916" t="s">
        <v>1730</v>
      </c>
      <c r="D339" s="2916" t="s">
        <v>1657</v>
      </c>
      <c r="E339" s="4041">
        <v>27.91</v>
      </c>
      <c r="F339" s="2917">
        <f>E339*Оглавление!$B$14</f>
        <v>2651.45</v>
      </c>
      <c r="G339" s="2917">
        <f t="shared" si="51"/>
        <v>2651.45</v>
      </c>
    </row>
    <row r="340" spans="1:7">
      <c r="A340" s="2892">
        <v>12662521001</v>
      </c>
      <c r="B340" s="2929" t="s">
        <v>1728</v>
      </c>
      <c r="C340" s="2916" t="s">
        <v>1731</v>
      </c>
      <c r="D340" s="2916" t="s">
        <v>1657</v>
      </c>
      <c r="E340" s="4041">
        <v>44.56</v>
      </c>
      <c r="F340" s="2917">
        <f>E340*Оглавление!$B$14</f>
        <v>4233.2</v>
      </c>
      <c r="G340" s="2917">
        <f t="shared" si="51"/>
        <v>4233.2</v>
      </c>
    </row>
    <row r="341" spans="1:7">
      <c r="A341" s="2892">
        <v>12662621001</v>
      </c>
      <c r="B341" s="2929" t="s">
        <v>1732</v>
      </c>
      <c r="C341" s="2916" t="s">
        <v>1733</v>
      </c>
      <c r="D341" s="2916" t="s">
        <v>1657</v>
      </c>
      <c r="E341" s="4041">
        <v>22.19</v>
      </c>
      <c r="F341" s="2917">
        <f>E341*Оглавление!$B$14</f>
        <v>2108.0500000000002</v>
      </c>
      <c r="G341" s="2917">
        <f t="shared" si="51"/>
        <v>2108.0500000000002</v>
      </c>
    </row>
    <row r="342" spans="1:7">
      <c r="A342" s="2892">
        <v>12409411001</v>
      </c>
      <c r="B342" s="2929" t="s">
        <v>1728</v>
      </c>
      <c r="C342" s="2916" t="s">
        <v>1734</v>
      </c>
      <c r="D342" s="2916" t="s">
        <v>1657</v>
      </c>
      <c r="E342" s="4041">
        <v>29.92</v>
      </c>
      <c r="F342" s="2917">
        <f>E342*Оглавление!$B$14</f>
        <v>2842.4</v>
      </c>
      <c r="G342" s="2917">
        <f t="shared" si="51"/>
        <v>2842.4</v>
      </c>
    </row>
    <row r="343" spans="1:7">
      <c r="A343" s="2892">
        <v>12662721001</v>
      </c>
      <c r="B343" s="2929" t="s">
        <v>1728</v>
      </c>
      <c r="C343" s="2916" t="s">
        <v>1735</v>
      </c>
      <c r="D343" s="2916" t="s">
        <v>1657</v>
      </c>
      <c r="E343" s="4041">
        <v>49.12</v>
      </c>
      <c r="F343" s="2917">
        <f>E343*Оглавление!$B$14</f>
        <v>4666.3999999999996</v>
      </c>
      <c r="G343" s="2917">
        <f t="shared" si="51"/>
        <v>4666.3999999999996</v>
      </c>
    </row>
    <row r="344" spans="1:7">
      <c r="A344" s="2892">
        <v>12662821001</v>
      </c>
      <c r="B344" s="2929" t="s">
        <v>1736</v>
      </c>
      <c r="C344" s="2916" t="s">
        <v>1737</v>
      </c>
      <c r="D344" s="2916" t="s">
        <v>1657</v>
      </c>
      <c r="E344" s="4041">
        <v>35.47</v>
      </c>
      <c r="F344" s="2917">
        <f>E344*Оглавление!$B$14</f>
        <v>3369.65</v>
      </c>
      <c r="G344" s="2917">
        <f t="shared" si="51"/>
        <v>3369.65</v>
      </c>
    </row>
    <row r="345" spans="1:7">
      <c r="A345" s="2892">
        <v>12408511001</v>
      </c>
      <c r="B345" s="2929" t="s">
        <v>1736</v>
      </c>
      <c r="C345" s="2916" t="s">
        <v>1738</v>
      </c>
      <c r="D345" s="2916" t="s">
        <v>1657</v>
      </c>
      <c r="E345" s="4041">
        <v>49.86</v>
      </c>
      <c r="F345" s="2917">
        <f>E345*Оглавление!$B$14</f>
        <v>4736.7</v>
      </c>
      <c r="G345" s="2917">
        <f t="shared" si="51"/>
        <v>4736.7</v>
      </c>
    </row>
    <row r="346" spans="1:7">
      <c r="A346" s="2892">
        <v>12662921001</v>
      </c>
      <c r="B346" s="2929" t="s">
        <v>1739</v>
      </c>
      <c r="C346" s="2916" t="s">
        <v>1731</v>
      </c>
      <c r="D346" s="2916" t="s">
        <v>1657</v>
      </c>
      <c r="E346" s="4041">
        <v>65.75</v>
      </c>
      <c r="F346" s="2917">
        <f>E346*Оглавление!$B$14</f>
        <v>6246.25</v>
      </c>
      <c r="G346" s="2917">
        <f t="shared" si="51"/>
        <v>6246.25</v>
      </c>
    </row>
    <row r="347" spans="1:7">
      <c r="A347" s="2892">
        <v>12663021001</v>
      </c>
      <c r="B347" s="2929" t="s">
        <v>1739</v>
      </c>
      <c r="C347" s="2916" t="s">
        <v>1740</v>
      </c>
      <c r="D347" s="2916" t="s">
        <v>1657</v>
      </c>
      <c r="E347" s="4041">
        <v>36.409999999999997</v>
      </c>
      <c r="F347" s="2917">
        <f>E347*Оглавление!$B$14</f>
        <v>3458.95</v>
      </c>
      <c r="G347" s="2917">
        <f t="shared" si="51"/>
        <v>3458.95</v>
      </c>
    </row>
    <row r="348" spans="1:7">
      <c r="A348" s="2892">
        <v>12408611001</v>
      </c>
      <c r="B348" s="2929" t="s">
        <v>1739</v>
      </c>
      <c r="C348" s="2916" t="s">
        <v>1734</v>
      </c>
      <c r="D348" s="2916" t="s">
        <v>1657</v>
      </c>
      <c r="E348" s="4041">
        <v>51.18</v>
      </c>
      <c r="F348" s="2917">
        <f>E348*Оглавление!$B$14</f>
        <v>4862.1000000000004</v>
      </c>
      <c r="G348" s="2917">
        <f t="shared" si="51"/>
        <v>4862.1000000000004</v>
      </c>
    </row>
    <row r="349" spans="1:7">
      <c r="A349" s="2892">
        <v>12663121001</v>
      </c>
      <c r="B349" s="2929" t="s">
        <v>1739</v>
      </c>
      <c r="C349" s="2916" t="s">
        <v>1735</v>
      </c>
      <c r="D349" s="2916" t="s">
        <v>1657</v>
      </c>
      <c r="E349" s="4041">
        <v>67.73</v>
      </c>
      <c r="F349" s="2917">
        <f>E349*Оглавление!$B$14</f>
        <v>6434.35</v>
      </c>
      <c r="G349" s="2917">
        <f t="shared" si="51"/>
        <v>6434.35</v>
      </c>
    </row>
    <row r="350" spans="1:7">
      <c r="A350" s="2892">
        <v>11040391001</v>
      </c>
      <c r="B350" s="2929" t="s">
        <v>1739</v>
      </c>
      <c r="C350" s="2916" t="s">
        <v>11357</v>
      </c>
      <c r="D350" s="2916" t="s">
        <v>1657</v>
      </c>
      <c r="E350" s="4041">
        <v>42.12</v>
      </c>
      <c r="F350" s="2917">
        <f>E350*Оглавление!$B$14</f>
        <v>4001.3999999999996</v>
      </c>
      <c r="G350" s="2917">
        <f t="shared" si="51"/>
        <v>4001.3999999999996</v>
      </c>
    </row>
    <row r="351" spans="1:7">
      <c r="A351" s="2928">
        <v>12663721001</v>
      </c>
      <c r="B351" s="2929" t="s">
        <v>1742</v>
      </c>
      <c r="C351" s="2916" t="s">
        <v>1737</v>
      </c>
      <c r="D351" s="2916" t="s">
        <v>1707</v>
      </c>
      <c r="E351" s="4041">
        <v>47.92</v>
      </c>
      <c r="F351" s="2917">
        <f>E351*Оглавление!$B$14</f>
        <v>4552.4000000000005</v>
      </c>
      <c r="G351" s="2917">
        <f t="shared" si="51"/>
        <v>4552.4000000000005</v>
      </c>
    </row>
    <row r="352" spans="1:7">
      <c r="A352" s="2928">
        <v>12404571002</v>
      </c>
      <c r="B352" s="2929" t="s">
        <v>3029</v>
      </c>
      <c r="C352" s="2916"/>
      <c r="D352" s="2916" t="s">
        <v>1657</v>
      </c>
      <c r="E352" s="4041">
        <v>4.78</v>
      </c>
      <c r="F352" s="2917">
        <f>E352*Оглавление!$B$14</f>
        <v>454.1</v>
      </c>
      <c r="G352" s="2917">
        <f t="shared" si="51"/>
        <v>454.1</v>
      </c>
    </row>
    <row r="353" spans="1:7" ht="15" customHeight="1">
      <c r="A353" s="2924" t="s">
        <v>1743</v>
      </c>
      <c r="B353" s="2938"/>
      <c r="C353" s="2938"/>
      <c r="D353" s="2938"/>
      <c r="E353" s="2938"/>
      <c r="F353" s="2938"/>
      <c r="G353" s="2939"/>
    </row>
    <row r="354" spans="1:7">
      <c r="A354" s="2965">
        <v>12407111001</v>
      </c>
      <c r="B354" s="2929" t="s">
        <v>11702</v>
      </c>
      <c r="C354" s="2916" t="s">
        <v>1101</v>
      </c>
      <c r="D354" s="2916" t="s">
        <v>1712</v>
      </c>
      <c r="E354" s="4041">
        <v>6.73</v>
      </c>
      <c r="F354" s="2917">
        <f>E354*Оглавление!$B$14</f>
        <v>639.35</v>
      </c>
      <c r="G354" s="2917">
        <f t="shared" ref="G354:G355" si="52">F354-F354*$B$4/100</f>
        <v>639.35</v>
      </c>
    </row>
    <row r="355" spans="1:7" ht="28.7">
      <c r="A355" s="2965" t="s">
        <v>11436</v>
      </c>
      <c r="B355" s="2929" t="s">
        <v>11358</v>
      </c>
      <c r="C355" s="2916" t="s">
        <v>2100</v>
      </c>
      <c r="D355" s="2916" t="s">
        <v>1712</v>
      </c>
      <c r="E355" s="4041">
        <v>6.77</v>
      </c>
      <c r="F355" s="2917">
        <f>E355*Оглавление!$B$14</f>
        <v>643.15</v>
      </c>
      <c r="G355" s="2917">
        <f t="shared" si="52"/>
        <v>643.15</v>
      </c>
    </row>
    <row r="356" spans="1:7" ht="15" customHeight="1">
      <c r="A356" s="2924" t="s">
        <v>1744</v>
      </c>
      <c r="B356" s="2938"/>
      <c r="C356" s="2938"/>
      <c r="D356" s="2938"/>
      <c r="E356" s="2938"/>
      <c r="F356" s="2938"/>
      <c r="G356" s="2939"/>
    </row>
    <row r="357" spans="1:7">
      <c r="A357" s="2892">
        <v>12407271001</v>
      </c>
      <c r="B357" s="2929" t="s">
        <v>11703</v>
      </c>
      <c r="C357" s="2916" t="s">
        <v>2101</v>
      </c>
      <c r="D357" s="2916" t="s">
        <v>1661</v>
      </c>
      <c r="E357" s="4041">
        <v>38.26</v>
      </c>
      <c r="F357" s="2917">
        <f>E357*Оглавление!$B$14</f>
        <v>3634.7</v>
      </c>
      <c r="G357" s="2917">
        <f t="shared" ref="G357:G358" si="53">F357-F357*$B$4/100</f>
        <v>3634.7</v>
      </c>
    </row>
    <row r="358" spans="1:7">
      <c r="A358" s="2892">
        <v>12407371001</v>
      </c>
      <c r="B358" s="2929" t="s">
        <v>11704</v>
      </c>
      <c r="C358" s="2916" t="s">
        <v>2102</v>
      </c>
      <c r="D358" s="2916" t="s">
        <v>1661</v>
      </c>
      <c r="E358" s="4041">
        <v>38.26</v>
      </c>
      <c r="F358" s="2917">
        <f>E358*Оглавление!$B$14</f>
        <v>3634.7</v>
      </c>
      <c r="G358" s="2917">
        <f t="shared" si="53"/>
        <v>3634.7</v>
      </c>
    </row>
    <row r="359" spans="1:7" ht="15" customHeight="1">
      <c r="A359" s="2924" t="s">
        <v>11705</v>
      </c>
      <c r="B359" s="2938"/>
      <c r="C359" s="2938"/>
      <c r="D359" s="2938"/>
      <c r="E359" s="2938"/>
      <c r="F359" s="2938"/>
      <c r="G359" s="2939"/>
    </row>
    <row r="360" spans="1:7" s="1650" customFormat="1" ht="28.7">
      <c r="A360" s="2965" t="s">
        <v>11437</v>
      </c>
      <c r="B360" s="2929" t="s">
        <v>11705</v>
      </c>
      <c r="C360" s="2916" t="s">
        <v>1656</v>
      </c>
      <c r="D360" s="2916" t="s">
        <v>1661</v>
      </c>
      <c r="E360" s="4041">
        <v>70.209999999999994</v>
      </c>
      <c r="F360" s="2917">
        <f>E360*Оглавление!$B$14</f>
        <v>6669.95</v>
      </c>
      <c r="G360" s="2917">
        <f t="shared" ref="G360:G362" si="54">F360-F360*$B$4/100</f>
        <v>6669.95</v>
      </c>
    </row>
    <row r="361" spans="1:7" ht="28.7">
      <c r="A361" s="2965" t="s">
        <v>11438</v>
      </c>
      <c r="B361" s="2929" t="s">
        <v>11705</v>
      </c>
      <c r="C361" s="2916" t="s">
        <v>7169</v>
      </c>
      <c r="D361" s="2916" t="s">
        <v>1661</v>
      </c>
      <c r="E361" s="4041">
        <v>70.209999999999994</v>
      </c>
      <c r="F361" s="2917">
        <f>E361*Оглавление!$B$14</f>
        <v>6669.95</v>
      </c>
      <c r="G361" s="2917">
        <f t="shared" si="54"/>
        <v>6669.95</v>
      </c>
    </row>
    <row r="362" spans="1:7" ht="28.7">
      <c r="A362" s="2965" t="s">
        <v>11439</v>
      </c>
      <c r="B362" s="2929" t="s">
        <v>11705</v>
      </c>
      <c r="C362" s="2916" t="s">
        <v>1680</v>
      </c>
      <c r="D362" s="2916" t="s">
        <v>1661</v>
      </c>
      <c r="E362" s="4041">
        <v>70.209999999999994</v>
      </c>
      <c r="F362" s="2917">
        <f>E362*Оглавление!$B$14</f>
        <v>6669.95</v>
      </c>
      <c r="G362" s="2917">
        <f t="shared" si="54"/>
        <v>6669.95</v>
      </c>
    </row>
    <row r="363" spans="1:7" ht="15" customHeight="1">
      <c r="A363" s="2924" t="s">
        <v>7787</v>
      </c>
      <c r="B363" s="2938"/>
      <c r="C363" s="2938"/>
      <c r="D363" s="2938"/>
      <c r="E363" s="2938"/>
      <c r="F363" s="2938"/>
      <c r="G363" s="2939"/>
    </row>
    <row r="364" spans="1:7">
      <c r="A364" s="2923">
        <v>11102021001</v>
      </c>
      <c r="B364" s="2962" t="s">
        <v>7788</v>
      </c>
      <c r="C364" s="2916" t="s">
        <v>1745</v>
      </c>
      <c r="D364" s="2916" t="s">
        <v>1661</v>
      </c>
      <c r="E364" s="4041">
        <v>119.57</v>
      </c>
      <c r="F364" s="2917">
        <f>E364*Оглавление!$B$14</f>
        <v>11359.15</v>
      </c>
      <c r="G364" s="2917">
        <f t="shared" ref="G364:G374" si="55">F364-F364*$B$4/100</f>
        <v>11359.15</v>
      </c>
    </row>
    <row r="365" spans="1:7">
      <c r="A365" s="2923">
        <v>11102041001</v>
      </c>
      <c r="B365" s="2962" t="s">
        <v>7789</v>
      </c>
      <c r="C365" s="2916" t="s">
        <v>1746</v>
      </c>
      <c r="D365" s="2916" t="s">
        <v>1661</v>
      </c>
      <c r="E365" s="4041">
        <v>155.05000000000001</v>
      </c>
      <c r="F365" s="2917">
        <f>E365*Оглавление!$B$14</f>
        <v>14729.750000000002</v>
      </c>
      <c r="G365" s="2917">
        <f t="shared" si="55"/>
        <v>14729.750000000002</v>
      </c>
    </row>
    <row r="366" spans="1:7">
      <c r="A366" s="2923">
        <v>11102061001</v>
      </c>
      <c r="B366" s="2962" t="s">
        <v>7790</v>
      </c>
      <c r="C366" s="2916" t="s">
        <v>1747</v>
      </c>
      <c r="D366" s="2916" t="s">
        <v>1661</v>
      </c>
      <c r="E366" s="4041">
        <v>177.38</v>
      </c>
      <c r="F366" s="2917">
        <f>E366*Оглавление!$B$14</f>
        <v>16851.099999999999</v>
      </c>
      <c r="G366" s="2917">
        <f t="shared" si="55"/>
        <v>16851.099999999999</v>
      </c>
    </row>
    <row r="367" spans="1:7">
      <c r="A367" s="2923">
        <v>11102071001</v>
      </c>
      <c r="B367" s="2962" t="s">
        <v>7791</v>
      </c>
      <c r="C367" s="2916" t="s">
        <v>1748</v>
      </c>
      <c r="D367" s="2916" t="s">
        <v>1661</v>
      </c>
      <c r="E367" s="4041">
        <v>199.81</v>
      </c>
      <c r="F367" s="2917">
        <f>E367*Оглавление!$B$14</f>
        <v>18981.95</v>
      </c>
      <c r="G367" s="2917">
        <f t="shared" si="55"/>
        <v>18981.95</v>
      </c>
    </row>
    <row r="368" spans="1:7">
      <c r="A368" s="2923">
        <v>11102081001</v>
      </c>
      <c r="B368" s="2962" t="s">
        <v>7792</v>
      </c>
      <c r="C368" s="2916" t="s">
        <v>1749</v>
      </c>
      <c r="D368" s="2916" t="s">
        <v>1661</v>
      </c>
      <c r="E368" s="4041">
        <v>225.61</v>
      </c>
      <c r="F368" s="2917">
        <f>E368*Оглавление!$B$14</f>
        <v>21432.95</v>
      </c>
      <c r="G368" s="2917">
        <f t="shared" si="55"/>
        <v>21432.95</v>
      </c>
    </row>
    <row r="369" spans="1:7">
      <c r="A369" s="2923">
        <v>11102091001</v>
      </c>
      <c r="B369" s="2962" t="s">
        <v>7793</v>
      </c>
      <c r="C369" s="2916" t="s">
        <v>1750</v>
      </c>
      <c r="D369" s="2916" t="s">
        <v>1661</v>
      </c>
      <c r="E369" s="4041">
        <v>246.41</v>
      </c>
      <c r="F369" s="2917">
        <f>E369*Оглавление!$B$14</f>
        <v>23408.95</v>
      </c>
      <c r="G369" s="2917">
        <f t="shared" si="55"/>
        <v>23408.95</v>
      </c>
    </row>
    <row r="370" spans="1:7">
      <c r="A370" s="2923">
        <v>11102121001</v>
      </c>
      <c r="B370" s="2962" t="s">
        <v>7794</v>
      </c>
      <c r="C370" s="2916" t="s">
        <v>1751</v>
      </c>
      <c r="D370" s="2916" t="s">
        <v>1661</v>
      </c>
      <c r="E370" s="4041">
        <v>270.18</v>
      </c>
      <c r="F370" s="2917">
        <f>E370*Оглавление!$B$14</f>
        <v>25667.100000000002</v>
      </c>
      <c r="G370" s="2917">
        <f t="shared" si="55"/>
        <v>25667.100000000002</v>
      </c>
    </row>
    <row r="371" spans="1:7">
      <c r="A371" s="2923">
        <v>11102141001</v>
      </c>
      <c r="B371" s="2962" t="s">
        <v>7795</v>
      </c>
      <c r="C371" s="2916" t="s">
        <v>1752</v>
      </c>
      <c r="D371" s="2916" t="s">
        <v>1661</v>
      </c>
      <c r="E371" s="4041">
        <v>291.77</v>
      </c>
      <c r="F371" s="2917">
        <f>E371*Оглавление!$B$14</f>
        <v>27718.149999999998</v>
      </c>
      <c r="G371" s="2917">
        <f t="shared" si="55"/>
        <v>27718.149999999998</v>
      </c>
    </row>
    <row r="372" spans="1:7">
      <c r="A372" s="2923">
        <v>11102161001</v>
      </c>
      <c r="B372" s="2962" t="s">
        <v>7796</v>
      </c>
      <c r="C372" s="2916" t="s">
        <v>1753</v>
      </c>
      <c r="D372" s="2916" t="s">
        <v>1661</v>
      </c>
      <c r="E372" s="4041">
        <v>314.57</v>
      </c>
      <c r="F372" s="2917">
        <f>E372*Оглавление!$B$14</f>
        <v>29884.149999999998</v>
      </c>
      <c r="G372" s="2917">
        <f t="shared" si="55"/>
        <v>29884.149999999998</v>
      </c>
    </row>
    <row r="373" spans="1:7">
      <c r="A373" s="2923">
        <v>11102171001</v>
      </c>
      <c r="B373" s="2962" t="s">
        <v>7797</v>
      </c>
      <c r="C373" s="2916" t="s">
        <v>1754</v>
      </c>
      <c r="D373" s="2916" t="s">
        <v>1661</v>
      </c>
      <c r="E373" s="4041">
        <v>339.18</v>
      </c>
      <c r="F373" s="2917">
        <f>E373*Оглавление!$B$14</f>
        <v>32222.100000000002</v>
      </c>
      <c r="G373" s="2917">
        <f t="shared" si="55"/>
        <v>32222.100000000002</v>
      </c>
    </row>
    <row r="374" spans="1:7">
      <c r="A374" s="2923">
        <v>11102181001</v>
      </c>
      <c r="B374" s="2962" t="s">
        <v>7798</v>
      </c>
      <c r="C374" s="2916" t="s">
        <v>1755</v>
      </c>
      <c r="D374" s="2916" t="s">
        <v>1661</v>
      </c>
      <c r="E374" s="4041">
        <v>362.48</v>
      </c>
      <c r="F374" s="2917">
        <f>E374*Оглавление!$B$14</f>
        <v>34435.599999999999</v>
      </c>
      <c r="G374" s="2917">
        <f t="shared" si="55"/>
        <v>34435.599999999999</v>
      </c>
    </row>
    <row r="375" spans="1:7" ht="15" customHeight="1">
      <c r="A375" s="2924" t="s">
        <v>1756</v>
      </c>
      <c r="B375" s="2938"/>
      <c r="C375" s="2938"/>
      <c r="D375" s="2938"/>
      <c r="E375" s="2938"/>
      <c r="F375" s="2938"/>
      <c r="G375" s="2939"/>
    </row>
    <row r="376" spans="1:7">
      <c r="A376" s="2892">
        <v>12663521003</v>
      </c>
      <c r="B376" s="2915" t="s">
        <v>1757</v>
      </c>
      <c r="C376" s="2916" t="s">
        <v>11707</v>
      </c>
      <c r="D376" s="2916" t="s">
        <v>1657</v>
      </c>
      <c r="E376" s="4041">
        <v>8.94</v>
      </c>
      <c r="F376" s="2917">
        <f>E376*Оглавление!$B$14</f>
        <v>849.3</v>
      </c>
      <c r="G376" s="2917">
        <f t="shared" ref="G376:G377" si="56">F376-F376*$B$4/100</f>
        <v>849.3</v>
      </c>
    </row>
    <row r="377" spans="1:7">
      <c r="A377" s="2892">
        <v>12663621003</v>
      </c>
      <c r="B377" s="2915" t="s">
        <v>1757</v>
      </c>
      <c r="C377" s="2916" t="s">
        <v>11706</v>
      </c>
      <c r="D377" s="2916" t="s">
        <v>1657</v>
      </c>
      <c r="E377" s="4041">
        <v>9.02</v>
      </c>
      <c r="F377" s="2917">
        <f>E377*Оглавление!$B$14</f>
        <v>856.9</v>
      </c>
      <c r="G377" s="2917">
        <f t="shared" si="56"/>
        <v>856.9</v>
      </c>
    </row>
    <row r="378" spans="1:7" ht="15" customHeight="1">
      <c r="A378" s="2924" t="s">
        <v>1758</v>
      </c>
      <c r="B378" s="2938"/>
      <c r="C378" s="2938"/>
      <c r="D378" s="2938"/>
      <c r="E378" s="2938"/>
      <c r="F378" s="2938"/>
      <c r="G378" s="2939"/>
    </row>
    <row r="379" spans="1:7" s="1650" customFormat="1">
      <c r="A379" s="2933">
        <v>12664521003</v>
      </c>
      <c r="B379" s="2962" t="s">
        <v>7799</v>
      </c>
      <c r="C379" s="2916" t="s">
        <v>1759</v>
      </c>
      <c r="D379" s="2916" t="s">
        <v>1661</v>
      </c>
      <c r="E379" s="4041">
        <v>8.57</v>
      </c>
      <c r="F379" s="2917">
        <f>E379*Оглавление!$B$14</f>
        <v>814.15</v>
      </c>
      <c r="G379" s="2917">
        <f t="shared" ref="G379:G380" si="57">F379-F379*$B$4/100</f>
        <v>814.15</v>
      </c>
    </row>
    <row r="380" spans="1:7" s="1650" customFormat="1">
      <c r="A380" s="2933">
        <v>12664621003</v>
      </c>
      <c r="B380" s="2962" t="s">
        <v>7800</v>
      </c>
      <c r="C380" s="2916" t="s">
        <v>1760</v>
      </c>
      <c r="D380" s="2916" t="s">
        <v>1661</v>
      </c>
      <c r="E380" s="4041">
        <v>8.65</v>
      </c>
      <c r="F380" s="2917">
        <f>E380*Оглавление!$B$14</f>
        <v>821.75</v>
      </c>
      <c r="G380" s="2917">
        <f t="shared" si="57"/>
        <v>821.75</v>
      </c>
    </row>
    <row r="381" spans="1:7" s="1650" customFormat="1">
      <c r="A381" s="3056" t="s">
        <v>14022</v>
      </c>
      <c r="B381" s="3057"/>
      <c r="C381" s="3058"/>
      <c r="D381" s="3058"/>
      <c r="E381" s="3059"/>
      <c r="F381" s="3060"/>
      <c r="G381" s="3061"/>
    </row>
    <row r="382" spans="1:7" s="1650" customFormat="1">
      <c r="A382" s="3053">
        <v>12081221001</v>
      </c>
      <c r="B382" s="3054" t="s">
        <v>14023</v>
      </c>
      <c r="C382" s="3039" t="s">
        <v>6347</v>
      </c>
      <c r="D382" s="3039" t="s">
        <v>1661</v>
      </c>
      <c r="E382" s="4041">
        <v>64.930000000000007</v>
      </c>
      <c r="F382" s="3055">
        <f>E382*Оглавление!$B$14</f>
        <v>6168.35</v>
      </c>
      <c r="G382" s="3055">
        <f t="shared" ref="G382:G383" si="58">F382-F382*$B$4/100</f>
        <v>6168.35</v>
      </c>
    </row>
    <row r="383" spans="1:7" s="1650" customFormat="1">
      <c r="A383" s="3053">
        <v>13152241001</v>
      </c>
      <c r="B383" s="3054" t="s">
        <v>14024</v>
      </c>
      <c r="C383" s="3039" t="s">
        <v>6347</v>
      </c>
      <c r="D383" s="3039" t="s">
        <v>1661</v>
      </c>
      <c r="E383" s="4041">
        <v>96.77</v>
      </c>
      <c r="F383" s="3055">
        <f>E383*Оглавление!$B$14</f>
        <v>9193.15</v>
      </c>
      <c r="G383" s="3055">
        <f t="shared" si="58"/>
        <v>9193.15</v>
      </c>
    </row>
    <row r="384" spans="1:7">
      <c r="A384" s="2924" t="s">
        <v>1761</v>
      </c>
      <c r="B384" s="2938"/>
      <c r="C384" s="2938"/>
      <c r="D384" s="2938"/>
      <c r="E384" s="2938"/>
      <c r="F384" s="2938"/>
      <c r="G384" s="2939"/>
    </row>
    <row r="385" spans="1:7">
      <c r="A385" s="2892">
        <v>12573781002</v>
      </c>
      <c r="B385" s="2915" t="s">
        <v>1762</v>
      </c>
      <c r="C385" s="2916" t="s">
        <v>11708</v>
      </c>
      <c r="D385" s="2916" t="s">
        <v>1650</v>
      </c>
      <c r="E385" s="4041">
        <v>0.66</v>
      </c>
      <c r="F385" s="2917">
        <f>E385*Оглавление!$B$14</f>
        <v>62.7</v>
      </c>
      <c r="G385" s="2917">
        <f t="shared" ref="G385:G387" si="59">F385-F385*$B$4/100</f>
        <v>62.7</v>
      </c>
    </row>
    <row r="386" spans="1:7">
      <c r="A386" s="2892">
        <v>12573881002</v>
      </c>
      <c r="B386" s="2915" t="s">
        <v>1763</v>
      </c>
      <c r="C386" s="2916" t="s">
        <v>11709</v>
      </c>
      <c r="D386" s="2916" t="s">
        <v>1650</v>
      </c>
      <c r="E386" s="4041">
        <v>1.0900000000000001</v>
      </c>
      <c r="F386" s="2917">
        <f>E386*Оглавление!$B$14</f>
        <v>103.55000000000001</v>
      </c>
      <c r="G386" s="2917">
        <f t="shared" si="59"/>
        <v>103.55000000000001</v>
      </c>
    </row>
    <row r="387" spans="1:7">
      <c r="A387" s="2892">
        <v>12657091001</v>
      </c>
      <c r="B387" s="2929" t="s">
        <v>1764</v>
      </c>
      <c r="C387" s="2916" t="s">
        <v>11709</v>
      </c>
      <c r="D387" s="2916" t="s">
        <v>1651</v>
      </c>
      <c r="E387" s="4041">
        <v>1.0900000000000001</v>
      </c>
      <c r="F387" s="2917">
        <f>E387*Оглавление!$B$14</f>
        <v>103.55000000000001</v>
      </c>
      <c r="G387" s="2917">
        <f t="shared" si="59"/>
        <v>103.55000000000001</v>
      </c>
    </row>
    <row r="388" spans="1:7" ht="15" customHeight="1">
      <c r="A388" s="2924" t="s">
        <v>1765</v>
      </c>
      <c r="B388" s="2938"/>
      <c r="C388" s="2938"/>
      <c r="D388" s="2938"/>
      <c r="E388" s="2938"/>
      <c r="F388" s="2938"/>
      <c r="G388" s="2939"/>
    </row>
    <row r="389" spans="1:7">
      <c r="A389" s="2892">
        <v>12686741001</v>
      </c>
      <c r="B389" s="2915" t="s">
        <v>1766</v>
      </c>
      <c r="C389" s="2916" t="s">
        <v>1767</v>
      </c>
      <c r="D389" s="2916" t="s">
        <v>1651</v>
      </c>
      <c r="E389" s="4041">
        <v>3.48</v>
      </c>
      <c r="F389" s="2917">
        <f>E389*Оглавление!$B$14</f>
        <v>330.6</v>
      </c>
      <c r="G389" s="2917">
        <f t="shared" ref="G389:G390" si="60">F389-F389*$B$4/100</f>
        <v>330.6</v>
      </c>
    </row>
    <row r="390" spans="1:7">
      <c r="A390" s="2892">
        <v>12407771001</v>
      </c>
      <c r="B390" s="2915" t="s">
        <v>1768</v>
      </c>
      <c r="C390" s="2916" t="s">
        <v>1769</v>
      </c>
      <c r="D390" s="2916" t="s">
        <v>1651</v>
      </c>
      <c r="E390" s="4041">
        <v>3.48</v>
      </c>
      <c r="F390" s="2917">
        <f>E390*Оглавление!$B$14</f>
        <v>330.6</v>
      </c>
      <c r="G390" s="2917">
        <f t="shared" si="60"/>
        <v>330.6</v>
      </c>
    </row>
    <row r="391" spans="1:7" ht="15" customHeight="1">
      <c r="A391" s="2924" t="s">
        <v>11710</v>
      </c>
      <c r="B391" s="2938"/>
      <c r="C391" s="2938"/>
      <c r="D391" s="2938"/>
      <c r="E391" s="2938"/>
      <c r="F391" s="2938"/>
      <c r="G391" s="2939"/>
    </row>
    <row r="392" spans="1:7">
      <c r="A392" s="2892">
        <v>12584081002</v>
      </c>
      <c r="B392" s="2962" t="s">
        <v>11710</v>
      </c>
      <c r="C392" s="2916" t="s">
        <v>1770</v>
      </c>
      <c r="D392" s="2916" t="s">
        <v>1657</v>
      </c>
      <c r="E392" s="4041">
        <v>2.2799999999999998</v>
      </c>
      <c r="F392" s="2917">
        <f>E392*Оглавление!$B$14</f>
        <v>216.6</v>
      </c>
      <c r="G392" s="2917">
        <f t="shared" ref="G392:G395" si="61">F392-F392*$B$4/100</f>
        <v>216.6</v>
      </c>
    </row>
    <row r="393" spans="1:7">
      <c r="A393" s="2892">
        <v>12587981002</v>
      </c>
      <c r="B393" s="2962" t="s">
        <v>11710</v>
      </c>
      <c r="C393" s="2916">
        <v>20</v>
      </c>
      <c r="D393" s="2916" t="s">
        <v>1657</v>
      </c>
      <c r="E393" s="4041">
        <v>2.86</v>
      </c>
      <c r="F393" s="2917">
        <f>E393*Оглавление!$B$14</f>
        <v>271.7</v>
      </c>
      <c r="G393" s="2917">
        <f t="shared" si="61"/>
        <v>271.7</v>
      </c>
    </row>
    <row r="394" spans="1:7">
      <c r="A394" s="2892">
        <v>12572491002</v>
      </c>
      <c r="B394" s="2962" t="s">
        <v>11710</v>
      </c>
      <c r="C394" s="2916">
        <v>25</v>
      </c>
      <c r="D394" s="2916" t="s">
        <v>1657</v>
      </c>
      <c r="E394" s="4041">
        <v>4.8600000000000003</v>
      </c>
      <c r="F394" s="2917">
        <f>E394*Оглавление!$B$14</f>
        <v>461.70000000000005</v>
      </c>
      <c r="G394" s="2917">
        <f t="shared" si="61"/>
        <v>461.70000000000005</v>
      </c>
    </row>
    <row r="395" spans="1:7">
      <c r="A395" s="2892">
        <v>12611531001</v>
      </c>
      <c r="B395" s="2962" t="s">
        <v>11710</v>
      </c>
      <c r="C395" s="2916">
        <v>32</v>
      </c>
      <c r="D395" s="2916" t="s">
        <v>1707</v>
      </c>
      <c r="E395" s="4041">
        <v>7.8</v>
      </c>
      <c r="F395" s="2917">
        <f>E395*Оглавление!$B$14</f>
        <v>741</v>
      </c>
      <c r="G395" s="2917">
        <f t="shared" si="61"/>
        <v>741</v>
      </c>
    </row>
    <row r="396" spans="1:7" ht="15" customHeight="1">
      <c r="A396" s="2924" t="s">
        <v>11711</v>
      </c>
      <c r="B396" s="2938"/>
      <c r="C396" s="2938"/>
      <c r="D396" s="2938"/>
      <c r="E396" s="2938"/>
      <c r="F396" s="2938"/>
      <c r="G396" s="2939"/>
    </row>
    <row r="397" spans="1:7">
      <c r="A397" s="2892">
        <v>12657291001</v>
      </c>
      <c r="B397" s="2962" t="s">
        <v>11711</v>
      </c>
      <c r="C397" s="2916" t="s">
        <v>1770</v>
      </c>
      <c r="D397" s="2916" t="s">
        <v>1657</v>
      </c>
      <c r="E397" s="4041">
        <v>2.2799999999999998</v>
      </c>
      <c r="F397" s="2917">
        <f>E397*Оглавление!$B$14</f>
        <v>216.6</v>
      </c>
      <c r="G397" s="2917">
        <f t="shared" ref="G397:G400" si="62">F397-F397*$B$4/100</f>
        <v>216.6</v>
      </c>
    </row>
    <row r="398" spans="1:7" s="1650" customFormat="1">
      <c r="A398" s="2892">
        <v>12686241001</v>
      </c>
      <c r="B398" s="2962" t="s">
        <v>11711</v>
      </c>
      <c r="C398" s="2916">
        <v>20</v>
      </c>
      <c r="D398" s="2916" t="s">
        <v>1657</v>
      </c>
      <c r="E398" s="4041">
        <v>2.86</v>
      </c>
      <c r="F398" s="2917">
        <f>E398*Оглавление!$B$14</f>
        <v>271.7</v>
      </c>
      <c r="G398" s="2917">
        <f t="shared" si="62"/>
        <v>271.7</v>
      </c>
    </row>
    <row r="399" spans="1:7" s="1650" customFormat="1">
      <c r="A399" s="2892">
        <v>12686341001</v>
      </c>
      <c r="B399" s="2962" t="s">
        <v>11711</v>
      </c>
      <c r="C399" s="2916">
        <v>25</v>
      </c>
      <c r="D399" s="2916" t="s">
        <v>1657</v>
      </c>
      <c r="E399" s="4041">
        <v>4.8600000000000003</v>
      </c>
      <c r="F399" s="2917">
        <f>E399*Оглавление!$B$14</f>
        <v>461.70000000000005</v>
      </c>
      <c r="G399" s="2917">
        <f t="shared" si="62"/>
        <v>461.70000000000005</v>
      </c>
    </row>
    <row r="400" spans="1:7" s="1650" customFormat="1">
      <c r="A400" s="2892">
        <v>12686441001</v>
      </c>
      <c r="B400" s="2962" t="s">
        <v>11711</v>
      </c>
      <c r="C400" s="2916">
        <v>32</v>
      </c>
      <c r="D400" s="2916" t="s">
        <v>1707</v>
      </c>
      <c r="E400" s="4041">
        <v>7.8</v>
      </c>
      <c r="F400" s="2917">
        <f>E400*Оглавление!$B$14</f>
        <v>741</v>
      </c>
      <c r="G400" s="2917">
        <f t="shared" si="62"/>
        <v>741</v>
      </c>
    </row>
    <row r="401" spans="1:7">
      <c r="A401" s="2979" t="s">
        <v>11712</v>
      </c>
      <c r="B401" s="2980"/>
      <c r="C401" s="2980"/>
      <c r="D401" s="2980"/>
      <c r="E401" s="2980"/>
      <c r="F401" s="2980"/>
      <c r="G401" s="2981"/>
    </row>
    <row r="402" spans="1:7">
      <c r="A402" s="2963">
        <v>11316441001</v>
      </c>
      <c r="B402" s="2934" t="s">
        <v>11718</v>
      </c>
      <c r="C402" s="2894" t="s">
        <v>11713</v>
      </c>
      <c r="D402" s="2916" t="s">
        <v>1661</v>
      </c>
      <c r="E402" s="4041">
        <v>58.44</v>
      </c>
      <c r="F402" s="2917">
        <f>E402*Оглавление!$B$14</f>
        <v>5551.8</v>
      </c>
      <c r="G402" s="2917">
        <f t="shared" ref="G402:G405" si="63">F402-F402*$B$4/100</f>
        <v>5551.8</v>
      </c>
    </row>
    <row r="403" spans="1:7">
      <c r="A403" s="2963">
        <v>11316451001</v>
      </c>
      <c r="B403" s="2934" t="s">
        <v>11718</v>
      </c>
      <c r="C403" s="2894" t="s">
        <v>11714</v>
      </c>
      <c r="D403" s="2916" t="s">
        <v>1661</v>
      </c>
      <c r="E403" s="4041">
        <v>86.84</v>
      </c>
      <c r="F403" s="2917">
        <f>E403*Оглавление!$B$14</f>
        <v>8249.8000000000011</v>
      </c>
      <c r="G403" s="2917">
        <f t="shared" si="63"/>
        <v>8249.8000000000011</v>
      </c>
    </row>
    <row r="404" spans="1:7">
      <c r="A404" s="2963">
        <v>11316471001</v>
      </c>
      <c r="B404" s="2934" t="s">
        <v>11717</v>
      </c>
      <c r="C404" s="2894" t="s">
        <v>11715</v>
      </c>
      <c r="D404" s="2916" t="s">
        <v>1661</v>
      </c>
      <c r="E404" s="4041">
        <v>114.34</v>
      </c>
      <c r="F404" s="2917">
        <f>E404*Оглавление!$B$14</f>
        <v>10862.300000000001</v>
      </c>
      <c r="G404" s="2917">
        <f t="shared" si="63"/>
        <v>10862.300000000001</v>
      </c>
    </row>
    <row r="405" spans="1:7">
      <c r="A405" s="2963">
        <v>11316551001</v>
      </c>
      <c r="B405" s="2934" t="s">
        <v>11716</v>
      </c>
      <c r="C405" s="2895" t="s">
        <v>746</v>
      </c>
      <c r="D405" s="2916" t="s">
        <v>1657</v>
      </c>
      <c r="E405" s="4041">
        <v>10.14</v>
      </c>
      <c r="F405" s="2917">
        <f>E405*Оглавление!$B$14</f>
        <v>963.30000000000007</v>
      </c>
      <c r="G405" s="2917">
        <f t="shared" si="63"/>
        <v>963.30000000000007</v>
      </c>
    </row>
    <row r="406" spans="1:7">
      <c r="A406" s="3062" t="s">
        <v>14018</v>
      </c>
      <c r="B406" s="3063"/>
      <c r="C406" s="3063"/>
      <c r="D406" s="3063"/>
      <c r="E406" s="3064"/>
      <c r="F406" s="3063"/>
      <c r="G406" s="3063"/>
    </row>
    <row r="407" spans="1:7" s="1650" customFormat="1">
      <c r="A407" s="3069">
        <v>12296961001</v>
      </c>
      <c r="B407" s="3046" t="s">
        <v>14019</v>
      </c>
      <c r="C407" s="3436" t="s">
        <v>14020</v>
      </c>
      <c r="D407" s="3039" t="s">
        <v>1661</v>
      </c>
      <c r="E407" s="4041">
        <v>8.57</v>
      </c>
      <c r="F407" s="2917">
        <f>E407*Оглавление!$B$14</f>
        <v>814.15</v>
      </c>
      <c r="G407" s="2917">
        <f t="shared" ref="G407" si="64">F407-F407*$B$4/100</f>
        <v>814.15</v>
      </c>
    </row>
    <row r="408" spans="1:7">
      <c r="A408" s="3065" t="s">
        <v>14021</v>
      </c>
      <c r="B408" s="3066"/>
      <c r="C408" s="3066"/>
      <c r="D408" s="3066"/>
      <c r="E408" s="3067"/>
      <c r="F408" s="3066"/>
      <c r="G408" s="3066"/>
    </row>
    <row r="409" spans="1:7" s="1650" customFormat="1">
      <c r="A409" s="4515">
        <v>12658791001</v>
      </c>
      <c r="B409" s="4516" t="s">
        <v>14021</v>
      </c>
      <c r="C409" s="4515"/>
      <c r="D409" s="4517" t="s">
        <v>1661</v>
      </c>
      <c r="E409" s="4518">
        <v>14.16</v>
      </c>
      <c r="F409" s="4514">
        <f>E409*Оглавление!$B$14</f>
        <v>1345.2</v>
      </c>
      <c r="G409" s="4514">
        <f t="shared" ref="G409" si="65">F409-F409*$B$4/100</f>
        <v>1345.2</v>
      </c>
    </row>
    <row r="414" spans="1:7">
      <c r="E414" s="1172"/>
    </row>
    <row r="416" spans="1:7">
      <c r="E416" s="1172"/>
    </row>
  </sheetData>
  <customSheetViews>
    <customSheetView guid="{76FA2CE7-179E-4731-B7AE-63C5E5E79002}" scale="70" showAutoFilter="1">
      <selection activeCell="Q51" sqref="Q51"/>
      <pageMargins left="0.7" right="0.7" top="0.75" bottom="0.75" header="0.3" footer="0.3"/>
      <pageSetup paperSize="9" orientation="portrait" r:id="rId1"/>
      <autoFilter ref="A6:J311" xr:uid="{00000000-0000-0000-0000-000000000000}"/>
    </customSheetView>
    <customSheetView guid="{24F900A2-7147-4318-9E77-2B71404314A7}" scale="70" showAutoFilter="1">
      <selection sqref="A1:H1"/>
      <pageMargins left="0.7" right="0.7" top="0.75" bottom="0.75" header="0.3" footer="0.3"/>
      <pageSetup paperSize="9" orientation="portrait" r:id="rId2"/>
      <autoFilter ref="A6:J311" xr:uid="{00000000-0000-0000-0000-000000000000}"/>
    </customSheetView>
    <customSheetView guid="{A02336A9-D2FB-4D03-950A-00B6EBD6A28C}" scale="70" showAutoFilter="1">
      <selection sqref="A1:H1"/>
      <pageMargins left="0.7" right="0.7" top="0.75" bottom="0.75" header="0.3" footer="0.3"/>
      <pageSetup paperSize="9" orientation="portrait" r:id="rId3"/>
      <autoFilter ref="A6:J311" xr:uid="{00000000-0000-0000-0000-000000000000}"/>
    </customSheetView>
    <customSheetView guid="{3E3E5346-F5D1-49F5-AB0E-78170B65853C}" showAutoFilter="1">
      <selection activeCell="EO240" sqref="EO240"/>
      <pageMargins left="0.7" right="0.7" top="0.75" bottom="0.75" header="0.3" footer="0.3"/>
      <pageSetup paperSize="9" orientation="portrait" r:id="rId4"/>
      <autoFilter ref="A6:J311" xr:uid="{00000000-0000-0000-0000-000000000000}"/>
    </customSheetView>
    <customSheetView guid="{D7CF3121-CFC0-4E70-8DCD-811E30042E24}" scale="70" showAutoFilter="1">
      <selection sqref="A1:H1"/>
      <pageMargins left="0.7" right="0.7" top="0.75" bottom="0.75" header="0.3" footer="0.3"/>
      <pageSetup paperSize="9" orientation="portrait" r:id="rId5"/>
      <autoFilter ref="A6:J311" xr:uid="{00000000-0000-0000-0000-000000000000}"/>
    </customSheetView>
    <customSheetView guid="{A76FD505-AF56-4CD8-967A-59C705AF567C}" scale="70" showAutoFilter="1">
      <selection sqref="A1:H1"/>
      <pageMargins left="0.7" right="0.7" top="0.75" bottom="0.75" header="0.3" footer="0.3"/>
      <pageSetup paperSize="9" orientation="portrait" r:id="rId6"/>
      <autoFilter ref="A6:J311" xr:uid="{00000000-0000-0000-0000-000000000000}"/>
    </customSheetView>
    <customSheetView guid="{B3358888-E690-452C-98EC-431498422E6E}" showAutoFilter="1">
      <selection activeCell="EO240" sqref="EO240"/>
      <pageMargins left="0.7" right="0.7" top="0.75" bottom="0.75" header="0.3" footer="0.3"/>
      <pageSetup paperSize="9" orientation="portrait" r:id="rId7"/>
      <autoFilter ref="A6:J299" xr:uid="{00000000-0000-0000-0000-000000000000}"/>
    </customSheetView>
    <customSheetView guid="{6108970F-8E7A-462E-A499-E2FD79FB3A77}" showAutoFilter="1">
      <selection activeCell="EO240" sqref="EO240"/>
      <pageMargins left="0.7" right="0.7" top="0.75" bottom="0.75" header="0.3" footer="0.3"/>
      <pageSetup paperSize="9" orientation="portrait" r:id="rId8"/>
      <autoFilter ref="A6:J299" xr:uid="{00000000-0000-0000-0000-000000000000}"/>
    </customSheetView>
    <customSheetView guid="{45761FB6-8710-4C75-A8B6-5A7FCAACACDF}" showAutoFilter="1">
      <selection activeCell="EO240" sqref="EO240"/>
      <pageMargins left="0.7" right="0.7" top="0.75" bottom="0.75" header="0.3" footer="0.3"/>
      <pageSetup paperSize="9" orientation="portrait" r:id="rId9"/>
      <autoFilter ref="A6:J299" xr:uid="{00000000-0000-0000-0000-000000000000}"/>
    </customSheetView>
    <customSheetView guid="{C23E91BF-4A86-4D00-A577-1A263DDCB8BC}" scale="70" showAutoFilter="1">
      <selection sqref="A1:H1"/>
      <pageMargins left="0.7" right="0.7" top="0.75" bottom="0.75" header="0.3" footer="0.3"/>
      <pageSetup paperSize="9" orientation="portrait" r:id="rId10"/>
      <autoFilter ref="A6:J311" xr:uid="{00000000-0000-0000-0000-000000000000}"/>
    </customSheetView>
    <customSheetView guid="{94E74550-0B2B-4B3C-8E97-CCCC46023914}" scale="70" showAutoFilter="1">
      <selection sqref="A1:H1"/>
      <pageMargins left="0.7" right="0.7" top="0.75" bottom="0.75" header="0.3" footer="0.3"/>
      <pageSetup paperSize="9" orientation="portrait" r:id="rId11"/>
      <autoFilter ref="A6:J311" xr:uid="{00000000-0000-0000-0000-000000000000}"/>
    </customSheetView>
  </customSheetViews>
  <mergeCells count="1">
    <mergeCell ref="A1:G1"/>
  </mergeCells>
  <pageMargins left="0.7" right="0.7" top="0.75" bottom="0.75" header="0.3" footer="0.3"/>
  <pageSetup paperSize="9" orientation="portrait" r:id="rId12"/>
  <drawing r:id="rId1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Лист68"/>
  <dimension ref="A1:I119"/>
  <sheetViews>
    <sheetView zoomScaleNormal="100" workbookViewId="0">
      <pane ySplit="6" topLeftCell="A115" activePane="bottomLeft" state="frozen"/>
      <selection activeCell="AB40" sqref="AB40"/>
      <selection pane="bottomLeft" sqref="A1:G1"/>
    </sheetView>
  </sheetViews>
  <sheetFormatPr defaultColWidth="9.29296875" defaultRowHeight="14.35"/>
  <cols>
    <col min="1" max="1" width="12.29296875" style="3016" customWidth="1"/>
    <col min="2" max="2" width="36.41015625" style="3010" bestFit="1" customWidth="1"/>
    <col min="3" max="3" width="12.29296875" style="3017" bestFit="1" customWidth="1"/>
    <col min="4" max="4" width="9.703125" style="3017" bestFit="1" customWidth="1"/>
    <col min="5" max="5" width="13.703125" style="2392" customWidth="1"/>
    <col min="6" max="6" width="13.703125" style="3017" customWidth="1"/>
    <col min="7" max="7" width="20.41015625" style="3017" customWidth="1"/>
    <col min="8" max="16384" width="9.29296875" style="3010"/>
  </cols>
  <sheetData>
    <row r="1" spans="1:7" ht="24" customHeight="1">
      <c r="A1" s="8694" t="s">
        <v>19877</v>
      </c>
      <c r="B1" s="8694"/>
      <c r="C1" s="8694"/>
      <c r="D1" s="8694"/>
      <c r="E1" s="8694"/>
      <c r="F1" s="8694"/>
      <c r="G1" s="8694"/>
    </row>
    <row r="2" spans="1:7">
      <c r="A2" s="3005"/>
      <c r="B2" s="2995"/>
      <c r="C2" s="2390"/>
      <c r="D2" s="3011"/>
      <c r="E2" s="3012"/>
    </row>
    <row r="3" spans="1:7">
      <c r="A3" s="3005"/>
      <c r="B3" s="2995"/>
      <c r="C3" s="2390"/>
      <c r="D3" s="3011"/>
      <c r="E3" s="3012"/>
      <c r="F3" s="2393"/>
      <c r="G3" s="2393"/>
    </row>
    <row r="4" spans="1:7" ht="20.100000000000001" customHeight="1">
      <c r="A4" s="3006" t="s">
        <v>48</v>
      </c>
      <c r="B4" s="2996">
        <v>0</v>
      </c>
      <c r="C4" s="2390"/>
      <c r="D4" s="3011"/>
      <c r="E4" s="3012"/>
    </row>
    <row r="5" spans="1:7">
      <c r="A5" s="3013"/>
      <c r="B5" s="2995"/>
      <c r="C5" s="2907"/>
      <c r="D5" s="3014"/>
      <c r="E5" s="3012"/>
    </row>
    <row r="6" spans="1:7" ht="28.7">
      <c r="A6" s="3007" t="s">
        <v>75</v>
      </c>
      <c r="B6" s="2997" t="s">
        <v>42</v>
      </c>
      <c r="C6" s="2997" t="s">
        <v>1612</v>
      </c>
      <c r="D6" s="2997" t="s">
        <v>77</v>
      </c>
      <c r="E6" s="2998" t="s">
        <v>1038</v>
      </c>
      <c r="F6" s="2999" t="s">
        <v>1039</v>
      </c>
      <c r="G6" s="2999" t="s">
        <v>1267</v>
      </c>
    </row>
    <row r="7" spans="1:7">
      <c r="A7" s="2913" t="s">
        <v>1886</v>
      </c>
      <c r="B7" s="2914"/>
      <c r="C7" s="3018"/>
      <c r="D7" s="3018"/>
      <c r="E7" s="3018"/>
      <c r="F7" s="3018"/>
      <c r="G7" s="3019"/>
    </row>
    <row r="8" spans="1:7">
      <c r="A8" s="3008">
        <v>11311281240</v>
      </c>
      <c r="B8" s="3002" t="s">
        <v>1887</v>
      </c>
      <c r="C8" s="3003" t="s">
        <v>1776</v>
      </c>
      <c r="D8" s="3003" t="s">
        <v>1888</v>
      </c>
      <c r="E8" s="2399">
        <v>1.81</v>
      </c>
      <c r="F8" s="3000">
        <f>E8*Оглавление!$B$14</f>
        <v>171.95000000000002</v>
      </c>
      <c r="G8" s="3000">
        <f>F8-F8*$B$4/100</f>
        <v>171.95000000000002</v>
      </c>
    </row>
    <row r="9" spans="1:7">
      <c r="A9" s="3008">
        <v>11365721120</v>
      </c>
      <c r="B9" s="3002" t="s">
        <v>1887</v>
      </c>
      <c r="C9" s="3003" t="s">
        <v>1889</v>
      </c>
      <c r="D9" s="3003" t="s">
        <v>1890</v>
      </c>
      <c r="E9" s="2399">
        <v>2.06</v>
      </c>
      <c r="F9" s="3000">
        <f>E9*Оглавление!$B$14</f>
        <v>195.70000000000002</v>
      </c>
      <c r="G9" s="3000">
        <f t="shared" ref="G9:G67" si="0">F9-F9*$B$4/100</f>
        <v>195.70000000000002</v>
      </c>
    </row>
    <row r="10" spans="1:7">
      <c r="A10" s="3008">
        <v>11365721600</v>
      </c>
      <c r="B10" s="3002" t="s">
        <v>1887</v>
      </c>
      <c r="C10" s="3003" t="s">
        <v>1777</v>
      </c>
      <c r="D10" s="3003" t="s">
        <v>1891</v>
      </c>
      <c r="E10" s="2399">
        <v>1.9</v>
      </c>
      <c r="F10" s="3000">
        <f>E10*Оглавление!$B$14</f>
        <v>180.5</v>
      </c>
      <c r="G10" s="3000">
        <f t="shared" si="0"/>
        <v>180.5</v>
      </c>
    </row>
    <row r="11" spans="1:7">
      <c r="A11" s="3008">
        <v>11361401120</v>
      </c>
      <c r="B11" s="3002" t="s">
        <v>1887</v>
      </c>
      <c r="C11" s="3003" t="s">
        <v>1892</v>
      </c>
      <c r="D11" s="3003" t="s">
        <v>1890</v>
      </c>
      <c r="E11" s="2399">
        <v>2.2999999999999998</v>
      </c>
      <c r="F11" s="3000">
        <f>E11*Оглавление!$B$14</f>
        <v>218.49999999999997</v>
      </c>
      <c r="G11" s="3000">
        <f t="shared" si="0"/>
        <v>218.49999999999997</v>
      </c>
    </row>
    <row r="12" spans="1:7">
      <c r="A12" s="3008">
        <v>11361401240</v>
      </c>
      <c r="B12" s="3002" t="s">
        <v>1893</v>
      </c>
      <c r="C12" s="3003" t="s">
        <v>1892</v>
      </c>
      <c r="D12" s="3003" t="s">
        <v>1888</v>
      </c>
      <c r="E12" s="2399">
        <v>2.2999999999999998</v>
      </c>
      <c r="F12" s="3000">
        <f>E12*Оглавление!$B$14</f>
        <v>218.49999999999997</v>
      </c>
      <c r="G12" s="3000">
        <f t="shared" si="0"/>
        <v>218.49999999999997</v>
      </c>
    </row>
    <row r="13" spans="1:7">
      <c r="A13" s="3008">
        <v>11361401500</v>
      </c>
      <c r="B13" s="3002" t="s">
        <v>1887</v>
      </c>
      <c r="C13" s="3003" t="s">
        <v>1892</v>
      </c>
      <c r="D13" s="3003" t="s">
        <v>1894</v>
      </c>
      <c r="E13" s="2399">
        <v>2.12</v>
      </c>
      <c r="F13" s="3000">
        <f>E13*Оглавление!$B$14</f>
        <v>201.4</v>
      </c>
      <c r="G13" s="3000">
        <f t="shared" si="0"/>
        <v>201.4</v>
      </c>
    </row>
    <row r="14" spans="1:7">
      <c r="A14" s="3008">
        <v>11361601120</v>
      </c>
      <c r="B14" s="3002" t="s">
        <v>1887</v>
      </c>
      <c r="C14" s="3003" t="s">
        <v>1895</v>
      </c>
      <c r="D14" s="3003" t="s">
        <v>1890</v>
      </c>
      <c r="E14" s="2399">
        <v>3.18</v>
      </c>
      <c r="F14" s="3000">
        <f>E14*Оглавление!$B$14</f>
        <v>302.10000000000002</v>
      </c>
      <c r="G14" s="3000">
        <f t="shared" si="0"/>
        <v>302.10000000000002</v>
      </c>
    </row>
    <row r="15" spans="1:7">
      <c r="A15" s="3008">
        <v>11361601240</v>
      </c>
      <c r="B15" s="3002" t="s">
        <v>1887</v>
      </c>
      <c r="C15" s="3003" t="s">
        <v>1895</v>
      </c>
      <c r="D15" s="3003" t="s">
        <v>1888</v>
      </c>
      <c r="E15" s="2399">
        <v>3.18</v>
      </c>
      <c r="F15" s="3000">
        <f>E15*Оглавление!$B$14</f>
        <v>302.10000000000002</v>
      </c>
      <c r="G15" s="3000">
        <f t="shared" si="0"/>
        <v>302.10000000000002</v>
      </c>
    </row>
    <row r="16" spans="1:7">
      <c r="A16" s="3008">
        <v>11367701120</v>
      </c>
      <c r="B16" s="3002" t="s">
        <v>1887</v>
      </c>
      <c r="C16" s="3003" t="s">
        <v>1896</v>
      </c>
      <c r="D16" s="3003" t="s">
        <v>1890</v>
      </c>
      <c r="E16" s="2399">
        <v>4.8499999999999996</v>
      </c>
      <c r="F16" s="3000">
        <f>E16*Оглавление!$B$14</f>
        <v>460.74999999999994</v>
      </c>
      <c r="G16" s="3000">
        <f t="shared" si="0"/>
        <v>460.74999999999994</v>
      </c>
    </row>
    <row r="17" spans="1:7">
      <c r="A17" s="3008">
        <v>11367701300</v>
      </c>
      <c r="B17" s="3002" t="s">
        <v>1887</v>
      </c>
      <c r="C17" s="3003" t="s">
        <v>1897</v>
      </c>
      <c r="D17" s="3003" t="s">
        <v>1898</v>
      </c>
      <c r="E17" s="2399">
        <v>4.8499999999999996</v>
      </c>
      <c r="F17" s="3000">
        <f>E17*Оглавление!$B$14</f>
        <v>460.74999999999994</v>
      </c>
      <c r="G17" s="3000">
        <f t="shared" si="0"/>
        <v>460.74999999999994</v>
      </c>
    </row>
    <row r="18" spans="1:7">
      <c r="A18" s="2913" t="s">
        <v>1899</v>
      </c>
      <c r="B18" s="2914"/>
      <c r="C18" s="3018"/>
      <c r="D18" s="3018"/>
      <c r="E18" s="3018"/>
      <c r="F18" s="3018"/>
      <c r="G18" s="3019"/>
    </row>
    <row r="19" spans="1:7">
      <c r="A19" s="3008">
        <v>12005361001</v>
      </c>
      <c r="B19" s="3002" t="s">
        <v>1900</v>
      </c>
      <c r="C19" s="3003" t="s">
        <v>1901</v>
      </c>
      <c r="D19" s="3003" t="s">
        <v>1657</v>
      </c>
      <c r="E19" s="2399">
        <v>1.18</v>
      </c>
      <c r="F19" s="3000">
        <f>E19*Оглавление!$B$14</f>
        <v>112.1</v>
      </c>
      <c r="G19" s="3000">
        <f t="shared" si="0"/>
        <v>112.1</v>
      </c>
    </row>
    <row r="20" spans="1:7">
      <c r="A20" s="3008">
        <v>12460341001</v>
      </c>
      <c r="B20" s="3002" t="s">
        <v>1899</v>
      </c>
      <c r="C20" s="3003" t="s">
        <v>1902</v>
      </c>
      <c r="D20" s="3003" t="s">
        <v>14032</v>
      </c>
      <c r="E20" s="2399">
        <v>1.58</v>
      </c>
      <c r="F20" s="3000">
        <f>E20*Оглавление!$B$14</f>
        <v>150.1</v>
      </c>
      <c r="G20" s="3000">
        <f t="shared" si="0"/>
        <v>150.1</v>
      </c>
    </row>
    <row r="21" spans="1:7">
      <c r="A21" s="3008">
        <v>12502971002</v>
      </c>
      <c r="B21" s="3002" t="s">
        <v>1900</v>
      </c>
      <c r="C21" s="3003" t="s">
        <v>1903</v>
      </c>
      <c r="D21" s="3003" t="s">
        <v>14032</v>
      </c>
      <c r="E21" s="2399">
        <v>1.61</v>
      </c>
      <c r="F21" s="3000">
        <f>E21*Оглавление!$B$14</f>
        <v>152.95000000000002</v>
      </c>
      <c r="G21" s="3000">
        <f t="shared" si="0"/>
        <v>152.95000000000002</v>
      </c>
    </row>
    <row r="22" spans="1:7">
      <c r="A22" s="3008">
        <v>12503071002</v>
      </c>
      <c r="B22" s="3002" t="s">
        <v>1899</v>
      </c>
      <c r="C22" s="3003" t="s">
        <v>1904</v>
      </c>
      <c r="D22" s="3003" t="s">
        <v>14032</v>
      </c>
      <c r="E22" s="2399">
        <v>1.67</v>
      </c>
      <c r="F22" s="3000">
        <f>E22*Оглавление!$B$14</f>
        <v>158.65</v>
      </c>
      <c r="G22" s="3000">
        <f t="shared" si="0"/>
        <v>158.65</v>
      </c>
    </row>
    <row r="23" spans="1:7">
      <c r="A23" s="3008">
        <v>12591971002</v>
      </c>
      <c r="B23" s="3002" t="s">
        <v>1899</v>
      </c>
      <c r="C23" s="3003" t="s">
        <v>1905</v>
      </c>
      <c r="D23" s="3003" t="s">
        <v>14032</v>
      </c>
      <c r="E23" s="2399">
        <v>2.58</v>
      </c>
      <c r="F23" s="3000">
        <f>E23*Оглавление!$B$14</f>
        <v>245.1</v>
      </c>
      <c r="G23" s="3000">
        <f t="shared" si="0"/>
        <v>245.1</v>
      </c>
    </row>
    <row r="24" spans="1:7">
      <c r="A24" s="2913" t="s">
        <v>1906</v>
      </c>
      <c r="B24" s="2914"/>
      <c r="C24" s="3018"/>
      <c r="D24" s="3018"/>
      <c r="E24" s="3018"/>
      <c r="F24" s="3018"/>
      <c r="G24" s="3019"/>
    </row>
    <row r="25" spans="1:7">
      <c r="A25" s="3008">
        <v>12005261001</v>
      </c>
      <c r="B25" s="3002" t="s">
        <v>1907</v>
      </c>
      <c r="C25" s="3003" t="s">
        <v>1908</v>
      </c>
      <c r="D25" s="3003" t="s">
        <v>1657</v>
      </c>
      <c r="E25" s="2399">
        <v>8.0299999999999994</v>
      </c>
      <c r="F25" s="3000">
        <f>E25*Оглавление!$B$14</f>
        <v>762.84999999999991</v>
      </c>
      <c r="G25" s="3000">
        <f t="shared" si="0"/>
        <v>762.84999999999991</v>
      </c>
    </row>
    <row r="26" spans="1:7">
      <c r="A26" s="3008">
        <v>12460241001</v>
      </c>
      <c r="B26" s="3002" t="s">
        <v>1907</v>
      </c>
      <c r="C26" s="3003" t="s">
        <v>1909</v>
      </c>
      <c r="D26" s="3003" t="s">
        <v>1657</v>
      </c>
      <c r="E26" s="2399">
        <v>8.57</v>
      </c>
      <c r="F26" s="3000">
        <f>E26*Оглавление!$B$14</f>
        <v>814.15</v>
      </c>
      <c r="G26" s="3000">
        <f t="shared" si="0"/>
        <v>814.15</v>
      </c>
    </row>
    <row r="27" spans="1:7">
      <c r="A27" s="3008">
        <v>12502771002</v>
      </c>
      <c r="B27" s="3002" t="s">
        <v>1907</v>
      </c>
      <c r="C27" s="3003" t="s">
        <v>1903</v>
      </c>
      <c r="D27" s="3003" t="s">
        <v>1657</v>
      </c>
      <c r="E27" s="2399">
        <v>8.68</v>
      </c>
      <c r="F27" s="3000">
        <f>E27*Оглавление!$B$14</f>
        <v>824.6</v>
      </c>
      <c r="G27" s="3000">
        <f t="shared" si="0"/>
        <v>824.6</v>
      </c>
    </row>
    <row r="28" spans="1:7">
      <c r="A28" s="3008">
        <v>12503171002</v>
      </c>
      <c r="B28" s="3002" t="s">
        <v>1907</v>
      </c>
      <c r="C28" s="3003" t="s">
        <v>798</v>
      </c>
      <c r="D28" s="3003" t="s">
        <v>1657</v>
      </c>
      <c r="E28" s="2399">
        <v>10.31</v>
      </c>
      <c r="F28" s="3000">
        <f>E28*Оглавление!$B$14</f>
        <v>979.45</v>
      </c>
      <c r="G28" s="3000">
        <f t="shared" si="0"/>
        <v>979.45</v>
      </c>
    </row>
    <row r="29" spans="1:7">
      <c r="A29" s="3008">
        <v>12591871002</v>
      </c>
      <c r="B29" s="3002" t="s">
        <v>1910</v>
      </c>
      <c r="C29" s="3003" t="s">
        <v>1911</v>
      </c>
      <c r="D29" s="3003" t="s">
        <v>1707</v>
      </c>
      <c r="E29" s="2399">
        <v>12.9</v>
      </c>
      <c r="F29" s="3000">
        <f>E29*Оглавление!$B$14</f>
        <v>1225.5</v>
      </c>
      <c r="G29" s="3000">
        <f t="shared" si="0"/>
        <v>1225.5</v>
      </c>
    </row>
    <row r="30" spans="1:7">
      <c r="A30" s="2913" t="s">
        <v>1912</v>
      </c>
      <c r="B30" s="2914"/>
      <c r="C30" s="3018"/>
      <c r="D30" s="3018"/>
      <c r="E30" s="3018"/>
      <c r="F30" s="3018"/>
      <c r="G30" s="3019"/>
    </row>
    <row r="31" spans="1:7">
      <c r="A31" s="3008">
        <v>12005331001</v>
      </c>
      <c r="B31" s="3002" t="s">
        <v>1913</v>
      </c>
      <c r="C31" s="3015" t="s">
        <v>1914</v>
      </c>
      <c r="D31" s="3003" t="s">
        <v>1657</v>
      </c>
      <c r="E31" s="2399">
        <v>12.82</v>
      </c>
      <c r="F31" s="3000">
        <f>E31*Оглавление!$B$14</f>
        <v>1217.9000000000001</v>
      </c>
      <c r="G31" s="3000">
        <f t="shared" si="0"/>
        <v>1217.9000000000001</v>
      </c>
    </row>
    <row r="32" spans="1:7">
      <c r="A32" s="3008">
        <v>12005341001</v>
      </c>
      <c r="B32" s="3002" t="s">
        <v>1915</v>
      </c>
      <c r="C32" s="3015" t="s">
        <v>1916</v>
      </c>
      <c r="D32" s="3003" t="s">
        <v>1657</v>
      </c>
      <c r="E32" s="2399">
        <v>12.82</v>
      </c>
      <c r="F32" s="3000">
        <f>E32*Оглавление!$B$14</f>
        <v>1217.9000000000001</v>
      </c>
      <c r="G32" s="3000">
        <f t="shared" si="0"/>
        <v>1217.9000000000001</v>
      </c>
    </row>
    <row r="33" spans="1:7">
      <c r="A33" s="3008">
        <v>12005541001</v>
      </c>
      <c r="B33" s="3002" t="s">
        <v>1917</v>
      </c>
      <c r="C33" s="3015" t="s">
        <v>1918</v>
      </c>
      <c r="D33" s="3003" t="s">
        <v>1657</v>
      </c>
      <c r="E33" s="2399">
        <v>15.01</v>
      </c>
      <c r="F33" s="3000">
        <f>E33*Оглавление!$B$14</f>
        <v>1425.95</v>
      </c>
      <c r="G33" s="3000">
        <f t="shared" si="0"/>
        <v>1425.95</v>
      </c>
    </row>
    <row r="34" spans="1:7">
      <c r="A34" s="3008">
        <v>12005561001</v>
      </c>
      <c r="B34" s="3002" t="s">
        <v>1917</v>
      </c>
      <c r="C34" s="3015" t="s">
        <v>1919</v>
      </c>
      <c r="D34" s="3003" t="s">
        <v>1657</v>
      </c>
      <c r="E34" s="2399">
        <v>21.91</v>
      </c>
      <c r="F34" s="3000">
        <f>E34*Оглавление!$B$14</f>
        <v>2081.4499999999998</v>
      </c>
      <c r="G34" s="3000">
        <f t="shared" si="0"/>
        <v>2081.4499999999998</v>
      </c>
    </row>
    <row r="35" spans="1:7">
      <c r="A35" s="2913" t="s">
        <v>1706</v>
      </c>
      <c r="B35" s="2914"/>
      <c r="C35" s="3018"/>
      <c r="D35" s="3018"/>
      <c r="E35" s="3018"/>
      <c r="F35" s="3018"/>
      <c r="G35" s="3019"/>
    </row>
    <row r="36" spans="1:7">
      <c r="A36" s="3008">
        <v>12005661001</v>
      </c>
      <c r="B36" s="3002" t="s">
        <v>1920</v>
      </c>
      <c r="C36" s="3003" t="s">
        <v>1921</v>
      </c>
      <c r="D36" s="3003" t="s">
        <v>1657</v>
      </c>
      <c r="E36" s="2399">
        <v>9.4</v>
      </c>
      <c r="F36" s="3000">
        <f>E36*Оглавление!$B$14</f>
        <v>893</v>
      </c>
      <c r="G36" s="3000">
        <f t="shared" si="0"/>
        <v>893</v>
      </c>
    </row>
    <row r="37" spans="1:7">
      <c r="A37" s="3008">
        <v>12350801001</v>
      </c>
      <c r="B37" s="3002" t="s">
        <v>1920</v>
      </c>
      <c r="C37" s="3003" t="s">
        <v>1922</v>
      </c>
      <c r="D37" s="3003" t="s">
        <v>1657</v>
      </c>
      <c r="E37" s="2399">
        <v>11.06</v>
      </c>
      <c r="F37" s="3000">
        <f>E37*Оглавление!$B$14</f>
        <v>1050.7</v>
      </c>
      <c r="G37" s="3000">
        <f t="shared" si="0"/>
        <v>1050.7</v>
      </c>
    </row>
    <row r="38" spans="1:7">
      <c r="A38" s="3008">
        <v>12588171002</v>
      </c>
      <c r="B38" s="3002" t="s">
        <v>1920</v>
      </c>
      <c r="C38" s="3003" t="s">
        <v>1923</v>
      </c>
      <c r="D38" s="3003" t="s">
        <v>1657</v>
      </c>
      <c r="E38" s="2399">
        <v>11.14</v>
      </c>
      <c r="F38" s="3000">
        <f>E38*Оглавление!$B$14</f>
        <v>1058.3</v>
      </c>
      <c r="G38" s="3000">
        <f t="shared" si="0"/>
        <v>1058.3</v>
      </c>
    </row>
    <row r="39" spans="1:7">
      <c r="A39" s="3008">
        <v>12685701001</v>
      </c>
      <c r="B39" s="3002" t="s">
        <v>1920</v>
      </c>
      <c r="C39" s="3003" t="s">
        <v>1924</v>
      </c>
      <c r="D39" s="3003" t="s">
        <v>1657</v>
      </c>
      <c r="E39" s="2399">
        <v>12.35</v>
      </c>
      <c r="F39" s="3000">
        <f>E39*Оглавление!$B$14</f>
        <v>1173.25</v>
      </c>
      <c r="G39" s="3000">
        <f t="shared" si="0"/>
        <v>1173.25</v>
      </c>
    </row>
    <row r="40" spans="1:7">
      <c r="A40" s="3008">
        <v>12588271002</v>
      </c>
      <c r="B40" s="3002" t="s">
        <v>1920</v>
      </c>
      <c r="C40" s="3003" t="s">
        <v>1925</v>
      </c>
      <c r="D40" s="3003" t="s">
        <v>1657</v>
      </c>
      <c r="E40" s="2399">
        <v>12.35</v>
      </c>
      <c r="F40" s="3000">
        <f>E40*Оглавление!$B$14</f>
        <v>1173.25</v>
      </c>
      <c r="G40" s="3000">
        <f t="shared" si="0"/>
        <v>1173.25</v>
      </c>
    </row>
    <row r="41" spans="1:7">
      <c r="A41" s="3008">
        <v>12685801001</v>
      </c>
      <c r="B41" s="3002" t="s">
        <v>1920</v>
      </c>
      <c r="C41" s="3003" t="s">
        <v>1926</v>
      </c>
      <c r="D41" s="3003" t="s">
        <v>1707</v>
      </c>
      <c r="E41" s="2399">
        <v>19.62</v>
      </c>
      <c r="F41" s="3000">
        <f>E41*Оглавление!$B$14</f>
        <v>1863.9</v>
      </c>
      <c r="G41" s="3000">
        <f t="shared" si="0"/>
        <v>1863.9</v>
      </c>
    </row>
    <row r="42" spans="1:7">
      <c r="A42" s="3008">
        <v>12534391002</v>
      </c>
      <c r="B42" s="3002" t="s">
        <v>1920</v>
      </c>
      <c r="C42" s="3003" t="s">
        <v>1927</v>
      </c>
      <c r="D42" s="3003" t="s">
        <v>1707</v>
      </c>
      <c r="E42" s="2399">
        <v>19.62</v>
      </c>
      <c r="F42" s="3000">
        <f>E42*Оглавление!$B$14</f>
        <v>1863.9</v>
      </c>
      <c r="G42" s="3000">
        <f t="shared" si="0"/>
        <v>1863.9</v>
      </c>
    </row>
    <row r="43" spans="1:7">
      <c r="A43" s="2913" t="s">
        <v>1928</v>
      </c>
      <c r="B43" s="2914"/>
      <c r="C43" s="3018"/>
      <c r="D43" s="3018"/>
      <c r="E43" s="3018"/>
      <c r="F43" s="3018"/>
      <c r="G43" s="3019"/>
    </row>
    <row r="44" spans="1:7">
      <c r="A44" s="3008">
        <v>12350901001</v>
      </c>
      <c r="B44" s="3002" t="s">
        <v>1929</v>
      </c>
      <c r="C44" s="3003">
        <v>14</v>
      </c>
      <c r="D44" s="3003" t="s">
        <v>1707</v>
      </c>
      <c r="E44" s="2399">
        <v>12.44</v>
      </c>
      <c r="F44" s="3000">
        <f>E44*Оглавление!$B$14</f>
        <v>1181.8</v>
      </c>
      <c r="G44" s="3000">
        <f t="shared" si="0"/>
        <v>1181.8</v>
      </c>
    </row>
    <row r="45" spans="1:7">
      <c r="A45" s="3008">
        <v>12588971002</v>
      </c>
      <c r="B45" s="3002" t="s">
        <v>1930</v>
      </c>
      <c r="C45" s="3003">
        <v>17</v>
      </c>
      <c r="D45" s="3003" t="s">
        <v>1707</v>
      </c>
      <c r="E45" s="2399">
        <v>12.53</v>
      </c>
      <c r="F45" s="3000">
        <f>E45*Оглавление!$B$14</f>
        <v>1190.3499999999999</v>
      </c>
      <c r="G45" s="3000">
        <f t="shared" si="0"/>
        <v>1190.3499999999999</v>
      </c>
    </row>
    <row r="46" spans="1:7">
      <c r="A46" s="2913" t="s">
        <v>1931</v>
      </c>
      <c r="B46" s="2914"/>
      <c r="C46" s="3018"/>
      <c r="D46" s="3018"/>
      <c r="E46" s="3018"/>
      <c r="F46" s="3018"/>
      <c r="G46" s="3019"/>
    </row>
    <row r="47" spans="1:7" ht="28.7">
      <c r="A47" s="3008">
        <v>12005431001</v>
      </c>
      <c r="B47" s="3004" t="s">
        <v>1931</v>
      </c>
      <c r="C47" s="3015" t="s">
        <v>1932</v>
      </c>
      <c r="D47" s="3003" t="s">
        <v>1707</v>
      </c>
      <c r="E47" s="2399">
        <v>11.32</v>
      </c>
      <c r="F47" s="3000">
        <f>E47*Оглавление!$B$14</f>
        <v>1075.4000000000001</v>
      </c>
      <c r="G47" s="3000">
        <f t="shared" si="0"/>
        <v>1075.4000000000001</v>
      </c>
    </row>
    <row r="48" spans="1:7" ht="28.7">
      <c r="A48" s="3008">
        <v>12005441001</v>
      </c>
      <c r="B48" s="3004" t="s">
        <v>1931</v>
      </c>
      <c r="C48" s="3015" t="s">
        <v>1933</v>
      </c>
      <c r="D48" s="3003" t="s">
        <v>1707</v>
      </c>
      <c r="E48" s="2399">
        <v>11.32</v>
      </c>
      <c r="F48" s="3000">
        <f>E48*Оглавление!$B$14</f>
        <v>1075.4000000000001</v>
      </c>
      <c r="G48" s="3000">
        <f t="shared" si="0"/>
        <v>1075.4000000000001</v>
      </c>
    </row>
    <row r="49" spans="1:9" ht="28.7">
      <c r="A49" s="3008">
        <v>12005631001</v>
      </c>
      <c r="B49" s="3004" t="s">
        <v>1934</v>
      </c>
      <c r="C49" s="3015" t="s">
        <v>1935</v>
      </c>
      <c r="D49" s="3003" t="s">
        <v>1707</v>
      </c>
      <c r="E49" s="2399">
        <v>16.86</v>
      </c>
      <c r="F49" s="3000">
        <f>E49*Оглавление!$B$14</f>
        <v>1601.7</v>
      </c>
      <c r="G49" s="3000">
        <f t="shared" si="0"/>
        <v>1601.7</v>
      </c>
    </row>
    <row r="50" spans="1:9">
      <c r="A50" s="3009" t="s">
        <v>1936</v>
      </c>
      <c r="B50" s="3001"/>
      <c r="C50" s="3020"/>
      <c r="D50" s="3020"/>
      <c r="E50" s="3020"/>
      <c r="F50" s="3020"/>
      <c r="G50" s="3021"/>
    </row>
    <row r="51" spans="1:9">
      <c r="A51" s="3008">
        <v>12278291001</v>
      </c>
      <c r="B51" s="3002" t="s">
        <v>1937</v>
      </c>
      <c r="C51" s="3003" t="s">
        <v>1938</v>
      </c>
      <c r="D51" s="3003" t="s">
        <v>1939</v>
      </c>
      <c r="E51" s="2399">
        <v>31.57</v>
      </c>
      <c r="F51" s="3000">
        <f>E51*Оглавление!$B$14</f>
        <v>2999.15</v>
      </c>
      <c r="G51" s="3000">
        <f t="shared" si="0"/>
        <v>2999.15</v>
      </c>
    </row>
    <row r="52" spans="1:9">
      <c r="A52" s="3008">
        <v>12278391001</v>
      </c>
      <c r="B52" s="3002" t="s">
        <v>1940</v>
      </c>
      <c r="C52" s="3003" t="s">
        <v>1938</v>
      </c>
      <c r="D52" s="3003" t="s">
        <v>1941</v>
      </c>
      <c r="E52" s="2399">
        <v>18.059999999999999</v>
      </c>
      <c r="F52" s="3000">
        <f>E52*Оглавление!$B$14</f>
        <v>1715.6999999999998</v>
      </c>
      <c r="G52" s="3000">
        <f t="shared" si="0"/>
        <v>1715.6999999999998</v>
      </c>
    </row>
    <row r="53" spans="1:9">
      <c r="A53" s="2913" t="s">
        <v>1942</v>
      </c>
      <c r="B53" s="2914"/>
      <c r="C53" s="3018"/>
      <c r="D53" s="3018"/>
      <c r="E53" s="3018"/>
      <c r="F53" s="3018"/>
      <c r="G53" s="3019"/>
    </row>
    <row r="54" spans="1:9" ht="28.7">
      <c r="A54" s="3008">
        <v>12439841001</v>
      </c>
      <c r="B54" s="3004" t="s">
        <v>1943</v>
      </c>
      <c r="C54" s="3003">
        <v>14</v>
      </c>
      <c r="D54" s="3003" t="s">
        <v>1944</v>
      </c>
      <c r="E54" s="2399">
        <v>4.4400000000000004</v>
      </c>
      <c r="F54" s="3000">
        <f>E54*Оглавление!$B$14</f>
        <v>421.8</v>
      </c>
      <c r="G54" s="3000">
        <f t="shared" si="0"/>
        <v>421.8</v>
      </c>
    </row>
    <row r="55" spans="1:9" ht="28.7">
      <c r="A55" s="3008">
        <v>12442481002</v>
      </c>
      <c r="B55" s="3004" t="s">
        <v>1945</v>
      </c>
      <c r="C55" s="3003" t="s">
        <v>1946</v>
      </c>
      <c r="D55" s="3003" t="s">
        <v>1944</v>
      </c>
      <c r="E55" s="2399">
        <v>5.34</v>
      </c>
      <c r="F55" s="3000">
        <f>E55*Оглавление!$B$14</f>
        <v>507.3</v>
      </c>
      <c r="G55" s="3000">
        <f t="shared" si="0"/>
        <v>507.3</v>
      </c>
    </row>
    <row r="56" spans="1:9" ht="28.7">
      <c r="A56" s="3008">
        <v>12460141001</v>
      </c>
      <c r="B56" s="3004" t="s">
        <v>1947</v>
      </c>
      <c r="C56" s="3003">
        <v>14</v>
      </c>
      <c r="D56" s="3003" t="s">
        <v>1944</v>
      </c>
      <c r="E56" s="2399">
        <v>4.4400000000000004</v>
      </c>
      <c r="F56" s="3000">
        <f>E56*Оглавление!$B$14</f>
        <v>421.8</v>
      </c>
      <c r="G56" s="3000">
        <f t="shared" si="0"/>
        <v>421.8</v>
      </c>
    </row>
    <row r="57" spans="1:9" ht="28.7">
      <c r="A57" s="3008">
        <v>12402411001</v>
      </c>
      <c r="B57" s="3004" t="s">
        <v>1948</v>
      </c>
      <c r="C57" s="3003" t="s">
        <v>1946</v>
      </c>
      <c r="D57" s="3003" t="s">
        <v>1944</v>
      </c>
      <c r="E57" s="2399">
        <v>4.78</v>
      </c>
      <c r="F57" s="3000">
        <f>E57*Оглавление!$B$14</f>
        <v>454.1</v>
      </c>
      <c r="G57" s="3000">
        <f t="shared" si="0"/>
        <v>454.1</v>
      </c>
    </row>
    <row r="58" spans="1:9">
      <c r="A58" s="3009" t="s">
        <v>1949</v>
      </c>
      <c r="B58" s="3001"/>
      <c r="C58" s="3020"/>
      <c r="D58" s="3020"/>
      <c r="E58" s="3020"/>
      <c r="F58" s="3020"/>
      <c r="G58" s="3021"/>
    </row>
    <row r="59" spans="1:9">
      <c r="A59" s="3008">
        <v>12560541003</v>
      </c>
      <c r="B59" s="3002" t="s">
        <v>1950</v>
      </c>
      <c r="C59" s="3003" t="s">
        <v>1951</v>
      </c>
      <c r="D59" s="3003" t="s">
        <v>1952</v>
      </c>
      <c r="E59" s="2399">
        <v>1.55</v>
      </c>
      <c r="F59" s="3000">
        <f>E59*Оглавление!$B$14</f>
        <v>147.25</v>
      </c>
      <c r="G59" s="3000">
        <f t="shared" si="0"/>
        <v>147.25</v>
      </c>
    </row>
    <row r="60" spans="1:9">
      <c r="A60" s="2913" t="s">
        <v>1953</v>
      </c>
      <c r="B60" s="2914"/>
      <c r="C60" s="3018"/>
      <c r="D60" s="3018"/>
      <c r="E60" s="3018"/>
      <c r="F60" s="3018"/>
      <c r="G60" s="3019"/>
    </row>
    <row r="61" spans="1:9">
      <c r="A61" s="3008">
        <v>12288801001</v>
      </c>
      <c r="B61" s="3002" t="s">
        <v>1954</v>
      </c>
      <c r="C61" s="3003">
        <v>10.1</v>
      </c>
      <c r="D61" s="3003" t="s">
        <v>14029</v>
      </c>
      <c r="E61" s="2399">
        <v>4.24</v>
      </c>
      <c r="F61" s="3000">
        <f>E61*Оглавление!$B$14</f>
        <v>402.8</v>
      </c>
      <c r="G61" s="3000">
        <f t="shared" si="0"/>
        <v>402.8</v>
      </c>
    </row>
    <row r="62" spans="1:9">
      <c r="A62" s="3008">
        <v>12288901001</v>
      </c>
      <c r="B62" s="3002" t="s">
        <v>1955</v>
      </c>
      <c r="C62" s="3003">
        <v>10.1</v>
      </c>
      <c r="D62" s="3003" t="s">
        <v>14029</v>
      </c>
      <c r="E62" s="2399">
        <v>1.18</v>
      </c>
      <c r="F62" s="3000">
        <f>E62*Оглавление!$B$14</f>
        <v>112.1</v>
      </c>
      <c r="G62" s="3000">
        <f t="shared" si="0"/>
        <v>112.1</v>
      </c>
    </row>
    <row r="63" spans="1:9">
      <c r="A63" s="2913" t="s">
        <v>1585</v>
      </c>
      <c r="B63" s="2914"/>
      <c r="C63" s="3018"/>
      <c r="D63" s="3018"/>
      <c r="E63" s="3018"/>
      <c r="F63" s="3018"/>
      <c r="G63" s="3019"/>
    </row>
    <row r="64" spans="1:9" s="3040" customFormat="1" ht="18" customHeight="1">
      <c r="A64" s="3037">
        <v>12563741003</v>
      </c>
      <c r="B64" s="3038" t="s">
        <v>14027</v>
      </c>
      <c r="C64" s="3039"/>
      <c r="D64" s="3039" t="s">
        <v>1960</v>
      </c>
      <c r="E64" s="2399">
        <v>7.39</v>
      </c>
      <c r="F64" s="3000">
        <f>E64*Оглавление!$B$14</f>
        <v>702.05</v>
      </c>
      <c r="G64" s="3000">
        <f t="shared" ref="G64" si="1">F64-F64*$B$4/100</f>
        <v>702.05</v>
      </c>
      <c r="I64" s="3010"/>
    </row>
    <row r="65" spans="1:9">
      <c r="A65" s="3008">
        <v>12888011001</v>
      </c>
      <c r="B65" s="3004" t="s">
        <v>3030</v>
      </c>
      <c r="C65" s="3003" t="s">
        <v>3031</v>
      </c>
      <c r="D65" s="3003" t="s">
        <v>84</v>
      </c>
      <c r="E65" s="2399">
        <v>1.67</v>
      </c>
      <c r="F65" s="3000">
        <f>E65*Оглавление!$B$14</f>
        <v>158.65</v>
      </c>
      <c r="G65" s="3000">
        <f t="shared" si="0"/>
        <v>158.65</v>
      </c>
    </row>
    <row r="66" spans="1:9">
      <c r="A66" s="3008">
        <v>12278331001</v>
      </c>
      <c r="B66" s="3002" t="s">
        <v>1956</v>
      </c>
      <c r="C66" s="3003">
        <v>14</v>
      </c>
      <c r="D66" s="3003" t="s">
        <v>14030</v>
      </c>
      <c r="E66" s="2399">
        <v>1.84</v>
      </c>
      <c r="F66" s="3000">
        <f>E66*Оглавление!$B$14</f>
        <v>174.8</v>
      </c>
      <c r="G66" s="3000">
        <f t="shared" si="0"/>
        <v>174.8</v>
      </c>
    </row>
    <row r="67" spans="1:9">
      <c r="A67" s="3008">
        <v>12393331001</v>
      </c>
      <c r="B67" s="3002" t="s">
        <v>1957</v>
      </c>
      <c r="C67" s="3003" t="s">
        <v>1770</v>
      </c>
      <c r="D67" s="3003" t="s">
        <v>14030</v>
      </c>
      <c r="E67" s="2399">
        <v>2.12</v>
      </c>
      <c r="F67" s="3000">
        <f>E67*Оглавление!$B$14</f>
        <v>201.4</v>
      </c>
      <c r="G67" s="3000">
        <f t="shared" si="0"/>
        <v>201.4</v>
      </c>
    </row>
    <row r="68" spans="1:9">
      <c r="A68" s="3008">
        <v>12393431001</v>
      </c>
      <c r="B68" s="3002" t="s">
        <v>1958</v>
      </c>
      <c r="C68" s="3003">
        <v>20</v>
      </c>
      <c r="D68" s="3003" t="s">
        <v>14030</v>
      </c>
      <c r="E68" s="2399">
        <v>2.68</v>
      </c>
      <c r="F68" s="3000">
        <f>E68*Оглавление!$B$14</f>
        <v>254.60000000000002</v>
      </c>
      <c r="G68" s="3000">
        <f>F68-F68*$B$4/100</f>
        <v>254.60000000000002</v>
      </c>
    </row>
    <row r="69" spans="1:9">
      <c r="A69" s="3008">
        <v>12391931001</v>
      </c>
      <c r="B69" s="3002" t="s">
        <v>1959</v>
      </c>
      <c r="C69" s="3003">
        <v>25</v>
      </c>
      <c r="D69" s="3003" t="s">
        <v>14030</v>
      </c>
      <c r="E69" s="2399">
        <v>4.5199999999999996</v>
      </c>
      <c r="F69" s="3000">
        <f>E69*Оглавление!$B$14</f>
        <v>429.4</v>
      </c>
      <c r="G69" s="3000">
        <f>F69-F69*$B$4/100</f>
        <v>429.4</v>
      </c>
    </row>
    <row r="70" spans="1:9" ht="43">
      <c r="A70" s="3008">
        <v>12563741003</v>
      </c>
      <c r="B70" s="3004" t="s">
        <v>3080</v>
      </c>
      <c r="C70" s="3003"/>
      <c r="D70" s="3003" t="s">
        <v>1960</v>
      </c>
      <c r="E70" s="2399">
        <v>7.39</v>
      </c>
      <c r="F70" s="3000">
        <f>E70*Оглавление!$B$14</f>
        <v>702.05</v>
      </c>
      <c r="G70" s="3000">
        <f>F70-F70*$B$4/100</f>
        <v>702.05</v>
      </c>
    </row>
    <row r="71" spans="1:9">
      <c r="A71" s="2913" t="s">
        <v>3309</v>
      </c>
      <c r="B71" s="2914"/>
      <c r="C71" s="3018"/>
      <c r="D71" s="3018"/>
      <c r="E71" s="3018"/>
      <c r="F71" s="3018"/>
      <c r="G71" s="3019"/>
    </row>
    <row r="72" spans="1:9" ht="43">
      <c r="A72" s="3008">
        <v>12096761001</v>
      </c>
      <c r="B72" s="3004" t="s">
        <v>3310</v>
      </c>
      <c r="C72" s="3003"/>
      <c r="D72" s="3003" t="s">
        <v>14031</v>
      </c>
      <c r="E72" s="2399">
        <v>1426.21</v>
      </c>
      <c r="F72" s="3000">
        <f>E72*Оглавление!$B$14</f>
        <v>135489.95000000001</v>
      </c>
      <c r="G72" s="3000">
        <f t="shared" ref="G72:G73" si="2">F72-F72*$B$4/100</f>
        <v>135489.95000000001</v>
      </c>
    </row>
    <row r="73" spans="1:9" ht="43">
      <c r="A73" s="3008">
        <v>12096771001</v>
      </c>
      <c r="B73" s="3004" t="s">
        <v>3311</v>
      </c>
      <c r="C73" s="3003"/>
      <c r="D73" s="3003" t="s">
        <v>14031</v>
      </c>
      <c r="E73" s="2399">
        <v>1709.05</v>
      </c>
      <c r="F73" s="3000">
        <f>E73*Оглавление!$B$14</f>
        <v>162359.75</v>
      </c>
      <c r="G73" s="3000">
        <f t="shared" si="2"/>
        <v>162359.75</v>
      </c>
    </row>
    <row r="74" spans="1:9">
      <c r="A74" s="2918" t="s">
        <v>14025</v>
      </c>
      <c r="B74" s="2919"/>
      <c r="C74" s="3022"/>
      <c r="D74" s="3022"/>
      <c r="E74" s="3022"/>
      <c r="F74" s="3022"/>
      <c r="G74" s="3023"/>
    </row>
    <row r="75" spans="1:9" s="3040" customFormat="1">
      <c r="A75" s="3041">
        <v>12180211001</v>
      </c>
      <c r="B75" s="3002" t="s">
        <v>1771</v>
      </c>
      <c r="C75" s="3003">
        <v>2</v>
      </c>
      <c r="D75" s="3003" t="s">
        <v>14031</v>
      </c>
      <c r="E75" s="2399">
        <v>243.62</v>
      </c>
      <c r="F75" s="3000">
        <f>E75*Оглавление!$B$14</f>
        <v>23143.9</v>
      </c>
      <c r="G75" s="3000">
        <f>F75-F75*$B$4/100</f>
        <v>23143.9</v>
      </c>
      <c r="I75" s="3010"/>
    </row>
    <row r="76" spans="1:9" s="3040" customFormat="1">
      <c r="A76" s="3041">
        <v>12180311001</v>
      </c>
      <c r="B76" s="3002" t="s">
        <v>1772</v>
      </c>
      <c r="C76" s="3003">
        <v>3</v>
      </c>
      <c r="D76" s="3003" t="s">
        <v>14031</v>
      </c>
      <c r="E76" s="2399">
        <v>289.69</v>
      </c>
      <c r="F76" s="3000">
        <f>E76*Оглавление!$B$14</f>
        <v>27520.55</v>
      </c>
      <c r="G76" s="3000">
        <f t="shared" ref="G76:G85" si="3">F76-F76*$B$4/100</f>
        <v>27520.55</v>
      </c>
      <c r="I76" s="3010"/>
    </row>
    <row r="77" spans="1:9" s="3040" customFormat="1">
      <c r="A77" s="3041">
        <v>12180411001</v>
      </c>
      <c r="B77" s="3002" t="s">
        <v>1772</v>
      </c>
      <c r="C77" s="3003">
        <v>4</v>
      </c>
      <c r="D77" s="3003" t="s">
        <v>14031</v>
      </c>
      <c r="E77" s="2399">
        <v>335.75</v>
      </c>
      <c r="F77" s="3000">
        <f>E77*Оглавление!$B$14</f>
        <v>31896.25</v>
      </c>
      <c r="G77" s="3000">
        <f t="shared" si="3"/>
        <v>31896.25</v>
      </c>
      <c r="I77" s="3010"/>
    </row>
    <row r="78" spans="1:9" s="3040" customFormat="1">
      <c r="A78" s="3041">
        <v>12180511001</v>
      </c>
      <c r="B78" s="3002" t="s">
        <v>1772</v>
      </c>
      <c r="C78" s="3003">
        <v>5</v>
      </c>
      <c r="D78" s="3003" t="s">
        <v>14031</v>
      </c>
      <c r="E78" s="2399">
        <v>392.87</v>
      </c>
      <c r="F78" s="3000">
        <f>E78*Оглавление!$B$14</f>
        <v>37322.65</v>
      </c>
      <c r="G78" s="3000">
        <f t="shared" si="3"/>
        <v>37322.65</v>
      </c>
      <c r="I78" s="3010"/>
    </row>
    <row r="79" spans="1:9" s="3040" customFormat="1">
      <c r="A79" s="3041">
        <v>12180611001</v>
      </c>
      <c r="B79" s="3002" t="s">
        <v>1772</v>
      </c>
      <c r="C79" s="3003">
        <v>6</v>
      </c>
      <c r="D79" s="3003" t="s">
        <v>14031</v>
      </c>
      <c r="E79" s="2399">
        <v>438.94</v>
      </c>
      <c r="F79" s="3000">
        <f>E79*Оглавление!$B$14</f>
        <v>41699.300000000003</v>
      </c>
      <c r="G79" s="3000">
        <f t="shared" si="3"/>
        <v>41699.300000000003</v>
      </c>
      <c r="I79" s="3010"/>
    </row>
    <row r="80" spans="1:9" s="3040" customFormat="1">
      <c r="A80" s="3041">
        <v>12180711001</v>
      </c>
      <c r="B80" s="3002" t="s">
        <v>1772</v>
      </c>
      <c r="C80" s="3003">
        <v>7</v>
      </c>
      <c r="D80" s="3003" t="s">
        <v>14031</v>
      </c>
      <c r="E80" s="2399">
        <v>510.8</v>
      </c>
      <c r="F80" s="3000">
        <f>E80*Оглавление!$B$14</f>
        <v>48526</v>
      </c>
      <c r="G80" s="3000">
        <f t="shared" si="3"/>
        <v>48526</v>
      </c>
      <c r="I80" s="3010"/>
    </row>
    <row r="81" spans="1:9" s="3040" customFormat="1">
      <c r="A81" s="3041">
        <v>12180811001</v>
      </c>
      <c r="B81" s="3002" t="s">
        <v>1772</v>
      </c>
      <c r="C81" s="3003">
        <v>8</v>
      </c>
      <c r="D81" s="3003" t="s">
        <v>14031</v>
      </c>
      <c r="E81" s="2399">
        <v>556.86</v>
      </c>
      <c r="F81" s="3000">
        <f>E81*Оглавление!$B$14</f>
        <v>52901.700000000004</v>
      </c>
      <c r="G81" s="3000">
        <f t="shared" si="3"/>
        <v>52901.700000000004</v>
      </c>
      <c r="I81" s="3010"/>
    </row>
    <row r="82" spans="1:9" s="3040" customFormat="1">
      <c r="A82" s="3041">
        <v>12180911001</v>
      </c>
      <c r="B82" s="3002" t="s">
        <v>1772</v>
      </c>
      <c r="C82" s="3003">
        <v>9</v>
      </c>
      <c r="D82" s="3003" t="s">
        <v>14031</v>
      </c>
      <c r="E82" s="2399">
        <v>601.1</v>
      </c>
      <c r="F82" s="3000">
        <f>E82*Оглавление!$B$14</f>
        <v>57104.5</v>
      </c>
      <c r="G82" s="3000">
        <f t="shared" si="3"/>
        <v>57104.5</v>
      </c>
      <c r="I82" s="3010"/>
    </row>
    <row r="83" spans="1:9" s="3040" customFormat="1">
      <c r="A83" s="3041">
        <v>12181011001</v>
      </c>
      <c r="B83" s="3002" t="s">
        <v>1772</v>
      </c>
      <c r="C83" s="3003">
        <v>10</v>
      </c>
      <c r="D83" s="3003" t="s">
        <v>14031</v>
      </c>
      <c r="E83" s="2399">
        <v>671.11</v>
      </c>
      <c r="F83" s="3000">
        <f>E83*Оглавление!$B$14</f>
        <v>63755.450000000004</v>
      </c>
      <c r="G83" s="3000">
        <f t="shared" si="3"/>
        <v>63755.450000000004</v>
      </c>
      <c r="I83" s="3010"/>
    </row>
    <row r="84" spans="1:9" s="3040" customFormat="1">
      <c r="A84" s="3041">
        <v>12181111001</v>
      </c>
      <c r="B84" s="3002" t="s">
        <v>1771</v>
      </c>
      <c r="C84" s="3003">
        <v>11</v>
      </c>
      <c r="D84" s="3003" t="s">
        <v>14031</v>
      </c>
      <c r="E84" s="2399">
        <v>717.19</v>
      </c>
      <c r="F84" s="3000">
        <f>E84*Оглавление!$B$14</f>
        <v>68133.05</v>
      </c>
      <c r="G84" s="3000">
        <f t="shared" si="3"/>
        <v>68133.05</v>
      </c>
      <c r="I84" s="3010"/>
    </row>
    <row r="85" spans="1:9" s="3040" customFormat="1">
      <c r="A85" s="3041">
        <v>12181211001</v>
      </c>
      <c r="B85" s="3002" t="s">
        <v>1772</v>
      </c>
      <c r="C85" s="3003">
        <v>12</v>
      </c>
      <c r="D85" s="3003" t="s">
        <v>14031</v>
      </c>
      <c r="E85" s="2399">
        <v>765.07</v>
      </c>
      <c r="F85" s="3000">
        <f>E85*Оглавление!$B$14</f>
        <v>72681.650000000009</v>
      </c>
      <c r="G85" s="3000">
        <f t="shared" si="3"/>
        <v>72681.650000000009</v>
      </c>
      <c r="I85" s="3010"/>
    </row>
    <row r="86" spans="1:9">
      <c r="A86" s="2918" t="s">
        <v>14026</v>
      </c>
      <c r="B86" s="2919"/>
      <c r="C86" s="3022"/>
      <c r="D86" s="3022"/>
      <c r="E86" s="3022"/>
      <c r="F86" s="3022"/>
      <c r="G86" s="3023"/>
    </row>
    <row r="87" spans="1:9" s="3040" customFormat="1">
      <c r="A87" s="3041">
        <v>12080211002</v>
      </c>
      <c r="B87" s="3002" t="s">
        <v>1773</v>
      </c>
      <c r="C87" s="3003">
        <v>2</v>
      </c>
      <c r="D87" s="3003" t="s">
        <v>14031</v>
      </c>
      <c r="E87" s="2399">
        <v>276.8</v>
      </c>
      <c r="F87" s="3000">
        <f>E87*Оглавление!$B$14</f>
        <v>26296</v>
      </c>
      <c r="G87" s="3000">
        <f t="shared" ref="G87:G97" si="4">F87-F87*$B$4/100</f>
        <v>26296</v>
      </c>
      <c r="I87" s="3010"/>
    </row>
    <row r="88" spans="1:9" s="3040" customFormat="1">
      <c r="A88" s="3041">
        <v>12080311002</v>
      </c>
      <c r="B88" s="3002" t="s">
        <v>1773</v>
      </c>
      <c r="C88" s="3003">
        <v>3</v>
      </c>
      <c r="D88" s="3003" t="s">
        <v>14031</v>
      </c>
      <c r="E88" s="2399">
        <v>324.68</v>
      </c>
      <c r="F88" s="3000">
        <f>E88*Оглавление!$B$14</f>
        <v>30844.600000000002</v>
      </c>
      <c r="G88" s="3000">
        <f t="shared" si="4"/>
        <v>30844.600000000002</v>
      </c>
      <c r="I88" s="3010"/>
    </row>
    <row r="89" spans="1:9" s="3040" customFormat="1">
      <c r="A89" s="3041">
        <v>12080411002</v>
      </c>
      <c r="B89" s="3002" t="s">
        <v>1773</v>
      </c>
      <c r="C89" s="3003">
        <v>4</v>
      </c>
      <c r="D89" s="3003" t="s">
        <v>14031</v>
      </c>
      <c r="E89" s="2399">
        <v>379.98</v>
      </c>
      <c r="F89" s="3000">
        <f>E89*Оглавление!$B$14</f>
        <v>36098.1</v>
      </c>
      <c r="G89" s="3000">
        <f t="shared" si="4"/>
        <v>36098.1</v>
      </c>
      <c r="I89" s="3010"/>
    </row>
    <row r="90" spans="1:9" s="3040" customFormat="1">
      <c r="A90" s="3041">
        <v>12080511002</v>
      </c>
      <c r="B90" s="3002" t="s">
        <v>1773</v>
      </c>
      <c r="C90" s="3003">
        <v>5</v>
      </c>
      <c r="D90" s="3003" t="s">
        <v>14031</v>
      </c>
      <c r="E90" s="2399">
        <v>438.94</v>
      </c>
      <c r="F90" s="3000">
        <f>E90*Оглавление!$B$14</f>
        <v>41699.300000000003</v>
      </c>
      <c r="G90" s="3000">
        <f t="shared" si="4"/>
        <v>41699.300000000003</v>
      </c>
      <c r="I90" s="3010"/>
    </row>
    <row r="91" spans="1:9" s="3040" customFormat="1">
      <c r="A91" s="3041">
        <v>12080611002</v>
      </c>
      <c r="B91" s="3002" t="s">
        <v>1773</v>
      </c>
      <c r="C91" s="3003">
        <v>6</v>
      </c>
      <c r="D91" s="3003" t="s">
        <v>14031</v>
      </c>
      <c r="E91" s="2399">
        <v>497.89</v>
      </c>
      <c r="F91" s="3000">
        <f>E91*Оглавление!$B$14</f>
        <v>47299.549999999996</v>
      </c>
      <c r="G91" s="3000">
        <f t="shared" si="4"/>
        <v>47299.549999999996</v>
      </c>
      <c r="I91" s="3010"/>
    </row>
    <row r="92" spans="1:9" s="3040" customFormat="1">
      <c r="A92" s="3041">
        <v>12080711002</v>
      </c>
      <c r="B92" s="3002" t="s">
        <v>1773</v>
      </c>
      <c r="C92" s="3003">
        <v>7</v>
      </c>
      <c r="D92" s="3003" t="s">
        <v>14031</v>
      </c>
      <c r="E92" s="2399">
        <v>567.91999999999996</v>
      </c>
      <c r="F92" s="3000">
        <f>E92*Оглавление!$B$14</f>
        <v>53952.399999999994</v>
      </c>
      <c r="G92" s="3000">
        <f t="shared" si="4"/>
        <v>53952.399999999994</v>
      </c>
      <c r="I92" s="3010"/>
    </row>
    <row r="93" spans="1:9" s="3040" customFormat="1">
      <c r="A93" s="3041">
        <v>12080811002</v>
      </c>
      <c r="B93" s="3002" t="s">
        <v>1773</v>
      </c>
      <c r="C93" s="3003">
        <v>8</v>
      </c>
      <c r="D93" s="3003" t="s">
        <v>14031</v>
      </c>
      <c r="E93" s="2399">
        <v>636.11</v>
      </c>
      <c r="F93" s="3000">
        <f>E93*Оглавление!$B$14</f>
        <v>60430.450000000004</v>
      </c>
      <c r="G93" s="3000">
        <f t="shared" si="4"/>
        <v>60430.450000000004</v>
      </c>
      <c r="I93" s="3010"/>
    </row>
    <row r="94" spans="1:9" s="3040" customFormat="1">
      <c r="A94" s="3041">
        <v>12080911002</v>
      </c>
      <c r="B94" s="3002" t="s">
        <v>1773</v>
      </c>
      <c r="C94" s="3003">
        <v>9</v>
      </c>
      <c r="D94" s="3003" t="s">
        <v>14031</v>
      </c>
      <c r="E94" s="2399">
        <v>695.06</v>
      </c>
      <c r="F94" s="3000">
        <f>E94*Оглавление!$B$14</f>
        <v>66030.7</v>
      </c>
      <c r="G94" s="3000">
        <f t="shared" si="4"/>
        <v>66030.7</v>
      </c>
      <c r="I94" s="3010"/>
    </row>
    <row r="95" spans="1:9" s="3040" customFormat="1">
      <c r="A95" s="3041">
        <v>12081011002</v>
      </c>
      <c r="B95" s="3002" t="s">
        <v>1773</v>
      </c>
      <c r="C95" s="3003">
        <v>10</v>
      </c>
      <c r="D95" s="3003" t="s">
        <v>14031</v>
      </c>
      <c r="E95" s="2399">
        <v>754.06</v>
      </c>
      <c r="F95" s="3000">
        <f>E95*Оглавление!$B$14</f>
        <v>71635.7</v>
      </c>
      <c r="G95" s="3000">
        <f t="shared" si="4"/>
        <v>71635.7</v>
      </c>
      <c r="I95" s="3010"/>
    </row>
    <row r="96" spans="1:9" s="3040" customFormat="1">
      <c r="A96" s="3041">
        <v>12081111002</v>
      </c>
      <c r="B96" s="3002" t="s">
        <v>1773</v>
      </c>
      <c r="C96" s="3003">
        <v>11</v>
      </c>
      <c r="D96" s="3003" t="s">
        <v>14031</v>
      </c>
      <c r="E96" s="2399">
        <v>822.23</v>
      </c>
      <c r="F96" s="3000">
        <f>E96*Оглавление!$B$14</f>
        <v>78111.850000000006</v>
      </c>
      <c r="G96" s="3000">
        <f t="shared" si="4"/>
        <v>78111.850000000006</v>
      </c>
      <c r="I96" s="3010"/>
    </row>
    <row r="97" spans="1:9" s="3040" customFormat="1">
      <c r="A97" s="3041">
        <v>12081211002</v>
      </c>
      <c r="B97" s="3002" t="s">
        <v>1773</v>
      </c>
      <c r="C97" s="3003">
        <v>12</v>
      </c>
      <c r="D97" s="3003" t="s">
        <v>14031</v>
      </c>
      <c r="E97" s="2399">
        <v>868.28</v>
      </c>
      <c r="F97" s="3000">
        <f>E97*Оглавление!$B$14</f>
        <v>82486.599999999991</v>
      </c>
      <c r="G97" s="3000">
        <f t="shared" si="4"/>
        <v>82486.599999999991</v>
      </c>
      <c r="I97" s="3010"/>
    </row>
    <row r="98" spans="1:9">
      <c r="A98" s="2918" t="s">
        <v>1774</v>
      </c>
      <c r="B98" s="2919"/>
      <c r="C98" s="3022"/>
      <c r="D98" s="3022"/>
      <c r="E98" s="3022"/>
      <c r="F98" s="3022"/>
      <c r="G98" s="3023"/>
    </row>
    <row r="99" spans="1:9" s="3040" customFormat="1" ht="28.7">
      <c r="A99" s="3041">
        <v>12005461001</v>
      </c>
      <c r="B99" s="3004" t="s">
        <v>1775</v>
      </c>
      <c r="C99" s="3003" t="s">
        <v>1776</v>
      </c>
      <c r="D99" s="3003" t="s">
        <v>14028</v>
      </c>
      <c r="E99" s="2399">
        <v>11.06</v>
      </c>
      <c r="F99" s="3000">
        <f>E99*Оглавление!$B$14</f>
        <v>1050.7</v>
      </c>
      <c r="G99" s="3000">
        <f>F99-F99*$B$4/100</f>
        <v>1050.7</v>
      </c>
      <c r="I99" s="3010"/>
    </row>
    <row r="100" spans="1:9" s="3040" customFormat="1" ht="28.7">
      <c r="A100" s="3041">
        <v>12460441001</v>
      </c>
      <c r="B100" s="3004" t="s">
        <v>1775</v>
      </c>
      <c r="C100" s="3003" t="s">
        <v>1777</v>
      </c>
      <c r="D100" s="3003" t="s">
        <v>14028</v>
      </c>
      <c r="E100" s="2399">
        <v>8.75</v>
      </c>
      <c r="F100" s="3000">
        <f>E100*Оглавление!$B$14</f>
        <v>831.25</v>
      </c>
      <c r="G100" s="3000">
        <f>F100-F100*$B$4/100</f>
        <v>831.25</v>
      </c>
      <c r="I100" s="3010"/>
    </row>
    <row r="101" spans="1:9" s="3040" customFormat="1" ht="28.7">
      <c r="A101" s="3041">
        <v>12506071002</v>
      </c>
      <c r="B101" s="3004" t="s">
        <v>1775</v>
      </c>
      <c r="C101" s="3003" t="s">
        <v>1778</v>
      </c>
      <c r="D101" s="3003" t="s">
        <v>14028</v>
      </c>
      <c r="E101" s="2399">
        <v>8.75</v>
      </c>
      <c r="F101" s="3000">
        <f>E101*Оглавление!$B$14</f>
        <v>831.25</v>
      </c>
      <c r="G101" s="3000">
        <f>F101-F101*$B$4/100</f>
        <v>831.25</v>
      </c>
      <c r="I101" s="3010"/>
    </row>
    <row r="102" spans="1:9" s="3040" customFormat="1" ht="28.7">
      <c r="A102" s="3041">
        <v>12506171002</v>
      </c>
      <c r="B102" s="3004" t="s">
        <v>1779</v>
      </c>
      <c r="C102" s="3003" t="s">
        <v>1780</v>
      </c>
      <c r="D102" s="3003" t="s">
        <v>14028</v>
      </c>
      <c r="E102" s="2399">
        <v>8.75</v>
      </c>
      <c r="F102" s="3000">
        <f>E102*Оглавление!$B$14</f>
        <v>831.25</v>
      </c>
      <c r="G102" s="3000">
        <f>F102-F102*$B$4/100</f>
        <v>831.25</v>
      </c>
      <c r="I102" s="3010"/>
    </row>
    <row r="103" spans="1:9">
      <c r="A103" s="2918" t="s">
        <v>1781</v>
      </c>
      <c r="B103" s="2919"/>
      <c r="C103" s="3022"/>
      <c r="D103" s="3022"/>
      <c r="E103" s="3022"/>
      <c r="F103" s="3022"/>
      <c r="G103" s="3023"/>
    </row>
    <row r="104" spans="1:9" s="3040" customFormat="1">
      <c r="A104" s="3628">
        <v>13202751001</v>
      </c>
      <c r="B104" s="3627" t="s">
        <v>14315</v>
      </c>
      <c r="C104" s="3003" t="s">
        <v>1783</v>
      </c>
      <c r="D104" s="3043" t="s">
        <v>14031</v>
      </c>
      <c r="E104" s="2399">
        <v>55.26</v>
      </c>
      <c r="F104" s="3000">
        <f>E104*Оглавление!$B$14</f>
        <v>5249.7</v>
      </c>
      <c r="G104" s="2889">
        <f t="shared" ref="G104:G105" si="5">F104-F104*$B$4/100</f>
        <v>5249.7</v>
      </c>
      <c r="I104" s="3010"/>
    </row>
    <row r="105" spans="1:9" s="3040" customFormat="1">
      <c r="A105" s="3628">
        <v>13202761001</v>
      </c>
      <c r="B105" s="3627" t="s">
        <v>14315</v>
      </c>
      <c r="C105" s="3003" t="s">
        <v>1782</v>
      </c>
      <c r="D105" s="3043" t="s">
        <v>14031</v>
      </c>
      <c r="E105" s="2399">
        <v>55.26</v>
      </c>
      <c r="F105" s="3000">
        <f>E105*Оглавление!$B$14</f>
        <v>5249.7</v>
      </c>
      <c r="G105" s="2889">
        <f t="shared" si="5"/>
        <v>5249.7</v>
      </c>
      <c r="I105" s="3010"/>
    </row>
    <row r="106" spans="1:9" s="3040" customFormat="1" ht="28.7">
      <c r="A106" s="3041">
        <v>12390231002</v>
      </c>
      <c r="B106" s="3042" t="s">
        <v>3314</v>
      </c>
      <c r="C106" s="3043" t="s">
        <v>1783</v>
      </c>
      <c r="D106" s="3043" t="s">
        <v>14031</v>
      </c>
      <c r="E106" s="2399">
        <v>47.93</v>
      </c>
      <c r="F106" s="3000">
        <f>E106*Оглавление!$B$14</f>
        <v>4553.3500000000004</v>
      </c>
      <c r="G106" s="2889">
        <f t="shared" ref="G106:G113" si="6">F106-F106*$B$4/100</f>
        <v>4553.3500000000004</v>
      </c>
      <c r="I106" s="3010"/>
    </row>
    <row r="107" spans="1:9" s="3040" customFormat="1">
      <c r="A107" s="3041">
        <v>13362301001</v>
      </c>
      <c r="B107" s="3004" t="s">
        <v>3032</v>
      </c>
      <c r="C107" s="3003" t="s">
        <v>1783</v>
      </c>
      <c r="D107" s="3003" t="s">
        <v>14031</v>
      </c>
      <c r="E107" s="2399">
        <v>78.77</v>
      </c>
      <c r="F107" s="3000">
        <f>E107*Оглавление!$B$14</f>
        <v>7483.15</v>
      </c>
      <c r="G107" s="2889">
        <f t="shared" si="6"/>
        <v>7483.15</v>
      </c>
      <c r="I107" s="3010"/>
    </row>
    <row r="108" spans="1:9" s="3040" customFormat="1">
      <c r="A108" s="3041">
        <v>13360241001</v>
      </c>
      <c r="B108" s="3004" t="s">
        <v>3032</v>
      </c>
      <c r="C108" s="3003" t="s">
        <v>1782</v>
      </c>
      <c r="D108" s="3003" t="s">
        <v>14031</v>
      </c>
      <c r="E108" s="2399">
        <v>78.77</v>
      </c>
      <c r="F108" s="3000">
        <f>E108*Оглавление!$B$14</f>
        <v>7483.15</v>
      </c>
      <c r="G108" s="2889">
        <f t="shared" si="6"/>
        <v>7483.15</v>
      </c>
      <c r="I108" s="3010"/>
    </row>
    <row r="109" spans="1:9" s="3040" customFormat="1">
      <c r="A109" s="3041">
        <v>13372301001</v>
      </c>
      <c r="B109" s="3042" t="s">
        <v>3312</v>
      </c>
      <c r="C109" s="3043" t="s">
        <v>1783</v>
      </c>
      <c r="D109" s="3043" t="s">
        <v>14031</v>
      </c>
      <c r="E109" s="2399">
        <v>88.42</v>
      </c>
      <c r="F109" s="3000">
        <f>E109*Оглавление!$B$14</f>
        <v>8399.9</v>
      </c>
      <c r="G109" s="2889">
        <f>F109-F109*$B$4/100</f>
        <v>8399.9</v>
      </c>
      <c r="I109" s="3010"/>
    </row>
    <row r="110" spans="1:9" s="3040" customFormat="1">
      <c r="A110" s="3041">
        <v>13370241001</v>
      </c>
      <c r="B110" s="3042" t="s">
        <v>3312</v>
      </c>
      <c r="C110" s="3043" t="s">
        <v>1782</v>
      </c>
      <c r="D110" s="3043" t="s">
        <v>14031</v>
      </c>
      <c r="E110" s="2399">
        <v>88.42</v>
      </c>
      <c r="F110" s="3000">
        <f>E110*Оглавление!$B$14</f>
        <v>8399.9</v>
      </c>
      <c r="G110" s="2889">
        <f>F110-F110*$B$4/100</f>
        <v>8399.9</v>
      </c>
      <c r="I110" s="3010"/>
    </row>
    <row r="111" spans="1:9" s="3040" customFormat="1">
      <c r="A111" s="3041">
        <v>13382301001</v>
      </c>
      <c r="B111" s="3004" t="s">
        <v>3033</v>
      </c>
      <c r="C111" s="3003" t="s">
        <v>1783</v>
      </c>
      <c r="D111" s="3003" t="s">
        <v>14031</v>
      </c>
      <c r="E111" s="2399">
        <v>122.46</v>
      </c>
      <c r="F111" s="3000">
        <f>E111*Оглавление!$B$14</f>
        <v>11633.699999999999</v>
      </c>
      <c r="G111" s="2889">
        <f>F111-F111*$B$4/100</f>
        <v>11633.699999999999</v>
      </c>
      <c r="I111" s="3010"/>
    </row>
    <row r="112" spans="1:9" s="3040" customFormat="1">
      <c r="A112" s="3041">
        <v>13380241001</v>
      </c>
      <c r="B112" s="3004" t="s">
        <v>3033</v>
      </c>
      <c r="C112" s="3003" t="s">
        <v>1782</v>
      </c>
      <c r="D112" s="3003" t="s">
        <v>14031</v>
      </c>
      <c r="E112" s="2399">
        <v>122.46</v>
      </c>
      <c r="F112" s="3000">
        <f>E112*Оглавление!$B$14</f>
        <v>11633.699999999999</v>
      </c>
      <c r="G112" s="2889">
        <f t="shared" si="6"/>
        <v>11633.699999999999</v>
      </c>
      <c r="I112" s="3010"/>
    </row>
    <row r="113" spans="1:9" s="3040" customFormat="1">
      <c r="A113" s="3041">
        <v>12179051001</v>
      </c>
      <c r="B113" s="3042" t="s">
        <v>3313</v>
      </c>
      <c r="C113" s="3043" t="s">
        <v>1783</v>
      </c>
      <c r="D113" s="3043" t="s">
        <v>14031</v>
      </c>
      <c r="E113" s="2399">
        <v>39.020000000000003</v>
      </c>
      <c r="F113" s="3000">
        <f>E113*Оглавление!$B$14</f>
        <v>3706.9</v>
      </c>
      <c r="G113" s="2889">
        <f t="shared" si="6"/>
        <v>3706.9</v>
      </c>
      <c r="I113" s="3010"/>
    </row>
    <row r="114" spans="1:9" s="3040" customFormat="1">
      <c r="A114" s="3041">
        <v>12144511001</v>
      </c>
      <c r="B114" s="3042" t="s">
        <v>3313</v>
      </c>
      <c r="C114" s="3043" t="s">
        <v>1782</v>
      </c>
      <c r="D114" s="3043" t="s">
        <v>14031</v>
      </c>
      <c r="E114" s="2399">
        <v>22.81</v>
      </c>
      <c r="F114" s="3000">
        <f>E114*Оглавление!$B$14</f>
        <v>2166.9499999999998</v>
      </c>
      <c r="G114" s="2889">
        <f>F114-F114*$B$4/100</f>
        <v>2166.9499999999998</v>
      </c>
      <c r="I114" s="3010"/>
    </row>
    <row r="115" spans="1:9" s="3040" customFormat="1">
      <c r="A115" s="3626">
        <v>13490241001</v>
      </c>
      <c r="B115" s="3627" t="s">
        <v>14316</v>
      </c>
      <c r="C115" s="3003" t="s">
        <v>1782</v>
      </c>
      <c r="D115" s="3043" t="s">
        <v>14031</v>
      </c>
      <c r="E115" s="4042">
        <v>134.47999999999999</v>
      </c>
      <c r="F115" s="3000">
        <f>E115*Оглавление!$B$14</f>
        <v>12775.599999999999</v>
      </c>
      <c r="G115" s="2889">
        <f t="shared" ref="G115:G119" si="7">F115-F115*$B$4/100</f>
        <v>12775.599999999999</v>
      </c>
      <c r="I115" s="3010"/>
    </row>
    <row r="116" spans="1:9" s="3040" customFormat="1">
      <c r="A116" s="3626">
        <v>13492301001</v>
      </c>
      <c r="B116" s="3627" t="s">
        <v>14316</v>
      </c>
      <c r="C116" s="3003" t="s">
        <v>1783</v>
      </c>
      <c r="D116" s="3043" t="s">
        <v>14031</v>
      </c>
      <c r="E116" s="4042">
        <v>134.47999999999999</v>
      </c>
      <c r="F116" s="3000">
        <f>E116*Оглавление!$B$14</f>
        <v>12775.599999999999</v>
      </c>
      <c r="G116" s="2889">
        <f t="shared" si="7"/>
        <v>12775.599999999999</v>
      </c>
      <c r="I116" s="3010"/>
    </row>
    <row r="117" spans="1:9" s="3040" customFormat="1" ht="28.7">
      <c r="A117" s="3626">
        <v>13422301001</v>
      </c>
      <c r="B117" s="3627" t="s">
        <v>14317</v>
      </c>
      <c r="C117" s="3003" t="s">
        <v>1783</v>
      </c>
      <c r="D117" s="3043" t="s">
        <v>14031</v>
      </c>
      <c r="E117" s="4042">
        <v>185.32</v>
      </c>
      <c r="F117" s="3000">
        <f>E117*Оглавление!$B$14</f>
        <v>17605.399999999998</v>
      </c>
      <c r="G117" s="2889">
        <f t="shared" si="7"/>
        <v>17605.399999999998</v>
      </c>
      <c r="I117" s="3010"/>
    </row>
    <row r="118" spans="1:9" s="3040" customFormat="1" ht="28.7">
      <c r="A118" s="3626">
        <v>13420241001</v>
      </c>
      <c r="B118" s="3627" t="s">
        <v>14317</v>
      </c>
      <c r="C118" s="3003" t="s">
        <v>1782</v>
      </c>
      <c r="D118" s="3043" t="s">
        <v>14031</v>
      </c>
      <c r="E118" s="4042">
        <v>185.32</v>
      </c>
      <c r="F118" s="3000">
        <f>E118*Оглавление!$B$14</f>
        <v>17605.399999999998</v>
      </c>
      <c r="G118" s="2889">
        <f t="shared" si="7"/>
        <v>17605.399999999998</v>
      </c>
      <c r="I118" s="3010"/>
    </row>
    <row r="119" spans="1:9" s="3040" customFormat="1">
      <c r="A119" s="3626">
        <v>13152981001</v>
      </c>
      <c r="B119" s="3627" t="s">
        <v>14318</v>
      </c>
      <c r="C119" s="3003" t="s">
        <v>1782</v>
      </c>
      <c r="D119" s="3043" t="s">
        <v>14031</v>
      </c>
      <c r="E119" s="4042">
        <v>101.81</v>
      </c>
      <c r="F119" s="3000">
        <f>E119*Оглавление!$B$14</f>
        <v>9671.9500000000007</v>
      </c>
      <c r="G119" s="2889">
        <f t="shared" si="7"/>
        <v>9671.9500000000007</v>
      </c>
      <c r="I119" s="3010"/>
    </row>
  </sheetData>
  <autoFilter ref="A6:G119" xr:uid="{00000000-0009-0000-0000-00006F000000}"/>
  <customSheetViews>
    <customSheetView guid="{76FA2CE7-179E-4731-B7AE-63C5E5E79002}" scale="85" topLeftCell="A55">
      <selection activeCell="Q51" sqref="Q51"/>
      <pageMargins left="0.7" right="0.7" top="0.75" bottom="0.75" header="0.3" footer="0.3"/>
      <pageSetup paperSize="9" orientation="portrait" r:id="rId1"/>
    </customSheetView>
    <customSheetView guid="{24F900A2-7147-4318-9E77-2B71404314A7}" scale="85" topLeftCell="A55">
      <selection activeCell="K73" sqref="K73"/>
      <pageMargins left="0.7" right="0.7" top="0.75" bottom="0.75" header="0.3" footer="0.3"/>
      <pageSetup paperSize="9" orientation="portrait" r:id="rId2"/>
    </customSheetView>
    <customSheetView guid="{A02336A9-D2FB-4D03-950A-00B6EBD6A28C}" scale="85" topLeftCell="A55">
      <selection activeCell="K73" sqref="K73"/>
      <pageMargins left="0.7" right="0.7" top="0.75" bottom="0.75" header="0.3" footer="0.3"/>
      <pageSetup paperSize="9" orientation="portrait" r:id="rId3"/>
    </customSheetView>
    <customSheetView guid="{3E3E5346-F5D1-49F5-AB0E-78170B65853C}" topLeftCell="A34">
      <selection activeCell="C83" sqref="C83"/>
      <pageMargins left="0.7" right="0.7" top="0.75" bottom="0.75" header="0.3" footer="0.3"/>
      <pageSetup paperSize="9" orientation="portrait" r:id="rId4"/>
    </customSheetView>
    <customSheetView guid="{D7CF3121-CFC0-4E70-8DCD-811E30042E24}" scale="85" topLeftCell="A55">
      <selection activeCell="K73" sqref="K73"/>
      <pageMargins left="0.7" right="0.7" top="0.75" bottom="0.75" header="0.3" footer="0.3"/>
      <pageSetup paperSize="9" orientation="portrait" r:id="rId5"/>
    </customSheetView>
    <customSheetView guid="{A76FD505-AF56-4CD8-967A-59C705AF567C}" scale="85" topLeftCell="A55">
      <selection activeCell="K73" sqref="K73"/>
      <pageMargins left="0.7" right="0.7" top="0.75" bottom="0.75" header="0.3" footer="0.3"/>
      <pageSetup paperSize="9" orientation="portrait" r:id="rId6"/>
    </customSheetView>
    <customSheetView guid="{B3358888-E690-452C-98EC-431498422E6E}" topLeftCell="A34">
      <selection activeCell="C83" sqref="C83"/>
      <pageMargins left="0.7" right="0.7" top="0.75" bottom="0.75" header="0.3" footer="0.3"/>
      <pageSetup paperSize="9" orientation="portrait" r:id="rId7"/>
    </customSheetView>
    <customSheetView guid="{6108970F-8E7A-462E-A499-E2FD79FB3A77}" topLeftCell="A34">
      <selection activeCell="C83" sqref="C83"/>
      <pageMargins left="0.7" right="0.7" top="0.75" bottom="0.75" header="0.3" footer="0.3"/>
      <pageSetup paperSize="9" orientation="portrait" r:id="rId8"/>
    </customSheetView>
    <customSheetView guid="{45761FB6-8710-4C75-A8B6-5A7FCAACACDF}" topLeftCell="A34">
      <selection activeCell="C83" sqref="C83"/>
      <pageMargins left="0.7" right="0.7" top="0.75" bottom="0.75" header="0.3" footer="0.3"/>
      <pageSetup paperSize="9" orientation="portrait" r:id="rId9"/>
    </customSheetView>
    <customSheetView guid="{C23E91BF-4A86-4D00-A577-1A263DDCB8BC}" scale="85" topLeftCell="A55">
      <selection activeCell="K73" sqref="K73"/>
      <pageMargins left="0.7" right="0.7" top="0.75" bottom="0.75" header="0.3" footer="0.3"/>
      <pageSetup paperSize="9" orientation="portrait" r:id="rId10"/>
    </customSheetView>
    <customSheetView guid="{94E74550-0B2B-4B3C-8E97-CCCC46023914}" scale="85" topLeftCell="A55">
      <selection activeCell="K73" sqref="K73"/>
      <pageMargins left="0.7" right="0.7" top="0.75" bottom="0.75" header="0.3" footer="0.3"/>
      <pageSetup paperSize="9" orientation="portrait" r:id="rId11"/>
    </customSheetView>
  </customSheetViews>
  <mergeCells count="1">
    <mergeCell ref="A1:G1"/>
  </mergeCells>
  <pageMargins left="0.7" right="0.7" top="0.75" bottom="0.75" header="0.3" footer="0.3"/>
  <pageSetup paperSize="9" orientation="portrait" r:id="rId12"/>
  <drawing r:id="rId1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Лист67">
    <pageSetUpPr fitToPage="1"/>
  </sheetPr>
  <dimension ref="A1:H141"/>
  <sheetViews>
    <sheetView topLeftCell="A109" zoomScale="85" zoomScaleNormal="85" workbookViewId="0">
      <selection sqref="A1:F1"/>
    </sheetView>
  </sheetViews>
  <sheetFormatPr defaultColWidth="9.29296875" defaultRowHeight="14.35"/>
  <cols>
    <col min="1" max="1" width="26" style="320" customWidth="1"/>
    <col min="2" max="2" width="19.41015625" style="319" customWidth="1"/>
    <col min="3" max="3" width="16.41015625" style="319" customWidth="1"/>
    <col min="4" max="4" width="15.5859375" style="2751" customWidth="1"/>
    <col min="5" max="5" width="15.5859375" style="461" customWidth="1"/>
    <col min="6" max="6" width="15.5859375" style="319" customWidth="1"/>
    <col min="7" max="16384" width="9.29296875" style="319"/>
  </cols>
  <sheetData>
    <row r="1" spans="1:8" ht="33.75" customHeight="1">
      <c r="A1" s="8695" t="s">
        <v>14173</v>
      </c>
      <c r="B1" s="8695"/>
      <c r="C1" s="8695"/>
      <c r="D1" s="8695"/>
      <c r="E1" s="8695"/>
      <c r="F1" s="8695"/>
    </row>
    <row r="2" spans="1:8">
      <c r="A2" s="3437"/>
      <c r="B2" s="252"/>
      <c r="C2" s="297"/>
      <c r="D2" s="3441"/>
    </row>
    <row r="3" spans="1:8">
      <c r="A3" s="3438"/>
      <c r="B3" s="252"/>
      <c r="C3" s="297"/>
      <c r="D3" s="3441"/>
      <c r="E3" s="302"/>
    </row>
    <row r="4" spans="1:8" ht="20.100000000000001" customHeight="1">
      <c r="A4" s="3439" t="s">
        <v>48</v>
      </c>
      <c r="B4" s="19">
        <v>0</v>
      </c>
      <c r="C4" s="297"/>
      <c r="D4" s="3441"/>
      <c r="E4" s="302"/>
    </row>
    <row r="5" spans="1:8">
      <c r="A5" s="3440"/>
      <c r="B5" s="300"/>
      <c r="C5" s="297"/>
      <c r="D5" s="3441"/>
      <c r="E5" s="302"/>
      <c r="F5" s="305"/>
    </row>
    <row r="6" spans="1:8" ht="43">
      <c r="A6" s="3455" t="s">
        <v>75</v>
      </c>
      <c r="B6" s="3455" t="s">
        <v>1612</v>
      </c>
      <c r="C6" s="3456" t="s">
        <v>77</v>
      </c>
      <c r="D6" s="3443" t="s">
        <v>1038</v>
      </c>
      <c r="E6" s="3457" t="s">
        <v>1039</v>
      </c>
      <c r="F6" s="3457" t="s">
        <v>1267</v>
      </c>
    </row>
    <row r="7" spans="1:8">
      <c r="A7" s="3444" t="s">
        <v>1797</v>
      </c>
      <c r="B7" s="3445"/>
      <c r="C7" s="3445"/>
      <c r="D7" s="3446"/>
      <c r="E7" s="3445"/>
      <c r="F7" s="3447"/>
    </row>
    <row r="8" spans="1:8" s="512" customFormat="1">
      <c r="A8" s="3629">
        <v>11230041005</v>
      </c>
      <c r="B8" s="3567" t="s">
        <v>3036</v>
      </c>
      <c r="C8" s="3567" t="s">
        <v>1821</v>
      </c>
      <c r="D8" s="4043">
        <v>3.66</v>
      </c>
      <c r="E8" s="3562">
        <f>D8*Оглавление!$B$14</f>
        <v>347.7</v>
      </c>
      <c r="F8" s="3562">
        <f>E8-E8*$B$4/100</f>
        <v>347.7</v>
      </c>
    </row>
    <row r="9" spans="1:8" s="512" customFormat="1">
      <c r="A9" s="3629">
        <v>11230141006</v>
      </c>
      <c r="B9" s="3567" t="s">
        <v>3037</v>
      </c>
      <c r="C9" s="3567" t="s">
        <v>3039</v>
      </c>
      <c r="D9" s="4043">
        <v>4.67</v>
      </c>
      <c r="E9" s="3562">
        <f>D9*Оглавление!$B$14</f>
        <v>443.65</v>
      </c>
      <c r="F9" s="3562">
        <f t="shared" ref="F9:F34" si="0">E9-E9*$B$4/100</f>
        <v>443.65</v>
      </c>
      <c r="H9" s="4009"/>
    </row>
    <row r="10" spans="1:8" s="512" customFormat="1">
      <c r="A10" s="3629">
        <v>11230241004</v>
      </c>
      <c r="B10" s="3567" t="s">
        <v>3038</v>
      </c>
      <c r="C10" s="3567" t="s">
        <v>3040</v>
      </c>
      <c r="D10" s="4043">
        <v>6.43</v>
      </c>
      <c r="E10" s="3562">
        <f>D10*Оглавление!$B$14</f>
        <v>610.85</v>
      </c>
      <c r="F10" s="3562">
        <f t="shared" si="0"/>
        <v>610.85</v>
      </c>
      <c r="H10" s="4009"/>
    </row>
    <row r="11" spans="1:8" s="512" customFormat="1">
      <c r="A11" s="3629">
        <v>11230341200</v>
      </c>
      <c r="B11" s="3567" t="s">
        <v>3041</v>
      </c>
      <c r="C11" s="3567" t="s">
        <v>3042</v>
      </c>
      <c r="D11" s="4043">
        <v>10.1</v>
      </c>
      <c r="E11" s="3562">
        <f>D11*Оглавление!$B$14</f>
        <v>959.5</v>
      </c>
      <c r="F11" s="3562">
        <f t="shared" si="0"/>
        <v>959.5</v>
      </c>
      <c r="H11" s="4009"/>
    </row>
    <row r="12" spans="1:8" s="512" customFormat="1">
      <c r="A12" s="3629">
        <v>11230441200</v>
      </c>
      <c r="B12" s="3567" t="s">
        <v>3043</v>
      </c>
      <c r="C12" s="3567" t="s">
        <v>3042</v>
      </c>
      <c r="D12" s="4043">
        <v>18.920000000000002</v>
      </c>
      <c r="E12" s="3562">
        <f>D12*Оглавление!$B$14</f>
        <v>1797.4</v>
      </c>
      <c r="F12" s="3562">
        <f t="shared" si="0"/>
        <v>1797.4</v>
      </c>
      <c r="H12" s="4009"/>
    </row>
    <row r="13" spans="1:8" s="512" customFormat="1">
      <c r="A13" s="3629">
        <v>11230541200</v>
      </c>
      <c r="B13" s="3567" t="s">
        <v>3044</v>
      </c>
      <c r="C13" s="3567" t="s">
        <v>3042</v>
      </c>
      <c r="D13" s="4043">
        <v>30.17</v>
      </c>
      <c r="E13" s="3562">
        <f>D13*Оглавление!$B$14</f>
        <v>2866.15</v>
      </c>
      <c r="F13" s="3562">
        <f t="shared" si="0"/>
        <v>2866.15</v>
      </c>
      <c r="H13" s="4009"/>
    </row>
    <row r="14" spans="1:8">
      <c r="A14" s="3629">
        <v>11200941005</v>
      </c>
      <c r="B14" s="3566" t="s">
        <v>1798</v>
      </c>
      <c r="C14" s="3568" t="s">
        <v>1799</v>
      </c>
      <c r="D14" s="4043">
        <v>4.28</v>
      </c>
      <c r="E14" s="3562">
        <f>D14*Оглавление!$B$14</f>
        <v>406.6</v>
      </c>
      <c r="F14" s="3562">
        <f t="shared" si="0"/>
        <v>406.6</v>
      </c>
      <c r="H14" s="4009"/>
    </row>
    <row r="15" spans="1:8">
      <c r="A15" s="3629">
        <v>11201041005</v>
      </c>
      <c r="B15" s="3566" t="s">
        <v>1800</v>
      </c>
      <c r="C15" s="3568" t="s">
        <v>1062</v>
      </c>
      <c r="D15" s="4043">
        <v>5.62</v>
      </c>
      <c r="E15" s="3562">
        <f>D15*Оглавление!$B$14</f>
        <v>533.9</v>
      </c>
      <c r="F15" s="3562">
        <f t="shared" si="0"/>
        <v>533.9</v>
      </c>
      <c r="H15" s="4009"/>
    </row>
    <row r="16" spans="1:8">
      <c r="A16" s="3629">
        <v>11201141222</v>
      </c>
      <c r="B16" s="3566" t="s">
        <v>1801</v>
      </c>
      <c r="C16" s="3568" t="s">
        <v>1802</v>
      </c>
      <c r="D16" s="4043">
        <v>7.62</v>
      </c>
      <c r="E16" s="3562">
        <f>D16*Оглавление!$B$14</f>
        <v>723.9</v>
      </c>
      <c r="F16" s="3562">
        <f t="shared" si="0"/>
        <v>723.9</v>
      </c>
      <c r="H16" s="4009"/>
    </row>
    <row r="17" spans="1:8">
      <c r="A17" s="3629">
        <v>11201241006</v>
      </c>
      <c r="B17" s="3566" t="s">
        <v>1803</v>
      </c>
      <c r="C17" s="3568" t="s">
        <v>1804</v>
      </c>
      <c r="D17" s="4043">
        <v>10.5</v>
      </c>
      <c r="E17" s="3562">
        <f>D17*Оглавление!$B$14</f>
        <v>997.5</v>
      </c>
      <c r="F17" s="3562">
        <f t="shared" si="0"/>
        <v>997.5</v>
      </c>
      <c r="H17" s="4009"/>
    </row>
    <row r="18" spans="1:8">
      <c r="A18" s="3629">
        <v>11201341222</v>
      </c>
      <c r="B18" s="3566" t="s">
        <v>1805</v>
      </c>
      <c r="C18" s="3568" t="s">
        <v>1804</v>
      </c>
      <c r="D18" s="4043">
        <v>11.96</v>
      </c>
      <c r="E18" s="3562">
        <f>D18*Оглавление!$B$14</f>
        <v>1136.2</v>
      </c>
      <c r="F18" s="3562">
        <f t="shared" si="0"/>
        <v>1136.2</v>
      </c>
      <c r="H18" s="4009"/>
    </row>
    <row r="19" spans="1:8">
      <c r="A19" s="3629">
        <v>11201441222</v>
      </c>
      <c r="B19" s="3566" t="s">
        <v>1806</v>
      </c>
      <c r="C19" s="3568" t="s">
        <v>1804</v>
      </c>
      <c r="D19" s="4043">
        <v>17.829999999999998</v>
      </c>
      <c r="E19" s="3562">
        <f>D19*Оглавление!$B$14</f>
        <v>1693.85</v>
      </c>
      <c r="F19" s="3562">
        <f t="shared" si="0"/>
        <v>1693.85</v>
      </c>
      <c r="H19" s="4009"/>
    </row>
    <row r="20" spans="1:8">
      <c r="A20" s="3629">
        <v>11201541222</v>
      </c>
      <c r="B20" s="3566" t="s">
        <v>1807</v>
      </c>
      <c r="C20" s="3568" t="s">
        <v>1804</v>
      </c>
      <c r="D20" s="4043">
        <v>22.38</v>
      </c>
      <c r="E20" s="3562">
        <f>D20*Оглавление!$B$14</f>
        <v>2126.1</v>
      </c>
      <c r="F20" s="3562">
        <f t="shared" si="0"/>
        <v>2126.1</v>
      </c>
      <c r="H20" s="4009"/>
    </row>
    <row r="21" spans="1:8">
      <c r="A21" s="3629">
        <v>11201741005</v>
      </c>
      <c r="B21" s="3566" t="s">
        <v>2321</v>
      </c>
      <c r="C21" s="3568" t="s">
        <v>1129</v>
      </c>
      <c r="D21" s="4043">
        <v>7.12</v>
      </c>
      <c r="E21" s="3562">
        <f>D21*Оглавление!$B$14</f>
        <v>676.4</v>
      </c>
      <c r="F21" s="3562">
        <f t="shared" si="0"/>
        <v>676.4</v>
      </c>
      <c r="H21" s="4009"/>
    </row>
    <row r="22" spans="1:8">
      <c r="A22" s="3629">
        <v>11201841005</v>
      </c>
      <c r="B22" s="3566" t="s">
        <v>2322</v>
      </c>
      <c r="C22" s="3568" t="s">
        <v>1071</v>
      </c>
      <c r="D22" s="4043">
        <v>8.5299999999999994</v>
      </c>
      <c r="E22" s="3562">
        <f>D22*Оглавление!$B$14</f>
        <v>810.34999999999991</v>
      </c>
      <c r="F22" s="3562">
        <f t="shared" si="0"/>
        <v>810.34999999999991</v>
      </c>
      <c r="H22" s="4009"/>
    </row>
    <row r="23" spans="1:8">
      <c r="A23" s="3630">
        <v>11201941222</v>
      </c>
      <c r="B23" s="3566" t="s">
        <v>2323</v>
      </c>
      <c r="C23" s="3568" t="s">
        <v>1071</v>
      </c>
      <c r="D23" s="4043">
        <v>12.08</v>
      </c>
      <c r="E23" s="3562">
        <f>D23*Оглавление!$B$14</f>
        <v>1147.5999999999999</v>
      </c>
      <c r="F23" s="3562">
        <f t="shared" si="0"/>
        <v>1147.5999999999999</v>
      </c>
      <c r="H23" s="4009"/>
    </row>
    <row r="24" spans="1:8">
      <c r="A24" s="3629">
        <v>11202141222</v>
      </c>
      <c r="B24" s="3566" t="s">
        <v>2324</v>
      </c>
      <c r="C24" s="3568" t="s">
        <v>2328</v>
      </c>
      <c r="D24" s="4043">
        <v>19.079999999999998</v>
      </c>
      <c r="E24" s="3562">
        <f>D24*Оглавление!$B$14</f>
        <v>1812.6</v>
      </c>
      <c r="F24" s="3562">
        <f t="shared" si="0"/>
        <v>1812.6</v>
      </c>
      <c r="H24" s="4009"/>
    </row>
    <row r="25" spans="1:8">
      <c r="A25" s="3629">
        <v>11202241222</v>
      </c>
      <c r="B25" s="3566" t="s">
        <v>2325</v>
      </c>
      <c r="C25" s="3568" t="s">
        <v>2327</v>
      </c>
      <c r="D25" s="4043">
        <v>26.52</v>
      </c>
      <c r="E25" s="3562">
        <f>D25*Оглавление!$B$14</f>
        <v>2519.4</v>
      </c>
      <c r="F25" s="3562">
        <f t="shared" si="0"/>
        <v>2519.4</v>
      </c>
      <c r="H25" s="4009"/>
    </row>
    <row r="26" spans="1:8">
      <c r="A26" s="3629">
        <v>11202341222</v>
      </c>
      <c r="B26" s="3566" t="s">
        <v>2326</v>
      </c>
      <c r="C26" s="3568" t="s">
        <v>2327</v>
      </c>
      <c r="D26" s="4043">
        <v>31.49</v>
      </c>
      <c r="E26" s="3562">
        <f>D26*Оглавление!$B$14</f>
        <v>2991.5499999999997</v>
      </c>
      <c r="F26" s="3562">
        <f t="shared" si="0"/>
        <v>2991.5499999999997</v>
      </c>
      <c r="H26" s="4009"/>
    </row>
    <row r="27" spans="1:8">
      <c r="A27" s="3629">
        <v>11202541003</v>
      </c>
      <c r="B27" s="3566" t="s">
        <v>1808</v>
      </c>
      <c r="C27" s="3568" t="s">
        <v>1108</v>
      </c>
      <c r="D27" s="4043">
        <v>8.02</v>
      </c>
      <c r="E27" s="3562">
        <f>D27*Оглавление!$B$14</f>
        <v>761.9</v>
      </c>
      <c r="F27" s="3562">
        <f t="shared" si="0"/>
        <v>761.9</v>
      </c>
      <c r="H27" s="4009"/>
    </row>
    <row r="28" spans="1:8">
      <c r="A28" s="3629">
        <v>11202641003</v>
      </c>
      <c r="B28" s="3566" t="s">
        <v>1809</v>
      </c>
      <c r="C28" s="3568" t="s">
        <v>1076</v>
      </c>
      <c r="D28" s="4043">
        <v>10.5</v>
      </c>
      <c r="E28" s="3562">
        <f>D28*Оглавление!$B$14</f>
        <v>997.5</v>
      </c>
      <c r="F28" s="3562">
        <f t="shared" si="0"/>
        <v>997.5</v>
      </c>
      <c r="H28" s="4009"/>
    </row>
    <row r="29" spans="1:8">
      <c r="A29" s="3630">
        <v>11202741222</v>
      </c>
      <c r="B29" s="3566" t="s">
        <v>1810</v>
      </c>
      <c r="C29" s="3568" t="s">
        <v>1811</v>
      </c>
      <c r="D29" s="4043">
        <v>15.43</v>
      </c>
      <c r="E29" s="3562">
        <f>D29*Оглавление!$B$14</f>
        <v>1465.85</v>
      </c>
      <c r="F29" s="3562">
        <f t="shared" si="0"/>
        <v>1465.85</v>
      </c>
      <c r="H29" s="4009"/>
    </row>
    <row r="30" spans="1:8">
      <c r="A30" s="3629">
        <v>11202841006</v>
      </c>
      <c r="B30" s="3566" t="s">
        <v>1812</v>
      </c>
      <c r="C30" s="3568" t="s">
        <v>1813</v>
      </c>
      <c r="D30" s="4043">
        <v>22.87</v>
      </c>
      <c r="E30" s="3562">
        <f>D30*Оглавление!$B$14</f>
        <v>2172.65</v>
      </c>
      <c r="F30" s="3562">
        <f t="shared" si="0"/>
        <v>2172.65</v>
      </c>
      <c r="H30" s="4009"/>
    </row>
    <row r="31" spans="1:8">
      <c r="A31" s="3629">
        <v>11202941222</v>
      </c>
      <c r="B31" s="3566" t="s">
        <v>1814</v>
      </c>
      <c r="C31" s="3568" t="s">
        <v>1813</v>
      </c>
      <c r="D31" s="4043">
        <v>25.75</v>
      </c>
      <c r="E31" s="3562">
        <f>D31*Оглавление!$B$14</f>
        <v>2446.25</v>
      </c>
      <c r="F31" s="3562">
        <f t="shared" si="0"/>
        <v>2446.25</v>
      </c>
      <c r="H31" s="4009"/>
    </row>
    <row r="32" spans="1:8">
      <c r="A32" s="3629">
        <v>11203041222</v>
      </c>
      <c r="B32" s="3566" t="s">
        <v>1815</v>
      </c>
      <c r="C32" s="3568" t="s">
        <v>1813</v>
      </c>
      <c r="D32" s="4043">
        <v>40.31</v>
      </c>
      <c r="E32" s="3562">
        <f>D32*Оглавление!$B$14</f>
        <v>3829.4500000000003</v>
      </c>
      <c r="F32" s="3562">
        <f t="shared" si="0"/>
        <v>3829.4500000000003</v>
      </c>
      <c r="H32" s="4009"/>
    </row>
    <row r="33" spans="1:8">
      <c r="A33" s="3629">
        <v>11203141222</v>
      </c>
      <c r="B33" s="3566" t="s">
        <v>1816</v>
      </c>
      <c r="C33" s="3568" t="s">
        <v>1813</v>
      </c>
      <c r="D33" s="4043">
        <v>44.96</v>
      </c>
      <c r="E33" s="3562">
        <f>D33*Оглавление!$B$14</f>
        <v>4271.2</v>
      </c>
      <c r="F33" s="3562">
        <f t="shared" si="0"/>
        <v>4271.2</v>
      </c>
      <c r="H33" s="4009"/>
    </row>
    <row r="34" spans="1:8">
      <c r="A34" s="3629">
        <v>11203241222</v>
      </c>
      <c r="B34" s="3566" t="s">
        <v>1817</v>
      </c>
      <c r="C34" s="3568" t="s">
        <v>1818</v>
      </c>
      <c r="D34" s="4043">
        <v>68.739999999999995</v>
      </c>
      <c r="E34" s="3562">
        <f>D34*Оглавление!$B$14</f>
        <v>6530.2999999999993</v>
      </c>
      <c r="F34" s="3562">
        <f t="shared" si="0"/>
        <v>6530.2999999999993</v>
      </c>
      <c r="H34" s="4009"/>
    </row>
    <row r="35" spans="1:8">
      <c r="A35" s="3564" t="s">
        <v>1819</v>
      </c>
      <c r="B35" s="3563"/>
      <c r="C35" s="3445"/>
      <c r="D35" s="3446"/>
      <c r="E35" s="3445"/>
      <c r="F35" s="3448"/>
      <c r="H35" s="4009"/>
    </row>
    <row r="36" spans="1:8" s="321" customFormat="1">
      <c r="A36" s="3631">
        <v>11230641001</v>
      </c>
      <c r="B36" s="3566" t="s">
        <v>3045</v>
      </c>
      <c r="C36" s="3567" t="s">
        <v>1821</v>
      </c>
      <c r="D36" s="4043">
        <v>2.77</v>
      </c>
      <c r="E36" s="3562">
        <f>D36*Оглавление!$B$14</f>
        <v>263.14999999999998</v>
      </c>
      <c r="F36" s="3562">
        <f t="shared" ref="F36:F56" si="1">E36-E36*$B$4/100</f>
        <v>263.14999999999998</v>
      </c>
      <c r="H36" s="4009"/>
    </row>
    <row r="37" spans="1:8" s="321" customFormat="1">
      <c r="A37" s="3631">
        <v>11230741001</v>
      </c>
      <c r="B37" s="3566" t="s">
        <v>3046</v>
      </c>
      <c r="C37" s="3567" t="s">
        <v>1821</v>
      </c>
      <c r="D37" s="4043">
        <v>2.77</v>
      </c>
      <c r="E37" s="3562">
        <f>D37*Оглавление!$B$14</f>
        <v>263.14999999999998</v>
      </c>
      <c r="F37" s="3562">
        <f t="shared" si="1"/>
        <v>263.14999999999998</v>
      </c>
      <c r="H37" s="4009"/>
    </row>
    <row r="38" spans="1:8" s="321" customFormat="1">
      <c r="A38" s="3631">
        <v>11230841002</v>
      </c>
      <c r="B38" s="3566" t="s">
        <v>3047</v>
      </c>
      <c r="C38" s="3567" t="s">
        <v>1821</v>
      </c>
      <c r="D38" s="4043">
        <v>2.77</v>
      </c>
      <c r="E38" s="3562">
        <f>D38*Оглавление!$B$14</f>
        <v>263.14999999999998</v>
      </c>
      <c r="F38" s="3562">
        <f t="shared" si="1"/>
        <v>263.14999999999998</v>
      </c>
      <c r="H38" s="4009"/>
    </row>
    <row r="39" spans="1:8" s="321" customFormat="1">
      <c r="A39" s="3631">
        <v>11230941001</v>
      </c>
      <c r="B39" s="3566" t="s">
        <v>3048</v>
      </c>
      <c r="C39" s="3567" t="s">
        <v>1821</v>
      </c>
      <c r="D39" s="4043">
        <v>2.77</v>
      </c>
      <c r="E39" s="3562">
        <f>D39*Оглавление!$B$14</f>
        <v>263.14999999999998</v>
      </c>
      <c r="F39" s="3562">
        <f t="shared" si="1"/>
        <v>263.14999999999998</v>
      </c>
      <c r="H39" s="4009"/>
    </row>
    <row r="40" spans="1:8">
      <c r="A40" s="3630">
        <v>11210941002</v>
      </c>
      <c r="B40" s="3566" t="s">
        <v>1820</v>
      </c>
      <c r="C40" s="3568" t="s">
        <v>1821</v>
      </c>
      <c r="D40" s="4043">
        <v>3.28</v>
      </c>
      <c r="E40" s="3562">
        <f>D40*Оглавление!$B$14</f>
        <v>311.59999999999997</v>
      </c>
      <c r="F40" s="3562">
        <f t="shared" si="1"/>
        <v>311.59999999999997</v>
      </c>
      <c r="H40" s="4009"/>
    </row>
    <row r="41" spans="1:8">
      <c r="A41" s="3630">
        <v>11211041002</v>
      </c>
      <c r="B41" s="3566" t="s">
        <v>1822</v>
      </c>
      <c r="C41" s="3568" t="s">
        <v>1821</v>
      </c>
      <c r="D41" s="4043">
        <v>3.28</v>
      </c>
      <c r="E41" s="3562">
        <f>D41*Оглавление!$B$14</f>
        <v>311.59999999999997</v>
      </c>
      <c r="F41" s="3562">
        <f t="shared" si="1"/>
        <v>311.59999999999997</v>
      </c>
      <c r="H41" s="4009"/>
    </row>
    <row r="42" spans="1:8">
      <c r="A42" s="3630">
        <v>11211141001</v>
      </c>
      <c r="B42" s="3566" t="s">
        <v>1823</v>
      </c>
      <c r="C42" s="3568" t="s">
        <v>1824</v>
      </c>
      <c r="D42" s="4043">
        <v>3.28</v>
      </c>
      <c r="E42" s="3562">
        <f>D42*Оглавление!$B$14</f>
        <v>311.59999999999997</v>
      </c>
      <c r="F42" s="3562">
        <f t="shared" si="1"/>
        <v>311.59999999999997</v>
      </c>
      <c r="H42" s="4009"/>
    </row>
    <row r="43" spans="1:8">
      <c r="A43" s="3630">
        <v>11211241002</v>
      </c>
      <c r="B43" s="3566" t="s">
        <v>1825</v>
      </c>
      <c r="C43" s="3568" t="s">
        <v>1824</v>
      </c>
      <c r="D43" s="4043">
        <v>3.28</v>
      </c>
      <c r="E43" s="3562">
        <f>D43*Оглавление!$B$14</f>
        <v>311.59999999999997</v>
      </c>
      <c r="F43" s="3562">
        <f t="shared" si="1"/>
        <v>311.59999999999997</v>
      </c>
      <c r="H43" s="4009"/>
    </row>
    <row r="44" spans="1:8">
      <c r="A44" s="3630">
        <v>11211341001</v>
      </c>
      <c r="B44" s="3566" t="s">
        <v>1826</v>
      </c>
      <c r="C44" s="3568" t="s">
        <v>1824</v>
      </c>
      <c r="D44" s="4043">
        <v>3.28</v>
      </c>
      <c r="E44" s="3562">
        <f>D44*Оглавление!$B$14</f>
        <v>311.59999999999997</v>
      </c>
      <c r="F44" s="3562">
        <f t="shared" si="1"/>
        <v>311.59999999999997</v>
      </c>
      <c r="H44" s="4009"/>
    </row>
    <row r="45" spans="1:8">
      <c r="A45" s="3630">
        <v>11211441002</v>
      </c>
      <c r="B45" s="3566" t="s">
        <v>2329</v>
      </c>
      <c r="C45" s="3568" t="s">
        <v>1062</v>
      </c>
      <c r="D45" s="4043">
        <v>5.04</v>
      </c>
      <c r="E45" s="3562">
        <f>D45*Оглавление!$B$14</f>
        <v>478.8</v>
      </c>
      <c r="F45" s="3562">
        <f t="shared" si="1"/>
        <v>478.8</v>
      </c>
      <c r="H45" s="4009"/>
    </row>
    <row r="46" spans="1:8">
      <c r="A46" s="3630">
        <v>11211541002</v>
      </c>
      <c r="B46" s="3566" t="s">
        <v>2330</v>
      </c>
      <c r="C46" s="3568" t="s">
        <v>1062</v>
      </c>
      <c r="D46" s="4043">
        <v>5.04</v>
      </c>
      <c r="E46" s="3562">
        <f>D46*Оглавление!$B$14</f>
        <v>478.8</v>
      </c>
      <c r="F46" s="3562">
        <f t="shared" si="1"/>
        <v>478.8</v>
      </c>
      <c r="H46" s="4009"/>
    </row>
    <row r="47" spans="1:8">
      <c r="A47" s="3630">
        <v>11211641002</v>
      </c>
      <c r="B47" s="3566" t="s">
        <v>2331</v>
      </c>
      <c r="C47" s="3568" t="s">
        <v>1062</v>
      </c>
      <c r="D47" s="4043">
        <v>5.04</v>
      </c>
      <c r="E47" s="3562">
        <f>D47*Оглавление!$B$14</f>
        <v>478.8</v>
      </c>
      <c r="F47" s="3562">
        <f t="shared" si="1"/>
        <v>478.8</v>
      </c>
      <c r="H47" s="4009"/>
    </row>
    <row r="48" spans="1:8">
      <c r="A48" s="3630">
        <v>11211741002</v>
      </c>
      <c r="B48" s="3566" t="s">
        <v>2332</v>
      </c>
      <c r="C48" s="3568" t="s">
        <v>1129</v>
      </c>
      <c r="D48" s="4043">
        <v>5.04</v>
      </c>
      <c r="E48" s="3562">
        <f>D48*Оглавление!$B$14</f>
        <v>478.8</v>
      </c>
      <c r="F48" s="3562">
        <f t="shared" si="1"/>
        <v>478.8</v>
      </c>
      <c r="H48" s="4009"/>
    </row>
    <row r="49" spans="1:8">
      <c r="A49" s="3630">
        <v>11211841002</v>
      </c>
      <c r="B49" s="3566" t="s">
        <v>2333</v>
      </c>
      <c r="C49" s="3568" t="s">
        <v>1129</v>
      </c>
      <c r="D49" s="4043">
        <v>5.04</v>
      </c>
      <c r="E49" s="3562">
        <f>D49*Оглавление!$B$14</f>
        <v>478.8</v>
      </c>
      <c r="F49" s="3562">
        <f t="shared" si="1"/>
        <v>478.8</v>
      </c>
      <c r="H49" s="4009"/>
    </row>
    <row r="50" spans="1:8">
      <c r="A50" s="3630">
        <v>11231321001</v>
      </c>
      <c r="B50" s="3566" t="s">
        <v>1827</v>
      </c>
      <c r="C50" s="3568" t="s">
        <v>1071</v>
      </c>
      <c r="D50" s="4043">
        <v>11.89</v>
      </c>
      <c r="E50" s="3562">
        <f>D50*Оглавление!$B$14</f>
        <v>1129.55</v>
      </c>
      <c r="F50" s="3562">
        <f t="shared" si="1"/>
        <v>1129.55</v>
      </c>
      <c r="H50" s="4009"/>
    </row>
    <row r="51" spans="1:8">
      <c r="A51" s="3630">
        <v>11231351001</v>
      </c>
      <c r="B51" s="3566" t="s">
        <v>1828</v>
      </c>
      <c r="C51" s="3568" t="s">
        <v>1071</v>
      </c>
      <c r="D51" s="4043">
        <v>11.89</v>
      </c>
      <c r="E51" s="3562">
        <f>D51*Оглавление!$B$14</f>
        <v>1129.55</v>
      </c>
      <c r="F51" s="3562">
        <f t="shared" si="1"/>
        <v>1129.55</v>
      </c>
      <c r="H51" s="4009"/>
    </row>
    <row r="52" spans="1:8">
      <c r="A52" s="3630">
        <v>11231361001</v>
      </c>
      <c r="B52" s="3566" t="s">
        <v>1829</v>
      </c>
      <c r="C52" s="3568" t="s">
        <v>1071</v>
      </c>
      <c r="D52" s="4043">
        <v>11.89</v>
      </c>
      <c r="E52" s="3562">
        <f>D52*Оглавление!$B$14</f>
        <v>1129.55</v>
      </c>
      <c r="F52" s="3562">
        <f t="shared" si="1"/>
        <v>1129.55</v>
      </c>
      <c r="H52" s="4009"/>
    </row>
    <row r="53" spans="1:8">
      <c r="A53" s="3630">
        <v>11234541001</v>
      </c>
      <c r="B53" s="3566" t="s">
        <v>1830</v>
      </c>
      <c r="C53" s="3568" t="s">
        <v>1108</v>
      </c>
      <c r="D53" s="4043">
        <v>11.89</v>
      </c>
      <c r="E53" s="3562">
        <f>D53*Оглавление!$B$14</f>
        <v>1129.55</v>
      </c>
      <c r="F53" s="3562">
        <f t="shared" si="1"/>
        <v>1129.55</v>
      </c>
      <c r="H53" s="4009"/>
    </row>
    <row r="54" spans="1:8">
      <c r="A54" s="3630">
        <v>11234641001</v>
      </c>
      <c r="B54" s="3566" t="s">
        <v>1831</v>
      </c>
      <c r="C54" s="3568" t="s">
        <v>1108</v>
      </c>
      <c r="D54" s="4043">
        <v>11.89</v>
      </c>
      <c r="E54" s="3562">
        <f>D54*Оглавление!$B$14</f>
        <v>1129.55</v>
      </c>
      <c r="F54" s="3562">
        <f t="shared" si="1"/>
        <v>1129.55</v>
      </c>
      <c r="H54" s="4009"/>
    </row>
    <row r="55" spans="1:8">
      <c r="A55" s="3630">
        <v>11230971001</v>
      </c>
      <c r="B55" s="3566" t="s">
        <v>2334</v>
      </c>
      <c r="C55" s="3568" t="s">
        <v>325</v>
      </c>
      <c r="D55" s="4043">
        <v>88.48</v>
      </c>
      <c r="E55" s="3562">
        <f>D55*Оглавление!$B$14</f>
        <v>8405.6</v>
      </c>
      <c r="F55" s="3562">
        <f t="shared" si="1"/>
        <v>8405.6</v>
      </c>
      <c r="H55" s="4009"/>
    </row>
    <row r="56" spans="1:8">
      <c r="A56" s="3630">
        <v>11230891001</v>
      </c>
      <c r="B56" s="3566" t="s">
        <v>2335</v>
      </c>
      <c r="C56" s="3568" t="s">
        <v>325</v>
      </c>
      <c r="D56" s="4043">
        <v>99.5</v>
      </c>
      <c r="E56" s="3562">
        <f>D56*Оглавление!$B$14</f>
        <v>9452.5</v>
      </c>
      <c r="F56" s="3562">
        <f t="shared" si="1"/>
        <v>9452.5</v>
      </c>
      <c r="H56" s="4009"/>
    </row>
    <row r="57" spans="1:8">
      <c r="A57" s="3565" t="s">
        <v>1832</v>
      </c>
      <c r="B57" s="3563"/>
      <c r="C57" s="3445"/>
      <c r="D57" s="3446"/>
      <c r="E57" s="3445"/>
      <c r="F57" s="3448"/>
      <c r="H57" s="4009"/>
    </row>
    <row r="58" spans="1:8" s="529" customFormat="1">
      <c r="A58" s="3629">
        <v>11231141002</v>
      </c>
      <c r="B58" s="3567" t="s">
        <v>3049</v>
      </c>
      <c r="C58" s="3567" t="s">
        <v>3039</v>
      </c>
      <c r="D58" s="4043">
        <v>5.26</v>
      </c>
      <c r="E58" s="3562">
        <f>D58*Оглавление!$B$14</f>
        <v>499.7</v>
      </c>
      <c r="F58" s="3562">
        <f t="shared" ref="F58:F70" si="2">E58-E58*$B$4/100</f>
        <v>499.7</v>
      </c>
      <c r="H58" s="4009"/>
    </row>
    <row r="59" spans="1:8">
      <c r="A59" s="3629">
        <v>11212341001</v>
      </c>
      <c r="B59" s="3566" t="s">
        <v>1833</v>
      </c>
      <c r="C59" s="3568" t="s">
        <v>1799</v>
      </c>
      <c r="D59" s="4043">
        <v>6.04</v>
      </c>
      <c r="E59" s="3562">
        <f>D59*Оглавление!$B$14</f>
        <v>573.79999999999995</v>
      </c>
      <c r="F59" s="3562">
        <f t="shared" si="2"/>
        <v>573.79999999999995</v>
      </c>
      <c r="H59" s="4009"/>
    </row>
    <row r="60" spans="1:8">
      <c r="A60" s="3629">
        <v>11212541001</v>
      </c>
      <c r="B60" s="3566" t="s">
        <v>1834</v>
      </c>
      <c r="C60" s="3568" t="s">
        <v>1799</v>
      </c>
      <c r="D60" s="4043">
        <v>6.04</v>
      </c>
      <c r="E60" s="3562">
        <f>D60*Оглавление!$B$14</f>
        <v>573.79999999999995</v>
      </c>
      <c r="F60" s="3562">
        <f t="shared" si="2"/>
        <v>573.79999999999995</v>
      </c>
      <c r="H60" s="4009"/>
    </row>
    <row r="61" spans="1:8">
      <c r="A61" s="3629">
        <v>11212641002</v>
      </c>
      <c r="B61" s="3566" t="s">
        <v>2336</v>
      </c>
      <c r="C61" s="3568" t="s">
        <v>1129</v>
      </c>
      <c r="D61" s="4043">
        <v>8.32</v>
      </c>
      <c r="E61" s="3562">
        <f>D61*Оглавление!$B$14</f>
        <v>790.4</v>
      </c>
      <c r="F61" s="3562">
        <f t="shared" si="2"/>
        <v>790.4</v>
      </c>
      <c r="H61" s="4009"/>
    </row>
    <row r="62" spans="1:8">
      <c r="A62" s="3629">
        <v>11212841002</v>
      </c>
      <c r="B62" s="3566" t="s">
        <v>2337</v>
      </c>
      <c r="C62" s="3568" t="s">
        <v>1129</v>
      </c>
      <c r="D62" s="4043">
        <v>8.32</v>
      </c>
      <c r="E62" s="3562">
        <f>D62*Оглавление!$B$14</f>
        <v>790.4</v>
      </c>
      <c r="F62" s="3562">
        <f t="shared" si="2"/>
        <v>790.4</v>
      </c>
      <c r="H62" s="4009"/>
    </row>
    <row r="63" spans="1:8">
      <c r="A63" s="3629">
        <v>11212941001</v>
      </c>
      <c r="B63" s="3566" t="s">
        <v>2338</v>
      </c>
      <c r="C63" s="3568" t="s">
        <v>1071</v>
      </c>
      <c r="D63" s="4043">
        <v>13.27</v>
      </c>
      <c r="E63" s="3562">
        <f>D63*Оглавление!$B$14</f>
        <v>1260.6499999999999</v>
      </c>
      <c r="F63" s="3562">
        <f t="shared" si="2"/>
        <v>1260.6499999999999</v>
      </c>
      <c r="H63" s="4009"/>
    </row>
    <row r="64" spans="1:8">
      <c r="A64" s="3629">
        <v>11215441001</v>
      </c>
      <c r="B64" s="3566" t="s">
        <v>2339</v>
      </c>
      <c r="C64" s="3568" t="s">
        <v>1071</v>
      </c>
      <c r="D64" s="4043">
        <v>13.27</v>
      </c>
      <c r="E64" s="3562">
        <f>D64*Оглавление!$B$14</f>
        <v>1260.6499999999999</v>
      </c>
      <c r="F64" s="3562">
        <f t="shared" si="2"/>
        <v>1260.6499999999999</v>
      </c>
      <c r="H64" s="4009"/>
    </row>
    <row r="65" spans="1:8">
      <c r="A65" s="3629">
        <v>11213041001</v>
      </c>
      <c r="B65" s="3566" t="s">
        <v>1835</v>
      </c>
      <c r="C65" s="3568" t="s">
        <v>1108</v>
      </c>
      <c r="D65" s="4043">
        <v>14.16</v>
      </c>
      <c r="E65" s="3562">
        <f>D65*Оглавление!$B$14</f>
        <v>1345.2</v>
      </c>
      <c r="F65" s="3562">
        <f t="shared" si="2"/>
        <v>1345.2</v>
      </c>
      <c r="H65" s="4009"/>
    </row>
    <row r="66" spans="1:8">
      <c r="A66" s="3630">
        <v>11213241002</v>
      </c>
      <c r="B66" s="3566" t="s">
        <v>1836</v>
      </c>
      <c r="C66" s="3568" t="s">
        <v>1108</v>
      </c>
      <c r="D66" s="4043">
        <v>14.16</v>
      </c>
      <c r="E66" s="3562">
        <f>D66*Оглавление!$B$14</f>
        <v>1345.2</v>
      </c>
      <c r="F66" s="3562">
        <f t="shared" si="2"/>
        <v>1345.2</v>
      </c>
      <c r="H66" s="4009"/>
    </row>
    <row r="67" spans="1:8">
      <c r="A67" s="3629">
        <v>11213341001</v>
      </c>
      <c r="B67" s="3566" t="s">
        <v>2340</v>
      </c>
      <c r="C67" s="3568" t="s">
        <v>1076</v>
      </c>
      <c r="D67" s="4043">
        <v>18.12</v>
      </c>
      <c r="E67" s="3562">
        <f>D67*Оглавление!$B$14</f>
        <v>1721.4</v>
      </c>
      <c r="F67" s="3562">
        <f t="shared" si="2"/>
        <v>1721.4</v>
      </c>
      <c r="H67" s="4009"/>
    </row>
    <row r="68" spans="1:8">
      <c r="A68" s="3629">
        <v>11213441001</v>
      </c>
      <c r="B68" s="3566" t="s">
        <v>2341</v>
      </c>
      <c r="C68" s="3568" t="s">
        <v>1076</v>
      </c>
      <c r="D68" s="4043">
        <v>18.12</v>
      </c>
      <c r="E68" s="3562">
        <f>D68*Оглавление!$B$14</f>
        <v>1721.4</v>
      </c>
      <c r="F68" s="3562">
        <f t="shared" si="2"/>
        <v>1721.4</v>
      </c>
      <c r="H68" s="4009"/>
    </row>
    <row r="69" spans="1:8">
      <c r="A69" s="3629">
        <v>11229841001</v>
      </c>
      <c r="B69" s="3566" t="s">
        <v>2342</v>
      </c>
      <c r="C69" s="3568" t="s">
        <v>1076</v>
      </c>
      <c r="D69" s="4043">
        <v>21.79</v>
      </c>
      <c r="E69" s="3562">
        <f>D69*Оглавление!$B$14</f>
        <v>2070.0499999999997</v>
      </c>
      <c r="F69" s="3562">
        <f t="shared" si="2"/>
        <v>2070.0499999999997</v>
      </c>
      <c r="H69" s="4009"/>
    </row>
    <row r="70" spans="1:8">
      <c r="A70" s="3630">
        <v>11231181001</v>
      </c>
      <c r="B70" s="3566" t="s">
        <v>2343</v>
      </c>
      <c r="C70" s="3568" t="s">
        <v>298</v>
      </c>
      <c r="D70" s="4043">
        <v>163.38999999999999</v>
      </c>
      <c r="E70" s="3562">
        <f>D70*Оглавление!$B$14</f>
        <v>15522.05</v>
      </c>
      <c r="F70" s="3562">
        <f t="shared" si="2"/>
        <v>15522.05</v>
      </c>
      <c r="H70" s="4009"/>
    </row>
    <row r="71" spans="1:8" s="321" customFormat="1">
      <c r="A71" s="3450" t="s">
        <v>2344</v>
      </c>
      <c r="B71" s="3451"/>
      <c r="C71" s="3452"/>
      <c r="D71" s="3442"/>
      <c r="E71" s="3453"/>
      <c r="F71" s="3454"/>
      <c r="H71" s="4009"/>
    </row>
    <row r="72" spans="1:8">
      <c r="A72" s="3631">
        <v>11230051001</v>
      </c>
      <c r="B72" s="3566" t="s">
        <v>2345</v>
      </c>
      <c r="C72" s="3568" t="s">
        <v>1076</v>
      </c>
      <c r="D72" s="4043">
        <v>23.75</v>
      </c>
      <c r="E72" s="3562">
        <f>D72*Оглавление!$B$14</f>
        <v>2256.25</v>
      </c>
      <c r="F72" s="3562">
        <f>E72-E72*$B$4/100</f>
        <v>2256.25</v>
      </c>
      <c r="H72" s="4009"/>
    </row>
    <row r="73" spans="1:8" s="321" customFormat="1">
      <c r="A73" s="3450" t="s">
        <v>1837</v>
      </c>
      <c r="B73" s="3451"/>
      <c r="C73" s="3452"/>
      <c r="D73" s="3442"/>
      <c r="E73" s="3453"/>
      <c r="F73" s="3454"/>
      <c r="H73" s="4009"/>
    </row>
    <row r="74" spans="1:8">
      <c r="A74" s="3631">
        <v>11229641001</v>
      </c>
      <c r="B74" s="3566" t="s">
        <v>2346</v>
      </c>
      <c r="C74" s="3568" t="s">
        <v>304</v>
      </c>
      <c r="D74" s="4043">
        <v>27.72</v>
      </c>
      <c r="E74" s="3562">
        <f>D74*Оглавление!$B$14</f>
        <v>2633.4</v>
      </c>
      <c r="F74" s="3562">
        <f t="shared" ref="F74:F75" si="3">E74-E74*$B$4/100</f>
        <v>2633.4</v>
      </c>
      <c r="H74" s="4009"/>
    </row>
    <row r="75" spans="1:8">
      <c r="A75" s="3631">
        <v>11215541001</v>
      </c>
      <c r="B75" s="3566" t="s">
        <v>1838</v>
      </c>
      <c r="C75" s="3568" t="s">
        <v>1839</v>
      </c>
      <c r="D75" s="4043">
        <v>27.72</v>
      </c>
      <c r="E75" s="3562">
        <f>D75*Оглавление!$B$14</f>
        <v>2633.4</v>
      </c>
      <c r="F75" s="3562">
        <f t="shared" si="3"/>
        <v>2633.4</v>
      </c>
      <c r="H75" s="4009"/>
    </row>
    <row r="76" spans="1:8">
      <c r="A76" s="3450" t="s">
        <v>2347</v>
      </c>
      <c r="B76" s="3451"/>
      <c r="C76" s="3452"/>
      <c r="D76" s="3442"/>
      <c r="E76" s="3453"/>
      <c r="F76" s="3454"/>
      <c r="H76" s="4009"/>
    </row>
    <row r="77" spans="1:8">
      <c r="A77" s="3631">
        <v>11237611001</v>
      </c>
      <c r="B77" s="3566" t="s">
        <v>2349</v>
      </c>
      <c r="C77" s="3568" t="s">
        <v>311</v>
      </c>
      <c r="D77" s="4043">
        <v>198.56</v>
      </c>
      <c r="E77" s="3562">
        <f>D77*Оглавление!$B$14</f>
        <v>18863.2</v>
      </c>
      <c r="F77" s="3562">
        <f t="shared" ref="F77:F79" si="4">E77-E77*$B$4/100</f>
        <v>18863.2</v>
      </c>
      <c r="H77" s="4009"/>
    </row>
    <row r="78" spans="1:8" s="2605" customFormat="1">
      <c r="A78" s="3450" t="s">
        <v>2348</v>
      </c>
      <c r="B78" s="3451"/>
      <c r="C78" s="3452"/>
      <c r="D78" s="3442"/>
      <c r="E78" s="3453"/>
      <c r="F78" s="3454"/>
      <c r="H78" s="4009"/>
    </row>
    <row r="79" spans="1:8">
      <c r="A79" s="3631">
        <v>11237711001</v>
      </c>
      <c r="B79" s="3566" t="s">
        <v>2349</v>
      </c>
      <c r="C79" s="3568" t="s">
        <v>311</v>
      </c>
      <c r="D79" s="4043">
        <v>198.56</v>
      </c>
      <c r="E79" s="3562">
        <f>D79*Оглавление!$B$14</f>
        <v>18863.2</v>
      </c>
      <c r="F79" s="3562">
        <f t="shared" si="4"/>
        <v>18863.2</v>
      </c>
      <c r="H79" s="4009"/>
    </row>
    <row r="80" spans="1:8" s="321" customFormat="1">
      <c r="A80" s="3449" t="s">
        <v>1840</v>
      </c>
      <c r="B80" s="3451"/>
      <c r="C80" s="3452"/>
      <c r="D80" s="3442"/>
      <c r="E80" s="3453"/>
      <c r="F80" s="3454"/>
      <c r="H80" s="4009"/>
    </row>
    <row r="81" spans="1:8">
      <c r="A81" s="3632">
        <v>11215641003</v>
      </c>
      <c r="B81" s="3566" t="s">
        <v>1838</v>
      </c>
      <c r="C81" s="3568" t="s">
        <v>1839</v>
      </c>
      <c r="D81" s="4043">
        <v>76.239999999999995</v>
      </c>
      <c r="E81" s="3562">
        <f>D81*Оглавление!$B$14</f>
        <v>7242.7999999999993</v>
      </c>
      <c r="F81" s="3562">
        <f>E81-E81*$B$4/100</f>
        <v>7242.7999999999993</v>
      </c>
      <c r="H81" s="4009"/>
    </row>
    <row r="82" spans="1:8">
      <c r="A82" s="3449" t="s">
        <v>1841</v>
      </c>
      <c r="B82" s="3451"/>
      <c r="C82" s="3452"/>
      <c r="D82" s="3442"/>
      <c r="E82" s="3453"/>
      <c r="F82" s="3454"/>
      <c r="H82" s="4009"/>
    </row>
    <row r="83" spans="1:8">
      <c r="A83" s="3632">
        <v>11205641003</v>
      </c>
      <c r="B83" s="3566" t="s">
        <v>1842</v>
      </c>
      <c r="C83" s="3568" t="s">
        <v>1843</v>
      </c>
      <c r="D83" s="4043">
        <v>102.98</v>
      </c>
      <c r="E83" s="3562">
        <f>D83*Оглавление!$B$14</f>
        <v>9783.1</v>
      </c>
      <c r="F83" s="3562">
        <f>E83-E83*$B$4/100</f>
        <v>9783.1</v>
      </c>
      <c r="H83" s="4009"/>
    </row>
    <row r="84" spans="1:8">
      <c r="A84" s="3450" t="s">
        <v>1844</v>
      </c>
      <c r="B84" s="3451"/>
      <c r="C84" s="3452"/>
      <c r="D84" s="3442"/>
      <c r="E84" s="3453"/>
      <c r="F84" s="3454"/>
      <c r="H84" s="4009"/>
    </row>
    <row r="85" spans="1:8">
      <c r="A85" s="3630">
        <v>11231241002</v>
      </c>
      <c r="B85" s="3566" t="s">
        <v>1845</v>
      </c>
      <c r="C85" s="3568" t="s">
        <v>1821</v>
      </c>
      <c r="D85" s="4043">
        <v>3.47</v>
      </c>
      <c r="E85" s="3562">
        <f>D85*Оглавление!$B$14</f>
        <v>329.65000000000003</v>
      </c>
      <c r="F85" s="3562">
        <f t="shared" ref="F85:F88" si="5">E85-E85*$B$4/100</f>
        <v>329.65000000000003</v>
      </c>
      <c r="H85" s="4009"/>
    </row>
    <row r="86" spans="1:8">
      <c r="A86" s="3630">
        <v>11213841002</v>
      </c>
      <c r="B86" s="3566" t="s">
        <v>2350</v>
      </c>
      <c r="C86" s="3568" t="s">
        <v>1824</v>
      </c>
      <c r="D86" s="4043">
        <v>4.03</v>
      </c>
      <c r="E86" s="3562">
        <f>D86*Оглавление!$B$14</f>
        <v>382.85</v>
      </c>
      <c r="F86" s="3562">
        <f t="shared" si="5"/>
        <v>382.85</v>
      </c>
      <c r="H86" s="4009"/>
    </row>
    <row r="87" spans="1:8">
      <c r="A87" s="3630">
        <v>11213941002</v>
      </c>
      <c r="B87" s="3566" t="s">
        <v>1846</v>
      </c>
      <c r="C87" s="3568" t="s">
        <v>1062</v>
      </c>
      <c r="D87" s="4043">
        <v>6.62</v>
      </c>
      <c r="E87" s="3562">
        <f>D87*Оглавление!$B$14</f>
        <v>628.9</v>
      </c>
      <c r="F87" s="3562">
        <f t="shared" si="5"/>
        <v>628.9</v>
      </c>
      <c r="H87" s="4009"/>
    </row>
    <row r="88" spans="1:8">
      <c r="A88" s="3630">
        <v>11214041002</v>
      </c>
      <c r="B88" s="3566" t="s">
        <v>2351</v>
      </c>
      <c r="C88" s="3568" t="s">
        <v>1062</v>
      </c>
      <c r="D88" s="4043">
        <v>8.7200000000000006</v>
      </c>
      <c r="E88" s="3562">
        <f>D88*Оглавление!$B$14</f>
        <v>828.40000000000009</v>
      </c>
      <c r="F88" s="3562">
        <f t="shared" si="5"/>
        <v>828.40000000000009</v>
      </c>
      <c r="H88" s="4009"/>
    </row>
    <row r="89" spans="1:8" s="321" customFormat="1">
      <c r="A89" s="3450" t="s">
        <v>1847</v>
      </c>
      <c r="B89" s="3451"/>
      <c r="C89" s="3452"/>
      <c r="D89" s="3442"/>
      <c r="E89" s="3453"/>
      <c r="F89" s="3454"/>
      <c r="H89" s="4009"/>
    </row>
    <row r="90" spans="1:8">
      <c r="A90" s="3631">
        <v>11214141001</v>
      </c>
      <c r="B90" s="3566" t="s">
        <v>1848</v>
      </c>
      <c r="C90" s="3568" t="s">
        <v>1849</v>
      </c>
      <c r="D90" s="4043">
        <v>4.5599999999999996</v>
      </c>
      <c r="E90" s="3562">
        <f>D90*Оглавление!$B$14</f>
        <v>433.2</v>
      </c>
      <c r="F90" s="3562">
        <f>E90-E90*$B$4/100</f>
        <v>433.2</v>
      </c>
      <c r="H90" s="4009"/>
    </row>
    <row r="91" spans="1:8">
      <c r="A91" s="3450" t="s">
        <v>1850</v>
      </c>
      <c r="B91" s="3451"/>
      <c r="C91" s="3452"/>
      <c r="D91" s="3442"/>
      <c r="E91" s="3453"/>
      <c r="F91" s="3454"/>
      <c r="H91" s="4009"/>
    </row>
    <row r="92" spans="1:8">
      <c r="A92" s="3631">
        <v>11226941001</v>
      </c>
      <c r="B92" s="3566" t="s">
        <v>1851</v>
      </c>
      <c r="C92" s="3568" t="s">
        <v>1852</v>
      </c>
      <c r="D92" s="4043">
        <v>2.87</v>
      </c>
      <c r="E92" s="3562">
        <f>D92*Оглавление!$B$14</f>
        <v>272.65000000000003</v>
      </c>
      <c r="F92" s="3562">
        <f t="shared" ref="F92:F93" si="6">E92-E92*$B$4/100</f>
        <v>272.65000000000003</v>
      </c>
      <c r="H92" s="4009"/>
    </row>
    <row r="93" spans="1:8">
      <c r="A93" s="3631">
        <v>11214441001</v>
      </c>
      <c r="B93" s="3566" t="s">
        <v>1853</v>
      </c>
      <c r="C93" s="3568" t="s">
        <v>1824</v>
      </c>
      <c r="D93" s="4043">
        <v>3.96</v>
      </c>
      <c r="E93" s="3562">
        <f>D93*Оглавление!$B$14</f>
        <v>376.2</v>
      </c>
      <c r="F93" s="3562">
        <f t="shared" si="6"/>
        <v>376.2</v>
      </c>
      <c r="H93" s="4009"/>
    </row>
    <row r="94" spans="1:8">
      <c r="A94" s="3449" t="s">
        <v>321</v>
      </c>
      <c r="B94" s="3451"/>
      <c r="C94" s="3452"/>
      <c r="D94" s="3442"/>
      <c r="E94" s="3453"/>
      <c r="F94" s="3454"/>
      <c r="H94" s="4009"/>
    </row>
    <row r="95" spans="1:8" s="512" customFormat="1">
      <c r="A95" s="3630">
        <v>11231341003</v>
      </c>
      <c r="B95" s="3566">
        <v>40</v>
      </c>
      <c r="C95" s="3568" t="s">
        <v>1849</v>
      </c>
      <c r="D95" s="4043">
        <v>1.5</v>
      </c>
      <c r="E95" s="3562">
        <f>D95*Оглавление!$B$14</f>
        <v>142.5</v>
      </c>
      <c r="F95" s="3562">
        <f t="shared" ref="F95:F97" si="7">E95-E95*$B$4/100</f>
        <v>142.5</v>
      </c>
      <c r="H95" s="4009"/>
    </row>
    <row r="96" spans="1:8">
      <c r="A96" s="3630">
        <v>11214541003</v>
      </c>
      <c r="B96" s="3566">
        <v>50</v>
      </c>
      <c r="C96" s="3568" t="s">
        <v>1849</v>
      </c>
      <c r="D96" s="4043">
        <v>1.67</v>
      </c>
      <c r="E96" s="3562">
        <f>D96*Оглавление!$B$14</f>
        <v>158.65</v>
      </c>
      <c r="F96" s="3562">
        <f t="shared" si="7"/>
        <v>158.65</v>
      </c>
      <c r="H96" s="4009"/>
    </row>
    <row r="97" spans="1:8">
      <c r="A97" s="3630">
        <v>11214741003</v>
      </c>
      <c r="B97" s="3566">
        <v>110</v>
      </c>
      <c r="C97" s="3568" t="s">
        <v>1824</v>
      </c>
      <c r="D97" s="4043">
        <v>3.77</v>
      </c>
      <c r="E97" s="3562">
        <f>D97*Оглавление!$B$14</f>
        <v>358.15</v>
      </c>
      <c r="F97" s="3562">
        <f t="shared" si="7"/>
        <v>358.15</v>
      </c>
      <c r="H97" s="4009"/>
    </row>
    <row r="98" spans="1:8">
      <c r="A98" s="3450" t="s">
        <v>1855</v>
      </c>
      <c r="B98" s="3451"/>
      <c r="C98" s="3452"/>
      <c r="D98" s="3442"/>
      <c r="E98" s="3453"/>
      <c r="F98" s="3454"/>
      <c r="H98" s="4009"/>
    </row>
    <row r="99" spans="1:8" s="512" customFormat="1">
      <c r="A99" s="3630">
        <v>11231441001</v>
      </c>
      <c r="B99" s="3566">
        <v>40</v>
      </c>
      <c r="C99" s="3568" t="s">
        <v>1821</v>
      </c>
      <c r="D99" s="4043">
        <v>3.96</v>
      </c>
      <c r="E99" s="3562">
        <f>D99*Оглавление!$B$14</f>
        <v>376.2</v>
      </c>
      <c r="F99" s="3562">
        <f t="shared" ref="F99:F103" si="8">E99-E99*$B$4/100</f>
        <v>376.2</v>
      </c>
      <c r="H99" s="4009"/>
    </row>
    <row r="100" spans="1:8">
      <c r="A100" s="3630">
        <v>11326241001</v>
      </c>
      <c r="B100" s="3566">
        <v>50</v>
      </c>
      <c r="C100" s="3568" t="s">
        <v>1821</v>
      </c>
      <c r="D100" s="4043">
        <v>4.3600000000000003</v>
      </c>
      <c r="E100" s="3562">
        <f>D100*Оглавление!$B$14</f>
        <v>414.20000000000005</v>
      </c>
      <c r="F100" s="3562">
        <f t="shared" si="8"/>
        <v>414.20000000000005</v>
      </c>
      <c r="H100" s="4009"/>
    </row>
    <row r="101" spans="1:8">
      <c r="A101" s="3630">
        <v>11215841002</v>
      </c>
      <c r="B101" s="3566">
        <v>75</v>
      </c>
      <c r="C101" s="3568" t="s">
        <v>1062</v>
      </c>
      <c r="D101" s="4043">
        <v>9.83</v>
      </c>
      <c r="E101" s="3562">
        <f>D101*Оглавление!$B$14</f>
        <v>933.85</v>
      </c>
      <c r="F101" s="3562">
        <f t="shared" si="8"/>
        <v>933.85</v>
      </c>
      <c r="H101" s="4009"/>
    </row>
    <row r="102" spans="1:8">
      <c r="A102" s="3630">
        <v>11214941001</v>
      </c>
      <c r="B102" s="3566">
        <v>110</v>
      </c>
      <c r="C102" s="3568" t="s">
        <v>1071</v>
      </c>
      <c r="D102" s="4043">
        <v>12.16</v>
      </c>
      <c r="E102" s="3562">
        <f>D102*Оглавление!$B$14</f>
        <v>1155.2</v>
      </c>
      <c r="F102" s="3562">
        <f t="shared" si="8"/>
        <v>1155.2</v>
      </c>
      <c r="H102" s="4009"/>
    </row>
    <row r="103" spans="1:8">
      <c r="A103" s="3630">
        <v>11230981001</v>
      </c>
      <c r="B103" s="3566">
        <v>200</v>
      </c>
      <c r="C103" s="3568" t="s">
        <v>325</v>
      </c>
      <c r="D103" s="4043">
        <v>60.36</v>
      </c>
      <c r="E103" s="3562">
        <f>D103*Оглавление!$B$14</f>
        <v>5734.2</v>
      </c>
      <c r="F103" s="3562">
        <f t="shared" si="8"/>
        <v>5734.2</v>
      </c>
      <c r="H103" s="4009"/>
    </row>
    <row r="104" spans="1:8" s="321" customFormat="1">
      <c r="A104" s="3450" t="s">
        <v>1856</v>
      </c>
      <c r="B104" s="3451"/>
      <c r="C104" s="3452"/>
      <c r="D104" s="3442"/>
      <c r="E104" s="3453"/>
      <c r="F104" s="3454"/>
      <c r="H104" s="4009"/>
    </row>
    <row r="105" spans="1:8">
      <c r="A105" s="3630">
        <v>11326251001</v>
      </c>
      <c r="B105" s="3566">
        <v>50</v>
      </c>
      <c r="C105" s="3568" t="s">
        <v>1821</v>
      </c>
      <c r="D105" s="4043">
        <v>4.3600000000000003</v>
      </c>
      <c r="E105" s="3562">
        <f>D105*Оглавление!$B$14</f>
        <v>414.20000000000005</v>
      </c>
      <c r="F105" s="3562">
        <f t="shared" ref="F105:F108" si="9">E105-E105*$B$4/100</f>
        <v>414.20000000000005</v>
      </c>
      <c r="H105" s="4009"/>
    </row>
    <row r="106" spans="1:8">
      <c r="A106" s="3630">
        <v>11215741002</v>
      </c>
      <c r="B106" s="3566">
        <v>75</v>
      </c>
      <c r="C106" s="3568" t="s">
        <v>1062</v>
      </c>
      <c r="D106" s="4043">
        <v>9.83</v>
      </c>
      <c r="E106" s="3562">
        <f>D106*Оглавление!$B$14</f>
        <v>933.85</v>
      </c>
      <c r="F106" s="3562">
        <f t="shared" si="9"/>
        <v>933.85</v>
      </c>
      <c r="H106" s="4009"/>
    </row>
    <row r="107" spans="1:8">
      <c r="A107" s="3631">
        <v>11215141001</v>
      </c>
      <c r="B107" s="3566">
        <v>110</v>
      </c>
      <c r="C107" s="3568" t="s">
        <v>1071</v>
      </c>
      <c r="D107" s="4043">
        <v>12.16</v>
      </c>
      <c r="E107" s="3562">
        <f>D107*Оглавление!$B$14</f>
        <v>1155.2</v>
      </c>
      <c r="F107" s="3562">
        <f t="shared" si="9"/>
        <v>1155.2</v>
      </c>
      <c r="H107" s="4009"/>
    </row>
    <row r="108" spans="1:8">
      <c r="A108" s="3630">
        <v>11230991001</v>
      </c>
      <c r="B108" s="3566">
        <v>200</v>
      </c>
      <c r="C108" s="3568" t="s">
        <v>325</v>
      </c>
      <c r="D108" s="4043">
        <v>64.28</v>
      </c>
      <c r="E108" s="3562">
        <f>D108*Оглавление!$B$14</f>
        <v>6106.6</v>
      </c>
      <c r="F108" s="3562">
        <f t="shared" si="9"/>
        <v>6106.6</v>
      </c>
      <c r="H108" s="4009"/>
    </row>
    <row r="109" spans="1:8" s="321" customFormat="1">
      <c r="A109" s="3449" t="s">
        <v>1857</v>
      </c>
      <c r="B109" s="3451"/>
      <c r="C109" s="3452"/>
      <c r="D109" s="3442"/>
      <c r="E109" s="3453"/>
      <c r="F109" s="3454"/>
      <c r="H109" s="4009"/>
    </row>
    <row r="110" spans="1:8">
      <c r="A110" s="3633">
        <v>11210391001</v>
      </c>
      <c r="B110" s="3566">
        <v>50</v>
      </c>
      <c r="C110" s="3568" t="s">
        <v>2352</v>
      </c>
      <c r="D110" s="4043">
        <v>12.56</v>
      </c>
      <c r="E110" s="3562">
        <f>D110*Оглавление!$B$14</f>
        <v>1193.2</v>
      </c>
      <c r="F110" s="3562">
        <f t="shared" ref="F110:F111" si="10">E110-E110*$B$4/100</f>
        <v>1193.2</v>
      </c>
      <c r="H110" s="4009"/>
    </row>
    <row r="111" spans="1:8">
      <c r="A111" s="3633">
        <v>11215341004</v>
      </c>
      <c r="B111" s="3566">
        <v>110</v>
      </c>
      <c r="C111" s="3568" t="s">
        <v>1076</v>
      </c>
      <c r="D111" s="4043">
        <v>22.28</v>
      </c>
      <c r="E111" s="3562">
        <f>D111*Оглавление!$B$14</f>
        <v>2116.6</v>
      </c>
      <c r="F111" s="3562">
        <f t="shared" si="10"/>
        <v>2116.6</v>
      </c>
      <c r="H111" s="4009"/>
    </row>
    <row r="112" spans="1:8">
      <c r="A112" s="3450" t="s">
        <v>1858</v>
      </c>
      <c r="B112" s="3451"/>
      <c r="C112" s="3452"/>
      <c r="D112" s="3442"/>
      <c r="E112" s="3453"/>
      <c r="F112" s="3454"/>
      <c r="H112" s="4009"/>
    </row>
    <row r="113" spans="1:8">
      <c r="A113" s="3631">
        <v>11215941001</v>
      </c>
      <c r="B113" s="3566">
        <v>110</v>
      </c>
      <c r="C113" s="3568" t="s">
        <v>1108</v>
      </c>
      <c r="D113" s="4043">
        <v>23.36</v>
      </c>
      <c r="E113" s="3562">
        <f>D113*Оглавление!$B$14</f>
        <v>2219.1999999999998</v>
      </c>
      <c r="F113" s="3562">
        <f>E113-E113*$B$4/100</f>
        <v>2219.1999999999998</v>
      </c>
      <c r="H113" s="4009"/>
    </row>
    <row r="114" spans="1:8">
      <c r="A114" s="3450" t="s">
        <v>1859</v>
      </c>
      <c r="B114" s="3451"/>
      <c r="C114" s="3452"/>
      <c r="D114" s="3442"/>
      <c r="E114" s="3453"/>
      <c r="F114" s="3454"/>
      <c r="H114" s="4009"/>
    </row>
    <row r="115" spans="1:8">
      <c r="A115" s="3631">
        <v>11216041001</v>
      </c>
      <c r="B115" s="3566" t="s">
        <v>1860</v>
      </c>
      <c r="C115" s="3568" t="s">
        <v>441</v>
      </c>
      <c r="D115" s="4043">
        <v>9.83</v>
      </c>
      <c r="E115" s="3562">
        <f>D115*Оглавление!$B$14</f>
        <v>933.85</v>
      </c>
      <c r="F115" s="3562">
        <f t="shared" ref="F115:F117" si="11">E115-E115*$B$4/100</f>
        <v>933.85</v>
      </c>
      <c r="H115" s="4009"/>
    </row>
    <row r="116" spans="1:8">
      <c r="A116" s="3631">
        <v>11216141001</v>
      </c>
      <c r="B116" s="3566" t="s">
        <v>1861</v>
      </c>
      <c r="C116" s="3568" t="s">
        <v>311</v>
      </c>
      <c r="D116" s="4043">
        <v>10.1</v>
      </c>
      <c r="E116" s="3562">
        <f>D116*Оглавление!$B$14</f>
        <v>959.5</v>
      </c>
      <c r="F116" s="3562">
        <f t="shared" si="11"/>
        <v>959.5</v>
      </c>
      <c r="H116" s="4009"/>
    </row>
    <row r="117" spans="1:8">
      <c r="A117" s="3631">
        <v>11216241001</v>
      </c>
      <c r="B117" s="3566" t="s">
        <v>1862</v>
      </c>
      <c r="C117" s="3568" t="s">
        <v>311</v>
      </c>
      <c r="D117" s="4043">
        <v>10.39</v>
      </c>
      <c r="E117" s="3562">
        <f>D117*Оглавление!$B$14</f>
        <v>987.05000000000007</v>
      </c>
      <c r="F117" s="3562">
        <f t="shared" si="11"/>
        <v>987.05000000000007</v>
      </c>
      <c r="H117" s="4009"/>
    </row>
    <row r="118" spans="1:8">
      <c r="A118" s="3450" t="s">
        <v>1863</v>
      </c>
      <c r="B118" s="3451"/>
      <c r="C118" s="3452"/>
      <c r="D118" s="3442"/>
      <c r="E118" s="3453"/>
      <c r="F118" s="3454"/>
      <c r="H118" s="4009"/>
    </row>
    <row r="119" spans="1:8">
      <c r="A119" s="3631">
        <v>11216341001</v>
      </c>
      <c r="B119" s="3566" t="s">
        <v>1864</v>
      </c>
      <c r="C119" s="3568" t="s">
        <v>1054</v>
      </c>
      <c r="D119" s="4043">
        <v>10.39</v>
      </c>
      <c r="E119" s="3562">
        <f>D119*Оглавление!$B$14</f>
        <v>987.05000000000007</v>
      </c>
      <c r="F119" s="3562">
        <f t="shared" ref="F119:F120" si="12">E119-E119*$B$4/100</f>
        <v>987.05000000000007</v>
      </c>
      <c r="H119" s="4009"/>
    </row>
    <row r="120" spans="1:8">
      <c r="A120" s="3631">
        <v>11216441001</v>
      </c>
      <c r="B120" s="3566" t="s">
        <v>1865</v>
      </c>
      <c r="C120" s="3568" t="s">
        <v>1054</v>
      </c>
      <c r="D120" s="4043">
        <v>12.4</v>
      </c>
      <c r="E120" s="3562">
        <f>D120*Оглавление!$B$14</f>
        <v>1178</v>
      </c>
      <c r="F120" s="3562">
        <f t="shared" si="12"/>
        <v>1178</v>
      </c>
      <c r="H120" s="4009"/>
    </row>
    <row r="121" spans="1:8">
      <c r="A121" s="3449" t="s">
        <v>1866</v>
      </c>
      <c r="B121" s="3451"/>
      <c r="C121" s="3452"/>
      <c r="D121" s="3442"/>
      <c r="E121" s="3453"/>
      <c r="F121" s="3454"/>
      <c r="H121" s="4009"/>
    </row>
    <row r="122" spans="1:8">
      <c r="A122" s="3630">
        <v>11220041200</v>
      </c>
      <c r="B122" s="3566">
        <v>75</v>
      </c>
      <c r="C122" s="3568" t="s">
        <v>2353</v>
      </c>
      <c r="D122" s="4043">
        <v>13.87</v>
      </c>
      <c r="E122" s="3562">
        <f>D122*Оглавление!$B$14</f>
        <v>1317.6499999999999</v>
      </c>
      <c r="F122" s="3562">
        <f t="shared" ref="F122:F124" si="13">E122-E122*$B$4/100</f>
        <v>1317.6499999999999</v>
      </c>
      <c r="H122" s="4009"/>
    </row>
    <row r="123" spans="1:8">
      <c r="A123" s="3630">
        <v>11220141200</v>
      </c>
      <c r="B123" s="3566">
        <v>110</v>
      </c>
      <c r="C123" s="3568" t="s">
        <v>2353</v>
      </c>
      <c r="D123" s="4043">
        <v>16.63</v>
      </c>
      <c r="E123" s="3562">
        <f>D123*Оглавление!$B$14</f>
        <v>1579.85</v>
      </c>
      <c r="F123" s="3562">
        <f t="shared" si="13"/>
        <v>1579.85</v>
      </c>
      <c r="H123" s="4009"/>
    </row>
    <row r="124" spans="1:8">
      <c r="A124" s="3631">
        <v>11239241001</v>
      </c>
      <c r="B124" s="3566">
        <v>200</v>
      </c>
      <c r="C124" s="3568" t="s">
        <v>2353</v>
      </c>
      <c r="D124" s="4043">
        <v>53.82</v>
      </c>
      <c r="E124" s="3562">
        <f>D124*Оглавление!$B$14</f>
        <v>5112.8999999999996</v>
      </c>
      <c r="F124" s="3562">
        <f t="shared" si="13"/>
        <v>5112.8999999999996</v>
      </c>
      <c r="H124" s="4009"/>
    </row>
    <row r="125" spans="1:8" s="321" customFormat="1">
      <c r="A125" s="3450" t="s">
        <v>1867</v>
      </c>
      <c r="B125" s="3451"/>
      <c r="C125" s="3452"/>
      <c r="D125" s="3442"/>
      <c r="E125" s="3453"/>
      <c r="F125" s="3454"/>
      <c r="H125" s="4009"/>
    </row>
    <row r="126" spans="1:8">
      <c r="A126" s="3631">
        <v>11205041001</v>
      </c>
      <c r="B126" s="3566" t="s">
        <v>1868</v>
      </c>
      <c r="C126" s="3568" t="s">
        <v>1869</v>
      </c>
      <c r="D126" s="4043">
        <v>3.38</v>
      </c>
      <c r="E126" s="3562">
        <f>D126*Оглавление!$B$14</f>
        <v>321.09999999999997</v>
      </c>
      <c r="F126" s="3562">
        <f t="shared" ref="F126:F127" si="14">E126-E126*$B$4/100</f>
        <v>321.09999999999997</v>
      </c>
      <c r="H126" s="4009"/>
    </row>
    <row r="127" spans="1:8">
      <c r="A127" s="3630">
        <v>11200291002</v>
      </c>
      <c r="B127" s="3566" t="s">
        <v>1870</v>
      </c>
      <c r="C127" s="3568" t="s">
        <v>1871</v>
      </c>
      <c r="D127" s="4043">
        <v>7.99</v>
      </c>
      <c r="E127" s="3562">
        <f>D127*Оглавление!$B$14</f>
        <v>759.05000000000007</v>
      </c>
      <c r="F127" s="3562">
        <f t="shared" si="14"/>
        <v>759.05000000000007</v>
      </c>
      <c r="H127" s="4009"/>
    </row>
    <row r="128" spans="1:8">
      <c r="A128" s="3450" t="s">
        <v>1872</v>
      </c>
      <c r="B128" s="3451"/>
      <c r="C128" s="3452"/>
      <c r="D128" s="3442"/>
      <c r="E128" s="3453"/>
      <c r="F128" s="3454"/>
      <c r="H128" s="4009"/>
    </row>
    <row r="129" spans="1:8">
      <c r="A129" s="3631">
        <v>11205341001</v>
      </c>
      <c r="B129" s="3566" t="s">
        <v>1873</v>
      </c>
      <c r="C129" s="3568" t="s">
        <v>1874</v>
      </c>
      <c r="D129" s="4043">
        <v>3.38</v>
      </c>
      <c r="E129" s="3562">
        <f>D129*Оглавление!$B$14</f>
        <v>321.09999999999997</v>
      </c>
      <c r="F129" s="3562">
        <f t="shared" ref="F129:F130" si="15">E129-E129*$B$4/100</f>
        <v>321.09999999999997</v>
      </c>
      <c r="H129" s="4009"/>
    </row>
    <row r="130" spans="1:8">
      <c r="A130" s="3630">
        <v>11200271002</v>
      </c>
      <c r="B130" s="3566" t="s">
        <v>1870</v>
      </c>
      <c r="C130" s="3568" t="s">
        <v>1875</v>
      </c>
      <c r="D130" s="4043">
        <v>7.99</v>
      </c>
      <c r="E130" s="3562">
        <f>D130*Оглавление!$B$14</f>
        <v>759.05000000000007</v>
      </c>
      <c r="F130" s="3562">
        <f t="shared" si="15"/>
        <v>759.05000000000007</v>
      </c>
      <c r="H130" s="4009"/>
    </row>
    <row r="131" spans="1:8">
      <c r="A131" s="3450" t="s">
        <v>1876</v>
      </c>
      <c r="B131" s="3451"/>
      <c r="C131" s="3452"/>
      <c r="D131" s="3442"/>
      <c r="E131" s="3453"/>
      <c r="F131" s="3454"/>
      <c r="H131" s="4009"/>
    </row>
    <row r="132" spans="1:8">
      <c r="A132" s="3631">
        <v>11210741002</v>
      </c>
      <c r="B132" s="3566" t="s">
        <v>1877</v>
      </c>
      <c r="C132" s="3568" t="s">
        <v>1878</v>
      </c>
      <c r="D132" s="4043">
        <v>0.59</v>
      </c>
      <c r="E132" s="3562">
        <f>D132*Оглавление!$B$14</f>
        <v>56.05</v>
      </c>
      <c r="F132" s="3562">
        <f t="shared" ref="F132:F133" si="16">E132-E132*$B$4/100</f>
        <v>56.05</v>
      </c>
      <c r="H132" s="4009"/>
    </row>
    <row r="133" spans="1:8">
      <c r="A133" s="3631">
        <v>11210841002</v>
      </c>
      <c r="B133" s="3566" t="s">
        <v>1879</v>
      </c>
      <c r="C133" s="3568" t="s">
        <v>1878</v>
      </c>
      <c r="D133" s="4043">
        <v>1.1000000000000001</v>
      </c>
      <c r="E133" s="3562">
        <f>D133*Оглавление!$B$14</f>
        <v>104.50000000000001</v>
      </c>
      <c r="F133" s="3562">
        <f t="shared" si="16"/>
        <v>104.50000000000001</v>
      </c>
      <c r="H133" s="4009"/>
    </row>
    <row r="134" spans="1:8">
      <c r="A134" s="3450" t="s">
        <v>1880</v>
      </c>
      <c r="B134" s="3451"/>
      <c r="C134" s="3452"/>
      <c r="D134" s="3442"/>
      <c r="E134" s="3453"/>
      <c r="F134" s="3454"/>
      <c r="H134" s="4009"/>
    </row>
    <row r="135" spans="1:8">
      <c r="A135" s="3631">
        <v>11262531002</v>
      </c>
      <c r="B135" s="3566" t="s">
        <v>1881</v>
      </c>
      <c r="C135" s="3568" t="s">
        <v>1882</v>
      </c>
      <c r="D135" s="4043">
        <v>1.5</v>
      </c>
      <c r="E135" s="3562">
        <f>D135*Оглавление!$B$14</f>
        <v>142.5</v>
      </c>
      <c r="F135" s="3562">
        <f t="shared" ref="F135:F136" si="17">E135-E135*$B$4/100</f>
        <v>142.5</v>
      </c>
      <c r="H135" s="4009"/>
    </row>
    <row r="136" spans="1:8">
      <c r="A136" s="3631">
        <v>11219131003</v>
      </c>
      <c r="B136" s="3566" t="s">
        <v>1883</v>
      </c>
      <c r="C136" s="3568" t="s">
        <v>1882</v>
      </c>
      <c r="D136" s="4043">
        <v>1.67</v>
      </c>
      <c r="E136" s="3562">
        <f>D136*Оглавление!$B$14</f>
        <v>158.65</v>
      </c>
      <c r="F136" s="3562">
        <f t="shared" si="17"/>
        <v>158.65</v>
      </c>
      <c r="H136" s="4009"/>
    </row>
    <row r="137" spans="1:8">
      <c r="A137" s="3450" t="s">
        <v>1884</v>
      </c>
      <c r="B137" s="3451"/>
      <c r="C137" s="3452"/>
      <c r="D137" s="3442"/>
      <c r="E137" s="3453"/>
      <c r="F137" s="3454"/>
      <c r="H137" s="4009"/>
    </row>
    <row r="138" spans="1:8">
      <c r="A138" s="3630">
        <v>11280011001</v>
      </c>
      <c r="B138" s="3566"/>
      <c r="C138" s="3568" t="s">
        <v>813</v>
      </c>
      <c r="D138" s="4043">
        <v>9.01</v>
      </c>
      <c r="E138" s="3562">
        <f>D138*Оглавление!$B$14</f>
        <v>855.94999999999993</v>
      </c>
      <c r="F138" s="3562">
        <f t="shared" ref="F138:F139" si="18">E138-E138*$B$4/100</f>
        <v>855.94999999999993</v>
      </c>
      <c r="H138" s="4009"/>
    </row>
    <row r="139" spans="1:8">
      <c r="A139" s="3630">
        <v>11280021001</v>
      </c>
      <c r="B139" s="3566"/>
      <c r="C139" s="3568" t="s">
        <v>1885</v>
      </c>
      <c r="D139" s="4043">
        <v>14.45</v>
      </c>
      <c r="E139" s="3562">
        <f>D139*Оглавление!$B$14</f>
        <v>1372.75</v>
      </c>
      <c r="F139" s="3562">
        <f t="shared" si="18"/>
        <v>1372.75</v>
      </c>
      <c r="H139" s="4009"/>
    </row>
    <row r="140" spans="1:8">
      <c r="E140" s="1899"/>
    </row>
    <row r="141" spans="1:8">
      <c r="E141" s="1525"/>
    </row>
  </sheetData>
  <autoFilter ref="A6:F139" xr:uid="{00000000-0009-0000-0000-000070000000}"/>
  <customSheetViews>
    <customSheetView guid="{76FA2CE7-179E-4731-B7AE-63C5E5E79002}" scale="70" fitToPage="1" showAutoFilter="1">
      <selection activeCell="Q51" sqref="Q51"/>
      <pageMargins left="0.17" right="0.17" top="0.17" bottom="0.17" header="0.3" footer="0.3"/>
      <pageSetup paperSize="9" scale="37" orientation="portrait" r:id="rId1"/>
      <autoFilter ref="A6:I140" xr:uid="{00000000-0000-0000-0000-000000000000}"/>
    </customSheetView>
    <customSheetView guid="{24F900A2-7147-4318-9E77-2B71404314A7}" scale="70" fitToPage="1" showAutoFilter="1">
      <selection sqref="A1:H1"/>
      <pageMargins left="0.17" right="0.17" top="0.17" bottom="0.17" header="0.3" footer="0.3"/>
      <pageSetup paperSize="9" scale="37" orientation="portrait" r:id="rId2"/>
      <autoFilter ref="A6:I140" xr:uid="{00000000-0000-0000-0000-000000000000}"/>
    </customSheetView>
    <customSheetView guid="{A02336A9-D2FB-4D03-950A-00B6EBD6A28C}" scale="70" fitToPage="1" showAutoFilter="1">
      <selection sqref="A1:H1"/>
      <pageMargins left="0.17" right="0.17" top="0.17" bottom="0.17" header="0.3" footer="0.3"/>
      <pageSetup paperSize="9" scale="37" orientation="portrait" r:id="rId3"/>
      <autoFilter ref="A6:I140" xr:uid="{00000000-0000-0000-0000-000000000000}"/>
    </customSheetView>
    <customSheetView guid="{3E3E5346-F5D1-49F5-AB0E-78170B65853C}" scale="85" fitToPage="1" topLeftCell="A67">
      <selection activeCell="A89" sqref="A89"/>
      <pageMargins left="0.17" right="0.17" top="0.17" bottom="0.17" header="0.3" footer="0.3"/>
      <pageSetup paperSize="9" scale="37" orientation="portrait" r:id="rId4"/>
    </customSheetView>
    <customSheetView guid="{D7CF3121-CFC0-4E70-8DCD-811E30042E24}" scale="70" fitToPage="1" showAutoFilter="1">
      <selection sqref="A1:H1"/>
      <pageMargins left="0.17" right="0.17" top="0.17" bottom="0.17" header="0.3" footer="0.3"/>
      <pageSetup paperSize="9" scale="37" orientation="portrait" r:id="rId5"/>
      <autoFilter ref="A6:I140" xr:uid="{00000000-0000-0000-0000-000000000000}"/>
    </customSheetView>
    <customSheetView guid="{A76FD505-AF56-4CD8-967A-59C705AF567C}" scale="70" fitToPage="1" showAutoFilter="1">
      <selection sqref="A1:H1"/>
      <pageMargins left="0.17" right="0.17" top="0.17" bottom="0.17" header="0.3" footer="0.3"/>
      <pageSetup paperSize="9" scale="37" orientation="portrait" r:id="rId6"/>
      <autoFilter ref="A6:I140" xr:uid="{00000000-0000-0000-0000-000000000000}"/>
    </customSheetView>
    <customSheetView guid="{B3358888-E690-452C-98EC-431498422E6E}" scale="85" fitToPage="1" topLeftCell="A67">
      <selection activeCell="A89" sqref="A89"/>
      <pageMargins left="0.17" right="0.17" top="0.17" bottom="0.17" header="0.3" footer="0.3"/>
      <pageSetup paperSize="9" scale="37" orientation="portrait" r:id="rId7"/>
    </customSheetView>
    <customSheetView guid="{6108970F-8E7A-462E-A499-E2FD79FB3A77}" scale="85" fitToPage="1" topLeftCell="A67">
      <selection activeCell="A89" sqref="A89"/>
      <pageMargins left="0.17" right="0.17" top="0.17" bottom="0.17" header="0.3" footer="0.3"/>
      <pageSetup paperSize="9" scale="37" orientation="portrait" r:id="rId8"/>
    </customSheetView>
    <customSheetView guid="{45761FB6-8710-4C75-A8B6-5A7FCAACACDF}" scale="85" fitToPage="1" topLeftCell="A67">
      <selection activeCell="A89" sqref="A89"/>
      <pageMargins left="0.17" right="0.17" top="0.17" bottom="0.17" header="0.3" footer="0.3"/>
      <pageSetup paperSize="9" scale="37" orientation="portrait" r:id="rId9"/>
    </customSheetView>
    <customSheetView guid="{C23E91BF-4A86-4D00-A577-1A263DDCB8BC}" scale="70" fitToPage="1" showAutoFilter="1">
      <selection sqref="A1:H1"/>
      <pageMargins left="0.17" right="0.17" top="0.17" bottom="0.17" header="0.3" footer="0.3"/>
      <pageSetup paperSize="9" scale="37" orientation="portrait" r:id="rId10"/>
      <autoFilter ref="A6:I140" xr:uid="{00000000-0000-0000-0000-000000000000}"/>
    </customSheetView>
    <customSheetView guid="{94E74550-0B2B-4B3C-8E97-CCCC46023914}" scale="70" fitToPage="1" showAutoFilter="1">
      <selection sqref="A1:H1"/>
      <pageMargins left="0.17" right="0.17" top="0.17" bottom="0.17" header="0.3" footer="0.3"/>
      <pageSetup paperSize="9" scale="37" orientation="portrait" r:id="rId11"/>
      <autoFilter ref="A6:I140" xr:uid="{00000000-0000-0000-0000-000000000000}"/>
    </customSheetView>
  </customSheetViews>
  <mergeCells count="1">
    <mergeCell ref="A1:F1"/>
  </mergeCells>
  <pageMargins left="0.17" right="0.17" top="0.17" bottom="0.17" header="0.3" footer="0.3"/>
  <pageSetup paperSize="9" scale="39" orientation="portrait" r:id="rId12"/>
  <drawing r:id="rId1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Лист66"/>
  <dimension ref="A1:I48"/>
  <sheetViews>
    <sheetView zoomScaleNormal="100" workbookViewId="0">
      <selection activeCell="K14" sqref="K14"/>
    </sheetView>
  </sheetViews>
  <sheetFormatPr defaultColWidth="9.29296875" defaultRowHeight="14.35"/>
  <cols>
    <col min="1" max="1" width="12.703125" style="3010" customWidth="1"/>
    <col min="2" max="2" width="60.703125" style="3010" customWidth="1"/>
    <col min="3" max="3" width="14.703125" style="3010" customWidth="1"/>
    <col min="4" max="4" width="11.1171875" style="3010" customWidth="1"/>
    <col min="5" max="5" width="13.29296875" style="3464" customWidth="1"/>
    <col min="6" max="6" width="13.29296875" style="3010" customWidth="1"/>
    <col min="7" max="7" width="18.703125" style="3010" customWidth="1"/>
    <col min="8" max="16384" width="9.29296875" style="3010"/>
  </cols>
  <sheetData>
    <row r="1" spans="1:7" ht="18">
      <c r="A1" s="8694" t="s">
        <v>19875</v>
      </c>
      <c r="B1" s="8694"/>
      <c r="C1" s="8694"/>
      <c r="D1" s="8694"/>
      <c r="E1" s="8694"/>
      <c r="F1" s="8694"/>
      <c r="G1" s="8694"/>
    </row>
    <row r="2" spans="1:7">
      <c r="A2" s="3470"/>
      <c r="B2" s="2995"/>
      <c r="C2" s="2390"/>
      <c r="D2" s="3011"/>
      <c r="E2" s="3471"/>
    </row>
    <row r="3" spans="1:7">
      <c r="A3" s="3472"/>
      <c r="B3" s="2995"/>
      <c r="C3" s="2390"/>
      <c r="D3" s="3011"/>
      <c r="E3" s="3471"/>
    </row>
    <row r="4" spans="1:7">
      <c r="A4" s="3160" t="s">
        <v>48</v>
      </c>
      <c r="B4" s="2996">
        <v>0</v>
      </c>
      <c r="C4" s="2390"/>
      <c r="D4" s="3011"/>
      <c r="E4" s="3471"/>
    </row>
    <row r="5" spans="1:7">
      <c r="A5" s="3180"/>
      <c r="B5" s="3473"/>
      <c r="C5" s="2390"/>
      <c r="D5" s="3474"/>
      <c r="E5" s="3471"/>
      <c r="F5" s="3458"/>
      <c r="G5" s="3458"/>
    </row>
    <row r="6" spans="1:7" ht="28.7">
      <c r="A6" s="3475" t="s">
        <v>75</v>
      </c>
      <c r="B6" s="3475" t="s">
        <v>42</v>
      </c>
      <c r="C6" s="3475" t="s">
        <v>1612</v>
      </c>
      <c r="D6" s="3475" t="s">
        <v>77</v>
      </c>
      <c r="E6" s="3476" t="s">
        <v>1038</v>
      </c>
      <c r="F6" s="3476" t="s">
        <v>1039</v>
      </c>
      <c r="G6" s="3476" t="s">
        <v>1267</v>
      </c>
    </row>
    <row r="7" spans="1:7">
      <c r="A7" s="8696" t="s">
        <v>1784</v>
      </c>
      <c r="B7" s="8697"/>
      <c r="C7" s="8697"/>
      <c r="D7" s="8697"/>
      <c r="E7" s="8697"/>
      <c r="F7" s="8697"/>
      <c r="G7" s="8698"/>
    </row>
    <row r="8" spans="1:7" s="3040" customFormat="1">
      <c r="A8" s="3465">
        <v>12174781001</v>
      </c>
      <c r="B8" s="3466" t="s">
        <v>3306</v>
      </c>
      <c r="C8" s="3003"/>
      <c r="D8" s="3467" t="s">
        <v>1691</v>
      </c>
      <c r="E8" s="2399">
        <v>7611.71</v>
      </c>
      <c r="F8" s="3000">
        <f>E8*Оглавление!$B$14</f>
        <v>723112.45</v>
      </c>
      <c r="G8" s="3000">
        <f>F8-F8*$B$4/100</f>
        <v>723112.45</v>
      </c>
    </row>
    <row r="9" spans="1:7" s="3040" customFormat="1">
      <c r="A9" s="3459">
        <v>11377641005</v>
      </c>
      <c r="B9" s="3468" t="s">
        <v>1785</v>
      </c>
      <c r="C9" s="3467"/>
      <c r="D9" s="3467" t="s">
        <v>1691</v>
      </c>
      <c r="E9" s="2399">
        <v>1712.64</v>
      </c>
      <c r="F9" s="3000">
        <f>E9*Оглавление!$B$14</f>
        <v>162700.80000000002</v>
      </c>
      <c r="G9" s="3000">
        <f t="shared" ref="G9:G43" si="0">F9-F9*$B$4/100</f>
        <v>162700.80000000002</v>
      </c>
    </row>
    <row r="10" spans="1:7" s="3040" customFormat="1">
      <c r="A10" s="3459">
        <v>12035971001</v>
      </c>
      <c r="B10" s="3468" t="s">
        <v>3034</v>
      </c>
      <c r="C10" s="3467"/>
      <c r="D10" s="3467" t="s">
        <v>1691</v>
      </c>
      <c r="E10" s="2399">
        <v>5708.78</v>
      </c>
      <c r="F10" s="3000">
        <f>E10*Оглавление!$B$14</f>
        <v>542334.1</v>
      </c>
      <c r="G10" s="3000">
        <f t="shared" si="0"/>
        <v>542334.1</v>
      </c>
    </row>
    <row r="11" spans="1:7" s="3040" customFormat="1">
      <c r="A11" s="3459">
        <v>12036191001</v>
      </c>
      <c r="B11" s="3468" t="s">
        <v>3035</v>
      </c>
      <c r="C11" s="3467"/>
      <c r="D11" s="3467" t="s">
        <v>1691</v>
      </c>
      <c r="E11" s="2399">
        <v>231.84</v>
      </c>
      <c r="F11" s="3000">
        <f>E11*Оглавление!$B$14</f>
        <v>22024.799999999999</v>
      </c>
      <c r="G11" s="3000">
        <f t="shared" si="0"/>
        <v>22024.799999999999</v>
      </c>
    </row>
    <row r="12" spans="1:7" s="3040" customFormat="1">
      <c r="A12" s="3459">
        <v>12168201001</v>
      </c>
      <c r="B12" s="3042" t="s">
        <v>3109</v>
      </c>
      <c r="C12" s="3043"/>
      <c r="D12" s="3349" t="s">
        <v>1691</v>
      </c>
      <c r="E12" s="2399">
        <v>2854.39</v>
      </c>
      <c r="F12" s="3000">
        <f>E12*Оглавление!$B$14</f>
        <v>271167.05</v>
      </c>
      <c r="G12" s="3000">
        <f t="shared" si="0"/>
        <v>271167.05</v>
      </c>
    </row>
    <row r="13" spans="1:7" s="3040" customFormat="1">
      <c r="A13" s="3628">
        <v>11519531002</v>
      </c>
      <c r="B13" s="3634" t="s">
        <v>14319</v>
      </c>
      <c r="C13" s="3635"/>
      <c r="D13" s="3349" t="s">
        <v>1691</v>
      </c>
      <c r="E13" s="4044">
        <v>4771.8500000000004</v>
      </c>
      <c r="F13" s="3000">
        <f>E13*Оглавление!$B$14</f>
        <v>453325.75000000006</v>
      </c>
      <c r="G13" s="3000">
        <f t="shared" ref="G13:G18" si="1">F13-F13*$B$4/100</f>
        <v>453325.75000000006</v>
      </c>
    </row>
    <row r="14" spans="1:7" s="3040" customFormat="1">
      <c r="A14" s="3628">
        <v>11051801001</v>
      </c>
      <c r="B14" s="3634" t="s">
        <v>14323</v>
      </c>
      <c r="C14" s="3635" t="s">
        <v>14322</v>
      </c>
      <c r="D14" s="3349" t="s">
        <v>1691</v>
      </c>
      <c r="E14" s="4044">
        <v>1151.8900000000001</v>
      </c>
      <c r="F14" s="3000">
        <f>E14*Оглавление!$B$14</f>
        <v>109429.55</v>
      </c>
      <c r="G14" s="3000">
        <f t="shared" si="1"/>
        <v>109429.55</v>
      </c>
    </row>
    <row r="15" spans="1:7" s="3040" customFormat="1">
      <c r="A15" s="3628">
        <v>11051631001</v>
      </c>
      <c r="B15" s="3634" t="s">
        <v>14321</v>
      </c>
      <c r="C15" s="3635">
        <v>16</v>
      </c>
      <c r="D15" s="3349" t="s">
        <v>1691</v>
      </c>
      <c r="E15" s="4044">
        <v>102.46</v>
      </c>
      <c r="F15" s="3000">
        <f>E15*Оглавление!$B$14</f>
        <v>9733.6999999999989</v>
      </c>
      <c r="G15" s="3000">
        <f t="shared" si="1"/>
        <v>9733.6999999999989</v>
      </c>
    </row>
    <row r="16" spans="1:7" s="3040" customFormat="1">
      <c r="A16" s="3628" t="s">
        <v>14320</v>
      </c>
      <c r="B16" s="3634" t="s">
        <v>14321</v>
      </c>
      <c r="C16" s="3635">
        <v>20</v>
      </c>
      <c r="D16" s="3349" t="s">
        <v>1691</v>
      </c>
      <c r="E16" s="4044">
        <v>102.46</v>
      </c>
      <c r="F16" s="3000">
        <f>E16*Оглавление!$B$14</f>
        <v>9733.6999999999989</v>
      </c>
      <c r="G16" s="3000">
        <f t="shared" si="1"/>
        <v>9733.6999999999989</v>
      </c>
    </row>
    <row r="17" spans="1:7" s="3040" customFormat="1">
      <c r="A17" s="3628">
        <v>11051651001</v>
      </c>
      <c r="B17" s="3634" t="s">
        <v>14321</v>
      </c>
      <c r="C17" s="3635">
        <v>25</v>
      </c>
      <c r="D17" s="3349" t="s">
        <v>1691</v>
      </c>
      <c r="E17" s="4044">
        <v>119.82</v>
      </c>
      <c r="F17" s="3000">
        <f>E17*Оглавление!$B$14</f>
        <v>11382.9</v>
      </c>
      <c r="G17" s="3000">
        <f t="shared" si="1"/>
        <v>11382.9</v>
      </c>
    </row>
    <row r="18" spans="1:7" s="3040" customFormat="1">
      <c r="A18" s="3628">
        <v>11051661001</v>
      </c>
      <c r="B18" s="3634" t="s">
        <v>14321</v>
      </c>
      <c r="C18" s="3635">
        <v>32</v>
      </c>
      <c r="D18" s="3349" t="s">
        <v>1691</v>
      </c>
      <c r="E18" s="4044">
        <v>133.37</v>
      </c>
      <c r="F18" s="3000">
        <f>E18*Оглавление!$B$14</f>
        <v>12670.15</v>
      </c>
      <c r="G18" s="3000">
        <f t="shared" si="1"/>
        <v>12670.15</v>
      </c>
    </row>
    <row r="19" spans="1:7" s="3040" customFormat="1">
      <c r="A19" s="3459">
        <v>12474841001</v>
      </c>
      <c r="B19" s="3468" t="s">
        <v>1789</v>
      </c>
      <c r="C19" s="3467">
        <v>16</v>
      </c>
      <c r="D19" s="3467" t="s">
        <v>1691</v>
      </c>
      <c r="E19" s="2399">
        <v>11.7</v>
      </c>
      <c r="F19" s="3000">
        <f>E19*Оглавление!$B$14</f>
        <v>1111.5</v>
      </c>
      <c r="G19" s="3000">
        <f t="shared" si="0"/>
        <v>1111.5</v>
      </c>
    </row>
    <row r="20" spans="1:7" s="3040" customFormat="1">
      <c r="A20" s="3459">
        <v>12474941001</v>
      </c>
      <c r="B20" s="3468" t="s">
        <v>1789</v>
      </c>
      <c r="C20" s="3467">
        <v>20</v>
      </c>
      <c r="D20" s="3467" t="s">
        <v>1691</v>
      </c>
      <c r="E20" s="2399">
        <v>13.67</v>
      </c>
      <c r="F20" s="3000">
        <f>E20*Оглавление!$B$14</f>
        <v>1298.6500000000001</v>
      </c>
      <c r="G20" s="3000">
        <f t="shared" si="0"/>
        <v>1298.6500000000001</v>
      </c>
    </row>
    <row r="21" spans="1:7" s="3040" customFormat="1">
      <c r="A21" s="3459">
        <v>11377441001</v>
      </c>
      <c r="B21" s="3468" t="s">
        <v>1786</v>
      </c>
      <c r="C21" s="3469" t="s">
        <v>1792</v>
      </c>
      <c r="D21" s="3467" t="s">
        <v>1691</v>
      </c>
      <c r="E21" s="2399">
        <v>146.57</v>
      </c>
      <c r="F21" s="3000">
        <f>E21*Оглавление!$B$14</f>
        <v>13924.15</v>
      </c>
      <c r="G21" s="3000">
        <f t="shared" si="0"/>
        <v>13924.15</v>
      </c>
    </row>
    <row r="22" spans="1:7" s="3040" customFormat="1">
      <c r="A22" s="3459">
        <v>11373641001</v>
      </c>
      <c r="B22" s="3468" t="s">
        <v>1786</v>
      </c>
      <c r="C22" s="3469" t="s">
        <v>1787</v>
      </c>
      <c r="D22" s="3467" t="s">
        <v>1691</v>
      </c>
      <c r="E22" s="2399">
        <v>157.63</v>
      </c>
      <c r="F22" s="3000">
        <f>E22*Оглавление!$B$14</f>
        <v>14974.85</v>
      </c>
      <c r="G22" s="3000">
        <f>F22-F22*$B$4/100</f>
        <v>14974.85</v>
      </c>
    </row>
    <row r="23" spans="1:7" s="3040" customFormat="1" ht="28.7">
      <c r="A23" s="3459">
        <v>11377541001</v>
      </c>
      <c r="B23" s="3468" t="s">
        <v>1793</v>
      </c>
      <c r="C23" s="3469" t="s">
        <v>1794</v>
      </c>
      <c r="D23" s="3467" t="s">
        <v>1691</v>
      </c>
      <c r="E23" s="2399">
        <v>146.57</v>
      </c>
      <c r="F23" s="3000">
        <f>E23*Оглавление!$B$14</f>
        <v>13924.15</v>
      </c>
      <c r="G23" s="3000">
        <f t="shared" si="0"/>
        <v>13924.15</v>
      </c>
    </row>
    <row r="24" spans="1:7" s="3040" customFormat="1" ht="28.7">
      <c r="A24" s="3459">
        <v>12590491002</v>
      </c>
      <c r="B24" s="3468" t="s">
        <v>1796</v>
      </c>
      <c r="C24" s="3469" t="s">
        <v>1794</v>
      </c>
      <c r="D24" s="3467" t="s">
        <v>1691</v>
      </c>
      <c r="E24" s="2399">
        <v>165.74</v>
      </c>
      <c r="F24" s="3000">
        <f>E24*Оглавление!$B$14</f>
        <v>15745.300000000001</v>
      </c>
      <c r="G24" s="3000">
        <f>F24-F24*$B$4/100</f>
        <v>15745.300000000001</v>
      </c>
    </row>
    <row r="25" spans="1:7" s="3040" customFormat="1" ht="28.7">
      <c r="A25" s="3459">
        <v>11393611002</v>
      </c>
      <c r="B25" s="3468" t="s">
        <v>1795</v>
      </c>
      <c r="C25" s="3469" t="s">
        <v>1792</v>
      </c>
      <c r="D25" s="3467" t="s">
        <v>1691</v>
      </c>
      <c r="E25" s="2399">
        <v>165.74</v>
      </c>
      <c r="F25" s="3000">
        <f>E25*Оглавление!$B$14</f>
        <v>15745.300000000001</v>
      </c>
      <c r="G25" s="3000">
        <f t="shared" si="0"/>
        <v>15745.300000000001</v>
      </c>
    </row>
    <row r="26" spans="1:7" s="3040" customFormat="1" ht="28.7">
      <c r="A26" s="3459">
        <v>12572591002</v>
      </c>
      <c r="B26" s="3468" t="s">
        <v>1788</v>
      </c>
      <c r="C26" s="3467" t="s">
        <v>1787</v>
      </c>
      <c r="D26" s="3467" t="s">
        <v>1691</v>
      </c>
      <c r="E26" s="2399">
        <v>209.93</v>
      </c>
      <c r="F26" s="3000">
        <f>E26*Оглавление!$B$14</f>
        <v>19943.350000000002</v>
      </c>
      <c r="G26" s="3000">
        <f>F26-F26*$B$4/100</f>
        <v>19943.350000000002</v>
      </c>
    </row>
    <row r="27" spans="1:7" s="3040" customFormat="1" ht="28.7">
      <c r="A27" s="3459">
        <v>12018011001</v>
      </c>
      <c r="B27" s="3468" t="s">
        <v>2199</v>
      </c>
      <c r="C27" s="3469" t="s">
        <v>2198</v>
      </c>
      <c r="D27" s="3467" t="s">
        <v>1691</v>
      </c>
      <c r="E27" s="2399">
        <v>226.49</v>
      </c>
      <c r="F27" s="3000">
        <f>E27*Оглавление!$B$14</f>
        <v>21516.55</v>
      </c>
      <c r="G27" s="3000">
        <f t="shared" si="0"/>
        <v>21516.55</v>
      </c>
    </row>
    <row r="28" spans="1:7" s="3040" customFormat="1">
      <c r="A28" s="3460">
        <v>12051331001</v>
      </c>
      <c r="B28" s="3461" t="s">
        <v>3307</v>
      </c>
      <c r="C28" s="3462" t="s">
        <v>3308</v>
      </c>
      <c r="D28" s="3467" t="s">
        <v>1691</v>
      </c>
      <c r="E28" s="2399">
        <v>258.95999999999998</v>
      </c>
      <c r="F28" s="3000">
        <f>E28*Оглавление!$B$14</f>
        <v>24601.199999999997</v>
      </c>
      <c r="G28" s="3000">
        <f>F28-F28*$B$4/100</f>
        <v>24601.199999999997</v>
      </c>
    </row>
    <row r="29" spans="1:7" s="3040" customFormat="1">
      <c r="A29" s="3460">
        <v>11380621001</v>
      </c>
      <c r="B29" s="3461" t="s">
        <v>2886</v>
      </c>
      <c r="C29" s="3349" t="s">
        <v>2887</v>
      </c>
      <c r="D29" s="3349" t="s">
        <v>1691</v>
      </c>
      <c r="E29" s="2399">
        <v>64.38</v>
      </c>
      <c r="F29" s="3000">
        <f>E29*Оглавление!$B$14</f>
        <v>6116.0999999999995</v>
      </c>
      <c r="G29" s="3000">
        <f t="shared" si="0"/>
        <v>6116.0999999999995</v>
      </c>
    </row>
    <row r="30" spans="1:7" s="3040" customFormat="1">
      <c r="A30" s="3459">
        <v>12141761001</v>
      </c>
      <c r="B30" s="3461" t="s">
        <v>3094</v>
      </c>
      <c r="C30" s="618"/>
      <c r="D30" s="3349" t="s">
        <v>1691</v>
      </c>
      <c r="E30" s="2399">
        <v>236.47</v>
      </c>
      <c r="F30" s="3000">
        <f>E30*Оглавление!$B$14</f>
        <v>22464.65</v>
      </c>
      <c r="G30" s="3000">
        <f>F30-F30*$B$4/100</f>
        <v>22464.65</v>
      </c>
    </row>
    <row r="31" spans="1:7" s="3040" customFormat="1">
      <c r="A31" s="3459">
        <v>12141691001</v>
      </c>
      <c r="B31" s="3461" t="s">
        <v>3095</v>
      </c>
      <c r="C31" s="618" t="s">
        <v>3097</v>
      </c>
      <c r="D31" s="3349" t="s">
        <v>1691</v>
      </c>
      <c r="E31" s="2399">
        <v>83.77</v>
      </c>
      <c r="F31" s="3000">
        <f>E31*Оглавление!$B$14</f>
        <v>7958.15</v>
      </c>
      <c r="G31" s="3000">
        <f t="shared" si="0"/>
        <v>7958.15</v>
      </c>
    </row>
    <row r="32" spans="1:7" s="3040" customFormat="1">
      <c r="A32" s="3459">
        <v>12141711001</v>
      </c>
      <c r="B32" s="3461" t="s">
        <v>3095</v>
      </c>
      <c r="C32" s="618" t="s">
        <v>3098</v>
      </c>
      <c r="D32" s="3349" t="s">
        <v>1691</v>
      </c>
      <c r="E32" s="2399">
        <v>83.77</v>
      </c>
      <c r="F32" s="3000">
        <f>E32*Оглавление!$B$14</f>
        <v>7958.15</v>
      </c>
      <c r="G32" s="3000">
        <f t="shared" si="0"/>
        <v>7958.15</v>
      </c>
    </row>
    <row r="33" spans="1:9" s="3040" customFormat="1">
      <c r="A33" s="3459">
        <v>12141721001</v>
      </c>
      <c r="B33" s="3461" t="s">
        <v>3095</v>
      </c>
      <c r="C33" s="618" t="s">
        <v>3099</v>
      </c>
      <c r="D33" s="3349" t="s">
        <v>1691</v>
      </c>
      <c r="E33" s="2399">
        <v>83.77</v>
      </c>
      <c r="F33" s="3000">
        <f>E33*Оглавление!$B$14</f>
        <v>7958.15</v>
      </c>
      <c r="G33" s="3000">
        <f t="shared" si="0"/>
        <v>7958.15</v>
      </c>
    </row>
    <row r="34" spans="1:9" s="3040" customFormat="1">
      <c r="A34" s="3459">
        <v>12141751001</v>
      </c>
      <c r="B34" s="3461" t="s">
        <v>3095</v>
      </c>
      <c r="C34" s="618" t="s">
        <v>3100</v>
      </c>
      <c r="D34" s="3349" t="s">
        <v>1691</v>
      </c>
      <c r="E34" s="2399">
        <v>83.77</v>
      </c>
      <c r="F34" s="3000">
        <f>E34*Оглавление!$B$14</f>
        <v>7958.15</v>
      </c>
      <c r="G34" s="3000">
        <f t="shared" si="0"/>
        <v>7958.15</v>
      </c>
    </row>
    <row r="35" spans="1:9" s="3040" customFormat="1">
      <c r="A35" s="3459">
        <v>11315591001</v>
      </c>
      <c r="B35" s="3461" t="s">
        <v>3095</v>
      </c>
      <c r="C35" s="618" t="s">
        <v>3101</v>
      </c>
      <c r="D35" s="3349" t="s">
        <v>1691</v>
      </c>
      <c r="E35" s="2399">
        <v>83.77</v>
      </c>
      <c r="F35" s="3000">
        <f>E35*Оглавление!$B$14</f>
        <v>7958.15</v>
      </c>
      <c r="G35" s="3000">
        <f t="shared" si="0"/>
        <v>7958.15</v>
      </c>
    </row>
    <row r="36" spans="1:9" s="3040" customFormat="1">
      <c r="A36" s="3459">
        <v>11315651001</v>
      </c>
      <c r="B36" s="3461" t="s">
        <v>3095</v>
      </c>
      <c r="C36" s="618" t="s">
        <v>165</v>
      </c>
      <c r="D36" s="3349" t="s">
        <v>1691</v>
      </c>
      <c r="E36" s="2399">
        <v>83.77</v>
      </c>
      <c r="F36" s="3000">
        <f>E36*Оглавление!$B$14</f>
        <v>7958.15</v>
      </c>
      <c r="G36" s="3000">
        <f t="shared" si="0"/>
        <v>7958.15</v>
      </c>
    </row>
    <row r="37" spans="1:9" s="3040" customFormat="1">
      <c r="A37" s="3459">
        <v>11315671001</v>
      </c>
      <c r="B37" s="3461" t="s">
        <v>3095</v>
      </c>
      <c r="C37" s="618" t="s">
        <v>3102</v>
      </c>
      <c r="D37" s="3349" t="s">
        <v>1691</v>
      </c>
      <c r="E37" s="2399">
        <v>83.77</v>
      </c>
      <c r="F37" s="3000">
        <f>E37*Оглавление!$B$14</f>
        <v>7958.15</v>
      </c>
      <c r="G37" s="3000">
        <f t="shared" si="0"/>
        <v>7958.15</v>
      </c>
    </row>
    <row r="38" spans="1:9" s="3040" customFormat="1">
      <c r="A38" s="3459">
        <v>11315681001</v>
      </c>
      <c r="B38" s="3461" t="s">
        <v>3095</v>
      </c>
      <c r="C38" s="618" t="s">
        <v>3103</v>
      </c>
      <c r="D38" s="3349" t="s">
        <v>1691</v>
      </c>
      <c r="E38" s="2399">
        <v>83.77</v>
      </c>
      <c r="F38" s="3000">
        <f>E38*Оглавление!$B$14</f>
        <v>7958.15</v>
      </c>
      <c r="G38" s="3000">
        <f t="shared" si="0"/>
        <v>7958.15</v>
      </c>
    </row>
    <row r="39" spans="1:9" s="3040" customFormat="1">
      <c r="A39" s="3459">
        <v>12092241001</v>
      </c>
      <c r="B39" s="3461" t="s">
        <v>3096</v>
      </c>
      <c r="C39" s="618" t="s">
        <v>3104</v>
      </c>
      <c r="D39" s="3349" t="s">
        <v>1691</v>
      </c>
      <c r="E39" s="2399">
        <v>94.66</v>
      </c>
      <c r="F39" s="3000">
        <f>E39*Оглавление!$B$14</f>
        <v>8992.6999999999989</v>
      </c>
      <c r="G39" s="3000">
        <f t="shared" si="0"/>
        <v>8992.6999999999989</v>
      </c>
    </row>
    <row r="40" spans="1:9" s="3040" customFormat="1">
      <c r="A40" s="3459">
        <v>12092251001</v>
      </c>
      <c r="B40" s="3461" t="s">
        <v>3096</v>
      </c>
      <c r="C40" s="618" t="s">
        <v>3105</v>
      </c>
      <c r="D40" s="3349" t="s">
        <v>1691</v>
      </c>
      <c r="E40" s="2399">
        <v>94.66</v>
      </c>
      <c r="F40" s="3000">
        <f>E40*Оглавление!$B$14</f>
        <v>8992.6999999999989</v>
      </c>
      <c r="G40" s="3000">
        <f t="shared" si="0"/>
        <v>8992.6999999999989</v>
      </c>
    </row>
    <row r="41" spans="1:9" s="3040" customFormat="1">
      <c r="A41" s="3459">
        <v>12092261001</v>
      </c>
      <c r="B41" s="3461" t="s">
        <v>3096</v>
      </c>
      <c r="C41" s="618" t="s">
        <v>3106</v>
      </c>
      <c r="D41" s="3349" t="s">
        <v>1691</v>
      </c>
      <c r="E41" s="2399">
        <v>94.66</v>
      </c>
      <c r="F41" s="3000">
        <f>E41*Оглавление!$B$14</f>
        <v>8992.6999999999989</v>
      </c>
      <c r="G41" s="3000">
        <f t="shared" si="0"/>
        <v>8992.6999999999989</v>
      </c>
    </row>
    <row r="42" spans="1:9" s="3040" customFormat="1">
      <c r="A42" s="3459">
        <v>12092271001</v>
      </c>
      <c r="B42" s="3461" t="s">
        <v>3096</v>
      </c>
      <c r="C42" s="618" t="s">
        <v>3107</v>
      </c>
      <c r="D42" s="3349" t="s">
        <v>1691</v>
      </c>
      <c r="E42" s="2399">
        <v>94.66</v>
      </c>
      <c r="F42" s="3000">
        <f>E42*Оглавление!$B$14</f>
        <v>8992.6999999999989</v>
      </c>
      <c r="G42" s="3000">
        <f t="shared" si="0"/>
        <v>8992.6999999999989</v>
      </c>
    </row>
    <row r="43" spans="1:9" s="3040" customFormat="1">
      <c r="A43" s="3459">
        <v>12166941001</v>
      </c>
      <c r="B43" s="3461" t="s">
        <v>3108</v>
      </c>
      <c r="C43" s="618" t="s">
        <v>1791</v>
      </c>
      <c r="D43" s="3349" t="s">
        <v>1691</v>
      </c>
      <c r="E43" s="2399">
        <v>66.13</v>
      </c>
      <c r="F43" s="3000">
        <f>E43*Оглавление!$B$14</f>
        <v>6282.3499999999995</v>
      </c>
      <c r="G43" s="3000">
        <f t="shared" si="0"/>
        <v>6282.3499999999995</v>
      </c>
    </row>
    <row r="44" spans="1:9">
      <c r="A44" s="3459">
        <v>12476441001</v>
      </c>
      <c r="B44" s="3468" t="s">
        <v>3319</v>
      </c>
      <c r="C44" s="3467" t="s">
        <v>2197</v>
      </c>
      <c r="D44" s="3467" t="s">
        <v>1691</v>
      </c>
      <c r="E44" s="2399">
        <v>416.5</v>
      </c>
      <c r="F44" s="3000">
        <f>E44*Оглавление!$B$14</f>
        <v>39567.5</v>
      </c>
      <c r="G44" s="3000">
        <f>F44-F44*$B$4/100</f>
        <v>39567.5</v>
      </c>
      <c r="H44" s="3040"/>
      <c r="I44" s="3040"/>
    </row>
    <row r="45" spans="1:9">
      <c r="A45" s="3459">
        <v>12446111001</v>
      </c>
      <c r="B45" s="3477" t="s">
        <v>3318</v>
      </c>
      <c r="C45" s="3043" t="s">
        <v>3315</v>
      </c>
      <c r="D45" s="3467" t="s">
        <v>1691</v>
      </c>
      <c r="E45" s="2399">
        <v>408.18</v>
      </c>
      <c r="F45" s="3000">
        <f>E45*Оглавление!$B$14</f>
        <v>38777.1</v>
      </c>
      <c r="G45" s="3000">
        <f>F45-F45*$B$4/100</f>
        <v>38777.1</v>
      </c>
      <c r="H45" s="3040"/>
      <c r="I45" s="3040"/>
    </row>
    <row r="46" spans="1:9">
      <c r="A46" s="3459">
        <v>11373441001</v>
      </c>
      <c r="B46" s="3477" t="s">
        <v>3320</v>
      </c>
      <c r="C46" s="3043" t="s">
        <v>3315</v>
      </c>
      <c r="D46" s="3467" t="s">
        <v>1691</v>
      </c>
      <c r="E46" s="2399">
        <v>499.92</v>
      </c>
      <c r="F46" s="3000">
        <f>E46*Оглавление!$B$14</f>
        <v>47492.4</v>
      </c>
      <c r="G46" s="3000">
        <f>F46-F46*$B$4/100</f>
        <v>47492.4</v>
      </c>
      <c r="H46" s="3040"/>
      <c r="I46" s="3040"/>
    </row>
    <row r="47" spans="1:9">
      <c r="A47" s="3463">
        <v>12093931001</v>
      </c>
      <c r="B47" s="3463" t="s">
        <v>3317</v>
      </c>
      <c r="C47" s="3043" t="s">
        <v>3315</v>
      </c>
      <c r="D47" s="3467" t="s">
        <v>1691</v>
      </c>
      <c r="E47" s="2399">
        <v>408.18</v>
      </c>
      <c r="F47" s="3000">
        <f>E47*Оглавление!$B$14</f>
        <v>38777.1</v>
      </c>
      <c r="G47" s="3000">
        <f>F47-F47*$B$4/100</f>
        <v>38777.1</v>
      </c>
      <c r="H47" s="3040"/>
      <c r="I47" s="3040"/>
    </row>
    <row r="48" spans="1:9">
      <c r="A48" s="3463">
        <v>12093941001</v>
      </c>
      <c r="B48" s="3463" t="s">
        <v>3317</v>
      </c>
      <c r="C48" s="3043" t="s">
        <v>3316</v>
      </c>
      <c r="D48" s="3467" t="s">
        <v>1691</v>
      </c>
      <c r="E48" s="2399">
        <v>416.5</v>
      </c>
      <c r="F48" s="3000">
        <f>E48*Оглавление!$B$14</f>
        <v>39567.5</v>
      </c>
      <c r="G48" s="3000">
        <f>F48-F48*$B$4/100</f>
        <v>39567.5</v>
      </c>
      <c r="H48" s="3040"/>
      <c r="I48" s="3040"/>
    </row>
  </sheetData>
  <autoFilter ref="A6:G48" xr:uid="{00000000-0009-0000-0000-000071000000}"/>
  <customSheetViews>
    <customSheetView guid="{76FA2CE7-179E-4731-B7AE-63C5E5E79002}" showAutoFilter="1" topLeftCell="A61">
      <selection activeCell="Q51" sqref="Q51"/>
      <pageMargins left="0.7" right="0.7" top="0.75" bottom="0.75" header="0.3" footer="0.3"/>
      <pageSetup paperSize="9" orientation="portrait" r:id="rId1"/>
      <autoFilter ref="A6:H53" xr:uid="{00000000-0000-0000-0000-000000000000}"/>
    </customSheetView>
    <customSheetView guid="{24F900A2-7147-4318-9E77-2B71404314A7}" showAutoFilter="1" topLeftCell="A61">
      <selection sqref="A1:H1"/>
      <pageMargins left="0.7" right="0.7" top="0.75" bottom="0.75" header="0.3" footer="0.3"/>
      <pageSetup paperSize="9" orientation="portrait" r:id="rId2"/>
      <autoFilter ref="A6:H53" xr:uid="{00000000-0000-0000-0000-000000000000}"/>
    </customSheetView>
    <customSheetView guid="{A02336A9-D2FB-4D03-950A-00B6EBD6A28C}" showAutoFilter="1" topLeftCell="A61">
      <selection sqref="A1:H1"/>
      <pageMargins left="0.7" right="0.7" top="0.75" bottom="0.75" header="0.3" footer="0.3"/>
      <pageSetup paperSize="9" orientation="portrait" r:id="rId3"/>
      <autoFilter ref="A6:H53" xr:uid="{00000000-0000-0000-0000-000000000000}"/>
    </customSheetView>
    <customSheetView guid="{3E3E5346-F5D1-49F5-AB0E-78170B65853C}" scale="85" topLeftCell="A19">
      <selection activeCell="B44" sqref="B44"/>
      <pageMargins left="0.7" right="0.7" top="0.75" bottom="0.75" header="0.3" footer="0.3"/>
      <pageSetup paperSize="9" orientation="portrait" r:id="rId4"/>
    </customSheetView>
    <customSheetView guid="{D7CF3121-CFC0-4E70-8DCD-811E30042E24}" showAutoFilter="1" topLeftCell="A61">
      <selection sqref="A1:H1"/>
      <pageMargins left="0.7" right="0.7" top="0.75" bottom="0.75" header="0.3" footer="0.3"/>
      <pageSetup paperSize="9" orientation="portrait" r:id="rId5"/>
      <autoFilter ref="A6:H53" xr:uid="{00000000-0000-0000-0000-000000000000}"/>
    </customSheetView>
    <customSheetView guid="{A76FD505-AF56-4CD8-967A-59C705AF567C}" showAutoFilter="1" topLeftCell="A61">
      <selection sqref="A1:H1"/>
      <pageMargins left="0.7" right="0.7" top="0.75" bottom="0.75" header="0.3" footer="0.3"/>
      <pageSetup paperSize="9" orientation="portrait" r:id="rId6"/>
      <autoFilter ref="A6:I53" xr:uid="{00000000-0000-0000-0000-000000000000}"/>
    </customSheetView>
    <customSheetView guid="{B3358888-E690-452C-98EC-431498422E6E}" scale="85" topLeftCell="A19">
      <selection activeCell="B44" sqref="B44"/>
      <pageMargins left="0.7" right="0.7" top="0.75" bottom="0.75" header="0.3" footer="0.3"/>
      <pageSetup paperSize="9" orientation="portrait" r:id="rId7"/>
    </customSheetView>
    <customSheetView guid="{6108970F-8E7A-462E-A499-E2FD79FB3A77}" scale="85" topLeftCell="A19">
      <selection activeCell="B44" sqref="B44"/>
      <pageMargins left="0.7" right="0.7" top="0.75" bottom="0.75" header="0.3" footer="0.3"/>
      <pageSetup paperSize="9" orientation="portrait" r:id="rId8"/>
    </customSheetView>
    <customSheetView guid="{45761FB6-8710-4C75-A8B6-5A7FCAACACDF}" scale="85" topLeftCell="A19">
      <selection activeCell="B44" sqref="B44"/>
      <pageMargins left="0.7" right="0.7" top="0.75" bottom="0.75" header="0.3" footer="0.3"/>
      <pageSetup paperSize="9" orientation="portrait" r:id="rId9"/>
    </customSheetView>
    <customSheetView guid="{C23E91BF-4A86-4D00-A577-1A263DDCB8BC}" showAutoFilter="1" topLeftCell="A61">
      <selection sqref="A1:H1"/>
      <pageMargins left="0.7" right="0.7" top="0.75" bottom="0.75" header="0.3" footer="0.3"/>
      <pageSetup paperSize="9" orientation="portrait" r:id="rId10"/>
      <autoFilter ref="A6:H53" xr:uid="{00000000-0000-0000-0000-000000000000}"/>
    </customSheetView>
    <customSheetView guid="{94E74550-0B2B-4B3C-8E97-CCCC46023914}" showAutoFilter="1" topLeftCell="A61">
      <selection sqref="A1:H1"/>
      <pageMargins left="0.7" right="0.7" top="0.75" bottom="0.75" header="0.3" footer="0.3"/>
      <pageSetup paperSize="9" orientation="portrait" r:id="rId11"/>
      <autoFilter ref="A6:H53" xr:uid="{00000000-0000-0000-0000-000000000000}"/>
    </customSheetView>
  </customSheetViews>
  <mergeCells count="2">
    <mergeCell ref="A1:G1"/>
    <mergeCell ref="A7:G7"/>
  </mergeCells>
  <pageMargins left="0.7" right="0.7" top="0.75" bottom="0.75" header="0.3" footer="0.3"/>
  <pageSetup paperSize="9" orientation="portrait" r:id="rId12"/>
  <drawing r:id="rId1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Лист69"/>
  <dimension ref="A1:I34"/>
  <sheetViews>
    <sheetView zoomScale="85" zoomScaleNormal="85" workbookViewId="0">
      <selection activeCell="B8" sqref="B8"/>
    </sheetView>
  </sheetViews>
  <sheetFormatPr defaultColWidth="9.29296875" defaultRowHeight="14.35"/>
  <cols>
    <col min="1" max="1" width="12.29296875" style="319" customWidth="1"/>
    <col min="2" max="2" width="55.703125" style="319" customWidth="1"/>
    <col min="3" max="3" width="12.29296875" style="319" bestFit="1" customWidth="1"/>
    <col min="4" max="4" width="14.29296875" style="319" customWidth="1"/>
    <col min="5" max="5" width="13.703125" style="321" customWidth="1"/>
    <col min="6" max="6" width="13.703125" style="319" customWidth="1"/>
    <col min="7" max="7" width="20.41015625" style="319" customWidth="1"/>
    <col min="8" max="16384" width="9.29296875" style="319"/>
  </cols>
  <sheetData>
    <row r="1" spans="1:8" ht="24" customHeight="1">
      <c r="A1" s="7460" t="s">
        <v>19878</v>
      </c>
      <c r="B1" s="7460"/>
      <c r="C1" s="7460"/>
      <c r="D1" s="7460"/>
      <c r="E1" s="7460"/>
      <c r="F1" s="7460"/>
      <c r="G1" s="7460"/>
    </row>
    <row r="2" spans="1:8">
      <c r="A2" s="289"/>
      <c r="B2" s="252"/>
      <c r="C2" s="297"/>
      <c r="D2" s="304"/>
      <c r="E2" s="360"/>
    </row>
    <row r="3" spans="1:8">
      <c r="A3" s="289"/>
      <c r="B3" s="252"/>
      <c r="C3" s="297"/>
      <c r="D3" s="304"/>
      <c r="E3" s="360"/>
      <c r="F3" s="309"/>
      <c r="G3" s="309"/>
    </row>
    <row r="4" spans="1:8" ht="20.100000000000001" customHeight="1">
      <c r="A4" s="18" t="s">
        <v>48</v>
      </c>
      <c r="B4" s="19">
        <v>0</v>
      </c>
      <c r="D4" s="304"/>
      <c r="E4" s="360"/>
    </row>
    <row r="5" spans="1:8">
      <c r="A5" s="307"/>
      <c r="B5" s="252"/>
      <c r="C5" s="298"/>
      <c r="D5" s="308"/>
      <c r="E5" s="360"/>
    </row>
    <row r="6" spans="1:8" ht="25.35">
      <c r="A6" s="2607" t="s">
        <v>75</v>
      </c>
      <c r="B6" s="2608" t="s">
        <v>42</v>
      </c>
      <c r="C6" s="2608" t="s">
        <v>2138</v>
      </c>
      <c r="D6" s="2609" t="s">
        <v>2139</v>
      </c>
      <c r="E6" s="2609" t="s">
        <v>1038</v>
      </c>
      <c r="F6" s="2609" t="s">
        <v>1039</v>
      </c>
      <c r="G6" s="2610" t="s">
        <v>1267</v>
      </c>
    </row>
    <row r="7" spans="1:8" s="1349" customFormat="1">
      <c r="A7" s="8699" t="s">
        <v>2146</v>
      </c>
      <c r="B7" s="8700"/>
      <c r="C7" s="8700"/>
      <c r="D7" s="8700"/>
      <c r="E7" s="8700"/>
      <c r="F7" s="8700"/>
      <c r="G7" s="8701"/>
    </row>
    <row r="8" spans="1:8" s="1349" customFormat="1" ht="24.75" customHeight="1">
      <c r="A8" s="2611">
        <v>12108691100</v>
      </c>
      <c r="B8" s="2612" t="s">
        <v>2140</v>
      </c>
      <c r="C8" s="2613"/>
      <c r="D8" s="2614" t="s">
        <v>1691</v>
      </c>
      <c r="E8" s="4040">
        <v>128.77000000000001</v>
      </c>
      <c r="F8" s="2606">
        <f>E8*[6]Оглавление!$B$14</f>
        <v>12877.000000000002</v>
      </c>
      <c r="G8" s="2615">
        <f>F8-F8*$B$4/100</f>
        <v>12877.000000000002</v>
      </c>
    </row>
    <row r="9" spans="1:8" s="1349" customFormat="1" ht="33.75" customHeight="1">
      <c r="A9" s="2611">
        <v>12274931100</v>
      </c>
      <c r="B9" s="2612" t="s">
        <v>2141</v>
      </c>
      <c r="C9" s="2613"/>
      <c r="D9" s="2614" t="s">
        <v>1691</v>
      </c>
      <c r="E9" s="4040">
        <v>154.82</v>
      </c>
      <c r="F9" s="2606">
        <f>E9*[6]Оглавление!$B$14</f>
        <v>15482</v>
      </c>
      <c r="G9" s="2615">
        <f t="shared" ref="G9:G34" si="0">F9-F9*$B$4/100</f>
        <v>15482</v>
      </c>
      <c r="H9" s="3560"/>
    </row>
    <row r="10" spans="1:8" s="1349" customFormat="1" ht="36.75" customHeight="1">
      <c r="A10" s="2611">
        <v>12029231100</v>
      </c>
      <c r="B10" s="2612" t="s">
        <v>2142</v>
      </c>
      <c r="C10" s="2616"/>
      <c r="D10" s="2614" t="s">
        <v>1691</v>
      </c>
      <c r="E10" s="4040">
        <v>270.92</v>
      </c>
      <c r="F10" s="2606">
        <f>E10*[6]Оглавление!$B$14</f>
        <v>27092</v>
      </c>
      <c r="G10" s="2615">
        <f t="shared" si="0"/>
        <v>27092</v>
      </c>
      <c r="H10" s="3560"/>
    </row>
    <row r="11" spans="1:8" s="1349" customFormat="1" ht="69" customHeight="1">
      <c r="A11" s="2611">
        <v>12270751100</v>
      </c>
      <c r="B11" s="2612" t="s">
        <v>2143</v>
      </c>
      <c r="C11" s="2613"/>
      <c r="D11" s="2614" t="s">
        <v>1691</v>
      </c>
      <c r="E11" s="4040">
        <v>30.76</v>
      </c>
      <c r="F11" s="2606">
        <f>E11*[6]Оглавление!$B$14</f>
        <v>3076</v>
      </c>
      <c r="G11" s="2615">
        <f t="shared" si="0"/>
        <v>3076</v>
      </c>
      <c r="H11" s="3560"/>
    </row>
    <row r="12" spans="1:8" s="1349" customFormat="1">
      <c r="A12" s="8699" t="s">
        <v>2145</v>
      </c>
      <c r="B12" s="8700"/>
      <c r="C12" s="8700"/>
      <c r="D12" s="8700"/>
      <c r="E12" s="8700"/>
      <c r="F12" s="8700"/>
      <c r="G12" s="8701"/>
      <c r="H12" s="3560"/>
    </row>
    <row r="13" spans="1:8" s="1349" customFormat="1" ht="19.5" customHeight="1">
      <c r="A13" s="3628">
        <v>13168211555</v>
      </c>
      <c r="B13" s="3636" t="s">
        <v>14333</v>
      </c>
      <c r="C13" s="3637" t="s">
        <v>14324</v>
      </c>
      <c r="D13" s="2614">
        <v>10</v>
      </c>
      <c r="E13" s="4040">
        <v>78.2</v>
      </c>
      <c r="F13" s="2606">
        <f>E13*[6]Оглавление!$B$14</f>
        <v>7820</v>
      </c>
      <c r="G13" s="2615">
        <f t="shared" si="0"/>
        <v>7820</v>
      </c>
      <c r="H13" s="3560"/>
    </row>
    <row r="14" spans="1:8" s="1349" customFormat="1" ht="19.5" customHeight="1">
      <c r="A14" s="3628">
        <v>13168221555</v>
      </c>
      <c r="B14" s="3636" t="s">
        <v>14333</v>
      </c>
      <c r="C14" s="3637" t="s">
        <v>14325</v>
      </c>
      <c r="D14" s="2614">
        <v>20</v>
      </c>
      <c r="E14" s="4040">
        <v>128.54</v>
      </c>
      <c r="F14" s="2606">
        <f>E14*[6]Оглавление!$B$14</f>
        <v>12854</v>
      </c>
      <c r="G14" s="2615">
        <f t="shared" si="0"/>
        <v>12854</v>
      </c>
      <c r="H14" s="3560"/>
    </row>
    <row r="15" spans="1:8" s="1349" customFormat="1" ht="19.5" customHeight="1">
      <c r="A15" s="3628">
        <v>13168231555</v>
      </c>
      <c r="B15" s="3636" t="s">
        <v>14333</v>
      </c>
      <c r="C15" s="3637" t="s">
        <v>14326</v>
      </c>
      <c r="D15" s="2614">
        <v>30</v>
      </c>
      <c r="E15" s="4040">
        <v>174.26</v>
      </c>
      <c r="F15" s="2606">
        <f>E15*[6]Оглавление!$B$14</f>
        <v>17426</v>
      </c>
      <c r="G15" s="2615">
        <f t="shared" si="0"/>
        <v>17426</v>
      </c>
      <c r="H15" s="3560"/>
    </row>
    <row r="16" spans="1:8" s="1349" customFormat="1" ht="19.5" customHeight="1">
      <c r="A16" s="3628">
        <v>13168241555</v>
      </c>
      <c r="B16" s="3636" t="s">
        <v>14333</v>
      </c>
      <c r="C16" s="3637" t="s">
        <v>14327</v>
      </c>
      <c r="D16" s="2614">
        <v>40</v>
      </c>
      <c r="E16" s="4040">
        <v>214.67</v>
      </c>
      <c r="F16" s="2606">
        <f>E16*[6]Оглавление!$B$14</f>
        <v>21467</v>
      </c>
      <c r="G16" s="2615">
        <f t="shared" si="0"/>
        <v>21467</v>
      </c>
      <c r="H16" s="3560"/>
    </row>
    <row r="17" spans="1:9" s="1349" customFormat="1" ht="19.5" customHeight="1">
      <c r="A17" s="3628">
        <v>13168251555</v>
      </c>
      <c r="B17" s="3636" t="s">
        <v>14333</v>
      </c>
      <c r="C17" s="3637" t="s">
        <v>14328</v>
      </c>
      <c r="D17" s="2614">
        <v>50</v>
      </c>
      <c r="E17" s="4040">
        <v>244.43</v>
      </c>
      <c r="F17" s="2606">
        <f>E17*[6]Оглавление!$B$14</f>
        <v>24443</v>
      </c>
      <c r="G17" s="2615">
        <f t="shared" si="0"/>
        <v>24443</v>
      </c>
      <c r="H17" s="3560"/>
    </row>
    <row r="18" spans="1:9" s="1349" customFormat="1" ht="19.5" customHeight="1">
      <c r="A18" s="3628">
        <v>13168261555</v>
      </c>
      <c r="B18" s="3636" t="s">
        <v>14333</v>
      </c>
      <c r="C18" s="3637" t="s">
        <v>14329</v>
      </c>
      <c r="D18" s="2614">
        <v>60</v>
      </c>
      <c r="E18" s="4040">
        <v>284.52999999999997</v>
      </c>
      <c r="F18" s="2606">
        <f>E18*[6]Оглавление!$B$14</f>
        <v>28452.999999999996</v>
      </c>
      <c r="G18" s="2615">
        <f>F18-F18*$B$4/100</f>
        <v>28452.999999999996</v>
      </c>
      <c r="H18" s="3560"/>
    </row>
    <row r="19" spans="1:9" s="1349" customFormat="1" ht="19.5" customHeight="1">
      <c r="A19" s="3628">
        <v>13168271555</v>
      </c>
      <c r="B19" s="3636" t="s">
        <v>14333</v>
      </c>
      <c r="C19" s="3637" t="s">
        <v>14330</v>
      </c>
      <c r="D19" s="2614">
        <v>80</v>
      </c>
      <c r="E19" s="4040">
        <v>356.63</v>
      </c>
      <c r="F19" s="2606">
        <f>E19*[6]Оглавление!$B$14</f>
        <v>35663</v>
      </c>
      <c r="G19" s="2615">
        <f t="shared" si="0"/>
        <v>35663</v>
      </c>
      <c r="H19" s="3560"/>
    </row>
    <row r="20" spans="1:9" s="1349" customFormat="1" ht="19.5" customHeight="1">
      <c r="A20" s="3628">
        <v>13168281555</v>
      </c>
      <c r="B20" s="3636" t="s">
        <v>14333</v>
      </c>
      <c r="C20" s="3637" t="s">
        <v>14331</v>
      </c>
      <c r="D20" s="2614">
        <v>100</v>
      </c>
      <c r="E20" s="4040">
        <v>431.21</v>
      </c>
      <c r="F20" s="2606">
        <f>E20*[6]Оглавление!$B$14</f>
        <v>43121</v>
      </c>
      <c r="G20" s="2615">
        <f t="shared" si="0"/>
        <v>43121</v>
      </c>
      <c r="H20" s="3560"/>
    </row>
    <row r="21" spans="1:9" s="1349" customFormat="1" ht="19.5" customHeight="1">
      <c r="A21" s="3628">
        <v>13168291555</v>
      </c>
      <c r="B21" s="3636" t="s">
        <v>14333</v>
      </c>
      <c r="C21" s="3637" t="s">
        <v>14332</v>
      </c>
      <c r="D21" s="2614">
        <v>120</v>
      </c>
      <c r="E21" s="4040">
        <v>507.86</v>
      </c>
      <c r="F21" s="2606">
        <f>E21*[6]Оглавление!$B$14</f>
        <v>50786</v>
      </c>
      <c r="G21" s="2615">
        <f t="shared" si="0"/>
        <v>50786</v>
      </c>
      <c r="H21" s="3560"/>
      <c r="I21" s="3590"/>
    </row>
    <row r="22" spans="1:9" s="1349" customFormat="1">
      <c r="A22" s="8699" t="s">
        <v>2144</v>
      </c>
      <c r="B22" s="8700"/>
      <c r="C22" s="8700"/>
      <c r="D22" s="8700"/>
      <c r="E22" s="8700"/>
      <c r="F22" s="8700"/>
      <c r="G22" s="8701"/>
      <c r="H22" s="3560"/>
    </row>
    <row r="23" spans="1:9" s="1349" customFormat="1">
      <c r="A23" s="3628">
        <v>13218991555</v>
      </c>
      <c r="B23" s="3636" t="s">
        <v>14346</v>
      </c>
      <c r="C23" s="2617" t="s">
        <v>14334</v>
      </c>
      <c r="D23" s="2617">
        <v>1</v>
      </c>
      <c r="E23" s="4040">
        <v>153.4</v>
      </c>
      <c r="F23" s="2606">
        <f>E23*[6]Оглавление!$B$14</f>
        <v>15340</v>
      </c>
      <c r="G23" s="2618">
        <f>F23-F23*$B$4/100</f>
        <v>15340</v>
      </c>
      <c r="H23" s="3560"/>
    </row>
    <row r="24" spans="1:9" s="1349" customFormat="1" ht="17.25" customHeight="1">
      <c r="A24" s="3628">
        <v>13168111555</v>
      </c>
      <c r="B24" s="3636" t="s">
        <v>14346</v>
      </c>
      <c r="C24" s="3638" t="s">
        <v>14335</v>
      </c>
      <c r="D24" s="2619">
        <v>1</v>
      </c>
      <c r="E24" s="4040">
        <v>191.03</v>
      </c>
      <c r="F24" s="2606">
        <f>E24*[6]Оглавление!$B$14</f>
        <v>19103</v>
      </c>
      <c r="G24" s="2618">
        <f t="shared" si="0"/>
        <v>19103</v>
      </c>
      <c r="H24" s="3560"/>
    </row>
    <row r="25" spans="1:9" s="1349" customFormat="1" ht="17.25" customHeight="1">
      <c r="A25" s="3628">
        <v>13219001555</v>
      </c>
      <c r="B25" s="3636" t="s">
        <v>14346</v>
      </c>
      <c r="C25" s="2617" t="s">
        <v>14336</v>
      </c>
      <c r="D25" s="2617">
        <v>1</v>
      </c>
      <c r="E25" s="4040">
        <v>223.03</v>
      </c>
      <c r="F25" s="2606">
        <f>E25*[6]Оглавление!$B$14</f>
        <v>22303</v>
      </c>
      <c r="G25" s="2618">
        <f t="shared" si="0"/>
        <v>22303</v>
      </c>
      <c r="H25" s="3560"/>
    </row>
    <row r="26" spans="1:9" s="1349" customFormat="1" ht="17.25" customHeight="1">
      <c r="A26" s="3628">
        <v>13168121555</v>
      </c>
      <c r="B26" s="3636" t="s">
        <v>14346</v>
      </c>
      <c r="C26" s="3637" t="s">
        <v>14337</v>
      </c>
      <c r="D26" s="2614">
        <v>1</v>
      </c>
      <c r="E26" s="4040">
        <v>254.21</v>
      </c>
      <c r="F26" s="2606">
        <f>E26*[6]Оглавление!$B$14</f>
        <v>25421</v>
      </c>
      <c r="G26" s="2615">
        <f t="shared" si="0"/>
        <v>25421</v>
      </c>
      <c r="H26" s="3560"/>
    </row>
    <row r="27" spans="1:9" s="1349" customFormat="1" ht="17.25" customHeight="1">
      <c r="A27" s="3628">
        <v>13219011555</v>
      </c>
      <c r="B27" s="3636" t="s">
        <v>14346</v>
      </c>
      <c r="C27" s="3637" t="s">
        <v>14338</v>
      </c>
      <c r="D27" s="2614">
        <v>1</v>
      </c>
      <c r="E27" s="4040">
        <v>286.13</v>
      </c>
      <c r="F27" s="2606">
        <f>E27*[6]Оглавление!$B$14</f>
        <v>28613</v>
      </c>
      <c r="G27" s="2618">
        <f t="shared" si="0"/>
        <v>28613</v>
      </c>
      <c r="H27" s="3560"/>
    </row>
    <row r="28" spans="1:9" s="1349" customFormat="1" ht="17.25" customHeight="1">
      <c r="A28" s="3628">
        <v>13168131555</v>
      </c>
      <c r="B28" s="3636" t="s">
        <v>14346</v>
      </c>
      <c r="C28" s="3637" t="s">
        <v>14339</v>
      </c>
      <c r="D28" s="2614">
        <v>1</v>
      </c>
      <c r="E28" s="4040">
        <v>318.89</v>
      </c>
      <c r="F28" s="2606">
        <f>E28*[6]Оглавление!$B$14</f>
        <v>31889</v>
      </c>
      <c r="G28" s="2615">
        <f>F28-F28*$B$4/100</f>
        <v>31889</v>
      </c>
      <c r="H28" s="3560"/>
    </row>
    <row r="29" spans="1:9" s="1349" customFormat="1" ht="17.25" customHeight="1">
      <c r="A29" s="3628">
        <v>13219021555</v>
      </c>
      <c r="B29" s="3636" t="s">
        <v>14346</v>
      </c>
      <c r="C29" s="3637" t="s">
        <v>14340</v>
      </c>
      <c r="D29" s="2614">
        <v>1</v>
      </c>
      <c r="E29" s="4040">
        <v>355.86</v>
      </c>
      <c r="F29" s="2606">
        <f>E29*[6]Оглавление!$B$14</f>
        <v>35586</v>
      </c>
      <c r="G29" s="2618">
        <f t="shared" si="0"/>
        <v>35586</v>
      </c>
      <c r="H29" s="3560"/>
    </row>
    <row r="30" spans="1:9" s="1349" customFormat="1" ht="17.25" customHeight="1">
      <c r="A30" s="3628">
        <v>13168141555</v>
      </c>
      <c r="B30" s="3636" t="s">
        <v>14346</v>
      </c>
      <c r="C30" s="3637" t="s">
        <v>14341</v>
      </c>
      <c r="D30" s="2614">
        <v>1</v>
      </c>
      <c r="E30" s="4040">
        <v>391.1</v>
      </c>
      <c r="F30" s="2606">
        <f>E30*[6]Оглавление!$B$14</f>
        <v>39110</v>
      </c>
      <c r="G30" s="2615">
        <f t="shared" si="0"/>
        <v>39110</v>
      </c>
      <c r="H30" s="3560"/>
    </row>
    <row r="31" spans="1:9" s="1349" customFormat="1" ht="17.25" customHeight="1">
      <c r="A31" s="3628">
        <v>13168151555</v>
      </c>
      <c r="B31" s="3636" t="s">
        <v>14346</v>
      </c>
      <c r="C31" s="3637" t="s">
        <v>14342</v>
      </c>
      <c r="D31" s="2614">
        <v>1</v>
      </c>
      <c r="E31" s="4040">
        <v>443.74</v>
      </c>
      <c r="F31" s="2606">
        <f>E31*[6]Оглавление!$B$14</f>
        <v>44374</v>
      </c>
      <c r="G31" s="2615">
        <f t="shared" si="0"/>
        <v>44374</v>
      </c>
      <c r="H31" s="3560"/>
    </row>
    <row r="32" spans="1:9" s="1349" customFormat="1" ht="17.25" customHeight="1">
      <c r="A32" s="3628">
        <v>13168161555</v>
      </c>
      <c r="B32" s="3636" t="s">
        <v>14346</v>
      </c>
      <c r="C32" s="3637" t="s">
        <v>14343</v>
      </c>
      <c r="D32" s="2614">
        <v>1</v>
      </c>
      <c r="E32" s="4040">
        <v>499.4</v>
      </c>
      <c r="F32" s="2606">
        <f>E32*[6]Оглавление!$B$14</f>
        <v>49940</v>
      </c>
      <c r="G32" s="2615">
        <f t="shared" si="0"/>
        <v>49940</v>
      </c>
      <c r="H32" s="3560"/>
    </row>
    <row r="33" spans="1:8" s="1349" customFormat="1" ht="17.25" customHeight="1">
      <c r="A33" s="3628">
        <v>13168171555</v>
      </c>
      <c r="B33" s="3636" t="s">
        <v>14346</v>
      </c>
      <c r="C33" s="3637" t="s">
        <v>14344</v>
      </c>
      <c r="D33" s="2614">
        <v>1</v>
      </c>
      <c r="E33" s="4040">
        <v>555.05999999999995</v>
      </c>
      <c r="F33" s="2606">
        <f>E33*[6]Оглавление!$B$14</f>
        <v>55505.999999999993</v>
      </c>
      <c r="G33" s="2615">
        <f t="shared" si="0"/>
        <v>55505.999999999993</v>
      </c>
      <c r="H33" s="3560"/>
    </row>
    <row r="34" spans="1:8" s="1349" customFormat="1" ht="17.25" customHeight="1">
      <c r="A34" s="3628">
        <v>13168191555</v>
      </c>
      <c r="B34" s="3636" t="s">
        <v>14346</v>
      </c>
      <c r="C34" s="3637" t="s">
        <v>14345</v>
      </c>
      <c r="D34" s="2614">
        <v>1</v>
      </c>
      <c r="E34" s="4040">
        <v>610.70000000000005</v>
      </c>
      <c r="F34" s="2606">
        <f>E34*[6]Оглавление!$B$14</f>
        <v>61070.000000000007</v>
      </c>
      <c r="G34" s="2615">
        <f t="shared" si="0"/>
        <v>61070.000000000007</v>
      </c>
      <c r="H34" s="3560"/>
    </row>
  </sheetData>
  <customSheetViews>
    <customSheetView guid="{76FA2CE7-179E-4731-B7AE-63C5E5E79002}" topLeftCell="A16">
      <selection activeCell="Q51" sqref="Q51"/>
      <pageMargins left="0.7" right="0.7" top="0.75" bottom="0.75" header="0.3" footer="0.3"/>
      <pageSetup paperSize="9" orientation="portrait" r:id="rId1"/>
    </customSheetView>
    <customSheetView guid="{24F900A2-7147-4318-9E77-2B71404314A7}" topLeftCell="A16">
      <selection activeCell="C35" sqref="C35"/>
      <pageMargins left="0.7" right="0.7" top="0.75" bottom="0.75" header="0.3" footer="0.3"/>
      <pageSetup paperSize="9" orientation="portrait" r:id="rId2"/>
    </customSheetView>
    <customSheetView guid="{A02336A9-D2FB-4D03-950A-00B6EBD6A28C}" topLeftCell="A16">
      <selection activeCell="C35" sqref="C35"/>
      <pageMargins left="0.7" right="0.7" top="0.75" bottom="0.75" header="0.3" footer="0.3"/>
      <pageSetup paperSize="9" orientation="portrait" r:id="rId3"/>
    </customSheetView>
    <customSheetView guid="{3E3E5346-F5D1-49F5-AB0E-78170B65853C}">
      <selection activeCell="B19" sqref="B19"/>
      <pageMargins left="0.7" right="0.7" top="0.75" bottom="0.75" header="0.3" footer="0.3"/>
      <pageSetup paperSize="9" orientation="portrait" r:id="rId4"/>
    </customSheetView>
    <customSheetView guid="{D7CF3121-CFC0-4E70-8DCD-811E30042E24}" topLeftCell="A16">
      <selection activeCell="C35" sqref="C35"/>
      <pageMargins left="0.7" right="0.7" top="0.75" bottom="0.75" header="0.3" footer="0.3"/>
      <pageSetup paperSize="9" orientation="portrait" r:id="rId5"/>
    </customSheetView>
    <customSheetView guid="{A76FD505-AF56-4CD8-967A-59C705AF567C}" topLeftCell="A16">
      <selection activeCell="C35" sqref="C35"/>
      <pageMargins left="0.7" right="0.7" top="0.75" bottom="0.75" header="0.3" footer="0.3"/>
      <pageSetup paperSize="9" orientation="portrait" r:id="rId6"/>
    </customSheetView>
    <customSheetView guid="{B3358888-E690-452C-98EC-431498422E6E}">
      <selection activeCell="B19" sqref="B19"/>
      <pageMargins left="0.7" right="0.7" top="0.75" bottom="0.75" header="0.3" footer="0.3"/>
      <pageSetup paperSize="9" orientation="portrait" r:id="rId7"/>
    </customSheetView>
    <customSheetView guid="{6108970F-8E7A-462E-A499-E2FD79FB3A77}">
      <selection activeCell="B19" sqref="B19"/>
      <pageMargins left="0.7" right="0.7" top="0.75" bottom="0.75" header="0.3" footer="0.3"/>
      <pageSetup paperSize="9" orientation="portrait" r:id="rId8"/>
    </customSheetView>
    <customSheetView guid="{45761FB6-8710-4C75-A8B6-5A7FCAACACDF}">
      <selection activeCell="B19" sqref="B19"/>
      <pageMargins left="0.7" right="0.7" top="0.75" bottom="0.75" header="0.3" footer="0.3"/>
      <pageSetup paperSize="9" orientation="portrait" r:id="rId9"/>
    </customSheetView>
    <customSheetView guid="{C23E91BF-4A86-4D00-A577-1A263DDCB8BC}" topLeftCell="A16">
      <selection activeCell="C35" sqref="C35"/>
      <pageMargins left="0.7" right="0.7" top="0.75" bottom="0.75" header="0.3" footer="0.3"/>
      <pageSetup paperSize="9" orientation="portrait" r:id="rId10"/>
    </customSheetView>
    <customSheetView guid="{94E74550-0B2B-4B3C-8E97-CCCC46023914}" topLeftCell="A16">
      <selection activeCell="C35" sqref="C35"/>
      <pageMargins left="0.7" right="0.7" top="0.75" bottom="0.75" header="0.3" footer="0.3"/>
      <pageSetup paperSize="9" orientation="portrait" r:id="rId11"/>
    </customSheetView>
  </customSheetViews>
  <mergeCells count="4">
    <mergeCell ref="A12:G12"/>
    <mergeCell ref="A22:G22"/>
    <mergeCell ref="A1:G1"/>
    <mergeCell ref="A7:G7"/>
  </mergeCells>
  <pageMargins left="0.7" right="0.7" top="0.75" bottom="0.75" header="0.3" footer="0.3"/>
  <pageSetup paperSize="9" orientation="portrait" r:id="rId12"/>
  <drawing r:id="rId1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dimension ref="A1:F41"/>
  <sheetViews>
    <sheetView workbookViewId="0">
      <selection activeCell="J21" sqref="J21"/>
    </sheetView>
  </sheetViews>
  <sheetFormatPr defaultRowHeight="14.35"/>
  <cols>
    <col min="1" max="1" width="20.41015625" customWidth="1"/>
    <col min="2" max="2" width="12.5859375" customWidth="1"/>
    <col min="3" max="3" width="11.703125" customWidth="1"/>
    <col min="4" max="4" width="11.5859375" customWidth="1"/>
    <col min="5" max="5" width="14.5859375" customWidth="1"/>
    <col min="6" max="6" width="14.5859375" style="3999" customWidth="1"/>
  </cols>
  <sheetData>
    <row r="1" spans="1:6" ht="15.75" customHeight="1">
      <c r="A1" s="7377" t="s">
        <v>14733</v>
      </c>
      <c r="B1" s="7377"/>
      <c r="C1" s="7377"/>
      <c r="D1" s="7377"/>
      <c r="E1" s="7377"/>
      <c r="F1"/>
    </row>
    <row r="2" spans="1:6">
      <c r="A2" s="3999"/>
      <c r="B2" s="756"/>
      <c r="C2" s="3558"/>
      <c r="D2" s="3999"/>
      <c r="E2" s="3999"/>
    </row>
    <row r="3" spans="1:6">
      <c r="A3" s="3999"/>
      <c r="B3" s="756"/>
      <c r="C3" s="3558"/>
      <c r="D3" s="3999"/>
      <c r="E3" s="3999"/>
    </row>
    <row r="4" spans="1:6">
      <c r="A4" s="18" t="s">
        <v>48</v>
      </c>
      <c r="B4" s="431"/>
      <c r="C4" s="3558"/>
      <c r="D4" s="3999"/>
      <c r="E4" s="3999"/>
    </row>
    <row r="5" spans="1:6" ht="43">
      <c r="A5" s="4002" t="s">
        <v>14734</v>
      </c>
      <c r="B5" s="4002" t="s">
        <v>75</v>
      </c>
      <c r="C5" s="4002" t="s">
        <v>337</v>
      </c>
      <c r="D5" s="4003" t="s">
        <v>77</v>
      </c>
      <c r="E5" s="4003" t="s">
        <v>4107</v>
      </c>
      <c r="F5" s="4003" t="s">
        <v>8240</v>
      </c>
    </row>
    <row r="6" spans="1:6">
      <c r="A6" s="2750" t="s">
        <v>14735</v>
      </c>
      <c r="B6" s="3745"/>
      <c r="C6" s="4004"/>
      <c r="D6" s="4005"/>
      <c r="E6" s="3745"/>
      <c r="F6" s="3745"/>
    </row>
    <row r="7" spans="1:6">
      <c r="A7" s="8704"/>
      <c r="B7" s="4830" t="s">
        <v>18923</v>
      </c>
      <c r="C7" s="3998">
        <v>550</v>
      </c>
      <c r="D7" s="3998">
        <v>1</v>
      </c>
      <c r="E7" s="3752">
        <v>9585</v>
      </c>
      <c r="F7" s="3752">
        <f>E7-E7*$B$4/100</f>
        <v>9585</v>
      </c>
    </row>
    <row r="8" spans="1:6">
      <c r="A8" s="8705"/>
      <c r="B8" s="4830" t="s">
        <v>18924</v>
      </c>
      <c r="C8" s="3998">
        <v>650</v>
      </c>
      <c r="D8" s="3998">
        <v>1</v>
      </c>
      <c r="E8" s="3752">
        <v>10777</v>
      </c>
      <c r="F8" s="3752">
        <f t="shared" ref="F8:F19" si="0">E8-E8*$B$4/100</f>
        <v>10777</v>
      </c>
    </row>
    <row r="9" spans="1:6">
      <c r="A9" s="8705"/>
      <c r="B9" s="4830" t="s">
        <v>18925</v>
      </c>
      <c r="C9" s="3998">
        <v>750</v>
      </c>
      <c r="D9" s="3998">
        <v>1</v>
      </c>
      <c r="E9" s="3752">
        <v>11982</v>
      </c>
      <c r="F9" s="3752">
        <f t="shared" si="0"/>
        <v>11982</v>
      </c>
    </row>
    <row r="10" spans="1:6">
      <c r="A10" s="8705"/>
      <c r="B10" s="5684" t="s">
        <v>18926</v>
      </c>
      <c r="C10" s="3998">
        <v>850</v>
      </c>
      <c r="D10" s="3998">
        <v>1</v>
      </c>
      <c r="E10" s="3752">
        <v>12085</v>
      </c>
      <c r="F10" s="3752">
        <f t="shared" si="0"/>
        <v>12085</v>
      </c>
    </row>
    <row r="11" spans="1:6" s="5853" customFormat="1">
      <c r="A11" s="8706"/>
      <c r="B11" s="5684" t="s">
        <v>21422</v>
      </c>
      <c r="C11" s="5857">
        <v>950</v>
      </c>
      <c r="D11" s="5857">
        <v>1</v>
      </c>
      <c r="E11" s="5688">
        <v>15100</v>
      </c>
      <c r="F11" s="3752">
        <f t="shared" si="0"/>
        <v>15100</v>
      </c>
    </row>
    <row r="12" spans="1:6">
      <c r="A12" s="8704"/>
      <c r="B12" s="5684" t="s">
        <v>18927</v>
      </c>
      <c r="C12" s="3998">
        <v>550</v>
      </c>
      <c r="D12" s="3998">
        <v>1</v>
      </c>
      <c r="E12" s="3752">
        <v>9585</v>
      </c>
      <c r="F12" s="3752">
        <f t="shared" si="0"/>
        <v>9585</v>
      </c>
    </row>
    <row r="13" spans="1:6">
      <c r="A13" s="8705"/>
      <c r="B13" s="5684" t="s">
        <v>18928</v>
      </c>
      <c r="C13" s="3998">
        <v>650</v>
      </c>
      <c r="D13" s="3998">
        <v>1</v>
      </c>
      <c r="E13" s="3752">
        <v>10777</v>
      </c>
      <c r="F13" s="3752">
        <f t="shared" si="0"/>
        <v>10777</v>
      </c>
    </row>
    <row r="14" spans="1:6">
      <c r="A14" s="8705"/>
      <c r="B14" s="5684" t="s">
        <v>18929</v>
      </c>
      <c r="C14" s="3998">
        <v>750</v>
      </c>
      <c r="D14" s="3998">
        <v>1</v>
      </c>
      <c r="E14" s="3752">
        <v>11982</v>
      </c>
      <c r="F14" s="3752">
        <f t="shared" si="0"/>
        <v>11982</v>
      </c>
    </row>
    <row r="15" spans="1:6">
      <c r="A15" s="8705"/>
      <c r="B15" s="5684" t="s">
        <v>18930</v>
      </c>
      <c r="C15" s="3998">
        <v>850</v>
      </c>
      <c r="D15" s="3998">
        <v>1</v>
      </c>
      <c r="E15" s="3752">
        <v>12085</v>
      </c>
      <c r="F15" s="3752">
        <f t="shared" si="0"/>
        <v>12085</v>
      </c>
    </row>
    <row r="16" spans="1:6" s="5853" customFormat="1">
      <c r="A16" s="8706"/>
      <c r="B16" s="5684" t="s">
        <v>21420</v>
      </c>
      <c r="C16" s="5857">
        <v>950</v>
      </c>
      <c r="D16" s="5857">
        <v>1</v>
      </c>
      <c r="E16" s="5688">
        <v>15100</v>
      </c>
      <c r="F16" s="3752">
        <f t="shared" si="0"/>
        <v>15100</v>
      </c>
    </row>
    <row r="17" spans="1:6">
      <c r="A17" s="8703"/>
      <c r="B17" s="5684" t="s">
        <v>18938</v>
      </c>
      <c r="C17" s="5854">
        <v>550</v>
      </c>
      <c r="D17" s="5854">
        <v>1</v>
      </c>
      <c r="E17" s="5688">
        <v>9585</v>
      </c>
      <c r="F17" s="5688">
        <f t="shared" si="0"/>
        <v>9585</v>
      </c>
    </row>
    <row r="18" spans="1:6">
      <c r="A18" s="8703"/>
      <c r="B18" s="5684" t="s">
        <v>18939</v>
      </c>
      <c r="C18" s="5854">
        <v>650</v>
      </c>
      <c r="D18" s="5854">
        <v>1</v>
      </c>
      <c r="E18" s="5688">
        <v>10777</v>
      </c>
      <c r="F18" s="5688">
        <f t="shared" si="0"/>
        <v>10777</v>
      </c>
    </row>
    <row r="19" spans="1:6">
      <c r="A19" s="8703"/>
      <c r="B19" s="5684" t="s">
        <v>18940</v>
      </c>
      <c r="C19" s="5854">
        <v>750</v>
      </c>
      <c r="D19" s="5854">
        <v>1</v>
      </c>
      <c r="E19" s="5688">
        <v>11982</v>
      </c>
      <c r="F19" s="5688">
        <f t="shared" si="0"/>
        <v>11982</v>
      </c>
    </row>
    <row r="20" spans="1:6">
      <c r="A20" s="8703"/>
      <c r="B20" s="5684" t="s">
        <v>18941</v>
      </c>
      <c r="C20" s="5854">
        <v>850</v>
      </c>
      <c r="D20" s="5854">
        <v>1</v>
      </c>
      <c r="E20" s="5688">
        <v>12085</v>
      </c>
      <c r="F20" s="5688">
        <f>E20-E20*$B$4/100</f>
        <v>12085</v>
      </c>
    </row>
    <row r="21" spans="1:6" s="5853" customFormat="1">
      <c r="A21" s="8703"/>
      <c r="B21" s="5684" t="s">
        <v>21421</v>
      </c>
      <c r="C21" s="5857"/>
      <c r="D21" s="5857"/>
      <c r="E21" s="5688">
        <v>15100</v>
      </c>
      <c r="F21" s="5688">
        <f>E21-E21*$B$4/100</f>
        <v>15100</v>
      </c>
    </row>
    <row r="22" spans="1:6">
      <c r="A22" s="2750" t="s">
        <v>14736</v>
      </c>
      <c r="B22" s="3745"/>
      <c r="C22" s="4001"/>
      <c r="D22" s="4001"/>
      <c r="E22" s="1188"/>
      <c r="F22" s="1188"/>
    </row>
    <row r="23" spans="1:6">
      <c r="A23" s="8702"/>
      <c r="B23" s="4830" t="s">
        <v>18942</v>
      </c>
      <c r="C23" s="3852">
        <v>550</v>
      </c>
      <c r="D23" s="3852">
        <v>1</v>
      </c>
      <c r="E23" s="3752">
        <v>12742</v>
      </c>
      <c r="F23" s="3752">
        <f t="shared" ref="F23:F34" si="1">E23-E23*$B$4/100</f>
        <v>12742</v>
      </c>
    </row>
    <row r="24" spans="1:6">
      <c r="A24" s="8702"/>
      <c r="B24" s="4830" t="s">
        <v>18943</v>
      </c>
      <c r="C24" s="3852">
        <v>650</v>
      </c>
      <c r="D24" s="3852">
        <v>1</v>
      </c>
      <c r="E24" s="3752">
        <v>13526</v>
      </c>
      <c r="F24" s="3752">
        <f t="shared" si="1"/>
        <v>13526</v>
      </c>
    </row>
    <row r="25" spans="1:6">
      <c r="A25" s="8702"/>
      <c r="B25" s="4830" t="s">
        <v>18944</v>
      </c>
      <c r="C25" s="3852">
        <v>750</v>
      </c>
      <c r="D25" s="3852">
        <v>1</v>
      </c>
      <c r="E25" s="3752">
        <v>14629</v>
      </c>
      <c r="F25" s="3752">
        <f t="shared" si="1"/>
        <v>14629</v>
      </c>
    </row>
    <row r="26" spans="1:6">
      <c r="A26" s="8702"/>
      <c r="B26" s="4830" t="s">
        <v>18945</v>
      </c>
      <c r="C26" s="3852">
        <v>850</v>
      </c>
      <c r="D26" s="3852">
        <v>1</v>
      </c>
      <c r="E26" s="3752">
        <v>16055</v>
      </c>
      <c r="F26" s="3752">
        <f t="shared" si="1"/>
        <v>16055</v>
      </c>
    </row>
    <row r="27" spans="1:6">
      <c r="A27" s="8702"/>
      <c r="B27" s="4830" t="s">
        <v>18946</v>
      </c>
      <c r="C27" s="3852">
        <v>550</v>
      </c>
      <c r="D27" s="3852">
        <v>1</v>
      </c>
      <c r="E27" s="3752">
        <v>12742</v>
      </c>
      <c r="F27" s="3752">
        <f t="shared" si="1"/>
        <v>12742</v>
      </c>
    </row>
    <row r="28" spans="1:6">
      <c r="A28" s="8702"/>
      <c r="B28" s="4830" t="s">
        <v>18947</v>
      </c>
      <c r="C28" s="3852">
        <v>650</v>
      </c>
      <c r="D28" s="3852">
        <v>1</v>
      </c>
      <c r="E28" s="3752">
        <v>13526</v>
      </c>
      <c r="F28" s="3752">
        <f t="shared" si="1"/>
        <v>13526</v>
      </c>
    </row>
    <row r="29" spans="1:6">
      <c r="A29" s="8702"/>
      <c r="B29" s="4830" t="s">
        <v>18948</v>
      </c>
      <c r="C29" s="3852">
        <v>750</v>
      </c>
      <c r="D29" s="3852">
        <v>1</v>
      </c>
      <c r="E29" s="3752">
        <v>14629</v>
      </c>
      <c r="F29" s="3752">
        <f t="shared" si="1"/>
        <v>14629</v>
      </c>
    </row>
    <row r="30" spans="1:6">
      <c r="A30" s="8702"/>
      <c r="B30" s="4830" t="s">
        <v>18949</v>
      </c>
      <c r="C30" s="3852">
        <v>850</v>
      </c>
      <c r="D30" s="3852">
        <v>1</v>
      </c>
      <c r="E30" s="3752">
        <v>16055</v>
      </c>
      <c r="F30" s="3752">
        <f t="shared" si="1"/>
        <v>16055</v>
      </c>
    </row>
    <row r="31" spans="1:6">
      <c r="A31" s="8702"/>
      <c r="B31" s="4830" t="s">
        <v>18934</v>
      </c>
      <c r="C31" s="3852">
        <v>550</v>
      </c>
      <c r="D31" s="3852">
        <v>1</v>
      </c>
      <c r="E31" s="3752">
        <v>12742</v>
      </c>
      <c r="F31" s="3752">
        <f t="shared" si="1"/>
        <v>12742</v>
      </c>
    </row>
    <row r="32" spans="1:6">
      <c r="A32" s="8702"/>
      <c r="B32" s="4830" t="s">
        <v>18933</v>
      </c>
      <c r="C32" s="3852">
        <v>650</v>
      </c>
      <c r="D32" s="3852">
        <v>1</v>
      </c>
      <c r="E32" s="3752">
        <v>13526</v>
      </c>
      <c r="F32" s="3752">
        <f t="shared" si="1"/>
        <v>13526</v>
      </c>
    </row>
    <row r="33" spans="1:6">
      <c r="A33" s="8702"/>
      <c r="B33" s="4830" t="s">
        <v>18932</v>
      </c>
      <c r="C33" s="3852">
        <v>750</v>
      </c>
      <c r="D33" s="3852">
        <v>1</v>
      </c>
      <c r="E33" s="3752">
        <v>14629</v>
      </c>
      <c r="F33" s="3752">
        <f t="shared" si="1"/>
        <v>14629</v>
      </c>
    </row>
    <row r="34" spans="1:6">
      <c r="A34" s="8702"/>
      <c r="B34" s="4830" t="s">
        <v>18931</v>
      </c>
      <c r="C34" s="3852">
        <v>850</v>
      </c>
      <c r="D34" s="3852">
        <v>1</v>
      </c>
      <c r="E34" s="3752">
        <v>16055</v>
      </c>
      <c r="F34" s="3752">
        <f t="shared" si="1"/>
        <v>16055</v>
      </c>
    </row>
    <row r="35" spans="1:6">
      <c r="A35" s="3999"/>
      <c r="B35" s="3999"/>
      <c r="C35" s="584"/>
      <c r="D35" s="584"/>
      <c r="E35" s="3999"/>
    </row>
    <row r="36" spans="1:6" ht="43">
      <c r="A36" s="4002" t="s">
        <v>14734</v>
      </c>
      <c r="B36" s="4002" t="s">
        <v>75</v>
      </c>
      <c r="C36" s="4006" t="s">
        <v>1388</v>
      </c>
      <c r="D36" s="4003" t="s">
        <v>77</v>
      </c>
      <c r="E36" s="4003" t="s">
        <v>4107</v>
      </c>
      <c r="F36" s="4003" t="s">
        <v>8240</v>
      </c>
    </row>
    <row r="37" spans="1:6">
      <c r="A37" s="2750" t="s">
        <v>4789</v>
      </c>
      <c r="B37" s="3745"/>
      <c r="C37" s="4004"/>
      <c r="D37" s="4005"/>
      <c r="E37" s="3745"/>
      <c r="F37" s="3745"/>
    </row>
    <row r="38" spans="1:6" ht="65.25" customHeight="1">
      <c r="A38" s="4000"/>
      <c r="B38" s="4106" t="s">
        <v>18937</v>
      </c>
      <c r="C38" s="4007" t="s">
        <v>14737</v>
      </c>
      <c r="D38" s="4007">
        <v>1</v>
      </c>
      <c r="E38" s="3752">
        <v>2928</v>
      </c>
      <c r="F38" s="3757">
        <f t="shared" ref="F38:F41" si="2">E38-E38*$B$4/100</f>
        <v>2928</v>
      </c>
    </row>
    <row r="39" spans="1:6" ht="65.25" customHeight="1">
      <c r="A39" s="4000"/>
      <c r="B39" s="4106" t="s">
        <v>18935</v>
      </c>
      <c r="C39" s="4007" t="s">
        <v>14738</v>
      </c>
      <c r="D39" s="4007">
        <v>1</v>
      </c>
      <c r="E39" s="3752">
        <v>2928</v>
      </c>
      <c r="F39" s="3757">
        <f t="shared" si="2"/>
        <v>2928</v>
      </c>
    </row>
    <row r="40" spans="1:6" ht="65.25" customHeight="1">
      <c r="A40" s="4000"/>
      <c r="B40" s="4106" t="s">
        <v>18936</v>
      </c>
      <c r="C40" s="4007" t="s">
        <v>1430</v>
      </c>
      <c r="D40" s="4007">
        <v>1</v>
      </c>
      <c r="E40" s="3752">
        <v>3046</v>
      </c>
      <c r="F40" s="3757">
        <f t="shared" si="2"/>
        <v>3046</v>
      </c>
    </row>
    <row r="41" spans="1:6" s="5541" customFormat="1" ht="65.25" customHeight="1">
      <c r="A41" s="5549"/>
      <c r="B41" s="4106" t="s">
        <v>20897</v>
      </c>
      <c r="C41" s="5544" t="s">
        <v>1430</v>
      </c>
      <c r="D41" s="5544">
        <v>1</v>
      </c>
      <c r="E41" s="3752">
        <v>3297</v>
      </c>
      <c r="F41" s="3757">
        <f t="shared" si="2"/>
        <v>3297</v>
      </c>
    </row>
  </sheetData>
  <mergeCells count="7">
    <mergeCell ref="A31:A34"/>
    <mergeCell ref="A1:E1"/>
    <mergeCell ref="A23:A26"/>
    <mergeCell ref="A27:A30"/>
    <mergeCell ref="A17:A21"/>
    <mergeCell ref="A7:A11"/>
    <mergeCell ref="A12:A16"/>
  </mergeCell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dimension ref="A1:Q442"/>
  <sheetViews>
    <sheetView topLeftCell="A50" zoomScale="85" zoomScaleNormal="85" workbookViewId="0">
      <selection activeCell="D72" sqref="D72"/>
    </sheetView>
  </sheetViews>
  <sheetFormatPr defaultColWidth="9.29296875" defaultRowHeight="14.35"/>
  <cols>
    <col min="1" max="1" width="25.703125" style="3557" customWidth="1"/>
    <col min="2" max="2" width="13.1171875" style="3557" customWidth="1"/>
    <col min="3" max="3" width="36.1171875" style="3557" customWidth="1"/>
    <col min="4" max="4" width="13.29296875" style="1096" customWidth="1"/>
    <col min="5" max="5" width="12.41015625" style="1096" customWidth="1"/>
    <col min="6" max="6" width="10.29296875" style="4477" bestFit="1" customWidth="1"/>
    <col min="7" max="16384" width="9.29296875" style="4477"/>
  </cols>
  <sheetData>
    <row r="1" spans="1:12" ht="18">
      <c r="A1" s="8714" t="s">
        <v>18321</v>
      </c>
      <c r="B1" s="8714"/>
      <c r="C1" s="8714"/>
      <c r="D1" s="8714"/>
      <c r="E1" s="8714"/>
    </row>
    <row r="4" spans="1:12">
      <c r="A4" s="4251" t="s">
        <v>48</v>
      </c>
      <c r="B4" s="4479">
        <v>0</v>
      </c>
    </row>
    <row r="6" spans="1:12">
      <c r="A6" s="8709" t="s">
        <v>18322</v>
      </c>
      <c r="B6" s="8709"/>
      <c r="C6" s="8709"/>
      <c r="D6" s="8709"/>
      <c r="E6" s="8709"/>
    </row>
    <row r="7" spans="1:12" ht="96.75" customHeight="1">
      <c r="A7" s="8710" t="s">
        <v>18323</v>
      </c>
      <c r="B7" s="8710"/>
      <c r="C7" s="8710"/>
      <c r="D7" s="8710"/>
      <c r="E7" s="8710"/>
    </row>
    <row r="8" spans="1:12" ht="43">
      <c r="A8" s="4480" t="s">
        <v>1586</v>
      </c>
      <c r="B8" s="4480" t="s">
        <v>75</v>
      </c>
      <c r="C8" s="4481" t="s">
        <v>18248</v>
      </c>
      <c r="D8" s="4482" t="s">
        <v>4107</v>
      </c>
      <c r="E8" s="4482" t="s">
        <v>8240</v>
      </c>
    </row>
    <row r="9" spans="1:12">
      <c r="A9" s="8707" t="s">
        <v>18324</v>
      </c>
      <c r="B9" s="8707"/>
      <c r="C9" s="8707"/>
      <c r="D9" s="8707"/>
      <c r="E9" s="8707"/>
    </row>
    <row r="10" spans="1:12">
      <c r="A10" s="8711"/>
      <c r="B10" s="4483">
        <v>13701228</v>
      </c>
      <c r="C10" s="4484" t="s">
        <v>18325</v>
      </c>
      <c r="D10" s="5684">
        <v>16600</v>
      </c>
      <c r="E10" s="4485">
        <f>D10-D10*$B$4</f>
        <v>16600</v>
      </c>
      <c r="F10" s="3745"/>
      <c r="G10" s="5644"/>
    </row>
    <row r="11" spans="1:12">
      <c r="A11" s="8712"/>
      <c r="B11" s="4483">
        <v>13701229</v>
      </c>
      <c r="C11" s="4484" t="s">
        <v>18326</v>
      </c>
      <c r="D11" s="5684">
        <v>18200</v>
      </c>
      <c r="E11" s="4485">
        <f t="shared" ref="E11:E16" si="0">D11-D11*$B$4</f>
        <v>18200</v>
      </c>
      <c r="F11" s="3745"/>
      <c r="G11" s="5644"/>
    </row>
    <row r="12" spans="1:12">
      <c r="A12" s="8712"/>
      <c r="B12" s="4483">
        <v>13701230</v>
      </c>
      <c r="C12" s="4484" t="s">
        <v>18327</v>
      </c>
      <c r="D12" s="5684">
        <v>19500</v>
      </c>
      <c r="E12" s="4485">
        <f t="shared" si="0"/>
        <v>19500</v>
      </c>
      <c r="F12" s="3745"/>
      <c r="G12" s="5644"/>
    </row>
    <row r="13" spans="1:12">
      <c r="A13" s="8712"/>
      <c r="B13" s="4483">
        <v>13701231</v>
      </c>
      <c r="C13" s="4484" t="s">
        <v>18328</v>
      </c>
      <c r="D13" s="5684">
        <v>21300</v>
      </c>
      <c r="E13" s="4485">
        <f t="shared" si="0"/>
        <v>21300</v>
      </c>
      <c r="F13" s="3745"/>
      <c r="G13" s="5644"/>
      <c r="L13" s="4546"/>
    </row>
    <row r="14" spans="1:12">
      <c r="A14" s="8712"/>
      <c r="B14" s="4483">
        <v>13701232</v>
      </c>
      <c r="C14" s="4484" t="s">
        <v>18329</v>
      </c>
      <c r="D14" s="5684">
        <v>23000</v>
      </c>
      <c r="E14" s="4485">
        <f t="shared" si="0"/>
        <v>23000</v>
      </c>
      <c r="F14" s="3745"/>
      <c r="G14" s="5644"/>
    </row>
    <row r="15" spans="1:12">
      <c r="A15" s="8712"/>
      <c r="B15" s="4483">
        <v>13701233</v>
      </c>
      <c r="C15" s="4484" t="s">
        <v>18330</v>
      </c>
      <c r="D15" s="5684">
        <v>24100</v>
      </c>
      <c r="E15" s="4485">
        <f t="shared" si="0"/>
        <v>24100</v>
      </c>
      <c r="F15" s="3745"/>
      <c r="G15" s="5644"/>
    </row>
    <row r="16" spans="1:12">
      <c r="A16" s="8713"/>
      <c r="B16" s="4483">
        <v>13701234</v>
      </c>
      <c r="C16" s="4484" t="s">
        <v>18331</v>
      </c>
      <c r="D16" s="5684">
        <v>26000</v>
      </c>
      <c r="E16" s="4485">
        <f t="shared" si="0"/>
        <v>26000</v>
      </c>
      <c r="F16" s="3745"/>
      <c r="G16" s="5644"/>
    </row>
    <row r="17" spans="1:7">
      <c r="A17" s="8707" t="s">
        <v>18332</v>
      </c>
      <c r="B17" s="8707"/>
      <c r="C17" s="8707"/>
      <c r="D17" s="8707"/>
      <c r="E17" s="8707"/>
      <c r="F17" s="3745"/>
      <c r="G17" s="5644"/>
    </row>
    <row r="18" spans="1:7">
      <c r="A18" s="8711"/>
      <c r="B18" s="4483">
        <v>13701201</v>
      </c>
      <c r="C18" s="4484" t="s">
        <v>18325</v>
      </c>
      <c r="D18" s="5684">
        <v>17400</v>
      </c>
      <c r="E18" s="4485">
        <f t="shared" ref="E18:E24" si="1">D18-D18*$B$4</f>
        <v>17400</v>
      </c>
      <c r="F18" s="3745"/>
      <c r="G18" s="5644"/>
    </row>
    <row r="19" spans="1:7">
      <c r="A19" s="8712"/>
      <c r="B19" s="4483">
        <v>13701202</v>
      </c>
      <c r="C19" s="4484" t="s">
        <v>18326</v>
      </c>
      <c r="D19" s="5684">
        <v>19200</v>
      </c>
      <c r="E19" s="4485">
        <f t="shared" si="1"/>
        <v>19200</v>
      </c>
      <c r="F19" s="3745"/>
      <c r="G19" s="5644"/>
    </row>
    <row r="20" spans="1:7">
      <c r="A20" s="8712"/>
      <c r="B20" s="4483">
        <v>13701203</v>
      </c>
      <c r="C20" s="4484" t="s">
        <v>18327</v>
      </c>
      <c r="D20" s="5684">
        <v>20500</v>
      </c>
      <c r="E20" s="4485">
        <f t="shared" si="1"/>
        <v>20500</v>
      </c>
      <c r="F20" s="3745"/>
      <c r="G20" s="5644"/>
    </row>
    <row r="21" spans="1:7">
      <c r="A21" s="8712"/>
      <c r="B21" s="4483">
        <v>13701204</v>
      </c>
      <c r="C21" s="4484" t="s">
        <v>18328</v>
      </c>
      <c r="D21" s="5684">
        <v>22300</v>
      </c>
      <c r="E21" s="4485">
        <f t="shared" si="1"/>
        <v>22300</v>
      </c>
      <c r="F21" s="3745"/>
      <c r="G21" s="5644"/>
    </row>
    <row r="22" spans="1:7">
      <c r="A22" s="8712"/>
      <c r="B22" s="4483">
        <v>13701205</v>
      </c>
      <c r="C22" s="4484" t="s">
        <v>18329</v>
      </c>
      <c r="D22" s="5684">
        <v>24100</v>
      </c>
      <c r="E22" s="4485">
        <f t="shared" si="1"/>
        <v>24100</v>
      </c>
      <c r="F22" s="3745"/>
      <c r="G22" s="5644"/>
    </row>
    <row r="23" spans="1:7">
      <c r="A23" s="8712"/>
      <c r="B23" s="4483">
        <v>13701206</v>
      </c>
      <c r="C23" s="4484" t="s">
        <v>18330</v>
      </c>
      <c r="D23" s="5684">
        <v>25300</v>
      </c>
      <c r="E23" s="4485">
        <f t="shared" si="1"/>
        <v>25300</v>
      </c>
      <c r="F23" s="3745"/>
      <c r="G23" s="5644"/>
    </row>
    <row r="24" spans="1:7">
      <c r="A24" s="8713"/>
      <c r="B24" s="4483">
        <v>13701207</v>
      </c>
      <c r="C24" s="4484" t="s">
        <v>18331</v>
      </c>
      <c r="D24" s="5684">
        <v>27300</v>
      </c>
      <c r="E24" s="4485">
        <f t="shared" si="1"/>
        <v>27300</v>
      </c>
      <c r="F24" s="3745"/>
      <c r="G24" s="5644"/>
    </row>
    <row r="25" spans="1:7">
      <c r="A25" s="8707" t="s">
        <v>18333</v>
      </c>
      <c r="B25" s="8707"/>
      <c r="C25" s="8707"/>
      <c r="D25" s="8707"/>
      <c r="E25" s="8707"/>
      <c r="F25" s="3745"/>
      <c r="G25" s="5644"/>
    </row>
    <row r="26" spans="1:7">
      <c r="A26" s="8711"/>
      <c r="B26" s="4483">
        <v>13701259</v>
      </c>
      <c r="C26" s="4484" t="s">
        <v>18325</v>
      </c>
      <c r="D26" s="5684">
        <v>17400</v>
      </c>
      <c r="E26" s="4485">
        <f>D26-D26*$B$4</f>
        <v>17400</v>
      </c>
      <c r="F26" s="3745"/>
      <c r="G26" s="5644"/>
    </row>
    <row r="27" spans="1:7">
      <c r="A27" s="8712"/>
      <c r="B27" s="4483">
        <v>13701318</v>
      </c>
      <c r="C27" s="4484" t="s">
        <v>18326</v>
      </c>
      <c r="D27" s="5684">
        <v>19100</v>
      </c>
      <c r="E27" s="4485">
        <f t="shared" ref="E27:E32" si="2">D27-D27*$B$4</f>
        <v>19100</v>
      </c>
      <c r="F27" s="3745"/>
      <c r="G27" s="5644"/>
    </row>
    <row r="28" spans="1:7">
      <c r="A28" s="8712"/>
      <c r="B28" s="4483">
        <v>13701319</v>
      </c>
      <c r="C28" s="4484" t="s">
        <v>18327</v>
      </c>
      <c r="D28" s="5684">
        <v>20400</v>
      </c>
      <c r="E28" s="4485">
        <f t="shared" si="2"/>
        <v>20400</v>
      </c>
      <c r="F28" s="3745"/>
      <c r="G28" s="5644"/>
    </row>
    <row r="29" spans="1:7">
      <c r="A29" s="8712"/>
      <c r="B29" s="4483">
        <v>13701320</v>
      </c>
      <c r="C29" s="4484" t="s">
        <v>18328</v>
      </c>
      <c r="D29" s="5684">
        <v>22300</v>
      </c>
      <c r="E29" s="4485">
        <f t="shared" si="2"/>
        <v>22300</v>
      </c>
      <c r="F29" s="3745"/>
      <c r="G29" s="5644"/>
    </row>
    <row r="30" spans="1:7">
      <c r="A30" s="8712"/>
      <c r="B30" s="4483">
        <v>13701321</v>
      </c>
      <c r="C30" s="4484" t="s">
        <v>18329</v>
      </c>
      <c r="D30" s="5684">
        <v>24100</v>
      </c>
      <c r="E30" s="4485">
        <f t="shared" si="2"/>
        <v>24100</v>
      </c>
      <c r="F30" s="3745"/>
      <c r="G30" s="5644"/>
    </row>
    <row r="31" spans="1:7">
      <c r="A31" s="8712"/>
      <c r="B31" s="4483">
        <v>13701322</v>
      </c>
      <c r="C31" s="4484" t="s">
        <v>18330</v>
      </c>
      <c r="D31" s="5684">
        <v>25300</v>
      </c>
      <c r="E31" s="4485">
        <f t="shared" si="2"/>
        <v>25300</v>
      </c>
      <c r="F31" s="3745"/>
      <c r="G31" s="5644"/>
    </row>
    <row r="32" spans="1:7">
      <c r="A32" s="8713"/>
      <c r="B32" s="4483">
        <v>13701323</v>
      </c>
      <c r="C32" s="4484" t="s">
        <v>18331</v>
      </c>
      <c r="D32" s="5684">
        <v>27200</v>
      </c>
      <c r="E32" s="4485">
        <f t="shared" si="2"/>
        <v>27200</v>
      </c>
      <c r="F32" s="3745"/>
      <c r="G32" s="5644"/>
    </row>
    <row r="33" spans="1:7">
      <c r="A33" s="8707" t="s">
        <v>18334</v>
      </c>
      <c r="B33" s="8707"/>
      <c r="C33" s="8707"/>
      <c r="D33" s="8707"/>
      <c r="E33" s="8707"/>
      <c r="F33" s="3745"/>
      <c r="G33" s="5644"/>
    </row>
    <row r="34" spans="1:7">
      <c r="A34" s="8711"/>
      <c r="B34" s="4483">
        <v>13701219</v>
      </c>
      <c r="C34" s="4484" t="s">
        <v>18325</v>
      </c>
      <c r="D34" s="5684">
        <v>70700</v>
      </c>
      <c r="E34" s="4485">
        <f t="shared" ref="E34:E40" si="3">D34-D34*$B$4</f>
        <v>70700</v>
      </c>
      <c r="F34" s="3745"/>
      <c r="G34" s="5644"/>
    </row>
    <row r="35" spans="1:7">
      <c r="A35" s="8712"/>
      <c r="B35" s="4483">
        <v>13701220</v>
      </c>
      <c r="C35" s="4484" t="s">
        <v>18326</v>
      </c>
      <c r="D35" s="5684">
        <v>80700</v>
      </c>
      <c r="E35" s="4485">
        <f t="shared" si="3"/>
        <v>80700</v>
      </c>
      <c r="F35" s="3745"/>
      <c r="G35" s="5644"/>
    </row>
    <row r="36" spans="1:7">
      <c r="A36" s="8712"/>
      <c r="B36" s="4483">
        <v>13701221</v>
      </c>
      <c r="C36" s="4484" t="s">
        <v>18327</v>
      </c>
      <c r="D36" s="5684">
        <v>90800</v>
      </c>
      <c r="E36" s="4485">
        <f t="shared" si="3"/>
        <v>90800</v>
      </c>
      <c r="F36" s="3745"/>
      <c r="G36" s="5644"/>
    </row>
    <row r="37" spans="1:7">
      <c r="A37" s="8712"/>
      <c r="B37" s="4483">
        <v>13701222</v>
      </c>
      <c r="C37" s="4484" t="s">
        <v>18328</v>
      </c>
      <c r="D37" s="5684">
        <v>100700</v>
      </c>
      <c r="E37" s="4485">
        <f t="shared" si="3"/>
        <v>100700</v>
      </c>
      <c r="F37" s="3745"/>
      <c r="G37" s="5644"/>
    </row>
    <row r="38" spans="1:7">
      <c r="A38" s="8712"/>
      <c r="B38" s="4483">
        <v>13701223</v>
      </c>
      <c r="C38" s="4484" t="s">
        <v>18329</v>
      </c>
      <c r="D38" s="5684">
        <v>110800</v>
      </c>
      <c r="E38" s="4485">
        <f t="shared" si="3"/>
        <v>110800</v>
      </c>
      <c r="F38" s="3745"/>
      <c r="G38" s="5644"/>
    </row>
    <row r="39" spans="1:7">
      <c r="A39" s="8712"/>
      <c r="B39" s="4483">
        <v>13701224</v>
      </c>
      <c r="C39" s="4484" t="s">
        <v>18330</v>
      </c>
      <c r="D39" s="5684">
        <v>120900</v>
      </c>
      <c r="E39" s="4485">
        <f t="shared" si="3"/>
        <v>120900</v>
      </c>
      <c r="F39" s="3745"/>
      <c r="G39" s="5644"/>
    </row>
    <row r="40" spans="1:7">
      <c r="A40" s="8713"/>
      <c r="B40" s="4483">
        <v>13701225</v>
      </c>
      <c r="C40" s="4484" t="s">
        <v>18331</v>
      </c>
      <c r="D40" s="5684">
        <v>125800</v>
      </c>
      <c r="E40" s="4485">
        <f t="shared" si="3"/>
        <v>125800</v>
      </c>
      <c r="F40" s="3745"/>
      <c r="G40" s="5644"/>
    </row>
    <row r="41" spans="1:7">
      <c r="A41" s="8707" t="s">
        <v>18335</v>
      </c>
      <c r="B41" s="8707"/>
      <c r="C41" s="8707"/>
      <c r="D41" s="8707"/>
      <c r="E41" s="8707"/>
      <c r="F41" s="3745"/>
      <c r="G41" s="5644"/>
    </row>
    <row r="42" spans="1:7">
      <c r="A42" s="8711"/>
      <c r="B42" s="4483">
        <v>13701210</v>
      </c>
      <c r="C42" s="4484" t="s">
        <v>18325</v>
      </c>
      <c r="D42" s="5684">
        <v>17500</v>
      </c>
      <c r="E42" s="4485">
        <f t="shared" ref="E42:E48" si="4">D42-D42*$B$4</f>
        <v>17500</v>
      </c>
      <c r="F42" s="3745"/>
      <c r="G42" s="5644"/>
    </row>
    <row r="43" spans="1:7">
      <c r="A43" s="8712"/>
      <c r="B43" s="4483">
        <v>13701211</v>
      </c>
      <c r="C43" s="4484" t="s">
        <v>18326</v>
      </c>
      <c r="D43" s="5684">
        <v>19200</v>
      </c>
      <c r="E43" s="4485">
        <f t="shared" si="4"/>
        <v>19200</v>
      </c>
      <c r="F43" s="3745"/>
      <c r="G43" s="5644"/>
    </row>
    <row r="44" spans="1:7">
      <c r="A44" s="8712"/>
      <c r="B44" s="4483">
        <v>13701212</v>
      </c>
      <c r="C44" s="4484" t="s">
        <v>18327</v>
      </c>
      <c r="D44" s="5684">
        <v>20500</v>
      </c>
      <c r="E44" s="4485">
        <f t="shared" si="4"/>
        <v>20500</v>
      </c>
      <c r="F44" s="3745"/>
      <c r="G44" s="5644"/>
    </row>
    <row r="45" spans="1:7">
      <c r="A45" s="8712"/>
      <c r="B45" s="4483">
        <v>13701213</v>
      </c>
      <c r="C45" s="4484" t="s">
        <v>18328</v>
      </c>
      <c r="D45" s="5684">
        <v>22300</v>
      </c>
      <c r="E45" s="4485">
        <f t="shared" si="4"/>
        <v>22300</v>
      </c>
      <c r="F45" s="3745"/>
      <c r="G45" s="5644"/>
    </row>
    <row r="46" spans="1:7">
      <c r="A46" s="8712"/>
      <c r="B46" s="4483">
        <v>13701214</v>
      </c>
      <c r="C46" s="4484" t="s">
        <v>18329</v>
      </c>
      <c r="D46" s="5684">
        <v>24100</v>
      </c>
      <c r="E46" s="4485">
        <f t="shared" si="4"/>
        <v>24100</v>
      </c>
      <c r="F46" s="3745"/>
      <c r="G46" s="5644"/>
    </row>
    <row r="47" spans="1:7">
      <c r="A47" s="8712"/>
      <c r="B47" s="4483">
        <v>13701215</v>
      </c>
      <c r="C47" s="4484" t="s">
        <v>18330</v>
      </c>
      <c r="D47" s="5684">
        <v>25300</v>
      </c>
      <c r="E47" s="4485">
        <f t="shared" si="4"/>
        <v>25300</v>
      </c>
      <c r="F47" s="3745"/>
      <c r="G47" s="5644"/>
    </row>
    <row r="48" spans="1:7">
      <c r="A48" s="8713"/>
      <c r="B48" s="4483">
        <v>13701216</v>
      </c>
      <c r="C48" s="4484" t="s">
        <v>18331</v>
      </c>
      <c r="D48" s="5684">
        <v>27200</v>
      </c>
      <c r="E48" s="4485">
        <f t="shared" si="4"/>
        <v>27200</v>
      </c>
      <c r="F48" s="3745"/>
      <c r="G48" s="5644"/>
    </row>
    <row r="49" spans="1:8">
      <c r="A49" s="4477"/>
      <c r="B49" s="4477"/>
      <c r="C49" s="4477"/>
      <c r="D49" s="4477"/>
      <c r="E49" s="4477"/>
      <c r="G49" s="5644"/>
    </row>
    <row r="50" spans="1:8" ht="25.5" customHeight="1">
      <c r="A50" s="8709" t="s">
        <v>18336</v>
      </c>
      <c r="B50" s="8709"/>
      <c r="C50" s="8709"/>
      <c r="D50" s="8709"/>
      <c r="E50" s="8709"/>
      <c r="G50" s="5644"/>
    </row>
    <row r="51" spans="1:8" ht="81.75" customHeight="1">
      <c r="A51" s="8710" t="s">
        <v>18337</v>
      </c>
      <c r="B51" s="8710"/>
      <c r="C51" s="8710"/>
      <c r="D51" s="8710"/>
      <c r="E51" s="8710"/>
      <c r="G51" s="5644"/>
    </row>
    <row r="52" spans="1:8" ht="43">
      <c r="A52" s="4480" t="s">
        <v>1586</v>
      </c>
      <c r="B52" s="4480" t="s">
        <v>75</v>
      </c>
      <c r="C52" s="4481" t="s">
        <v>18248</v>
      </c>
      <c r="D52" s="4482" t="s">
        <v>4107</v>
      </c>
      <c r="E52" s="4482" t="s">
        <v>8240</v>
      </c>
      <c r="G52" s="5644"/>
    </row>
    <row r="53" spans="1:8">
      <c r="A53" s="8707" t="s">
        <v>18338</v>
      </c>
      <c r="B53" s="8707"/>
      <c r="C53" s="8707"/>
      <c r="D53" s="8707"/>
      <c r="E53" s="8707"/>
      <c r="G53" s="5644"/>
    </row>
    <row r="54" spans="1:8" ht="27" customHeight="1">
      <c r="A54" s="8711"/>
      <c r="B54" s="4483">
        <v>13702509</v>
      </c>
      <c r="C54" s="4484" t="s">
        <v>18327</v>
      </c>
      <c r="D54" s="5683">
        <v>13600</v>
      </c>
      <c r="E54" s="4485">
        <f t="shared" ref="E54:E56" si="5">D54-D54*$B$4</f>
        <v>13600</v>
      </c>
      <c r="G54" s="5644"/>
    </row>
    <row r="55" spans="1:8" ht="27" customHeight="1">
      <c r="A55" s="8712"/>
      <c r="B55" s="4483">
        <v>13702510</v>
      </c>
      <c r="C55" s="4484" t="s">
        <v>18328</v>
      </c>
      <c r="D55" s="5683">
        <v>14600</v>
      </c>
      <c r="E55" s="4485">
        <f t="shared" si="5"/>
        <v>14600</v>
      </c>
      <c r="F55" s="5643"/>
      <c r="G55" s="5644"/>
    </row>
    <row r="56" spans="1:8" ht="27" customHeight="1">
      <c r="A56" s="8712"/>
      <c r="B56" s="4483">
        <v>13702511</v>
      </c>
      <c r="C56" s="4484" t="s">
        <v>18329</v>
      </c>
      <c r="D56" s="5683">
        <v>15600</v>
      </c>
      <c r="E56" s="4485">
        <f t="shared" si="5"/>
        <v>15600</v>
      </c>
      <c r="F56" s="5643"/>
      <c r="G56" s="5644"/>
    </row>
    <row r="57" spans="1:8" ht="27" customHeight="1">
      <c r="A57" s="8713"/>
      <c r="B57" s="4483">
        <v>13702512</v>
      </c>
      <c r="C57" s="4484" t="s">
        <v>18330</v>
      </c>
      <c r="D57" s="5683">
        <v>16600</v>
      </c>
      <c r="E57" s="4485">
        <f>D57-D57*$B$4</f>
        <v>16600</v>
      </c>
      <c r="F57" s="5643"/>
      <c r="G57" s="5644"/>
    </row>
    <row r="58" spans="1:8">
      <c r="A58" s="8707" t="s">
        <v>18339</v>
      </c>
      <c r="B58" s="8707"/>
      <c r="C58" s="8707"/>
      <c r="D58" s="8707"/>
      <c r="E58" s="8707"/>
      <c r="F58" s="5643"/>
      <c r="G58" s="5644"/>
    </row>
    <row r="59" spans="1:8" ht="26.25" customHeight="1">
      <c r="A59" s="8711"/>
      <c r="B59" s="4483">
        <v>13702516</v>
      </c>
      <c r="C59" s="4484" t="s">
        <v>18327</v>
      </c>
      <c r="D59" s="5683">
        <v>13700</v>
      </c>
      <c r="E59" s="4485">
        <f t="shared" ref="E59:E62" si="6">D59-D59*$B$4</f>
        <v>13700</v>
      </c>
      <c r="F59" s="5643"/>
      <c r="G59" s="5644"/>
    </row>
    <row r="60" spans="1:8" ht="26.25" customHeight="1">
      <c r="A60" s="8712"/>
      <c r="B60" s="4483">
        <v>13702517</v>
      </c>
      <c r="C60" s="4484" t="s">
        <v>18328</v>
      </c>
      <c r="D60" s="5683">
        <v>14900</v>
      </c>
      <c r="E60" s="4485">
        <f t="shared" si="6"/>
        <v>14900</v>
      </c>
      <c r="F60" s="5643"/>
      <c r="G60" s="5644"/>
    </row>
    <row r="61" spans="1:8" ht="26.25" customHeight="1">
      <c r="A61" s="8712"/>
      <c r="B61" s="4483">
        <v>13702518</v>
      </c>
      <c r="C61" s="4484" t="s">
        <v>18329</v>
      </c>
      <c r="D61" s="5683">
        <v>15600</v>
      </c>
      <c r="E61" s="4485">
        <f t="shared" si="6"/>
        <v>15600</v>
      </c>
      <c r="F61" s="5643"/>
      <c r="G61" s="5644"/>
    </row>
    <row r="62" spans="1:8" ht="26.25" customHeight="1">
      <c r="A62" s="8713"/>
      <c r="B62" s="4483">
        <v>13702519</v>
      </c>
      <c r="C62" s="4484" t="s">
        <v>18330</v>
      </c>
      <c r="D62" s="5683">
        <v>16700</v>
      </c>
      <c r="E62" s="4485">
        <f t="shared" si="6"/>
        <v>16700</v>
      </c>
      <c r="F62" s="5643"/>
      <c r="G62" s="5644"/>
      <c r="H62" s="4546"/>
    </row>
    <row r="63" spans="1:8" ht="17.25" customHeight="1">
      <c r="A63" s="4477"/>
      <c r="B63" s="4477"/>
      <c r="C63" s="4477"/>
      <c r="D63" s="4477"/>
      <c r="E63" s="4477"/>
      <c r="F63" s="5643"/>
      <c r="G63" s="5644"/>
    </row>
    <row r="64" spans="1:8" ht="26.25" customHeight="1">
      <c r="A64" s="8709" t="s">
        <v>18340</v>
      </c>
      <c r="B64" s="8709"/>
      <c r="C64" s="8709"/>
      <c r="D64" s="8709"/>
      <c r="E64" s="8709"/>
      <c r="F64" s="5643"/>
      <c r="G64" s="5644"/>
    </row>
    <row r="65" spans="1:7" ht="89.25" customHeight="1">
      <c r="A65" s="8710" t="s">
        <v>18341</v>
      </c>
      <c r="B65" s="8710"/>
      <c r="C65" s="8710"/>
      <c r="D65" s="8710"/>
      <c r="E65" s="8710"/>
      <c r="F65" s="5643"/>
      <c r="G65" s="5644"/>
    </row>
    <row r="66" spans="1:7" ht="26.25" customHeight="1">
      <c r="A66" s="4480" t="s">
        <v>1586</v>
      </c>
      <c r="B66" s="4480" t="s">
        <v>75</v>
      </c>
      <c r="C66" s="4481" t="s">
        <v>18248</v>
      </c>
      <c r="D66" s="4482" t="s">
        <v>4107</v>
      </c>
      <c r="E66" s="4482" t="s">
        <v>8240</v>
      </c>
      <c r="F66" s="5643"/>
      <c r="G66" s="5644"/>
    </row>
    <row r="67" spans="1:7">
      <c r="A67" s="8707" t="s">
        <v>18342</v>
      </c>
      <c r="B67" s="8707"/>
      <c r="C67" s="8707"/>
      <c r="D67" s="8707"/>
      <c r="E67" s="8707"/>
      <c r="F67" s="5643"/>
      <c r="G67" s="5644"/>
    </row>
    <row r="68" spans="1:7">
      <c r="A68" s="8711"/>
      <c r="B68" s="4483">
        <v>13100001</v>
      </c>
      <c r="C68" s="4484" t="s">
        <v>18325</v>
      </c>
      <c r="D68" s="5682">
        <v>16600</v>
      </c>
      <c r="E68" s="4485">
        <f t="shared" ref="E68:E74" si="7">D68-D68*$B$4</f>
        <v>16600</v>
      </c>
      <c r="F68" s="5643"/>
      <c r="G68" s="5644"/>
    </row>
    <row r="69" spans="1:7">
      <c r="A69" s="8712"/>
      <c r="B69" s="4483">
        <v>13100002</v>
      </c>
      <c r="C69" s="4484" t="s">
        <v>18326</v>
      </c>
      <c r="D69" s="5682">
        <v>18300</v>
      </c>
      <c r="E69" s="4485">
        <f t="shared" si="7"/>
        <v>18300</v>
      </c>
      <c r="F69" s="5643"/>
      <c r="G69" s="5644"/>
    </row>
    <row r="70" spans="1:7">
      <c r="A70" s="8712"/>
      <c r="B70" s="4483">
        <v>13100003</v>
      </c>
      <c r="C70" s="4484" t="s">
        <v>18327</v>
      </c>
      <c r="D70" s="5682">
        <v>19600</v>
      </c>
      <c r="E70" s="4485">
        <f t="shared" si="7"/>
        <v>19600</v>
      </c>
      <c r="F70" s="5643"/>
      <c r="G70" s="5644"/>
    </row>
    <row r="71" spans="1:7">
      <c r="A71" s="8712"/>
      <c r="B71" s="4483">
        <v>13100004</v>
      </c>
      <c r="C71" s="4484" t="s">
        <v>18328</v>
      </c>
      <c r="D71" s="5682">
        <v>21300</v>
      </c>
      <c r="E71" s="4485">
        <f t="shared" si="7"/>
        <v>21300</v>
      </c>
      <c r="F71" s="5643"/>
      <c r="G71" s="5644"/>
    </row>
    <row r="72" spans="1:7">
      <c r="A72" s="8712"/>
      <c r="B72" s="4483">
        <v>13100005</v>
      </c>
      <c r="C72" s="4484" t="s">
        <v>18329</v>
      </c>
      <c r="D72" s="5682">
        <v>23100</v>
      </c>
      <c r="E72" s="4485">
        <f t="shared" si="7"/>
        <v>23100</v>
      </c>
      <c r="F72" s="5643"/>
      <c r="G72" s="5644"/>
    </row>
    <row r="73" spans="1:7">
      <c r="A73" s="8712"/>
      <c r="B73" s="4483">
        <v>13100006</v>
      </c>
      <c r="C73" s="4484" t="s">
        <v>18330</v>
      </c>
      <c r="D73" s="5682">
        <v>24300</v>
      </c>
      <c r="E73" s="4485">
        <f t="shared" si="7"/>
        <v>24300</v>
      </c>
      <c r="F73" s="5643"/>
      <c r="G73" s="5644"/>
    </row>
    <row r="74" spans="1:7">
      <c r="A74" s="8713"/>
      <c r="B74" s="4483">
        <v>13100007</v>
      </c>
      <c r="C74" s="4484" t="s">
        <v>18331</v>
      </c>
      <c r="D74" s="5682">
        <v>26200</v>
      </c>
      <c r="E74" s="4485">
        <f t="shared" si="7"/>
        <v>26200</v>
      </c>
      <c r="F74" s="5643"/>
      <c r="G74" s="5644"/>
    </row>
    <row r="75" spans="1:7">
      <c r="A75" s="8707" t="s">
        <v>18343</v>
      </c>
      <c r="B75" s="8707"/>
      <c r="C75" s="8707"/>
      <c r="D75" s="8707"/>
      <c r="E75" s="8707"/>
      <c r="F75" s="5643"/>
      <c r="G75" s="5644"/>
    </row>
    <row r="76" spans="1:7">
      <c r="A76" s="8711"/>
      <c r="B76" s="4483">
        <v>13000290</v>
      </c>
      <c r="C76" s="4484" t="s">
        <v>18325</v>
      </c>
      <c r="D76" s="5682">
        <v>17700</v>
      </c>
      <c r="E76" s="4485">
        <f t="shared" ref="E76:E82" si="8">D76-D76*$B$4</f>
        <v>17700</v>
      </c>
      <c r="F76" s="5643"/>
      <c r="G76" s="5644"/>
    </row>
    <row r="77" spans="1:7">
      <c r="A77" s="8712"/>
      <c r="B77" s="4483">
        <v>13000291</v>
      </c>
      <c r="C77" s="4484" t="s">
        <v>18326</v>
      </c>
      <c r="D77" s="5682">
        <v>19700</v>
      </c>
      <c r="E77" s="4485">
        <f t="shared" si="8"/>
        <v>19700</v>
      </c>
      <c r="F77" s="5643"/>
      <c r="G77" s="5644"/>
    </row>
    <row r="78" spans="1:7">
      <c r="A78" s="8712"/>
      <c r="B78" s="4483">
        <v>13000292</v>
      </c>
      <c r="C78" s="4484" t="s">
        <v>18327</v>
      </c>
      <c r="D78" s="5682">
        <v>21300</v>
      </c>
      <c r="E78" s="4485">
        <f t="shared" si="8"/>
        <v>21300</v>
      </c>
      <c r="F78" s="5643"/>
      <c r="G78" s="5644"/>
    </row>
    <row r="79" spans="1:7">
      <c r="A79" s="8712"/>
      <c r="B79" s="4483">
        <v>13000293</v>
      </c>
      <c r="C79" s="4484" t="s">
        <v>18328</v>
      </c>
      <c r="D79" s="5682">
        <v>23300</v>
      </c>
      <c r="E79" s="4485">
        <f t="shared" si="8"/>
        <v>23300</v>
      </c>
      <c r="F79" s="5643"/>
      <c r="G79" s="5644"/>
    </row>
    <row r="80" spans="1:7">
      <c r="A80" s="8712"/>
      <c r="B80" s="4483">
        <v>13000294</v>
      </c>
      <c r="C80" s="4484" t="s">
        <v>18329</v>
      </c>
      <c r="D80" s="5682">
        <v>25100</v>
      </c>
      <c r="E80" s="4485">
        <f t="shared" si="8"/>
        <v>25100</v>
      </c>
      <c r="F80" s="5643"/>
      <c r="G80" s="5644"/>
    </row>
    <row r="81" spans="1:7">
      <c r="A81" s="8712"/>
      <c r="B81" s="4483">
        <v>13000295</v>
      </c>
      <c r="C81" s="4484" t="s">
        <v>18330</v>
      </c>
      <c r="D81" s="5682">
        <v>26100</v>
      </c>
      <c r="E81" s="4485">
        <f t="shared" si="8"/>
        <v>26100</v>
      </c>
      <c r="F81" s="5643"/>
      <c r="G81" s="5644"/>
    </row>
    <row r="82" spans="1:7">
      <c r="A82" s="8713"/>
      <c r="B82" s="4483">
        <v>13000351</v>
      </c>
      <c r="C82" s="4484" t="s">
        <v>18331</v>
      </c>
      <c r="D82" s="5682">
        <v>28100</v>
      </c>
      <c r="E82" s="4485">
        <f t="shared" si="8"/>
        <v>28100</v>
      </c>
      <c r="F82" s="5643"/>
      <c r="G82" s="5644"/>
    </row>
    <row r="83" spans="1:7">
      <c r="A83" s="8707" t="s">
        <v>18344</v>
      </c>
      <c r="B83" s="8707"/>
      <c r="C83" s="8707"/>
      <c r="D83" s="8707"/>
      <c r="E83" s="8707"/>
      <c r="F83" s="5643"/>
      <c r="G83" s="5644"/>
    </row>
    <row r="84" spans="1:7">
      <c r="A84" s="8711"/>
      <c r="B84" s="4483">
        <v>13100113</v>
      </c>
      <c r="C84" s="4484" t="s">
        <v>18325</v>
      </c>
      <c r="D84" s="5682">
        <v>44400</v>
      </c>
      <c r="E84" s="4485">
        <f t="shared" ref="E84:E89" si="9">D84-D84*$B$4</f>
        <v>44400</v>
      </c>
      <c r="F84" s="5643"/>
      <c r="G84" s="5644"/>
    </row>
    <row r="85" spans="1:7">
      <c r="A85" s="8712"/>
      <c r="B85" s="4483">
        <v>13100114</v>
      </c>
      <c r="C85" s="4484" t="s">
        <v>18326</v>
      </c>
      <c r="D85" s="5682">
        <v>45300</v>
      </c>
      <c r="E85" s="4485">
        <f t="shared" si="9"/>
        <v>45300</v>
      </c>
      <c r="F85" s="5643"/>
      <c r="G85" s="5644"/>
    </row>
    <row r="86" spans="1:7">
      <c r="A86" s="8712"/>
      <c r="B86" s="4483">
        <v>13100115</v>
      </c>
      <c r="C86" s="4484" t="s">
        <v>18327</v>
      </c>
      <c r="D86" s="5682">
        <v>46300</v>
      </c>
      <c r="E86" s="4485">
        <f t="shared" si="9"/>
        <v>46300</v>
      </c>
      <c r="F86" s="5643"/>
      <c r="G86" s="5644"/>
    </row>
    <row r="87" spans="1:7">
      <c r="A87" s="8712"/>
      <c r="B87" s="4483">
        <v>13100116</v>
      </c>
      <c r="C87" s="4484" t="s">
        <v>18328</v>
      </c>
      <c r="D87" s="5682">
        <v>47200</v>
      </c>
      <c r="E87" s="4485">
        <f t="shared" si="9"/>
        <v>47200</v>
      </c>
      <c r="F87" s="5643"/>
      <c r="G87" s="5644"/>
    </row>
    <row r="88" spans="1:7">
      <c r="A88" s="8712"/>
      <c r="B88" s="4483">
        <v>13100117</v>
      </c>
      <c r="C88" s="4484" t="s">
        <v>18329</v>
      </c>
      <c r="D88" s="5682">
        <v>48300</v>
      </c>
      <c r="E88" s="4485">
        <f t="shared" si="9"/>
        <v>48300</v>
      </c>
      <c r="F88" s="5643"/>
      <c r="G88" s="5644"/>
    </row>
    <row r="89" spans="1:7">
      <c r="A89" s="8712"/>
      <c r="B89" s="4483">
        <v>13100118</v>
      </c>
      <c r="C89" s="4484" t="s">
        <v>18330</v>
      </c>
      <c r="D89" s="5682">
        <v>49200</v>
      </c>
      <c r="E89" s="4485">
        <f t="shared" si="9"/>
        <v>49200</v>
      </c>
      <c r="F89" s="5643"/>
      <c r="G89" s="5644"/>
    </row>
    <row r="90" spans="1:7">
      <c r="A90" s="8713"/>
      <c r="B90" s="4483">
        <v>13100125</v>
      </c>
      <c r="C90" s="4484" t="s">
        <v>18331</v>
      </c>
      <c r="D90" s="5682">
        <v>50400</v>
      </c>
      <c r="E90" s="4485">
        <f>D90-D90*$B$4</f>
        <v>50400</v>
      </c>
      <c r="F90" s="5643"/>
      <c r="G90" s="5644"/>
    </row>
    <row r="91" spans="1:7">
      <c r="A91" s="8707" t="s">
        <v>18345</v>
      </c>
      <c r="B91" s="8707"/>
      <c r="C91" s="8707"/>
      <c r="D91" s="8707"/>
      <c r="E91" s="8707"/>
      <c r="F91" s="5643"/>
      <c r="G91" s="5644"/>
    </row>
    <row r="92" spans="1:7">
      <c r="A92" s="8711"/>
      <c r="B92" s="4483">
        <v>13100050</v>
      </c>
      <c r="C92" s="4484" t="s">
        <v>18325</v>
      </c>
      <c r="D92" s="5682">
        <v>64600</v>
      </c>
      <c r="E92" s="4485">
        <f t="shared" ref="E92:E98" si="10">D92-D92*$B$4</f>
        <v>64600</v>
      </c>
      <c r="F92" s="5643"/>
      <c r="G92" s="5644"/>
    </row>
    <row r="93" spans="1:7">
      <c r="A93" s="8712"/>
      <c r="B93" s="4483">
        <v>13100051</v>
      </c>
      <c r="C93" s="4484" t="s">
        <v>18326</v>
      </c>
      <c r="D93" s="5682">
        <v>73800</v>
      </c>
      <c r="E93" s="4485">
        <f t="shared" si="10"/>
        <v>73800</v>
      </c>
      <c r="F93" s="5643"/>
      <c r="G93" s="5644"/>
    </row>
    <row r="94" spans="1:7">
      <c r="A94" s="8712"/>
      <c r="B94" s="4483">
        <v>13100052</v>
      </c>
      <c r="C94" s="4484" t="s">
        <v>18327</v>
      </c>
      <c r="D94" s="5682">
        <v>83000</v>
      </c>
      <c r="E94" s="4485">
        <f t="shared" si="10"/>
        <v>83000</v>
      </c>
      <c r="F94" s="5643"/>
      <c r="G94" s="5644"/>
    </row>
    <row r="95" spans="1:7">
      <c r="A95" s="8712"/>
      <c r="B95" s="4483">
        <v>13100053</v>
      </c>
      <c r="C95" s="4484" t="s">
        <v>18328</v>
      </c>
      <c r="D95" s="5682">
        <v>92200</v>
      </c>
      <c r="E95" s="4485">
        <f t="shared" si="10"/>
        <v>92200</v>
      </c>
      <c r="F95" s="5643"/>
      <c r="G95" s="5644"/>
    </row>
    <row r="96" spans="1:7">
      <c r="A96" s="8712"/>
      <c r="B96" s="4483">
        <v>13100054</v>
      </c>
      <c r="C96" s="4484" t="s">
        <v>18329</v>
      </c>
      <c r="D96" s="5682">
        <v>101400</v>
      </c>
      <c r="E96" s="4485">
        <f t="shared" si="10"/>
        <v>101400</v>
      </c>
      <c r="F96" s="5643"/>
      <c r="G96" s="5644"/>
    </row>
    <row r="97" spans="1:7">
      <c r="A97" s="8712"/>
      <c r="B97" s="4483">
        <v>13100055</v>
      </c>
      <c r="C97" s="4484" t="s">
        <v>18330</v>
      </c>
      <c r="D97" s="5682">
        <v>110600</v>
      </c>
      <c r="E97" s="4485">
        <f t="shared" si="10"/>
        <v>110600</v>
      </c>
      <c r="F97" s="5643"/>
      <c r="G97" s="5644"/>
    </row>
    <row r="98" spans="1:7">
      <c r="A98" s="8713"/>
      <c r="B98" s="4483">
        <v>13100167</v>
      </c>
      <c r="C98" s="4484" t="s">
        <v>18331</v>
      </c>
      <c r="D98" s="5682">
        <v>114800</v>
      </c>
      <c r="E98" s="4485">
        <f t="shared" si="10"/>
        <v>114800</v>
      </c>
      <c r="F98" s="5643"/>
      <c r="G98" s="5644"/>
    </row>
    <row r="99" spans="1:7">
      <c r="A99" s="8707" t="s">
        <v>18346</v>
      </c>
      <c r="B99" s="8707"/>
      <c r="C99" s="8707"/>
      <c r="D99" s="8707"/>
      <c r="E99" s="8707"/>
      <c r="F99" s="5643"/>
      <c r="G99" s="5644"/>
    </row>
    <row r="100" spans="1:7">
      <c r="A100" s="8711"/>
      <c r="B100" s="4483">
        <v>13000280</v>
      </c>
      <c r="C100" s="4484" t="s">
        <v>18325</v>
      </c>
      <c r="D100" s="5682">
        <v>17700</v>
      </c>
      <c r="E100" s="4485">
        <f t="shared" ref="E100:E106" si="11">D100-D100*$B$4</f>
        <v>17700</v>
      </c>
      <c r="F100" s="5643"/>
      <c r="G100" s="5644"/>
    </row>
    <row r="101" spans="1:7">
      <c r="A101" s="8712"/>
      <c r="B101" s="4483">
        <v>13000281</v>
      </c>
      <c r="C101" s="4484" t="s">
        <v>18326</v>
      </c>
      <c r="D101" s="5682">
        <v>19700</v>
      </c>
      <c r="E101" s="4485">
        <f t="shared" si="11"/>
        <v>19700</v>
      </c>
      <c r="F101" s="5643"/>
      <c r="G101" s="5644"/>
    </row>
    <row r="102" spans="1:7">
      <c r="A102" s="8712"/>
      <c r="B102" s="4483">
        <v>13000282</v>
      </c>
      <c r="C102" s="4484" t="s">
        <v>18327</v>
      </c>
      <c r="D102" s="5682">
        <v>21300</v>
      </c>
      <c r="E102" s="4485">
        <f t="shared" si="11"/>
        <v>21300</v>
      </c>
      <c r="F102" s="5643"/>
      <c r="G102" s="5644"/>
    </row>
    <row r="103" spans="1:7">
      <c r="A103" s="8712"/>
      <c r="B103" s="4483">
        <v>13000283</v>
      </c>
      <c r="C103" s="4484" t="s">
        <v>18328</v>
      </c>
      <c r="D103" s="5682">
        <v>23300</v>
      </c>
      <c r="E103" s="4485">
        <f t="shared" si="11"/>
        <v>23300</v>
      </c>
      <c r="F103" s="5643"/>
      <c r="G103" s="5644"/>
    </row>
    <row r="104" spans="1:7">
      <c r="A104" s="8712"/>
      <c r="B104" s="4483">
        <v>13000284</v>
      </c>
      <c r="C104" s="4484" t="s">
        <v>18329</v>
      </c>
      <c r="D104" s="5682">
        <v>25100</v>
      </c>
      <c r="E104" s="4485">
        <f t="shared" si="11"/>
        <v>25100</v>
      </c>
      <c r="F104" s="5643"/>
      <c r="G104" s="5644"/>
    </row>
    <row r="105" spans="1:7">
      <c r="A105" s="8712"/>
      <c r="B105" s="4483">
        <v>13000285</v>
      </c>
      <c r="C105" s="4484" t="s">
        <v>18330</v>
      </c>
      <c r="D105" s="5682">
        <v>26100</v>
      </c>
      <c r="E105" s="4485">
        <f t="shared" si="11"/>
        <v>26100</v>
      </c>
      <c r="F105" s="5643"/>
      <c r="G105" s="5644"/>
    </row>
    <row r="106" spans="1:7">
      <c r="A106" s="8713"/>
      <c r="B106" s="4483">
        <v>13000352</v>
      </c>
      <c r="C106" s="4484" t="s">
        <v>18331</v>
      </c>
      <c r="D106" s="5682">
        <v>28100</v>
      </c>
      <c r="E106" s="4485">
        <f t="shared" si="11"/>
        <v>28100</v>
      </c>
      <c r="F106" s="5643"/>
      <c r="G106" s="5644"/>
    </row>
    <row r="107" spans="1:7">
      <c r="A107" s="8707" t="s">
        <v>18347</v>
      </c>
      <c r="B107" s="8707"/>
      <c r="C107" s="8707"/>
      <c r="D107" s="8707"/>
      <c r="E107" s="8707"/>
      <c r="F107" s="5643"/>
      <c r="G107" s="5644"/>
    </row>
    <row r="108" spans="1:7">
      <c r="A108" s="8711"/>
      <c r="B108" s="4483">
        <v>13100119</v>
      </c>
      <c r="C108" s="4484" t="s">
        <v>18325</v>
      </c>
      <c r="D108" s="5682">
        <v>44400</v>
      </c>
      <c r="E108" s="4485">
        <f t="shared" ref="E108:E114" si="12">D108-D108*$B$4</f>
        <v>44400</v>
      </c>
      <c r="F108" s="5643"/>
      <c r="G108" s="5644"/>
    </row>
    <row r="109" spans="1:7">
      <c r="A109" s="8712"/>
      <c r="B109" s="4483">
        <v>13100120</v>
      </c>
      <c r="C109" s="4484" t="s">
        <v>18326</v>
      </c>
      <c r="D109" s="5682">
        <v>46300</v>
      </c>
      <c r="E109" s="4485">
        <f t="shared" si="12"/>
        <v>46300</v>
      </c>
      <c r="F109" s="5643"/>
      <c r="G109" s="5644"/>
    </row>
    <row r="110" spans="1:7">
      <c r="A110" s="8712"/>
      <c r="B110" s="4483">
        <v>13100121</v>
      </c>
      <c r="C110" s="4484" t="s">
        <v>18327</v>
      </c>
      <c r="D110" s="5682">
        <v>47200</v>
      </c>
      <c r="E110" s="4485">
        <f t="shared" si="12"/>
        <v>47200</v>
      </c>
      <c r="F110" s="5643"/>
      <c r="G110" s="5644"/>
    </row>
    <row r="111" spans="1:7">
      <c r="A111" s="8712"/>
      <c r="B111" s="4483">
        <v>13100122</v>
      </c>
      <c r="C111" s="4484" t="s">
        <v>18328</v>
      </c>
      <c r="D111" s="5682">
        <v>48300</v>
      </c>
      <c r="E111" s="4485">
        <f t="shared" si="12"/>
        <v>48300</v>
      </c>
      <c r="F111" s="5643"/>
      <c r="G111" s="5644"/>
    </row>
    <row r="112" spans="1:7">
      <c r="A112" s="8712"/>
      <c r="B112" s="4483">
        <v>13100123</v>
      </c>
      <c r="C112" s="4484" t="s">
        <v>18329</v>
      </c>
      <c r="D112" s="4620">
        <v>43890</v>
      </c>
      <c r="E112" s="4485">
        <f t="shared" si="12"/>
        <v>43890</v>
      </c>
      <c r="F112" s="5643"/>
      <c r="G112" s="5644"/>
    </row>
    <row r="113" spans="1:16">
      <c r="A113" s="8712"/>
      <c r="B113" s="4483">
        <v>13100124</v>
      </c>
      <c r="C113" s="4484" t="s">
        <v>18330</v>
      </c>
      <c r="D113" s="5682">
        <v>49300</v>
      </c>
      <c r="E113" s="4485">
        <f t="shared" si="12"/>
        <v>49300</v>
      </c>
      <c r="F113" s="5643"/>
      <c r="G113" s="5644"/>
    </row>
    <row r="114" spans="1:16">
      <c r="A114" s="8713"/>
      <c r="B114" s="4483">
        <v>13100126</v>
      </c>
      <c r="C114" s="4484" t="s">
        <v>18331</v>
      </c>
      <c r="D114" s="5682">
        <v>50300</v>
      </c>
      <c r="E114" s="4485">
        <f t="shared" si="12"/>
        <v>50300</v>
      </c>
      <c r="F114" s="5643"/>
      <c r="G114" s="5644"/>
    </row>
    <row r="115" spans="1:16" ht="15" customHeight="1">
      <c r="A115" s="4477"/>
      <c r="B115" s="4477"/>
      <c r="C115" s="4477"/>
      <c r="D115" s="4477"/>
      <c r="E115" s="4477"/>
      <c r="F115" s="5643"/>
      <c r="G115" s="5644"/>
    </row>
    <row r="116" spans="1:16" ht="15" customHeight="1">
      <c r="A116" s="8709" t="s">
        <v>18348</v>
      </c>
      <c r="B116" s="8709"/>
      <c r="C116" s="8709"/>
      <c r="D116" s="8709"/>
      <c r="E116" s="8709"/>
      <c r="F116" s="5643"/>
      <c r="G116" s="5644"/>
    </row>
    <row r="117" spans="1:16" ht="97.5" customHeight="1">
      <c r="A117" s="8710" t="s">
        <v>18349</v>
      </c>
      <c r="B117" s="8710"/>
      <c r="C117" s="8710"/>
      <c r="D117" s="8710"/>
      <c r="E117" s="8710"/>
      <c r="F117" s="5643"/>
      <c r="G117" s="5644"/>
    </row>
    <row r="118" spans="1:16" ht="43">
      <c r="A118" s="4480" t="s">
        <v>1586</v>
      </c>
      <c r="B118" s="4480" t="s">
        <v>75</v>
      </c>
      <c r="C118" s="4481" t="s">
        <v>18248</v>
      </c>
      <c r="D118" s="4482" t="s">
        <v>4107</v>
      </c>
      <c r="E118" s="4482" t="s">
        <v>8240</v>
      </c>
      <c r="F118" s="5643"/>
      <c r="G118" s="5644"/>
      <c r="P118" s="4546"/>
    </row>
    <row r="119" spans="1:16">
      <c r="A119" s="8707" t="s">
        <v>18350</v>
      </c>
      <c r="B119" s="8707"/>
      <c r="C119" s="8707"/>
      <c r="D119" s="8707"/>
      <c r="E119" s="8707"/>
      <c r="F119" s="5643"/>
      <c r="G119" s="5644"/>
    </row>
    <row r="120" spans="1:16">
      <c r="A120" s="8711"/>
      <c r="B120" s="4483">
        <v>13100030</v>
      </c>
      <c r="C120" s="4486" t="s">
        <v>18325</v>
      </c>
      <c r="D120" s="5682">
        <v>17200</v>
      </c>
      <c r="E120" s="4485">
        <f t="shared" ref="E120:E126" si="13">D120-D120*$B$4</f>
        <v>17200</v>
      </c>
      <c r="F120" s="5643"/>
      <c r="G120" s="5644"/>
    </row>
    <row r="121" spans="1:16">
      <c r="A121" s="8712"/>
      <c r="B121" s="4483">
        <v>13100031</v>
      </c>
      <c r="C121" s="4486" t="s">
        <v>18326</v>
      </c>
      <c r="D121" s="5682">
        <v>19200</v>
      </c>
      <c r="E121" s="4485">
        <f t="shared" si="13"/>
        <v>19200</v>
      </c>
      <c r="F121" s="5643"/>
      <c r="G121" s="5644"/>
    </row>
    <row r="122" spans="1:16">
      <c r="A122" s="8712"/>
      <c r="B122" s="4483">
        <v>13100032</v>
      </c>
      <c r="C122" s="4486" t="s">
        <v>18327</v>
      </c>
      <c r="D122" s="5682">
        <v>20900</v>
      </c>
      <c r="E122" s="4485">
        <f t="shared" si="13"/>
        <v>20900</v>
      </c>
      <c r="F122" s="5643"/>
      <c r="G122" s="5644"/>
    </row>
    <row r="123" spans="1:16">
      <c r="A123" s="8712"/>
      <c r="B123" s="4483">
        <v>13100033</v>
      </c>
      <c r="C123" s="4486" t="s">
        <v>18328</v>
      </c>
      <c r="D123" s="5682">
        <v>22300</v>
      </c>
      <c r="E123" s="4485">
        <f t="shared" si="13"/>
        <v>22300</v>
      </c>
      <c r="F123" s="5643"/>
      <c r="G123" s="5644"/>
    </row>
    <row r="124" spans="1:16">
      <c r="A124" s="8712"/>
      <c r="B124" s="4483">
        <v>13100034</v>
      </c>
      <c r="C124" s="4486" t="s">
        <v>18329</v>
      </c>
      <c r="D124" s="5682">
        <v>23700</v>
      </c>
      <c r="E124" s="4485">
        <f t="shared" si="13"/>
        <v>23700</v>
      </c>
      <c r="F124" s="5643"/>
      <c r="G124" s="5644"/>
    </row>
    <row r="125" spans="1:16">
      <c r="A125" s="8712"/>
      <c r="B125" s="4483">
        <v>13100035</v>
      </c>
      <c r="C125" s="4486" t="s">
        <v>18330</v>
      </c>
      <c r="D125" s="5682">
        <v>25100</v>
      </c>
      <c r="E125" s="4485">
        <f t="shared" si="13"/>
        <v>25100</v>
      </c>
      <c r="F125" s="5643"/>
      <c r="G125" s="5644"/>
    </row>
    <row r="126" spans="1:16">
      <c r="A126" s="8713"/>
      <c r="B126" s="4483">
        <v>13100036</v>
      </c>
      <c r="C126" s="4486" t="s">
        <v>18331</v>
      </c>
      <c r="D126" s="5682">
        <v>26700</v>
      </c>
      <c r="E126" s="4485">
        <f t="shared" si="13"/>
        <v>26700</v>
      </c>
      <c r="F126" s="5643"/>
      <c r="G126" s="5644"/>
    </row>
    <row r="127" spans="1:16">
      <c r="A127" s="8707" t="s">
        <v>18351</v>
      </c>
      <c r="B127" s="8707"/>
      <c r="C127" s="8707"/>
      <c r="D127" s="8707"/>
      <c r="E127" s="8707"/>
      <c r="F127" s="5643"/>
      <c r="G127" s="5644"/>
    </row>
    <row r="128" spans="1:16">
      <c r="A128" s="8711"/>
      <c r="B128" s="4483">
        <v>13100024</v>
      </c>
      <c r="C128" s="4486" t="s">
        <v>18325</v>
      </c>
      <c r="D128" s="5682">
        <v>17300</v>
      </c>
      <c r="E128" s="4485">
        <f t="shared" ref="E128:E134" si="14">D128-D128*$B$4</f>
        <v>17300</v>
      </c>
      <c r="F128" s="5643"/>
      <c r="G128" s="5644"/>
    </row>
    <row r="129" spans="1:8">
      <c r="A129" s="8712"/>
      <c r="B129" s="4483">
        <v>13100023</v>
      </c>
      <c r="C129" s="4486" t="s">
        <v>18326</v>
      </c>
      <c r="D129" s="5682">
        <v>19300</v>
      </c>
      <c r="E129" s="4485">
        <f t="shared" si="14"/>
        <v>19300</v>
      </c>
      <c r="F129" s="5643"/>
      <c r="G129" s="5644"/>
    </row>
    <row r="130" spans="1:8">
      <c r="A130" s="8712"/>
      <c r="B130" s="4483">
        <v>13100026</v>
      </c>
      <c r="C130" s="4486" t="s">
        <v>18327</v>
      </c>
      <c r="D130" s="5682">
        <v>21300</v>
      </c>
      <c r="E130" s="4485">
        <f t="shared" si="14"/>
        <v>21300</v>
      </c>
      <c r="F130" s="5643"/>
      <c r="G130" s="5644"/>
    </row>
    <row r="131" spans="1:8">
      <c r="A131" s="8712"/>
      <c r="B131" s="4483">
        <v>13100027</v>
      </c>
      <c r="C131" s="4486" t="s">
        <v>18328</v>
      </c>
      <c r="D131" s="5682">
        <v>23300</v>
      </c>
      <c r="E131" s="4485">
        <f t="shared" si="14"/>
        <v>23300</v>
      </c>
      <c r="F131" s="5643"/>
      <c r="G131" s="5644"/>
    </row>
    <row r="132" spans="1:8">
      <c r="A132" s="8712"/>
      <c r="B132" s="4483">
        <v>13100028</v>
      </c>
      <c r="C132" s="4486" t="s">
        <v>18329</v>
      </c>
      <c r="D132" s="5682">
        <v>24300</v>
      </c>
      <c r="E132" s="4485">
        <f t="shared" si="14"/>
        <v>24300</v>
      </c>
      <c r="F132" s="5643"/>
      <c r="G132" s="5644"/>
    </row>
    <row r="133" spans="1:8">
      <c r="A133" s="8712"/>
      <c r="B133" s="4483">
        <v>13100029</v>
      </c>
      <c r="C133" s="4486" t="s">
        <v>18330</v>
      </c>
      <c r="D133" s="5682">
        <v>26300</v>
      </c>
      <c r="E133" s="4485">
        <f t="shared" si="14"/>
        <v>26300</v>
      </c>
      <c r="F133" s="5643"/>
      <c r="G133" s="5644"/>
    </row>
    <row r="134" spans="1:8">
      <c r="A134" s="8713"/>
      <c r="B134" s="4483">
        <v>13000303</v>
      </c>
      <c r="C134" s="4486" t="s">
        <v>18331</v>
      </c>
      <c r="D134" s="5682">
        <v>27700</v>
      </c>
      <c r="E134" s="4485">
        <f t="shared" si="14"/>
        <v>27700</v>
      </c>
      <c r="F134" s="5643"/>
      <c r="G134" s="5644"/>
    </row>
    <row r="135" spans="1:8">
      <c r="A135" s="4477"/>
      <c r="B135" s="4477"/>
      <c r="C135" s="4477"/>
      <c r="D135" s="4477"/>
      <c r="E135" s="4477"/>
      <c r="F135" s="5643"/>
      <c r="G135" s="5644"/>
    </row>
    <row r="136" spans="1:8">
      <c r="A136" s="8709" t="s">
        <v>18352</v>
      </c>
      <c r="B136" s="8709"/>
      <c r="C136" s="8709"/>
      <c r="D136" s="8709"/>
      <c r="E136" s="8709"/>
      <c r="F136" s="5643"/>
      <c r="G136" s="5644"/>
    </row>
    <row r="137" spans="1:8" ht="112.5" customHeight="1">
      <c r="A137" s="8710" t="s">
        <v>18353</v>
      </c>
      <c r="B137" s="8710"/>
      <c r="C137" s="8710"/>
      <c r="D137" s="8710"/>
      <c r="E137" s="8710"/>
      <c r="F137" s="5643"/>
      <c r="G137" s="5644"/>
    </row>
    <row r="138" spans="1:8" ht="43">
      <c r="A138" s="4480" t="s">
        <v>1586</v>
      </c>
      <c r="B138" s="4480" t="s">
        <v>75</v>
      </c>
      <c r="C138" s="4481" t="s">
        <v>18248</v>
      </c>
      <c r="D138" s="4482" t="s">
        <v>4107</v>
      </c>
      <c r="E138" s="4482" t="s">
        <v>8240</v>
      </c>
      <c r="F138" s="5643"/>
      <c r="G138" s="5644"/>
      <c r="H138" s="4477" t="s">
        <v>258</v>
      </c>
    </row>
    <row r="139" spans="1:8" ht="45" customHeight="1">
      <c r="A139" s="8708"/>
      <c r="B139" s="4483" t="s">
        <v>18354</v>
      </c>
      <c r="C139" s="4487" t="s">
        <v>18355</v>
      </c>
      <c r="D139" s="5682">
        <v>52200</v>
      </c>
      <c r="E139" s="4485">
        <f t="shared" ref="E139:E146" si="15">D139-D139*$B$4</f>
        <v>52200</v>
      </c>
      <c r="F139" s="5643"/>
      <c r="G139" s="5644"/>
    </row>
    <row r="140" spans="1:8" ht="45.75" customHeight="1">
      <c r="A140" s="8708"/>
      <c r="B140" s="4483" t="s">
        <v>18356</v>
      </c>
      <c r="C140" s="4487" t="s">
        <v>18357</v>
      </c>
      <c r="D140" s="5682">
        <v>63700</v>
      </c>
      <c r="E140" s="4485">
        <f t="shared" si="15"/>
        <v>63700</v>
      </c>
      <c r="F140" s="5643"/>
      <c r="G140" s="5644"/>
    </row>
    <row r="141" spans="1:8" ht="45.75" customHeight="1">
      <c r="A141" s="8708"/>
      <c r="B141" s="4483" t="s">
        <v>18358</v>
      </c>
      <c r="C141" s="4487" t="s">
        <v>18355</v>
      </c>
      <c r="D141" s="5682">
        <v>52200</v>
      </c>
      <c r="E141" s="4485">
        <f t="shared" si="15"/>
        <v>52200</v>
      </c>
      <c r="F141" s="5643"/>
      <c r="G141" s="5644"/>
    </row>
    <row r="142" spans="1:8" ht="45.75" customHeight="1">
      <c r="A142" s="8708"/>
      <c r="B142" s="4483" t="s">
        <v>18359</v>
      </c>
      <c r="C142" s="4487" t="s">
        <v>18357</v>
      </c>
      <c r="D142" s="5682">
        <v>63700</v>
      </c>
      <c r="E142" s="4485">
        <f t="shared" si="15"/>
        <v>63700</v>
      </c>
      <c r="F142" s="5643"/>
      <c r="G142" s="5644"/>
    </row>
    <row r="143" spans="1:8" ht="45.75" customHeight="1">
      <c r="A143" s="8708"/>
      <c r="B143" s="4483" t="s">
        <v>18360</v>
      </c>
      <c r="C143" s="4487" t="s">
        <v>18355</v>
      </c>
      <c r="D143" s="5682">
        <v>52200</v>
      </c>
      <c r="E143" s="4485">
        <f t="shared" si="15"/>
        <v>52200</v>
      </c>
      <c r="F143" s="5643"/>
      <c r="G143" s="5644"/>
    </row>
    <row r="144" spans="1:8" ht="45.75" customHeight="1">
      <c r="A144" s="8708"/>
      <c r="B144" s="4483" t="s">
        <v>18361</v>
      </c>
      <c r="C144" s="4487" t="s">
        <v>18357</v>
      </c>
      <c r="D144" s="5682">
        <v>63700</v>
      </c>
      <c r="E144" s="4485">
        <f t="shared" si="15"/>
        <v>63700</v>
      </c>
      <c r="F144" s="5643"/>
      <c r="G144" s="5644"/>
    </row>
    <row r="145" spans="1:7" ht="45.75" customHeight="1">
      <c r="A145" s="8708"/>
      <c r="B145" s="4483" t="s">
        <v>18362</v>
      </c>
      <c r="C145" s="4487" t="s">
        <v>18355</v>
      </c>
      <c r="D145" s="5682">
        <v>95600</v>
      </c>
      <c r="E145" s="4485">
        <f t="shared" si="15"/>
        <v>95600</v>
      </c>
      <c r="F145" s="5643"/>
      <c r="G145" s="5644"/>
    </row>
    <row r="146" spans="1:7" ht="45.75" customHeight="1">
      <c r="A146" s="8708"/>
      <c r="B146" s="4483" t="s">
        <v>18363</v>
      </c>
      <c r="C146" s="4487" t="s">
        <v>18357</v>
      </c>
      <c r="D146" s="5682">
        <v>104300</v>
      </c>
      <c r="E146" s="4485">
        <f t="shared" si="15"/>
        <v>104300</v>
      </c>
      <c r="F146" s="5643"/>
      <c r="G146" s="5644"/>
    </row>
    <row r="147" spans="1:7">
      <c r="A147" s="4488"/>
      <c r="B147" s="4489"/>
      <c r="C147" s="4488"/>
      <c r="D147" s="4488"/>
      <c r="E147" s="4488"/>
      <c r="F147" s="5643"/>
      <c r="G147" s="5644"/>
    </row>
    <row r="148" spans="1:7">
      <c r="A148" s="8709" t="s">
        <v>18364</v>
      </c>
      <c r="B148" s="8709"/>
      <c r="C148" s="8709"/>
      <c r="D148" s="8709"/>
      <c r="E148" s="8709"/>
      <c r="F148" s="5643"/>
      <c r="G148" s="5644"/>
    </row>
    <row r="149" spans="1:7" ht="64.5" customHeight="1">
      <c r="A149" s="8710" t="s">
        <v>18365</v>
      </c>
      <c r="B149" s="8710"/>
      <c r="C149" s="8710"/>
      <c r="D149" s="8710"/>
      <c r="E149" s="8710"/>
      <c r="F149" s="5643"/>
      <c r="G149" s="5644"/>
    </row>
    <row r="150" spans="1:7" ht="43">
      <c r="A150" s="4480" t="s">
        <v>1586</v>
      </c>
      <c r="B150" s="4480" t="s">
        <v>75</v>
      </c>
      <c r="C150" s="4481" t="s">
        <v>18366</v>
      </c>
      <c r="D150" s="4482" t="s">
        <v>4107</v>
      </c>
      <c r="E150" s="4482" t="s">
        <v>8240</v>
      </c>
      <c r="F150" s="5643"/>
      <c r="G150" s="5644"/>
    </row>
    <row r="151" spans="1:7">
      <c r="A151" s="8707" t="s">
        <v>18367</v>
      </c>
      <c r="B151" s="8707"/>
      <c r="C151" s="8707"/>
      <c r="D151" s="8707"/>
      <c r="E151" s="8707"/>
      <c r="F151" s="5643"/>
      <c r="G151" s="5644"/>
    </row>
    <row r="152" spans="1:7" ht="22.5" customHeight="1">
      <c r="A152" s="8708"/>
      <c r="B152" s="4490">
        <v>13702556</v>
      </c>
      <c r="C152" s="4487" t="s">
        <v>18368</v>
      </c>
      <c r="D152" s="5682">
        <v>4800</v>
      </c>
      <c r="E152" s="4485">
        <f t="shared" ref="E152:E164" si="16">D152-D152*$B$4</f>
        <v>4800</v>
      </c>
      <c r="F152" s="5643"/>
      <c r="G152" s="5644"/>
    </row>
    <row r="153" spans="1:7" ht="22.5" customHeight="1">
      <c r="A153" s="8708"/>
      <c r="B153" s="4490">
        <v>13702559</v>
      </c>
      <c r="C153" s="4487" t="s">
        <v>18369</v>
      </c>
      <c r="D153" s="5682">
        <v>4800</v>
      </c>
      <c r="E153" s="4485">
        <f t="shared" si="16"/>
        <v>4800</v>
      </c>
      <c r="F153" s="5643"/>
      <c r="G153" s="5644"/>
    </row>
    <row r="154" spans="1:7" ht="22.5" customHeight="1">
      <c r="A154" s="8708"/>
      <c r="B154" s="4490">
        <v>13702560</v>
      </c>
      <c r="C154" s="4487" t="s">
        <v>18370</v>
      </c>
      <c r="D154" s="5682">
        <v>4800</v>
      </c>
      <c r="E154" s="4485">
        <f t="shared" si="16"/>
        <v>4800</v>
      </c>
      <c r="F154" s="5643"/>
      <c r="G154" s="5644"/>
    </row>
    <row r="155" spans="1:7" ht="22.5" customHeight="1">
      <c r="A155" s="8708"/>
      <c r="B155" s="4490">
        <v>13702562</v>
      </c>
      <c r="C155" s="4487" t="s">
        <v>18371</v>
      </c>
      <c r="D155" s="5682">
        <v>4300</v>
      </c>
      <c r="E155" s="4485">
        <f t="shared" si="16"/>
        <v>4300</v>
      </c>
      <c r="F155" s="5643"/>
      <c r="G155" s="5644"/>
    </row>
    <row r="156" spans="1:7" ht="22.5" customHeight="1">
      <c r="A156" s="8708"/>
      <c r="B156" s="4490">
        <v>13702565</v>
      </c>
      <c r="C156" s="4487" t="s">
        <v>18372</v>
      </c>
      <c r="D156" s="5682">
        <v>4300</v>
      </c>
      <c r="E156" s="4485">
        <f t="shared" si="16"/>
        <v>4300</v>
      </c>
      <c r="F156" s="5643"/>
      <c r="G156" s="5644"/>
    </row>
    <row r="157" spans="1:7" ht="22.5" customHeight="1">
      <c r="A157" s="8708"/>
      <c r="B157" s="4490">
        <v>13702566</v>
      </c>
      <c r="C157" s="4487" t="s">
        <v>18373</v>
      </c>
      <c r="D157" s="5682">
        <v>4300</v>
      </c>
      <c r="E157" s="4485">
        <f t="shared" si="16"/>
        <v>4300</v>
      </c>
      <c r="F157" s="5643"/>
      <c r="G157" s="5644"/>
    </row>
    <row r="158" spans="1:7" ht="31.5" customHeight="1">
      <c r="A158" s="8708"/>
      <c r="B158" s="4490">
        <v>13000067</v>
      </c>
      <c r="C158" s="4487" t="s">
        <v>18371</v>
      </c>
      <c r="D158" s="5682">
        <v>3900</v>
      </c>
      <c r="E158" s="4485">
        <f t="shared" si="16"/>
        <v>3900</v>
      </c>
      <c r="F158" s="5643"/>
      <c r="G158" s="5644"/>
    </row>
    <row r="159" spans="1:7" ht="31.5" customHeight="1">
      <c r="A159" s="8708"/>
      <c r="B159" s="4490">
        <v>13000070</v>
      </c>
      <c r="C159" s="4487" t="s">
        <v>18368</v>
      </c>
      <c r="D159" s="5682">
        <v>4800</v>
      </c>
      <c r="E159" s="4485">
        <f t="shared" si="16"/>
        <v>4800</v>
      </c>
      <c r="F159" s="5643"/>
      <c r="G159" s="5644"/>
    </row>
    <row r="160" spans="1:7" ht="31.5" customHeight="1">
      <c r="A160" s="8708"/>
      <c r="B160" s="4490">
        <v>13000081</v>
      </c>
      <c r="C160" s="4487" t="s">
        <v>18369</v>
      </c>
      <c r="D160" s="5682">
        <v>4800</v>
      </c>
      <c r="E160" s="4485">
        <f t="shared" si="16"/>
        <v>4800</v>
      </c>
      <c r="F160" s="5643"/>
      <c r="G160" s="5644"/>
    </row>
    <row r="161" spans="1:13" ht="48" customHeight="1">
      <c r="A161" s="8708"/>
      <c r="B161" s="4490">
        <v>13000073</v>
      </c>
      <c r="C161" s="4487" t="s">
        <v>18369</v>
      </c>
      <c r="D161" s="5682">
        <v>4800</v>
      </c>
      <c r="E161" s="4485">
        <f t="shared" si="16"/>
        <v>4800</v>
      </c>
      <c r="F161" s="5643"/>
      <c r="G161" s="5644"/>
    </row>
    <row r="162" spans="1:13" ht="48" customHeight="1">
      <c r="A162" s="8708"/>
      <c r="B162" s="4490">
        <v>13000084</v>
      </c>
      <c r="C162" s="4487" t="s">
        <v>18370</v>
      </c>
      <c r="D162" s="5682">
        <v>4800</v>
      </c>
      <c r="E162" s="4485">
        <f t="shared" si="16"/>
        <v>4800</v>
      </c>
      <c r="F162" s="5643"/>
      <c r="G162" s="5644"/>
    </row>
    <row r="163" spans="1:13" ht="53.25" customHeight="1">
      <c r="A163" s="8708"/>
      <c r="B163" s="4490">
        <v>13000072</v>
      </c>
      <c r="C163" s="4487" t="s">
        <v>18368</v>
      </c>
      <c r="D163" s="5682">
        <v>4900</v>
      </c>
      <c r="E163" s="4485">
        <f t="shared" si="16"/>
        <v>4900</v>
      </c>
      <c r="F163" s="5643"/>
      <c r="G163" s="5644"/>
    </row>
    <row r="164" spans="1:13" ht="53.25" customHeight="1">
      <c r="A164" s="8708"/>
      <c r="B164" s="4490">
        <v>13000079</v>
      </c>
      <c r="C164" s="4487" t="s">
        <v>18369</v>
      </c>
      <c r="D164" s="5682">
        <v>4800</v>
      </c>
      <c r="E164" s="4485">
        <f t="shared" si="16"/>
        <v>4800</v>
      </c>
      <c r="F164" s="5643"/>
      <c r="G164" s="5644"/>
      <c r="H164" s="440"/>
      <c r="I164" s="4546"/>
      <c r="J164" s="440"/>
      <c r="K164" s="440"/>
      <c r="L164" s="440"/>
      <c r="M164" s="440"/>
    </row>
    <row r="165" spans="1:13">
      <c r="A165" s="8707" t="s">
        <v>18374</v>
      </c>
      <c r="B165" s="8707"/>
      <c r="C165" s="8707"/>
      <c r="D165" s="8707"/>
      <c r="E165" s="8707"/>
      <c r="F165" s="5643"/>
      <c r="G165" s="5644"/>
      <c r="H165" s="440"/>
      <c r="I165" s="440"/>
      <c r="J165" s="440"/>
      <c r="K165" s="440"/>
      <c r="L165" s="440"/>
      <c r="M165" s="440"/>
    </row>
    <row r="166" spans="1:13" ht="35.25" customHeight="1">
      <c r="A166" s="8708"/>
      <c r="B166" s="4490">
        <v>13000101</v>
      </c>
      <c r="C166" s="4487" t="s">
        <v>18371</v>
      </c>
      <c r="D166" s="5682">
        <v>5800</v>
      </c>
      <c r="E166" s="4485">
        <f t="shared" ref="E166:E168" si="17">D166-D166*$B$4</f>
        <v>5800</v>
      </c>
      <c r="F166" s="5643"/>
      <c r="G166" s="5644"/>
      <c r="H166" s="440"/>
      <c r="I166" s="440"/>
      <c r="J166" s="440"/>
      <c r="K166" s="440"/>
      <c r="L166" s="440"/>
      <c r="M166" s="440"/>
    </row>
    <row r="167" spans="1:13" ht="35.25" customHeight="1">
      <c r="A167" s="8708"/>
      <c r="B167" s="4490">
        <v>13000089</v>
      </c>
      <c r="C167" s="4487" t="s">
        <v>18368</v>
      </c>
      <c r="D167" s="5682">
        <v>6900</v>
      </c>
      <c r="E167" s="4485">
        <f t="shared" si="17"/>
        <v>6900</v>
      </c>
      <c r="F167" s="5643"/>
      <c r="G167" s="5644"/>
      <c r="H167" s="440"/>
      <c r="I167" s="440"/>
      <c r="J167" s="440"/>
      <c r="K167" s="440"/>
      <c r="L167" s="440"/>
      <c r="M167" s="440"/>
    </row>
    <row r="168" spans="1:13" ht="35.25" customHeight="1">
      <c r="A168" s="8708"/>
      <c r="B168" s="4490">
        <v>13000092</v>
      </c>
      <c r="C168" s="4487" t="s">
        <v>18369</v>
      </c>
      <c r="D168" s="5682">
        <v>6900</v>
      </c>
      <c r="E168" s="4485">
        <f t="shared" si="17"/>
        <v>6900</v>
      </c>
      <c r="F168" s="5643"/>
      <c r="G168" s="5644"/>
    </row>
    <row r="169" spans="1:13">
      <c r="A169" s="8707" t="s">
        <v>18375</v>
      </c>
      <c r="B169" s="8707"/>
      <c r="C169" s="8707"/>
      <c r="D169" s="8707"/>
      <c r="E169" s="8707"/>
      <c r="F169" s="5643"/>
      <c r="G169" s="5644"/>
    </row>
    <row r="170" spans="1:13" ht="35.25" customHeight="1">
      <c r="A170" s="8708"/>
      <c r="B170" s="4490">
        <v>13000104</v>
      </c>
      <c r="C170" s="4487" t="s">
        <v>18371</v>
      </c>
      <c r="D170" s="5682">
        <v>5800</v>
      </c>
      <c r="E170" s="4485">
        <f t="shared" ref="E170:E172" si="18">D170-D170*$B$4</f>
        <v>5800</v>
      </c>
      <c r="F170" s="5643"/>
      <c r="G170" s="5644"/>
    </row>
    <row r="171" spans="1:13" ht="35.25" customHeight="1">
      <c r="A171" s="8708"/>
      <c r="B171" s="4490">
        <v>13000093</v>
      </c>
      <c r="C171" s="4487" t="s">
        <v>18368</v>
      </c>
      <c r="D171" s="5682">
        <v>6900</v>
      </c>
      <c r="E171" s="4485">
        <f t="shared" si="18"/>
        <v>6900</v>
      </c>
      <c r="F171" s="5643"/>
      <c r="G171" s="5644"/>
    </row>
    <row r="172" spans="1:13" ht="35.25" customHeight="1">
      <c r="A172" s="8708"/>
      <c r="B172" s="4490">
        <v>13000096</v>
      </c>
      <c r="C172" s="4487" t="s">
        <v>18369</v>
      </c>
      <c r="D172" s="5682">
        <v>6900</v>
      </c>
      <c r="E172" s="4485">
        <f t="shared" si="18"/>
        <v>6900</v>
      </c>
      <c r="F172" s="5643"/>
      <c r="G172" s="5644"/>
    </row>
    <row r="173" spans="1:13" ht="15.75" customHeight="1">
      <c r="A173" s="8707" t="s">
        <v>18376</v>
      </c>
      <c r="B173" s="8707"/>
      <c r="C173" s="8707"/>
      <c r="D173" s="8707"/>
      <c r="E173" s="8707"/>
      <c r="F173" s="5643"/>
      <c r="G173" s="5644"/>
    </row>
    <row r="174" spans="1:13" ht="35.25" customHeight="1">
      <c r="A174" s="8708"/>
      <c r="B174" s="4490">
        <v>13000107</v>
      </c>
      <c r="C174" s="4487" t="s">
        <v>18371</v>
      </c>
      <c r="D174" s="5682">
        <v>3300</v>
      </c>
      <c r="E174" s="4485">
        <f t="shared" ref="E174:E178" si="19">D174-D174*$B$4</f>
        <v>3300</v>
      </c>
      <c r="F174" s="5643"/>
      <c r="G174" s="5644"/>
    </row>
    <row r="175" spans="1:13" ht="35.25" customHeight="1">
      <c r="A175" s="8708"/>
      <c r="B175" s="4490">
        <v>13000085</v>
      </c>
      <c r="C175" s="4487" t="s">
        <v>18368</v>
      </c>
      <c r="D175" s="5682">
        <v>4100</v>
      </c>
      <c r="E175" s="4485">
        <f t="shared" si="19"/>
        <v>4100</v>
      </c>
      <c r="F175" s="5643"/>
      <c r="G175" s="5644"/>
    </row>
    <row r="176" spans="1:13" ht="35.25" customHeight="1">
      <c r="A176" s="8708"/>
      <c r="B176" s="4490">
        <v>13000088</v>
      </c>
      <c r="C176" s="4487" t="s">
        <v>18369</v>
      </c>
      <c r="D176" s="5682">
        <v>4100</v>
      </c>
      <c r="E176" s="4485">
        <f>D176-D176*$B$4</f>
        <v>4100</v>
      </c>
      <c r="F176" s="5643"/>
      <c r="G176" s="5644"/>
    </row>
    <row r="177" spans="1:7" s="4600" customFormat="1" ht="21.75" customHeight="1">
      <c r="A177" s="8707" t="s">
        <v>18501</v>
      </c>
      <c r="B177" s="8707"/>
      <c r="C177" s="8707"/>
      <c r="D177" s="8707"/>
      <c r="E177" s="8707"/>
      <c r="F177" s="5643"/>
      <c r="G177" s="5644"/>
    </row>
    <row r="178" spans="1:7" s="4600" customFormat="1" ht="56.25" customHeight="1">
      <c r="A178" s="4601"/>
      <c r="B178" s="4393">
        <v>13500002</v>
      </c>
      <c r="C178" s="4619" t="s">
        <v>18502</v>
      </c>
      <c r="D178" s="5682">
        <v>1700</v>
      </c>
      <c r="E178" s="4620">
        <f t="shared" si="19"/>
        <v>1700</v>
      </c>
      <c r="F178" s="5643"/>
      <c r="G178" s="5644"/>
    </row>
    <row r="179" spans="1:7" ht="17.25" customHeight="1">
      <c r="A179" s="4477"/>
      <c r="B179" s="4477"/>
      <c r="C179" s="4477"/>
      <c r="D179" s="4477"/>
      <c r="E179" s="4477"/>
      <c r="F179" s="5643"/>
      <c r="G179" s="5644"/>
    </row>
    <row r="180" spans="1:7" s="5010" customFormat="1" ht="17.25" customHeight="1">
      <c r="A180" s="8709" t="s">
        <v>19793</v>
      </c>
      <c r="B180" s="8709"/>
      <c r="C180" s="8709"/>
      <c r="D180" s="8709"/>
      <c r="E180" s="8709"/>
      <c r="F180" s="5643"/>
      <c r="G180" s="5644"/>
    </row>
    <row r="181" spans="1:7" s="5010" customFormat="1" ht="166.5" customHeight="1">
      <c r="A181" s="8710" t="s">
        <v>19794</v>
      </c>
      <c r="B181" s="8710"/>
      <c r="C181" s="8710"/>
      <c r="D181" s="8710"/>
      <c r="E181" s="8710"/>
      <c r="F181" s="5643"/>
      <c r="G181" s="5644"/>
    </row>
    <row r="182" spans="1:7" s="5010" customFormat="1" ht="53.25" customHeight="1">
      <c r="A182" s="4480" t="s">
        <v>1586</v>
      </c>
      <c r="B182" s="4480" t="s">
        <v>75</v>
      </c>
      <c r="C182" s="4481" t="s">
        <v>42</v>
      </c>
      <c r="D182" s="4482" t="s">
        <v>4107</v>
      </c>
      <c r="E182" s="4482" t="s">
        <v>8240</v>
      </c>
      <c r="F182" s="5643"/>
      <c r="G182" s="5644"/>
    </row>
    <row r="183" spans="1:7" s="5011" customFormat="1" ht="296.45" customHeight="1">
      <c r="A183" s="5017"/>
      <c r="B183" s="5018">
        <v>40006456</v>
      </c>
      <c r="C183" s="5019" t="s">
        <v>19787</v>
      </c>
      <c r="D183" s="5682">
        <v>17600</v>
      </c>
      <c r="E183" s="4620">
        <f t="shared" ref="E183:E191" si="20">D183-D183*$B$4</f>
        <v>17600</v>
      </c>
      <c r="F183" s="5643"/>
      <c r="G183" s="5644"/>
    </row>
    <row r="184" spans="1:7" s="5011" customFormat="1" ht="72.599999999999994" customHeight="1">
      <c r="A184" s="5017"/>
      <c r="B184" s="5018">
        <v>40006457</v>
      </c>
      <c r="C184" s="5019" t="s">
        <v>19788</v>
      </c>
      <c r="D184" s="5682">
        <v>1200</v>
      </c>
      <c r="E184" s="4620">
        <f t="shared" si="20"/>
        <v>1200</v>
      </c>
      <c r="F184" s="5643"/>
      <c r="G184" s="5644"/>
    </row>
    <row r="185" spans="1:7" s="5011" customFormat="1" ht="72.599999999999994" customHeight="1">
      <c r="A185" s="5017"/>
      <c r="B185" s="5018">
        <v>40006459</v>
      </c>
      <c r="C185" s="5019" t="s">
        <v>19789</v>
      </c>
      <c r="D185" s="5682">
        <v>3700</v>
      </c>
      <c r="E185" s="4620">
        <f t="shared" si="20"/>
        <v>3700</v>
      </c>
      <c r="F185" s="5643"/>
      <c r="G185" s="5644"/>
    </row>
    <row r="186" spans="1:7" s="5011" customFormat="1" ht="72" customHeight="1">
      <c r="A186" s="5017"/>
      <c r="B186" s="5018">
        <v>40006463</v>
      </c>
      <c r="C186" s="5019" t="s">
        <v>19790</v>
      </c>
      <c r="D186" s="5682">
        <v>3700</v>
      </c>
      <c r="E186" s="4620">
        <f t="shared" si="20"/>
        <v>3700</v>
      </c>
      <c r="F186" s="5643"/>
      <c r="G186" s="5644"/>
    </row>
    <row r="187" spans="1:7" s="5011" customFormat="1" ht="69" customHeight="1">
      <c r="A187" s="5017"/>
      <c r="B187" s="5018">
        <v>40006466</v>
      </c>
      <c r="C187" s="5019" t="s">
        <v>19788</v>
      </c>
      <c r="D187" s="5682">
        <v>1800</v>
      </c>
      <c r="E187" s="4620">
        <f t="shared" si="20"/>
        <v>1800</v>
      </c>
      <c r="F187" s="5643"/>
      <c r="G187" s="5644"/>
    </row>
    <row r="188" spans="1:7" s="5011" customFormat="1" ht="76.95" customHeight="1">
      <c r="A188" s="5017"/>
      <c r="B188" s="5018">
        <v>40006467</v>
      </c>
      <c r="C188" s="5019" t="s">
        <v>19789</v>
      </c>
      <c r="D188" s="5682">
        <v>3900</v>
      </c>
      <c r="E188" s="4620">
        <f t="shared" si="20"/>
        <v>3900</v>
      </c>
      <c r="F188" s="5643"/>
      <c r="G188" s="5644"/>
    </row>
    <row r="189" spans="1:7" s="5011" customFormat="1" ht="75.599999999999994" customHeight="1">
      <c r="A189" s="5017"/>
      <c r="B189" s="5018">
        <v>40006468</v>
      </c>
      <c r="C189" s="5019" t="s">
        <v>19791</v>
      </c>
      <c r="D189" s="5682">
        <v>2800</v>
      </c>
      <c r="E189" s="4620">
        <f t="shared" si="20"/>
        <v>2800</v>
      </c>
      <c r="F189" s="5643"/>
      <c r="G189" s="5644"/>
    </row>
    <row r="190" spans="1:7" s="5011" customFormat="1" ht="80.25" customHeight="1">
      <c r="A190" s="5017"/>
      <c r="B190" s="5018">
        <v>40006471</v>
      </c>
      <c r="C190" s="5019" t="s">
        <v>19789</v>
      </c>
      <c r="D190" s="5682">
        <v>4100</v>
      </c>
      <c r="E190" s="4620">
        <f t="shared" si="20"/>
        <v>4100</v>
      </c>
      <c r="F190" s="5643"/>
      <c r="G190" s="5644"/>
    </row>
    <row r="191" spans="1:7" s="5011" customFormat="1" ht="79.2" customHeight="1">
      <c r="A191" s="5017"/>
      <c r="B191" s="5018">
        <v>40006473</v>
      </c>
      <c r="C191" s="5019" t="s">
        <v>19792</v>
      </c>
      <c r="D191" s="5682">
        <v>2800</v>
      </c>
      <c r="E191" s="4620">
        <f t="shared" si="20"/>
        <v>2800</v>
      </c>
      <c r="F191" s="5643"/>
      <c r="G191" s="5644"/>
    </row>
    <row r="192" spans="1:7" s="5010" customFormat="1" ht="17.25" customHeight="1">
      <c r="F192" s="5643"/>
      <c r="G192" s="5644"/>
    </row>
    <row r="193" spans="1:7">
      <c r="A193" s="8709" t="s">
        <v>18377</v>
      </c>
      <c r="B193" s="8709"/>
      <c r="C193" s="8709"/>
      <c r="D193" s="8709"/>
      <c r="E193" s="8709"/>
      <c r="F193" s="5643"/>
      <c r="G193" s="5644"/>
    </row>
    <row r="194" spans="1:7" ht="43">
      <c r="A194" s="4491" t="s">
        <v>1586</v>
      </c>
      <c r="B194" s="4491" t="s">
        <v>75</v>
      </c>
      <c r="C194" s="4492" t="s">
        <v>2857</v>
      </c>
      <c r="D194" s="4493" t="s">
        <v>4107</v>
      </c>
      <c r="E194" s="4493" t="s">
        <v>8240</v>
      </c>
      <c r="F194" s="5643"/>
      <c r="G194" s="5644"/>
    </row>
    <row r="195" spans="1:7" ht="86.25" customHeight="1">
      <c r="A195" s="4490"/>
      <c r="B195" s="4490">
        <v>125310</v>
      </c>
      <c r="C195" s="4494" t="s">
        <v>18378</v>
      </c>
      <c r="D195" s="5328">
        <v>1090</v>
      </c>
      <c r="E195" s="4620">
        <f t="shared" ref="E195:E198" si="21">D195-D195*$B$4</f>
        <v>1090</v>
      </c>
      <c r="F195" s="5643"/>
      <c r="G195" s="5644"/>
    </row>
    <row r="196" spans="1:7" ht="86.25" customHeight="1">
      <c r="A196" s="4490"/>
      <c r="B196" s="4490">
        <v>125311</v>
      </c>
      <c r="C196" s="4494" t="s">
        <v>18379</v>
      </c>
      <c r="D196" s="5328">
        <v>990</v>
      </c>
      <c r="E196" s="4620">
        <f t="shared" si="21"/>
        <v>990</v>
      </c>
      <c r="F196" s="5643"/>
      <c r="G196" s="5644"/>
    </row>
    <row r="197" spans="1:7" ht="86.25" customHeight="1">
      <c r="A197" s="4490"/>
      <c r="B197" s="4490">
        <v>125312</v>
      </c>
      <c r="C197" s="4495" t="s">
        <v>18380</v>
      </c>
      <c r="D197" s="5328">
        <v>690</v>
      </c>
      <c r="E197" s="4620">
        <f t="shared" si="21"/>
        <v>690</v>
      </c>
      <c r="F197" s="5643"/>
      <c r="G197" s="5644"/>
    </row>
    <row r="198" spans="1:7" ht="86.25" customHeight="1">
      <c r="A198" s="4490"/>
      <c r="B198" s="4490">
        <v>125313</v>
      </c>
      <c r="C198" s="4495" t="s">
        <v>18381</v>
      </c>
      <c r="D198" s="5328">
        <v>590</v>
      </c>
      <c r="E198" s="4620">
        <f t="shared" si="21"/>
        <v>590</v>
      </c>
      <c r="F198" s="5643"/>
      <c r="G198" s="5644"/>
    </row>
    <row r="199" spans="1:7">
      <c r="C199" s="4477"/>
      <c r="D199" s="4477"/>
      <c r="E199" s="4477"/>
    </row>
    <row r="200" spans="1:7">
      <c r="C200" s="4477"/>
      <c r="D200" s="4477"/>
      <c r="E200" s="4477"/>
    </row>
    <row r="201" spans="1:7">
      <c r="C201" s="4477"/>
      <c r="D201" s="4477"/>
      <c r="E201" s="4477"/>
    </row>
    <row r="202" spans="1:7">
      <c r="C202" s="4477"/>
      <c r="D202" s="4477"/>
      <c r="E202" s="4477"/>
    </row>
    <row r="203" spans="1:7">
      <c r="C203" s="4477"/>
      <c r="D203" s="4477"/>
      <c r="E203" s="4477"/>
    </row>
    <row r="204" spans="1:7">
      <c r="C204" s="4477"/>
      <c r="D204" s="4477"/>
      <c r="E204" s="4477"/>
    </row>
    <row r="205" spans="1:7">
      <c r="C205" s="4477"/>
      <c r="D205" s="4477"/>
      <c r="E205" s="4477"/>
    </row>
    <row r="206" spans="1:7">
      <c r="C206" s="4477"/>
      <c r="D206" s="4477"/>
      <c r="E206" s="4477"/>
    </row>
    <row r="207" spans="1:7">
      <c r="C207" s="4477"/>
      <c r="D207" s="4477"/>
      <c r="E207" s="4477"/>
    </row>
    <row r="208" spans="1:7">
      <c r="C208" s="4477"/>
      <c r="D208" s="4477"/>
      <c r="E208" s="4477"/>
    </row>
    <row r="209" spans="3:5">
      <c r="C209" s="4477"/>
      <c r="D209" s="4477"/>
      <c r="E209" s="4477"/>
    </row>
    <row r="210" spans="3:5">
      <c r="C210" s="4477"/>
      <c r="D210" s="4477"/>
      <c r="E210" s="4477"/>
    </row>
    <row r="211" spans="3:5">
      <c r="C211" s="4477"/>
      <c r="D211" s="4477"/>
      <c r="E211" s="4477"/>
    </row>
    <row r="212" spans="3:5">
      <c r="C212" s="4477"/>
      <c r="D212" s="4477"/>
      <c r="E212" s="4477"/>
    </row>
    <row r="213" spans="3:5">
      <c r="C213" s="4477"/>
      <c r="D213" s="4477"/>
      <c r="E213" s="4477"/>
    </row>
    <row r="214" spans="3:5">
      <c r="C214" s="4477"/>
      <c r="D214" s="4477"/>
    </row>
    <row r="430" spans="5:5">
      <c r="E430" s="4477"/>
    </row>
    <row r="431" spans="5:5">
      <c r="E431" s="4477"/>
    </row>
    <row r="432" spans="5:5">
      <c r="E432" s="4477"/>
    </row>
    <row r="433" spans="4:17">
      <c r="E433" s="4477"/>
    </row>
    <row r="434" spans="4:17">
      <c r="E434" s="4477"/>
    </row>
    <row r="435" spans="4:17">
      <c r="E435" s="4477"/>
    </row>
    <row r="436" spans="4:17" s="3557" customFormat="1">
      <c r="D436" s="1096"/>
      <c r="E436" s="4477"/>
      <c r="F436" s="4477"/>
      <c r="G436" s="4477"/>
      <c r="H436" s="4477"/>
      <c r="I436" s="4477"/>
      <c r="J436" s="4477"/>
      <c r="K436" s="4477"/>
      <c r="L436" s="4477"/>
      <c r="M436" s="4477"/>
      <c r="N436" s="4477"/>
      <c r="O436" s="4477"/>
      <c r="P436" s="4477"/>
      <c r="Q436" s="4477"/>
    </row>
    <row r="437" spans="4:17" s="3557" customFormat="1">
      <c r="D437" s="1096"/>
      <c r="E437" s="4477"/>
      <c r="F437" s="4477"/>
      <c r="G437" s="4477"/>
      <c r="H437" s="4477"/>
      <c r="I437" s="4477"/>
      <c r="J437" s="4477"/>
      <c r="K437" s="4477"/>
      <c r="L437" s="4477"/>
      <c r="M437" s="4477"/>
      <c r="N437" s="4477"/>
      <c r="O437" s="4477"/>
      <c r="P437" s="4477"/>
      <c r="Q437" s="4477"/>
    </row>
    <row r="438" spans="4:17">
      <c r="E438" s="4477"/>
    </row>
    <row r="439" spans="4:17">
      <c r="E439" s="4477"/>
    </row>
    <row r="440" spans="4:17">
      <c r="E440" s="4477"/>
    </row>
    <row r="441" spans="4:17">
      <c r="E441" s="4477"/>
    </row>
    <row r="442" spans="4:17">
      <c r="E442" s="4477"/>
    </row>
  </sheetData>
  <mergeCells count="62">
    <mergeCell ref="A17:E17"/>
    <mergeCell ref="A1:E1"/>
    <mergeCell ref="A6:E6"/>
    <mergeCell ref="A7:E7"/>
    <mergeCell ref="A9:E9"/>
    <mergeCell ref="A10:A16"/>
    <mergeCell ref="A58:E58"/>
    <mergeCell ref="A18:A24"/>
    <mergeCell ref="A25:E25"/>
    <mergeCell ref="A26:A32"/>
    <mergeCell ref="A33:E33"/>
    <mergeCell ref="A34:A40"/>
    <mergeCell ref="A41:E41"/>
    <mergeCell ref="A42:A48"/>
    <mergeCell ref="A50:E50"/>
    <mergeCell ref="A51:E51"/>
    <mergeCell ref="A53:E53"/>
    <mergeCell ref="A54:A57"/>
    <mergeCell ref="A99:E99"/>
    <mergeCell ref="A59:A62"/>
    <mergeCell ref="A64:E64"/>
    <mergeCell ref="A65:E65"/>
    <mergeCell ref="A67:E67"/>
    <mergeCell ref="A68:A74"/>
    <mergeCell ref="A75:E75"/>
    <mergeCell ref="A76:A82"/>
    <mergeCell ref="A83:E83"/>
    <mergeCell ref="A84:A90"/>
    <mergeCell ref="A91:E91"/>
    <mergeCell ref="A92:A98"/>
    <mergeCell ref="A139:A140"/>
    <mergeCell ref="A100:A106"/>
    <mergeCell ref="A107:E107"/>
    <mergeCell ref="A108:A114"/>
    <mergeCell ref="A116:E116"/>
    <mergeCell ref="A117:E117"/>
    <mergeCell ref="A119:E119"/>
    <mergeCell ref="A120:A126"/>
    <mergeCell ref="A127:E127"/>
    <mergeCell ref="A128:A134"/>
    <mergeCell ref="A136:E136"/>
    <mergeCell ref="A137:E137"/>
    <mergeCell ref="A166:A168"/>
    <mergeCell ref="A141:A142"/>
    <mergeCell ref="A143:A144"/>
    <mergeCell ref="A145:A146"/>
    <mergeCell ref="A148:E148"/>
    <mergeCell ref="A149:E149"/>
    <mergeCell ref="A151:E151"/>
    <mergeCell ref="A152:A157"/>
    <mergeCell ref="A158:A160"/>
    <mergeCell ref="A161:A162"/>
    <mergeCell ref="A163:A164"/>
    <mergeCell ref="A165:E165"/>
    <mergeCell ref="A169:E169"/>
    <mergeCell ref="A170:A172"/>
    <mergeCell ref="A173:E173"/>
    <mergeCell ref="A174:A176"/>
    <mergeCell ref="A193:E193"/>
    <mergeCell ref="A177:E177"/>
    <mergeCell ref="A180:E180"/>
    <mergeCell ref="A181:E181"/>
  </mergeCells>
  <pageMargins left="0.7" right="0.7" top="0.75" bottom="0.75" header="0.3" footer="0.3"/>
  <pageSetup paperSize="9" orientation="portrait"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dimension ref="A1:F169"/>
  <sheetViews>
    <sheetView zoomScale="80" zoomScaleNormal="80" workbookViewId="0">
      <pane ySplit="6" topLeftCell="A7" activePane="bottomLeft" state="frozen"/>
      <selection sqref="A1:H1"/>
      <selection pane="bottomLeft" activeCell="G144" sqref="G144"/>
    </sheetView>
  </sheetViews>
  <sheetFormatPr defaultRowHeight="14.35"/>
  <cols>
    <col min="1" max="1" width="26.41015625" style="4532" customWidth="1"/>
    <col min="2" max="2" width="25.41015625" style="584" customWidth="1"/>
    <col min="3" max="3" width="14.41015625" style="584" customWidth="1"/>
    <col min="4" max="4" width="10.41015625" style="473" customWidth="1"/>
    <col min="5" max="5" width="9.29296875" style="473"/>
    <col min="6" max="6" width="9.1171875" style="5454"/>
  </cols>
  <sheetData>
    <row r="1" spans="1:6" s="1386" customFormat="1" ht="15.35">
      <c r="A1" s="7128" t="s">
        <v>8054</v>
      </c>
      <c r="B1" s="7128"/>
      <c r="C1" s="7128"/>
      <c r="D1" s="7128"/>
      <c r="E1" s="7128"/>
      <c r="F1" s="5454"/>
    </row>
    <row r="2" spans="1:6" s="1386" customFormat="1">
      <c r="A2" s="4532"/>
      <c r="B2" s="584"/>
      <c r="C2" s="584"/>
      <c r="D2" s="1338"/>
      <c r="E2" s="473"/>
      <c r="F2" s="5454"/>
    </row>
    <row r="3" spans="1:6" s="1386" customFormat="1">
      <c r="A3" s="4532"/>
      <c r="B3" s="584"/>
      <c r="C3" s="584"/>
      <c r="D3" s="1338"/>
      <c r="E3" s="473"/>
      <c r="F3" s="5454"/>
    </row>
    <row r="4" spans="1:6" s="1386" customFormat="1">
      <c r="A4" s="18" t="s">
        <v>48</v>
      </c>
      <c r="B4" s="1680"/>
      <c r="C4" s="584"/>
      <c r="D4" s="1338"/>
      <c r="E4" s="473"/>
      <c r="F4" s="5454"/>
    </row>
    <row r="6" spans="1:6" ht="71.7">
      <c r="A6" s="2544" t="s">
        <v>75</v>
      </c>
      <c r="B6" s="2545" t="s">
        <v>76</v>
      </c>
      <c r="C6" s="2545" t="s">
        <v>77</v>
      </c>
      <c r="D6" s="2546" t="s">
        <v>20548</v>
      </c>
      <c r="E6" s="2546" t="s">
        <v>59</v>
      </c>
    </row>
    <row r="7" spans="1:6" s="1728" customFormat="1" ht="15" customHeight="1">
      <c r="A7" s="8715" t="s">
        <v>10241</v>
      </c>
      <c r="B7" s="8716"/>
      <c r="C7" s="8716"/>
      <c r="D7" s="8716"/>
      <c r="E7" s="8717"/>
      <c r="F7" s="5454"/>
    </row>
    <row r="8" spans="1:6" s="1516" customFormat="1" ht="15" customHeight="1">
      <c r="A8" s="3033" t="s">
        <v>8101</v>
      </c>
      <c r="B8" s="2547"/>
      <c r="C8" s="2547"/>
      <c r="D8" s="4558"/>
      <c r="E8" s="2710"/>
      <c r="F8" s="5454"/>
    </row>
    <row r="9" spans="1:6" s="1516" customFormat="1">
      <c r="A9" s="3034" t="s">
        <v>8055</v>
      </c>
      <c r="B9" s="2548" t="s">
        <v>7543</v>
      </c>
      <c r="C9" s="2548" t="s">
        <v>322</v>
      </c>
      <c r="D9" s="5458">
        <v>4.08</v>
      </c>
      <c r="E9" s="2543">
        <f>D9-D9*$B$4</f>
        <v>4.08</v>
      </c>
      <c r="F9" s="5454"/>
    </row>
    <row r="10" spans="1:6" s="1516" customFormat="1">
      <c r="A10" s="3034" t="s">
        <v>8056</v>
      </c>
      <c r="B10" s="2548" t="s">
        <v>3496</v>
      </c>
      <c r="C10" s="2548" t="s">
        <v>276</v>
      </c>
      <c r="D10" s="5458">
        <v>5.2</v>
      </c>
      <c r="E10" s="2543">
        <f t="shared" ref="E10:E60" si="0">D10-D10*$B$4</f>
        <v>5.2</v>
      </c>
      <c r="F10" s="5454"/>
    </row>
    <row r="11" spans="1:6" s="1516" customFormat="1">
      <c r="A11" s="3034" t="s">
        <v>8057</v>
      </c>
      <c r="B11" s="2548" t="s">
        <v>8058</v>
      </c>
      <c r="C11" s="2548" t="s">
        <v>477</v>
      </c>
      <c r="D11" s="5458">
        <v>6.66</v>
      </c>
      <c r="E11" s="2543">
        <f t="shared" si="0"/>
        <v>6.66</v>
      </c>
      <c r="F11" s="5454"/>
    </row>
    <row r="12" spans="1:6" s="1516" customFormat="1">
      <c r="A12" s="3034" t="s">
        <v>8059</v>
      </c>
      <c r="B12" s="2548" t="s">
        <v>8060</v>
      </c>
      <c r="C12" s="2548" t="s">
        <v>8088</v>
      </c>
      <c r="D12" s="5458">
        <v>13.33</v>
      </c>
      <c r="E12" s="2543">
        <f t="shared" si="0"/>
        <v>13.33</v>
      </c>
      <c r="F12" s="5454"/>
    </row>
    <row r="13" spans="1:6" s="1516" customFormat="1">
      <c r="A13" s="3034" t="s">
        <v>8061</v>
      </c>
      <c r="B13" s="2548" t="s">
        <v>1565</v>
      </c>
      <c r="C13" s="2548" t="s">
        <v>8089</v>
      </c>
      <c r="D13" s="5458">
        <v>26.53</v>
      </c>
      <c r="E13" s="2543">
        <f t="shared" si="0"/>
        <v>26.53</v>
      </c>
      <c r="F13" s="5454"/>
    </row>
    <row r="14" spans="1:6" s="2196" customFormat="1">
      <c r="A14" s="3034" t="s">
        <v>12750</v>
      </c>
      <c r="B14" s="2548">
        <v>42</v>
      </c>
      <c r="C14" s="2549" t="s">
        <v>12834</v>
      </c>
      <c r="D14" s="5458">
        <v>50.29</v>
      </c>
      <c r="E14" s="2543">
        <f t="shared" si="0"/>
        <v>50.29</v>
      </c>
      <c r="F14" s="5454"/>
    </row>
    <row r="15" spans="1:6" s="1516" customFormat="1" ht="15" customHeight="1">
      <c r="A15" s="3033" t="s">
        <v>8102</v>
      </c>
      <c r="B15" s="2547"/>
      <c r="C15" s="2547"/>
      <c r="D15" s="2543"/>
      <c r="E15" s="2543"/>
      <c r="F15" s="5454"/>
    </row>
    <row r="16" spans="1:6" s="1516" customFormat="1">
      <c r="A16" s="3034" t="s">
        <v>8062</v>
      </c>
      <c r="B16" s="2548" t="s">
        <v>7543</v>
      </c>
      <c r="C16" s="2548" t="s">
        <v>424</v>
      </c>
      <c r="D16" s="5458">
        <v>3.85</v>
      </c>
      <c r="E16" s="2543">
        <f t="shared" si="0"/>
        <v>3.85</v>
      </c>
      <c r="F16" s="5454"/>
    </row>
    <row r="17" spans="1:6" s="1516" customFormat="1">
      <c r="A17" s="3034" t="s">
        <v>8063</v>
      </c>
      <c r="B17" s="2548" t="s">
        <v>3496</v>
      </c>
      <c r="C17" s="2548" t="s">
        <v>427</v>
      </c>
      <c r="D17" s="5458">
        <v>5.09</v>
      </c>
      <c r="E17" s="2543">
        <f t="shared" si="0"/>
        <v>5.09</v>
      </c>
      <c r="F17" s="5454"/>
    </row>
    <row r="18" spans="1:6" s="1516" customFormat="1">
      <c r="A18" s="3034" t="s">
        <v>8064</v>
      </c>
      <c r="B18" s="2548" t="s">
        <v>8058</v>
      </c>
      <c r="C18" s="2548" t="s">
        <v>477</v>
      </c>
      <c r="D18" s="5458">
        <v>6.61</v>
      </c>
      <c r="E18" s="2543">
        <f t="shared" si="0"/>
        <v>6.61</v>
      </c>
      <c r="F18" s="5454"/>
    </row>
    <row r="19" spans="1:6" s="1516" customFormat="1">
      <c r="A19" s="3034" t="s">
        <v>8065</v>
      </c>
      <c r="B19" s="2548" t="s">
        <v>8060</v>
      </c>
      <c r="C19" s="2548" t="s">
        <v>8090</v>
      </c>
      <c r="D19" s="5458">
        <v>14.91</v>
      </c>
      <c r="E19" s="2543">
        <f t="shared" si="0"/>
        <v>14.91</v>
      </c>
      <c r="F19" s="5454"/>
    </row>
    <row r="20" spans="1:6" s="1516" customFormat="1">
      <c r="A20" s="3034" t="s">
        <v>8066</v>
      </c>
      <c r="B20" s="2548" t="s">
        <v>1565</v>
      </c>
      <c r="C20" s="2548" t="s">
        <v>8089</v>
      </c>
      <c r="D20" s="5458">
        <v>26.7</v>
      </c>
      <c r="E20" s="2543">
        <f t="shared" si="0"/>
        <v>26.7</v>
      </c>
      <c r="F20" s="5454"/>
    </row>
    <row r="21" spans="1:6" s="1516" customFormat="1" ht="15" customHeight="1">
      <c r="A21" s="3033" t="s">
        <v>8103</v>
      </c>
      <c r="B21" s="2547"/>
      <c r="C21" s="2547"/>
      <c r="D21" s="2543"/>
      <c r="E21" s="2543"/>
      <c r="F21" s="5454"/>
    </row>
    <row r="22" spans="1:6" s="1516" customFormat="1">
      <c r="A22" s="3034">
        <v>1604115</v>
      </c>
      <c r="B22" s="2548" t="s">
        <v>7543</v>
      </c>
      <c r="C22" s="2548" t="s">
        <v>424</v>
      </c>
      <c r="D22" s="5458">
        <v>4.49</v>
      </c>
      <c r="E22" s="2543">
        <f t="shared" si="0"/>
        <v>4.49</v>
      </c>
      <c r="F22" s="5454"/>
    </row>
    <row r="23" spans="1:6" s="1516" customFormat="1">
      <c r="A23" s="3034">
        <v>1604118</v>
      </c>
      <c r="B23" s="2548" t="s">
        <v>3496</v>
      </c>
      <c r="C23" s="2548" t="s">
        <v>427</v>
      </c>
      <c r="D23" s="5458">
        <v>4.59</v>
      </c>
      <c r="E23" s="2543">
        <f t="shared" si="0"/>
        <v>4.59</v>
      </c>
      <c r="F23" s="5454"/>
    </row>
    <row r="24" spans="1:6" s="1516" customFormat="1">
      <c r="A24" s="3034">
        <v>1604122</v>
      </c>
      <c r="B24" s="2548" t="s">
        <v>8058</v>
      </c>
      <c r="C24" s="2548" t="s">
        <v>1048</v>
      </c>
      <c r="D24" s="5458">
        <v>5.75</v>
      </c>
      <c r="E24" s="2543">
        <f t="shared" si="0"/>
        <v>5.75</v>
      </c>
      <c r="F24" s="5454"/>
    </row>
    <row r="25" spans="1:6" s="1516" customFormat="1">
      <c r="A25" s="3034">
        <v>1604128</v>
      </c>
      <c r="B25" s="2548" t="s">
        <v>8060</v>
      </c>
      <c r="C25" s="2548" t="s">
        <v>8091</v>
      </c>
      <c r="D25" s="5458">
        <v>17.82</v>
      </c>
      <c r="E25" s="2543">
        <f t="shared" si="0"/>
        <v>17.82</v>
      </c>
      <c r="F25" s="5454"/>
    </row>
    <row r="26" spans="1:6" s="1516" customFormat="1">
      <c r="A26" s="3034">
        <v>1604135</v>
      </c>
      <c r="B26" s="2548" t="s">
        <v>1565</v>
      </c>
      <c r="C26" s="2548" t="s">
        <v>8092</v>
      </c>
      <c r="D26" s="5458">
        <v>25.45</v>
      </c>
      <c r="E26" s="2543">
        <f t="shared" si="0"/>
        <v>25.45</v>
      </c>
      <c r="F26" s="5454"/>
    </row>
    <row r="27" spans="1:6" s="1516" customFormat="1">
      <c r="A27" s="3035" t="s">
        <v>8826</v>
      </c>
      <c r="B27" s="2548"/>
      <c r="C27" s="2548"/>
      <c r="D27" s="2543"/>
      <c r="E27" s="2543"/>
      <c r="F27" s="5454"/>
    </row>
    <row r="28" spans="1:6" s="1516" customFormat="1">
      <c r="A28" s="3034">
        <v>1604015</v>
      </c>
      <c r="B28" s="2548" t="s">
        <v>7543</v>
      </c>
      <c r="C28" s="2548" t="s">
        <v>691</v>
      </c>
      <c r="D28" s="5458">
        <v>3.61</v>
      </c>
      <c r="E28" s="2543">
        <f t="shared" si="0"/>
        <v>3.61</v>
      </c>
      <c r="F28" s="5454"/>
    </row>
    <row r="29" spans="1:6" s="1516" customFormat="1">
      <c r="A29" s="3034">
        <v>1604018</v>
      </c>
      <c r="B29" s="2548" t="s">
        <v>3496</v>
      </c>
      <c r="C29" s="2548" t="s">
        <v>322</v>
      </c>
      <c r="D29" s="5458">
        <v>4.62</v>
      </c>
      <c r="E29" s="2543">
        <f t="shared" si="0"/>
        <v>4.62</v>
      </c>
      <c r="F29" s="5454"/>
    </row>
    <row r="30" spans="1:6" s="1516" customFormat="1">
      <c r="A30" s="3034">
        <v>1604022</v>
      </c>
      <c r="B30" s="2548" t="s">
        <v>8058</v>
      </c>
      <c r="C30" s="2548" t="s">
        <v>441</v>
      </c>
      <c r="D30" s="5458">
        <v>5.28</v>
      </c>
      <c r="E30" s="2543">
        <f t="shared" si="0"/>
        <v>5.28</v>
      </c>
      <c r="F30" s="5454"/>
    </row>
    <row r="31" spans="1:6" s="1516" customFormat="1">
      <c r="A31" s="3034">
        <v>1604028</v>
      </c>
      <c r="B31" s="2548" t="s">
        <v>8060</v>
      </c>
      <c r="C31" s="2548" t="s">
        <v>8093</v>
      </c>
      <c r="D31" s="5458">
        <v>17.28</v>
      </c>
      <c r="E31" s="2543">
        <f t="shared" si="0"/>
        <v>17.28</v>
      </c>
      <c r="F31" s="5454"/>
    </row>
    <row r="32" spans="1:6" s="1516" customFormat="1">
      <c r="A32" s="3034">
        <v>1604035</v>
      </c>
      <c r="B32" s="2548" t="s">
        <v>1565</v>
      </c>
      <c r="C32" s="2548" t="s">
        <v>8092</v>
      </c>
      <c r="D32" s="5458">
        <v>24.68</v>
      </c>
      <c r="E32" s="2543">
        <f t="shared" si="0"/>
        <v>24.68</v>
      </c>
      <c r="F32" s="5454"/>
    </row>
    <row r="33" spans="1:6" s="1516" customFormat="1" ht="15" customHeight="1">
      <c r="A33" s="3033" t="s">
        <v>8107</v>
      </c>
      <c r="B33" s="2547"/>
      <c r="C33" s="2547"/>
      <c r="D33" s="2543"/>
      <c r="E33" s="2710"/>
      <c r="F33" s="5454"/>
    </row>
    <row r="34" spans="1:6" s="1516" customFormat="1">
      <c r="A34" s="3034">
        <v>1613015</v>
      </c>
      <c r="B34" s="2548" t="s">
        <v>7543</v>
      </c>
      <c r="C34" s="2548" t="s">
        <v>276</v>
      </c>
      <c r="D34" s="5458">
        <v>6.1</v>
      </c>
      <c r="E34" s="2543">
        <f t="shared" si="0"/>
        <v>6.1</v>
      </c>
      <c r="F34" s="5454"/>
    </row>
    <row r="35" spans="1:6" s="1516" customFormat="1">
      <c r="A35" s="3034">
        <v>1613018</v>
      </c>
      <c r="B35" s="2548" t="s">
        <v>3496</v>
      </c>
      <c r="C35" s="2548" t="s">
        <v>283</v>
      </c>
      <c r="D35" s="5458">
        <v>8.1300000000000008</v>
      </c>
      <c r="E35" s="2543">
        <f t="shared" si="0"/>
        <v>8.1300000000000008</v>
      </c>
      <c r="F35" s="5454"/>
    </row>
    <row r="36" spans="1:6" s="1516" customFormat="1">
      <c r="A36" s="3034">
        <v>1613022</v>
      </c>
      <c r="B36" s="2548" t="s">
        <v>8058</v>
      </c>
      <c r="C36" s="2549" t="s">
        <v>7955</v>
      </c>
      <c r="D36" s="5458">
        <v>10.53</v>
      </c>
      <c r="E36" s="2543">
        <f t="shared" si="0"/>
        <v>10.53</v>
      </c>
      <c r="F36" s="5454"/>
    </row>
    <row r="37" spans="1:6" s="1516" customFormat="1">
      <c r="A37" s="3034">
        <v>1613028</v>
      </c>
      <c r="B37" s="2548" t="s">
        <v>8060</v>
      </c>
      <c r="C37" s="2548" t="s">
        <v>7904</v>
      </c>
      <c r="D37" s="5458">
        <v>18.920000000000002</v>
      </c>
      <c r="E37" s="2543">
        <f t="shared" si="0"/>
        <v>18.920000000000002</v>
      </c>
      <c r="F37" s="5454"/>
    </row>
    <row r="38" spans="1:6" s="1516" customFormat="1">
      <c r="A38" s="3034">
        <v>1613035</v>
      </c>
      <c r="B38" s="2548" t="s">
        <v>1565</v>
      </c>
      <c r="C38" s="2548" t="s">
        <v>8094</v>
      </c>
      <c r="D38" s="5458">
        <v>31.72</v>
      </c>
      <c r="E38" s="2543">
        <f t="shared" si="0"/>
        <v>31.72</v>
      </c>
      <c r="F38" s="5454"/>
    </row>
    <row r="39" spans="1:6" s="2204" customFormat="1">
      <c r="A39" s="3036">
        <v>1613042</v>
      </c>
      <c r="B39" s="2548">
        <v>42</v>
      </c>
      <c r="C39" s="2548" t="s">
        <v>12835</v>
      </c>
      <c r="D39" s="5458">
        <v>61.61</v>
      </c>
      <c r="E39" s="2543">
        <f t="shared" si="0"/>
        <v>61.61</v>
      </c>
      <c r="F39" s="5454"/>
    </row>
    <row r="40" spans="1:6" s="1516" customFormat="1" ht="15" customHeight="1">
      <c r="A40" s="3033" t="s">
        <v>8108</v>
      </c>
      <c r="B40" s="2587"/>
      <c r="C40" s="2587"/>
      <c r="D40" s="2543"/>
      <c r="E40" s="2711"/>
      <c r="F40" s="5454"/>
    </row>
    <row r="41" spans="1:6" s="1516" customFormat="1">
      <c r="A41" s="3034">
        <v>16130181515</v>
      </c>
      <c r="B41" s="2548" t="s">
        <v>8067</v>
      </c>
      <c r="C41" s="2548" t="s">
        <v>276</v>
      </c>
      <c r="D41" s="5458">
        <v>14.31</v>
      </c>
      <c r="E41" s="2543">
        <f t="shared" si="0"/>
        <v>14.31</v>
      </c>
      <c r="F41" s="5454"/>
    </row>
    <row r="42" spans="1:6" s="1516" customFormat="1">
      <c r="A42" s="3034">
        <v>16130221522</v>
      </c>
      <c r="B42" s="2548" t="s">
        <v>687</v>
      </c>
      <c r="C42" s="2548" t="s">
        <v>277</v>
      </c>
      <c r="D42" s="5458">
        <v>8.9700000000000006</v>
      </c>
      <c r="E42" s="2543">
        <f t="shared" si="0"/>
        <v>8.9700000000000006</v>
      </c>
      <c r="F42" s="5454"/>
    </row>
    <row r="43" spans="1:6" s="1516" customFormat="1">
      <c r="A43" s="3034">
        <v>16130281528</v>
      </c>
      <c r="B43" s="2548" t="s">
        <v>8068</v>
      </c>
      <c r="C43" s="2548" t="s">
        <v>7989</v>
      </c>
      <c r="D43" s="5458">
        <v>21.44</v>
      </c>
      <c r="E43" s="2543">
        <f t="shared" si="0"/>
        <v>21.44</v>
      </c>
      <c r="F43" s="5454"/>
    </row>
    <row r="44" spans="1:6" s="1516" customFormat="1">
      <c r="A44" s="3034">
        <v>16130282222</v>
      </c>
      <c r="B44" s="2548" t="s">
        <v>8069</v>
      </c>
      <c r="C44" s="2548" t="s">
        <v>7983</v>
      </c>
      <c r="D44" s="5458">
        <v>28.84</v>
      </c>
      <c r="E44" s="2543">
        <f t="shared" si="0"/>
        <v>28.84</v>
      </c>
      <c r="F44" s="5454"/>
    </row>
    <row r="45" spans="1:6" s="1516" customFormat="1">
      <c r="A45" s="3034">
        <v>16130282228</v>
      </c>
      <c r="B45" s="2548" t="s">
        <v>8070</v>
      </c>
      <c r="C45" s="2548" t="s">
        <v>7904</v>
      </c>
      <c r="D45" s="5458">
        <v>21.41</v>
      </c>
      <c r="E45" s="2543">
        <f t="shared" si="0"/>
        <v>21.41</v>
      </c>
      <c r="F45" s="5454"/>
    </row>
    <row r="46" spans="1:6" s="1516" customFormat="1">
      <c r="A46" s="3034">
        <v>16130282822</v>
      </c>
      <c r="B46" s="2548" t="s">
        <v>8071</v>
      </c>
      <c r="C46" s="2548" t="s">
        <v>7983</v>
      </c>
      <c r="D46" s="5458">
        <v>32.6</v>
      </c>
      <c r="E46" s="2543">
        <f t="shared" si="0"/>
        <v>32.6</v>
      </c>
      <c r="F46" s="5454"/>
    </row>
    <row r="47" spans="1:6" s="1516" customFormat="1">
      <c r="A47" s="3034">
        <v>16130352235</v>
      </c>
      <c r="B47" s="2548" t="s">
        <v>8072</v>
      </c>
      <c r="C47" s="2548" t="s">
        <v>8089</v>
      </c>
      <c r="D47" s="5458">
        <v>28.98</v>
      </c>
      <c r="E47" s="2543">
        <f t="shared" si="0"/>
        <v>28.98</v>
      </c>
      <c r="F47" s="5454"/>
    </row>
    <row r="48" spans="1:6" s="1516" customFormat="1">
      <c r="A48" s="3034">
        <v>16130352828</v>
      </c>
      <c r="B48" s="2548" t="s">
        <v>8073</v>
      </c>
      <c r="C48" s="2548" t="s">
        <v>8095</v>
      </c>
      <c r="D48" s="5458">
        <v>46.33</v>
      </c>
      <c r="E48" s="2543">
        <f t="shared" si="0"/>
        <v>46.33</v>
      </c>
      <c r="F48" s="5454"/>
    </row>
    <row r="49" spans="1:6" s="1516" customFormat="1">
      <c r="A49" s="3034">
        <v>16130352835</v>
      </c>
      <c r="B49" s="2548" t="s">
        <v>8074</v>
      </c>
      <c r="C49" s="2548" t="s">
        <v>8096</v>
      </c>
      <c r="D49" s="5458">
        <v>30.52</v>
      </c>
      <c r="E49" s="2543">
        <f t="shared" si="0"/>
        <v>30.52</v>
      </c>
      <c r="F49" s="5454"/>
    </row>
    <row r="50" spans="1:6" s="2204" customFormat="1">
      <c r="A50" s="3036" t="s">
        <v>13180</v>
      </c>
      <c r="B50" s="2548" t="s">
        <v>12836</v>
      </c>
      <c r="C50" s="2548" t="s">
        <v>12834</v>
      </c>
      <c r="D50" s="5458">
        <v>57.96</v>
      </c>
      <c r="E50" s="2543">
        <f t="shared" si="0"/>
        <v>57.96</v>
      </c>
      <c r="F50" s="5454"/>
    </row>
    <row r="51" spans="1:6" s="1516" customFormat="1" ht="15" customHeight="1">
      <c r="A51" s="3033" t="s">
        <v>8104</v>
      </c>
      <c r="B51" s="2547"/>
      <c r="C51" s="2547"/>
      <c r="D51" s="2543"/>
      <c r="E51" s="2543"/>
      <c r="F51" s="5454"/>
    </row>
    <row r="52" spans="1:6" s="1516" customFormat="1">
      <c r="A52" s="3034" t="s">
        <v>13522</v>
      </c>
      <c r="B52" s="2548" t="s">
        <v>7543</v>
      </c>
      <c r="C52" s="2548" t="s">
        <v>276</v>
      </c>
      <c r="D52" s="5458">
        <v>9.4499999999999993</v>
      </c>
      <c r="E52" s="2543">
        <f t="shared" si="0"/>
        <v>9.4499999999999993</v>
      </c>
      <c r="F52" s="5454"/>
    </row>
    <row r="53" spans="1:6" s="1516" customFormat="1">
      <c r="A53" s="3034">
        <v>1608618</v>
      </c>
      <c r="B53" s="2548" t="s">
        <v>3496</v>
      </c>
      <c r="C53" s="2548" t="s">
        <v>283</v>
      </c>
      <c r="D53" s="5458">
        <v>13.79</v>
      </c>
      <c r="E53" s="2543">
        <f t="shared" si="0"/>
        <v>13.79</v>
      </c>
      <c r="F53" s="5454"/>
    </row>
    <row r="54" spans="1:6" s="1516" customFormat="1">
      <c r="A54" s="3034">
        <v>1608622</v>
      </c>
      <c r="B54" s="2548" t="s">
        <v>8058</v>
      </c>
      <c r="C54" s="2549" t="s">
        <v>7955</v>
      </c>
      <c r="D54" s="5458">
        <v>18.04</v>
      </c>
      <c r="E54" s="2543">
        <f t="shared" si="0"/>
        <v>18.04</v>
      </c>
      <c r="F54" s="5454"/>
    </row>
    <row r="55" spans="1:6" s="1516" customFormat="1" ht="15" customHeight="1">
      <c r="A55" s="3033" t="s">
        <v>8105</v>
      </c>
      <c r="B55" s="2547"/>
      <c r="C55" s="2547"/>
      <c r="D55" s="2543"/>
      <c r="E55" s="2543"/>
      <c r="F55" s="5454"/>
    </row>
    <row r="56" spans="1:6" s="1516" customFormat="1">
      <c r="A56" s="3034">
        <v>1627015</v>
      </c>
      <c r="B56" s="2548" t="s">
        <v>7543</v>
      </c>
      <c r="C56" s="2548" t="s">
        <v>2092</v>
      </c>
      <c r="D56" s="5458">
        <v>3.85</v>
      </c>
      <c r="E56" s="2543">
        <f t="shared" si="0"/>
        <v>3.85</v>
      </c>
      <c r="F56" s="5454"/>
    </row>
    <row r="57" spans="1:6" s="1516" customFormat="1">
      <c r="A57" s="3034">
        <v>1627018</v>
      </c>
      <c r="B57" s="2548" t="s">
        <v>3496</v>
      </c>
      <c r="C57" s="2548" t="s">
        <v>322</v>
      </c>
      <c r="D57" s="5458">
        <v>4.72</v>
      </c>
      <c r="E57" s="2543">
        <f t="shared" si="0"/>
        <v>4.72</v>
      </c>
      <c r="F57" s="5454"/>
    </row>
    <row r="58" spans="1:6" s="1516" customFormat="1">
      <c r="A58" s="3034">
        <v>1627022</v>
      </c>
      <c r="B58" s="2548" t="s">
        <v>8058</v>
      </c>
      <c r="C58" s="2548" t="s">
        <v>276</v>
      </c>
      <c r="D58" s="5458">
        <v>5.67</v>
      </c>
      <c r="E58" s="2543">
        <f t="shared" si="0"/>
        <v>5.67</v>
      </c>
      <c r="F58" s="5454"/>
    </row>
    <row r="59" spans="1:6" s="1516" customFormat="1">
      <c r="A59" s="3034">
        <v>1627028</v>
      </c>
      <c r="B59" s="2548" t="s">
        <v>8060</v>
      </c>
      <c r="C59" s="2548" t="s">
        <v>4783</v>
      </c>
      <c r="D59" s="5458">
        <v>10.76</v>
      </c>
      <c r="E59" s="2543">
        <f t="shared" si="0"/>
        <v>10.76</v>
      </c>
      <c r="F59" s="5454"/>
    </row>
    <row r="60" spans="1:6" s="1516" customFormat="1">
      <c r="A60" s="3034">
        <v>1627035</v>
      </c>
      <c r="B60" s="2548" t="s">
        <v>1565</v>
      </c>
      <c r="C60" s="2548" t="s">
        <v>8097</v>
      </c>
      <c r="D60" s="5458">
        <v>13.36</v>
      </c>
      <c r="E60" s="2543">
        <f t="shared" si="0"/>
        <v>13.36</v>
      </c>
      <c r="F60" s="5454"/>
    </row>
    <row r="61" spans="1:6" s="1516" customFormat="1" ht="15" customHeight="1">
      <c r="A61" s="3033" t="s">
        <v>8109</v>
      </c>
      <c r="B61" s="2547"/>
      <c r="C61" s="2547"/>
      <c r="D61" s="2543"/>
      <c r="E61" s="2710"/>
      <c r="F61" s="5454"/>
    </row>
    <row r="62" spans="1:6" s="1516" customFormat="1">
      <c r="A62" s="3034">
        <v>162401815</v>
      </c>
      <c r="B62" s="2548" t="s">
        <v>8075</v>
      </c>
      <c r="C62" s="2548" t="s">
        <v>424</v>
      </c>
      <c r="D62" s="5458">
        <v>15.07</v>
      </c>
      <c r="E62" s="2543">
        <f t="shared" ref="E62:E66" si="1">D62-D62*$B$4</f>
        <v>15.07</v>
      </c>
      <c r="F62" s="5454"/>
    </row>
    <row r="63" spans="1:6" s="1516" customFormat="1">
      <c r="A63" s="3034">
        <v>162402215</v>
      </c>
      <c r="B63" s="2548" t="s">
        <v>8086</v>
      </c>
      <c r="C63" s="2548" t="s">
        <v>427</v>
      </c>
      <c r="D63" s="5458">
        <v>16.47</v>
      </c>
      <c r="E63" s="2543">
        <f t="shared" si="1"/>
        <v>16.47</v>
      </c>
      <c r="F63" s="5454"/>
    </row>
    <row r="64" spans="1:6" s="1516" customFormat="1">
      <c r="A64" s="3034">
        <v>162402218</v>
      </c>
      <c r="B64" s="2548" t="s">
        <v>8087</v>
      </c>
      <c r="C64" s="2548" t="s">
        <v>427</v>
      </c>
      <c r="D64" s="5458">
        <v>16.71</v>
      </c>
      <c r="E64" s="2543">
        <f t="shared" si="1"/>
        <v>16.71</v>
      </c>
      <c r="F64" s="5454"/>
    </row>
    <row r="65" spans="1:6" s="1516" customFormat="1">
      <c r="A65" s="3034">
        <v>162402822</v>
      </c>
      <c r="B65" s="2548" t="s">
        <v>8076</v>
      </c>
      <c r="C65" s="2548" t="s">
        <v>4783</v>
      </c>
      <c r="D65" s="5458">
        <v>18.88</v>
      </c>
      <c r="E65" s="2543">
        <f t="shared" si="1"/>
        <v>18.88</v>
      </c>
      <c r="F65" s="5454"/>
    </row>
    <row r="66" spans="1:6" s="1516" customFormat="1">
      <c r="A66" s="3034">
        <v>162403528</v>
      </c>
      <c r="B66" s="2548" t="s">
        <v>8077</v>
      </c>
      <c r="C66" s="2548" t="s">
        <v>8097</v>
      </c>
      <c r="D66" s="5458">
        <v>26.5</v>
      </c>
      <c r="E66" s="2543">
        <f t="shared" si="1"/>
        <v>26.5</v>
      </c>
      <c r="F66" s="5454"/>
    </row>
    <row r="67" spans="1:6" s="1516" customFormat="1" ht="15" customHeight="1">
      <c r="A67" s="3033" t="s">
        <v>8831</v>
      </c>
      <c r="B67" s="2547"/>
      <c r="C67" s="2547"/>
      <c r="D67" s="2543"/>
      <c r="E67" s="2710"/>
      <c r="F67" s="5454"/>
    </row>
    <row r="68" spans="1:6" s="1516" customFormat="1">
      <c r="A68" s="3034" t="s">
        <v>13181</v>
      </c>
      <c r="B68" s="2548" t="s">
        <v>8078</v>
      </c>
      <c r="C68" s="2548" t="s">
        <v>8098</v>
      </c>
      <c r="D68" s="5458">
        <v>3.45</v>
      </c>
      <c r="E68" s="2543">
        <f t="shared" ref="E68:E75" si="2">D68-D68*$B$4</f>
        <v>3.45</v>
      </c>
      <c r="F68" s="5454"/>
    </row>
    <row r="69" spans="1:6" s="1516" customFormat="1">
      <c r="A69" s="3034" t="s">
        <v>13182</v>
      </c>
      <c r="B69" s="2548" t="s">
        <v>8079</v>
      </c>
      <c r="C69" s="2548" t="s">
        <v>424</v>
      </c>
      <c r="D69" s="5458">
        <v>4.08</v>
      </c>
      <c r="E69" s="2543">
        <f t="shared" si="2"/>
        <v>4.08</v>
      </c>
      <c r="F69" s="5454"/>
    </row>
    <row r="70" spans="1:6" s="1516" customFormat="1">
      <c r="A70" s="3034" t="s">
        <v>13183</v>
      </c>
      <c r="B70" s="2548" t="s">
        <v>8080</v>
      </c>
      <c r="C70" s="2548" t="s">
        <v>322</v>
      </c>
      <c r="D70" s="5458">
        <v>4.21</v>
      </c>
      <c r="E70" s="2543">
        <f t="shared" si="2"/>
        <v>4.21</v>
      </c>
      <c r="F70" s="5454"/>
    </row>
    <row r="71" spans="1:6" s="1516" customFormat="1">
      <c r="A71" s="3034" t="s">
        <v>13184</v>
      </c>
      <c r="B71" s="2548" t="s">
        <v>8081</v>
      </c>
      <c r="C71" s="2548" t="s">
        <v>8099</v>
      </c>
      <c r="D71" s="5458">
        <v>10.18</v>
      </c>
      <c r="E71" s="2543">
        <f t="shared" si="2"/>
        <v>10.18</v>
      </c>
      <c r="F71" s="5454"/>
    </row>
    <row r="72" spans="1:6" s="1516" customFormat="1">
      <c r="A72" s="3034" t="s">
        <v>13185</v>
      </c>
      <c r="B72" s="2548" t="s">
        <v>8082</v>
      </c>
      <c r="C72" s="2548" t="s">
        <v>8099</v>
      </c>
      <c r="D72" s="5458">
        <v>10.42</v>
      </c>
      <c r="E72" s="2543">
        <f t="shared" si="2"/>
        <v>10.42</v>
      </c>
      <c r="F72" s="5454"/>
    </row>
    <row r="73" spans="1:6" s="1516" customFormat="1">
      <c r="A73" s="3034" t="s">
        <v>13186</v>
      </c>
      <c r="B73" s="2548" t="s">
        <v>8083</v>
      </c>
      <c r="C73" s="2548" t="s">
        <v>566</v>
      </c>
      <c r="D73" s="5458">
        <v>10.72</v>
      </c>
      <c r="E73" s="2543">
        <f t="shared" si="2"/>
        <v>10.72</v>
      </c>
      <c r="F73" s="5454"/>
    </row>
    <row r="74" spans="1:6" s="1516" customFormat="1">
      <c r="A74" s="3034" t="s">
        <v>13187</v>
      </c>
      <c r="B74" s="2548" t="s">
        <v>8084</v>
      </c>
      <c r="C74" s="2548" t="s">
        <v>680</v>
      </c>
      <c r="D74" s="5458">
        <v>12.62</v>
      </c>
      <c r="E74" s="2543">
        <f t="shared" si="2"/>
        <v>12.62</v>
      </c>
      <c r="F74" s="5454"/>
    </row>
    <row r="75" spans="1:6" s="1516" customFormat="1">
      <c r="A75" s="3034" t="s">
        <v>13188</v>
      </c>
      <c r="B75" s="2548" t="s">
        <v>8085</v>
      </c>
      <c r="C75" s="2548" t="s">
        <v>680</v>
      </c>
      <c r="D75" s="5458">
        <v>13.83</v>
      </c>
      <c r="E75" s="2543">
        <f t="shared" si="2"/>
        <v>13.83</v>
      </c>
      <c r="F75" s="5454"/>
    </row>
    <row r="76" spans="1:6" s="1516" customFormat="1">
      <c r="A76" s="3033" t="s">
        <v>8106</v>
      </c>
      <c r="B76" s="2547"/>
      <c r="C76" s="2547"/>
      <c r="D76" s="2543"/>
      <c r="E76" s="2710"/>
      <c r="F76" s="5454"/>
    </row>
    <row r="77" spans="1:6" s="1516" customFormat="1">
      <c r="A77" s="3034">
        <v>1630115</v>
      </c>
      <c r="B77" s="2548" t="s">
        <v>7543</v>
      </c>
      <c r="C77" s="2548" t="s">
        <v>8100</v>
      </c>
      <c r="D77" s="5458">
        <v>7.92</v>
      </c>
      <c r="E77" s="2543">
        <f t="shared" ref="E77:E79" si="3">D77-D77*$B$4</f>
        <v>7.92</v>
      </c>
      <c r="F77" s="5454"/>
    </row>
    <row r="78" spans="1:6" s="1516" customFormat="1">
      <c r="A78" s="3034">
        <v>1630122</v>
      </c>
      <c r="B78" s="2548" t="s">
        <v>8058</v>
      </c>
      <c r="C78" s="2548" t="s">
        <v>322</v>
      </c>
      <c r="D78" s="5458">
        <v>13.27</v>
      </c>
      <c r="E78" s="2543">
        <f t="shared" si="3"/>
        <v>13.27</v>
      </c>
      <c r="F78" s="5454"/>
    </row>
    <row r="79" spans="1:6" s="1516" customFormat="1">
      <c r="A79" s="3034">
        <v>1630128</v>
      </c>
      <c r="B79" s="2548" t="s">
        <v>8060</v>
      </c>
      <c r="C79" s="2548" t="s">
        <v>4782</v>
      </c>
      <c r="D79" s="5458">
        <v>20.29</v>
      </c>
      <c r="E79" s="2543">
        <f t="shared" si="3"/>
        <v>20.29</v>
      </c>
      <c r="F79" s="5454"/>
    </row>
    <row r="80" spans="1:6" s="1728" customFormat="1" ht="15" customHeight="1">
      <c r="A80" s="4554" t="s">
        <v>10242</v>
      </c>
      <c r="B80" s="4553"/>
      <c r="C80" s="4553"/>
      <c r="D80" s="4555"/>
      <c r="E80" s="4555"/>
      <c r="F80" s="5454"/>
    </row>
    <row r="81" spans="1:6" s="1802" customFormat="1">
      <c r="A81" s="642" t="s">
        <v>10894</v>
      </c>
      <c r="B81" s="2551"/>
      <c r="C81" s="2548"/>
      <c r="D81" s="5012"/>
      <c r="E81" s="2543"/>
      <c r="F81" s="5454"/>
    </row>
    <row r="82" spans="1:6" s="1802" customFormat="1">
      <c r="A82" s="1729" t="s">
        <v>13189</v>
      </c>
      <c r="B82" s="2552" t="s">
        <v>2090</v>
      </c>
      <c r="C82" s="2548" t="s">
        <v>283</v>
      </c>
      <c r="D82" s="5458">
        <v>11.92</v>
      </c>
      <c r="E82" s="2543">
        <f t="shared" ref="E82:E87" si="4">D82-D82*$B$4</f>
        <v>11.92</v>
      </c>
      <c r="F82" s="5454"/>
    </row>
    <row r="83" spans="1:6" s="1802" customFormat="1">
      <c r="A83" s="1729" t="s">
        <v>13523</v>
      </c>
      <c r="B83" s="2552" t="s">
        <v>8116</v>
      </c>
      <c r="C83" s="2548" t="s">
        <v>283</v>
      </c>
      <c r="D83" s="5458">
        <v>25.77</v>
      </c>
      <c r="E83" s="2543">
        <f t="shared" si="4"/>
        <v>25.77</v>
      </c>
      <c r="F83" s="5454"/>
    </row>
    <row r="84" spans="1:6" s="1802" customFormat="1">
      <c r="A84" s="1729" t="s">
        <v>13190</v>
      </c>
      <c r="B84" s="2552" t="s">
        <v>8117</v>
      </c>
      <c r="C84" s="2548" t="s">
        <v>290</v>
      </c>
      <c r="D84" s="5458">
        <v>29.26</v>
      </c>
      <c r="E84" s="2543">
        <f t="shared" si="4"/>
        <v>29.26</v>
      </c>
      <c r="F84" s="5454"/>
    </row>
    <row r="85" spans="1:6" s="1802" customFormat="1">
      <c r="A85" s="1729" t="s">
        <v>13191</v>
      </c>
      <c r="B85" s="2552" t="s">
        <v>685</v>
      </c>
      <c r="C85" s="2548" t="s">
        <v>290</v>
      </c>
      <c r="D85" s="5458">
        <v>30.72</v>
      </c>
      <c r="E85" s="2543">
        <f t="shared" si="4"/>
        <v>30.72</v>
      </c>
      <c r="F85" s="5454"/>
    </row>
    <row r="86" spans="1:6" s="1802" customFormat="1">
      <c r="A86" s="1729" t="s">
        <v>13524</v>
      </c>
      <c r="B86" s="2552" t="s">
        <v>686</v>
      </c>
      <c r="C86" s="2551" t="s">
        <v>278</v>
      </c>
      <c r="D86" s="5458">
        <v>18.75</v>
      </c>
      <c r="E86" s="2543">
        <f t="shared" si="4"/>
        <v>18.75</v>
      </c>
      <c r="F86" s="5454"/>
    </row>
    <row r="87" spans="1:6" s="1802" customFormat="1">
      <c r="A87" s="1729" t="s">
        <v>13192</v>
      </c>
      <c r="B87" s="2552" t="s">
        <v>8120</v>
      </c>
      <c r="C87" s="2551" t="s">
        <v>295</v>
      </c>
      <c r="D87" s="5458">
        <v>33.020000000000003</v>
      </c>
      <c r="E87" s="2543">
        <f t="shared" si="4"/>
        <v>33.020000000000003</v>
      </c>
      <c r="F87" s="5454"/>
    </row>
    <row r="88" spans="1:6" s="1802" customFormat="1">
      <c r="A88" s="642" t="s">
        <v>10895</v>
      </c>
      <c r="B88" s="2551"/>
      <c r="C88" s="2551"/>
      <c r="D88" s="2543"/>
      <c r="E88" s="2543"/>
      <c r="F88" s="5454"/>
    </row>
    <row r="89" spans="1:6" s="1802" customFormat="1">
      <c r="A89" s="1729" t="s">
        <v>13193</v>
      </c>
      <c r="B89" s="2552" t="s">
        <v>2090</v>
      </c>
      <c r="C89" s="2551" t="s">
        <v>276</v>
      </c>
      <c r="D89" s="5458">
        <v>18.989999999999998</v>
      </c>
      <c r="E89" s="2543">
        <f t="shared" ref="E89:E94" si="5">D89-D89*$B$4</f>
        <v>18.989999999999998</v>
      </c>
      <c r="F89" s="5454"/>
    </row>
    <row r="90" spans="1:6" s="1802" customFormat="1">
      <c r="A90" s="1729" t="s">
        <v>13194</v>
      </c>
      <c r="B90" s="2552" t="s">
        <v>8116</v>
      </c>
      <c r="C90" s="2551" t="s">
        <v>1048</v>
      </c>
      <c r="D90" s="5458">
        <v>29.52</v>
      </c>
      <c r="E90" s="2543">
        <f t="shared" si="5"/>
        <v>29.52</v>
      </c>
      <c r="F90" s="5454"/>
    </row>
    <row r="91" spans="1:6" s="1802" customFormat="1">
      <c r="A91" s="1729" t="s">
        <v>13195</v>
      </c>
      <c r="B91" s="2552" t="s">
        <v>8117</v>
      </c>
      <c r="C91" s="2551" t="s">
        <v>277</v>
      </c>
      <c r="D91" s="5458">
        <v>29.5</v>
      </c>
      <c r="E91" s="2543">
        <f t="shared" si="5"/>
        <v>29.5</v>
      </c>
      <c r="F91" s="5454"/>
    </row>
    <row r="92" spans="1:6" s="1802" customFormat="1">
      <c r="A92" s="1729" t="s">
        <v>13525</v>
      </c>
      <c r="B92" s="2552" t="s">
        <v>686</v>
      </c>
      <c r="C92" s="2551" t="s">
        <v>278</v>
      </c>
      <c r="D92" s="5458">
        <v>30.67</v>
      </c>
      <c r="E92" s="2543">
        <f t="shared" si="5"/>
        <v>30.67</v>
      </c>
      <c r="F92" s="5454"/>
    </row>
    <row r="93" spans="1:6" s="1802" customFormat="1">
      <c r="A93" s="1729" t="s">
        <v>13526</v>
      </c>
      <c r="B93" s="2552" t="s">
        <v>8120</v>
      </c>
      <c r="C93" s="2551" t="s">
        <v>316</v>
      </c>
      <c r="D93" s="5458">
        <v>46.03</v>
      </c>
      <c r="E93" s="2543">
        <f t="shared" si="5"/>
        <v>46.03</v>
      </c>
      <c r="F93" s="5454"/>
    </row>
    <row r="94" spans="1:6" s="1802" customFormat="1">
      <c r="A94" s="1729" t="s">
        <v>13196</v>
      </c>
      <c r="B94" s="2552" t="s">
        <v>8121</v>
      </c>
      <c r="C94" s="2551" t="s">
        <v>317</v>
      </c>
      <c r="D94" s="5458">
        <v>61.12</v>
      </c>
      <c r="E94" s="2543">
        <f t="shared" si="5"/>
        <v>61.12</v>
      </c>
      <c r="F94" s="5454"/>
    </row>
    <row r="95" spans="1:6" s="1802" customFormat="1">
      <c r="A95" s="642" t="s">
        <v>10896</v>
      </c>
      <c r="B95" s="2551"/>
      <c r="C95" s="2551"/>
      <c r="D95" s="2543"/>
      <c r="E95" s="2543"/>
      <c r="F95" s="5454"/>
    </row>
    <row r="96" spans="1:6" s="1802" customFormat="1">
      <c r="A96" s="1729" t="s">
        <v>13197</v>
      </c>
      <c r="B96" s="2552" t="s">
        <v>688</v>
      </c>
      <c r="C96" s="2551" t="s">
        <v>290</v>
      </c>
      <c r="D96" s="5458">
        <v>18.28</v>
      </c>
      <c r="E96" s="2543">
        <f t="shared" ref="E96:E104" si="6">D96-D96*$B$4</f>
        <v>18.28</v>
      </c>
      <c r="F96" s="5454"/>
    </row>
    <row r="97" spans="1:6" s="1802" customFormat="1">
      <c r="A97" s="1729">
        <v>181301812</v>
      </c>
      <c r="B97" s="2552" t="s">
        <v>8132</v>
      </c>
      <c r="C97" s="2551" t="s">
        <v>311</v>
      </c>
      <c r="D97" s="5458">
        <v>30.95</v>
      </c>
      <c r="E97" s="2543">
        <f t="shared" si="6"/>
        <v>30.95</v>
      </c>
      <c r="F97" s="5454"/>
    </row>
    <row r="98" spans="1:6" s="1802" customFormat="1">
      <c r="A98" s="1729">
        <v>181302212</v>
      </c>
      <c r="B98" s="2552" t="s">
        <v>8133</v>
      </c>
      <c r="C98" s="2551" t="s">
        <v>304</v>
      </c>
      <c r="D98" s="5458">
        <v>24.96</v>
      </c>
      <c r="E98" s="2543">
        <f t="shared" si="6"/>
        <v>24.96</v>
      </c>
      <c r="F98" s="5454"/>
    </row>
    <row r="99" spans="1:6" s="1802" customFormat="1">
      <c r="A99" s="1729">
        <v>181302234</v>
      </c>
      <c r="B99" s="2552" t="s">
        <v>8134</v>
      </c>
      <c r="C99" s="2551" t="s">
        <v>284</v>
      </c>
      <c r="D99" s="5458">
        <v>36.65</v>
      </c>
      <c r="E99" s="2543">
        <f t="shared" si="6"/>
        <v>36.65</v>
      </c>
      <c r="F99" s="5454"/>
    </row>
    <row r="100" spans="1:6" s="1802" customFormat="1">
      <c r="A100" s="1729">
        <v>181302812</v>
      </c>
      <c r="B100" s="2552" t="s">
        <v>8135</v>
      </c>
      <c r="C100" s="2551" t="s">
        <v>326</v>
      </c>
      <c r="D100" s="5458">
        <v>31.28</v>
      </c>
      <c r="E100" s="2543">
        <f t="shared" si="6"/>
        <v>31.28</v>
      </c>
      <c r="F100" s="5454"/>
    </row>
    <row r="101" spans="1:6" s="1802" customFormat="1">
      <c r="A101" s="1729">
        <v>181302834</v>
      </c>
      <c r="B101" s="2552" t="s">
        <v>8136</v>
      </c>
      <c r="C101" s="2551" t="s">
        <v>326</v>
      </c>
      <c r="D101" s="5458">
        <v>41.47</v>
      </c>
      <c r="E101" s="2543">
        <f t="shared" si="6"/>
        <v>41.47</v>
      </c>
      <c r="F101" s="5454"/>
    </row>
    <row r="102" spans="1:6" s="1802" customFormat="1">
      <c r="A102" s="1729">
        <v>18130351</v>
      </c>
      <c r="B102" s="2552" t="s">
        <v>10900</v>
      </c>
      <c r="C102" s="2551" t="s">
        <v>280</v>
      </c>
      <c r="D102" s="5458">
        <v>47.37</v>
      </c>
      <c r="E102" s="2543">
        <f t="shared" si="6"/>
        <v>47.37</v>
      </c>
      <c r="F102" s="5454"/>
    </row>
    <row r="103" spans="1:6" s="2204" customFormat="1">
      <c r="A103" s="2550">
        <v>181303512</v>
      </c>
      <c r="B103" s="2552" t="s">
        <v>8138</v>
      </c>
      <c r="C103" s="2551" t="s">
        <v>8094</v>
      </c>
      <c r="D103" s="5458">
        <v>44.6</v>
      </c>
      <c r="E103" s="2543">
        <f t="shared" si="6"/>
        <v>44.6</v>
      </c>
      <c r="F103" s="5454"/>
    </row>
    <row r="104" spans="1:6" s="2204" customFormat="1">
      <c r="A104" s="2550">
        <v>181304212</v>
      </c>
      <c r="B104" s="2552" t="s">
        <v>10889</v>
      </c>
      <c r="C104" s="2551" t="s">
        <v>12837</v>
      </c>
      <c r="D104" s="5458">
        <v>54.12</v>
      </c>
      <c r="E104" s="2543">
        <f t="shared" si="6"/>
        <v>54.12</v>
      </c>
      <c r="F104" s="5454"/>
    </row>
    <row r="105" spans="1:6">
      <c r="A105" s="642" t="s">
        <v>10243</v>
      </c>
      <c r="B105" s="4104"/>
      <c r="C105" s="1804"/>
      <c r="D105" s="2543"/>
      <c r="E105" s="488"/>
    </row>
    <row r="106" spans="1:6">
      <c r="A106" s="1729">
        <v>182431512</v>
      </c>
      <c r="B106" s="2551" t="s">
        <v>2090</v>
      </c>
      <c r="C106" s="2551" t="s">
        <v>427</v>
      </c>
      <c r="D106" s="5458">
        <v>4.1900000000000004</v>
      </c>
      <c r="E106" s="2543">
        <f t="shared" ref="E106:E121" si="7">D106-D106*$B$4</f>
        <v>4.1900000000000004</v>
      </c>
    </row>
    <row r="107" spans="1:6" s="1802" customFormat="1">
      <c r="A107" s="1729">
        <v>182431538</v>
      </c>
      <c r="B107" s="2552" t="s">
        <v>10901</v>
      </c>
      <c r="C107" s="2551" t="s">
        <v>691</v>
      </c>
      <c r="D107" s="5458">
        <v>6.35</v>
      </c>
      <c r="E107" s="2543">
        <f t="shared" si="7"/>
        <v>6.35</v>
      </c>
      <c r="F107" s="5454"/>
    </row>
    <row r="108" spans="1:6">
      <c r="A108" s="1729">
        <v>182431534</v>
      </c>
      <c r="B108" s="2551" t="s">
        <v>8146</v>
      </c>
      <c r="C108" s="2551" t="s">
        <v>441</v>
      </c>
      <c r="D108" s="5458">
        <v>8.34</v>
      </c>
      <c r="E108" s="2543">
        <f t="shared" si="7"/>
        <v>8.34</v>
      </c>
    </row>
    <row r="109" spans="1:6">
      <c r="A109" s="1729">
        <v>182431812</v>
      </c>
      <c r="B109" s="2551" t="s">
        <v>8116</v>
      </c>
      <c r="C109" s="2551" t="s">
        <v>276</v>
      </c>
      <c r="D109" s="5458">
        <v>5.26</v>
      </c>
      <c r="E109" s="2543">
        <f t="shared" si="7"/>
        <v>5.26</v>
      </c>
    </row>
    <row r="110" spans="1:6">
      <c r="A110" s="1729">
        <v>182431834</v>
      </c>
      <c r="B110" s="2551" t="s">
        <v>8117</v>
      </c>
      <c r="C110" s="2551" t="s">
        <v>283</v>
      </c>
      <c r="D110" s="5458">
        <v>6.07</v>
      </c>
      <c r="E110" s="2543">
        <f t="shared" si="7"/>
        <v>6.07</v>
      </c>
    </row>
    <row r="111" spans="1:6">
      <c r="A111" s="1729">
        <v>182432212</v>
      </c>
      <c r="B111" s="2551" t="s">
        <v>685</v>
      </c>
      <c r="C111" s="2551" t="s">
        <v>283</v>
      </c>
      <c r="D111" s="5458">
        <v>8.6</v>
      </c>
      <c r="E111" s="2543">
        <f t="shared" si="7"/>
        <v>8.6</v>
      </c>
    </row>
    <row r="112" spans="1:6">
      <c r="A112" s="1729">
        <v>182432234</v>
      </c>
      <c r="B112" s="2551" t="s">
        <v>686</v>
      </c>
      <c r="C112" s="2551" t="s">
        <v>277</v>
      </c>
      <c r="D112" s="5458">
        <v>7.84</v>
      </c>
      <c r="E112" s="2543">
        <f t="shared" si="7"/>
        <v>7.84</v>
      </c>
    </row>
    <row r="113" spans="1:6">
      <c r="A113" s="1729">
        <v>18243221</v>
      </c>
      <c r="B113" s="2551" t="s">
        <v>8118</v>
      </c>
      <c r="C113" s="2551" t="s">
        <v>278</v>
      </c>
      <c r="D113" s="5458">
        <v>10.46</v>
      </c>
      <c r="E113" s="2543">
        <f t="shared" si="7"/>
        <v>10.46</v>
      </c>
    </row>
    <row r="114" spans="1:6">
      <c r="A114" s="1729">
        <v>182432834</v>
      </c>
      <c r="B114" s="2551" t="s">
        <v>8119</v>
      </c>
      <c r="C114" s="2551" t="s">
        <v>444</v>
      </c>
      <c r="D114" s="5458">
        <v>23</v>
      </c>
      <c r="E114" s="2543">
        <f t="shared" si="7"/>
        <v>23</v>
      </c>
    </row>
    <row r="115" spans="1:6">
      <c r="A115" s="1729">
        <v>18243281</v>
      </c>
      <c r="B115" s="2551" t="s">
        <v>8120</v>
      </c>
      <c r="C115" s="2551" t="s">
        <v>434</v>
      </c>
      <c r="D115" s="5458">
        <v>14.1</v>
      </c>
      <c r="E115" s="2543">
        <f t="shared" si="7"/>
        <v>14.1</v>
      </c>
    </row>
    <row r="116" spans="1:6">
      <c r="A116" s="1729">
        <v>1824328114</v>
      </c>
      <c r="B116" s="2551" t="s">
        <v>8148</v>
      </c>
      <c r="C116" s="2551" t="s">
        <v>316</v>
      </c>
      <c r="D116" s="5458">
        <v>28.8</v>
      </c>
      <c r="E116" s="2543">
        <f t="shared" si="7"/>
        <v>28.8</v>
      </c>
    </row>
    <row r="117" spans="1:6">
      <c r="A117" s="1729">
        <v>18243351</v>
      </c>
      <c r="B117" s="2551" t="s">
        <v>8149</v>
      </c>
      <c r="C117" s="2551" t="s">
        <v>8700</v>
      </c>
      <c r="D117" s="5458">
        <v>31.92</v>
      </c>
      <c r="E117" s="2543">
        <f t="shared" si="7"/>
        <v>31.92</v>
      </c>
    </row>
    <row r="118" spans="1:6">
      <c r="A118" s="1729">
        <v>1824335114</v>
      </c>
      <c r="B118" s="2551" t="s">
        <v>8121</v>
      </c>
      <c r="C118" s="2551" t="s">
        <v>323</v>
      </c>
      <c r="D118" s="5458">
        <v>31.35</v>
      </c>
      <c r="E118" s="2543">
        <f t="shared" si="7"/>
        <v>31.35</v>
      </c>
    </row>
    <row r="119" spans="1:6">
      <c r="A119" s="1729">
        <v>1824335112</v>
      </c>
      <c r="B119" s="2551" t="s">
        <v>8150</v>
      </c>
      <c r="C119" s="2551" t="s">
        <v>8806</v>
      </c>
      <c r="D119" s="5458">
        <v>33.86</v>
      </c>
      <c r="E119" s="2543">
        <f t="shared" si="7"/>
        <v>33.86</v>
      </c>
    </row>
    <row r="120" spans="1:6" s="2204" customFormat="1">
      <c r="A120" s="2550">
        <v>1824342112</v>
      </c>
      <c r="B120" s="2552" t="s">
        <v>8816</v>
      </c>
      <c r="C120" s="2551" t="s">
        <v>8094</v>
      </c>
      <c r="D120" s="5458">
        <v>43.91</v>
      </c>
      <c r="E120" s="2543">
        <f t="shared" si="7"/>
        <v>43.91</v>
      </c>
      <c r="F120" s="5454"/>
    </row>
    <row r="121" spans="1:6" s="2204" customFormat="1">
      <c r="A121" s="2550">
        <v>1824342114</v>
      </c>
      <c r="B121" s="2552" t="s">
        <v>8815</v>
      </c>
      <c r="C121" s="2551" t="s">
        <v>8094</v>
      </c>
      <c r="D121" s="5458">
        <v>42.75</v>
      </c>
      <c r="E121" s="2543">
        <f t="shared" si="7"/>
        <v>42.75</v>
      </c>
      <c r="F121" s="5454"/>
    </row>
    <row r="122" spans="1:6">
      <c r="A122" s="642" t="s">
        <v>10244</v>
      </c>
      <c r="B122" s="4104"/>
      <c r="C122" s="1804"/>
      <c r="D122" s="2543"/>
      <c r="E122" s="488"/>
    </row>
    <row r="123" spans="1:6">
      <c r="A123" s="1729">
        <v>182701512</v>
      </c>
      <c r="B123" s="2551" t="s">
        <v>2090</v>
      </c>
      <c r="C123" s="2551" t="s">
        <v>427</v>
      </c>
      <c r="D123" s="5458">
        <v>5.13</v>
      </c>
      <c r="E123" s="2543">
        <f t="shared" ref="E123:E135" si="8">D123-D123*$B$4</f>
        <v>5.13</v>
      </c>
    </row>
    <row r="124" spans="1:6">
      <c r="A124" s="1729">
        <v>182701534</v>
      </c>
      <c r="B124" s="2551" t="s">
        <v>8146</v>
      </c>
      <c r="C124" s="2551" t="s">
        <v>283</v>
      </c>
      <c r="D124" s="5458">
        <v>10.56</v>
      </c>
      <c r="E124" s="2543">
        <f t="shared" si="8"/>
        <v>10.56</v>
      </c>
    </row>
    <row r="125" spans="1:6">
      <c r="A125" s="1729">
        <v>182701812</v>
      </c>
      <c r="B125" s="2551" t="s">
        <v>8116</v>
      </c>
      <c r="C125" s="2551" t="s">
        <v>276</v>
      </c>
      <c r="D125" s="5458">
        <v>6.97</v>
      </c>
      <c r="E125" s="2543">
        <f t="shared" si="8"/>
        <v>6.97</v>
      </c>
    </row>
    <row r="126" spans="1:6">
      <c r="A126" s="1729">
        <v>182701834</v>
      </c>
      <c r="B126" s="2551" t="s">
        <v>8117</v>
      </c>
      <c r="C126" s="2551" t="s">
        <v>283</v>
      </c>
      <c r="D126" s="5458">
        <v>13.39</v>
      </c>
      <c r="E126" s="2543">
        <f t="shared" si="8"/>
        <v>13.39</v>
      </c>
    </row>
    <row r="127" spans="1:6">
      <c r="A127" s="1729">
        <v>182702212</v>
      </c>
      <c r="B127" s="2551" t="s">
        <v>685</v>
      </c>
      <c r="C127" s="2551" t="s">
        <v>283</v>
      </c>
      <c r="D127" s="5458">
        <v>7.92</v>
      </c>
      <c r="E127" s="2543">
        <f t="shared" si="8"/>
        <v>7.92</v>
      </c>
    </row>
    <row r="128" spans="1:6">
      <c r="A128" s="1729">
        <v>182702234</v>
      </c>
      <c r="B128" s="2551" t="s">
        <v>686</v>
      </c>
      <c r="C128" s="2551" t="s">
        <v>277</v>
      </c>
      <c r="D128" s="5458">
        <v>8.34</v>
      </c>
      <c r="E128" s="2543">
        <f t="shared" si="8"/>
        <v>8.34</v>
      </c>
    </row>
    <row r="129" spans="1:6">
      <c r="A129" s="1729">
        <v>18270221</v>
      </c>
      <c r="B129" s="2551" t="s">
        <v>8118</v>
      </c>
      <c r="C129" s="2551" t="s">
        <v>278</v>
      </c>
      <c r="D129" s="5458">
        <v>12.29</v>
      </c>
      <c r="E129" s="2543">
        <f t="shared" si="8"/>
        <v>12.29</v>
      </c>
    </row>
    <row r="130" spans="1:6">
      <c r="A130" s="1729">
        <v>182702834</v>
      </c>
      <c r="B130" s="2551" t="s">
        <v>8119</v>
      </c>
      <c r="C130" s="2551" t="s">
        <v>444</v>
      </c>
      <c r="D130" s="5458">
        <v>26.83</v>
      </c>
      <c r="E130" s="2543">
        <f t="shared" si="8"/>
        <v>26.83</v>
      </c>
    </row>
    <row r="131" spans="1:6">
      <c r="A131" s="1729">
        <v>18270281</v>
      </c>
      <c r="B131" s="2551" t="s">
        <v>8120</v>
      </c>
      <c r="C131" s="2551" t="s">
        <v>436</v>
      </c>
      <c r="D131" s="5458">
        <v>15.27</v>
      </c>
      <c r="E131" s="2543">
        <f t="shared" si="8"/>
        <v>15.27</v>
      </c>
    </row>
    <row r="132" spans="1:6">
      <c r="A132" s="1729">
        <v>1827028114</v>
      </c>
      <c r="B132" s="2551" t="s">
        <v>8148</v>
      </c>
      <c r="C132" s="2551" t="s">
        <v>326</v>
      </c>
      <c r="D132" s="5458">
        <v>28.63</v>
      </c>
      <c r="E132" s="2543">
        <f t="shared" si="8"/>
        <v>28.63</v>
      </c>
    </row>
    <row r="133" spans="1:6">
      <c r="A133" s="1729">
        <v>18270351</v>
      </c>
      <c r="B133" s="2551" t="s">
        <v>8149</v>
      </c>
      <c r="C133" s="2551" t="s">
        <v>8700</v>
      </c>
      <c r="D133" s="5458">
        <v>34.92</v>
      </c>
      <c r="E133" s="2543">
        <f t="shared" si="8"/>
        <v>34.92</v>
      </c>
    </row>
    <row r="134" spans="1:6">
      <c r="A134" s="1729">
        <v>1827035114</v>
      </c>
      <c r="B134" s="2551" t="s">
        <v>8121</v>
      </c>
      <c r="C134" s="2551" t="s">
        <v>323</v>
      </c>
      <c r="D134" s="5458">
        <v>34.5</v>
      </c>
      <c r="E134" s="2543">
        <f t="shared" si="8"/>
        <v>34.5</v>
      </c>
    </row>
    <row r="135" spans="1:6">
      <c r="A135" s="1729">
        <v>1827035112</v>
      </c>
      <c r="B135" s="2551" t="s">
        <v>8150</v>
      </c>
      <c r="C135" s="2551" t="s">
        <v>317</v>
      </c>
      <c r="D135" s="5458">
        <v>55.57</v>
      </c>
      <c r="E135" s="2543">
        <f t="shared" si="8"/>
        <v>55.57</v>
      </c>
    </row>
    <row r="136" spans="1:6" s="1802" customFormat="1">
      <c r="A136" s="642" t="s">
        <v>10897</v>
      </c>
      <c r="B136" s="2551"/>
      <c r="C136" s="2551"/>
      <c r="D136" s="2543"/>
      <c r="E136" s="2543"/>
      <c r="F136" s="5454"/>
    </row>
    <row r="137" spans="1:6" s="1802" customFormat="1">
      <c r="A137" s="1729" t="s">
        <v>21334</v>
      </c>
      <c r="B137" s="2552" t="s">
        <v>2090</v>
      </c>
      <c r="C137" s="2551" t="s">
        <v>431</v>
      </c>
      <c r="D137" s="5458">
        <v>35.630000000000003</v>
      </c>
      <c r="E137" s="2543">
        <f t="shared" ref="E137:E145" si="9">D137-D137*$B$4</f>
        <v>35.630000000000003</v>
      </c>
      <c r="F137" s="5454"/>
    </row>
    <row r="138" spans="1:6" s="1802" customFormat="1">
      <c r="A138" s="1729" t="s">
        <v>21335</v>
      </c>
      <c r="B138" s="2552" t="s">
        <v>8146</v>
      </c>
      <c r="C138" s="2551" t="s">
        <v>434</v>
      </c>
      <c r="D138" s="5458">
        <v>40.83</v>
      </c>
      <c r="E138" s="2543">
        <f t="shared" si="9"/>
        <v>40.83</v>
      </c>
      <c r="F138" s="5454"/>
    </row>
    <row r="139" spans="1:6" s="1802" customFormat="1">
      <c r="A139" s="1729">
        <v>183301812</v>
      </c>
      <c r="B139" s="2552" t="s">
        <v>8116</v>
      </c>
      <c r="C139" s="2551" t="s">
        <v>431</v>
      </c>
      <c r="D139" s="5458">
        <v>43.24</v>
      </c>
      <c r="E139" s="2543">
        <f t="shared" si="9"/>
        <v>43.24</v>
      </c>
      <c r="F139" s="5454"/>
    </row>
    <row r="140" spans="1:6" s="1802" customFormat="1">
      <c r="A140" s="1729">
        <v>183301834</v>
      </c>
      <c r="B140" s="2552" t="s">
        <v>8117</v>
      </c>
      <c r="C140" s="2551" t="s">
        <v>434</v>
      </c>
      <c r="D140" s="5458">
        <v>43.41</v>
      </c>
      <c r="E140" s="2543">
        <f t="shared" si="9"/>
        <v>43.41</v>
      </c>
      <c r="F140" s="5454"/>
    </row>
    <row r="141" spans="1:6" s="1802" customFormat="1">
      <c r="A141" s="1729">
        <v>183302234</v>
      </c>
      <c r="B141" s="2552" t="s">
        <v>686</v>
      </c>
      <c r="C141" s="2551" t="s">
        <v>313</v>
      </c>
      <c r="D141" s="5458">
        <v>52.21</v>
      </c>
      <c r="E141" s="2543">
        <f t="shared" si="9"/>
        <v>52.21</v>
      </c>
      <c r="F141" s="5454"/>
    </row>
    <row r="142" spans="1:6" s="1802" customFormat="1">
      <c r="A142" s="1729">
        <v>18330221</v>
      </c>
      <c r="B142" s="2552" t="s">
        <v>8118</v>
      </c>
      <c r="C142" s="2551" t="s">
        <v>316</v>
      </c>
      <c r="D142" s="5458">
        <v>56.06</v>
      </c>
      <c r="E142" s="2543">
        <f t="shared" si="9"/>
        <v>56.06</v>
      </c>
      <c r="F142" s="5454"/>
    </row>
    <row r="143" spans="1:6" s="1802" customFormat="1">
      <c r="A143" s="1729" t="s">
        <v>13198</v>
      </c>
      <c r="B143" s="2552" t="s">
        <v>8119</v>
      </c>
      <c r="C143" s="2551" t="s">
        <v>326</v>
      </c>
      <c r="D143" s="5458">
        <v>60.79</v>
      </c>
      <c r="E143" s="2543">
        <f t="shared" si="9"/>
        <v>60.79</v>
      </c>
      <c r="F143" s="5454"/>
    </row>
    <row r="144" spans="1:6" s="1802" customFormat="1">
      <c r="A144" s="1729">
        <v>18330281</v>
      </c>
      <c r="B144" s="2552" t="s">
        <v>8120</v>
      </c>
      <c r="C144" s="2551" t="s">
        <v>326</v>
      </c>
      <c r="D144" s="5458">
        <v>60.22</v>
      </c>
      <c r="E144" s="2543">
        <f t="shared" si="9"/>
        <v>60.22</v>
      </c>
      <c r="F144" s="5454"/>
    </row>
    <row r="145" spans="1:6" s="1802" customFormat="1">
      <c r="A145" s="1729">
        <v>1833035114</v>
      </c>
      <c r="B145" s="2552" t="s">
        <v>8121</v>
      </c>
      <c r="C145" s="2551" t="s">
        <v>317</v>
      </c>
      <c r="D145" s="5458">
        <v>65.55</v>
      </c>
      <c r="E145" s="2543">
        <f t="shared" si="9"/>
        <v>65.55</v>
      </c>
      <c r="F145" s="5454"/>
    </row>
    <row r="146" spans="1:6" s="1802" customFormat="1">
      <c r="A146" s="642" t="s">
        <v>10898</v>
      </c>
      <c r="B146" s="2551"/>
      <c r="C146" s="2551"/>
      <c r="D146" s="2543"/>
      <c r="E146" s="2543"/>
      <c r="F146" s="5454"/>
    </row>
    <row r="147" spans="1:6" s="1802" customFormat="1">
      <c r="A147" s="1729">
        <v>183331512</v>
      </c>
      <c r="B147" s="2552" t="s">
        <v>2090</v>
      </c>
      <c r="C147" s="2551" t="s">
        <v>431</v>
      </c>
      <c r="D147" s="5458">
        <v>28.07</v>
      </c>
      <c r="E147" s="2543">
        <f t="shared" ref="E147:E156" si="10">D147-D147*$B$4</f>
        <v>28.07</v>
      </c>
      <c r="F147" s="5454"/>
    </row>
    <row r="148" spans="1:6" s="1802" customFormat="1">
      <c r="A148" s="1729">
        <v>183331534</v>
      </c>
      <c r="B148" s="2552" t="s">
        <v>8146</v>
      </c>
      <c r="C148" s="2551" t="s">
        <v>444</v>
      </c>
      <c r="D148" s="5458">
        <v>37.15</v>
      </c>
      <c r="E148" s="2543">
        <f t="shared" si="10"/>
        <v>37.15</v>
      </c>
      <c r="F148" s="5454"/>
    </row>
    <row r="149" spans="1:6" s="1802" customFormat="1">
      <c r="A149" s="1729">
        <v>183331812</v>
      </c>
      <c r="B149" s="2552" t="s">
        <v>8116</v>
      </c>
      <c r="C149" s="2551" t="s">
        <v>444</v>
      </c>
      <c r="D149" s="5458">
        <v>37.51</v>
      </c>
      <c r="E149" s="2543">
        <f t="shared" si="10"/>
        <v>37.51</v>
      </c>
      <c r="F149" s="5454"/>
    </row>
    <row r="150" spans="1:6" s="1802" customFormat="1">
      <c r="A150" s="1729">
        <v>183331834</v>
      </c>
      <c r="B150" s="2552" t="s">
        <v>8117</v>
      </c>
      <c r="C150" s="2551" t="s">
        <v>434</v>
      </c>
      <c r="D150" s="5458">
        <v>38.75</v>
      </c>
      <c r="E150" s="2543">
        <f t="shared" si="10"/>
        <v>38.75</v>
      </c>
      <c r="F150" s="5454"/>
    </row>
    <row r="151" spans="1:6" s="1802" customFormat="1">
      <c r="A151" s="1729">
        <v>183332212</v>
      </c>
      <c r="B151" s="2552" t="s">
        <v>685</v>
      </c>
      <c r="C151" s="2551" t="s">
        <v>313</v>
      </c>
      <c r="D151" s="5458">
        <v>58.08</v>
      </c>
      <c r="E151" s="2543">
        <f t="shared" si="10"/>
        <v>58.08</v>
      </c>
      <c r="F151" s="5454"/>
    </row>
    <row r="152" spans="1:6" s="1802" customFormat="1">
      <c r="A152" s="1729">
        <v>183332234</v>
      </c>
      <c r="B152" s="2552" t="s">
        <v>686</v>
      </c>
      <c r="C152" s="2551" t="s">
        <v>313</v>
      </c>
      <c r="D152" s="5458">
        <v>40.43</v>
      </c>
      <c r="E152" s="2543">
        <f t="shared" si="10"/>
        <v>40.43</v>
      </c>
      <c r="F152" s="5454"/>
    </row>
    <row r="153" spans="1:6" s="1802" customFormat="1">
      <c r="A153" s="1729">
        <v>18333221</v>
      </c>
      <c r="B153" s="2552" t="s">
        <v>8118</v>
      </c>
      <c r="C153" s="2551" t="s">
        <v>313</v>
      </c>
      <c r="D153" s="5458">
        <v>58.24</v>
      </c>
      <c r="E153" s="2543">
        <f t="shared" si="10"/>
        <v>58.24</v>
      </c>
      <c r="F153" s="5454"/>
    </row>
    <row r="154" spans="1:6" s="1802" customFormat="1">
      <c r="A154" s="1729">
        <v>183332834</v>
      </c>
      <c r="B154" s="2552" t="s">
        <v>8119</v>
      </c>
      <c r="C154" s="2551" t="s">
        <v>326</v>
      </c>
      <c r="D154" s="5458">
        <v>49.75</v>
      </c>
      <c r="E154" s="2543">
        <f t="shared" si="10"/>
        <v>49.75</v>
      </c>
      <c r="F154" s="5454"/>
    </row>
    <row r="155" spans="1:6" s="1802" customFormat="1">
      <c r="A155" s="1729">
        <v>18333281</v>
      </c>
      <c r="B155" s="2552" t="s">
        <v>8120</v>
      </c>
      <c r="C155" s="2551" t="s">
        <v>326</v>
      </c>
      <c r="D155" s="5458">
        <v>46.59</v>
      </c>
      <c r="E155" s="2543">
        <f t="shared" si="10"/>
        <v>46.59</v>
      </c>
      <c r="F155" s="5454"/>
    </row>
    <row r="156" spans="1:6" s="1802" customFormat="1">
      <c r="A156" s="1729">
        <v>1833335114</v>
      </c>
      <c r="B156" s="2552" t="s">
        <v>8121</v>
      </c>
      <c r="C156" s="2551" t="s">
        <v>280</v>
      </c>
      <c r="D156" s="5458">
        <v>69.83</v>
      </c>
      <c r="E156" s="2543">
        <f t="shared" si="10"/>
        <v>69.83</v>
      </c>
      <c r="F156" s="5454"/>
    </row>
    <row r="157" spans="1:6" s="1802" customFormat="1">
      <c r="A157" s="642" t="s">
        <v>10899</v>
      </c>
      <c r="B157" s="2551"/>
      <c r="C157" s="2551"/>
      <c r="D157" s="2543"/>
      <c r="E157" s="2543"/>
      <c r="F157" s="5454"/>
    </row>
    <row r="158" spans="1:6" s="1802" customFormat="1">
      <c r="A158" s="1729" t="s">
        <v>13199</v>
      </c>
      <c r="B158" s="2552" t="s">
        <v>8146</v>
      </c>
      <c r="C158" s="2551" t="s">
        <v>8099</v>
      </c>
      <c r="D158" s="5458">
        <v>9.77</v>
      </c>
      <c r="E158" s="2543">
        <f t="shared" ref="E158:E163" si="11">D158-D158*$B$4</f>
        <v>9.77</v>
      </c>
      <c r="F158" s="5454"/>
    </row>
    <row r="159" spans="1:6" s="1802" customFormat="1">
      <c r="A159" s="1729" t="s">
        <v>13200</v>
      </c>
      <c r="B159" s="2552" t="s">
        <v>10902</v>
      </c>
      <c r="C159" s="2551" t="s">
        <v>431</v>
      </c>
      <c r="D159" s="5458">
        <v>15.01</v>
      </c>
      <c r="E159" s="2543">
        <f t="shared" si="11"/>
        <v>15.01</v>
      </c>
      <c r="F159" s="5454"/>
    </row>
    <row r="160" spans="1:6" s="1802" customFormat="1">
      <c r="A160" s="1729">
        <v>183591834</v>
      </c>
      <c r="B160" s="2552" t="s">
        <v>8117</v>
      </c>
      <c r="C160" s="2551" t="s">
        <v>8184</v>
      </c>
      <c r="D160" s="5458">
        <v>10.28</v>
      </c>
      <c r="E160" s="2543">
        <f t="shared" si="11"/>
        <v>10.28</v>
      </c>
      <c r="F160" s="5454"/>
    </row>
    <row r="161" spans="1:6" s="1802" customFormat="1">
      <c r="A161" s="1729" t="s">
        <v>13201</v>
      </c>
      <c r="B161" s="2552" t="s">
        <v>9055</v>
      </c>
      <c r="C161" s="2551" t="s">
        <v>431</v>
      </c>
      <c r="D161" s="5458">
        <v>14.2</v>
      </c>
      <c r="E161" s="2543">
        <f t="shared" si="11"/>
        <v>14.2</v>
      </c>
      <c r="F161" s="5454"/>
    </row>
    <row r="162" spans="1:6" s="1802" customFormat="1">
      <c r="A162" s="1729">
        <v>183592234</v>
      </c>
      <c r="B162" s="2552" t="s">
        <v>686</v>
      </c>
      <c r="C162" s="2551" t="s">
        <v>431</v>
      </c>
      <c r="D162" s="5458">
        <v>13.27</v>
      </c>
      <c r="E162" s="2543">
        <f t="shared" si="11"/>
        <v>13.27</v>
      </c>
      <c r="F162" s="5454"/>
    </row>
    <row r="163" spans="1:6" s="1802" customFormat="1">
      <c r="A163" s="1729">
        <v>18359221</v>
      </c>
      <c r="B163" s="2552" t="s">
        <v>8118</v>
      </c>
      <c r="C163" s="2551" t="s">
        <v>444</v>
      </c>
      <c r="D163" s="5458">
        <v>9.82</v>
      </c>
      <c r="E163" s="2543">
        <f t="shared" si="11"/>
        <v>9.82</v>
      </c>
      <c r="F163" s="5454"/>
    </row>
    <row r="164" spans="1:6" s="650" customFormat="1">
      <c r="A164" s="642" t="s">
        <v>10245</v>
      </c>
      <c r="B164" s="4531"/>
      <c r="C164" s="1805"/>
      <c r="D164" s="2543"/>
      <c r="E164" s="2591"/>
      <c r="F164" s="5454"/>
    </row>
    <row r="165" spans="1:6">
      <c r="A165" s="1729">
        <v>184721512</v>
      </c>
      <c r="B165" s="2551" t="s">
        <v>2090</v>
      </c>
      <c r="C165" s="2551" t="s">
        <v>290</v>
      </c>
      <c r="D165" s="5458">
        <v>12.99</v>
      </c>
      <c r="E165" s="2543">
        <f t="shared" ref="E165:E168" si="12">D165-D165*$B$4</f>
        <v>12.99</v>
      </c>
    </row>
    <row r="166" spans="1:6">
      <c r="A166" s="1729">
        <v>184721812</v>
      </c>
      <c r="B166" s="2551" t="s">
        <v>8116</v>
      </c>
      <c r="C166" s="2551" t="s">
        <v>311</v>
      </c>
      <c r="D166" s="5458">
        <v>21.34</v>
      </c>
      <c r="E166" s="2543">
        <f t="shared" si="12"/>
        <v>21.34</v>
      </c>
    </row>
    <row r="167" spans="1:6" s="1802" customFormat="1">
      <c r="A167" s="1729">
        <v>184722212</v>
      </c>
      <c r="B167" s="2552" t="s">
        <v>685</v>
      </c>
      <c r="C167" s="2551" t="s">
        <v>304</v>
      </c>
      <c r="D167" s="5458">
        <v>31.93</v>
      </c>
      <c r="E167" s="2543">
        <f t="shared" si="12"/>
        <v>31.93</v>
      </c>
      <c r="F167" s="5454"/>
    </row>
    <row r="168" spans="1:6" s="1802" customFormat="1">
      <c r="A168" s="1729" t="s">
        <v>13202</v>
      </c>
      <c r="B168" s="2552" t="s">
        <v>686</v>
      </c>
      <c r="C168" s="2551" t="s">
        <v>304</v>
      </c>
      <c r="D168" s="5458">
        <v>34.729999999999997</v>
      </c>
      <c r="E168" s="2543">
        <f t="shared" si="12"/>
        <v>34.729999999999997</v>
      </c>
      <c r="F168" s="5454"/>
    </row>
    <row r="169" spans="1:6">
      <c r="D169" s="5013"/>
    </row>
  </sheetData>
  <customSheetViews>
    <customSheetView guid="{76FA2CE7-179E-4731-B7AE-63C5E5E79002}">
      <pane ySplit="6" topLeftCell="A55" activePane="bottomLeft" state="frozen"/>
      <selection pane="bottomLeft" activeCell="Q51" sqref="Q51"/>
      <pageMargins left="0.7" right="0.7" top="0.75" bottom="0.75" header="0.3" footer="0.3"/>
      <pageSetup paperSize="9" orientation="portrait" r:id="rId1"/>
    </customSheetView>
    <customSheetView guid="{24F900A2-7147-4318-9E77-2B71404314A7}">
      <pane ySplit="6" topLeftCell="A55" activePane="bottomLeft" state="frozen"/>
      <selection pane="bottomLeft" activeCell="A68" sqref="A68"/>
      <pageMargins left="0.7" right="0.7" top="0.75" bottom="0.75" header="0.3" footer="0.3"/>
      <pageSetup paperSize="9" orientation="portrait" r:id="rId2"/>
    </customSheetView>
    <customSheetView guid="{A02336A9-D2FB-4D03-950A-00B6EBD6A28C}">
      <pane ySplit="6" topLeftCell="A55" activePane="bottomLeft" state="frozen"/>
      <selection pane="bottomLeft" activeCell="A68" sqref="A68"/>
      <pageMargins left="0.7" right="0.7" top="0.75" bottom="0.75" header="0.3" footer="0.3"/>
      <pageSetup paperSize="9" orientation="portrait" r:id="rId3"/>
    </customSheetView>
    <customSheetView guid="{3E3E5346-F5D1-49F5-AB0E-78170B65853C}">
      <pane ySplit="6" topLeftCell="A55" activePane="bottomLeft" state="frozen"/>
      <selection pane="bottomLeft" activeCell="A68" sqref="A68"/>
      <pageMargins left="0.7" right="0.7" top="0.75" bottom="0.75" header="0.3" footer="0.3"/>
      <pageSetup paperSize="9" orientation="portrait" r:id="rId4"/>
    </customSheetView>
    <customSheetView guid="{D7CF3121-CFC0-4E70-8DCD-811E30042E24}">
      <pane ySplit="6" topLeftCell="A55" activePane="bottomLeft" state="frozen"/>
      <selection pane="bottomLeft" activeCell="A68" sqref="A68"/>
      <pageMargins left="0.7" right="0.7" top="0.75" bottom="0.75" header="0.3" footer="0.3"/>
      <pageSetup paperSize="9" orientation="portrait" r:id="rId5"/>
    </customSheetView>
    <customSheetView guid="{A76FD505-AF56-4CD8-967A-59C705AF567C}">
      <pane ySplit="6" topLeftCell="A55" activePane="bottomLeft" state="frozen"/>
      <selection pane="bottomLeft" activeCell="A68" sqref="A68"/>
      <pageMargins left="0.7" right="0.7" top="0.75" bottom="0.75" header="0.3" footer="0.3"/>
      <pageSetup paperSize="9" orientation="portrait" r:id="rId6"/>
    </customSheetView>
    <customSheetView guid="{C23E91BF-4A86-4D00-A577-1A263DDCB8BC}">
      <pane ySplit="6" topLeftCell="A55" activePane="bottomLeft" state="frozen"/>
      <selection pane="bottomLeft" activeCell="A68" sqref="A68"/>
      <pageMargins left="0.7" right="0.7" top="0.75" bottom="0.75" header="0.3" footer="0.3"/>
      <pageSetup paperSize="9" orientation="portrait" r:id="rId7"/>
    </customSheetView>
    <customSheetView guid="{94E74550-0B2B-4B3C-8E97-CCCC46023914}">
      <pane ySplit="6" topLeftCell="A55" activePane="bottomLeft" state="frozen"/>
      <selection pane="bottomLeft" sqref="A1:G1"/>
      <pageMargins left="0.7" right="0.7" top="0.75" bottom="0.75" header="0.3" footer="0.3"/>
      <pageSetup paperSize="9" orientation="portrait" r:id="rId8"/>
    </customSheetView>
  </customSheetViews>
  <mergeCells count="2">
    <mergeCell ref="A7:E7"/>
    <mergeCell ref="A1:E1"/>
  </mergeCells>
  <pageMargins left="0.7" right="0.7" top="0.75" bottom="0.75" header="0.3" footer="0.3"/>
  <pageSetup paperSize="9" orientation="portrait" r:id="rId9"/>
  <drawing r:id="rId10"/>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dimension ref="A1:F401"/>
  <sheetViews>
    <sheetView zoomScale="85" zoomScaleNormal="85" workbookViewId="0">
      <selection activeCell="M43" sqref="M43"/>
    </sheetView>
  </sheetViews>
  <sheetFormatPr defaultRowHeight="14.35"/>
  <cols>
    <col min="1" max="1" width="22.5859375" style="4532" customWidth="1"/>
    <col min="2" max="2" width="16.5859375" style="4532" customWidth="1"/>
    <col min="3" max="3" width="12.703125" style="4532" customWidth="1"/>
    <col min="4" max="4" width="11" style="309" customWidth="1"/>
    <col min="5" max="5" width="11.29296875" style="309" customWidth="1"/>
  </cols>
  <sheetData>
    <row r="1" spans="1:6" s="1386" customFormat="1" ht="15.35">
      <c r="A1" s="8718" t="s">
        <v>9713</v>
      </c>
      <c r="B1" s="8718"/>
      <c r="C1" s="8718"/>
      <c r="D1" s="8718"/>
      <c r="E1" s="8718"/>
    </row>
    <row r="2" spans="1:6" s="1386" customFormat="1">
      <c r="A2" s="4532"/>
      <c r="B2" s="4532"/>
      <c r="C2" s="473"/>
      <c r="D2" s="309"/>
      <c r="E2" s="305"/>
    </row>
    <row r="3" spans="1:6" s="1386" customFormat="1">
      <c r="A3" s="4532"/>
      <c r="B3" s="4532"/>
      <c r="C3" s="473"/>
      <c r="D3" s="309"/>
      <c r="E3" s="305"/>
    </row>
    <row r="4" spans="1:6" s="1386" customFormat="1">
      <c r="A4" s="18" t="s">
        <v>48</v>
      </c>
      <c r="B4" s="1680"/>
      <c r="C4" s="473"/>
      <c r="D4" s="309"/>
      <c r="E4" s="305"/>
    </row>
    <row r="6" spans="1:6" s="1386" customFormat="1" ht="43">
      <c r="A6" s="2544" t="s">
        <v>75</v>
      </c>
      <c r="B6" s="2545" t="s">
        <v>76</v>
      </c>
      <c r="C6" s="2545" t="s">
        <v>77</v>
      </c>
      <c r="D6" s="2546" t="s">
        <v>20548</v>
      </c>
      <c r="E6" s="2546" t="s">
        <v>59</v>
      </c>
    </row>
    <row r="7" spans="1:6" s="1460" customFormat="1" ht="15.7">
      <c r="A7" s="4536" t="s">
        <v>8830</v>
      </c>
      <c r="B7" s="4536"/>
      <c r="C7" s="4536"/>
      <c r="D7" s="4536"/>
      <c r="E7" s="4536"/>
    </row>
    <row r="8" spans="1:6" s="1460" customFormat="1" ht="15" customHeight="1">
      <c r="A8" s="4533" t="s">
        <v>8154</v>
      </c>
      <c r="B8" s="4534"/>
      <c r="C8" s="4534"/>
      <c r="D8" s="4534"/>
      <c r="E8" s="4535"/>
    </row>
    <row r="9" spans="1:6" s="1460" customFormat="1">
      <c r="A9" s="4104" t="s">
        <v>14606</v>
      </c>
      <c r="B9" s="2553" t="s">
        <v>7543</v>
      </c>
      <c r="C9" s="2548" t="s">
        <v>8173</v>
      </c>
      <c r="D9" s="5458">
        <v>0.44</v>
      </c>
      <c r="E9" s="2543">
        <f>D9-D9*$B$4</f>
        <v>0.44</v>
      </c>
    </row>
    <row r="10" spans="1:6" s="1460" customFormat="1">
      <c r="A10" s="2548" t="s">
        <v>14607</v>
      </c>
      <c r="B10" s="2553" t="s">
        <v>3496</v>
      </c>
      <c r="C10" s="2548" t="s">
        <v>424</v>
      </c>
      <c r="D10" s="5458">
        <v>0.94</v>
      </c>
      <c r="E10" s="2543">
        <f t="shared" ref="E10:E14" si="0">D10-D10*$B$4</f>
        <v>0.94</v>
      </c>
      <c r="F10" s="3745"/>
    </row>
    <row r="11" spans="1:6" s="1460" customFormat="1">
      <c r="A11" s="4104" t="s">
        <v>14608</v>
      </c>
      <c r="B11" s="2553" t="s">
        <v>8058</v>
      </c>
      <c r="C11" s="2548" t="s">
        <v>276</v>
      </c>
      <c r="D11" s="5458">
        <v>1.38</v>
      </c>
      <c r="E11" s="2543">
        <f t="shared" si="0"/>
        <v>1.38</v>
      </c>
      <c r="F11" s="3745"/>
    </row>
    <row r="12" spans="1:6" s="1460" customFormat="1">
      <c r="A12" s="2548" t="s">
        <v>14609</v>
      </c>
      <c r="B12" s="2553" t="s">
        <v>8060</v>
      </c>
      <c r="C12" s="2548" t="s">
        <v>444</v>
      </c>
      <c r="D12" s="5458">
        <v>5.33</v>
      </c>
      <c r="E12" s="2543">
        <f t="shared" si="0"/>
        <v>5.33</v>
      </c>
      <c r="F12" s="3745"/>
    </row>
    <row r="13" spans="1:6" s="1460" customFormat="1">
      <c r="A13" s="2548" t="s">
        <v>8110</v>
      </c>
      <c r="B13" s="2553" t="s">
        <v>1565</v>
      </c>
      <c r="C13" s="2549" t="s">
        <v>8092</v>
      </c>
      <c r="D13" s="5458">
        <v>11.17</v>
      </c>
      <c r="E13" s="2543">
        <f t="shared" si="0"/>
        <v>11.17</v>
      </c>
      <c r="F13" s="3745"/>
    </row>
    <row r="14" spans="1:6" s="1504" customFormat="1">
      <c r="A14" s="2548" t="s">
        <v>9048</v>
      </c>
      <c r="B14" s="2553">
        <v>42</v>
      </c>
      <c r="C14" s="2549" t="s">
        <v>9049</v>
      </c>
      <c r="D14" s="5458">
        <v>17.87</v>
      </c>
      <c r="E14" s="2543">
        <f t="shared" si="0"/>
        <v>17.87</v>
      </c>
      <c r="F14" s="3745"/>
    </row>
    <row r="15" spans="1:6" s="1460" customFormat="1">
      <c r="A15" s="2554" t="s">
        <v>8832</v>
      </c>
      <c r="B15" s="2553"/>
      <c r="C15" s="2549"/>
      <c r="D15" s="2543"/>
      <c r="E15" s="2543"/>
      <c r="F15" s="3745"/>
    </row>
    <row r="16" spans="1:6" s="1460" customFormat="1">
      <c r="A16" s="2548" t="s">
        <v>8111</v>
      </c>
      <c r="B16" s="2553" t="s">
        <v>7543</v>
      </c>
      <c r="C16" s="2548" t="s">
        <v>8173</v>
      </c>
      <c r="D16" s="5458">
        <v>0.35</v>
      </c>
      <c r="E16" s="2543">
        <f t="shared" ref="E16:E22" si="1">D16-D16*$B$4</f>
        <v>0.35</v>
      </c>
      <c r="F16" s="3745"/>
    </row>
    <row r="17" spans="1:6" s="1460" customFormat="1">
      <c r="A17" s="2548" t="s">
        <v>8112</v>
      </c>
      <c r="B17" s="2553" t="s">
        <v>3496</v>
      </c>
      <c r="C17" s="2548" t="s">
        <v>424</v>
      </c>
      <c r="D17" s="5458">
        <v>0.78</v>
      </c>
      <c r="E17" s="2543">
        <f t="shared" si="1"/>
        <v>0.78</v>
      </c>
      <c r="F17" s="3745"/>
    </row>
    <row r="18" spans="1:6" s="1460" customFormat="1">
      <c r="A18" s="2548" t="s">
        <v>8113</v>
      </c>
      <c r="B18" s="2553" t="s">
        <v>8058</v>
      </c>
      <c r="C18" s="2548" t="s">
        <v>276</v>
      </c>
      <c r="D18" s="5458">
        <v>0.84</v>
      </c>
      <c r="E18" s="2543">
        <f t="shared" si="1"/>
        <v>0.84</v>
      </c>
      <c r="F18" s="3745"/>
    </row>
    <row r="19" spans="1:6" s="1460" customFormat="1">
      <c r="A19" s="2548" t="s">
        <v>8114</v>
      </c>
      <c r="B19" s="2553" t="s">
        <v>8060</v>
      </c>
      <c r="C19" s="2548" t="s">
        <v>444</v>
      </c>
      <c r="D19" s="5458">
        <v>1.74</v>
      </c>
      <c r="E19" s="2543">
        <f t="shared" si="1"/>
        <v>1.74</v>
      </c>
      <c r="F19" s="3745"/>
    </row>
    <row r="20" spans="1:6" s="1460" customFormat="1">
      <c r="A20" s="2548" t="s">
        <v>8115</v>
      </c>
      <c r="B20" s="2553" t="s">
        <v>1565</v>
      </c>
      <c r="C20" s="2549" t="s">
        <v>8092</v>
      </c>
      <c r="D20" s="5458">
        <v>8.2899999999999991</v>
      </c>
      <c r="E20" s="2543">
        <f t="shared" si="1"/>
        <v>8.2899999999999991</v>
      </c>
      <c r="F20" s="3745"/>
    </row>
    <row r="21" spans="1:6" s="1460" customFormat="1">
      <c r="A21" s="2548" t="s">
        <v>8805</v>
      </c>
      <c r="B21" s="2553">
        <v>42</v>
      </c>
      <c r="C21" s="2551" t="s">
        <v>317</v>
      </c>
      <c r="D21" s="5458">
        <v>11.41</v>
      </c>
      <c r="E21" s="2543">
        <f t="shared" si="1"/>
        <v>11.41</v>
      </c>
      <c r="F21" s="3745"/>
    </row>
    <row r="22" spans="1:6" s="2205" customFormat="1">
      <c r="A22" s="2548" t="s">
        <v>12838</v>
      </c>
      <c r="B22" s="2553">
        <v>54</v>
      </c>
      <c r="C22" s="2551" t="s">
        <v>8669</v>
      </c>
      <c r="D22" s="5458">
        <v>27.99</v>
      </c>
      <c r="E22" s="2543">
        <f t="shared" si="1"/>
        <v>27.99</v>
      </c>
      <c r="F22" s="3745"/>
    </row>
    <row r="23" spans="1:6" s="1460" customFormat="1">
      <c r="A23" s="2554" t="s">
        <v>8155</v>
      </c>
      <c r="B23" s="2553"/>
      <c r="C23" s="2549"/>
      <c r="D23" s="2543"/>
      <c r="E23" s="2543"/>
      <c r="F23" s="3745"/>
    </row>
    <row r="24" spans="1:6" s="1460" customFormat="1">
      <c r="A24" s="2548">
        <v>1504015</v>
      </c>
      <c r="B24" s="2553" t="s">
        <v>7543</v>
      </c>
      <c r="C24" s="2548" t="s">
        <v>7678</v>
      </c>
      <c r="D24" s="5458">
        <v>0.84</v>
      </c>
      <c r="E24" s="2543">
        <f t="shared" ref="E24:E29" si="2">D24-D24*$B$4</f>
        <v>0.84</v>
      </c>
      <c r="F24" s="3745"/>
    </row>
    <row r="25" spans="1:6" s="1460" customFormat="1">
      <c r="A25" s="2548">
        <v>1504018</v>
      </c>
      <c r="B25" s="2553" t="s">
        <v>3496</v>
      </c>
      <c r="C25" s="2548" t="s">
        <v>691</v>
      </c>
      <c r="D25" s="5458">
        <v>1.74</v>
      </c>
      <c r="E25" s="2543">
        <f t="shared" si="2"/>
        <v>1.74</v>
      </c>
      <c r="F25" s="3745"/>
    </row>
    <row r="26" spans="1:6" s="1460" customFormat="1">
      <c r="A26" s="2548">
        <v>1504022</v>
      </c>
      <c r="B26" s="2553" t="s">
        <v>8058</v>
      </c>
      <c r="C26" s="2548" t="s">
        <v>8197</v>
      </c>
      <c r="D26" s="5458">
        <v>1.74</v>
      </c>
      <c r="E26" s="2543">
        <f t="shared" si="2"/>
        <v>1.74</v>
      </c>
      <c r="F26" s="3745"/>
    </row>
    <row r="27" spans="1:6" s="1460" customFormat="1">
      <c r="A27" s="2548">
        <v>1504028</v>
      </c>
      <c r="B27" s="2553" t="s">
        <v>8060</v>
      </c>
      <c r="C27" s="2548" t="s">
        <v>8184</v>
      </c>
      <c r="D27" s="5458">
        <v>3.28</v>
      </c>
      <c r="E27" s="2543">
        <f t="shared" si="2"/>
        <v>3.28</v>
      </c>
      <c r="F27" s="3745"/>
    </row>
    <row r="28" spans="1:6" s="1460" customFormat="1">
      <c r="A28" s="2548">
        <v>1504035</v>
      </c>
      <c r="B28" s="2553" t="s">
        <v>1565</v>
      </c>
      <c r="C28" s="2548" t="s">
        <v>8097</v>
      </c>
      <c r="D28" s="5458">
        <v>9.08</v>
      </c>
      <c r="E28" s="2543">
        <f t="shared" si="2"/>
        <v>9.08</v>
      </c>
      <c r="F28" s="3745"/>
    </row>
    <row r="29" spans="1:6" s="1460" customFormat="1">
      <c r="A29" s="2548">
        <v>1504042</v>
      </c>
      <c r="B29" s="2553">
        <v>42</v>
      </c>
      <c r="C29" s="2551" t="s">
        <v>336</v>
      </c>
      <c r="D29" s="5458">
        <v>22.07</v>
      </c>
      <c r="E29" s="2543">
        <f t="shared" si="2"/>
        <v>22.07</v>
      </c>
      <c r="F29" s="3745"/>
    </row>
    <row r="30" spans="1:6" s="1460" customFormat="1">
      <c r="A30" s="2554" t="s">
        <v>8156</v>
      </c>
      <c r="B30" s="2553"/>
      <c r="C30" s="2549"/>
      <c r="D30" s="2543"/>
      <c r="E30" s="2543"/>
      <c r="F30" s="3745"/>
    </row>
    <row r="31" spans="1:6" s="1460" customFormat="1">
      <c r="A31" s="2548">
        <v>1504115</v>
      </c>
      <c r="B31" s="2553" t="s">
        <v>7543</v>
      </c>
      <c r="C31" s="2548" t="s">
        <v>8100</v>
      </c>
      <c r="D31" s="5458">
        <v>0.84</v>
      </c>
      <c r="E31" s="2543">
        <f t="shared" ref="E31:E37" si="3">D31-D31*$B$4</f>
        <v>0.84</v>
      </c>
      <c r="F31" s="3745"/>
    </row>
    <row r="32" spans="1:6" s="1460" customFormat="1">
      <c r="A32" s="2548">
        <v>1504118</v>
      </c>
      <c r="B32" s="2553" t="s">
        <v>3496</v>
      </c>
      <c r="C32" s="2548" t="s">
        <v>4785</v>
      </c>
      <c r="D32" s="5458">
        <v>1.62</v>
      </c>
      <c r="E32" s="2543">
        <f t="shared" si="3"/>
        <v>1.62</v>
      </c>
      <c r="F32" s="3745"/>
    </row>
    <row r="33" spans="1:6" s="1460" customFormat="1">
      <c r="A33" s="2548">
        <v>1504122</v>
      </c>
      <c r="B33" s="2553" t="s">
        <v>8058</v>
      </c>
      <c r="C33" s="2548" t="s">
        <v>8197</v>
      </c>
      <c r="D33" s="5458">
        <v>1.74</v>
      </c>
      <c r="E33" s="2543">
        <f t="shared" si="3"/>
        <v>1.74</v>
      </c>
      <c r="F33" s="3745"/>
    </row>
    <row r="34" spans="1:6" s="1460" customFormat="1">
      <c r="A34" s="2548">
        <v>1504128</v>
      </c>
      <c r="B34" s="2553" t="s">
        <v>8060</v>
      </c>
      <c r="C34" s="2548" t="s">
        <v>566</v>
      </c>
      <c r="D34" s="5458">
        <v>3.03</v>
      </c>
      <c r="E34" s="2543">
        <f t="shared" si="3"/>
        <v>3.03</v>
      </c>
      <c r="F34" s="3745"/>
    </row>
    <row r="35" spans="1:6" s="1460" customFormat="1">
      <c r="A35" s="2548">
        <v>1504135</v>
      </c>
      <c r="B35" s="2553" t="s">
        <v>1565</v>
      </c>
      <c r="C35" s="2548" t="s">
        <v>8097</v>
      </c>
      <c r="D35" s="5458">
        <v>8.52</v>
      </c>
      <c r="E35" s="2543">
        <f t="shared" si="3"/>
        <v>8.52</v>
      </c>
      <c r="F35" s="3745"/>
    </row>
    <row r="36" spans="1:6" s="1460" customFormat="1">
      <c r="A36" s="2548">
        <v>1504142</v>
      </c>
      <c r="B36" s="2553">
        <v>42</v>
      </c>
      <c r="C36" s="2551" t="s">
        <v>336</v>
      </c>
      <c r="D36" s="5458">
        <v>15.52</v>
      </c>
      <c r="E36" s="2543">
        <f t="shared" si="3"/>
        <v>15.52</v>
      </c>
      <c r="F36" s="3745"/>
    </row>
    <row r="37" spans="1:6" s="2205" customFormat="1">
      <c r="A37" s="2548">
        <v>1504154</v>
      </c>
      <c r="B37" s="2553">
        <v>54</v>
      </c>
      <c r="C37" s="2551" t="s">
        <v>7999</v>
      </c>
      <c r="D37" s="5458">
        <v>25.97</v>
      </c>
      <c r="E37" s="2543">
        <f t="shared" si="3"/>
        <v>25.97</v>
      </c>
      <c r="F37" s="3745"/>
    </row>
    <row r="38" spans="1:6" s="1460" customFormat="1">
      <c r="A38" s="2554" t="s">
        <v>8157</v>
      </c>
      <c r="B38" s="2553"/>
      <c r="C38" s="2549"/>
      <c r="D38" s="2543"/>
      <c r="E38" s="2543"/>
      <c r="F38" s="3745"/>
    </row>
    <row r="39" spans="1:6" s="1460" customFormat="1">
      <c r="A39" s="2548">
        <v>1506015</v>
      </c>
      <c r="B39" s="2553" t="s">
        <v>7543</v>
      </c>
      <c r="C39" s="2548" t="s">
        <v>322</v>
      </c>
      <c r="D39" s="5458">
        <v>6.48</v>
      </c>
      <c r="E39" s="2543">
        <f t="shared" ref="E39:E43" si="4">D39-D39*$B$4</f>
        <v>6.48</v>
      </c>
      <c r="F39" s="3745"/>
    </row>
    <row r="40" spans="1:6" s="1460" customFormat="1">
      <c r="A40" s="2548">
        <v>1506022</v>
      </c>
      <c r="B40" s="2553" t="s">
        <v>8058</v>
      </c>
      <c r="C40" s="2549" t="s">
        <v>8193</v>
      </c>
      <c r="D40" s="5458">
        <v>16.86</v>
      </c>
      <c r="E40" s="2543">
        <f t="shared" si="4"/>
        <v>16.86</v>
      </c>
      <c r="F40" s="3745"/>
    </row>
    <row r="41" spans="1:6" s="1504" customFormat="1">
      <c r="A41" s="2552">
        <v>1506028</v>
      </c>
      <c r="B41" s="2553">
        <v>28</v>
      </c>
      <c r="C41" s="2551" t="s">
        <v>316</v>
      </c>
      <c r="D41" s="5458">
        <v>18.079999999999998</v>
      </c>
      <c r="E41" s="2543">
        <f t="shared" si="4"/>
        <v>18.079999999999998</v>
      </c>
      <c r="F41" s="3745"/>
    </row>
    <row r="42" spans="1:6" s="1504" customFormat="1">
      <c r="A42" s="2552">
        <v>1506035</v>
      </c>
      <c r="B42" s="2553">
        <v>35</v>
      </c>
      <c r="C42" s="2551" t="s">
        <v>280</v>
      </c>
      <c r="D42" s="5458">
        <v>52.82</v>
      </c>
      <c r="E42" s="2543">
        <f t="shared" si="4"/>
        <v>52.82</v>
      </c>
      <c r="F42" s="3745"/>
    </row>
    <row r="43" spans="1:6" s="1504" customFormat="1">
      <c r="A43" s="2552">
        <v>1506042</v>
      </c>
      <c r="B43" s="2553">
        <v>42</v>
      </c>
      <c r="C43" s="2551" t="s">
        <v>302</v>
      </c>
      <c r="D43" s="5458">
        <v>81.91</v>
      </c>
      <c r="E43" s="2543">
        <f t="shared" si="4"/>
        <v>81.91</v>
      </c>
      <c r="F43" s="3745"/>
    </row>
    <row r="44" spans="1:6" s="1460" customFormat="1">
      <c r="A44" s="2554" t="s">
        <v>8158</v>
      </c>
      <c r="B44" s="2553"/>
      <c r="C44" s="2549"/>
      <c r="D44" s="2543"/>
      <c r="E44" s="2543"/>
      <c r="F44" s="3745"/>
    </row>
    <row r="45" spans="1:6" s="1460" customFormat="1">
      <c r="A45" s="2548">
        <v>1508515</v>
      </c>
      <c r="B45" s="2553" t="s">
        <v>7543</v>
      </c>
      <c r="C45" s="2548" t="s">
        <v>283</v>
      </c>
      <c r="D45" s="5458">
        <v>5.92</v>
      </c>
      <c r="E45" s="2543">
        <f t="shared" ref="E45:E47" si="5">D45-D45*$B$4</f>
        <v>5.92</v>
      </c>
      <c r="F45" s="3745"/>
    </row>
    <row r="46" spans="1:6" s="1460" customFormat="1">
      <c r="A46" s="2548">
        <v>1508518</v>
      </c>
      <c r="B46" s="2553" t="s">
        <v>3496</v>
      </c>
      <c r="C46" s="2548" t="s">
        <v>277</v>
      </c>
      <c r="D46" s="5458">
        <v>9.01</v>
      </c>
      <c r="E46" s="2543">
        <f t="shared" si="5"/>
        <v>9.01</v>
      </c>
      <c r="F46" s="3745"/>
    </row>
    <row r="47" spans="1:6" s="1460" customFormat="1">
      <c r="A47" s="2548">
        <v>1508522</v>
      </c>
      <c r="B47" s="2553" t="s">
        <v>8058</v>
      </c>
      <c r="C47" s="2549" t="s">
        <v>7965</v>
      </c>
      <c r="D47" s="5458">
        <v>10.57</v>
      </c>
      <c r="E47" s="2543">
        <f t="shared" si="5"/>
        <v>10.57</v>
      </c>
      <c r="F47" s="3745"/>
    </row>
    <row r="48" spans="1:6" s="1460" customFormat="1">
      <c r="A48" s="2554" t="s">
        <v>8159</v>
      </c>
      <c r="B48" s="2553"/>
      <c r="C48" s="2549"/>
      <c r="D48" s="2543"/>
      <c r="E48" s="2543"/>
      <c r="F48" s="3745"/>
    </row>
    <row r="49" spans="1:6" s="1460" customFormat="1">
      <c r="A49" s="2548">
        <v>1508615</v>
      </c>
      <c r="B49" s="2553" t="s">
        <v>7543</v>
      </c>
      <c r="C49" s="2548" t="s">
        <v>427</v>
      </c>
      <c r="D49" s="5458">
        <v>5.49</v>
      </c>
      <c r="E49" s="2543">
        <f t="shared" ref="E49:E51" si="6">D49-D49*$B$4</f>
        <v>5.49</v>
      </c>
      <c r="F49" s="3745"/>
    </row>
    <row r="50" spans="1:6" s="1460" customFormat="1">
      <c r="A50" s="2548">
        <v>1508618</v>
      </c>
      <c r="B50" s="2553" t="s">
        <v>3496</v>
      </c>
      <c r="C50" s="2548" t="s">
        <v>441</v>
      </c>
      <c r="D50" s="5458">
        <v>7.86</v>
      </c>
      <c r="E50" s="2543">
        <f t="shared" si="6"/>
        <v>7.86</v>
      </c>
      <c r="F50" s="3745"/>
    </row>
    <row r="51" spans="1:6" s="1460" customFormat="1">
      <c r="A51" s="2548">
        <v>1508622</v>
      </c>
      <c r="B51" s="2553" t="s">
        <v>8058</v>
      </c>
      <c r="C51" s="2548" t="s">
        <v>290</v>
      </c>
      <c r="D51" s="5458">
        <v>10.7</v>
      </c>
      <c r="E51" s="2543">
        <f t="shared" si="6"/>
        <v>10.7</v>
      </c>
      <c r="F51" s="3745"/>
    </row>
    <row r="52" spans="1:6" s="1460" customFormat="1">
      <c r="A52" s="2554" t="s">
        <v>8160</v>
      </c>
      <c r="B52" s="2553"/>
      <c r="C52" s="2549"/>
      <c r="D52" s="2543"/>
      <c r="E52" s="2543"/>
      <c r="F52" s="3745"/>
    </row>
    <row r="53" spans="1:6" s="1460" customFormat="1">
      <c r="A53" s="2548">
        <v>1509015</v>
      </c>
      <c r="B53" s="2553" t="s">
        <v>7543</v>
      </c>
      <c r="C53" s="2548" t="s">
        <v>7678</v>
      </c>
      <c r="D53" s="5458">
        <v>0.59</v>
      </c>
      <c r="E53" s="2543">
        <f t="shared" ref="E53:E59" si="7">D53-D53*$B$4</f>
        <v>0.59</v>
      </c>
      <c r="F53" s="3745"/>
    </row>
    <row r="54" spans="1:6" s="1460" customFormat="1">
      <c r="A54" s="2548">
        <v>1509018</v>
      </c>
      <c r="B54" s="2553" t="s">
        <v>3496</v>
      </c>
      <c r="C54" s="2548" t="s">
        <v>4785</v>
      </c>
      <c r="D54" s="5458">
        <v>0.94</v>
      </c>
      <c r="E54" s="2543">
        <f t="shared" si="7"/>
        <v>0.94</v>
      </c>
      <c r="F54" s="3745"/>
    </row>
    <row r="55" spans="1:6" s="1460" customFormat="1">
      <c r="A55" s="2548">
        <v>1509022</v>
      </c>
      <c r="B55" s="2553" t="s">
        <v>8058</v>
      </c>
      <c r="C55" s="2548" t="s">
        <v>8197</v>
      </c>
      <c r="D55" s="5458">
        <v>1.27</v>
      </c>
      <c r="E55" s="2543">
        <f t="shared" si="7"/>
        <v>1.27</v>
      </c>
      <c r="F55" s="3745"/>
    </row>
    <row r="56" spans="1:6" s="1460" customFormat="1">
      <c r="A56" s="2548">
        <v>1509028</v>
      </c>
      <c r="B56" s="2553" t="s">
        <v>8060</v>
      </c>
      <c r="C56" s="2548" t="s">
        <v>566</v>
      </c>
      <c r="D56" s="5458">
        <v>2.25</v>
      </c>
      <c r="E56" s="2543">
        <f t="shared" si="7"/>
        <v>2.25</v>
      </c>
      <c r="F56" s="3745"/>
    </row>
    <row r="57" spans="1:6" s="1460" customFormat="1">
      <c r="A57" s="2548">
        <v>1509035</v>
      </c>
      <c r="B57" s="2553" t="s">
        <v>1565</v>
      </c>
      <c r="C57" s="2548" t="s">
        <v>8188</v>
      </c>
      <c r="D57" s="5458">
        <v>8.9499999999999993</v>
      </c>
      <c r="E57" s="2543">
        <f t="shared" si="7"/>
        <v>8.9499999999999993</v>
      </c>
      <c r="F57" s="3745"/>
    </row>
    <row r="58" spans="1:6" s="1460" customFormat="1">
      <c r="A58" s="2548">
        <v>1509042</v>
      </c>
      <c r="B58" s="2553">
        <v>42</v>
      </c>
      <c r="C58" s="2551" t="s">
        <v>8806</v>
      </c>
      <c r="D58" s="5458">
        <v>12.4</v>
      </c>
      <c r="E58" s="2543">
        <f t="shared" si="7"/>
        <v>12.4</v>
      </c>
      <c r="F58" s="3745"/>
    </row>
    <row r="59" spans="1:6" s="2205" customFormat="1">
      <c r="A59" s="4104">
        <v>1509054</v>
      </c>
      <c r="B59" s="2553">
        <v>54</v>
      </c>
      <c r="C59" s="2551" t="s">
        <v>7999</v>
      </c>
      <c r="D59" s="5458">
        <v>24.28</v>
      </c>
      <c r="E59" s="2543">
        <f t="shared" si="7"/>
        <v>24.28</v>
      </c>
      <c r="F59" s="3745"/>
    </row>
    <row r="60" spans="1:6" s="1460" customFormat="1">
      <c r="A60" s="2554" t="s">
        <v>8162</v>
      </c>
      <c r="B60" s="2553"/>
      <c r="C60" s="2549"/>
      <c r="D60" s="2543"/>
      <c r="E60" s="2543"/>
      <c r="F60" s="3745"/>
    </row>
    <row r="61" spans="1:6" s="1460" customFormat="1">
      <c r="A61" s="2548">
        <v>1509215</v>
      </c>
      <c r="B61" s="2553" t="s">
        <v>7543</v>
      </c>
      <c r="C61" s="2548" t="s">
        <v>7678</v>
      </c>
      <c r="D61" s="5458">
        <v>0.71</v>
      </c>
      <c r="E61" s="2543">
        <f t="shared" ref="E61:E66" si="8">D61-D61*$B$4</f>
        <v>0.71</v>
      </c>
      <c r="F61" s="3745"/>
    </row>
    <row r="62" spans="1:6" s="1460" customFormat="1">
      <c r="A62" s="2548">
        <v>1509218</v>
      </c>
      <c r="B62" s="2553" t="s">
        <v>3496</v>
      </c>
      <c r="C62" s="2548" t="s">
        <v>691</v>
      </c>
      <c r="D62" s="5458">
        <v>1.46</v>
      </c>
      <c r="E62" s="2543">
        <f t="shared" si="8"/>
        <v>1.46</v>
      </c>
      <c r="F62" s="3745"/>
    </row>
    <row r="63" spans="1:6" s="1460" customFormat="1">
      <c r="A63" s="2548">
        <v>1509222</v>
      </c>
      <c r="B63" s="2553" t="s">
        <v>8058</v>
      </c>
      <c r="C63" s="2548" t="s">
        <v>427</v>
      </c>
      <c r="D63" s="5458">
        <v>2.13</v>
      </c>
      <c r="E63" s="2543">
        <f t="shared" si="8"/>
        <v>2.13</v>
      </c>
      <c r="F63" s="3745"/>
    </row>
    <row r="64" spans="1:6" s="1460" customFormat="1">
      <c r="A64" s="2548">
        <v>1509228</v>
      </c>
      <c r="B64" s="2553" t="s">
        <v>8060</v>
      </c>
      <c r="C64" s="2548" t="s">
        <v>455</v>
      </c>
      <c r="D64" s="5458">
        <v>3.52</v>
      </c>
      <c r="E64" s="2543">
        <f t="shared" si="8"/>
        <v>3.52</v>
      </c>
      <c r="F64" s="3745"/>
    </row>
    <row r="65" spans="1:6" s="1460" customFormat="1">
      <c r="A65" s="2548">
        <v>1509235</v>
      </c>
      <c r="B65" s="2553" t="s">
        <v>1565</v>
      </c>
      <c r="C65" s="2548" t="s">
        <v>8189</v>
      </c>
      <c r="D65" s="5458">
        <v>11.41</v>
      </c>
      <c r="E65" s="2543">
        <f t="shared" si="8"/>
        <v>11.41</v>
      </c>
      <c r="F65" s="3745"/>
    </row>
    <row r="66" spans="1:6" s="1460" customFormat="1">
      <c r="A66" s="2548">
        <v>1509242</v>
      </c>
      <c r="B66" s="2553">
        <v>42</v>
      </c>
      <c r="C66" s="2551" t="s">
        <v>323</v>
      </c>
      <c r="D66" s="5458">
        <v>16.309999999999999</v>
      </c>
      <c r="E66" s="2543">
        <f t="shared" si="8"/>
        <v>16.309999999999999</v>
      </c>
      <c r="F66" s="3745"/>
    </row>
    <row r="67" spans="1:6" s="1460" customFormat="1">
      <c r="A67" s="2554" t="s">
        <v>8827</v>
      </c>
      <c r="B67" s="2553"/>
      <c r="C67" s="2549"/>
      <c r="D67" s="2543"/>
      <c r="E67" s="2543"/>
      <c r="F67" s="3745"/>
    </row>
    <row r="68" spans="1:6" s="1460" customFormat="1">
      <c r="A68" s="2548">
        <v>1513015</v>
      </c>
      <c r="B68" s="2553" t="s">
        <v>7543</v>
      </c>
      <c r="C68" s="2548" t="s">
        <v>2092</v>
      </c>
      <c r="D68" s="5458">
        <v>0.94</v>
      </c>
      <c r="E68" s="2543">
        <f t="shared" ref="E68:E74" si="9">D68-D68*$B$4</f>
        <v>0.94</v>
      </c>
      <c r="F68" s="3745"/>
    </row>
    <row r="69" spans="1:6" s="1460" customFormat="1">
      <c r="A69" s="2548">
        <v>1513018</v>
      </c>
      <c r="B69" s="2553" t="s">
        <v>3496</v>
      </c>
      <c r="C69" s="2548" t="s">
        <v>322</v>
      </c>
      <c r="D69" s="5458">
        <v>1.69</v>
      </c>
      <c r="E69" s="2543">
        <f t="shared" si="9"/>
        <v>1.69</v>
      </c>
      <c r="F69" s="3745"/>
    </row>
    <row r="70" spans="1:6" s="1460" customFormat="1">
      <c r="A70" s="2548">
        <v>1513022</v>
      </c>
      <c r="B70" s="2553" t="s">
        <v>8058</v>
      </c>
      <c r="C70" s="2548" t="s">
        <v>1048</v>
      </c>
      <c r="D70" s="5458">
        <v>2.96</v>
      </c>
      <c r="E70" s="2543">
        <f t="shared" si="9"/>
        <v>2.96</v>
      </c>
      <c r="F70" s="3745"/>
    </row>
    <row r="71" spans="1:6" s="1460" customFormat="1">
      <c r="A71" s="2548">
        <v>1513028</v>
      </c>
      <c r="B71" s="2553" t="s">
        <v>8060</v>
      </c>
      <c r="C71" s="2548" t="s">
        <v>7989</v>
      </c>
      <c r="D71" s="5458">
        <v>5.61</v>
      </c>
      <c r="E71" s="2543">
        <f t="shared" si="9"/>
        <v>5.61</v>
      </c>
      <c r="F71" s="3745"/>
    </row>
    <row r="72" spans="1:6" s="1460" customFormat="1">
      <c r="A72" s="2548">
        <v>1513035</v>
      </c>
      <c r="B72" s="2553" t="s">
        <v>1565</v>
      </c>
      <c r="C72" s="2549" t="s">
        <v>8092</v>
      </c>
      <c r="D72" s="5458">
        <v>12.87</v>
      </c>
      <c r="E72" s="2543">
        <f t="shared" si="9"/>
        <v>12.87</v>
      </c>
      <c r="F72" s="3745"/>
    </row>
    <row r="73" spans="1:6" s="1460" customFormat="1">
      <c r="A73" s="2548">
        <v>1513042</v>
      </c>
      <c r="B73" s="2553">
        <v>42</v>
      </c>
      <c r="C73" s="2551" t="s">
        <v>317</v>
      </c>
      <c r="D73" s="5458">
        <v>22.86</v>
      </c>
      <c r="E73" s="2543">
        <f t="shared" si="9"/>
        <v>22.86</v>
      </c>
      <c r="F73" s="3745"/>
    </row>
    <row r="74" spans="1:6" s="2205" customFormat="1">
      <c r="A74" s="4104">
        <v>1513054</v>
      </c>
      <c r="B74" s="2553">
        <v>54</v>
      </c>
      <c r="C74" s="2551" t="s">
        <v>8669</v>
      </c>
      <c r="D74" s="5458">
        <v>50.05</v>
      </c>
      <c r="E74" s="2543">
        <f t="shared" si="9"/>
        <v>50.05</v>
      </c>
      <c r="F74" s="3745"/>
    </row>
    <row r="75" spans="1:6" s="1460" customFormat="1">
      <c r="A75" s="2554" t="s">
        <v>8828</v>
      </c>
      <c r="B75" s="2553"/>
      <c r="C75" s="2551"/>
      <c r="D75" s="2543"/>
      <c r="E75" s="2543"/>
      <c r="F75" s="3745"/>
    </row>
    <row r="76" spans="1:6" s="1460" customFormat="1">
      <c r="A76" s="2548">
        <v>15130181515</v>
      </c>
      <c r="B76" s="2553" t="s">
        <v>8067</v>
      </c>
      <c r="C76" s="2548" t="s">
        <v>8098</v>
      </c>
      <c r="D76" s="5458">
        <v>3.15</v>
      </c>
      <c r="E76" s="2543">
        <f t="shared" ref="E76:E106" si="10">D76-D76*$B$4</f>
        <v>3.15</v>
      </c>
      <c r="F76" s="3745"/>
    </row>
    <row r="77" spans="1:6" s="1460" customFormat="1">
      <c r="A77" s="2548">
        <v>15130181518</v>
      </c>
      <c r="B77" s="2553" t="s">
        <v>8122</v>
      </c>
      <c r="C77" s="2548" t="s">
        <v>322</v>
      </c>
      <c r="D77" s="5458">
        <v>2.06</v>
      </c>
      <c r="E77" s="2543">
        <f t="shared" si="10"/>
        <v>2.06</v>
      </c>
      <c r="F77" s="3745"/>
    </row>
    <row r="78" spans="1:6" s="1460" customFormat="1">
      <c r="A78" s="2548">
        <v>15130221515</v>
      </c>
      <c r="B78" s="2553" t="s">
        <v>8123</v>
      </c>
      <c r="C78" s="2548" t="s">
        <v>427</v>
      </c>
      <c r="D78" s="5458">
        <v>4.58</v>
      </c>
      <c r="E78" s="2543">
        <f t="shared" si="10"/>
        <v>4.58</v>
      </c>
      <c r="F78" s="3745"/>
    </row>
    <row r="79" spans="1:6" s="1460" customFormat="1">
      <c r="A79" s="2548">
        <v>15130221518</v>
      </c>
      <c r="B79" s="2553" t="s">
        <v>8124</v>
      </c>
      <c r="C79" s="2548" t="s">
        <v>427</v>
      </c>
      <c r="D79" s="5458">
        <v>4.58</v>
      </c>
      <c r="E79" s="2543">
        <f t="shared" si="10"/>
        <v>4.58</v>
      </c>
      <c r="F79" s="3745"/>
    </row>
    <row r="80" spans="1:6" s="1460" customFormat="1">
      <c r="A80" s="2548">
        <v>15130221522</v>
      </c>
      <c r="B80" s="2553" t="s">
        <v>687</v>
      </c>
      <c r="C80" s="2548" t="s">
        <v>276</v>
      </c>
      <c r="D80" s="5458">
        <v>2.4900000000000002</v>
      </c>
      <c r="E80" s="2543">
        <f t="shared" si="10"/>
        <v>2.4900000000000002</v>
      </c>
      <c r="F80" s="3745"/>
    </row>
    <row r="81" spans="1:6" s="1460" customFormat="1">
      <c r="A81" s="2548">
        <v>15130221815</v>
      </c>
      <c r="B81" s="2553" t="s">
        <v>8125</v>
      </c>
      <c r="C81" s="2548" t="s">
        <v>427</v>
      </c>
      <c r="D81" s="5458">
        <v>11.13</v>
      </c>
      <c r="E81" s="2543">
        <f t="shared" si="10"/>
        <v>11.13</v>
      </c>
      <c r="F81" s="3745"/>
    </row>
    <row r="82" spans="1:6" s="1460" customFormat="1">
      <c r="A82" s="2548">
        <v>15130221818</v>
      </c>
      <c r="B82" s="2553" t="s">
        <v>8126</v>
      </c>
      <c r="C82" s="2548" t="s">
        <v>427</v>
      </c>
      <c r="D82" s="5458">
        <v>5.45</v>
      </c>
      <c r="E82" s="2543">
        <f t="shared" si="10"/>
        <v>5.45</v>
      </c>
      <c r="F82" s="3745"/>
    </row>
    <row r="83" spans="1:6" s="1460" customFormat="1">
      <c r="A83" s="2548">
        <v>15130221822</v>
      </c>
      <c r="B83" s="2553" t="s">
        <v>8127</v>
      </c>
      <c r="C83" s="2548" t="s">
        <v>276</v>
      </c>
      <c r="D83" s="5458">
        <v>3.52</v>
      </c>
      <c r="E83" s="2543">
        <f t="shared" si="10"/>
        <v>3.52</v>
      </c>
      <c r="F83" s="3745"/>
    </row>
    <row r="84" spans="1:6" s="1460" customFormat="1">
      <c r="A84" s="2548">
        <v>15130222218</v>
      </c>
      <c r="B84" s="2553" t="s">
        <v>8128</v>
      </c>
      <c r="C84" s="2548" t="s">
        <v>441</v>
      </c>
      <c r="D84" s="5458">
        <v>6.71</v>
      </c>
      <c r="E84" s="2543">
        <f t="shared" si="10"/>
        <v>6.71</v>
      </c>
      <c r="F84" s="3745"/>
    </row>
    <row r="85" spans="1:6" s="1460" customFormat="1">
      <c r="A85" s="2548">
        <v>15130281528</v>
      </c>
      <c r="B85" s="2553" t="s">
        <v>8068</v>
      </c>
      <c r="C85" s="2548" t="s">
        <v>8185</v>
      </c>
      <c r="D85" s="5458">
        <v>5.57</v>
      </c>
      <c r="E85" s="2543">
        <f t="shared" si="10"/>
        <v>5.57</v>
      </c>
      <c r="F85" s="3745"/>
    </row>
    <row r="86" spans="1:6" s="1460" customFormat="1">
      <c r="A86" s="2548">
        <v>15130281828</v>
      </c>
      <c r="B86" s="2553" t="s">
        <v>8129</v>
      </c>
      <c r="C86" s="2548" t="s">
        <v>431</v>
      </c>
      <c r="D86" s="5458">
        <v>8.85</v>
      </c>
      <c r="E86" s="2543">
        <f t="shared" si="10"/>
        <v>8.85</v>
      </c>
      <c r="F86" s="3745"/>
    </row>
    <row r="87" spans="1:6" s="1460" customFormat="1">
      <c r="A87" s="2548">
        <v>15130282222</v>
      </c>
      <c r="B87" s="2553" t="s">
        <v>8069</v>
      </c>
      <c r="C87" s="2548" t="s">
        <v>444</v>
      </c>
      <c r="D87" s="5458">
        <v>11.48</v>
      </c>
      <c r="E87" s="2543">
        <f t="shared" si="10"/>
        <v>11.48</v>
      </c>
      <c r="F87" s="3745"/>
    </row>
    <row r="88" spans="1:6" s="1460" customFormat="1">
      <c r="A88" s="2548">
        <v>15130282228</v>
      </c>
      <c r="B88" s="2553" t="s">
        <v>8070</v>
      </c>
      <c r="C88" s="2548" t="s">
        <v>444</v>
      </c>
      <c r="D88" s="5458">
        <v>5.99</v>
      </c>
      <c r="E88" s="2543">
        <f t="shared" si="10"/>
        <v>5.99</v>
      </c>
      <c r="F88" s="3745"/>
    </row>
    <row r="89" spans="1:6" s="2187" customFormat="1">
      <c r="A89" s="2548">
        <v>15130282818</v>
      </c>
      <c r="B89" s="2553" t="s">
        <v>12744</v>
      </c>
      <c r="C89" s="2548" t="s">
        <v>8091</v>
      </c>
      <c r="D89" s="5458">
        <v>19.39</v>
      </c>
      <c r="E89" s="2543">
        <f t="shared" si="10"/>
        <v>19.39</v>
      </c>
      <c r="F89" s="3745"/>
    </row>
    <row r="90" spans="1:6" s="1460" customFormat="1">
      <c r="A90" s="2548">
        <v>15130282822</v>
      </c>
      <c r="B90" s="2553" t="s">
        <v>8071</v>
      </c>
      <c r="C90" s="2548" t="s">
        <v>7989</v>
      </c>
      <c r="D90" s="5458">
        <v>13.66</v>
      </c>
      <c r="E90" s="2543">
        <f t="shared" si="10"/>
        <v>13.66</v>
      </c>
      <c r="F90" s="3745"/>
    </row>
    <row r="91" spans="1:6" s="1460" customFormat="1">
      <c r="A91" s="2548">
        <v>15130351535</v>
      </c>
      <c r="B91" s="2553" t="s">
        <v>8130</v>
      </c>
      <c r="C91" s="2548" t="s">
        <v>8097</v>
      </c>
      <c r="D91" s="5458">
        <v>12.07</v>
      </c>
      <c r="E91" s="2543">
        <f t="shared" si="10"/>
        <v>12.07</v>
      </c>
      <c r="F91" s="3745"/>
    </row>
    <row r="92" spans="1:6" s="1460" customFormat="1">
      <c r="A92" s="2548">
        <v>15130351835</v>
      </c>
      <c r="B92" s="2553" t="s">
        <v>8131</v>
      </c>
      <c r="C92" s="2548" t="s">
        <v>8097</v>
      </c>
      <c r="D92" s="5458">
        <v>15.47</v>
      </c>
      <c r="E92" s="2543">
        <f t="shared" si="10"/>
        <v>15.47</v>
      </c>
      <c r="F92" s="3745"/>
    </row>
    <row r="93" spans="1:6" s="1460" customFormat="1">
      <c r="A93" s="2548">
        <v>15130352235</v>
      </c>
      <c r="B93" s="2553" t="s">
        <v>8072</v>
      </c>
      <c r="C93" s="2548" t="s">
        <v>8189</v>
      </c>
      <c r="D93" s="5458">
        <v>12.04</v>
      </c>
      <c r="E93" s="2543">
        <f t="shared" si="10"/>
        <v>12.04</v>
      </c>
      <c r="F93" s="3745"/>
    </row>
    <row r="94" spans="1:6" s="1460" customFormat="1">
      <c r="A94" s="2548">
        <v>15130352835</v>
      </c>
      <c r="B94" s="2553" t="s">
        <v>8074</v>
      </c>
      <c r="C94" s="2549" t="s">
        <v>8092</v>
      </c>
      <c r="D94" s="5458">
        <v>21.39</v>
      </c>
      <c r="E94" s="2543">
        <f t="shared" si="10"/>
        <v>21.39</v>
      </c>
      <c r="F94" s="3745"/>
    </row>
    <row r="95" spans="1:6" s="1679" customFormat="1">
      <c r="A95" s="2555">
        <v>15130421542</v>
      </c>
      <c r="B95" s="2553" t="s">
        <v>9939</v>
      </c>
      <c r="C95" s="2549" t="s">
        <v>9051</v>
      </c>
      <c r="D95" s="5458">
        <v>57.35</v>
      </c>
      <c r="E95" s="2543">
        <f t="shared" si="10"/>
        <v>57.35</v>
      </c>
      <c r="F95" s="3745"/>
    </row>
    <row r="96" spans="1:6" s="1504" customFormat="1">
      <c r="A96" s="2552">
        <v>15130421842</v>
      </c>
      <c r="B96" s="2553" t="s">
        <v>9050</v>
      </c>
      <c r="C96" s="2551" t="s">
        <v>9051</v>
      </c>
      <c r="D96" s="5458">
        <v>34.74</v>
      </c>
      <c r="E96" s="2543">
        <f t="shared" si="10"/>
        <v>34.74</v>
      </c>
      <c r="F96" s="3745"/>
    </row>
    <row r="97" spans="1:6" s="1460" customFormat="1">
      <c r="A97" s="2548">
        <v>15130422242</v>
      </c>
      <c r="B97" s="2553" t="s">
        <v>8808</v>
      </c>
      <c r="C97" s="2551" t="s">
        <v>323</v>
      </c>
      <c r="D97" s="5458">
        <v>36.39</v>
      </c>
      <c r="E97" s="2543">
        <f t="shared" si="10"/>
        <v>36.39</v>
      </c>
      <c r="F97" s="3745"/>
    </row>
    <row r="98" spans="1:6" s="1679" customFormat="1">
      <c r="A98" s="2555">
        <v>15130422828</v>
      </c>
      <c r="B98" s="2553" t="s">
        <v>9940</v>
      </c>
      <c r="C98" s="2551" t="s">
        <v>336</v>
      </c>
      <c r="D98" s="5458">
        <v>49.7</v>
      </c>
      <c r="E98" s="2543">
        <f t="shared" si="10"/>
        <v>49.7</v>
      </c>
      <c r="F98" s="3745"/>
    </row>
    <row r="99" spans="1:6" s="1679" customFormat="1">
      <c r="A99" s="2555">
        <v>15130422835</v>
      </c>
      <c r="B99" s="2553" t="s">
        <v>9941</v>
      </c>
      <c r="C99" s="2551" t="s">
        <v>336</v>
      </c>
      <c r="D99" s="5458">
        <v>34.58</v>
      </c>
      <c r="E99" s="2543">
        <f t="shared" si="10"/>
        <v>34.58</v>
      </c>
      <c r="F99" s="3745"/>
    </row>
    <row r="100" spans="1:6" s="1460" customFormat="1">
      <c r="A100" s="2548">
        <v>15130422842</v>
      </c>
      <c r="B100" s="2553" t="s">
        <v>8807</v>
      </c>
      <c r="C100" s="2551" t="s">
        <v>323</v>
      </c>
      <c r="D100" s="5458">
        <v>40.75</v>
      </c>
      <c r="E100" s="2543">
        <f t="shared" si="10"/>
        <v>40.75</v>
      </c>
      <c r="F100" s="3745"/>
    </row>
    <row r="101" spans="1:6" s="1679" customFormat="1">
      <c r="A101" s="2555">
        <v>15130423535</v>
      </c>
      <c r="B101" s="2553" t="s">
        <v>9942</v>
      </c>
      <c r="C101" s="2551" t="s">
        <v>323</v>
      </c>
      <c r="D101" s="5458">
        <v>68.599999999999994</v>
      </c>
      <c r="E101" s="2543">
        <f t="shared" si="10"/>
        <v>68.599999999999994</v>
      </c>
      <c r="F101" s="3745"/>
    </row>
    <row r="102" spans="1:6" s="1504" customFormat="1">
      <c r="A102" s="2552">
        <v>15130423542</v>
      </c>
      <c r="B102" s="2553" t="s">
        <v>9052</v>
      </c>
      <c r="C102" s="2551" t="s">
        <v>323</v>
      </c>
      <c r="D102" s="5458">
        <v>33.049999999999997</v>
      </c>
      <c r="E102" s="2543">
        <f t="shared" si="10"/>
        <v>33.049999999999997</v>
      </c>
      <c r="F102" s="3745"/>
    </row>
    <row r="103" spans="1:6" s="1679" customFormat="1">
      <c r="A103" s="2555">
        <v>15130424228</v>
      </c>
      <c r="B103" s="2553" t="s">
        <v>9943</v>
      </c>
      <c r="C103" s="2551" t="s">
        <v>1057</v>
      </c>
      <c r="D103" s="5458">
        <v>69.56</v>
      </c>
      <c r="E103" s="2543">
        <f t="shared" si="10"/>
        <v>69.56</v>
      </c>
      <c r="F103" s="3745"/>
    </row>
    <row r="104" spans="1:6" s="2205" customFormat="1">
      <c r="A104" s="2548">
        <v>15130542854</v>
      </c>
      <c r="B104" s="2553" t="s">
        <v>12839</v>
      </c>
      <c r="C104" s="2551" t="s">
        <v>12835</v>
      </c>
      <c r="D104" s="5458">
        <v>58.18</v>
      </c>
      <c r="E104" s="2543">
        <f t="shared" si="10"/>
        <v>58.18</v>
      </c>
      <c r="F104" s="3745"/>
    </row>
    <row r="105" spans="1:6" s="2205" customFormat="1">
      <c r="A105" s="2548">
        <v>15130543554</v>
      </c>
      <c r="B105" s="2553" t="s">
        <v>12840</v>
      </c>
      <c r="C105" s="2551" t="s">
        <v>7999</v>
      </c>
      <c r="D105" s="5458">
        <v>46.55</v>
      </c>
      <c r="E105" s="2543">
        <f t="shared" si="10"/>
        <v>46.55</v>
      </c>
      <c r="F105" s="3745"/>
    </row>
    <row r="106" spans="1:6" s="2205" customFormat="1">
      <c r="A106" s="2548">
        <v>15130544254</v>
      </c>
      <c r="B106" s="2553" t="s">
        <v>12841</v>
      </c>
      <c r="C106" s="2551" t="s">
        <v>12842</v>
      </c>
      <c r="D106" s="5458">
        <v>94.94</v>
      </c>
      <c r="E106" s="2543">
        <f t="shared" si="10"/>
        <v>94.94</v>
      </c>
      <c r="F106" s="3745"/>
    </row>
    <row r="107" spans="1:6" s="1460" customFormat="1">
      <c r="A107" s="2554" t="s">
        <v>8165</v>
      </c>
      <c r="B107" s="2553"/>
      <c r="C107" s="2549"/>
      <c r="D107" s="2543"/>
      <c r="E107" s="2543"/>
      <c r="F107" s="3745"/>
    </row>
    <row r="108" spans="1:6" s="1460" customFormat="1">
      <c r="A108" s="2548">
        <v>1527015</v>
      </c>
      <c r="B108" s="2553" t="s">
        <v>7543</v>
      </c>
      <c r="C108" s="2548" t="s">
        <v>8174</v>
      </c>
      <c r="D108" s="5458">
        <v>0.44</v>
      </c>
      <c r="E108" s="2543">
        <f t="shared" ref="E108:E113" si="11">D108-D108*$B$4</f>
        <v>0.44</v>
      </c>
      <c r="F108" s="3745"/>
    </row>
    <row r="109" spans="1:6" s="1460" customFormat="1">
      <c r="A109" s="2548">
        <v>1527018</v>
      </c>
      <c r="B109" s="2553" t="s">
        <v>3496</v>
      </c>
      <c r="C109" s="2548" t="s">
        <v>7678</v>
      </c>
      <c r="D109" s="5458">
        <v>0.56000000000000005</v>
      </c>
      <c r="E109" s="2543">
        <f t="shared" si="11"/>
        <v>0.56000000000000005</v>
      </c>
      <c r="F109" s="3745"/>
    </row>
    <row r="110" spans="1:6" s="1460" customFormat="1">
      <c r="A110" s="2548">
        <v>1527022</v>
      </c>
      <c r="B110" s="2553" t="s">
        <v>8058</v>
      </c>
      <c r="C110" s="2548" t="s">
        <v>691</v>
      </c>
      <c r="D110" s="5458">
        <v>0.94</v>
      </c>
      <c r="E110" s="2543">
        <f t="shared" si="11"/>
        <v>0.94</v>
      </c>
      <c r="F110" s="3745"/>
    </row>
    <row r="111" spans="1:6" s="1460" customFormat="1">
      <c r="A111" s="2548">
        <v>1527028</v>
      </c>
      <c r="B111" s="2553" t="s">
        <v>8060</v>
      </c>
      <c r="C111" s="2548" t="s">
        <v>8099</v>
      </c>
      <c r="D111" s="5458">
        <v>1.62</v>
      </c>
      <c r="E111" s="2543">
        <f t="shared" si="11"/>
        <v>1.62</v>
      </c>
      <c r="F111" s="3745"/>
    </row>
    <row r="112" spans="1:6" s="1460" customFormat="1">
      <c r="A112" s="2548">
        <v>1527035</v>
      </c>
      <c r="B112" s="2553" t="s">
        <v>1565</v>
      </c>
      <c r="C112" s="2548" t="s">
        <v>680</v>
      </c>
      <c r="D112" s="5458">
        <v>3.8</v>
      </c>
      <c r="E112" s="2543">
        <f t="shared" si="11"/>
        <v>3.8</v>
      </c>
      <c r="F112" s="3745"/>
    </row>
    <row r="113" spans="1:6" s="1460" customFormat="1">
      <c r="A113" s="2548">
        <v>1527042</v>
      </c>
      <c r="B113" s="2553">
        <v>42</v>
      </c>
      <c r="C113" s="2551" t="s">
        <v>8809</v>
      </c>
      <c r="D113" s="5458">
        <v>7.02</v>
      </c>
      <c r="E113" s="2543">
        <f t="shared" si="11"/>
        <v>7.02</v>
      </c>
      <c r="F113" s="3745"/>
    </row>
    <row r="114" spans="1:6" s="1460" customFormat="1">
      <c r="A114" s="2554" t="s">
        <v>8166</v>
      </c>
      <c r="B114" s="2553"/>
      <c r="C114" s="2549"/>
      <c r="D114" s="2543"/>
      <c r="E114" s="2543"/>
      <c r="F114" s="3745"/>
    </row>
    <row r="115" spans="1:6" s="1460" customFormat="1">
      <c r="A115" s="2548">
        <v>152401510</v>
      </c>
      <c r="B115" s="2553" t="s">
        <v>8139</v>
      </c>
      <c r="C115" s="2548" t="s">
        <v>8176</v>
      </c>
      <c r="D115" s="5458">
        <v>1.62</v>
      </c>
      <c r="E115" s="2543">
        <f t="shared" ref="E115:E129" si="12">D115-D115*$B$4</f>
        <v>1.62</v>
      </c>
      <c r="F115" s="3745"/>
    </row>
    <row r="116" spans="1:6" s="1460" customFormat="1">
      <c r="A116" s="2548">
        <v>152401512</v>
      </c>
      <c r="B116" s="2553" t="s">
        <v>8140</v>
      </c>
      <c r="C116" s="2548" t="s">
        <v>8175</v>
      </c>
      <c r="D116" s="5458">
        <v>1.03</v>
      </c>
      <c r="E116" s="2543">
        <f t="shared" si="12"/>
        <v>1.03</v>
      </c>
      <c r="F116" s="3745"/>
    </row>
    <row r="117" spans="1:6" s="1460" customFormat="1">
      <c r="A117" s="2548">
        <v>152401815</v>
      </c>
      <c r="B117" s="2553" t="s">
        <v>8075</v>
      </c>
      <c r="C117" s="2548" t="s">
        <v>8100</v>
      </c>
      <c r="D117" s="5458">
        <v>0.94</v>
      </c>
      <c r="E117" s="2543">
        <f t="shared" si="12"/>
        <v>0.94</v>
      </c>
      <c r="F117" s="3745"/>
    </row>
    <row r="118" spans="1:6" s="1460" customFormat="1">
      <c r="A118" s="2548">
        <v>152402215</v>
      </c>
      <c r="B118" s="2553" t="s">
        <v>8086</v>
      </c>
      <c r="C118" s="2548" t="s">
        <v>2092</v>
      </c>
      <c r="D118" s="5458">
        <v>1.74</v>
      </c>
      <c r="E118" s="2543">
        <f t="shared" si="12"/>
        <v>1.74</v>
      </c>
      <c r="F118" s="3745"/>
    </row>
    <row r="119" spans="1:6" s="1460" customFormat="1">
      <c r="A119" s="2548">
        <v>152402218</v>
      </c>
      <c r="B119" s="2553" t="s">
        <v>8087</v>
      </c>
      <c r="C119" s="2548" t="s">
        <v>2092</v>
      </c>
      <c r="D119" s="5458">
        <v>1.38</v>
      </c>
      <c r="E119" s="2543">
        <f t="shared" si="12"/>
        <v>1.38</v>
      </c>
      <c r="F119" s="3745"/>
    </row>
    <row r="120" spans="1:6" s="1460" customFormat="1">
      <c r="A120" s="2548">
        <v>152402815</v>
      </c>
      <c r="B120" s="2553" t="s">
        <v>8141</v>
      </c>
      <c r="C120" s="2548" t="s">
        <v>4788</v>
      </c>
      <c r="D120" s="5458">
        <v>6.15</v>
      </c>
      <c r="E120" s="2543">
        <f t="shared" si="12"/>
        <v>6.15</v>
      </c>
      <c r="F120" s="3745"/>
    </row>
    <row r="121" spans="1:6" s="1460" customFormat="1">
      <c r="A121" s="2548">
        <v>152402818</v>
      </c>
      <c r="B121" s="2553" t="s">
        <v>8142</v>
      </c>
      <c r="C121" s="2548" t="s">
        <v>8183</v>
      </c>
      <c r="D121" s="5458">
        <v>4.0599999999999996</v>
      </c>
      <c r="E121" s="2543">
        <f t="shared" si="12"/>
        <v>4.0599999999999996</v>
      </c>
      <c r="F121" s="3745"/>
    </row>
    <row r="122" spans="1:6" s="1460" customFormat="1">
      <c r="A122" s="2548">
        <v>152402822</v>
      </c>
      <c r="B122" s="2553" t="s">
        <v>8076</v>
      </c>
      <c r="C122" s="2548" t="s">
        <v>8183</v>
      </c>
      <c r="D122" s="5458">
        <v>2.61</v>
      </c>
      <c r="E122" s="2543">
        <f t="shared" si="12"/>
        <v>2.61</v>
      </c>
      <c r="F122" s="3745"/>
    </row>
    <row r="123" spans="1:6" s="1460" customFormat="1">
      <c r="A123" s="2548">
        <v>152403522</v>
      </c>
      <c r="B123" s="2553" t="s">
        <v>8143</v>
      </c>
      <c r="C123" s="2548" t="s">
        <v>8195</v>
      </c>
      <c r="D123" s="5458">
        <v>8.2899999999999991</v>
      </c>
      <c r="E123" s="2543">
        <f t="shared" si="12"/>
        <v>8.2899999999999991</v>
      </c>
      <c r="F123" s="3745"/>
    </row>
    <row r="124" spans="1:6" s="1460" customFormat="1">
      <c r="A124" s="2548">
        <v>152403528</v>
      </c>
      <c r="B124" s="2553" t="s">
        <v>8077</v>
      </c>
      <c r="C124" s="2548" t="s">
        <v>8196</v>
      </c>
      <c r="D124" s="5458">
        <v>7.93</v>
      </c>
      <c r="E124" s="2543">
        <f t="shared" si="12"/>
        <v>7.93</v>
      </c>
      <c r="F124" s="3745"/>
    </row>
    <row r="125" spans="1:6" s="1460" customFormat="1">
      <c r="A125" s="2548">
        <v>152404222</v>
      </c>
      <c r="B125" s="2553" t="s">
        <v>8810</v>
      </c>
      <c r="C125" s="2551" t="s">
        <v>8813</v>
      </c>
      <c r="D125" s="5458">
        <v>22.61</v>
      </c>
      <c r="E125" s="2543">
        <f t="shared" si="12"/>
        <v>22.61</v>
      </c>
      <c r="F125" s="3745"/>
    </row>
    <row r="126" spans="1:6" s="1460" customFormat="1">
      <c r="A126" s="2548">
        <v>152404228</v>
      </c>
      <c r="B126" s="2553" t="s">
        <v>8812</v>
      </c>
      <c r="C126" s="2551" t="s">
        <v>8814</v>
      </c>
      <c r="D126" s="5458">
        <v>12.44</v>
      </c>
      <c r="E126" s="2543">
        <f t="shared" si="12"/>
        <v>12.44</v>
      </c>
      <c r="F126" s="3745"/>
    </row>
    <row r="127" spans="1:6" s="1460" customFormat="1">
      <c r="A127" s="2548">
        <v>152404235</v>
      </c>
      <c r="B127" s="2553" t="s">
        <v>8811</v>
      </c>
      <c r="C127" s="2551" t="s">
        <v>8814</v>
      </c>
      <c r="D127" s="5458">
        <v>12.63</v>
      </c>
      <c r="E127" s="2543">
        <f t="shared" si="12"/>
        <v>12.63</v>
      </c>
      <c r="F127" s="3745"/>
    </row>
    <row r="128" spans="1:6" s="2205" customFormat="1">
      <c r="A128" s="2548">
        <v>152405435</v>
      </c>
      <c r="B128" s="2551" t="s">
        <v>9867</v>
      </c>
      <c r="C128" s="2551" t="s">
        <v>8092</v>
      </c>
      <c r="D128" s="5458">
        <v>24.01</v>
      </c>
      <c r="E128" s="2543">
        <f t="shared" si="12"/>
        <v>24.01</v>
      </c>
      <c r="F128" s="3745"/>
    </row>
    <row r="129" spans="1:6" s="2205" customFormat="1">
      <c r="A129" s="2548">
        <v>152405442</v>
      </c>
      <c r="B129" s="2551" t="s">
        <v>9868</v>
      </c>
      <c r="C129" s="2551" t="s">
        <v>8089</v>
      </c>
      <c r="D129" s="5458">
        <v>24.16</v>
      </c>
      <c r="E129" s="2543">
        <f t="shared" si="12"/>
        <v>24.16</v>
      </c>
      <c r="F129" s="3745"/>
    </row>
    <row r="130" spans="1:6" s="1460" customFormat="1">
      <c r="A130" s="2554" t="s">
        <v>8167</v>
      </c>
      <c r="B130" s="2553"/>
      <c r="C130" s="2549"/>
      <c r="D130" s="2543"/>
      <c r="E130" s="2543"/>
      <c r="F130" s="3745"/>
    </row>
    <row r="131" spans="1:6" s="1460" customFormat="1">
      <c r="A131" s="2548">
        <v>152431815</v>
      </c>
      <c r="B131" s="2553" t="s">
        <v>8078</v>
      </c>
      <c r="C131" s="2548" t="s">
        <v>8100</v>
      </c>
      <c r="D131" s="5458">
        <v>0.91</v>
      </c>
      <c r="E131" s="2543">
        <f t="shared" ref="E131:E140" si="13">D131-D131*$B$4</f>
        <v>0.91</v>
      </c>
      <c r="F131" s="3745"/>
    </row>
    <row r="132" spans="1:6" s="1460" customFormat="1">
      <c r="A132" s="2548">
        <v>152432215</v>
      </c>
      <c r="B132" s="2553" t="s">
        <v>8079</v>
      </c>
      <c r="C132" s="2548" t="s">
        <v>8173</v>
      </c>
      <c r="D132" s="5458">
        <v>1.34</v>
      </c>
      <c r="E132" s="2543">
        <f t="shared" si="13"/>
        <v>1.34</v>
      </c>
      <c r="F132" s="3745"/>
    </row>
    <row r="133" spans="1:6" s="1460" customFormat="1">
      <c r="A133" s="2548">
        <v>152432218</v>
      </c>
      <c r="B133" s="2553" t="s">
        <v>8080</v>
      </c>
      <c r="C133" s="2548" t="s">
        <v>2092</v>
      </c>
      <c r="D133" s="5458">
        <v>1.5</v>
      </c>
      <c r="E133" s="2543">
        <f t="shared" si="13"/>
        <v>1.5</v>
      </c>
      <c r="F133" s="3745"/>
    </row>
    <row r="134" spans="1:6" s="1460" customFormat="1">
      <c r="A134" s="2548">
        <v>152432815</v>
      </c>
      <c r="B134" s="2553" t="s">
        <v>8081</v>
      </c>
      <c r="C134" s="2548" t="s">
        <v>4788</v>
      </c>
      <c r="D134" s="5458">
        <v>5.21</v>
      </c>
      <c r="E134" s="2543">
        <f t="shared" si="13"/>
        <v>5.21</v>
      </c>
      <c r="F134" s="3745"/>
    </row>
    <row r="135" spans="1:6" s="1460" customFormat="1">
      <c r="A135" s="2548">
        <v>152432818</v>
      </c>
      <c r="B135" s="2553" t="s">
        <v>8082</v>
      </c>
      <c r="C135" s="2548" t="s">
        <v>4788</v>
      </c>
      <c r="D135" s="5458">
        <v>5.68</v>
      </c>
      <c r="E135" s="2543">
        <f t="shared" si="13"/>
        <v>5.68</v>
      </c>
      <c r="F135" s="3745"/>
    </row>
    <row r="136" spans="1:6" s="1460" customFormat="1">
      <c r="A136" s="2548">
        <v>152432822</v>
      </c>
      <c r="B136" s="2553" t="s">
        <v>8083</v>
      </c>
      <c r="C136" s="2548" t="s">
        <v>8183</v>
      </c>
      <c r="D136" s="5458">
        <v>2.77</v>
      </c>
      <c r="E136" s="2543">
        <f t="shared" si="13"/>
        <v>2.77</v>
      </c>
      <c r="F136" s="3745"/>
    </row>
    <row r="137" spans="1:6" s="1460" customFormat="1">
      <c r="A137" s="2548">
        <v>152433515</v>
      </c>
      <c r="B137" s="2553" t="s">
        <v>8144</v>
      </c>
      <c r="C137" s="2548" t="s">
        <v>8192</v>
      </c>
      <c r="D137" s="5458">
        <v>6.36</v>
      </c>
      <c r="E137" s="2543">
        <f t="shared" si="13"/>
        <v>6.36</v>
      </c>
      <c r="F137" s="3745"/>
    </row>
    <row r="138" spans="1:6" s="1460" customFormat="1">
      <c r="A138" s="2548">
        <v>152433518</v>
      </c>
      <c r="B138" s="2553" t="s">
        <v>8145</v>
      </c>
      <c r="C138" s="2548" t="s">
        <v>8194</v>
      </c>
      <c r="D138" s="5458">
        <v>10.1</v>
      </c>
      <c r="E138" s="2543">
        <f t="shared" si="13"/>
        <v>10.1</v>
      </c>
      <c r="F138" s="3745"/>
    </row>
    <row r="139" spans="1:6" s="1460" customFormat="1">
      <c r="A139" s="2548">
        <v>152433522</v>
      </c>
      <c r="B139" s="2553" t="s">
        <v>8084</v>
      </c>
      <c r="C139" s="2548" t="s">
        <v>8196</v>
      </c>
      <c r="D139" s="5458">
        <v>8.17</v>
      </c>
      <c r="E139" s="2543">
        <f t="shared" si="13"/>
        <v>8.17</v>
      </c>
      <c r="F139" s="3745"/>
    </row>
    <row r="140" spans="1:6" s="1460" customFormat="1">
      <c r="A140" s="2548">
        <v>152433528</v>
      </c>
      <c r="B140" s="2553" t="s">
        <v>8085</v>
      </c>
      <c r="C140" s="2548" t="s">
        <v>8196</v>
      </c>
      <c r="D140" s="5458">
        <v>6.11</v>
      </c>
      <c r="E140" s="2543">
        <f t="shared" si="13"/>
        <v>6.11</v>
      </c>
      <c r="F140" s="3745"/>
    </row>
    <row r="141" spans="1:6" s="1460" customFormat="1">
      <c r="A141" s="2554" t="s">
        <v>8170</v>
      </c>
      <c r="B141" s="2553"/>
      <c r="C141" s="2549"/>
      <c r="D141" s="2543"/>
      <c r="E141" s="2543"/>
      <c r="F141" s="3745"/>
    </row>
    <row r="142" spans="1:6" s="1460" customFormat="1">
      <c r="A142" s="2548">
        <v>1530115</v>
      </c>
      <c r="B142" s="2553" t="s">
        <v>7543</v>
      </c>
      <c r="C142" s="2548" t="s">
        <v>8177</v>
      </c>
      <c r="D142" s="5458">
        <v>0.78</v>
      </c>
      <c r="E142" s="2543">
        <f t="shared" ref="E142:E147" si="14">D142-D142*$B$4</f>
        <v>0.78</v>
      </c>
      <c r="F142" s="3745"/>
    </row>
    <row r="143" spans="1:6" s="1460" customFormat="1">
      <c r="A143" s="2548">
        <v>1530118</v>
      </c>
      <c r="B143" s="2553" t="s">
        <v>3496</v>
      </c>
      <c r="C143" s="2548" t="s">
        <v>8174</v>
      </c>
      <c r="D143" s="5458">
        <v>1.22</v>
      </c>
      <c r="E143" s="2543">
        <f t="shared" si="14"/>
        <v>1.22</v>
      </c>
      <c r="F143" s="3745"/>
    </row>
    <row r="144" spans="1:6" s="1460" customFormat="1">
      <c r="A144" s="2548">
        <v>1530122</v>
      </c>
      <c r="B144" s="2553" t="s">
        <v>8058</v>
      </c>
      <c r="C144" s="2548" t="s">
        <v>8100</v>
      </c>
      <c r="D144" s="5458">
        <v>1.69</v>
      </c>
      <c r="E144" s="2543">
        <f t="shared" si="14"/>
        <v>1.69</v>
      </c>
      <c r="F144" s="3745"/>
    </row>
    <row r="145" spans="1:6" s="1460" customFormat="1">
      <c r="A145" s="2548">
        <v>1530128</v>
      </c>
      <c r="B145" s="2553" t="s">
        <v>8060</v>
      </c>
      <c r="C145" s="2548" t="s">
        <v>8182</v>
      </c>
      <c r="D145" s="5458">
        <v>3.52</v>
      </c>
      <c r="E145" s="2543">
        <f t="shared" si="14"/>
        <v>3.52</v>
      </c>
      <c r="F145" s="3745"/>
    </row>
    <row r="146" spans="1:6" s="1460" customFormat="1">
      <c r="A146" s="2548">
        <v>1530135</v>
      </c>
      <c r="B146" s="2553" t="s">
        <v>1565</v>
      </c>
      <c r="C146" s="2548" t="s">
        <v>8191</v>
      </c>
      <c r="D146" s="5458">
        <v>5.14</v>
      </c>
      <c r="E146" s="2543">
        <f t="shared" si="14"/>
        <v>5.14</v>
      </c>
      <c r="F146" s="3745"/>
    </row>
    <row r="147" spans="1:6" s="1504" customFormat="1">
      <c r="A147" s="2548">
        <v>1530142</v>
      </c>
      <c r="B147" s="2553">
        <v>42</v>
      </c>
      <c r="C147" s="2548" t="s">
        <v>8195</v>
      </c>
      <c r="D147" s="5458">
        <v>9.01</v>
      </c>
      <c r="E147" s="2543">
        <f t="shared" si="14"/>
        <v>9.01</v>
      </c>
      <c r="F147" s="3745"/>
    </row>
    <row r="148" spans="1:6" s="1679" customFormat="1">
      <c r="A148" s="2554" t="s">
        <v>9944</v>
      </c>
      <c r="B148" s="2556"/>
      <c r="C148" s="2557"/>
      <c r="D148" s="2543"/>
      <c r="E148" s="2707"/>
      <c r="F148" s="3745"/>
    </row>
    <row r="149" spans="1:6" s="1679" customFormat="1">
      <c r="A149" s="2555">
        <v>153591512</v>
      </c>
      <c r="B149" s="2553" t="s">
        <v>9945</v>
      </c>
      <c r="C149" s="2548" t="s">
        <v>8099</v>
      </c>
      <c r="D149" s="5458">
        <v>6.11</v>
      </c>
      <c r="E149" s="2543">
        <f t="shared" ref="E149:E152" si="15">D149-D149*$B$4</f>
        <v>6.11</v>
      </c>
      <c r="F149" s="3745"/>
    </row>
    <row r="150" spans="1:6" s="1679" customFormat="1">
      <c r="A150" s="2558">
        <v>153591534</v>
      </c>
      <c r="B150" s="2553" t="s">
        <v>9946</v>
      </c>
      <c r="C150" s="2548" t="s">
        <v>455</v>
      </c>
      <c r="D150" s="5458">
        <v>8.33</v>
      </c>
      <c r="E150" s="2543">
        <f t="shared" si="15"/>
        <v>8.33</v>
      </c>
      <c r="F150" s="3745"/>
    </row>
    <row r="151" spans="1:6" s="1679" customFormat="1">
      <c r="A151" s="2558">
        <v>153591834</v>
      </c>
      <c r="B151" s="2553" t="s">
        <v>9947</v>
      </c>
      <c r="C151" s="2548" t="s">
        <v>9876</v>
      </c>
      <c r="D151" s="5458">
        <v>9.44</v>
      </c>
      <c r="E151" s="2543">
        <f t="shared" si="15"/>
        <v>9.44</v>
      </c>
      <c r="F151" s="3745"/>
    </row>
    <row r="152" spans="1:6" s="1679" customFormat="1">
      <c r="A152" s="2558">
        <v>153592234</v>
      </c>
      <c r="B152" s="2553" t="s">
        <v>9948</v>
      </c>
      <c r="C152" s="2548" t="s">
        <v>9876</v>
      </c>
      <c r="D152" s="5458">
        <v>9.44</v>
      </c>
      <c r="E152" s="2543">
        <f t="shared" si="15"/>
        <v>9.44</v>
      </c>
      <c r="F152" s="3745"/>
    </row>
    <row r="153" spans="1:6" s="1679" customFormat="1" ht="15.75" customHeight="1">
      <c r="A153" s="2559" t="s">
        <v>9950</v>
      </c>
      <c r="B153" s="2556"/>
      <c r="C153" s="2557"/>
      <c r="D153" s="2543"/>
      <c r="E153" s="2707"/>
      <c r="F153" s="3745"/>
    </row>
    <row r="154" spans="1:6" s="1679" customFormat="1" ht="15.75" customHeight="1">
      <c r="A154" s="2555" t="s">
        <v>9949</v>
      </c>
      <c r="B154" s="2553" t="s">
        <v>9947</v>
      </c>
      <c r="C154" s="2548" t="s">
        <v>431</v>
      </c>
      <c r="D154" s="5458">
        <v>8.64</v>
      </c>
      <c r="E154" s="2543">
        <f t="shared" ref="E154" si="16">D154-D154*$B$4</f>
        <v>8.64</v>
      </c>
      <c r="F154" s="3745"/>
    </row>
    <row r="155" spans="1:6" s="1679" customFormat="1" ht="15.75" customHeight="1">
      <c r="A155" s="2557"/>
      <c r="B155" s="2556"/>
      <c r="C155" s="2557"/>
      <c r="D155" s="2543"/>
      <c r="E155" s="2707"/>
    </row>
    <row r="156" spans="1:6" s="1460" customFormat="1" ht="15.7">
      <c r="A156" s="2560" t="s">
        <v>8829</v>
      </c>
      <c r="B156" s="2560"/>
      <c r="C156" s="2560"/>
      <c r="D156" s="2708"/>
      <c r="E156" s="2708"/>
    </row>
    <row r="157" spans="1:6" s="1460" customFormat="1">
      <c r="A157" s="2554" t="s">
        <v>8161</v>
      </c>
      <c r="B157" s="2553"/>
      <c r="C157" s="2549"/>
      <c r="D157" s="5012"/>
      <c r="E157" s="2543"/>
      <c r="F157" s="3745"/>
    </row>
    <row r="158" spans="1:6" s="1460" customFormat="1">
      <c r="A158" s="2548">
        <v>140901512</v>
      </c>
      <c r="B158" s="2553" t="s">
        <v>2090</v>
      </c>
      <c r="C158" s="2548" t="s">
        <v>276</v>
      </c>
      <c r="D158" s="5458">
        <v>3.01</v>
      </c>
      <c r="E158" s="2543">
        <f t="shared" ref="E158:E168" si="17">D158-D158*$B$4</f>
        <v>3.01</v>
      </c>
      <c r="F158" s="3745"/>
    </row>
    <row r="159" spans="1:6" s="1679" customFormat="1">
      <c r="A159" s="2561" t="s">
        <v>13179</v>
      </c>
      <c r="B159" s="2553" t="s">
        <v>8146</v>
      </c>
      <c r="C159" s="2548" t="s">
        <v>283</v>
      </c>
      <c r="D159" s="5458">
        <v>16.100000000000001</v>
      </c>
      <c r="E159" s="5456">
        <f t="shared" si="17"/>
        <v>16.100000000000001</v>
      </c>
      <c r="F159" s="5455"/>
    </row>
    <row r="160" spans="1:6" s="1460" customFormat="1">
      <c r="A160" s="2548">
        <v>140901812</v>
      </c>
      <c r="B160" s="2553" t="s">
        <v>8116</v>
      </c>
      <c r="C160" s="2548" t="s">
        <v>283</v>
      </c>
      <c r="D160" s="5458">
        <v>4.7</v>
      </c>
      <c r="E160" s="2543">
        <f t="shared" si="17"/>
        <v>4.7</v>
      </c>
      <c r="F160" s="3745"/>
    </row>
    <row r="161" spans="1:6" s="1460" customFormat="1">
      <c r="A161" s="2548">
        <v>140901834</v>
      </c>
      <c r="B161" s="2553" t="s">
        <v>8117</v>
      </c>
      <c r="C161" s="2548" t="s">
        <v>477</v>
      </c>
      <c r="D161" s="5458">
        <v>13.31</v>
      </c>
      <c r="E161" s="2543">
        <f t="shared" si="17"/>
        <v>13.31</v>
      </c>
      <c r="F161" s="3745"/>
    </row>
    <row r="162" spans="1:6" s="1460" customFormat="1">
      <c r="A162" s="2548">
        <v>140902212</v>
      </c>
      <c r="B162" s="2553" t="s">
        <v>685</v>
      </c>
      <c r="C162" s="2548" t="s">
        <v>477</v>
      </c>
      <c r="D162" s="5458">
        <v>6.84</v>
      </c>
      <c r="E162" s="2543">
        <f t="shared" si="17"/>
        <v>6.84</v>
      </c>
      <c r="F162" s="3745"/>
    </row>
    <row r="163" spans="1:6" s="1460" customFormat="1">
      <c r="A163" s="2548">
        <v>140902234</v>
      </c>
      <c r="B163" s="2553" t="s">
        <v>686</v>
      </c>
      <c r="C163" s="2548" t="s">
        <v>290</v>
      </c>
      <c r="D163" s="5458">
        <v>9.2799999999999994</v>
      </c>
      <c r="E163" s="2543">
        <f t="shared" si="17"/>
        <v>9.2799999999999994</v>
      </c>
      <c r="F163" s="3745"/>
    </row>
    <row r="164" spans="1:6" s="1460" customFormat="1">
      <c r="A164" s="2548">
        <v>14090221</v>
      </c>
      <c r="B164" s="2553" t="s">
        <v>8118</v>
      </c>
      <c r="C164" s="2549" t="s">
        <v>7955</v>
      </c>
      <c r="D164" s="5458">
        <v>24.6</v>
      </c>
      <c r="E164" s="2543">
        <f t="shared" si="17"/>
        <v>24.6</v>
      </c>
      <c r="F164" s="3745"/>
    </row>
    <row r="165" spans="1:6" s="1460" customFormat="1">
      <c r="A165" s="2548">
        <v>140902834</v>
      </c>
      <c r="B165" s="2553" t="s">
        <v>8119</v>
      </c>
      <c r="C165" s="2549" t="s">
        <v>8199</v>
      </c>
      <c r="D165" s="5458">
        <v>28.77</v>
      </c>
      <c r="E165" s="5456">
        <f t="shared" si="17"/>
        <v>28.77</v>
      </c>
      <c r="F165" s="294"/>
    </row>
    <row r="166" spans="1:6" s="1460" customFormat="1">
      <c r="A166" s="2548">
        <v>14090281</v>
      </c>
      <c r="B166" s="2553" t="s">
        <v>8120</v>
      </c>
      <c r="C166" s="2549" t="s">
        <v>8199</v>
      </c>
      <c r="D166" s="5458">
        <v>15.42</v>
      </c>
      <c r="E166" s="5456">
        <f t="shared" si="17"/>
        <v>15.42</v>
      </c>
      <c r="F166" s="294"/>
    </row>
    <row r="167" spans="1:6" s="1500" customFormat="1">
      <c r="A167" s="2548" t="s">
        <v>13177</v>
      </c>
      <c r="B167" s="2553" t="s">
        <v>8121</v>
      </c>
      <c r="C167" s="2549" t="s">
        <v>9046</v>
      </c>
      <c r="D167" s="5458">
        <v>67.989999999999995</v>
      </c>
      <c r="E167" s="5456">
        <f t="shared" si="17"/>
        <v>67.989999999999995</v>
      </c>
      <c r="F167" s="5455"/>
    </row>
    <row r="168" spans="1:6" s="1500" customFormat="1">
      <c r="A168" s="2548" t="s">
        <v>13178</v>
      </c>
      <c r="B168" s="2553" t="s">
        <v>8816</v>
      </c>
      <c r="C168" s="2549" t="s">
        <v>9047</v>
      </c>
      <c r="D168" s="5458">
        <v>105.47</v>
      </c>
      <c r="E168" s="5456">
        <f t="shared" si="17"/>
        <v>105.47</v>
      </c>
      <c r="F168" s="5455"/>
    </row>
    <row r="169" spans="1:6" s="1460" customFormat="1">
      <c r="A169" s="2554" t="s">
        <v>8163</v>
      </c>
      <c r="B169" s="2553"/>
      <c r="C169" s="2549"/>
      <c r="D169" s="2543"/>
      <c r="E169" s="2543"/>
      <c r="F169" s="3745"/>
    </row>
    <row r="170" spans="1:6" s="1460" customFormat="1">
      <c r="A170" s="2548">
        <v>140921512</v>
      </c>
      <c r="B170" s="2553" t="s">
        <v>2090</v>
      </c>
      <c r="C170" s="2548" t="s">
        <v>276</v>
      </c>
      <c r="D170" s="5458">
        <v>3.79</v>
      </c>
      <c r="E170" s="2543">
        <f t="shared" ref="E170:E178" si="18">D170-D170*$B$4</f>
        <v>3.79</v>
      </c>
      <c r="F170" s="3745"/>
    </row>
    <row r="171" spans="1:6" s="1460" customFormat="1">
      <c r="A171" s="2548">
        <v>140921812</v>
      </c>
      <c r="B171" s="2553" t="s">
        <v>8116</v>
      </c>
      <c r="C171" s="2548" t="s">
        <v>276</v>
      </c>
      <c r="D171" s="5458">
        <v>8.15</v>
      </c>
      <c r="E171" s="2543">
        <f t="shared" si="18"/>
        <v>8.15</v>
      </c>
      <c r="F171" s="3745"/>
    </row>
    <row r="172" spans="1:6" s="1460" customFormat="1">
      <c r="A172" s="2548">
        <v>140921834</v>
      </c>
      <c r="B172" s="2553" t="s">
        <v>8117</v>
      </c>
      <c r="C172" s="2548" t="s">
        <v>283</v>
      </c>
      <c r="D172" s="5458">
        <v>19.02</v>
      </c>
      <c r="E172" s="2543">
        <f t="shared" si="18"/>
        <v>19.02</v>
      </c>
      <c r="F172" s="3745"/>
    </row>
    <row r="173" spans="1:6" s="1460" customFormat="1">
      <c r="A173" s="2548">
        <v>140922234</v>
      </c>
      <c r="B173" s="2553" t="s">
        <v>686</v>
      </c>
      <c r="C173" s="2548" t="s">
        <v>277</v>
      </c>
      <c r="D173" s="5458">
        <v>11.72</v>
      </c>
      <c r="E173" s="2543">
        <f t="shared" si="18"/>
        <v>11.72</v>
      </c>
      <c r="F173" s="3745"/>
    </row>
    <row r="174" spans="1:6" s="1460" customFormat="1">
      <c r="A174" s="2548">
        <v>14092221</v>
      </c>
      <c r="B174" s="2553" t="s">
        <v>8118</v>
      </c>
      <c r="C174" s="2548" t="s">
        <v>7975</v>
      </c>
      <c r="D174" s="5458">
        <v>31.55</v>
      </c>
      <c r="E174" s="2543">
        <f t="shared" si="18"/>
        <v>31.55</v>
      </c>
      <c r="F174" s="3745"/>
    </row>
    <row r="175" spans="1:6" s="1460" customFormat="1">
      <c r="A175" s="2548">
        <v>140922834</v>
      </c>
      <c r="B175" s="2553" t="s">
        <v>8119</v>
      </c>
      <c r="C175" s="2548" t="s">
        <v>8178</v>
      </c>
      <c r="D175" s="5458">
        <v>65.36</v>
      </c>
      <c r="E175" s="2543">
        <f t="shared" si="18"/>
        <v>65.36</v>
      </c>
      <c r="F175" s="3745"/>
    </row>
    <row r="176" spans="1:6" s="1460" customFormat="1">
      <c r="A176" s="2548">
        <v>14092281</v>
      </c>
      <c r="B176" s="2553" t="s">
        <v>8120</v>
      </c>
      <c r="C176" s="2548" t="s">
        <v>8179</v>
      </c>
      <c r="D176" s="5458">
        <v>27.07</v>
      </c>
      <c r="E176" s="2543">
        <f t="shared" si="18"/>
        <v>27.07</v>
      </c>
      <c r="F176" s="3745"/>
    </row>
    <row r="177" spans="1:6" s="1460" customFormat="1">
      <c r="A177" s="2548">
        <v>1409235114</v>
      </c>
      <c r="B177" s="2553" t="s">
        <v>8121</v>
      </c>
      <c r="C177" s="2548" t="s">
        <v>8187</v>
      </c>
      <c r="D177" s="5458">
        <v>88.48</v>
      </c>
      <c r="E177" s="2543">
        <f t="shared" si="18"/>
        <v>88.48</v>
      </c>
      <c r="F177" s="3745"/>
    </row>
    <row r="178" spans="1:6" s="1500" customFormat="1">
      <c r="A178" s="2548">
        <v>1409242112</v>
      </c>
      <c r="B178" s="2553" t="s">
        <v>8816</v>
      </c>
      <c r="C178" s="2551" t="s">
        <v>1045</v>
      </c>
      <c r="D178" s="5458">
        <v>114.99</v>
      </c>
      <c r="E178" s="2543">
        <f t="shared" si="18"/>
        <v>114.99</v>
      </c>
      <c r="F178" s="3745"/>
    </row>
    <row r="179" spans="1:6" s="1460" customFormat="1">
      <c r="A179" s="2554" t="s">
        <v>8164</v>
      </c>
      <c r="B179" s="2553"/>
      <c r="C179" s="2549"/>
      <c r="D179" s="2543"/>
      <c r="E179" s="2543"/>
      <c r="F179" s="3745"/>
    </row>
    <row r="180" spans="1:6" s="1460" customFormat="1">
      <c r="A180" s="2548">
        <v>141301512</v>
      </c>
      <c r="B180" s="2553" t="s">
        <v>688</v>
      </c>
      <c r="C180" s="2548" t="s">
        <v>277</v>
      </c>
      <c r="D180" s="5458">
        <v>5.23</v>
      </c>
      <c r="E180" s="2543">
        <f t="shared" ref="E180:E188" si="19">D180-D180*$B$4</f>
        <v>5.23</v>
      </c>
      <c r="F180" s="3745"/>
    </row>
    <row r="181" spans="1:6" s="1460" customFormat="1">
      <c r="A181" s="2548">
        <v>141301812</v>
      </c>
      <c r="B181" s="2553" t="s">
        <v>8132</v>
      </c>
      <c r="C181" s="2548" t="s">
        <v>277</v>
      </c>
      <c r="D181" s="5458">
        <v>6.51</v>
      </c>
      <c r="E181" s="2543">
        <f t="shared" si="19"/>
        <v>6.51</v>
      </c>
      <c r="F181" s="3745"/>
    </row>
    <row r="182" spans="1:6" s="1679" customFormat="1">
      <c r="A182" s="2561">
        <v>141301834</v>
      </c>
      <c r="B182" s="2553" t="s">
        <v>9936</v>
      </c>
      <c r="C182" s="2551" t="s">
        <v>2328</v>
      </c>
      <c r="D182" s="5458">
        <v>24.6</v>
      </c>
      <c r="E182" s="2543">
        <f t="shared" si="19"/>
        <v>24.6</v>
      </c>
      <c r="F182" s="3745"/>
    </row>
    <row r="183" spans="1:6" s="1460" customFormat="1">
      <c r="A183" s="2548">
        <v>141302212</v>
      </c>
      <c r="B183" s="2553" t="s">
        <v>8133</v>
      </c>
      <c r="C183" s="2549" t="s">
        <v>7965</v>
      </c>
      <c r="D183" s="5458">
        <v>6.46</v>
      </c>
      <c r="E183" s="2543">
        <f t="shared" si="19"/>
        <v>6.46</v>
      </c>
      <c r="F183" s="3745"/>
    </row>
    <row r="184" spans="1:6" s="1460" customFormat="1">
      <c r="A184" s="2548">
        <v>141302234</v>
      </c>
      <c r="B184" s="2553" t="s">
        <v>8134</v>
      </c>
      <c r="C184" s="2548" t="s">
        <v>7975</v>
      </c>
      <c r="D184" s="5458">
        <v>13.6</v>
      </c>
      <c r="E184" s="2543">
        <f t="shared" si="19"/>
        <v>13.6</v>
      </c>
      <c r="F184" s="3745"/>
    </row>
    <row r="185" spans="1:6" s="1460" customFormat="1">
      <c r="A185" s="2548">
        <v>141302812</v>
      </c>
      <c r="B185" s="2553" t="s">
        <v>8135</v>
      </c>
      <c r="C185" s="2548" t="s">
        <v>7958</v>
      </c>
      <c r="D185" s="5458">
        <v>10.65</v>
      </c>
      <c r="E185" s="2543">
        <f t="shared" si="19"/>
        <v>10.65</v>
      </c>
      <c r="F185" s="3745"/>
    </row>
    <row r="186" spans="1:6" s="1460" customFormat="1">
      <c r="A186" s="2548">
        <v>141302834</v>
      </c>
      <c r="B186" s="2553" t="s">
        <v>8136</v>
      </c>
      <c r="C186" s="2549" t="s">
        <v>8198</v>
      </c>
      <c r="D186" s="5458">
        <v>23.91</v>
      </c>
      <c r="E186" s="2543">
        <f t="shared" si="19"/>
        <v>23.91</v>
      </c>
      <c r="F186" s="3745"/>
    </row>
    <row r="187" spans="1:6" s="1460" customFormat="1">
      <c r="A187" s="2548">
        <v>14130281</v>
      </c>
      <c r="B187" s="2553" t="s">
        <v>8137</v>
      </c>
      <c r="C187" s="2549" t="s">
        <v>8198</v>
      </c>
      <c r="D187" s="5458">
        <v>50.76</v>
      </c>
      <c r="E187" s="2543">
        <f t="shared" si="19"/>
        <v>50.76</v>
      </c>
      <c r="F187" s="3745"/>
    </row>
    <row r="188" spans="1:6" s="1460" customFormat="1">
      <c r="A188" s="2548">
        <v>141303512</v>
      </c>
      <c r="B188" s="2553" t="s">
        <v>8138</v>
      </c>
      <c r="C188" s="2548" t="s">
        <v>8181</v>
      </c>
      <c r="D188" s="5458">
        <v>46.1</v>
      </c>
      <c r="E188" s="2543">
        <f t="shared" si="19"/>
        <v>46.1</v>
      </c>
      <c r="F188" s="3745"/>
    </row>
    <row r="189" spans="1:6" s="1460" customFormat="1">
      <c r="A189" s="2554" t="s">
        <v>8168</v>
      </c>
      <c r="B189" s="2553"/>
      <c r="C189" s="2549"/>
      <c r="D189" s="2543"/>
      <c r="E189" s="2543"/>
      <c r="F189" s="3745"/>
    </row>
    <row r="190" spans="1:6" s="1460" customFormat="1">
      <c r="A190" s="2548">
        <v>142431512</v>
      </c>
      <c r="B190" s="2553" t="s">
        <v>2090</v>
      </c>
      <c r="C190" s="2548" t="s">
        <v>322</v>
      </c>
      <c r="D190" s="5458">
        <v>1.44</v>
      </c>
      <c r="E190" s="2543">
        <f t="shared" ref="E190:E208" si="20">D190-D190*$B$4</f>
        <v>1.44</v>
      </c>
      <c r="F190" s="3745"/>
    </row>
    <row r="191" spans="1:6" s="1460" customFormat="1">
      <c r="A191" s="2548">
        <v>142431534</v>
      </c>
      <c r="B191" s="2553" t="s">
        <v>8146</v>
      </c>
      <c r="C191" s="2548" t="s">
        <v>427</v>
      </c>
      <c r="D191" s="5458">
        <v>2.6</v>
      </c>
      <c r="E191" s="2543">
        <f t="shared" si="20"/>
        <v>2.6</v>
      </c>
      <c r="F191" s="3745"/>
    </row>
    <row r="192" spans="1:6" s="1460" customFormat="1">
      <c r="A192" s="2548">
        <v>142431812</v>
      </c>
      <c r="B192" s="2553" t="s">
        <v>8116</v>
      </c>
      <c r="C192" s="2548" t="s">
        <v>427</v>
      </c>
      <c r="D192" s="5458">
        <v>1.44</v>
      </c>
      <c r="E192" s="2543">
        <f t="shared" si="20"/>
        <v>1.44</v>
      </c>
      <c r="F192" s="3745"/>
    </row>
    <row r="193" spans="1:6" s="1460" customFormat="1">
      <c r="A193" s="2548">
        <v>142431834</v>
      </c>
      <c r="B193" s="2553" t="s">
        <v>8117</v>
      </c>
      <c r="C193" s="2548" t="s">
        <v>427</v>
      </c>
      <c r="D193" s="5458">
        <v>1.91</v>
      </c>
      <c r="E193" s="2543">
        <f t="shared" si="20"/>
        <v>1.91</v>
      </c>
      <c r="F193" s="3745"/>
    </row>
    <row r="194" spans="1:6" s="1460" customFormat="1">
      <c r="A194" s="2548">
        <v>142432212</v>
      </c>
      <c r="B194" s="2553" t="s">
        <v>685</v>
      </c>
      <c r="C194" s="2548" t="s">
        <v>427</v>
      </c>
      <c r="D194" s="5458">
        <v>2.7</v>
      </c>
      <c r="E194" s="2543">
        <f t="shared" si="20"/>
        <v>2.7</v>
      </c>
      <c r="F194" s="3745"/>
    </row>
    <row r="195" spans="1:6" s="1460" customFormat="1">
      <c r="A195" s="2548">
        <v>142432234</v>
      </c>
      <c r="B195" s="2553" t="s">
        <v>686</v>
      </c>
      <c r="C195" s="2548" t="s">
        <v>441</v>
      </c>
      <c r="D195" s="5458">
        <v>2.14</v>
      </c>
      <c r="E195" s="2543">
        <f t="shared" si="20"/>
        <v>2.14</v>
      </c>
      <c r="F195" s="3745"/>
    </row>
    <row r="196" spans="1:6" s="1460" customFormat="1">
      <c r="A196" s="2548">
        <v>14243221</v>
      </c>
      <c r="B196" s="2553" t="s">
        <v>8118</v>
      </c>
      <c r="C196" s="2548" t="s">
        <v>277</v>
      </c>
      <c r="D196" s="5458">
        <v>3.23</v>
      </c>
      <c r="E196" s="2543">
        <f t="shared" si="20"/>
        <v>3.23</v>
      </c>
      <c r="F196" s="3745"/>
    </row>
    <row r="197" spans="1:6" s="1460" customFormat="1">
      <c r="A197" s="2548">
        <v>142432812</v>
      </c>
      <c r="B197" s="2553" t="s">
        <v>8147</v>
      </c>
      <c r="C197" s="2548" t="s">
        <v>431</v>
      </c>
      <c r="D197" s="5458">
        <v>11.96</v>
      </c>
      <c r="E197" s="2543">
        <f t="shared" si="20"/>
        <v>11.96</v>
      </c>
      <c r="F197" s="3745"/>
    </row>
    <row r="198" spans="1:6" s="1460" customFormat="1">
      <c r="A198" s="2548">
        <v>142432834</v>
      </c>
      <c r="B198" s="2553" t="s">
        <v>8119</v>
      </c>
      <c r="C198" s="2548" t="s">
        <v>431</v>
      </c>
      <c r="D198" s="5458">
        <v>4.7</v>
      </c>
      <c r="E198" s="2543">
        <f t="shared" si="20"/>
        <v>4.7</v>
      </c>
      <c r="F198" s="3745"/>
    </row>
    <row r="199" spans="1:6" s="1460" customFormat="1">
      <c r="A199" s="2548">
        <v>14243281</v>
      </c>
      <c r="B199" s="2553" t="s">
        <v>8120</v>
      </c>
      <c r="C199" s="2548" t="s">
        <v>7989</v>
      </c>
      <c r="D199" s="5458">
        <v>3.35</v>
      </c>
      <c r="E199" s="2543">
        <f t="shared" si="20"/>
        <v>3.35</v>
      </c>
      <c r="F199" s="3745"/>
    </row>
    <row r="200" spans="1:6" s="1460" customFormat="1">
      <c r="A200" s="2548">
        <v>1424328114</v>
      </c>
      <c r="B200" s="2553" t="s">
        <v>8148</v>
      </c>
      <c r="C200" s="2549" t="s">
        <v>8193</v>
      </c>
      <c r="D200" s="5458">
        <v>7.18</v>
      </c>
      <c r="E200" s="2543">
        <f t="shared" si="20"/>
        <v>7.18</v>
      </c>
      <c r="F200" s="3745"/>
    </row>
    <row r="201" spans="1:6" s="1460" customFormat="1">
      <c r="A201" s="2548">
        <v>14243351</v>
      </c>
      <c r="B201" s="2553" t="s">
        <v>8149</v>
      </c>
      <c r="C201" s="2548" t="s">
        <v>8189</v>
      </c>
      <c r="D201" s="5458">
        <v>7.86</v>
      </c>
      <c r="E201" s="2543">
        <f t="shared" si="20"/>
        <v>7.86</v>
      </c>
      <c r="F201" s="3745"/>
    </row>
    <row r="202" spans="1:6" s="1460" customFormat="1">
      <c r="A202" s="2548">
        <v>1424335114</v>
      </c>
      <c r="B202" s="2553" t="s">
        <v>8121</v>
      </c>
      <c r="C202" s="2549" t="s">
        <v>8092</v>
      </c>
      <c r="D202" s="5458">
        <v>5.9</v>
      </c>
      <c r="E202" s="2543">
        <f t="shared" si="20"/>
        <v>5.9</v>
      </c>
      <c r="F202" s="3745"/>
    </row>
    <row r="203" spans="1:6" s="1460" customFormat="1">
      <c r="A203" s="2548">
        <v>1424335112</v>
      </c>
      <c r="B203" s="2553" t="s">
        <v>8150</v>
      </c>
      <c r="C203" s="2548" t="s">
        <v>8189</v>
      </c>
      <c r="D203" s="5458">
        <v>26.32</v>
      </c>
      <c r="E203" s="2543">
        <f t="shared" si="20"/>
        <v>26.32</v>
      </c>
      <c r="F203" s="3745"/>
    </row>
    <row r="204" spans="1:6" s="1460" customFormat="1">
      <c r="A204" s="2548">
        <v>1424342114</v>
      </c>
      <c r="B204" s="2553" t="s">
        <v>8815</v>
      </c>
      <c r="C204" s="2551" t="s">
        <v>8089</v>
      </c>
      <c r="D204" s="5458">
        <v>16.48</v>
      </c>
      <c r="E204" s="2543">
        <f t="shared" si="20"/>
        <v>16.48</v>
      </c>
      <c r="F204" s="3745"/>
    </row>
    <row r="205" spans="1:6" s="1460" customFormat="1">
      <c r="A205" s="2548">
        <v>1424342112</v>
      </c>
      <c r="B205" s="2553" t="s">
        <v>8816</v>
      </c>
      <c r="C205" s="2551" t="s">
        <v>8096</v>
      </c>
      <c r="D205" s="5458">
        <v>10.31</v>
      </c>
      <c r="E205" s="2543">
        <f t="shared" si="20"/>
        <v>10.31</v>
      </c>
      <c r="F205" s="3745"/>
    </row>
    <row r="206" spans="1:6" s="1504" customFormat="1">
      <c r="A206" s="2552" t="s">
        <v>13176</v>
      </c>
      <c r="B206" s="2553" t="s">
        <v>9054</v>
      </c>
      <c r="C206" s="2551" t="s">
        <v>12843</v>
      </c>
      <c r="D206" s="5458">
        <v>53.7</v>
      </c>
      <c r="E206" s="2543">
        <f t="shared" si="20"/>
        <v>53.7</v>
      </c>
      <c r="F206" s="3745"/>
    </row>
    <row r="207" spans="1:6" s="2187" customFormat="1">
      <c r="A207" s="2552">
        <v>1424354112</v>
      </c>
      <c r="B207" s="2553" t="s">
        <v>12743</v>
      </c>
      <c r="C207" s="2551" t="s">
        <v>12834</v>
      </c>
      <c r="D207" s="5458">
        <v>42.99</v>
      </c>
      <c r="E207" s="2543">
        <f t="shared" si="20"/>
        <v>42.99</v>
      </c>
      <c r="F207" s="3745"/>
    </row>
    <row r="208" spans="1:6" s="2187" customFormat="1">
      <c r="A208" s="2552">
        <v>14243542</v>
      </c>
      <c r="B208" s="2553" t="s">
        <v>12742</v>
      </c>
      <c r="C208" s="2551" t="s">
        <v>7999</v>
      </c>
      <c r="D208" s="5458">
        <v>25.5</v>
      </c>
      <c r="E208" s="2543">
        <f t="shared" si="20"/>
        <v>25.5</v>
      </c>
      <c r="F208" s="3745"/>
    </row>
    <row r="209" spans="1:6" s="1460" customFormat="1">
      <c r="A209" s="2554" t="s">
        <v>8169</v>
      </c>
      <c r="B209" s="2553"/>
      <c r="C209" s="2549"/>
      <c r="D209" s="2543"/>
      <c r="E209" s="2543"/>
      <c r="F209" s="3745"/>
    </row>
    <row r="210" spans="1:6" s="1460" customFormat="1">
      <c r="A210" s="2548">
        <v>142701512</v>
      </c>
      <c r="B210" s="2553" t="s">
        <v>2090</v>
      </c>
      <c r="C210" s="2548" t="s">
        <v>427</v>
      </c>
      <c r="D210" s="5458">
        <v>1.69</v>
      </c>
      <c r="E210" s="2543">
        <f t="shared" ref="E210:E226" si="21">D210-D210*$B$4</f>
        <v>1.69</v>
      </c>
      <c r="F210" s="3745"/>
    </row>
    <row r="211" spans="1:6" s="1460" customFormat="1">
      <c r="A211" s="2548">
        <v>142701534</v>
      </c>
      <c r="B211" s="2553" t="s">
        <v>8146</v>
      </c>
      <c r="C211" s="2548" t="s">
        <v>276</v>
      </c>
      <c r="D211" s="5458">
        <v>4.17</v>
      </c>
      <c r="E211" s="2543">
        <f t="shared" si="21"/>
        <v>4.17</v>
      </c>
      <c r="F211" s="3745"/>
    </row>
    <row r="212" spans="1:6" s="1460" customFormat="1">
      <c r="A212" s="2548">
        <v>142701812</v>
      </c>
      <c r="B212" s="2553" t="s">
        <v>8116</v>
      </c>
      <c r="C212" s="2548" t="s">
        <v>427</v>
      </c>
      <c r="D212" s="5458">
        <v>2</v>
      </c>
      <c r="E212" s="2543">
        <f t="shared" si="21"/>
        <v>2</v>
      </c>
      <c r="F212" s="3745"/>
    </row>
    <row r="213" spans="1:6" s="1460" customFormat="1">
      <c r="A213" s="2548">
        <v>142701834</v>
      </c>
      <c r="B213" s="2553" t="s">
        <v>8117</v>
      </c>
      <c r="C213" s="2548" t="s">
        <v>276</v>
      </c>
      <c r="D213" s="5458">
        <v>3.69</v>
      </c>
      <c r="E213" s="2543">
        <f t="shared" si="21"/>
        <v>3.69</v>
      </c>
      <c r="F213" s="3745"/>
    </row>
    <row r="214" spans="1:6" s="1460" customFormat="1">
      <c r="A214" s="2548">
        <v>142702212</v>
      </c>
      <c r="B214" s="2553" t="s">
        <v>685</v>
      </c>
      <c r="C214" s="2548" t="s">
        <v>276</v>
      </c>
      <c r="D214" s="5458">
        <v>2.7</v>
      </c>
      <c r="E214" s="2543">
        <f t="shared" si="21"/>
        <v>2.7</v>
      </c>
      <c r="F214" s="3745"/>
    </row>
    <row r="215" spans="1:6" s="1460" customFormat="1">
      <c r="A215" s="2548">
        <v>142702234</v>
      </c>
      <c r="B215" s="2553" t="s">
        <v>686</v>
      </c>
      <c r="C215" s="2548" t="s">
        <v>283</v>
      </c>
      <c r="D215" s="5458">
        <v>3.13</v>
      </c>
      <c r="E215" s="2543">
        <f t="shared" si="21"/>
        <v>3.13</v>
      </c>
      <c r="F215" s="3745"/>
    </row>
    <row r="216" spans="1:6" s="1460" customFormat="1">
      <c r="A216" s="2548">
        <v>14270221</v>
      </c>
      <c r="B216" s="2553" t="s">
        <v>8118</v>
      </c>
      <c r="C216" s="2548" t="s">
        <v>290</v>
      </c>
      <c r="D216" s="5458">
        <v>5.57</v>
      </c>
      <c r="E216" s="2543">
        <f t="shared" si="21"/>
        <v>5.57</v>
      </c>
      <c r="F216" s="3745"/>
    </row>
    <row r="217" spans="1:6" s="1679" customFormat="1">
      <c r="A217" s="2561">
        <v>142702812</v>
      </c>
      <c r="B217" s="2553" t="s">
        <v>8147</v>
      </c>
      <c r="C217" s="2548" t="s">
        <v>283</v>
      </c>
      <c r="D217" s="5458">
        <v>10.72</v>
      </c>
      <c r="E217" s="2543">
        <f t="shared" si="21"/>
        <v>10.72</v>
      </c>
      <c r="F217" s="3745"/>
    </row>
    <row r="218" spans="1:6" s="1460" customFormat="1">
      <c r="A218" s="2548">
        <v>142702834</v>
      </c>
      <c r="B218" s="2553" t="s">
        <v>8119</v>
      </c>
      <c r="C218" s="2548" t="s">
        <v>277</v>
      </c>
      <c r="D218" s="5458">
        <v>4.67</v>
      </c>
      <c r="E218" s="2543">
        <f t="shared" si="21"/>
        <v>4.67</v>
      </c>
      <c r="F218" s="3745"/>
    </row>
    <row r="219" spans="1:6" s="1460" customFormat="1">
      <c r="A219" s="2548">
        <v>14270281</v>
      </c>
      <c r="B219" s="2553" t="s">
        <v>8120</v>
      </c>
      <c r="C219" s="2549" t="s">
        <v>7955</v>
      </c>
      <c r="D219" s="5458">
        <v>7.14</v>
      </c>
      <c r="E219" s="2543">
        <f t="shared" si="21"/>
        <v>7.14</v>
      </c>
      <c r="F219" s="3745"/>
    </row>
    <row r="220" spans="1:6" s="1460" customFormat="1">
      <c r="A220" s="2548">
        <v>1427028114</v>
      </c>
      <c r="B220" s="2553" t="s">
        <v>8148</v>
      </c>
      <c r="C220" s="2548" t="s">
        <v>7975</v>
      </c>
      <c r="D220" s="5458">
        <v>28.05</v>
      </c>
      <c r="E220" s="2543">
        <f t="shared" si="21"/>
        <v>28.05</v>
      </c>
      <c r="F220" s="3745"/>
    </row>
    <row r="221" spans="1:6" s="1460" customFormat="1">
      <c r="A221" s="2548">
        <v>14270351</v>
      </c>
      <c r="B221" s="2553" t="s">
        <v>8149</v>
      </c>
      <c r="C221" s="2549" t="s">
        <v>7965</v>
      </c>
      <c r="D221" s="5458">
        <v>9.14</v>
      </c>
      <c r="E221" s="2543">
        <f t="shared" si="21"/>
        <v>9.14</v>
      </c>
      <c r="F221" s="3745"/>
    </row>
    <row r="222" spans="1:6" s="1460" customFormat="1">
      <c r="A222" s="2548">
        <v>1427035114</v>
      </c>
      <c r="B222" s="2553" t="s">
        <v>8121</v>
      </c>
      <c r="C222" s="2549" t="s">
        <v>8092</v>
      </c>
      <c r="D222" s="5458">
        <v>8.49</v>
      </c>
      <c r="E222" s="2543">
        <f t="shared" si="21"/>
        <v>8.49</v>
      </c>
      <c r="F222" s="3745"/>
    </row>
    <row r="223" spans="1:6" s="1679" customFormat="1">
      <c r="A223" s="2548">
        <v>1427035112</v>
      </c>
      <c r="B223" s="2553" t="s">
        <v>8150</v>
      </c>
      <c r="C223" s="2551" t="s">
        <v>9952</v>
      </c>
      <c r="D223" s="5458">
        <v>59.07</v>
      </c>
      <c r="E223" s="2543">
        <f t="shared" si="21"/>
        <v>59.07</v>
      </c>
      <c r="F223" s="3745"/>
    </row>
    <row r="224" spans="1:6" s="1460" customFormat="1">
      <c r="A224" s="2548">
        <v>1427042114</v>
      </c>
      <c r="B224" s="2553" t="s">
        <v>8815</v>
      </c>
      <c r="C224" s="2551" t="s">
        <v>8089</v>
      </c>
      <c r="D224" s="5458">
        <v>38.229999999999997</v>
      </c>
      <c r="E224" s="2543">
        <f t="shared" si="21"/>
        <v>38.229999999999997</v>
      </c>
      <c r="F224" s="3745"/>
    </row>
    <row r="225" spans="1:6" s="1460" customFormat="1">
      <c r="A225" s="2548">
        <v>1427042112</v>
      </c>
      <c r="B225" s="2553" t="s">
        <v>8816</v>
      </c>
      <c r="C225" s="2551" t="s">
        <v>8089</v>
      </c>
      <c r="D225" s="5458">
        <v>16.7</v>
      </c>
      <c r="E225" s="2543">
        <f t="shared" si="21"/>
        <v>16.7</v>
      </c>
      <c r="F225" s="3745"/>
    </row>
    <row r="226" spans="1:6" s="1504" customFormat="1">
      <c r="A226" s="2552">
        <v>14270421</v>
      </c>
      <c r="B226" s="2553" t="s">
        <v>9053</v>
      </c>
      <c r="C226" s="2551" t="s">
        <v>8092</v>
      </c>
      <c r="D226" s="5458">
        <v>53.21</v>
      </c>
      <c r="E226" s="2543">
        <f t="shared" si="21"/>
        <v>53.21</v>
      </c>
      <c r="F226" s="3745"/>
    </row>
    <row r="227" spans="1:6" s="1460" customFormat="1">
      <c r="A227" s="2554" t="s">
        <v>8833</v>
      </c>
      <c r="B227" s="2553"/>
      <c r="C227" s="2549"/>
      <c r="D227" s="2543"/>
      <c r="E227" s="2543"/>
      <c r="F227" s="3745"/>
    </row>
    <row r="228" spans="1:6" s="1460" customFormat="1">
      <c r="A228" s="2548">
        <v>1433015</v>
      </c>
      <c r="B228" s="2553" t="s">
        <v>7543</v>
      </c>
      <c r="C228" s="2548" t="s">
        <v>431</v>
      </c>
      <c r="D228" s="5458">
        <v>16.43</v>
      </c>
      <c r="E228" s="2543">
        <f t="shared" ref="E228:E233" si="22">D228-D228*$B$4</f>
        <v>16.43</v>
      </c>
      <c r="F228" s="3745"/>
    </row>
    <row r="229" spans="1:6" s="1460" customFormat="1">
      <c r="A229" s="2548">
        <v>1433018</v>
      </c>
      <c r="B229" s="2553" t="s">
        <v>3496</v>
      </c>
      <c r="C229" s="2548" t="s">
        <v>431</v>
      </c>
      <c r="D229" s="5458">
        <v>26.92</v>
      </c>
      <c r="E229" s="2543">
        <f t="shared" si="22"/>
        <v>26.92</v>
      </c>
      <c r="F229" s="3745"/>
    </row>
    <row r="230" spans="1:6" s="1460" customFormat="1">
      <c r="A230" s="2548">
        <v>1433022</v>
      </c>
      <c r="B230" s="2553" t="s">
        <v>8058</v>
      </c>
      <c r="C230" s="2548" t="s">
        <v>444</v>
      </c>
      <c r="D230" s="5458">
        <v>24.6</v>
      </c>
      <c r="E230" s="2543">
        <f t="shared" si="22"/>
        <v>24.6</v>
      </c>
      <c r="F230" s="3745"/>
    </row>
    <row r="231" spans="1:6" s="1460" customFormat="1">
      <c r="A231" s="2548">
        <v>1433028</v>
      </c>
      <c r="B231" s="2553" t="s">
        <v>8060</v>
      </c>
      <c r="C231" s="2548" t="s">
        <v>7958</v>
      </c>
      <c r="D231" s="5458">
        <v>20.05</v>
      </c>
      <c r="E231" s="2543">
        <f t="shared" si="22"/>
        <v>20.05</v>
      </c>
      <c r="F231" s="3745"/>
    </row>
    <row r="232" spans="1:6" s="1460" customFormat="1">
      <c r="A232" s="2548">
        <v>1433035</v>
      </c>
      <c r="B232" s="2553" t="s">
        <v>1565</v>
      </c>
      <c r="C232" s="2548" t="s">
        <v>8094</v>
      </c>
      <c r="D232" s="5458">
        <v>35.79</v>
      </c>
      <c r="E232" s="2543">
        <f t="shared" si="22"/>
        <v>35.79</v>
      </c>
      <c r="F232" s="3745"/>
    </row>
    <row r="233" spans="1:6" s="1500" customFormat="1">
      <c r="A233" s="2548">
        <v>1433042</v>
      </c>
      <c r="B233" s="2553">
        <v>42</v>
      </c>
      <c r="C233" s="2551" t="s">
        <v>280</v>
      </c>
      <c r="D233" s="5458">
        <v>135.81</v>
      </c>
      <c r="E233" s="2543">
        <f t="shared" si="22"/>
        <v>135.81</v>
      </c>
      <c r="F233" s="3745"/>
    </row>
    <row r="234" spans="1:6" s="1460" customFormat="1">
      <c r="A234" s="2554" t="s">
        <v>8834</v>
      </c>
      <c r="B234" s="2553"/>
      <c r="C234" s="2549"/>
      <c r="D234" s="2543"/>
      <c r="E234" s="2543"/>
      <c r="F234" s="3745"/>
    </row>
    <row r="235" spans="1:6" s="1460" customFormat="1">
      <c r="A235" s="2548">
        <v>143301512</v>
      </c>
      <c r="B235" s="2553" t="s">
        <v>2090</v>
      </c>
      <c r="C235" s="2548" t="s">
        <v>431</v>
      </c>
      <c r="D235" s="5458">
        <v>31.28</v>
      </c>
      <c r="E235" s="2543">
        <f t="shared" ref="E235:E243" si="23">D235-D235*$B$4</f>
        <v>31.28</v>
      </c>
      <c r="F235" s="3745"/>
    </row>
    <row r="236" spans="1:6" s="1679" customFormat="1">
      <c r="A236" s="2561" t="s">
        <v>13175</v>
      </c>
      <c r="B236" s="2553" t="s">
        <v>8146</v>
      </c>
      <c r="C236" s="2548" t="s">
        <v>431</v>
      </c>
      <c r="D236" s="5458">
        <v>42.49</v>
      </c>
      <c r="E236" s="2543">
        <f t="shared" si="23"/>
        <v>42.49</v>
      </c>
      <c r="F236" s="3745"/>
    </row>
    <row r="237" spans="1:6" s="1460" customFormat="1">
      <c r="A237" s="2548">
        <v>143301812</v>
      </c>
      <c r="B237" s="2553" t="s">
        <v>8116</v>
      </c>
      <c r="C237" s="2548" t="s">
        <v>431</v>
      </c>
      <c r="D237" s="5458">
        <v>44.06</v>
      </c>
      <c r="E237" s="2543">
        <f t="shared" si="23"/>
        <v>44.06</v>
      </c>
      <c r="F237" s="3745"/>
    </row>
    <row r="238" spans="1:6" s="1679" customFormat="1">
      <c r="A238" s="2561">
        <v>143301834</v>
      </c>
      <c r="B238" s="2553" t="s">
        <v>8117</v>
      </c>
      <c r="C238" s="2551" t="s">
        <v>431</v>
      </c>
      <c r="D238" s="5458">
        <v>44.71</v>
      </c>
      <c r="E238" s="2543">
        <f t="shared" si="23"/>
        <v>44.71</v>
      </c>
      <c r="F238" s="3745"/>
    </row>
    <row r="239" spans="1:6" s="1460" customFormat="1">
      <c r="A239" s="2548">
        <v>143302234</v>
      </c>
      <c r="B239" s="2553" t="s">
        <v>686</v>
      </c>
      <c r="C239" s="2548" t="s">
        <v>7989</v>
      </c>
      <c r="D239" s="5458">
        <v>34.340000000000003</v>
      </c>
      <c r="E239" s="2543">
        <f t="shared" si="23"/>
        <v>34.340000000000003</v>
      </c>
      <c r="F239" s="3745"/>
    </row>
    <row r="240" spans="1:6" s="1504" customFormat="1">
      <c r="A240" s="2552">
        <v>14330221</v>
      </c>
      <c r="B240" s="2553" t="s">
        <v>8118</v>
      </c>
      <c r="C240" s="2551" t="s">
        <v>436</v>
      </c>
      <c r="D240" s="5458">
        <v>25.95</v>
      </c>
      <c r="E240" s="2543">
        <f t="shared" si="23"/>
        <v>25.95</v>
      </c>
      <c r="F240" s="3745"/>
    </row>
    <row r="241" spans="1:6" s="1460" customFormat="1">
      <c r="A241" s="2548">
        <v>14330281</v>
      </c>
      <c r="B241" s="2553" t="s">
        <v>8120</v>
      </c>
      <c r="C241" s="2551" t="s">
        <v>7958</v>
      </c>
      <c r="D241" s="5458">
        <v>56.93</v>
      </c>
      <c r="E241" s="2543">
        <f t="shared" si="23"/>
        <v>56.93</v>
      </c>
      <c r="F241" s="3745"/>
    </row>
    <row r="242" spans="1:6" s="1504" customFormat="1">
      <c r="A242" s="2552">
        <v>1433035114</v>
      </c>
      <c r="B242" s="2553" t="s">
        <v>8121</v>
      </c>
      <c r="C242" s="2551" t="s">
        <v>317</v>
      </c>
      <c r="D242" s="5458">
        <v>40.35</v>
      </c>
      <c r="E242" s="2543">
        <f t="shared" si="23"/>
        <v>40.35</v>
      </c>
      <c r="F242" s="3745"/>
    </row>
    <row r="243" spans="1:6" s="1504" customFormat="1">
      <c r="A243" s="2552">
        <v>1433042112</v>
      </c>
      <c r="B243" s="2553" t="s">
        <v>8816</v>
      </c>
      <c r="C243" s="2551" t="s">
        <v>280</v>
      </c>
      <c r="D243" s="5458">
        <v>150.22</v>
      </c>
      <c r="E243" s="2543">
        <f t="shared" si="23"/>
        <v>150.22</v>
      </c>
      <c r="F243" s="3745"/>
    </row>
    <row r="244" spans="1:6" s="1460" customFormat="1">
      <c r="A244" s="2562" t="s">
        <v>8835</v>
      </c>
      <c r="B244" s="2553"/>
      <c r="C244" s="2548"/>
      <c r="D244" s="2543"/>
      <c r="E244" s="2543"/>
      <c r="F244" s="3745"/>
    </row>
    <row r="245" spans="1:6" s="1460" customFormat="1">
      <c r="A245" s="2548">
        <v>143311512</v>
      </c>
      <c r="B245" s="2553" t="s">
        <v>2090</v>
      </c>
      <c r="C245" s="2548" t="s">
        <v>431</v>
      </c>
      <c r="D245" s="5458">
        <v>12.1</v>
      </c>
      <c r="E245" s="2543">
        <f t="shared" ref="E245:E253" si="24">D245-D245*$B$4</f>
        <v>12.1</v>
      </c>
      <c r="F245" s="3745"/>
    </row>
    <row r="246" spans="1:6" s="1460" customFormat="1">
      <c r="A246" s="2548">
        <v>143311812</v>
      </c>
      <c r="B246" s="2553" t="s">
        <v>8116</v>
      </c>
      <c r="C246" s="2548" t="s">
        <v>431</v>
      </c>
      <c r="D246" s="5458">
        <v>31.28</v>
      </c>
      <c r="E246" s="2543">
        <f t="shared" si="24"/>
        <v>31.28</v>
      </c>
      <c r="F246" s="3745"/>
    </row>
    <row r="247" spans="1:6" s="1679" customFormat="1">
      <c r="A247" s="2561">
        <v>143311834</v>
      </c>
      <c r="B247" s="2553" t="s">
        <v>8117</v>
      </c>
      <c r="C247" s="2551" t="s">
        <v>434</v>
      </c>
      <c r="D247" s="5458">
        <v>41.05</v>
      </c>
      <c r="E247" s="2543">
        <f t="shared" si="24"/>
        <v>41.05</v>
      </c>
      <c r="F247" s="3745"/>
    </row>
    <row r="248" spans="1:6" s="1460" customFormat="1">
      <c r="A248" s="2548">
        <v>143312234</v>
      </c>
      <c r="B248" s="2553" t="s">
        <v>686</v>
      </c>
      <c r="C248" s="2548" t="s">
        <v>7989</v>
      </c>
      <c r="D248" s="5458">
        <v>11.72</v>
      </c>
      <c r="E248" s="2543">
        <f t="shared" si="24"/>
        <v>11.72</v>
      </c>
      <c r="F248" s="3745"/>
    </row>
    <row r="249" spans="1:6" s="1679" customFormat="1">
      <c r="A249" s="2561">
        <v>143312212</v>
      </c>
      <c r="B249" s="2553" t="s">
        <v>685</v>
      </c>
      <c r="C249" s="2551" t="s">
        <v>431</v>
      </c>
      <c r="D249" s="5458">
        <v>12.75</v>
      </c>
      <c r="E249" s="2543">
        <f t="shared" si="24"/>
        <v>12.75</v>
      </c>
      <c r="F249" s="3745"/>
    </row>
    <row r="250" spans="1:6" s="1679" customFormat="1">
      <c r="A250" s="2561">
        <v>14331221</v>
      </c>
      <c r="B250" s="2553" t="s">
        <v>8118</v>
      </c>
      <c r="C250" s="2551" t="s">
        <v>316</v>
      </c>
      <c r="D250" s="5458">
        <v>57.15</v>
      </c>
      <c r="E250" s="2543">
        <f t="shared" si="24"/>
        <v>57.15</v>
      </c>
      <c r="F250" s="3745"/>
    </row>
    <row r="251" spans="1:6" s="1460" customFormat="1">
      <c r="A251" s="2548">
        <v>14331281</v>
      </c>
      <c r="B251" s="2553" t="s">
        <v>8120</v>
      </c>
      <c r="C251" s="2548" t="s">
        <v>7958</v>
      </c>
      <c r="D251" s="5458">
        <v>22.49</v>
      </c>
      <c r="E251" s="2543">
        <f t="shared" si="24"/>
        <v>22.49</v>
      </c>
      <c r="F251" s="3745"/>
    </row>
    <row r="252" spans="1:6" s="1460" customFormat="1">
      <c r="A252" s="2548">
        <v>1433135114</v>
      </c>
      <c r="B252" s="2553" t="s">
        <v>8121</v>
      </c>
      <c r="C252" s="2548" t="s">
        <v>8094</v>
      </c>
      <c r="D252" s="5458">
        <v>35.28</v>
      </c>
      <c r="E252" s="2543">
        <f t="shared" si="24"/>
        <v>35.28</v>
      </c>
      <c r="F252" s="3745"/>
    </row>
    <row r="253" spans="1:6" s="1504" customFormat="1">
      <c r="A253" s="2552">
        <v>1433142112</v>
      </c>
      <c r="B253" s="2553" t="s">
        <v>8816</v>
      </c>
      <c r="C253" s="2548" t="s">
        <v>7999</v>
      </c>
      <c r="D253" s="5458">
        <v>143.19</v>
      </c>
      <c r="E253" s="2543">
        <f t="shared" si="24"/>
        <v>143.19</v>
      </c>
      <c r="F253" s="3745"/>
    </row>
    <row r="254" spans="1:6" s="1460" customFormat="1">
      <c r="A254" s="2554" t="s">
        <v>8836</v>
      </c>
      <c r="B254" s="2553"/>
      <c r="C254" s="2549"/>
      <c r="D254" s="2543"/>
      <c r="E254" s="2543"/>
      <c r="F254" s="3745"/>
    </row>
    <row r="255" spans="1:6" s="1460" customFormat="1">
      <c r="A255" s="2548">
        <v>1434015</v>
      </c>
      <c r="B255" s="2553" t="s">
        <v>7543</v>
      </c>
      <c r="C255" s="2548" t="s">
        <v>431</v>
      </c>
      <c r="D255" s="5458">
        <v>6.73</v>
      </c>
      <c r="E255" s="2543">
        <f t="shared" ref="E255:E260" si="25">D255-D255*$B$4</f>
        <v>6.73</v>
      </c>
      <c r="F255" s="3745"/>
    </row>
    <row r="256" spans="1:6" s="1460" customFormat="1">
      <c r="A256" s="2548">
        <v>1434018</v>
      </c>
      <c r="B256" s="2553" t="s">
        <v>3496</v>
      </c>
      <c r="C256" s="2548" t="s">
        <v>431</v>
      </c>
      <c r="D256" s="5458">
        <v>17.260000000000002</v>
      </c>
      <c r="E256" s="2543">
        <f t="shared" si="25"/>
        <v>17.260000000000002</v>
      </c>
      <c r="F256" s="3745"/>
    </row>
    <row r="257" spans="1:6" s="1460" customFormat="1">
      <c r="A257" s="2548">
        <v>1434022</v>
      </c>
      <c r="B257" s="2553" t="s">
        <v>8058</v>
      </c>
      <c r="C257" s="2548" t="s">
        <v>444</v>
      </c>
      <c r="D257" s="5458">
        <v>20.68</v>
      </c>
      <c r="E257" s="2543">
        <f t="shared" si="25"/>
        <v>20.68</v>
      </c>
      <c r="F257" s="3745"/>
    </row>
    <row r="258" spans="1:6" s="1460" customFormat="1">
      <c r="A258" s="2548">
        <v>1434028</v>
      </c>
      <c r="B258" s="2553" t="s">
        <v>8060</v>
      </c>
      <c r="C258" s="2548" t="s">
        <v>7958</v>
      </c>
      <c r="D258" s="5458">
        <v>16.36</v>
      </c>
      <c r="E258" s="2543">
        <f t="shared" si="25"/>
        <v>16.36</v>
      </c>
      <c r="F258" s="3745"/>
    </row>
    <row r="259" spans="1:6" s="1500" customFormat="1">
      <c r="A259" s="2548" t="s">
        <v>13174</v>
      </c>
      <c r="B259" s="2553">
        <v>35</v>
      </c>
      <c r="C259" s="2551" t="s">
        <v>317</v>
      </c>
      <c r="D259" s="5458">
        <v>25.42</v>
      </c>
      <c r="E259" s="2543">
        <f t="shared" si="25"/>
        <v>25.42</v>
      </c>
      <c r="F259" s="3745"/>
    </row>
    <row r="260" spans="1:6" s="1500" customFormat="1">
      <c r="A260" s="2548">
        <v>1434042</v>
      </c>
      <c r="B260" s="2553">
        <v>42</v>
      </c>
      <c r="C260" s="2551" t="s">
        <v>280</v>
      </c>
      <c r="D260" s="5458">
        <v>45.62</v>
      </c>
      <c r="E260" s="2543">
        <f t="shared" si="25"/>
        <v>45.62</v>
      </c>
      <c r="F260" s="3745"/>
    </row>
    <row r="261" spans="1:6" s="1460" customFormat="1">
      <c r="A261" s="2554" t="s">
        <v>8837</v>
      </c>
      <c r="B261" s="2553"/>
      <c r="C261" s="2549"/>
      <c r="D261" s="2543"/>
      <c r="E261" s="2543"/>
      <c r="F261" s="3745"/>
    </row>
    <row r="262" spans="1:6" s="1460" customFormat="1">
      <c r="A262" s="2548">
        <v>143401512</v>
      </c>
      <c r="B262" s="2553" t="s">
        <v>2090</v>
      </c>
      <c r="C262" s="2548" t="s">
        <v>431</v>
      </c>
      <c r="D262" s="5458">
        <v>7.71</v>
      </c>
      <c r="E262" s="2543">
        <f t="shared" ref="E262:E272" si="26">D262-D262*$B$4</f>
        <v>7.71</v>
      </c>
      <c r="F262" s="3745"/>
    </row>
    <row r="263" spans="1:6" s="1460" customFormat="1">
      <c r="A263" s="2548">
        <v>143401534</v>
      </c>
      <c r="B263" s="2553" t="s">
        <v>8146</v>
      </c>
      <c r="C263" s="2548" t="s">
        <v>431</v>
      </c>
      <c r="D263" s="5458">
        <v>36.22</v>
      </c>
      <c r="E263" s="2543">
        <f t="shared" si="26"/>
        <v>36.22</v>
      </c>
      <c r="F263" s="3745"/>
    </row>
    <row r="264" spans="1:6" s="1460" customFormat="1">
      <c r="A264" s="2548">
        <v>143401812</v>
      </c>
      <c r="B264" s="2553" t="s">
        <v>8116</v>
      </c>
      <c r="C264" s="2548" t="s">
        <v>431</v>
      </c>
      <c r="D264" s="5458">
        <v>9.9600000000000009</v>
      </c>
      <c r="E264" s="2543">
        <f t="shared" si="26"/>
        <v>9.9600000000000009</v>
      </c>
      <c r="F264" s="3745"/>
    </row>
    <row r="265" spans="1:6" s="1460" customFormat="1">
      <c r="A265" s="2548">
        <v>143401834</v>
      </c>
      <c r="B265" s="2553" t="s">
        <v>8117</v>
      </c>
      <c r="C265" s="2548" t="s">
        <v>431</v>
      </c>
      <c r="D265" s="5458">
        <v>26.17</v>
      </c>
      <c r="E265" s="2543">
        <f t="shared" si="26"/>
        <v>26.17</v>
      </c>
      <c r="F265" s="3745"/>
    </row>
    <row r="266" spans="1:6" s="1679" customFormat="1">
      <c r="A266" s="2561">
        <v>143402212</v>
      </c>
      <c r="B266" s="2553" t="s">
        <v>685</v>
      </c>
      <c r="C266" s="2551" t="s">
        <v>434</v>
      </c>
      <c r="D266" s="5458">
        <v>29.3</v>
      </c>
      <c r="E266" s="2543">
        <f t="shared" si="26"/>
        <v>29.3</v>
      </c>
      <c r="F266" s="3745"/>
    </row>
    <row r="267" spans="1:6" s="1460" customFormat="1">
      <c r="A267" s="2548">
        <v>143402234</v>
      </c>
      <c r="B267" s="2553" t="s">
        <v>686</v>
      </c>
      <c r="C267" s="2548" t="s">
        <v>7989</v>
      </c>
      <c r="D267" s="5458">
        <v>10.65</v>
      </c>
      <c r="E267" s="2543">
        <f t="shared" si="26"/>
        <v>10.65</v>
      </c>
      <c r="F267" s="3745"/>
    </row>
    <row r="268" spans="1:6" s="1460" customFormat="1">
      <c r="A268" s="2548">
        <v>14340221</v>
      </c>
      <c r="B268" s="2553" t="s">
        <v>8118</v>
      </c>
      <c r="C268" s="2548" t="s">
        <v>7983</v>
      </c>
      <c r="D268" s="5458">
        <v>15.3</v>
      </c>
      <c r="E268" s="2543">
        <f t="shared" si="26"/>
        <v>15.3</v>
      </c>
      <c r="F268" s="3745"/>
    </row>
    <row r="269" spans="1:6" s="1460" customFormat="1">
      <c r="A269" s="2548">
        <v>14340281</v>
      </c>
      <c r="B269" s="2553" t="s">
        <v>8120</v>
      </c>
      <c r="C269" s="2548" t="s">
        <v>7958</v>
      </c>
      <c r="D269" s="5458">
        <v>16.7</v>
      </c>
      <c r="E269" s="2543">
        <f t="shared" si="26"/>
        <v>16.7</v>
      </c>
      <c r="F269" s="3745"/>
    </row>
    <row r="270" spans="1:6" s="1460" customFormat="1">
      <c r="A270" s="2548">
        <v>1434035114</v>
      </c>
      <c r="B270" s="2553" t="s">
        <v>8121</v>
      </c>
      <c r="C270" s="2548" t="s">
        <v>8094</v>
      </c>
      <c r="D270" s="5458">
        <v>28.05</v>
      </c>
      <c r="E270" s="2543">
        <f t="shared" si="26"/>
        <v>28.05</v>
      </c>
      <c r="F270" s="3745"/>
    </row>
    <row r="271" spans="1:6" s="1504" customFormat="1">
      <c r="A271" s="2552">
        <v>1434042112</v>
      </c>
      <c r="B271" s="2553" t="s">
        <v>8816</v>
      </c>
      <c r="C271" s="2551" t="s">
        <v>280</v>
      </c>
      <c r="D271" s="5458">
        <v>42.75</v>
      </c>
      <c r="E271" s="2543">
        <f t="shared" si="26"/>
        <v>42.75</v>
      </c>
      <c r="F271" s="3745"/>
    </row>
    <row r="272" spans="1:6" s="2205" customFormat="1">
      <c r="A272" s="5949">
        <v>14340542</v>
      </c>
      <c r="B272" s="2553" t="s">
        <v>12742</v>
      </c>
      <c r="C272" s="2551" t="s">
        <v>12844</v>
      </c>
      <c r="D272" s="5458">
        <v>225.3</v>
      </c>
      <c r="E272" s="2543">
        <f t="shared" si="26"/>
        <v>225.3</v>
      </c>
      <c r="F272" s="3745"/>
    </row>
    <row r="273" spans="1:6" s="1460" customFormat="1">
      <c r="A273" s="2554" t="s">
        <v>8838</v>
      </c>
      <c r="B273" s="2553"/>
      <c r="C273" s="2549"/>
      <c r="D273" s="2543"/>
      <c r="E273" s="2543"/>
      <c r="F273" s="3745"/>
    </row>
    <row r="274" spans="1:6" s="1460" customFormat="1">
      <c r="A274" s="2548">
        <v>143411512</v>
      </c>
      <c r="B274" s="2553" t="s">
        <v>2090</v>
      </c>
      <c r="C274" s="2548" t="s">
        <v>431</v>
      </c>
      <c r="D274" s="5458">
        <v>7.52</v>
      </c>
      <c r="E274" s="2543">
        <f t="shared" ref="E274:E283" si="27">D274-D274*$B$4</f>
        <v>7.52</v>
      </c>
      <c r="F274" s="3745"/>
    </row>
    <row r="275" spans="1:6" s="1679" customFormat="1">
      <c r="A275" s="2561" t="s">
        <v>13173</v>
      </c>
      <c r="B275" s="2553" t="s">
        <v>8146</v>
      </c>
      <c r="C275" s="2551" t="s">
        <v>434</v>
      </c>
      <c r="D275" s="5458">
        <v>41.81</v>
      </c>
      <c r="E275" s="2543">
        <f t="shared" si="27"/>
        <v>41.81</v>
      </c>
      <c r="F275" s="3745"/>
    </row>
    <row r="276" spans="1:6" s="1460" customFormat="1">
      <c r="A276" s="2548">
        <v>143411812</v>
      </c>
      <c r="B276" s="2553" t="s">
        <v>8116</v>
      </c>
      <c r="C276" s="2548" t="s">
        <v>431</v>
      </c>
      <c r="D276" s="5458">
        <v>8.61</v>
      </c>
      <c r="E276" s="2543">
        <f t="shared" si="27"/>
        <v>8.61</v>
      </c>
      <c r="F276" s="3745"/>
    </row>
    <row r="277" spans="1:6" s="1460" customFormat="1">
      <c r="A277" s="2548">
        <v>143411834</v>
      </c>
      <c r="B277" s="2553" t="s">
        <v>8117</v>
      </c>
      <c r="C277" s="2548" t="s">
        <v>7989</v>
      </c>
      <c r="D277" s="5458">
        <v>13.31</v>
      </c>
      <c r="E277" s="2543">
        <f t="shared" si="27"/>
        <v>13.31</v>
      </c>
      <c r="F277" s="3745"/>
    </row>
    <row r="278" spans="1:6" s="1679" customFormat="1">
      <c r="A278" s="2561">
        <v>143412212</v>
      </c>
      <c r="B278" s="2553" t="s">
        <v>685</v>
      </c>
      <c r="C278" s="2551" t="s">
        <v>431</v>
      </c>
      <c r="D278" s="5458">
        <v>51.58</v>
      </c>
      <c r="E278" s="2543">
        <f t="shared" si="27"/>
        <v>51.58</v>
      </c>
      <c r="F278" s="3745"/>
    </row>
    <row r="279" spans="1:6" s="1460" customFormat="1">
      <c r="A279" s="2548">
        <v>143412234</v>
      </c>
      <c r="B279" s="2553" t="s">
        <v>686</v>
      </c>
      <c r="C279" s="2548" t="s">
        <v>7989</v>
      </c>
      <c r="D279" s="5458">
        <v>11.96</v>
      </c>
      <c r="E279" s="2543">
        <f t="shared" si="27"/>
        <v>11.96</v>
      </c>
      <c r="F279" s="3745"/>
    </row>
    <row r="280" spans="1:6" s="1460" customFormat="1">
      <c r="A280" s="2548">
        <v>14341221</v>
      </c>
      <c r="B280" s="2553" t="s">
        <v>8118</v>
      </c>
      <c r="C280" s="2548" t="s">
        <v>7958</v>
      </c>
      <c r="D280" s="5458">
        <v>28.32</v>
      </c>
      <c r="E280" s="2543">
        <f t="shared" si="27"/>
        <v>28.32</v>
      </c>
      <c r="F280" s="3745"/>
    </row>
    <row r="281" spans="1:6" s="1460" customFormat="1">
      <c r="A281" s="2548">
        <v>14341281</v>
      </c>
      <c r="B281" s="2553" t="s">
        <v>8120</v>
      </c>
      <c r="C281" s="2548" t="s">
        <v>8180</v>
      </c>
      <c r="D281" s="5458">
        <v>14.89</v>
      </c>
      <c r="E281" s="2543">
        <f t="shared" si="27"/>
        <v>14.89</v>
      </c>
      <c r="F281" s="3745"/>
    </row>
    <row r="282" spans="1:6" s="1460" customFormat="1">
      <c r="A282" s="2548">
        <v>1434135114</v>
      </c>
      <c r="B282" s="2553" t="s">
        <v>8121</v>
      </c>
      <c r="C282" s="2548" t="s">
        <v>8094</v>
      </c>
      <c r="D282" s="5458">
        <v>27.26</v>
      </c>
      <c r="E282" s="2543">
        <f t="shared" si="27"/>
        <v>27.26</v>
      </c>
      <c r="F282" s="3745"/>
    </row>
    <row r="283" spans="1:6" s="1460" customFormat="1">
      <c r="A283" s="2548">
        <v>1434142112</v>
      </c>
      <c r="B283" s="2553" t="s">
        <v>8816</v>
      </c>
      <c r="C283" s="2551" t="s">
        <v>7999</v>
      </c>
      <c r="D283" s="5458">
        <v>34.15</v>
      </c>
      <c r="E283" s="2543">
        <f t="shared" si="27"/>
        <v>34.15</v>
      </c>
      <c r="F283" s="3745"/>
    </row>
    <row r="284" spans="1:6" s="1460" customFormat="1">
      <c r="A284" s="2554" t="s">
        <v>8839</v>
      </c>
      <c r="B284" s="2553"/>
      <c r="C284" s="2549"/>
      <c r="D284" s="2543"/>
      <c r="E284" s="2543"/>
      <c r="F284" s="3745"/>
    </row>
    <row r="285" spans="1:6" s="1460" customFormat="1">
      <c r="A285" s="2548">
        <v>143591534</v>
      </c>
      <c r="B285" s="2553" t="s">
        <v>8146</v>
      </c>
      <c r="C285" s="2548" t="s">
        <v>8099</v>
      </c>
      <c r="D285" s="5458">
        <v>27.76</v>
      </c>
      <c r="E285" s="2543">
        <f t="shared" ref="E285:E292" si="28">D285-D285*$B$4</f>
        <v>27.76</v>
      </c>
      <c r="F285" s="3745"/>
    </row>
    <row r="286" spans="1:6" s="1460" customFormat="1">
      <c r="A286" s="2548">
        <v>143591834</v>
      </c>
      <c r="B286" s="2553" t="s">
        <v>8117</v>
      </c>
      <c r="C286" s="2548" t="s">
        <v>8099</v>
      </c>
      <c r="D286" s="5458">
        <v>20.239999999999998</v>
      </c>
      <c r="E286" s="2543">
        <f t="shared" si="28"/>
        <v>20.239999999999998</v>
      </c>
      <c r="F286" s="3745"/>
    </row>
    <row r="287" spans="1:6" s="1504" customFormat="1">
      <c r="A287" s="2552" t="s">
        <v>13172</v>
      </c>
      <c r="B287" s="2553" t="s">
        <v>9055</v>
      </c>
      <c r="C287" s="2548" t="s">
        <v>566</v>
      </c>
      <c r="D287" s="5458">
        <v>25.88</v>
      </c>
      <c r="E287" s="2543">
        <f t="shared" si="28"/>
        <v>25.88</v>
      </c>
      <c r="F287" s="3745"/>
    </row>
    <row r="288" spans="1:6" s="1679" customFormat="1">
      <c r="A288" s="2555" t="s">
        <v>13171</v>
      </c>
      <c r="B288" s="2553" t="s">
        <v>9937</v>
      </c>
      <c r="C288" s="2551" t="s">
        <v>444</v>
      </c>
      <c r="D288" s="5458">
        <v>46.32</v>
      </c>
      <c r="E288" s="2543">
        <f t="shared" si="28"/>
        <v>46.32</v>
      </c>
      <c r="F288" s="3745"/>
    </row>
    <row r="289" spans="1:6" s="1460" customFormat="1">
      <c r="A289" s="2548">
        <v>14359221</v>
      </c>
      <c r="B289" s="2553" t="s">
        <v>8118</v>
      </c>
      <c r="C289" s="2548" t="s">
        <v>566</v>
      </c>
      <c r="D289" s="5458">
        <v>27.04</v>
      </c>
      <c r="E289" s="2543">
        <f t="shared" si="28"/>
        <v>27.04</v>
      </c>
      <c r="F289" s="3745"/>
    </row>
    <row r="290" spans="1:6" s="1679" customFormat="1">
      <c r="A290" s="2555" t="s">
        <v>13170</v>
      </c>
      <c r="B290" s="2553" t="s">
        <v>9938</v>
      </c>
      <c r="C290" s="2551" t="s">
        <v>313</v>
      </c>
      <c r="D290" s="5458">
        <v>71.94</v>
      </c>
      <c r="E290" s="2543">
        <f t="shared" si="28"/>
        <v>71.94</v>
      </c>
      <c r="F290" s="3745"/>
    </row>
    <row r="291" spans="1:6" s="1460" customFormat="1">
      <c r="A291" s="2548" t="s">
        <v>13169</v>
      </c>
      <c r="B291" s="2553" t="s">
        <v>8148</v>
      </c>
      <c r="C291" s="2548" t="s">
        <v>7983</v>
      </c>
      <c r="D291" s="5458">
        <v>49.41</v>
      </c>
      <c r="E291" s="2543">
        <f t="shared" si="28"/>
        <v>49.41</v>
      </c>
      <c r="F291" s="3745"/>
    </row>
    <row r="292" spans="1:6" s="1504" customFormat="1">
      <c r="A292" s="2552">
        <v>1435935112</v>
      </c>
      <c r="B292" s="2553" t="s">
        <v>8150</v>
      </c>
      <c r="C292" s="2548" t="s">
        <v>8189</v>
      </c>
      <c r="D292" s="5458">
        <v>82.42</v>
      </c>
      <c r="E292" s="2543">
        <f t="shared" si="28"/>
        <v>82.42</v>
      </c>
      <c r="F292" s="3745"/>
    </row>
    <row r="293" spans="1:6" s="1460" customFormat="1">
      <c r="A293" s="2554" t="s">
        <v>8171</v>
      </c>
      <c r="B293" s="2553"/>
      <c r="C293" s="2549"/>
      <c r="D293" s="2543"/>
      <c r="E293" s="2543"/>
      <c r="F293" s="3745"/>
    </row>
    <row r="294" spans="1:6" s="1460" customFormat="1">
      <c r="A294" s="2548">
        <v>144721512</v>
      </c>
      <c r="B294" s="2553" t="s">
        <v>2090</v>
      </c>
      <c r="C294" s="2548" t="s">
        <v>283</v>
      </c>
      <c r="D294" s="5458">
        <v>2.79</v>
      </c>
      <c r="E294" s="2543">
        <f>D294-D294*$B$4</f>
        <v>2.79</v>
      </c>
      <c r="F294" s="3745"/>
    </row>
    <row r="295" spans="1:6" s="1679" customFormat="1">
      <c r="A295" s="2561" t="s">
        <v>13168</v>
      </c>
      <c r="B295" s="2553" t="s">
        <v>8146</v>
      </c>
      <c r="C295" s="2551" t="s">
        <v>290</v>
      </c>
      <c r="D295" s="5458">
        <v>26.29</v>
      </c>
      <c r="E295" s="2543">
        <f>D295-D295*$B$4</f>
        <v>26.29</v>
      </c>
      <c r="F295" s="3745"/>
    </row>
    <row r="296" spans="1:6" s="1460" customFormat="1">
      <c r="A296" s="2548">
        <v>144721812</v>
      </c>
      <c r="B296" s="2553" t="s">
        <v>8116</v>
      </c>
      <c r="C296" s="2548" t="s">
        <v>277</v>
      </c>
      <c r="D296" s="5458">
        <v>5.38</v>
      </c>
      <c r="E296" s="2543">
        <f>D296-D296*$B$4</f>
        <v>5.38</v>
      </c>
      <c r="F296" s="3745"/>
    </row>
    <row r="297" spans="1:6" s="1679" customFormat="1">
      <c r="A297" s="2561">
        <v>144721834</v>
      </c>
      <c r="B297" s="2553" t="s">
        <v>8117</v>
      </c>
      <c r="C297" s="2551" t="s">
        <v>311</v>
      </c>
      <c r="D297" s="5458">
        <v>6.7</v>
      </c>
      <c r="E297" s="2543">
        <f>D297-D297*$B$4</f>
        <v>6.7</v>
      </c>
      <c r="F297" s="3745"/>
    </row>
    <row r="298" spans="1:6" s="1679" customFormat="1">
      <c r="A298" s="2548">
        <v>144722234</v>
      </c>
      <c r="B298" s="2553" t="s">
        <v>686</v>
      </c>
      <c r="C298" s="2548" t="s">
        <v>7975</v>
      </c>
      <c r="D298" s="5458">
        <v>12.67</v>
      </c>
      <c r="E298" s="2543">
        <f>D298-D298*$B$4</f>
        <v>12.67</v>
      </c>
      <c r="F298" s="3745"/>
    </row>
    <row r="299" spans="1:6" s="1460" customFormat="1">
      <c r="A299" s="2554" t="s">
        <v>8172</v>
      </c>
      <c r="B299" s="2553"/>
      <c r="C299" s="2549"/>
      <c r="D299" s="2543"/>
      <c r="E299" s="2543"/>
      <c r="F299" s="3745"/>
    </row>
    <row r="300" spans="1:6" s="1460" customFormat="1">
      <c r="A300" s="2548">
        <v>149761512</v>
      </c>
      <c r="B300" s="2553" t="s">
        <v>8151</v>
      </c>
      <c r="C300" s="2548" t="s">
        <v>8190</v>
      </c>
      <c r="D300" s="5458">
        <v>13.23</v>
      </c>
      <c r="E300" s="2543">
        <f>D300-D300*$B$4</f>
        <v>13.23</v>
      </c>
      <c r="F300" s="3745"/>
    </row>
    <row r="301" spans="1:6" s="1460" customFormat="1">
      <c r="A301" s="2563" t="s">
        <v>8801</v>
      </c>
      <c r="B301" s="5014"/>
      <c r="C301" s="2564"/>
      <c r="D301" s="2564"/>
      <c r="E301" s="2709"/>
      <c r="F301" s="3745"/>
    </row>
    <row r="302" spans="1:6" s="1460" customFormat="1">
      <c r="A302" s="2565" t="s">
        <v>8819</v>
      </c>
      <c r="B302" s="2553"/>
      <c r="C302" s="2548"/>
      <c r="D302" s="5012"/>
      <c r="E302" s="2543"/>
      <c r="F302" s="3745"/>
    </row>
    <row r="303" spans="1:6" s="1460" customFormat="1">
      <c r="A303" s="2548">
        <v>84939</v>
      </c>
      <c r="B303" s="2553" t="s">
        <v>8152</v>
      </c>
      <c r="C303" s="2548">
        <v>1</v>
      </c>
      <c r="D303" s="5458">
        <v>85.35</v>
      </c>
      <c r="E303" s="2543">
        <f>D303-D303*$B$4</f>
        <v>85.35</v>
      </c>
      <c r="F303" s="3745"/>
    </row>
    <row r="304" spans="1:6" s="1460" customFormat="1">
      <c r="A304" s="2565" t="s">
        <v>8818</v>
      </c>
      <c r="B304" s="2553"/>
      <c r="C304" s="2548"/>
      <c r="D304" s="2543"/>
      <c r="E304" s="2543"/>
      <c r="F304" s="3745"/>
    </row>
    <row r="305" spans="1:6" s="1460" customFormat="1">
      <c r="A305" s="2548">
        <v>80961</v>
      </c>
      <c r="B305" s="2553" t="s">
        <v>8153</v>
      </c>
      <c r="C305" s="2548" t="s">
        <v>8186</v>
      </c>
      <c r="D305" s="5458">
        <v>0.64</v>
      </c>
      <c r="E305" s="2543">
        <f>D305-D305*$B$4</f>
        <v>0.64</v>
      </c>
      <c r="F305" s="3745"/>
    </row>
    <row r="306" spans="1:6" s="1460" customFormat="1">
      <c r="A306" s="2565" t="s">
        <v>8817</v>
      </c>
      <c r="B306" s="2553"/>
      <c r="C306" s="2548"/>
      <c r="D306" s="2543"/>
      <c r="E306" s="2543"/>
      <c r="F306" s="3745"/>
    </row>
    <row r="307" spans="1:6" s="1460" customFormat="1">
      <c r="A307" s="2548">
        <v>8497415</v>
      </c>
      <c r="B307" s="2548">
        <v>15</v>
      </c>
      <c r="C307" s="2566" t="s">
        <v>8802</v>
      </c>
      <c r="D307" s="5458">
        <v>8.7100000000000009</v>
      </c>
      <c r="E307" s="2543">
        <f>D307-D307*$B$4</f>
        <v>8.7100000000000009</v>
      </c>
      <c r="F307" s="3745"/>
    </row>
    <row r="308" spans="1:6" s="1460" customFormat="1">
      <c r="A308" s="2548">
        <v>8497418</v>
      </c>
      <c r="B308" s="2548">
        <v>18</v>
      </c>
      <c r="C308" s="2566" t="s">
        <v>8803</v>
      </c>
      <c r="D308" s="5458">
        <v>9.7100000000000009</v>
      </c>
      <c r="E308" s="2543">
        <f>D308-D308*$B$4</f>
        <v>9.7100000000000009</v>
      </c>
      <c r="F308" s="3745"/>
    </row>
    <row r="309" spans="1:6" s="1460" customFormat="1">
      <c r="A309" s="2548">
        <v>8497422</v>
      </c>
      <c r="B309" s="2548">
        <v>22</v>
      </c>
      <c r="C309" s="2566" t="s">
        <v>8803</v>
      </c>
      <c r="D309" s="5458">
        <v>9.7799999999999994</v>
      </c>
      <c r="E309" s="2543">
        <f>D309-D309*$B$4</f>
        <v>9.7799999999999994</v>
      </c>
      <c r="F309" s="3745"/>
    </row>
    <row r="310" spans="1:6" s="1460" customFormat="1">
      <c r="A310" s="2548">
        <v>8497428</v>
      </c>
      <c r="B310" s="2548">
        <v>28</v>
      </c>
      <c r="C310" s="2566" t="s">
        <v>8804</v>
      </c>
      <c r="D310" s="5458">
        <v>9.9700000000000006</v>
      </c>
      <c r="E310" s="2543">
        <f>D310-D310*$B$4</f>
        <v>9.9700000000000006</v>
      </c>
      <c r="F310" s="3745"/>
    </row>
    <row r="311" spans="1:6" s="1460" customFormat="1">
      <c r="A311" s="2548">
        <v>8497435</v>
      </c>
      <c r="B311" s="2548">
        <v>35</v>
      </c>
      <c r="C311" s="2566" t="s">
        <v>8179</v>
      </c>
      <c r="D311" s="5458">
        <v>10.24</v>
      </c>
      <c r="E311" s="2543">
        <f>D311-D311*$B$4</f>
        <v>10.24</v>
      </c>
      <c r="F311" s="3745"/>
    </row>
    <row r="312" spans="1:6" s="1460" customFormat="1">
      <c r="A312" s="3745"/>
      <c r="B312" s="3745"/>
      <c r="C312" s="3745"/>
      <c r="D312" s="305"/>
      <c r="E312" s="305"/>
    </row>
    <row r="313" spans="1:6">
      <c r="A313" s="598" t="s">
        <v>9935</v>
      </c>
      <c r="B313" s="3745"/>
      <c r="C313" s="3745"/>
      <c r="D313" s="305"/>
      <c r="E313" s="305"/>
    </row>
    <row r="314" spans="1:6">
      <c r="A314" s="3745"/>
      <c r="B314" s="3745"/>
      <c r="C314" s="3745"/>
      <c r="D314" s="305"/>
      <c r="E314" s="305"/>
    </row>
    <row r="315" spans="1:6">
      <c r="A315" s="3745"/>
      <c r="B315" s="3745"/>
      <c r="C315" s="3745"/>
      <c r="D315" s="305"/>
      <c r="E315" s="305"/>
    </row>
    <row r="316" spans="1:6">
      <c r="A316" s="3745"/>
      <c r="B316" s="3745"/>
      <c r="C316" s="3745"/>
      <c r="D316" s="305"/>
      <c r="E316" s="305"/>
    </row>
    <row r="317" spans="1:6">
      <c r="A317" s="3745"/>
      <c r="B317" s="3745"/>
      <c r="C317" s="3745"/>
      <c r="D317" s="305"/>
      <c r="E317" s="305"/>
    </row>
    <row r="318" spans="1:6">
      <c r="A318" s="3745"/>
      <c r="B318" s="3745"/>
      <c r="C318" s="3745"/>
      <c r="D318" s="305"/>
      <c r="E318" s="305"/>
    </row>
    <row r="319" spans="1:6">
      <c r="A319" s="3745"/>
      <c r="B319" s="3745"/>
      <c r="C319" s="3745"/>
      <c r="D319" s="305"/>
      <c r="E319" s="305"/>
    </row>
    <row r="320" spans="1:6">
      <c r="A320" s="3745"/>
      <c r="B320" s="3745"/>
      <c r="C320" s="3745"/>
      <c r="D320" s="305"/>
      <c r="E320" s="305"/>
    </row>
    <row r="321" spans="1:5">
      <c r="A321" s="3745"/>
      <c r="B321" s="3745"/>
      <c r="C321" s="3745"/>
      <c r="D321" s="305"/>
      <c r="E321" s="305"/>
    </row>
    <row r="322" spans="1:5">
      <c r="A322" s="3745"/>
      <c r="B322" s="3745"/>
      <c r="C322" s="3745"/>
      <c r="D322" s="305"/>
      <c r="E322" s="305"/>
    </row>
    <row r="323" spans="1:5">
      <c r="A323" s="3745"/>
      <c r="B323" s="3745"/>
      <c r="C323" s="3745"/>
      <c r="D323" s="305"/>
      <c r="E323" s="305"/>
    </row>
    <row r="324" spans="1:5">
      <c r="A324" s="3745"/>
      <c r="B324" s="3745"/>
      <c r="C324" s="3745"/>
      <c r="D324" s="305"/>
      <c r="E324" s="305"/>
    </row>
    <row r="325" spans="1:5">
      <c r="A325" s="3745"/>
      <c r="B325" s="3745"/>
      <c r="C325" s="3745"/>
      <c r="D325" s="305"/>
      <c r="E325" s="305"/>
    </row>
    <row r="326" spans="1:5">
      <c r="A326" s="3745"/>
      <c r="B326" s="3745"/>
      <c r="C326" s="3745"/>
      <c r="D326" s="305"/>
      <c r="E326" s="305"/>
    </row>
    <row r="327" spans="1:5">
      <c r="A327" s="3745"/>
      <c r="B327" s="3745"/>
      <c r="C327" s="3745"/>
      <c r="D327" s="305"/>
      <c r="E327" s="305"/>
    </row>
    <row r="328" spans="1:5">
      <c r="A328" s="3745"/>
      <c r="B328" s="3745"/>
      <c r="C328" s="3745"/>
      <c r="D328" s="305"/>
      <c r="E328" s="305"/>
    </row>
    <row r="329" spans="1:5">
      <c r="A329" s="3745"/>
      <c r="B329" s="3745"/>
      <c r="C329" s="3745"/>
      <c r="D329" s="305"/>
      <c r="E329" s="305"/>
    </row>
    <row r="330" spans="1:5">
      <c r="A330" s="3745"/>
      <c r="B330" s="3745"/>
      <c r="C330" s="3745"/>
      <c r="D330" s="305"/>
      <c r="E330" s="305"/>
    </row>
    <row r="331" spans="1:5">
      <c r="A331" s="3745"/>
      <c r="B331" s="3745"/>
      <c r="C331" s="3745"/>
      <c r="D331" s="305"/>
      <c r="E331" s="305"/>
    </row>
    <row r="332" spans="1:5">
      <c r="A332" s="3745"/>
      <c r="B332" s="3745"/>
      <c r="C332" s="3745"/>
      <c r="D332" s="305"/>
      <c r="E332" s="305"/>
    </row>
    <row r="333" spans="1:5">
      <c r="A333" s="3745"/>
      <c r="B333" s="3745"/>
      <c r="C333" s="3745"/>
      <c r="D333" s="305"/>
      <c r="E333" s="305"/>
    </row>
    <row r="334" spans="1:5">
      <c r="A334" s="3745"/>
      <c r="B334" s="3745"/>
      <c r="C334" s="3745"/>
      <c r="D334" s="305"/>
      <c r="E334" s="305"/>
    </row>
    <row r="335" spans="1:5">
      <c r="A335" s="3745"/>
      <c r="B335" s="3745"/>
      <c r="C335" s="3745"/>
      <c r="D335" s="305"/>
      <c r="E335" s="305"/>
    </row>
    <row r="336" spans="1:5">
      <c r="A336" s="3745"/>
      <c r="B336" s="3745"/>
      <c r="C336" s="3745"/>
      <c r="D336" s="305"/>
      <c r="E336" s="305"/>
    </row>
    <row r="337" spans="1:5">
      <c r="A337" s="3745"/>
      <c r="B337" s="3745"/>
      <c r="C337" s="3745"/>
      <c r="D337" s="305"/>
      <c r="E337" s="305"/>
    </row>
    <row r="338" spans="1:5">
      <c r="A338" s="3745"/>
      <c r="B338" s="3745"/>
      <c r="C338" s="3745"/>
      <c r="D338" s="305"/>
      <c r="E338" s="305"/>
    </row>
    <row r="339" spans="1:5">
      <c r="A339" s="3745"/>
      <c r="B339" s="3745"/>
      <c r="C339" s="3745"/>
      <c r="D339" s="305"/>
      <c r="E339" s="305"/>
    </row>
    <row r="340" spans="1:5">
      <c r="A340" s="3745"/>
      <c r="B340" s="3745"/>
      <c r="C340" s="3745"/>
      <c r="D340" s="305"/>
      <c r="E340" s="305"/>
    </row>
    <row r="341" spans="1:5">
      <c r="A341" s="3745"/>
      <c r="B341" s="3745"/>
      <c r="C341" s="3745"/>
      <c r="D341" s="305"/>
      <c r="E341" s="305"/>
    </row>
    <row r="342" spans="1:5">
      <c r="A342" s="3745"/>
      <c r="B342" s="3745"/>
      <c r="C342" s="3745"/>
      <c r="D342" s="305"/>
      <c r="E342" s="305"/>
    </row>
    <row r="343" spans="1:5">
      <c r="A343" s="3745"/>
      <c r="B343" s="3745"/>
      <c r="C343" s="3745"/>
      <c r="D343" s="305"/>
      <c r="E343" s="305"/>
    </row>
    <row r="344" spans="1:5">
      <c r="A344" s="3745"/>
      <c r="B344" s="3745"/>
      <c r="C344" s="3745"/>
      <c r="D344" s="305"/>
      <c r="E344" s="305"/>
    </row>
    <row r="345" spans="1:5">
      <c r="A345" s="3745"/>
      <c r="B345" s="3745"/>
      <c r="C345" s="3745"/>
      <c r="D345" s="305"/>
      <c r="E345" s="305"/>
    </row>
    <row r="346" spans="1:5">
      <c r="A346" s="3745"/>
      <c r="B346" s="3745"/>
      <c r="C346" s="3745"/>
      <c r="D346" s="305"/>
      <c r="E346" s="305"/>
    </row>
    <row r="347" spans="1:5">
      <c r="A347" s="3745"/>
      <c r="B347" s="3745"/>
      <c r="C347" s="3745"/>
      <c r="D347" s="305"/>
      <c r="E347" s="305"/>
    </row>
    <row r="348" spans="1:5">
      <c r="A348" s="3745"/>
      <c r="B348" s="3745"/>
      <c r="C348" s="3745"/>
      <c r="D348" s="305"/>
      <c r="E348" s="305"/>
    </row>
    <row r="349" spans="1:5">
      <c r="A349" s="3745"/>
      <c r="B349" s="3745"/>
      <c r="C349" s="3745"/>
      <c r="D349" s="305"/>
      <c r="E349" s="305"/>
    </row>
    <row r="350" spans="1:5">
      <c r="A350" s="3745"/>
      <c r="B350" s="3745"/>
      <c r="C350" s="3745"/>
      <c r="D350" s="305"/>
      <c r="E350" s="305"/>
    </row>
    <row r="351" spans="1:5">
      <c r="A351" s="3745"/>
      <c r="B351" s="3745"/>
      <c r="C351" s="3745"/>
      <c r="D351" s="305"/>
      <c r="E351" s="305"/>
    </row>
    <row r="352" spans="1:5">
      <c r="A352" s="3745"/>
      <c r="B352" s="3745"/>
      <c r="C352" s="3745"/>
      <c r="D352" s="305"/>
      <c r="E352" s="305"/>
    </row>
    <row r="353" spans="1:5">
      <c r="A353" s="3745"/>
      <c r="B353" s="3745"/>
      <c r="C353" s="3745"/>
      <c r="D353" s="305"/>
      <c r="E353" s="305"/>
    </row>
    <row r="354" spans="1:5">
      <c r="A354" s="3745"/>
      <c r="B354" s="3745"/>
      <c r="C354" s="3745"/>
      <c r="D354" s="305"/>
      <c r="E354" s="305"/>
    </row>
    <row r="355" spans="1:5">
      <c r="A355" s="3745"/>
      <c r="B355" s="3745"/>
      <c r="C355" s="3745"/>
      <c r="D355" s="305"/>
      <c r="E355" s="305"/>
    </row>
    <row r="356" spans="1:5">
      <c r="A356" s="3745"/>
      <c r="B356" s="3745"/>
      <c r="C356" s="3745"/>
      <c r="D356" s="305"/>
      <c r="E356" s="305"/>
    </row>
    <row r="357" spans="1:5">
      <c r="A357" s="3745"/>
      <c r="B357" s="3745"/>
      <c r="C357" s="3745"/>
      <c r="D357" s="305"/>
      <c r="E357" s="305"/>
    </row>
    <row r="358" spans="1:5">
      <c r="A358" s="3745"/>
      <c r="B358" s="3745"/>
      <c r="C358" s="3745"/>
      <c r="D358" s="305"/>
      <c r="E358" s="305"/>
    </row>
    <row r="359" spans="1:5">
      <c r="A359" s="3745"/>
      <c r="B359" s="3745"/>
      <c r="C359" s="3745"/>
      <c r="D359" s="305"/>
      <c r="E359" s="305"/>
    </row>
    <row r="360" spans="1:5">
      <c r="A360" s="3745"/>
      <c r="B360" s="3745"/>
      <c r="C360" s="3745"/>
      <c r="D360" s="305"/>
      <c r="E360" s="305"/>
    </row>
    <row r="361" spans="1:5">
      <c r="A361" s="3745"/>
      <c r="B361" s="3745"/>
      <c r="C361" s="3745"/>
      <c r="D361" s="305"/>
      <c r="E361" s="305"/>
    </row>
    <row r="362" spans="1:5">
      <c r="A362" s="3745"/>
      <c r="B362" s="3745"/>
      <c r="C362" s="3745"/>
      <c r="D362" s="305"/>
      <c r="E362" s="305"/>
    </row>
    <row r="363" spans="1:5">
      <c r="A363" s="3745"/>
      <c r="B363" s="3745"/>
      <c r="C363" s="3745"/>
      <c r="D363" s="305"/>
      <c r="E363" s="305"/>
    </row>
    <row r="364" spans="1:5">
      <c r="A364" s="3745"/>
      <c r="B364" s="3745"/>
      <c r="C364" s="3745"/>
      <c r="D364" s="305"/>
      <c r="E364" s="305"/>
    </row>
    <row r="365" spans="1:5">
      <c r="A365" s="3745"/>
      <c r="B365" s="3745"/>
      <c r="C365" s="3745"/>
      <c r="D365" s="305"/>
      <c r="E365" s="305"/>
    </row>
    <row r="366" spans="1:5">
      <c r="A366" s="3745"/>
      <c r="B366" s="3745"/>
      <c r="C366" s="3745"/>
      <c r="D366" s="305"/>
      <c r="E366" s="305"/>
    </row>
    <row r="367" spans="1:5">
      <c r="A367" s="3745"/>
      <c r="B367" s="3745"/>
      <c r="C367" s="3745"/>
      <c r="D367" s="305"/>
      <c r="E367" s="305"/>
    </row>
    <row r="368" spans="1:5">
      <c r="A368" s="3745"/>
      <c r="B368" s="3745"/>
      <c r="C368" s="3745"/>
      <c r="D368" s="305"/>
      <c r="E368" s="305"/>
    </row>
    <row r="369" spans="1:5">
      <c r="A369" s="3745"/>
      <c r="B369" s="3745"/>
      <c r="C369" s="3745"/>
      <c r="D369" s="305"/>
      <c r="E369" s="305"/>
    </row>
    <row r="370" spans="1:5">
      <c r="A370" s="3745"/>
      <c r="B370" s="3745"/>
      <c r="C370" s="3745"/>
      <c r="D370" s="305"/>
      <c r="E370" s="305"/>
    </row>
    <row r="371" spans="1:5">
      <c r="A371" s="3745"/>
      <c r="B371" s="3745"/>
      <c r="C371" s="3745"/>
      <c r="D371" s="305"/>
      <c r="E371" s="305"/>
    </row>
    <row r="372" spans="1:5">
      <c r="A372" s="3745"/>
      <c r="B372" s="3745"/>
      <c r="C372" s="3745"/>
      <c r="D372" s="305"/>
      <c r="E372" s="305"/>
    </row>
    <row r="373" spans="1:5">
      <c r="A373" s="3745"/>
      <c r="B373" s="3745"/>
      <c r="C373" s="3745"/>
      <c r="D373" s="305"/>
      <c r="E373" s="305"/>
    </row>
    <row r="374" spans="1:5">
      <c r="A374" s="3745"/>
      <c r="B374" s="3745"/>
      <c r="C374" s="3745"/>
      <c r="D374" s="305"/>
      <c r="E374" s="305"/>
    </row>
    <row r="375" spans="1:5">
      <c r="A375" s="3745"/>
      <c r="B375" s="3745"/>
      <c r="C375" s="3745"/>
      <c r="D375" s="305"/>
      <c r="E375" s="305"/>
    </row>
    <row r="376" spans="1:5">
      <c r="A376" s="3745"/>
      <c r="B376" s="3745"/>
      <c r="C376" s="3745"/>
      <c r="D376" s="305"/>
      <c r="E376" s="305"/>
    </row>
    <row r="377" spans="1:5">
      <c r="A377" s="3745"/>
      <c r="B377" s="3745"/>
      <c r="C377" s="3745"/>
      <c r="D377" s="305"/>
      <c r="E377" s="305"/>
    </row>
    <row r="378" spans="1:5">
      <c r="A378" s="3745"/>
      <c r="B378" s="3745"/>
      <c r="C378" s="3745"/>
      <c r="D378" s="305"/>
      <c r="E378" s="305"/>
    </row>
    <row r="379" spans="1:5">
      <c r="A379" s="3745"/>
      <c r="B379" s="3745"/>
      <c r="C379" s="3745"/>
      <c r="D379" s="305"/>
      <c r="E379" s="305"/>
    </row>
    <row r="380" spans="1:5">
      <c r="A380" s="3745"/>
      <c r="B380" s="3745"/>
      <c r="C380" s="3745"/>
      <c r="D380" s="305"/>
      <c r="E380" s="305"/>
    </row>
    <row r="381" spans="1:5">
      <c r="A381" s="3745"/>
      <c r="B381" s="3745"/>
      <c r="C381" s="3745"/>
      <c r="D381" s="305"/>
      <c r="E381" s="305"/>
    </row>
    <row r="382" spans="1:5">
      <c r="A382" s="3745"/>
      <c r="B382" s="3745"/>
      <c r="C382" s="3745"/>
      <c r="D382" s="305"/>
      <c r="E382" s="305"/>
    </row>
    <row r="383" spans="1:5">
      <c r="A383" s="3745"/>
      <c r="B383" s="3745"/>
      <c r="C383" s="3745"/>
      <c r="D383" s="305"/>
      <c r="E383" s="305"/>
    </row>
    <row r="384" spans="1:5">
      <c r="A384" s="3745"/>
      <c r="B384" s="3745"/>
      <c r="C384" s="3745"/>
      <c r="D384" s="305"/>
      <c r="E384" s="305"/>
    </row>
    <row r="385" spans="1:5">
      <c r="A385" s="3745"/>
      <c r="B385" s="3745"/>
      <c r="C385" s="3745"/>
      <c r="D385" s="305"/>
      <c r="E385" s="305"/>
    </row>
    <row r="386" spans="1:5">
      <c r="A386" s="3745"/>
      <c r="B386" s="3745"/>
      <c r="C386" s="3745"/>
      <c r="D386" s="305"/>
      <c r="E386" s="305"/>
    </row>
    <row r="387" spans="1:5">
      <c r="A387" s="3745"/>
      <c r="B387" s="3745"/>
      <c r="C387" s="3745"/>
      <c r="D387" s="305"/>
      <c r="E387" s="305"/>
    </row>
    <row r="388" spans="1:5">
      <c r="A388" s="3745"/>
      <c r="B388" s="3745"/>
      <c r="C388" s="3745"/>
      <c r="D388" s="305"/>
      <c r="E388" s="305"/>
    </row>
    <row r="389" spans="1:5">
      <c r="A389" s="3745"/>
      <c r="B389" s="3745"/>
      <c r="C389" s="3745"/>
      <c r="D389" s="305"/>
      <c r="E389" s="305"/>
    </row>
    <row r="390" spans="1:5">
      <c r="A390" s="3745"/>
      <c r="B390" s="3745"/>
      <c r="C390" s="3745"/>
      <c r="D390" s="305"/>
      <c r="E390" s="305"/>
    </row>
    <row r="391" spans="1:5">
      <c r="A391" s="3745"/>
      <c r="B391" s="3745"/>
      <c r="C391" s="3745"/>
      <c r="D391" s="305"/>
      <c r="E391" s="305"/>
    </row>
    <row r="392" spans="1:5">
      <c r="A392" s="3745"/>
      <c r="B392" s="3745"/>
      <c r="C392" s="3745"/>
      <c r="D392" s="305"/>
      <c r="E392" s="305"/>
    </row>
    <row r="393" spans="1:5">
      <c r="A393" s="3745"/>
      <c r="B393" s="3745"/>
      <c r="C393" s="3745"/>
      <c r="D393" s="305"/>
      <c r="E393" s="305"/>
    </row>
    <row r="394" spans="1:5">
      <c r="A394" s="3745"/>
      <c r="B394" s="3745"/>
      <c r="C394" s="3745"/>
      <c r="D394" s="305"/>
      <c r="E394" s="305"/>
    </row>
    <row r="395" spans="1:5">
      <c r="A395" s="3745"/>
      <c r="B395" s="3745"/>
      <c r="C395" s="3745"/>
      <c r="D395" s="305"/>
      <c r="E395" s="305"/>
    </row>
    <row r="396" spans="1:5">
      <c r="A396" s="3745"/>
      <c r="B396" s="3745"/>
      <c r="C396" s="3745"/>
      <c r="D396" s="305"/>
      <c r="E396" s="305"/>
    </row>
    <row r="397" spans="1:5">
      <c r="A397" s="3745"/>
      <c r="B397" s="3745"/>
      <c r="C397" s="3745"/>
      <c r="D397" s="305"/>
      <c r="E397" s="305"/>
    </row>
    <row r="398" spans="1:5">
      <c r="A398" s="3745"/>
      <c r="B398" s="3745"/>
      <c r="C398" s="3745"/>
      <c r="D398" s="305"/>
      <c r="E398" s="305"/>
    </row>
    <row r="399" spans="1:5">
      <c r="A399" s="3745"/>
      <c r="B399" s="3745"/>
      <c r="C399" s="3745"/>
      <c r="D399" s="305"/>
      <c r="E399" s="305"/>
    </row>
    <row r="400" spans="1:5">
      <c r="A400" s="3745"/>
      <c r="B400" s="3745"/>
      <c r="C400" s="3745"/>
      <c r="D400" s="305"/>
      <c r="E400" s="305"/>
    </row>
    <row r="401" spans="1:5">
      <c r="A401" s="3745"/>
      <c r="B401" s="3745"/>
      <c r="C401" s="3745"/>
      <c r="D401" s="305"/>
      <c r="E401" s="305"/>
    </row>
  </sheetData>
  <customSheetViews>
    <customSheetView guid="{76FA2CE7-179E-4731-B7AE-63C5E5E79002}" showAutoFilter="1">
      <selection activeCell="Q51" sqref="Q51"/>
      <pageMargins left="0.7" right="0.7" top="0.75" bottom="0.75" header="0.3" footer="0.3"/>
      <pageSetup paperSize="9" orientation="portrait" r:id="rId1"/>
      <autoFilter ref="A6:G282" xr:uid="{00000000-0000-0000-0000-000000000000}"/>
    </customSheetView>
    <customSheetView guid="{24F900A2-7147-4318-9E77-2B71404314A7}" showAutoFilter="1" topLeftCell="A121">
      <selection activeCell="J147" sqref="J147"/>
      <pageMargins left="0.7" right="0.7" top="0.75" bottom="0.75" header="0.3" footer="0.3"/>
      <pageSetup paperSize="9" orientation="portrait" r:id="rId2"/>
      <autoFilter ref="A6:G282" xr:uid="{00000000-0000-0000-0000-000000000000}"/>
    </customSheetView>
    <customSheetView guid="{A02336A9-D2FB-4D03-950A-00B6EBD6A28C}" showAutoFilter="1" topLeftCell="A121">
      <selection activeCell="J147" sqref="J147"/>
      <pageMargins left="0.7" right="0.7" top="0.75" bottom="0.75" header="0.3" footer="0.3"/>
      <pageSetup paperSize="9" orientation="portrait" r:id="rId3"/>
      <autoFilter ref="A6:G282" xr:uid="{00000000-0000-0000-0000-000000000000}"/>
    </customSheetView>
    <customSheetView guid="{3E3E5346-F5D1-49F5-AB0E-78170B65853C}" showAutoFilter="1" topLeftCell="A121">
      <selection activeCell="J147" sqref="J147"/>
      <pageMargins left="0.7" right="0.7" top="0.75" bottom="0.75" header="0.3" footer="0.3"/>
      <pageSetup paperSize="9" orientation="portrait" r:id="rId4"/>
      <autoFilter ref="A6:G282" xr:uid="{00000000-0000-0000-0000-000000000000}"/>
    </customSheetView>
    <customSheetView guid="{D7CF3121-CFC0-4E70-8DCD-811E30042E24}" showAutoFilter="1" topLeftCell="A121">
      <selection activeCell="J147" sqref="J147"/>
      <pageMargins left="0.7" right="0.7" top="0.75" bottom="0.75" header="0.3" footer="0.3"/>
      <pageSetup paperSize="9" orientation="portrait" r:id="rId5"/>
      <autoFilter ref="A6:G256" xr:uid="{00000000-0000-0000-0000-000000000000}"/>
    </customSheetView>
    <customSheetView guid="{A76FD505-AF56-4CD8-967A-59C705AF567C}" showAutoFilter="1" topLeftCell="A121">
      <selection activeCell="J147" sqref="J147"/>
      <pageMargins left="0.7" right="0.7" top="0.75" bottom="0.75" header="0.3" footer="0.3"/>
      <pageSetup paperSize="9" orientation="portrait" r:id="rId6"/>
      <autoFilter ref="A6:G256" xr:uid="{00000000-0000-0000-0000-000000000000}"/>
    </customSheetView>
    <customSheetView guid="{C23E91BF-4A86-4D00-A577-1A263DDCB8BC}" showAutoFilter="1" topLeftCell="A247">
      <selection activeCell="J272" sqref="J272"/>
      <pageMargins left="0.7" right="0.7" top="0.75" bottom="0.75" header="0.3" footer="0.3"/>
      <pageSetup paperSize="9" orientation="portrait" r:id="rId7"/>
      <autoFilter ref="A6:G282" xr:uid="{00000000-0000-0000-0000-000000000000}"/>
    </customSheetView>
    <customSheetView guid="{94E74550-0B2B-4B3C-8E97-CCCC46023914}" showAutoFilter="1">
      <selection activeCell="D4" sqref="D4"/>
      <pageMargins left="0.7" right="0.7" top="0.75" bottom="0.75" header="0.3" footer="0.3"/>
      <pageSetup paperSize="9" orientation="portrait" r:id="rId8"/>
      <autoFilter ref="A6:G282" xr:uid="{00000000-0000-0000-0000-000000000000}"/>
    </customSheetView>
  </customSheetViews>
  <mergeCells count="1">
    <mergeCell ref="A1:E1"/>
  </mergeCells>
  <pageMargins left="0.7" right="0.7" top="0.75" bottom="0.75" header="0.3" footer="0.3"/>
  <pageSetup paperSize="9" orientation="portrait" r:id="rId9"/>
  <drawing r:id="rId10"/>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dimension ref="A1:F163"/>
  <sheetViews>
    <sheetView zoomScale="85" zoomScaleNormal="85" workbookViewId="0">
      <pane ySplit="6" topLeftCell="A7" activePane="bottomLeft" state="frozen"/>
      <selection sqref="A1:H1"/>
      <selection pane="bottomLeft" activeCell="I138" sqref="I138"/>
    </sheetView>
  </sheetViews>
  <sheetFormatPr defaultRowHeight="14.35"/>
  <cols>
    <col min="1" max="1" width="22.29296875" style="4532" customWidth="1"/>
    <col min="2" max="2" width="13.703125" style="4532" bestFit="1" customWidth="1"/>
    <col min="3" max="3" width="14" style="464" bestFit="1" customWidth="1"/>
    <col min="4" max="4" width="9.1171875" style="4532"/>
    <col min="5" max="5" width="19.29296875" style="309" customWidth="1"/>
    <col min="6" max="6" width="9.1171875" style="5454"/>
  </cols>
  <sheetData>
    <row r="1" spans="1:6" s="1677" customFormat="1" ht="15.35">
      <c r="A1" s="8718" t="s">
        <v>9714</v>
      </c>
      <c r="B1" s="8718"/>
      <c r="C1" s="8718"/>
      <c r="D1" s="8718"/>
      <c r="E1" s="8718"/>
      <c r="F1" s="5454"/>
    </row>
    <row r="2" spans="1:6" s="1677" customFormat="1">
      <c r="A2" s="4532"/>
      <c r="B2" s="4532"/>
      <c r="C2" s="1407"/>
      <c r="D2" s="4532"/>
      <c r="E2" s="305"/>
      <c r="F2" s="5454"/>
    </row>
    <row r="3" spans="1:6" s="1677" customFormat="1">
      <c r="A3" s="4532"/>
      <c r="B3" s="4532"/>
      <c r="C3" s="1407"/>
      <c r="D3" s="4532"/>
      <c r="E3" s="305"/>
      <c r="F3" s="5454"/>
    </row>
    <row r="4" spans="1:6" s="1677" customFormat="1">
      <c r="A4" s="18" t="s">
        <v>48</v>
      </c>
      <c r="B4" s="1680"/>
      <c r="C4" s="1407"/>
      <c r="D4" s="4532"/>
      <c r="E4" s="305"/>
      <c r="F4" s="5454"/>
    </row>
    <row r="5" spans="1:6" s="1677" customFormat="1">
      <c r="A5" s="4532"/>
      <c r="B5" s="4532"/>
      <c r="C5" s="464"/>
      <c r="D5" s="4532"/>
      <c r="E5" s="309"/>
      <c r="F5" s="5454"/>
    </row>
    <row r="6" spans="1:6" s="1677" customFormat="1" ht="57.35">
      <c r="A6" s="2544" t="s">
        <v>75</v>
      </c>
      <c r="B6" s="2545" t="s">
        <v>76</v>
      </c>
      <c r="C6" s="2567" t="s">
        <v>77</v>
      </c>
      <c r="D6" s="2546" t="s">
        <v>20547</v>
      </c>
      <c r="E6" s="2546" t="s">
        <v>19786</v>
      </c>
      <c r="F6" s="5454"/>
    </row>
    <row r="7" spans="1:6" ht="15.7">
      <c r="A7" s="2685" t="s">
        <v>9809</v>
      </c>
      <c r="B7" s="2685"/>
      <c r="C7" s="2685"/>
      <c r="D7" s="2685"/>
      <c r="E7" s="5006"/>
    </row>
    <row r="8" spans="1:6">
      <c r="A8" s="2568">
        <v>6960015</v>
      </c>
      <c r="B8" s="2569" t="s">
        <v>9794</v>
      </c>
      <c r="C8" s="2569" t="s">
        <v>9715</v>
      </c>
      <c r="D8" s="5458">
        <v>15.4</v>
      </c>
      <c r="E8" s="2543">
        <f>D8-D8*$B$4</f>
        <v>15.4</v>
      </c>
    </row>
    <row r="9" spans="1:6">
      <c r="A9" s="2568">
        <v>6960018</v>
      </c>
      <c r="B9" s="2569" t="s">
        <v>9795</v>
      </c>
      <c r="C9" s="2569" t="s">
        <v>9716</v>
      </c>
      <c r="D9" s="5458">
        <v>18.489999999999998</v>
      </c>
      <c r="E9" s="2543">
        <f t="shared" ref="E9:E14" si="0">D9-D9*$B$4</f>
        <v>18.489999999999998</v>
      </c>
    </row>
    <row r="10" spans="1:6">
      <c r="A10" s="2568">
        <v>6960022</v>
      </c>
      <c r="B10" s="2569" t="s">
        <v>9796</v>
      </c>
      <c r="C10" s="2569" t="s">
        <v>9717</v>
      </c>
      <c r="D10" s="5458">
        <v>24.98</v>
      </c>
      <c r="E10" s="2543">
        <f t="shared" si="0"/>
        <v>24.98</v>
      </c>
    </row>
    <row r="11" spans="1:6">
      <c r="A11" s="2568">
        <v>6960028</v>
      </c>
      <c r="B11" s="2569" t="s">
        <v>9797</v>
      </c>
      <c r="C11" s="2569" t="s">
        <v>9716</v>
      </c>
      <c r="D11" s="5458">
        <v>31.23</v>
      </c>
      <c r="E11" s="2543">
        <f t="shared" si="0"/>
        <v>31.23</v>
      </c>
    </row>
    <row r="12" spans="1:6">
      <c r="A12" s="2568">
        <v>6960035</v>
      </c>
      <c r="B12" s="2569" t="s">
        <v>9798</v>
      </c>
      <c r="C12" s="2569" t="s">
        <v>9718</v>
      </c>
      <c r="D12" s="5458">
        <v>45.61</v>
      </c>
      <c r="E12" s="2543">
        <f t="shared" si="0"/>
        <v>45.61</v>
      </c>
    </row>
    <row r="13" spans="1:6">
      <c r="A13" s="2568">
        <v>6960042</v>
      </c>
      <c r="B13" s="2569" t="s">
        <v>9799</v>
      </c>
      <c r="C13" s="2569" t="s">
        <v>9719</v>
      </c>
      <c r="D13" s="5458">
        <v>56.05</v>
      </c>
      <c r="E13" s="2543">
        <f t="shared" si="0"/>
        <v>56.05</v>
      </c>
    </row>
    <row r="14" spans="1:6">
      <c r="A14" s="2568">
        <v>6960054</v>
      </c>
      <c r="B14" s="2569" t="s">
        <v>9800</v>
      </c>
      <c r="C14" s="2569" t="s">
        <v>1091</v>
      </c>
      <c r="D14" s="5458">
        <v>72.19</v>
      </c>
      <c r="E14" s="2543">
        <f t="shared" si="0"/>
        <v>72.19</v>
      </c>
    </row>
    <row r="15" spans="1:6" s="1677" customFormat="1" ht="15.7">
      <c r="A15" s="4556" t="s">
        <v>9808</v>
      </c>
      <c r="B15" s="4556"/>
      <c r="C15" s="4556"/>
      <c r="D15" s="4556"/>
      <c r="E15" s="5007"/>
      <c r="F15" s="5454"/>
    </row>
    <row r="16" spans="1:6">
      <c r="A16" s="2568">
        <v>6965015</v>
      </c>
      <c r="B16" s="2569" t="s">
        <v>9794</v>
      </c>
      <c r="C16" s="2569" t="s">
        <v>9720</v>
      </c>
      <c r="D16" s="5950">
        <v>15.4</v>
      </c>
      <c r="E16" s="2543">
        <f t="shared" ref="E16:E22" si="1">D16-D16*$B$4</f>
        <v>15.4</v>
      </c>
    </row>
    <row r="17" spans="1:6">
      <c r="A17" s="2568">
        <v>6965018</v>
      </c>
      <c r="B17" s="2569" t="s">
        <v>9795</v>
      </c>
      <c r="C17" s="2569" t="s">
        <v>9721</v>
      </c>
      <c r="D17" s="5950">
        <v>18.489999999999998</v>
      </c>
      <c r="E17" s="2543">
        <f t="shared" si="1"/>
        <v>18.489999999999998</v>
      </c>
    </row>
    <row r="18" spans="1:6">
      <c r="A18" s="2568">
        <v>6965022</v>
      </c>
      <c r="B18" s="2569" t="s">
        <v>9796</v>
      </c>
      <c r="C18" s="2569" t="s">
        <v>9722</v>
      </c>
      <c r="D18" s="5950">
        <v>24.98</v>
      </c>
      <c r="E18" s="2543">
        <f t="shared" si="1"/>
        <v>24.98</v>
      </c>
    </row>
    <row r="19" spans="1:6">
      <c r="A19" s="2568">
        <v>6965028</v>
      </c>
      <c r="B19" s="2569" t="s">
        <v>9797</v>
      </c>
      <c r="C19" s="2569" t="s">
        <v>9721</v>
      </c>
      <c r="D19" s="5950">
        <v>31.23</v>
      </c>
      <c r="E19" s="2543">
        <f t="shared" si="1"/>
        <v>31.23</v>
      </c>
    </row>
    <row r="20" spans="1:6">
      <c r="A20" s="2568">
        <v>6965035</v>
      </c>
      <c r="B20" s="2569" t="s">
        <v>9798</v>
      </c>
      <c r="C20" s="2569" t="s">
        <v>9723</v>
      </c>
      <c r="D20" s="5950">
        <v>45.61</v>
      </c>
      <c r="E20" s="2543">
        <f t="shared" si="1"/>
        <v>45.61</v>
      </c>
    </row>
    <row r="21" spans="1:6">
      <c r="A21" s="2568">
        <v>6965042</v>
      </c>
      <c r="B21" s="2569" t="s">
        <v>9799</v>
      </c>
      <c r="C21" s="2569" t="s">
        <v>9724</v>
      </c>
      <c r="D21" s="5950">
        <v>56.05</v>
      </c>
      <c r="E21" s="2543">
        <f t="shared" si="1"/>
        <v>56.05</v>
      </c>
    </row>
    <row r="22" spans="1:6">
      <c r="A22" s="2568">
        <v>6965054</v>
      </c>
      <c r="B22" s="2569" t="s">
        <v>9800</v>
      </c>
      <c r="C22" s="2569" t="s">
        <v>9725</v>
      </c>
      <c r="D22" s="5950">
        <v>72.19</v>
      </c>
      <c r="E22" s="2543">
        <f t="shared" si="1"/>
        <v>72.19</v>
      </c>
    </row>
    <row r="23" spans="1:6" ht="15.7">
      <c r="A23" s="4556" t="s">
        <v>9810</v>
      </c>
      <c r="B23" s="4556"/>
      <c r="C23" s="4556"/>
      <c r="D23" s="4556"/>
      <c r="E23" s="5007"/>
    </row>
    <row r="24" spans="1:6">
      <c r="A24" s="2570">
        <v>6910015</v>
      </c>
      <c r="B24" s="2569" t="s">
        <v>9794</v>
      </c>
      <c r="C24" s="2569" t="s">
        <v>9715</v>
      </c>
      <c r="D24" s="5458">
        <v>5.41</v>
      </c>
      <c r="E24" s="2543">
        <f t="shared" ref="E24:E30" si="2">D24-D24*$B$4</f>
        <v>5.41</v>
      </c>
    </row>
    <row r="25" spans="1:6">
      <c r="A25" s="2570">
        <v>6910018</v>
      </c>
      <c r="B25" s="2569" t="s">
        <v>9795</v>
      </c>
      <c r="C25" s="2569" t="s">
        <v>9716</v>
      </c>
      <c r="D25" s="5458">
        <v>7.2</v>
      </c>
      <c r="E25" s="2543">
        <f t="shared" si="2"/>
        <v>7.2</v>
      </c>
    </row>
    <row r="26" spans="1:6">
      <c r="A26" s="2570">
        <v>6910022</v>
      </c>
      <c r="B26" s="2569" t="s">
        <v>9796</v>
      </c>
      <c r="C26" s="2569" t="s">
        <v>9717</v>
      </c>
      <c r="D26" s="5458">
        <v>8.82</v>
      </c>
      <c r="E26" s="2543">
        <f t="shared" si="2"/>
        <v>8.82</v>
      </c>
    </row>
    <row r="27" spans="1:6">
      <c r="A27" s="2570">
        <v>6910028</v>
      </c>
      <c r="B27" s="2569" t="s">
        <v>9797</v>
      </c>
      <c r="C27" s="2569" t="s">
        <v>9716</v>
      </c>
      <c r="D27" s="5458">
        <v>13.16</v>
      </c>
      <c r="E27" s="2543">
        <f t="shared" si="2"/>
        <v>13.16</v>
      </c>
    </row>
    <row r="28" spans="1:6">
      <c r="A28" s="2570">
        <v>6910035</v>
      </c>
      <c r="B28" s="2569" t="s">
        <v>9798</v>
      </c>
      <c r="C28" s="2569" t="s">
        <v>9718</v>
      </c>
      <c r="D28" s="5458">
        <v>19.43</v>
      </c>
      <c r="E28" s="2543">
        <f t="shared" si="2"/>
        <v>19.43</v>
      </c>
    </row>
    <row r="29" spans="1:6">
      <c r="A29" s="2570">
        <v>6910042</v>
      </c>
      <c r="B29" s="2569" t="s">
        <v>9799</v>
      </c>
      <c r="C29" s="2569" t="s">
        <v>9719</v>
      </c>
      <c r="D29" s="5458">
        <v>27.21</v>
      </c>
      <c r="E29" s="2543">
        <f t="shared" si="2"/>
        <v>27.21</v>
      </c>
    </row>
    <row r="30" spans="1:6">
      <c r="A30" s="2570">
        <v>6910054</v>
      </c>
      <c r="B30" s="2569" t="s">
        <v>9800</v>
      </c>
      <c r="C30" s="2569" t="s">
        <v>1091</v>
      </c>
      <c r="D30" s="5458">
        <v>35.770000000000003</v>
      </c>
      <c r="E30" s="2543">
        <f t="shared" si="2"/>
        <v>35.770000000000003</v>
      </c>
    </row>
    <row r="31" spans="1:6" s="1677" customFormat="1" ht="15.7">
      <c r="A31" s="4556" t="s">
        <v>9811</v>
      </c>
      <c r="B31" s="4556"/>
      <c r="C31" s="4556"/>
      <c r="D31" s="4556"/>
      <c r="E31" s="5007"/>
      <c r="F31" s="5454"/>
    </row>
    <row r="32" spans="1:6">
      <c r="A32" s="2570">
        <v>6915015</v>
      </c>
      <c r="B32" s="2569" t="s">
        <v>9794</v>
      </c>
      <c r="C32" s="2569" t="s">
        <v>9726</v>
      </c>
      <c r="D32" s="5458">
        <v>5.41</v>
      </c>
      <c r="E32" s="2543">
        <f t="shared" ref="E32:E38" si="3">D32-D32*$B$4</f>
        <v>5.41</v>
      </c>
    </row>
    <row r="33" spans="1:6">
      <c r="A33" s="2570">
        <v>6915018</v>
      </c>
      <c r="B33" s="2569" t="s">
        <v>9795</v>
      </c>
      <c r="C33" s="2569" t="s">
        <v>9724</v>
      </c>
      <c r="D33" s="5458">
        <v>7.2</v>
      </c>
      <c r="E33" s="2543">
        <f t="shared" si="3"/>
        <v>7.2</v>
      </c>
    </row>
    <row r="34" spans="1:6">
      <c r="A34" s="2570">
        <v>6915022</v>
      </c>
      <c r="B34" s="2569" t="s">
        <v>9796</v>
      </c>
      <c r="C34" s="2569" t="s">
        <v>9727</v>
      </c>
      <c r="D34" s="5458">
        <v>8.82</v>
      </c>
      <c r="E34" s="2543">
        <f t="shared" si="3"/>
        <v>8.82</v>
      </c>
    </row>
    <row r="35" spans="1:6">
      <c r="A35" s="2570">
        <v>6915028</v>
      </c>
      <c r="B35" s="2569" t="s">
        <v>9797</v>
      </c>
      <c r="C35" s="2569" t="s">
        <v>9724</v>
      </c>
      <c r="D35" s="5458">
        <v>13.16</v>
      </c>
      <c r="E35" s="2543">
        <f t="shared" si="3"/>
        <v>13.16</v>
      </c>
    </row>
    <row r="36" spans="1:6">
      <c r="A36" s="2570">
        <v>6915035</v>
      </c>
      <c r="B36" s="2569" t="s">
        <v>9798</v>
      </c>
      <c r="C36" s="2569" t="s">
        <v>9728</v>
      </c>
      <c r="D36" s="5458">
        <v>19.43</v>
      </c>
      <c r="E36" s="2543">
        <f t="shared" si="3"/>
        <v>19.43</v>
      </c>
    </row>
    <row r="37" spans="1:6">
      <c r="A37" s="2570">
        <v>6915042</v>
      </c>
      <c r="B37" s="2569" t="s">
        <v>9799</v>
      </c>
      <c r="C37" s="2569" t="s">
        <v>9725</v>
      </c>
      <c r="D37" s="5458">
        <v>27.21</v>
      </c>
      <c r="E37" s="2543">
        <f t="shared" si="3"/>
        <v>27.21</v>
      </c>
    </row>
    <row r="38" spans="1:6">
      <c r="A38" s="2571">
        <v>6915054</v>
      </c>
      <c r="B38" s="2569" t="s">
        <v>9800</v>
      </c>
      <c r="C38" s="2569" t="s">
        <v>1096</v>
      </c>
      <c r="D38" s="5458">
        <v>35.770000000000003</v>
      </c>
      <c r="E38" s="2543">
        <f t="shared" si="3"/>
        <v>35.770000000000003</v>
      </c>
    </row>
    <row r="39" spans="1:6" s="5003" customFormat="1">
      <c r="F39" s="5454"/>
    </row>
    <row r="40" spans="1:6" s="5003" customFormat="1" ht="43">
      <c r="A40" s="2544" t="s">
        <v>75</v>
      </c>
      <c r="B40" s="2545" t="s">
        <v>76</v>
      </c>
      <c r="C40" s="2545" t="s">
        <v>77</v>
      </c>
      <c r="D40" s="2546" t="s">
        <v>20548</v>
      </c>
      <c r="E40" s="2546" t="s">
        <v>59</v>
      </c>
      <c r="F40" s="5454"/>
    </row>
    <row r="41" spans="1:6" ht="15.7">
      <c r="A41" s="4536" t="s">
        <v>9780</v>
      </c>
      <c r="B41" s="4536"/>
      <c r="C41" s="4536"/>
      <c r="D41" s="2685"/>
      <c r="E41" s="5006"/>
    </row>
    <row r="42" spans="1:6" s="1677" customFormat="1">
      <c r="A42" s="2572" t="s">
        <v>9781</v>
      </c>
      <c r="B42" s="2573"/>
      <c r="C42" s="2569"/>
      <c r="D42" s="2543"/>
      <c r="E42" s="5008"/>
      <c r="F42" s="5454"/>
    </row>
    <row r="43" spans="1:6">
      <c r="A43" s="2574" t="s">
        <v>9729</v>
      </c>
      <c r="B43" s="2575" t="s">
        <v>7543</v>
      </c>
      <c r="C43" s="2569" t="s">
        <v>276</v>
      </c>
      <c r="D43" s="5458">
        <v>10.95</v>
      </c>
      <c r="E43" s="2543">
        <f t="shared" ref="E43:E49" si="4">D43-D43*$B$4</f>
        <v>10.95</v>
      </c>
    </row>
    <row r="44" spans="1:6">
      <c r="A44" s="2574" t="s">
        <v>9730</v>
      </c>
      <c r="B44" s="2575" t="s">
        <v>3496</v>
      </c>
      <c r="C44" s="2569" t="s">
        <v>283</v>
      </c>
      <c r="D44" s="5458">
        <v>12.51</v>
      </c>
      <c r="E44" s="2543">
        <f t="shared" si="4"/>
        <v>12.51</v>
      </c>
    </row>
    <row r="45" spans="1:6">
      <c r="A45" s="2574" t="s">
        <v>9731</v>
      </c>
      <c r="B45" s="2575" t="s">
        <v>8058</v>
      </c>
      <c r="C45" s="2569" t="s">
        <v>290</v>
      </c>
      <c r="D45" s="5458">
        <v>15.11</v>
      </c>
      <c r="E45" s="2543">
        <f t="shared" si="4"/>
        <v>15.11</v>
      </c>
    </row>
    <row r="46" spans="1:6">
      <c r="A46" s="2574" t="s">
        <v>9732</v>
      </c>
      <c r="B46" s="2575" t="s">
        <v>8060</v>
      </c>
      <c r="C46" s="2569" t="s">
        <v>313</v>
      </c>
      <c r="D46" s="5458">
        <v>18.899999999999999</v>
      </c>
      <c r="E46" s="2543">
        <f t="shared" si="4"/>
        <v>18.899999999999999</v>
      </c>
    </row>
    <row r="47" spans="1:6">
      <c r="A47" s="2574" t="s">
        <v>9733</v>
      </c>
      <c r="B47" s="2575" t="s">
        <v>1565</v>
      </c>
      <c r="C47" s="2569" t="s">
        <v>317</v>
      </c>
      <c r="D47" s="5458">
        <v>30.29</v>
      </c>
      <c r="E47" s="2543">
        <f t="shared" si="4"/>
        <v>30.29</v>
      </c>
    </row>
    <row r="48" spans="1:6">
      <c r="A48" s="2574" t="s">
        <v>9734</v>
      </c>
      <c r="B48" s="2575" t="s">
        <v>1544</v>
      </c>
      <c r="C48" s="2569" t="s">
        <v>280</v>
      </c>
      <c r="D48" s="5458">
        <v>48.93</v>
      </c>
      <c r="E48" s="2543">
        <f t="shared" si="4"/>
        <v>48.93</v>
      </c>
    </row>
    <row r="49" spans="1:6">
      <c r="A49" s="2574" t="s">
        <v>9735</v>
      </c>
      <c r="B49" s="2575" t="s">
        <v>10888</v>
      </c>
      <c r="C49" s="2569" t="s">
        <v>612</v>
      </c>
      <c r="D49" s="5458">
        <v>70.38</v>
      </c>
      <c r="E49" s="2543">
        <f t="shared" si="4"/>
        <v>70.38</v>
      </c>
    </row>
    <row r="50" spans="1:6" s="1677" customFormat="1">
      <c r="A50" s="2576" t="s">
        <v>9782</v>
      </c>
      <c r="B50" s="2575"/>
      <c r="C50" s="2569"/>
      <c r="D50" s="2543"/>
      <c r="E50" s="5008"/>
      <c r="F50" s="5454"/>
    </row>
    <row r="51" spans="1:6">
      <c r="A51" s="2574" t="s">
        <v>9736</v>
      </c>
      <c r="B51" s="2575" t="s">
        <v>7543</v>
      </c>
      <c r="C51" s="2569" t="s">
        <v>276</v>
      </c>
      <c r="D51" s="5458">
        <v>11.22</v>
      </c>
      <c r="E51" s="2543">
        <f t="shared" ref="E51:E57" si="5">D51-D51*$B$4</f>
        <v>11.22</v>
      </c>
    </row>
    <row r="52" spans="1:6">
      <c r="A52" s="2574" t="s">
        <v>9737</v>
      </c>
      <c r="B52" s="2575" t="s">
        <v>3496</v>
      </c>
      <c r="C52" s="2569" t="s">
        <v>283</v>
      </c>
      <c r="D52" s="5458">
        <v>12.79</v>
      </c>
      <c r="E52" s="2543">
        <f t="shared" si="5"/>
        <v>12.79</v>
      </c>
    </row>
    <row r="53" spans="1:6">
      <c r="A53" s="2574" t="s">
        <v>9738</v>
      </c>
      <c r="B53" s="2575" t="s">
        <v>8058</v>
      </c>
      <c r="C53" s="2569" t="s">
        <v>290</v>
      </c>
      <c r="D53" s="5458">
        <v>15.58</v>
      </c>
      <c r="E53" s="2543">
        <f t="shared" si="5"/>
        <v>15.58</v>
      </c>
    </row>
    <row r="54" spans="1:6">
      <c r="A54" s="2574" t="s">
        <v>9739</v>
      </c>
      <c r="B54" s="2575" t="s">
        <v>8060</v>
      </c>
      <c r="C54" s="2569" t="s">
        <v>313</v>
      </c>
      <c r="D54" s="5458">
        <v>19.54</v>
      </c>
      <c r="E54" s="2543">
        <f t="shared" si="5"/>
        <v>19.54</v>
      </c>
    </row>
    <row r="55" spans="1:6">
      <c r="A55" s="2574" t="s">
        <v>9740</v>
      </c>
      <c r="B55" s="2575" t="s">
        <v>1565</v>
      </c>
      <c r="C55" s="2569" t="s">
        <v>317</v>
      </c>
      <c r="D55" s="5458">
        <v>35.380000000000003</v>
      </c>
      <c r="E55" s="2543">
        <f t="shared" si="5"/>
        <v>35.380000000000003</v>
      </c>
    </row>
    <row r="56" spans="1:6">
      <c r="A56" s="2574" t="s">
        <v>9741</v>
      </c>
      <c r="B56" s="2575" t="s">
        <v>1544</v>
      </c>
      <c r="C56" s="2569" t="s">
        <v>280</v>
      </c>
      <c r="D56" s="5458">
        <v>57.41</v>
      </c>
      <c r="E56" s="2543">
        <f t="shared" si="5"/>
        <v>57.41</v>
      </c>
    </row>
    <row r="57" spans="1:6">
      <c r="A57" s="2574" t="s">
        <v>9742</v>
      </c>
      <c r="B57" s="2575" t="s">
        <v>10888</v>
      </c>
      <c r="C57" s="2569" t="s">
        <v>612</v>
      </c>
      <c r="D57" s="5458">
        <v>86.53</v>
      </c>
      <c r="E57" s="2543">
        <f t="shared" si="5"/>
        <v>86.53</v>
      </c>
    </row>
    <row r="58" spans="1:6" s="650" customFormat="1">
      <c r="A58" s="2576" t="s">
        <v>9783</v>
      </c>
      <c r="B58" s="2577"/>
      <c r="C58" s="2578"/>
      <c r="D58" s="2543"/>
      <c r="E58" s="5009"/>
      <c r="F58" s="5454"/>
    </row>
    <row r="59" spans="1:6">
      <c r="A59" s="2574">
        <v>6904015</v>
      </c>
      <c r="B59" s="2575" t="s">
        <v>7543</v>
      </c>
      <c r="C59" s="2569" t="s">
        <v>427</v>
      </c>
      <c r="D59" s="5458">
        <v>14.85</v>
      </c>
      <c r="E59" s="2543">
        <f t="shared" ref="E59:E65" si="6">D59-D59*$B$4</f>
        <v>14.85</v>
      </c>
    </row>
    <row r="60" spans="1:6">
      <c r="A60" s="2574">
        <v>6904018</v>
      </c>
      <c r="B60" s="2575" t="s">
        <v>3496</v>
      </c>
      <c r="C60" s="2569" t="s">
        <v>276</v>
      </c>
      <c r="D60" s="5458">
        <v>15.76</v>
      </c>
      <c r="E60" s="2543">
        <f t="shared" si="6"/>
        <v>15.76</v>
      </c>
    </row>
    <row r="61" spans="1:6">
      <c r="A61" s="2574">
        <v>6904022</v>
      </c>
      <c r="B61" s="2575" t="s">
        <v>8058</v>
      </c>
      <c r="C61" s="2569" t="s">
        <v>277</v>
      </c>
      <c r="D61" s="5458">
        <v>18.170000000000002</v>
      </c>
      <c r="E61" s="2543">
        <f t="shared" si="6"/>
        <v>18.170000000000002</v>
      </c>
    </row>
    <row r="62" spans="1:6">
      <c r="A62" s="2574">
        <v>6904028</v>
      </c>
      <c r="B62" s="2575" t="s">
        <v>8060</v>
      </c>
      <c r="C62" s="2569" t="s">
        <v>434</v>
      </c>
      <c r="D62" s="5458">
        <v>21.36</v>
      </c>
      <c r="E62" s="2543">
        <f t="shared" si="6"/>
        <v>21.36</v>
      </c>
    </row>
    <row r="63" spans="1:6">
      <c r="A63" s="2574">
        <v>6904035</v>
      </c>
      <c r="B63" s="2575" t="s">
        <v>1565</v>
      </c>
      <c r="C63" s="2569" t="s">
        <v>323</v>
      </c>
      <c r="D63" s="5458">
        <v>24.17</v>
      </c>
      <c r="E63" s="2543">
        <f t="shared" si="6"/>
        <v>24.17</v>
      </c>
    </row>
    <row r="64" spans="1:6">
      <c r="A64" s="2574">
        <v>6904042</v>
      </c>
      <c r="B64" s="2575" t="s">
        <v>1544</v>
      </c>
      <c r="C64" s="2569" t="s">
        <v>1087</v>
      </c>
      <c r="D64" s="5458">
        <v>38.909999999999997</v>
      </c>
      <c r="E64" s="2543">
        <f t="shared" si="6"/>
        <v>38.909999999999997</v>
      </c>
    </row>
    <row r="65" spans="1:6">
      <c r="A65" s="2574">
        <v>6904054</v>
      </c>
      <c r="B65" s="2575" t="s">
        <v>10888</v>
      </c>
      <c r="C65" s="2569" t="s">
        <v>286</v>
      </c>
      <c r="D65" s="5458">
        <v>50.63</v>
      </c>
      <c r="E65" s="2543">
        <f t="shared" si="6"/>
        <v>50.63</v>
      </c>
    </row>
    <row r="66" spans="1:6" s="1677" customFormat="1">
      <c r="A66" s="2576" t="s">
        <v>9784</v>
      </c>
      <c r="B66" s="2575"/>
      <c r="C66" s="2569"/>
      <c r="D66" s="2543"/>
      <c r="E66" s="5008"/>
      <c r="F66" s="5454"/>
    </row>
    <row r="67" spans="1:6">
      <c r="A67" s="2574">
        <v>6904115</v>
      </c>
      <c r="B67" s="2575" t="s">
        <v>7543</v>
      </c>
      <c r="C67" s="2569" t="s">
        <v>427</v>
      </c>
      <c r="D67" s="5458">
        <v>15.11</v>
      </c>
      <c r="E67" s="2543">
        <f t="shared" ref="E67:E73" si="7">D67-D67*$B$4</f>
        <v>15.11</v>
      </c>
    </row>
    <row r="68" spans="1:6">
      <c r="A68" s="2574">
        <v>6904118</v>
      </c>
      <c r="B68" s="2575" t="s">
        <v>3496</v>
      </c>
      <c r="C68" s="2569" t="s">
        <v>276</v>
      </c>
      <c r="D68" s="5458">
        <v>16.14</v>
      </c>
      <c r="E68" s="2543">
        <f t="shared" si="7"/>
        <v>16.14</v>
      </c>
    </row>
    <row r="69" spans="1:6">
      <c r="A69" s="2574">
        <v>6904122</v>
      </c>
      <c r="B69" s="2575" t="s">
        <v>8058</v>
      </c>
      <c r="C69" s="2569" t="s">
        <v>277</v>
      </c>
      <c r="D69" s="5458">
        <v>18.78</v>
      </c>
      <c r="E69" s="2543">
        <f t="shared" si="7"/>
        <v>18.78</v>
      </c>
    </row>
    <row r="70" spans="1:6">
      <c r="A70" s="2574">
        <v>6904128</v>
      </c>
      <c r="B70" s="2575" t="s">
        <v>8060</v>
      </c>
      <c r="C70" s="2569" t="s">
        <v>434</v>
      </c>
      <c r="D70" s="5458">
        <v>21.85</v>
      </c>
      <c r="E70" s="2543">
        <f t="shared" si="7"/>
        <v>21.85</v>
      </c>
    </row>
    <row r="71" spans="1:6">
      <c r="A71" s="2574">
        <v>6904135</v>
      </c>
      <c r="B71" s="2575" t="s">
        <v>1565</v>
      </c>
      <c r="C71" s="2569" t="s">
        <v>8806</v>
      </c>
      <c r="D71" s="5458">
        <v>25.68</v>
      </c>
      <c r="E71" s="2543">
        <f t="shared" si="7"/>
        <v>25.68</v>
      </c>
    </row>
    <row r="72" spans="1:6">
      <c r="A72" s="2574">
        <v>6904142</v>
      </c>
      <c r="B72" s="2575" t="s">
        <v>1544</v>
      </c>
      <c r="C72" s="2569" t="s">
        <v>1087</v>
      </c>
      <c r="D72" s="5458">
        <v>41.14</v>
      </c>
      <c r="E72" s="2543">
        <f t="shared" si="7"/>
        <v>41.14</v>
      </c>
    </row>
    <row r="73" spans="1:6">
      <c r="A73" s="2574">
        <v>6904154</v>
      </c>
      <c r="B73" s="2575" t="s">
        <v>10888</v>
      </c>
      <c r="C73" s="2569" t="s">
        <v>286</v>
      </c>
      <c r="D73" s="5458">
        <v>53.36</v>
      </c>
      <c r="E73" s="2543">
        <f t="shared" si="7"/>
        <v>53.36</v>
      </c>
    </row>
    <row r="74" spans="1:6" s="1677" customFormat="1">
      <c r="A74" s="2576" t="s">
        <v>9785</v>
      </c>
      <c r="B74" s="2575"/>
      <c r="C74" s="2569"/>
      <c r="D74" s="2543"/>
      <c r="E74" s="5459"/>
      <c r="F74" s="5454"/>
    </row>
    <row r="75" spans="1:6">
      <c r="A75" s="2574">
        <v>6913015</v>
      </c>
      <c r="B75" s="2575" t="s">
        <v>7543</v>
      </c>
      <c r="C75" s="2569" t="s">
        <v>277</v>
      </c>
      <c r="D75" s="5458">
        <v>18.239999999999998</v>
      </c>
      <c r="E75" s="2543">
        <f t="shared" ref="E75:E81" si="8">D75-D75*$B$4</f>
        <v>18.239999999999998</v>
      </c>
    </row>
    <row r="76" spans="1:6">
      <c r="A76" s="2574">
        <v>6913018</v>
      </c>
      <c r="B76" s="2575" t="s">
        <v>3496</v>
      </c>
      <c r="C76" s="2569" t="s">
        <v>278</v>
      </c>
      <c r="D76" s="5458">
        <v>20.72</v>
      </c>
      <c r="E76" s="2543">
        <f t="shared" si="8"/>
        <v>20.72</v>
      </c>
    </row>
    <row r="77" spans="1:6">
      <c r="A77" s="2574">
        <v>6913022</v>
      </c>
      <c r="B77" s="2575" t="s">
        <v>8058</v>
      </c>
      <c r="C77" s="2569" t="s">
        <v>304</v>
      </c>
      <c r="D77" s="5458">
        <v>22.36</v>
      </c>
      <c r="E77" s="2543">
        <f t="shared" si="8"/>
        <v>22.36</v>
      </c>
    </row>
    <row r="78" spans="1:6">
      <c r="A78" s="2574">
        <v>6913028</v>
      </c>
      <c r="B78" s="2575" t="s">
        <v>8060</v>
      </c>
      <c r="C78" s="2569" t="s">
        <v>326</v>
      </c>
      <c r="D78" s="5458">
        <v>26.12</v>
      </c>
      <c r="E78" s="2543">
        <f t="shared" si="8"/>
        <v>26.12</v>
      </c>
    </row>
    <row r="79" spans="1:6">
      <c r="A79" s="2574">
        <v>6913035</v>
      </c>
      <c r="B79" s="2575" t="s">
        <v>1565</v>
      </c>
      <c r="C79" s="2569" t="s">
        <v>1045</v>
      </c>
      <c r="D79" s="5458">
        <v>32.99</v>
      </c>
      <c r="E79" s="2543">
        <f t="shared" si="8"/>
        <v>32.99</v>
      </c>
    </row>
    <row r="80" spans="1:6">
      <c r="A80" s="2574">
        <v>6913042</v>
      </c>
      <c r="B80" s="2575" t="s">
        <v>1544</v>
      </c>
      <c r="C80" s="2569" t="s">
        <v>327</v>
      </c>
      <c r="D80" s="5458">
        <v>46.98</v>
      </c>
      <c r="E80" s="2543">
        <f t="shared" si="8"/>
        <v>46.98</v>
      </c>
    </row>
    <row r="81" spans="1:6">
      <c r="A81" s="2574">
        <v>6913054</v>
      </c>
      <c r="B81" s="2575" t="s">
        <v>10888</v>
      </c>
      <c r="C81" s="2569" t="s">
        <v>623</v>
      </c>
      <c r="D81" s="5458">
        <v>56.06</v>
      </c>
      <c r="E81" s="2543">
        <f t="shared" si="8"/>
        <v>56.06</v>
      </c>
    </row>
    <row r="82" spans="1:6" s="1677" customFormat="1">
      <c r="A82" s="2576" t="s">
        <v>9786</v>
      </c>
      <c r="B82" s="2575"/>
      <c r="C82" s="2569"/>
      <c r="D82" s="2543"/>
      <c r="E82" s="5459"/>
      <c r="F82" s="5454"/>
    </row>
    <row r="83" spans="1:6">
      <c r="A83" s="2574">
        <v>69130181518</v>
      </c>
      <c r="B83" s="2575" t="s">
        <v>8122</v>
      </c>
      <c r="C83" s="2569" t="s">
        <v>278</v>
      </c>
      <c r="D83" s="5458">
        <v>18.149999999999999</v>
      </c>
      <c r="E83" s="2543">
        <f t="shared" ref="E83:E98" si="9">D83-D83*$B$4</f>
        <v>18.149999999999999</v>
      </c>
    </row>
    <row r="84" spans="1:6">
      <c r="A84" s="2574">
        <v>69130221522</v>
      </c>
      <c r="B84" s="2575" t="s">
        <v>687</v>
      </c>
      <c r="C84" s="2569" t="s">
        <v>306</v>
      </c>
      <c r="D84" s="5458">
        <v>19.149999999999999</v>
      </c>
      <c r="E84" s="2543">
        <f t="shared" si="9"/>
        <v>19.149999999999999</v>
      </c>
    </row>
    <row r="85" spans="1:6">
      <c r="A85" s="2574">
        <v>69130221822</v>
      </c>
      <c r="B85" s="2575" t="s">
        <v>8127</v>
      </c>
      <c r="C85" s="2569" t="s">
        <v>304</v>
      </c>
      <c r="D85" s="5458">
        <v>19.77</v>
      </c>
      <c r="E85" s="2543">
        <f t="shared" si="9"/>
        <v>19.77</v>
      </c>
    </row>
    <row r="86" spans="1:6">
      <c r="A86" s="2574">
        <v>69130281528</v>
      </c>
      <c r="B86" s="2575" t="s">
        <v>8068</v>
      </c>
      <c r="C86" s="2569" t="s">
        <v>316</v>
      </c>
      <c r="D86" s="5458">
        <v>23.15</v>
      </c>
      <c r="E86" s="2543">
        <f t="shared" si="9"/>
        <v>23.15</v>
      </c>
    </row>
    <row r="87" spans="1:6">
      <c r="A87" s="2574">
        <v>69130281828</v>
      </c>
      <c r="B87" s="2575" t="s">
        <v>8129</v>
      </c>
      <c r="C87" s="2569" t="s">
        <v>326</v>
      </c>
      <c r="D87" s="5458">
        <v>23.87</v>
      </c>
      <c r="E87" s="2543">
        <f t="shared" si="9"/>
        <v>23.87</v>
      </c>
    </row>
    <row r="88" spans="1:6">
      <c r="A88" s="2574">
        <v>69130282228</v>
      </c>
      <c r="B88" s="2575" t="s">
        <v>8070</v>
      </c>
      <c r="C88" s="2569" t="s">
        <v>326</v>
      </c>
      <c r="D88" s="5458">
        <v>25.01</v>
      </c>
      <c r="E88" s="2543">
        <f t="shared" si="9"/>
        <v>25.01</v>
      </c>
    </row>
    <row r="89" spans="1:6">
      <c r="A89" s="1729" t="s">
        <v>13527</v>
      </c>
      <c r="B89" s="2575" t="s">
        <v>8131</v>
      </c>
      <c r="C89" s="2569" t="s">
        <v>317</v>
      </c>
      <c r="D89" s="5458">
        <v>29.04</v>
      </c>
      <c r="E89" s="2543">
        <f t="shared" si="9"/>
        <v>29.04</v>
      </c>
    </row>
    <row r="90" spans="1:6">
      <c r="A90" s="2574">
        <v>69130352235</v>
      </c>
      <c r="B90" s="2575" t="s">
        <v>8072</v>
      </c>
      <c r="C90" s="2569" t="s">
        <v>1087</v>
      </c>
      <c r="D90" s="5458">
        <v>29.71</v>
      </c>
      <c r="E90" s="2543">
        <f t="shared" si="9"/>
        <v>29.71</v>
      </c>
    </row>
    <row r="91" spans="1:6">
      <c r="A91" s="2574">
        <v>69130352835</v>
      </c>
      <c r="B91" s="2575" t="s">
        <v>8074</v>
      </c>
      <c r="C91" s="2569" t="s">
        <v>1087</v>
      </c>
      <c r="D91" s="5458">
        <v>31.12</v>
      </c>
      <c r="E91" s="2543">
        <f t="shared" si="9"/>
        <v>31.12</v>
      </c>
    </row>
    <row r="92" spans="1:6">
      <c r="A92" s="2574">
        <v>69130422242</v>
      </c>
      <c r="B92" s="2575" t="s">
        <v>8808</v>
      </c>
      <c r="C92" s="2569" t="s">
        <v>1084</v>
      </c>
      <c r="D92" s="5458">
        <v>42.61</v>
      </c>
      <c r="E92" s="2543">
        <f t="shared" si="9"/>
        <v>42.61</v>
      </c>
    </row>
    <row r="93" spans="1:6">
      <c r="A93" s="2574">
        <v>69130422842</v>
      </c>
      <c r="B93" s="2575" t="s">
        <v>8807</v>
      </c>
      <c r="C93" s="2569" t="s">
        <v>1084</v>
      </c>
      <c r="D93" s="5458">
        <v>43.97</v>
      </c>
      <c r="E93" s="2543">
        <f t="shared" si="9"/>
        <v>43.97</v>
      </c>
    </row>
    <row r="94" spans="1:6">
      <c r="A94" s="2574">
        <v>69130423542</v>
      </c>
      <c r="B94" s="2575" t="s">
        <v>9052</v>
      </c>
      <c r="C94" s="2569" t="s">
        <v>327</v>
      </c>
      <c r="D94" s="5458">
        <v>45.36</v>
      </c>
      <c r="E94" s="2543">
        <f t="shared" si="9"/>
        <v>45.36</v>
      </c>
    </row>
    <row r="95" spans="1:6">
      <c r="A95" s="2574" t="s">
        <v>16305</v>
      </c>
      <c r="B95" s="2575" t="s">
        <v>9862</v>
      </c>
      <c r="C95" s="2569" t="s">
        <v>612</v>
      </c>
      <c r="D95" s="5458">
        <v>48.15</v>
      </c>
      <c r="E95" s="2543">
        <f t="shared" si="9"/>
        <v>48.15</v>
      </c>
    </row>
    <row r="96" spans="1:6">
      <c r="A96" s="2574">
        <v>69130542854</v>
      </c>
      <c r="B96" s="2575" t="s">
        <v>9863</v>
      </c>
      <c r="C96" s="2569" t="s">
        <v>612</v>
      </c>
      <c r="D96" s="5458">
        <v>49.53</v>
      </c>
      <c r="E96" s="2543">
        <f t="shared" si="9"/>
        <v>49.53</v>
      </c>
    </row>
    <row r="97" spans="1:6">
      <c r="A97" s="2574">
        <v>69130543554</v>
      </c>
      <c r="B97" s="2575" t="s">
        <v>9864</v>
      </c>
      <c r="C97" s="2569" t="s">
        <v>623</v>
      </c>
      <c r="D97" s="5458">
        <v>51.24</v>
      </c>
      <c r="E97" s="2543">
        <f t="shared" si="9"/>
        <v>51.24</v>
      </c>
    </row>
    <row r="98" spans="1:6">
      <c r="A98" s="2574">
        <v>69130544254</v>
      </c>
      <c r="B98" s="2575" t="s">
        <v>9865</v>
      </c>
      <c r="C98" s="2569" t="s">
        <v>623</v>
      </c>
      <c r="D98" s="5458">
        <v>52.65</v>
      </c>
      <c r="E98" s="2543">
        <f t="shared" si="9"/>
        <v>52.65</v>
      </c>
    </row>
    <row r="99" spans="1:6" s="650" customFormat="1">
      <c r="A99" s="2576" t="s">
        <v>9787</v>
      </c>
      <c r="B99" s="2577"/>
      <c r="C99" s="2578"/>
      <c r="D99" s="2543"/>
      <c r="E99" s="5009"/>
      <c r="F99" s="5454"/>
    </row>
    <row r="100" spans="1:6">
      <c r="A100" s="2574" t="s">
        <v>9743</v>
      </c>
      <c r="B100" s="2575" t="s">
        <v>688</v>
      </c>
      <c r="C100" s="2569" t="s">
        <v>278</v>
      </c>
      <c r="D100" s="5458">
        <v>19.940000000000001</v>
      </c>
      <c r="E100" s="2543">
        <f t="shared" ref="E100:E109" si="10">D100-D100*$B$4</f>
        <v>19.940000000000001</v>
      </c>
    </row>
    <row r="101" spans="1:6">
      <c r="A101" s="2574" t="s">
        <v>9744</v>
      </c>
      <c r="B101" s="2575" t="s">
        <v>8132</v>
      </c>
      <c r="C101" s="2569" t="s">
        <v>278</v>
      </c>
      <c r="D101" s="5458">
        <v>20.079999999999998</v>
      </c>
      <c r="E101" s="2543">
        <f t="shared" si="10"/>
        <v>20.079999999999998</v>
      </c>
    </row>
    <row r="102" spans="1:6">
      <c r="A102" s="2574" t="s">
        <v>9745</v>
      </c>
      <c r="B102" s="2575" t="s">
        <v>8133</v>
      </c>
      <c r="C102" s="2569" t="s">
        <v>313</v>
      </c>
      <c r="D102" s="5458">
        <v>21.87</v>
      </c>
      <c r="E102" s="2543">
        <f t="shared" si="10"/>
        <v>21.87</v>
      </c>
    </row>
    <row r="103" spans="1:6">
      <c r="A103" s="2574" t="s">
        <v>9746</v>
      </c>
      <c r="B103" s="2575" t="s">
        <v>8134</v>
      </c>
      <c r="C103" s="2569" t="s">
        <v>284</v>
      </c>
      <c r="D103" s="5458">
        <v>24.45</v>
      </c>
      <c r="E103" s="2543">
        <f t="shared" si="10"/>
        <v>24.45</v>
      </c>
    </row>
    <row r="104" spans="1:6">
      <c r="A104" s="2574" t="s">
        <v>9747</v>
      </c>
      <c r="B104" s="2575" t="s">
        <v>8135</v>
      </c>
      <c r="C104" s="2569" t="s">
        <v>326</v>
      </c>
      <c r="D104" s="5458">
        <v>24.06</v>
      </c>
      <c r="E104" s="2543">
        <f t="shared" si="10"/>
        <v>24.06</v>
      </c>
    </row>
    <row r="105" spans="1:6">
      <c r="A105" s="2574" t="s">
        <v>9748</v>
      </c>
      <c r="B105" s="2575" t="s">
        <v>8136</v>
      </c>
      <c r="C105" s="2569" t="s">
        <v>326</v>
      </c>
      <c r="D105" s="5458">
        <v>28.33</v>
      </c>
      <c r="E105" s="2543">
        <f t="shared" si="10"/>
        <v>28.33</v>
      </c>
    </row>
    <row r="106" spans="1:6">
      <c r="A106" s="2574" t="s">
        <v>9749</v>
      </c>
      <c r="B106" s="2575" t="s">
        <v>8138</v>
      </c>
      <c r="C106" s="2569" t="s">
        <v>317</v>
      </c>
      <c r="D106" s="5458">
        <v>28.95</v>
      </c>
      <c r="E106" s="2543">
        <f t="shared" si="10"/>
        <v>28.95</v>
      </c>
    </row>
    <row r="107" spans="1:6">
      <c r="A107" s="2574" t="s">
        <v>9750</v>
      </c>
      <c r="B107" s="2575" t="s">
        <v>9866</v>
      </c>
      <c r="C107" s="2569" t="s">
        <v>317</v>
      </c>
      <c r="D107" s="5458">
        <v>43.01</v>
      </c>
      <c r="E107" s="2543">
        <f t="shared" si="10"/>
        <v>43.01</v>
      </c>
    </row>
    <row r="108" spans="1:6">
      <c r="A108" s="2574" t="s">
        <v>9751</v>
      </c>
      <c r="B108" s="2575" t="s">
        <v>10889</v>
      </c>
      <c r="C108" s="2569" t="s">
        <v>280</v>
      </c>
      <c r="D108" s="5458">
        <v>35.31</v>
      </c>
      <c r="E108" s="2543">
        <f t="shared" si="10"/>
        <v>35.31</v>
      </c>
    </row>
    <row r="109" spans="1:6">
      <c r="A109" s="2574" t="s">
        <v>9752</v>
      </c>
      <c r="B109" s="2575" t="s">
        <v>10890</v>
      </c>
      <c r="C109" s="2569" t="s">
        <v>302</v>
      </c>
      <c r="D109" s="5458">
        <v>41.86</v>
      </c>
      <c r="E109" s="2543">
        <f t="shared" si="10"/>
        <v>41.86</v>
      </c>
    </row>
    <row r="110" spans="1:6" s="1677" customFormat="1">
      <c r="A110" s="2576" t="s">
        <v>9788</v>
      </c>
      <c r="B110" s="2575"/>
      <c r="C110" s="2569"/>
      <c r="D110" s="2543"/>
      <c r="E110" s="5008"/>
      <c r="F110" s="5454"/>
    </row>
    <row r="111" spans="1:6">
      <c r="A111" s="2574">
        <v>692431815</v>
      </c>
      <c r="B111" s="2575" t="s">
        <v>8078</v>
      </c>
      <c r="C111" s="2569" t="s">
        <v>322</v>
      </c>
      <c r="D111" s="5458">
        <v>8.4700000000000006</v>
      </c>
      <c r="E111" s="2543">
        <f t="shared" ref="E111:E122" si="11">D111-D111*$B$4</f>
        <v>8.4700000000000006</v>
      </c>
    </row>
    <row r="112" spans="1:6">
      <c r="A112" s="2574">
        <v>692432215</v>
      </c>
      <c r="B112" s="2575" t="s">
        <v>8079</v>
      </c>
      <c r="C112" s="2569" t="s">
        <v>276</v>
      </c>
      <c r="D112" s="5458">
        <v>9.41</v>
      </c>
      <c r="E112" s="2543">
        <f t="shared" si="11"/>
        <v>9.41</v>
      </c>
    </row>
    <row r="113" spans="1:6">
      <c r="A113" s="2574">
        <v>692432218</v>
      </c>
      <c r="B113" s="2575" t="s">
        <v>8080</v>
      </c>
      <c r="C113" s="2569" t="s">
        <v>276</v>
      </c>
      <c r="D113" s="5458">
        <v>9.69</v>
      </c>
      <c r="E113" s="2543">
        <f t="shared" si="11"/>
        <v>9.69</v>
      </c>
    </row>
    <row r="114" spans="1:6">
      <c r="A114" s="2574">
        <v>692432818</v>
      </c>
      <c r="B114" s="2575" t="s">
        <v>8082</v>
      </c>
      <c r="C114" s="2569" t="s">
        <v>444</v>
      </c>
      <c r="D114" s="5458">
        <v>10.75</v>
      </c>
      <c r="E114" s="2543">
        <f t="shared" si="11"/>
        <v>10.75</v>
      </c>
    </row>
    <row r="115" spans="1:6">
      <c r="A115" s="2574">
        <v>692432822</v>
      </c>
      <c r="B115" s="2575" t="s">
        <v>8083</v>
      </c>
      <c r="C115" s="2569" t="s">
        <v>431</v>
      </c>
      <c r="D115" s="5458">
        <v>10.94</v>
      </c>
      <c r="E115" s="2543">
        <f t="shared" si="11"/>
        <v>10.94</v>
      </c>
    </row>
    <row r="116" spans="1:6">
      <c r="A116" s="2574">
        <v>692433522</v>
      </c>
      <c r="B116" s="2575" t="s">
        <v>8084</v>
      </c>
      <c r="C116" s="2569" t="s">
        <v>8809</v>
      </c>
      <c r="D116" s="5458">
        <v>13.27</v>
      </c>
      <c r="E116" s="2543">
        <f t="shared" si="11"/>
        <v>13.27</v>
      </c>
    </row>
    <row r="117" spans="1:6">
      <c r="A117" s="2574">
        <v>692433528</v>
      </c>
      <c r="B117" s="2575" t="s">
        <v>8085</v>
      </c>
      <c r="C117" s="2569" t="s">
        <v>8700</v>
      </c>
      <c r="D117" s="5458">
        <v>16.36</v>
      </c>
      <c r="E117" s="2543">
        <f t="shared" si="11"/>
        <v>16.36</v>
      </c>
    </row>
    <row r="118" spans="1:6">
      <c r="A118" s="2574">
        <v>692434228</v>
      </c>
      <c r="B118" s="2575" t="s">
        <v>9870</v>
      </c>
      <c r="C118" s="2569" t="s">
        <v>323</v>
      </c>
      <c r="D118" s="5458">
        <v>43.97</v>
      </c>
      <c r="E118" s="2543">
        <f t="shared" si="11"/>
        <v>43.97</v>
      </c>
    </row>
    <row r="119" spans="1:6">
      <c r="A119" s="2574">
        <v>692434235</v>
      </c>
      <c r="B119" s="2575" t="s">
        <v>9871</v>
      </c>
      <c r="C119" s="2569" t="s">
        <v>323</v>
      </c>
      <c r="D119" s="5458">
        <v>17.29</v>
      </c>
      <c r="E119" s="2543">
        <f t="shared" si="11"/>
        <v>17.29</v>
      </c>
    </row>
    <row r="120" spans="1:6">
      <c r="A120" s="2574">
        <v>692435428</v>
      </c>
      <c r="B120" s="2575" t="s">
        <v>10891</v>
      </c>
      <c r="C120" s="2569" t="s">
        <v>317</v>
      </c>
      <c r="D120" s="5458">
        <v>48.8</v>
      </c>
      <c r="E120" s="2543">
        <f t="shared" si="11"/>
        <v>48.8</v>
      </c>
    </row>
    <row r="121" spans="1:6">
      <c r="A121" s="2574">
        <v>692435435</v>
      </c>
      <c r="B121" s="2575" t="s">
        <v>9872</v>
      </c>
      <c r="C121" s="2569" t="s">
        <v>317</v>
      </c>
      <c r="D121" s="5458">
        <v>51.04</v>
      </c>
      <c r="E121" s="2543">
        <f t="shared" si="11"/>
        <v>51.04</v>
      </c>
    </row>
    <row r="122" spans="1:6">
      <c r="A122" s="2574">
        <v>692435442</v>
      </c>
      <c r="B122" s="2575" t="s">
        <v>9873</v>
      </c>
      <c r="C122" s="2569" t="s">
        <v>317</v>
      </c>
      <c r="D122" s="5458">
        <v>29.38</v>
      </c>
      <c r="E122" s="2543">
        <f t="shared" si="11"/>
        <v>29.38</v>
      </c>
    </row>
    <row r="123" spans="1:6" s="1677" customFormat="1">
      <c r="A123" s="2576" t="s">
        <v>9789</v>
      </c>
      <c r="B123" s="2575"/>
      <c r="C123" s="2569"/>
      <c r="D123" s="2543"/>
      <c r="E123" s="5008"/>
      <c r="F123" s="5454"/>
    </row>
    <row r="124" spans="1:6">
      <c r="A124" s="2574" t="s">
        <v>9753</v>
      </c>
      <c r="B124" s="2575" t="s">
        <v>2090</v>
      </c>
      <c r="C124" s="2569" t="s">
        <v>427</v>
      </c>
      <c r="D124" s="5458">
        <v>14.85</v>
      </c>
      <c r="E124" s="2543">
        <f t="shared" ref="E124:E135" si="12">D124-D124*$B$4</f>
        <v>14.85</v>
      </c>
    </row>
    <row r="125" spans="1:6">
      <c r="A125" s="2574" t="s">
        <v>9754</v>
      </c>
      <c r="B125" s="2575" t="s">
        <v>8116</v>
      </c>
      <c r="C125" s="2569" t="s">
        <v>427</v>
      </c>
      <c r="D125" s="5458">
        <v>16.28</v>
      </c>
      <c r="E125" s="2543">
        <f t="shared" si="12"/>
        <v>16.28</v>
      </c>
    </row>
    <row r="126" spans="1:6">
      <c r="A126" s="2574" t="s">
        <v>9755</v>
      </c>
      <c r="B126" s="2575" t="s">
        <v>8117</v>
      </c>
      <c r="C126" s="2569" t="s">
        <v>684</v>
      </c>
      <c r="D126" s="5458">
        <v>16.16</v>
      </c>
      <c r="E126" s="2543">
        <f t="shared" si="12"/>
        <v>16.16</v>
      </c>
    </row>
    <row r="127" spans="1:6">
      <c r="A127" s="2574" t="s">
        <v>9756</v>
      </c>
      <c r="B127" s="2575" t="s">
        <v>8118</v>
      </c>
      <c r="C127" s="2569" t="s">
        <v>290</v>
      </c>
      <c r="D127" s="5458">
        <v>21.54</v>
      </c>
      <c r="E127" s="2543">
        <f t="shared" si="12"/>
        <v>21.54</v>
      </c>
    </row>
    <row r="128" spans="1:6">
      <c r="A128" s="2574" t="s">
        <v>9757</v>
      </c>
      <c r="B128" s="2575" t="s">
        <v>685</v>
      </c>
      <c r="C128" s="2569" t="s">
        <v>441</v>
      </c>
      <c r="D128" s="5458">
        <v>17.559999999999999</v>
      </c>
      <c r="E128" s="2543">
        <f t="shared" si="12"/>
        <v>17.559999999999999</v>
      </c>
    </row>
    <row r="129" spans="1:6">
      <c r="A129" s="2574" t="s">
        <v>9758</v>
      </c>
      <c r="B129" s="2575" t="s">
        <v>686</v>
      </c>
      <c r="C129" s="2569" t="s">
        <v>283</v>
      </c>
      <c r="D129" s="5458">
        <v>18.46</v>
      </c>
      <c r="E129" s="2543">
        <f t="shared" si="12"/>
        <v>18.46</v>
      </c>
    </row>
    <row r="130" spans="1:6">
      <c r="A130" s="2574" t="s">
        <v>9759</v>
      </c>
      <c r="B130" s="2575" t="s">
        <v>8120</v>
      </c>
      <c r="C130" s="2569" t="s">
        <v>568</v>
      </c>
      <c r="D130" s="5458">
        <v>23.36</v>
      </c>
      <c r="E130" s="2543">
        <f t="shared" si="12"/>
        <v>23.36</v>
      </c>
    </row>
    <row r="131" spans="1:6">
      <c r="A131" s="2574" t="s">
        <v>9760</v>
      </c>
      <c r="B131" s="2575" t="s">
        <v>8119</v>
      </c>
      <c r="C131" s="2569" t="s">
        <v>444</v>
      </c>
      <c r="D131" s="5458">
        <v>22.44</v>
      </c>
      <c r="E131" s="2543">
        <f t="shared" si="12"/>
        <v>22.44</v>
      </c>
    </row>
    <row r="132" spans="1:6">
      <c r="A132" s="2574" t="s">
        <v>9761</v>
      </c>
      <c r="B132" s="2575" t="s">
        <v>8149</v>
      </c>
      <c r="C132" s="2569" t="s">
        <v>8700</v>
      </c>
      <c r="D132" s="5458">
        <v>29.62</v>
      </c>
      <c r="E132" s="2543">
        <f t="shared" si="12"/>
        <v>29.62</v>
      </c>
    </row>
    <row r="133" spans="1:6">
      <c r="A133" s="2574" t="s">
        <v>9762</v>
      </c>
      <c r="B133" s="2575" t="s">
        <v>8121</v>
      </c>
      <c r="C133" s="2569" t="s">
        <v>323</v>
      </c>
      <c r="D133" s="5458">
        <v>34.08</v>
      </c>
      <c r="E133" s="2543">
        <f t="shared" si="12"/>
        <v>34.08</v>
      </c>
    </row>
    <row r="134" spans="1:6">
      <c r="A134" s="2574" t="s">
        <v>9763</v>
      </c>
      <c r="B134" s="2575" t="s">
        <v>8816</v>
      </c>
      <c r="C134" s="2569" t="s">
        <v>317</v>
      </c>
      <c r="D134" s="5458">
        <v>49.69</v>
      </c>
      <c r="E134" s="2543">
        <f t="shared" si="12"/>
        <v>49.69</v>
      </c>
    </row>
    <row r="135" spans="1:6">
      <c r="A135" s="2574" t="s">
        <v>9764</v>
      </c>
      <c r="B135" s="2575" t="s">
        <v>9874</v>
      </c>
      <c r="C135" s="2569" t="s">
        <v>280</v>
      </c>
      <c r="D135" s="5458">
        <v>66.66</v>
      </c>
      <c r="E135" s="2543">
        <f t="shared" si="12"/>
        <v>66.66</v>
      </c>
    </row>
    <row r="136" spans="1:6" s="650" customFormat="1">
      <c r="A136" s="2576" t="s">
        <v>9790</v>
      </c>
      <c r="B136" s="2577"/>
      <c r="C136" s="2578"/>
      <c r="D136" s="2543"/>
      <c r="E136" s="5009"/>
      <c r="F136" s="5454"/>
    </row>
    <row r="137" spans="1:6">
      <c r="A137" s="2574">
        <v>6927015</v>
      </c>
      <c r="B137" s="2575" t="s">
        <v>7543</v>
      </c>
      <c r="C137" s="2569" t="s">
        <v>322</v>
      </c>
      <c r="D137" s="5458">
        <v>7.88</v>
      </c>
      <c r="E137" s="2543">
        <f t="shared" ref="E137:E143" si="13">D137-D137*$B$4</f>
        <v>7.88</v>
      </c>
    </row>
    <row r="138" spans="1:6">
      <c r="A138" s="2574">
        <v>6927018</v>
      </c>
      <c r="B138" s="2575" t="s">
        <v>3496</v>
      </c>
      <c r="C138" s="2569" t="s">
        <v>276</v>
      </c>
      <c r="D138" s="5458">
        <v>8.4700000000000006</v>
      </c>
      <c r="E138" s="2543">
        <f t="shared" si="13"/>
        <v>8.4700000000000006</v>
      </c>
    </row>
    <row r="139" spans="1:6">
      <c r="A139" s="2574">
        <v>6927022</v>
      </c>
      <c r="B139" s="2575" t="s">
        <v>8058</v>
      </c>
      <c r="C139" s="2569" t="s">
        <v>283</v>
      </c>
      <c r="D139" s="5458">
        <v>9.84</v>
      </c>
      <c r="E139" s="2543">
        <f t="shared" si="13"/>
        <v>9.84</v>
      </c>
    </row>
    <row r="140" spans="1:6">
      <c r="A140" s="2574">
        <v>6927028</v>
      </c>
      <c r="B140" s="2575" t="s">
        <v>8060</v>
      </c>
      <c r="C140" s="2569" t="s">
        <v>434</v>
      </c>
      <c r="D140" s="5458">
        <v>11.13</v>
      </c>
      <c r="E140" s="2543">
        <f t="shared" si="13"/>
        <v>11.13</v>
      </c>
    </row>
    <row r="141" spans="1:6">
      <c r="A141" s="2574">
        <v>6927035</v>
      </c>
      <c r="B141" s="2575" t="s">
        <v>1565</v>
      </c>
      <c r="C141" s="2569" t="s">
        <v>336</v>
      </c>
      <c r="D141" s="5458">
        <v>13.8</v>
      </c>
      <c r="E141" s="2543">
        <f t="shared" si="13"/>
        <v>13.8</v>
      </c>
    </row>
    <row r="142" spans="1:6">
      <c r="A142" s="2574">
        <v>6927042</v>
      </c>
      <c r="B142" s="2575" t="s">
        <v>1544</v>
      </c>
      <c r="C142" s="2569" t="s">
        <v>317</v>
      </c>
      <c r="D142" s="5458">
        <v>18.71</v>
      </c>
      <c r="E142" s="2543">
        <f t="shared" si="13"/>
        <v>18.71</v>
      </c>
    </row>
    <row r="143" spans="1:6">
      <c r="A143" s="2574">
        <v>6927054</v>
      </c>
      <c r="B143" s="2575" t="s">
        <v>10888</v>
      </c>
      <c r="C143" s="2569" t="s">
        <v>1045</v>
      </c>
      <c r="D143" s="5458">
        <v>22.44</v>
      </c>
      <c r="E143" s="2543">
        <f t="shared" si="13"/>
        <v>22.44</v>
      </c>
    </row>
    <row r="144" spans="1:6" s="1677" customFormat="1">
      <c r="A144" s="2576" t="s">
        <v>9791</v>
      </c>
      <c r="B144" s="2575"/>
      <c r="C144" s="2569"/>
      <c r="D144" s="2543"/>
      <c r="E144" s="5008"/>
      <c r="F144" s="5454"/>
    </row>
    <row r="145" spans="1:6">
      <c r="A145" s="2574" t="s">
        <v>9765</v>
      </c>
      <c r="B145" s="2575" t="s">
        <v>2090</v>
      </c>
      <c r="C145" s="2569" t="s">
        <v>276</v>
      </c>
      <c r="D145" s="5458">
        <v>16.04</v>
      </c>
      <c r="E145" s="2543">
        <f t="shared" ref="E145:E154" si="14">D145-D145*$B$4</f>
        <v>16.04</v>
      </c>
    </row>
    <row r="146" spans="1:6">
      <c r="A146" s="2574" t="s">
        <v>9766</v>
      </c>
      <c r="B146" s="2575" t="s">
        <v>8116</v>
      </c>
      <c r="C146" s="2569" t="s">
        <v>276</v>
      </c>
      <c r="D146" s="5458">
        <v>16.829999999999998</v>
      </c>
      <c r="E146" s="2543">
        <f t="shared" si="14"/>
        <v>16.829999999999998</v>
      </c>
    </row>
    <row r="147" spans="1:6">
      <c r="A147" s="2574" t="s">
        <v>9767</v>
      </c>
      <c r="B147" s="2575" t="s">
        <v>8117</v>
      </c>
      <c r="C147" s="2569" t="s">
        <v>684</v>
      </c>
      <c r="D147" s="5458">
        <v>17.559999999999999</v>
      </c>
      <c r="E147" s="2543">
        <f t="shared" si="14"/>
        <v>17.559999999999999</v>
      </c>
    </row>
    <row r="148" spans="1:6">
      <c r="A148" s="2574" t="s">
        <v>9768</v>
      </c>
      <c r="B148" s="2575" t="s">
        <v>685</v>
      </c>
      <c r="C148" s="2569" t="s">
        <v>684</v>
      </c>
      <c r="D148" s="5458">
        <v>17.96</v>
      </c>
      <c r="E148" s="2543">
        <f t="shared" si="14"/>
        <v>17.96</v>
      </c>
    </row>
    <row r="149" spans="1:6">
      <c r="A149" s="2574" t="s">
        <v>9769</v>
      </c>
      <c r="B149" s="2575" t="s">
        <v>686</v>
      </c>
      <c r="C149" s="2569" t="s">
        <v>283</v>
      </c>
      <c r="D149" s="5458">
        <v>21.11</v>
      </c>
      <c r="E149" s="2543">
        <f t="shared" si="14"/>
        <v>21.11</v>
      </c>
    </row>
    <row r="150" spans="1:6">
      <c r="A150" s="2574" t="s">
        <v>9770</v>
      </c>
      <c r="B150" s="2575" t="s">
        <v>8120</v>
      </c>
      <c r="C150" s="2569" t="s">
        <v>434</v>
      </c>
      <c r="D150" s="5458">
        <v>32.74</v>
      </c>
      <c r="E150" s="2543">
        <f t="shared" si="14"/>
        <v>32.74</v>
      </c>
    </row>
    <row r="151" spans="1:6">
      <c r="A151" s="2574" t="s">
        <v>9771</v>
      </c>
      <c r="B151" s="2575" t="s">
        <v>8119</v>
      </c>
      <c r="C151" s="2569" t="s">
        <v>444</v>
      </c>
      <c r="D151" s="5458">
        <v>22.93</v>
      </c>
      <c r="E151" s="2543">
        <f t="shared" si="14"/>
        <v>22.93</v>
      </c>
    </row>
    <row r="152" spans="1:6">
      <c r="A152" s="2574" t="s">
        <v>9772</v>
      </c>
      <c r="B152" s="2575" t="s">
        <v>8121</v>
      </c>
      <c r="C152" s="2569" t="s">
        <v>1057</v>
      </c>
      <c r="D152" s="5458">
        <v>35.93</v>
      </c>
      <c r="E152" s="2543">
        <f t="shared" si="14"/>
        <v>35.93</v>
      </c>
    </row>
    <row r="153" spans="1:6">
      <c r="A153" s="2574" t="s">
        <v>9773</v>
      </c>
      <c r="B153" s="2575" t="s">
        <v>8816</v>
      </c>
      <c r="C153" s="2569" t="s">
        <v>1072</v>
      </c>
      <c r="D153" s="5458">
        <v>55.06</v>
      </c>
      <c r="E153" s="2543">
        <f t="shared" si="14"/>
        <v>55.06</v>
      </c>
    </row>
    <row r="154" spans="1:6">
      <c r="A154" s="2574" t="s">
        <v>9774</v>
      </c>
      <c r="B154" s="2575" t="s">
        <v>9874</v>
      </c>
      <c r="C154" s="2569" t="s">
        <v>280</v>
      </c>
      <c r="D154" s="5458">
        <v>82.32</v>
      </c>
      <c r="E154" s="2543">
        <f t="shared" si="14"/>
        <v>82.32</v>
      </c>
    </row>
    <row r="155" spans="1:6" s="1677" customFormat="1">
      <c r="A155" s="2576" t="s">
        <v>9792</v>
      </c>
      <c r="B155" s="2575"/>
      <c r="C155" s="2569"/>
      <c r="D155" s="2543"/>
      <c r="E155" s="5008"/>
      <c r="F155" s="5454"/>
    </row>
    <row r="156" spans="1:6">
      <c r="A156" s="2574" t="s">
        <v>9775</v>
      </c>
      <c r="B156" s="2575" t="s">
        <v>2090</v>
      </c>
      <c r="C156" s="2569" t="s">
        <v>311</v>
      </c>
      <c r="D156" s="5458">
        <v>25.75</v>
      </c>
      <c r="E156" s="2543">
        <f t="shared" ref="E156:E158" si="15">D156-D156*$B$4</f>
        <v>25.75</v>
      </c>
    </row>
    <row r="157" spans="1:6">
      <c r="A157" s="2574" t="s">
        <v>9776</v>
      </c>
      <c r="B157" s="2575" t="s">
        <v>8116</v>
      </c>
      <c r="C157" s="2569" t="s">
        <v>278</v>
      </c>
      <c r="D157" s="5458">
        <v>27.63</v>
      </c>
      <c r="E157" s="2543">
        <f t="shared" si="15"/>
        <v>27.63</v>
      </c>
    </row>
    <row r="158" spans="1:6">
      <c r="A158" s="2574" t="s">
        <v>9777</v>
      </c>
      <c r="B158" s="2575" t="s">
        <v>686</v>
      </c>
      <c r="C158" s="2569" t="s">
        <v>304</v>
      </c>
      <c r="D158" s="5458">
        <v>39.71</v>
      </c>
      <c r="E158" s="2543">
        <f t="shared" si="15"/>
        <v>39.71</v>
      </c>
    </row>
    <row r="159" spans="1:6" s="1677" customFormat="1">
      <c r="A159" s="2576" t="s">
        <v>9793</v>
      </c>
      <c r="B159" s="2575"/>
      <c r="C159" s="2569"/>
      <c r="D159" s="2543"/>
      <c r="E159" s="5008"/>
      <c r="F159" s="5454"/>
    </row>
    <row r="160" spans="1:6">
      <c r="A160" s="2574" t="s">
        <v>9778</v>
      </c>
      <c r="B160" s="2575" t="s">
        <v>10892</v>
      </c>
      <c r="C160" s="2569" t="s">
        <v>287</v>
      </c>
      <c r="D160" s="5458">
        <v>172.28</v>
      </c>
      <c r="E160" s="2543">
        <f t="shared" ref="E160:E161" si="16">D160-D160*$B$4</f>
        <v>172.28</v>
      </c>
    </row>
    <row r="161" spans="1:5">
      <c r="A161" s="2574" t="s">
        <v>9779</v>
      </c>
      <c r="B161" s="2575" t="s">
        <v>10893</v>
      </c>
      <c r="C161" s="2569" t="s">
        <v>289</v>
      </c>
      <c r="D161" s="5458">
        <v>211.96</v>
      </c>
      <c r="E161" s="2543">
        <f t="shared" si="16"/>
        <v>211.96</v>
      </c>
    </row>
    <row r="163" spans="1:5">
      <c r="A163" s="5264" t="s">
        <v>13528</v>
      </c>
    </row>
  </sheetData>
  <mergeCells count="1">
    <mergeCell ref="A1:E1"/>
  </mergeCells>
  <pageMargins left="0.7" right="0.7" top="0.75" bottom="0.75" header="0.3" footer="0.3"/>
  <pageSetup paperSize="9" orientation="portrait" r:id="rId1"/>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dimension ref="A1:G214"/>
  <sheetViews>
    <sheetView zoomScale="85" zoomScaleNormal="85" workbookViewId="0">
      <selection activeCell="J40" sqref="J40"/>
    </sheetView>
  </sheetViews>
  <sheetFormatPr defaultRowHeight="14.35"/>
  <cols>
    <col min="1" max="1" width="17.5859375" style="4532" customWidth="1"/>
    <col min="2" max="2" width="17.703125" style="4532" customWidth="1"/>
    <col min="3" max="3" width="14" style="464" bestFit="1" customWidth="1"/>
    <col min="4" max="4" width="15.5859375" style="4532" customWidth="1"/>
    <col min="5" max="5" width="24.41015625" style="4532" customWidth="1"/>
    <col min="6" max="6" width="11" bestFit="1" customWidth="1"/>
  </cols>
  <sheetData>
    <row r="1" spans="1:6" s="1677" customFormat="1" ht="15.35">
      <c r="A1" s="8718" t="s">
        <v>14178</v>
      </c>
      <c r="B1" s="8718"/>
      <c r="C1" s="8718"/>
      <c r="D1" s="8718"/>
      <c r="E1" s="8718"/>
    </row>
    <row r="2" spans="1:6" s="1677" customFormat="1">
      <c r="A2" s="4532"/>
      <c r="B2" s="4532"/>
      <c r="C2" s="1407"/>
      <c r="D2" s="4532"/>
      <c r="E2" s="3745"/>
    </row>
    <row r="3" spans="1:6" s="1677" customFormat="1">
      <c r="A3" s="4532"/>
      <c r="B3" s="4532"/>
      <c r="C3" s="1407"/>
      <c r="D3" s="4532"/>
      <c r="E3" s="3745"/>
    </row>
    <row r="4" spans="1:6" s="1677" customFormat="1">
      <c r="A4" s="18" t="s">
        <v>48</v>
      </c>
      <c r="B4" s="1680"/>
      <c r="C4" s="1407"/>
      <c r="D4" s="4532"/>
      <c r="E4" s="3745"/>
    </row>
    <row r="5" spans="1:6" s="1677" customFormat="1">
      <c r="A5" s="4532"/>
      <c r="B5" s="4532"/>
      <c r="C5" s="464"/>
      <c r="D5" s="4532"/>
      <c r="E5" s="4532"/>
    </row>
    <row r="6" spans="1:6" s="1677" customFormat="1" ht="28.7">
      <c r="A6" s="2544" t="s">
        <v>75</v>
      </c>
      <c r="B6" s="2545" t="s">
        <v>76</v>
      </c>
      <c r="C6" s="2567" t="s">
        <v>77</v>
      </c>
      <c r="D6" s="2546" t="s">
        <v>20547</v>
      </c>
      <c r="E6" s="2546" t="s">
        <v>19786</v>
      </c>
    </row>
    <row r="7" spans="1:6" s="1677" customFormat="1" ht="15.7">
      <c r="A7" s="4537" t="s">
        <v>14224</v>
      </c>
      <c r="B7" s="4537"/>
      <c r="C7" s="4537"/>
      <c r="D7" s="4537"/>
      <c r="E7" s="4537"/>
    </row>
    <row r="8" spans="1:6">
      <c r="A8" s="3639">
        <v>12450015</v>
      </c>
      <c r="B8" s="3640" t="s">
        <v>9801</v>
      </c>
      <c r="C8" s="3640" t="s">
        <v>9726</v>
      </c>
      <c r="D8" s="5458">
        <v>5.15</v>
      </c>
      <c r="E8" s="3081">
        <f>D8-D8*$B$4</f>
        <v>5.15</v>
      </c>
      <c r="F8" s="1681"/>
    </row>
    <row r="9" spans="1:6">
      <c r="A9" s="3639">
        <v>12450018</v>
      </c>
      <c r="B9" s="3640" t="s">
        <v>9802</v>
      </c>
      <c r="C9" s="3640" t="s">
        <v>9724</v>
      </c>
      <c r="D9" s="5458">
        <v>6.09</v>
      </c>
      <c r="E9" s="3081">
        <f t="shared" ref="E9:E14" si="0">D9-D9*$B$4</f>
        <v>6.09</v>
      </c>
      <c r="F9" s="5454"/>
    </row>
    <row r="10" spans="1:6">
      <c r="A10" s="3639">
        <v>12450022</v>
      </c>
      <c r="B10" s="3640" t="s">
        <v>9803</v>
      </c>
      <c r="C10" s="3640" t="s">
        <v>9727</v>
      </c>
      <c r="D10" s="5458">
        <v>8.4499999999999993</v>
      </c>
      <c r="E10" s="3081">
        <f t="shared" si="0"/>
        <v>8.4499999999999993</v>
      </c>
      <c r="F10" s="5454"/>
    </row>
    <row r="11" spans="1:6">
      <c r="A11" s="3639">
        <v>12450028</v>
      </c>
      <c r="B11" s="3640" t="s">
        <v>9804</v>
      </c>
      <c r="C11" s="3640" t="s">
        <v>9724</v>
      </c>
      <c r="D11" s="5458">
        <v>10.220000000000001</v>
      </c>
      <c r="E11" s="3081">
        <f t="shared" si="0"/>
        <v>10.220000000000001</v>
      </c>
      <c r="F11" s="5454"/>
    </row>
    <row r="12" spans="1:6">
      <c r="A12" s="3639">
        <v>12450035</v>
      </c>
      <c r="B12" s="3640" t="s">
        <v>9805</v>
      </c>
      <c r="C12" s="3640" t="s">
        <v>9728</v>
      </c>
      <c r="D12" s="5458">
        <v>13.37</v>
      </c>
      <c r="E12" s="3081">
        <f t="shared" si="0"/>
        <v>13.37</v>
      </c>
      <c r="F12" s="5454"/>
    </row>
    <row r="13" spans="1:6">
      <c r="A13" s="3639">
        <v>12450042</v>
      </c>
      <c r="B13" s="3640" t="s">
        <v>9806</v>
      </c>
      <c r="C13" s="3640" t="s">
        <v>9725</v>
      </c>
      <c r="D13" s="5458">
        <v>15.47</v>
      </c>
      <c r="E13" s="3081">
        <f t="shared" si="0"/>
        <v>15.47</v>
      </c>
      <c r="F13" s="5454"/>
    </row>
    <row r="14" spans="1:6">
      <c r="A14" s="3639">
        <v>12450054</v>
      </c>
      <c r="B14" s="3640" t="s">
        <v>9807</v>
      </c>
      <c r="C14" s="3640" t="s">
        <v>1096</v>
      </c>
      <c r="D14" s="5458">
        <v>19.600000000000001</v>
      </c>
      <c r="E14" s="3081">
        <f t="shared" si="0"/>
        <v>19.600000000000001</v>
      </c>
      <c r="F14" s="5454"/>
    </row>
    <row r="15" spans="1:6" s="3538" customFormat="1" ht="15.7">
      <c r="A15" s="4537" t="s">
        <v>14223</v>
      </c>
      <c r="B15" s="4537"/>
      <c r="C15" s="4537"/>
      <c r="D15" s="2706"/>
      <c r="E15" s="4537"/>
      <c r="F15" s="5454"/>
    </row>
    <row r="16" spans="1:6" s="3538" customFormat="1">
      <c r="A16" s="3641">
        <v>12400015</v>
      </c>
      <c r="B16" s="3640" t="s">
        <v>9801</v>
      </c>
      <c r="C16" s="3640" t="s">
        <v>9715</v>
      </c>
      <c r="D16" s="5458">
        <v>5.0999999999999996</v>
      </c>
      <c r="E16" s="3081">
        <f>D16-D16*$B$4</f>
        <v>5.0999999999999996</v>
      </c>
      <c r="F16" s="5454"/>
    </row>
    <row r="17" spans="1:6" s="3538" customFormat="1">
      <c r="A17" s="3641">
        <v>12400018</v>
      </c>
      <c r="B17" s="3640" t="s">
        <v>9802</v>
      </c>
      <c r="C17" s="3640" t="s">
        <v>14225</v>
      </c>
      <c r="D17" s="5458">
        <v>6.03</v>
      </c>
      <c r="E17" s="3081">
        <f t="shared" ref="E17:E22" si="1">D17-D17*$B$4</f>
        <v>6.03</v>
      </c>
      <c r="F17" s="5454"/>
    </row>
    <row r="18" spans="1:6" s="3538" customFormat="1">
      <c r="A18" s="3641">
        <v>12400022</v>
      </c>
      <c r="B18" s="3640" t="s">
        <v>9803</v>
      </c>
      <c r="C18" s="3640" t="s">
        <v>9717</v>
      </c>
      <c r="D18" s="5458">
        <v>8.3699999999999992</v>
      </c>
      <c r="E18" s="3081">
        <f t="shared" si="1"/>
        <v>8.3699999999999992</v>
      </c>
      <c r="F18" s="5454"/>
    </row>
    <row r="19" spans="1:6" s="3538" customFormat="1">
      <c r="A19" s="3641">
        <v>12400028</v>
      </c>
      <c r="B19" s="3640" t="s">
        <v>9804</v>
      </c>
      <c r="C19" s="3640" t="s">
        <v>9716</v>
      </c>
      <c r="D19" s="5458">
        <v>10.119999999999999</v>
      </c>
      <c r="E19" s="3081">
        <f t="shared" si="1"/>
        <v>10.119999999999999</v>
      </c>
      <c r="F19" s="5454"/>
    </row>
    <row r="20" spans="1:6" s="3538" customFormat="1">
      <c r="A20" s="3641">
        <v>12400035</v>
      </c>
      <c r="B20" s="3640" t="s">
        <v>9805</v>
      </c>
      <c r="C20" s="3640" t="s">
        <v>9718</v>
      </c>
      <c r="D20" s="5458">
        <v>13.24</v>
      </c>
      <c r="E20" s="3081">
        <f t="shared" si="1"/>
        <v>13.24</v>
      </c>
      <c r="F20" s="5454"/>
    </row>
    <row r="21" spans="1:6" s="3538" customFormat="1">
      <c r="A21" s="3641">
        <v>12400042</v>
      </c>
      <c r="B21" s="3640" t="s">
        <v>9806</v>
      </c>
      <c r="C21" s="3640" t="s">
        <v>9719</v>
      </c>
      <c r="D21" s="5458">
        <v>15.32</v>
      </c>
      <c r="E21" s="3081">
        <f t="shared" si="1"/>
        <v>15.32</v>
      </c>
      <c r="F21" s="5454"/>
    </row>
    <row r="22" spans="1:6" s="3538" customFormat="1">
      <c r="A22" s="3641">
        <v>12400054</v>
      </c>
      <c r="B22" s="3640" t="s">
        <v>9807</v>
      </c>
      <c r="C22" s="3640" t="s">
        <v>1091</v>
      </c>
      <c r="D22" s="5458">
        <v>19.41</v>
      </c>
      <c r="E22" s="3081">
        <f t="shared" si="1"/>
        <v>19.41</v>
      </c>
      <c r="F22" s="5454"/>
    </row>
    <row r="23" spans="1:6" s="5003" customFormat="1">
      <c r="D23" s="3745"/>
    </row>
    <row r="24" spans="1:6" s="5003" customFormat="1" ht="28.7">
      <c r="A24" s="2544" t="s">
        <v>75</v>
      </c>
      <c r="B24" s="2545" t="s">
        <v>76</v>
      </c>
      <c r="C24" s="2545" t="s">
        <v>77</v>
      </c>
      <c r="D24" s="2546" t="s">
        <v>20548</v>
      </c>
      <c r="E24" s="2546" t="s">
        <v>59</v>
      </c>
    </row>
    <row r="25" spans="1:6" ht="15.7">
      <c r="A25" s="4538" t="s">
        <v>9812</v>
      </c>
      <c r="B25" s="4538"/>
      <c r="C25" s="4538"/>
      <c r="D25" s="4538"/>
      <c r="E25" s="4538"/>
      <c r="F25" s="1691"/>
    </row>
    <row r="26" spans="1:6" s="1678" customFormat="1" ht="15.75" customHeight="1">
      <c r="A26" s="4545" t="s">
        <v>9878</v>
      </c>
      <c r="B26" s="4539"/>
      <c r="C26" s="4539"/>
      <c r="D26" s="2706"/>
      <c r="E26" s="4539"/>
      <c r="F26" s="1279"/>
    </row>
    <row r="27" spans="1:6">
      <c r="A27" s="3539" t="s">
        <v>9813</v>
      </c>
      <c r="B27" s="3642">
        <v>15</v>
      </c>
      <c r="C27" s="3640" t="s">
        <v>424</v>
      </c>
      <c r="D27" s="5458">
        <v>3.72</v>
      </c>
      <c r="E27" s="3081">
        <f t="shared" ref="E27:E41" si="2">D27-D27*$B$4</f>
        <v>3.72</v>
      </c>
      <c r="F27" s="1279"/>
    </row>
    <row r="28" spans="1:6">
      <c r="A28" s="3539" t="s">
        <v>9814</v>
      </c>
      <c r="B28" s="3642">
        <v>18</v>
      </c>
      <c r="C28" s="3640" t="s">
        <v>427</v>
      </c>
      <c r="D28" s="5458">
        <v>4.3</v>
      </c>
      <c r="E28" s="3081">
        <f t="shared" si="2"/>
        <v>4.3</v>
      </c>
      <c r="F28" s="1279"/>
    </row>
    <row r="29" spans="1:6">
      <c r="A29" s="3539" t="s">
        <v>9815</v>
      </c>
      <c r="B29" s="3642">
        <v>22</v>
      </c>
      <c r="C29" s="3640" t="s">
        <v>477</v>
      </c>
      <c r="D29" s="5458">
        <v>4.88</v>
      </c>
      <c r="E29" s="3081">
        <f t="shared" si="2"/>
        <v>4.88</v>
      </c>
      <c r="F29" s="1279"/>
    </row>
    <row r="30" spans="1:6">
      <c r="A30" s="3539" t="s">
        <v>9816</v>
      </c>
      <c r="B30" s="3642">
        <v>28</v>
      </c>
      <c r="C30" s="3640" t="s">
        <v>606</v>
      </c>
      <c r="D30" s="5458">
        <v>6.64</v>
      </c>
      <c r="E30" s="3081">
        <f t="shared" si="2"/>
        <v>6.64</v>
      </c>
      <c r="F30" s="1279"/>
    </row>
    <row r="31" spans="1:6">
      <c r="A31" s="3539" t="s">
        <v>9817</v>
      </c>
      <c r="B31" s="3642">
        <v>35</v>
      </c>
      <c r="C31" s="3640" t="s">
        <v>317</v>
      </c>
      <c r="D31" s="5458">
        <v>16.39</v>
      </c>
      <c r="E31" s="3081">
        <f t="shared" si="2"/>
        <v>16.39</v>
      </c>
      <c r="F31" s="1279"/>
    </row>
    <row r="32" spans="1:6">
      <c r="A32" s="3539" t="s">
        <v>9818</v>
      </c>
      <c r="B32" s="3642">
        <v>42</v>
      </c>
      <c r="C32" s="3640" t="s">
        <v>9875</v>
      </c>
      <c r="D32" s="5458">
        <v>26.37</v>
      </c>
      <c r="E32" s="3081">
        <f t="shared" si="2"/>
        <v>26.37</v>
      </c>
      <c r="F32" s="1279"/>
    </row>
    <row r="33" spans="1:6">
      <c r="A33" s="3539" t="s">
        <v>9819</v>
      </c>
      <c r="B33" s="3642">
        <v>54</v>
      </c>
      <c r="C33" s="3640" t="s">
        <v>302</v>
      </c>
      <c r="D33" s="5458">
        <v>31.59</v>
      </c>
      <c r="E33" s="3081">
        <f t="shared" si="2"/>
        <v>31.59</v>
      </c>
      <c r="F33" s="1279"/>
    </row>
    <row r="34" spans="1:6" s="642" customFormat="1">
      <c r="A34" s="3540" t="s">
        <v>11936</v>
      </c>
      <c r="B34" s="3541"/>
      <c r="C34" s="3035"/>
      <c r="D34" s="2706"/>
      <c r="E34" s="3542"/>
      <c r="F34" s="1279"/>
    </row>
    <row r="35" spans="1:6">
      <c r="A35" s="3539" t="s">
        <v>9820</v>
      </c>
      <c r="B35" s="3642">
        <v>15</v>
      </c>
      <c r="C35" s="3640" t="s">
        <v>322</v>
      </c>
      <c r="D35" s="5458">
        <v>3.72</v>
      </c>
      <c r="E35" s="3081">
        <f t="shared" si="2"/>
        <v>3.72</v>
      </c>
      <c r="F35" s="1279"/>
    </row>
    <row r="36" spans="1:6">
      <c r="A36" s="3539" t="s">
        <v>9821</v>
      </c>
      <c r="B36" s="3642">
        <v>18</v>
      </c>
      <c r="C36" s="3640" t="s">
        <v>276</v>
      </c>
      <c r="D36" s="5458">
        <v>4.3</v>
      </c>
      <c r="E36" s="3081">
        <f t="shared" si="2"/>
        <v>4.3</v>
      </c>
      <c r="F36" s="1279"/>
    </row>
    <row r="37" spans="1:6">
      <c r="A37" s="3539" t="s">
        <v>9822</v>
      </c>
      <c r="B37" s="3642">
        <v>22</v>
      </c>
      <c r="C37" s="3640" t="s">
        <v>477</v>
      </c>
      <c r="D37" s="5458">
        <v>4.88</v>
      </c>
      <c r="E37" s="3081">
        <f t="shared" si="2"/>
        <v>4.88</v>
      </c>
      <c r="F37" s="1279"/>
    </row>
    <row r="38" spans="1:6">
      <c r="A38" s="3539" t="s">
        <v>9823</v>
      </c>
      <c r="B38" s="3642">
        <v>28</v>
      </c>
      <c r="C38" s="3640" t="s">
        <v>436</v>
      </c>
      <c r="D38" s="5458">
        <v>6.64</v>
      </c>
      <c r="E38" s="3081">
        <f t="shared" si="2"/>
        <v>6.64</v>
      </c>
      <c r="F38" s="1279"/>
    </row>
    <row r="39" spans="1:6">
      <c r="A39" s="3539" t="s">
        <v>9824</v>
      </c>
      <c r="B39" s="3642">
        <v>35</v>
      </c>
      <c r="C39" s="3640" t="s">
        <v>317</v>
      </c>
      <c r="D39" s="5458">
        <v>16.39</v>
      </c>
      <c r="E39" s="3081">
        <f t="shared" si="2"/>
        <v>16.39</v>
      </c>
      <c r="F39" s="1279"/>
    </row>
    <row r="40" spans="1:6">
      <c r="A40" s="3539" t="s">
        <v>9825</v>
      </c>
      <c r="B40" s="3642">
        <v>42</v>
      </c>
      <c r="C40" s="3640" t="s">
        <v>1045</v>
      </c>
      <c r="D40" s="5458">
        <v>26.37</v>
      </c>
      <c r="E40" s="3081">
        <f t="shared" si="2"/>
        <v>26.37</v>
      </c>
      <c r="F40" s="1279"/>
    </row>
    <row r="41" spans="1:6">
      <c r="A41" s="3539" t="s">
        <v>9826</v>
      </c>
      <c r="B41" s="3642">
        <v>54</v>
      </c>
      <c r="C41" s="3640" t="s">
        <v>302</v>
      </c>
      <c r="D41" s="5458">
        <v>31.59</v>
      </c>
      <c r="E41" s="3081">
        <f t="shared" si="2"/>
        <v>31.59</v>
      </c>
      <c r="F41" s="1279"/>
    </row>
    <row r="42" spans="1:6" s="1677" customFormat="1">
      <c r="A42" s="3540" t="s">
        <v>9879</v>
      </c>
      <c r="B42" s="3642"/>
      <c r="C42" s="3640"/>
      <c r="D42" s="2706"/>
      <c r="E42" s="3081"/>
      <c r="F42" s="1279"/>
    </row>
    <row r="43" spans="1:6">
      <c r="A43" s="3539">
        <v>12404015</v>
      </c>
      <c r="B43" s="3642">
        <v>15</v>
      </c>
      <c r="C43" s="3640" t="s">
        <v>691</v>
      </c>
      <c r="D43" s="5458">
        <v>3.95</v>
      </c>
      <c r="E43" s="3081">
        <f t="shared" ref="E43:E49" si="3">D43-D43*$B$4</f>
        <v>3.95</v>
      </c>
      <c r="F43" s="1279"/>
    </row>
    <row r="44" spans="1:6">
      <c r="A44" s="3539">
        <v>12404018</v>
      </c>
      <c r="B44" s="3642">
        <v>18</v>
      </c>
      <c r="C44" s="3640" t="s">
        <v>427</v>
      </c>
      <c r="D44" s="5458">
        <v>4.13</v>
      </c>
      <c r="E44" s="3081">
        <f t="shared" si="3"/>
        <v>4.13</v>
      </c>
      <c r="F44" s="1279"/>
    </row>
    <row r="45" spans="1:6">
      <c r="A45" s="3539">
        <v>12404022</v>
      </c>
      <c r="B45" s="3642">
        <v>22</v>
      </c>
      <c r="C45" s="3640" t="s">
        <v>441</v>
      </c>
      <c r="D45" s="5458">
        <v>4.42</v>
      </c>
      <c r="E45" s="3081">
        <f t="shared" si="3"/>
        <v>4.42</v>
      </c>
      <c r="F45" s="1279"/>
    </row>
    <row r="46" spans="1:6">
      <c r="A46" s="3539">
        <v>12404028</v>
      </c>
      <c r="B46" s="3642">
        <v>28</v>
      </c>
      <c r="C46" s="3640" t="s">
        <v>568</v>
      </c>
      <c r="D46" s="5458">
        <v>6.64</v>
      </c>
      <c r="E46" s="3081">
        <f t="shared" si="3"/>
        <v>6.64</v>
      </c>
      <c r="F46" s="1279"/>
    </row>
    <row r="47" spans="1:6">
      <c r="A47" s="3539">
        <v>12404035</v>
      </c>
      <c r="B47" s="3642">
        <v>35</v>
      </c>
      <c r="C47" s="3640" t="s">
        <v>323</v>
      </c>
      <c r="D47" s="5458">
        <v>11.99</v>
      </c>
      <c r="E47" s="3081">
        <f t="shared" si="3"/>
        <v>11.99</v>
      </c>
      <c r="F47" s="1279"/>
    </row>
    <row r="48" spans="1:6">
      <c r="A48" s="3539">
        <v>12404042</v>
      </c>
      <c r="B48" s="3642">
        <v>42</v>
      </c>
      <c r="C48" s="3640" t="s">
        <v>317</v>
      </c>
      <c r="D48" s="5458">
        <v>15.97</v>
      </c>
      <c r="E48" s="3081">
        <f t="shared" si="3"/>
        <v>15.97</v>
      </c>
      <c r="F48" s="1279"/>
    </row>
    <row r="49" spans="1:6">
      <c r="A49" s="3539">
        <v>12404054</v>
      </c>
      <c r="B49" s="3642">
        <v>54</v>
      </c>
      <c r="C49" s="3640" t="s">
        <v>286</v>
      </c>
      <c r="D49" s="5458">
        <v>18.260000000000002</v>
      </c>
      <c r="E49" s="3081">
        <f t="shared" si="3"/>
        <v>18.260000000000002</v>
      </c>
      <c r="F49" s="1279"/>
    </row>
    <row r="50" spans="1:6" s="1677" customFormat="1">
      <c r="A50" s="3540" t="s">
        <v>9880</v>
      </c>
      <c r="B50" s="3642"/>
      <c r="C50" s="3640"/>
      <c r="D50" s="2706"/>
      <c r="E50" s="3081"/>
      <c r="F50" s="1279"/>
    </row>
    <row r="51" spans="1:6">
      <c r="A51" s="3539">
        <v>12404115</v>
      </c>
      <c r="B51" s="3642">
        <v>15</v>
      </c>
      <c r="C51" s="3640" t="s">
        <v>424</v>
      </c>
      <c r="D51" s="5458">
        <v>4.42</v>
      </c>
      <c r="E51" s="3081">
        <f t="shared" ref="E51:E57" si="4">D51-D51*$B$4</f>
        <v>4.42</v>
      </c>
      <c r="F51" s="1279"/>
    </row>
    <row r="52" spans="1:6">
      <c r="A52" s="3539">
        <v>12404118</v>
      </c>
      <c r="B52" s="3642">
        <v>18</v>
      </c>
      <c r="C52" s="3640" t="s">
        <v>427</v>
      </c>
      <c r="D52" s="5458">
        <v>4.62</v>
      </c>
      <c r="E52" s="3081">
        <f t="shared" si="4"/>
        <v>4.62</v>
      </c>
      <c r="F52" s="1279"/>
    </row>
    <row r="53" spans="1:6">
      <c r="A53" s="3539">
        <v>12404122</v>
      </c>
      <c r="B53" s="3642">
        <v>22</v>
      </c>
      <c r="C53" s="3640" t="s">
        <v>1048</v>
      </c>
      <c r="D53" s="5458">
        <v>4.91</v>
      </c>
      <c r="E53" s="3081">
        <f t="shared" si="4"/>
        <v>4.91</v>
      </c>
      <c r="F53" s="1279"/>
    </row>
    <row r="54" spans="1:6">
      <c r="A54" s="3539">
        <v>12404128</v>
      </c>
      <c r="B54" s="3642">
        <v>28</v>
      </c>
      <c r="C54" s="3640" t="s">
        <v>434</v>
      </c>
      <c r="D54" s="5458">
        <v>6.64</v>
      </c>
      <c r="E54" s="3081">
        <f t="shared" si="4"/>
        <v>6.64</v>
      </c>
      <c r="F54" s="1279"/>
    </row>
    <row r="55" spans="1:6">
      <c r="A55" s="3539">
        <v>12404135</v>
      </c>
      <c r="B55" s="3642">
        <v>35</v>
      </c>
      <c r="C55" s="3640" t="s">
        <v>323</v>
      </c>
      <c r="D55" s="5458">
        <v>12.95</v>
      </c>
      <c r="E55" s="3081">
        <f t="shared" si="4"/>
        <v>12.95</v>
      </c>
      <c r="F55" s="1279"/>
    </row>
    <row r="56" spans="1:6">
      <c r="A56" s="3539">
        <v>12404142</v>
      </c>
      <c r="B56" s="3642">
        <v>42</v>
      </c>
      <c r="C56" s="3640" t="s">
        <v>317</v>
      </c>
      <c r="D56" s="5458">
        <v>16.29</v>
      </c>
      <c r="E56" s="3081">
        <f t="shared" si="4"/>
        <v>16.29</v>
      </c>
      <c r="F56" s="1279"/>
    </row>
    <row r="57" spans="1:6">
      <c r="A57" s="3539">
        <v>12404154</v>
      </c>
      <c r="B57" s="3642">
        <v>54</v>
      </c>
      <c r="C57" s="3640" t="s">
        <v>327</v>
      </c>
      <c r="D57" s="5458">
        <v>18.34</v>
      </c>
      <c r="E57" s="3081">
        <f t="shared" si="4"/>
        <v>18.34</v>
      </c>
      <c r="F57" s="1279"/>
    </row>
    <row r="58" spans="1:6" s="3538" customFormat="1">
      <c r="A58" s="3540" t="s">
        <v>14180</v>
      </c>
      <c r="B58" s="3642"/>
      <c r="C58" s="3640"/>
      <c r="D58" s="2706"/>
      <c r="E58" s="3081"/>
      <c r="F58" s="1279"/>
    </row>
    <row r="59" spans="1:6" s="3538" customFormat="1">
      <c r="A59" s="3641" t="s">
        <v>14181</v>
      </c>
      <c r="B59" s="3643" t="s">
        <v>2090</v>
      </c>
      <c r="C59" s="3640" t="s">
        <v>283</v>
      </c>
      <c r="D59" s="5458">
        <v>9.76</v>
      </c>
      <c r="E59" s="3081">
        <f t="shared" ref="E59:E65" si="5">D59-D59*$B$4</f>
        <v>9.76</v>
      </c>
      <c r="F59" s="1279"/>
    </row>
    <row r="60" spans="1:6" s="3538" customFormat="1">
      <c r="A60" s="3641" t="s">
        <v>14182</v>
      </c>
      <c r="B60" s="3643" t="s">
        <v>8116</v>
      </c>
      <c r="C60" s="3640" t="s">
        <v>283</v>
      </c>
      <c r="D60" s="5458">
        <v>21.32</v>
      </c>
      <c r="E60" s="3081">
        <f t="shared" si="5"/>
        <v>21.32</v>
      </c>
      <c r="F60" s="1279"/>
    </row>
    <row r="61" spans="1:6" s="3538" customFormat="1">
      <c r="A61" s="3641" t="s">
        <v>14183</v>
      </c>
      <c r="B61" s="3643" t="s">
        <v>686</v>
      </c>
      <c r="C61" s="3640" t="s">
        <v>278</v>
      </c>
      <c r="D61" s="5458">
        <v>15.4</v>
      </c>
      <c r="E61" s="3081">
        <f t="shared" si="5"/>
        <v>15.4</v>
      </c>
      <c r="F61" s="1279"/>
    </row>
    <row r="62" spans="1:6" s="3538" customFormat="1">
      <c r="A62" s="3641" t="s">
        <v>14184</v>
      </c>
      <c r="B62" s="3643" t="s">
        <v>8120</v>
      </c>
      <c r="C62" s="3640" t="s">
        <v>295</v>
      </c>
      <c r="D62" s="5458">
        <v>27.45</v>
      </c>
      <c r="E62" s="3081">
        <f t="shared" si="5"/>
        <v>27.45</v>
      </c>
      <c r="F62" s="1279"/>
    </row>
    <row r="63" spans="1:6" s="3538" customFormat="1">
      <c r="A63" s="3641" t="s">
        <v>14185</v>
      </c>
      <c r="B63" s="3643" t="s">
        <v>8121</v>
      </c>
      <c r="C63" s="3640" t="s">
        <v>280</v>
      </c>
      <c r="D63" s="5458">
        <v>46.38</v>
      </c>
      <c r="E63" s="3081">
        <f t="shared" si="5"/>
        <v>46.38</v>
      </c>
      <c r="F63" s="1279"/>
    </row>
    <row r="64" spans="1:6" s="3538" customFormat="1">
      <c r="A64" s="3641" t="s">
        <v>14186</v>
      </c>
      <c r="B64" s="3643" t="s">
        <v>8816</v>
      </c>
      <c r="C64" s="3640" t="s">
        <v>302</v>
      </c>
      <c r="D64" s="5458">
        <v>59.83</v>
      </c>
      <c r="E64" s="3081">
        <f t="shared" si="5"/>
        <v>59.83</v>
      </c>
      <c r="F64" s="1279"/>
    </row>
    <row r="65" spans="1:6" s="3538" customFormat="1">
      <c r="A65" s="3641" t="s">
        <v>14187</v>
      </c>
      <c r="B65" s="3643" t="s">
        <v>9874</v>
      </c>
      <c r="C65" s="3640" t="s">
        <v>616</v>
      </c>
      <c r="D65" s="5458">
        <v>95.49</v>
      </c>
      <c r="E65" s="3081">
        <f t="shared" si="5"/>
        <v>95.49</v>
      </c>
      <c r="F65" s="1279"/>
    </row>
    <row r="66" spans="1:6" s="3538" customFormat="1">
      <c r="A66" s="3540" t="s">
        <v>14188</v>
      </c>
      <c r="B66" s="3642"/>
      <c r="C66" s="3640"/>
      <c r="D66" s="2706"/>
      <c r="E66" s="3081"/>
      <c r="F66" s="1279"/>
    </row>
    <row r="67" spans="1:6" s="3538" customFormat="1">
      <c r="A67" s="3641" t="s">
        <v>14189</v>
      </c>
      <c r="B67" s="3643" t="s">
        <v>2090</v>
      </c>
      <c r="C67" s="3640" t="s">
        <v>276</v>
      </c>
      <c r="D67" s="5458">
        <v>9.0500000000000007</v>
      </c>
      <c r="E67" s="3081">
        <f t="shared" ref="E67:E73" si="6">D67-D67*$B$4</f>
        <v>9.0500000000000007</v>
      </c>
      <c r="F67" s="1279"/>
    </row>
    <row r="68" spans="1:6" s="3538" customFormat="1">
      <c r="A68" s="3641" t="s">
        <v>14190</v>
      </c>
      <c r="B68" s="3643" t="s">
        <v>8116</v>
      </c>
      <c r="C68" s="3640" t="s">
        <v>1048</v>
      </c>
      <c r="D68" s="5458">
        <v>9.84</v>
      </c>
      <c r="E68" s="3081">
        <f t="shared" si="6"/>
        <v>9.84</v>
      </c>
      <c r="F68" s="1279"/>
    </row>
    <row r="69" spans="1:6" s="3538" customFormat="1">
      <c r="A69" s="3641" t="s">
        <v>14191</v>
      </c>
      <c r="B69" s="3643" t="s">
        <v>686</v>
      </c>
      <c r="C69" s="3640" t="s">
        <v>278</v>
      </c>
      <c r="D69" s="5458">
        <v>11.81</v>
      </c>
      <c r="E69" s="3081">
        <f t="shared" si="6"/>
        <v>11.81</v>
      </c>
      <c r="F69" s="1279"/>
    </row>
    <row r="70" spans="1:6" s="3538" customFormat="1">
      <c r="A70" s="3641" t="s">
        <v>14192</v>
      </c>
      <c r="B70" s="3643" t="s">
        <v>8120</v>
      </c>
      <c r="C70" s="3640" t="s">
        <v>316</v>
      </c>
      <c r="D70" s="5458">
        <v>17.7</v>
      </c>
      <c r="E70" s="3081">
        <f t="shared" si="6"/>
        <v>17.7</v>
      </c>
      <c r="F70" s="1279"/>
    </row>
    <row r="71" spans="1:6" s="3538" customFormat="1">
      <c r="A71" s="3641" t="s">
        <v>14193</v>
      </c>
      <c r="B71" s="3643" t="s">
        <v>8121</v>
      </c>
      <c r="C71" s="3640" t="s">
        <v>317</v>
      </c>
      <c r="D71" s="5458">
        <v>23.54</v>
      </c>
      <c r="E71" s="3081">
        <f t="shared" si="6"/>
        <v>23.54</v>
      </c>
      <c r="F71" s="1279"/>
    </row>
    <row r="72" spans="1:6" s="3538" customFormat="1">
      <c r="A72" s="3641" t="s">
        <v>14194</v>
      </c>
      <c r="B72" s="3643" t="s">
        <v>8816</v>
      </c>
      <c r="C72" s="3640" t="s">
        <v>302</v>
      </c>
      <c r="D72" s="5458">
        <v>34.840000000000003</v>
      </c>
      <c r="E72" s="3081">
        <f t="shared" si="6"/>
        <v>34.840000000000003</v>
      </c>
      <c r="F72" s="1279"/>
    </row>
    <row r="73" spans="1:6" s="3538" customFormat="1">
      <c r="A73" s="3641" t="s">
        <v>14195</v>
      </c>
      <c r="B73" s="3643" t="s">
        <v>9874</v>
      </c>
      <c r="C73" s="3640" t="s">
        <v>612</v>
      </c>
      <c r="D73" s="5458">
        <v>62.99</v>
      </c>
      <c r="E73" s="3081">
        <f t="shared" si="6"/>
        <v>62.99</v>
      </c>
      <c r="F73" s="1279"/>
    </row>
    <row r="74" spans="1:6" s="1677" customFormat="1">
      <c r="A74" s="3540" t="s">
        <v>9881</v>
      </c>
      <c r="B74" s="3642"/>
      <c r="C74" s="3640"/>
      <c r="D74" s="2706"/>
      <c r="E74" s="3081"/>
      <c r="F74" s="1279"/>
    </row>
    <row r="75" spans="1:6">
      <c r="A75" s="3539">
        <v>12413015</v>
      </c>
      <c r="B75" s="3642">
        <v>15</v>
      </c>
      <c r="C75" s="3640" t="s">
        <v>276</v>
      </c>
      <c r="D75" s="5458">
        <v>6.96</v>
      </c>
      <c r="E75" s="3081">
        <f t="shared" ref="E75:E81" si="7">D75-D75*$B$4</f>
        <v>6.96</v>
      </c>
      <c r="F75" s="1279"/>
    </row>
    <row r="76" spans="1:6">
      <c r="A76" s="3539">
        <v>12413018</v>
      </c>
      <c r="B76" s="3642">
        <v>18</v>
      </c>
      <c r="C76" s="3640" t="s">
        <v>283</v>
      </c>
      <c r="D76" s="5458">
        <v>7.53</v>
      </c>
      <c r="E76" s="3081">
        <f t="shared" si="7"/>
        <v>7.53</v>
      </c>
      <c r="F76" s="1279"/>
    </row>
    <row r="77" spans="1:6">
      <c r="A77" s="3539">
        <v>12413022</v>
      </c>
      <c r="B77" s="3642">
        <v>22</v>
      </c>
      <c r="C77" s="3640" t="s">
        <v>278</v>
      </c>
      <c r="D77" s="5458">
        <v>8.14</v>
      </c>
      <c r="E77" s="3081">
        <f t="shared" si="7"/>
        <v>8.14</v>
      </c>
      <c r="F77" s="1279"/>
    </row>
    <row r="78" spans="1:6">
      <c r="A78" s="3539">
        <v>12413028</v>
      </c>
      <c r="B78" s="3642">
        <v>28</v>
      </c>
      <c r="C78" s="3640" t="s">
        <v>316</v>
      </c>
      <c r="D78" s="5458">
        <v>10.81</v>
      </c>
      <c r="E78" s="3081">
        <f t="shared" si="7"/>
        <v>10.81</v>
      </c>
      <c r="F78" s="1279"/>
    </row>
    <row r="79" spans="1:6">
      <c r="A79" s="3539">
        <v>12413035</v>
      </c>
      <c r="B79" s="3642">
        <v>35</v>
      </c>
      <c r="C79" s="3640" t="s">
        <v>317</v>
      </c>
      <c r="D79" s="5458">
        <v>16.86</v>
      </c>
      <c r="E79" s="3081">
        <f t="shared" si="7"/>
        <v>16.86</v>
      </c>
      <c r="F79" s="1279"/>
    </row>
    <row r="80" spans="1:6">
      <c r="A80" s="3539">
        <v>12413042</v>
      </c>
      <c r="B80" s="3642">
        <v>42</v>
      </c>
      <c r="C80" s="3640" t="s">
        <v>280</v>
      </c>
      <c r="D80" s="5458">
        <v>24.84</v>
      </c>
      <c r="E80" s="3081">
        <f t="shared" si="7"/>
        <v>24.84</v>
      </c>
      <c r="F80" s="1279"/>
    </row>
    <row r="81" spans="1:6">
      <c r="A81" s="3539">
        <v>12413054</v>
      </c>
      <c r="B81" s="3642">
        <v>54</v>
      </c>
      <c r="C81" s="3640" t="s">
        <v>623</v>
      </c>
      <c r="D81" s="5458">
        <v>30</v>
      </c>
      <c r="E81" s="3081">
        <f t="shared" si="7"/>
        <v>30</v>
      </c>
      <c r="F81" s="1279"/>
    </row>
    <row r="82" spans="1:6" s="1677" customFormat="1">
      <c r="A82" s="3540" t="s">
        <v>9881</v>
      </c>
      <c r="B82" s="3642"/>
      <c r="C82" s="3640"/>
      <c r="D82" s="2706"/>
      <c r="E82" s="3081"/>
      <c r="F82" s="1279"/>
    </row>
    <row r="83" spans="1:6">
      <c r="A83" s="3539">
        <v>124130181518</v>
      </c>
      <c r="B83" s="3642" t="s">
        <v>8122</v>
      </c>
      <c r="C83" s="3640" t="s">
        <v>283</v>
      </c>
      <c r="D83" s="5458">
        <v>7.53</v>
      </c>
      <c r="E83" s="3081">
        <f t="shared" ref="E83:E101" si="8">D83-D83*$B$4</f>
        <v>7.53</v>
      </c>
      <c r="F83" s="1279"/>
    </row>
    <row r="84" spans="1:6">
      <c r="A84" s="3539">
        <v>124130221522</v>
      </c>
      <c r="B84" s="3642" t="s">
        <v>687</v>
      </c>
      <c r="C84" s="3640" t="s">
        <v>290</v>
      </c>
      <c r="D84" s="5458">
        <v>7.96</v>
      </c>
      <c r="E84" s="3081">
        <f t="shared" si="8"/>
        <v>7.96</v>
      </c>
      <c r="F84" s="1279"/>
    </row>
    <row r="85" spans="1:6">
      <c r="A85" s="3539">
        <v>124130221822</v>
      </c>
      <c r="B85" s="3642" t="s">
        <v>8127</v>
      </c>
      <c r="C85" s="3640" t="s">
        <v>290</v>
      </c>
      <c r="D85" s="5458">
        <v>8.14</v>
      </c>
      <c r="E85" s="3081">
        <f t="shared" si="8"/>
        <v>8.14</v>
      </c>
      <c r="F85" s="1279"/>
    </row>
    <row r="86" spans="1:6">
      <c r="A86" s="3539">
        <v>124130281528</v>
      </c>
      <c r="B86" s="3642" t="s">
        <v>8068</v>
      </c>
      <c r="C86" s="3640" t="s">
        <v>436</v>
      </c>
      <c r="D86" s="5458">
        <v>10.72</v>
      </c>
      <c r="E86" s="3081">
        <f t="shared" si="8"/>
        <v>10.72</v>
      </c>
      <c r="F86" s="1279"/>
    </row>
    <row r="87" spans="1:6">
      <c r="A87" s="3539">
        <v>124130281828</v>
      </c>
      <c r="B87" s="3642" t="s">
        <v>8129</v>
      </c>
      <c r="C87" s="3640" t="s">
        <v>436</v>
      </c>
      <c r="D87" s="5458">
        <v>11.06</v>
      </c>
      <c r="E87" s="3081">
        <f t="shared" si="8"/>
        <v>11.06</v>
      </c>
      <c r="F87" s="1279"/>
    </row>
    <row r="88" spans="1:6">
      <c r="A88" s="3539">
        <v>124130282222</v>
      </c>
      <c r="B88" s="3642" t="s">
        <v>8069</v>
      </c>
      <c r="C88" s="3640" t="s">
        <v>436</v>
      </c>
      <c r="D88" s="5458">
        <v>21</v>
      </c>
      <c r="E88" s="3081">
        <f t="shared" si="8"/>
        <v>21</v>
      </c>
      <c r="F88" s="1279"/>
    </row>
    <row r="89" spans="1:6">
      <c r="A89" s="3539">
        <v>124130282228</v>
      </c>
      <c r="B89" s="3642" t="s">
        <v>8070</v>
      </c>
      <c r="C89" s="3640" t="s">
        <v>313</v>
      </c>
      <c r="D89" s="5458">
        <v>11.66</v>
      </c>
      <c r="E89" s="3081">
        <f t="shared" si="8"/>
        <v>11.66</v>
      </c>
      <c r="F89" s="1279"/>
    </row>
    <row r="90" spans="1:6" s="3538" customFormat="1">
      <c r="A90" s="3641">
        <v>124130282822</v>
      </c>
      <c r="B90" s="3643" t="s">
        <v>8071</v>
      </c>
      <c r="C90" s="3640" t="s">
        <v>436</v>
      </c>
      <c r="D90" s="5458">
        <v>23.84</v>
      </c>
      <c r="E90" s="3081">
        <f t="shared" ref="E90" si="9">D90-D90*$B$4</f>
        <v>23.84</v>
      </c>
      <c r="F90" s="1279"/>
    </row>
    <row r="91" spans="1:6">
      <c r="A91" s="3539">
        <v>124130351535</v>
      </c>
      <c r="B91" s="3642" t="s">
        <v>8130</v>
      </c>
      <c r="C91" s="3640" t="s">
        <v>323</v>
      </c>
      <c r="D91" s="5458">
        <v>15.75</v>
      </c>
      <c r="E91" s="3081">
        <f t="shared" si="8"/>
        <v>15.75</v>
      </c>
      <c r="F91" s="1279"/>
    </row>
    <row r="92" spans="1:6">
      <c r="A92" s="3539">
        <v>124130351835</v>
      </c>
      <c r="B92" s="3642" t="s">
        <v>8131</v>
      </c>
      <c r="C92" s="3640" t="s">
        <v>323</v>
      </c>
      <c r="D92" s="5458">
        <v>16.649999999999999</v>
      </c>
      <c r="E92" s="3081">
        <f t="shared" si="8"/>
        <v>16.649999999999999</v>
      </c>
      <c r="F92" s="1279"/>
    </row>
    <row r="93" spans="1:6">
      <c r="A93" s="3539">
        <v>124130352235</v>
      </c>
      <c r="B93" s="3642" t="s">
        <v>8072</v>
      </c>
      <c r="C93" s="3640" t="s">
        <v>1057</v>
      </c>
      <c r="D93" s="5458">
        <v>16.940000000000001</v>
      </c>
      <c r="E93" s="3081">
        <f t="shared" si="8"/>
        <v>16.940000000000001</v>
      </c>
      <c r="F93" s="1279"/>
    </row>
    <row r="94" spans="1:6">
      <c r="A94" s="3539">
        <v>124130352835</v>
      </c>
      <c r="B94" s="3642" t="s">
        <v>8074</v>
      </c>
      <c r="C94" s="3640" t="s">
        <v>317</v>
      </c>
      <c r="D94" s="5458">
        <v>17.22</v>
      </c>
      <c r="E94" s="3081">
        <f t="shared" si="8"/>
        <v>17.22</v>
      </c>
      <c r="F94" s="1279"/>
    </row>
    <row r="95" spans="1:6" s="3538" customFormat="1">
      <c r="A95" s="3641">
        <v>124130422242</v>
      </c>
      <c r="B95" s="3643" t="s">
        <v>8808</v>
      </c>
      <c r="C95" s="3640" t="s">
        <v>1045</v>
      </c>
      <c r="D95" s="5458">
        <v>22.68</v>
      </c>
      <c r="E95" s="3081">
        <f t="shared" ref="E95" si="10">D95-D95*$B$4</f>
        <v>22.68</v>
      </c>
      <c r="F95" s="1279"/>
    </row>
    <row r="96" spans="1:6">
      <c r="A96" s="3539">
        <v>124130422842</v>
      </c>
      <c r="B96" s="3642" t="s">
        <v>8807</v>
      </c>
      <c r="C96" s="3640" t="s">
        <v>280</v>
      </c>
      <c r="D96" s="5458">
        <v>23.54</v>
      </c>
      <c r="E96" s="3081">
        <f t="shared" si="8"/>
        <v>23.54</v>
      </c>
      <c r="F96" s="1279"/>
    </row>
    <row r="97" spans="1:6">
      <c r="A97" s="3539">
        <v>124130423542</v>
      </c>
      <c r="B97" s="3642" t="s">
        <v>9052</v>
      </c>
      <c r="C97" s="3640" t="s">
        <v>280</v>
      </c>
      <c r="D97" s="5458">
        <v>22.98</v>
      </c>
      <c r="E97" s="3081">
        <f t="shared" si="8"/>
        <v>22.98</v>
      </c>
      <c r="F97" s="1279"/>
    </row>
    <row r="98" spans="1:6">
      <c r="A98" s="3539">
        <v>124130542254</v>
      </c>
      <c r="B98" s="3642" t="s">
        <v>9862</v>
      </c>
      <c r="C98" s="3640" t="s">
        <v>327</v>
      </c>
      <c r="D98" s="5458">
        <v>27.41</v>
      </c>
      <c r="E98" s="3081">
        <f t="shared" si="8"/>
        <v>27.41</v>
      </c>
      <c r="F98" s="1279"/>
    </row>
    <row r="99" spans="1:6">
      <c r="A99" s="3539">
        <v>124130542854</v>
      </c>
      <c r="B99" s="3642" t="s">
        <v>9863</v>
      </c>
      <c r="C99" s="3640" t="s">
        <v>286</v>
      </c>
      <c r="D99" s="5458">
        <v>27.93</v>
      </c>
      <c r="E99" s="3081">
        <f t="shared" si="8"/>
        <v>27.93</v>
      </c>
      <c r="F99" s="1279"/>
    </row>
    <row r="100" spans="1:6">
      <c r="A100" s="3539">
        <v>124130543554</v>
      </c>
      <c r="B100" s="3642" t="s">
        <v>9864</v>
      </c>
      <c r="C100" s="3640" t="s">
        <v>302</v>
      </c>
      <c r="D100" s="5458">
        <v>28.72</v>
      </c>
      <c r="E100" s="3081">
        <f t="shared" si="8"/>
        <v>28.72</v>
      </c>
      <c r="F100" s="1279"/>
    </row>
    <row r="101" spans="1:6">
      <c r="A101" s="3539">
        <v>124130544254</v>
      </c>
      <c r="B101" s="3642" t="s">
        <v>9865</v>
      </c>
      <c r="C101" s="3640" t="s">
        <v>612</v>
      </c>
      <c r="D101" s="5458">
        <v>30</v>
      </c>
      <c r="E101" s="3081">
        <f t="shared" si="8"/>
        <v>30</v>
      </c>
      <c r="F101" s="1279"/>
    </row>
    <row r="102" spans="1:6" s="1677" customFormat="1">
      <c r="A102" s="3540" t="s">
        <v>9882</v>
      </c>
      <c r="B102" s="3642"/>
      <c r="C102" s="3640"/>
      <c r="D102" s="2706"/>
      <c r="E102" s="3081"/>
      <c r="F102" s="1279"/>
    </row>
    <row r="103" spans="1:6">
      <c r="A103" s="3539" t="s">
        <v>9827</v>
      </c>
      <c r="B103" s="3642" t="s">
        <v>688</v>
      </c>
      <c r="C103" s="3640" t="s">
        <v>278</v>
      </c>
      <c r="D103" s="5458">
        <v>9.98</v>
      </c>
      <c r="E103" s="3081">
        <f t="shared" ref="E103:E113" si="11">D103-D103*$B$4</f>
        <v>9.98</v>
      </c>
      <c r="F103" s="1279"/>
    </row>
    <row r="104" spans="1:6">
      <c r="A104" s="3539" t="s">
        <v>9828</v>
      </c>
      <c r="B104" s="3642" t="s">
        <v>8132</v>
      </c>
      <c r="C104" s="3640" t="s">
        <v>304</v>
      </c>
      <c r="D104" s="5458">
        <v>9.98</v>
      </c>
      <c r="E104" s="3081">
        <f t="shared" si="11"/>
        <v>9.98</v>
      </c>
      <c r="F104" s="1279"/>
    </row>
    <row r="105" spans="1:6">
      <c r="A105" s="3539" t="s">
        <v>9829</v>
      </c>
      <c r="B105" s="3642" t="s">
        <v>8133</v>
      </c>
      <c r="C105" s="3640" t="s">
        <v>284</v>
      </c>
      <c r="D105" s="5458">
        <v>10.95</v>
      </c>
      <c r="E105" s="3081">
        <f t="shared" si="11"/>
        <v>10.95</v>
      </c>
      <c r="F105" s="1279"/>
    </row>
    <row r="106" spans="1:6" s="3538" customFormat="1">
      <c r="A106" s="3641" t="s">
        <v>14196</v>
      </c>
      <c r="B106" s="3643" t="s">
        <v>8135</v>
      </c>
      <c r="C106" s="3640" t="s">
        <v>295</v>
      </c>
      <c r="D106" s="5458">
        <v>12.78</v>
      </c>
      <c r="E106" s="3081">
        <f t="shared" si="11"/>
        <v>12.78</v>
      </c>
      <c r="F106" s="1279"/>
    </row>
    <row r="107" spans="1:6">
      <c r="A107" s="3539" t="s">
        <v>9830</v>
      </c>
      <c r="B107" s="3642" t="s">
        <v>8136</v>
      </c>
      <c r="C107" s="3640" t="s">
        <v>295</v>
      </c>
      <c r="D107" s="5458">
        <v>15.57</v>
      </c>
      <c r="E107" s="3081">
        <f t="shared" si="11"/>
        <v>15.57</v>
      </c>
      <c r="F107" s="1279"/>
    </row>
    <row r="108" spans="1:6" s="3538" customFormat="1">
      <c r="A108" s="3641" t="s">
        <v>14197</v>
      </c>
      <c r="B108" s="3643" t="s">
        <v>8137</v>
      </c>
      <c r="C108" s="3640" t="s">
        <v>285</v>
      </c>
      <c r="D108" s="5458">
        <v>19.5</v>
      </c>
      <c r="E108" s="3081">
        <f t="shared" ref="E108:E109" si="12">D108-D108*$B$4</f>
        <v>19.5</v>
      </c>
      <c r="F108" s="1279"/>
    </row>
    <row r="109" spans="1:6" s="3538" customFormat="1">
      <c r="A109" s="3641" t="s">
        <v>14198</v>
      </c>
      <c r="B109" s="3643" t="s">
        <v>8138</v>
      </c>
      <c r="C109" s="3640" t="s">
        <v>327</v>
      </c>
      <c r="D109" s="5458">
        <v>17.38</v>
      </c>
      <c r="E109" s="3081">
        <f t="shared" si="12"/>
        <v>17.38</v>
      </c>
      <c r="F109" s="1279"/>
    </row>
    <row r="110" spans="1:6">
      <c r="A110" s="3539" t="s">
        <v>9831</v>
      </c>
      <c r="B110" s="3642" t="s">
        <v>9866</v>
      </c>
      <c r="C110" s="3640" t="s">
        <v>1084</v>
      </c>
      <c r="D110" s="5458">
        <v>22.86</v>
      </c>
      <c r="E110" s="3081">
        <f t="shared" si="11"/>
        <v>22.86</v>
      </c>
      <c r="F110" s="1279"/>
    </row>
    <row r="111" spans="1:6" s="3538" customFormat="1">
      <c r="A111" s="3641" t="s">
        <v>14199</v>
      </c>
      <c r="B111" s="3643" t="s">
        <v>10900</v>
      </c>
      <c r="C111" s="3640" t="s">
        <v>327</v>
      </c>
      <c r="D111" s="5458">
        <v>23.75</v>
      </c>
      <c r="E111" s="3081">
        <f t="shared" si="11"/>
        <v>23.75</v>
      </c>
      <c r="F111" s="1279"/>
    </row>
    <row r="112" spans="1:6" s="3538" customFormat="1">
      <c r="A112" s="3641" t="s">
        <v>14200</v>
      </c>
      <c r="B112" s="3643" t="s">
        <v>10889</v>
      </c>
      <c r="C112" s="3640" t="s">
        <v>302</v>
      </c>
      <c r="D112" s="5458">
        <v>27.41</v>
      </c>
      <c r="E112" s="3081">
        <f t="shared" si="11"/>
        <v>27.41</v>
      </c>
      <c r="F112" s="1279"/>
    </row>
    <row r="113" spans="1:6" s="3538" customFormat="1">
      <c r="A113" s="3641" t="s">
        <v>14201</v>
      </c>
      <c r="B113" s="3643" t="s">
        <v>10890</v>
      </c>
      <c r="C113" s="3640" t="s">
        <v>623</v>
      </c>
      <c r="D113" s="5458">
        <v>30</v>
      </c>
      <c r="E113" s="3081">
        <f t="shared" si="11"/>
        <v>30</v>
      </c>
      <c r="F113" s="1279"/>
    </row>
    <row r="114" spans="1:6" s="1677" customFormat="1">
      <c r="A114" s="3540" t="s">
        <v>9883</v>
      </c>
      <c r="B114" s="3642"/>
      <c r="C114" s="3640"/>
      <c r="D114" s="2706"/>
      <c r="E114" s="3081"/>
      <c r="F114" s="1279"/>
    </row>
    <row r="115" spans="1:6">
      <c r="A115" s="3539">
        <v>12427015</v>
      </c>
      <c r="B115" s="3642">
        <v>15</v>
      </c>
      <c r="C115" s="3640" t="s">
        <v>691</v>
      </c>
      <c r="D115" s="5458">
        <v>2.59</v>
      </c>
      <c r="E115" s="3081">
        <f t="shared" ref="E115:E121" si="13">D115-D115*$B$4</f>
        <v>2.59</v>
      </c>
      <c r="F115" s="1279"/>
    </row>
    <row r="116" spans="1:6">
      <c r="A116" s="3539">
        <v>12427018</v>
      </c>
      <c r="B116" s="3642">
        <v>18</v>
      </c>
      <c r="C116" s="3640" t="s">
        <v>322</v>
      </c>
      <c r="D116" s="5458">
        <v>2.73</v>
      </c>
      <c r="E116" s="3081">
        <f t="shared" si="13"/>
        <v>2.73</v>
      </c>
      <c r="F116" s="1279"/>
    </row>
    <row r="117" spans="1:6">
      <c r="A117" s="3539">
        <v>12427022</v>
      </c>
      <c r="B117" s="3642">
        <v>22</v>
      </c>
      <c r="C117" s="3640" t="s">
        <v>1048</v>
      </c>
      <c r="D117" s="5458">
        <v>3.13</v>
      </c>
      <c r="E117" s="3081">
        <f t="shared" si="13"/>
        <v>3.13</v>
      </c>
      <c r="F117" s="1279"/>
    </row>
    <row r="118" spans="1:6">
      <c r="A118" s="3539">
        <v>12427028</v>
      </c>
      <c r="B118" s="3642">
        <v>28</v>
      </c>
      <c r="C118" s="3640" t="s">
        <v>9876</v>
      </c>
      <c r="D118" s="5458">
        <v>3.91</v>
      </c>
      <c r="E118" s="3081">
        <f t="shared" si="13"/>
        <v>3.91</v>
      </c>
      <c r="F118" s="1279"/>
    </row>
    <row r="119" spans="1:6">
      <c r="A119" s="3539">
        <v>12427035</v>
      </c>
      <c r="B119" s="3642">
        <v>35</v>
      </c>
      <c r="C119" s="3640" t="s">
        <v>336</v>
      </c>
      <c r="D119" s="5458">
        <v>6.49</v>
      </c>
      <c r="E119" s="3081">
        <f t="shared" si="13"/>
        <v>6.49</v>
      </c>
      <c r="F119" s="1279"/>
    </row>
    <row r="120" spans="1:6">
      <c r="A120" s="3539">
        <v>12427042</v>
      </c>
      <c r="B120" s="3642">
        <v>42</v>
      </c>
      <c r="C120" s="3640" t="s">
        <v>323</v>
      </c>
      <c r="D120" s="5458">
        <v>8.65</v>
      </c>
      <c r="E120" s="3081">
        <f t="shared" si="13"/>
        <v>8.65</v>
      </c>
      <c r="F120" s="1279"/>
    </row>
    <row r="121" spans="1:6">
      <c r="A121" s="3539">
        <v>12427054</v>
      </c>
      <c r="B121" s="3642">
        <v>54</v>
      </c>
      <c r="C121" s="3640" t="s">
        <v>1072</v>
      </c>
      <c r="D121" s="5458">
        <v>10.27</v>
      </c>
      <c r="E121" s="3081">
        <f t="shared" si="13"/>
        <v>10.27</v>
      </c>
      <c r="F121" s="1279"/>
    </row>
    <row r="122" spans="1:6" s="3538" customFormat="1">
      <c r="A122" s="3540" t="s">
        <v>14202</v>
      </c>
      <c r="B122" s="3642"/>
      <c r="C122" s="3640"/>
      <c r="D122" s="2706"/>
      <c r="E122" s="3081"/>
      <c r="F122" s="1279"/>
    </row>
    <row r="123" spans="1:6" s="3538" customFormat="1">
      <c r="A123" s="3641" t="s">
        <v>14203</v>
      </c>
      <c r="B123" s="3643" t="s">
        <v>7543</v>
      </c>
      <c r="C123" s="3640" t="s">
        <v>322</v>
      </c>
      <c r="D123" s="5458">
        <v>4.4800000000000004</v>
      </c>
      <c r="E123" s="3081">
        <f t="shared" ref="E123:E129" si="14">D123-D123*$B$4</f>
        <v>4.4800000000000004</v>
      </c>
      <c r="F123" s="1279"/>
    </row>
    <row r="124" spans="1:6" s="3538" customFormat="1">
      <c r="A124" s="3641" t="s">
        <v>14204</v>
      </c>
      <c r="B124" s="3643" t="s">
        <v>3496</v>
      </c>
      <c r="C124" s="3640" t="s">
        <v>427</v>
      </c>
      <c r="D124" s="5458">
        <v>4.55</v>
      </c>
      <c r="E124" s="3081">
        <f t="shared" si="14"/>
        <v>4.55</v>
      </c>
      <c r="F124" s="1279"/>
    </row>
    <row r="125" spans="1:6" s="3538" customFormat="1">
      <c r="A125" s="3641" t="s">
        <v>14205</v>
      </c>
      <c r="B125" s="3643" t="s">
        <v>8058</v>
      </c>
      <c r="C125" s="3640" t="s">
        <v>283</v>
      </c>
      <c r="D125" s="5458">
        <v>4.8899999999999997</v>
      </c>
      <c r="E125" s="3081">
        <f t="shared" si="14"/>
        <v>4.8899999999999997</v>
      </c>
      <c r="F125" s="1279"/>
    </row>
    <row r="126" spans="1:6" s="3538" customFormat="1">
      <c r="A126" s="3641" t="s">
        <v>14206</v>
      </c>
      <c r="B126" s="3643" t="s">
        <v>8060</v>
      </c>
      <c r="C126" s="3640" t="s">
        <v>434</v>
      </c>
      <c r="D126" s="5458">
        <v>5.56</v>
      </c>
      <c r="E126" s="3081">
        <f t="shared" si="14"/>
        <v>5.56</v>
      </c>
      <c r="F126" s="1279"/>
    </row>
    <row r="127" spans="1:6" s="3538" customFormat="1">
      <c r="A127" s="3641" t="s">
        <v>14207</v>
      </c>
      <c r="B127" s="3643" t="s">
        <v>1565</v>
      </c>
      <c r="C127" s="3640" t="s">
        <v>336</v>
      </c>
      <c r="D127" s="5458">
        <v>10.02</v>
      </c>
      <c r="E127" s="3081">
        <f t="shared" si="14"/>
        <v>10.02</v>
      </c>
      <c r="F127" s="1279"/>
    </row>
    <row r="128" spans="1:6" s="3538" customFormat="1">
      <c r="A128" s="3641" t="s">
        <v>14208</v>
      </c>
      <c r="B128" s="3643" t="s">
        <v>1544</v>
      </c>
      <c r="C128" s="3640" t="s">
        <v>323</v>
      </c>
      <c r="D128" s="5458">
        <v>10.9</v>
      </c>
      <c r="E128" s="3081">
        <f t="shared" si="14"/>
        <v>10.9</v>
      </c>
      <c r="F128" s="1279"/>
    </row>
    <row r="129" spans="1:6" s="3538" customFormat="1">
      <c r="A129" s="3641" t="s">
        <v>14209</v>
      </c>
      <c r="B129" s="3643" t="s">
        <v>10888</v>
      </c>
      <c r="C129" s="3640" t="s">
        <v>1045</v>
      </c>
      <c r="D129" s="5458">
        <v>13.03</v>
      </c>
      <c r="E129" s="3081">
        <f t="shared" si="14"/>
        <v>13.03</v>
      </c>
      <c r="F129" s="1279"/>
    </row>
    <row r="130" spans="1:6" s="1677" customFormat="1">
      <c r="A130" s="3540" t="s">
        <v>9884</v>
      </c>
      <c r="B130" s="3642"/>
      <c r="C130" s="3640"/>
      <c r="D130" s="2706"/>
      <c r="E130" s="3081"/>
      <c r="F130" s="1279"/>
    </row>
    <row r="131" spans="1:6">
      <c r="A131" s="3539">
        <v>1242401815</v>
      </c>
      <c r="B131" s="3642" t="s">
        <v>8075</v>
      </c>
      <c r="C131" s="3640" t="s">
        <v>424</v>
      </c>
      <c r="D131" s="5458">
        <v>8.48</v>
      </c>
      <c r="E131" s="3081">
        <f t="shared" ref="E131:E144" si="15">D131-D131*$B$4</f>
        <v>8.48</v>
      </c>
      <c r="F131" s="1279"/>
    </row>
    <row r="132" spans="1:6">
      <c r="A132" s="3539">
        <v>1242402215</v>
      </c>
      <c r="B132" s="3642" t="s">
        <v>8086</v>
      </c>
      <c r="C132" s="3640" t="s">
        <v>427</v>
      </c>
      <c r="D132" s="5458">
        <v>9.26</v>
      </c>
      <c r="E132" s="3081">
        <f t="shared" si="15"/>
        <v>9.26</v>
      </c>
      <c r="F132" s="1279"/>
    </row>
    <row r="133" spans="1:6">
      <c r="A133" s="3539">
        <v>1242402218</v>
      </c>
      <c r="B133" s="3642" t="s">
        <v>8087</v>
      </c>
      <c r="C133" s="3640" t="s">
        <v>427</v>
      </c>
      <c r="D133" s="5458">
        <v>9.3699999999999992</v>
      </c>
      <c r="E133" s="3081">
        <f t="shared" si="15"/>
        <v>9.3699999999999992</v>
      </c>
      <c r="F133" s="1279"/>
    </row>
    <row r="134" spans="1:6">
      <c r="A134" s="3539">
        <v>1242402815</v>
      </c>
      <c r="B134" s="3642" t="s">
        <v>8141</v>
      </c>
      <c r="C134" s="3640" t="s">
        <v>8184</v>
      </c>
      <c r="D134" s="5458">
        <v>11.08</v>
      </c>
      <c r="E134" s="3081">
        <f t="shared" si="15"/>
        <v>11.08</v>
      </c>
      <c r="F134" s="1279"/>
    </row>
    <row r="135" spans="1:6">
      <c r="A135" s="3539">
        <v>1242402818</v>
      </c>
      <c r="B135" s="3642" t="s">
        <v>8142</v>
      </c>
      <c r="C135" s="3640" t="s">
        <v>566</v>
      </c>
      <c r="D135" s="5458">
        <v>10.83</v>
      </c>
      <c r="E135" s="3081">
        <f t="shared" si="15"/>
        <v>10.83</v>
      </c>
      <c r="F135" s="1279"/>
    </row>
    <row r="136" spans="1:6">
      <c r="A136" s="3539">
        <v>1242402822</v>
      </c>
      <c r="B136" s="3642" t="s">
        <v>8076</v>
      </c>
      <c r="C136" s="3640" t="s">
        <v>4783</v>
      </c>
      <c r="D136" s="5458">
        <v>10.56</v>
      </c>
      <c r="E136" s="3081">
        <f t="shared" si="15"/>
        <v>10.56</v>
      </c>
      <c r="F136" s="1279"/>
    </row>
    <row r="137" spans="1:6">
      <c r="A137" s="3539">
        <v>1242403522</v>
      </c>
      <c r="B137" s="3642" t="s">
        <v>8143</v>
      </c>
      <c r="C137" s="3640" t="s">
        <v>680</v>
      </c>
      <c r="D137" s="5458">
        <v>14.87</v>
      </c>
      <c r="E137" s="3081">
        <f t="shared" si="15"/>
        <v>14.87</v>
      </c>
      <c r="F137" s="1279"/>
    </row>
    <row r="138" spans="1:6">
      <c r="A138" s="3539">
        <v>1242403528</v>
      </c>
      <c r="B138" s="3642" t="s">
        <v>8077</v>
      </c>
      <c r="C138" s="3640" t="s">
        <v>8814</v>
      </c>
      <c r="D138" s="5458">
        <v>14.93</v>
      </c>
      <c r="E138" s="3081">
        <f t="shared" si="15"/>
        <v>14.93</v>
      </c>
      <c r="F138" s="1279"/>
    </row>
    <row r="139" spans="1:6">
      <c r="A139" s="3539">
        <v>1242404222</v>
      </c>
      <c r="B139" s="3642" t="s">
        <v>8810</v>
      </c>
      <c r="C139" s="3640" t="s">
        <v>8809</v>
      </c>
      <c r="D139" s="5458">
        <v>23.94</v>
      </c>
      <c r="E139" s="3081">
        <f t="shared" si="15"/>
        <v>23.94</v>
      </c>
      <c r="F139" s="1279"/>
    </row>
    <row r="140" spans="1:6">
      <c r="A140" s="3539">
        <v>1242404228</v>
      </c>
      <c r="B140" s="3642" t="s">
        <v>8812</v>
      </c>
      <c r="C140" s="3640" t="s">
        <v>8700</v>
      </c>
      <c r="D140" s="5458">
        <v>22.43</v>
      </c>
      <c r="E140" s="3081">
        <f t="shared" si="15"/>
        <v>22.43</v>
      </c>
      <c r="F140" s="1279"/>
    </row>
    <row r="141" spans="1:6">
      <c r="A141" s="3539">
        <v>1242404235</v>
      </c>
      <c r="B141" s="3642" t="s">
        <v>8811</v>
      </c>
      <c r="C141" s="3640" t="s">
        <v>8806</v>
      </c>
      <c r="D141" s="5458">
        <v>22.21</v>
      </c>
      <c r="E141" s="3081">
        <f t="shared" si="15"/>
        <v>22.21</v>
      </c>
      <c r="F141" s="1279"/>
    </row>
    <row r="142" spans="1:6" s="3538" customFormat="1">
      <c r="A142" s="3641">
        <v>1242405428</v>
      </c>
      <c r="B142" s="3643" t="s">
        <v>14210</v>
      </c>
      <c r="C142" s="3640" t="s">
        <v>14226</v>
      </c>
      <c r="D142" s="5458">
        <v>26.02</v>
      </c>
      <c r="E142" s="3081">
        <f t="shared" si="15"/>
        <v>26.02</v>
      </c>
      <c r="F142" s="1279"/>
    </row>
    <row r="143" spans="1:6">
      <c r="A143" s="3539">
        <v>1242405435</v>
      </c>
      <c r="B143" s="3642" t="s">
        <v>9867</v>
      </c>
      <c r="C143" s="3640" t="s">
        <v>317</v>
      </c>
      <c r="D143" s="5458">
        <v>26.02</v>
      </c>
      <c r="E143" s="3081">
        <f t="shared" si="15"/>
        <v>26.02</v>
      </c>
      <c r="F143" s="1279"/>
    </row>
    <row r="144" spans="1:6">
      <c r="A144" s="3539">
        <v>1242405442</v>
      </c>
      <c r="B144" s="3642" t="s">
        <v>9868</v>
      </c>
      <c r="C144" s="3640" t="s">
        <v>317</v>
      </c>
      <c r="D144" s="5458">
        <v>24.9</v>
      </c>
      <c r="E144" s="3081">
        <f t="shared" si="15"/>
        <v>24.9</v>
      </c>
      <c r="F144" s="1279"/>
    </row>
    <row r="145" spans="1:6" s="1677" customFormat="1">
      <c r="A145" s="3540" t="s">
        <v>9885</v>
      </c>
      <c r="B145" s="3642"/>
      <c r="C145" s="3640"/>
      <c r="D145" s="2706"/>
      <c r="E145" s="3081"/>
      <c r="F145" s="1279"/>
    </row>
    <row r="146" spans="1:6">
      <c r="A146" s="3539">
        <v>1242431815</v>
      </c>
      <c r="B146" s="3642" t="s">
        <v>8078</v>
      </c>
      <c r="C146" s="3640" t="s">
        <v>8098</v>
      </c>
      <c r="D146" s="5458">
        <v>2.91</v>
      </c>
      <c r="E146" s="3081">
        <f t="shared" ref="E146:E158" si="16">D146-D146*$B$4</f>
        <v>2.91</v>
      </c>
      <c r="F146" s="1279"/>
    </row>
    <row r="147" spans="1:6">
      <c r="A147" s="3539">
        <v>1242432215</v>
      </c>
      <c r="B147" s="3642" t="s">
        <v>8079</v>
      </c>
      <c r="C147" s="3640" t="s">
        <v>322</v>
      </c>
      <c r="D147" s="5458">
        <v>3.9</v>
      </c>
      <c r="E147" s="3081">
        <f t="shared" si="16"/>
        <v>3.9</v>
      </c>
      <c r="F147" s="1279"/>
    </row>
    <row r="148" spans="1:6">
      <c r="A148" s="3539">
        <v>1242432218</v>
      </c>
      <c r="B148" s="3642" t="s">
        <v>8080</v>
      </c>
      <c r="C148" s="3640" t="s">
        <v>427</v>
      </c>
      <c r="D148" s="5458">
        <v>3.59</v>
      </c>
      <c r="E148" s="3081">
        <f t="shared" si="16"/>
        <v>3.59</v>
      </c>
      <c r="F148" s="1279"/>
    </row>
    <row r="149" spans="1:6">
      <c r="A149" s="3539">
        <v>1242432815</v>
      </c>
      <c r="B149" s="3642" t="s">
        <v>8081</v>
      </c>
      <c r="C149" s="3640" t="s">
        <v>8099</v>
      </c>
      <c r="D149" s="5458">
        <v>8.25</v>
      </c>
      <c r="E149" s="3081">
        <f t="shared" si="16"/>
        <v>8.25</v>
      </c>
      <c r="F149" s="1279"/>
    </row>
    <row r="150" spans="1:6">
      <c r="A150" s="3539">
        <v>1242432818</v>
      </c>
      <c r="B150" s="3642" t="s">
        <v>8082</v>
      </c>
      <c r="C150" s="3640" t="s">
        <v>566</v>
      </c>
      <c r="D150" s="5458">
        <v>4.6399999999999997</v>
      </c>
      <c r="E150" s="3081">
        <f t="shared" si="16"/>
        <v>4.6399999999999997</v>
      </c>
      <c r="F150" s="1279"/>
    </row>
    <row r="151" spans="1:6">
      <c r="A151" s="3539">
        <v>1242432822</v>
      </c>
      <c r="B151" s="3642" t="s">
        <v>8083</v>
      </c>
      <c r="C151" s="3640" t="s">
        <v>431</v>
      </c>
      <c r="D151" s="5458">
        <v>4.41</v>
      </c>
      <c r="E151" s="3081">
        <f t="shared" si="16"/>
        <v>4.41</v>
      </c>
      <c r="F151" s="1279"/>
    </row>
    <row r="152" spans="1:6">
      <c r="A152" s="3539">
        <v>1242433522</v>
      </c>
      <c r="B152" s="3642" t="s">
        <v>8084</v>
      </c>
      <c r="C152" s="3640" t="s">
        <v>8814</v>
      </c>
      <c r="D152" s="5458">
        <v>5.64</v>
      </c>
      <c r="E152" s="3081">
        <f t="shared" si="16"/>
        <v>5.64</v>
      </c>
      <c r="F152" s="1279"/>
    </row>
    <row r="153" spans="1:6">
      <c r="A153" s="3539">
        <v>1242433528</v>
      </c>
      <c r="B153" s="3642" t="s">
        <v>8085</v>
      </c>
      <c r="C153" s="3640" t="s">
        <v>8809</v>
      </c>
      <c r="D153" s="5458">
        <v>5.0199999999999996</v>
      </c>
      <c r="E153" s="3081">
        <f t="shared" si="16"/>
        <v>5.0199999999999996</v>
      </c>
      <c r="F153" s="1279"/>
    </row>
    <row r="154" spans="1:6">
      <c r="A154" s="3539">
        <v>1242434222</v>
      </c>
      <c r="B154" s="3642" t="s">
        <v>9869</v>
      </c>
      <c r="C154" s="3640" t="s">
        <v>8809</v>
      </c>
      <c r="D154" s="5458">
        <v>17.16</v>
      </c>
      <c r="E154" s="3081">
        <f t="shared" si="16"/>
        <v>17.16</v>
      </c>
      <c r="F154" s="1279"/>
    </row>
    <row r="155" spans="1:6">
      <c r="A155" s="3539">
        <v>1242434228</v>
      </c>
      <c r="B155" s="3642" t="s">
        <v>9870</v>
      </c>
      <c r="C155" s="3640" t="s">
        <v>336</v>
      </c>
      <c r="D155" s="5458">
        <v>8.5299999999999994</v>
      </c>
      <c r="E155" s="3081">
        <f t="shared" si="16"/>
        <v>8.5299999999999994</v>
      </c>
      <c r="F155" s="1279"/>
    </row>
    <row r="156" spans="1:6">
      <c r="A156" s="3539">
        <v>1242434235</v>
      </c>
      <c r="B156" s="3642" t="s">
        <v>9871</v>
      </c>
      <c r="C156" s="3640" t="s">
        <v>8700</v>
      </c>
      <c r="D156" s="5458">
        <v>8.35</v>
      </c>
      <c r="E156" s="3081">
        <f t="shared" si="16"/>
        <v>8.35</v>
      </c>
      <c r="F156" s="1279"/>
    </row>
    <row r="157" spans="1:6">
      <c r="A157" s="3539">
        <v>1242435435</v>
      </c>
      <c r="B157" s="3642" t="s">
        <v>9872</v>
      </c>
      <c r="C157" s="3640" t="s">
        <v>323</v>
      </c>
      <c r="D157" s="5458">
        <v>10.9</v>
      </c>
      <c r="E157" s="3081">
        <f t="shared" si="16"/>
        <v>10.9</v>
      </c>
      <c r="F157" s="1279"/>
    </row>
    <row r="158" spans="1:6">
      <c r="A158" s="3539">
        <v>1242435442</v>
      </c>
      <c r="B158" s="3642" t="s">
        <v>9873</v>
      </c>
      <c r="C158" s="3640" t="s">
        <v>1057</v>
      </c>
      <c r="D158" s="5458">
        <v>10.45</v>
      </c>
      <c r="E158" s="3081">
        <f t="shared" si="16"/>
        <v>10.45</v>
      </c>
      <c r="F158" s="1279"/>
    </row>
    <row r="159" spans="1:6" s="1677" customFormat="1">
      <c r="A159" s="3540" t="s">
        <v>9886</v>
      </c>
      <c r="B159" s="3642"/>
      <c r="C159" s="3640"/>
      <c r="D159" s="2706"/>
      <c r="E159" s="3081"/>
      <c r="F159" s="1279"/>
    </row>
    <row r="160" spans="1:6">
      <c r="A160" s="3539" t="s">
        <v>9832</v>
      </c>
      <c r="B160" s="3642" t="s">
        <v>2090</v>
      </c>
      <c r="C160" s="3640" t="s">
        <v>276</v>
      </c>
      <c r="D160" s="5458">
        <v>7.85</v>
      </c>
      <c r="E160" s="3081">
        <f t="shared" ref="E160:E174" si="17">D160-D160*$B$4</f>
        <v>7.85</v>
      </c>
      <c r="F160" s="1279"/>
    </row>
    <row r="161" spans="1:6" s="3538" customFormat="1">
      <c r="A161" s="3641" t="s">
        <v>14211</v>
      </c>
      <c r="B161" s="3643" t="s">
        <v>8146</v>
      </c>
      <c r="C161" s="3640" t="s">
        <v>283</v>
      </c>
      <c r="D161" s="5458">
        <v>11.4</v>
      </c>
      <c r="E161" s="3081">
        <f t="shared" si="17"/>
        <v>11.4</v>
      </c>
      <c r="F161" s="1279"/>
    </row>
    <row r="162" spans="1:6">
      <c r="A162" s="3539" t="s">
        <v>9833</v>
      </c>
      <c r="B162" s="3642" t="s">
        <v>8116</v>
      </c>
      <c r="C162" s="3640" t="s">
        <v>283</v>
      </c>
      <c r="D162" s="5458">
        <v>8.2100000000000009</v>
      </c>
      <c r="E162" s="3081">
        <f t="shared" si="17"/>
        <v>8.2100000000000009</v>
      </c>
      <c r="F162" s="1279"/>
    </row>
    <row r="163" spans="1:6">
      <c r="A163" s="3539" t="s">
        <v>9834</v>
      </c>
      <c r="B163" s="3642" t="s">
        <v>8117</v>
      </c>
      <c r="C163" s="3640" t="s">
        <v>283</v>
      </c>
      <c r="D163" s="5458">
        <v>9.41</v>
      </c>
      <c r="E163" s="3081">
        <f t="shared" si="17"/>
        <v>9.41</v>
      </c>
      <c r="F163" s="1279"/>
    </row>
    <row r="164" spans="1:6">
      <c r="A164" s="3539" t="s">
        <v>9835</v>
      </c>
      <c r="B164" s="3642" t="s">
        <v>685</v>
      </c>
      <c r="C164" s="3640" t="s">
        <v>290</v>
      </c>
      <c r="D164" s="5458">
        <v>9.41</v>
      </c>
      <c r="E164" s="3081">
        <f t="shared" si="17"/>
        <v>9.41</v>
      </c>
      <c r="F164" s="1279"/>
    </row>
    <row r="165" spans="1:6">
      <c r="A165" s="3539" t="s">
        <v>9836</v>
      </c>
      <c r="B165" s="3642" t="s">
        <v>686</v>
      </c>
      <c r="C165" s="3640" t="s">
        <v>290</v>
      </c>
      <c r="D165" s="5458">
        <v>9.41</v>
      </c>
      <c r="E165" s="3081">
        <f t="shared" si="17"/>
        <v>9.41</v>
      </c>
      <c r="F165" s="1279"/>
    </row>
    <row r="166" spans="1:6" s="3538" customFormat="1">
      <c r="A166" s="3641" t="s">
        <v>14212</v>
      </c>
      <c r="B166" s="3643" t="s">
        <v>8118</v>
      </c>
      <c r="C166" s="3640" t="s">
        <v>278</v>
      </c>
      <c r="D166" s="5458">
        <v>11.98</v>
      </c>
      <c r="E166" s="3081">
        <f t="shared" ref="E166" si="18">D166-D166*$B$4</f>
        <v>11.98</v>
      </c>
      <c r="F166" s="1279"/>
    </row>
    <row r="167" spans="1:6">
      <c r="A167" s="3539" t="s">
        <v>9837</v>
      </c>
      <c r="B167" s="3642" t="s">
        <v>8119</v>
      </c>
      <c r="C167" s="3640" t="s">
        <v>313</v>
      </c>
      <c r="D167" s="5458">
        <v>12.32</v>
      </c>
      <c r="E167" s="3081">
        <f t="shared" si="17"/>
        <v>12.32</v>
      </c>
      <c r="F167" s="1279"/>
    </row>
    <row r="168" spans="1:6">
      <c r="A168" s="3539" t="s">
        <v>9838</v>
      </c>
      <c r="B168" s="3642" t="s">
        <v>8120</v>
      </c>
      <c r="C168" s="3640" t="s">
        <v>313</v>
      </c>
      <c r="D168" s="5458">
        <v>11.99</v>
      </c>
      <c r="E168" s="3081">
        <f t="shared" si="17"/>
        <v>11.99</v>
      </c>
      <c r="F168" s="1279"/>
    </row>
    <row r="169" spans="1:6">
      <c r="A169" s="3539" t="s">
        <v>9839</v>
      </c>
      <c r="B169" s="3642" t="s">
        <v>8148</v>
      </c>
      <c r="C169" s="3640" t="s">
        <v>279</v>
      </c>
      <c r="D169" s="5458">
        <v>16.579999999999998</v>
      </c>
      <c r="E169" s="3081">
        <f t="shared" si="17"/>
        <v>16.579999999999998</v>
      </c>
      <c r="F169" s="1279"/>
    </row>
    <row r="170" spans="1:6">
      <c r="A170" s="3539" t="s">
        <v>9840</v>
      </c>
      <c r="B170" s="3642" t="s">
        <v>8149</v>
      </c>
      <c r="C170" s="3640" t="s">
        <v>317</v>
      </c>
      <c r="D170" s="5458">
        <v>15.37</v>
      </c>
      <c r="E170" s="3081">
        <f t="shared" si="17"/>
        <v>15.37</v>
      </c>
      <c r="F170" s="1279"/>
    </row>
    <row r="171" spans="1:6">
      <c r="A171" s="3539" t="s">
        <v>9841</v>
      </c>
      <c r="B171" s="3642" t="s">
        <v>8121</v>
      </c>
      <c r="C171" s="3640" t="s">
        <v>317</v>
      </c>
      <c r="D171" s="5458">
        <v>15.37</v>
      </c>
      <c r="E171" s="3081">
        <f t="shared" si="17"/>
        <v>15.37</v>
      </c>
      <c r="F171" s="1279"/>
    </row>
    <row r="172" spans="1:6">
      <c r="A172" s="3539" t="s">
        <v>9842</v>
      </c>
      <c r="B172" s="3642" t="s">
        <v>8815</v>
      </c>
      <c r="C172" s="3640" t="s">
        <v>317</v>
      </c>
      <c r="D172" s="5458">
        <v>24.84</v>
      </c>
      <c r="E172" s="3081">
        <f t="shared" si="17"/>
        <v>24.84</v>
      </c>
      <c r="F172" s="1279"/>
    </row>
    <row r="173" spans="1:6">
      <c r="A173" s="3539" t="s">
        <v>9843</v>
      </c>
      <c r="B173" s="3642" t="s">
        <v>8816</v>
      </c>
      <c r="C173" s="3640" t="s">
        <v>1045</v>
      </c>
      <c r="D173" s="5458">
        <v>17.12</v>
      </c>
      <c r="E173" s="3081">
        <f t="shared" si="17"/>
        <v>17.12</v>
      </c>
      <c r="F173" s="1279"/>
    </row>
    <row r="174" spans="1:6">
      <c r="A174" s="3539" t="s">
        <v>9844</v>
      </c>
      <c r="B174" s="3642" t="s">
        <v>9874</v>
      </c>
      <c r="C174" s="3640" t="s">
        <v>327</v>
      </c>
      <c r="D174" s="5458">
        <v>26.62</v>
      </c>
      <c r="E174" s="3081">
        <f t="shared" si="17"/>
        <v>26.62</v>
      </c>
      <c r="F174" s="1279"/>
    </row>
    <row r="175" spans="1:6" s="1677" customFormat="1">
      <c r="A175" s="3540" t="s">
        <v>9887</v>
      </c>
      <c r="B175" s="3642"/>
      <c r="C175" s="3640"/>
      <c r="D175" s="2706"/>
      <c r="E175" s="3081"/>
      <c r="F175" s="1279"/>
    </row>
    <row r="176" spans="1:6">
      <c r="A176" s="3539" t="s">
        <v>9845</v>
      </c>
      <c r="B176" s="3642" t="s">
        <v>2090</v>
      </c>
      <c r="C176" s="3640" t="s">
        <v>1048</v>
      </c>
      <c r="D176" s="5458">
        <v>7.85</v>
      </c>
      <c r="E176" s="3081">
        <f t="shared" ref="E176:E185" si="19">D176-D176*$B$4</f>
        <v>7.85</v>
      </c>
      <c r="F176" s="1279"/>
    </row>
    <row r="177" spans="1:6">
      <c r="A177" s="3539" t="s">
        <v>9846</v>
      </c>
      <c r="B177" s="3642" t="s">
        <v>8116</v>
      </c>
      <c r="C177" s="3640" t="s">
        <v>283</v>
      </c>
      <c r="D177" s="5458">
        <v>7.96</v>
      </c>
      <c r="E177" s="3081">
        <f t="shared" si="19"/>
        <v>7.96</v>
      </c>
      <c r="F177" s="1279"/>
    </row>
    <row r="178" spans="1:6" s="3538" customFormat="1">
      <c r="A178" s="3641" t="s">
        <v>14213</v>
      </c>
      <c r="B178" s="3643" t="s">
        <v>8117</v>
      </c>
      <c r="C178" s="3640" t="s">
        <v>277</v>
      </c>
      <c r="D178" s="5458">
        <v>9.41</v>
      </c>
      <c r="E178" s="3081">
        <f t="shared" si="19"/>
        <v>9.41</v>
      </c>
      <c r="F178" s="1279"/>
    </row>
    <row r="179" spans="1:6" s="3538" customFormat="1">
      <c r="A179" s="3641" t="s">
        <v>14214</v>
      </c>
      <c r="B179" s="3643" t="s">
        <v>685</v>
      </c>
      <c r="C179" s="3640" t="s">
        <v>290</v>
      </c>
      <c r="D179" s="5458">
        <v>7.96</v>
      </c>
      <c r="E179" s="3081">
        <f t="shared" si="19"/>
        <v>7.96</v>
      </c>
      <c r="F179" s="1279"/>
    </row>
    <row r="180" spans="1:6">
      <c r="A180" s="3539" t="s">
        <v>9847</v>
      </c>
      <c r="B180" s="3642" t="s">
        <v>686</v>
      </c>
      <c r="C180" s="3640" t="s">
        <v>306</v>
      </c>
      <c r="D180" s="5458">
        <v>9.41</v>
      </c>
      <c r="E180" s="3081">
        <f t="shared" si="19"/>
        <v>9.41</v>
      </c>
      <c r="F180" s="1279"/>
    </row>
    <row r="181" spans="1:6">
      <c r="A181" s="3539" t="s">
        <v>9848</v>
      </c>
      <c r="B181" s="3642" t="s">
        <v>8118</v>
      </c>
      <c r="C181" s="3640" t="s">
        <v>304</v>
      </c>
      <c r="D181" s="5458">
        <v>9.41</v>
      </c>
      <c r="E181" s="3081">
        <f t="shared" si="19"/>
        <v>9.41</v>
      </c>
      <c r="F181" s="1279"/>
    </row>
    <row r="182" spans="1:6" s="3538" customFormat="1">
      <c r="A182" s="3641" t="s">
        <v>14215</v>
      </c>
      <c r="B182" s="3643" t="s">
        <v>8119</v>
      </c>
      <c r="C182" s="3640" t="s">
        <v>316</v>
      </c>
      <c r="D182" s="5458">
        <v>21.27</v>
      </c>
      <c r="E182" s="3081">
        <f t="shared" ref="E182" si="20">D182-D182*$B$4</f>
        <v>21.27</v>
      </c>
      <c r="F182" s="1279"/>
    </row>
    <row r="183" spans="1:6">
      <c r="A183" s="3539" t="s">
        <v>9849</v>
      </c>
      <c r="B183" s="3642" t="s">
        <v>8120</v>
      </c>
      <c r="C183" s="3640" t="s">
        <v>316</v>
      </c>
      <c r="D183" s="5458">
        <v>11.99</v>
      </c>
      <c r="E183" s="3081">
        <f t="shared" si="19"/>
        <v>11.99</v>
      </c>
      <c r="F183" s="1279"/>
    </row>
    <row r="184" spans="1:6" s="3538" customFormat="1">
      <c r="A184" s="3641" t="s">
        <v>14216</v>
      </c>
      <c r="B184" s="3643" t="s">
        <v>8149</v>
      </c>
      <c r="C184" s="3640" t="s">
        <v>317</v>
      </c>
      <c r="D184" s="5458">
        <v>27.7</v>
      </c>
      <c r="E184" s="3081">
        <f t="shared" si="19"/>
        <v>27.7</v>
      </c>
      <c r="F184" s="1279"/>
    </row>
    <row r="185" spans="1:6">
      <c r="A185" s="3539" t="s">
        <v>9850</v>
      </c>
      <c r="B185" s="3642" t="s">
        <v>8121</v>
      </c>
      <c r="C185" s="3640" t="s">
        <v>317</v>
      </c>
      <c r="D185" s="5458">
        <v>27.36</v>
      </c>
      <c r="E185" s="3081">
        <f t="shared" si="19"/>
        <v>27.36</v>
      </c>
      <c r="F185" s="1279"/>
    </row>
    <row r="186" spans="1:6" s="3538" customFormat="1">
      <c r="A186" s="3641" t="s">
        <v>14217</v>
      </c>
      <c r="B186" s="3643" t="s">
        <v>8816</v>
      </c>
      <c r="C186" s="3640" t="s">
        <v>1045</v>
      </c>
      <c r="D186" s="5458">
        <v>39.61</v>
      </c>
      <c r="E186" s="3081">
        <f t="shared" ref="E186:E187" si="21">D186-D186*$B$4</f>
        <v>39.61</v>
      </c>
      <c r="F186" s="1279"/>
    </row>
    <row r="187" spans="1:6" s="3538" customFormat="1">
      <c r="A187" s="3641" t="s">
        <v>14218</v>
      </c>
      <c r="B187" s="3643" t="s">
        <v>9874</v>
      </c>
      <c r="C187" s="3640" t="s">
        <v>327</v>
      </c>
      <c r="D187" s="5458">
        <v>69.02</v>
      </c>
      <c r="E187" s="3081">
        <f t="shared" si="21"/>
        <v>69.02</v>
      </c>
      <c r="F187" s="1279"/>
    </row>
    <row r="188" spans="1:6" s="1677" customFormat="1">
      <c r="A188" s="3540" t="s">
        <v>9888</v>
      </c>
      <c r="B188" s="3642"/>
      <c r="C188" s="3640"/>
      <c r="D188" s="2706"/>
      <c r="E188" s="3081"/>
      <c r="F188" s="1279"/>
    </row>
    <row r="189" spans="1:6">
      <c r="A189" s="3539">
        <v>12430115</v>
      </c>
      <c r="B189" s="3642">
        <v>15</v>
      </c>
      <c r="C189" s="3640" t="s">
        <v>8100</v>
      </c>
      <c r="D189" s="5458">
        <v>4.71</v>
      </c>
      <c r="E189" s="3081">
        <f t="shared" ref="E189:E195" si="22">D189-D189*$B$4</f>
        <v>4.71</v>
      </c>
      <c r="F189" s="1279"/>
    </row>
    <row r="190" spans="1:6">
      <c r="A190" s="3539">
        <v>12430118</v>
      </c>
      <c r="B190" s="3642">
        <v>18</v>
      </c>
      <c r="C190" s="3640" t="s">
        <v>7678</v>
      </c>
      <c r="D190" s="5458">
        <v>4.9800000000000004</v>
      </c>
      <c r="E190" s="3081">
        <f t="shared" si="22"/>
        <v>4.9800000000000004</v>
      </c>
      <c r="F190" s="1279"/>
    </row>
    <row r="191" spans="1:6">
      <c r="A191" s="3539">
        <v>12430122</v>
      </c>
      <c r="B191" s="3642">
        <v>22</v>
      </c>
      <c r="C191" s="3640" t="s">
        <v>322</v>
      </c>
      <c r="D191" s="5458">
        <v>5.35</v>
      </c>
      <c r="E191" s="3081">
        <f t="shared" si="22"/>
        <v>5.35</v>
      </c>
      <c r="F191" s="1279"/>
    </row>
    <row r="192" spans="1:6">
      <c r="A192" s="3539">
        <v>12430128</v>
      </c>
      <c r="B192" s="3642">
        <v>28</v>
      </c>
      <c r="C192" s="3640" t="s">
        <v>4782</v>
      </c>
      <c r="D192" s="5458">
        <v>7.85</v>
      </c>
      <c r="E192" s="3081">
        <f t="shared" si="22"/>
        <v>7.85</v>
      </c>
      <c r="F192" s="1279"/>
    </row>
    <row r="193" spans="1:6">
      <c r="A193" s="3539">
        <v>12430135</v>
      </c>
      <c r="B193" s="3642">
        <v>35</v>
      </c>
      <c r="C193" s="3640" t="s">
        <v>9877</v>
      </c>
      <c r="D193" s="5458">
        <v>12.66</v>
      </c>
      <c r="E193" s="3081">
        <f t="shared" si="22"/>
        <v>12.66</v>
      </c>
      <c r="F193" s="1279"/>
    </row>
    <row r="194" spans="1:6" s="3538" customFormat="1">
      <c r="A194" s="3641">
        <v>12430142</v>
      </c>
      <c r="B194" s="3643" t="s">
        <v>1544</v>
      </c>
      <c r="C194" s="3640" t="s">
        <v>8813</v>
      </c>
      <c r="D194" s="5458">
        <v>24.94</v>
      </c>
      <c r="E194" s="3081">
        <f t="shared" si="22"/>
        <v>24.94</v>
      </c>
      <c r="F194" s="1279"/>
    </row>
    <row r="195" spans="1:6" s="3538" customFormat="1">
      <c r="A195" s="3641">
        <v>12430154</v>
      </c>
      <c r="B195" s="3643" t="s">
        <v>10888</v>
      </c>
      <c r="C195" s="3640" t="s">
        <v>336</v>
      </c>
      <c r="D195" s="5458">
        <v>27.95</v>
      </c>
      <c r="E195" s="3081">
        <f t="shared" si="22"/>
        <v>27.95</v>
      </c>
      <c r="F195" s="1279"/>
    </row>
    <row r="196" spans="1:6" s="1677" customFormat="1">
      <c r="A196" s="3540" t="s">
        <v>9889</v>
      </c>
      <c r="B196" s="3642"/>
      <c r="C196" s="3640"/>
      <c r="D196" s="2706"/>
      <c r="E196" s="3081"/>
      <c r="F196" s="1279"/>
    </row>
    <row r="197" spans="1:6">
      <c r="A197" s="3539" t="s">
        <v>9851</v>
      </c>
      <c r="B197" s="3642" t="s">
        <v>2090</v>
      </c>
      <c r="C197" s="3640" t="s">
        <v>431</v>
      </c>
      <c r="D197" s="5458">
        <v>10.01</v>
      </c>
      <c r="E197" s="3081">
        <f t="shared" ref="E197:E203" si="23">D197-D197*$B$4</f>
        <v>10.01</v>
      </c>
      <c r="F197" s="1279"/>
    </row>
    <row r="198" spans="1:6">
      <c r="A198" s="3539" t="s">
        <v>9852</v>
      </c>
      <c r="B198" s="3642" t="s">
        <v>8116</v>
      </c>
      <c r="C198" s="3640" t="s">
        <v>444</v>
      </c>
      <c r="D198" s="5458">
        <v>13.39</v>
      </c>
      <c r="E198" s="3081">
        <f t="shared" si="23"/>
        <v>13.39</v>
      </c>
      <c r="F198" s="1279"/>
    </row>
    <row r="199" spans="1:6">
      <c r="A199" s="3539" t="s">
        <v>9853</v>
      </c>
      <c r="B199" s="3642" t="s">
        <v>686</v>
      </c>
      <c r="C199" s="3640" t="s">
        <v>313</v>
      </c>
      <c r="D199" s="5458">
        <v>20.78</v>
      </c>
      <c r="E199" s="3081">
        <f t="shared" si="23"/>
        <v>20.78</v>
      </c>
      <c r="F199" s="1279"/>
    </row>
    <row r="200" spans="1:6">
      <c r="A200" s="3539" t="s">
        <v>9854</v>
      </c>
      <c r="B200" s="3642" t="s">
        <v>8120</v>
      </c>
      <c r="C200" s="3640" t="s">
        <v>326</v>
      </c>
      <c r="D200" s="5458">
        <v>23.34</v>
      </c>
      <c r="E200" s="3081">
        <f t="shared" si="23"/>
        <v>23.34</v>
      </c>
      <c r="F200" s="1279"/>
    </row>
    <row r="201" spans="1:6">
      <c r="A201" s="3539" t="s">
        <v>9855</v>
      </c>
      <c r="B201" s="3642" t="s">
        <v>8121</v>
      </c>
      <c r="C201" s="3640" t="s">
        <v>280</v>
      </c>
      <c r="D201" s="5458">
        <v>32.049999999999997</v>
      </c>
      <c r="E201" s="3081">
        <f t="shared" si="23"/>
        <v>32.049999999999997</v>
      </c>
      <c r="F201" s="1279"/>
    </row>
    <row r="202" spans="1:6">
      <c r="A202" s="3539" t="s">
        <v>9856</v>
      </c>
      <c r="B202" s="3642" t="s">
        <v>8816</v>
      </c>
      <c r="C202" s="3640" t="s">
        <v>302</v>
      </c>
      <c r="D202" s="5458">
        <v>48.55</v>
      </c>
      <c r="E202" s="3081">
        <f t="shared" si="23"/>
        <v>48.55</v>
      </c>
      <c r="F202" s="1279"/>
    </row>
    <row r="203" spans="1:6">
      <c r="A203" s="3539" t="s">
        <v>9857</v>
      </c>
      <c r="B203" s="3642" t="s">
        <v>9874</v>
      </c>
      <c r="C203" s="3640" t="s">
        <v>623</v>
      </c>
      <c r="D203" s="5458">
        <v>110.37</v>
      </c>
      <c r="E203" s="3081">
        <f t="shared" si="23"/>
        <v>110.37</v>
      </c>
      <c r="F203" s="1279"/>
    </row>
    <row r="204" spans="1:6" s="1677" customFormat="1">
      <c r="A204" s="3540" t="s">
        <v>9890</v>
      </c>
      <c r="B204" s="3642"/>
      <c r="C204" s="3640"/>
      <c r="D204" s="2706"/>
      <c r="E204" s="3081"/>
      <c r="F204" s="1279"/>
    </row>
    <row r="205" spans="1:6">
      <c r="A205" s="3539" t="s">
        <v>9858</v>
      </c>
      <c r="B205" s="3642" t="s">
        <v>8146</v>
      </c>
      <c r="C205" s="3640" t="s">
        <v>8099</v>
      </c>
      <c r="D205" s="5458">
        <v>7.28</v>
      </c>
      <c r="E205" s="3081">
        <f t="shared" ref="E205:E209" si="24">D205-D205*$B$4</f>
        <v>7.28</v>
      </c>
      <c r="F205" s="1279"/>
    </row>
    <row r="206" spans="1:6">
      <c r="A206" s="3539" t="s">
        <v>9859</v>
      </c>
      <c r="B206" s="3642" t="s">
        <v>8117</v>
      </c>
      <c r="C206" s="3640" t="s">
        <v>8184</v>
      </c>
      <c r="D206" s="5458">
        <v>7.96</v>
      </c>
      <c r="E206" s="3081">
        <f t="shared" si="24"/>
        <v>7.96</v>
      </c>
      <c r="F206" s="1279"/>
    </row>
    <row r="207" spans="1:6">
      <c r="A207" s="3539" t="s">
        <v>9860</v>
      </c>
      <c r="B207" s="3642" t="s">
        <v>686</v>
      </c>
      <c r="C207" s="3640" t="s">
        <v>431</v>
      </c>
      <c r="D207" s="5458">
        <v>10.36</v>
      </c>
      <c r="E207" s="3081">
        <f t="shared" si="24"/>
        <v>10.36</v>
      </c>
      <c r="F207" s="1279"/>
    </row>
    <row r="208" spans="1:6" s="3538" customFormat="1">
      <c r="A208" s="3641" t="s">
        <v>14219</v>
      </c>
      <c r="B208" s="3643" t="s">
        <v>8118</v>
      </c>
      <c r="C208" s="3640" t="s">
        <v>444</v>
      </c>
      <c r="D208" s="5458">
        <v>7.72</v>
      </c>
      <c r="E208" s="3081">
        <f t="shared" si="24"/>
        <v>7.72</v>
      </c>
      <c r="F208" s="1279"/>
    </row>
    <row r="209" spans="1:7">
      <c r="A209" s="3539" t="s">
        <v>9861</v>
      </c>
      <c r="B209" s="3642" t="s">
        <v>8148</v>
      </c>
      <c r="C209" s="3640" t="s">
        <v>436</v>
      </c>
      <c r="D209" s="5458">
        <v>10.67</v>
      </c>
      <c r="E209" s="3081">
        <f t="shared" si="24"/>
        <v>10.67</v>
      </c>
      <c r="F209" s="1279"/>
    </row>
    <row r="210" spans="1:7" s="3538" customFormat="1">
      <c r="A210" s="3641" t="s">
        <v>14220</v>
      </c>
      <c r="B210" s="3643" t="s">
        <v>8150</v>
      </c>
      <c r="C210" s="3640" t="s">
        <v>323</v>
      </c>
      <c r="D210" s="5458">
        <v>14.58</v>
      </c>
      <c r="E210" s="3081">
        <f t="shared" ref="E210:E212" si="25">D210-D210*$B$4</f>
        <v>14.58</v>
      </c>
      <c r="F210" s="1279"/>
    </row>
    <row r="211" spans="1:7" s="3538" customFormat="1">
      <c r="A211" s="3641" t="s">
        <v>14221</v>
      </c>
      <c r="B211" s="3643" t="s">
        <v>8816</v>
      </c>
      <c r="C211" s="3640" t="s">
        <v>1045</v>
      </c>
      <c r="D211" s="5458">
        <v>29.01</v>
      </c>
      <c r="E211" s="3081">
        <f t="shared" si="25"/>
        <v>29.01</v>
      </c>
      <c r="F211" s="1279"/>
      <c r="G211" s="4557"/>
    </row>
    <row r="212" spans="1:7" s="3538" customFormat="1">
      <c r="A212" s="3641" t="s">
        <v>14222</v>
      </c>
      <c r="B212" s="3643" t="s">
        <v>9874</v>
      </c>
      <c r="C212" s="3640" t="s">
        <v>280</v>
      </c>
      <c r="D212" s="5458">
        <v>41.66</v>
      </c>
      <c r="E212" s="3081">
        <f t="shared" si="25"/>
        <v>41.66</v>
      </c>
      <c r="F212" s="1279"/>
    </row>
    <row r="214" spans="1:7">
      <c r="A214" s="5263" t="s">
        <v>14179</v>
      </c>
    </row>
  </sheetData>
  <mergeCells count="1">
    <mergeCell ref="A1:E1"/>
  </mergeCells>
  <pageMargins left="0.7" right="0.7" top="0.75" bottom="0.75" header="0.3" footer="0.3"/>
  <pageSetup paperSize="9" orientation="portrait" horizontalDpi="90" verticalDpi="90"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dimension ref="A1:J33"/>
  <sheetViews>
    <sheetView zoomScale="85" zoomScaleNormal="85" workbookViewId="0">
      <selection sqref="A1:H1"/>
    </sheetView>
  </sheetViews>
  <sheetFormatPr defaultRowHeight="14.35"/>
  <cols>
    <col min="1" max="1" width="17" style="4289" customWidth="1"/>
    <col min="2" max="2" width="11.5859375" style="4289" customWidth="1"/>
    <col min="3" max="3" width="86.41015625" style="4289" bestFit="1" customWidth="1"/>
    <col min="4" max="4" width="9.41015625" style="4289" bestFit="1" customWidth="1"/>
    <col min="5" max="5" width="10.29296875" style="4289" customWidth="1"/>
    <col min="6" max="6" width="14.5859375" style="4289" customWidth="1"/>
    <col min="7" max="7" width="13.703125" style="309" customWidth="1"/>
    <col min="8" max="8" width="10.87890625" customWidth="1"/>
  </cols>
  <sheetData>
    <row r="1" spans="1:10" ht="15.35">
      <c r="A1" s="7128" t="s">
        <v>17039</v>
      </c>
      <c r="B1" s="7128"/>
      <c r="C1" s="7128"/>
      <c r="D1" s="7128"/>
      <c r="E1" s="7128"/>
      <c r="F1" s="7128"/>
      <c r="G1" s="7128"/>
      <c r="H1" s="7128"/>
    </row>
    <row r="2" spans="1:10">
      <c r="D2" s="473"/>
    </row>
    <row r="3" spans="1:10">
      <c r="D3" s="473"/>
    </row>
    <row r="4" spans="1:10" ht="43">
      <c r="A4" s="18" t="s">
        <v>48</v>
      </c>
      <c r="B4" s="1680"/>
      <c r="D4" s="473"/>
      <c r="G4" s="4290" t="s">
        <v>6591</v>
      </c>
      <c r="H4" s="4291">
        <v>0</v>
      </c>
    </row>
    <row r="5" spans="1:10">
      <c r="A5" s="635"/>
      <c r="B5" s="635"/>
      <c r="C5" s="3557"/>
      <c r="D5" s="3557"/>
      <c r="E5" s="636"/>
      <c r="F5" s="636"/>
    </row>
    <row r="6" spans="1:10" ht="57.35">
      <c r="A6" s="8721" t="s">
        <v>75</v>
      </c>
      <c r="B6" s="8722"/>
      <c r="C6" s="1397" t="s">
        <v>42</v>
      </c>
      <c r="D6" s="1397" t="s">
        <v>76</v>
      </c>
      <c r="E6" s="1397" t="s">
        <v>6788</v>
      </c>
      <c r="F6" s="1397" t="s">
        <v>17041</v>
      </c>
      <c r="G6" s="1397" t="s">
        <v>17042</v>
      </c>
      <c r="H6" s="1397" t="s">
        <v>17043</v>
      </c>
    </row>
    <row r="7" spans="1:10">
      <c r="A7" s="4312" t="s">
        <v>8244</v>
      </c>
      <c r="B7" s="4313"/>
      <c r="C7" s="3745"/>
      <c r="D7" s="1399"/>
      <c r="E7" s="1399"/>
      <c r="F7" s="1400"/>
      <c r="G7" s="1400"/>
      <c r="H7" s="1400"/>
    </row>
    <row r="8" spans="1:10">
      <c r="A8" s="8719" t="s">
        <v>17005</v>
      </c>
      <c r="B8" s="8720"/>
      <c r="C8" s="4257" t="s">
        <v>17006</v>
      </c>
      <c r="D8" s="1398" t="s">
        <v>1791</v>
      </c>
      <c r="E8" s="1402">
        <v>5</v>
      </c>
      <c r="F8" s="5895">
        <v>50.48</v>
      </c>
      <c r="G8" s="481">
        <f>F8*$H$4</f>
        <v>0</v>
      </c>
      <c r="H8" s="481">
        <f>G8-G8*$B$4</f>
        <v>0</v>
      </c>
    </row>
    <row r="9" spans="1:10">
      <c r="A9" s="8719" t="s">
        <v>17007</v>
      </c>
      <c r="B9" s="8720"/>
      <c r="C9" s="4257" t="s">
        <v>17008</v>
      </c>
      <c r="D9" s="1398" t="s">
        <v>8246</v>
      </c>
      <c r="E9" s="1402">
        <v>5</v>
      </c>
      <c r="F9" s="5895">
        <v>63.17</v>
      </c>
      <c r="G9" s="481">
        <f t="shared" ref="G9:G16" si="0">F9*$H$4</f>
        <v>0</v>
      </c>
      <c r="H9" s="481">
        <f t="shared" ref="H9:H16" si="1">G9-G9*$B$4</f>
        <v>0</v>
      </c>
      <c r="J9" s="5870"/>
    </row>
    <row r="10" spans="1:10">
      <c r="A10" s="8719" t="s">
        <v>17009</v>
      </c>
      <c r="B10" s="8720"/>
      <c r="C10" s="4257" t="s">
        <v>17010</v>
      </c>
      <c r="D10" s="1398" t="s">
        <v>8247</v>
      </c>
      <c r="E10" s="1403">
        <v>5</v>
      </c>
      <c r="F10" s="5895">
        <v>76.510000000000005</v>
      </c>
      <c r="G10" s="481">
        <f t="shared" si="0"/>
        <v>0</v>
      </c>
      <c r="H10" s="481">
        <f t="shared" si="1"/>
        <v>0</v>
      </c>
      <c r="J10" s="5870"/>
    </row>
    <row r="11" spans="1:10">
      <c r="A11" s="8719" t="s">
        <v>17011</v>
      </c>
      <c r="B11" s="8720"/>
      <c r="C11" s="4257" t="s">
        <v>17012</v>
      </c>
      <c r="D11" s="1398" t="s">
        <v>8248</v>
      </c>
      <c r="E11" s="1402">
        <v>5</v>
      </c>
      <c r="F11" s="5895">
        <v>94.83</v>
      </c>
      <c r="G11" s="481">
        <f t="shared" si="0"/>
        <v>0</v>
      </c>
      <c r="H11" s="481">
        <f t="shared" si="1"/>
        <v>0</v>
      </c>
      <c r="J11" s="5870"/>
    </row>
    <row r="12" spans="1:10">
      <c r="A12" s="8719" t="s">
        <v>17013</v>
      </c>
      <c r="B12" s="8720"/>
      <c r="C12" s="4257" t="s">
        <v>17014</v>
      </c>
      <c r="D12" s="2654" t="s">
        <v>13333</v>
      </c>
      <c r="E12" s="1402">
        <v>5</v>
      </c>
      <c r="F12" s="5895">
        <v>119.92</v>
      </c>
      <c r="G12" s="481">
        <f t="shared" si="0"/>
        <v>0</v>
      </c>
      <c r="H12" s="481">
        <f t="shared" si="1"/>
        <v>0</v>
      </c>
      <c r="J12" s="5870"/>
    </row>
    <row r="13" spans="1:10">
      <c r="A13" s="8719" t="s">
        <v>17015</v>
      </c>
      <c r="B13" s="8720"/>
      <c r="C13" s="4257" t="s">
        <v>17016</v>
      </c>
      <c r="D13" s="1398" t="s">
        <v>8249</v>
      </c>
      <c r="E13" s="1402">
        <v>5</v>
      </c>
      <c r="F13" s="5895">
        <v>177.45</v>
      </c>
      <c r="G13" s="481">
        <f t="shared" si="0"/>
        <v>0</v>
      </c>
      <c r="H13" s="481">
        <f t="shared" si="1"/>
        <v>0</v>
      </c>
      <c r="J13" s="5870"/>
    </row>
    <row r="14" spans="1:10">
      <c r="A14" s="8719" t="s">
        <v>17017</v>
      </c>
      <c r="B14" s="8720"/>
      <c r="C14" s="4257" t="s">
        <v>17018</v>
      </c>
      <c r="D14" s="2654" t="s">
        <v>13334</v>
      </c>
      <c r="E14" s="1402">
        <v>5</v>
      </c>
      <c r="F14" s="5895">
        <v>151.05000000000001</v>
      </c>
      <c r="G14" s="481">
        <f t="shared" si="0"/>
        <v>0</v>
      </c>
      <c r="H14" s="481">
        <f t="shared" si="1"/>
        <v>0</v>
      </c>
      <c r="J14" s="5870"/>
    </row>
    <row r="15" spans="1:10">
      <c r="A15" s="8719" t="s">
        <v>17019</v>
      </c>
      <c r="B15" s="8720"/>
      <c r="C15" s="4257" t="s">
        <v>17020</v>
      </c>
      <c r="D15" s="1398" t="s">
        <v>8793</v>
      </c>
      <c r="E15" s="1402">
        <v>5</v>
      </c>
      <c r="F15" s="5895">
        <v>224.21</v>
      </c>
      <c r="G15" s="481">
        <f t="shared" si="0"/>
        <v>0</v>
      </c>
      <c r="H15" s="481">
        <f t="shared" si="1"/>
        <v>0</v>
      </c>
      <c r="J15" s="5870"/>
    </row>
    <row r="16" spans="1:10">
      <c r="A16" s="8719" t="s">
        <v>17021</v>
      </c>
      <c r="B16" s="8720"/>
      <c r="C16" s="4257" t="s">
        <v>17022</v>
      </c>
      <c r="D16" s="1398" t="s">
        <v>9045</v>
      </c>
      <c r="E16" s="1501">
        <v>5</v>
      </c>
      <c r="F16" s="5895">
        <v>295.37</v>
      </c>
      <c r="G16" s="481">
        <f t="shared" si="0"/>
        <v>0</v>
      </c>
      <c r="H16" s="481">
        <f t="shared" si="1"/>
        <v>0</v>
      </c>
      <c r="J16" s="5870"/>
    </row>
    <row r="17" spans="1:10">
      <c r="A17" s="4314" t="s">
        <v>10014</v>
      </c>
      <c r="B17" s="4313"/>
      <c r="C17" s="3745"/>
      <c r="D17" s="1502"/>
      <c r="E17" s="1503"/>
      <c r="F17" s="5895"/>
      <c r="G17" s="2647"/>
      <c r="H17" s="2647"/>
      <c r="J17" s="5870"/>
    </row>
    <row r="18" spans="1:10">
      <c r="A18" s="8719" t="s">
        <v>17023</v>
      </c>
      <c r="B18" s="8720"/>
      <c r="C18" s="4257" t="s">
        <v>17024</v>
      </c>
      <c r="D18" s="1498" t="s">
        <v>1791</v>
      </c>
      <c r="E18" s="1402">
        <v>2.5</v>
      </c>
      <c r="F18" s="5895">
        <v>25.97</v>
      </c>
      <c r="G18" s="481">
        <f t="shared" ref="G18:G25" si="2">F18*$H$4</f>
        <v>0</v>
      </c>
      <c r="H18" s="481">
        <f t="shared" ref="H18:H25" si="3">G18-G18*$B$4</f>
        <v>0</v>
      </c>
      <c r="J18" s="5870"/>
    </row>
    <row r="19" spans="1:10">
      <c r="A19" s="8719" t="s">
        <v>17025</v>
      </c>
      <c r="B19" s="8720"/>
      <c r="C19" s="4257" t="s">
        <v>17026</v>
      </c>
      <c r="D19" s="1498" t="s">
        <v>8246</v>
      </c>
      <c r="E19" s="1402">
        <v>2.5</v>
      </c>
      <c r="F19" s="5895">
        <v>31.83</v>
      </c>
      <c r="G19" s="481">
        <f t="shared" si="2"/>
        <v>0</v>
      </c>
      <c r="H19" s="481">
        <f t="shared" si="3"/>
        <v>0</v>
      </c>
      <c r="J19" s="5870"/>
    </row>
    <row r="20" spans="1:10">
      <c r="A20" s="8719" t="s">
        <v>17027</v>
      </c>
      <c r="B20" s="8720"/>
      <c r="C20" s="4257" t="s">
        <v>17028</v>
      </c>
      <c r="D20" s="1498" t="s">
        <v>8247</v>
      </c>
      <c r="E20" s="1403">
        <v>2.5</v>
      </c>
      <c r="F20" s="5895">
        <v>39.25</v>
      </c>
      <c r="G20" s="481">
        <f t="shared" si="2"/>
        <v>0</v>
      </c>
      <c r="H20" s="481">
        <f t="shared" si="3"/>
        <v>0</v>
      </c>
      <c r="J20" s="5870"/>
    </row>
    <row r="21" spans="1:10">
      <c r="A21" s="8719" t="s">
        <v>17029</v>
      </c>
      <c r="B21" s="8720"/>
      <c r="C21" s="4257" t="s">
        <v>17030</v>
      </c>
      <c r="D21" s="1498" t="s">
        <v>8248</v>
      </c>
      <c r="E21" s="1402">
        <v>2.5</v>
      </c>
      <c r="F21" s="5895">
        <v>50.51</v>
      </c>
      <c r="G21" s="481">
        <f t="shared" si="2"/>
        <v>0</v>
      </c>
      <c r="H21" s="481">
        <f t="shared" si="3"/>
        <v>0</v>
      </c>
      <c r="J21" s="5870"/>
    </row>
    <row r="22" spans="1:10">
      <c r="A22" s="8719" t="s">
        <v>17031</v>
      </c>
      <c r="B22" s="8720"/>
      <c r="C22" s="4257" t="s">
        <v>17032</v>
      </c>
      <c r="D22" s="2654" t="s">
        <v>13333</v>
      </c>
      <c r="E22" s="1402">
        <v>2.5</v>
      </c>
      <c r="F22" s="5895">
        <v>61.61</v>
      </c>
      <c r="G22" s="481">
        <f t="shared" si="2"/>
        <v>0</v>
      </c>
      <c r="H22" s="481">
        <f t="shared" si="3"/>
        <v>0</v>
      </c>
      <c r="J22" s="5870"/>
    </row>
    <row r="23" spans="1:10">
      <c r="A23" s="8719" t="s">
        <v>17033</v>
      </c>
      <c r="B23" s="8720"/>
      <c r="C23" s="4257" t="s">
        <v>17034</v>
      </c>
      <c r="D23" s="1498" t="s">
        <v>8249</v>
      </c>
      <c r="E23" s="1402">
        <v>2.5</v>
      </c>
      <c r="F23" s="5895">
        <v>88.72</v>
      </c>
      <c r="G23" s="481">
        <f t="shared" si="2"/>
        <v>0</v>
      </c>
      <c r="H23" s="481">
        <f t="shared" si="3"/>
        <v>0</v>
      </c>
      <c r="J23" s="5870"/>
    </row>
    <row r="24" spans="1:10">
      <c r="A24" s="8719" t="s">
        <v>17035</v>
      </c>
      <c r="B24" s="8720"/>
      <c r="C24" s="4257" t="s">
        <v>17036</v>
      </c>
      <c r="D24" s="2654" t="s">
        <v>13334</v>
      </c>
      <c r="E24" s="1402">
        <v>2.5</v>
      </c>
      <c r="F24" s="5895">
        <v>75.53</v>
      </c>
      <c r="G24" s="481">
        <f t="shared" si="2"/>
        <v>0</v>
      </c>
      <c r="H24" s="481">
        <f t="shared" si="3"/>
        <v>0</v>
      </c>
      <c r="J24" s="5870"/>
    </row>
    <row r="25" spans="1:10">
      <c r="A25" s="8719" t="s">
        <v>17037</v>
      </c>
      <c r="B25" s="8720"/>
      <c r="C25" s="4257" t="s">
        <v>17038</v>
      </c>
      <c r="D25" s="1498" t="s">
        <v>8793</v>
      </c>
      <c r="E25" s="1402">
        <v>2.5</v>
      </c>
      <c r="F25" s="5895">
        <v>112.1</v>
      </c>
      <c r="G25" s="481">
        <f t="shared" si="2"/>
        <v>0</v>
      </c>
      <c r="H25" s="481">
        <f t="shared" si="3"/>
        <v>0</v>
      </c>
      <c r="J25" s="5870"/>
    </row>
    <row r="26" spans="1:10">
      <c r="A26" s="4315" t="s">
        <v>8245</v>
      </c>
      <c r="B26" s="4313"/>
      <c r="C26" s="3745"/>
      <c r="D26" s="1399"/>
      <c r="E26" s="1399"/>
      <c r="F26" s="5895"/>
      <c r="G26" s="1400"/>
      <c r="H26" s="1400"/>
      <c r="J26" s="5870"/>
    </row>
    <row r="27" spans="1:10">
      <c r="A27" s="8719" t="s">
        <v>20892</v>
      </c>
      <c r="B27" s="8720"/>
      <c r="C27" s="1461" t="s">
        <v>17002</v>
      </c>
      <c r="D27" s="1398" t="s">
        <v>1791</v>
      </c>
      <c r="E27" s="1402">
        <v>50</v>
      </c>
      <c r="F27" s="5895">
        <v>471.11</v>
      </c>
      <c r="G27" s="481">
        <f t="shared" ref="G27:G29" si="4">F27*$H$4</f>
        <v>0</v>
      </c>
      <c r="H27" s="481">
        <f t="shared" ref="H27:H29" si="5">G27-G27*$B$4</f>
        <v>0</v>
      </c>
      <c r="J27" s="5870"/>
    </row>
    <row r="28" spans="1:10">
      <c r="A28" s="8719" t="s">
        <v>20893</v>
      </c>
      <c r="B28" s="8720"/>
      <c r="C28" s="1461" t="s">
        <v>17003</v>
      </c>
      <c r="D28" s="1398" t="s">
        <v>8246</v>
      </c>
      <c r="E28" s="1402">
        <v>25</v>
      </c>
      <c r="F28" s="5895">
        <v>302.35000000000002</v>
      </c>
      <c r="G28" s="481">
        <f t="shared" si="4"/>
        <v>0</v>
      </c>
      <c r="H28" s="481">
        <f t="shared" si="5"/>
        <v>0</v>
      </c>
      <c r="J28" s="5870"/>
    </row>
    <row r="29" spans="1:10">
      <c r="A29" s="8719" t="s">
        <v>20894</v>
      </c>
      <c r="B29" s="8720"/>
      <c r="C29" s="1461" t="s">
        <v>17004</v>
      </c>
      <c r="D29" s="1398" t="s">
        <v>8247</v>
      </c>
      <c r="E29" s="1402">
        <v>25</v>
      </c>
      <c r="F29" s="5895">
        <v>357.07</v>
      </c>
      <c r="G29" s="481">
        <f t="shared" si="4"/>
        <v>0</v>
      </c>
      <c r="H29" s="481">
        <f t="shared" si="5"/>
        <v>0</v>
      </c>
      <c r="J29" s="5870"/>
    </row>
    <row r="30" spans="1:10">
      <c r="E30" s="3745"/>
    </row>
    <row r="31" spans="1:10">
      <c r="E31" s="3745"/>
    </row>
    <row r="33" spans="5:5">
      <c r="E33" s="4307"/>
    </row>
  </sheetData>
  <mergeCells count="22">
    <mergeCell ref="A24:B24"/>
    <mergeCell ref="A25:B25"/>
    <mergeCell ref="A27:B27"/>
    <mergeCell ref="A28:B28"/>
    <mergeCell ref="A29:B29"/>
    <mergeCell ref="A23:B23"/>
    <mergeCell ref="A16:B16"/>
    <mergeCell ref="A15:B15"/>
    <mergeCell ref="A14:B14"/>
    <mergeCell ref="A13:B13"/>
    <mergeCell ref="A18:B18"/>
    <mergeCell ref="A19:B19"/>
    <mergeCell ref="A20:B20"/>
    <mergeCell ref="A21:B21"/>
    <mergeCell ref="A22:B22"/>
    <mergeCell ref="A12:B12"/>
    <mergeCell ref="A11:B11"/>
    <mergeCell ref="A1:H1"/>
    <mergeCell ref="A6:B6"/>
    <mergeCell ref="A10:B10"/>
    <mergeCell ref="A9:B9"/>
    <mergeCell ref="A8:B8"/>
  </mergeCells>
  <pageMargins left="0.7" right="0.7" top="0.75" bottom="0.75" header="0.3" footer="0.3"/>
  <pageSetup paperSize="9" orientation="portrait"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dimension ref="A1:D16"/>
  <sheetViews>
    <sheetView workbookViewId="0">
      <selection activeCell="E2" sqref="E2"/>
    </sheetView>
  </sheetViews>
  <sheetFormatPr defaultRowHeight="14.35"/>
  <cols>
    <col min="1" max="1" width="19.41015625" style="1833" customWidth="1"/>
    <col min="2" max="4" width="23.41015625" style="3557" customWidth="1"/>
    <col min="5" max="256" width="9.1171875" style="6278"/>
    <col min="257" max="257" width="19.41015625" style="6278" customWidth="1"/>
    <col min="258" max="260" width="23.41015625" style="6278" customWidth="1"/>
    <col min="261" max="512" width="9.1171875" style="6278"/>
    <col min="513" max="513" width="19.41015625" style="6278" customWidth="1"/>
    <col min="514" max="516" width="23.41015625" style="6278" customWidth="1"/>
    <col min="517" max="768" width="9.1171875" style="6278"/>
    <col min="769" max="769" width="19.41015625" style="6278" customWidth="1"/>
    <col min="770" max="772" width="23.41015625" style="6278" customWidth="1"/>
    <col min="773" max="1024" width="9.1171875" style="6278"/>
    <col min="1025" max="1025" width="19.41015625" style="6278" customWidth="1"/>
    <col min="1026" max="1028" width="23.41015625" style="6278" customWidth="1"/>
    <col min="1029" max="1280" width="9.1171875" style="6278"/>
    <col min="1281" max="1281" width="19.41015625" style="6278" customWidth="1"/>
    <col min="1282" max="1284" width="23.41015625" style="6278" customWidth="1"/>
    <col min="1285" max="1536" width="9.1171875" style="6278"/>
    <col min="1537" max="1537" width="19.41015625" style="6278" customWidth="1"/>
    <col min="1538" max="1540" width="23.41015625" style="6278" customWidth="1"/>
    <col min="1541" max="1792" width="9.1171875" style="6278"/>
    <col min="1793" max="1793" width="19.41015625" style="6278" customWidth="1"/>
    <col min="1794" max="1796" width="23.41015625" style="6278" customWidth="1"/>
    <col min="1797" max="2048" width="9.1171875" style="6278"/>
    <col min="2049" max="2049" width="19.41015625" style="6278" customWidth="1"/>
    <col min="2050" max="2052" width="23.41015625" style="6278" customWidth="1"/>
    <col min="2053" max="2304" width="9.1171875" style="6278"/>
    <col min="2305" max="2305" width="19.41015625" style="6278" customWidth="1"/>
    <col min="2306" max="2308" width="23.41015625" style="6278" customWidth="1"/>
    <col min="2309" max="2560" width="9.1171875" style="6278"/>
    <col min="2561" max="2561" width="19.41015625" style="6278" customWidth="1"/>
    <col min="2562" max="2564" width="23.41015625" style="6278" customWidth="1"/>
    <col min="2565" max="2816" width="9.1171875" style="6278"/>
    <col min="2817" max="2817" width="19.41015625" style="6278" customWidth="1"/>
    <col min="2818" max="2820" width="23.41015625" style="6278" customWidth="1"/>
    <col min="2821" max="3072" width="9.1171875" style="6278"/>
    <col min="3073" max="3073" width="19.41015625" style="6278" customWidth="1"/>
    <col min="3074" max="3076" width="23.41015625" style="6278" customWidth="1"/>
    <col min="3077" max="3328" width="9.1171875" style="6278"/>
    <col min="3329" max="3329" width="19.41015625" style="6278" customWidth="1"/>
    <col min="3330" max="3332" width="23.41015625" style="6278" customWidth="1"/>
    <col min="3333" max="3584" width="9.1171875" style="6278"/>
    <col min="3585" max="3585" width="19.41015625" style="6278" customWidth="1"/>
    <col min="3586" max="3588" width="23.41015625" style="6278" customWidth="1"/>
    <col min="3589" max="3840" width="9.1171875" style="6278"/>
    <col min="3841" max="3841" width="19.41015625" style="6278" customWidth="1"/>
    <col min="3842" max="3844" width="23.41015625" style="6278" customWidth="1"/>
    <col min="3845" max="4096" width="9.1171875" style="6278"/>
    <col min="4097" max="4097" width="19.41015625" style="6278" customWidth="1"/>
    <col min="4098" max="4100" width="23.41015625" style="6278" customWidth="1"/>
    <col min="4101" max="4352" width="9.1171875" style="6278"/>
    <col min="4353" max="4353" width="19.41015625" style="6278" customWidth="1"/>
    <col min="4354" max="4356" width="23.41015625" style="6278" customWidth="1"/>
    <col min="4357" max="4608" width="9.1171875" style="6278"/>
    <col min="4609" max="4609" width="19.41015625" style="6278" customWidth="1"/>
    <col min="4610" max="4612" width="23.41015625" style="6278" customWidth="1"/>
    <col min="4613" max="4864" width="9.1171875" style="6278"/>
    <col min="4865" max="4865" width="19.41015625" style="6278" customWidth="1"/>
    <col min="4866" max="4868" width="23.41015625" style="6278" customWidth="1"/>
    <col min="4869" max="5120" width="9.1171875" style="6278"/>
    <col min="5121" max="5121" width="19.41015625" style="6278" customWidth="1"/>
    <col min="5122" max="5124" width="23.41015625" style="6278" customWidth="1"/>
    <col min="5125" max="5376" width="9.1171875" style="6278"/>
    <col min="5377" max="5377" width="19.41015625" style="6278" customWidth="1"/>
    <col min="5378" max="5380" width="23.41015625" style="6278" customWidth="1"/>
    <col min="5381" max="5632" width="9.1171875" style="6278"/>
    <col min="5633" max="5633" width="19.41015625" style="6278" customWidth="1"/>
    <col min="5634" max="5636" width="23.41015625" style="6278" customWidth="1"/>
    <col min="5637" max="5888" width="9.1171875" style="6278"/>
    <col min="5889" max="5889" width="19.41015625" style="6278" customWidth="1"/>
    <col min="5890" max="5892" width="23.41015625" style="6278" customWidth="1"/>
    <col min="5893" max="6144" width="9.1171875" style="6278"/>
    <col min="6145" max="6145" width="19.41015625" style="6278" customWidth="1"/>
    <col min="6146" max="6148" width="23.41015625" style="6278" customWidth="1"/>
    <col min="6149" max="6400" width="9.1171875" style="6278"/>
    <col min="6401" max="6401" width="19.41015625" style="6278" customWidth="1"/>
    <col min="6402" max="6404" width="23.41015625" style="6278" customWidth="1"/>
    <col min="6405" max="6656" width="9.1171875" style="6278"/>
    <col min="6657" max="6657" width="19.41015625" style="6278" customWidth="1"/>
    <col min="6658" max="6660" width="23.41015625" style="6278" customWidth="1"/>
    <col min="6661" max="6912" width="9.1171875" style="6278"/>
    <col min="6913" max="6913" width="19.41015625" style="6278" customWidth="1"/>
    <col min="6914" max="6916" width="23.41015625" style="6278" customWidth="1"/>
    <col min="6917" max="7168" width="9.1171875" style="6278"/>
    <col min="7169" max="7169" width="19.41015625" style="6278" customWidth="1"/>
    <col min="7170" max="7172" width="23.41015625" style="6278" customWidth="1"/>
    <col min="7173" max="7424" width="9.1171875" style="6278"/>
    <col min="7425" max="7425" width="19.41015625" style="6278" customWidth="1"/>
    <col min="7426" max="7428" width="23.41015625" style="6278" customWidth="1"/>
    <col min="7429" max="7680" width="9.1171875" style="6278"/>
    <col min="7681" max="7681" width="19.41015625" style="6278" customWidth="1"/>
    <col min="7682" max="7684" width="23.41015625" style="6278" customWidth="1"/>
    <col min="7685" max="7936" width="9.1171875" style="6278"/>
    <col min="7937" max="7937" width="19.41015625" style="6278" customWidth="1"/>
    <col min="7938" max="7940" width="23.41015625" style="6278" customWidth="1"/>
    <col min="7941" max="8192" width="9.1171875" style="6278"/>
    <col min="8193" max="8193" width="19.41015625" style="6278" customWidth="1"/>
    <col min="8194" max="8196" width="23.41015625" style="6278" customWidth="1"/>
    <col min="8197" max="8448" width="9.1171875" style="6278"/>
    <col min="8449" max="8449" width="19.41015625" style="6278" customWidth="1"/>
    <col min="8450" max="8452" width="23.41015625" style="6278" customWidth="1"/>
    <col min="8453" max="8704" width="9.1171875" style="6278"/>
    <col min="8705" max="8705" width="19.41015625" style="6278" customWidth="1"/>
    <col min="8706" max="8708" width="23.41015625" style="6278" customWidth="1"/>
    <col min="8709" max="8960" width="9.1171875" style="6278"/>
    <col min="8961" max="8961" width="19.41015625" style="6278" customWidth="1"/>
    <col min="8962" max="8964" width="23.41015625" style="6278" customWidth="1"/>
    <col min="8965" max="9216" width="9.1171875" style="6278"/>
    <col min="9217" max="9217" width="19.41015625" style="6278" customWidth="1"/>
    <col min="9218" max="9220" width="23.41015625" style="6278" customWidth="1"/>
    <col min="9221" max="9472" width="9.1171875" style="6278"/>
    <col min="9473" max="9473" width="19.41015625" style="6278" customWidth="1"/>
    <col min="9474" max="9476" width="23.41015625" style="6278" customWidth="1"/>
    <col min="9477" max="9728" width="9.1171875" style="6278"/>
    <col min="9729" max="9729" width="19.41015625" style="6278" customWidth="1"/>
    <col min="9730" max="9732" width="23.41015625" style="6278" customWidth="1"/>
    <col min="9733" max="9984" width="9.1171875" style="6278"/>
    <col min="9985" max="9985" width="19.41015625" style="6278" customWidth="1"/>
    <col min="9986" max="9988" width="23.41015625" style="6278" customWidth="1"/>
    <col min="9989" max="10240" width="9.1171875" style="6278"/>
    <col min="10241" max="10241" width="19.41015625" style="6278" customWidth="1"/>
    <col min="10242" max="10244" width="23.41015625" style="6278" customWidth="1"/>
    <col min="10245" max="10496" width="9.1171875" style="6278"/>
    <col min="10497" max="10497" width="19.41015625" style="6278" customWidth="1"/>
    <col min="10498" max="10500" width="23.41015625" style="6278" customWidth="1"/>
    <col min="10501" max="10752" width="9.1171875" style="6278"/>
    <col min="10753" max="10753" width="19.41015625" style="6278" customWidth="1"/>
    <col min="10754" max="10756" width="23.41015625" style="6278" customWidth="1"/>
    <col min="10757" max="11008" width="9.1171875" style="6278"/>
    <col min="11009" max="11009" width="19.41015625" style="6278" customWidth="1"/>
    <col min="11010" max="11012" width="23.41015625" style="6278" customWidth="1"/>
    <col min="11013" max="11264" width="9.1171875" style="6278"/>
    <col min="11265" max="11265" width="19.41015625" style="6278" customWidth="1"/>
    <col min="11266" max="11268" width="23.41015625" style="6278" customWidth="1"/>
    <col min="11269" max="11520" width="9.1171875" style="6278"/>
    <col min="11521" max="11521" width="19.41015625" style="6278" customWidth="1"/>
    <col min="11522" max="11524" width="23.41015625" style="6278" customWidth="1"/>
    <col min="11525" max="11776" width="9.1171875" style="6278"/>
    <col min="11777" max="11777" width="19.41015625" style="6278" customWidth="1"/>
    <col min="11778" max="11780" width="23.41015625" style="6278" customWidth="1"/>
    <col min="11781" max="12032" width="9.1171875" style="6278"/>
    <col min="12033" max="12033" width="19.41015625" style="6278" customWidth="1"/>
    <col min="12034" max="12036" width="23.41015625" style="6278" customWidth="1"/>
    <col min="12037" max="12288" width="9.1171875" style="6278"/>
    <col min="12289" max="12289" width="19.41015625" style="6278" customWidth="1"/>
    <col min="12290" max="12292" width="23.41015625" style="6278" customWidth="1"/>
    <col min="12293" max="12544" width="9.1171875" style="6278"/>
    <col min="12545" max="12545" width="19.41015625" style="6278" customWidth="1"/>
    <col min="12546" max="12548" width="23.41015625" style="6278" customWidth="1"/>
    <col min="12549" max="12800" width="9.1171875" style="6278"/>
    <col min="12801" max="12801" width="19.41015625" style="6278" customWidth="1"/>
    <col min="12802" max="12804" width="23.41015625" style="6278" customWidth="1"/>
    <col min="12805" max="13056" width="9.1171875" style="6278"/>
    <col min="13057" max="13057" width="19.41015625" style="6278" customWidth="1"/>
    <col min="13058" max="13060" width="23.41015625" style="6278" customWidth="1"/>
    <col min="13061" max="13312" width="9.1171875" style="6278"/>
    <col min="13313" max="13313" width="19.41015625" style="6278" customWidth="1"/>
    <col min="13314" max="13316" width="23.41015625" style="6278" customWidth="1"/>
    <col min="13317" max="13568" width="9.1171875" style="6278"/>
    <col min="13569" max="13569" width="19.41015625" style="6278" customWidth="1"/>
    <col min="13570" max="13572" width="23.41015625" style="6278" customWidth="1"/>
    <col min="13573" max="13824" width="9.1171875" style="6278"/>
    <col min="13825" max="13825" width="19.41015625" style="6278" customWidth="1"/>
    <col min="13826" max="13828" width="23.41015625" style="6278" customWidth="1"/>
    <col min="13829" max="14080" width="9.1171875" style="6278"/>
    <col min="14081" max="14081" width="19.41015625" style="6278" customWidth="1"/>
    <col min="14082" max="14084" width="23.41015625" style="6278" customWidth="1"/>
    <col min="14085" max="14336" width="9.1171875" style="6278"/>
    <col min="14337" max="14337" width="19.41015625" style="6278" customWidth="1"/>
    <col min="14338" max="14340" width="23.41015625" style="6278" customWidth="1"/>
    <col min="14341" max="14592" width="9.1171875" style="6278"/>
    <col min="14593" max="14593" width="19.41015625" style="6278" customWidth="1"/>
    <col min="14594" max="14596" width="23.41015625" style="6278" customWidth="1"/>
    <col min="14597" max="14848" width="9.1171875" style="6278"/>
    <col min="14849" max="14849" width="19.41015625" style="6278" customWidth="1"/>
    <col min="14850" max="14852" width="23.41015625" style="6278" customWidth="1"/>
    <col min="14853" max="15104" width="9.1171875" style="6278"/>
    <col min="15105" max="15105" width="19.41015625" style="6278" customWidth="1"/>
    <col min="15106" max="15108" width="23.41015625" style="6278" customWidth="1"/>
    <col min="15109" max="15360" width="9.1171875" style="6278"/>
    <col min="15361" max="15361" width="19.41015625" style="6278" customWidth="1"/>
    <col min="15362" max="15364" width="23.41015625" style="6278" customWidth="1"/>
    <col min="15365" max="15616" width="9.1171875" style="6278"/>
    <col min="15617" max="15617" width="19.41015625" style="6278" customWidth="1"/>
    <col min="15618" max="15620" width="23.41015625" style="6278" customWidth="1"/>
    <col min="15621" max="15872" width="9.1171875" style="6278"/>
    <col min="15873" max="15873" width="19.41015625" style="6278" customWidth="1"/>
    <col min="15874" max="15876" width="23.41015625" style="6278" customWidth="1"/>
    <col min="15877" max="16128" width="9.1171875" style="6278"/>
    <col min="16129" max="16129" width="19.41015625" style="6278" customWidth="1"/>
    <col min="16130" max="16132" width="23.41015625" style="6278" customWidth="1"/>
    <col min="16133" max="16384" width="9.1171875" style="6278"/>
  </cols>
  <sheetData>
    <row r="1" spans="1:4" ht="24.75" customHeight="1">
      <c r="A1" s="8723" t="s">
        <v>22037</v>
      </c>
      <c r="B1" s="8723"/>
      <c r="C1" s="8723"/>
      <c r="D1" s="8723"/>
    </row>
    <row r="4" spans="1:4" ht="25.5" customHeight="1">
      <c r="A4" s="6284" t="s">
        <v>75</v>
      </c>
      <c r="B4" s="6285" t="s">
        <v>76</v>
      </c>
      <c r="C4" s="6285" t="s">
        <v>6788</v>
      </c>
      <c r="D4" s="6286" t="s">
        <v>22060</v>
      </c>
    </row>
    <row r="5" spans="1:4" ht="15" customHeight="1">
      <c r="A5" s="8724" t="s">
        <v>22061</v>
      </c>
      <c r="B5" s="8725"/>
      <c r="C5" s="8725"/>
      <c r="D5" s="6287"/>
    </row>
    <row r="6" spans="1:4">
      <c r="A6" s="6288">
        <v>10011020</v>
      </c>
      <c r="B6" s="6184" t="s">
        <v>165</v>
      </c>
      <c r="C6" s="6184" t="s">
        <v>444</v>
      </c>
      <c r="D6" s="6246">
        <v>44.83</v>
      </c>
    </row>
    <row r="7" spans="1:4">
      <c r="A7" s="6288">
        <v>10011025</v>
      </c>
      <c r="B7" s="6184" t="s">
        <v>3102</v>
      </c>
      <c r="C7" s="6184" t="s">
        <v>444</v>
      </c>
      <c r="D7" s="6246">
        <v>65.31</v>
      </c>
    </row>
    <row r="8" spans="1:4">
      <c r="A8" s="6288">
        <v>10011032</v>
      </c>
      <c r="B8" s="6184" t="s">
        <v>167</v>
      </c>
      <c r="C8" s="6184" t="s">
        <v>444</v>
      </c>
      <c r="D8" s="6246">
        <v>107.04</v>
      </c>
    </row>
    <row r="9" spans="1:4">
      <c r="A9" s="6288">
        <v>10011040</v>
      </c>
      <c r="B9" s="6184" t="s">
        <v>22062</v>
      </c>
      <c r="C9" s="6184" t="s">
        <v>444</v>
      </c>
      <c r="D9" s="6246">
        <v>165.01</v>
      </c>
    </row>
    <row r="10" spans="1:4">
      <c r="A10" s="6288">
        <v>10011050</v>
      </c>
      <c r="B10" s="6184" t="s">
        <v>22063</v>
      </c>
      <c r="C10" s="6184" t="s">
        <v>444</v>
      </c>
      <c r="D10" s="6246">
        <v>256.20999999999998</v>
      </c>
    </row>
    <row r="11" spans="1:4" ht="15" customHeight="1">
      <c r="A11" s="8726" t="s">
        <v>22064</v>
      </c>
      <c r="B11" s="8727"/>
      <c r="C11" s="8727"/>
      <c r="D11" s="6246"/>
    </row>
    <row r="12" spans="1:4">
      <c r="A12" s="6288">
        <v>100136025</v>
      </c>
      <c r="B12" s="6184" t="s">
        <v>22065</v>
      </c>
      <c r="C12" s="6184" t="s">
        <v>290</v>
      </c>
      <c r="D12" s="6246">
        <v>57.19</v>
      </c>
    </row>
    <row r="13" spans="1:4">
      <c r="A13" s="6288">
        <v>100136032</v>
      </c>
      <c r="B13" s="6184" t="s">
        <v>22066</v>
      </c>
      <c r="C13" s="6184" t="s">
        <v>290</v>
      </c>
      <c r="D13" s="6246">
        <v>88.49</v>
      </c>
    </row>
    <row r="14" spans="1:4">
      <c r="A14" s="6288">
        <v>100136040</v>
      </c>
      <c r="B14" s="6184" t="s">
        <v>22067</v>
      </c>
      <c r="C14" s="6184" t="s">
        <v>290</v>
      </c>
      <c r="D14" s="6246">
        <v>136.41</v>
      </c>
    </row>
    <row r="15" spans="1:4">
      <c r="A15" s="256"/>
      <c r="B15" s="483"/>
      <c r="C15" s="483"/>
      <c r="D15" s="483"/>
    </row>
    <row r="16" spans="1:4">
      <c r="A16" s="6289" t="s">
        <v>22068</v>
      </c>
    </row>
  </sheetData>
  <mergeCells count="3">
    <mergeCell ref="A1:D1"/>
    <mergeCell ref="A5:C5"/>
    <mergeCell ref="A11:C11"/>
  </mergeCell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dimension ref="A1:F83"/>
  <sheetViews>
    <sheetView workbookViewId="0">
      <selection activeCell="G5" sqref="G5"/>
    </sheetView>
  </sheetViews>
  <sheetFormatPr defaultRowHeight="14.35"/>
  <cols>
    <col min="1" max="1" width="32.29296875" style="6278" customWidth="1"/>
    <col min="2" max="2" width="17.29296875" style="6278" customWidth="1"/>
    <col min="3" max="3" width="16.29296875" style="6278" customWidth="1"/>
    <col min="4" max="4" width="12" style="6278" bestFit="1" customWidth="1"/>
    <col min="5" max="5" width="14.1171875" style="6278" customWidth="1"/>
    <col min="6" max="6" width="19.87890625" style="6278" customWidth="1"/>
    <col min="7" max="256" width="9.1171875" style="6278"/>
    <col min="257" max="257" width="32.29296875" style="6278" customWidth="1"/>
    <col min="258" max="258" width="17.29296875" style="6278" customWidth="1"/>
    <col min="259" max="259" width="16.29296875" style="6278" customWidth="1"/>
    <col min="260" max="260" width="12" style="6278" bestFit="1" customWidth="1"/>
    <col min="261" max="261" width="14.1171875" style="6278" customWidth="1"/>
    <col min="262" max="262" width="19.87890625" style="6278" customWidth="1"/>
    <col min="263" max="512" width="9.1171875" style="6278"/>
    <col min="513" max="513" width="32.29296875" style="6278" customWidth="1"/>
    <col min="514" max="514" width="17.29296875" style="6278" customWidth="1"/>
    <col min="515" max="515" width="16.29296875" style="6278" customWidth="1"/>
    <col min="516" max="516" width="12" style="6278" bestFit="1" customWidth="1"/>
    <col min="517" max="517" width="14.1171875" style="6278" customWidth="1"/>
    <col min="518" max="518" width="19.87890625" style="6278" customWidth="1"/>
    <col min="519" max="768" width="9.1171875" style="6278"/>
    <col min="769" max="769" width="32.29296875" style="6278" customWidth="1"/>
    <col min="770" max="770" width="17.29296875" style="6278" customWidth="1"/>
    <col min="771" max="771" width="16.29296875" style="6278" customWidth="1"/>
    <col min="772" max="772" width="12" style="6278" bestFit="1" customWidth="1"/>
    <col min="773" max="773" width="14.1171875" style="6278" customWidth="1"/>
    <col min="774" max="774" width="19.87890625" style="6278" customWidth="1"/>
    <col min="775" max="1024" width="9.1171875" style="6278"/>
    <col min="1025" max="1025" width="32.29296875" style="6278" customWidth="1"/>
    <col min="1026" max="1026" width="17.29296875" style="6278" customWidth="1"/>
    <col min="1027" max="1027" width="16.29296875" style="6278" customWidth="1"/>
    <col min="1028" max="1028" width="12" style="6278" bestFit="1" customWidth="1"/>
    <col min="1029" max="1029" width="14.1171875" style="6278" customWidth="1"/>
    <col min="1030" max="1030" width="19.87890625" style="6278" customWidth="1"/>
    <col min="1031" max="1280" width="9.1171875" style="6278"/>
    <col min="1281" max="1281" width="32.29296875" style="6278" customWidth="1"/>
    <col min="1282" max="1282" width="17.29296875" style="6278" customWidth="1"/>
    <col min="1283" max="1283" width="16.29296875" style="6278" customWidth="1"/>
    <col min="1284" max="1284" width="12" style="6278" bestFit="1" customWidth="1"/>
    <col min="1285" max="1285" width="14.1171875" style="6278" customWidth="1"/>
    <col min="1286" max="1286" width="19.87890625" style="6278" customWidth="1"/>
    <col min="1287" max="1536" width="9.1171875" style="6278"/>
    <col min="1537" max="1537" width="32.29296875" style="6278" customWidth="1"/>
    <col min="1538" max="1538" width="17.29296875" style="6278" customWidth="1"/>
    <col min="1539" max="1539" width="16.29296875" style="6278" customWidth="1"/>
    <col min="1540" max="1540" width="12" style="6278" bestFit="1" customWidth="1"/>
    <col min="1541" max="1541" width="14.1171875" style="6278" customWidth="1"/>
    <col min="1542" max="1542" width="19.87890625" style="6278" customWidth="1"/>
    <col min="1543" max="1792" width="9.1171875" style="6278"/>
    <col min="1793" max="1793" width="32.29296875" style="6278" customWidth="1"/>
    <col min="1794" max="1794" width="17.29296875" style="6278" customWidth="1"/>
    <col min="1795" max="1795" width="16.29296875" style="6278" customWidth="1"/>
    <col min="1796" max="1796" width="12" style="6278" bestFit="1" customWidth="1"/>
    <col min="1797" max="1797" width="14.1171875" style="6278" customWidth="1"/>
    <col min="1798" max="1798" width="19.87890625" style="6278" customWidth="1"/>
    <col min="1799" max="2048" width="9.1171875" style="6278"/>
    <col min="2049" max="2049" width="32.29296875" style="6278" customWidth="1"/>
    <col min="2050" max="2050" width="17.29296875" style="6278" customWidth="1"/>
    <col min="2051" max="2051" width="16.29296875" style="6278" customWidth="1"/>
    <col min="2052" max="2052" width="12" style="6278" bestFit="1" customWidth="1"/>
    <col min="2053" max="2053" width="14.1171875" style="6278" customWidth="1"/>
    <col min="2054" max="2054" width="19.87890625" style="6278" customWidth="1"/>
    <col min="2055" max="2304" width="9.1171875" style="6278"/>
    <col min="2305" max="2305" width="32.29296875" style="6278" customWidth="1"/>
    <col min="2306" max="2306" width="17.29296875" style="6278" customWidth="1"/>
    <col min="2307" max="2307" width="16.29296875" style="6278" customWidth="1"/>
    <col min="2308" max="2308" width="12" style="6278" bestFit="1" customWidth="1"/>
    <col min="2309" max="2309" width="14.1171875" style="6278" customWidth="1"/>
    <col min="2310" max="2310" width="19.87890625" style="6278" customWidth="1"/>
    <col min="2311" max="2560" width="9.1171875" style="6278"/>
    <col min="2561" max="2561" width="32.29296875" style="6278" customWidth="1"/>
    <col min="2562" max="2562" width="17.29296875" style="6278" customWidth="1"/>
    <col min="2563" max="2563" width="16.29296875" style="6278" customWidth="1"/>
    <col min="2564" max="2564" width="12" style="6278" bestFit="1" customWidth="1"/>
    <col min="2565" max="2565" width="14.1171875" style="6278" customWidth="1"/>
    <col min="2566" max="2566" width="19.87890625" style="6278" customWidth="1"/>
    <col min="2567" max="2816" width="9.1171875" style="6278"/>
    <col min="2817" max="2817" width="32.29296875" style="6278" customWidth="1"/>
    <col min="2818" max="2818" width="17.29296875" style="6278" customWidth="1"/>
    <col min="2819" max="2819" width="16.29296875" style="6278" customWidth="1"/>
    <col min="2820" max="2820" width="12" style="6278" bestFit="1" customWidth="1"/>
    <col min="2821" max="2821" width="14.1171875" style="6278" customWidth="1"/>
    <col min="2822" max="2822" width="19.87890625" style="6278" customWidth="1"/>
    <col min="2823" max="3072" width="9.1171875" style="6278"/>
    <col min="3073" max="3073" width="32.29296875" style="6278" customWidth="1"/>
    <col min="3074" max="3074" width="17.29296875" style="6278" customWidth="1"/>
    <col min="3075" max="3075" width="16.29296875" style="6278" customWidth="1"/>
    <col min="3076" max="3076" width="12" style="6278" bestFit="1" customWidth="1"/>
    <col min="3077" max="3077" width="14.1171875" style="6278" customWidth="1"/>
    <col min="3078" max="3078" width="19.87890625" style="6278" customWidth="1"/>
    <col min="3079" max="3328" width="9.1171875" style="6278"/>
    <col min="3329" max="3329" width="32.29296875" style="6278" customWidth="1"/>
    <col min="3330" max="3330" width="17.29296875" style="6278" customWidth="1"/>
    <col min="3331" max="3331" width="16.29296875" style="6278" customWidth="1"/>
    <col min="3332" max="3332" width="12" style="6278" bestFit="1" customWidth="1"/>
    <col min="3333" max="3333" width="14.1171875" style="6278" customWidth="1"/>
    <col min="3334" max="3334" width="19.87890625" style="6278" customWidth="1"/>
    <col min="3335" max="3584" width="9.1171875" style="6278"/>
    <col min="3585" max="3585" width="32.29296875" style="6278" customWidth="1"/>
    <col min="3586" max="3586" width="17.29296875" style="6278" customWidth="1"/>
    <col min="3587" max="3587" width="16.29296875" style="6278" customWidth="1"/>
    <col min="3588" max="3588" width="12" style="6278" bestFit="1" customWidth="1"/>
    <col min="3589" max="3589" width="14.1171875" style="6278" customWidth="1"/>
    <col min="3590" max="3590" width="19.87890625" style="6278" customWidth="1"/>
    <col min="3591" max="3840" width="9.1171875" style="6278"/>
    <col min="3841" max="3841" width="32.29296875" style="6278" customWidth="1"/>
    <col min="3842" max="3842" width="17.29296875" style="6278" customWidth="1"/>
    <col min="3843" max="3843" width="16.29296875" style="6278" customWidth="1"/>
    <col min="3844" max="3844" width="12" style="6278" bestFit="1" customWidth="1"/>
    <col min="3845" max="3845" width="14.1171875" style="6278" customWidth="1"/>
    <col min="3846" max="3846" width="19.87890625" style="6278" customWidth="1"/>
    <col min="3847" max="4096" width="9.1171875" style="6278"/>
    <col min="4097" max="4097" width="32.29296875" style="6278" customWidth="1"/>
    <col min="4098" max="4098" width="17.29296875" style="6278" customWidth="1"/>
    <col min="4099" max="4099" width="16.29296875" style="6278" customWidth="1"/>
    <col min="4100" max="4100" width="12" style="6278" bestFit="1" customWidth="1"/>
    <col min="4101" max="4101" width="14.1171875" style="6278" customWidth="1"/>
    <col min="4102" max="4102" width="19.87890625" style="6278" customWidth="1"/>
    <col min="4103" max="4352" width="9.1171875" style="6278"/>
    <col min="4353" max="4353" width="32.29296875" style="6278" customWidth="1"/>
    <col min="4354" max="4354" width="17.29296875" style="6278" customWidth="1"/>
    <col min="4355" max="4355" width="16.29296875" style="6278" customWidth="1"/>
    <col min="4356" max="4356" width="12" style="6278" bestFit="1" customWidth="1"/>
    <col min="4357" max="4357" width="14.1171875" style="6278" customWidth="1"/>
    <col min="4358" max="4358" width="19.87890625" style="6278" customWidth="1"/>
    <col min="4359" max="4608" width="9.1171875" style="6278"/>
    <col min="4609" max="4609" width="32.29296875" style="6278" customWidth="1"/>
    <col min="4610" max="4610" width="17.29296875" style="6278" customWidth="1"/>
    <col min="4611" max="4611" width="16.29296875" style="6278" customWidth="1"/>
    <col min="4612" max="4612" width="12" style="6278" bestFit="1" customWidth="1"/>
    <col min="4613" max="4613" width="14.1171875" style="6278" customWidth="1"/>
    <col min="4614" max="4614" width="19.87890625" style="6278" customWidth="1"/>
    <col min="4615" max="4864" width="9.1171875" style="6278"/>
    <col min="4865" max="4865" width="32.29296875" style="6278" customWidth="1"/>
    <col min="4866" max="4866" width="17.29296875" style="6278" customWidth="1"/>
    <col min="4867" max="4867" width="16.29296875" style="6278" customWidth="1"/>
    <col min="4868" max="4868" width="12" style="6278" bestFit="1" customWidth="1"/>
    <col min="4869" max="4869" width="14.1171875" style="6278" customWidth="1"/>
    <col min="4870" max="4870" width="19.87890625" style="6278" customWidth="1"/>
    <col min="4871" max="5120" width="9.1171875" style="6278"/>
    <col min="5121" max="5121" width="32.29296875" style="6278" customWidth="1"/>
    <col min="5122" max="5122" width="17.29296875" style="6278" customWidth="1"/>
    <col min="5123" max="5123" width="16.29296875" style="6278" customWidth="1"/>
    <col min="5124" max="5124" width="12" style="6278" bestFit="1" customWidth="1"/>
    <col min="5125" max="5125" width="14.1171875" style="6278" customWidth="1"/>
    <col min="5126" max="5126" width="19.87890625" style="6278" customWidth="1"/>
    <col min="5127" max="5376" width="9.1171875" style="6278"/>
    <col min="5377" max="5377" width="32.29296875" style="6278" customWidth="1"/>
    <col min="5378" max="5378" width="17.29296875" style="6278" customWidth="1"/>
    <col min="5379" max="5379" width="16.29296875" style="6278" customWidth="1"/>
    <col min="5380" max="5380" width="12" style="6278" bestFit="1" customWidth="1"/>
    <col min="5381" max="5381" width="14.1171875" style="6278" customWidth="1"/>
    <col min="5382" max="5382" width="19.87890625" style="6278" customWidth="1"/>
    <col min="5383" max="5632" width="9.1171875" style="6278"/>
    <col min="5633" max="5633" width="32.29296875" style="6278" customWidth="1"/>
    <col min="5634" max="5634" width="17.29296875" style="6278" customWidth="1"/>
    <col min="5635" max="5635" width="16.29296875" style="6278" customWidth="1"/>
    <col min="5636" max="5636" width="12" style="6278" bestFit="1" customWidth="1"/>
    <col min="5637" max="5637" width="14.1171875" style="6278" customWidth="1"/>
    <col min="5638" max="5638" width="19.87890625" style="6278" customWidth="1"/>
    <col min="5639" max="5888" width="9.1171875" style="6278"/>
    <col min="5889" max="5889" width="32.29296875" style="6278" customWidth="1"/>
    <col min="5890" max="5890" width="17.29296875" style="6278" customWidth="1"/>
    <col min="5891" max="5891" width="16.29296875" style="6278" customWidth="1"/>
    <col min="5892" max="5892" width="12" style="6278" bestFit="1" customWidth="1"/>
    <col min="5893" max="5893" width="14.1171875" style="6278" customWidth="1"/>
    <col min="5894" max="5894" width="19.87890625" style="6278" customWidth="1"/>
    <col min="5895" max="6144" width="9.1171875" style="6278"/>
    <col min="6145" max="6145" width="32.29296875" style="6278" customWidth="1"/>
    <col min="6146" max="6146" width="17.29296875" style="6278" customWidth="1"/>
    <col min="6147" max="6147" width="16.29296875" style="6278" customWidth="1"/>
    <col min="6148" max="6148" width="12" style="6278" bestFit="1" customWidth="1"/>
    <col min="6149" max="6149" width="14.1171875" style="6278" customWidth="1"/>
    <col min="6150" max="6150" width="19.87890625" style="6278" customWidth="1"/>
    <col min="6151" max="6400" width="9.1171875" style="6278"/>
    <col min="6401" max="6401" width="32.29296875" style="6278" customWidth="1"/>
    <col min="6402" max="6402" width="17.29296875" style="6278" customWidth="1"/>
    <col min="6403" max="6403" width="16.29296875" style="6278" customWidth="1"/>
    <col min="6404" max="6404" width="12" style="6278" bestFit="1" customWidth="1"/>
    <col min="6405" max="6405" width="14.1171875" style="6278" customWidth="1"/>
    <col min="6406" max="6406" width="19.87890625" style="6278" customWidth="1"/>
    <col min="6407" max="6656" width="9.1171875" style="6278"/>
    <col min="6657" max="6657" width="32.29296875" style="6278" customWidth="1"/>
    <col min="6658" max="6658" width="17.29296875" style="6278" customWidth="1"/>
    <col min="6659" max="6659" width="16.29296875" style="6278" customWidth="1"/>
    <col min="6660" max="6660" width="12" style="6278" bestFit="1" customWidth="1"/>
    <col min="6661" max="6661" width="14.1171875" style="6278" customWidth="1"/>
    <col min="6662" max="6662" width="19.87890625" style="6278" customWidth="1"/>
    <col min="6663" max="6912" width="9.1171875" style="6278"/>
    <col min="6913" max="6913" width="32.29296875" style="6278" customWidth="1"/>
    <col min="6914" max="6914" width="17.29296875" style="6278" customWidth="1"/>
    <col min="6915" max="6915" width="16.29296875" style="6278" customWidth="1"/>
    <col min="6916" max="6916" width="12" style="6278" bestFit="1" customWidth="1"/>
    <col min="6917" max="6917" width="14.1171875" style="6278" customWidth="1"/>
    <col min="6918" max="6918" width="19.87890625" style="6278" customWidth="1"/>
    <col min="6919" max="7168" width="9.1171875" style="6278"/>
    <col min="7169" max="7169" width="32.29296875" style="6278" customWidth="1"/>
    <col min="7170" max="7170" width="17.29296875" style="6278" customWidth="1"/>
    <col min="7171" max="7171" width="16.29296875" style="6278" customWidth="1"/>
    <col min="7172" max="7172" width="12" style="6278" bestFit="1" customWidth="1"/>
    <col min="7173" max="7173" width="14.1171875" style="6278" customWidth="1"/>
    <col min="7174" max="7174" width="19.87890625" style="6278" customWidth="1"/>
    <col min="7175" max="7424" width="9.1171875" style="6278"/>
    <col min="7425" max="7425" width="32.29296875" style="6278" customWidth="1"/>
    <col min="7426" max="7426" width="17.29296875" style="6278" customWidth="1"/>
    <col min="7427" max="7427" width="16.29296875" style="6278" customWidth="1"/>
    <col min="7428" max="7428" width="12" style="6278" bestFit="1" customWidth="1"/>
    <col min="7429" max="7429" width="14.1171875" style="6278" customWidth="1"/>
    <col min="7430" max="7430" width="19.87890625" style="6278" customWidth="1"/>
    <col min="7431" max="7680" width="9.1171875" style="6278"/>
    <col min="7681" max="7681" width="32.29296875" style="6278" customWidth="1"/>
    <col min="7682" max="7682" width="17.29296875" style="6278" customWidth="1"/>
    <col min="7683" max="7683" width="16.29296875" style="6278" customWidth="1"/>
    <col min="7684" max="7684" width="12" style="6278" bestFit="1" customWidth="1"/>
    <col min="7685" max="7685" width="14.1171875" style="6278" customWidth="1"/>
    <col min="7686" max="7686" width="19.87890625" style="6278" customWidth="1"/>
    <col min="7687" max="7936" width="9.1171875" style="6278"/>
    <col min="7937" max="7937" width="32.29296875" style="6278" customWidth="1"/>
    <col min="7938" max="7938" width="17.29296875" style="6278" customWidth="1"/>
    <col min="7939" max="7939" width="16.29296875" style="6278" customWidth="1"/>
    <col min="7940" max="7940" width="12" style="6278" bestFit="1" customWidth="1"/>
    <col min="7941" max="7941" width="14.1171875" style="6278" customWidth="1"/>
    <col min="7942" max="7942" width="19.87890625" style="6278" customWidth="1"/>
    <col min="7943" max="8192" width="9.1171875" style="6278"/>
    <col min="8193" max="8193" width="32.29296875" style="6278" customWidth="1"/>
    <col min="8194" max="8194" width="17.29296875" style="6278" customWidth="1"/>
    <col min="8195" max="8195" width="16.29296875" style="6278" customWidth="1"/>
    <col min="8196" max="8196" width="12" style="6278" bestFit="1" customWidth="1"/>
    <col min="8197" max="8197" width="14.1171875" style="6278" customWidth="1"/>
    <col min="8198" max="8198" width="19.87890625" style="6278" customWidth="1"/>
    <col min="8199" max="8448" width="9.1171875" style="6278"/>
    <col min="8449" max="8449" width="32.29296875" style="6278" customWidth="1"/>
    <col min="8450" max="8450" width="17.29296875" style="6278" customWidth="1"/>
    <col min="8451" max="8451" width="16.29296875" style="6278" customWidth="1"/>
    <col min="8452" max="8452" width="12" style="6278" bestFit="1" customWidth="1"/>
    <col min="8453" max="8453" width="14.1171875" style="6278" customWidth="1"/>
    <col min="8454" max="8454" width="19.87890625" style="6278" customWidth="1"/>
    <col min="8455" max="8704" width="9.1171875" style="6278"/>
    <col min="8705" max="8705" width="32.29296875" style="6278" customWidth="1"/>
    <col min="8706" max="8706" width="17.29296875" style="6278" customWidth="1"/>
    <col min="8707" max="8707" width="16.29296875" style="6278" customWidth="1"/>
    <col min="8708" max="8708" width="12" style="6278" bestFit="1" customWidth="1"/>
    <col min="8709" max="8709" width="14.1171875" style="6278" customWidth="1"/>
    <col min="8710" max="8710" width="19.87890625" style="6278" customWidth="1"/>
    <col min="8711" max="8960" width="9.1171875" style="6278"/>
    <col min="8961" max="8961" width="32.29296875" style="6278" customWidth="1"/>
    <col min="8962" max="8962" width="17.29296875" style="6278" customWidth="1"/>
    <col min="8963" max="8963" width="16.29296875" style="6278" customWidth="1"/>
    <col min="8964" max="8964" width="12" style="6278" bestFit="1" customWidth="1"/>
    <col min="8965" max="8965" width="14.1171875" style="6278" customWidth="1"/>
    <col min="8966" max="8966" width="19.87890625" style="6278" customWidth="1"/>
    <col min="8967" max="9216" width="9.1171875" style="6278"/>
    <col min="9217" max="9217" width="32.29296875" style="6278" customWidth="1"/>
    <col min="9218" max="9218" width="17.29296875" style="6278" customWidth="1"/>
    <col min="9219" max="9219" width="16.29296875" style="6278" customWidth="1"/>
    <col min="9220" max="9220" width="12" style="6278" bestFit="1" customWidth="1"/>
    <col min="9221" max="9221" width="14.1171875" style="6278" customWidth="1"/>
    <col min="9222" max="9222" width="19.87890625" style="6278" customWidth="1"/>
    <col min="9223" max="9472" width="9.1171875" style="6278"/>
    <col min="9473" max="9473" width="32.29296875" style="6278" customWidth="1"/>
    <col min="9474" max="9474" width="17.29296875" style="6278" customWidth="1"/>
    <col min="9475" max="9475" width="16.29296875" style="6278" customWidth="1"/>
    <col min="9476" max="9476" width="12" style="6278" bestFit="1" customWidth="1"/>
    <col min="9477" max="9477" width="14.1171875" style="6278" customWidth="1"/>
    <col min="9478" max="9478" width="19.87890625" style="6278" customWidth="1"/>
    <col min="9479" max="9728" width="9.1171875" style="6278"/>
    <col min="9729" max="9729" width="32.29296875" style="6278" customWidth="1"/>
    <col min="9730" max="9730" width="17.29296875" style="6278" customWidth="1"/>
    <col min="9731" max="9731" width="16.29296875" style="6278" customWidth="1"/>
    <col min="9732" max="9732" width="12" style="6278" bestFit="1" customWidth="1"/>
    <col min="9733" max="9733" width="14.1171875" style="6278" customWidth="1"/>
    <col min="9734" max="9734" width="19.87890625" style="6278" customWidth="1"/>
    <col min="9735" max="9984" width="9.1171875" style="6278"/>
    <col min="9985" max="9985" width="32.29296875" style="6278" customWidth="1"/>
    <col min="9986" max="9986" width="17.29296875" style="6278" customWidth="1"/>
    <col min="9987" max="9987" width="16.29296875" style="6278" customWidth="1"/>
    <col min="9988" max="9988" width="12" style="6278" bestFit="1" customWidth="1"/>
    <col min="9989" max="9989" width="14.1171875" style="6278" customWidth="1"/>
    <col min="9990" max="9990" width="19.87890625" style="6278" customWidth="1"/>
    <col min="9991" max="10240" width="9.1171875" style="6278"/>
    <col min="10241" max="10241" width="32.29296875" style="6278" customWidth="1"/>
    <col min="10242" max="10242" width="17.29296875" style="6278" customWidth="1"/>
    <col min="10243" max="10243" width="16.29296875" style="6278" customWidth="1"/>
    <col min="10244" max="10244" width="12" style="6278" bestFit="1" customWidth="1"/>
    <col min="10245" max="10245" width="14.1171875" style="6278" customWidth="1"/>
    <col min="10246" max="10246" width="19.87890625" style="6278" customWidth="1"/>
    <col min="10247" max="10496" width="9.1171875" style="6278"/>
    <col min="10497" max="10497" width="32.29296875" style="6278" customWidth="1"/>
    <col min="10498" max="10498" width="17.29296875" style="6278" customWidth="1"/>
    <col min="10499" max="10499" width="16.29296875" style="6278" customWidth="1"/>
    <col min="10500" max="10500" width="12" style="6278" bestFit="1" customWidth="1"/>
    <col min="10501" max="10501" width="14.1171875" style="6278" customWidth="1"/>
    <col min="10502" max="10502" width="19.87890625" style="6278" customWidth="1"/>
    <col min="10503" max="10752" width="9.1171875" style="6278"/>
    <col min="10753" max="10753" width="32.29296875" style="6278" customWidth="1"/>
    <col min="10754" max="10754" width="17.29296875" style="6278" customWidth="1"/>
    <col min="10755" max="10755" width="16.29296875" style="6278" customWidth="1"/>
    <col min="10756" max="10756" width="12" style="6278" bestFit="1" customWidth="1"/>
    <col min="10757" max="10757" width="14.1171875" style="6278" customWidth="1"/>
    <col min="10758" max="10758" width="19.87890625" style="6278" customWidth="1"/>
    <col min="10759" max="11008" width="9.1171875" style="6278"/>
    <col min="11009" max="11009" width="32.29296875" style="6278" customWidth="1"/>
    <col min="11010" max="11010" width="17.29296875" style="6278" customWidth="1"/>
    <col min="11011" max="11011" width="16.29296875" style="6278" customWidth="1"/>
    <col min="11012" max="11012" width="12" style="6278" bestFit="1" customWidth="1"/>
    <col min="11013" max="11013" width="14.1171875" style="6278" customWidth="1"/>
    <col min="11014" max="11014" width="19.87890625" style="6278" customWidth="1"/>
    <col min="11015" max="11264" width="9.1171875" style="6278"/>
    <col min="11265" max="11265" width="32.29296875" style="6278" customWidth="1"/>
    <col min="11266" max="11266" width="17.29296875" style="6278" customWidth="1"/>
    <col min="11267" max="11267" width="16.29296875" style="6278" customWidth="1"/>
    <col min="11268" max="11268" width="12" style="6278" bestFit="1" customWidth="1"/>
    <col min="11269" max="11269" width="14.1171875" style="6278" customWidth="1"/>
    <col min="11270" max="11270" width="19.87890625" style="6278" customWidth="1"/>
    <col min="11271" max="11520" width="9.1171875" style="6278"/>
    <col min="11521" max="11521" width="32.29296875" style="6278" customWidth="1"/>
    <col min="11522" max="11522" width="17.29296875" style="6278" customWidth="1"/>
    <col min="11523" max="11523" width="16.29296875" style="6278" customWidth="1"/>
    <col min="11524" max="11524" width="12" style="6278" bestFit="1" customWidth="1"/>
    <col min="11525" max="11525" width="14.1171875" style="6278" customWidth="1"/>
    <col min="11526" max="11526" width="19.87890625" style="6278" customWidth="1"/>
    <col min="11527" max="11776" width="9.1171875" style="6278"/>
    <col min="11777" max="11777" width="32.29296875" style="6278" customWidth="1"/>
    <col min="11778" max="11778" width="17.29296875" style="6278" customWidth="1"/>
    <col min="11779" max="11779" width="16.29296875" style="6278" customWidth="1"/>
    <col min="11780" max="11780" width="12" style="6278" bestFit="1" customWidth="1"/>
    <col min="11781" max="11781" width="14.1171875" style="6278" customWidth="1"/>
    <col min="11782" max="11782" width="19.87890625" style="6278" customWidth="1"/>
    <col min="11783" max="12032" width="9.1171875" style="6278"/>
    <col min="12033" max="12033" width="32.29296875" style="6278" customWidth="1"/>
    <col min="12034" max="12034" width="17.29296875" style="6278" customWidth="1"/>
    <col min="12035" max="12035" width="16.29296875" style="6278" customWidth="1"/>
    <col min="12036" max="12036" width="12" style="6278" bestFit="1" customWidth="1"/>
    <col min="12037" max="12037" width="14.1171875" style="6278" customWidth="1"/>
    <col min="12038" max="12038" width="19.87890625" style="6278" customWidth="1"/>
    <col min="12039" max="12288" width="9.1171875" style="6278"/>
    <col min="12289" max="12289" width="32.29296875" style="6278" customWidth="1"/>
    <col min="12290" max="12290" width="17.29296875" style="6278" customWidth="1"/>
    <col min="12291" max="12291" width="16.29296875" style="6278" customWidth="1"/>
    <col min="12292" max="12292" width="12" style="6278" bestFit="1" customWidth="1"/>
    <col min="12293" max="12293" width="14.1171875" style="6278" customWidth="1"/>
    <col min="12294" max="12294" width="19.87890625" style="6278" customWidth="1"/>
    <col min="12295" max="12544" width="9.1171875" style="6278"/>
    <col min="12545" max="12545" width="32.29296875" style="6278" customWidth="1"/>
    <col min="12546" max="12546" width="17.29296875" style="6278" customWidth="1"/>
    <col min="12547" max="12547" width="16.29296875" style="6278" customWidth="1"/>
    <col min="12548" max="12548" width="12" style="6278" bestFit="1" customWidth="1"/>
    <col min="12549" max="12549" width="14.1171875" style="6278" customWidth="1"/>
    <col min="12550" max="12550" width="19.87890625" style="6278" customWidth="1"/>
    <col min="12551" max="12800" width="9.1171875" style="6278"/>
    <col min="12801" max="12801" width="32.29296875" style="6278" customWidth="1"/>
    <col min="12802" max="12802" width="17.29296875" style="6278" customWidth="1"/>
    <col min="12803" max="12803" width="16.29296875" style="6278" customWidth="1"/>
    <col min="12804" max="12804" width="12" style="6278" bestFit="1" customWidth="1"/>
    <col min="12805" max="12805" width="14.1171875" style="6278" customWidth="1"/>
    <col min="12806" max="12806" width="19.87890625" style="6278" customWidth="1"/>
    <col min="12807" max="13056" width="9.1171875" style="6278"/>
    <col min="13057" max="13057" width="32.29296875" style="6278" customWidth="1"/>
    <col min="13058" max="13058" width="17.29296875" style="6278" customWidth="1"/>
    <col min="13059" max="13059" width="16.29296875" style="6278" customWidth="1"/>
    <col min="13060" max="13060" width="12" style="6278" bestFit="1" customWidth="1"/>
    <col min="13061" max="13061" width="14.1171875" style="6278" customWidth="1"/>
    <col min="13062" max="13062" width="19.87890625" style="6278" customWidth="1"/>
    <col min="13063" max="13312" width="9.1171875" style="6278"/>
    <col min="13313" max="13313" width="32.29296875" style="6278" customWidth="1"/>
    <col min="13314" max="13314" width="17.29296875" style="6278" customWidth="1"/>
    <col min="13315" max="13315" width="16.29296875" style="6278" customWidth="1"/>
    <col min="13316" max="13316" width="12" style="6278" bestFit="1" customWidth="1"/>
    <col min="13317" max="13317" width="14.1171875" style="6278" customWidth="1"/>
    <col min="13318" max="13318" width="19.87890625" style="6278" customWidth="1"/>
    <col min="13319" max="13568" width="9.1171875" style="6278"/>
    <col min="13569" max="13569" width="32.29296875" style="6278" customWidth="1"/>
    <col min="13570" max="13570" width="17.29296875" style="6278" customWidth="1"/>
    <col min="13571" max="13571" width="16.29296875" style="6278" customWidth="1"/>
    <col min="13572" max="13572" width="12" style="6278" bestFit="1" customWidth="1"/>
    <col min="13573" max="13573" width="14.1171875" style="6278" customWidth="1"/>
    <col min="13574" max="13574" width="19.87890625" style="6278" customWidth="1"/>
    <col min="13575" max="13824" width="9.1171875" style="6278"/>
    <col min="13825" max="13825" width="32.29296875" style="6278" customWidth="1"/>
    <col min="13826" max="13826" width="17.29296875" style="6278" customWidth="1"/>
    <col min="13827" max="13827" width="16.29296875" style="6278" customWidth="1"/>
    <col min="13828" max="13828" width="12" style="6278" bestFit="1" customWidth="1"/>
    <col min="13829" max="13829" width="14.1171875" style="6278" customWidth="1"/>
    <col min="13830" max="13830" width="19.87890625" style="6278" customWidth="1"/>
    <col min="13831" max="14080" width="9.1171875" style="6278"/>
    <col min="14081" max="14081" width="32.29296875" style="6278" customWidth="1"/>
    <col min="14082" max="14082" width="17.29296875" style="6278" customWidth="1"/>
    <col min="14083" max="14083" width="16.29296875" style="6278" customWidth="1"/>
    <col min="14084" max="14084" width="12" style="6278" bestFit="1" customWidth="1"/>
    <col min="14085" max="14085" width="14.1171875" style="6278" customWidth="1"/>
    <col min="14086" max="14086" width="19.87890625" style="6278" customWidth="1"/>
    <col min="14087" max="14336" width="9.1171875" style="6278"/>
    <col min="14337" max="14337" width="32.29296875" style="6278" customWidth="1"/>
    <col min="14338" max="14338" width="17.29296875" style="6278" customWidth="1"/>
    <col min="14339" max="14339" width="16.29296875" style="6278" customWidth="1"/>
    <col min="14340" max="14340" width="12" style="6278" bestFit="1" customWidth="1"/>
    <col min="14341" max="14341" width="14.1171875" style="6278" customWidth="1"/>
    <col min="14342" max="14342" width="19.87890625" style="6278" customWidth="1"/>
    <col min="14343" max="14592" width="9.1171875" style="6278"/>
    <col min="14593" max="14593" width="32.29296875" style="6278" customWidth="1"/>
    <col min="14594" max="14594" width="17.29296875" style="6278" customWidth="1"/>
    <col min="14595" max="14595" width="16.29296875" style="6278" customWidth="1"/>
    <col min="14596" max="14596" width="12" style="6278" bestFit="1" customWidth="1"/>
    <col min="14597" max="14597" width="14.1171875" style="6278" customWidth="1"/>
    <col min="14598" max="14598" width="19.87890625" style="6278" customWidth="1"/>
    <col min="14599" max="14848" width="9.1171875" style="6278"/>
    <col min="14849" max="14849" width="32.29296875" style="6278" customWidth="1"/>
    <col min="14850" max="14850" width="17.29296875" style="6278" customWidth="1"/>
    <col min="14851" max="14851" width="16.29296875" style="6278" customWidth="1"/>
    <col min="14852" max="14852" width="12" style="6278" bestFit="1" customWidth="1"/>
    <col min="14853" max="14853" width="14.1171875" style="6278" customWidth="1"/>
    <col min="14854" max="14854" width="19.87890625" style="6278" customWidth="1"/>
    <col min="14855" max="15104" width="9.1171875" style="6278"/>
    <col min="15105" max="15105" width="32.29296875" style="6278" customWidth="1"/>
    <col min="15106" max="15106" width="17.29296875" style="6278" customWidth="1"/>
    <col min="15107" max="15107" width="16.29296875" style="6278" customWidth="1"/>
    <col min="15108" max="15108" width="12" style="6278" bestFit="1" customWidth="1"/>
    <col min="15109" max="15109" width="14.1171875" style="6278" customWidth="1"/>
    <col min="15110" max="15110" width="19.87890625" style="6278" customWidth="1"/>
    <col min="15111" max="15360" width="9.1171875" style="6278"/>
    <col min="15361" max="15361" width="32.29296875" style="6278" customWidth="1"/>
    <col min="15362" max="15362" width="17.29296875" style="6278" customWidth="1"/>
    <col min="15363" max="15363" width="16.29296875" style="6278" customWidth="1"/>
    <col min="15364" max="15364" width="12" style="6278" bestFit="1" customWidth="1"/>
    <col min="15365" max="15365" width="14.1171875" style="6278" customWidth="1"/>
    <col min="15366" max="15366" width="19.87890625" style="6278" customWidth="1"/>
    <col min="15367" max="15616" width="9.1171875" style="6278"/>
    <col min="15617" max="15617" width="32.29296875" style="6278" customWidth="1"/>
    <col min="15618" max="15618" width="17.29296875" style="6278" customWidth="1"/>
    <col min="15619" max="15619" width="16.29296875" style="6278" customWidth="1"/>
    <col min="15620" max="15620" width="12" style="6278" bestFit="1" customWidth="1"/>
    <col min="15621" max="15621" width="14.1171875" style="6278" customWidth="1"/>
    <col min="15622" max="15622" width="19.87890625" style="6278" customWidth="1"/>
    <col min="15623" max="15872" width="9.1171875" style="6278"/>
    <col min="15873" max="15873" width="32.29296875" style="6278" customWidth="1"/>
    <col min="15874" max="15874" width="17.29296875" style="6278" customWidth="1"/>
    <col min="15875" max="15875" width="16.29296875" style="6278" customWidth="1"/>
    <col min="15876" max="15876" width="12" style="6278" bestFit="1" customWidth="1"/>
    <col min="15877" max="15877" width="14.1171875" style="6278" customWidth="1"/>
    <col min="15878" max="15878" width="19.87890625" style="6278" customWidth="1"/>
    <col min="15879" max="16128" width="9.1171875" style="6278"/>
    <col min="16129" max="16129" width="32.29296875" style="6278" customWidth="1"/>
    <col min="16130" max="16130" width="17.29296875" style="6278" customWidth="1"/>
    <col min="16131" max="16131" width="16.29296875" style="6278" customWidth="1"/>
    <col min="16132" max="16132" width="12" style="6278" bestFit="1" customWidth="1"/>
    <col min="16133" max="16133" width="14.1171875" style="6278" customWidth="1"/>
    <col min="16134" max="16134" width="19.87890625" style="6278" customWidth="1"/>
    <col min="16135" max="16384" width="9.1171875" style="6278"/>
  </cols>
  <sheetData>
    <row r="1" spans="1:5" ht="20.25" customHeight="1">
      <c r="A1" s="8729" t="s">
        <v>22162</v>
      </c>
      <c r="B1" s="8729"/>
      <c r="C1" s="8729"/>
      <c r="D1" s="8729"/>
      <c r="E1" s="8729"/>
    </row>
    <row r="2" spans="1:5" s="5627" customFormat="1">
      <c r="A2" s="6307"/>
      <c r="B2" s="6307"/>
      <c r="C2" s="6307"/>
      <c r="D2" s="6307"/>
      <c r="E2" s="6307"/>
    </row>
    <row r="3" spans="1:5" s="5627" customFormat="1">
      <c r="A3" s="6307"/>
      <c r="B3" s="6307"/>
      <c r="C3" s="6307"/>
      <c r="D3" s="6307"/>
      <c r="E3" s="6307"/>
    </row>
    <row r="5" spans="1:5" ht="43">
      <c r="A5" s="6284" t="s">
        <v>75</v>
      </c>
      <c r="B5" s="6284" t="s">
        <v>22161</v>
      </c>
      <c r="C5" s="6284" t="s">
        <v>22160</v>
      </c>
      <c r="D5" s="6284" t="s">
        <v>6788</v>
      </c>
      <c r="E5" s="6284" t="s">
        <v>22060</v>
      </c>
    </row>
    <row r="6" spans="1:5">
      <c r="A6" s="8730" t="s">
        <v>22159</v>
      </c>
      <c r="B6" s="8730"/>
      <c r="C6" s="8730"/>
      <c r="D6" s="8730"/>
      <c r="E6" s="8730"/>
    </row>
    <row r="7" spans="1:5">
      <c r="A7" s="6306" t="s">
        <v>22158</v>
      </c>
      <c r="B7" s="6305"/>
      <c r="C7" s="6305"/>
      <c r="D7" s="6305"/>
      <c r="E7" s="6305"/>
    </row>
    <row r="8" spans="1:5">
      <c r="A8" s="6275" t="s">
        <v>22157</v>
      </c>
      <c r="B8" s="6184">
        <v>15</v>
      </c>
      <c r="C8" s="6184" t="s">
        <v>22132</v>
      </c>
      <c r="D8" s="6184">
        <v>10</v>
      </c>
      <c r="E8" s="6301">
        <v>168.2</v>
      </c>
    </row>
    <row r="9" spans="1:5">
      <c r="A9" s="6275" t="s">
        <v>22156</v>
      </c>
      <c r="B9" s="6184">
        <v>15</v>
      </c>
      <c r="C9" s="6184" t="s">
        <v>22132</v>
      </c>
      <c r="D9" s="6184">
        <v>20</v>
      </c>
      <c r="E9" s="6301">
        <v>168.15</v>
      </c>
    </row>
    <row r="10" spans="1:5">
      <c r="A10" s="6275" t="s">
        <v>22155</v>
      </c>
      <c r="B10" s="6184">
        <v>15</v>
      </c>
      <c r="C10" s="6184" t="s">
        <v>22132</v>
      </c>
      <c r="D10" s="6184">
        <v>30</v>
      </c>
      <c r="E10" s="6301">
        <v>168.13333333333333</v>
      </c>
    </row>
    <row r="11" spans="1:5">
      <c r="A11" s="6275" t="s">
        <v>22154</v>
      </c>
      <c r="B11" s="6184">
        <v>15</v>
      </c>
      <c r="C11" s="6184" t="s">
        <v>22132</v>
      </c>
      <c r="D11" s="6184">
        <v>50</v>
      </c>
      <c r="E11" s="6301">
        <v>168.12</v>
      </c>
    </row>
    <row r="12" spans="1:5">
      <c r="A12" s="6276" t="s">
        <v>22153</v>
      </c>
      <c r="B12" s="6293">
        <v>15</v>
      </c>
      <c r="C12" s="6293" t="s">
        <v>22132</v>
      </c>
      <c r="D12" s="6293">
        <v>100</v>
      </c>
      <c r="E12" s="6301">
        <v>168.11</v>
      </c>
    </row>
    <row r="13" spans="1:5">
      <c r="A13" s="6296" t="s">
        <v>22152</v>
      </c>
      <c r="B13" s="6293"/>
      <c r="C13" s="6293"/>
      <c r="D13" s="6293"/>
      <c r="E13" s="6292"/>
    </row>
    <row r="14" spans="1:5">
      <c r="A14" s="6276" t="s">
        <v>22151</v>
      </c>
      <c r="B14" s="6293">
        <v>20</v>
      </c>
      <c r="C14" s="6293" t="s">
        <v>22125</v>
      </c>
      <c r="D14" s="6293">
        <v>10</v>
      </c>
      <c r="E14" s="6301">
        <v>269.3</v>
      </c>
    </row>
    <row r="15" spans="1:5">
      <c r="A15" s="6276" t="s">
        <v>22150</v>
      </c>
      <c r="B15" s="6293">
        <v>20</v>
      </c>
      <c r="C15" s="6293" t="s">
        <v>22125</v>
      </c>
      <c r="D15" s="6293">
        <v>20</v>
      </c>
      <c r="E15" s="6301">
        <v>269.25</v>
      </c>
    </row>
    <row r="16" spans="1:5">
      <c r="A16" s="6276" t="s">
        <v>22149</v>
      </c>
      <c r="B16" s="6293">
        <v>20</v>
      </c>
      <c r="C16" s="6293" t="s">
        <v>22125</v>
      </c>
      <c r="D16" s="6293">
        <v>30</v>
      </c>
      <c r="E16" s="6301">
        <v>269.26666666666665</v>
      </c>
    </row>
    <row r="17" spans="1:5">
      <c r="A17" s="6276" t="s">
        <v>22148</v>
      </c>
      <c r="B17" s="6293">
        <v>20</v>
      </c>
      <c r="C17" s="6293" t="s">
        <v>22125</v>
      </c>
      <c r="D17" s="6293">
        <v>50</v>
      </c>
      <c r="E17" s="6301">
        <v>269.26</v>
      </c>
    </row>
    <row r="18" spans="1:5">
      <c r="A18" s="6296" t="s">
        <v>22147</v>
      </c>
      <c r="B18" s="6293"/>
      <c r="C18" s="6293"/>
      <c r="D18" s="6293"/>
      <c r="E18" s="6292"/>
    </row>
    <row r="19" spans="1:5">
      <c r="A19" s="6276" t="s">
        <v>22146</v>
      </c>
      <c r="B19" s="6293">
        <v>25</v>
      </c>
      <c r="C19" s="6293" t="s">
        <v>22119</v>
      </c>
      <c r="D19" s="6293">
        <v>10</v>
      </c>
      <c r="E19" s="6301">
        <v>350.8</v>
      </c>
    </row>
    <row r="20" spans="1:5">
      <c r="A20" s="6276" t="s">
        <v>22145</v>
      </c>
      <c r="B20" s="6293">
        <v>25</v>
      </c>
      <c r="C20" s="6293" t="s">
        <v>22119</v>
      </c>
      <c r="D20" s="6293">
        <v>20</v>
      </c>
      <c r="E20" s="6301">
        <v>350.7</v>
      </c>
    </row>
    <row r="21" spans="1:5">
      <c r="A21" s="6276" t="s">
        <v>22144</v>
      </c>
      <c r="B21" s="6293">
        <v>25</v>
      </c>
      <c r="C21" s="6293" t="s">
        <v>22119</v>
      </c>
      <c r="D21" s="6293">
        <v>30</v>
      </c>
      <c r="E21" s="6301">
        <v>350.73333333333335</v>
      </c>
    </row>
    <row r="22" spans="1:5">
      <c r="A22" s="6296" t="s">
        <v>22143</v>
      </c>
      <c r="B22" s="6293"/>
      <c r="C22" s="6293"/>
      <c r="D22" s="6293"/>
      <c r="E22" s="6292"/>
    </row>
    <row r="23" spans="1:5">
      <c r="A23" s="6276" t="s">
        <v>22142</v>
      </c>
      <c r="B23" s="6293">
        <v>32</v>
      </c>
      <c r="C23" s="6293" t="s">
        <v>22115</v>
      </c>
      <c r="D23" s="6293">
        <v>10</v>
      </c>
      <c r="E23" s="6301">
        <v>648.79999999999995</v>
      </c>
    </row>
    <row r="24" spans="1:5">
      <c r="A24" s="6276" t="s">
        <v>22141</v>
      </c>
      <c r="B24" s="6293">
        <v>32</v>
      </c>
      <c r="C24" s="6293" t="s">
        <v>22115</v>
      </c>
      <c r="D24" s="6293">
        <v>20</v>
      </c>
      <c r="E24" s="6301">
        <v>648.70000000000005</v>
      </c>
    </row>
    <row r="25" spans="1:5">
      <c r="A25" s="8731" t="s">
        <v>22140</v>
      </c>
      <c r="B25" s="8731"/>
      <c r="C25" s="8731"/>
      <c r="D25" s="8731"/>
      <c r="E25" s="8731"/>
    </row>
    <row r="26" spans="1:5" ht="21" customHeight="1">
      <c r="A26" s="6303" t="s">
        <v>22139</v>
      </c>
      <c r="B26" s="6293"/>
      <c r="C26" s="6293"/>
      <c r="D26" s="6293"/>
      <c r="E26" s="6292"/>
    </row>
    <row r="27" spans="1:5">
      <c r="A27" s="6304" t="s">
        <v>22138</v>
      </c>
      <c r="B27" s="6293">
        <v>15</v>
      </c>
      <c r="C27" s="6293" t="s">
        <v>22132</v>
      </c>
      <c r="D27" s="6293">
        <v>10</v>
      </c>
      <c r="E27" s="6301">
        <v>208.5</v>
      </c>
    </row>
    <row r="28" spans="1:5">
      <c r="A28" s="6276" t="s">
        <v>22137</v>
      </c>
      <c r="B28" s="6293">
        <v>15</v>
      </c>
      <c r="C28" s="6293" t="s">
        <v>22132</v>
      </c>
      <c r="D28" s="6293">
        <v>20</v>
      </c>
      <c r="E28" s="6301">
        <v>208.55</v>
      </c>
    </row>
    <row r="29" spans="1:5">
      <c r="A29" s="6304" t="s">
        <v>22136</v>
      </c>
      <c r="B29" s="6293">
        <v>15</v>
      </c>
      <c r="C29" s="6293" t="s">
        <v>22132</v>
      </c>
      <c r="D29" s="6293">
        <v>30</v>
      </c>
      <c r="E29" s="6301">
        <v>208.53333333333333</v>
      </c>
    </row>
    <row r="30" spans="1:5">
      <c r="A30" s="6276" t="s">
        <v>22135</v>
      </c>
      <c r="B30" s="6293">
        <v>15</v>
      </c>
      <c r="C30" s="6293" t="s">
        <v>22132</v>
      </c>
      <c r="D30" s="6293" t="s">
        <v>22110</v>
      </c>
      <c r="E30" s="6301">
        <v>208.56</v>
      </c>
    </row>
    <row r="31" spans="1:5">
      <c r="A31" s="6304" t="s">
        <v>22134</v>
      </c>
      <c r="B31" s="6293">
        <v>15</v>
      </c>
      <c r="C31" s="6293" t="s">
        <v>22132</v>
      </c>
      <c r="D31" s="6293">
        <v>100</v>
      </c>
      <c r="E31" s="6301">
        <v>208.51</v>
      </c>
    </row>
    <row r="32" spans="1:5">
      <c r="A32" s="6304" t="s">
        <v>22133</v>
      </c>
      <c r="B32" s="6293">
        <v>15</v>
      </c>
      <c r="C32" s="6293" t="s">
        <v>22132</v>
      </c>
      <c r="D32" s="6293">
        <v>200</v>
      </c>
      <c r="E32" s="6301">
        <v>208.51</v>
      </c>
    </row>
    <row r="33" spans="1:5">
      <c r="A33" s="6303" t="s">
        <v>22131</v>
      </c>
      <c r="B33" s="6293"/>
      <c r="C33" s="6293"/>
      <c r="D33" s="6293"/>
      <c r="E33" s="6292"/>
    </row>
    <row r="34" spans="1:5">
      <c r="A34" s="6276" t="s">
        <v>22130</v>
      </c>
      <c r="B34" s="6293">
        <v>20</v>
      </c>
      <c r="C34" s="6293" t="s">
        <v>22125</v>
      </c>
      <c r="D34" s="6293">
        <v>10</v>
      </c>
      <c r="E34" s="6301">
        <v>310.5</v>
      </c>
    </row>
    <row r="35" spans="1:5">
      <c r="A35" s="6276" t="s">
        <v>22129</v>
      </c>
      <c r="B35" s="6293">
        <v>20</v>
      </c>
      <c r="C35" s="6293" t="s">
        <v>22125</v>
      </c>
      <c r="D35" s="6293">
        <v>20</v>
      </c>
      <c r="E35" s="6301">
        <v>310.5</v>
      </c>
    </row>
    <row r="36" spans="1:5">
      <c r="A36" s="6276" t="s">
        <v>22128</v>
      </c>
      <c r="B36" s="6293">
        <v>20</v>
      </c>
      <c r="C36" s="6293" t="s">
        <v>22125</v>
      </c>
      <c r="D36" s="6293">
        <v>30</v>
      </c>
      <c r="E36" s="6301">
        <v>310.53333333333336</v>
      </c>
    </row>
    <row r="37" spans="1:5">
      <c r="A37" s="6276" t="s">
        <v>22127</v>
      </c>
      <c r="B37" s="6293">
        <v>20</v>
      </c>
      <c r="C37" s="6293" t="s">
        <v>22125</v>
      </c>
      <c r="D37" s="6293" t="s">
        <v>22110</v>
      </c>
      <c r="E37" s="6301">
        <v>310.48</v>
      </c>
    </row>
    <row r="38" spans="1:5">
      <c r="A38" s="6276" t="s">
        <v>22126</v>
      </c>
      <c r="B38" s="6293">
        <v>20</v>
      </c>
      <c r="C38" s="6293" t="s">
        <v>22125</v>
      </c>
      <c r="D38" s="6293" t="s">
        <v>22124</v>
      </c>
      <c r="E38" s="6301">
        <v>310.51</v>
      </c>
    </row>
    <row r="39" spans="1:5">
      <c r="A39" s="6303" t="s">
        <v>22123</v>
      </c>
      <c r="B39" s="6293"/>
      <c r="C39" s="6293"/>
      <c r="D39" s="6293"/>
      <c r="E39" s="6292"/>
    </row>
    <row r="40" spans="1:5">
      <c r="A40" s="6276" t="s">
        <v>22122</v>
      </c>
      <c r="B40" s="6293">
        <v>25</v>
      </c>
      <c r="C40" s="6293" t="s">
        <v>22119</v>
      </c>
      <c r="D40" s="6293">
        <v>10</v>
      </c>
      <c r="E40" s="6301">
        <v>374.3</v>
      </c>
    </row>
    <row r="41" spans="1:5">
      <c r="A41" s="6276" t="s">
        <v>22121</v>
      </c>
      <c r="B41" s="6293">
        <v>25</v>
      </c>
      <c r="C41" s="6293" t="s">
        <v>22119</v>
      </c>
      <c r="D41" s="6293">
        <v>20</v>
      </c>
      <c r="E41" s="6301">
        <v>374.35</v>
      </c>
    </row>
    <row r="42" spans="1:5">
      <c r="A42" s="6276" t="s">
        <v>22120</v>
      </c>
      <c r="B42" s="6293">
        <v>25</v>
      </c>
      <c r="C42" s="6293" t="s">
        <v>22119</v>
      </c>
      <c r="D42" s="6293" t="s">
        <v>22107</v>
      </c>
      <c r="E42" s="6301">
        <v>374.36666666666667</v>
      </c>
    </row>
    <row r="43" spans="1:5">
      <c r="A43" s="6303" t="s">
        <v>22118</v>
      </c>
      <c r="B43" s="6293"/>
      <c r="C43" s="6293"/>
      <c r="D43" s="6293"/>
      <c r="E43" s="6292"/>
    </row>
    <row r="44" spans="1:5">
      <c r="A44" s="6276" t="s">
        <v>22117</v>
      </c>
      <c r="B44" s="6293">
        <v>32</v>
      </c>
      <c r="C44" s="6293" t="s">
        <v>22115</v>
      </c>
      <c r="D44" s="6293">
        <v>10</v>
      </c>
      <c r="E44" s="6301">
        <v>716</v>
      </c>
    </row>
    <row r="45" spans="1:5">
      <c r="A45" s="6276" t="s">
        <v>22116</v>
      </c>
      <c r="B45" s="6293">
        <v>32</v>
      </c>
      <c r="C45" s="6293" t="s">
        <v>22115</v>
      </c>
      <c r="D45" s="6293" t="s">
        <v>22114</v>
      </c>
      <c r="E45" s="6301">
        <v>716.05</v>
      </c>
    </row>
    <row r="46" spans="1:5">
      <c r="A46" s="8731" t="s">
        <v>22113</v>
      </c>
      <c r="B46" s="8731"/>
      <c r="C46" s="8731"/>
      <c r="D46" s="8731"/>
      <c r="E46" s="6302"/>
    </row>
    <row r="47" spans="1:5">
      <c r="A47" s="6276" t="s">
        <v>22112</v>
      </c>
      <c r="B47" s="6293">
        <v>15</v>
      </c>
      <c r="C47" s="6293" t="s">
        <v>22111</v>
      </c>
      <c r="D47" s="6293" t="s">
        <v>22110</v>
      </c>
      <c r="E47" s="6301">
        <v>351.36</v>
      </c>
    </row>
    <row r="48" spans="1:5">
      <c r="A48" s="6276" t="s">
        <v>22109</v>
      </c>
      <c r="B48" s="6293">
        <v>20</v>
      </c>
      <c r="C48" s="6293" t="s">
        <v>22108</v>
      </c>
      <c r="D48" s="6293" t="s">
        <v>22107</v>
      </c>
      <c r="E48" s="6301">
        <v>548.5</v>
      </c>
    </row>
    <row r="49" spans="1:6">
      <c r="A49" s="2322"/>
      <c r="B49" s="5989"/>
      <c r="C49" s="5989"/>
      <c r="D49" s="5989"/>
      <c r="E49" s="6300"/>
    </row>
    <row r="50" spans="1:6" s="6069" customFormat="1" ht="28.7">
      <c r="A50" s="6299" t="s">
        <v>75</v>
      </c>
      <c r="B50" s="6299" t="s">
        <v>76</v>
      </c>
      <c r="C50" s="6299" t="s">
        <v>6183</v>
      </c>
      <c r="D50" s="6299" t="s">
        <v>58</v>
      </c>
      <c r="E50" s="652"/>
    </row>
    <row r="51" spans="1:6">
      <c r="A51" s="8731" t="s">
        <v>12337</v>
      </c>
      <c r="B51" s="8731"/>
      <c r="C51" s="8731"/>
      <c r="D51" s="8731"/>
      <c r="E51" s="6298"/>
    </row>
    <row r="52" spans="1:6" s="6290" customFormat="1">
      <c r="A52" s="6296" t="s">
        <v>101</v>
      </c>
      <c r="B52" s="6005"/>
      <c r="C52" s="6005"/>
      <c r="D52" s="6297"/>
      <c r="E52" s="6291"/>
    </row>
    <row r="53" spans="1:6">
      <c r="A53" s="6276" t="s">
        <v>22106</v>
      </c>
      <c r="B53" s="6293" t="s">
        <v>22087</v>
      </c>
      <c r="C53" s="6293" t="s">
        <v>22101</v>
      </c>
      <c r="D53" s="6292">
        <v>222</v>
      </c>
      <c r="E53" s="6291"/>
      <c r="F53" s="6290"/>
    </row>
    <row r="54" spans="1:6">
      <c r="A54" s="6276" t="s">
        <v>22105</v>
      </c>
      <c r="B54" s="6293" t="s">
        <v>396</v>
      </c>
      <c r="C54" s="6293" t="s">
        <v>22099</v>
      </c>
      <c r="D54" s="6292">
        <v>380</v>
      </c>
      <c r="E54" s="6291"/>
      <c r="F54" s="6290"/>
    </row>
    <row r="55" spans="1:6">
      <c r="A55" s="6276" t="s">
        <v>22104</v>
      </c>
      <c r="B55" s="6293" t="s">
        <v>2560</v>
      </c>
      <c r="C55" s="6293" t="s">
        <v>22081</v>
      </c>
      <c r="D55" s="6292">
        <v>531</v>
      </c>
      <c r="E55" s="6291"/>
      <c r="F55" s="6290"/>
    </row>
    <row r="56" spans="1:6">
      <c r="A56" s="6276" t="s">
        <v>22103</v>
      </c>
      <c r="B56" s="6293" t="s">
        <v>2562</v>
      </c>
      <c r="C56" s="6293" t="s">
        <v>22081</v>
      </c>
      <c r="D56" s="6292">
        <v>976</v>
      </c>
      <c r="E56" s="6291"/>
      <c r="F56" s="6290"/>
    </row>
    <row r="57" spans="1:6">
      <c r="A57" s="6296" t="s">
        <v>93</v>
      </c>
      <c r="B57" s="6293"/>
      <c r="C57" s="6293"/>
      <c r="D57" s="6292"/>
      <c r="E57" s="6291"/>
      <c r="F57" s="6290"/>
    </row>
    <row r="58" spans="1:6">
      <c r="A58" s="6276" t="s">
        <v>22102</v>
      </c>
      <c r="B58" s="6293" t="s">
        <v>22087</v>
      </c>
      <c r="C58" s="6293" t="s">
        <v>22101</v>
      </c>
      <c r="D58" s="6292">
        <v>222</v>
      </c>
      <c r="E58" s="6291"/>
      <c r="F58" s="6290"/>
    </row>
    <row r="59" spans="1:6">
      <c r="A59" s="6276" t="s">
        <v>22100</v>
      </c>
      <c r="B59" s="6293" t="s">
        <v>396</v>
      </c>
      <c r="C59" s="6293" t="s">
        <v>22099</v>
      </c>
      <c r="D59" s="6292">
        <v>380</v>
      </c>
      <c r="E59" s="6291"/>
      <c r="F59" s="6290"/>
    </row>
    <row r="60" spans="1:6">
      <c r="A60" s="6276" t="s">
        <v>22098</v>
      </c>
      <c r="B60" s="6293" t="s">
        <v>2560</v>
      </c>
      <c r="C60" s="6293" t="s">
        <v>22081</v>
      </c>
      <c r="D60" s="6292">
        <v>531</v>
      </c>
      <c r="E60" s="6291"/>
      <c r="F60" s="6290"/>
    </row>
    <row r="61" spans="1:6">
      <c r="A61" s="6276" t="s">
        <v>22097</v>
      </c>
      <c r="B61" s="6293" t="s">
        <v>2562</v>
      </c>
      <c r="C61" s="6293" t="s">
        <v>22079</v>
      </c>
      <c r="D61" s="6292">
        <v>976</v>
      </c>
      <c r="E61" s="6291"/>
      <c r="F61" s="6290"/>
    </row>
    <row r="62" spans="1:6">
      <c r="A62" s="6296" t="s">
        <v>339</v>
      </c>
      <c r="B62" s="6293"/>
      <c r="C62" s="6293"/>
      <c r="D62" s="6292"/>
      <c r="E62" s="6291"/>
      <c r="F62" s="6290"/>
    </row>
    <row r="63" spans="1:6">
      <c r="A63" s="6276" t="s">
        <v>22096</v>
      </c>
      <c r="B63" s="6293" t="s">
        <v>22095</v>
      </c>
      <c r="C63" s="6293" t="s">
        <v>22094</v>
      </c>
      <c r="D63" s="6292">
        <v>303</v>
      </c>
      <c r="E63" s="6291"/>
      <c r="F63" s="6290"/>
    </row>
    <row r="64" spans="1:6">
      <c r="A64" s="6276" t="s">
        <v>22093</v>
      </c>
      <c r="B64" s="6293" t="s">
        <v>332</v>
      </c>
      <c r="C64" s="6293" t="s">
        <v>22076</v>
      </c>
      <c r="D64" s="6292">
        <v>496</v>
      </c>
      <c r="E64" s="6291"/>
      <c r="F64" s="6290"/>
    </row>
    <row r="65" spans="1:6">
      <c r="A65" s="6296" t="s">
        <v>22092</v>
      </c>
      <c r="B65" s="6293"/>
      <c r="C65" s="6293"/>
      <c r="D65" s="6292"/>
      <c r="E65" s="6291"/>
      <c r="F65" s="6290"/>
    </row>
    <row r="66" spans="1:6">
      <c r="A66" s="6276" t="s">
        <v>22091</v>
      </c>
      <c r="B66" s="6293" t="s">
        <v>22087</v>
      </c>
      <c r="C66" s="6293" t="s">
        <v>22086</v>
      </c>
      <c r="D66" s="6292">
        <v>244</v>
      </c>
      <c r="E66" s="6291"/>
      <c r="F66" s="6290"/>
    </row>
    <row r="67" spans="1:6">
      <c r="A67" s="6276" t="s">
        <v>22090</v>
      </c>
      <c r="B67" s="6293" t="s">
        <v>396</v>
      </c>
      <c r="C67" s="6293" t="s">
        <v>22084</v>
      </c>
      <c r="D67" s="6292">
        <v>431</v>
      </c>
      <c r="E67" s="6291"/>
      <c r="F67" s="6290"/>
    </row>
    <row r="68" spans="1:6">
      <c r="A68" s="6296" t="s">
        <v>22089</v>
      </c>
      <c r="B68" s="6293"/>
      <c r="C68" s="6293"/>
      <c r="D68" s="6292"/>
      <c r="E68" s="6291"/>
      <c r="F68" s="6290"/>
    </row>
    <row r="69" spans="1:6">
      <c r="A69" s="6276" t="s">
        <v>22088</v>
      </c>
      <c r="B69" s="6293" t="s">
        <v>22087</v>
      </c>
      <c r="C69" s="6293" t="s">
        <v>22086</v>
      </c>
      <c r="D69" s="6292">
        <v>251</v>
      </c>
      <c r="E69" s="6291"/>
      <c r="F69" s="6290"/>
    </row>
    <row r="70" spans="1:6">
      <c r="A70" s="6276" t="s">
        <v>22085</v>
      </c>
      <c r="B70" s="6293" t="s">
        <v>396</v>
      </c>
      <c r="C70" s="6293" t="s">
        <v>22084</v>
      </c>
      <c r="D70" s="6292">
        <v>431</v>
      </c>
      <c r="E70" s="6291"/>
      <c r="F70" s="6290"/>
    </row>
    <row r="71" spans="1:6">
      <c r="A71" s="6296" t="s">
        <v>3572</v>
      </c>
      <c r="B71" s="6293"/>
      <c r="C71" s="6293"/>
      <c r="D71" s="6292"/>
      <c r="E71" s="6291"/>
      <c r="F71" s="6290"/>
    </row>
    <row r="72" spans="1:6">
      <c r="A72" s="6276" t="s">
        <v>22083</v>
      </c>
      <c r="B72" s="6293" t="s">
        <v>22082</v>
      </c>
      <c r="C72" s="6293" t="s">
        <v>22081</v>
      </c>
      <c r="D72" s="6292">
        <v>487</v>
      </c>
      <c r="E72" s="6291"/>
      <c r="F72" s="6290"/>
    </row>
    <row r="73" spans="1:6">
      <c r="A73" s="6276" t="s">
        <v>22080</v>
      </c>
      <c r="B73" s="6293" t="s">
        <v>6566</v>
      </c>
      <c r="C73" s="6293" t="s">
        <v>22079</v>
      </c>
      <c r="D73" s="6292">
        <v>838</v>
      </c>
      <c r="E73" s="6291"/>
      <c r="F73" s="6290"/>
    </row>
    <row r="74" spans="1:6">
      <c r="A74" s="6296" t="s">
        <v>22078</v>
      </c>
      <c r="B74" s="6293"/>
      <c r="C74" s="6293"/>
      <c r="D74" s="6292"/>
      <c r="E74" s="6291"/>
      <c r="F74" s="6290"/>
    </row>
    <row r="75" spans="1:6">
      <c r="A75" s="6276" t="s">
        <v>22077</v>
      </c>
      <c r="B75" s="6293" t="s">
        <v>22074</v>
      </c>
      <c r="C75" s="6293" t="s">
        <v>22076</v>
      </c>
      <c r="D75" s="6292">
        <v>426</v>
      </c>
      <c r="E75" s="6291"/>
      <c r="F75" s="6290"/>
    </row>
    <row r="76" spans="1:6">
      <c r="A76" s="6296" t="s">
        <v>3605</v>
      </c>
      <c r="B76" s="6293"/>
      <c r="C76" s="6293"/>
      <c r="D76" s="6292"/>
      <c r="E76" s="6291"/>
      <c r="F76" s="6290"/>
    </row>
    <row r="77" spans="1:6">
      <c r="A77" s="6276" t="s">
        <v>22075</v>
      </c>
      <c r="B77" s="6293" t="s">
        <v>22074</v>
      </c>
      <c r="C77" s="6293" t="s">
        <v>22073</v>
      </c>
      <c r="D77" s="6292">
        <v>320</v>
      </c>
      <c r="E77" s="6291"/>
      <c r="F77" s="6290"/>
    </row>
    <row r="78" spans="1:6">
      <c r="A78" s="6276" t="s">
        <v>22072</v>
      </c>
      <c r="B78" s="6293" t="s">
        <v>396</v>
      </c>
      <c r="C78" s="6293" t="s">
        <v>22071</v>
      </c>
      <c r="D78" s="6292">
        <v>531</v>
      </c>
      <c r="E78" s="6291"/>
      <c r="F78" s="6290"/>
    </row>
    <row r="79" spans="1:6">
      <c r="A79" s="8728" t="s">
        <v>6375</v>
      </c>
      <c r="B79" s="8728"/>
      <c r="C79" s="8728"/>
      <c r="D79" s="8728"/>
      <c r="E79" s="6291"/>
      <c r="F79" s="6290"/>
    </row>
    <row r="80" spans="1:6">
      <c r="A80" s="6295" t="s">
        <v>22070</v>
      </c>
      <c r="B80" s="6294" t="s">
        <v>22069</v>
      </c>
      <c r="C80" s="6293">
        <v>1</v>
      </c>
      <c r="D80" s="6292">
        <v>3349.028571428571</v>
      </c>
      <c r="E80" s="6291"/>
      <c r="F80" s="6290"/>
    </row>
    <row r="83" spans="1:1">
      <c r="A83" s="5627" t="s">
        <v>9935</v>
      </c>
    </row>
  </sheetData>
  <mergeCells count="6">
    <mergeCell ref="A79:D79"/>
    <mergeCell ref="A1:E1"/>
    <mergeCell ref="A6:E6"/>
    <mergeCell ref="A25:E25"/>
    <mergeCell ref="A46:D46"/>
    <mergeCell ref="A51:D51"/>
  </mergeCells>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dimension ref="A1:F80"/>
  <sheetViews>
    <sheetView workbookViewId="0">
      <selection activeCell="C8" sqref="C8"/>
    </sheetView>
  </sheetViews>
  <sheetFormatPr defaultRowHeight="14.35"/>
  <cols>
    <col min="1" max="1" width="14" style="6278" customWidth="1"/>
    <col min="2" max="2" width="36.703125" style="6278" customWidth="1"/>
    <col min="3" max="3" width="19.87890625" style="2590" customWidth="1"/>
    <col min="4" max="256" width="9.1171875" style="6278"/>
    <col min="257" max="257" width="14" style="6278" customWidth="1"/>
    <col min="258" max="258" width="36.703125" style="6278" customWidth="1"/>
    <col min="259" max="259" width="19.87890625" style="6278" customWidth="1"/>
    <col min="260" max="512" width="9.1171875" style="6278"/>
    <col min="513" max="513" width="14" style="6278" customWidth="1"/>
    <col min="514" max="514" width="36.703125" style="6278" customWidth="1"/>
    <col min="515" max="515" width="19.87890625" style="6278" customWidth="1"/>
    <col min="516" max="768" width="9.1171875" style="6278"/>
    <col min="769" max="769" width="14" style="6278" customWidth="1"/>
    <col min="770" max="770" width="36.703125" style="6278" customWidth="1"/>
    <col min="771" max="771" width="19.87890625" style="6278" customWidth="1"/>
    <col min="772" max="1024" width="9.1171875" style="6278"/>
    <col min="1025" max="1025" width="14" style="6278" customWidth="1"/>
    <col min="1026" max="1026" width="36.703125" style="6278" customWidth="1"/>
    <col min="1027" max="1027" width="19.87890625" style="6278" customWidth="1"/>
    <col min="1028" max="1280" width="9.1171875" style="6278"/>
    <col min="1281" max="1281" width="14" style="6278" customWidth="1"/>
    <col min="1282" max="1282" width="36.703125" style="6278" customWidth="1"/>
    <col min="1283" max="1283" width="19.87890625" style="6278" customWidth="1"/>
    <col min="1284" max="1536" width="9.1171875" style="6278"/>
    <col min="1537" max="1537" width="14" style="6278" customWidth="1"/>
    <col min="1538" max="1538" width="36.703125" style="6278" customWidth="1"/>
    <col min="1539" max="1539" width="19.87890625" style="6278" customWidth="1"/>
    <col min="1540" max="1792" width="9.1171875" style="6278"/>
    <col min="1793" max="1793" width="14" style="6278" customWidth="1"/>
    <col min="1794" max="1794" width="36.703125" style="6278" customWidth="1"/>
    <col min="1795" max="1795" width="19.87890625" style="6278" customWidth="1"/>
    <col min="1796" max="2048" width="9.1171875" style="6278"/>
    <col min="2049" max="2049" width="14" style="6278" customWidth="1"/>
    <col min="2050" max="2050" width="36.703125" style="6278" customWidth="1"/>
    <col min="2051" max="2051" width="19.87890625" style="6278" customWidth="1"/>
    <col min="2052" max="2304" width="9.1171875" style="6278"/>
    <col min="2305" max="2305" width="14" style="6278" customWidth="1"/>
    <col min="2306" max="2306" width="36.703125" style="6278" customWidth="1"/>
    <col min="2307" max="2307" width="19.87890625" style="6278" customWidth="1"/>
    <col min="2308" max="2560" width="9.1171875" style="6278"/>
    <col min="2561" max="2561" width="14" style="6278" customWidth="1"/>
    <col min="2562" max="2562" width="36.703125" style="6278" customWidth="1"/>
    <col min="2563" max="2563" width="19.87890625" style="6278" customWidth="1"/>
    <col min="2564" max="2816" width="9.1171875" style="6278"/>
    <col min="2817" max="2817" width="14" style="6278" customWidth="1"/>
    <col min="2818" max="2818" width="36.703125" style="6278" customWidth="1"/>
    <col min="2819" max="2819" width="19.87890625" style="6278" customWidth="1"/>
    <col min="2820" max="3072" width="9.1171875" style="6278"/>
    <col min="3073" max="3073" width="14" style="6278" customWidth="1"/>
    <col min="3074" max="3074" width="36.703125" style="6278" customWidth="1"/>
    <col min="3075" max="3075" width="19.87890625" style="6278" customWidth="1"/>
    <col min="3076" max="3328" width="9.1171875" style="6278"/>
    <col min="3329" max="3329" width="14" style="6278" customWidth="1"/>
    <col min="3330" max="3330" width="36.703125" style="6278" customWidth="1"/>
    <col min="3331" max="3331" width="19.87890625" style="6278" customWidth="1"/>
    <col min="3332" max="3584" width="9.1171875" style="6278"/>
    <col min="3585" max="3585" width="14" style="6278" customWidth="1"/>
    <col min="3586" max="3586" width="36.703125" style="6278" customWidth="1"/>
    <col min="3587" max="3587" width="19.87890625" style="6278" customWidth="1"/>
    <col min="3588" max="3840" width="9.1171875" style="6278"/>
    <col min="3841" max="3841" width="14" style="6278" customWidth="1"/>
    <col min="3842" max="3842" width="36.703125" style="6278" customWidth="1"/>
    <col min="3843" max="3843" width="19.87890625" style="6278" customWidth="1"/>
    <col min="3844" max="4096" width="9.1171875" style="6278"/>
    <col min="4097" max="4097" width="14" style="6278" customWidth="1"/>
    <col min="4098" max="4098" width="36.703125" style="6278" customWidth="1"/>
    <col min="4099" max="4099" width="19.87890625" style="6278" customWidth="1"/>
    <col min="4100" max="4352" width="9.1171875" style="6278"/>
    <col min="4353" max="4353" width="14" style="6278" customWidth="1"/>
    <col min="4354" max="4354" width="36.703125" style="6278" customWidth="1"/>
    <col min="4355" max="4355" width="19.87890625" style="6278" customWidth="1"/>
    <col min="4356" max="4608" width="9.1171875" style="6278"/>
    <col min="4609" max="4609" width="14" style="6278" customWidth="1"/>
    <col min="4610" max="4610" width="36.703125" style="6278" customWidth="1"/>
    <col min="4611" max="4611" width="19.87890625" style="6278" customWidth="1"/>
    <col min="4612" max="4864" width="9.1171875" style="6278"/>
    <col min="4865" max="4865" width="14" style="6278" customWidth="1"/>
    <col min="4866" max="4866" width="36.703125" style="6278" customWidth="1"/>
    <col min="4867" max="4867" width="19.87890625" style="6278" customWidth="1"/>
    <col min="4868" max="5120" width="9.1171875" style="6278"/>
    <col min="5121" max="5121" width="14" style="6278" customWidth="1"/>
    <col min="5122" max="5122" width="36.703125" style="6278" customWidth="1"/>
    <col min="5123" max="5123" width="19.87890625" style="6278" customWidth="1"/>
    <col min="5124" max="5376" width="9.1171875" style="6278"/>
    <col min="5377" max="5377" width="14" style="6278" customWidth="1"/>
    <col min="5378" max="5378" width="36.703125" style="6278" customWidth="1"/>
    <col min="5379" max="5379" width="19.87890625" style="6278" customWidth="1"/>
    <col min="5380" max="5632" width="9.1171875" style="6278"/>
    <col min="5633" max="5633" width="14" style="6278" customWidth="1"/>
    <col min="5634" max="5634" width="36.703125" style="6278" customWidth="1"/>
    <col min="5635" max="5635" width="19.87890625" style="6278" customWidth="1"/>
    <col min="5636" max="5888" width="9.1171875" style="6278"/>
    <col min="5889" max="5889" width="14" style="6278" customWidth="1"/>
    <col min="5890" max="5890" width="36.703125" style="6278" customWidth="1"/>
    <col min="5891" max="5891" width="19.87890625" style="6278" customWidth="1"/>
    <col min="5892" max="6144" width="9.1171875" style="6278"/>
    <col min="6145" max="6145" width="14" style="6278" customWidth="1"/>
    <col min="6146" max="6146" width="36.703125" style="6278" customWidth="1"/>
    <col min="6147" max="6147" width="19.87890625" style="6278" customWidth="1"/>
    <col min="6148" max="6400" width="9.1171875" style="6278"/>
    <col min="6401" max="6401" width="14" style="6278" customWidth="1"/>
    <col min="6402" max="6402" width="36.703125" style="6278" customWidth="1"/>
    <col min="6403" max="6403" width="19.87890625" style="6278" customWidth="1"/>
    <col min="6404" max="6656" width="9.1171875" style="6278"/>
    <col min="6657" max="6657" width="14" style="6278" customWidth="1"/>
    <col min="6658" max="6658" width="36.703125" style="6278" customWidth="1"/>
    <col min="6659" max="6659" width="19.87890625" style="6278" customWidth="1"/>
    <col min="6660" max="6912" width="9.1171875" style="6278"/>
    <col min="6913" max="6913" width="14" style="6278" customWidth="1"/>
    <col min="6914" max="6914" width="36.703125" style="6278" customWidth="1"/>
    <col min="6915" max="6915" width="19.87890625" style="6278" customWidth="1"/>
    <col min="6916" max="7168" width="9.1171875" style="6278"/>
    <col min="7169" max="7169" width="14" style="6278" customWidth="1"/>
    <col min="7170" max="7170" width="36.703125" style="6278" customWidth="1"/>
    <col min="7171" max="7171" width="19.87890625" style="6278" customWidth="1"/>
    <col min="7172" max="7424" width="9.1171875" style="6278"/>
    <col min="7425" max="7425" width="14" style="6278" customWidth="1"/>
    <col min="7426" max="7426" width="36.703125" style="6278" customWidth="1"/>
    <col min="7427" max="7427" width="19.87890625" style="6278" customWidth="1"/>
    <col min="7428" max="7680" width="9.1171875" style="6278"/>
    <col min="7681" max="7681" width="14" style="6278" customWidth="1"/>
    <col min="7682" max="7682" width="36.703125" style="6278" customWidth="1"/>
    <col min="7683" max="7683" width="19.87890625" style="6278" customWidth="1"/>
    <col min="7684" max="7936" width="9.1171875" style="6278"/>
    <col min="7937" max="7937" width="14" style="6278" customWidth="1"/>
    <col min="7938" max="7938" width="36.703125" style="6278" customWidth="1"/>
    <col min="7939" max="7939" width="19.87890625" style="6278" customWidth="1"/>
    <col min="7940" max="8192" width="9.1171875" style="6278"/>
    <col min="8193" max="8193" width="14" style="6278" customWidth="1"/>
    <col min="8194" max="8194" width="36.703125" style="6278" customWidth="1"/>
    <col min="8195" max="8195" width="19.87890625" style="6278" customWidth="1"/>
    <col min="8196" max="8448" width="9.1171875" style="6278"/>
    <col min="8449" max="8449" width="14" style="6278" customWidth="1"/>
    <col min="8450" max="8450" width="36.703125" style="6278" customWidth="1"/>
    <col min="8451" max="8451" width="19.87890625" style="6278" customWidth="1"/>
    <col min="8452" max="8704" width="9.1171875" style="6278"/>
    <col min="8705" max="8705" width="14" style="6278" customWidth="1"/>
    <col min="8706" max="8706" width="36.703125" style="6278" customWidth="1"/>
    <col min="8707" max="8707" width="19.87890625" style="6278" customWidth="1"/>
    <col min="8708" max="8960" width="9.1171875" style="6278"/>
    <col min="8961" max="8961" width="14" style="6278" customWidth="1"/>
    <col min="8962" max="8962" width="36.703125" style="6278" customWidth="1"/>
    <col min="8963" max="8963" width="19.87890625" style="6278" customWidth="1"/>
    <col min="8964" max="9216" width="9.1171875" style="6278"/>
    <col min="9217" max="9217" width="14" style="6278" customWidth="1"/>
    <col min="9218" max="9218" width="36.703125" style="6278" customWidth="1"/>
    <col min="9219" max="9219" width="19.87890625" style="6278" customWidth="1"/>
    <col min="9220" max="9472" width="9.1171875" style="6278"/>
    <col min="9473" max="9473" width="14" style="6278" customWidth="1"/>
    <col min="9474" max="9474" width="36.703125" style="6278" customWidth="1"/>
    <col min="9475" max="9475" width="19.87890625" style="6278" customWidth="1"/>
    <col min="9476" max="9728" width="9.1171875" style="6278"/>
    <col min="9729" max="9729" width="14" style="6278" customWidth="1"/>
    <col min="9730" max="9730" width="36.703125" style="6278" customWidth="1"/>
    <col min="9731" max="9731" width="19.87890625" style="6278" customWidth="1"/>
    <col min="9732" max="9984" width="9.1171875" style="6278"/>
    <col min="9985" max="9985" width="14" style="6278" customWidth="1"/>
    <col min="9986" max="9986" width="36.703125" style="6278" customWidth="1"/>
    <col min="9987" max="9987" width="19.87890625" style="6278" customWidth="1"/>
    <col min="9988" max="10240" width="9.1171875" style="6278"/>
    <col min="10241" max="10241" width="14" style="6278" customWidth="1"/>
    <col min="10242" max="10242" width="36.703125" style="6278" customWidth="1"/>
    <col min="10243" max="10243" width="19.87890625" style="6278" customWidth="1"/>
    <col min="10244" max="10496" width="9.1171875" style="6278"/>
    <col min="10497" max="10497" width="14" style="6278" customWidth="1"/>
    <col min="10498" max="10498" width="36.703125" style="6278" customWidth="1"/>
    <col min="10499" max="10499" width="19.87890625" style="6278" customWidth="1"/>
    <col min="10500" max="10752" width="9.1171875" style="6278"/>
    <col min="10753" max="10753" width="14" style="6278" customWidth="1"/>
    <col min="10754" max="10754" width="36.703125" style="6278" customWidth="1"/>
    <col min="10755" max="10755" width="19.87890625" style="6278" customWidth="1"/>
    <col min="10756" max="11008" width="9.1171875" style="6278"/>
    <col min="11009" max="11009" width="14" style="6278" customWidth="1"/>
    <col min="11010" max="11010" width="36.703125" style="6278" customWidth="1"/>
    <col min="11011" max="11011" width="19.87890625" style="6278" customWidth="1"/>
    <col min="11012" max="11264" width="9.1171875" style="6278"/>
    <col min="11265" max="11265" width="14" style="6278" customWidth="1"/>
    <col min="11266" max="11266" width="36.703125" style="6278" customWidth="1"/>
    <col min="11267" max="11267" width="19.87890625" style="6278" customWidth="1"/>
    <col min="11268" max="11520" width="9.1171875" style="6278"/>
    <col min="11521" max="11521" width="14" style="6278" customWidth="1"/>
    <col min="11522" max="11522" width="36.703125" style="6278" customWidth="1"/>
    <col min="11523" max="11523" width="19.87890625" style="6278" customWidth="1"/>
    <col min="11524" max="11776" width="9.1171875" style="6278"/>
    <col min="11777" max="11777" width="14" style="6278" customWidth="1"/>
    <col min="11778" max="11778" width="36.703125" style="6278" customWidth="1"/>
    <col min="11779" max="11779" width="19.87890625" style="6278" customWidth="1"/>
    <col min="11780" max="12032" width="9.1171875" style="6278"/>
    <col min="12033" max="12033" width="14" style="6278" customWidth="1"/>
    <col min="12034" max="12034" width="36.703125" style="6278" customWidth="1"/>
    <col min="12035" max="12035" width="19.87890625" style="6278" customWidth="1"/>
    <col min="12036" max="12288" width="9.1171875" style="6278"/>
    <col min="12289" max="12289" width="14" style="6278" customWidth="1"/>
    <col min="12290" max="12290" width="36.703125" style="6278" customWidth="1"/>
    <col min="12291" max="12291" width="19.87890625" style="6278" customWidth="1"/>
    <col min="12292" max="12544" width="9.1171875" style="6278"/>
    <col min="12545" max="12545" width="14" style="6278" customWidth="1"/>
    <col min="12546" max="12546" width="36.703125" style="6278" customWidth="1"/>
    <col min="12547" max="12547" width="19.87890625" style="6278" customWidth="1"/>
    <col min="12548" max="12800" width="9.1171875" style="6278"/>
    <col min="12801" max="12801" width="14" style="6278" customWidth="1"/>
    <col min="12802" max="12802" width="36.703125" style="6278" customWidth="1"/>
    <col min="12803" max="12803" width="19.87890625" style="6278" customWidth="1"/>
    <col min="12804" max="13056" width="9.1171875" style="6278"/>
    <col min="13057" max="13057" width="14" style="6278" customWidth="1"/>
    <col min="13058" max="13058" width="36.703125" style="6278" customWidth="1"/>
    <col min="13059" max="13059" width="19.87890625" style="6278" customWidth="1"/>
    <col min="13060" max="13312" width="9.1171875" style="6278"/>
    <col min="13313" max="13313" width="14" style="6278" customWidth="1"/>
    <col min="13314" max="13314" width="36.703125" style="6278" customWidth="1"/>
    <col min="13315" max="13315" width="19.87890625" style="6278" customWidth="1"/>
    <col min="13316" max="13568" width="9.1171875" style="6278"/>
    <col min="13569" max="13569" width="14" style="6278" customWidth="1"/>
    <col min="13570" max="13570" width="36.703125" style="6278" customWidth="1"/>
    <col min="13571" max="13571" width="19.87890625" style="6278" customWidth="1"/>
    <col min="13572" max="13824" width="9.1171875" style="6278"/>
    <col min="13825" max="13825" width="14" style="6278" customWidth="1"/>
    <col min="13826" max="13826" width="36.703125" style="6278" customWidth="1"/>
    <col min="13827" max="13827" width="19.87890625" style="6278" customWidth="1"/>
    <col min="13828" max="14080" width="9.1171875" style="6278"/>
    <col min="14081" max="14081" width="14" style="6278" customWidth="1"/>
    <col min="14082" max="14082" width="36.703125" style="6278" customWidth="1"/>
    <col min="14083" max="14083" width="19.87890625" style="6278" customWidth="1"/>
    <col min="14084" max="14336" width="9.1171875" style="6278"/>
    <col min="14337" max="14337" width="14" style="6278" customWidth="1"/>
    <col min="14338" max="14338" width="36.703125" style="6278" customWidth="1"/>
    <col min="14339" max="14339" width="19.87890625" style="6278" customWidth="1"/>
    <col min="14340" max="14592" width="9.1171875" style="6278"/>
    <col min="14593" max="14593" width="14" style="6278" customWidth="1"/>
    <col min="14594" max="14594" width="36.703125" style="6278" customWidth="1"/>
    <col min="14595" max="14595" width="19.87890625" style="6278" customWidth="1"/>
    <col min="14596" max="14848" width="9.1171875" style="6278"/>
    <col min="14849" max="14849" width="14" style="6278" customWidth="1"/>
    <col min="14850" max="14850" width="36.703125" style="6278" customWidth="1"/>
    <col min="14851" max="14851" width="19.87890625" style="6278" customWidth="1"/>
    <col min="14852" max="15104" width="9.1171875" style="6278"/>
    <col min="15105" max="15105" width="14" style="6278" customWidth="1"/>
    <col min="15106" max="15106" width="36.703125" style="6278" customWidth="1"/>
    <col min="15107" max="15107" width="19.87890625" style="6278" customWidth="1"/>
    <col min="15108" max="15360" width="9.1171875" style="6278"/>
    <col min="15361" max="15361" width="14" style="6278" customWidth="1"/>
    <col min="15362" max="15362" width="36.703125" style="6278" customWidth="1"/>
    <col min="15363" max="15363" width="19.87890625" style="6278" customWidth="1"/>
    <col min="15364" max="15616" width="9.1171875" style="6278"/>
    <col min="15617" max="15617" width="14" style="6278" customWidth="1"/>
    <col min="15618" max="15618" width="36.703125" style="6278" customWidth="1"/>
    <col min="15619" max="15619" width="19.87890625" style="6278" customWidth="1"/>
    <col min="15620" max="15872" width="9.1171875" style="6278"/>
    <col min="15873" max="15873" width="14" style="6278" customWidth="1"/>
    <col min="15874" max="15874" width="36.703125" style="6278" customWidth="1"/>
    <col min="15875" max="15875" width="19.87890625" style="6278" customWidth="1"/>
    <col min="15876" max="16128" width="9.1171875" style="6278"/>
    <col min="16129" max="16129" width="14" style="6278" customWidth="1"/>
    <col min="16130" max="16130" width="36.703125" style="6278" customWidth="1"/>
    <col min="16131" max="16131" width="19.87890625" style="6278" customWidth="1"/>
    <col min="16132" max="16384" width="9.1171875" style="6278"/>
  </cols>
  <sheetData>
    <row r="1" spans="1:6" ht="25.5" customHeight="1">
      <c r="A1" s="7377" t="s">
        <v>22041</v>
      </c>
      <c r="B1" s="7377"/>
      <c r="C1" s="7377"/>
    </row>
    <row r="4" spans="1:6">
      <c r="A4" s="6285" t="s">
        <v>75</v>
      </c>
      <c r="B4" s="6285" t="s">
        <v>76</v>
      </c>
      <c r="C4" s="6319" t="s">
        <v>4107</v>
      </c>
    </row>
    <row r="5" spans="1:6">
      <c r="A5" s="514" t="s">
        <v>22207</v>
      </c>
    </row>
    <row r="6" spans="1:6">
      <c r="A6" s="8734" t="s">
        <v>22206</v>
      </c>
      <c r="B6" s="8734"/>
    </row>
    <row r="7" spans="1:6" ht="14.25" customHeight="1">
      <c r="A7" s="6312">
        <v>9118</v>
      </c>
      <c r="B7" s="6311" t="s">
        <v>22205</v>
      </c>
      <c r="C7" s="6308">
        <v>55</v>
      </c>
      <c r="F7" s="2590"/>
    </row>
    <row r="8" spans="1:6" ht="14.25" customHeight="1">
      <c r="A8" s="6312">
        <v>9119</v>
      </c>
      <c r="B8" s="6311" t="s">
        <v>22199</v>
      </c>
      <c r="C8" s="6308">
        <v>55</v>
      </c>
      <c r="F8" s="2590"/>
    </row>
    <row r="9" spans="1:6" ht="14.25" customHeight="1">
      <c r="A9" s="6314">
        <v>9120</v>
      </c>
      <c r="B9" s="6311" t="s">
        <v>22204</v>
      </c>
      <c r="C9" s="6308">
        <v>55</v>
      </c>
      <c r="F9" s="2590"/>
    </row>
    <row r="10" spans="1:6" ht="14.25" customHeight="1">
      <c r="A10" s="6312">
        <v>9121</v>
      </c>
      <c r="B10" s="6311" t="s">
        <v>22198</v>
      </c>
      <c r="C10" s="6308">
        <v>65</v>
      </c>
      <c r="F10" s="2590"/>
    </row>
    <row r="11" spans="1:6" ht="14.25" customHeight="1">
      <c r="A11" s="6312">
        <v>9129</v>
      </c>
      <c r="B11" s="6311" t="s">
        <v>22197</v>
      </c>
      <c r="C11" s="6308">
        <v>65</v>
      </c>
      <c r="F11" s="2590"/>
    </row>
    <row r="12" spans="1:6" ht="14.25" customHeight="1">
      <c r="A12" s="6312">
        <v>9125</v>
      </c>
      <c r="B12" s="6311" t="s">
        <v>22196</v>
      </c>
      <c r="C12" s="6308">
        <v>65</v>
      </c>
      <c r="F12" s="2590"/>
    </row>
    <row r="13" spans="1:6" ht="14.25" customHeight="1">
      <c r="A13" s="6312">
        <v>9134</v>
      </c>
      <c r="B13" s="6311" t="s">
        <v>399</v>
      </c>
      <c r="C13" s="6308">
        <v>88</v>
      </c>
      <c r="F13" s="2590"/>
    </row>
    <row r="14" spans="1:6" ht="14.25" customHeight="1">
      <c r="A14" s="6312">
        <v>9135</v>
      </c>
      <c r="B14" s="6311" t="s">
        <v>22194</v>
      </c>
      <c r="C14" s="6308">
        <v>87</v>
      </c>
      <c r="F14" s="2590"/>
    </row>
    <row r="15" spans="1:6" ht="14.25" customHeight="1">
      <c r="A15" s="6312">
        <v>9137</v>
      </c>
      <c r="B15" s="6311" t="s">
        <v>22203</v>
      </c>
      <c r="C15" s="6308">
        <v>87</v>
      </c>
      <c r="F15" s="2590"/>
    </row>
    <row r="16" spans="1:6" ht="14.25" customHeight="1">
      <c r="A16" s="6312">
        <v>9145</v>
      </c>
      <c r="B16" s="6311" t="s">
        <v>22193</v>
      </c>
      <c r="C16" s="6308">
        <v>130</v>
      </c>
      <c r="F16" s="2590"/>
    </row>
    <row r="17" spans="1:6" ht="14.25" customHeight="1">
      <c r="A17" s="6312">
        <v>9147</v>
      </c>
      <c r="B17" s="6311" t="s">
        <v>22202</v>
      </c>
      <c r="C17" s="6308">
        <v>130</v>
      </c>
      <c r="F17" s="2590"/>
    </row>
    <row r="18" spans="1:6" ht="14.25" customHeight="1">
      <c r="A18" s="8735" t="s">
        <v>22201</v>
      </c>
      <c r="B18" s="8736"/>
      <c r="C18" s="6308"/>
      <c r="F18" s="2590"/>
    </row>
    <row r="19" spans="1:6" ht="14.25" customHeight="1">
      <c r="A19" s="6314">
        <v>9218</v>
      </c>
      <c r="B19" s="6311" t="s">
        <v>22200</v>
      </c>
      <c r="C19" s="6308">
        <v>55</v>
      </c>
      <c r="F19" s="2590"/>
    </row>
    <row r="20" spans="1:6" ht="14.25" customHeight="1">
      <c r="A20" s="6314">
        <v>9219</v>
      </c>
      <c r="B20" s="6311" t="s">
        <v>22199</v>
      </c>
      <c r="C20" s="6308">
        <v>55</v>
      </c>
      <c r="F20" s="2590"/>
    </row>
    <row r="21" spans="1:6" ht="14.25" customHeight="1">
      <c r="A21" s="6312">
        <v>9221</v>
      </c>
      <c r="B21" s="6311" t="s">
        <v>22198</v>
      </c>
      <c r="C21" s="6308">
        <v>72</v>
      </c>
      <c r="F21" s="2590"/>
    </row>
    <row r="22" spans="1:6" ht="14.25" customHeight="1">
      <c r="A22" s="6312">
        <v>9229</v>
      </c>
      <c r="B22" s="6311" t="s">
        <v>22197</v>
      </c>
      <c r="C22" s="6308">
        <v>72</v>
      </c>
      <c r="F22" s="2590"/>
    </row>
    <row r="23" spans="1:6" ht="14.25" customHeight="1">
      <c r="A23" s="6312">
        <v>9225</v>
      </c>
      <c r="B23" s="6311" t="s">
        <v>22196</v>
      </c>
      <c r="C23" s="6308">
        <v>72</v>
      </c>
      <c r="F23" s="2590"/>
    </row>
    <row r="24" spans="1:6" ht="14.25" customHeight="1">
      <c r="A24" s="6312">
        <v>9234</v>
      </c>
      <c r="B24" s="6311" t="s">
        <v>22195</v>
      </c>
      <c r="C24" s="6308">
        <v>101</v>
      </c>
      <c r="F24" s="2590"/>
    </row>
    <row r="25" spans="1:6" ht="14.25" customHeight="1">
      <c r="A25" s="6312">
        <v>9235</v>
      </c>
      <c r="B25" s="6311" t="s">
        <v>22194</v>
      </c>
      <c r="C25" s="6308">
        <v>101</v>
      </c>
      <c r="F25" s="2590"/>
    </row>
    <row r="26" spans="1:6" ht="14.25" customHeight="1">
      <c r="A26" s="6312">
        <v>9247</v>
      </c>
      <c r="B26" s="6311" t="s">
        <v>22193</v>
      </c>
      <c r="C26" s="6308">
        <v>142</v>
      </c>
      <c r="F26" s="2590"/>
    </row>
    <row r="27" spans="1:6" ht="14.25" customHeight="1">
      <c r="A27" s="6316" t="s">
        <v>339</v>
      </c>
      <c r="B27" s="6315"/>
      <c r="C27" s="6308"/>
      <c r="F27" s="2590"/>
    </row>
    <row r="28" spans="1:6" ht="14.25" customHeight="1">
      <c r="A28" s="6314">
        <v>9250</v>
      </c>
      <c r="B28" s="6311" t="s">
        <v>636</v>
      </c>
      <c r="C28" s="6308">
        <v>97</v>
      </c>
      <c r="F28" s="2590"/>
    </row>
    <row r="29" spans="1:6" ht="14.25" customHeight="1">
      <c r="A29" s="6312">
        <v>9252</v>
      </c>
      <c r="B29" s="6311" t="s">
        <v>22192</v>
      </c>
      <c r="C29" s="6308">
        <v>116</v>
      </c>
      <c r="F29" s="2590"/>
    </row>
    <row r="30" spans="1:6" ht="14.25" customHeight="1">
      <c r="A30" s="6312">
        <v>9255</v>
      </c>
      <c r="B30" s="6311" t="s">
        <v>643</v>
      </c>
      <c r="C30" s="6308">
        <v>133</v>
      </c>
      <c r="F30" s="2590"/>
    </row>
    <row r="31" spans="1:6" ht="14.25" customHeight="1">
      <c r="A31" s="6312">
        <v>9257</v>
      </c>
      <c r="B31" s="6311" t="s">
        <v>22191</v>
      </c>
      <c r="C31" s="6308">
        <v>152</v>
      </c>
      <c r="F31" s="2590"/>
    </row>
    <row r="32" spans="1:6" s="5627" customFormat="1" ht="14.25" customHeight="1">
      <c r="A32" s="6318" t="s">
        <v>22190</v>
      </c>
      <c r="B32" s="6318"/>
      <c r="C32" s="6308"/>
      <c r="D32" s="6278"/>
      <c r="E32" s="6278"/>
      <c r="F32" s="2590"/>
    </row>
    <row r="33" spans="1:6" s="5627" customFormat="1" ht="14.25" customHeight="1">
      <c r="A33" s="6310">
        <v>9161</v>
      </c>
      <c r="B33" s="6317" t="s">
        <v>22189</v>
      </c>
      <c r="C33" s="6308">
        <v>292</v>
      </c>
      <c r="D33" s="6278"/>
      <c r="E33" s="6278"/>
      <c r="F33" s="2590"/>
    </row>
    <row r="34" spans="1:6" ht="14.25" customHeight="1">
      <c r="A34" s="6316" t="s">
        <v>577</v>
      </c>
      <c r="B34" s="6315"/>
      <c r="C34" s="6308"/>
      <c r="F34" s="2590"/>
    </row>
    <row r="35" spans="1:6" ht="14.25" customHeight="1">
      <c r="A35" s="6314">
        <v>9301</v>
      </c>
      <c r="B35" s="6311" t="s">
        <v>22188</v>
      </c>
      <c r="C35" s="6308">
        <v>116</v>
      </c>
      <c r="F35" s="2590"/>
    </row>
    <row r="36" spans="1:6" ht="14.25" customHeight="1">
      <c r="A36" s="6312">
        <v>9302</v>
      </c>
      <c r="B36" s="6311" t="s">
        <v>22187</v>
      </c>
      <c r="C36" s="6308">
        <v>133</v>
      </c>
      <c r="F36" s="2590"/>
    </row>
    <row r="37" spans="1:6" ht="14.25" customHeight="1">
      <c r="A37" s="6312">
        <v>9303</v>
      </c>
      <c r="B37" s="6311" t="s">
        <v>22186</v>
      </c>
      <c r="C37" s="6308">
        <v>152</v>
      </c>
      <c r="F37" s="2590"/>
    </row>
    <row r="38" spans="1:6" ht="14.25" customHeight="1">
      <c r="A38" s="6312">
        <v>9304</v>
      </c>
      <c r="B38" s="6311" t="s">
        <v>22185</v>
      </c>
      <c r="C38" s="6308">
        <v>176</v>
      </c>
      <c r="F38" s="2590"/>
    </row>
    <row r="39" spans="1:6" ht="14.25" customHeight="1">
      <c r="A39" s="8735" t="s">
        <v>22184</v>
      </c>
      <c r="B39" s="8736"/>
      <c r="C39" s="6308"/>
      <c r="F39" s="2590"/>
    </row>
    <row r="40" spans="1:6" ht="14.25" customHeight="1">
      <c r="A40" s="6314">
        <v>9280</v>
      </c>
      <c r="B40" s="6311" t="s">
        <v>395</v>
      </c>
      <c r="C40" s="6308">
        <v>65</v>
      </c>
      <c r="F40" s="2590"/>
    </row>
    <row r="41" spans="1:6" ht="14.25" customHeight="1">
      <c r="A41" s="6312">
        <v>9283</v>
      </c>
      <c r="B41" s="6311" t="s">
        <v>2560</v>
      </c>
      <c r="C41" s="6308">
        <v>89</v>
      </c>
      <c r="F41" s="2590"/>
    </row>
    <row r="42" spans="1:6" ht="14.25" customHeight="1">
      <c r="A42" s="6312">
        <v>9285</v>
      </c>
      <c r="B42" s="6311" t="s">
        <v>393</v>
      </c>
      <c r="C42" s="6308">
        <v>116</v>
      </c>
      <c r="F42" s="2590"/>
    </row>
    <row r="43" spans="1:6" ht="14.25" customHeight="1">
      <c r="A43" s="8735" t="s">
        <v>22183</v>
      </c>
      <c r="B43" s="8736"/>
      <c r="C43" s="6308"/>
      <c r="F43" s="2590"/>
    </row>
    <row r="44" spans="1:6" ht="14.25" customHeight="1">
      <c r="A44" s="6314">
        <v>9270</v>
      </c>
      <c r="B44" s="6311" t="s">
        <v>395</v>
      </c>
      <c r="C44" s="6308">
        <v>50</v>
      </c>
      <c r="F44" s="2590"/>
    </row>
    <row r="45" spans="1:6" ht="14.25" customHeight="1">
      <c r="A45" s="6312">
        <v>9273</v>
      </c>
      <c r="B45" s="6311" t="s">
        <v>2560</v>
      </c>
      <c r="C45" s="6308">
        <v>82</v>
      </c>
      <c r="F45" s="2590"/>
    </row>
    <row r="46" spans="1:6" ht="14.25" customHeight="1">
      <c r="A46" s="6312">
        <v>9275</v>
      </c>
      <c r="B46" s="6311" t="s">
        <v>393</v>
      </c>
      <c r="C46" s="6308">
        <v>97</v>
      </c>
      <c r="F46" s="2590"/>
    </row>
    <row r="47" spans="1:6" ht="14.25" customHeight="1">
      <c r="A47" s="8735" t="s">
        <v>143</v>
      </c>
      <c r="B47" s="8736"/>
      <c r="C47" s="6308"/>
      <c r="F47" s="2590"/>
    </row>
    <row r="48" spans="1:6" ht="14.25" customHeight="1">
      <c r="A48" s="6314">
        <v>9320</v>
      </c>
      <c r="B48" s="6311" t="s">
        <v>22182</v>
      </c>
      <c r="C48" s="6308">
        <v>122</v>
      </c>
      <c r="F48" s="2590"/>
    </row>
    <row r="49" spans="1:6" ht="14.25" customHeight="1">
      <c r="A49" s="6312">
        <v>9340</v>
      </c>
      <c r="B49" s="6311" t="s">
        <v>22181</v>
      </c>
      <c r="C49" s="6308">
        <v>130</v>
      </c>
      <c r="F49" s="2590"/>
    </row>
    <row r="50" spans="1:6" ht="14.25" customHeight="1">
      <c r="A50" s="6312">
        <v>9325</v>
      </c>
      <c r="B50" s="6311" t="s">
        <v>22180</v>
      </c>
      <c r="C50" s="6308">
        <v>145</v>
      </c>
      <c r="F50" s="2590"/>
    </row>
    <row r="51" spans="1:6" ht="14.25" customHeight="1">
      <c r="A51" s="6312">
        <v>9355</v>
      </c>
      <c r="B51" s="6311" t="s">
        <v>22179</v>
      </c>
      <c r="C51" s="6308">
        <v>160</v>
      </c>
      <c r="F51" s="2590"/>
    </row>
    <row r="52" spans="1:6" ht="14.25" customHeight="1">
      <c r="A52" s="6312">
        <v>9335</v>
      </c>
      <c r="B52" s="6311" t="s">
        <v>22178</v>
      </c>
      <c r="C52" s="6308">
        <v>169</v>
      </c>
      <c r="F52" s="2590"/>
    </row>
    <row r="53" spans="1:6" ht="14.25" customHeight="1">
      <c r="A53" s="6312">
        <v>9345</v>
      </c>
      <c r="B53" s="6311" t="s">
        <v>22177</v>
      </c>
      <c r="C53" s="6308">
        <v>217</v>
      </c>
      <c r="F53" s="2590"/>
    </row>
    <row r="54" spans="1:6" ht="14.25" customHeight="1">
      <c r="A54" s="8735" t="s">
        <v>22176</v>
      </c>
      <c r="B54" s="8736"/>
      <c r="C54" s="6308"/>
      <c r="F54" s="2590"/>
    </row>
    <row r="55" spans="1:6" ht="14.25" customHeight="1">
      <c r="A55" s="6314">
        <v>9420</v>
      </c>
      <c r="B55" s="6311" t="s">
        <v>22175</v>
      </c>
      <c r="C55" s="6308">
        <v>152</v>
      </c>
      <c r="F55" s="2590"/>
    </row>
    <row r="56" spans="1:6" ht="14.25" customHeight="1">
      <c r="A56" s="6312">
        <v>9425</v>
      </c>
      <c r="B56" s="6311" t="s">
        <v>22174</v>
      </c>
      <c r="C56" s="6308">
        <v>176</v>
      </c>
      <c r="F56" s="2590"/>
    </row>
    <row r="57" spans="1:6" ht="14.25" customHeight="1">
      <c r="A57" s="6312">
        <v>9429</v>
      </c>
      <c r="B57" s="6311" t="s">
        <v>22173</v>
      </c>
      <c r="C57" s="6308">
        <v>210</v>
      </c>
      <c r="F57" s="2590"/>
    </row>
    <row r="58" spans="1:6" ht="14.25" customHeight="1">
      <c r="A58" s="8735" t="s">
        <v>22172</v>
      </c>
      <c r="B58" s="8736"/>
      <c r="C58" s="6308"/>
      <c r="F58" s="2590"/>
    </row>
    <row r="59" spans="1:6" ht="14.25" customHeight="1">
      <c r="A59" s="6314">
        <v>9430</v>
      </c>
      <c r="B59" s="6311" t="s">
        <v>22171</v>
      </c>
      <c r="C59" s="6308">
        <v>89</v>
      </c>
      <c r="F59" s="2590"/>
    </row>
    <row r="60" spans="1:6" ht="14.25" customHeight="1">
      <c r="A60" s="6312">
        <v>9435</v>
      </c>
      <c r="B60" s="6311" t="s">
        <v>22170</v>
      </c>
      <c r="C60" s="6308">
        <v>130</v>
      </c>
      <c r="F60" s="2590"/>
    </row>
    <row r="61" spans="1:6" ht="14.25" customHeight="1">
      <c r="A61" s="6312">
        <v>9439</v>
      </c>
      <c r="B61" s="6311" t="s">
        <v>22169</v>
      </c>
      <c r="C61" s="6308">
        <v>152</v>
      </c>
      <c r="F61" s="2590"/>
    </row>
    <row r="62" spans="1:6" ht="14.25" customHeight="1">
      <c r="A62" s="6312">
        <v>9440</v>
      </c>
      <c r="B62" s="6311" t="s">
        <v>22168</v>
      </c>
      <c r="C62" s="6308">
        <v>160</v>
      </c>
      <c r="F62" s="2590"/>
    </row>
    <row r="63" spans="1:6" ht="14.25" customHeight="1">
      <c r="A63" s="6312">
        <v>9445</v>
      </c>
      <c r="B63" s="6311" t="s">
        <v>22167</v>
      </c>
      <c r="C63" s="6308">
        <v>203</v>
      </c>
      <c r="F63" s="2590"/>
    </row>
    <row r="64" spans="1:6" ht="14.25" customHeight="1">
      <c r="A64" s="8735" t="s">
        <v>22166</v>
      </c>
      <c r="B64" s="8736"/>
      <c r="C64" s="6308"/>
      <c r="F64" s="2590"/>
    </row>
    <row r="65" spans="1:6" ht="14.25" customHeight="1">
      <c r="A65" s="6314">
        <v>9920</v>
      </c>
      <c r="B65" s="6311" t="s">
        <v>2877</v>
      </c>
      <c r="C65" s="6308">
        <v>7</v>
      </c>
      <c r="F65" s="2590"/>
    </row>
    <row r="66" spans="1:6" ht="14.25" customHeight="1">
      <c r="A66" s="6312">
        <v>9925</v>
      </c>
      <c r="B66" s="6311" t="s">
        <v>2878</v>
      </c>
      <c r="C66" s="6308">
        <v>9</v>
      </c>
      <c r="F66" s="2590"/>
    </row>
    <row r="67" spans="1:6" ht="14.25" customHeight="1">
      <c r="A67" s="6312">
        <v>9932</v>
      </c>
      <c r="B67" s="6313" t="s">
        <v>3492</v>
      </c>
      <c r="C67" s="6308">
        <v>11</v>
      </c>
      <c r="F67" s="2590"/>
    </row>
    <row r="68" spans="1:6" ht="14.25" customHeight="1">
      <c r="A68" s="6312">
        <v>9940</v>
      </c>
      <c r="B68" s="6311" t="s">
        <v>13792</v>
      </c>
      <c r="C68" s="6308">
        <v>12</v>
      </c>
      <c r="F68" s="2590"/>
    </row>
    <row r="69" spans="1:6" ht="14.25" customHeight="1">
      <c r="A69" s="8732" t="s">
        <v>22165</v>
      </c>
      <c r="B69" s="8733"/>
      <c r="C69" s="6308"/>
      <c r="F69" s="2590"/>
    </row>
    <row r="70" spans="1:6">
      <c r="A70" s="6310">
        <v>9360</v>
      </c>
      <c r="B70" s="6309" t="s">
        <v>332</v>
      </c>
      <c r="C70" s="6308">
        <v>287</v>
      </c>
      <c r="F70" s="2590"/>
    </row>
    <row r="71" spans="1:6">
      <c r="A71" s="6310">
        <v>9361</v>
      </c>
      <c r="B71" s="6309" t="s">
        <v>2982</v>
      </c>
      <c r="C71" s="6308">
        <v>320</v>
      </c>
      <c r="F71" s="2590"/>
    </row>
    <row r="72" spans="1:6">
      <c r="A72" s="6310">
        <v>9362</v>
      </c>
      <c r="B72" s="6309" t="s">
        <v>6570</v>
      </c>
      <c r="C72" s="6308">
        <v>368</v>
      </c>
      <c r="F72" s="2590"/>
    </row>
    <row r="73" spans="1:6" ht="14.25" customHeight="1">
      <c r="A73" s="8732" t="s">
        <v>22164</v>
      </c>
      <c r="B73" s="8733"/>
      <c r="C73" s="6308"/>
      <c r="F73" s="2590"/>
    </row>
    <row r="74" spans="1:6">
      <c r="A74" s="6310">
        <v>9364</v>
      </c>
      <c r="B74" s="6309" t="s">
        <v>395</v>
      </c>
      <c r="C74" s="6308">
        <v>255</v>
      </c>
      <c r="F74" s="2590"/>
    </row>
    <row r="75" spans="1:6">
      <c r="A75" s="6310">
        <v>9365</v>
      </c>
      <c r="B75" s="6309" t="s">
        <v>398</v>
      </c>
      <c r="C75" s="6308">
        <v>288</v>
      </c>
      <c r="F75" s="2590"/>
    </row>
    <row r="76" spans="1:6">
      <c r="A76" s="6310">
        <v>9366</v>
      </c>
      <c r="B76" s="6309" t="s">
        <v>393</v>
      </c>
      <c r="C76" s="6308">
        <v>321</v>
      </c>
      <c r="F76" s="2590"/>
    </row>
    <row r="77" spans="1:6" ht="14.25" customHeight="1">
      <c r="A77" s="8732" t="s">
        <v>22163</v>
      </c>
      <c r="B77" s="8733"/>
      <c r="C77" s="6308"/>
      <c r="F77" s="2590"/>
    </row>
    <row r="78" spans="1:6">
      <c r="A78" s="6310">
        <v>9368</v>
      </c>
      <c r="B78" s="6309" t="s">
        <v>395</v>
      </c>
      <c r="C78" s="6308">
        <v>255</v>
      </c>
      <c r="F78" s="2590"/>
    </row>
    <row r="79" spans="1:6">
      <c r="A79" s="6310">
        <v>9369</v>
      </c>
      <c r="B79" s="6309" t="s">
        <v>398</v>
      </c>
      <c r="C79" s="6308">
        <v>288</v>
      </c>
      <c r="F79" s="2590"/>
    </row>
    <row r="80" spans="1:6">
      <c r="A80" s="6310">
        <v>9370</v>
      </c>
      <c r="B80" s="6309" t="s">
        <v>393</v>
      </c>
      <c r="C80" s="6308">
        <v>321</v>
      </c>
      <c r="F80" s="2590"/>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Лист72"/>
  <dimension ref="A1:H411"/>
  <sheetViews>
    <sheetView zoomScale="85" zoomScaleNormal="85" workbookViewId="0">
      <selection activeCell="F5" sqref="F5"/>
    </sheetView>
  </sheetViews>
  <sheetFormatPr defaultColWidth="9.29296875" defaultRowHeight="14.35"/>
  <cols>
    <col min="1" max="1" width="20.29296875" style="356" customWidth="1"/>
    <col min="2" max="2" width="18.703125" style="356" customWidth="1"/>
    <col min="3" max="3" width="16.29296875" style="356" customWidth="1"/>
    <col min="4" max="5" width="16.29296875" style="1096" customWidth="1"/>
    <col min="6" max="6" width="10.29296875" style="2398" bestFit="1" customWidth="1"/>
    <col min="7" max="16384" width="9.29296875" style="2398"/>
  </cols>
  <sheetData>
    <row r="1" spans="1:8" ht="37.5" customHeight="1">
      <c r="A1" s="7505" t="s">
        <v>4222</v>
      </c>
      <c r="B1" s="7505"/>
      <c r="C1" s="7505"/>
      <c r="D1" s="7505"/>
      <c r="E1" s="7505"/>
    </row>
    <row r="4" spans="1:8">
      <c r="A4" s="18" t="s">
        <v>48</v>
      </c>
      <c r="B4" s="1680">
        <v>0</v>
      </c>
    </row>
    <row r="6" spans="1:8" ht="15.7">
      <c r="A6" s="7506" t="s">
        <v>16306</v>
      </c>
      <c r="B6" s="7506"/>
      <c r="C6" s="7506"/>
      <c r="D6" s="7506"/>
      <c r="E6" s="7506"/>
      <c r="F6" s="4080"/>
    </row>
    <row r="7" spans="1:8">
      <c r="A7" s="2748"/>
      <c r="B7" s="4329"/>
      <c r="C7" s="4329"/>
      <c r="D7" s="3745"/>
      <c r="E7" s="3745"/>
      <c r="F7" s="4080"/>
    </row>
    <row r="8" spans="1:8" ht="28.7">
      <c r="A8" s="4332" t="s">
        <v>75</v>
      </c>
      <c r="B8" s="4333" t="s">
        <v>337</v>
      </c>
      <c r="C8" s="4332" t="s">
        <v>77</v>
      </c>
      <c r="D8" s="4332" t="s">
        <v>4107</v>
      </c>
      <c r="E8" s="4333" t="s">
        <v>9180</v>
      </c>
      <c r="F8" s="4080"/>
    </row>
    <row r="9" spans="1:8">
      <c r="A9" s="2747" t="s">
        <v>4115</v>
      </c>
      <c r="B9" s="4329"/>
      <c r="C9" s="4329"/>
      <c r="D9" s="3745"/>
      <c r="E9" s="3745"/>
      <c r="F9" s="4080"/>
    </row>
    <row r="10" spans="1:8">
      <c r="A10" s="4309">
        <v>500003</v>
      </c>
      <c r="B10" s="4330" t="s">
        <v>16307</v>
      </c>
      <c r="C10" s="4309">
        <v>50</v>
      </c>
      <c r="D10" s="4334">
        <v>59.333204995143753</v>
      </c>
      <c r="E10" s="4335">
        <f t="shared" ref="E10:E40" si="0">D10-D10*$B$4</f>
        <v>59.333204995143753</v>
      </c>
      <c r="F10" s="4080"/>
      <c r="H10" s="2590"/>
    </row>
    <row r="11" spans="1:8">
      <c r="A11" s="4331">
        <v>500005</v>
      </c>
      <c r="B11" s="4330" t="s">
        <v>16308</v>
      </c>
      <c r="C11" s="4331">
        <v>60</v>
      </c>
      <c r="D11" s="4334">
        <v>73.193289222961511</v>
      </c>
      <c r="E11" s="4335">
        <f t="shared" si="0"/>
        <v>73.193289222961511</v>
      </c>
      <c r="F11" s="6086"/>
      <c r="G11" s="6086"/>
      <c r="H11" s="2590"/>
    </row>
    <row r="12" spans="1:8">
      <c r="A12" s="4309">
        <v>500009</v>
      </c>
      <c r="B12" s="4330" t="s">
        <v>16309</v>
      </c>
      <c r="C12" s="4309">
        <v>60</v>
      </c>
      <c r="D12" s="4334">
        <v>103.42529998896735</v>
      </c>
      <c r="E12" s="4335">
        <f t="shared" si="0"/>
        <v>103.42529998896735</v>
      </c>
      <c r="F12" s="6086"/>
      <c r="G12" s="6086"/>
      <c r="H12" s="2590"/>
    </row>
    <row r="13" spans="1:8">
      <c r="A13" s="4330">
        <v>500013</v>
      </c>
      <c r="B13" s="4330" t="s">
        <v>16310</v>
      </c>
      <c r="C13" s="4309">
        <v>60</v>
      </c>
      <c r="D13" s="4334">
        <v>183.33681382659688</v>
      </c>
      <c r="E13" s="4335">
        <f t="shared" si="0"/>
        <v>183.33681382659688</v>
      </c>
      <c r="F13" s="6086"/>
      <c r="G13" s="6086"/>
      <c r="H13" s="2590"/>
    </row>
    <row r="14" spans="1:8">
      <c r="A14" s="4309">
        <v>500023</v>
      </c>
      <c r="B14" s="4309" t="s">
        <v>16311</v>
      </c>
      <c r="C14" s="4309">
        <v>30</v>
      </c>
      <c r="D14" s="4334">
        <v>72.466463752953587</v>
      </c>
      <c r="E14" s="4335">
        <f t="shared" si="0"/>
        <v>72.466463752953587</v>
      </c>
      <c r="F14" s="6086"/>
      <c r="G14" s="6086"/>
      <c r="H14" s="2590"/>
    </row>
    <row r="15" spans="1:8">
      <c r="A15" s="4331">
        <v>500025</v>
      </c>
      <c r="B15" s="4309" t="s">
        <v>16312</v>
      </c>
      <c r="C15" s="4331">
        <v>40</v>
      </c>
      <c r="D15" s="4334">
        <v>91.462145631269166</v>
      </c>
      <c r="E15" s="4335">
        <f t="shared" si="0"/>
        <v>91.462145631269166</v>
      </c>
      <c r="F15" s="6086"/>
      <c r="G15" s="6086"/>
      <c r="H15" s="2590"/>
    </row>
    <row r="16" spans="1:8">
      <c r="A16" s="4309">
        <v>500029</v>
      </c>
      <c r="B16" s="4309" t="s">
        <v>16313</v>
      </c>
      <c r="C16" s="4309">
        <v>50</v>
      </c>
      <c r="D16" s="4334">
        <v>129.74816836222777</v>
      </c>
      <c r="E16" s="4335">
        <f t="shared" si="0"/>
        <v>129.74816836222777</v>
      </c>
      <c r="F16" s="6086"/>
      <c r="G16" s="6086"/>
      <c r="H16" s="2590"/>
    </row>
    <row r="17" spans="1:8">
      <c r="A17" s="4330">
        <v>500033</v>
      </c>
      <c r="B17" s="4309" t="s">
        <v>16314</v>
      </c>
      <c r="C17" s="4330">
        <v>50</v>
      </c>
      <c r="D17" s="4334">
        <v>227.73209929194653</v>
      </c>
      <c r="E17" s="4335">
        <f t="shared" si="0"/>
        <v>227.73209929194653</v>
      </c>
      <c r="F17" s="6086"/>
      <c r="G17" s="6086"/>
      <c r="H17" s="2590"/>
    </row>
    <row r="18" spans="1:8">
      <c r="A18" s="4309">
        <v>500041</v>
      </c>
      <c r="B18" s="4309" t="s">
        <v>16315</v>
      </c>
      <c r="C18" s="4309">
        <v>75</v>
      </c>
      <c r="D18" s="4334">
        <v>68.262662385880645</v>
      </c>
      <c r="E18" s="4335">
        <f t="shared" si="0"/>
        <v>68.262662385880645</v>
      </c>
      <c r="F18" s="6086"/>
      <c r="G18" s="6086"/>
      <c r="H18" s="2590"/>
    </row>
    <row r="19" spans="1:8">
      <c r="A19" s="4331">
        <v>500043</v>
      </c>
      <c r="B19" s="4309" t="s">
        <v>16316</v>
      </c>
      <c r="C19" s="4331">
        <v>50</v>
      </c>
      <c r="D19" s="4334">
        <v>82.759883922795723</v>
      </c>
      <c r="E19" s="4335">
        <f t="shared" si="0"/>
        <v>82.759883922795723</v>
      </c>
      <c r="F19" s="6086"/>
      <c r="G19" s="6086"/>
      <c r="H19" s="2590"/>
    </row>
    <row r="20" spans="1:8">
      <c r="A20" s="4309">
        <v>500045</v>
      </c>
      <c r="B20" s="4309" t="s">
        <v>16317</v>
      </c>
      <c r="C20" s="4309">
        <v>30</v>
      </c>
      <c r="D20" s="4334">
        <v>104.85930699736137</v>
      </c>
      <c r="E20" s="4335">
        <f t="shared" si="0"/>
        <v>104.85930699736137</v>
      </c>
      <c r="F20" s="6086"/>
      <c r="G20" s="6086"/>
      <c r="H20" s="2590"/>
    </row>
    <row r="21" spans="1:8">
      <c r="A21" s="4309">
        <v>500047</v>
      </c>
      <c r="B21" s="4309" t="s">
        <v>16318</v>
      </c>
      <c r="C21" s="4309">
        <v>50</v>
      </c>
      <c r="D21" s="4334">
        <v>133.34300784902385</v>
      </c>
      <c r="E21" s="4335">
        <f t="shared" si="0"/>
        <v>133.34300784902385</v>
      </c>
      <c r="F21" s="6086"/>
      <c r="G21" s="6086"/>
      <c r="H21" s="2590"/>
    </row>
    <row r="22" spans="1:8">
      <c r="A22" s="4309">
        <v>500049</v>
      </c>
      <c r="B22" s="4309" t="s">
        <v>16319</v>
      </c>
      <c r="C22" s="4309">
        <v>50</v>
      </c>
      <c r="D22" s="4334">
        <v>165.61798750370065</v>
      </c>
      <c r="E22" s="4335">
        <f t="shared" si="0"/>
        <v>165.61798750370065</v>
      </c>
      <c r="F22" s="6086"/>
      <c r="G22" s="6086"/>
      <c r="H22" s="2590"/>
    </row>
    <row r="23" spans="1:8">
      <c r="A23" s="4309">
        <v>500051</v>
      </c>
      <c r="B23" s="4309" t="s">
        <v>16320</v>
      </c>
      <c r="C23" s="4309">
        <v>50</v>
      </c>
      <c r="D23" s="4334">
        <v>231.40551450522992</v>
      </c>
      <c r="E23" s="4335">
        <f t="shared" si="0"/>
        <v>231.40551450522992</v>
      </c>
      <c r="F23" s="6086"/>
      <c r="G23" s="6086"/>
      <c r="H23" s="2590"/>
    </row>
    <row r="24" spans="1:8">
      <c r="A24" s="4309">
        <v>500053</v>
      </c>
      <c r="B24" s="4309" t="s">
        <v>16321</v>
      </c>
      <c r="C24" s="4309">
        <v>50</v>
      </c>
      <c r="D24" s="4334">
        <v>284.28697843121279</v>
      </c>
      <c r="E24" s="4335">
        <f t="shared" si="0"/>
        <v>284.28697843121279</v>
      </c>
      <c r="F24" s="6086"/>
      <c r="G24" s="6086"/>
      <c r="H24" s="2590"/>
    </row>
    <row r="25" spans="1:8">
      <c r="A25" s="4330">
        <v>500055</v>
      </c>
      <c r="B25" s="4309" t="s">
        <v>16322</v>
      </c>
      <c r="C25" s="4330">
        <v>50</v>
      </c>
      <c r="D25" s="4334">
        <v>418.31752388700085</v>
      </c>
      <c r="E25" s="4335">
        <f t="shared" si="0"/>
        <v>418.31752388700085</v>
      </c>
      <c r="F25" s="6086"/>
      <c r="G25" s="6086"/>
      <c r="H25" s="2590"/>
    </row>
    <row r="26" spans="1:8">
      <c r="A26" s="4336">
        <v>500061</v>
      </c>
      <c r="B26" s="4309" t="s">
        <v>16323</v>
      </c>
      <c r="C26" s="4337">
        <v>36</v>
      </c>
      <c r="D26" s="4334">
        <v>132.20365981495732</v>
      </c>
      <c r="E26" s="4335">
        <f t="shared" si="0"/>
        <v>132.20365981495732</v>
      </c>
      <c r="F26" s="6086"/>
      <c r="G26" s="6086"/>
      <c r="H26" s="2590"/>
    </row>
    <row r="27" spans="1:8">
      <c r="A27" s="4336">
        <v>500063</v>
      </c>
      <c r="B27" s="4309" t="s">
        <v>16324</v>
      </c>
      <c r="C27" s="4337">
        <v>21</v>
      </c>
      <c r="D27" s="4334">
        <v>167.13057023858204</v>
      </c>
      <c r="E27" s="4335">
        <f t="shared" si="0"/>
        <v>167.13057023858204</v>
      </c>
      <c r="F27" s="6086"/>
      <c r="G27" s="6086"/>
      <c r="H27" s="2590"/>
    </row>
    <row r="28" spans="1:8">
      <c r="A28" s="4336">
        <v>500065</v>
      </c>
      <c r="B28" s="4309" t="s">
        <v>16325</v>
      </c>
      <c r="C28" s="4337">
        <v>12</v>
      </c>
      <c r="D28" s="4334">
        <v>237.78979228232669</v>
      </c>
      <c r="E28" s="4335">
        <f t="shared" si="0"/>
        <v>237.78979228232669</v>
      </c>
      <c r="F28" s="6086"/>
      <c r="G28" s="6086"/>
      <c r="H28" s="2590"/>
    </row>
    <row r="29" spans="1:8">
      <c r="A29" s="4336">
        <v>500069</v>
      </c>
      <c r="B29" s="4309" t="s">
        <v>16326</v>
      </c>
      <c r="C29" s="4337">
        <v>40</v>
      </c>
      <c r="D29" s="4334">
        <v>356.89094970551929</v>
      </c>
      <c r="E29" s="4335">
        <f t="shared" si="0"/>
        <v>356.89094970551929</v>
      </c>
      <c r="F29" s="6086"/>
      <c r="G29" s="6086"/>
      <c r="H29" s="2590"/>
    </row>
    <row r="30" spans="1:8">
      <c r="A30" s="4336">
        <v>500071</v>
      </c>
      <c r="B30" s="4309" t="s">
        <v>16327</v>
      </c>
      <c r="C30" s="4337">
        <v>40</v>
      </c>
      <c r="D30" s="4334">
        <v>509.42607874907708</v>
      </c>
      <c r="E30" s="4335">
        <f t="shared" si="0"/>
        <v>509.42607874907708</v>
      </c>
      <c r="F30" s="6086"/>
      <c r="G30" s="6086"/>
      <c r="H30" s="2590"/>
    </row>
    <row r="31" spans="1:8">
      <c r="A31" s="4336">
        <v>500073</v>
      </c>
      <c r="B31" s="4309" t="s">
        <v>16328</v>
      </c>
      <c r="C31" s="4337">
        <v>40</v>
      </c>
      <c r="D31" s="4334">
        <v>579.1227481433516</v>
      </c>
      <c r="E31" s="4335">
        <f t="shared" si="0"/>
        <v>579.1227481433516</v>
      </c>
      <c r="F31" s="6086"/>
      <c r="G31" s="6086"/>
      <c r="H31" s="2590"/>
    </row>
    <row r="32" spans="1:8">
      <c r="A32" s="4336">
        <v>500075</v>
      </c>
      <c r="B32" s="4309" t="s">
        <v>16329</v>
      </c>
      <c r="C32" s="4337">
        <v>40</v>
      </c>
      <c r="D32" s="4334">
        <v>900.65462092956579</v>
      </c>
      <c r="E32" s="4335">
        <f t="shared" si="0"/>
        <v>900.65462092956579</v>
      </c>
      <c r="F32" s="6086"/>
      <c r="G32" s="6086"/>
      <c r="H32" s="2590"/>
    </row>
    <row r="33" spans="1:8">
      <c r="A33" s="4331">
        <v>500081</v>
      </c>
      <c r="B33" s="4309" t="s">
        <v>16330</v>
      </c>
      <c r="C33" s="4331">
        <v>90</v>
      </c>
      <c r="D33" s="4334">
        <v>152.10296254787738</v>
      </c>
      <c r="E33" s="4335">
        <f t="shared" si="0"/>
        <v>152.10296254787738</v>
      </c>
      <c r="F33" s="6086"/>
      <c r="G33" s="6086"/>
      <c r="H33" s="2590"/>
    </row>
    <row r="34" spans="1:8">
      <c r="A34" s="4331">
        <v>500083</v>
      </c>
      <c r="B34" s="4309" t="s">
        <v>16331</v>
      </c>
      <c r="C34" s="4331">
        <v>30</v>
      </c>
      <c r="D34" s="4334">
        <v>195.77142254321916</v>
      </c>
      <c r="E34" s="4335">
        <f t="shared" si="0"/>
        <v>195.77142254321916</v>
      </c>
      <c r="F34" s="6086"/>
      <c r="G34" s="6086"/>
      <c r="H34" s="2590"/>
    </row>
    <row r="35" spans="1:8">
      <c r="A35" s="4309">
        <v>500085</v>
      </c>
      <c r="B35" s="4309" t="s">
        <v>16332</v>
      </c>
      <c r="C35" s="4309">
        <v>30</v>
      </c>
      <c r="D35" s="4334">
        <v>291.35879381507391</v>
      </c>
      <c r="E35" s="4335">
        <f t="shared" si="0"/>
        <v>291.35879381507391</v>
      </c>
      <c r="F35" s="6086"/>
      <c r="G35" s="6086"/>
      <c r="H35" s="2590"/>
    </row>
    <row r="36" spans="1:8">
      <c r="A36" s="4309">
        <v>500087</v>
      </c>
      <c r="B36" s="4309" t="s">
        <v>16333</v>
      </c>
      <c r="C36" s="4309">
        <v>30</v>
      </c>
      <c r="D36" s="4334">
        <v>388.87127038586857</v>
      </c>
      <c r="E36" s="4335">
        <f t="shared" si="0"/>
        <v>388.87127038586857</v>
      </c>
      <c r="F36" s="6086"/>
      <c r="G36" s="6086"/>
      <c r="H36" s="2590"/>
    </row>
    <row r="37" spans="1:8">
      <c r="A37" s="4309">
        <v>500089</v>
      </c>
      <c r="B37" s="4309" t="s">
        <v>16334</v>
      </c>
      <c r="C37" s="4309">
        <v>30</v>
      </c>
      <c r="D37" s="4334">
        <v>429.06275448414533</v>
      </c>
      <c r="E37" s="4335">
        <f t="shared" si="0"/>
        <v>429.06275448414533</v>
      </c>
      <c r="F37" s="6086"/>
      <c r="G37" s="6086"/>
      <c r="H37" s="2590"/>
    </row>
    <row r="38" spans="1:8">
      <c r="A38" s="4309">
        <v>500091</v>
      </c>
      <c r="B38" s="4309" t="s">
        <v>16335</v>
      </c>
      <c r="C38" s="4309">
        <v>30</v>
      </c>
      <c r="D38" s="4334">
        <v>617.7623616435036</v>
      </c>
      <c r="E38" s="4335">
        <f t="shared" si="0"/>
        <v>617.7623616435036</v>
      </c>
      <c r="F38" s="6086"/>
      <c r="G38" s="6086"/>
      <c r="H38" s="2590"/>
    </row>
    <row r="39" spans="1:8">
      <c r="A39" s="4309">
        <v>500093</v>
      </c>
      <c r="B39" s="4309" t="s">
        <v>16336</v>
      </c>
      <c r="C39" s="4309">
        <v>30</v>
      </c>
      <c r="D39" s="4334">
        <v>681.03546539743775</v>
      </c>
      <c r="E39" s="4335">
        <f t="shared" si="0"/>
        <v>681.03546539743775</v>
      </c>
      <c r="F39" s="6086"/>
      <c r="G39" s="6086"/>
      <c r="H39" s="2590"/>
    </row>
    <row r="40" spans="1:8">
      <c r="A40" s="4309">
        <v>500095</v>
      </c>
      <c r="B40" s="4309" t="s">
        <v>16337</v>
      </c>
      <c r="C40" s="4309">
        <v>15</v>
      </c>
      <c r="D40" s="4334">
        <v>1082.616359542634</v>
      </c>
      <c r="E40" s="4335">
        <f t="shared" si="0"/>
        <v>1082.616359542634</v>
      </c>
      <c r="F40" s="6086"/>
      <c r="G40" s="6086"/>
      <c r="H40" s="2590"/>
    </row>
    <row r="41" spans="1:8">
      <c r="A41" s="2748" t="s">
        <v>4218</v>
      </c>
      <c r="B41" s="4329"/>
      <c r="C41" s="4329"/>
      <c r="D41" s="3745"/>
      <c r="E41" s="3745"/>
      <c r="F41" s="6086"/>
      <c r="G41" s="6086"/>
      <c r="H41" s="2590"/>
    </row>
    <row r="42" spans="1:8">
      <c r="A42" s="4309" t="s">
        <v>18316</v>
      </c>
      <c r="B42" s="4309" t="s">
        <v>4221</v>
      </c>
      <c r="C42" s="4309">
        <v>50</v>
      </c>
      <c r="D42" s="4335">
        <v>115.05</v>
      </c>
      <c r="E42" s="4335">
        <f>D42-D42*$B$4</f>
        <v>115.05</v>
      </c>
      <c r="F42" s="6086"/>
      <c r="G42" s="6086"/>
      <c r="H42" s="2590"/>
    </row>
    <row r="43" spans="1:8">
      <c r="A43" s="4338" t="s">
        <v>16338</v>
      </c>
      <c r="B43" s="4309" t="s">
        <v>4220</v>
      </c>
      <c r="C43" s="4338">
        <v>50</v>
      </c>
      <c r="D43" s="4334">
        <v>37.611175500000002</v>
      </c>
      <c r="E43" s="4334">
        <f>D43-D43*$B$4</f>
        <v>37.611175500000002</v>
      </c>
      <c r="F43" s="6086"/>
      <c r="G43" s="6086"/>
      <c r="H43" s="2590"/>
    </row>
    <row r="44" spans="1:8">
      <c r="A44" s="4309" t="s">
        <v>4217</v>
      </c>
      <c r="B44" s="4309" t="s">
        <v>4219</v>
      </c>
      <c r="C44" s="4309">
        <v>20</v>
      </c>
      <c r="D44" s="4334">
        <v>50.350594596099867</v>
      </c>
      <c r="E44" s="4335">
        <f>D44-D44*$B$4</f>
        <v>50.350594596099867</v>
      </c>
      <c r="F44" s="6086"/>
      <c r="G44" s="6086"/>
      <c r="H44" s="2590"/>
    </row>
    <row r="45" spans="1:8">
      <c r="A45" s="4309" t="s">
        <v>14349</v>
      </c>
      <c r="B45" s="4309" t="s">
        <v>9168</v>
      </c>
      <c r="C45" s="4309">
        <v>25</v>
      </c>
      <c r="D45" s="4335">
        <v>178.98</v>
      </c>
      <c r="E45" s="4335">
        <f>D45-D45*$B$4</f>
        <v>178.98</v>
      </c>
      <c r="F45" s="6086"/>
      <c r="G45" s="6086"/>
      <c r="H45" s="2590"/>
    </row>
    <row r="46" spans="1:8">
      <c r="A46" s="4309" t="s">
        <v>4216</v>
      </c>
      <c r="B46" s="4309" t="s">
        <v>4100</v>
      </c>
      <c r="C46" s="4309">
        <v>20</v>
      </c>
      <c r="D46" s="4334">
        <v>133.35762658883544</v>
      </c>
      <c r="E46" s="4335">
        <f>D46-D46*$B$4</f>
        <v>133.35762658883544</v>
      </c>
      <c r="F46" s="6086"/>
      <c r="G46" s="6086"/>
      <c r="H46" s="2590"/>
    </row>
    <row r="47" spans="1:8">
      <c r="A47" s="2747" t="s">
        <v>4215</v>
      </c>
      <c r="B47" s="3745"/>
      <c r="C47" s="3745"/>
      <c r="F47" s="6086"/>
      <c r="G47" s="6086"/>
      <c r="H47" s="2590"/>
    </row>
    <row r="48" spans="1:8">
      <c r="A48" s="4309" t="s">
        <v>18318</v>
      </c>
      <c r="B48" s="4309" t="s">
        <v>4221</v>
      </c>
      <c r="C48" s="4309">
        <v>50</v>
      </c>
      <c r="D48" s="4334">
        <v>115.05</v>
      </c>
      <c r="E48" s="4335">
        <f>D48-D48*$B$4</f>
        <v>115.05</v>
      </c>
      <c r="F48" s="6086"/>
      <c r="G48" s="6086"/>
      <c r="H48" s="2590"/>
    </row>
    <row r="49" spans="1:8">
      <c r="A49" s="4309" t="s">
        <v>18317</v>
      </c>
      <c r="B49" s="4309" t="s">
        <v>4220</v>
      </c>
      <c r="C49" s="4309">
        <v>50</v>
      </c>
      <c r="D49" s="5628">
        <v>125.7</v>
      </c>
      <c r="E49" s="4335">
        <f>D49-D49*$B$4</f>
        <v>125.7</v>
      </c>
      <c r="F49" s="6086"/>
      <c r="G49" s="6086"/>
      <c r="H49" s="2590"/>
    </row>
    <row r="50" spans="1:8">
      <c r="A50" s="4309" t="s">
        <v>4214</v>
      </c>
      <c r="B50" s="4309" t="s">
        <v>4219</v>
      </c>
      <c r="C50" s="4309">
        <v>20</v>
      </c>
      <c r="D50" s="4334">
        <v>42.112934712263822</v>
      </c>
      <c r="E50" s="4335">
        <f>D50-D50*$B$4</f>
        <v>42.112934712263822</v>
      </c>
      <c r="F50" s="6086"/>
      <c r="G50" s="6086"/>
      <c r="H50" s="2590"/>
    </row>
    <row r="51" spans="1:8">
      <c r="A51" s="4309" t="s">
        <v>14350</v>
      </c>
      <c r="B51" s="4309" t="s">
        <v>9168</v>
      </c>
      <c r="C51" s="4309">
        <v>25</v>
      </c>
      <c r="D51" s="5628">
        <v>178.98</v>
      </c>
      <c r="E51" s="4335">
        <f>D51-D51*$B$4</f>
        <v>178.98</v>
      </c>
      <c r="F51" s="6086"/>
      <c r="G51" s="6086"/>
      <c r="H51" s="2590"/>
    </row>
    <row r="52" spans="1:8">
      <c r="A52" s="4309" t="s">
        <v>4213</v>
      </c>
      <c r="B52" s="4309" t="s">
        <v>4100</v>
      </c>
      <c r="C52" s="4309">
        <v>20</v>
      </c>
      <c r="D52" s="4334">
        <v>114.8649207271627</v>
      </c>
      <c r="E52" s="4335">
        <f>D52-D52*$B$4</f>
        <v>114.8649207271627</v>
      </c>
      <c r="F52" s="6086"/>
      <c r="G52" s="6086"/>
      <c r="H52" s="2590"/>
    </row>
    <row r="53" spans="1:8">
      <c r="A53" s="2747" t="s">
        <v>4106</v>
      </c>
      <c r="B53" s="3745"/>
      <c r="C53" s="3745"/>
      <c r="F53" s="6086"/>
      <c r="G53" s="6086"/>
      <c r="H53" s="2590"/>
    </row>
    <row r="54" spans="1:8">
      <c r="A54" s="4309" t="s">
        <v>4212</v>
      </c>
      <c r="B54" s="4309" t="s">
        <v>4221</v>
      </c>
      <c r="C54" s="4309">
        <v>50</v>
      </c>
      <c r="D54" s="4334">
        <v>37.611175500000009</v>
      </c>
      <c r="E54" s="4335">
        <f t="shared" ref="E54:E58" si="1">D54-D54*$B$4</f>
        <v>37.611175500000009</v>
      </c>
      <c r="F54" s="6086"/>
      <c r="G54" s="6086"/>
      <c r="H54" s="2590"/>
    </row>
    <row r="55" spans="1:8">
      <c r="A55" s="4309" t="s">
        <v>4211</v>
      </c>
      <c r="B55" s="4309" t="s">
        <v>4220</v>
      </c>
      <c r="C55" s="4309">
        <v>50</v>
      </c>
      <c r="D55" s="4334">
        <v>37.615844877720676</v>
      </c>
      <c r="E55" s="4335">
        <f t="shared" si="1"/>
        <v>37.615844877720676</v>
      </c>
      <c r="F55" s="6086"/>
      <c r="G55" s="6086"/>
      <c r="H55" s="2590"/>
    </row>
    <row r="56" spans="1:8">
      <c r="A56" s="4309" t="s">
        <v>4210</v>
      </c>
      <c r="B56" s="4309" t="s">
        <v>4219</v>
      </c>
      <c r="C56" s="4309">
        <v>20</v>
      </c>
      <c r="D56" s="4334">
        <v>40.011490864346463</v>
      </c>
      <c r="E56" s="4335">
        <f t="shared" si="1"/>
        <v>40.011490864346463</v>
      </c>
      <c r="F56" s="6086"/>
      <c r="G56" s="6086"/>
      <c r="H56" s="2590"/>
    </row>
    <row r="57" spans="1:8">
      <c r="A57" s="4338" t="s">
        <v>16339</v>
      </c>
      <c r="B57" s="4309" t="s">
        <v>9168</v>
      </c>
      <c r="C57" s="4338">
        <v>25</v>
      </c>
      <c r="D57" s="4334">
        <v>162.71076923076922</v>
      </c>
      <c r="E57" s="4334">
        <f t="shared" si="1"/>
        <v>162.71076923076922</v>
      </c>
      <c r="F57" s="6086"/>
      <c r="G57" s="6086"/>
      <c r="H57" s="2590"/>
    </row>
    <row r="58" spans="1:8">
      <c r="A58" s="4309" t="s">
        <v>4209</v>
      </c>
      <c r="B58" s="4309" t="s">
        <v>4100</v>
      </c>
      <c r="C58" s="4309">
        <v>20</v>
      </c>
      <c r="D58" s="4334">
        <v>121.37939665570651</v>
      </c>
      <c r="E58" s="4335">
        <f t="shared" si="1"/>
        <v>121.37939665570651</v>
      </c>
      <c r="F58" s="6086"/>
      <c r="G58" s="6086"/>
      <c r="H58" s="2590"/>
    </row>
    <row r="59" spans="1:8">
      <c r="A59" s="2747" t="s">
        <v>4208</v>
      </c>
      <c r="B59" s="3745"/>
      <c r="C59" s="3745"/>
      <c r="F59" s="6086"/>
      <c r="G59" s="6086"/>
      <c r="H59" s="2590"/>
    </row>
    <row r="60" spans="1:8">
      <c r="A60" s="4309" t="s">
        <v>14351</v>
      </c>
      <c r="B60" s="4309" t="s">
        <v>4221</v>
      </c>
      <c r="C60" s="4309">
        <v>50</v>
      </c>
      <c r="D60" s="4334">
        <v>68.820000000000007</v>
      </c>
      <c r="E60" s="4335">
        <f>D60-D60*$B$4</f>
        <v>68.820000000000007</v>
      </c>
      <c r="F60" s="6086"/>
      <c r="G60" s="6086"/>
      <c r="H60" s="2590"/>
    </row>
    <row r="61" spans="1:8">
      <c r="A61" s="4338" t="s">
        <v>16340</v>
      </c>
      <c r="B61" s="4309" t="s">
        <v>4220</v>
      </c>
      <c r="C61" s="4338">
        <v>50</v>
      </c>
      <c r="D61" s="4334">
        <v>37.611175500000009</v>
      </c>
      <c r="E61" s="4334">
        <f>D61-D61*$B$4</f>
        <v>37.611175500000009</v>
      </c>
      <c r="F61" s="6086"/>
      <c r="G61" s="6086"/>
      <c r="H61" s="2590"/>
    </row>
    <row r="62" spans="1:8">
      <c r="A62" s="4309" t="s">
        <v>4207</v>
      </c>
      <c r="B62" s="4309" t="s">
        <v>4219</v>
      </c>
      <c r="C62" s="4309">
        <v>20</v>
      </c>
      <c r="D62" s="4334">
        <v>50.350594596099867</v>
      </c>
      <c r="E62" s="4335">
        <f>D62-D62*$B$4</f>
        <v>50.350594596099867</v>
      </c>
      <c r="F62" s="6086"/>
      <c r="G62" s="6086"/>
      <c r="H62" s="2590"/>
    </row>
    <row r="63" spans="1:8">
      <c r="A63" s="4309" t="s">
        <v>14352</v>
      </c>
      <c r="B63" s="4309" t="s">
        <v>9168</v>
      </c>
      <c r="C63" s="4309">
        <v>20</v>
      </c>
      <c r="D63" s="5628">
        <v>178.98</v>
      </c>
      <c r="E63" s="4335">
        <f>D63-D63*$B$4</f>
        <v>178.98</v>
      </c>
      <c r="F63" s="6086"/>
      <c r="G63" s="6086"/>
      <c r="H63" s="2590"/>
    </row>
    <row r="64" spans="1:8">
      <c r="A64" s="4309" t="s">
        <v>4206</v>
      </c>
      <c r="B64" s="4309" t="s">
        <v>4100</v>
      </c>
      <c r="C64" s="4309">
        <v>20</v>
      </c>
      <c r="D64" s="4334">
        <v>133.35762658883544</v>
      </c>
      <c r="E64" s="4335">
        <f>D64-D64*$B$4</f>
        <v>133.35762658883544</v>
      </c>
      <c r="F64" s="6086"/>
      <c r="G64" s="6086"/>
      <c r="H64" s="2590"/>
    </row>
    <row r="65" spans="1:8">
      <c r="A65" s="2747" t="s">
        <v>4105</v>
      </c>
      <c r="B65" s="3745"/>
      <c r="C65" s="3745"/>
      <c r="F65" s="6086"/>
      <c r="G65" s="6086"/>
      <c r="H65" s="2590"/>
    </row>
    <row r="66" spans="1:8">
      <c r="A66" s="4309" t="s">
        <v>4205</v>
      </c>
      <c r="B66" s="4309" t="s">
        <v>4221</v>
      </c>
      <c r="C66" s="4309">
        <v>50</v>
      </c>
      <c r="D66" s="4334">
        <v>37.611175500000002</v>
      </c>
      <c r="E66" s="4335">
        <f t="shared" ref="E66:E70" si="2">D66-D66*$B$4</f>
        <v>37.611175500000002</v>
      </c>
      <c r="F66" s="6086"/>
      <c r="G66" s="6086"/>
      <c r="H66" s="2590"/>
    </row>
    <row r="67" spans="1:8">
      <c r="A67" s="4309" t="s">
        <v>4204</v>
      </c>
      <c r="B67" s="4309" t="s">
        <v>4220</v>
      </c>
      <c r="C67" s="4309">
        <v>50</v>
      </c>
      <c r="D67" s="4334">
        <v>37.615844877720676</v>
      </c>
      <c r="E67" s="4335">
        <f t="shared" si="2"/>
        <v>37.615844877720676</v>
      </c>
      <c r="F67" s="6086"/>
      <c r="G67" s="6086"/>
      <c r="H67" s="2590"/>
    </row>
    <row r="68" spans="1:8">
      <c r="A68" s="4309" t="s">
        <v>4203</v>
      </c>
      <c r="B68" s="4309" t="s">
        <v>4219</v>
      </c>
      <c r="C68" s="4309">
        <v>40</v>
      </c>
      <c r="D68" s="4334">
        <v>40.011490864346463</v>
      </c>
      <c r="E68" s="4335">
        <f t="shared" si="2"/>
        <v>40.011490864346463</v>
      </c>
      <c r="F68" s="6086"/>
      <c r="G68" s="6086"/>
      <c r="H68" s="2590"/>
    </row>
    <row r="69" spans="1:8">
      <c r="A69" s="4338" t="s">
        <v>16341</v>
      </c>
      <c r="B69" s="4309" t="s">
        <v>9168</v>
      </c>
      <c r="C69" s="4338">
        <v>20</v>
      </c>
      <c r="D69" s="5628">
        <v>247.14</v>
      </c>
      <c r="E69" s="4334">
        <f t="shared" si="2"/>
        <v>247.14</v>
      </c>
      <c r="F69" s="6086"/>
      <c r="G69" s="6086"/>
      <c r="H69" s="2590"/>
    </row>
    <row r="70" spans="1:8">
      <c r="A70" s="4309" t="s">
        <v>4202</v>
      </c>
      <c r="B70" s="4309" t="s">
        <v>4100</v>
      </c>
      <c r="C70" s="4309">
        <v>20</v>
      </c>
      <c r="D70" s="4334">
        <v>121.37939665570651</v>
      </c>
      <c r="E70" s="4335">
        <f t="shared" si="2"/>
        <v>121.37939665570651</v>
      </c>
      <c r="F70" s="6086"/>
      <c r="G70" s="6086"/>
      <c r="H70" s="2590"/>
    </row>
    <row r="71" spans="1:8">
      <c r="A71" s="2747" t="s">
        <v>9970</v>
      </c>
      <c r="B71" s="3745"/>
      <c r="C71" s="3745"/>
      <c r="F71" s="6086"/>
      <c r="G71" s="6086"/>
      <c r="H71" s="2590"/>
    </row>
    <row r="72" spans="1:8">
      <c r="A72" s="4309" t="s">
        <v>9968</v>
      </c>
      <c r="B72" s="4309" t="s">
        <v>4219</v>
      </c>
      <c r="C72" s="4309">
        <v>20</v>
      </c>
      <c r="D72" s="5628">
        <v>150.18</v>
      </c>
      <c r="E72" s="4335">
        <f>D72-D72*$B$4</f>
        <v>150.18</v>
      </c>
      <c r="F72" s="6086"/>
      <c r="G72" s="6086"/>
      <c r="H72" s="2590"/>
    </row>
    <row r="73" spans="1:8">
      <c r="A73" s="4309" t="s">
        <v>9969</v>
      </c>
      <c r="B73" s="4309" t="s">
        <v>4100</v>
      </c>
      <c r="C73" s="4309">
        <v>10</v>
      </c>
      <c r="D73" s="5628">
        <v>368.37</v>
      </c>
      <c r="E73" s="4335">
        <f>D73-D73*$B$4</f>
        <v>368.37</v>
      </c>
      <c r="F73" s="6086"/>
      <c r="G73" s="6086"/>
      <c r="H73" s="2590"/>
    </row>
    <row r="74" spans="1:8">
      <c r="A74" s="2747" t="s">
        <v>9971</v>
      </c>
      <c r="B74" s="3745"/>
      <c r="C74" s="3745"/>
      <c r="F74" s="6086"/>
      <c r="G74" s="6086"/>
      <c r="H74" s="2590"/>
    </row>
    <row r="75" spans="1:8">
      <c r="A75" s="4336" t="s">
        <v>14353</v>
      </c>
      <c r="B75" s="4309" t="s">
        <v>16342</v>
      </c>
      <c r="C75" s="4309">
        <v>16</v>
      </c>
      <c r="D75" s="4334">
        <v>308.62913503500005</v>
      </c>
      <c r="E75" s="4335">
        <f>D75-D75*$B$4</f>
        <v>308.62913503500005</v>
      </c>
      <c r="F75" s="6086"/>
      <c r="G75" s="6086"/>
      <c r="H75" s="2590"/>
    </row>
    <row r="76" spans="1:8">
      <c r="A76" s="2747" t="s">
        <v>9169</v>
      </c>
      <c r="B76" s="3745"/>
      <c r="C76" s="3745"/>
      <c r="F76" s="6086"/>
      <c r="G76" s="6086"/>
      <c r="H76" s="2590"/>
    </row>
    <row r="77" spans="1:8">
      <c r="A77" s="4336" t="s">
        <v>14354</v>
      </c>
      <c r="B77" s="4309" t="s">
        <v>16342</v>
      </c>
      <c r="C77" s="4309">
        <v>16</v>
      </c>
      <c r="D77" s="4334">
        <v>308.63211300000006</v>
      </c>
      <c r="E77" s="4335">
        <f>D77-D77*$B$4</f>
        <v>308.63211300000006</v>
      </c>
      <c r="F77" s="6086"/>
      <c r="G77" s="6086"/>
      <c r="H77" s="2590"/>
    </row>
    <row r="78" spans="1:8">
      <c r="A78" s="2747" t="s">
        <v>9170</v>
      </c>
      <c r="B78" s="3745"/>
      <c r="C78" s="3745"/>
      <c r="F78" s="6086"/>
      <c r="G78" s="6086"/>
      <c r="H78" s="2590"/>
    </row>
    <row r="79" spans="1:8">
      <c r="A79" s="4336" t="s">
        <v>14355</v>
      </c>
      <c r="B79" s="4309" t="s">
        <v>16342</v>
      </c>
      <c r="C79" s="4309">
        <v>16</v>
      </c>
      <c r="D79" s="4334">
        <v>308.62793339999996</v>
      </c>
      <c r="E79" s="4335">
        <f>D79-D79*$B$4</f>
        <v>308.62793339999996</v>
      </c>
      <c r="F79" s="6086"/>
      <c r="G79" s="6086"/>
      <c r="H79" s="2590"/>
    </row>
    <row r="80" spans="1:8">
      <c r="A80" s="2747" t="s">
        <v>9171</v>
      </c>
      <c r="B80" s="3745"/>
      <c r="C80" s="3745"/>
      <c r="F80" s="6086"/>
      <c r="G80" s="6086"/>
      <c r="H80" s="2590"/>
    </row>
    <row r="81" spans="1:8">
      <c r="A81" s="4336" t="s">
        <v>14356</v>
      </c>
      <c r="B81" s="4309" t="s">
        <v>16343</v>
      </c>
      <c r="C81" s="4309">
        <v>16</v>
      </c>
      <c r="D81" s="4334">
        <v>308.62913503500005</v>
      </c>
      <c r="E81" s="4335">
        <f>D81-D81*$B$4</f>
        <v>308.62913503500005</v>
      </c>
      <c r="F81" s="6086"/>
      <c r="G81" s="6086"/>
      <c r="H81" s="2590"/>
    </row>
    <row r="82" spans="1:8">
      <c r="A82" s="2747" t="s">
        <v>9972</v>
      </c>
      <c r="B82" s="3745"/>
      <c r="C82" s="3745"/>
      <c r="F82" s="6086"/>
      <c r="G82" s="6086"/>
      <c r="H82" s="2590"/>
    </row>
    <row r="83" spans="1:8">
      <c r="A83" s="4336" t="s">
        <v>14357</v>
      </c>
      <c r="B83" s="4309" t="s">
        <v>16344</v>
      </c>
      <c r="C83" s="4309">
        <v>14</v>
      </c>
      <c r="D83" s="4334">
        <v>354.91238115423749</v>
      </c>
      <c r="E83" s="4335">
        <f>D83-D83*$B$4</f>
        <v>354.91238115423749</v>
      </c>
      <c r="F83" s="6086"/>
      <c r="G83" s="6086"/>
      <c r="H83" s="2590"/>
    </row>
    <row r="84" spans="1:8">
      <c r="A84" s="2747" t="s">
        <v>13966</v>
      </c>
      <c r="B84" s="3745"/>
      <c r="C84" s="3745"/>
      <c r="F84" s="6086"/>
      <c r="G84" s="6086"/>
      <c r="H84" s="2590"/>
    </row>
    <row r="85" spans="1:8">
      <c r="A85" s="4309" t="s">
        <v>13967</v>
      </c>
      <c r="B85" s="4309" t="s">
        <v>4219</v>
      </c>
      <c r="C85" s="4309">
        <v>50</v>
      </c>
      <c r="D85" s="4334">
        <v>109.61131110736932</v>
      </c>
      <c r="E85" s="4335">
        <f>D85-D85*$B$4</f>
        <v>109.61131110736932</v>
      </c>
      <c r="F85" s="6086"/>
      <c r="G85" s="6086"/>
      <c r="H85" s="2590"/>
    </row>
    <row r="86" spans="1:8">
      <c r="A86" s="2747" t="s">
        <v>4104</v>
      </c>
      <c r="B86" s="4339"/>
      <c r="C86" s="3745"/>
      <c r="F86" s="6086"/>
      <c r="G86" s="6086"/>
      <c r="H86" s="2590"/>
    </row>
    <row r="87" spans="1:8">
      <c r="A87" s="4246" t="s">
        <v>14348</v>
      </c>
      <c r="B87" s="4309" t="s">
        <v>16345</v>
      </c>
      <c r="C87" s="4309">
        <v>40</v>
      </c>
      <c r="D87" s="4334">
        <v>76.530877441425005</v>
      </c>
      <c r="E87" s="4335">
        <f t="shared" ref="E87:E92" si="3">D87-D87*$B$4</f>
        <v>76.530877441425005</v>
      </c>
      <c r="F87" s="6086"/>
      <c r="G87" s="6086"/>
      <c r="H87" s="2590"/>
    </row>
    <row r="88" spans="1:8">
      <c r="A88" s="4309" t="s">
        <v>4201</v>
      </c>
      <c r="B88" s="4309" t="s">
        <v>16346</v>
      </c>
      <c r="C88" s="4309">
        <v>20</v>
      </c>
      <c r="D88" s="4334">
        <v>76.576613818108456</v>
      </c>
      <c r="E88" s="4335">
        <f t="shared" si="3"/>
        <v>76.576613818108456</v>
      </c>
      <c r="F88" s="6086"/>
      <c r="G88" s="6086"/>
      <c r="H88" s="2590"/>
    </row>
    <row r="89" spans="1:8">
      <c r="A89" s="4309" t="s">
        <v>4200</v>
      </c>
      <c r="B89" s="4309" t="s">
        <v>16347</v>
      </c>
      <c r="C89" s="4309">
        <v>20</v>
      </c>
      <c r="D89" s="4334">
        <v>84.70920150954862</v>
      </c>
      <c r="E89" s="4335">
        <f t="shared" si="3"/>
        <v>84.70920150954862</v>
      </c>
      <c r="F89" s="6086"/>
      <c r="G89" s="6086"/>
      <c r="H89" s="2590"/>
    </row>
    <row r="90" spans="1:8">
      <c r="A90" s="4309" t="s">
        <v>14358</v>
      </c>
      <c r="B90" s="4309" t="s">
        <v>16348</v>
      </c>
      <c r="C90" s="4309">
        <v>25</v>
      </c>
      <c r="D90" s="5628">
        <v>244.94</v>
      </c>
      <c r="E90" s="4335">
        <f t="shared" si="3"/>
        <v>244.94</v>
      </c>
      <c r="F90" s="6086"/>
      <c r="G90" s="6086"/>
      <c r="H90" s="2590"/>
    </row>
    <row r="91" spans="1:8">
      <c r="A91" s="4309" t="s">
        <v>4199</v>
      </c>
      <c r="B91" s="4309" t="s">
        <v>16342</v>
      </c>
      <c r="C91" s="4309">
        <v>20</v>
      </c>
      <c r="D91" s="4334">
        <v>162.33653725161577</v>
      </c>
      <c r="E91" s="4335">
        <f t="shared" si="3"/>
        <v>162.33653725161577</v>
      </c>
      <c r="F91" s="6086"/>
      <c r="G91" s="6086"/>
      <c r="H91" s="2590"/>
    </row>
    <row r="92" spans="1:8">
      <c r="A92" s="4309" t="s">
        <v>4198</v>
      </c>
      <c r="B92" s="4309" t="s">
        <v>16349</v>
      </c>
      <c r="C92" s="4309">
        <v>15</v>
      </c>
      <c r="D92" s="4334">
        <v>220.25232970021813</v>
      </c>
      <c r="E92" s="4335">
        <f t="shared" si="3"/>
        <v>220.25232970021813</v>
      </c>
      <c r="F92" s="6086"/>
      <c r="G92" s="6086"/>
      <c r="H92" s="2590"/>
    </row>
    <row r="93" spans="1:8">
      <c r="A93" s="2747" t="s">
        <v>4197</v>
      </c>
      <c r="B93" s="3745"/>
      <c r="C93" s="3745"/>
      <c r="D93" s="3745"/>
      <c r="E93" s="3745"/>
      <c r="F93" s="6086"/>
      <c r="G93" s="6086"/>
      <c r="H93" s="2590"/>
    </row>
    <row r="94" spans="1:8">
      <c r="A94" s="4309" t="s">
        <v>14359</v>
      </c>
      <c r="B94" s="4309" t="s">
        <v>16350</v>
      </c>
      <c r="C94" s="4309">
        <v>40</v>
      </c>
      <c r="D94" s="5628">
        <v>134.22</v>
      </c>
      <c r="E94" s="4335">
        <f>D94-D94*$B$4</f>
        <v>134.22</v>
      </c>
      <c r="F94" s="6086"/>
      <c r="G94" s="6086"/>
      <c r="H94" s="2590"/>
    </row>
    <row r="95" spans="1:8">
      <c r="A95" s="4309" t="s">
        <v>14360</v>
      </c>
      <c r="B95" s="4309" t="s">
        <v>16346</v>
      </c>
      <c r="C95" s="4309">
        <v>20</v>
      </c>
      <c r="D95" s="5628">
        <v>142.4</v>
      </c>
      <c r="E95" s="4335">
        <f>D95-D95*$B$4</f>
        <v>142.4</v>
      </c>
      <c r="F95" s="6086"/>
      <c r="G95" s="6086"/>
      <c r="H95" s="2590"/>
    </row>
    <row r="96" spans="1:8">
      <c r="A96" s="4309" t="s">
        <v>18319</v>
      </c>
      <c r="B96" s="4309" t="s">
        <v>16347</v>
      </c>
      <c r="C96" s="4309">
        <v>20</v>
      </c>
      <c r="D96" s="5628">
        <v>217.31</v>
      </c>
      <c r="E96" s="4335">
        <f>D96-D96*$B$4</f>
        <v>217.31</v>
      </c>
      <c r="F96" s="6086"/>
      <c r="G96" s="6086"/>
      <c r="H96" s="2590"/>
    </row>
    <row r="97" spans="1:8">
      <c r="A97" s="4309" t="s">
        <v>14361</v>
      </c>
      <c r="B97" s="4309" t="s">
        <v>16348</v>
      </c>
      <c r="C97" s="4309">
        <v>20</v>
      </c>
      <c r="D97" s="5628">
        <v>244.94</v>
      </c>
      <c r="E97" s="4335">
        <f>D97-D97*$B$4</f>
        <v>244.94</v>
      </c>
      <c r="F97" s="6086"/>
      <c r="G97" s="6086"/>
      <c r="H97" s="2590"/>
    </row>
    <row r="98" spans="1:8">
      <c r="A98" s="4309" t="s">
        <v>14362</v>
      </c>
      <c r="B98" s="4309" t="s">
        <v>16349</v>
      </c>
      <c r="C98" s="4309">
        <v>20</v>
      </c>
      <c r="D98" s="4334">
        <v>365.1969230769231</v>
      </c>
      <c r="E98" s="4335">
        <f>D98-D98*$B$4</f>
        <v>365.1969230769231</v>
      </c>
      <c r="F98" s="6086"/>
      <c r="G98" s="6086"/>
      <c r="H98" s="2590"/>
    </row>
    <row r="99" spans="1:8">
      <c r="A99" s="2747" t="s">
        <v>4103</v>
      </c>
      <c r="B99" s="3745"/>
      <c r="C99" s="3745"/>
      <c r="F99" s="6086"/>
      <c r="G99" s="6086"/>
      <c r="H99" s="2590"/>
    </row>
    <row r="100" spans="1:8">
      <c r="A100" s="4309" t="s">
        <v>14363</v>
      </c>
      <c r="B100" s="4309" t="s">
        <v>16350</v>
      </c>
      <c r="C100" s="4309">
        <v>40</v>
      </c>
      <c r="D100" s="4334">
        <v>76.534055765999994</v>
      </c>
      <c r="E100" s="4335">
        <f t="shared" ref="E100:E105" si="4">D100-D100*$B$4</f>
        <v>76.534055765999994</v>
      </c>
      <c r="F100" s="6086"/>
      <c r="G100" s="6086"/>
      <c r="H100" s="2590"/>
    </row>
    <row r="101" spans="1:8">
      <c r="A101" s="4309" t="s">
        <v>4196</v>
      </c>
      <c r="B101" s="4309" t="s">
        <v>16346</v>
      </c>
      <c r="C101" s="4309">
        <v>20</v>
      </c>
      <c r="D101" s="4334">
        <v>76.576613818108456</v>
      </c>
      <c r="E101" s="4335">
        <f t="shared" si="4"/>
        <v>76.576613818108456</v>
      </c>
      <c r="F101" s="6086"/>
      <c r="G101" s="6086"/>
      <c r="H101" s="2590"/>
    </row>
    <row r="102" spans="1:8">
      <c r="A102" s="4309" t="s">
        <v>4195</v>
      </c>
      <c r="B102" s="4309" t="s">
        <v>16347</v>
      </c>
      <c r="C102" s="4309">
        <v>20</v>
      </c>
      <c r="D102" s="4334">
        <v>84.70920150954862</v>
      </c>
      <c r="E102" s="4335">
        <f t="shared" si="4"/>
        <v>84.70920150954862</v>
      </c>
      <c r="F102" s="6086"/>
      <c r="G102" s="6086"/>
      <c r="H102" s="2590"/>
    </row>
    <row r="103" spans="1:8">
      <c r="A103" s="4338" t="s">
        <v>16351</v>
      </c>
      <c r="B103" s="4309" t="s">
        <v>16348</v>
      </c>
      <c r="C103" s="4338">
        <v>20</v>
      </c>
      <c r="D103" s="5628">
        <v>244.94</v>
      </c>
      <c r="E103" s="4334">
        <f t="shared" si="4"/>
        <v>244.94</v>
      </c>
      <c r="F103" s="6086"/>
      <c r="G103" s="6086"/>
      <c r="H103" s="2590"/>
    </row>
    <row r="104" spans="1:8">
      <c r="A104" s="4309" t="s">
        <v>4194</v>
      </c>
      <c r="B104" s="4309" t="s">
        <v>16342</v>
      </c>
      <c r="C104" s="4309">
        <v>20</v>
      </c>
      <c r="D104" s="4334">
        <v>162.33653725161577</v>
      </c>
      <c r="E104" s="4335">
        <f t="shared" si="4"/>
        <v>162.33653725161577</v>
      </c>
      <c r="F104" s="6086"/>
      <c r="G104" s="6086"/>
      <c r="H104" s="2590"/>
    </row>
    <row r="105" spans="1:8">
      <c r="A105" s="4309" t="s">
        <v>4193</v>
      </c>
      <c r="B105" s="4309" t="s">
        <v>16349</v>
      </c>
      <c r="C105" s="4309">
        <v>20</v>
      </c>
      <c r="D105" s="4334">
        <v>220.25232970021813</v>
      </c>
      <c r="E105" s="4335">
        <f t="shared" si="4"/>
        <v>220.25232970021813</v>
      </c>
      <c r="F105" s="6086"/>
      <c r="G105" s="6086"/>
      <c r="H105" s="2590"/>
    </row>
    <row r="106" spans="1:8">
      <c r="A106" s="2747" t="s">
        <v>14364</v>
      </c>
      <c r="B106" s="567"/>
      <c r="C106" s="567"/>
      <c r="D106" s="1466"/>
      <c r="E106" s="1046"/>
      <c r="F106" s="6086"/>
      <c r="G106" s="6086"/>
      <c r="H106" s="2590"/>
    </row>
    <row r="107" spans="1:8">
      <c r="A107" s="4309">
        <v>510007</v>
      </c>
      <c r="B107" s="4309" t="s">
        <v>16352</v>
      </c>
      <c r="C107" s="4309">
        <v>20</v>
      </c>
      <c r="D107" s="5628">
        <v>234.63</v>
      </c>
      <c r="E107" s="4335">
        <f>D107-D107*$B$4</f>
        <v>234.63</v>
      </c>
      <c r="F107" s="6086"/>
      <c r="G107" s="6086"/>
      <c r="H107" s="2590"/>
    </row>
    <row r="108" spans="1:8">
      <c r="A108" s="2747" t="s">
        <v>9964</v>
      </c>
      <c r="B108" s="3745"/>
      <c r="C108" s="3745"/>
      <c r="F108" s="6086"/>
      <c r="G108" s="6086"/>
      <c r="H108" s="2590"/>
    </row>
    <row r="109" spans="1:8">
      <c r="A109" s="4309" t="s">
        <v>9963</v>
      </c>
      <c r="B109" s="4309" t="s">
        <v>16353</v>
      </c>
      <c r="C109" s="4309">
        <v>20</v>
      </c>
      <c r="D109" s="4334">
        <v>422.03296797724266</v>
      </c>
      <c r="E109" s="4335">
        <f>D109-D109*$B$4</f>
        <v>422.03296797724266</v>
      </c>
      <c r="F109" s="6086"/>
      <c r="G109" s="6086"/>
      <c r="H109" s="2590"/>
    </row>
    <row r="110" spans="1:8">
      <c r="A110" s="2747" t="s">
        <v>9172</v>
      </c>
      <c r="B110" s="3745"/>
      <c r="C110" s="3745"/>
      <c r="F110" s="6086"/>
      <c r="G110" s="6086"/>
      <c r="H110" s="2590"/>
    </row>
    <row r="111" spans="1:8">
      <c r="A111" s="4309" t="s">
        <v>9173</v>
      </c>
      <c r="B111" s="4309" t="s">
        <v>16354</v>
      </c>
      <c r="C111" s="4309">
        <v>6</v>
      </c>
      <c r="D111" s="4334">
        <v>472.48863476573848</v>
      </c>
      <c r="E111" s="4335">
        <f>D111-D111*$B$4</f>
        <v>472.48863476573848</v>
      </c>
      <c r="F111" s="6086"/>
      <c r="G111" s="6086"/>
      <c r="H111" s="2590"/>
    </row>
    <row r="112" spans="1:8">
      <c r="A112" s="4309" t="s">
        <v>16557</v>
      </c>
      <c r="B112" s="4246" t="s">
        <v>16967</v>
      </c>
      <c r="C112" s="4340">
        <v>9</v>
      </c>
      <c r="D112" s="4334">
        <v>662.37104010249209</v>
      </c>
      <c r="E112" s="4335">
        <f>D112-D112*$B$4</f>
        <v>662.37104010249209</v>
      </c>
      <c r="F112" s="6086"/>
      <c r="G112" s="6086"/>
      <c r="H112" s="2590"/>
    </row>
    <row r="113" spans="1:8">
      <c r="A113" s="2747" t="s">
        <v>9965</v>
      </c>
      <c r="B113" s="3745"/>
      <c r="C113" s="3745"/>
      <c r="F113" s="6086"/>
      <c r="G113" s="6086"/>
      <c r="H113" s="2590"/>
    </row>
    <row r="114" spans="1:8">
      <c r="A114" s="4309" t="s">
        <v>12856</v>
      </c>
      <c r="B114" s="4309" t="s">
        <v>16355</v>
      </c>
      <c r="C114" s="4309">
        <v>50</v>
      </c>
      <c r="D114" s="4334">
        <v>206.72708358110367</v>
      </c>
      <c r="E114" s="4335">
        <f>D114-D114*$B$4</f>
        <v>206.72708358110367</v>
      </c>
      <c r="F114" s="6086"/>
      <c r="G114" s="6086"/>
      <c r="H114" s="2590"/>
    </row>
    <row r="115" spans="1:8">
      <c r="A115" s="2747" t="s">
        <v>4141</v>
      </c>
      <c r="B115" s="3745"/>
      <c r="C115" s="3745"/>
      <c r="F115" s="6086"/>
      <c r="G115" s="6086"/>
      <c r="H115" s="2590"/>
    </row>
    <row r="116" spans="1:8">
      <c r="A116" s="4309" t="s">
        <v>4192</v>
      </c>
      <c r="B116" s="4309" t="s">
        <v>16353</v>
      </c>
      <c r="C116" s="4309">
        <v>20</v>
      </c>
      <c r="D116" s="4334">
        <v>422.03296797724266</v>
      </c>
      <c r="E116" s="4335">
        <f>D116-D116*$B$4</f>
        <v>422.03296797724266</v>
      </c>
      <c r="F116" s="6086"/>
      <c r="G116" s="6086"/>
      <c r="H116" s="2590"/>
    </row>
    <row r="117" spans="1:8">
      <c r="A117" s="4309" t="s">
        <v>4191</v>
      </c>
      <c r="B117" s="4309" t="s">
        <v>16356</v>
      </c>
      <c r="C117" s="4309">
        <v>15</v>
      </c>
      <c r="D117" s="4334">
        <v>472.48863476573848</v>
      </c>
      <c r="E117" s="4335">
        <f>D117-D117*$B$4</f>
        <v>472.48863476573848</v>
      </c>
      <c r="F117" s="6086"/>
      <c r="G117" s="6086"/>
      <c r="H117" s="2590"/>
    </row>
    <row r="118" spans="1:8">
      <c r="A118" s="4309" t="s">
        <v>4190</v>
      </c>
      <c r="B118" s="4309" t="s">
        <v>16354</v>
      </c>
      <c r="C118" s="4309">
        <v>12</v>
      </c>
      <c r="D118" s="4334">
        <v>472.48863476573848</v>
      </c>
      <c r="E118" s="4335">
        <f>D118-D118*$B$4</f>
        <v>472.48863476573848</v>
      </c>
      <c r="F118" s="6086"/>
      <c r="G118" s="6086"/>
      <c r="H118" s="2590"/>
    </row>
    <row r="119" spans="1:8">
      <c r="A119" s="2747" t="s">
        <v>4137</v>
      </c>
      <c r="B119" s="3745"/>
      <c r="C119" s="3745"/>
      <c r="F119" s="6086"/>
      <c r="G119" s="6086"/>
      <c r="H119" s="2590"/>
    </row>
    <row r="120" spans="1:8">
      <c r="A120" s="4309" t="s">
        <v>4189</v>
      </c>
      <c r="B120" s="4309" t="s">
        <v>16356</v>
      </c>
      <c r="C120" s="4309">
        <v>10</v>
      </c>
      <c r="D120" s="4334">
        <v>469.01819999999998</v>
      </c>
      <c r="E120" s="4335">
        <f>D120-D120*$B$4</f>
        <v>469.01819999999998</v>
      </c>
      <c r="F120" s="6086"/>
      <c r="G120" s="6086"/>
      <c r="H120" s="2590"/>
    </row>
    <row r="121" spans="1:8">
      <c r="A121" s="2747" t="s">
        <v>4135</v>
      </c>
      <c r="B121" s="3745"/>
      <c r="C121" s="3745"/>
      <c r="F121" s="6086"/>
      <c r="G121" s="6086"/>
      <c r="H121" s="2590"/>
    </row>
    <row r="122" spans="1:8">
      <c r="A122" s="4309" t="s">
        <v>4188</v>
      </c>
      <c r="B122" s="4309" t="s">
        <v>16356</v>
      </c>
      <c r="C122" s="4309">
        <v>10</v>
      </c>
      <c r="D122" s="4334">
        <v>469.01819999999998</v>
      </c>
      <c r="E122" s="4335">
        <f>D122-D122*$B$4</f>
        <v>469.01819999999998</v>
      </c>
      <c r="F122" s="6086"/>
      <c r="G122" s="6086"/>
      <c r="H122" s="2590"/>
    </row>
    <row r="123" spans="1:8">
      <c r="A123" s="2747" t="s">
        <v>9174</v>
      </c>
      <c r="B123" s="3745"/>
      <c r="C123" s="3745"/>
      <c r="F123" s="6086"/>
      <c r="G123" s="6086"/>
      <c r="H123" s="2590"/>
    </row>
    <row r="124" spans="1:8">
      <c r="A124" s="4341" t="s">
        <v>9966</v>
      </c>
      <c r="B124" s="4309" t="s">
        <v>16354</v>
      </c>
      <c r="C124" s="4309">
        <v>12</v>
      </c>
      <c r="D124" s="5628">
        <v>932.21</v>
      </c>
      <c r="E124" s="4335">
        <f>D124-D124*$B$4</f>
        <v>932.21</v>
      </c>
      <c r="F124" s="6086"/>
      <c r="G124" s="6086"/>
      <c r="H124" s="2590"/>
    </row>
    <row r="125" spans="1:8">
      <c r="A125" s="2747" t="s">
        <v>16357</v>
      </c>
      <c r="B125" s="3745"/>
      <c r="C125" s="3745"/>
      <c r="F125" s="6086"/>
      <c r="G125" s="6086"/>
      <c r="H125" s="2590"/>
    </row>
    <row r="126" spans="1:8">
      <c r="A126" s="4341" t="s">
        <v>9967</v>
      </c>
      <c r="B126" s="4309" t="s">
        <v>16356</v>
      </c>
      <c r="C126" s="4309">
        <v>10</v>
      </c>
      <c r="D126" s="4334">
        <v>516.03055129458596</v>
      </c>
      <c r="E126" s="4335">
        <f>D126-D126*$B$4</f>
        <v>516.03055129458596</v>
      </c>
      <c r="F126" s="6086"/>
      <c r="G126" s="6086"/>
      <c r="H126" s="2590"/>
    </row>
    <row r="127" spans="1:8">
      <c r="A127" s="2747" t="s">
        <v>10030</v>
      </c>
      <c r="B127" s="3745"/>
      <c r="C127" s="3745"/>
      <c r="F127" s="6086"/>
      <c r="G127" s="6086"/>
      <c r="H127" s="2590"/>
    </row>
    <row r="128" spans="1:8">
      <c r="A128" s="4341">
        <v>512001</v>
      </c>
      <c r="B128" s="4309" t="s">
        <v>16354</v>
      </c>
      <c r="C128" s="4309">
        <v>5</v>
      </c>
      <c r="D128" s="5628">
        <v>1814.47</v>
      </c>
      <c r="E128" s="4335">
        <f>D128-D128*$B$4</f>
        <v>1814.47</v>
      </c>
      <c r="F128" s="6086"/>
      <c r="G128" s="6086"/>
      <c r="H128" s="2590"/>
    </row>
    <row r="129" spans="1:8">
      <c r="A129" s="2747" t="s">
        <v>4187</v>
      </c>
      <c r="B129" s="3745"/>
      <c r="C129" s="3745"/>
      <c r="F129" s="6086"/>
      <c r="G129" s="6086"/>
      <c r="H129" s="2590"/>
    </row>
    <row r="130" spans="1:8">
      <c r="A130" s="4309" t="s">
        <v>4186</v>
      </c>
      <c r="B130" s="4309" t="s">
        <v>16358</v>
      </c>
      <c r="C130" s="4309">
        <v>50</v>
      </c>
      <c r="D130" s="4334">
        <v>52.536096197933894</v>
      </c>
      <c r="E130" s="4335">
        <f>D130-D130*$B$4</f>
        <v>52.536096197933894</v>
      </c>
      <c r="F130" s="6086"/>
      <c r="G130" s="6086"/>
      <c r="H130" s="2590"/>
    </row>
    <row r="131" spans="1:8">
      <c r="A131" s="4309" t="s">
        <v>4185</v>
      </c>
      <c r="B131" s="4309" t="s">
        <v>16359</v>
      </c>
      <c r="C131" s="4309">
        <v>50</v>
      </c>
      <c r="D131" s="4334">
        <v>43.857133106035221</v>
      </c>
      <c r="E131" s="4335">
        <f>D131-D131*$B$4</f>
        <v>43.857133106035221</v>
      </c>
      <c r="F131" s="6086"/>
      <c r="G131" s="6086"/>
      <c r="H131" s="2590"/>
    </row>
    <row r="132" spans="1:8">
      <c r="A132" s="2747" t="s">
        <v>4118</v>
      </c>
      <c r="B132" s="3745"/>
      <c r="C132" s="3745"/>
      <c r="F132" s="6086"/>
      <c r="G132" s="6086"/>
      <c r="H132" s="2590"/>
    </row>
    <row r="133" spans="1:8">
      <c r="A133" s="4309" t="s">
        <v>4184</v>
      </c>
      <c r="B133" s="4309" t="s">
        <v>16360</v>
      </c>
      <c r="C133" s="4309">
        <v>30</v>
      </c>
      <c r="D133" s="4334">
        <v>55.204929884788939</v>
      </c>
      <c r="E133" s="4335">
        <f>D133-D133*$B$4</f>
        <v>55.204929884788939</v>
      </c>
      <c r="F133" s="6086"/>
      <c r="G133" s="6086"/>
      <c r="H133" s="2590"/>
    </row>
    <row r="134" spans="1:8">
      <c r="A134" s="4309" t="s">
        <v>4117</v>
      </c>
      <c r="B134" s="4309" t="s">
        <v>16343</v>
      </c>
      <c r="C134" s="4309">
        <v>20</v>
      </c>
      <c r="D134" s="4334">
        <v>94.876919999999998</v>
      </c>
      <c r="E134" s="4335">
        <f>D134-D134*$B$4</f>
        <v>94.876919999999998</v>
      </c>
      <c r="F134" s="6086"/>
      <c r="G134" s="6086"/>
      <c r="H134" s="2590"/>
    </row>
    <row r="135" spans="1:8">
      <c r="A135" s="2747" t="s">
        <v>9175</v>
      </c>
      <c r="B135" s="3745"/>
      <c r="C135" s="3745"/>
      <c r="F135" s="6086"/>
      <c r="G135" s="6086"/>
      <c r="H135" s="2590"/>
    </row>
    <row r="136" spans="1:8">
      <c r="A136" s="4338" t="s">
        <v>16363</v>
      </c>
      <c r="B136" s="4309" t="s">
        <v>16361</v>
      </c>
      <c r="C136" s="4338">
        <v>25</v>
      </c>
      <c r="D136" s="5628">
        <v>178.97</v>
      </c>
      <c r="E136" s="4334">
        <f>D136-D136*$B$4</f>
        <v>178.97</v>
      </c>
      <c r="F136" s="6086"/>
      <c r="G136" s="6086"/>
      <c r="H136" s="2590"/>
    </row>
    <row r="137" spans="1:8">
      <c r="A137" s="4338" t="s">
        <v>16364</v>
      </c>
      <c r="B137" s="4309" t="s">
        <v>16362</v>
      </c>
      <c r="C137" s="4338">
        <v>20</v>
      </c>
      <c r="D137" s="5628">
        <v>236.49</v>
      </c>
      <c r="E137" s="4334">
        <f>D137-D137*$B$4</f>
        <v>236.49</v>
      </c>
      <c r="F137" s="6086"/>
      <c r="G137" s="6086"/>
      <c r="H137" s="2590"/>
    </row>
    <row r="138" spans="1:8">
      <c r="A138" s="2747" t="s">
        <v>9973</v>
      </c>
      <c r="B138" s="3745"/>
      <c r="C138" s="3745"/>
      <c r="F138" s="6086"/>
      <c r="G138" s="6086"/>
      <c r="H138" s="2590"/>
    </row>
    <row r="139" spans="1:8">
      <c r="A139" s="4309" t="s">
        <v>9974</v>
      </c>
      <c r="B139" s="4309" t="s">
        <v>16358</v>
      </c>
      <c r="C139" s="4309">
        <v>10</v>
      </c>
      <c r="D139" s="5628">
        <v>70.84</v>
      </c>
      <c r="E139" s="4335">
        <f>D139-D139*$B$4</f>
        <v>70.84</v>
      </c>
      <c r="F139" s="6086"/>
      <c r="G139" s="6086"/>
      <c r="H139" s="2590"/>
    </row>
    <row r="140" spans="1:8">
      <c r="A140" s="2747" t="s">
        <v>4183</v>
      </c>
      <c r="B140" s="3745"/>
      <c r="C140" s="3745"/>
      <c r="F140" s="6086"/>
      <c r="G140" s="6086"/>
      <c r="H140" s="2590"/>
    </row>
    <row r="141" spans="1:8">
      <c r="A141" s="4309" t="s">
        <v>4182</v>
      </c>
      <c r="B141" s="4309" t="s">
        <v>16365</v>
      </c>
      <c r="C141" s="4309">
        <v>30</v>
      </c>
      <c r="D141" s="5628">
        <v>76.510000000000005</v>
      </c>
      <c r="E141" s="4335">
        <f>D141-D141*$B$4</f>
        <v>76.510000000000005</v>
      </c>
      <c r="F141" s="6086"/>
      <c r="G141" s="6086"/>
      <c r="H141" s="2590"/>
    </row>
    <row r="142" spans="1:8">
      <c r="A142" s="4309" t="s">
        <v>4181</v>
      </c>
      <c r="B142" s="4309" t="s">
        <v>16359</v>
      </c>
      <c r="C142" s="4309">
        <v>30</v>
      </c>
      <c r="D142" s="5628">
        <v>76.510000000000005</v>
      </c>
      <c r="E142" s="4335">
        <f>D142-D142*$B$4</f>
        <v>76.510000000000005</v>
      </c>
      <c r="F142" s="6086"/>
      <c r="G142" s="6086"/>
      <c r="H142" s="2590"/>
    </row>
    <row r="143" spans="1:8">
      <c r="A143" s="2747" t="s">
        <v>9975</v>
      </c>
      <c r="B143" s="3745"/>
      <c r="C143" s="3745"/>
      <c r="F143" s="6086"/>
      <c r="G143" s="6086"/>
      <c r="H143" s="2590"/>
    </row>
    <row r="144" spans="1:8">
      <c r="A144" s="4342" t="s">
        <v>9976</v>
      </c>
      <c r="B144" s="4309" t="s">
        <v>4220</v>
      </c>
      <c r="C144" s="4309">
        <v>200</v>
      </c>
      <c r="D144" s="4334">
        <v>18.477528767215553</v>
      </c>
      <c r="E144" s="4335">
        <f>D144-D144*$B$4</f>
        <v>18.477528767215553</v>
      </c>
      <c r="F144" s="6086"/>
      <c r="G144" s="6086"/>
      <c r="H144" s="2590"/>
    </row>
    <row r="145" spans="1:8">
      <c r="A145" s="4082" t="s">
        <v>9977</v>
      </c>
      <c r="B145" s="4309" t="s">
        <v>4219</v>
      </c>
      <c r="C145" s="4309">
        <v>200</v>
      </c>
      <c r="D145" s="4334">
        <v>23.051654999999997</v>
      </c>
      <c r="E145" s="4335">
        <f>D145-D145*$B$4</f>
        <v>23.051654999999997</v>
      </c>
      <c r="F145" s="6086"/>
      <c r="G145" s="6086"/>
      <c r="H145" s="2590"/>
    </row>
    <row r="146" spans="1:8">
      <c r="A146" s="4342" t="s">
        <v>9978</v>
      </c>
      <c r="B146" s="4309" t="s">
        <v>4100</v>
      </c>
      <c r="C146" s="4309">
        <v>200</v>
      </c>
      <c r="D146" s="4334">
        <v>44.592268500000003</v>
      </c>
      <c r="E146" s="4335">
        <f>D146-D146*$B$4</f>
        <v>44.592268500000003</v>
      </c>
      <c r="F146" s="6086"/>
      <c r="G146" s="6086"/>
      <c r="H146" s="2590"/>
    </row>
    <row r="147" spans="1:8">
      <c r="A147" s="2747" t="s">
        <v>9981</v>
      </c>
      <c r="B147" s="3745"/>
      <c r="C147" s="3745"/>
      <c r="F147" s="6086"/>
      <c r="G147" s="6086"/>
      <c r="H147" s="2590"/>
    </row>
    <row r="148" spans="1:8">
      <c r="A148" s="4342" t="s">
        <v>9979</v>
      </c>
      <c r="B148" s="4309" t="s">
        <v>4219</v>
      </c>
      <c r="C148" s="4309">
        <v>50</v>
      </c>
      <c r="D148" s="4334">
        <v>77.206500000000005</v>
      </c>
      <c r="E148" s="4335">
        <f>D148-D148*$B$4</f>
        <v>77.206500000000005</v>
      </c>
      <c r="F148" s="6086"/>
      <c r="G148" s="6086"/>
      <c r="H148" s="2590"/>
    </row>
    <row r="149" spans="1:8">
      <c r="A149" s="4082" t="s">
        <v>9980</v>
      </c>
      <c r="B149" s="4309" t="s">
        <v>4100</v>
      </c>
      <c r="C149" s="4309">
        <v>40</v>
      </c>
      <c r="D149" s="4334">
        <v>116.4225</v>
      </c>
      <c r="E149" s="4335">
        <f>D149-D149*$B$4</f>
        <v>116.4225</v>
      </c>
      <c r="F149" s="6086"/>
      <c r="G149" s="6086"/>
      <c r="H149" s="2590"/>
    </row>
    <row r="150" spans="1:8">
      <c r="A150" s="2747" t="s">
        <v>4180</v>
      </c>
      <c r="B150" s="3745"/>
      <c r="C150" s="3745"/>
      <c r="D150" s="3745"/>
      <c r="E150" s="3745"/>
      <c r="F150" s="6086"/>
      <c r="G150" s="6086"/>
      <c r="H150" s="2590"/>
    </row>
    <row r="151" spans="1:8">
      <c r="A151" s="4309" t="s">
        <v>4179</v>
      </c>
      <c r="B151" s="4309" t="s">
        <v>4219</v>
      </c>
      <c r="C151" s="4309">
        <v>20</v>
      </c>
      <c r="D151" s="4334">
        <v>130.29328305000001</v>
      </c>
      <c r="E151" s="4335">
        <f>D151-D151*$B$4</f>
        <v>130.29328305000001</v>
      </c>
      <c r="F151" s="6086"/>
      <c r="G151" s="6086"/>
      <c r="H151" s="2590"/>
    </row>
    <row r="152" spans="1:8">
      <c r="A152" s="4309" t="s">
        <v>14365</v>
      </c>
      <c r="B152" s="4309" t="s">
        <v>9168</v>
      </c>
      <c r="C152" s="4309">
        <v>25</v>
      </c>
      <c r="D152" s="5628">
        <v>310.83999999999997</v>
      </c>
      <c r="E152" s="4335">
        <f>D152-D152*$B$4</f>
        <v>310.83999999999997</v>
      </c>
      <c r="F152" s="6086"/>
      <c r="G152" s="6086"/>
      <c r="H152" s="2590"/>
    </row>
    <row r="153" spans="1:8">
      <c r="A153" s="4309" t="s">
        <v>4178</v>
      </c>
      <c r="B153" s="4309" t="s">
        <v>4100</v>
      </c>
      <c r="C153" s="4309">
        <v>20</v>
      </c>
      <c r="D153" s="4334">
        <v>239.98488743216211</v>
      </c>
      <c r="E153" s="4335">
        <f>D153-D153*$B$4</f>
        <v>239.98488743216211</v>
      </c>
      <c r="F153" s="6086"/>
      <c r="G153" s="6086"/>
      <c r="H153" s="2590"/>
    </row>
    <row r="154" spans="1:8">
      <c r="A154" s="2747" t="s">
        <v>624</v>
      </c>
      <c r="B154" s="3745"/>
      <c r="C154" s="3745"/>
      <c r="D154" s="3745"/>
      <c r="E154" s="3745"/>
      <c r="F154" s="6086"/>
      <c r="G154" s="6086"/>
      <c r="H154" s="2590"/>
    </row>
    <row r="155" spans="1:8">
      <c r="A155" s="4309" t="s">
        <v>4177</v>
      </c>
      <c r="B155" s="4309" t="s">
        <v>16366</v>
      </c>
      <c r="C155" s="4309">
        <v>40</v>
      </c>
      <c r="D155" s="4334">
        <v>52.536096197933894</v>
      </c>
      <c r="E155" s="4335">
        <f>D155-D155*$B$4</f>
        <v>52.536096197933894</v>
      </c>
      <c r="F155" s="6086"/>
      <c r="G155" s="6086"/>
      <c r="H155" s="2590"/>
    </row>
    <row r="156" spans="1:8">
      <c r="A156" s="4309" t="s">
        <v>4176</v>
      </c>
      <c r="B156" s="4309" t="s">
        <v>16367</v>
      </c>
      <c r="C156" s="4309">
        <v>20</v>
      </c>
      <c r="D156" s="4334">
        <v>52.536096197933894</v>
      </c>
      <c r="E156" s="4335">
        <f>D156-D156*$B$4</f>
        <v>52.536096197933894</v>
      </c>
      <c r="F156" s="6086"/>
      <c r="G156" s="6086"/>
      <c r="H156" s="2590"/>
    </row>
    <row r="157" spans="1:8">
      <c r="A157" s="4309" t="s">
        <v>4175</v>
      </c>
      <c r="B157" s="4309" t="s">
        <v>16368</v>
      </c>
      <c r="C157" s="4309">
        <v>20</v>
      </c>
      <c r="D157" s="4334">
        <v>67.960694041647315</v>
      </c>
      <c r="E157" s="4335">
        <f>D157-D157*$B$4</f>
        <v>67.960694041647315</v>
      </c>
      <c r="F157" s="6086"/>
      <c r="G157" s="6086"/>
      <c r="H157" s="2590"/>
    </row>
    <row r="158" spans="1:8">
      <c r="A158" s="4309" t="s">
        <v>14366</v>
      </c>
      <c r="B158" s="4309" t="s">
        <v>9168</v>
      </c>
      <c r="C158" s="4309">
        <v>20</v>
      </c>
      <c r="D158" s="4334">
        <v>222.67384615384617</v>
      </c>
      <c r="E158" s="4335">
        <f>D158-D158*$B$4</f>
        <v>222.67384615384617</v>
      </c>
      <c r="F158" s="6086"/>
      <c r="G158" s="6086"/>
      <c r="H158" s="2590"/>
    </row>
    <row r="159" spans="1:8">
      <c r="A159" s="4309" t="s">
        <v>4174</v>
      </c>
      <c r="B159" s="4309" t="s">
        <v>16369</v>
      </c>
      <c r="C159" s="4309">
        <v>20</v>
      </c>
      <c r="D159" s="4334">
        <v>130.75183621741789</v>
      </c>
      <c r="E159" s="4335">
        <f>D159-D159*$B$4</f>
        <v>130.75183621741789</v>
      </c>
      <c r="F159" s="6086"/>
      <c r="G159" s="6086"/>
      <c r="H159" s="2590"/>
    </row>
    <row r="160" spans="1:8">
      <c r="A160" s="2747" t="s">
        <v>339</v>
      </c>
      <c r="B160" s="3745"/>
      <c r="C160" s="3745"/>
      <c r="F160" s="6086"/>
      <c r="G160" s="6086"/>
      <c r="H160" s="2590"/>
    </row>
    <row r="161" spans="1:8">
      <c r="A161" s="4309" t="s">
        <v>4173</v>
      </c>
      <c r="B161" s="4309" t="s">
        <v>16368</v>
      </c>
      <c r="C161" s="4309">
        <v>40</v>
      </c>
      <c r="D161" s="4334">
        <v>67.960694041647315</v>
      </c>
      <c r="E161" s="4335">
        <f>D161-D161*$B$4</f>
        <v>67.960694041647315</v>
      </c>
      <c r="F161" s="6086"/>
      <c r="G161" s="6086"/>
      <c r="H161" s="2590"/>
    </row>
    <row r="162" spans="1:8">
      <c r="A162" s="4309" t="s">
        <v>4172</v>
      </c>
      <c r="B162" s="4309" t="s">
        <v>16369</v>
      </c>
      <c r="C162" s="4309">
        <v>20</v>
      </c>
      <c r="D162" s="4334">
        <v>130.75183621741789</v>
      </c>
      <c r="E162" s="4335">
        <f>D162-D162*$B$4</f>
        <v>130.75183621741789</v>
      </c>
      <c r="F162" s="6086"/>
      <c r="G162" s="6086"/>
      <c r="H162" s="2590"/>
    </row>
    <row r="163" spans="1:8">
      <c r="A163" s="2747" t="s">
        <v>4171</v>
      </c>
      <c r="B163" s="3745"/>
      <c r="C163" s="3745"/>
      <c r="D163" s="3745"/>
      <c r="E163" s="3745"/>
      <c r="F163" s="6086"/>
      <c r="G163" s="6086"/>
      <c r="H163" s="2590"/>
    </row>
    <row r="164" spans="1:8">
      <c r="A164" s="4309" t="s">
        <v>4170</v>
      </c>
      <c r="B164" s="4309" t="s">
        <v>16370</v>
      </c>
      <c r="C164" s="4309">
        <v>20</v>
      </c>
      <c r="D164" s="4334">
        <v>154.30882535595012</v>
      </c>
      <c r="E164" s="4335">
        <f>D164-D164*$B$4</f>
        <v>154.30882535595012</v>
      </c>
      <c r="F164" s="6086"/>
      <c r="G164" s="6086"/>
      <c r="H164" s="2590"/>
    </row>
    <row r="165" spans="1:8">
      <c r="A165" s="2747" t="s">
        <v>4169</v>
      </c>
      <c r="B165" s="3745"/>
      <c r="C165" s="3745"/>
      <c r="F165" s="6086"/>
      <c r="G165" s="6086"/>
      <c r="H165" s="2590"/>
    </row>
    <row r="166" spans="1:8">
      <c r="A166" s="4309" t="s">
        <v>4168</v>
      </c>
      <c r="B166" s="4309" t="s">
        <v>16371</v>
      </c>
      <c r="C166" s="4309">
        <v>20</v>
      </c>
      <c r="D166" s="4334">
        <v>102.34227935978825</v>
      </c>
      <c r="E166" s="4335">
        <f>D166-D166*$B$4</f>
        <v>102.34227935978825</v>
      </c>
      <c r="F166" s="6086"/>
      <c r="G166" s="6086"/>
      <c r="H166" s="2590"/>
    </row>
    <row r="167" spans="1:8">
      <c r="A167" s="4309">
        <v>531007</v>
      </c>
      <c r="B167" s="4309" t="s">
        <v>16372</v>
      </c>
      <c r="C167" s="4309">
        <v>20</v>
      </c>
      <c r="D167" s="5628">
        <v>436.5</v>
      </c>
      <c r="E167" s="4335">
        <f>D167-D167*$B$4</f>
        <v>436.5</v>
      </c>
      <c r="F167" s="6086"/>
      <c r="G167" s="6086"/>
      <c r="H167" s="2590"/>
    </row>
    <row r="168" spans="1:8">
      <c r="A168" s="2747" t="s">
        <v>4120</v>
      </c>
      <c r="B168" s="3745"/>
      <c r="C168" s="3745"/>
      <c r="F168" s="6086"/>
      <c r="G168" s="6086"/>
      <c r="H168" s="2590"/>
    </row>
    <row r="169" spans="1:8">
      <c r="A169" s="4309">
        <v>531015</v>
      </c>
      <c r="B169" s="4309" t="s">
        <v>16373</v>
      </c>
      <c r="C169" s="4309">
        <v>20</v>
      </c>
      <c r="D169" s="5628">
        <v>577.72</v>
      </c>
      <c r="E169" s="4335">
        <f>D169-D169*$B$4</f>
        <v>577.72</v>
      </c>
      <c r="F169" s="6086"/>
      <c r="G169" s="6086"/>
      <c r="H169" s="2590"/>
    </row>
    <row r="170" spans="1:8">
      <c r="A170" s="4309" t="s">
        <v>4167</v>
      </c>
      <c r="B170" s="4309" t="s">
        <v>16374</v>
      </c>
      <c r="C170" s="4309">
        <v>15</v>
      </c>
      <c r="D170" s="4334">
        <v>216.62547329465835</v>
      </c>
      <c r="E170" s="4335">
        <f>D170-D170*$B$4</f>
        <v>216.62547329465835</v>
      </c>
      <c r="F170" s="6086"/>
      <c r="G170" s="6086"/>
      <c r="H170" s="2590"/>
    </row>
    <row r="171" spans="1:8">
      <c r="A171" s="2747" t="s">
        <v>321</v>
      </c>
      <c r="B171" s="3745"/>
      <c r="C171" s="3745"/>
      <c r="F171" s="6086"/>
      <c r="G171" s="6086"/>
      <c r="H171" s="2590"/>
    </row>
    <row r="172" spans="1:8">
      <c r="A172" s="4309" t="s">
        <v>4166</v>
      </c>
      <c r="B172" s="4309" t="s">
        <v>16375</v>
      </c>
      <c r="C172" s="4309">
        <v>50</v>
      </c>
      <c r="D172" s="4334">
        <v>15.456000000000001</v>
      </c>
      <c r="E172" s="4335">
        <f>D172-D172*$B$4</f>
        <v>15.456000000000001</v>
      </c>
      <c r="F172" s="6086"/>
      <c r="G172" s="6086"/>
      <c r="H172" s="2590"/>
    </row>
    <row r="173" spans="1:8">
      <c r="A173" s="4309" t="s">
        <v>4165</v>
      </c>
      <c r="B173" s="4309" t="s">
        <v>16376</v>
      </c>
      <c r="C173" s="4309">
        <v>20</v>
      </c>
      <c r="D173" s="4334">
        <v>22.296319226403146</v>
      </c>
      <c r="E173" s="4335">
        <f>D173-D173*$B$4</f>
        <v>22.296319226403146</v>
      </c>
      <c r="F173" s="6086"/>
      <c r="G173" s="6086"/>
      <c r="H173" s="2590"/>
    </row>
    <row r="174" spans="1:8">
      <c r="A174" s="4309" t="s">
        <v>4164</v>
      </c>
      <c r="B174" s="4309" t="s">
        <v>16377</v>
      </c>
      <c r="C174" s="4309">
        <v>20</v>
      </c>
      <c r="D174" s="4334">
        <v>23.830373235382822</v>
      </c>
      <c r="E174" s="4335">
        <f>D174-D174*$B$4</f>
        <v>23.830373235382822</v>
      </c>
      <c r="F174" s="6086"/>
      <c r="G174" s="6086"/>
      <c r="H174" s="2590"/>
    </row>
    <row r="175" spans="1:8">
      <c r="A175" s="4309" t="s">
        <v>18320</v>
      </c>
      <c r="B175" s="4309" t="s">
        <v>16378</v>
      </c>
      <c r="C175" s="4309">
        <v>30</v>
      </c>
      <c r="D175" s="5628">
        <v>102.26</v>
      </c>
      <c r="E175" s="4335">
        <f>D175-D175*$B$4</f>
        <v>102.26</v>
      </c>
      <c r="F175" s="6086"/>
      <c r="G175" s="6086"/>
      <c r="H175" s="2590"/>
    </row>
    <row r="176" spans="1:8">
      <c r="A176" s="4309" t="s">
        <v>4163</v>
      </c>
      <c r="B176" s="4309" t="s">
        <v>16379</v>
      </c>
      <c r="C176" s="4309">
        <v>40</v>
      </c>
      <c r="D176" s="4334">
        <v>42.701338989680679</v>
      </c>
      <c r="E176" s="4335">
        <f>D176-D176*$B$4</f>
        <v>42.701338989680679</v>
      </c>
      <c r="F176" s="6086"/>
      <c r="G176" s="6086"/>
      <c r="H176" s="2590"/>
    </row>
    <row r="177" spans="1:8">
      <c r="A177" s="2747" t="s">
        <v>4162</v>
      </c>
      <c r="B177" s="3745"/>
      <c r="C177" s="3745"/>
      <c r="F177" s="6086"/>
      <c r="G177" s="6086"/>
      <c r="H177" s="2590"/>
    </row>
    <row r="178" spans="1:8">
      <c r="A178" s="4309" t="s">
        <v>9962</v>
      </c>
      <c r="B178" s="4309" t="s">
        <v>4100</v>
      </c>
      <c r="C178" s="4309">
        <v>10</v>
      </c>
      <c r="D178" s="4334">
        <v>75.900000000000006</v>
      </c>
      <c r="E178" s="4335">
        <f>D178-D178*$B$4</f>
        <v>75.900000000000006</v>
      </c>
      <c r="F178" s="6086"/>
      <c r="G178" s="6086"/>
      <c r="H178" s="2590"/>
    </row>
    <row r="179" spans="1:8">
      <c r="A179" s="2747" t="s">
        <v>4161</v>
      </c>
      <c r="B179" s="3745"/>
      <c r="C179" s="3745"/>
      <c r="F179" s="6086"/>
      <c r="G179" s="6086"/>
      <c r="H179" s="2590"/>
    </row>
    <row r="180" spans="1:8">
      <c r="A180" s="4309" t="s">
        <v>4160</v>
      </c>
      <c r="B180" s="4309" t="s">
        <v>4219</v>
      </c>
      <c r="C180" s="4309">
        <v>1</v>
      </c>
      <c r="D180" s="5628">
        <v>252.19</v>
      </c>
      <c r="E180" s="4335">
        <f>D180-D180*$B$4</f>
        <v>252.19</v>
      </c>
      <c r="F180" s="6086"/>
      <c r="G180" s="6086"/>
      <c r="H180" s="2590"/>
    </row>
    <row r="181" spans="1:8">
      <c r="A181" s="4309" t="s">
        <v>4159</v>
      </c>
      <c r="B181" s="4309" t="s">
        <v>4100</v>
      </c>
      <c r="C181" s="4309">
        <v>1</v>
      </c>
      <c r="D181" s="4334">
        <v>865.03843139978881</v>
      </c>
      <c r="E181" s="4335">
        <f>D181-D181*$B$4</f>
        <v>865.03843139978881</v>
      </c>
      <c r="F181" s="6086"/>
      <c r="G181" s="6086"/>
      <c r="H181" s="2590"/>
    </row>
    <row r="182" spans="1:8">
      <c r="A182" s="2747" t="s">
        <v>9953</v>
      </c>
      <c r="B182" s="3745"/>
      <c r="C182" s="3745"/>
      <c r="D182" s="3745"/>
      <c r="E182" s="3745"/>
      <c r="F182" s="6086"/>
      <c r="G182" s="6086"/>
      <c r="H182" s="2590"/>
    </row>
    <row r="183" spans="1:8">
      <c r="A183" s="4309">
        <v>564001</v>
      </c>
      <c r="B183" s="4309" t="s">
        <v>16380</v>
      </c>
      <c r="C183" s="4309">
        <v>20</v>
      </c>
      <c r="D183" s="5628">
        <v>813.17</v>
      </c>
      <c r="E183" s="4335">
        <f>D183-D183*$B$4</f>
        <v>813.17</v>
      </c>
      <c r="F183" s="6086"/>
      <c r="G183" s="6086"/>
      <c r="H183" s="2590"/>
    </row>
    <row r="184" spans="1:8">
      <c r="A184" s="2747" t="s">
        <v>9954</v>
      </c>
      <c r="B184" s="3745"/>
      <c r="C184" s="3745"/>
      <c r="D184" s="3745"/>
      <c r="E184" s="3745"/>
      <c r="F184" s="6086"/>
      <c r="G184" s="6086"/>
      <c r="H184" s="2590"/>
    </row>
    <row r="185" spans="1:8">
      <c r="A185" s="4309" t="s">
        <v>9955</v>
      </c>
      <c r="B185" s="4309" t="s">
        <v>16381</v>
      </c>
      <c r="C185" s="4309">
        <v>30</v>
      </c>
      <c r="D185" s="5628">
        <v>70.84</v>
      </c>
      <c r="E185" s="4335">
        <f>D185-D185*$B$4</f>
        <v>70.84</v>
      </c>
      <c r="F185" s="6086"/>
      <c r="G185" s="6086"/>
      <c r="H185" s="2590"/>
    </row>
    <row r="186" spans="1:8">
      <c r="A186" s="4309" t="s">
        <v>9956</v>
      </c>
      <c r="B186" s="4309" t="s">
        <v>16382</v>
      </c>
      <c r="C186" s="4309">
        <v>30</v>
      </c>
      <c r="D186" s="5628">
        <v>76.510000000000005</v>
      </c>
      <c r="E186" s="4335">
        <f>D186-D186*$B$4</f>
        <v>76.510000000000005</v>
      </c>
      <c r="F186" s="6086"/>
      <c r="G186" s="6086"/>
      <c r="H186" s="2590"/>
    </row>
    <row r="187" spans="1:8">
      <c r="A187" s="2747" t="s">
        <v>4158</v>
      </c>
      <c r="B187" s="3745"/>
      <c r="C187" s="3745"/>
      <c r="D187" s="3745"/>
      <c r="E187" s="3745"/>
      <c r="F187" s="6086"/>
      <c r="G187" s="6086"/>
      <c r="H187" s="2590"/>
    </row>
    <row r="188" spans="1:8">
      <c r="A188" s="4309" t="s">
        <v>4157</v>
      </c>
      <c r="B188" s="4309" t="s">
        <v>16383</v>
      </c>
      <c r="C188" s="4309">
        <v>16</v>
      </c>
      <c r="D188" s="4334">
        <v>313.01006114729023</v>
      </c>
      <c r="E188" s="4335">
        <f>D188-D188*$B$4</f>
        <v>313.01006114729023</v>
      </c>
      <c r="F188" s="6086"/>
      <c r="G188" s="6086"/>
      <c r="H188" s="2590"/>
    </row>
    <row r="189" spans="1:8">
      <c r="A189" s="2747" t="s">
        <v>4156</v>
      </c>
      <c r="B189" s="3745"/>
      <c r="C189" s="3745"/>
      <c r="D189" s="3745"/>
      <c r="E189" s="3745"/>
      <c r="F189" s="6086"/>
      <c r="G189" s="6086"/>
      <c r="H189" s="2590"/>
    </row>
    <row r="190" spans="1:8">
      <c r="A190" s="4338" t="s">
        <v>16384</v>
      </c>
      <c r="B190" s="4309" t="s">
        <v>16385</v>
      </c>
      <c r="C190" s="4402">
        <v>30</v>
      </c>
      <c r="D190" s="5628">
        <v>759.41</v>
      </c>
      <c r="E190" s="4334">
        <f>D190-D190*$B$4</f>
        <v>759.41</v>
      </c>
      <c r="F190" s="6086"/>
      <c r="G190" s="6086"/>
      <c r="H190" s="2590"/>
    </row>
    <row r="191" spans="1:8">
      <c r="A191" s="4343" t="s">
        <v>6235</v>
      </c>
      <c r="B191" s="4344"/>
      <c r="C191" s="4344"/>
      <c r="D191" s="4344"/>
      <c r="E191" s="4344"/>
      <c r="F191" s="6086"/>
      <c r="G191" s="6086"/>
      <c r="H191" s="2590"/>
    </row>
    <row r="192" spans="1:8">
      <c r="A192" s="4331" t="s">
        <v>14367</v>
      </c>
      <c r="B192" s="4331" t="s">
        <v>16386</v>
      </c>
      <c r="C192" s="4331">
        <v>15</v>
      </c>
      <c r="D192" s="4334">
        <v>302.00666766583407</v>
      </c>
      <c r="E192" s="4335">
        <f>D192-D192*$B$4</f>
        <v>302.00666766583407</v>
      </c>
      <c r="F192" s="6086"/>
      <c r="G192" s="6086"/>
      <c r="H192" s="2590"/>
    </row>
    <row r="193" spans="1:8">
      <c r="A193" s="4309" t="s">
        <v>14368</v>
      </c>
      <c r="B193" s="4309" t="s">
        <v>16387</v>
      </c>
      <c r="C193" s="4309">
        <v>15</v>
      </c>
      <c r="D193" s="4334">
        <v>373.14404432424971</v>
      </c>
      <c r="E193" s="4335">
        <f>D193-D193*$B$4</f>
        <v>373.14404432424971</v>
      </c>
      <c r="F193" s="6086"/>
      <c r="G193" s="6086"/>
      <c r="H193" s="2590"/>
    </row>
    <row r="194" spans="1:8">
      <c r="A194" s="4328"/>
      <c r="B194" s="288"/>
      <c r="C194" s="288"/>
      <c r="D194" s="294"/>
      <c r="E194" s="3745"/>
      <c r="F194" s="6086"/>
      <c r="G194" s="6086"/>
      <c r="H194" s="2590"/>
    </row>
    <row r="195" spans="1:8">
      <c r="A195" s="4328"/>
      <c r="B195" s="288"/>
      <c r="C195" s="288"/>
      <c r="D195" s="294"/>
      <c r="E195" s="3745"/>
      <c r="F195" s="6086"/>
      <c r="G195" s="6086"/>
      <c r="H195" s="2590"/>
    </row>
    <row r="196" spans="1:8" ht="15.7">
      <c r="A196" s="7506" t="s">
        <v>16388</v>
      </c>
      <c r="B196" s="7506"/>
      <c r="C196" s="7506"/>
      <c r="D196" s="7506"/>
      <c r="E196" s="7506"/>
      <c r="F196" s="6086"/>
      <c r="G196" s="6086"/>
      <c r="H196" s="2590"/>
    </row>
    <row r="197" spans="1:8">
      <c r="A197" s="584"/>
      <c r="B197" s="4329"/>
      <c r="C197" s="4329"/>
      <c r="D197" s="3745"/>
      <c r="E197" s="3745"/>
      <c r="F197" s="6086"/>
      <c r="G197" s="6086"/>
      <c r="H197" s="2590"/>
    </row>
    <row r="198" spans="1:8">
      <c r="A198" s="4345" t="s">
        <v>75</v>
      </c>
      <c r="B198" s="4333" t="s">
        <v>337</v>
      </c>
      <c r="C198" s="4345" t="s">
        <v>77</v>
      </c>
      <c r="D198" s="4345" t="s">
        <v>4107</v>
      </c>
      <c r="E198" s="4345" t="s">
        <v>4107</v>
      </c>
      <c r="F198" s="6086"/>
      <c r="G198" s="6086"/>
      <c r="H198" s="2590"/>
    </row>
    <row r="199" spans="1:8">
      <c r="A199" s="2748" t="s">
        <v>4115</v>
      </c>
      <c r="B199" s="4329"/>
      <c r="C199" s="4329"/>
      <c r="D199" s="3745"/>
      <c r="E199" s="3745"/>
      <c r="F199" s="6086"/>
      <c r="G199" s="6086"/>
      <c r="H199" s="2590"/>
    </row>
    <row r="200" spans="1:8">
      <c r="A200" s="4309" t="s">
        <v>13990</v>
      </c>
      <c r="B200" s="4309" t="s">
        <v>16311</v>
      </c>
      <c r="C200" s="4309">
        <v>30</v>
      </c>
      <c r="D200" s="4334">
        <v>113.8554</v>
      </c>
      <c r="E200" s="4335">
        <f t="shared" ref="E200:E213" si="5">D200-D200*$B$4</f>
        <v>113.8554</v>
      </c>
      <c r="F200" s="6086"/>
      <c r="G200" s="6086"/>
      <c r="H200" s="2590"/>
    </row>
    <row r="201" spans="1:8">
      <c r="A201" s="4331" t="s">
        <v>13991</v>
      </c>
      <c r="B201" s="4309" t="s">
        <v>16312</v>
      </c>
      <c r="C201" s="4331">
        <v>40</v>
      </c>
      <c r="D201" s="4334">
        <v>143.70018196748876</v>
      </c>
      <c r="E201" s="4335">
        <f t="shared" si="5"/>
        <v>143.70018196748876</v>
      </c>
      <c r="F201" s="6086"/>
      <c r="G201" s="6086"/>
      <c r="H201" s="2590"/>
    </row>
    <row r="202" spans="1:8">
      <c r="A202" s="4309" t="s">
        <v>13992</v>
      </c>
      <c r="B202" s="4309" t="s">
        <v>16313</v>
      </c>
      <c r="C202" s="4309">
        <v>50</v>
      </c>
      <c r="D202" s="4334">
        <v>203.8377972696176</v>
      </c>
      <c r="E202" s="4335">
        <f t="shared" si="5"/>
        <v>203.8377972696176</v>
      </c>
      <c r="F202" s="6086"/>
      <c r="G202" s="6086"/>
      <c r="H202" s="2590"/>
    </row>
    <row r="203" spans="1:8">
      <c r="A203" s="4330" t="s">
        <v>13993</v>
      </c>
      <c r="B203" s="4309" t="s">
        <v>16314</v>
      </c>
      <c r="C203" s="4330">
        <v>50</v>
      </c>
      <c r="D203" s="4334">
        <v>357.8038087915325</v>
      </c>
      <c r="E203" s="4335">
        <f t="shared" si="5"/>
        <v>357.8038087915325</v>
      </c>
      <c r="F203" s="6086"/>
      <c r="G203" s="6086"/>
      <c r="H203" s="2590"/>
    </row>
    <row r="204" spans="1:8">
      <c r="A204" s="4309" t="s">
        <v>4155</v>
      </c>
      <c r="B204" s="4309" t="s">
        <v>16316</v>
      </c>
      <c r="C204" s="4309">
        <v>50</v>
      </c>
      <c r="D204" s="4334">
        <v>129.55519761274715</v>
      </c>
      <c r="E204" s="4335">
        <f t="shared" si="5"/>
        <v>129.55519761274715</v>
      </c>
      <c r="F204" s="6086"/>
      <c r="G204" s="6086"/>
      <c r="H204" s="2590"/>
    </row>
    <row r="205" spans="1:8">
      <c r="A205" s="4331" t="s">
        <v>4154</v>
      </c>
      <c r="B205" s="4309" t="s">
        <v>16317</v>
      </c>
      <c r="C205" s="4331">
        <v>30</v>
      </c>
      <c r="D205" s="4334">
        <v>164.21040928186417</v>
      </c>
      <c r="E205" s="4335">
        <f t="shared" si="5"/>
        <v>164.21040928186417</v>
      </c>
      <c r="F205" s="6086"/>
      <c r="G205" s="6086"/>
      <c r="H205" s="2590"/>
    </row>
    <row r="206" spans="1:8">
      <c r="A206" s="4309" t="s">
        <v>4153</v>
      </c>
      <c r="B206" s="4309" t="s">
        <v>16319</v>
      </c>
      <c r="C206" s="4309">
        <v>50</v>
      </c>
      <c r="D206" s="4334">
        <v>259.77478085427759</v>
      </c>
      <c r="E206" s="4335">
        <f t="shared" si="5"/>
        <v>259.77478085427759</v>
      </c>
      <c r="F206" s="6086"/>
      <c r="G206" s="6086"/>
      <c r="H206" s="2590"/>
    </row>
    <row r="207" spans="1:8">
      <c r="A207" s="4330" t="s">
        <v>4152</v>
      </c>
      <c r="B207" s="4309" t="s">
        <v>16321</v>
      </c>
      <c r="C207" s="4330">
        <v>50</v>
      </c>
      <c r="D207" s="4334">
        <v>445.73846153017621</v>
      </c>
      <c r="E207" s="4335">
        <f t="shared" si="5"/>
        <v>445.73846153017621</v>
      </c>
      <c r="F207" s="6086"/>
      <c r="G207" s="6086"/>
      <c r="H207" s="2590"/>
    </row>
    <row r="208" spans="1:8">
      <c r="A208" s="4309" t="s">
        <v>4151</v>
      </c>
      <c r="B208" s="4309" t="s">
        <v>16331</v>
      </c>
      <c r="C208" s="4309">
        <v>30</v>
      </c>
      <c r="D208" s="4334">
        <v>307.22477382609276</v>
      </c>
      <c r="E208" s="4335">
        <f t="shared" si="5"/>
        <v>307.22477382609276</v>
      </c>
      <c r="F208" s="6086"/>
      <c r="G208" s="6086"/>
      <c r="H208" s="2590"/>
    </row>
    <row r="209" spans="1:8">
      <c r="A209" s="4309" t="s">
        <v>4150</v>
      </c>
      <c r="B209" s="4309" t="s">
        <v>16332</v>
      </c>
      <c r="C209" s="4309">
        <v>30</v>
      </c>
      <c r="D209" s="4334">
        <v>456.99015363053888</v>
      </c>
      <c r="E209" s="4335">
        <f t="shared" si="5"/>
        <v>456.99015363053888</v>
      </c>
      <c r="F209" s="6086"/>
      <c r="G209" s="6086"/>
      <c r="H209" s="2590"/>
    </row>
    <row r="210" spans="1:8">
      <c r="A210" s="4309" t="s">
        <v>4149</v>
      </c>
      <c r="B210" s="4309" t="s">
        <v>16334</v>
      </c>
      <c r="C210" s="4309">
        <v>30</v>
      </c>
      <c r="D210" s="4334">
        <v>685.11017404246309</v>
      </c>
      <c r="E210" s="4335">
        <f t="shared" si="5"/>
        <v>685.11017404246309</v>
      </c>
      <c r="F210" s="6086"/>
      <c r="G210" s="6086"/>
      <c r="H210" s="2590"/>
    </row>
    <row r="211" spans="1:8">
      <c r="A211" s="4309" t="s">
        <v>4148</v>
      </c>
      <c r="B211" s="4309" t="s">
        <v>16335</v>
      </c>
      <c r="C211" s="4309">
        <v>15</v>
      </c>
      <c r="D211" s="4334">
        <v>1005.3440471160227</v>
      </c>
      <c r="E211" s="4335">
        <f t="shared" si="5"/>
        <v>1005.3440471160227</v>
      </c>
      <c r="F211" s="6086"/>
      <c r="G211" s="6086"/>
      <c r="H211" s="2590"/>
    </row>
    <row r="212" spans="1:8">
      <c r="A212" s="4309" t="s">
        <v>4147</v>
      </c>
      <c r="B212" s="4309" t="s">
        <v>16336</v>
      </c>
      <c r="C212" s="4309">
        <v>15</v>
      </c>
      <c r="D212" s="4334">
        <v>1129.4984325205955</v>
      </c>
      <c r="E212" s="4335">
        <f t="shared" si="5"/>
        <v>1129.4984325205955</v>
      </c>
      <c r="F212" s="6086"/>
      <c r="G212" s="6086"/>
      <c r="H212" s="2590"/>
    </row>
    <row r="213" spans="1:8">
      <c r="A213" s="4309" t="s">
        <v>4146</v>
      </c>
      <c r="B213" s="4309" t="s">
        <v>16337</v>
      </c>
      <c r="C213" s="4309">
        <v>15</v>
      </c>
      <c r="D213" s="4334">
        <v>1795.7914910123566</v>
      </c>
      <c r="E213" s="4335">
        <f t="shared" si="5"/>
        <v>1795.7914910123566</v>
      </c>
      <c r="F213" s="6086"/>
      <c r="G213" s="6086"/>
      <c r="H213" s="2590"/>
    </row>
    <row r="214" spans="1:8">
      <c r="A214" s="2750" t="s">
        <v>4218</v>
      </c>
      <c r="B214" s="294"/>
      <c r="C214" s="288"/>
      <c r="D214" s="294"/>
      <c r="E214" s="294"/>
      <c r="F214" s="6086"/>
      <c r="G214" s="6086"/>
      <c r="H214" s="2590"/>
    </row>
    <row r="215" spans="1:8">
      <c r="A215" s="4342" t="s">
        <v>9957</v>
      </c>
      <c r="B215" s="4309" t="s">
        <v>4219</v>
      </c>
      <c r="C215" s="4342">
        <v>20</v>
      </c>
      <c r="D215" s="4334">
        <v>70.767785362661911</v>
      </c>
      <c r="E215" s="4335">
        <f>D215-D215*$B$4</f>
        <v>70.767785362661911</v>
      </c>
      <c r="F215" s="6086"/>
      <c r="G215" s="6086"/>
      <c r="H215" s="2590"/>
    </row>
    <row r="216" spans="1:8">
      <c r="A216" s="4342" t="s">
        <v>9176</v>
      </c>
      <c r="B216" s="4309" t="s">
        <v>4100</v>
      </c>
      <c r="C216" s="4342">
        <v>20</v>
      </c>
      <c r="D216" s="4334">
        <v>186.84238424945073</v>
      </c>
      <c r="E216" s="4335">
        <f>D216-D216*$B$4</f>
        <v>186.84238424945073</v>
      </c>
      <c r="F216" s="6086"/>
      <c r="G216" s="6086"/>
      <c r="H216" s="2590"/>
    </row>
    <row r="217" spans="1:8">
      <c r="A217" s="2750" t="s">
        <v>4215</v>
      </c>
      <c r="B217" s="294"/>
      <c r="C217" s="294"/>
      <c r="D217" s="2635"/>
      <c r="E217" s="294"/>
      <c r="F217" s="6086"/>
      <c r="G217" s="6086"/>
      <c r="H217" s="2590"/>
    </row>
    <row r="218" spans="1:8">
      <c r="A218" s="4309" t="s">
        <v>9958</v>
      </c>
      <c r="B218" s="4309" t="s">
        <v>4219</v>
      </c>
      <c r="C218" s="4309">
        <v>40</v>
      </c>
      <c r="D218" s="4334">
        <v>59.173184550669149</v>
      </c>
      <c r="E218" s="4335">
        <f>D218-D218*$B$4</f>
        <v>59.173184550669149</v>
      </c>
      <c r="F218" s="6086"/>
      <c r="G218" s="6086"/>
      <c r="H218" s="2590"/>
    </row>
    <row r="219" spans="1:8">
      <c r="A219" s="4309" t="s">
        <v>9177</v>
      </c>
      <c r="B219" s="4309" t="s">
        <v>4100</v>
      </c>
      <c r="C219" s="4309">
        <v>20</v>
      </c>
      <c r="D219" s="4334">
        <v>186.84238424945073</v>
      </c>
      <c r="E219" s="4335">
        <f>D219-D219*$B$4</f>
        <v>186.84238424945073</v>
      </c>
      <c r="F219" s="6086"/>
      <c r="G219" s="6086"/>
      <c r="H219" s="2590"/>
    </row>
    <row r="220" spans="1:8">
      <c r="A220" s="2750" t="s">
        <v>4106</v>
      </c>
      <c r="B220" s="294"/>
      <c r="C220" s="294"/>
      <c r="D220" s="2635"/>
      <c r="E220" s="294"/>
      <c r="F220" s="6086"/>
      <c r="G220" s="6086"/>
      <c r="H220" s="2590"/>
    </row>
    <row r="221" spans="1:8">
      <c r="A221" s="4330" t="s">
        <v>13994</v>
      </c>
      <c r="B221" s="4246" t="s">
        <v>4220</v>
      </c>
      <c r="C221" s="4330">
        <v>50</v>
      </c>
      <c r="D221" s="4334">
        <v>52.529328262835946</v>
      </c>
      <c r="E221" s="4335">
        <f>D221-D221*$B$4</f>
        <v>52.529328262835946</v>
      </c>
      <c r="F221" s="6086"/>
      <c r="G221" s="6086"/>
      <c r="H221" s="2590"/>
    </row>
    <row r="222" spans="1:8">
      <c r="A222" s="4309" t="s">
        <v>4145</v>
      </c>
      <c r="B222" s="4309" t="s">
        <v>4219</v>
      </c>
      <c r="C222" s="4309">
        <v>20</v>
      </c>
      <c r="D222" s="4334">
        <v>56.237028707336393</v>
      </c>
      <c r="E222" s="4335">
        <f>D222-D222*$B$4</f>
        <v>56.237028707336393</v>
      </c>
      <c r="F222" s="6086"/>
      <c r="G222" s="6086"/>
      <c r="H222" s="2590"/>
    </row>
    <row r="223" spans="1:8">
      <c r="A223" s="4309" t="s">
        <v>4144</v>
      </c>
      <c r="B223" s="4309" t="s">
        <v>4100</v>
      </c>
      <c r="C223" s="4309">
        <v>20</v>
      </c>
      <c r="D223" s="4334">
        <v>170.06128917405272</v>
      </c>
      <c r="E223" s="4335">
        <f>D223-D223*$B$4</f>
        <v>170.06128917405272</v>
      </c>
      <c r="F223" s="6086"/>
      <c r="G223" s="6086"/>
      <c r="H223" s="2590"/>
    </row>
    <row r="224" spans="1:8">
      <c r="A224" s="2750" t="s">
        <v>4208</v>
      </c>
      <c r="B224" s="294"/>
      <c r="C224" s="294"/>
      <c r="D224" s="2635"/>
      <c r="E224" s="294"/>
      <c r="F224" s="6086"/>
      <c r="G224" s="6086"/>
      <c r="H224" s="2590"/>
    </row>
    <row r="225" spans="1:8">
      <c r="A225" s="4309" t="s">
        <v>9178</v>
      </c>
      <c r="B225" s="4309" t="s">
        <v>4100</v>
      </c>
      <c r="C225" s="4309">
        <v>20</v>
      </c>
      <c r="D225" s="4334">
        <v>186.84238424945073</v>
      </c>
      <c r="E225" s="4335">
        <f>D225-D225*$B$4</f>
        <v>186.84238424945073</v>
      </c>
      <c r="F225" s="6086"/>
      <c r="G225" s="6086"/>
      <c r="H225" s="2590"/>
    </row>
    <row r="226" spans="1:8">
      <c r="A226" s="2750" t="s">
        <v>4105</v>
      </c>
      <c r="B226" s="294"/>
      <c r="C226" s="294"/>
      <c r="D226" s="2635"/>
      <c r="E226" s="294"/>
      <c r="F226" s="6086"/>
      <c r="G226" s="6086"/>
      <c r="H226" s="2590"/>
    </row>
    <row r="227" spans="1:8">
      <c r="A227" s="4330" t="s">
        <v>13995</v>
      </c>
      <c r="B227" s="4246" t="s">
        <v>4220</v>
      </c>
      <c r="C227" s="4330">
        <v>50</v>
      </c>
      <c r="D227" s="4334">
        <v>52.529328262835946</v>
      </c>
      <c r="E227" s="4335">
        <f>D227-D227*$B$4</f>
        <v>52.529328262835946</v>
      </c>
      <c r="F227" s="6086"/>
      <c r="G227" s="6086"/>
      <c r="H227" s="2590"/>
    </row>
    <row r="228" spans="1:8">
      <c r="A228" s="4309" t="s">
        <v>4143</v>
      </c>
      <c r="B228" s="4309" t="s">
        <v>4219</v>
      </c>
      <c r="C228" s="4309">
        <v>20</v>
      </c>
      <c r="D228" s="4334">
        <v>56.237028707336393</v>
      </c>
      <c r="E228" s="4335">
        <f>D228-D228*$B$4</f>
        <v>56.237028707336393</v>
      </c>
      <c r="F228" s="6086"/>
      <c r="G228" s="6086"/>
      <c r="H228" s="2590"/>
    </row>
    <row r="229" spans="1:8">
      <c r="A229" s="4309" t="s">
        <v>4142</v>
      </c>
      <c r="B229" s="4309" t="s">
        <v>4100</v>
      </c>
      <c r="C229" s="4309">
        <v>15</v>
      </c>
      <c r="D229" s="4334">
        <v>170.06128917405272</v>
      </c>
      <c r="E229" s="4335">
        <f>D229-D229*$B$4</f>
        <v>170.06128917405272</v>
      </c>
      <c r="F229" s="6086"/>
      <c r="G229" s="6086"/>
      <c r="H229" s="2590"/>
    </row>
    <row r="230" spans="1:8">
      <c r="A230" s="2750" t="s">
        <v>4141</v>
      </c>
      <c r="B230" s="294"/>
      <c r="C230" s="294"/>
      <c r="D230" s="2635"/>
      <c r="E230" s="294"/>
      <c r="F230" s="6086"/>
      <c r="G230" s="6086"/>
      <c r="H230" s="2590"/>
    </row>
    <row r="231" spans="1:8">
      <c r="A231" s="4309" t="s">
        <v>4140</v>
      </c>
      <c r="B231" s="4309" t="s">
        <v>16353</v>
      </c>
      <c r="C231" s="4309">
        <v>20</v>
      </c>
      <c r="D231" s="4334">
        <v>591.51752756192241</v>
      </c>
      <c r="E231" s="4335">
        <f>D231-D231*$B$4</f>
        <v>591.51752756192241</v>
      </c>
      <c r="F231" s="6086"/>
      <c r="G231" s="6086"/>
      <c r="H231" s="2590"/>
    </row>
    <row r="232" spans="1:8">
      <c r="A232" s="4309" t="s">
        <v>4139</v>
      </c>
      <c r="B232" s="4309" t="s">
        <v>16356</v>
      </c>
      <c r="C232" s="4309">
        <v>10</v>
      </c>
      <c r="D232" s="4334">
        <v>662.37104010249209</v>
      </c>
      <c r="E232" s="4335">
        <f>D232-D232*$B$4</f>
        <v>662.37104010249209</v>
      </c>
      <c r="F232" s="6086"/>
      <c r="G232" s="6086"/>
      <c r="H232" s="2590"/>
    </row>
    <row r="233" spans="1:8">
      <c r="A233" s="4309" t="s">
        <v>4138</v>
      </c>
      <c r="B233" s="4309" t="s">
        <v>16354</v>
      </c>
      <c r="C233" s="4309">
        <v>10</v>
      </c>
      <c r="D233" s="4334">
        <v>662.37104010249209</v>
      </c>
      <c r="E233" s="4335">
        <f>D233-D233*$B$4</f>
        <v>662.37104010249209</v>
      </c>
      <c r="F233" s="6086"/>
      <c r="G233" s="6086"/>
      <c r="H233" s="2590"/>
    </row>
    <row r="234" spans="1:8">
      <c r="A234" s="2750" t="s">
        <v>4137</v>
      </c>
      <c r="B234" s="294"/>
      <c r="C234" s="294"/>
      <c r="D234" s="2635"/>
      <c r="E234" s="294"/>
      <c r="F234" s="6086"/>
      <c r="G234" s="6086"/>
      <c r="H234" s="2590"/>
    </row>
    <row r="235" spans="1:8">
      <c r="A235" s="4309" t="s">
        <v>4136</v>
      </c>
      <c r="B235" s="4309" t="s">
        <v>16356</v>
      </c>
      <c r="C235" s="4309">
        <v>10</v>
      </c>
      <c r="D235" s="4334">
        <v>657.69890890653187</v>
      </c>
      <c r="E235" s="4335">
        <f>D235-D235*$B$4</f>
        <v>657.69890890653187</v>
      </c>
      <c r="F235" s="6086"/>
      <c r="G235" s="6086"/>
      <c r="H235" s="2590"/>
    </row>
    <row r="236" spans="1:8">
      <c r="A236" s="2750" t="s">
        <v>4135</v>
      </c>
      <c r="B236" s="294"/>
      <c r="C236" s="294"/>
      <c r="D236" s="294"/>
      <c r="E236" s="294"/>
      <c r="F236" s="6086"/>
      <c r="G236" s="6086"/>
      <c r="H236" s="2590"/>
    </row>
    <row r="237" spans="1:8">
      <c r="A237" s="4309" t="s">
        <v>4134</v>
      </c>
      <c r="B237" s="4309" t="s">
        <v>16356</v>
      </c>
      <c r="C237" s="4309">
        <v>10</v>
      </c>
      <c r="D237" s="4334">
        <v>657.69890890653187</v>
      </c>
      <c r="E237" s="4335">
        <f>D237-D237*$B$4</f>
        <v>657.69890890653187</v>
      </c>
      <c r="F237" s="6086"/>
      <c r="G237" s="6086"/>
      <c r="H237" s="2590"/>
    </row>
    <row r="238" spans="1:8">
      <c r="A238" s="2750" t="s">
        <v>13996</v>
      </c>
      <c r="B238" s="294"/>
      <c r="C238" s="294"/>
      <c r="D238" s="294"/>
      <c r="E238" s="294"/>
      <c r="F238" s="6086"/>
      <c r="G238" s="6086"/>
      <c r="H238" s="2590"/>
    </row>
    <row r="239" spans="1:8">
      <c r="A239" s="4340" t="s">
        <v>13997</v>
      </c>
      <c r="B239" s="4309" t="s">
        <v>16354</v>
      </c>
      <c r="C239" s="4309">
        <v>12</v>
      </c>
      <c r="D239" s="5628">
        <v>1200.08</v>
      </c>
      <c r="E239" s="4335">
        <f>D239-D239*$B$4</f>
        <v>1200.08</v>
      </c>
      <c r="F239" s="6086"/>
      <c r="G239" s="6086"/>
      <c r="H239" s="2590"/>
    </row>
    <row r="240" spans="1:8">
      <c r="A240" s="2750" t="s">
        <v>13999</v>
      </c>
      <c r="B240" s="294"/>
      <c r="C240" s="294"/>
      <c r="D240" s="294"/>
      <c r="E240" s="294"/>
      <c r="F240" s="6086"/>
      <c r="G240" s="6086"/>
      <c r="H240" s="2590"/>
    </row>
    <row r="241" spans="1:8">
      <c r="A241" s="4340" t="s">
        <v>13998</v>
      </c>
      <c r="B241" s="4309" t="s">
        <v>16356</v>
      </c>
      <c r="C241" s="4309">
        <v>10</v>
      </c>
      <c r="D241" s="4334">
        <v>721.00963157410683</v>
      </c>
      <c r="E241" s="4335">
        <f>D241-D241*$B$4</f>
        <v>721.00963157410683</v>
      </c>
      <c r="F241" s="6086"/>
      <c r="G241" s="6086"/>
      <c r="H241" s="2590"/>
    </row>
    <row r="242" spans="1:8">
      <c r="A242" s="2750" t="s">
        <v>4104</v>
      </c>
      <c r="B242" s="294"/>
      <c r="C242" s="294"/>
      <c r="D242" s="294"/>
      <c r="E242" s="294"/>
      <c r="F242" s="6086"/>
      <c r="G242" s="6086"/>
      <c r="H242" s="2590"/>
    </row>
    <row r="243" spans="1:8">
      <c r="A243" s="4340" t="s">
        <v>14000</v>
      </c>
      <c r="B243" s="4309" t="s">
        <v>16389</v>
      </c>
      <c r="C243" s="4309">
        <v>30</v>
      </c>
      <c r="D243" s="4334">
        <v>106.98751802859121</v>
      </c>
      <c r="E243" s="4335">
        <f>D243-D243*$B$4</f>
        <v>106.98751802859121</v>
      </c>
      <c r="F243" s="6086"/>
      <c r="G243" s="6086"/>
      <c r="H243" s="2590"/>
    </row>
    <row r="244" spans="1:8">
      <c r="A244" s="4309" t="s">
        <v>4133</v>
      </c>
      <c r="B244" s="4309" t="s">
        <v>16390</v>
      </c>
      <c r="C244" s="4309">
        <v>20</v>
      </c>
      <c r="D244" s="4334">
        <v>118.81786857982965</v>
      </c>
      <c r="E244" s="4335">
        <f>D244-D244*$B$4</f>
        <v>118.81786857982965</v>
      </c>
      <c r="F244" s="6086"/>
      <c r="G244" s="6086"/>
      <c r="H244" s="2590"/>
    </row>
    <row r="245" spans="1:8">
      <c r="A245" s="4309" t="s">
        <v>4132</v>
      </c>
      <c r="B245" s="4309" t="s">
        <v>16343</v>
      </c>
      <c r="C245" s="4309">
        <v>20</v>
      </c>
      <c r="D245" s="4334">
        <v>227.75567990581709</v>
      </c>
      <c r="E245" s="4335">
        <f>D245-D245*$B$4</f>
        <v>227.75567990581709</v>
      </c>
      <c r="F245" s="6086"/>
      <c r="G245" s="6086"/>
      <c r="H245" s="2590"/>
    </row>
    <row r="246" spans="1:8">
      <c r="A246" s="4309" t="s">
        <v>4131</v>
      </c>
      <c r="B246" s="4309" t="s">
        <v>16391</v>
      </c>
      <c r="C246" s="4309">
        <v>12</v>
      </c>
      <c r="D246" s="4334">
        <v>308.98218097319693</v>
      </c>
      <c r="E246" s="4335">
        <f>D246-D246*$B$4</f>
        <v>308.98218097319693</v>
      </c>
      <c r="F246" s="6086"/>
      <c r="G246" s="6086"/>
      <c r="H246" s="2590"/>
    </row>
    <row r="247" spans="1:8">
      <c r="A247" s="2750" t="s">
        <v>4103</v>
      </c>
      <c r="B247" s="294"/>
      <c r="C247" s="294"/>
      <c r="D247" s="294"/>
      <c r="E247" s="294"/>
      <c r="F247" s="6086"/>
      <c r="G247" s="6086"/>
      <c r="H247" s="2590"/>
    </row>
    <row r="248" spans="1:8">
      <c r="A248" s="4340" t="s">
        <v>14001</v>
      </c>
      <c r="B248" s="4309" t="s">
        <v>16389</v>
      </c>
      <c r="C248" s="4309">
        <v>30</v>
      </c>
      <c r="D248" s="4334">
        <v>106.98751802859121</v>
      </c>
      <c r="E248" s="4335">
        <f>D248-D248*$B$4</f>
        <v>106.98751802859121</v>
      </c>
      <c r="F248" s="6086"/>
      <c r="G248" s="6086"/>
      <c r="H248" s="2590"/>
    </row>
    <row r="249" spans="1:8">
      <c r="A249" s="4309" t="s">
        <v>4130</v>
      </c>
      <c r="B249" s="4309" t="s">
        <v>16390</v>
      </c>
      <c r="C249" s="4309">
        <v>20</v>
      </c>
      <c r="D249" s="4334">
        <v>118.81786857982965</v>
      </c>
      <c r="E249" s="4335">
        <f>D249-D249*$B$4</f>
        <v>118.81786857982965</v>
      </c>
      <c r="F249" s="6086"/>
      <c r="G249" s="6086"/>
      <c r="H249" s="2590"/>
    </row>
    <row r="250" spans="1:8">
      <c r="A250" s="4309" t="s">
        <v>4129</v>
      </c>
      <c r="B250" s="4309" t="s">
        <v>16343</v>
      </c>
      <c r="C250" s="4309">
        <v>20</v>
      </c>
      <c r="D250" s="4334">
        <v>227.75567990581709</v>
      </c>
      <c r="E250" s="4335">
        <f>D250-D250*$B$4</f>
        <v>227.75567990581709</v>
      </c>
      <c r="F250" s="6086"/>
      <c r="G250" s="6086"/>
      <c r="H250" s="2590"/>
    </row>
    <row r="251" spans="1:8">
      <c r="A251" s="4309" t="s">
        <v>4128</v>
      </c>
      <c r="B251" s="4309" t="s">
        <v>16391</v>
      </c>
      <c r="C251" s="4309">
        <v>10</v>
      </c>
      <c r="D251" s="4334">
        <v>308.98218097319693</v>
      </c>
      <c r="E251" s="4335">
        <f>D251-D251*$B$4</f>
        <v>308.98218097319693</v>
      </c>
      <c r="F251" s="6086"/>
      <c r="G251" s="6086"/>
      <c r="H251" s="2590"/>
    </row>
    <row r="252" spans="1:8">
      <c r="A252" s="2750" t="s">
        <v>4127</v>
      </c>
      <c r="B252" s="294"/>
      <c r="C252" s="294"/>
      <c r="D252" s="294"/>
      <c r="E252" s="294"/>
      <c r="F252" s="6086"/>
      <c r="G252" s="6086"/>
      <c r="H252" s="2590"/>
    </row>
    <row r="253" spans="1:8">
      <c r="A253" s="4309" t="s">
        <v>4126</v>
      </c>
      <c r="B253" s="4309" t="s">
        <v>4219</v>
      </c>
      <c r="C253" s="4309">
        <v>20</v>
      </c>
      <c r="D253" s="4334">
        <v>182.74891150436639</v>
      </c>
      <c r="E253" s="4335">
        <f>D253-D253*$B$4</f>
        <v>182.74891150436639</v>
      </c>
      <c r="F253" s="6086"/>
      <c r="G253" s="6086"/>
      <c r="H253" s="2590"/>
    </row>
    <row r="254" spans="1:8">
      <c r="A254" s="4309" t="s">
        <v>4125</v>
      </c>
      <c r="B254" s="4309" t="s">
        <v>4100</v>
      </c>
      <c r="C254" s="4309">
        <v>10</v>
      </c>
      <c r="D254" s="4334">
        <v>336.60776405389686</v>
      </c>
      <c r="E254" s="4335">
        <f>D254-D254*$B$4</f>
        <v>336.60776405389686</v>
      </c>
      <c r="F254" s="6086"/>
      <c r="G254" s="6086"/>
      <c r="H254" s="2590"/>
    </row>
    <row r="255" spans="1:8">
      <c r="A255" s="2750" t="s">
        <v>339</v>
      </c>
      <c r="B255" s="294"/>
      <c r="C255" s="294"/>
      <c r="D255" s="294"/>
      <c r="E255" s="294"/>
      <c r="F255" s="6086"/>
      <c r="G255" s="6086"/>
      <c r="H255" s="2590"/>
    </row>
    <row r="256" spans="1:8">
      <c r="A256" s="4309" t="s">
        <v>9710</v>
      </c>
      <c r="B256" s="4309" t="s">
        <v>4116</v>
      </c>
      <c r="C256" s="4309">
        <v>40</v>
      </c>
      <c r="D256" s="4334">
        <v>95.092872093922125</v>
      </c>
      <c r="E256" s="4335">
        <f>D256-D256*$B$4</f>
        <v>95.092872093922125</v>
      </c>
      <c r="F256" s="6086"/>
      <c r="G256" s="6086"/>
      <c r="H256" s="2590"/>
    </row>
    <row r="257" spans="1:8">
      <c r="A257" s="4309" t="s">
        <v>9711</v>
      </c>
      <c r="B257" s="4309" t="s">
        <v>4100</v>
      </c>
      <c r="C257" s="4309">
        <v>20</v>
      </c>
      <c r="D257" s="4334">
        <v>183.52045610553415</v>
      </c>
      <c r="E257" s="4335">
        <f>D257-D257*$B$4</f>
        <v>183.52045610553415</v>
      </c>
      <c r="F257" s="6086"/>
      <c r="G257" s="6086"/>
      <c r="H257" s="2590"/>
    </row>
    <row r="258" spans="1:8">
      <c r="A258" s="2750" t="s">
        <v>624</v>
      </c>
      <c r="B258" s="294"/>
      <c r="C258" s="294"/>
      <c r="D258" s="294"/>
      <c r="E258" s="294"/>
      <c r="F258" s="6086"/>
      <c r="G258" s="6086"/>
      <c r="H258" s="2590"/>
    </row>
    <row r="259" spans="1:8">
      <c r="A259" s="4309" t="s">
        <v>4124</v>
      </c>
      <c r="B259" s="4309" t="s">
        <v>4219</v>
      </c>
      <c r="C259" s="4309">
        <v>20</v>
      </c>
      <c r="D259" s="4334">
        <v>95.092872093922125</v>
      </c>
      <c r="E259" s="4335">
        <f>D259-D259*$B$4</f>
        <v>95.092872093922125</v>
      </c>
      <c r="F259" s="6086"/>
      <c r="G259" s="6086"/>
      <c r="H259" s="2590"/>
    </row>
    <row r="260" spans="1:8">
      <c r="A260" s="4309" t="s">
        <v>4123</v>
      </c>
      <c r="B260" s="4309" t="s">
        <v>4100</v>
      </c>
      <c r="C260" s="4309">
        <v>20</v>
      </c>
      <c r="D260" s="4334">
        <v>183.52045610553415</v>
      </c>
      <c r="E260" s="4335">
        <f>D260-D260*$B$4</f>
        <v>183.52045610553415</v>
      </c>
      <c r="F260" s="6086"/>
      <c r="G260" s="6086"/>
      <c r="H260" s="2590"/>
    </row>
    <row r="261" spans="1:8">
      <c r="A261" s="2750" t="s">
        <v>321</v>
      </c>
      <c r="B261" s="294"/>
      <c r="C261" s="294"/>
      <c r="D261" s="294"/>
      <c r="E261" s="294"/>
      <c r="F261" s="6086"/>
      <c r="G261" s="6086"/>
      <c r="H261" s="2590"/>
    </row>
    <row r="262" spans="1:8">
      <c r="A262" s="4340" t="s">
        <v>14002</v>
      </c>
      <c r="B262" s="4309" t="s">
        <v>4220</v>
      </c>
      <c r="C262" s="4309">
        <v>20</v>
      </c>
      <c r="D262" s="4334">
        <v>31.140397374908456</v>
      </c>
      <c r="E262" s="4335">
        <f>D262-D262*$B$4</f>
        <v>31.140397374908456</v>
      </c>
      <c r="F262" s="6086"/>
      <c r="G262" s="6086"/>
      <c r="H262" s="2590"/>
    </row>
    <row r="263" spans="1:8">
      <c r="A263" s="4309" t="s">
        <v>4122</v>
      </c>
      <c r="B263" s="4309" t="s">
        <v>4219</v>
      </c>
      <c r="C263" s="4309">
        <v>20</v>
      </c>
      <c r="D263" s="4334">
        <v>34.84809781940892</v>
      </c>
      <c r="E263" s="4335">
        <f>D263-D263*$B$4</f>
        <v>34.84809781940892</v>
      </c>
      <c r="F263" s="6086"/>
      <c r="G263" s="6086"/>
      <c r="H263" s="2590"/>
    </row>
    <row r="264" spans="1:8">
      <c r="A264" s="4309" t="s">
        <v>4121</v>
      </c>
      <c r="B264" s="4309" t="s">
        <v>4100</v>
      </c>
      <c r="C264" s="4309">
        <v>40</v>
      </c>
      <c r="D264" s="4334">
        <v>62.387953722201317</v>
      </c>
      <c r="E264" s="4335">
        <f>D264-D264*$B$4</f>
        <v>62.387953722201317</v>
      </c>
      <c r="F264" s="6086"/>
      <c r="G264" s="6086"/>
      <c r="H264" s="2590"/>
    </row>
    <row r="265" spans="1:8">
      <c r="A265" s="2750" t="s">
        <v>14003</v>
      </c>
      <c r="B265" s="294"/>
      <c r="C265" s="294"/>
      <c r="D265" s="294"/>
      <c r="E265" s="294"/>
      <c r="F265" s="6086"/>
      <c r="G265" s="6086"/>
      <c r="H265" s="2590"/>
    </row>
    <row r="266" spans="1:8">
      <c r="A266" s="4340" t="s">
        <v>14004</v>
      </c>
      <c r="B266" s="4309" t="s">
        <v>16392</v>
      </c>
      <c r="C266" s="4309">
        <v>50</v>
      </c>
      <c r="D266" s="4334">
        <v>61.209205025972842</v>
      </c>
      <c r="E266" s="4335">
        <f>D266-D266*$B$4</f>
        <v>61.209205025972842</v>
      </c>
      <c r="F266" s="6086"/>
      <c r="G266" s="6086"/>
      <c r="H266" s="2590"/>
    </row>
    <row r="267" spans="1:8">
      <c r="A267" s="2750" t="s">
        <v>4120</v>
      </c>
      <c r="B267" s="294"/>
      <c r="C267" s="294"/>
      <c r="D267" s="294"/>
      <c r="E267" s="294"/>
      <c r="F267" s="6086"/>
      <c r="G267" s="6086"/>
      <c r="H267" s="2590"/>
    </row>
    <row r="268" spans="1:8">
      <c r="A268" s="4309" t="s">
        <v>4119</v>
      </c>
      <c r="B268" s="4309" t="s">
        <v>4100</v>
      </c>
      <c r="C268" s="4309">
        <v>15</v>
      </c>
      <c r="D268" s="4334">
        <v>303.79568670979177</v>
      </c>
      <c r="E268" s="4335">
        <f>D268-D268*$B$4</f>
        <v>303.79568670979177</v>
      </c>
      <c r="F268" s="6086"/>
      <c r="G268" s="6086"/>
      <c r="H268" s="2590"/>
    </row>
    <row r="269" spans="1:8">
      <c r="A269" s="2750" t="s">
        <v>9959</v>
      </c>
      <c r="B269" s="294"/>
      <c r="C269" s="294"/>
      <c r="D269" s="294"/>
      <c r="E269" s="294"/>
      <c r="F269" s="6086"/>
      <c r="G269" s="6086"/>
      <c r="H269" s="2590"/>
    </row>
    <row r="270" spans="1:8">
      <c r="A270" s="4346" t="s">
        <v>9960</v>
      </c>
      <c r="B270" s="4309" t="s">
        <v>4219</v>
      </c>
      <c r="C270" s="4309">
        <v>50</v>
      </c>
      <c r="D270" s="4334">
        <v>84.927149999999983</v>
      </c>
      <c r="E270" s="4335">
        <f>D270-D270*$B$4</f>
        <v>84.927149999999983</v>
      </c>
      <c r="F270" s="6086"/>
      <c r="G270" s="6086"/>
      <c r="H270" s="2590"/>
    </row>
    <row r="271" spans="1:8">
      <c r="A271" s="4347" t="s">
        <v>9961</v>
      </c>
      <c r="B271" s="4309" t="s">
        <v>4100</v>
      </c>
      <c r="C271" s="4309">
        <v>40</v>
      </c>
      <c r="D271" s="4334">
        <v>128.06475</v>
      </c>
      <c r="E271" s="4335">
        <f>D271-D271*$B$4</f>
        <v>128.06475</v>
      </c>
      <c r="F271" s="6086"/>
      <c r="G271" s="6086"/>
      <c r="H271" s="2590"/>
    </row>
    <row r="272" spans="1:8">
      <c r="A272" s="4328"/>
      <c r="B272" s="288"/>
      <c r="C272" s="288"/>
      <c r="D272" s="294"/>
      <c r="E272" s="294"/>
      <c r="F272" s="6086"/>
      <c r="G272" s="6086"/>
      <c r="H272" s="2590"/>
    </row>
    <row r="273" spans="1:8" ht="36.75" customHeight="1">
      <c r="A273" s="8737" t="s">
        <v>17048</v>
      </c>
      <c r="B273" s="8737"/>
      <c r="C273" s="8737"/>
      <c r="D273" s="8737"/>
      <c r="E273" s="8737"/>
      <c r="F273" s="6086"/>
      <c r="G273" s="6086"/>
      <c r="H273" s="2590"/>
    </row>
    <row r="274" spans="1:8">
      <c r="A274" s="4460"/>
      <c r="B274" s="294"/>
      <c r="C274" s="294"/>
      <c r="D274" s="294"/>
      <c r="E274" s="294"/>
      <c r="F274" s="6086"/>
      <c r="G274" s="6086"/>
      <c r="H274" s="2590"/>
    </row>
    <row r="275" spans="1:8">
      <c r="A275" s="2750" t="s">
        <v>16393</v>
      </c>
      <c r="B275" s="294"/>
      <c r="C275" s="294"/>
      <c r="D275" s="294"/>
      <c r="E275" s="294"/>
      <c r="F275" s="6086"/>
      <c r="G275" s="6086"/>
      <c r="H275" s="2590"/>
    </row>
    <row r="276" spans="1:8">
      <c r="A276" s="4474" t="s">
        <v>17049</v>
      </c>
      <c r="B276" s="4348" t="s">
        <v>17050</v>
      </c>
      <c r="C276" s="4309">
        <v>30</v>
      </c>
      <c r="D276" s="4334">
        <v>296.49916768236085</v>
      </c>
      <c r="E276" s="4335">
        <f t="shared" ref="E276:E280" si="6">D276-D276*$B$4</f>
        <v>296.49916768236085</v>
      </c>
      <c r="F276" s="6086"/>
      <c r="G276" s="6086"/>
      <c r="H276" s="2590"/>
    </row>
    <row r="277" spans="1:8">
      <c r="A277" s="4474" t="s">
        <v>17051</v>
      </c>
      <c r="B277" s="4348" t="s">
        <v>17052</v>
      </c>
      <c r="C277" s="4309">
        <v>30</v>
      </c>
      <c r="D277" s="4334">
        <v>446.9198509240149</v>
      </c>
      <c r="E277" s="4335">
        <f t="shared" si="6"/>
        <v>446.9198509240149</v>
      </c>
      <c r="F277" s="6086"/>
      <c r="G277" s="6086"/>
      <c r="H277" s="2590"/>
    </row>
    <row r="278" spans="1:8">
      <c r="A278" s="4474" t="s">
        <v>17053</v>
      </c>
      <c r="B278" s="4348" t="s">
        <v>17054</v>
      </c>
      <c r="C278" s="4309">
        <v>30</v>
      </c>
      <c r="D278" s="4334">
        <v>837.54482358796497</v>
      </c>
      <c r="E278" s="4335">
        <f t="shared" si="6"/>
        <v>837.54482358796497</v>
      </c>
      <c r="F278" s="6086"/>
      <c r="G278" s="6086"/>
      <c r="H278" s="2590"/>
    </row>
    <row r="279" spans="1:8">
      <c r="A279" s="4474" t="s">
        <v>17055</v>
      </c>
      <c r="B279" s="4348" t="s">
        <v>17056</v>
      </c>
      <c r="C279" s="4309">
        <v>15</v>
      </c>
      <c r="D279" s="4334">
        <v>1224.5192751360751</v>
      </c>
      <c r="E279" s="4335">
        <f t="shared" si="6"/>
        <v>1224.5192751360751</v>
      </c>
      <c r="F279" s="6086"/>
      <c r="G279" s="6086"/>
      <c r="H279" s="2590"/>
    </row>
    <row r="280" spans="1:8">
      <c r="A280" s="4474" t="s">
        <v>17057</v>
      </c>
      <c r="B280" s="4348" t="s">
        <v>17058</v>
      </c>
      <c r="C280" s="4309">
        <v>15</v>
      </c>
      <c r="D280" s="4334">
        <v>2361.4452567610115</v>
      </c>
      <c r="E280" s="4335">
        <f t="shared" si="6"/>
        <v>2361.4452567610115</v>
      </c>
      <c r="F280" s="6086"/>
      <c r="G280" s="6086"/>
      <c r="H280" s="2590"/>
    </row>
    <row r="281" spans="1:8">
      <c r="A281" s="4474" t="s">
        <v>17059</v>
      </c>
      <c r="B281" s="4348" t="s">
        <v>17060</v>
      </c>
      <c r="C281" s="4309">
        <v>28</v>
      </c>
      <c r="D281" s="4334">
        <v>463.87</v>
      </c>
      <c r="E281" s="4335">
        <f>D281-D281*$B$4</f>
        <v>463.87</v>
      </c>
      <c r="F281" s="6086"/>
      <c r="G281" s="6086"/>
      <c r="H281" s="2590"/>
    </row>
    <row r="282" spans="1:8">
      <c r="A282" s="4474" t="s">
        <v>4110</v>
      </c>
      <c r="B282" s="4348" t="s">
        <v>17061</v>
      </c>
      <c r="C282" s="4309">
        <v>28</v>
      </c>
      <c r="D282" s="4334">
        <v>999.29</v>
      </c>
      <c r="E282" s="4335">
        <f>D282-D282*$B$4</f>
        <v>999.29</v>
      </c>
      <c r="F282" s="6086"/>
      <c r="G282" s="6086"/>
      <c r="H282" s="2590"/>
    </row>
    <row r="283" spans="1:8">
      <c r="A283" s="4474" t="s">
        <v>4109</v>
      </c>
      <c r="B283" s="4348" t="s">
        <v>17062</v>
      </c>
      <c r="C283" s="4309">
        <v>28</v>
      </c>
      <c r="D283" s="4334">
        <v>1859.37</v>
      </c>
      <c r="E283" s="4335">
        <f>D283-D283*$B$4</f>
        <v>1859.37</v>
      </c>
      <c r="F283" s="6086"/>
      <c r="G283" s="6086"/>
      <c r="H283" s="2590"/>
    </row>
    <row r="284" spans="1:8">
      <c r="A284" s="4474" t="s">
        <v>4108</v>
      </c>
      <c r="B284" s="4348" t="s">
        <v>17063</v>
      </c>
      <c r="C284" s="4309">
        <v>28</v>
      </c>
      <c r="D284" s="4334">
        <v>2703.52</v>
      </c>
      <c r="E284" s="4335">
        <f>D284-D284*$B$4</f>
        <v>2703.52</v>
      </c>
      <c r="F284" s="6086"/>
      <c r="G284" s="6086"/>
      <c r="H284" s="2590"/>
    </row>
    <row r="285" spans="1:8">
      <c r="A285" s="4474" t="s">
        <v>17064</v>
      </c>
      <c r="B285" s="4348" t="s">
        <v>17065</v>
      </c>
      <c r="C285" s="4309">
        <v>28</v>
      </c>
      <c r="D285" s="4334">
        <v>1585.59</v>
      </c>
      <c r="E285" s="4335">
        <f>D285-D285*$B$4</f>
        <v>1585.59</v>
      </c>
      <c r="F285" s="6086"/>
      <c r="G285" s="6086"/>
      <c r="H285" s="2590"/>
    </row>
    <row r="286" spans="1:8">
      <c r="A286" s="2750" t="s">
        <v>17066</v>
      </c>
      <c r="B286" s="294"/>
      <c r="C286" s="294"/>
      <c r="D286" s="294"/>
      <c r="E286" s="294"/>
      <c r="F286" s="6086"/>
      <c r="G286" s="6086"/>
      <c r="H286" s="2590"/>
    </row>
    <row r="287" spans="1:8">
      <c r="A287" s="4474" t="s">
        <v>17067</v>
      </c>
      <c r="B287" s="4348" t="s">
        <v>17068</v>
      </c>
      <c r="C287" s="4309">
        <v>20</v>
      </c>
      <c r="D287" s="4334">
        <v>154.15488729671264</v>
      </c>
      <c r="E287" s="4335">
        <f t="shared" ref="E287:E303" si="7">D287-D287*$B$4</f>
        <v>154.15488729671264</v>
      </c>
      <c r="F287" s="6086"/>
      <c r="G287" s="6086"/>
      <c r="H287" s="2590"/>
    </row>
    <row r="288" spans="1:8">
      <c r="A288" s="2750" t="s">
        <v>17069</v>
      </c>
      <c r="B288" s="294"/>
      <c r="C288" s="294"/>
      <c r="D288" s="294"/>
      <c r="E288" s="294"/>
      <c r="F288" s="6086"/>
      <c r="G288" s="6086"/>
      <c r="H288" s="2590"/>
    </row>
    <row r="289" spans="1:8">
      <c r="A289" s="4474" t="s">
        <v>17070</v>
      </c>
      <c r="B289" s="4348" t="s">
        <v>17071</v>
      </c>
      <c r="C289" s="4309">
        <v>20</v>
      </c>
      <c r="D289" s="4334">
        <v>154.15488729671264</v>
      </c>
      <c r="E289" s="4335">
        <f t="shared" si="7"/>
        <v>154.15488729671264</v>
      </c>
      <c r="F289" s="6086"/>
      <c r="G289" s="6086"/>
      <c r="H289" s="2590"/>
    </row>
    <row r="290" spans="1:8">
      <c r="A290" s="2750" t="s">
        <v>17072</v>
      </c>
      <c r="B290" s="294"/>
      <c r="C290" s="294"/>
      <c r="D290" s="294"/>
      <c r="E290" s="294"/>
      <c r="F290" s="6086"/>
      <c r="G290" s="6086"/>
      <c r="H290" s="2590"/>
    </row>
    <row r="291" spans="1:8">
      <c r="A291" s="4474" t="s">
        <v>17073</v>
      </c>
      <c r="B291" s="4348" t="s">
        <v>17074</v>
      </c>
      <c r="C291" s="4309">
        <v>20</v>
      </c>
      <c r="D291" s="4334">
        <v>154.15488729671264</v>
      </c>
      <c r="E291" s="4335">
        <f t="shared" si="7"/>
        <v>154.15488729671264</v>
      </c>
      <c r="F291" s="6086"/>
      <c r="G291" s="6086"/>
      <c r="H291" s="2590"/>
    </row>
    <row r="292" spans="1:8">
      <c r="A292" s="4474" t="s">
        <v>17075</v>
      </c>
      <c r="B292" s="4348" t="s">
        <v>17076</v>
      </c>
      <c r="C292" s="4309">
        <v>8</v>
      </c>
      <c r="D292" s="4334">
        <v>390.17959200000007</v>
      </c>
      <c r="E292" s="4335">
        <f>D292-D292*$B$4</f>
        <v>390.17959200000007</v>
      </c>
      <c r="F292" s="6086"/>
      <c r="G292" s="6086"/>
      <c r="H292" s="2590"/>
    </row>
    <row r="293" spans="1:8">
      <c r="A293" s="2750" t="s">
        <v>17077</v>
      </c>
      <c r="B293" s="294"/>
      <c r="C293" s="294"/>
      <c r="D293" s="294"/>
      <c r="E293" s="294"/>
      <c r="F293" s="6086"/>
      <c r="G293" s="6086"/>
      <c r="H293" s="2590"/>
    </row>
    <row r="294" spans="1:8">
      <c r="A294" s="4474" t="s">
        <v>17078</v>
      </c>
      <c r="B294" s="4348" t="s">
        <v>17079</v>
      </c>
      <c r="C294" s="4309">
        <v>20</v>
      </c>
      <c r="D294" s="4334">
        <v>154.19598978632649</v>
      </c>
      <c r="E294" s="4335">
        <f>D294-D294*$B$4</f>
        <v>154.19598978632649</v>
      </c>
      <c r="F294" s="6086"/>
      <c r="G294" s="6086"/>
      <c r="H294" s="2590"/>
    </row>
    <row r="295" spans="1:8">
      <c r="A295" s="4474" t="s">
        <v>17080</v>
      </c>
      <c r="B295" s="4348" t="s">
        <v>17081</v>
      </c>
      <c r="C295" s="4309">
        <v>8</v>
      </c>
      <c r="D295" s="4334">
        <v>390.17959200000007</v>
      </c>
      <c r="E295" s="4335">
        <f t="shared" si="7"/>
        <v>390.17959200000007</v>
      </c>
      <c r="F295" s="6086"/>
      <c r="G295" s="6086"/>
      <c r="H295" s="2590"/>
    </row>
    <row r="296" spans="1:8">
      <c r="A296" s="2750" t="s">
        <v>17082</v>
      </c>
      <c r="B296" s="294"/>
      <c r="C296" s="294"/>
      <c r="D296" s="294"/>
      <c r="E296" s="294"/>
      <c r="F296" s="6086"/>
      <c r="G296" s="6086"/>
      <c r="H296" s="2590"/>
    </row>
    <row r="297" spans="1:8">
      <c r="A297" s="4474" t="s">
        <v>17083</v>
      </c>
      <c r="B297" s="4348" t="s">
        <v>17084</v>
      </c>
      <c r="C297" s="4309">
        <v>15</v>
      </c>
      <c r="D297" s="4334">
        <v>265.9742102911685</v>
      </c>
      <c r="E297" s="4335">
        <f t="shared" si="7"/>
        <v>265.9742102911685</v>
      </c>
      <c r="F297" s="6086"/>
      <c r="G297" s="6086"/>
      <c r="H297" s="2590"/>
    </row>
    <row r="298" spans="1:8">
      <c r="A298" s="4474" t="s">
        <v>17085</v>
      </c>
      <c r="B298" s="4348" t="s">
        <v>17086</v>
      </c>
      <c r="C298" s="4309">
        <v>5</v>
      </c>
      <c r="D298" s="4334">
        <v>710.14538700000003</v>
      </c>
      <c r="E298" s="4335">
        <f t="shared" si="7"/>
        <v>710.14538700000003</v>
      </c>
      <c r="F298" s="6086"/>
      <c r="G298" s="6086"/>
      <c r="H298" s="2590"/>
    </row>
    <row r="299" spans="1:8">
      <c r="A299" s="4474" t="s">
        <v>17087</v>
      </c>
      <c r="B299" s="4348" t="s">
        <v>17088</v>
      </c>
      <c r="C299" s="4309">
        <v>4</v>
      </c>
      <c r="D299" s="4334">
        <v>831.62430000000006</v>
      </c>
      <c r="E299" s="4335">
        <f t="shared" si="7"/>
        <v>831.62430000000006</v>
      </c>
      <c r="F299" s="6086"/>
      <c r="G299" s="6086"/>
      <c r="H299" s="2590"/>
    </row>
    <row r="300" spans="1:8">
      <c r="A300" s="2750" t="s">
        <v>17089</v>
      </c>
      <c r="B300" s="294"/>
      <c r="C300" s="294"/>
      <c r="D300" s="294"/>
      <c r="E300" s="294"/>
      <c r="F300" s="6086"/>
      <c r="G300" s="6086"/>
      <c r="H300" s="2590"/>
    </row>
    <row r="301" spans="1:8">
      <c r="A301" s="4474" t="s">
        <v>17090</v>
      </c>
      <c r="B301" s="4348" t="s">
        <v>17091</v>
      </c>
      <c r="C301" s="4309">
        <v>20</v>
      </c>
      <c r="D301" s="4334">
        <v>265.9742102911685</v>
      </c>
      <c r="E301" s="4335">
        <f t="shared" si="7"/>
        <v>265.9742102911685</v>
      </c>
      <c r="F301" s="6086"/>
      <c r="G301" s="6086"/>
      <c r="H301" s="2590"/>
    </row>
    <row r="302" spans="1:8">
      <c r="A302" s="4474" t="s">
        <v>17092</v>
      </c>
      <c r="B302" s="4348" t="s">
        <v>17093</v>
      </c>
      <c r="C302" s="4309">
        <v>5</v>
      </c>
      <c r="D302" s="4334">
        <v>710.14538700000003</v>
      </c>
      <c r="E302" s="4335">
        <f t="shared" si="7"/>
        <v>710.14538700000003</v>
      </c>
      <c r="F302" s="6086"/>
      <c r="G302" s="6086"/>
      <c r="H302" s="2590"/>
    </row>
    <row r="303" spans="1:8">
      <c r="A303" s="4474" t="s">
        <v>17094</v>
      </c>
      <c r="B303" s="4348" t="s">
        <v>17095</v>
      </c>
      <c r="C303" s="4309">
        <v>4</v>
      </c>
      <c r="D303" s="4334">
        <v>831.62430000000006</v>
      </c>
      <c r="E303" s="4335">
        <f t="shared" si="7"/>
        <v>831.62430000000006</v>
      </c>
      <c r="F303" s="6086"/>
      <c r="G303" s="6086"/>
      <c r="H303" s="2590"/>
    </row>
    <row r="304" spans="1:8">
      <c r="A304" s="2750" t="s">
        <v>321</v>
      </c>
      <c r="B304" s="294"/>
      <c r="C304" s="294"/>
      <c r="D304" s="294"/>
      <c r="E304" s="294"/>
      <c r="F304" s="6086"/>
      <c r="G304" s="6086"/>
      <c r="H304" s="2590"/>
    </row>
    <row r="305" spans="1:8">
      <c r="A305" s="4474" t="s">
        <v>16404</v>
      </c>
      <c r="B305" s="4348" t="s">
        <v>4100</v>
      </c>
      <c r="C305" s="4309">
        <v>40</v>
      </c>
      <c r="D305" s="4334">
        <v>58.877513631055436</v>
      </c>
      <c r="E305" s="4335">
        <f>D305-D305*$B$4</f>
        <v>58.877513631055436</v>
      </c>
      <c r="F305" s="6086"/>
      <c r="G305" s="6086"/>
      <c r="H305" s="2590"/>
    </row>
    <row r="306" spans="1:8">
      <c r="A306" s="4474" t="s">
        <v>16405</v>
      </c>
      <c r="B306" s="4348" t="s">
        <v>4101</v>
      </c>
      <c r="C306" s="4309">
        <v>10</v>
      </c>
      <c r="D306" s="4334">
        <v>104.0633325</v>
      </c>
      <c r="E306" s="4335">
        <f>D306-D306*$B$4</f>
        <v>104.0633325</v>
      </c>
      <c r="F306" s="6086"/>
      <c r="G306" s="6086"/>
      <c r="H306" s="2590"/>
    </row>
    <row r="307" spans="1:8">
      <c r="A307" s="2750" t="s">
        <v>17096</v>
      </c>
      <c r="B307" s="294"/>
      <c r="C307" s="294"/>
      <c r="D307" s="294"/>
      <c r="E307" s="294"/>
      <c r="F307" s="6086"/>
      <c r="G307" s="6086"/>
      <c r="H307" s="2590"/>
    </row>
    <row r="308" spans="1:8">
      <c r="A308" s="4474" t="s">
        <v>17097</v>
      </c>
      <c r="B308" s="4348" t="s">
        <v>4100</v>
      </c>
      <c r="C308" s="4309">
        <v>20</v>
      </c>
      <c r="D308" s="4334">
        <v>301.7333762552106</v>
      </c>
      <c r="E308" s="4335">
        <f>D308-D308*$B$4</f>
        <v>301.7333762552106</v>
      </c>
      <c r="F308" s="6086"/>
      <c r="G308" s="6086"/>
      <c r="H308" s="2590"/>
    </row>
    <row r="309" spans="1:8">
      <c r="A309" s="4474" t="s">
        <v>17098</v>
      </c>
      <c r="B309" s="4348" t="s">
        <v>4101</v>
      </c>
      <c r="C309" s="4309">
        <v>6</v>
      </c>
      <c r="D309" s="4334">
        <v>1044.9017414999998</v>
      </c>
      <c r="E309" s="4335">
        <f>D309-D309*$B$4</f>
        <v>1044.9017414999998</v>
      </c>
      <c r="F309" s="6086"/>
      <c r="G309" s="6086"/>
      <c r="H309" s="2590"/>
    </row>
    <row r="310" spans="1:8">
      <c r="A310" s="2750" t="s">
        <v>17099</v>
      </c>
      <c r="B310" s="294"/>
      <c r="C310" s="294"/>
      <c r="D310" s="294"/>
      <c r="E310" s="294"/>
      <c r="F310" s="6086"/>
      <c r="G310" s="6086"/>
      <c r="H310" s="2590"/>
    </row>
    <row r="311" spans="1:8">
      <c r="A311" s="4474" t="s">
        <v>17100</v>
      </c>
      <c r="B311" s="4348" t="s">
        <v>4100</v>
      </c>
      <c r="C311" s="4309">
        <v>20</v>
      </c>
      <c r="D311" s="4334">
        <v>159.27214725363592</v>
      </c>
      <c r="E311" s="4335">
        <f>D311-D311*$B$4</f>
        <v>159.27214725363592</v>
      </c>
      <c r="F311" s="6086"/>
      <c r="G311" s="6086"/>
      <c r="H311" s="2590"/>
    </row>
    <row r="312" spans="1:8">
      <c r="A312" s="4474" t="s">
        <v>17101</v>
      </c>
      <c r="B312" s="4348" t="s">
        <v>4101</v>
      </c>
      <c r="C312" s="4309">
        <v>12</v>
      </c>
      <c r="D312" s="4334">
        <v>299.93622300000004</v>
      </c>
      <c r="E312" s="4335">
        <f>D312-D312*$B$4</f>
        <v>299.93622300000004</v>
      </c>
      <c r="F312" s="6086"/>
      <c r="G312" s="6086"/>
      <c r="H312" s="2590"/>
    </row>
    <row r="313" spans="1:8">
      <c r="A313" s="2750" t="s">
        <v>17102</v>
      </c>
      <c r="B313" s="294"/>
      <c r="C313" s="294"/>
      <c r="D313" s="294"/>
      <c r="E313" s="294"/>
      <c r="F313" s="6086"/>
      <c r="G313" s="6086"/>
      <c r="H313" s="2590"/>
    </row>
    <row r="314" spans="1:8">
      <c r="A314" s="4474" t="s">
        <v>17103</v>
      </c>
      <c r="B314" s="4348" t="s">
        <v>4100</v>
      </c>
      <c r="C314" s="4309">
        <v>20</v>
      </c>
      <c r="D314" s="4334">
        <v>159.27214725363592</v>
      </c>
      <c r="E314" s="4335">
        <f>D314-D314*$B$4</f>
        <v>159.27214725363592</v>
      </c>
      <c r="F314" s="6086"/>
      <c r="G314" s="6086"/>
      <c r="H314" s="2590"/>
    </row>
    <row r="315" spans="1:8">
      <c r="A315" s="2750" t="s">
        <v>17104</v>
      </c>
      <c r="B315" s="294"/>
      <c r="C315" s="294"/>
      <c r="D315" s="294"/>
      <c r="E315" s="294"/>
      <c r="F315" s="6086"/>
      <c r="G315" s="6086"/>
      <c r="H315" s="2590"/>
    </row>
    <row r="316" spans="1:8">
      <c r="A316" s="4474" t="s">
        <v>17105</v>
      </c>
      <c r="B316" s="4348" t="s">
        <v>17106</v>
      </c>
      <c r="C316" s="4309">
        <v>10</v>
      </c>
      <c r="D316" s="4334">
        <v>306.03553650000003</v>
      </c>
      <c r="E316" s="4335">
        <f>D316-D316*$B$4</f>
        <v>306.03553650000003</v>
      </c>
      <c r="F316" s="6086"/>
      <c r="G316" s="6086"/>
      <c r="H316" s="2590"/>
    </row>
    <row r="317" spans="1:8">
      <c r="A317" s="4328"/>
      <c r="B317" s="288"/>
      <c r="C317" s="288"/>
      <c r="D317" s="294"/>
      <c r="E317" s="294"/>
      <c r="F317" s="6086"/>
      <c r="G317" s="6086"/>
      <c r="H317" s="2590"/>
    </row>
    <row r="318" spans="1:8" ht="31.5" customHeight="1">
      <c r="A318" s="8737" t="s">
        <v>17107</v>
      </c>
      <c r="B318" s="8737"/>
      <c r="C318" s="8737"/>
      <c r="D318" s="8737"/>
      <c r="E318" s="8737"/>
      <c r="F318" s="6086"/>
      <c r="G318" s="6086"/>
      <c r="H318" s="2590"/>
    </row>
    <row r="319" spans="1:8">
      <c r="A319" s="4328"/>
      <c r="B319" s="288"/>
      <c r="C319" s="288"/>
      <c r="D319" s="294"/>
      <c r="E319" s="294"/>
      <c r="F319" s="6086"/>
      <c r="G319" s="6086"/>
      <c r="H319" s="2590"/>
    </row>
    <row r="320" spans="1:8">
      <c r="A320" s="4345" t="s">
        <v>75</v>
      </c>
      <c r="B320" s="4333" t="s">
        <v>337</v>
      </c>
      <c r="C320" s="4345" t="s">
        <v>77</v>
      </c>
      <c r="D320" s="4345" t="s">
        <v>4107</v>
      </c>
      <c r="E320" s="4345" t="s">
        <v>4107</v>
      </c>
      <c r="F320" s="6086"/>
      <c r="G320" s="6086"/>
      <c r="H320" s="2590"/>
    </row>
    <row r="321" spans="1:8">
      <c r="A321" s="2749" t="s">
        <v>16393</v>
      </c>
      <c r="B321" s="288"/>
      <c r="C321" s="294"/>
      <c r="D321" s="294"/>
      <c r="E321" s="294"/>
      <c r="F321" s="6086"/>
      <c r="G321" s="6086"/>
      <c r="H321" s="2590"/>
    </row>
    <row r="322" spans="1:8">
      <c r="A322" s="4309" t="s">
        <v>4114</v>
      </c>
      <c r="B322" s="4348" t="s">
        <v>16394</v>
      </c>
      <c r="C322" s="4309">
        <v>1</v>
      </c>
      <c r="D322" s="4334">
        <v>355.42</v>
      </c>
      <c r="E322" s="4335">
        <f t="shared" ref="E322:E332" si="8">D322-D322*$B$4</f>
        <v>355.42</v>
      </c>
      <c r="F322" s="6086"/>
      <c r="G322" s="6086"/>
      <c r="H322" s="2590"/>
    </row>
    <row r="323" spans="1:8">
      <c r="A323" s="4309" t="s">
        <v>4113</v>
      </c>
      <c r="B323" s="4348" t="s">
        <v>16395</v>
      </c>
      <c r="C323" s="4459">
        <v>1</v>
      </c>
      <c r="D323" s="4334">
        <v>533.94000000000005</v>
      </c>
      <c r="E323" s="4335">
        <f t="shared" si="8"/>
        <v>533.94000000000005</v>
      </c>
      <c r="F323" s="6086"/>
      <c r="G323" s="6086"/>
      <c r="H323" s="2590"/>
    </row>
    <row r="324" spans="1:8">
      <c r="A324" s="4309" t="s">
        <v>4112</v>
      </c>
      <c r="B324" s="4348" t="s">
        <v>16396</v>
      </c>
      <c r="C324" s="4309">
        <v>1</v>
      </c>
      <c r="D324" s="4334">
        <v>998.68</v>
      </c>
      <c r="E324" s="4335">
        <f t="shared" si="8"/>
        <v>998.68</v>
      </c>
      <c r="F324" s="6086"/>
      <c r="G324" s="6086"/>
      <c r="H324" s="2590"/>
    </row>
    <row r="325" spans="1:8">
      <c r="A325" s="4309" t="s">
        <v>4111</v>
      </c>
      <c r="B325" s="4348" t="s">
        <v>16397</v>
      </c>
      <c r="C325" s="4458">
        <v>1</v>
      </c>
      <c r="D325" s="4334">
        <v>1458.78</v>
      </c>
      <c r="E325" s="4335">
        <f t="shared" si="8"/>
        <v>1458.78</v>
      </c>
      <c r="F325" s="6086"/>
      <c r="G325" s="6086"/>
      <c r="H325" s="2590"/>
    </row>
    <row r="326" spans="1:8">
      <c r="A326" s="4475" t="s">
        <v>17059</v>
      </c>
      <c r="B326" s="4348" t="s">
        <v>17108</v>
      </c>
      <c r="C326" s="4458">
        <v>1</v>
      </c>
      <c r="D326" s="4334">
        <v>463.87</v>
      </c>
      <c r="E326" s="4335">
        <f t="shared" si="8"/>
        <v>463.87</v>
      </c>
      <c r="F326" s="6086"/>
      <c r="G326" s="6086"/>
      <c r="H326" s="2590"/>
    </row>
    <row r="327" spans="1:8">
      <c r="A327" s="4309" t="s">
        <v>4110</v>
      </c>
      <c r="B327" s="4348" t="s">
        <v>16398</v>
      </c>
      <c r="C327" s="4309">
        <v>1</v>
      </c>
      <c r="D327" s="4334">
        <v>999.29</v>
      </c>
      <c r="E327" s="4335">
        <f t="shared" si="8"/>
        <v>999.29</v>
      </c>
      <c r="F327" s="6086"/>
      <c r="G327" s="6086"/>
      <c r="H327" s="2590"/>
    </row>
    <row r="328" spans="1:8">
      <c r="A328" s="4309" t="s">
        <v>4109</v>
      </c>
      <c r="B328" s="4348" t="s">
        <v>16399</v>
      </c>
      <c r="C328" s="4309">
        <v>1</v>
      </c>
      <c r="D328" s="4334">
        <v>1859.37</v>
      </c>
      <c r="E328" s="4335">
        <f t="shared" si="8"/>
        <v>1859.37</v>
      </c>
      <c r="F328" s="6086"/>
      <c r="G328" s="6086"/>
      <c r="H328" s="2590"/>
    </row>
    <row r="329" spans="1:8">
      <c r="A329" s="4309" t="s">
        <v>4108</v>
      </c>
      <c r="B329" s="4348" t="s">
        <v>16400</v>
      </c>
      <c r="C329" s="4309">
        <v>1</v>
      </c>
      <c r="D329" s="4334">
        <v>2703.52</v>
      </c>
      <c r="E329" s="4335">
        <f t="shared" si="8"/>
        <v>2703.52</v>
      </c>
      <c r="F329" s="6086"/>
      <c r="G329" s="6086"/>
      <c r="H329" s="2590"/>
    </row>
    <row r="330" spans="1:8">
      <c r="A330" s="4309" t="s">
        <v>17064</v>
      </c>
      <c r="B330" s="4348" t="s">
        <v>17109</v>
      </c>
      <c r="C330" s="4309">
        <v>1</v>
      </c>
      <c r="D330" s="4334">
        <v>1585.59</v>
      </c>
      <c r="E330" s="4335">
        <f t="shared" si="8"/>
        <v>1585.59</v>
      </c>
      <c r="F330" s="6086"/>
      <c r="G330" s="6086"/>
      <c r="H330" s="2590"/>
    </row>
    <row r="331" spans="1:8">
      <c r="A331" s="4309" t="s">
        <v>17110</v>
      </c>
      <c r="B331" s="4348" t="s">
        <v>17111</v>
      </c>
      <c r="C331" s="4309">
        <v>1</v>
      </c>
      <c r="D331" s="4334">
        <v>2964.27</v>
      </c>
      <c r="E331" s="4335">
        <f t="shared" si="8"/>
        <v>2964.27</v>
      </c>
      <c r="F331" s="6086"/>
      <c r="G331" s="6086"/>
      <c r="H331" s="2590"/>
    </row>
    <row r="332" spans="1:8">
      <c r="A332" s="4309" t="s">
        <v>17112</v>
      </c>
      <c r="B332" s="4348" t="s">
        <v>17113</v>
      </c>
      <c r="C332" s="4309">
        <v>1</v>
      </c>
      <c r="D332" s="4334">
        <v>4301.26</v>
      </c>
      <c r="E332" s="4335">
        <f t="shared" si="8"/>
        <v>4301.26</v>
      </c>
      <c r="F332" s="6086"/>
      <c r="G332" s="6086"/>
      <c r="H332" s="2590"/>
    </row>
    <row r="333" spans="1:8">
      <c r="A333" s="2750" t="s">
        <v>4218</v>
      </c>
      <c r="B333" s="294"/>
      <c r="C333" s="294"/>
      <c r="D333" s="294"/>
      <c r="E333" s="294"/>
      <c r="F333" s="6086"/>
      <c r="G333" s="6086"/>
      <c r="H333" s="2590"/>
    </row>
    <row r="334" spans="1:8">
      <c r="A334" s="4476" t="s">
        <v>17114</v>
      </c>
      <c r="B334" s="4309" t="s">
        <v>4100</v>
      </c>
      <c r="C334" s="4309">
        <v>1</v>
      </c>
      <c r="D334" s="5628">
        <v>392.01</v>
      </c>
      <c r="E334" s="4335">
        <f t="shared" ref="E334:E335" si="9">D334-D334*$B$4</f>
        <v>392.01</v>
      </c>
      <c r="F334" s="6086"/>
      <c r="G334" s="6086"/>
      <c r="H334" s="2590"/>
    </row>
    <row r="335" spans="1:8">
      <c r="A335" s="4476" t="s">
        <v>17115</v>
      </c>
      <c r="B335" s="4309" t="s">
        <v>4101</v>
      </c>
      <c r="C335" s="4309">
        <v>1</v>
      </c>
      <c r="D335" s="5628">
        <v>854.34</v>
      </c>
      <c r="E335" s="4335">
        <f t="shared" si="9"/>
        <v>854.34</v>
      </c>
      <c r="F335" s="6086"/>
      <c r="G335" s="6086"/>
      <c r="H335" s="2590"/>
    </row>
    <row r="336" spans="1:8">
      <c r="A336" s="2750" t="s">
        <v>4215</v>
      </c>
      <c r="B336" s="294"/>
      <c r="C336" s="294"/>
      <c r="D336" s="294"/>
      <c r="E336" s="294"/>
      <c r="F336" s="6086"/>
      <c r="G336" s="6086"/>
      <c r="H336" s="2590"/>
    </row>
    <row r="337" spans="1:8">
      <c r="A337" s="4476" t="s">
        <v>17116</v>
      </c>
      <c r="B337" s="4309" t="s">
        <v>4100</v>
      </c>
      <c r="C337" s="4309">
        <v>1</v>
      </c>
      <c r="D337" s="5628">
        <v>907.61</v>
      </c>
      <c r="E337" s="4335">
        <f t="shared" ref="E337:E338" si="10">D337-D337*$B$4</f>
        <v>907.61</v>
      </c>
      <c r="F337" s="6086"/>
      <c r="G337" s="6086"/>
      <c r="H337" s="2590"/>
    </row>
    <row r="338" spans="1:8">
      <c r="A338" s="4476" t="s">
        <v>17117</v>
      </c>
      <c r="B338" s="4309" t="s">
        <v>4101</v>
      </c>
      <c r="C338" s="4309">
        <v>1</v>
      </c>
      <c r="D338" s="5628">
        <v>415.46</v>
      </c>
      <c r="E338" s="4335">
        <f t="shared" si="10"/>
        <v>415.46</v>
      </c>
      <c r="F338" s="6086"/>
      <c r="G338" s="6086"/>
      <c r="H338" s="2590"/>
    </row>
    <row r="339" spans="1:8">
      <c r="A339" s="2750" t="s">
        <v>4106</v>
      </c>
      <c r="B339" s="294"/>
      <c r="C339" s="294"/>
      <c r="D339" s="294"/>
      <c r="E339" s="294"/>
      <c r="F339" s="6086"/>
      <c r="G339" s="6086"/>
      <c r="H339" s="2590"/>
    </row>
    <row r="340" spans="1:8">
      <c r="A340" s="4309" t="s">
        <v>13837</v>
      </c>
      <c r="B340" s="4309" t="s">
        <v>4100</v>
      </c>
      <c r="C340" s="4309">
        <v>1</v>
      </c>
      <c r="D340" s="4334">
        <v>248.41199999999998</v>
      </c>
      <c r="E340" s="4335">
        <f>D340-D340*$B$4</f>
        <v>248.41199999999998</v>
      </c>
      <c r="F340" s="6086"/>
      <c r="G340" s="6086"/>
      <c r="H340" s="2590"/>
    </row>
    <row r="341" spans="1:8">
      <c r="A341" s="4309" t="s">
        <v>13838</v>
      </c>
      <c r="B341" s="4309" t="s">
        <v>4101</v>
      </c>
      <c r="C341" s="4309">
        <v>1</v>
      </c>
      <c r="D341" s="4334">
        <v>629.20800000000008</v>
      </c>
      <c r="E341" s="4335">
        <f>D341-D341*$B$4</f>
        <v>629.20800000000008</v>
      </c>
      <c r="F341" s="6086"/>
      <c r="G341" s="6086"/>
      <c r="H341" s="2590"/>
    </row>
    <row r="342" spans="1:8">
      <c r="A342" s="4309" t="s">
        <v>17118</v>
      </c>
      <c r="B342" s="4309" t="s">
        <v>17119</v>
      </c>
      <c r="C342" s="4309">
        <v>1</v>
      </c>
      <c r="D342" s="5628">
        <v>1957.96</v>
      </c>
      <c r="E342" s="4335">
        <f>D342-D342*$B$4</f>
        <v>1957.96</v>
      </c>
      <c r="F342" s="6086"/>
      <c r="G342" s="6086"/>
      <c r="H342" s="2590"/>
    </row>
    <row r="343" spans="1:8">
      <c r="A343" s="2750" t="s">
        <v>4105</v>
      </c>
      <c r="B343" s="294"/>
      <c r="C343" s="294"/>
      <c r="D343" s="294"/>
      <c r="E343" s="294"/>
      <c r="F343" s="6086"/>
      <c r="G343" s="6086"/>
      <c r="H343" s="2590"/>
    </row>
    <row r="344" spans="1:8">
      <c r="A344" s="4309" t="s">
        <v>13836</v>
      </c>
      <c r="B344" s="4309" t="s">
        <v>4100</v>
      </c>
      <c r="C344" s="4309">
        <v>1</v>
      </c>
      <c r="D344" s="4334">
        <v>327.25199999999995</v>
      </c>
      <c r="E344" s="4335">
        <f>D344-D344*$B$4</f>
        <v>327.25199999999995</v>
      </c>
      <c r="F344" s="6086"/>
      <c r="G344" s="6086"/>
      <c r="H344" s="2590"/>
    </row>
    <row r="345" spans="1:8">
      <c r="A345" s="4309" t="s">
        <v>13835</v>
      </c>
      <c r="B345" s="4309" t="s">
        <v>4101</v>
      </c>
      <c r="C345" s="4309">
        <v>1</v>
      </c>
      <c r="D345" s="4334">
        <v>789.096</v>
      </c>
      <c r="E345" s="4335">
        <f>D345-D345*$B$4</f>
        <v>789.096</v>
      </c>
      <c r="F345" s="6086"/>
      <c r="G345" s="6086"/>
      <c r="H345" s="2590"/>
    </row>
    <row r="346" spans="1:8">
      <c r="A346" s="4309" t="s">
        <v>17120</v>
      </c>
      <c r="B346" s="4309" t="s">
        <v>17119</v>
      </c>
      <c r="C346" s="4309">
        <v>1</v>
      </c>
      <c r="D346" s="5628">
        <v>2435.19</v>
      </c>
      <c r="E346" s="4335">
        <f>D346-D346*$B$4</f>
        <v>2435.19</v>
      </c>
      <c r="F346" s="6086"/>
      <c r="G346" s="6086"/>
      <c r="H346" s="2590"/>
    </row>
    <row r="347" spans="1:8">
      <c r="A347" s="2750" t="s">
        <v>4104</v>
      </c>
      <c r="B347" s="294"/>
      <c r="C347" s="4327"/>
      <c r="D347" s="5627"/>
      <c r="E347" s="4457"/>
      <c r="F347" s="6086"/>
      <c r="G347" s="6086"/>
      <c r="H347" s="2590"/>
    </row>
    <row r="348" spans="1:8">
      <c r="A348" s="4309" t="s">
        <v>13834</v>
      </c>
      <c r="B348" s="4309" t="s">
        <v>16401</v>
      </c>
      <c r="C348" s="4309">
        <v>1</v>
      </c>
      <c r="D348" s="4334">
        <v>601.55999999999995</v>
      </c>
      <c r="E348" s="4335">
        <f>D348-D348*$B$4</f>
        <v>601.55999999999995</v>
      </c>
      <c r="F348" s="6086"/>
      <c r="G348" s="6086"/>
      <c r="H348" s="2590"/>
    </row>
    <row r="349" spans="1:8">
      <c r="A349" s="4309" t="s">
        <v>13833</v>
      </c>
      <c r="B349" s="4309" t="s">
        <v>16402</v>
      </c>
      <c r="C349" s="4309">
        <v>1</v>
      </c>
      <c r="D349" s="4334">
        <v>996.49199999999996</v>
      </c>
      <c r="E349" s="4335">
        <f>D349-D349*$B$4</f>
        <v>996.49199999999996</v>
      </c>
      <c r="F349" s="6086"/>
      <c r="G349" s="6086"/>
      <c r="H349" s="2590"/>
    </row>
    <row r="350" spans="1:8">
      <c r="A350" s="4309" t="s">
        <v>13832</v>
      </c>
      <c r="B350" s="4309" t="s">
        <v>16403</v>
      </c>
      <c r="C350" s="4309">
        <v>1</v>
      </c>
      <c r="D350" s="4334">
        <v>1469.8920000000001</v>
      </c>
      <c r="E350" s="4335">
        <f>D350-D350*$B$4</f>
        <v>1469.8920000000001</v>
      </c>
      <c r="F350" s="6086"/>
      <c r="G350" s="6086"/>
      <c r="H350" s="2590"/>
    </row>
    <row r="351" spans="1:8">
      <c r="A351" s="4309" t="s">
        <v>17121</v>
      </c>
      <c r="B351" s="4309" t="s">
        <v>17122</v>
      </c>
      <c r="C351" s="4309">
        <v>1</v>
      </c>
      <c r="D351" s="5628">
        <v>3355.59</v>
      </c>
      <c r="E351" s="4335">
        <f t="shared" ref="E351:E353" si="11">D351-D351*$B$4</f>
        <v>3355.59</v>
      </c>
      <c r="F351" s="6086"/>
      <c r="G351" s="6086"/>
      <c r="H351" s="2590"/>
    </row>
    <row r="352" spans="1:8">
      <c r="A352" s="4309" t="s">
        <v>17123</v>
      </c>
      <c r="B352" s="4309" t="s">
        <v>17124</v>
      </c>
      <c r="C352" s="4309">
        <v>1</v>
      </c>
      <c r="D352" s="5628">
        <v>3291.66</v>
      </c>
      <c r="E352" s="4335">
        <f t="shared" si="11"/>
        <v>3291.66</v>
      </c>
      <c r="F352" s="6086"/>
      <c r="G352" s="6086"/>
      <c r="H352" s="2590"/>
    </row>
    <row r="353" spans="1:8">
      <c r="A353" s="4309" t="s">
        <v>17125</v>
      </c>
      <c r="B353" s="4309" t="s">
        <v>17126</v>
      </c>
      <c r="C353" s="4309">
        <v>1</v>
      </c>
      <c r="D353" s="5628">
        <v>4348.41</v>
      </c>
      <c r="E353" s="4335">
        <f t="shared" si="11"/>
        <v>4348.41</v>
      </c>
      <c r="F353" s="6086"/>
      <c r="G353" s="6086"/>
      <c r="H353" s="2590"/>
    </row>
    <row r="354" spans="1:8">
      <c r="A354" s="2750" t="s">
        <v>4103</v>
      </c>
      <c r="B354" s="294"/>
      <c r="C354" s="294"/>
      <c r="D354" s="294"/>
      <c r="E354" s="294"/>
      <c r="F354" s="6086"/>
      <c r="G354" s="6086"/>
      <c r="H354" s="2590"/>
    </row>
    <row r="355" spans="1:8">
      <c r="A355" s="4309" t="s">
        <v>13831</v>
      </c>
      <c r="B355" s="4309" t="s">
        <v>16401</v>
      </c>
      <c r="C355" s="4309">
        <v>1</v>
      </c>
      <c r="D355" s="4334">
        <v>438.34800000000001</v>
      </c>
      <c r="E355" s="4335">
        <f>D355-D355*$B$4</f>
        <v>438.34800000000001</v>
      </c>
      <c r="F355" s="6086"/>
      <c r="G355" s="6086"/>
      <c r="H355" s="2590"/>
    </row>
    <row r="356" spans="1:8">
      <c r="A356" s="4309" t="s">
        <v>13830</v>
      </c>
      <c r="B356" s="4309" t="s">
        <v>16402</v>
      </c>
      <c r="C356" s="4309">
        <v>1</v>
      </c>
      <c r="D356" s="4334">
        <v>896.54399999999998</v>
      </c>
      <c r="E356" s="4335">
        <f>D356-D356*$B$4</f>
        <v>896.54399999999998</v>
      </c>
      <c r="F356" s="6086"/>
      <c r="G356" s="6086"/>
      <c r="H356" s="2590"/>
    </row>
    <row r="357" spans="1:8">
      <c r="A357" s="4309" t="s">
        <v>13829</v>
      </c>
      <c r="B357" s="4309" t="s">
        <v>16403</v>
      </c>
      <c r="C357" s="4309">
        <v>1</v>
      </c>
      <c r="D357" s="4334">
        <v>1048.548</v>
      </c>
      <c r="E357" s="4335">
        <f>D357-D357*$B$4</f>
        <v>1048.548</v>
      </c>
      <c r="F357" s="6086"/>
      <c r="G357" s="6086"/>
      <c r="H357" s="2590"/>
    </row>
    <row r="358" spans="1:8">
      <c r="A358" s="4309" t="s">
        <v>17127</v>
      </c>
      <c r="B358" s="4309" t="s">
        <v>17122</v>
      </c>
      <c r="C358" s="4309">
        <v>1</v>
      </c>
      <c r="D358" s="5628">
        <v>2682.33</v>
      </c>
      <c r="E358" s="4335">
        <f t="shared" ref="E358:E360" si="12">D358-D358*$B$4</f>
        <v>2682.33</v>
      </c>
      <c r="F358" s="6086"/>
      <c r="G358" s="6086"/>
      <c r="H358" s="2590"/>
    </row>
    <row r="359" spans="1:8">
      <c r="A359" s="4309" t="s">
        <v>17128</v>
      </c>
      <c r="B359" s="4309" t="s">
        <v>17124</v>
      </c>
      <c r="C359" s="4309">
        <v>1</v>
      </c>
      <c r="D359" s="5628">
        <v>3170.22</v>
      </c>
      <c r="E359" s="4335">
        <f t="shared" si="12"/>
        <v>3170.22</v>
      </c>
      <c r="F359" s="6086"/>
      <c r="G359" s="6086"/>
      <c r="H359" s="2590"/>
    </row>
    <row r="360" spans="1:8">
      <c r="A360" s="4309" t="s">
        <v>17129</v>
      </c>
      <c r="B360" s="4309" t="s">
        <v>17126</v>
      </c>
      <c r="C360" s="4309">
        <v>1</v>
      </c>
      <c r="D360" s="5628">
        <v>3543.06</v>
      </c>
      <c r="E360" s="4335">
        <f t="shared" si="12"/>
        <v>3543.06</v>
      </c>
      <c r="F360" s="6086"/>
      <c r="G360" s="6086"/>
      <c r="H360" s="2590"/>
    </row>
    <row r="361" spans="1:8">
      <c r="A361" s="2750" t="s">
        <v>339</v>
      </c>
      <c r="B361" s="294"/>
      <c r="C361" s="294"/>
      <c r="D361" s="1046"/>
      <c r="E361" s="1046"/>
      <c r="F361" s="6086"/>
      <c r="G361" s="6086"/>
      <c r="H361" s="2590"/>
    </row>
    <row r="362" spans="1:8">
      <c r="A362" s="4309" t="s">
        <v>13828</v>
      </c>
      <c r="B362" s="4309" t="s">
        <v>4100</v>
      </c>
      <c r="C362" s="4309">
        <v>1</v>
      </c>
      <c r="D362" s="4334">
        <v>233.148</v>
      </c>
      <c r="E362" s="4335">
        <f>D362-D362*$B$4</f>
        <v>233.148</v>
      </c>
      <c r="F362" s="6086"/>
      <c r="G362" s="6086"/>
      <c r="H362" s="2590"/>
    </row>
    <row r="363" spans="1:8">
      <c r="A363" s="4309" t="s">
        <v>13826</v>
      </c>
      <c r="B363" s="4309" t="s">
        <v>4101</v>
      </c>
      <c r="C363" s="4309">
        <v>1</v>
      </c>
      <c r="D363" s="4334">
        <v>550.03200000000004</v>
      </c>
      <c r="E363" s="4335">
        <f>D363-D363*$B$4</f>
        <v>550.03200000000004</v>
      </c>
      <c r="F363" s="6086"/>
      <c r="G363" s="6086"/>
      <c r="H363" s="2590"/>
    </row>
    <row r="364" spans="1:8">
      <c r="A364" s="4309" t="s">
        <v>17130</v>
      </c>
      <c r="B364" s="4309" t="s">
        <v>17119</v>
      </c>
      <c r="C364" s="4309">
        <v>1</v>
      </c>
      <c r="D364" s="5628">
        <v>1610.68</v>
      </c>
      <c r="E364" s="4335">
        <f>D364-D364*$B$4</f>
        <v>1610.68</v>
      </c>
      <c r="F364" s="6086"/>
      <c r="G364" s="6086"/>
      <c r="H364" s="2590"/>
    </row>
    <row r="365" spans="1:8">
      <c r="A365" s="2750" t="s">
        <v>624</v>
      </c>
      <c r="B365" s="294"/>
      <c r="C365" s="4327"/>
      <c r="D365" s="4327"/>
      <c r="E365" s="4457"/>
      <c r="F365" s="6086"/>
      <c r="G365" s="6086"/>
      <c r="H365" s="2590"/>
    </row>
    <row r="366" spans="1:8">
      <c r="A366" s="4309" t="s">
        <v>13825</v>
      </c>
      <c r="B366" s="4309" t="s">
        <v>4100</v>
      </c>
      <c r="C366" s="4309">
        <v>1</v>
      </c>
      <c r="D366" s="4334">
        <v>233.22</v>
      </c>
      <c r="E366" s="4335">
        <f>D366-D366*$B$4</f>
        <v>233.22</v>
      </c>
      <c r="F366" s="6086"/>
      <c r="G366" s="6086"/>
      <c r="H366" s="2590"/>
    </row>
    <row r="367" spans="1:8">
      <c r="A367" s="4309" t="s">
        <v>13824</v>
      </c>
      <c r="B367" s="4309" t="s">
        <v>4101</v>
      </c>
      <c r="C367" s="4309">
        <v>1</v>
      </c>
      <c r="D367" s="4334">
        <v>550.03200000000004</v>
      </c>
      <c r="E367" s="4335">
        <f>D367-D367*$B$4</f>
        <v>550.03200000000004</v>
      </c>
      <c r="F367" s="6086"/>
      <c r="G367" s="6086"/>
      <c r="H367" s="2590"/>
    </row>
    <row r="368" spans="1:8">
      <c r="A368" s="4309" t="s">
        <v>17131</v>
      </c>
      <c r="B368" s="4309" t="s">
        <v>17119</v>
      </c>
      <c r="C368" s="4309">
        <v>1</v>
      </c>
      <c r="D368" s="5628">
        <v>1568.07</v>
      </c>
      <c r="E368" s="4335">
        <f>D368-D368*$B$4</f>
        <v>1568.07</v>
      </c>
      <c r="F368" s="6086"/>
      <c r="G368" s="6086"/>
      <c r="H368" s="2590"/>
    </row>
    <row r="369" spans="1:8">
      <c r="A369" s="2750" t="s">
        <v>4102</v>
      </c>
      <c r="B369" s="294"/>
      <c r="C369" s="4327"/>
      <c r="D369" s="5627"/>
      <c r="E369" s="4457"/>
      <c r="F369" s="6086"/>
      <c r="G369" s="6086"/>
      <c r="H369" s="2590"/>
    </row>
    <row r="370" spans="1:8">
      <c r="A370" s="4309" t="s">
        <v>17132</v>
      </c>
      <c r="B370" s="4309" t="s">
        <v>4100</v>
      </c>
      <c r="C370" s="4309">
        <v>1</v>
      </c>
      <c r="D370" s="4334">
        <v>467.916</v>
      </c>
      <c r="E370" s="4335">
        <f>D370-D370*$B$4</f>
        <v>467.916</v>
      </c>
      <c r="F370" s="6086"/>
      <c r="G370" s="6086"/>
      <c r="H370" s="2590"/>
    </row>
    <row r="371" spans="1:8">
      <c r="A371" s="4309" t="s">
        <v>12857</v>
      </c>
      <c r="B371" s="4309" t="s">
        <v>4101</v>
      </c>
      <c r="C371" s="4309">
        <v>1</v>
      </c>
      <c r="D371" s="4334">
        <v>2181.083076923077</v>
      </c>
      <c r="E371" s="4335">
        <f>D371-D371*$B$4</f>
        <v>2181.083076923077</v>
      </c>
      <c r="F371" s="6086"/>
      <c r="G371" s="6086"/>
      <c r="H371" s="2590"/>
    </row>
    <row r="372" spans="1:8">
      <c r="A372" s="4309" t="s">
        <v>17133</v>
      </c>
      <c r="B372" s="4309" t="s">
        <v>17119</v>
      </c>
      <c r="C372" s="4309">
        <v>1</v>
      </c>
      <c r="D372" s="5628">
        <v>2991.27</v>
      </c>
      <c r="E372" s="4335">
        <f>D372-D372*$B$4</f>
        <v>2991.27</v>
      </c>
      <c r="F372" s="6086"/>
      <c r="G372" s="6086"/>
      <c r="H372" s="2590"/>
    </row>
    <row r="373" spans="1:8">
      <c r="A373" s="2750" t="s">
        <v>2577</v>
      </c>
      <c r="B373" s="294"/>
      <c r="C373" s="294"/>
      <c r="D373" s="294"/>
      <c r="E373" s="294"/>
      <c r="F373" s="6086"/>
      <c r="G373" s="6086"/>
      <c r="H373" s="2590"/>
    </row>
    <row r="374" spans="1:8">
      <c r="A374" s="4476" t="s">
        <v>17134</v>
      </c>
      <c r="B374" s="4309" t="s">
        <v>4100</v>
      </c>
      <c r="C374" s="4309">
        <v>1</v>
      </c>
      <c r="D374" s="5628">
        <v>2817.67</v>
      </c>
      <c r="E374" s="4335">
        <f>D374-D374*$B$4</f>
        <v>2817.67</v>
      </c>
      <c r="F374" s="6086"/>
      <c r="G374" s="6086"/>
      <c r="H374" s="2590"/>
    </row>
    <row r="375" spans="1:8">
      <c r="A375" s="4476" t="s">
        <v>7808</v>
      </c>
      <c r="B375" s="4309" t="s">
        <v>4100</v>
      </c>
      <c r="C375" s="4309">
        <v>1</v>
      </c>
      <c r="D375" s="5628">
        <v>4950.59</v>
      </c>
      <c r="E375" s="4335">
        <f>D375-D375*$B$4</f>
        <v>4950.59</v>
      </c>
      <c r="F375" s="6086"/>
      <c r="G375" s="6086"/>
      <c r="H375" s="2590"/>
    </row>
    <row r="376" spans="1:8">
      <c r="A376" s="4476" t="s">
        <v>12858</v>
      </c>
      <c r="B376" s="4309" t="s">
        <v>4101</v>
      </c>
      <c r="C376" s="4309">
        <v>1</v>
      </c>
      <c r="D376" s="5628">
        <v>8994.82</v>
      </c>
      <c r="E376" s="4335">
        <f>D376-D376*$B$4</f>
        <v>8994.82</v>
      </c>
      <c r="F376" s="6086"/>
      <c r="G376" s="6086"/>
      <c r="H376" s="2590"/>
    </row>
    <row r="377" spans="1:8">
      <c r="A377" s="2750" t="s">
        <v>321</v>
      </c>
      <c r="B377" s="294"/>
      <c r="C377" s="4457"/>
      <c r="D377" s="5627"/>
      <c r="E377" s="4457"/>
      <c r="F377" s="6086"/>
      <c r="G377" s="6086"/>
      <c r="H377" s="2590"/>
    </row>
    <row r="378" spans="1:8">
      <c r="A378" s="4476" t="s">
        <v>17135</v>
      </c>
      <c r="B378" s="4309" t="s">
        <v>17119</v>
      </c>
      <c r="C378" s="4309">
        <v>1</v>
      </c>
      <c r="D378" s="5628">
        <v>743.56</v>
      </c>
      <c r="E378" s="4335">
        <f>D378-D378*$B$4</f>
        <v>743.56</v>
      </c>
      <c r="F378" s="6086"/>
      <c r="G378" s="6086"/>
      <c r="H378" s="2590"/>
    </row>
    <row r="379" spans="1:8">
      <c r="A379" s="2750" t="s">
        <v>17136</v>
      </c>
      <c r="B379" s="294"/>
      <c r="C379" s="4457"/>
      <c r="D379" s="5627"/>
      <c r="E379" s="4457"/>
      <c r="F379" s="6086"/>
      <c r="G379" s="6086"/>
      <c r="H379" s="2590"/>
    </row>
    <row r="380" spans="1:8">
      <c r="A380" s="4309" t="s">
        <v>13827</v>
      </c>
      <c r="B380" s="4309" t="s">
        <v>16402</v>
      </c>
      <c r="C380" s="4309">
        <v>1</v>
      </c>
      <c r="D380" s="4334">
        <v>548.11199999999997</v>
      </c>
      <c r="E380" s="4335">
        <f>D380-D380*$B$4</f>
        <v>548.11199999999997</v>
      </c>
      <c r="F380" s="6086"/>
      <c r="G380" s="6086"/>
      <c r="H380" s="2590"/>
    </row>
    <row r="381" spans="1:8">
      <c r="A381" s="4476" t="s">
        <v>17137</v>
      </c>
      <c r="B381" s="4309" t="s">
        <v>17124</v>
      </c>
      <c r="C381" s="4309">
        <v>1</v>
      </c>
      <c r="D381" s="5628">
        <v>1293.23</v>
      </c>
      <c r="E381" s="4335">
        <f>D381-D381*$B$4</f>
        <v>1293.23</v>
      </c>
      <c r="F381" s="6086"/>
      <c r="G381" s="6086"/>
      <c r="H381" s="2590"/>
    </row>
    <row r="382" spans="1:8">
      <c r="A382" s="2750" t="s">
        <v>17138</v>
      </c>
      <c r="B382" s="4457"/>
      <c r="C382" s="4457"/>
      <c r="D382" s="5627"/>
      <c r="E382" s="4457"/>
      <c r="F382" s="6086"/>
      <c r="G382" s="6086"/>
      <c r="H382" s="2590"/>
    </row>
    <row r="383" spans="1:8">
      <c r="A383" s="4476">
        <v>20440</v>
      </c>
      <c r="B383" s="4309" t="s">
        <v>17139</v>
      </c>
      <c r="C383" s="4309">
        <v>1</v>
      </c>
      <c r="D383" s="4335">
        <v>660.12</v>
      </c>
      <c r="E383" s="4335">
        <f t="shared" ref="E383:E391" si="13">D383-D383*$B$4</f>
        <v>660.12</v>
      </c>
      <c r="F383" s="6086"/>
      <c r="G383" s="6086"/>
      <c r="H383" s="2590"/>
    </row>
    <row r="384" spans="1:8">
      <c r="A384" s="4476">
        <v>22440</v>
      </c>
      <c r="B384" s="4309" t="s">
        <v>17140</v>
      </c>
      <c r="C384" s="4309">
        <v>1</v>
      </c>
      <c r="D384" s="4335">
        <v>1081.896</v>
      </c>
      <c r="E384" s="4335">
        <f t="shared" si="13"/>
        <v>1081.896</v>
      </c>
      <c r="F384" s="6086"/>
      <c r="G384" s="6086"/>
      <c r="H384" s="2590"/>
    </row>
    <row r="385" spans="1:8">
      <c r="A385" s="4476">
        <v>23440</v>
      </c>
      <c r="B385" s="4309" t="s">
        <v>17141</v>
      </c>
      <c r="C385" s="4309">
        <v>1</v>
      </c>
      <c r="D385" s="4335">
        <v>3396.3120000000004</v>
      </c>
      <c r="E385" s="4335">
        <f t="shared" si="13"/>
        <v>3396.3120000000004</v>
      </c>
      <c r="F385" s="6086"/>
      <c r="G385" s="6086"/>
      <c r="H385" s="2590"/>
    </row>
    <row r="386" spans="1:8">
      <c r="A386" s="2750" t="s">
        <v>17142</v>
      </c>
      <c r="B386" s="567"/>
      <c r="C386" s="4457"/>
      <c r="D386" s="5627"/>
      <c r="E386" s="4457"/>
      <c r="F386" s="6086"/>
      <c r="G386" s="6086"/>
      <c r="H386" s="2590"/>
    </row>
    <row r="387" spans="1:8">
      <c r="A387" s="4476">
        <v>22460</v>
      </c>
      <c r="B387" s="4309" t="s">
        <v>4101</v>
      </c>
      <c r="C387" s="4309">
        <v>1</v>
      </c>
      <c r="D387" s="4335">
        <v>618.21599999999989</v>
      </c>
      <c r="E387" s="4335">
        <f t="shared" si="13"/>
        <v>618.21599999999989</v>
      </c>
      <c r="F387" s="6086"/>
      <c r="G387" s="6086"/>
      <c r="H387" s="2590"/>
    </row>
    <row r="388" spans="1:8">
      <c r="A388" s="4476">
        <v>23460</v>
      </c>
      <c r="B388" s="4309" t="s">
        <v>17119</v>
      </c>
      <c r="C388" s="4309"/>
      <c r="D388" s="4335">
        <v>1159.2239999999999</v>
      </c>
      <c r="E388" s="4335">
        <f t="shared" si="13"/>
        <v>1159.2239999999999</v>
      </c>
      <c r="F388" s="6086"/>
      <c r="G388" s="6086"/>
      <c r="H388" s="2590"/>
    </row>
    <row r="389" spans="1:8">
      <c r="A389" s="2750" t="s">
        <v>17143</v>
      </c>
      <c r="B389" s="4457"/>
      <c r="C389" s="4457"/>
      <c r="D389" s="4457"/>
      <c r="E389" s="4457"/>
      <c r="F389" s="6086"/>
      <c r="G389" s="6086"/>
      <c r="H389" s="2590"/>
    </row>
    <row r="390" spans="1:8">
      <c r="A390" s="4476">
        <v>20410</v>
      </c>
      <c r="B390" s="4309" t="s">
        <v>17144</v>
      </c>
      <c r="C390" s="4309">
        <v>1</v>
      </c>
      <c r="D390" s="4335">
        <v>1385.1599999999999</v>
      </c>
      <c r="E390" s="4335">
        <f t="shared" si="13"/>
        <v>1385.1599999999999</v>
      </c>
      <c r="F390" s="6086"/>
      <c r="G390" s="6086"/>
      <c r="H390" s="2590"/>
    </row>
    <row r="391" spans="1:8">
      <c r="A391" s="4476">
        <v>22410</v>
      </c>
      <c r="B391" s="4309" t="s">
        <v>17145</v>
      </c>
      <c r="C391" s="4309">
        <v>1</v>
      </c>
      <c r="D391" s="4335">
        <v>3016.596</v>
      </c>
      <c r="E391" s="4335">
        <f t="shared" si="13"/>
        <v>3016.596</v>
      </c>
      <c r="F391" s="6086"/>
      <c r="G391" s="6086"/>
      <c r="H391" s="2590"/>
    </row>
    <row r="392" spans="1:8">
      <c r="A392" s="4327"/>
      <c r="B392" s="4327"/>
      <c r="C392" s="4327"/>
      <c r="D392" s="4327"/>
      <c r="E392" s="4327"/>
      <c r="F392" s="6086"/>
      <c r="G392" s="6086"/>
      <c r="H392" s="2590"/>
    </row>
    <row r="393" spans="1:8" ht="15.7">
      <c r="A393" s="7506" t="s">
        <v>14714</v>
      </c>
      <c r="B393" s="7506"/>
      <c r="C393" s="7506"/>
      <c r="D393" s="7506"/>
      <c r="E393" s="7506"/>
      <c r="F393" s="6086"/>
      <c r="G393" s="6086"/>
      <c r="H393" s="2590"/>
    </row>
    <row r="394" spans="1:8">
      <c r="A394" s="483"/>
      <c r="B394" s="483"/>
      <c r="C394" s="483"/>
      <c r="F394" s="6086"/>
      <c r="G394" s="6086"/>
      <c r="H394" s="2590"/>
    </row>
    <row r="395" spans="1:8" ht="28.7">
      <c r="A395" s="4349" t="s">
        <v>75</v>
      </c>
      <c r="B395" s="4350" t="s">
        <v>337</v>
      </c>
      <c r="C395" s="4350" t="s">
        <v>77</v>
      </c>
      <c r="D395" s="4350" t="s">
        <v>4107</v>
      </c>
      <c r="E395" s="4351" t="s">
        <v>9180</v>
      </c>
      <c r="F395" s="6086"/>
      <c r="G395" s="6086"/>
      <c r="H395" s="2590"/>
    </row>
    <row r="396" spans="1:8">
      <c r="A396" s="2750"/>
      <c r="B396" s="483"/>
      <c r="C396" s="483"/>
      <c r="F396" s="6086"/>
      <c r="G396" s="6086"/>
      <c r="H396" s="2590"/>
    </row>
    <row r="397" spans="1:8">
      <c r="A397" s="4340" t="s">
        <v>14715</v>
      </c>
      <c r="B397" s="4309">
        <v>16</v>
      </c>
      <c r="C397" s="4309">
        <v>200</v>
      </c>
      <c r="D397" s="4334">
        <v>37.222200000000001</v>
      </c>
      <c r="E397" s="4335">
        <f>D397-D397*$B$4</f>
        <v>37.222200000000001</v>
      </c>
      <c r="F397" s="6086"/>
      <c r="G397" s="6086"/>
      <c r="H397" s="2590"/>
    </row>
    <row r="398" spans="1:8">
      <c r="A398" s="4340" t="s">
        <v>14716</v>
      </c>
      <c r="B398" s="4309">
        <v>16</v>
      </c>
      <c r="C398" s="4309">
        <v>400</v>
      </c>
      <c r="D398" s="4334">
        <v>37.222200000000001</v>
      </c>
      <c r="E398" s="4335">
        <f>D398-D398*$B$4</f>
        <v>37.222200000000001</v>
      </c>
      <c r="F398" s="6086"/>
      <c r="G398" s="6086"/>
      <c r="H398" s="2590"/>
    </row>
    <row r="399" spans="1:8">
      <c r="A399" s="483"/>
      <c r="B399" s="483"/>
      <c r="C399" s="483"/>
    </row>
    <row r="400" spans="1:8">
      <c r="A400" s="1396" t="s">
        <v>9179</v>
      </c>
      <c r="B400" s="483"/>
      <c r="C400" s="483"/>
    </row>
    <row r="410" spans="1:1">
      <c r="A410" s="567"/>
    </row>
    <row r="411" spans="1:1">
      <c r="A411" s="567"/>
    </row>
  </sheetData>
  <customSheetViews>
    <customSheetView guid="{76FA2CE7-179E-4731-B7AE-63C5E5E79002}" showAutoFilter="1">
      <selection activeCell="Q51" sqref="Q51"/>
      <pageMargins left="0.7" right="0.7" top="0.75" bottom="0.75" header="0.3" footer="0.3"/>
      <pageSetup paperSize="9" orientation="portrait" r:id="rId1"/>
      <autoFilter ref="A8:H245" xr:uid="{00000000-0000-0000-0000-000000000000}"/>
    </customSheetView>
    <customSheetView guid="{24F900A2-7147-4318-9E77-2B71404314A7}" showAutoFilter="1">
      <selection activeCell="J25" sqref="J25"/>
      <pageMargins left="0.7" right="0.7" top="0.75" bottom="0.75" header="0.3" footer="0.3"/>
      <pageSetup paperSize="9" orientation="portrait" r:id="rId2"/>
      <autoFilter ref="A8:H245" xr:uid="{00000000-0000-0000-0000-000000000000}"/>
    </customSheetView>
    <customSheetView guid="{A02336A9-D2FB-4D03-950A-00B6EBD6A28C}" showAutoFilter="1">
      <selection activeCell="J25" sqref="J25"/>
      <pageMargins left="0.7" right="0.7" top="0.75" bottom="0.75" header="0.3" footer="0.3"/>
      <pageSetup paperSize="9" orientation="portrait" r:id="rId3"/>
      <autoFilter ref="A8:H245" xr:uid="{00000000-0000-0000-0000-000000000000}"/>
    </customSheetView>
    <customSheetView guid="{3E3E5346-F5D1-49F5-AB0E-78170B65853C}" showAutoFilter="1">
      <selection activeCell="F14" sqref="F14"/>
      <pageMargins left="0.7" right="0.7" top="0.75" bottom="0.75" header="0.3" footer="0.3"/>
      <pageSetup paperSize="9" orientation="portrait" r:id="rId4"/>
      <autoFilter ref="A8:G245" xr:uid="{00000000-0000-0000-0000-000000000000}"/>
    </customSheetView>
    <customSheetView guid="{D7CF3121-CFC0-4E70-8DCD-811E30042E24}" showAutoFilter="1">
      <selection activeCell="J25" sqref="J25"/>
      <pageMargins left="0.7" right="0.7" top="0.75" bottom="0.75" header="0.3" footer="0.3"/>
      <pageSetup paperSize="9" orientation="portrait" r:id="rId5"/>
      <autoFilter ref="A8:H245" xr:uid="{00000000-0000-0000-0000-000000000000}"/>
    </customSheetView>
    <customSheetView guid="{A76FD505-AF56-4CD8-967A-59C705AF567C}" showAutoFilter="1">
      <selection activeCell="J25" sqref="J25"/>
      <pageMargins left="0.7" right="0.7" top="0.75" bottom="0.75" header="0.3" footer="0.3"/>
      <pageSetup paperSize="9" orientation="portrait" r:id="rId6"/>
      <autoFilter ref="A8:H245" xr:uid="{00000000-0000-0000-0000-000000000000}"/>
    </customSheetView>
    <customSheetView guid="{B3358888-E690-452C-98EC-431498422E6E}" showAutoFilter="1">
      <selection activeCell="F14" sqref="F14"/>
      <pageMargins left="0.7" right="0.7" top="0.75" bottom="0.75" header="0.3" footer="0.3"/>
      <pageSetup paperSize="9" orientation="portrait" r:id="rId7"/>
      <autoFilter ref="A8:G237" xr:uid="{00000000-0000-0000-0000-000000000000}"/>
    </customSheetView>
    <customSheetView guid="{6108970F-8E7A-462E-A499-E2FD79FB3A77}" showAutoFilter="1">
      <selection activeCell="F10" sqref="F10"/>
      <pageMargins left="0.7" right="0.7" top="0.75" bottom="0.75" header="0.3" footer="0.3"/>
      <pageSetup paperSize="9" orientation="portrait" r:id="rId8"/>
      <autoFilter ref="A8:G237" xr:uid="{00000000-0000-0000-0000-000000000000}"/>
    </customSheetView>
    <customSheetView guid="{45761FB6-8710-4C75-A8B6-5A7FCAACACDF}" showAutoFilter="1" topLeftCell="A220">
      <selection activeCell="F206" sqref="F206"/>
      <pageMargins left="0.7" right="0.7" top="0.75" bottom="0.75" header="0.3" footer="0.3"/>
      <pageSetup paperSize="9" orientation="portrait" r:id="rId9"/>
      <autoFilter ref="A8:G237" xr:uid="{00000000-0000-0000-0000-000000000000}"/>
    </customSheetView>
    <customSheetView guid="{C23E91BF-4A86-4D00-A577-1A263DDCB8BC}" showAutoFilter="1">
      <selection activeCell="J25" sqref="J25"/>
      <pageMargins left="0.7" right="0.7" top="0.75" bottom="0.75" header="0.3" footer="0.3"/>
      <pageSetup paperSize="9" orientation="portrait" r:id="rId10"/>
      <autoFilter ref="A8:H245" xr:uid="{00000000-0000-0000-0000-000000000000}"/>
    </customSheetView>
    <customSheetView guid="{94E74550-0B2B-4B3C-8E97-CCCC46023914}" showAutoFilter="1">
      <selection activeCell="J25" sqref="J25"/>
      <pageMargins left="0.7" right="0.7" top="0.75" bottom="0.75" header="0.3" footer="0.3"/>
      <pageSetup paperSize="9" orientation="portrait" r:id="rId11"/>
      <autoFilter ref="A8:H245" xr:uid="{00000000-0000-0000-0000-000000000000}"/>
    </customSheetView>
  </customSheetViews>
  <mergeCells count="6">
    <mergeCell ref="A318:E318"/>
    <mergeCell ref="A393:E393"/>
    <mergeCell ref="A1:E1"/>
    <mergeCell ref="A6:E6"/>
    <mergeCell ref="A196:E196"/>
    <mergeCell ref="A273:E273"/>
  </mergeCells>
  <pageMargins left="0.7" right="0.7" top="0.75" bottom="0.75" header="0.3" footer="0.3"/>
  <pageSetup paperSize="9" orientation="portrait" r:id="rId12"/>
  <drawing r:id="rId13"/>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dimension ref="A1:F22"/>
  <sheetViews>
    <sheetView workbookViewId="0">
      <selection activeCell="E20" sqref="E20:E22"/>
    </sheetView>
  </sheetViews>
  <sheetFormatPr defaultRowHeight="14.35"/>
  <cols>
    <col min="1" max="1" width="29.29296875" style="5365" customWidth="1"/>
    <col min="2" max="2" width="42.5859375" customWidth="1"/>
    <col min="4" max="4" width="12.5859375" customWidth="1"/>
  </cols>
  <sheetData>
    <row r="1" spans="1:6" ht="37.950000000000003" customHeight="1">
      <c r="A1" s="8738" t="s">
        <v>20536</v>
      </c>
      <c r="B1" s="8738"/>
    </row>
    <row r="2" spans="1:6">
      <c r="A2" s="18" t="s">
        <v>48</v>
      </c>
      <c r="B2" s="1680">
        <v>0</v>
      </c>
    </row>
    <row r="3" spans="1:6" s="5365" customFormat="1" ht="71.7">
      <c r="B3" s="5371" t="s">
        <v>75</v>
      </c>
      <c r="C3" s="5372" t="s">
        <v>1612</v>
      </c>
      <c r="D3" s="5371" t="s">
        <v>77</v>
      </c>
      <c r="E3" s="5372" t="s">
        <v>20541</v>
      </c>
      <c r="F3" s="5373" t="s">
        <v>1267</v>
      </c>
    </row>
    <row r="4" spans="1:6" s="5365" customFormat="1">
      <c r="B4" s="5333"/>
      <c r="C4" s="5333"/>
      <c r="D4" s="5333"/>
      <c r="E4" s="5333"/>
      <c r="F4" s="5680"/>
    </row>
    <row r="5" spans="1:6">
      <c r="B5" s="5333" t="s">
        <v>20537</v>
      </c>
      <c r="C5" s="5333"/>
      <c r="D5" s="5333"/>
      <c r="E5" s="5333"/>
      <c r="F5" s="5680"/>
    </row>
    <row r="6" spans="1:6">
      <c r="B6" s="5370">
        <v>200925</v>
      </c>
      <c r="C6" s="5289" t="s">
        <v>1182</v>
      </c>
      <c r="D6" s="5289" t="s">
        <v>20543</v>
      </c>
      <c r="E6" s="5676">
        <v>1365.7723199999998</v>
      </c>
      <c r="F6" s="5676">
        <v>1365.7723199999998</v>
      </c>
    </row>
    <row r="7" spans="1:6">
      <c r="B7" s="5370">
        <v>201125</v>
      </c>
      <c r="C7" s="5289" t="s">
        <v>20542</v>
      </c>
      <c r="D7" s="5289" t="s">
        <v>20543</v>
      </c>
      <c r="E7" s="5677">
        <v>2276.2871999999998</v>
      </c>
      <c r="F7" s="5677">
        <v>2276.2871999999998</v>
      </c>
    </row>
    <row r="8" spans="1:6">
      <c r="B8" s="5333"/>
      <c r="C8" s="5333"/>
      <c r="D8" s="5333"/>
      <c r="E8" s="5678"/>
      <c r="F8" s="5678"/>
    </row>
    <row r="9" spans="1:6">
      <c r="B9" s="5333" t="s">
        <v>20538</v>
      </c>
      <c r="C9" s="5333"/>
      <c r="D9" s="5333"/>
      <c r="E9" s="5678"/>
      <c r="F9" s="5678"/>
    </row>
    <row r="10" spans="1:6">
      <c r="B10" s="5370">
        <v>215925</v>
      </c>
      <c r="C10" s="5289" t="s">
        <v>1182</v>
      </c>
      <c r="D10" s="5289" t="s">
        <v>20543</v>
      </c>
      <c r="E10" s="5677">
        <v>1552</v>
      </c>
      <c r="F10" s="5677">
        <v>1552</v>
      </c>
    </row>
    <row r="11" spans="1:6">
      <c r="B11" s="5370">
        <v>216125</v>
      </c>
      <c r="C11" s="5289" t="s">
        <v>20542</v>
      </c>
      <c r="D11" s="5289" t="s">
        <v>20544</v>
      </c>
      <c r="E11" s="5677">
        <v>2651</v>
      </c>
      <c r="F11" s="5677">
        <v>2651</v>
      </c>
    </row>
    <row r="12" spans="1:6">
      <c r="B12" s="5370">
        <v>216250</v>
      </c>
      <c r="C12" s="5289" t="s">
        <v>20542</v>
      </c>
      <c r="D12" s="5289" t="s">
        <v>20545</v>
      </c>
      <c r="E12" s="5677">
        <v>5302</v>
      </c>
      <c r="F12" s="5677">
        <v>5302</v>
      </c>
    </row>
    <row r="13" spans="1:6">
      <c r="B13" s="5333"/>
      <c r="C13" s="5333"/>
      <c r="D13" s="5333"/>
      <c r="E13" s="5678"/>
      <c r="F13" s="5678"/>
    </row>
    <row r="14" spans="1:6">
      <c r="B14" s="5333" t="s">
        <v>20539</v>
      </c>
      <c r="C14" s="5333"/>
      <c r="D14" s="5333"/>
      <c r="E14" s="5678"/>
      <c r="F14" s="5678"/>
    </row>
    <row r="15" spans="1:6">
      <c r="B15" s="5370">
        <v>201725</v>
      </c>
      <c r="C15" s="5289" t="s">
        <v>1182</v>
      </c>
      <c r="D15" s="5289" t="s">
        <v>20543</v>
      </c>
      <c r="E15" s="5677">
        <v>2098.67328</v>
      </c>
      <c r="F15" s="5677">
        <v>2098.67328</v>
      </c>
    </row>
    <row r="16" spans="1:6">
      <c r="B16" s="5370">
        <v>201925</v>
      </c>
      <c r="C16" s="5289" t="s">
        <v>20542</v>
      </c>
      <c r="D16" s="5289" t="s">
        <v>20543</v>
      </c>
      <c r="E16" s="5677">
        <v>3153.8073600000002</v>
      </c>
      <c r="F16" s="5677">
        <v>3153.8073600000002</v>
      </c>
    </row>
    <row r="17" spans="2:6">
      <c r="B17" s="5370">
        <v>202050</v>
      </c>
      <c r="C17" s="5289" t="s">
        <v>20542</v>
      </c>
      <c r="D17" s="5289" t="s">
        <v>20545</v>
      </c>
      <c r="E17" s="5677">
        <v>6118.3862784000003</v>
      </c>
      <c r="F17" s="5677">
        <v>6118.3862784000003</v>
      </c>
    </row>
    <row r="18" spans="2:6">
      <c r="B18" s="5333"/>
      <c r="C18" s="5333"/>
      <c r="D18" s="5333"/>
      <c r="E18" s="5678"/>
      <c r="F18" s="5678"/>
    </row>
    <row r="19" spans="2:6">
      <c r="B19" s="5333" t="s">
        <v>20540</v>
      </c>
      <c r="C19" s="5333"/>
      <c r="D19" s="5333"/>
      <c r="E19" s="5678"/>
      <c r="F19" s="5678"/>
    </row>
    <row r="20" spans="2:6">
      <c r="B20" s="5370">
        <v>202325</v>
      </c>
      <c r="C20" s="5289" t="s">
        <v>1182</v>
      </c>
      <c r="D20" s="5289" t="s">
        <v>20543</v>
      </c>
      <c r="E20" s="5677">
        <v>2347.2456479999996</v>
      </c>
      <c r="F20" s="5677">
        <v>2347.2456479999996</v>
      </c>
    </row>
    <row r="21" spans="2:6">
      <c r="B21" s="5370">
        <v>202525</v>
      </c>
      <c r="C21" s="5289" t="s">
        <v>20542</v>
      </c>
      <c r="D21" s="5289" t="s">
        <v>20543</v>
      </c>
      <c r="E21" s="5677">
        <v>3527.3525759999998</v>
      </c>
      <c r="F21" s="5677">
        <v>3527.3525759999998</v>
      </c>
    </row>
    <row r="22" spans="2:6" ht="14.7" thickBot="1">
      <c r="B22" s="5370">
        <v>202650</v>
      </c>
      <c r="C22" s="5289" t="s">
        <v>20542</v>
      </c>
      <c r="D22" s="5289" t="s">
        <v>20545</v>
      </c>
      <c r="E22" s="5679">
        <v>6843.0639974399992</v>
      </c>
      <c r="F22" s="5679">
        <v>6843.0639974399992</v>
      </c>
    </row>
  </sheetData>
  <mergeCells count="1">
    <mergeCell ref="A1:B1"/>
  </mergeCells>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Лист73">
    <pageSetUpPr fitToPage="1"/>
  </sheetPr>
  <dimension ref="A1:M325"/>
  <sheetViews>
    <sheetView topLeftCell="A92" zoomScale="85" zoomScaleNormal="85" workbookViewId="0">
      <selection activeCell="I104" sqref="I104"/>
    </sheetView>
  </sheetViews>
  <sheetFormatPr defaultColWidth="9.29296875" defaultRowHeight="14.35"/>
  <cols>
    <col min="1" max="1" width="21.41015625" style="1309" customWidth="1"/>
    <col min="2" max="2" width="35.703125" style="1309" customWidth="1"/>
    <col min="3" max="3" width="10.5859375" style="1309" customWidth="1"/>
    <col min="4" max="4" width="14.5859375" style="1303" customWidth="1"/>
    <col min="5" max="5" width="11.29296875" style="1309" customWidth="1"/>
    <col min="6" max="6" width="8.41015625" style="1098" customWidth="1"/>
    <col min="7" max="7" width="16.29296875" style="288" customWidth="1"/>
    <col min="8" max="8" width="16.29296875" style="1309" customWidth="1"/>
    <col min="9" max="9" width="9.29296875" style="1309"/>
    <col min="10" max="10" width="9.29296875" style="1279"/>
    <col min="11" max="11" width="9.29296875" style="1309" hidden="1" customWidth="1"/>
    <col min="12" max="16384" width="9.29296875" style="1309"/>
  </cols>
  <sheetData>
    <row r="1" spans="1:12">
      <c r="A1" s="8764" t="s">
        <v>743</v>
      </c>
      <c r="B1" s="8764"/>
      <c r="C1" s="8764"/>
      <c r="D1" s="8764"/>
      <c r="E1" s="8764"/>
      <c r="F1" s="8764"/>
      <c r="G1" s="8764"/>
      <c r="H1" s="8764"/>
    </row>
    <row r="2" spans="1:12">
      <c r="A2" s="78"/>
      <c r="B2" s="1066"/>
      <c r="C2" s="1066"/>
      <c r="D2" s="1066"/>
      <c r="E2" s="34"/>
      <c r="F2" s="506"/>
      <c r="G2" s="130"/>
      <c r="H2" s="130"/>
    </row>
    <row r="3" spans="1:12">
      <c r="A3" s="78"/>
      <c r="B3" s="1066"/>
      <c r="C3" s="1066"/>
      <c r="D3" s="1066"/>
      <c r="E3" s="34"/>
      <c r="F3" s="506"/>
      <c r="G3" s="130"/>
      <c r="H3" s="130"/>
    </row>
    <row r="4" spans="1:12">
      <c r="A4" s="18" t="s">
        <v>48</v>
      </c>
      <c r="B4" s="19"/>
      <c r="C4" s="80"/>
      <c r="D4" s="1067"/>
      <c r="E4" s="35"/>
      <c r="F4" s="506"/>
      <c r="G4" s="130"/>
      <c r="H4" s="130"/>
    </row>
    <row r="5" spans="1:12">
      <c r="A5" s="79"/>
      <c r="B5" s="33"/>
      <c r="C5" s="82"/>
      <c r="D5" s="1067"/>
      <c r="E5" s="35"/>
      <c r="F5" s="506"/>
      <c r="G5" s="130"/>
      <c r="H5" s="130"/>
    </row>
    <row r="6" spans="1:12" ht="38">
      <c r="A6" s="1068" t="s">
        <v>75</v>
      </c>
      <c r="B6" s="1068" t="s">
        <v>42</v>
      </c>
      <c r="C6" s="2253" t="s">
        <v>67</v>
      </c>
      <c r="D6" s="1068" t="s">
        <v>76</v>
      </c>
      <c r="E6" s="1068" t="s">
        <v>77</v>
      </c>
      <c r="F6" s="131" t="s">
        <v>57</v>
      </c>
      <c r="G6" s="131" t="s">
        <v>58</v>
      </c>
      <c r="H6" s="132" t="s">
        <v>420</v>
      </c>
    </row>
    <row r="7" spans="1:12">
      <c r="A7" s="83"/>
      <c r="B7" s="84"/>
      <c r="C7" s="1069"/>
      <c r="D7" s="1069"/>
      <c r="E7" s="83"/>
      <c r="F7" s="507"/>
      <c r="G7" s="1309"/>
    </row>
    <row r="8" spans="1:12" s="2251" customFormat="1">
      <c r="A8" s="8774" t="s">
        <v>7810</v>
      </c>
      <c r="B8" s="8774"/>
      <c r="C8" s="8774"/>
      <c r="D8" s="8774"/>
      <c r="E8" s="8774"/>
      <c r="F8" s="8774"/>
      <c r="G8" s="8774"/>
      <c r="H8" s="8774"/>
      <c r="J8" s="658"/>
    </row>
    <row r="9" spans="1:12" s="2251" customFormat="1">
      <c r="A9" s="2254" t="s">
        <v>13102</v>
      </c>
      <c r="B9" s="2255"/>
      <c r="C9" s="2255"/>
      <c r="D9" s="2255"/>
      <c r="E9" s="2255"/>
      <c r="F9" s="2255"/>
      <c r="G9" s="2255"/>
      <c r="H9" s="2255"/>
      <c r="J9" s="658"/>
    </row>
    <row r="10" spans="1:12" s="2251" customFormat="1">
      <c r="A10" s="2256" t="s">
        <v>13101</v>
      </c>
      <c r="B10" s="2257"/>
      <c r="C10" s="2257"/>
      <c r="D10" s="2257"/>
      <c r="E10" s="2257"/>
      <c r="F10" s="2257"/>
      <c r="G10" s="2257"/>
      <c r="H10" s="2257"/>
      <c r="J10" s="658"/>
    </row>
    <row r="11" spans="1:12" s="2251" customFormat="1">
      <c r="A11" s="8775" t="s">
        <v>13093</v>
      </c>
      <c r="B11" s="8776"/>
      <c r="C11" s="8776"/>
      <c r="D11" s="8776"/>
      <c r="E11" s="8776"/>
      <c r="F11" s="8776"/>
      <c r="G11" s="8776"/>
      <c r="H11" s="8777"/>
      <c r="J11" s="658"/>
    </row>
    <row r="12" spans="1:12" s="2251" customFormat="1">
      <c r="A12" s="2260" t="s">
        <v>13088</v>
      </c>
      <c r="B12" s="2258"/>
      <c r="C12" s="2258"/>
      <c r="D12" s="2258"/>
      <c r="E12" s="2258"/>
      <c r="F12" s="2259"/>
      <c r="G12" s="2259"/>
      <c r="H12" s="2261"/>
      <c r="J12" s="658"/>
    </row>
    <row r="13" spans="1:12" s="2251" customFormat="1">
      <c r="A13" s="2262" t="s">
        <v>13089</v>
      </c>
      <c r="B13" s="2263"/>
      <c r="C13" s="2263"/>
      <c r="D13" s="2263"/>
      <c r="E13" s="2264"/>
      <c r="F13" s="2265"/>
      <c r="G13" s="2265"/>
      <c r="H13" s="2266"/>
      <c r="J13" s="658"/>
    </row>
    <row r="14" spans="1:12">
      <c r="A14" s="128"/>
      <c r="B14" s="1086"/>
      <c r="C14" s="1086"/>
      <c r="D14" s="1086"/>
      <c r="E14" s="128"/>
      <c r="F14" s="143"/>
      <c r="G14" s="139"/>
      <c r="H14" s="139"/>
    </row>
    <row r="15" spans="1:12">
      <c r="A15" s="3644">
        <v>10222100</v>
      </c>
      <c r="B15" s="8768" t="s">
        <v>13105</v>
      </c>
      <c r="C15" s="8772" t="s">
        <v>744</v>
      </c>
      <c r="D15" s="1065" t="s">
        <v>1182</v>
      </c>
      <c r="E15" s="37" t="s">
        <v>278</v>
      </c>
      <c r="F15" s="3931">
        <v>11.614788710399999</v>
      </c>
      <c r="G15" s="1744">
        <f>F15*Оглавление!$B$14</f>
        <v>1103.4049274879999</v>
      </c>
      <c r="H15" s="1084">
        <f>G15-G15*$B$4/100</f>
        <v>1103.4049274879999</v>
      </c>
      <c r="L15" s="309"/>
    </row>
    <row r="16" spans="1:12">
      <c r="A16" s="3645">
        <v>10222700</v>
      </c>
      <c r="B16" s="8769"/>
      <c r="C16" s="8773"/>
      <c r="D16" s="1065" t="s">
        <v>1175</v>
      </c>
      <c r="E16" s="37" t="s">
        <v>278</v>
      </c>
      <c r="F16" s="3931">
        <v>15.531755215599999</v>
      </c>
      <c r="G16" s="1744">
        <f>F16*Оглавление!$B$14</f>
        <v>1475.5167454819998</v>
      </c>
      <c r="H16" s="1084">
        <f t="shared" ref="H16:H22" si="0">G16-G16*$B$4/100</f>
        <v>1475.5167454819998</v>
      </c>
      <c r="L16" s="309"/>
    </row>
    <row r="17" spans="1:12">
      <c r="A17" s="3644">
        <v>10022100</v>
      </c>
      <c r="B17" s="8770" t="s">
        <v>13106</v>
      </c>
      <c r="C17" s="8772" t="s">
        <v>747</v>
      </c>
      <c r="D17" s="1065" t="s">
        <v>1182</v>
      </c>
      <c r="E17" s="37" t="s">
        <v>278</v>
      </c>
      <c r="F17" s="3931">
        <v>11.130839180800001</v>
      </c>
      <c r="G17" s="1744">
        <f>F17*Оглавление!$B$14</f>
        <v>1057.429722176</v>
      </c>
      <c r="H17" s="1084">
        <f t="shared" si="0"/>
        <v>1057.429722176</v>
      </c>
      <c r="L17" s="309"/>
    </row>
    <row r="18" spans="1:12">
      <c r="A18" s="3645">
        <v>10022700</v>
      </c>
      <c r="B18" s="8771"/>
      <c r="C18" s="8773"/>
      <c r="D18" s="1065" t="s">
        <v>1175</v>
      </c>
      <c r="E18" s="37" t="s">
        <v>278</v>
      </c>
      <c r="F18" s="3931">
        <v>15.078052531599999</v>
      </c>
      <c r="G18" s="1744">
        <f>F18*Оглавление!$B$14</f>
        <v>1432.4149905019999</v>
      </c>
      <c r="H18" s="1084">
        <f t="shared" si="0"/>
        <v>1432.4149905019999</v>
      </c>
      <c r="L18" s="309"/>
    </row>
    <row r="19" spans="1:12">
      <c r="A19" s="3644">
        <v>10262100</v>
      </c>
      <c r="B19" s="8768" t="s">
        <v>13105</v>
      </c>
      <c r="C19" s="8772" t="s">
        <v>748</v>
      </c>
      <c r="D19" s="1065" t="s">
        <v>1182</v>
      </c>
      <c r="E19" s="37" t="s">
        <v>278</v>
      </c>
      <c r="F19" s="3931">
        <v>9.6487437463999992</v>
      </c>
      <c r="G19" s="1744">
        <f>F19*Оглавление!$B$14</f>
        <v>916.63065590799988</v>
      </c>
      <c r="H19" s="1084">
        <f t="shared" si="0"/>
        <v>916.63065590799988</v>
      </c>
      <c r="L19" s="309"/>
    </row>
    <row r="20" spans="1:12">
      <c r="A20" s="3645">
        <v>10262700</v>
      </c>
      <c r="B20" s="8769"/>
      <c r="C20" s="8773"/>
      <c r="D20" s="1065" t="s">
        <v>1175</v>
      </c>
      <c r="E20" s="37" t="s">
        <v>278</v>
      </c>
      <c r="F20" s="3931">
        <v>14.019412935599998</v>
      </c>
      <c r="G20" s="1744">
        <f>F20*Оглавление!$B$14</f>
        <v>1331.8442288819999</v>
      </c>
      <c r="H20" s="1084">
        <f t="shared" si="0"/>
        <v>1331.8442288819999</v>
      </c>
      <c r="L20" s="309"/>
    </row>
    <row r="21" spans="1:12">
      <c r="A21" s="3644">
        <v>10062100</v>
      </c>
      <c r="B21" s="8770" t="s">
        <v>13106</v>
      </c>
      <c r="C21" s="8772" t="s">
        <v>749</v>
      </c>
      <c r="D21" s="1065" t="s">
        <v>1182</v>
      </c>
      <c r="E21" s="37" t="s">
        <v>278</v>
      </c>
      <c r="F21" s="3931">
        <v>9.4218924043999994</v>
      </c>
      <c r="G21" s="1744">
        <f>F21*Оглавление!$B$14</f>
        <v>895.07977841799993</v>
      </c>
      <c r="H21" s="1084">
        <f t="shared" si="0"/>
        <v>895.07977841799993</v>
      </c>
      <c r="L21" s="309"/>
    </row>
    <row r="22" spans="1:12">
      <c r="A22" s="3645">
        <v>10062700</v>
      </c>
      <c r="B22" s="8771"/>
      <c r="C22" s="8773"/>
      <c r="D22" s="1065" t="s">
        <v>1175</v>
      </c>
      <c r="E22" s="37" t="s">
        <v>278</v>
      </c>
      <c r="F22" s="3931">
        <v>14.019412935599998</v>
      </c>
      <c r="G22" s="1744">
        <f>F22*Оглавление!$B$14</f>
        <v>1331.8442288819999</v>
      </c>
      <c r="H22" s="1084">
        <f t="shared" si="0"/>
        <v>1331.8442288819999</v>
      </c>
      <c r="L22" s="309"/>
    </row>
    <row r="23" spans="1:12">
      <c r="A23" s="142"/>
      <c r="B23" s="1087"/>
      <c r="C23" s="1087"/>
      <c r="D23" s="1087"/>
      <c r="E23" s="142"/>
      <c r="F23" s="143"/>
      <c r="G23" s="138"/>
      <c r="H23" s="136"/>
      <c r="L23" s="309"/>
    </row>
    <row r="24" spans="1:12" s="2272" customFormat="1">
      <c r="A24" s="2267" t="s">
        <v>13091</v>
      </c>
      <c r="B24" s="2268"/>
      <c r="C24" s="2268"/>
      <c r="D24" s="2268"/>
      <c r="E24" s="2269"/>
      <c r="F24" s="2270"/>
      <c r="G24" s="2271"/>
      <c r="H24" s="2271"/>
      <c r="J24" s="1279"/>
      <c r="L24" s="2273"/>
    </row>
    <row r="25" spans="1:12" s="2279" customFormat="1">
      <c r="A25" s="2274" t="s">
        <v>13090</v>
      </c>
      <c r="B25" s="2275"/>
      <c r="C25" s="2275"/>
      <c r="D25" s="2275"/>
      <c r="E25" s="2276"/>
      <c r="F25" s="2277"/>
      <c r="G25" s="2278"/>
      <c r="H25" s="2278"/>
      <c r="J25" s="1279"/>
      <c r="L25" s="2280"/>
    </row>
    <row r="26" spans="1:12">
      <c r="A26" s="142"/>
      <c r="B26" s="1087"/>
      <c r="C26" s="1087"/>
      <c r="D26" s="1087"/>
      <c r="E26" s="142"/>
      <c r="F26" s="143"/>
      <c r="G26" s="138"/>
      <c r="H26" s="141"/>
      <c r="L26" s="309"/>
    </row>
    <row r="27" spans="1:12">
      <c r="A27" s="3644">
        <v>10322100</v>
      </c>
      <c r="B27" s="87" t="s">
        <v>13105</v>
      </c>
      <c r="C27" s="3646" t="s">
        <v>750</v>
      </c>
      <c r="D27" s="370" t="s">
        <v>7389</v>
      </c>
      <c r="E27" s="1061" t="s">
        <v>278</v>
      </c>
      <c r="F27" s="3647">
        <v>12.628058038000001</v>
      </c>
      <c r="G27" s="1744">
        <f>F27*Оглавление!$B$14</f>
        <v>1199.6655136100001</v>
      </c>
      <c r="H27" s="1084">
        <f>G27-G27*$B$4/100</f>
        <v>1199.6655136100001</v>
      </c>
      <c r="L27" s="309"/>
    </row>
    <row r="28" spans="1:12">
      <c r="A28" s="3644">
        <v>10122100</v>
      </c>
      <c r="B28" s="87" t="s">
        <v>13106</v>
      </c>
      <c r="C28" s="3646" t="s">
        <v>751</v>
      </c>
      <c r="D28" s="370" t="s">
        <v>7389</v>
      </c>
      <c r="E28" s="1061" t="s">
        <v>278</v>
      </c>
      <c r="F28" s="3931">
        <v>13.160658</v>
      </c>
      <c r="G28" s="1744">
        <f>F28*Оглавление!$B$14</f>
        <v>1250.26251</v>
      </c>
      <c r="H28" s="1084">
        <f>G28-G28*$B$4/100</f>
        <v>1250.26251</v>
      </c>
      <c r="L28" s="309"/>
    </row>
    <row r="29" spans="1:12">
      <c r="A29" s="3644">
        <v>10362100</v>
      </c>
      <c r="B29" s="87" t="s">
        <v>13105</v>
      </c>
      <c r="C29" s="3646" t="s">
        <v>752</v>
      </c>
      <c r="D29" s="370" t="s">
        <v>7389</v>
      </c>
      <c r="E29" s="1061" t="s">
        <v>278</v>
      </c>
      <c r="F29" s="3931">
        <v>10.420038309200001</v>
      </c>
      <c r="G29" s="1744">
        <f>F29*Оглавление!$B$14</f>
        <v>989.90363937400002</v>
      </c>
      <c r="H29" s="1084">
        <f>G29-G29*$B$4/100</f>
        <v>989.90363937400002</v>
      </c>
      <c r="L29" s="309"/>
    </row>
    <row r="30" spans="1:12">
      <c r="A30" s="3648">
        <v>10162100</v>
      </c>
      <c r="B30" s="87" t="s">
        <v>13106</v>
      </c>
      <c r="C30" s="3649" t="s">
        <v>753</v>
      </c>
      <c r="D30" s="1065" t="s">
        <v>7389</v>
      </c>
      <c r="E30" s="1185" t="s">
        <v>278</v>
      </c>
      <c r="F30" s="3931">
        <v>9.5126329411999997</v>
      </c>
      <c r="G30" s="1744">
        <f>F30*Оглавление!$B$14</f>
        <v>903.700129414</v>
      </c>
      <c r="H30" s="1084">
        <f>G30-G30*$B$4/100</f>
        <v>903.700129414</v>
      </c>
      <c r="L30" s="309"/>
    </row>
    <row r="31" spans="1:12">
      <c r="A31" s="35"/>
      <c r="B31" s="534"/>
      <c r="C31" s="1091"/>
      <c r="D31" s="1091"/>
      <c r="E31" s="35"/>
      <c r="F31" s="130"/>
      <c r="G31" s="2751"/>
      <c r="H31" s="3650"/>
      <c r="L31" s="309"/>
    </row>
    <row r="32" spans="1:12" s="2251" customFormat="1">
      <c r="A32" s="8765" t="s">
        <v>13092</v>
      </c>
      <c r="B32" s="8766"/>
      <c r="C32" s="8766"/>
      <c r="D32" s="8766"/>
      <c r="E32" s="8766"/>
      <c r="F32" s="8766"/>
      <c r="G32" s="8766"/>
      <c r="H32" s="8767"/>
      <c r="J32" s="1279"/>
      <c r="L32" s="305"/>
    </row>
    <row r="33" spans="1:12" s="2251" customFormat="1">
      <c r="A33" s="2262" t="s">
        <v>13089</v>
      </c>
      <c r="B33" s="2281"/>
      <c r="C33" s="2282"/>
      <c r="D33" s="2282"/>
      <c r="E33" s="2283"/>
      <c r="F33" s="2284"/>
      <c r="G33" s="2279"/>
      <c r="H33" s="2285"/>
      <c r="J33" s="1279"/>
      <c r="L33" s="305"/>
    </row>
    <row r="34" spans="1:12">
      <c r="A34" s="35"/>
      <c r="B34" s="534"/>
      <c r="C34" s="1091"/>
      <c r="D34" s="1091"/>
      <c r="E34" s="35"/>
      <c r="F34" s="130"/>
      <c r="G34" s="2751"/>
      <c r="H34" s="2751"/>
      <c r="L34" s="309"/>
    </row>
    <row r="35" spans="1:12">
      <c r="A35" s="36">
        <v>11222100</v>
      </c>
      <c r="B35" s="8768" t="s">
        <v>13105</v>
      </c>
      <c r="C35" s="8750" t="s">
        <v>754</v>
      </c>
      <c r="D35" s="1065" t="s">
        <v>1182</v>
      </c>
      <c r="E35" s="37" t="s">
        <v>278</v>
      </c>
      <c r="F35" s="3931">
        <v>9.6184969008000003</v>
      </c>
      <c r="G35" s="1084">
        <f>F35*Оглавление!$B$14</f>
        <v>913.75720557600005</v>
      </c>
      <c r="H35" s="1084">
        <f t="shared" ref="H35:H42" si="1">G35-G35*$B$4/100</f>
        <v>913.75720557600005</v>
      </c>
      <c r="L35" s="309"/>
    </row>
    <row r="36" spans="1:12">
      <c r="A36" s="36">
        <v>11222700</v>
      </c>
      <c r="B36" s="8769"/>
      <c r="C36" s="8752"/>
      <c r="D36" s="1073" t="s">
        <v>1175</v>
      </c>
      <c r="E36" s="89" t="s">
        <v>278</v>
      </c>
      <c r="F36" s="3931">
        <v>13.0666372992</v>
      </c>
      <c r="G36" s="1084">
        <f>F36*Оглавление!$B$14</f>
        <v>1241.3305434240001</v>
      </c>
      <c r="H36" s="1084">
        <f t="shared" si="1"/>
        <v>1241.3305434240001</v>
      </c>
      <c r="L36" s="309"/>
    </row>
    <row r="37" spans="1:12">
      <c r="A37" s="36">
        <v>11022100</v>
      </c>
      <c r="B37" s="8770" t="s">
        <v>13106</v>
      </c>
      <c r="C37" s="8750" t="s">
        <v>755</v>
      </c>
      <c r="D37" s="1065" t="s">
        <v>1182</v>
      </c>
      <c r="E37" s="37" t="s">
        <v>278</v>
      </c>
      <c r="F37" s="3931">
        <v>9.3765221359999984</v>
      </c>
      <c r="G37" s="1084">
        <f>F37*Оглавление!$B$14</f>
        <v>890.7696029199999</v>
      </c>
      <c r="H37" s="1084">
        <f t="shared" si="1"/>
        <v>890.7696029199999</v>
      </c>
      <c r="L37" s="309"/>
    </row>
    <row r="38" spans="1:12">
      <c r="A38" s="36">
        <v>11022700</v>
      </c>
      <c r="B38" s="8771"/>
      <c r="C38" s="8752"/>
      <c r="D38" s="1065" t="s">
        <v>1175</v>
      </c>
      <c r="E38" s="37" t="s">
        <v>278</v>
      </c>
      <c r="F38" s="3931">
        <v>12.552440923999999</v>
      </c>
      <c r="G38" s="1084">
        <f>F38*Оглавление!$B$14</f>
        <v>1192.4818877799999</v>
      </c>
      <c r="H38" s="1084">
        <f t="shared" si="1"/>
        <v>1192.4818877799999</v>
      </c>
      <c r="L38" s="309"/>
    </row>
    <row r="39" spans="1:12">
      <c r="A39" s="36">
        <v>11262100</v>
      </c>
      <c r="B39" s="8768" t="s">
        <v>13105</v>
      </c>
      <c r="C39" s="8750" t="s">
        <v>756</v>
      </c>
      <c r="D39" s="1065" t="s">
        <v>1182</v>
      </c>
      <c r="E39" s="37" t="s">
        <v>278</v>
      </c>
      <c r="F39" s="3931">
        <v>7.985167238399999</v>
      </c>
      <c r="G39" s="1084">
        <f>F39*Оглавление!$B$14</f>
        <v>758.59088764799992</v>
      </c>
      <c r="H39" s="1084">
        <f t="shared" si="1"/>
        <v>758.59088764799992</v>
      </c>
      <c r="L39" s="309"/>
    </row>
    <row r="40" spans="1:12">
      <c r="A40" s="36">
        <v>11262700</v>
      </c>
      <c r="B40" s="8769"/>
      <c r="C40" s="8752"/>
      <c r="D40" s="1065" t="s">
        <v>1175</v>
      </c>
      <c r="E40" s="37" t="s">
        <v>278</v>
      </c>
      <c r="F40" s="3931">
        <v>11.8113932068</v>
      </c>
      <c r="G40" s="1084">
        <f>F40*Оглавление!$B$14</f>
        <v>1122.0823546460001</v>
      </c>
      <c r="H40" s="1084">
        <f t="shared" si="1"/>
        <v>1122.0823546460001</v>
      </c>
      <c r="L40" s="309"/>
    </row>
    <row r="41" spans="1:12">
      <c r="A41" s="36">
        <v>11062100</v>
      </c>
      <c r="B41" s="8770" t="s">
        <v>13106</v>
      </c>
      <c r="C41" s="8750" t="s">
        <v>757</v>
      </c>
      <c r="D41" s="1065" t="s">
        <v>1182</v>
      </c>
      <c r="E41" s="37" t="s">
        <v>278</v>
      </c>
      <c r="F41" s="3931">
        <v>7.8339330103999991</v>
      </c>
      <c r="G41" s="1084">
        <f>F41*Оглавление!$B$14</f>
        <v>744.22363598799996</v>
      </c>
      <c r="H41" s="1084">
        <f t="shared" si="1"/>
        <v>744.22363598799996</v>
      </c>
      <c r="L41" s="309"/>
    </row>
    <row r="42" spans="1:12">
      <c r="A42" s="36">
        <v>11062700</v>
      </c>
      <c r="B42" s="8771"/>
      <c r="C42" s="8752"/>
      <c r="D42" s="1065" t="s">
        <v>1175</v>
      </c>
      <c r="E42" s="37" t="s">
        <v>278</v>
      </c>
      <c r="F42" s="3931">
        <v>11.750899515599999</v>
      </c>
      <c r="G42" s="1084">
        <f>F42*Оглавление!$B$14</f>
        <v>1116.3354539819998</v>
      </c>
      <c r="H42" s="1084">
        <f t="shared" si="1"/>
        <v>1116.3354539819998</v>
      </c>
      <c r="L42" s="309"/>
    </row>
    <row r="43" spans="1:12">
      <c r="A43" s="142"/>
      <c r="B43" s="1087"/>
      <c r="C43" s="1087"/>
      <c r="D43" s="1087"/>
      <c r="E43" s="142"/>
      <c r="F43" s="143"/>
      <c r="G43" s="143"/>
      <c r="H43" s="143"/>
      <c r="L43" s="309"/>
    </row>
    <row r="44" spans="1:12" s="2272" customFormat="1">
      <c r="A44" s="2267" t="s">
        <v>13091</v>
      </c>
      <c r="C44" s="2286"/>
      <c r="D44" s="2286"/>
      <c r="E44" s="2287"/>
      <c r="F44" s="2288"/>
      <c r="J44" s="1279"/>
      <c r="L44" s="2273"/>
    </row>
    <row r="45" spans="1:12" s="2279" customFormat="1">
      <c r="A45" s="2274" t="s">
        <v>13090</v>
      </c>
      <c r="B45" s="2281"/>
      <c r="C45" s="2282"/>
      <c r="D45" s="2282"/>
      <c r="E45" s="2283"/>
      <c r="F45" s="2278"/>
      <c r="J45" s="1279"/>
      <c r="L45" s="2280"/>
    </row>
    <row r="46" spans="1:12" s="2220" customFormat="1">
      <c r="A46" s="85"/>
      <c r="B46" s="534"/>
      <c r="C46" s="1091"/>
      <c r="D46" s="1091"/>
      <c r="E46" s="35"/>
      <c r="F46" s="136"/>
      <c r="G46" s="2751"/>
      <c r="H46" s="2751"/>
      <c r="J46" s="1279"/>
      <c r="L46" s="309"/>
    </row>
    <row r="47" spans="1:12">
      <c r="A47" s="36">
        <v>11322100</v>
      </c>
      <c r="B47" s="87" t="s">
        <v>13105</v>
      </c>
      <c r="C47" s="88" t="s">
        <v>758</v>
      </c>
      <c r="D47" s="370" t="s">
        <v>7389</v>
      </c>
      <c r="E47" s="37" t="s">
        <v>278</v>
      </c>
      <c r="F47" s="3647">
        <v>10.5712725372</v>
      </c>
      <c r="G47" s="1084">
        <f>F47*Оглавление!$B$14</f>
        <v>1004.2708910340001</v>
      </c>
      <c r="H47" s="1084">
        <f t="shared" ref="H47:H50" si="2">G47-G47*$B$4/100</f>
        <v>1004.2708910340001</v>
      </c>
      <c r="L47" s="309"/>
    </row>
    <row r="48" spans="1:12" ht="15" customHeight="1">
      <c r="A48" s="36">
        <v>11122100</v>
      </c>
      <c r="B48" s="87" t="s">
        <v>13106</v>
      </c>
      <c r="C48" s="88" t="s">
        <v>759</v>
      </c>
      <c r="D48" s="370" t="s">
        <v>7389</v>
      </c>
      <c r="E48" s="37" t="s">
        <v>278</v>
      </c>
      <c r="F48" s="3647">
        <v>9.8604716656000004</v>
      </c>
      <c r="G48" s="1084">
        <f>F48*Оглавление!$B$14</f>
        <v>936.74480823200008</v>
      </c>
      <c r="H48" s="1084">
        <f t="shared" si="2"/>
        <v>936.74480823200008</v>
      </c>
      <c r="L48" s="309"/>
    </row>
    <row r="49" spans="1:12">
      <c r="A49" s="36">
        <v>11362100</v>
      </c>
      <c r="B49" s="87" t="s">
        <v>13105</v>
      </c>
      <c r="C49" s="88" t="s">
        <v>760</v>
      </c>
      <c r="D49" s="370" t="s">
        <v>7389</v>
      </c>
      <c r="E49" s="37" t="s">
        <v>278</v>
      </c>
      <c r="F49" s="3647">
        <v>8.7262149555999997</v>
      </c>
      <c r="G49" s="1084">
        <f>F49*Оглавление!$B$14</f>
        <v>828.990420782</v>
      </c>
      <c r="H49" s="1084">
        <f t="shared" si="2"/>
        <v>828.990420782</v>
      </c>
      <c r="L49" s="309"/>
    </row>
    <row r="50" spans="1:12">
      <c r="A50" s="36">
        <v>11162100</v>
      </c>
      <c r="B50" s="87" t="s">
        <v>13106</v>
      </c>
      <c r="C50" s="1316" t="s">
        <v>761</v>
      </c>
      <c r="D50" s="370" t="s">
        <v>7389</v>
      </c>
      <c r="E50" s="89" t="s">
        <v>278</v>
      </c>
      <c r="F50" s="3647">
        <v>8.0910311979999996</v>
      </c>
      <c r="G50" s="1084">
        <f>F50*Оглавление!$B$14</f>
        <v>768.64796380999996</v>
      </c>
      <c r="H50" s="1084">
        <f t="shared" si="2"/>
        <v>768.64796380999996</v>
      </c>
      <c r="L50" s="309"/>
    </row>
    <row r="51" spans="1:12">
      <c r="A51" s="142"/>
      <c r="B51" s="1087"/>
      <c r="C51" s="1087"/>
      <c r="D51" s="1087"/>
      <c r="E51" s="142"/>
      <c r="F51" s="143"/>
      <c r="G51" s="143"/>
      <c r="H51" s="1085"/>
      <c r="L51" s="309"/>
    </row>
    <row r="52" spans="1:12" s="2251" customFormat="1">
      <c r="A52" s="8758" t="s">
        <v>6661</v>
      </c>
      <c r="B52" s="8758"/>
      <c r="C52" s="8758"/>
      <c r="D52" s="8758"/>
      <c r="E52" s="8758"/>
      <c r="F52" s="8758"/>
      <c r="G52" s="8758"/>
      <c r="H52" s="8758"/>
      <c r="J52" s="1279"/>
    </row>
    <row r="53" spans="1:12" s="2251" customFormat="1">
      <c r="A53" s="2289"/>
      <c r="B53" s="2289"/>
      <c r="C53" s="2289"/>
      <c r="D53" s="2289"/>
      <c r="E53" s="2289"/>
      <c r="F53" s="2289"/>
      <c r="G53" s="2289"/>
      <c r="H53" s="2289"/>
      <c r="J53" s="1279"/>
    </row>
    <row r="54" spans="1:12" s="2272" customFormat="1">
      <c r="A54" s="2290" t="s">
        <v>13094</v>
      </c>
      <c r="B54" s="2291"/>
      <c r="C54" s="2291"/>
      <c r="D54" s="2291"/>
      <c r="E54" s="2291"/>
      <c r="F54" s="2292"/>
      <c r="G54" s="2292"/>
      <c r="H54" s="2292"/>
      <c r="J54" s="1279"/>
      <c r="L54" s="2273"/>
    </row>
    <row r="55" spans="1:12" s="294" customFormat="1">
      <c r="A55" s="2293" t="s">
        <v>13095</v>
      </c>
      <c r="B55" s="2294"/>
      <c r="C55" s="2294"/>
      <c r="D55" s="2294"/>
      <c r="E55" s="535"/>
      <c r="F55" s="2295"/>
      <c r="G55" s="2295"/>
      <c r="J55" s="1279"/>
      <c r="L55" s="2296"/>
    </row>
    <row r="56" spans="1:12" s="2279" customFormat="1">
      <c r="A56" s="2262" t="s">
        <v>13096</v>
      </c>
      <c r="B56" s="2281"/>
      <c r="C56" s="2275"/>
      <c r="D56" s="2275"/>
      <c r="E56" s="2276"/>
      <c r="F56" s="2277"/>
      <c r="G56" s="2277"/>
      <c r="J56" s="1279"/>
      <c r="L56" s="2280"/>
    </row>
    <row r="57" spans="1:12">
      <c r="A57" s="142"/>
      <c r="B57" s="1087"/>
      <c r="C57" s="1087"/>
      <c r="D57" s="1087"/>
      <c r="E57" s="142"/>
      <c r="F57" s="143"/>
      <c r="G57" s="143"/>
      <c r="H57" s="136"/>
      <c r="L57" s="309"/>
    </row>
    <row r="58" spans="1:12" ht="15" customHeight="1">
      <c r="A58" s="36">
        <v>12222100</v>
      </c>
      <c r="B58" s="8747" t="s">
        <v>13103</v>
      </c>
      <c r="C58" s="8750" t="s">
        <v>762</v>
      </c>
      <c r="D58" s="1065" t="s">
        <v>1182</v>
      </c>
      <c r="E58" s="37" t="s">
        <v>278</v>
      </c>
      <c r="F58" s="3931">
        <v>17.452429911199999</v>
      </c>
      <c r="G58" s="1744">
        <f>F58*Оглавление!$B$14</f>
        <v>1657.980841564</v>
      </c>
      <c r="H58" s="1084">
        <f>G58-G58*$B$4/100</f>
        <v>1657.980841564</v>
      </c>
      <c r="L58" s="309"/>
    </row>
    <row r="59" spans="1:12">
      <c r="A59" s="36">
        <v>12222700</v>
      </c>
      <c r="B59" s="8749"/>
      <c r="C59" s="8752"/>
      <c r="D59" s="1065" t="s">
        <v>1175</v>
      </c>
      <c r="E59" s="37" t="s">
        <v>278</v>
      </c>
      <c r="F59" s="3931">
        <v>22.231431516000001</v>
      </c>
      <c r="G59" s="1744">
        <f>F59*Оглавление!$B$14</f>
        <v>2111.9859940199999</v>
      </c>
      <c r="H59" s="1084">
        <f>G59-G59*$B$4/100</f>
        <v>2111.9859940199999</v>
      </c>
      <c r="L59" s="309"/>
    </row>
    <row r="60" spans="1:12" ht="15" customHeight="1">
      <c r="A60" s="36">
        <v>12022100</v>
      </c>
      <c r="B60" s="8747" t="s">
        <v>13104</v>
      </c>
      <c r="C60" s="8750" t="s">
        <v>763</v>
      </c>
      <c r="D60" s="1065" t="s">
        <v>1182</v>
      </c>
      <c r="E60" s="37" t="s">
        <v>278</v>
      </c>
      <c r="F60" s="3931">
        <v>16.303049778399998</v>
      </c>
      <c r="G60" s="1744">
        <f>F60*Оглавление!$B$14</f>
        <v>1548.7897289479999</v>
      </c>
      <c r="H60" s="1084">
        <f>G60-G60*$B$4/100</f>
        <v>1548.7897289479999</v>
      </c>
      <c r="L60" s="309"/>
    </row>
    <row r="61" spans="1:12">
      <c r="A61" s="36">
        <v>12022700</v>
      </c>
      <c r="B61" s="8749"/>
      <c r="C61" s="8752"/>
      <c r="D61" s="1065" t="s">
        <v>1175</v>
      </c>
      <c r="E61" s="37" t="s">
        <v>278</v>
      </c>
      <c r="F61" s="3931">
        <v>21.1576684972</v>
      </c>
      <c r="G61" s="1744">
        <f>F61*Оглавление!$B$14</f>
        <v>2009.9785072340001</v>
      </c>
      <c r="H61" s="1084">
        <f>G61-G61*$B$4/100</f>
        <v>2009.9785072340001</v>
      </c>
      <c r="L61" s="309"/>
    </row>
    <row r="62" spans="1:12" s="1342" customFormat="1">
      <c r="A62" s="532"/>
      <c r="B62" s="534"/>
      <c r="C62" s="1091"/>
      <c r="D62" s="1091"/>
      <c r="E62" s="35"/>
      <c r="F62" s="136"/>
      <c r="G62" s="136"/>
      <c r="H62" s="136"/>
      <c r="J62" s="1279"/>
      <c r="L62" s="309"/>
    </row>
    <row r="63" spans="1:12" s="2302" customFormat="1">
      <c r="A63" s="2297" t="s">
        <v>13097</v>
      </c>
      <c r="B63" s="2298"/>
      <c r="C63" s="2299"/>
      <c r="D63" s="2299"/>
      <c r="E63" s="2300"/>
      <c r="F63" s="2301"/>
      <c r="G63" s="2301"/>
      <c r="H63" s="2301"/>
      <c r="J63" s="1279"/>
      <c r="L63" s="2303"/>
    </row>
    <row r="64" spans="1:12" s="1342" customFormat="1">
      <c r="A64" s="532"/>
      <c r="B64" s="534"/>
      <c r="C64" s="1091"/>
      <c r="D64" s="1091"/>
      <c r="E64" s="35"/>
      <c r="F64" s="136"/>
      <c r="G64" s="136"/>
      <c r="H64" s="136"/>
      <c r="J64" s="1279"/>
      <c r="L64" s="309"/>
    </row>
    <row r="65" spans="1:12" s="1342" customFormat="1" ht="25.35">
      <c r="A65" s="36">
        <v>13202100</v>
      </c>
      <c r="B65" s="87" t="s">
        <v>13098</v>
      </c>
      <c r="C65" s="88" t="s">
        <v>3081</v>
      </c>
      <c r="D65" s="1065" t="s">
        <v>1182</v>
      </c>
      <c r="E65" s="37" t="s">
        <v>278</v>
      </c>
      <c r="F65" s="3647">
        <v>21.9743333284</v>
      </c>
      <c r="G65" s="1744">
        <f>F65*Оглавление!$B$14</f>
        <v>2087.5616661980002</v>
      </c>
      <c r="H65" s="1084">
        <f>G65-G65*$B$4/100</f>
        <v>2087.5616661980002</v>
      </c>
      <c r="J65" s="1279"/>
      <c r="L65" s="309"/>
    </row>
    <row r="66" spans="1:12" s="1342" customFormat="1" ht="38">
      <c r="A66" s="36">
        <v>13222100</v>
      </c>
      <c r="B66" s="87" t="s">
        <v>13099</v>
      </c>
      <c r="C66" s="88" t="s">
        <v>3082</v>
      </c>
      <c r="D66" s="1065" t="s">
        <v>1182</v>
      </c>
      <c r="E66" s="37" t="s">
        <v>278</v>
      </c>
      <c r="F66" s="3647">
        <v>22.246554938799999</v>
      </c>
      <c r="G66" s="1744">
        <f>F66*Оглавление!$B$14</f>
        <v>2113.422719186</v>
      </c>
      <c r="H66" s="1084">
        <f>G66-G66*$B$4/100</f>
        <v>2113.422719186</v>
      </c>
      <c r="J66" s="1279"/>
      <c r="L66" s="309"/>
    </row>
    <row r="67" spans="1:12" s="1342" customFormat="1">
      <c r="A67" s="533"/>
      <c r="B67" s="534"/>
      <c r="C67" s="1091"/>
      <c r="D67" s="1091"/>
      <c r="E67" s="35"/>
      <c r="F67" s="136"/>
      <c r="G67" s="136"/>
      <c r="H67" s="136"/>
      <c r="J67" s="1279"/>
      <c r="L67" s="309"/>
    </row>
    <row r="68" spans="1:12" s="2272" customFormat="1">
      <c r="A68" s="2267" t="s">
        <v>13100</v>
      </c>
      <c r="B68" s="2268"/>
      <c r="C68" s="2268"/>
      <c r="D68" s="2268"/>
      <c r="E68" s="2269"/>
      <c r="F68" s="2270"/>
      <c r="G68" s="2271"/>
      <c r="H68" s="2271"/>
      <c r="J68" s="1279"/>
      <c r="L68" s="2273"/>
    </row>
    <row r="69" spans="1:12" s="2279" customFormat="1">
      <c r="A69" s="2274" t="s">
        <v>13090</v>
      </c>
      <c r="B69" s="2275"/>
      <c r="C69" s="2275"/>
      <c r="D69" s="2275"/>
      <c r="E69" s="2276"/>
      <c r="F69" s="2277"/>
      <c r="G69" s="2278"/>
      <c r="H69" s="2278"/>
      <c r="J69" s="1279"/>
      <c r="L69" s="2280"/>
    </row>
    <row r="70" spans="1:12">
      <c r="A70" s="85"/>
      <c r="B70" s="1087"/>
      <c r="C70" s="1087"/>
      <c r="D70" s="1087"/>
      <c r="E70" s="142"/>
      <c r="F70" s="143"/>
      <c r="G70" s="143"/>
      <c r="H70" s="136"/>
      <c r="L70" s="309"/>
    </row>
    <row r="71" spans="1:12">
      <c r="A71" s="142"/>
      <c r="B71" s="1087"/>
      <c r="C71" s="1087"/>
      <c r="D71" s="1087"/>
      <c r="E71" s="535"/>
      <c r="F71" s="143"/>
      <c r="G71" s="143"/>
      <c r="H71" s="136"/>
      <c r="L71" s="309"/>
    </row>
    <row r="72" spans="1:12">
      <c r="A72" s="76">
        <v>12322100</v>
      </c>
      <c r="B72" s="2304" t="s">
        <v>13103</v>
      </c>
      <c r="C72" s="1075" t="s">
        <v>764</v>
      </c>
      <c r="D72" s="1317" t="s">
        <v>7389</v>
      </c>
      <c r="E72" s="38" t="s">
        <v>278</v>
      </c>
      <c r="F72" s="3647">
        <v>19.403351452400003</v>
      </c>
      <c r="G72" s="140">
        <f>F72*Оглавление!$B$14</f>
        <v>1843.3183879780001</v>
      </c>
      <c r="H72" s="140">
        <f>G72-G72*$B$4/100</f>
        <v>1843.3183879780001</v>
      </c>
      <c r="L72" s="309"/>
    </row>
    <row r="73" spans="1:12">
      <c r="A73" s="76">
        <v>12122100</v>
      </c>
      <c r="B73" s="2304" t="s">
        <v>13104</v>
      </c>
      <c r="C73" s="1075" t="s">
        <v>765</v>
      </c>
      <c r="D73" s="1317" t="s">
        <v>7389</v>
      </c>
      <c r="E73" s="38" t="s">
        <v>278</v>
      </c>
      <c r="F73" s="3647">
        <v>17.9666262864</v>
      </c>
      <c r="G73" s="1747">
        <f>F73*Оглавление!$B$14</f>
        <v>1706.829497208</v>
      </c>
      <c r="H73" s="140">
        <f>G73-G73*$B$4/100</f>
        <v>1706.829497208</v>
      </c>
      <c r="L73" s="309"/>
    </row>
    <row r="74" spans="1:12">
      <c r="A74" s="128"/>
      <c r="B74" s="1086"/>
      <c r="C74" s="1086"/>
      <c r="D74" s="1086"/>
      <c r="E74" s="128"/>
      <c r="F74" s="143"/>
      <c r="G74" s="133"/>
      <c r="H74" s="1342"/>
      <c r="L74" s="309"/>
    </row>
    <row r="75" spans="1:12">
      <c r="A75" s="8758" t="s">
        <v>766</v>
      </c>
      <c r="B75" s="8758"/>
      <c r="C75" s="8758"/>
      <c r="D75" s="8758"/>
      <c r="E75" s="8758"/>
      <c r="F75" s="8758"/>
      <c r="G75" s="8758"/>
      <c r="H75" s="8758"/>
      <c r="L75" s="309"/>
    </row>
    <row r="76" spans="1:12">
      <c r="A76" s="128"/>
      <c r="B76" s="1086"/>
      <c r="C76" s="1086"/>
      <c r="D76" s="1086"/>
      <c r="E76" s="128"/>
      <c r="F76" s="143"/>
      <c r="G76" s="133"/>
      <c r="H76" s="1342"/>
      <c r="L76" s="309"/>
    </row>
    <row r="77" spans="1:12" ht="28.5" customHeight="1">
      <c r="A77" s="77">
        <v>69100000</v>
      </c>
      <c r="B77" s="92" t="s">
        <v>4543</v>
      </c>
      <c r="C77" s="1075" t="s">
        <v>4542</v>
      </c>
      <c r="D77" s="1075"/>
      <c r="E77" s="38" t="s">
        <v>516</v>
      </c>
      <c r="F77" s="3647">
        <v>16.5903948116</v>
      </c>
      <c r="G77" s="1747">
        <f>F77*Оглавление!$B$14</f>
        <v>1576.087507102</v>
      </c>
      <c r="H77" s="140">
        <f>G77*[7]Оглавление!$B$14</f>
        <v>0</v>
      </c>
      <c r="L77" s="309"/>
    </row>
    <row r="78" spans="1:12" ht="25.35">
      <c r="A78" s="77">
        <v>69011004</v>
      </c>
      <c r="B78" s="92" t="s">
        <v>767</v>
      </c>
      <c r="C78" s="1075" t="s">
        <v>768</v>
      </c>
      <c r="D78" s="1064" t="s">
        <v>769</v>
      </c>
      <c r="E78" s="38" t="s">
        <v>465</v>
      </c>
      <c r="F78" s="3647">
        <v>63.049549653199996</v>
      </c>
      <c r="G78" s="140">
        <f>F78*Оглавление!$B$14</f>
        <v>5989.7072170539996</v>
      </c>
      <c r="H78" s="140">
        <f>G78-G78*$B$4/100</f>
        <v>5989.7072170539996</v>
      </c>
      <c r="L78" s="309"/>
    </row>
    <row r="79" spans="1:12" ht="25.35">
      <c r="A79" s="39">
        <v>69100020</v>
      </c>
      <c r="B79" s="87" t="s">
        <v>767</v>
      </c>
      <c r="C79" s="88" t="s">
        <v>7364</v>
      </c>
      <c r="D79" s="1065" t="s">
        <v>769</v>
      </c>
      <c r="E79" s="37" t="s">
        <v>465</v>
      </c>
      <c r="F79" s="3647">
        <v>63.049549653199996</v>
      </c>
      <c r="G79" s="140">
        <f>F79*Оглавление!$B$14</f>
        <v>5989.7072170539996</v>
      </c>
      <c r="H79" s="1084">
        <f>G79-G79*$B$4/100</f>
        <v>5989.7072170539996</v>
      </c>
      <c r="L79" s="309"/>
    </row>
    <row r="80" spans="1:12" ht="25.35">
      <c r="A80" s="39">
        <v>69100005</v>
      </c>
      <c r="B80" s="87" t="s">
        <v>767</v>
      </c>
      <c r="C80" s="88" t="s">
        <v>7363</v>
      </c>
      <c r="D80" s="1065" t="s">
        <v>769</v>
      </c>
      <c r="E80" s="37" t="s">
        <v>465</v>
      </c>
      <c r="F80" s="3647">
        <v>49.514086247199998</v>
      </c>
      <c r="G80" s="1745">
        <f>F80*Оглавление!$B$14</f>
        <v>4703.8381934839999</v>
      </c>
      <c r="H80" s="1084">
        <f>G80-G80*$B$4/100</f>
        <v>4703.8381934839999</v>
      </c>
      <c r="L80" s="309"/>
    </row>
    <row r="81" spans="1:12" ht="38.35">
      <c r="A81" s="77">
        <v>69011021</v>
      </c>
      <c r="B81" s="87" t="s">
        <v>3055</v>
      </c>
      <c r="C81" s="1075" t="s">
        <v>770</v>
      </c>
      <c r="D81" s="1064" t="s">
        <v>771</v>
      </c>
      <c r="E81" s="38" t="s">
        <v>516</v>
      </c>
      <c r="F81" s="3647">
        <v>42.723669409999999</v>
      </c>
      <c r="G81" s="1747">
        <f>F81*Оглавление!$B$14</f>
        <v>4058.7485939499998</v>
      </c>
      <c r="H81" s="140">
        <f>G81-G81*$B$4/100</f>
        <v>4058.7485939499998</v>
      </c>
      <c r="L81" s="309"/>
    </row>
    <row r="82" spans="1:12">
      <c r="A82" s="97"/>
      <c r="B82" s="98"/>
      <c r="C82" s="1072"/>
      <c r="D82" s="1089"/>
      <c r="E82" s="497"/>
      <c r="F82" s="136"/>
      <c r="G82" s="133"/>
      <c r="H82" s="133"/>
      <c r="L82" s="309"/>
    </row>
    <row r="83" spans="1:12" s="2220" customFormat="1">
      <c r="A83" s="8758" t="s">
        <v>3003</v>
      </c>
      <c r="B83" s="8758"/>
      <c r="C83" s="8758"/>
      <c r="D83" s="8758"/>
      <c r="E83" s="8758"/>
      <c r="F83" s="8758"/>
      <c r="G83" s="8758"/>
      <c r="H83" s="8758"/>
      <c r="J83" s="1279"/>
      <c r="L83" s="309"/>
    </row>
    <row r="84" spans="1:12" s="2220" customFormat="1">
      <c r="A84" s="294"/>
      <c r="J84" s="1279"/>
      <c r="L84" s="309"/>
    </row>
    <row r="85" spans="1:12" s="2220" customFormat="1" ht="27">
      <c r="A85" s="371" t="s">
        <v>3004</v>
      </c>
      <c r="B85" s="517" t="s">
        <v>13151</v>
      </c>
      <c r="C85" s="557" t="s">
        <v>3017</v>
      </c>
      <c r="D85" s="1065" t="s">
        <v>1182</v>
      </c>
      <c r="E85" s="37" t="s">
        <v>281</v>
      </c>
      <c r="F85" s="531">
        <v>106.8923523504</v>
      </c>
      <c r="G85" s="1744">
        <f>F85*Оглавление!$B$14</f>
        <v>10154.773473288</v>
      </c>
      <c r="H85" s="1084">
        <f t="shared" ref="H85:H92" si="3">G85-G85*$B$4/100</f>
        <v>10154.773473288</v>
      </c>
      <c r="J85" s="1279"/>
      <c r="L85" s="309"/>
    </row>
    <row r="86" spans="1:12" s="2220" customFormat="1" ht="27">
      <c r="A86" s="371" t="s">
        <v>3005</v>
      </c>
      <c r="B86" s="517" t="s">
        <v>13152</v>
      </c>
      <c r="C86" s="557" t="s">
        <v>3017</v>
      </c>
      <c r="D86" s="1065" t="s">
        <v>1182</v>
      </c>
      <c r="E86" s="37" t="s">
        <v>281</v>
      </c>
      <c r="F86" s="531">
        <v>102.35532551039999</v>
      </c>
      <c r="G86" s="1084">
        <f>F86*Оглавление!$B$14</f>
        <v>9723.7559234879991</v>
      </c>
      <c r="H86" s="1084">
        <f t="shared" si="3"/>
        <v>9723.7559234879991</v>
      </c>
      <c r="J86" s="1279"/>
      <c r="L86" s="309"/>
    </row>
    <row r="87" spans="1:12" s="2220" customFormat="1" ht="27">
      <c r="A87" s="371" t="s">
        <v>3006</v>
      </c>
      <c r="B87" s="517" t="s">
        <v>13153</v>
      </c>
      <c r="C87" s="557" t="s">
        <v>3018</v>
      </c>
      <c r="D87" s="1065" t="s">
        <v>1182</v>
      </c>
      <c r="E87" s="37" t="s">
        <v>281</v>
      </c>
      <c r="F87" s="531">
        <v>106.4840199348</v>
      </c>
      <c r="G87" s="1084">
        <f>F87*Оглавление!$B$14</f>
        <v>10115.981893806</v>
      </c>
      <c r="H87" s="1084">
        <f t="shared" si="3"/>
        <v>10115.981893806</v>
      </c>
      <c r="J87" s="1279"/>
      <c r="L87" s="309"/>
    </row>
    <row r="88" spans="1:12" s="2220" customFormat="1" ht="41.35">
      <c r="A88" s="371" t="s">
        <v>3007</v>
      </c>
      <c r="B88" s="517" t="s">
        <v>13154</v>
      </c>
      <c r="C88" s="557" t="s">
        <v>3018</v>
      </c>
      <c r="D88" s="1065" t="s">
        <v>1182</v>
      </c>
      <c r="E88" s="37" t="s">
        <v>281</v>
      </c>
      <c r="F88" s="531">
        <v>111.0664170432</v>
      </c>
      <c r="G88" s="1084">
        <f>F88*Оглавление!$B$14</f>
        <v>10551.309619104</v>
      </c>
      <c r="H88" s="1084">
        <f t="shared" si="3"/>
        <v>10551.309619104</v>
      </c>
      <c r="J88" s="1279"/>
      <c r="L88" s="309"/>
    </row>
    <row r="89" spans="1:12" s="2220" customFormat="1" ht="27">
      <c r="A89" s="371" t="s">
        <v>3008</v>
      </c>
      <c r="B89" s="517" t="s">
        <v>13155</v>
      </c>
      <c r="C89" s="557" t="s">
        <v>3019</v>
      </c>
      <c r="D89" s="1065" t="s">
        <v>1182</v>
      </c>
      <c r="E89" s="37" t="s">
        <v>281</v>
      </c>
      <c r="F89" s="531">
        <v>115.43708623240001</v>
      </c>
      <c r="G89" s="1084">
        <f>F89*Оглавление!$B$14</f>
        <v>10966.523192078001</v>
      </c>
      <c r="H89" s="1084">
        <f t="shared" si="3"/>
        <v>10966.523192078001</v>
      </c>
      <c r="J89" s="1279"/>
      <c r="L89" s="309"/>
    </row>
    <row r="90" spans="1:12" s="2220" customFormat="1" ht="41.35">
      <c r="A90" s="371" t="s">
        <v>3009</v>
      </c>
      <c r="B90" s="517" t="s">
        <v>13156</v>
      </c>
      <c r="C90" s="557" t="s">
        <v>3019</v>
      </c>
      <c r="D90" s="1065" t="s">
        <v>1182</v>
      </c>
      <c r="E90" s="37" t="s">
        <v>281</v>
      </c>
      <c r="F90" s="531">
        <v>101.25131564599998</v>
      </c>
      <c r="G90" s="1084">
        <f>F90*Оглавление!$B$14</f>
        <v>9618.8749863699977</v>
      </c>
      <c r="H90" s="1084">
        <f t="shared" si="3"/>
        <v>9618.8749863699977</v>
      </c>
      <c r="J90" s="1279"/>
      <c r="L90" s="309"/>
    </row>
    <row r="91" spans="1:12" s="2220" customFormat="1" ht="27">
      <c r="A91" s="371" t="s">
        <v>3010</v>
      </c>
      <c r="B91" s="517" t="s">
        <v>13157</v>
      </c>
      <c r="C91" s="557" t="s">
        <v>3020</v>
      </c>
      <c r="D91" s="1065" t="s">
        <v>1182</v>
      </c>
      <c r="E91" s="37" t="s">
        <v>281</v>
      </c>
      <c r="F91" s="531">
        <v>114.0759781804</v>
      </c>
      <c r="G91" s="1084">
        <f>F91*Оглавление!$B$14</f>
        <v>10837.217927137999</v>
      </c>
      <c r="H91" s="1084">
        <f t="shared" si="3"/>
        <v>10837.217927137999</v>
      </c>
      <c r="J91" s="1279"/>
      <c r="L91" s="309"/>
    </row>
    <row r="92" spans="1:12" s="2220" customFormat="1" ht="27">
      <c r="A92" s="371" t="s">
        <v>3011</v>
      </c>
      <c r="B92" s="517" t="s">
        <v>13158</v>
      </c>
      <c r="C92" s="557" t="s">
        <v>3020</v>
      </c>
      <c r="D92" s="1065" t="s">
        <v>1182</v>
      </c>
      <c r="E92" s="37" t="s">
        <v>281</v>
      </c>
      <c r="F92" s="531">
        <v>109.55407476319999</v>
      </c>
      <c r="G92" s="1084">
        <f>F92*Оглавление!$B$14</f>
        <v>10407.637102503999</v>
      </c>
      <c r="H92" s="1084">
        <f t="shared" si="3"/>
        <v>10407.637102503999</v>
      </c>
      <c r="J92" s="1279"/>
      <c r="L92" s="309"/>
    </row>
    <row r="93" spans="1:12" s="2220" customFormat="1" ht="25.35">
      <c r="A93" s="371" t="s">
        <v>3012</v>
      </c>
      <c r="B93" s="517" t="s">
        <v>13147</v>
      </c>
      <c r="C93" s="557" t="s">
        <v>3021</v>
      </c>
      <c r="D93" s="1065" t="s">
        <v>13146</v>
      </c>
      <c r="E93" s="1305" t="s">
        <v>1071</v>
      </c>
      <c r="F93" s="531">
        <v>4.2950520752000001</v>
      </c>
      <c r="G93" s="1084">
        <f>F93*Оглавление!$B$14</f>
        <v>408.029947144</v>
      </c>
      <c r="H93" s="1084">
        <f>G93-G93*$B$4/100</f>
        <v>408.029947144</v>
      </c>
      <c r="J93" s="1279"/>
      <c r="L93" s="309"/>
    </row>
    <row r="94" spans="1:12" s="2220" customFormat="1">
      <c r="A94" s="371" t="s">
        <v>3013</v>
      </c>
      <c r="B94" s="8791" t="s">
        <v>13150</v>
      </c>
      <c r="C94" s="557" t="s">
        <v>3022</v>
      </c>
      <c r="D94" s="1065" t="s">
        <v>13148</v>
      </c>
      <c r="E94" s="1305" t="s">
        <v>1071</v>
      </c>
      <c r="F94" s="531">
        <v>5.6864069728000004</v>
      </c>
      <c r="G94" s="1744">
        <f>F94*Оглавление!$B$14</f>
        <v>540.20866241600004</v>
      </c>
      <c r="H94" s="1084">
        <f>G94-G94*$B$4/100</f>
        <v>540.20866241600004</v>
      </c>
      <c r="J94" s="1279"/>
      <c r="L94" s="309"/>
    </row>
    <row r="95" spans="1:12" s="2220" customFormat="1">
      <c r="A95" s="371" t="s">
        <v>3014</v>
      </c>
      <c r="B95" s="8792"/>
      <c r="C95" s="557" t="s">
        <v>3022</v>
      </c>
      <c r="D95" s="1065" t="s">
        <v>13149</v>
      </c>
      <c r="E95" s="1305" t="s">
        <v>1071</v>
      </c>
      <c r="F95" s="531">
        <v>5.6864069728000004</v>
      </c>
      <c r="G95" s="1744">
        <f>F95*Оглавление!$B$14</f>
        <v>540.20866241600004</v>
      </c>
      <c r="H95" s="1084">
        <f>G95-G95*$B$4/100</f>
        <v>540.20866241600004</v>
      </c>
      <c r="J95" s="1279"/>
      <c r="L95" s="309"/>
    </row>
    <row r="96" spans="1:12" s="2220" customFormat="1">
      <c r="A96" s="371" t="s">
        <v>3015</v>
      </c>
      <c r="B96" s="8789" t="s">
        <v>13126</v>
      </c>
      <c r="C96" s="557" t="s">
        <v>3023</v>
      </c>
      <c r="D96" s="1065" t="s">
        <v>13148</v>
      </c>
      <c r="E96" s="1305" t="s">
        <v>1071</v>
      </c>
      <c r="F96" s="531">
        <v>5.8527646235999997</v>
      </c>
      <c r="G96" s="1744">
        <f>F96*Оглавление!$B$14</f>
        <v>556.01263924199998</v>
      </c>
      <c r="H96" s="1084">
        <f>G96-G96*$B$4/100</f>
        <v>556.01263924199998</v>
      </c>
      <c r="J96" s="1279"/>
      <c r="L96" s="309"/>
    </row>
    <row r="97" spans="1:12" s="2220" customFormat="1">
      <c r="A97" s="109" t="s">
        <v>3016</v>
      </c>
      <c r="B97" s="8790"/>
      <c r="C97" s="557" t="s">
        <v>3023</v>
      </c>
      <c r="D97" s="1065" t="s">
        <v>13149</v>
      </c>
      <c r="E97" s="1305" t="s">
        <v>1071</v>
      </c>
      <c r="F97" s="531">
        <v>5.6864069728000004</v>
      </c>
      <c r="G97" s="1744">
        <f>F97*Оглавление!$B$14</f>
        <v>540.20866241600004</v>
      </c>
      <c r="H97" s="1084">
        <f>G97-G97*$B$4/100</f>
        <v>540.20866241600004</v>
      </c>
      <c r="J97" s="1279"/>
      <c r="L97" s="309"/>
    </row>
    <row r="98" spans="1:12" s="1311" customFormat="1" ht="15.75" customHeight="1">
      <c r="A98" s="498"/>
      <c r="B98" s="499"/>
      <c r="C98" s="1091"/>
      <c r="D98" s="1092"/>
      <c r="E98" s="500"/>
      <c r="F98" s="136"/>
      <c r="G98" s="133"/>
      <c r="H98" s="136"/>
      <c r="J98" s="1279"/>
      <c r="L98" s="309"/>
    </row>
    <row r="99" spans="1:12">
      <c r="A99" s="8758" t="s">
        <v>772</v>
      </c>
      <c r="B99" s="8758"/>
      <c r="C99" s="8758"/>
      <c r="D99" s="8758"/>
      <c r="E99" s="8758"/>
      <c r="F99" s="8758"/>
      <c r="G99" s="8758"/>
      <c r="H99" s="8758"/>
      <c r="L99" s="309"/>
    </row>
    <row r="100" spans="1:12">
      <c r="A100" s="128"/>
      <c r="B100" s="1086"/>
      <c r="C100" s="1086"/>
      <c r="D100" s="1086"/>
      <c r="E100" s="144"/>
      <c r="F100" s="143"/>
      <c r="G100" s="133"/>
      <c r="H100" s="136"/>
      <c r="L100" s="309"/>
    </row>
    <row r="101" spans="1:12" s="2272" customFormat="1">
      <c r="A101" s="2306" t="s">
        <v>13109</v>
      </c>
      <c r="B101" s="2268"/>
      <c r="C101" s="2268"/>
      <c r="D101" s="2268"/>
      <c r="E101" s="2269"/>
      <c r="F101" s="2270"/>
      <c r="G101" s="2271"/>
      <c r="H101" s="2271"/>
      <c r="J101" s="1279"/>
      <c r="L101" s="2273"/>
    </row>
    <row r="102" spans="1:12" s="2279" customFormat="1">
      <c r="A102" s="2274" t="s">
        <v>13090</v>
      </c>
      <c r="B102" s="2275"/>
      <c r="C102" s="2275"/>
      <c r="D102" s="2275"/>
      <c r="E102" s="2276"/>
      <c r="F102" s="2277"/>
      <c r="G102" s="2278"/>
      <c r="H102" s="2278"/>
      <c r="J102" s="1279"/>
      <c r="L102" s="2280"/>
    </row>
    <row r="103" spans="1:12" s="2220" customFormat="1">
      <c r="B103" s="1086"/>
      <c r="C103" s="1086"/>
      <c r="D103" s="1086"/>
      <c r="E103" s="144"/>
      <c r="F103" s="143"/>
      <c r="G103" s="133"/>
      <c r="H103" s="136"/>
      <c r="J103" s="1279"/>
      <c r="L103" s="309"/>
    </row>
    <row r="104" spans="1:12" ht="38">
      <c r="A104" s="36">
        <v>68072100</v>
      </c>
      <c r="B104" s="87" t="s">
        <v>3112</v>
      </c>
      <c r="C104" s="88" t="s">
        <v>773</v>
      </c>
      <c r="D104" s="1317" t="s">
        <v>7389</v>
      </c>
      <c r="E104" s="37" t="s">
        <v>326</v>
      </c>
      <c r="F104" s="3647">
        <v>28.810120433999998</v>
      </c>
      <c r="G104" s="1747">
        <f>F104*Оглавление!$B$14</f>
        <v>2736.9614412299998</v>
      </c>
      <c r="H104" s="1084">
        <f t="shared" ref="H104:H115" si="4">G104-G104*$B$4/100</f>
        <v>2736.9614412299998</v>
      </c>
      <c r="L104" s="309"/>
    </row>
    <row r="105" spans="1:12" ht="25.35">
      <c r="A105" s="36">
        <v>68072101</v>
      </c>
      <c r="B105" s="87" t="s">
        <v>3113</v>
      </c>
      <c r="C105" s="88" t="s">
        <v>3114</v>
      </c>
      <c r="D105" s="1317" t="s">
        <v>7389</v>
      </c>
      <c r="E105" s="37" t="s">
        <v>326</v>
      </c>
      <c r="F105" s="3647">
        <v>29.5057978828</v>
      </c>
      <c r="G105" s="1746">
        <f>F105*Оглавление!$B$14</f>
        <v>2803.0507988660002</v>
      </c>
      <c r="H105" s="1084">
        <f t="shared" si="4"/>
        <v>2803.0507988660002</v>
      </c>
      <c r="L105" s="309"/>
    </row>
    <row r="106" spans="1:12" ht="38">
      <c r="A106" s="36">
        <v>68010021</v>
      </c>
      <c r="B106" s="87" t="s">
        <v>774</v>
      </c>
      <c r="C106" s="88" t="s">
        <v>775</v>
      </c>
      <c r="D106" s="1317" t="s">
        <v>7389</v>
      </c>
      <c r="E106" s="37" t="s">
        <v>326</v>
      </c>
      <c r="F106" s="3647">
        <v>43.600827932400001</v>
      </c>
      <c r="G106" s="140">
        <f>F106*Оглавление!$B$14</f>
        <v>4142.0786535779998</v>
      </c>
      <c r="H106" s="1084">
        <f t="shared" si="4"/>
        <v>4142.0786535779998</v>
      </c>
      <c r="L106" s="309"/>
    </row>
    <row r="107" spans="1:12" ht="25.35">
      <c r="A107" s="36">
        <v>67790230</v>
      </c>
      <c r="B107" s="87" t="s">
        <v>776</v>
      </c>
      <c r="C107" s="88" t="s">
        <v>777</v>
      </c>
      <c r="D107" s="1065" t="s">
        <v>6349</v>
      </c>
      <c r="E107" s="37" t="s">
        <v>690</v>
      </c>
      <c r="F107" s="3647">
        <v>0.92252879079999994</v>
      </c>
      <c r="G107" s="140">
        <f>F107*Оглавление!$B$14</f>
        <v>87.640235125999993</v>
      </c>
      <c r="H107" s="1084">
        <f t="shared" si="4"/>
        <v>87.640235125999993</v>
      </c>
      <c r="L107" s="309"/>
    </row>
    <row r="108" spans="1:12" ht="25.35">
      <c r="A108" s="36">
        <v>13062100</v>
      </c>
      <c r="B108" s="87" t="s">
        <v>778</v>
      </c>
      <c r="C108" s="88" t="s">
        <v>779</v>
      </c>
      <c r="D108" s="1317" t="s">
        <v>7389</v>
      </c>
      <c r="E108" s="37" t="s">
        <v>278</v>
      </c>
      <c r="F108" s="3647">
        <v>15.607372329599999</v>
      </c>
      <c r="G108" s="140">
        <f>F108*Оглавление!$B$14</f>
        <v>1482.7003713119998</v>
      </c>
      <c r="H108" s="1084">
        <f t="shared" si="4"/>
        <v>1482.7003713119998</v>
      </c>
      <c r="L108" s="309"/>
    </row>
    <row r="109" spans="1:12" ht="38">
      <c r="A109" s="36">
        <v>13102100</v>
      </c>
      <c r="B109" s="87" t="s">
        <v>13107</v>
      </c>
      <c r="C109" s="88" t="s">
        <v>780</v>
      </c>
      <c r="D109" s="1317" t="s">
        <v>7389</v>
      </c>
      <c r="E109" s="37" t="s">
        <v>278</v>
      </c>
      <c r="F109" s="3647">
        <v>19.826807290799998</v>
      </c>
      <c r="G109" s="140">
        <f>F109*Оглавление!$B$14</f>
        <v>1883.5466926259999</v>
      </c>
      <c r="H109" s="1084">
        <f t="shared" si="4"/>
        <v>1883.5466926259999</v>
      </c>
      <c r="L109" s="309"/>
    </row>
    <row r="110" spans="1:12" s="1311" customFormat="1" ht="38">
      <c r="A110" s="36">
        <v>13102721</v>
      </c>
      <c r="B110" s="87" t="s">
        <v>13108</v>
      </c>
      <c r="C110" s="88" t="s">
        <v>3213</v>
      </c>
      <c r="D110" s="1065" t="s">
        <v>6729</v>
      </c>
      <c r="E110" s="37" t="s">
        <v>278</v>
      </c>
      <c r="F110" s="3647">
        <v>21.355574538673999</v>
      </c>
      <c r="G110" s="140">
        <f>F110*Оглавление!$B$14</f>
        <v>2028.7795811740298</v>
      </c>
      <c r="H110" s="1084"/>
      <c r="J110" s="1279"/>
      <c r="L110" s="309"/>
    </row>
    <row r="111" spans="1:12" s="1311" customFormat="1" ht="25.35">
      <c r="A111" s="36">
        <v>13142100</v>
      </c>
      <c r="B111" s="87" t="s">
        <v>781</v>
      </c>
      <c r="C111" s="88" t="s">
        <v>782</v>
      </c>
      <c r="D111" s="1317" t="s">
        <v>7389</v>
      </c>
      <c r="E111" s="37" t="s">
        <v>278</v>
      </c>
      <c r="F111" s="3647">
        <v>22.2011846704</v>
      </c>
      <c r="G111" s="1745">
        <f>F111*Оглавление!$B$14</f>
        <v>2109.1125436880002</v>
      </c>
      <c r="H111" s="1084">
        <f t="shared" si="4"/>
        <v>2109.1125436880002</v>
      </c>
      <c r="J111" s="1279"/>
      <c r="L111" s="309"/>
    </row>
    <row r="112" spans="1:12" s="1311" customFormat="1" ht="25.35">
      <c r="A112" s="36">
        <v>13142721</v>
      </c>
      <c r="B112" s="87" t="s">
        <v>9013</v>
      </c>
      <c r="C112" s="88" t="s">
        <v>3214</v>
      </c>
      <c r="D112" s="1065" t="s">
        <v>6729</v>
      </c>
      <c r="E112" s="37" t="s">
        <v>278</v>
      </c>
      <c r="F112" s="3647">
        <v>23.078343192799998</v>
      </c>
      <c r="G112" s="1747">
        <f>F112*Оглавление!$B$14</f>
        <v>2192.4426033159998</v>
      </c>
      <c r="H112" s="1084"/>
      <c r="J112" s="1279"/>
      <c r="L112" s="309"/>
    </row>
    <row r="113" spans="1:12" s="1311" customFormat="1" ht="25.35">
      <c r="A113" s="36">
        <v>13152100</v>
      </c>
      <c r="B113" s="348" t="s">
        <v>783</v>
      </c>
      <c r="C113" s="88" t="s">
        <v>784</v>
      </c>
      <c r="D113" s="1317" t="s">
        <v>7389</v>
      </c>
      <c r="E113" s="37" t="s">
        <v>278</v>
      </c>
      <c r="F113" s="3647">
        <v>20.945940577999998</v>
      </c>
      <c r="G113" s="1747">
        <f>F113*Оглавление!$B$14</f>
        <v>1989.8643549099997</v>
      </c>
      <c r="H113" s="1084">
        <f t="shared" si="4"/>
        <v>1989.8643549099997</v>
      </c>
      <c r="J113" s="1279"/>
      <c r="L113" s="309"/>
    </row>
    <row r="114" spans="1:12" s="1311" customFormat="1" ht="25.35">
      <c r="A114" s="36">
        <v>13152721</v>
      </c>
      <c r="B114" s="348" t="s">
        <v>3215</v>
      </c>
      <c r="C114" s="88" t="s">
        <v>3216</v>
      </c>
      <c r="D114" s="1065" t="s">
        <v>6729</v>
      </c>
      <c r="E114" s="1065" t="s">
        <v>278</v>
      </c>
      <c r="F114" s="3647">
        <v>21.7928522548</v>
      </c>
      <c r="G114" s="1747">
        <f>F114*Оглавление!$B$14</f>
        <v>2070.3209642060001</v>
      </c>
      <c r="H114" s="1084"/>
      <c r="J114" s="1279"/>
      <c r="L114" s="309"/>
    </row>
    <row r="115" spans="1:12" ht="25.35">
      <c r="A115" s="39">
        <v>67500015</v>
      </c>
      <c r="B115" s="87" t="s">
        <v>785</v>
      </c>
      <c r="C115" s="88" t="s">
        <v>786</v>
      </c>
      <c r="D115" s="1065" t="s">
        <v>6350</v>
      </c>
      <c r="E115" s="1185"/>
      <c r="F115" s="3647">
        <v>19.297487492799998</v>
      </c>
      <c r="G115" s="1747">
        <f>F115*Оглавление!$B$14</f>
        <v>1833.2613118159998</v>
      </c>
      <c r="H115" s="1084">
        <f t="shared" si="4"/>
        <v>1833.2613118159998</v>
      </c>
      <c r="L115" s="309"/>
    </row>
    <row r="116" spans="1:12">
      <c r="A116" s="97"/>
      <c r="B116" s="98"/>
      <c r="C116" s="1072"/>
      <c r="D116" s="1076"/>
      <c r="E116" s="99"/>
      <c r="F116" s="136"/>
      <c r="G116" s="133"/>
      <c r="H116" s="1085"/>
      <c r="L116" s="309"/>
    </row>
    <row r="117" spans="1:12" s="2272" customFormat="1">
      <c r="A117" s="2307" t="s">
        <v>13110</v>
      </c>
      <c r="B117" s="2308"/>
      <c r="C117" s="2309"/>
      <c r="D117" s="2310"/>
      <c r="E117" s="2311"/>
      <c r="F117" s="2271"/>
      <c r="G117" s="2271"/>
      <c r="H117" s="2271"/>
      <c r="I117" s="2271"/>
      <c r="J117" s="1279"/>
      <c r="L117" s="2273"/>
    </row>
    <row r="118" spans="1:12" s="2279" customFormat="1">
      <c r="A118" s="2274" t="s">
        <v>13090</v>
      </c>
      <c r="B118" s="2312"/>
      <c r="C118" s="2282"/>
      <c r="D118" s="2313"/>
      <c r="E118" s="2314"/>
      <c r="F118" s="2278"/>
      <c r="G118" s="2278"/>
      <c r="H118" s="2278"/>
      <c r="I118" s="2278"/>
      <c r="J118" s="1279"/>
      <c r="L118" s="2280"/>
    </row>
    <row r="119" spans="1:12">
      <c r="A119" s="97"/>
      <c r="B119" s="98"/>
      <c r="C119" s="1072"/>
      <c r="D119" s="1076"/>
      <c r="E119" s="99"/>
      <c r="F119" s="136"/>
      <c r="G119" s="133"/>
      <c r="H119" s="1085"/>
      <c r="L119" s="309"/>
    </row>
    <row r="120" spans="1:12" ht="25.35">
      <c r="A120" s="113" t="s">
        <v>7390</v>
      </c>
      <c r="B120" s="8747" t="s">
        <v>787</v>
      </c>
      <c r="C120" s="88" t="s">
        <v>13111</v>
      </c>
      <c r="D120" s="1065" t="s">
        <v>7391</v>
      </c>
      <c r="E120" s="37" t="s">
        <v>788</v>
      </c>
      <c r="F120" s="3647">
        <v>31.139127545200001</v>
      </c>
      <c r="G120" s="1747">
        <f>F120*Оглавление!$B$14</f>
        <v>2958.217116794</v>
      </c>
      <c r="H120" s="1084">
        <f t="shared" ref="H120:H130" si="5">G120-G120*$B$4/100</f>
        <v>2958.217116794</v>
      </c>
      <c r="L120" s="309"/>
    </row>
    <row r="121" spans="1:12" ht="25.35">
      <c r="A121" s="113" t="s">
        <v>7392</v>
      </c>
      <c r="B121" s="8749"/>
      <c r="C121" s="88" t="s">
        <v>13112</v>
      </c>
      <c r="D121" s="1065" t="s">
        <v>6732</v>
      </c>
      <c r="E121" s="37" t="s">
        <v>788</v>
      </c>
      <c r="F121" s="3647">
        <v>30.851782512</v>
      </c>
      <c r="G121" s="1747">
        <f>F121*Оглавление!$B$14</f>
        <v>2930.9193386400002</v>
      </c>
      <c r="H121" s="1084">
        <f t="shared" si="5"/>
        <v>2930.9193386400002</v>
      </c>
      <c r="L121" s="309"/>
    </row>
    <row r="122" spans="1:12" ht="25.35">
      <c r="A122" s="113" t="s">
        <v>7393</v>
      </c>
      <c r="B122" s="8747" t="s">
        <v>789</v>
      </c>
      <c r="C122" s="88" t="s">
        <v>13113</v>
      </c>
      <c r="D122" s="1065" t="s">
        <v>7394</v>
      </c>
      <c r="E122" s="37" t="s">
        <v>788</v>
      </c>
      <c r="F122" s="3647">
        <v>34.647761634799998</v>
      </c>
      <c r="G122" s="1746">
        <f>F122*Оглавление!$B$14</f>
        <v>3291.5373553059999</v>
      </c>
      <c r="H122" s="1084">
        <f t="shared" si="5"/>
        <v>3291.5373553059999</v>
      </c>
      <c r="L122" s="309"/>
    </row>
    <row r="123" spans="1:12" ht="25.35">
      <c r="A123" s="113" t="s">
        <v>7395</v>
      </c>
      <c r="B123" s="8749"/>
      <c r="C123" s="88" t="s">
        <v>13114</v>
      </c>
      <c r="D123" s="1065" t="s">
        <v>6732</v>
      </c>
      <c r="E123" s="37" t="s">
        <v>788</v>
      </c>
      <c r="F123" s="3647">
        <v>31.502089692399998</v>
      </c>
      <c r="G123" s="140">
        <f>F123*Оглавление!$B$14</f>
        <v>2992.6985207779999</v>
      </c>
      <c r="H123" s="1084">
        <f t="shared" si="5"/>
        <v>2992.6985207779999</v>
      </c>
      <c r="L123" s="309"/>
    </row>
    <row r="124" spans="1:12" ht="25.35">
      <c r="A124" s="113" t="s">
        <v>7396</v>
      </c>
      <c r="B124" s="8747" t="s">
        <v>790</v>
      </c>
      <c r="C124" s="88" t="s">
        <v>13115</v>
      </c>
      <c r="D124" s="1065" t="s">
        <v>7397</v>
      </c>
      <c r="E124" s="37" t="s">
        <v>788</v>
      </c>
      <c r="F124" s="3647">
        <v>28.084196139599999</v>
      </c>
      <c r="G124" s="140">
        <f>F124*Оглавление!$B$14</f>
        <v>2667.9986332620001</v>
      </c>
      <c r="H124" s="1084">
        <f t="shared" si="5"/>
        <v>2667.9986332620001</v>
      </c>
      <c r="L124" s="309"/>
    </row>
    <row r="125" spans="1:12">
      <c r="A125" s="39">
        <v>13472700</v>
      </c>
      <c r="B125" s="8749"/>
      <c r="C125" s="88" t="s">
        <v>13116</v>
      </c>
      <c r="D125" s="1065" t="s">
        <v>6732</v>
      </c>
      <c r="E125" s="37" t="s">
        <v>788</v>
      </c>
      <c r="F125" s="3647">
        <v>25.619078223199999</v>
      </c>
      <c r="G125" s="140">
        <f>F125*Оглавление!$B$14</f>
        <v>2433.8124312039999</v>
      </c>
      <c r="H125" s="1084">
        <f t="shared" si="5"/>
        <v>2433.8124312039999</v>
      </c>
      <c r="L125" s="309"/>
    </row>
    <row r="126" spans="1:12" ht="25.35">
      <c r="A126" s="113" t="s">
        <v>7398</v>
      </c>
      <c r="B126" s="8747" t="s">
        <v>791</v>
      </c>
      <c r="C126" s="88" t="s">
        <v>13117</v>
      </c>
      <c r="D126" s="1065" t="s">
        <v>7397</v>
      </c>
      <c r="E126" s="37" t="s">
        <v>788</v>
      </c>
      <c r="F126" s="3647">
        <v>27.433888959199997</v>
      </c>
      <c r="G126" s="140">
        <f>F126*Оглавление!$B$14</f>
        <v>2606.2194511239995</v>
      </c>
      <c r="H126" s="1084">
        <f t="shared" si="5"/>
        <v>2606.2194511239995</v>
      </c>
      <c r="L126" s="309"/>
    </row>
    <row r="127" spans="1:12">
      <c r="A127" s="113">
        <v>13472701</v>
      </c>
      <c r="B127" s="8749"/>
      <c r="C127" s="88" t="s">
        <v>13118</v>
      </c>
      <c r="D127" s="1065" t="s">
        <v>6732</v>
      </c>
      <c r="E127" s="37" t="s">
        <v>788</v>
      </c>
      <c r="F127" s="3647">
        <v>25.6493250688</v>
      </c>
      <c r="G127" s="140">
        <f>F127*Оглавление!$B$14</f>
        <v>2436.6858815360001</v>
      </c>
      <c r="H127" s="1084">
        <f t="shared" si="5"/>
        <v>2436.6858815360001</v>
      </c>
      <c r="L127" s="309"/>
    </row>
    <row r="128" spans="1:12">
      <c r="A128" s="113">
        <v>69182700</v>
      </c>
      <c r="B128" s="1310" t="s">
        <v>790</v>
      </c>
      <c r="C128" s="88" t="s">
        <v>3935</v>
      </c>
      <c r="D128" s="1065" t="s">
        <v>6351</v>
      </c>
      <c r="E128" s="37" t="s">
        <v>3534</v>
      </c>
      <c r="F128" s="3647">
        <v>10.6166428056</v>
      </c>
      <c r="G128" s="1745">
        <f>F128*Оглавление!$B$14</f>
        <v>1008.581066532</v>
      </c>
      <c r="H128" s="1084">
        <f t="shared" si="5"/>
        <v>1008.581066532</v>
      </c>
      <c r="L128" s="309"/>
    </row>
    <row r="129" spans="1:12">
      <c r="A129" s="113">
        <v>69182701</v>
      </c>
      <c r="B129" s="1310" t="s">
        <v>791</v>
      </c>
      <c r="C129" s="88" t="s">
        <v>3936</v>
      </c>
      <c r="D129" s="1065" t="s">
        <v>6351</v>
      </c>
      <c r="E129" s="37" t="s">
        <v>3534</v>
      </c>
      <c r="F129" s="3647">
        <v>10.525902268799998</v>
      </c>
      <c r="G129" s="1747">
        <f>F129*Оглавление!$B$14</f>
        <v>999.96071553599973</v>
      </c>
      <c r="H129" s="1084">
        <f t="shared" si="5"/>
        <v>999.96071553599973</v>
      </c>
      <c r="L129" s="309"/>
    </row>
    <row r="130" spans="1:12">
      <c r="A130" s="39">
        <v>69190000</v>
      </c>
      <c r="B130" s="87" t="s">
        <v>792</v>
      </c>
      <c r="C130" s="88" t="s">
        <v>793</v>
      </c>
      <c r="D130" s="1065" t="s">
        <v>6730</v>
      </c>
      <c r="E130" s="37" t="s">
        <v>689</v>
      </c>
      <c r="F130" s="3647">
        <v>2.5256116075999997</v>
      </c>
      <c r="G130" s="1747">
        <f>F130*Оглавление!$B$14</f>
        <v>239.93310272199997</v>
      </c>
      <c r="H130" s="1084">
        <f t="shared" si="5"/>
        <v>239.93310272199997</v>
      </c>
      <c r="L130" s="309"/>
    </row>
    <row r="131" spans="1:12">
      <c r="A131" s="39">
        <v>69190200</v>
      </c>
      <c r="B131" s="87" t="s">
        <v>2846</v>
      </c>
      <c r="C131" s="88" t="s">
        <v>2847</v>
      </c>
      <c r="D131" s="1065"/>
      <c r="E131" s="37" t="s">
        <v>689</v>
      </c>
      <c r="F131" s="3647">
        <v>1.6635765079999998</v>
      </c>
      <c r="G131" s="1747">
        <f>F131*Оглавление!$B$14</f>
        <v>158.03976825999999</v>
      </c>
      <c r="H131" s="1084">
        <f>G131-G131*$B$4/100</f>
        <v>158.03976825999999</v>
      </c>
      <c r="L131" s="309"/>
    </row>
    <row r="132" spans="1:12">
      <c r="A132" s="39">
        <v>1946677</v>
      </c>
      <c r="B132" s="87" t="s">
        <v>3083</v>
      </c>
      <c r="C132" s="88" t="s">
        <v>3084</v>
      </c>
      <c r="D132" s="1065" t="s">
        <v>6342</v>
      </c>
      <c r="E132" s="37" t="s">
        <v>417</v>
      </c>
      <c r="F132" s="3647">
        <v>1.6635765079999998</v>
      </c>
      <c r="G132" s="1747">
        <f>F132*Оглавление!$B$14</f>
        <v>158.03976825999999</v>
      </c>
      <c r="H132" s="1084">
        <f>G132-G132*$B$4/100</f>
        <v>158.03976825999999</v>
      </c>
      <c r="L132" s="309"/>
    </row>
    <row r="133" spans="1:12">
      <c r="A133" s="39">
        <v>1946682</v>
      </c>
      <c r="B133" s="87" t="s">
        <v>3083</v>
      </c>
      <c r="C133" s="88" t="s">
        <v>3084</v>
      </c>
      <c r="D133" s="1065" t="s">
        <v>6731</v>
      </c>
      <c r="E133" s="37" t="s">
        <v>417</v>
      </c>
      <c r="F133" s="3647">
        <v>2.4499944935999998</v>
      </c>
      <c r="G133" s="1747">
        <f>F133*Оглавление!$B$14</f>
        <v>232.74947689199999</v>
      </c>
      <c r="H133" s="1084">
        <f>G133-G133*$B$4/100</f>
        <v>232.74947689199999</v>
      </c>
      <c r="L133" s="309"/>
    </row>
    <row r="134" spans="1:12" ht="25.35">
      <c r="A134" s="39">
        <v>67892700</v>
      </c>
      <c r="B134" s="87" t="s">
        <v>3085</v>
      </c>
      <c r="C134" s="88" t="s">
        <v>3086</v>
      </c>
      <c r="D134" s="1065" t="s">
        <v>1175</v>
      </c>
      <c r="E134" s="37" t="s">
        <v>3087</v>
      </c>
      <c r="F134" s="3647">
        <v>4.1135710015999996</v>
      </c>
      <c r="G134" s="1747">
        <f>F134*Оглавление!$B$14</f>
        <v>390.78924515199998</v>
      </c>
      <c r="H134" s="1084">
        <f>G134-G134*$B$4/100</f>
        <v>390.78924515199998</v>
      </c>
      <c r="L134" s="309"/>
    </row>
    <row r="135" spans="1:12" ht="25.35">
      <c r="A135" s="39">
        <v>67892100</v>
      </c>
      <c r="B135" s="87" t="s">
        <v>3085</v>
      </c>
      <c r="C135" s="88" t="s">
        <v>3086</v>
      </c>
      <c r="D135" s="1065" t="s">
        <v>1182</v>
      </c>
      <c r="E135" s="37" t="s">
        <v>795</v>
      </c>
      <c r="F135" s="3647">
        <v>2.2836368428</v>
      </c>
      <c r="G135" s="1747">
        <f>F135*Оглавление!$B$14</f>
        <v>216.94550006599999</v>
      </c>
      <c r="H135" s="1084">
        <f>G135-G135*$B$4/100</f>
        <v>216.94550006599999</v>
      </c>
      <c r="L135" s="309"/>
    </row>
    <row r="136" spans="1:12">
      <c r="A136" s="128"/>
      <c r="B136" s="1086"/>
      <c r="C136" s="1086"/>
      <c r="D136" s="1086"/>
      <c r="E136" s="128"/>
      <c r="F136" s="143"/>
      <c r="G136" s="133"/>
      <c r="H136" s="1085"/>
      <c r="L136" s="309"/>
    </row>
    <row r="137" spans="1:12" s="2251" customFormat="1">
      <c r="A137" s="8763" t="s">
        <v>995</v>
      </c>
      <c r="B137" s="8763"/>
      <c r="C137" s="8763"/>
      <c r="D137" s="8763"/>
      <c r="E137" s="8763"/>
      <c r="F137" s="8763"/>
      <c r="G137" s="8763"/>
      <c r="H137" s="8763"/>
      <c r="J137" s="1279"/>
      <c r="L137" s="305"/>
    </row>
    <row r="138" spans="1:12">
      <c r="A138" s="128"/>
      <c r="B138" s="1086"/>
      <c r="C138" s="1086"/>
      <c r="D138" s="1086"/>
      <c r="E138" s="128"/>
      <c r="F138" s="143"/>
      <c r="G138" s="133"/>
      <c r="H138" s="1085"/>
      <c r="L138" s="309"/>
    </row>
    <row r="139" spans="1:12" ht="25.35">
      <c r="A139" s="1306">
        <v>3424084</v>
      </c>
      <c r="B139" s="147" t="s">
        <v>9010</v>
      </c>
      <c r="C139" s="147"/>
      <c r="D139" s="1065" t="s">
        <v>1175</v>
      </c>
      <c r="E139" s="563"/>
      <c r="F139" s="3647">
        <v>0.25709818759999997</v>
      </c>
      <c r="G139" s="1747">
        <f>F139*Оглавление!$B$14</f>
        <v>24.424327821999999</v>
      </c>
      <c r="H139" s="1084">
        <f>G139-G139*$B$4/100</f>
        <v>24.424327821999999</v>
      </c>
      <c r="L139" s="309"/>
    </row>
    <row r="140" spans="1:12">
      <c r="A140" s="77">
        <v>3424662</v>
      </c>
      <c r="B140" s="8747" t="s">
        <v>13129</v>
      </c>
      <c r="C140" s="8759">
        <v>509</v>
      </c>
      <c r="D140" s="1064" t="s">
        <v>1182</v>
      </c>
      <c r="E140" s="38"/>
      <c r="F140" s="3647">
        <v>0.16635765079999998</v>
      </c>
      <c r="G140" s="1747">
        <f>F140*Оглавление!$B$14</f>
        <v>15.803976825999998</v>
      </c>
      <c r="H140" s="140">
        <f t="shared" ref="H140:H146" si="6">G140-G140*$B$4/100</f>
        <v>15.803976825999998</v>
      </c>
      <c r="L140" s="309"/>
    </row>
    <row r="141" spans="1:12">
      <c r="A141" s="77">
        <v>3424693</v>
      </c>
      <c r="B141" s="8749"/>
      <c r="C141" s="8760"/>
      <c r="D141" s="1064" t="s">
        <v>1175</v>
      </c>
      <c r="E141" s="38"/>
      <c r="F141" s="3647">
        <v>0.22685134199999998</v>
      </c>
      <c r="G141" s="1747">
        <f>F141*Оглавление!$B$14</f>
        <v>21.550877489999998</v>
      </c>
      <c r="H141" s="140">
        <f t="shared" si="6"/>
        <v>21.550877489999998</v>
      </c>
      <c r="L141" s="309"/>
    </row>
    <row r="142" spans="1:12">
      <c r="A142" s="100">
        <v>69010104</v>
      </c>
      <c r="B142" s="348" t="s">
        <v>13130</v>
      </c>
      <c r="C142" s="90" t="s">
        <v>806</v>
      </c>
      <c r="D142" s="1071"/>
      <c r="E142" s="86" t="s">
        <v>807</v>
      </c>
      <c r="F142" s="3647">
        <v>2.9641908687999998</v>
      </c>
      <c r="G142" s="1747">
        <f>F142*Оглавление!$B$14</f>
        <v>281.59813253599998</v>
      </c>
      <c r="H142" s="140">
        <f t="shared" si="6"/>
        <v>281.59813253599998</v>
      </c>
      <c r="L142" s="309"/>
    </row>
    <row r="143" spans="1:12">
      <c r="A143" s="77">
        <v>67790221</v>
      </c>
      <c r="B143" s="8747" t="s">
        <v>808</v>
      </c>
      <c r="C143" s="8761" t="s">
        <v>809</v>
      </c>
      <c r="D143" s="1064" t="s">
        <v>7323</v>
      </c>
      <c r="E143" s="38" t="s">
        <v>810</v>
      </c>
      <c r="F143" s="3647">
        <v>0.33271530159999996</v>
      </c>
      <c r="G143" s="1747">
        <f>F143*Оглавление!$B$14</f>
        <v>31.607953651999996</v>
      </c>
      <c r="H143" s="140">
        <f t="shared" si="6"/>
        <v>31.607953651999996</v>
      </c>
      <c r="L143" s="309"/>
    </row>
    <row r="144" spans="1:12">
      <c r="A144" s="77">
        <v>67790227</v>
      </c>
      <c r="B144" s="8749"/>
      <c r="C144" s="8762"/>
      <c r="D144" s="1064" t="s">
        <v>7324</v>
      </c>
      <c r="E144" s="38" t="s">
        <v>810</v>
      </c>
      <c r="F144" s="3647">
        <v>0.77129456279999986</v>
      </c>
      <c r="G144" s="1747">
        <f>F144*Оглавление!$B$14</f>
        <v>73.272983465999985</v>
      </c>
      <c r="H144" s="140">
        <f t="shared" si="6"/>
        <v>73.272983465999985</v>
      </c>
      <c r="L144" s="309"/>
    </row>
    <row r="145" spans="1:12" ht="38">
      <c r="A145" s="100">
        <v>67790250</v>
      </c>
      <c r="B145" s="348" t="s">
        <v>2401</v>
      </c>
      <c r="C145" s="90" t="s">
        <v>811</v>
      </c>
      <c r="D145" s="1077" t="s">
        <v>812</v>
      </c>
      <c r="E145" s="86" t="s">
        <v>813</v>
      </c>
      <c r="F145" s="3647">
        <v>1.6786999307999999</v>
      </c>
      <c r="G145" s="1747">
        <f>F145*Оглавление!$B$14</f>
        <v>159.47649342599999</v>
      </c>
      <c r="H145" s="140">
        <f t="shared" si="6"/>
        <v>159.47649342599999</v>
      </c>
      <c r="L145" s="309"/>
    </row>
    <row r="146" spans="1:12" ht="38">
      <c r="A146" s="100">
        <v>67790240</v>
      </c>
      <c r="B146" s="348" t="s">
        <v>814</v>
      </c>
      <c r="C146" s="90" t="s">
        <v>815</v>
      </c>
      <c r="D146" s="1078" t="s">
        <v>812</v>
      </c>
      <c r="E146" s="86" t="s">
        <v>816</v>
      </c>
      <c r="F146" s="3647">
        <v>1.1040098644</v>
      </c>
      <c r="G146" s="1747">
        <f>F146*Оглавление!$B$14</f>
        <v>104.88093711800001</v>
      </c>
      <c r="H146" s="140">
        <f t="shared" si="6"/>
        <v>104.88093711800001</v>
      </c>
      <c r="L146" s="309"/>
    </row>
    <row r="147" spans="1:12" s="2220" customFormat="1">
      <c r="A147" s="128"/>
      <c r="B147" s="1086"/>
      <c r="C147" s="1086"/>
      <c r="D147" s="1086"/>
      <c r="E147" s="128"/>
      <c r="F147" s="143"/>
      <c r="G147" s="133"/>
      <c r="H147" s="1085"/>
      <c r="J147" s="1279"/>
      <c r="L147" s="309"/>
    </row>
    <row r="148" spans="1:12" s="2251" customFormat="1">
      <c r="A148" s="8758" t="s">
        <v>13119</v>
      </c>
      <c r="B148" s="8758"/>
      <c r="C148" s="8758"/>
      <c r="D148" s="8758"/>
      <c r="E148" s="8758"/>
      <c r="F148" s="8758"/>
      <c r="G148" s="8758"/>
      <c r="H148" s="8758"/>
      <c r="J148" s="1279"/>
      <c r="L148" s="305"/>
    </row>
    <row r="149" spans="1:12">
      <c r="A149" s="128"/>
      <c r="B149" s="1086"/>
      <c r="C149" s="1086"/>
      <c r="D149" s="1086"/>
      <c r="E149" s="128"/>
      <c r="F149" s="143"/>
      <c r="G149" s="133"/>
      <c r="H149" s="1085"/>
      <c r="L149" s="309"/>
    </row>
    <row r="150" spans="1:12" ht="25.35">
      <c r="A150" s="39">
        <v>67760015</v>
      </c>
      <c r="B150" s="87" t="s">
        <v>13121</v>
      </c>
      <c r="C150" s="88" t="s">
        <v>794</v>
      </c>
      <c r="D150" s="1065" t="s">
        <v>13120</v>
      </c>
      <c r="E150" s="86" t="s">
        <v>795</v>
      </c>
      <c r="F150" s="3647">
        <v>2.4802413392</v>
      </c>
      <c r="G150" s="1747">
        <f>F150*Оглавление!$B$14</f>
        <v>235.62292722399999</v>
      </c>
      <c r="H150" s="140">
        <f t="shared" ref="H150:H165" si="7">G150-G150*$B$4/100</f>
        <v>235.62292722399999</v>
      </c>
      <c r="L150" s="309"/>
    </row>
    <row r="151" spans="1:12" s="1311" customFormat="1" ht="25.35">
      <c r="A151" s="39">
        <v>67761500</v>
      </c>
      <c r="B151" s="87" t="s">
        <v>13123</v>
      </c>
      <c r="C151" s="88" t="s">
        <v>3211</v>
      </c>
      <c r="D151" s="1065" t="s">
        <v>13122</v>
      </c>
      <c r="E151" s="37" t="s">
        <v>803</v>
      </c>
      <c r="F151" s="3647">
        <v>3.1910422107999996</v>
      </c>
      <c r="G151" s="1747">
        <f>F151*Оглавление!$B$14</f>
        <v>303.14901002599998</v>
      </c>
      <c r="H151" s="1084">
        <f t="shared" si="7"/>
        <v>303.14901002599998</v>
      </c>
      <c r="J151" s="1279"/>
      <c r="L151" s="309"/>
    </row>
    <row r="152" spans="1:12" s="1311" customFormat="1" ht="25.35">
      <c r="A152" s="39">
        <v>67621500</v>
      </c>
      <c r="B152" s="87" t="s">
        <v>13123</v>
      </c>
      <c r="C152" s="88" t="s">
        <v>3217</v>
      </c>
      <c r="D152" s="1065" t="s">
        <v>9009</v>
      </c>
      <c r="E152" s="37" t="s">
        <v>689</v>
      </c>
      <c r="F152" s="3647">
        <v>3.4027701299999999</v>
      </c>
      <c r="G152" s="1747">
        <f>F152*Оглавление!$B$14</f>
        <v>323.26316235000002</v>
      </c>
      <c r="H152" s="1084">
        <f t="shared" si="7"/>
        <v>323.26316235000002</v>
      </c>
      <c r="J152" s="1279"/>
      <c r="L152" s="309"/>
    </row>
    <row r="153" spans="1:12" s="1311" customFormat="1">
      <c r="A153" s="39">
        <v>67781616</v>
      </c>
      <c r="B153" s="8747" t="s">
        <v>13124</v>
      </c>
      <c r="C153" s="8750" t="s">
        <v>796</v>
      </c>
      <c r="D153" s="1065" t="s">
        <v>3097</v>
      </c>
      <c r="E153" s="37" t="s">
        <v>795</v>
      </c>
      <c r="F153" s="3647">
        <v>3.8413493911999996</v>
      </c>
      <c r="G153" s="1746">
        <f>F153*Оглавление!$B$14</f>
        <v>364.92819216399994</v>
      </c>
      <c r="H153" s="1084">
        <f t="shared" si="7"/>
        <v>364.92819216399994</v>
      </c>
      <c r="J153" s="1279"/>
      <c r="L153" s="309"/>
    </row>
    <row r="154" spans="1:12" s="1311" customFormat="1">
      <c r="A154" s="39">
        <v>67782016</v>
      </c>
      <c r="B154" s="8748"/>
      <c r="C154" s="8751"/>
      <c r="D154" s="1065" t="s">
        <v>7322</v>
      </c>
      <c r="E154" s="37" t="s">
        <v>795</v>
      </c>
      <c r="F154" s="3647">
        <v>4.0682007332000003</v>
      </c>
      <c r="G154" s="140">
        <f>F154*Оглавление!$B$14</f>
        <v>386.47906965400006</v>
      </c>
      <c r="H154" s="1084">
        <f t="shared" si="7"/>
        <v>386.47906965400006</v>
      </c>
      <c r="J154" s="1279"/>
      <c r="L154" s="309"/>
    </row>
    <row r="155" spans="1:12" s="1311" customFormat="1">
      <c r="A155" s="39">
        <v>67782017</v>
      </c>
      <c r="B155" s="8748"/>
      <c r="C155" s="8751"/>
      <c r="D155" s="1065" t="s">
        <v>1790</v>
      </c>
      <c r="E155" s="37" t="s">
        <v>795</v>
      </c>
      <c r="F155" s="3647">
        <v>4.2648052295999994</v>
      </c>
      <c r="G155" s="140">
        <f>F155*Оглавление!$B$14</f>
        <v>405.15649681199994</v>
      </c>
      <c r="H155" s="1084">
        <f t="shared" si="7"/>
        <v>405.15649681199994</v>
      </c>
      <c r="J155" s="1279"/>
      <c r="L155" s="309"/>
    </row>
    <row r="156" spans="1:12" s="1311" customFormat="1">
      <c r="A156" s="39">
        <v>67782034</v>
      </c>
      <c r="B156" s="8749"/>
      <c r="C156" s="8752"/>
      <c r="D156" s="1065" t="s">
        <v>2731</v>
      </c>
      <c r="E156" s="37" t="s">
        <v>795</v>
      </c>
      <c r="F156" s="3647">
        <v>4.0984475788000001</v>
      </c>
      <c r="G156" s="140">
        <f>F156*Оглавление!$B$14</f>
        <v>389.352519986</v>
      </c>
      <c r="H156" s="1084">
        <f t="shared" si="7"/>
        <v>389.352519986</v>
      </c>
      <c r="J156" s="1279"/>
      <c r="L156" s="309"/>
    </row>
    <row r="157" spans="1:12" s="1311" customFormat="1" ht="25.35">
      <c r="A157" s="39">
        <v>67871612</v>
      </c>
      <c r="B157" s="2249" t="s">
        <v>13126</v>
      </c>
      <c r="C157" s="2250" t="s">
        <v>2863</v>
      </c>
      <c r="D157" s="1065" t="s">
        <v>13125</v>
      </c>
      <c r="E157" s="37" t="s">
        <v>795</v>
      </c>
      <c r="F157" s="3647">
        <v>2.9793142915999997</v>
      </c>
      <c r="G157" s="140">
        <f>F157*Оглавление!$B$14</f>
        <v>283.03485770199995</v>
      </c>
      <c r="H157" s="1084">
        <f t="shared" si="7"/>
        <v>283.03485770199995</v>
      </c>
      <c r="J157" s="1279"/>
      <c r="L157" s="309"/>
    </row>
    <row r="158" spans="1:12" s="1311" customFormat="1" ht="24" customHeight="1">
      <c r="A158" s="39">
        <v>67821612</v>
      </c>
      <c r="B158" s="8747" t="s">
        <v>9011</v>
      </c>
      <c r="C158" s="8750" t="s">
        <v>800</v>
      </c>
      <c r="D158" s="1065" t="s">
        <v>252</v>
      </c>
      <c r="E158" s="37" t="s">
        <v>795</v>
      </c>
      <c r="F158" s="3647">
        <v>3.3422764387999999</v>
      </c>
      <c r="G158" s="140">
        <f>F158*Оглавление!$B$14</f>
        <v>317.51626168600001</v>
      </c>
      <c r="H158" s="1084">
        <f t="shared" si="7"/>
        <v>317.51626168600001</v>
      </c>
      <c r="J158" s="1279"/>
      <c r="L158" s="309"/>
    </row>
    <row r="159" spans="1:12" s="1311" customFormat="1" ht="24" customHeight="1">
      <c r="A159" s="39">
        <v>67822016</v>
      </c>
      <c r="B159" s="8749"/>
      <c r="C159" s="8752"/>
      <c r="D159" s="1065" t="s">
        <v>165</v>
      </c>
      <c r="E159" s="37" t="s">
        <v>795</v>
      </c>
      <c r="F159" s="3647">
        <v>4.2345583839999996</v>
      </c>
      <c r="G159" s="140">
        <f>F159*Оглавление!$B$14</f>
        <v>402.28304647999994</v>
      </c>
      <c r="H159" s="1084">
        <f t="shared" si="7"/>
        <v>402.28304647999994</v>
      </c>
      <c r="J159" s="1279"/>
      <c r="L159" s="309"/>
    </row>
    <row r="160" spans="1:12" s="1311" customFormat="1">
      <c r="A160" s="39">
        <v>67841612</v>
      </c>
      <c r="B160" s="8747" t="s">
        <v>13127</v>
      </c>
      <c r="C160" s="8750" t="s">
        <v>802</v>
      </c>
      <c r="D160" s="1065" t="s">
        <v>252</v>
      </c>
      <c r="E160" s="37" t="s">
        <v>803</v>
      </c>
      <c r="F160" s="3647">
        <v>4.3101754980000004</v>
      </c>
      <c r="G160" s="140">
        <f>F160*Оглавление!$B$14</f>
        <v>409.46667231000004</v>
      </c>
      <c r="H160" s="1084">
        <f>G160-G160*$B$4/100</f>
        <v>409.46667231000004</v>
      </c>
      <c r="J160" s="1279"/>
      <c r="L160" s="309"/>
    </row>
    <row r="161" spans="1:12" s="1311" customFormat="1">
      <c r="A161" s="39">
        <v>67841616</v>
      </c>
      <c r="B161" s="8748"/>
      <c r="C161" s="8751"/>
      <c r="D161" s="1065" t="s">
        <v>3097</v>
      </c>
      <c r="E161" s="37" t="s">
        <v>803</v>
      </c>
      <c r="F161" s="3647">
        <v>4.3404223435999993</v>
      </c>
      <c r="G161" s="140">
        <f>F161*Оглавление!$B$14</f>
        <v>412.34012264199993</v>
      </c>
      <c r="H161" s="1084">
        <f t="shared" si="7"/>
        <v>412.34012264199993</v>
      </c>
      <c r="J161" s="1279"/>
      <c r="L161" s="309"/>
    </row>
    <row r="162" spans="1:12" s="1311" customFormat="1">
      <c r="A162" s="39">
        <v>67842016</v>
      </c>
      <c r="B162" s="8748"/>
      <c r="C162" s="8751"/>
      <c r="D162" s="1065" t="s">
        <v>7322</v>
      </c>
      <c r="E162" s="37" t="s">
        <v>803</v>
      </c>
      <c r="F162" s="3647">
        <v>4.2345583839999996</v>
      </c>
      <c r="G162" s="140">
        <f>F162*Оглавление!$B$14</f>
        <v>402.28304647999994</v>
      </c>
      <c r="H162" s="1084">
        <f t="shared" si="7"/>
        <v>402.28304647999994</v>
      </c>
      <c r="J162" s="1279"/>
      <c r="L162" s="309"/>
    </row>
    <row r="163" spans="1:12" s="1311" customFormat="1">
      <c r="A163" s="39">
        <v>67842028</v>
      </c>
      <c r="B163" s="8749"/>
      <c r="C163" s="8752"/>
      <c r="D163" s="1065" t="s">
        <v>1790</v>
      </c>
      <c r="E163" s="37" t="s">
        <v>803</v>
      </c>
      <c r="F163" s="3647">
        <v>5.9586285831999994</v>
      </c>
      <c r="G163" s="140">
        <f>F163*Оглавление!$B$14</f>
        <v>566.06971540399991</v>
      </c>
      <c r="H163" s="1084">
        <f t="shared" si="7"/>
        <v>566.06971540399991</v>
      </c>
      <c r="J163" s="1279"/>
      <c r="L163" s="309"/>
    </row>
    <row r="164" spans="1:12">
      <c r="A164" s="39">
        <v>67861612</v>
      </c>
      <c r="B164" s="8747" t="s">
        <v>13128</v>
      </c>
      <c r="C164" s="8750" t="s">
        <v>804</v>
      </c>
      <c r="D164" s="1065" t="s">
        <v>252</v>
      </c>
      <c r="E164" s="86" t="s">
        <v>803</v>
      </c>
      <c r="F164" s="3647">
        <v>4.4311628803999996</v>
      </c>
      <c r="G164" s="140">
        <f>F164*Оглавление!$B$14</f>
        <v>420.96047363799994</v>
      </c>
      <c r="H164" s="140">
        <f t="shared" si="7"/>
        <v>420.96047363799994</v>
      </c>
      <c r="L164" s="309"/>
    </row>
    <row r="165" spans="1:12">
      <c r="A165" s="39">
        <v>67862016</v>
      </c>
      <c r="B165" s="8749"/>
      <c r="C165" s="8752"/>
      <c r="D165" s="1065" t="s">
        <v>7322</v>
      </c>
      <c r="E165" s="86" t="s">
        <v>805</v>
      </c>
      <c r="F165" s="3647">
        <v>4.5370268399999993</v>
      </c>
      <c r="G165" s="2244">
        <f>F165*Оглавление!$B$14</f>
        <v>431.01754979999993</v>
      </c>
      <c r="H165" s="140">
        <f t="shared" si="7"/>
        <v>431.01754979999993</v>
      </c>
      <c r="L165" s="309"/>
    </row>
    <row r="166" spans="1:12">
      <c r="A166" s="85"/>
      <c r="B166" s="1074"/>
      <c r="C166" s="1074"/>
      <c r="D166" s="1074"/>
      <c r="E166" s="85"/>
      <c r="F166" s="130"/>
      <c r="G166" s="133"/>
      <c r="H166" s="1085"/>
      <c r="L166" s="309"/>
    </row>
    <row r="167" spans="1:12" s="2220" customFormat="1">
      <c r="A167" s="8739" t="s">
        <v>13131</v>
      </c>
      <c r="B167" s="8739"/>
      <c r="C167" s="8739"/>
      <c r="D167" s="8739"/>
      <c r="E167" s="8739"/>
      <c r="F167" s="8739"/>
      <c r="G167" s="8739"/>
      <c r="H167" s="8739"/>
      <c r="J167" s="1279"/>
      <c r="L167" s="309"/>
    </row>
    <row r="168" spans="1:12">
      <c r="A168" s="101"/>
      <c r="B168" s="91"/>
      <c r="C168" s="102"/>
      <c r="D168" s="1079"/>
      <c r="E168" s="103"/>
      <c r="F168" s="138"/>
      <c r="G168" s="133"/>
      <c r="H168" s="1085"/>
      <c r="L168" s="309"/>
    </row>
    <row r="169" spans="1:12">
      <c r="A169" s="39">
        <v>68522700</v>
      </c>
      <c r="B169" s="8747" t="s">
        <v>817</v>
      </c>
      <c r="C169" s="8750" t="s">
        <v>818</v>
      </c>
      <c r="D169" s="1065" t="s">
        <v>7399</v>
      </c>
      <c r="E169" s="37" t="s">
        <v>819</v>
      </c>
      <c r="F169" s="3647">
        <v>10.994728375599999</v>
      </c>
      <c r="G169" s="1747">
        <f>F169*Оглавление!$B$14</f>
        <v>1044.4991956819999</v>
      </c>
      <c r="H169" s="140">
        <f t="shared" ref="H169:H243" si="8">G169-G169*$B$4/100</f>
        <v>1044.4991956819999</v>
      </c>
      <c r="L169" s="309"/>
    </row>
    <row r="170" spans="1:12">
      <c r="A170" s="39">
        <v>68523400</v>
      </c>
      <c r="B170" s="8749"/>
      <c r="C170" s="8752"/>
      <c r="D170" s="1065" t="s">
        <v>7400</v>
      </c>
      <c r="E170" s="37" t="s">
        <v>820</v>
      </c>
      <c r="F170" s="3647">
        <v>13.550586828799998</v>
      </c>
      <c r="G170" s="1747">
        <f>F170*Оглавление!$B$14</f>
        <v>1287.3057487359999</v>
      </c>
      <c r="H170" s="140">
        <f t="shared" si="8"/>
        <v>1287.3057487359999</v>
      </c>
      <c r="L170" s="309"/>
    </row>
    <row r="171" spans="1:12">
      <c r="A171" s="39">
        <v>68532700</v>
      </c>
      <c r="B171" s="8747" t="s">
        <v>821</v>
      </c>
      <c r="C171" s="8750" t="s">
        <v>822</v>
      </c>
      <c r="D171" s="1065" t="s">
        <v>7399</v>
      </c>
      <c r="E171" s="37" t="s">
        <v>820</v>
      </c>
      <c r="F171" s="3647">
        <v>16.5450245432</v>
      </c>
      <c r="G171" s="1747">
        <f>F171*Оглавление!$B$14</f>
        <v>1571.777331604</v>
      </c>
      <c r="H171" s="140">
        <f t="shared" si="8"/>
        <v>1571.777331604</v>
      </c>
      <c r="L171" s="309"/>
    </row>
    <row r="172" spans="1:12">
      <c r="A172" s="39">
        <v>68533400</v>
      </c>
      <c r="B172" s="8749"/>
      <c r="C172" s="8752"/>
      <c r="D172" s="1065" t="s">
        <v>7400</v>
      </c>
      <c r="E172" s="37" t="s">
        <v>823</v>
      </c>
      <c r="F172" s="3647">
        <v>20.265386551999999</v>
      </c>
      <c r="G172" s="1746">
        <f>F172*Оглавление!$B$14</f>
        <v>1925.2117224399999</v>
      </c>
      <c r="H172" s="140">
        <f t="shared" si="8"/>
        <v>1925.2117224399999</v>
      </c>
      <c r="L172" s="309"/>
    </row>
    <row r="173" spans="1:12">
      <c r="A173" s="39">
        <v>68542700</v>
      </c>
      <c r="B173" s="8747" t="s">
        <v>824</v>
      </c>
      <c r="C173" s="8750" t="s">
        <v>825</v>
      </c>
      <c r="D173" s="1065" t="s">
        <v>7399</v>
      </c>
      <c r="E173" s="37" t="s">
        <v>278</v>
      </c>
      <c r="F173" s="3647">
        <v>23.637909836399999</v>
      </c>
      <c r="G173" s="140">
        <f>F173*Оглавление!$B$14</f>
        <v>2245.6014344579999</v>
      </c>
      <c r="H173" s="140">
        <f t="shared" si="8"/>
        <v>2245.6014344579999</v>
      </c>
      <c r="L173" s="309"/>
    </row>
    <row r="174" spans="1:12">
      <c r="A174" s="39">
        <v>68543400</v>
      </c>
      <c r="B174" s="8749"/>
      <c r="C174" s="8752"/>
      <c r="D174" s="1065" t="s">
        <v>7400</v>
      </c>
      <c r="E174" s="37" t="s">
        <v>788</v>
      </c>
      <c r="F174" s="3647">
        <v>23.169083729599997</v>
      </c>
      <c r="G174" s="140">
        <f>F174*Оглавление!$B$14</f>
        <v>2201.0629543119999</v>
      </c>
      <c r="H174" s="140">
        <f t="shared" si="8"/>
        <v>2201.0629543119999</v>
      </c>
      <c r="L174" s="309"/>
    </row>
    <row r="175" spans="1:12">
      <c r="A175" s="39">
        <v>68522701</v>
      </c>
      <c r="B175" s="8747" t="s">
        <v>826</v>
      </c>
      <c r="C175" s="8750" t="s">
        <v>827</v>
      </c>
      <c r="D175" s="1065" t="s">
        <v>7312</v>
      </c>
      <c r="E175" s="37" t="s">
        <v>819</v>
      </c>
      <c r="F175" s="3647">
        <v>10.510778845999999</v>
      </c>
      <c r="G175" s="140">
        <f>F175*Оглавление!$B$14</f>
        <v>998.52399036999986</v>
      </c>
      <c r="H175" s="140">
        <f t="shared" si="8"/>
        <v>998.52399036999986</v>
      </c>
      <c r="L175" s="309"/>
    </row>
    <row r="176" spans="1:12">
      <c r="A176" s="39">
        <v>68523401</v>
      </c>
      <c r="B176" s="8749"/>
      <c r="C176" s="8752"/>
      <c r="D176" s="1065" t="s">
        <v>6340</v>
      </c>
      <c r="E176" s="37" t="s">
        <v>820</v>
      </c>
      <c r="F176" s="3647">
        <v>13.5203399832</v>
      </c>
      <c r="G176" s="140">
        <f>F176*Оглавление!$B$14</f>
        <v>1284.432298404</v>
      </c>
      <c r="H176" s="140">
        <f t="shared" si="8"/>
        <v>1284.432298404</v>
      </c>
      <c r="L176" s="309"/>
    </row>
    <row r="177" spans="1:12">
      <c r="A177" s="39">
        <v>68532701</v>
      </c>
      <c r="B177" s="8747" t="s">
        <v>828</v>
      </c>
      <c r="C177" s="8750" t="s">
        <v>829</v>
      </c>
      <c r="D177" s="1065" t="s">
        <v>7312</v>
      </c>
      <c r="E177" s="37" t="s">
        <v>820</v>
      </c>
      <c r="F177" s="3647">
        <v>15.924964208399997</v>
      </c>
      <c r="G177" s="140">
        <f>F177*Оглавление!$B$14</f>
        <v>1512.8715997979998</v>
      </c>
      <c r="H177" s="140">
        <f t="shared" si="8"/>
        <v>1512.8715997979998</v>
      </c>
      <c r="L177" s="309"/>
    </row>
    <row r="178" spans="1:12">
      <c r="A178" s="39">
        <v>68533401</v>
      </c>
      <c r="B178" s="8749"/>
      <c r="C178" s="8752"/>
      <c r="D178" s="1065" t="s">
        <v>6340</v>
      </c>
      <c r="E178" s="37" t="s">
        <v>823</v>
      </c>
      <c r="F178" s="3647">
        <v>20.416620779999999</v>
      </c>
      <c r="G178" s="140">
        <f>F178*Оглавление!$B$14</f>
        <v>1939.5789740999999</v>
      </c>
      <c r="H178" s="140">
        <f t="shared" si="8"/>
        <v>1939.5789740999999</v>
      </c>
      <c r="L178" s="309"/>
    </row>
    <row r="179" spans="1:12">
      <c r="A179" s="39">
        <v>68542701</v>
      </c>
      <c r="B179" s="8747" t="s">
        <v>830</v>
      </c>
      <c r="C179" s="8750" t="s">
        <v>831</v>
      </c>
      <c r="D179" s="1065" t="s">
        <v>7312</v>
      </c>
      <c r="E179" s="37" t="s">
        <v>278</v>
      </c>
      <c r="F179" s="3647">
        <v>22.624640508799999</v>
      </c>
      <c r="G179" s="140">
        <f>F179*Оглавление!$B$14</f>
        <v>2149.3408483359999</v>
      </c>
      <c r="H179" s="140">
        <f t="shared" si="8"/>
        <v>2149.3408483359999</v>
      </c>
      <c r="L179" s="309"/>
    </row>
    <row r="180" spans="1:12">
      <c r="A180" s="39">
        <v>68543401</v>
      </c>
      <c r="B180" s="8749"/>
      <c r="C180" s="8752"/>
      <c r="D180" s="1065" t="s">
        <v>6340</v>
      </c>
      <c r="E180" s="37" t="s">
        <v>788</v>
      </c>
      <c r="F180" s="3647">
        <v>26.571853859599994</v>
      </c>
      <c r="G180" s="140">
        <f>F180*Оглавление!$B$14</f>
        <v>2524.3261166619995</v>
      </c>
      <c r="H180" s="140">
        <f t="shared" si="8"/>
        <v>2524.3261166619995</v>
      </c>
      <c r="L180" s="309"/>
    </row>
    <row r="181" spans="1:12">
      <c r="A181" s="39">
        <v>68502701</v>
      </c>
      <c r="B181" s="8747" t="s">
        <v>9012</v>
      </c>
      <c r="C181" s="8750" t="s">
        <v>832</v>
      </c>
      <c r="D181" s="1065" t="s">
        <v>1175</v>
      </c>
      <c r="E181" s="37" t="s">
        <v>689</v>
      </c>
      <c r="F181" s="3647">
        <v>2.0567855007999998</v>
      </c>
      <c r="G181" s="140">
        <f>F181*Оглавление!$B$14</f>
        <v>195.39462257599999</v>
      </c>
      <c r="H181" s="140">
        <f t="shared" si="8"/>
        <v>195.39462257599999</v>
      </c>
      <c r="L181" s="309"/>
    </row>
    <row r="182" spans="1:12">
      <c r="A182" s="39">
        <v>68503401</v>
      </c>
      <c r="B182" s="8749"/>
      <c r="C182" s="8752"/>
      <c r="D182" s="1065" t="s">
        <v>944</v>
      </c>
      <c r="E182" s="37" t="s">
        <v>795</v>
      </c>
      <c r="F182" s="3647">
        <v>3.1607953651999998</v>
      </c>
      <c r="G182" s="140">
        <f>F182*Оглавление!$B$14</f>
        <v>300.27555969399998</v>
      </c>
      <c r="H182" s="140">
        <f t="shared" si="8"/>
        <v>300.27555969399998</v>
      </c>
      <c r="L182" s="309"/>
    </row>
    <row r="183" spans="1:12">
      <c r="A183" s="39">
        <v>68502705</v>
      </c>
      <c r="B183" s="8747" t="s">
        <v>833</v>
      </c>
      <c r="C183" s="8750" t="s">
        <v>834</v>
      </c>
      <c r="D183" s="1065" t="s">
        <v>1175</v>
      </c>
      <c r="E183" s="37" t="s">
        <v>835</v>
      </c>
      <c r="F183" s="3647">
        <v>11.735776092799998</v>
      </c>
      <c r="G183" s="140">
        <f>F183*Оглавление!$B$14</f>
        <v>1114.8987288159999</v>
      </c>
      <c r="H183" s="140">
        <f t="shared" si="8"/>
        <v>1114.8987288159999</v>
      </c>
      <c r="L183" s="309"/>
    </row>
    <row r="184" spans="1:12">
      <c r="A184" s="39">
        <v>68503405</v>
      </c>
      <c r="B184" s="8749"/>
      <c r="C184" s="8752"/>
      <c r="D184" s="1065" t="s">
        <v>944</v>
      </c>
      <c r="E184" s="37" t="s">
        <v>835</v>
      </c>
      <c r="F184" s="3647">
        <v>11.902133743599999</v>
      </c>
      <c r="G184" s="140">
        <f>F184*Оглавление!$B$14</f>
        <v>1130.702705642</v>
      </c>
      <c r="H184" s="140">
        <f t="shared" si="8"/>
        <v>1130.702705642</v>
      </c>
      <c r="L184" s="309"/>
    </row>
    <row r="185" spans="1:12" ht="26">
      <c r="A185" s="489">
        <v>68512602</v>
      </c>
      <c r="B185" s="2315" t="s">
        <v>13133</v>
      </c>
      <c r="C185" s="88" t="s">
        <v>2869</v>
      </c>
      <c r="D185" s="1065" t="s">
        <v>6342</v>
      </c>
      <c r="E185" s="37" t="s">
        <v>788</v>
      </c>
      <c r="F185" s="3647">
        <v>22.927108964799999</v>
      </c>
      <c r="G185" s="140">
        <f>F185*Оглавление!$B$14</f>
        <v>2178.0753516559998</v>
      </c>
      <c r="H185" s="1084">
        <f>G185-G185*$B$4/100</f>
        <v>2178.0753516559998</v>
      </c>
      <c r="L185" s="309"/>
    </row>
    <row r="186" spans="1:12" ht="26">
      <c r="A186" s="489">
        <v>68512603</v>
      </c>
      <c r="B186" s="2315" t="s">
        <v>13132</v>
      </c>
      <c r="C186" s="88" t="s">
        <v>2870</v>
      </c>
      <c r="D186" s="1065" t="s">
        <v>6342</v>
      </c>
      <c r="E186" s="37" t="s">
        <v>326</v>
      </c>
      <c r="F186" s="3647">
        <v>32.076779758800001</v>
      </c>
      <c r="G186" s="140">
        <f>F186*Оглавление!$B$14</f>
        <v>3047.294077086</v>
      </c>
      <c r="H186" s="1084">
        <f>G186-G186*$B$4/100</f>
        <v>3047.294077086</v>
      </c>
      <c r="L186" s="309"/>
    </row>
    <row r="187" spans="1:12" ht="26">
      <c r="A187" s="489">
        <v>68512604</v>
      </c>
      <c r="B187" s="2315" t="s">
        <v>13134</v>
      </c>
      <c r="C187" s="88" t="s">
        <v>2871</v>
      </c>
      <c r="D187" s="1065" t="s">
        <v>6342</v>
      </c>
      <c r="E187" s="37" t="s">
        <v>988</v>
      </c>
      <c r="F187" s="3647">
        <v>44.356999072400001</v>
      </c>
      <c r="G187" s="140">
        <f>F187*Оглавление!$B$14</f>
        <v>4213.9149118779997</v>
      </c>
      <c r="H187" s="1084">
        <f>G187-G187*$B$4/100</f>
        <v>4213.9149118779997</v>
      </c>
      <c r="L187" s="309"/>
    </row>
    <row r="188" spans="1:12" ht="26.25" customHeight="1">
      <c r="A188" s="489">
        <v>68512802</v>
      </c>
      <c r="B188" s="8793" t="s">
        <v>13133</v>
      </c>
      <c r="C188" s="88" t="s">
        <v>2872</v>
      </c>
      <c r="D188" s="1065" t="s">
        <v>7325</v>
      </c>
      <c r="E188" s="37" t="s">
        <v>788</v>
      </c>
      <c r="F188" s="3647">
        <v>23.471552185599997</v>
      </c>
      <c r="G188" s="140">
        <f>F188*Оглавление!$B$14</f>
        <v>2229.7974576319998</v>
      </c>
      <c r="H188" s="1084">
        <f t="shared" ref="H188:H193" si="9">G188-G188*$B$4/100</f>
        <v>2229.7974576319998</v>
      </c>
      <c r="L188" s="309"/>
    </row>
    <row r="189" spans="1:12" ht="26.25" customHeight="1">
      <c r="A189" s="489">
        <v>68513502</v>
      </c>
      <c r="B189" s="8794"/>
      <c r="C189" s="88" t="s">
        <v>2872</v>
      </c>
      <c r="D189" s="1065" t="s">
        <v>7326</v>
      </c>
      <c r="E189" s="37" t="s">
        <v>326</v>
      </c>
      <c r="F189" s="3647">
        <v>25.588831377599998</v>
      </c>
      <c r="G189" s="140">
        <f>F189*Оглавление!$B$14</f>
        <v>2430.9389808719998</v>
      </c>
      <c r="H189" s="1084">
        <f>G189-G189*$B$4/100</f>
        <v>2430.9389808719998</v>
      </c>
      <c r="L189" s="309"/>
    </row>
    <row r="190" spans="1:12" ht="26.25" customHeight="1">
      <c r="A190" s="489">
        <v>68512803</v>
      </c>
      <c r="B190" s="8793" t="s">
        <v>13135</v>
      </c>
      <c r="C190" s="88" t="s">
        <v>2873</v>
      </c>
      <c r="D190" s="1065" t="s">
        <v>7325</v>
      </c>
      <c r="E190" s="37" t="s">
        <v>326</v>
      </c>
      <c r="F190" s="3647">
        <v>32.999308549599995</v>
      </c>
      <c r="G190" s="140">
        <f>F190*Оглавление!$B$14</f>
        <v>3134.9343122119994</v>
      </c>
      <c r="H190" s="1084">
        <f t="shared" si="9"/>
        <v>3134.9343122119994</v>
      </c>
      <c r="L190" s="309"/>
    </row>
    <row r="191" spans="1:12" ht="26.25" customHeight="1">
      <c r="A191" s="489">
        <v>68513503</v>
      </c>
      <c r="B191" s="8794"/>
      <c r="C191" s="88" t="s">
        <v>2873</v>
      </c>
      <c r="D191" s="1065" t="s">
        <v>7326</v>
      </c>
      <c r="E191" s="37" t="s">
        <v>988</v>
      </c>
      <c r="F191" s="3647">
        <v>34.436033715599997</v>
      </c>
      <c r="G191" s="1745">
        <f>F191*Оглавление!$B$14</f>
        <v>3271.4232029819996</v>
      </c>
      <c r="H191" s="1084">
        <f>G191-G191*$B$4/100</f>
        <v>3271.4232029819996</v>
      </c>
      <c r="L191" s="309"/>
    </row>
    <row r="192" spans="1:12" ht="26.25" customHeight="1">
      <c r="A192" s="489">
        <v>68512804</v>
      </c>
      <c r="B192" s="8793" t="s">
        <v>13134</v>
      </c>
      <c r="C192" s="88" t="s">
        <v>2874</v>
      </c>
      <c r="D192" s="1065" t="s">
        <v>7325</v>
      </c>
      <c r="E192" s="37" t="s">
        <v>988</v>
      </c>
      <c r="F192" s="3647">
        <v>44.311628803999994</v>
      </c>
      <c r="G192" s="1747">
        <f>F192*Оглавление!$B$14</f>
        <v>4209.6047363799998</v>
      </c>
      <c r="H192" s="1084">
        <f t="shared" si="9"/>
        <v>4209.6047363799998</v>
      </c>
      <c r="L192" s="309"/>
    </row>
    <row r="193" spans="1:12" ht="25.5" customHeight="1">
      <c r="A193" s="489">
        <v>68513504</v>
      </c>
      <c r="B193" s="8794"/>
      <c r="C193" s="88" t="s">
        <v>2874</v>
      </c>
      <c r="D193" s="1065" t="s">
        <v>7326</v>
      </c>
      <c r="E193" s="37" t="s">
        <v>982</v>
      </c>
      <c r="F193" s="3647">
        <v>46.9884746396</v>
      </c>
      <c r="G193" s="1747">
        <f>F193*Оглавление!$B$14</f>
        <v>4463.9050907620003</v>
      </c>
      <c r="H193" s="1084">
        <f t="shared" si="9"/>
        <v>4463.9050907620003</v>
      </c>
      <c r="L193" s="309"/>
    </row>
    <row r="194" spans="1:12" s="2220" customFormat="1">
      <c r="A194" s="2241"/>
      <c r="C194" s="1091"/>
      <c r="D194" s="1092"/>
      <c r="E194" s="500"/>
      <c r="F194" s="1315"/>
      <c r="G194" s="133"/>
      <c r="H194" s="136"/>
      <c r="J194" s="1279"/>
      <c r="L194" s="309"/>
    </row>
    <row r="195" spans="1:12" s="2220" customFormat="1">
      <c r="A195" s="8739" t="s">
        <v>13136</v>
      </c>
      <c r="B195" s="8739"/>
      <c r="C195" s="8739"/>
      <c r="D195" s="8739"/>
      <c r="E195" s="8739"/>
      <c r="F195" s="8739"/>
      <c r="G195" s="8739"/>
      <c r="H195" s="8739"/>
      <c r="J195" s="1279"/>
      <c r="L195" s="309"/>
    </row>
    <row r="196" spans="1:12">
      <c r="A196" s="2220"/>
      <c r="B196" s="2220"/>
      <c r="C196" s="2220"/>
      <c r="D196" s="2220"/>
      <c r="E196" s="2220"/>
      <c r="F196" s="2220"/>
      <c r="G196" s="2220"/>
      <c r="H196" s="2220"/>
      <c r="L196" s="309"/>
    </row>
    <row r="197" spans="1:12">
      <c r="A197" s="104" t="s">
        <v>836</v>
      </c>
      <c r="B197" s="8781" t="s">
        <v>13137</v>
      </c>
      <c r="C197" s="105" t="s">
        <v>837</v>
      </c>
      <c r="D197" s="1065" t="s">
        <v>7326</v>
      </c>
      <c r="E197" s="86" t="s">
        <v>501</v>
      </c>
      <c r="F197" s="3932">
        <v>272.3879680508</v>
      </c>
      <c r="G197" s="1747">
        <f>F197*Оглавление!$B$14</f>
        <v>25876.856964825998</v>
      </c>
      <c r="H197" s="1084">
        <f t="shared" ref="H197" si="10">G197-G197*$B$4/100</f>
        <v>25876.856964825998</v>
      </c>
    </row>
    <row r="198" spans="1:12">
      <c r="A198" s="104" t="s">
        <v>838</v>
      </c>
      <c r="B198" s="8782"/>
      <c r="C198" s="105" t="s">
        <v>839</v>
      </c>
      <c r="D198" s="1065" t="s">
        <v>7326</v>
      </c>
      <c r="E198" s="86" t="s">
        <v>501</v>
      </c>
      <c r="F198" s="3932">
        <v>327.49772073399998</v>
      </c>
      <c r="G198" s="1747">
        <f>F198*Оглавление!$B$14</f>
        <v>31112.283469729999</v>
      </c>
      <c r="H198" s="1084">
        <f t="shared" ref="H198" si="11">G198-G198*$B$4/100</f>
        <v>31112.283469729999</v>
      </c>
    </row>
    <row r="199" spans="1:12">
      <c r="A199" s="104" t="s">
        <v>840</v>
      </c>
      <c r="B199" s="8782"/>
      <c r="C199" s="105" t="s">
        <v>841</v>
      </c>
      <c r="D199" s="1065" t="s">
        <v>7326</v>
      </c>
      <c r="E199" s="86" t="s">
        <v>501</v>
      </c>
      <c r="F199" s="3932">
        <v>365.60874618999998</v>
      </c>
      <c r="G199" s="1747">
        <f>F199*Оглавление!$B$14</f>
        <v>34732.830888049997</v>
      </c>
      <c r="H199" s="1084">
        <f t="shared" ref="H199:H236" si="12">G199-G199*$B$4/100</f>
        <v>34732.830888049997</v>
      </c>
    </row>
    <row r="200" spans="1:12">
      <c r="A200" s="104" t="s">
        <v>842</v>
      </c>
      <c r="B200" s="8782"/>
      <c r="C200" s="105" t="s">
        <v>843</v>
      </c>
      <c r="D200" s="1065" t="s">
        <v>7326</v>
      </c>
      <c r="E200" s="86" t="s">
        <v>501</v>
      </c>
      <c r="F200" s="3932">
        <v>404.3095851352</v>
      </c>
      <c r="G200" s="1747">
        <f>F200*Оглавление!$B$14</f>
        <v>38409.410587844002</v>
      </c>
      <c r="H200" s="1084">
        <f t="shared" si="12"/>
        <v>38409.410587844002</v>
      </c>
    </row>
    <row r="201" spans="1:12">
      <c r="A201" s="104" t="s">
        <v>844</v>
      </c>
      <c r="B201" s="8782"/>
      <c r="C201" s="105" t="s">
        <v>845</v>
      </c>
      <c r="D201" s="1065" t="s">
        <v>7326</v>
      </c>
      <c r="E201" s="86" t="s">
        <v>501</v>
      </c>
      <c r="F201" s="3932">
        <v>450.93509762759993</v>
      </c>
      <c r="G201" s="1747">
        <f>F201*Оглавление!$B$14</f>
        <v>42838.834274621993</v>
      </c>
      <c r="H201" s="1084">
        <f t="shared" si="12"/>
        <v>42838.834274621993</v>
      </c>
    </row>
    <row r="202" spans="1:12">
      <c r="A202" s="104" t="s">
        <v>846</v>
      </c>
      <c r="B202" s="8782"/>
      <c r="C202" s="105" t="s">
        <v>847</v>
      </c>
      <c r="D202" s="1065" t="s">
        <v>7326</v>
      </c>
      <c r="E202" s="86" t="s">
        <v>501</v>
      </c>
      <c r="F202" s="3932">
        <v>489.46957892199998</v>
      </c>
      <c r="G202" s="1747">
        <f>F202*Оглавление!$B$14</f>
        <v>46499.60999759</v>
      </c>
      <c r="H202" s="1084">
        <f t="shared" si="12"/>
        <v>46499.60999759</v>
      </c>
    </row>
    <row r="203" spans="1:12">
      <c r="A203" s="104" t="s">
        <v>848</v>
      </c>
      <c r="B203" s="8782"/>
      <c r="C203" s="105" t="s">
        <v>849</v>
      </c>
      <c r="D203" s="1065" t="s">
        <v>7326</v>
      </c>
      <c r="E203" s="86" t="s">
        <v>501</v>
      </c>
      <c r="F203" s="3932">
        <v>534.62811940279994</v>
      </c>
      <c r="G203" s="1747">
        <f>F203*Оглавление!$B$14</f>
        <v>50789.671343265996</v>
      </c>
      <c r="H203" s="1084">
        <f t="shared" si="12"/>
        <v>50789.671343265996</v>
      </c>
    </row>
    <row r="204" spans="1:12" ht="25.35">
      <c r="A204" s="104" t="s">
        <v>850</v>
      </c>
      <c r="B204" s="8782"/>
      <c r="C204" s="105" t="s">
        <v>851</v>
      </c>
      <c r="D204" s="1065" t="s">
        <v>7326</v>
      </c>
      <c r="E204" s="86" t="s">
        <v>501</v>
      </c>
      <c r="F204" s="3933">
        <v>565.01107580799999</v>
      </c>
      <c r="G204" s="1747">
        <f>F204*Оглавление!$B$14</f>
        <v>53676.052201760001</v>
      </c>
      <c r="H204" s="1084">
        <f t="shared" si="12"/>
        <v>53676.052201760001</v>
      </c>
    </row>
    <row r="205" spans="1:12" ht="25.35">
      <c r="A205" s="104" t="s">
        <v>852</v>
      </c>
      <c r="B205" s="8782"/>
      <c r="C205" s="105" t="s">
        <v>853</v>
      </c>
      <c r="D205" s="1065" t="s">
        <v>7326</v>
      </c>
      <c r="E205" s="86" t="s">
        <v>501</v>
      </c>
      <c r="F205" s="3933">
        <v>609.7612838732</v>
      </c>
      <c r="G205" s="1747">
        <f>F205*Оглавление!$B$14</f>
        <v>57927.321967953998</v>
      </c>
      <c r="H205" s="1084">
        <f t="shared" si="12"/>
        <v>57927.321967953998</v>
      </c>
    </row>
    <row r="206" spans="1:12" ht="25.35">
      <c r="A206" s="104" t="s">
        <v>854</v>
      </c>
      <c r="B206" s="8783"/>
      <c r="C206" s="105" t="s">
        <v>855</v>
      </c>
      <c r="D206" s="1065" t="s">
        <v>7326</v>
      </c>
      <c r="E206" s="86" t="s">
        <v>501</v>
      </c>
      <c r="F206" s="3933">
        <v>654.84420723999995</v>
      </c>
      <c r="G206" s="1747">
        <f>F206*Оглавление!$B$14</f>
        <v>62210.199687799992</v>
      </c>
      <c r="H206" s="1084">
        <f t="shared" si="12"/>
        <v>62210.199687799992</v>
      </c>
    </row>
    <row r="207" spans="1:12" ht="15" customHeight="1">
      <c r="A207" s="104" t="s">
        <v>856</v>
      </c>
      <c r="B207" s="8781" t="s">
        <v>13138</v>
      </c>
      <c r="C207" s="105" t="s">
        <v>857</v>
      </c>
      <c r="D207" s="1065" t="s">
        <v>7326</v>
      </c>
      <c r="E207" s="86" t="s">
        <v>501</v>
      </c>
      <c r="F207" s="3932">
        <v>291.23175285959996</v>
      </c>
      <c r="G207" s="1747">
        <f>F207*Оглавление!$B$14</f>
        <v>27667.016521661997</v>
      </c>
      <c r="H207" s="1084">
        <f t="shared" si="12"/>
        <v>27667.016521661997</v>
      </c>
    </row>
    <row r="208" spans="1:12">
      <c r="A208" s="104" t="s">
        <v>858</v>
      </c>
      <c r="B208" s="8782"/>
      <c r="C208" s="105" t="s">
        <v>859</v>
      </c>
      <c r="D208" s="1065" t="s">
        <v>7326</v>
      </c>
      <c r="E208" s="86" t="s">
        <v>501</v>
      </c>
      <c r="F208" s="3932">
        <v>342.2279345412</v>
      </c>
      <c r="G208" s="1747">
        <f>F208*Оглавление!$B$14</f>
        <v>32511.653781413999</v>
      </c>
      <c r="H208" s="1084">
        <f t="shared" si="12"/>
        <v>32511.653781413999</v>
      </c>
    </row>
    <row r="209" spans="1:8">
      <c r="A209" s="104" t="s">
        <v>860</v>
      </c>
      <c r="B209" s="8782"/>
      <c r="C209" s="105" t="s">
        <v>861</v>
      </c>
      <c r="D209" s="1065" t="s">
        <v>7326</v>
      </c>
      <c r="E209" s="86" t="s">
        <v>501</v>
      </c>
      <c r="F209" s="3932">
        <v>387.49233898160003</v>
      </c>
      <c r="G209" s="1747">
        <f>F209*Оглавление!$B$14</f>
        <v>36811.772203252003</v>
      </c>
      <c r="H209" s="1084">
        <f t="shared" si="12"/>
        <v>36811.772203252003</v>
      </c>
    </row>
    <row r="210" spans="1:8">
      <c r="A210" s="104" t="s">
        <v>862</v>
      </c>
      <c r="B210" s="8782"/>
      <c r="C210" s="105" t="s">
        <v>863</v>
      </c>
      <c r="D210" s="1065" t="s">
        <v>7326</v>
      </c>
      <c r="E210" s="86" t="s">
        <v>501</v>
      </c>
      <c r="F210" s="3932">
        <v>429.80767597599998</v>
      </c>
      <c r="G210" s="1747">
        <f>F210*Оглавление!$B$14</f>
        <v>40831.72921772</v>
      </c>
      <c r="H210" s="1084">
        <f t="shared" si="12"/>
        <v>40831.72921772</v>
      </c>
    </row>
    <row r="211" spans="1:8">
      <c r="A211" s="104" t="s">
        <v>864</v>
      </c>
      <c r="B211" s="8782"/>
      <c r="C211" s="105" t="s">
        <v>865</v>
      </c>
      <c r="D211" s="1065" t="s">
        <v>7326</v>
      </c>
      <c r="E211" s="86" t="s">
        <v>501</v>
      </c>
      <c r="F211" s="3932">
        <v>480.10818020879998</v>
      </c>
      <c r="G211" s="1747">
        <f>F211*Оглавление!$B$14</f>
        <v>45610.277119835999</v>
      </c>
      <c r="H211" s="1084">
        <f t="shared" si="12"/>
        <v>45610.277119835999</v>
      </c>
    </row>
    <row r="212" spans="1:8">
      <c r="A212" s="104" t="s">
        <v>866</v>
      </c>
      <c r="B212" s="8782"/>
      <c r="C212" s="105" t="s">
        <v>867</v>
      </c>
      <c r="D212" s="1065" t="s">
        <v>7326</v>
      </c>
      <c r="E212" s="86" t="s">
        <v>501</v>
      </c>
      <c r="F212" s="3932">
        <v>522.16641901560001</v>
      </c>
      <c r="G212" s="1747">
        <f>F212*Оглавление!$B$14</f>
        <v>49605.809806482001</v>
      </c>
      <c r="H212" s="1084">
        <f t="shared" si="12"/>
        <v>49605.809806482001</v>
      </c>
    </row>
    <row r="213" spans="1:8">
      <c r="A213" s="104" t="s">
        <v>868</v>
      </c>
      <c r="B213" s="8782"/>
      <c r="C213" s="105" t="s">
        <v>869</v>
      </c>
      <c r="D213" s="1065" t="s">
        <v>7326</v>
      </c>
      <c r="E213" s="86" t="s">
        <v>501</v>
      </c>
      <c r="F213" s="3932">
        <v>582.29714806839991</v>
      </c>
      <c r="G213" s="1747">
        <f>F213*Оглавление!$B$14</f>
        <v>55318.229066497988</v>
      </c>
      <c r="H213" s="1084">
        <f t="shared" si="12"/>
        <v>55318.229066497988</v>
      </c>
    </row>
    <row r="214" spans="1:8" ht="25.35">
      <c r="A214" s="104" t="s">
        <v>870</v>
      </c>
      <c r="B214" s="8782"/>
      <c r="C214" s="105" t="s">
        <v>871</v>
      </c>
      <c r="D214" s="1065" t="s">
        <v>7326</v>
      </c>
      <c r="E214" s="86" t="s">
        <v>501</v>
      </c>
      <c r="F214" s="3933">
        <v>616.29460252280001</v>
      </c>
      <c r="G214" s="1747">
        <f>F214*Оглавление!$B$14</f>
        <v>58547.987239665999</v>
      </c>
      <c r="H214" s="1084">
        <f t="shared" si="12"/>
        <v>58547.987239665999</v>
      </c>
    </row>
    <row r="215" spans="1:8" ht="25.35">
      <c r="A215" s="104" t="s">
        <v>872</v>
      </c>
      <c r="B215" s="8782"/>
      <c r="C215" s="105" t="s">
        <v>873</v>
      </c>
      <c r="D215" s="1065" t="s">
        <v>7326</v>
      </c>
      <c r="E215" s="86" t="s">
        <v>501</v>
      </c>
      <c r="F215" s="3933">
        <v>665.92967615240002</v>
      </c>
      <c r="G215" s="1747">
        <f>F215*Оглавление!$B$14</f>
        <v>63263.319234478004</v>
      </c>
      <c r="H215" s="1084">
        <f t="shared" si="12"/>
        <v>63263.319234478004</v>
      </c>
    </row>
    <row r="216" spans="1:8" ht="25.35">
      <c r="A216" s="104" t="s">
        <v>874</v>
      </c>
      <c r="B216" s="8783"/>
      <c r="C216" s="105" t="s">
        <v>875</v>
      </c>
      <c r="D216" s="1065" t="s">
        <v>7326</v>
      </c>
      <c r="E216" s="86" t="s">
        <v>501</v>
      </c>
      <c r="F216" s="3933">
        <v>715.91258850639997</v>
      </c>
      <c r="G216" s="1747">
        <f>F216*Оглавление!$B$14</f>
        <v>68011.695908107999</v>
      </c>
      <c r="H216" s="1084">
        <f t="shared" si="12"/>
        <v>68011.695908107999</v>
      </c>
    </row>
    <row r="217" spans="1:8">
      <c r="A217" s="106">
        <v>15552703</v>
      </c>
      <c r="B217" s="8781" t="s">
        <v>13139</v>
      </c>
      <c r="C217" s="107" t="s">
        <v>876</v>
      </c>
      <c r="D217" s="1065" t="s">
        <v>7326</v>
      </c>
      <c r="E217" s="96" t="s">
        <v>501</v>
      </c>
      <c r="F217" s="3932">
        <v>171.95331723599998</v>
      </c>
      <c r="G217" s="1747">
        <f>F217*Оглавление!$B$14</f>
        <v>16335.565137419997</v>
      </c>
      <c r="H217" s="1084">
        <f t="shared" si="12"/>
        <v>16335.565137419997</v>
      </c>
    </row>
    <row r="218" spans="1:8">
      <c r="A218" s="106">
        <v>15552704</v>
      </c>
      <c r="B218" s="8782"/>
      <c r="C218" s="107" t="s">
        <v>877</v>
      </c>
      <c r="D218" s="1065" t="s">
        <v>7326</v>
      </c>
      <c r="E218" s="96" t="s">
        <v>501</v>
      </c>
      <c r="F218" s="3932">
        <v>214.26865423039999</v>
      </c>
      <c r="G218" s="1747">
        <f>F218*Оглавление!$B$14</f>
        <v>20355.522151887999</v>
      </c>
      <c r="H218" s="1084">
        <f t="shared" si="12"/>
        <v>20355.522151887999</v>
      </c>
    </row>
    <row r="219" spans="1:8">
      <c r="A219" s="106">
        <v>15552705</v>
      </c>
      <c r="B219" s="8782"/>
      <c r="C219" s="107" t="s">
        <v>878</v>
      </c>
      <c r="D219" s="1065" t="s">
        <v>7326</v>
      </c>
      <c r="E219" s="96" t="s">
        <v>501</v>
      </c>
      <c r="F219" s="3932">
        <v>256.26639934599996</v>
      </c>
      <c r="G219" s="1747">
        <f>F219*Оглавление!$B$14</f>
        <v>24345.307937869995</v>
      </c>
      <c r="H219" s="1084">
        <f t="shared" si="12"/>
        <v>24345.307937869995</v>
      </c>
    </row>
    <row r="220" spans="1:8">
      <c r="A220" s="106">
        <v>15552706</v>
      </c>
      <c r="B220" s="8782"/>
      <c r="C220" s="107" t="s">
        <v>879</v>
      </c>
      <c r="D220" s="1065" t="s">
        <v>7326</v>
      </c>
      <c r="E220" s="96" t="s">
        <v>501</v>
      </c>
      <c r="F220" s="3932">
        <v>312.67676638999995</v>
      </c>
      <c r="G220" s="1747">
        <f>F220*Оглавление!$B$14</f>
        <v>29704.292807049995</v>
      </c>
      <c r="H220" s="1084">
        <f t="shared" si="12"/>
        <v>29704.292807049995</v>
      </c>
    </row>
    <row r="221" spans="1:8">
      <c r="A221" s="106">
        <v>15552707</v>
      </c>
      <c r="B221" s="8782"/>
      <c r="C221" s="107" t="s">
        <v>880</v>
      </c>
      <c r="D221" s="1065" t="s">
        <v>7326</v>
      </c>
      <c r="E221" s="96" t="s">
        <v>501</v>
      </c>
      <c r="F221" s="3932">
        <v>327.24062254639995</v>
      </c>
      <c r="G221" s="1747">
        <f>F221*Оглавление!$B$14</f>
        <v>31087.859141907997</v>
      </c>
      <c r="H221" s="1084">
        <f t="shared" si="12"/>
        <v>31087.859141907997</v>
      </c>
    </row>
    <row r="222" spans="1:8">
      <c r="A222" s="104">
        <v>15552708</v>
      </c>
      <c r="B222" s="8782"/>
      <c r="C222" s="105" t="s">
        <v>881</v>
      </c>
      <c r="D222" s="1065" t="s">
        <v>7326</v>
      </c>
      <c r="E222" s="86" t="s">
        <v>501</v>
      </c>
      <c r="F222" s="3932">
        <v>350.37945943039995</v>
      </c>
      <c r="G222" s="1747">
        <f>F222*Оглавление!$B$14</f>
        <v>33286.048645887997</v>
      </c>
      <c r="H222" s="1084">
        <f t="shared" si="12"/>
        <v>33286.048645887997</v>
      </c>
    </row>
    <row r="223" spans="1:8">
      <c r="A223" s="104">
        <v>15552709</v>
      </c>
      <c r="B223" s="8782"/>
      <c r="C223" s="105" t="s">
        <v>882</v>
      </c>
      <c r="D223" s="1065" t="s">
        <v>7326</v>
      </c>
      <c r="E223" s="86" t="s">
        <v>501</v>
      </c>
      <c r="F223" s="3932">
        <v>452.65916782679994</v>
      </c>
      <c r="G223" s="1747">
        <f>F223*Оглавление!$B$14</f>
        <v>43002.620943545997</v>
      </c>
      <c r="H223" s="1084">
        <f t="shared" si="12"/>
        <v>43002.620943545997</v>
      </c>
    </row>
    <row r="224" spans="1:8">
      <c r="A224" s="104">
        <v>15552710</v>
      </c>
      <c r="B224" s="8782"/>
      <c r="C224" s="105" t="s">
        <v>883</v>
      </c>
      <c r="D224" s="1065" t="s">
        <v>7326</v>
      </c>
      <c r="E224" s="86" t="s">
        <v>501</v>
      </c>
      <c r="F224" s="3932">
        <v>511.67076359239996</v>
      </c>
      <c r="G224" s="1747">
        <f>F224*Оглавление!$B$14</f>
        <v>48608.722541277995</v>
      </c>
      <c r="H224" s="1084">
        <f t="shared" si="12"/>
        <v>48608.722541277995</v>
      </c>
    </row>
    <row r="225" spans="1:12">
      <c r="A225" s="104">
        <v>15552711</v>
      </c>
      <c r="B225" s="8782"/>
      <c r="C225" s="105" t="s">
        <v>884</v>
      </c>
      <c r="D225" s="1065" t="s">
        <v>7326</v>
      </c>
      <c r="E225" s="86" t="s">
        <v>501</v>
      </c>
      <c r="F225" s="3932">
        <v>508.84268352879997</v>
      </c>
      <c r="G225" s="1747">
        <f>F225*Оглавление!$B$14</f>
        <v>48340.054935235996</v>
      </c>
      <c r="H225" s="1084">
        <f t="shared" si="12"/>
        <v>48340.054935235996</v>
      </c>
    </row>
    <row r="226" spans="1:12">
      <c r="A226" s="104">
        <v>15552712</v>
      </c>
      <c r="B226" s="8783"/>
      <c r="C226" s="105" t="s">
        <v>885</v>
      </c>
      <c r="D226" s="1065" t="s">
        <v>7326</v>
      </c>
      <c r="E226" s="86" t="s">
        <v>501</v>
      </c>
      <c r="F226" s="3932">
        <v>597.91964382079993</v>
      </c>
      <c r="G226" s="1747">
        <f>F226*Оглавление!$B$14</f>
        <v>56802.366162975995</v>
      </c>
      <c r="H226" s="1084">
        <f t="shared" si="12"/>
        <v>56802.366162975995</v>
      </c>
    </row>
    <row r="227" spans="1:12" ht="15" customHeight="1">
      <c r="A227" s="104" t="s">
        <v>886</v>
      </c>
      <c r="B227" s="8781" t="s">
        <v>13140</v>
      </c>
      <c r="C227" s="105" t="s">
        <v>887</v>
      </c>
      <c r="D227" s="1065" t="s">
        <v>7326</v>
      </c>
      <c r="E227" s="86" t="s">
        <v>501</v>
      </c>
      <c r="F227" s="3932">
        <v>191.0239533868</v>
      </c>
      <c r="G227" s="1747">
        <f>F227*Оглавление!$B$14</f>
        <v>18147.275571745999</v>
      </c>
      <c r="H227" s="1084">
        <f t="shared" si="12"/>
        <v>18147.275571745999</v>
      </c>
    </row>
    <row r="228" spans="1:12">
      <c r="A228" s="104" t="s">
        <v>888</v>
      </c>
      <c r="B228" s="8782"/>
      <c r="C228" s="105" t="s">
        <v>889</v>
      </c>
      <c r="D228" s="1065" t="s">
        <v>7326</v>
      </c>
      <c r="E228" s="86" t="s">
        <v>501</v>
      </c>
      <c r="F228" s="3932">
        <v>238.76859916639998</v>
      </c>
      <c r="G228" s="1747">
        <f>F228*Оглавление!$B$14</f>
        <v>22683.016920807997</v>
      </c>
      <c r="H228" s="1084">
        <f t="shared" si="12"/>
        <v>22683.016920807997</v>
      </c>
    </row>
    <row r="229" spans="1:12">
      <c r="A229" s="104" t="s">
        <v>890</v>
      </c>
      <c r="B229" s="8782"/>
      <c r="C229" s="105" t="s">
        <v>891</v>
      </c>
      <c r="D229" s="1065" t="s">
        <v>7326</v>
      </c>
      <c r="E229" s="86" t="s">
        <v>501</v>
      </c>
      <c r="F229" s="3932">
        <v>285.8175674972</v>
      </c>
      <c r="G229" s="1747">
        <f>F229*Оглавление!$B$14</f>
        <v>27152.668912233999</v>
      </c>
      <c r="H229" s="1084">
        <f t="shared" si="12"/>
        <v>27152.668912233999</v>
      </c>
    </row>
    <row r="230" spans="1:12">
      <c r="A230" s="104" t="s">
        <v>892</v>
      </c>
      <c r="B230" s="8782"/>
      <c r="C230" s="105" t="s">
        <v>893</v>
      </c>
      <c r="D230" s="1065" t="s">
        <v>7326</v>
      </c>
      <c r="E230" s="86" t="s">
        <v>501</v>
      </c>
      <c r="F230" s="3932">
        <v>333.18412770679998</v>
      </c>
      <c r="G230" s="1747">
        <f>F230*Оглавление!$B$14</f>
        <v>31652.492132145999</v>
      </c>
      <c r="H230" s="1084">
        <f t="shared" si="12"/>
        <v>31652.492132145999</v>
      </c>
    </row>
    <row r="231" spans="1:12">
      <c r="A231" s="104" t="s">
        <v>894</v>
      </c>
      <c r="B231" s="8782"/>
      <c r="C231" s="105" t="s">
        <v>895</v>
      </c>
      <c r="D231" s="1065" t="s">
        <v>7326</v>
      </c>
      <c r="E231" s="86" t="s">
        <v>501</v>
      </c>
      <c r="F231" s="3932">
        <v>380.52044107080002</v>
      </c>
      <c r="G231" s="1747">
        <f>F231*Оглавление!$B$14</f>
        <v>36149.441901726001</v>
      </c>
      <c r="H231" s="1084">
        <f t="shared" si="12"/>
        <v>36149.441901726001</v>
      </c>
    </row>
    <row r="232" spans="1:12">
      <c r="A232" s="104" t="s">
        <v>896</v>
      </c>
      <c r="B232" s="8782"/>
      <c r="C232" s="105" t="s">
        <v>897</v>
      </c>
      <c r="D232" s="1065" t="s">
        <v>7326</v>
      </c>
      <c r="E232" s="86" t="s">
        <v>501</v>
      </c>
      <c r="F232" s="3932">
        <v>419.44813135800001</v>
      </c>
      <c r="G232" s="1747">
        <f>F232*Оглавление!$B$14</f>
        <v>39847.572479009999</v>
      </c>
      <c r="H232" s="1084">
        <f t="shared" si="12"/>
        <v>39847.572479009999</v>
      </c>
    </row>
    <row r="233" spans="1:12">
      <c r="A233" s="104" t="s">
        <v>898</v>
      </c>
      <c r="B233" s="8782"/>
      <c r="C233" s="105" t="s">
        <v>899</v>
      </c>
      <c r="D233" s="1065" t="s">
        <v>7326</v>
      </c>
      <c r="E233" s="86" t="s">
        <v>501</v>
      </c>
      <c r="F233" s="3932">
        <v>458.17921714879998</v>
      </c>
      <c r="G233" s="1747">
        <f>F233*Оглавление!$B$14</f>
        <v>43527.025629135998</v>
      </c>
      <c r="H233" s="1084">
        <f t="shared" si="12"/>
        <v>43527.025629135998</v>
      </c>
    </row>
    <row r="234" spans="1:12">
      <c r="A234" s="104" t="s">
        <v>900</v>
      </c>
      <c r="B234" s="8782"/>
      <c r="C234" s="105" t="s">
        <v>901</v>
      </c>
      <c r="D234" s="1065" t="s">
        <v>7326</v>
      </c>
      <c r="E234" s="86" t="s">
        <v>501</v>
      </c>
      <c r="F234" s="3932">
        <v>501.58344058479997</v>
      </c>
      <c r="G234" s="1747">
        <f>F234*Оглавление!$B$14</f>
        <v>47650.426855555997</v>
      </c>
      <c r="H234" s="1084">
        <f t="shared" si="12"/>
        <v>47650.426855555997</v>
      </c>
    </row>
    <row r="235" spans="1:12">
      <c r="A235" s="104" t="s">
        <v>902</v>
      </c>
      <c r="B235" s="8782"/>
      <c r="C235" s="105" t="s">
        <v>903</v>
      </c>
      <c r="D235" s="1065" t="s">
        <v>7326</v>
      </c>
      <c r="E235" s="86" t="s">
        <v>501</v>
      </c>
      <c r="F235" s="3932">
        <v>550.32623226919998</v>
      </c>
      <c r="G235" s="1747">
        <f>F235*Оглавление!$B$14</f>
        <v>52280.992065573999</v>
      </c>
      <c r="H235" s="1084">
        <f t="shared" si="12"/>
        <v>52280.992065573999</v>
      </c>
    </row>
    <row r="236" spans="1:12">
      <c r="A236" s="104" t="s">
        <v>904</v>
      </c>
      <c r="B236" s="8783"/>
      <c r="C236" s="105" t="s">
        <v>905</v>
      </c>
      <c r="D236" s="1065" t="s">
        <v>7326</v>
      </c>
      <c r="E236" s="86" t="s">
        <v>501</v>
      </c>
      <c r="F236" s="3932">
        <v>575.73358257320001</v>
      </c>
      <c r="G236" s="1747">
        <f>F236*Оглавление!$B$14</f>
        <v>54694.690344454</v>
      </c>
      <c r="H236" s="1084">
        <f t="shared" si="12"/>
        <v>54694.690344454</v>
      </c>
    </row>
    <row r="237" spans="1:12">
      <c r="A237" s="100">
        <v>15022102</v>
      </c>
      <c r="B237" s="8784" t="s">
        <v>906</v>
      </c>
      <c r="C237" s="88" t="s">
        <v>907</v>
      </c>
      <c r="D237" s="1065" t="s">
        <v>7327</v>
      </c>
      <c r="E237" s="37" t="s">
        <v>461</v>
      </c>
      <c r="F237" s="3931">
        <v>25.528337686399997</v>
      </c>
      <c r="G237" s="140">
        <f>F237*Оглавление!$B$14</f>
        <v>2425.1920802079999</v>
      </c>
      <c r="H237" s="140">
        <f t="shared" si="8"/>
        <v>2425.1920802079999</v>
      </c>
      <c r="L237" s="309"/>
    </row>
    <row r="238" spans="1:12">
      <c r="A238" s="104">
        <v>15022103</v>
      </c>
      <c r="B238" s="8785"/>
      <c r="C238" s="111" t="s">
        <v>909</v>
      </c>
      <c r="D238" s="1065" t="s">
        <v>7327</v>
      </c>
      <c r="E238" s="37" t="s">
        <v>483</v>
      </c>
      <c r="F238" s="3931">
        <v>33.271530159999998</v>
      </c>
      <c r="G238" s="140">
        <f>F238*Оглавление!$B$14</f>
        <v>3160.7953651999997</v>
      </c>
      <c r="H238" s="140">
        <f t="shared" si="8"/>
        <v>3160.7953651999997</v>
      </c>
      <c r="L238" s="309"/>
    </row>
    <row r="239" spans="1:12">
      <c r="A239" s="104">
        <v>15022104</v>
      </c>
      <c r="B239" s="8785"/>
      <c r="C239" s="111" t="s">
        <v>910</v>
      </c>
      <c r="D239" s="1065" t="s">
        <v>7327</v>
      </c>
      <c r="E239" s="37" t="s">
        <v>911</v>
      </c>
      <c r="F239" s="3931">
        <v>42.738792832800002</v>
      </c>
      <c r="G239" s="140">
        <f>F239*Оглавление!$B$14</f>
        <v>4060.1853191160003</v>
      </c>
      <c r="H239" s="140">
        <f t="shared" si="8"/>
        <v>4060.1853191160003</v>
      </c>
      <c r="L239" s="309"/>
    </row>
    <row r="240" spans="1:12">
      <c r="A240" s="104">
        <v>15022105</v>
      </c>
      <c r="B240" s="8785"/>
      <c r="C240" s="111" t="s">
        <v>912</v>
      </c>
      <c r="D240" s="1065" t="s">
        <v>7327</v>
      </c>
      <c r="E240" s="37" t="s">
        <v>318</v>
      </c>
      <c r="F240" s="3931">
        <v>52.432906847599995</v>
      </c>
      <c r="G240" s="140">
        <f>F240*Оглавление!$B$14</f>
        <v>4981.1261505219991</v>
      </c>
      <c r="H240" s="140">
        <f t="shared" si="8"/>
        <v>4981.1261505219991</v>
      </c>
      <c r="L240" s="309"/>
    </row>
    <row r="241" spans="1:12">
      <c r="A241" s="104">
        <v>15022106</v>
      </c>
      <c r="B241" s="8785"/>
      <c r="C241" s="111" t="s">
        <v>913</v>
      </c>
      <c r="D241" s="1065" t="s">
        <v>7327</v>
      </c>
      <c r="E241" s="37" t="s">
        <v>914</v>
      </c>
      <c r="F241" s="3931">
        <v>68.161266559599994</v>
      </c>
      <c r="G241" s="140">
        <f>F241*Оглавление!$B$14</f>
        <v>6475.3203231619991</v>
      </c>
      <c r="H241" s="140">
        <f t="shared" si="8"/>
        <v>6475.3203231619991</v>
      </c>
      <c r="L241" s="309"/>
    </row>
    <row r="242" spans="1:12">
      <c r="A242" s="104">
        <v>15022107</v>
      </c>
      <c r="B242" s="8785"/>
      <c r="C242" s="111" t="s">
        <v>915</v>
      </c>
      <c r="D242" s="1065" t="s">
        <v>7327</v>
      </c>
      <c r="E242" s="37" t="s">
        <v>488</v>
      </c>
      <c r="F242" s="3931">
        <v>72.622676285599994</v>
      </c>
      <c r="G242" s="140">
        <f>F242*Оглавление!$B$14</f>
        <v>6899.154247131999</v>
      </c>
      <c r="H242" s="140">
        <f t="shared" si="8"/>
        <v>6899.154247131999</v>
      </c>
      <c r="L242" s="309"/>
    </row>
    <row r="243" spans="1:12">
      <c r="A243" s="104">
        <v>15022108</v>
      </c>
      <c r="B243" s="8785"/>
      <c r="C243" s="111" t="s">
        <v>916</v>
      </c>
      <c r="D243" s="1065" t="s">
        <v>7327</v>
      </c>
      <c r="E243" s="37" t="s">
        <v>488</v>
      </c>
      <c r="F243" s="3931">
        <v>83.5266641244</v>
      </c>
      <c r="G243" s="140">
        <f>F243*Оглавление!$B$14</f>
        <v>7935.0330918179998</v>
      </c>
      <c r="H243" s="140">
        <f t="shared" si="8"/>
        <v>7935.0330918179998</v>
      </c>
      <c r="L243" s="309"/>
    </row>
    <row r="244" spans="1:12">
      <c r="A244" s="104">
        <v>15022109</v>
      </c>
      <c r="B244" s="8785"/>
      <c r="C244" s="111" t="s">
        <v>917</v>
      </c>
      <c r="D244" s="1065" t="s">
        <v>7327</v>
      </c>
      <c r="E244" s="37" t="s">
        <v>488</v>
      </c>
      <c r="F244" s="3931">
        <v>101.85625255799999</v>
      </c>
      <c r="G244" s="140">
        <f>F244*Оглавление!$B$14</f>
        <v>9676.3439930099994</v>
      </c>
      <c r="H244" s="140">
        <f t="shared" ref="H244:H277" si="13">G244-G244*$B$4/100</f>
        <v>9676.3439930099994</v>
      </c>
      <c r="L244" s="309"/>
    </row>
    <row r="245" spans="1:12">
      <c r="A245" s="104">
        <v>15022110</v>
      </c>
      <c r="B245" s="8785"/>
      <c r="C245" s="111" t="s">
        <v>918</v>
      </c>
      <c r="D245" s="1065" t="s">
        <v>7327</v>
      </c>
      <c r="E245" s="37" t="s">
        <v>488</v>
      </c>
      <c r="F245" s="3931">
        <v>112.6241295916</v>
      </c>
      <c r="G245" s="140">
        <f>F245*Оглавление!$B$14</f>
        <v>10699.292311202</v>
      </c>
      <c r="H245" s="140">
        <f t="shared" si="13"/>
        <v>10699.292311202</v>
      </c>
      <c r="L245" s="309"/>
    </row>
    <row r="246" spans="1:12">
      <c r="A246" s="104">
        <v>15022111</v>
      </c>
      <c r="B246" s="8785"/>
      <c r="C246" s="111" t="s">
        <v>919</v>
      </c>
      <c r="D246" s="1065" t="s">
        <v>7327</v>
      </c>
      <c r="E246" s="37" t="s">
        <v>488</v>
      </c>
      <c r="F246" s="3931">
        <v>113.19881965800001</v>
      </c>
      <c r="G246" s="140">
        <f>F246*Оглавление!$B$14</f>
        <v>10753.88786751</v>
      </c>
      <c r="H246" s="140">
        <f t="shared" si="13"/>
        <v>10753.88786751</v>
      </c>
      <c r="L246" s="309"/>
    </row>
    <row r="247" spans="1:12">
      <c r="A247" s="104">
        <v>15022112</v>
      </c>
      <c r="B247" s="8786"/>
      <c r="C247" s="111" t="s">
        <v>920</v>
      </c>
      <c r="D247" s="1065" t="s">
        <v>7327</v>
      </c>
      <c r="E247" s="37" t="s">
        <v>488</v>
      </c>
      <c r="F247" s="3931">
        <v>134.05401969919998</v>
      </c>
      <c r="G247" s="140">
        <f>F247*Оглавление!$B$14</f>
        <v>12735.131871423999</v>
      </c>
      <c r="H247" s="140">
        <f t="shared" si="13"/>
        <v>12735.131871423999</v>
      </c>
      <c r="L247" s="309"/>
    </row>
    <row r="248" spans="1:12" ht="25.35">
      <c r="A248" s="104">
        <v>69000006</v>
      </c>
      <c r="B248" s="108" t="s">
        <v>921</v>
      </c>
      <c r="C248" s="105" t="s">
        <v>922</v>
      </c>
      <c r="D248" s="1065" t="s">
        <v>1182</v>
      </c>
      <c r="E248" s="86" t="s">
        <v>835</v>
      </c>
      <c r="F248" s="3647">
        <v>22.443159435199998</v>
      </c>
      <c r="G248" s="140">
        <f>F248*Оглавление!$B$14</f>
        <v>2132.1001463439998</v>
      </c>
      <c r="H248" s="140">
        <f t="shared" si="13"/>
        <v>2132.1001463439998</v>
      </c>
      <c r="L248" s="309"/>
    </row>
    <row r="249" spans="1:12">
      <c r="A249" s="109">
        <v>69000015</v>
      </c>
      <c r="B249" s="108" t="s">
        <v>923</v>
      </c>
      <c r="C249" s="105" t="s">
        <v>924</v>
      </c>
      <c r="D249" s="1065" t="s">
        <v>7328</v>
      </c>
      <c r="E249" s="86" t="s">
        <v>925</v>
      </c>
      <c r="F249" s="3647">
        <v>20.431744202799997</v>
      </c>
      <c r="G249" s="140">
        <f>F249*Оглавление!$B$14</f>
        <v>1941.0156992659997</v>
      </c>
      <c r="H249" s="140">
        <f t="shared" si="13"/>
        <v>1941.0156992659997</v>
      </c>
      <c r="L249" s="309"/>
    </row>
    <row r="250" spans="1:12">
      <c r="A250" s="109">
        <v>68559921</v>
      </c>
      <c r="B250" s="8747" t="s">
        <v>926</v>
      </c>
      <c r="C250" s="8750" t="s">
        <v>927</v>
      </c>
      <c r="D250" s="1065" t="s">
        <v>1182</v>
      </c>
      <c r="E250" s="37" t="s">
        <v>928</v>
      </c>
      <c r="F250" s="3931">
        <v>1.2703675152</v>
      </c>
      <c r="G250" s="140">
        <f>F250*Оглавление!$B$14</f>
        <v>120.684913944</v>
      </c>
      <c r="H250" s="140">
        <f t="shared" si="13"/>
        <v>120.684913944</v>
      </c>
      <c r="L250" s="309"/>
    </row>
    <row r="251" spans="1:12">
      <c r="A251" s="39" t="s">
        <v>929</v>
      </c>
      <c r="B251" s="8748"/>
      <c r="C251" s="8751"/>
      <c r="D251" s="1065" t="s">
        <v>1175</v>
      </c>
      <c r="E251" s="37" t="s">
        <v>930</v>
      </c>
      <c r="F251" s="3931">
        <v>2.9641908687999998</v>
      </c>
      <c r="G251" s="140">
        <f>F251*Оглавление!$B$14</f>
        <v>281.59813253599998</v>
      </c>
      <c r="H251" s="140">
        <f t="shared" si="13"/>
        <v>281.59813253599998</v>
      </c>
      <c r="L251" s="309"/>
    </row>
    <row r="252" spans="1:12">
      <c r="A252" s="39" t="s">
        <v>931</v>
      </c>
      <c r="B252" s="8748"/>
      <c r="C252" s="8751"/>
      <c r="D252" s="1065" t="s">
        <v>932</v>
      </c>
      <c r="E252" s="37" t="s">
        <v>795</v>
      </c>
      <c r="F252" s="3931">
        <v>4.8394952959999991</v>
      </c>
      <c r="G252" s="140">
        <f>F252*Оглавление!$B$14</f>
        <v>459.75205311999991</v>
      </c>
      <c r="H252" s="140">
        <f t="shared" si="13"/>
        <v>459.75205311999991</v>
      </c>
      <c r="L252" s="309"/>
    </row>
    <row r="253" spans="1:12">
      <c r="A253" s="39" t="s">
        <v>2926</v>
      </c>
      <c r="B253" s="8749"/>
      <c r="C253" s="8752"/>
      <c r="D253" s="1065" t="s">
        <v>2929</v>
      </c>
      <c r="E253" s="3930" t="s">
        <v>807</v>
      </c>
      <c r="F253" s="524">
        <v>5.4293087851999999</v>
      </c>
      <c r="G253" s="140">
        <f>F253*Оглавление!$B$14</f>
        <v>515.78433459400003</v>
      </c>
      <c r="H253" s="140">
        <f>G253-G253*$B$4/100</f>
        <v>515.78433459400003</v>
      </c>
      <c r="L253" s="309"/>
    </row>
    <row r="254" spans="1:12" ht="15" customHeight="1">
      <c r="A254" s="39">
        <v>68559903</v>
      </c>
      <c r="B254" s="8747" t="s">
        <v>2125</v>
      </c>
      <c r="C254" s="8750" t="s">
        <v>933</v>
      </c>
      <c r="D254" s="1065" t="s">
        <v>6340</v>
      </c>
      <c r="E254" s="37" t="s">
        <v>795</v>
      </c>
      <c r="F254" s="3931">
        <v>4.9302358328000002</v>
      </c>
      <c r="G254" s="140">
        <f>F254*Оглавление!$B$14</f>
        <v>468.37240411600004</v>
      </c>
      <c r="H254" s="140">
        <f t="shared" si="13"/>
        <v>468.37240411600004</v>
      </c>
      <c r="L254" s="309"/>
    </row>
    <row r="255" spans="1:12">
      <c r="A255" s="39">
        <v>68559904</v>
      </c>
      <c r="B255" s="8748"/>
      <c r="C255" s="8751"/>
      <c r="D255" s="1065" t="s">
        <v>6341</v>
      </c>
      <c r="E255" s="37" t="s">
        <v>795</v>
      </c>
      <c r="F255" s="3931">
        <v>5.0814700608000001</v>
      </c>
      <c r="G255" s="140">
        <f>F255*Оглавление!$B$14</f>
        <v>482.73965577600001</v>
      </c>
      <c r="H255" s="140">
        <f t="shared" si="13"/>
        <v>482.73965577600001</v>
      </c>
      <c r="L255" s="309"/>
    </row>
    <row r="256" spans="1:12">
      <c r="A256" s="39" t="s">
        <v>934</v>
      </c>
      <c r="B256" s="8748"/>
      <c r="C256" s="8751"/>
      <c r="D256" s="1065" t="s">
        <v>6342</v>
      </c>
      <c r="E256" s="37" t="s">
        <v>935</v>
      </c>
      <c r="F256" s="3931">
        <v>2.6163521444</v>
      </c>
      <c r="G256" s="140">
        <f>F256*Оглавление!$B$14</f>
        <v>248.55345371799999</v>
      </c>
      <c r="H256" s="140">
        <f t="shared" si="13"/>
        <v>248.55345371799999</v>
      </c>
      <c r="L256" s="309"/>
    </row>
    <row r="257" spans="1:12">
      <c r="A257" s="1305">
        <v>68559915</v>
      </c>
      <c r="B257" s="8749"/>
      <c r="C257" s="8752"/>
      <c r="D257" s="3930" t="s">
        <v>2927</v>
      </c>
      <c r="E257" s="3930" t="s">
        <v>807</v>
      </c>
      <c r="F257" s="524">
        <v>14.8814480352</v>
      </c>
      <c r="G257" s="140">
        <f>F257*Оглавление!$B$14</f>
        <v>1413.7375633439999</v>
      </c>
      <c r="H257" s="140">
        <f>G257-G257*$B$4/100</f>
        <v>1413.7375633439999</v>
      </c>
      <c r="L257" s="309"/>
    </row>
    <row r="258" spans="1:12" ht="25.35">
      <c r="A258" s="39">
        <v>68559635</v>
      </c>
      <c r="B258" s="87" t="s">
        <v>936</v>
      </c>
      <c r="C258" s="88" t="s">
        <v>937</v>
      </c>
      <c r="D258" s="1065" t="s">
        <v>6339</v>
      </c>
      <c r="E258" s="37" t="s">
        <v>819</v>
      </c>
      <c r="F258" s="3647">
        <v>14.578979579199999</v>
      </c>
      <c r="G258" s="140">
        <f>F258*Оглавление!$B$14</f>
        <v>1385.0030600239998</v>
      </c>
      <c r="H258" s="140">
        <f t="shared" si="13"/>
        <v>1385.0030600239998</v>
      </c>
      <c r="L258" s="309"/>
    </row>
    <row r="259" spans="1:12" ht="25.35">
      <c r="A259" s="77">
        <v>68559834</v>
      </c>
      <c r="B259" s="92" t="s">
        <v>939</v>
      </c>
      <c r="C259" s="1075" t="s">
        <v>940</v>
      </c>
      <c r="D259" s="1065" t="s">
        <v>6339</v>
      </c>
      <c r="E259" s="38" t="s">
        <v>941</v>
      </c>
      <c r="F259" s="3647">
        <v>6.5333186496</v>
      </c>
      <c r="G259" s="140">
        <f>F259*Оглавление!$B$14</f>
        <v>620.66527171200005</v>
      </c>
      <c r="H259" s="140">
        <f t="shared" si="13"/>
        <v>620.66527171200005</v>
      </c>
      <c r="L259" s="309"/>
    </row>
    <row r="260" spans="1:12">
      <c r="A260" s="39">
        <v>68559803</v>
      </c>
      <c r="B260" s="87" t="s">
        <v>942</v>
      </c>
      <c r="C260" s="88" t="s">
        <v>943</v>
      </c>
      <c r="D260" s="1065" t="s">
        <v>944</v>
      </c>
      <c r="E260" s="37" t="s">
        <v>823</v>
      </c>
      <c r="F260" s="3647">
        <v>42.135439999999996</v>
      </c>
      <c r="G260" s="140">
        <f>F260*Оглавление!$B$14</f>
        <v>4002.8667999999998</v>
      </c>
      <c r="H260" s="140">
        <f t="shared" si="13"/>
        <v>4002.8667999999998</v>
      </c>
      <c r="L260" s="309"/>
    </row>
    <row r="261" spans="1:12">
      <c r="A261" s="39">
        <v>68503424</v>
      </c>
      <c r="B261" s="92" t="s">
        <v>945</v>
      </c>
      <c r="C261" s="1075" t="s">
        <v>946</v>
      </c>
      <c r="D261" s="1065" t="s">
        <v>7329</v>
      </c>
      <c r="E261" s="38" t="s">
        <v>819</v>
      </c>
      <c r="F261" s="3647">
        <v>26.965062852399999</v>
      </c>
      <c r="G261" s="140">
        <f>F261*Оглавление!$B$14</f>
        <v>2561.680970978</v>
      </c>
      <c r="H261" s="140">
        <f t="shared" si="13"/>
        <v>2561.680970978</v>
      </c>
      <c r="L261" s="309"/>
    </row>
    <row r="262" spans="1:12" ht="56.25" customHeight="1">
      <c r="A262" s="77">
        <v>68503423</v>
      </c>
      <c r="B262" s="92" t="s">
        <v>6645</v>
      </c>
      <c r="C262" s="1075" t="s">
        <v>3218</v>
      </c>
      <c r="D262" s="1065" t="s">
        <v>944</v>
      </c>
      <c r="E262" s="38" t="s">
        <v>823</v>
      </c>
      <c r="F262" s="3647">
        <v>41.665029813999993</v>
      </c>
      <c r="G262" s="140">
        <f>F262*Оглавление!$B$14</f>
        <v>3958.1778323299995</v>
      </c>
      <c r="H262" s="1084">
        <f t="shared" si="13"/>
        <v>3958.1778323299995</v>
      </c>
      <c r="L262" s="309"/>
    </row>
    <row r="263" spans="1:12" ht="25.35">
      <c r="A263" s="109">
        <v>68559815</v>
      </c>
      <c r="B263" s="110" t="s">
        <v>947</v>
      </c>
      <c r="C263" s="111" t="s">
        <v>948</v>
      </c>
      <c r="D263" s="1065" t="s">
        <v>1182</v>
      </c>
      <c r="E263" s="37" t="s">
        <v>807</v>
      </c>
      <c r="F263" s="3647">
        <v>15.5922489068</v>
      </c>
      <c r="G263" s="140">
        <f>F263*Оглавление!$B$14</f>
        <v>1481.2636461459999</v>
      </c>
      <c r="H263" s="140">
        <f t="shared" si="13"/>
        <v>1481.2636461459999</v>
      </c>
      <c r="L263" s="309"/>
    </row>
    <row r="264" spans="1:12" ht="25.35">
      <c r="A264" s="109">
        <v>68559799</v>
      </c>
      <c r="B264" s="110" t="s">
        <v>949</v>
      </c>
      <c r="C264" s="111" t="s">
        <v>950</v>
      </c>
      <c r="D264" s="1064" t="s">
        <v>1182</v>
      </c>
      <c r="E264" s="37" t="s">
        <v>819</v>
      </c>
      <c r="F264" s="3647">
        <v>11.372813945600001</v>
      </c>
      <c r="G264" s="140">
        <f>F264*Оглавление!$B$14</f>
        <v>1080.4173248320001</v>
      </c>
      <c r="H264" s="140">
        <f t="shared" si="13"/>
        <v>1080.4173248320001</v>
      </c>
      <c r="L264" s="309"/>
    </row>
    <row r="265" spans="1:12" ht="22.5" customHeight="1">
      <c r="A265" s="39" t="s">
        <v>3111</v>
      </c>
      <c r="B265" s="8787" t="s">
        <v>9140</v>
      </c>
      <c r="C265" s="88" t="s">
        <v>951</v>
      </c>
      <c r="D265" s="1065" t="s">
        <v>1175</v>
      </c>
      <c r="E265" s="37" t="s">
        <v>680</v>
      </c>
      <c r="F265" s="3647">
        <v>8.0456609295999986</v>
      </c>
      <c r="G265" s="140">
        <f>F265*Оглавление!$B$14</f>
        <v>764.33778831199982</v>
      </c>
      <c r="H265" s="1084">
        <f>G265-G265*$B$4/100</f>
        <v>764.33778831199982</v>
      </c>
      <c r="L265" s="309"/>
    </row>
    <row r="266" spans="1:12" ht="22.5" customHeight="1">
      <c r="A266" s="39" t="s">
        <v>3110</v>
      </c>
      <c r="B266" s="8788"/>
      <c r="C266" s="88" t="s">
        <v>951</v>
      </c>
      <c r="D266" s="1065" t="s">
        <v>944</v>
      </c>
      <c r="E266" s="37" t="s">
        <v>680</v>
      </c>
      <c r="F266" s="3647">
        <v>8.5204259999999987</v>
      </c>
      <c r="G266" s="140">
        <f>F266*Оглавление!$B$14</f>
        <v>809.44046999999989</v>
      </c>
      <c r="H266" s="1084">
        <f t="shared" si="13"/>
        <v>809.44046999999989</v>
      </c>
      <c r="L266" s="309"/>
    </row>
    <row r="267" spans="1:12" ht="25.5" customHeight="1">
      <c r="A267" s="112" t="s">
        <v>952</v>
      </c>
      <c r="B267" s="8787" t="s">
        <v>9141</v>
      </c>
      <c r="C267" s="88" t="s">
        <v>953</v>
      </c>
      <c r="D267" s="1065" t="s">
        <v>1175</v>
      </c>
      <c r="E267" s="37" t="s">
        <v>680</v>
      </c>
      <c r="F267" s="3647">
        <v>13.827357999999997</v>
      </c>
      <c r="G267" s="140">
        <f>F267*Оглавление!$B$14</f>
        <v>1313.5990099999997</v>
      </c>
      <c r="H267" s="140">
        <f t="shared" si="13"/>
        <v>1313.5990099999997</v>
      </c>
      <c r="L267" s="309"/>
    </row>
    <row r="268" spans="1:12" ht="25.5" customHeight="1">
      <c r="A268" s="113" t="s">
        <v>954</v>
      </c>
      <c r="B268" s="8788"/>
      <c r="C268" s="88" t="s">
        <v>953</v>
      </c>
      <c r="D268" s="1065" t="s">
        <v>944</v>
      </c>
      <c r="E268" s="37" t="s">
        <v>680</v>
      </c>
      <c r="F268" s="1084">
        <v>15.280764</v>
      </c>
      <c r="G268" s="140">
        <f>F268*Оглавление!$B$14</f>
        <v>1451.6725799999999</v>
      </c>
      <c r="H268" s="140">
        <f t="shared" si="13"/>
        <v>1451.6725799999999</v>
      </c>
      <c r="L268" s="309"/>
    </row>
    <row r="269" spans="1:12">
      <c r="A269" s="77">
        <v>69011230</v>
      </c>
      <c r="B269" s="92" t="s">
        <v>955</v>
      </c>
      <c r="C269" s="1075" t="s">
        <v>956</v>
      </c>
      <c r="D269" s="1064"/>
      <c r="E269" s="38" t="s">
        <v>287</v>
      </c>
      <c r="F269" s="3647">
        <v>47.820262893600002</v>
      </c>
      <c r="G269" s="140">
        <f>F269*Оглавление!$B$14</f>
        <v>4542.9249748920001</v>
      </c>
      <c r="H269" s="140">
        <f t="shared" si="13"/>
        <v>4542.9249748920001</v>
      </c>
      <c r="L269" s="309"/>
    </row>
    <row r="270" spans="1:12">
      <c r="A270" s="77" t="s">
        <v>957</v>
      </c>
      <c r="B270" s="8740" t="s">
        <v>958</v>
      </c>
      <c r="C270" s="88" t="s">
        <v>959</v>
      </c>
      <c r="D270" s="1065" t="s">
        <v>5421</v>
      </c>
      <c r="E270" s="37" t="s">
        <v>819</v>
      </c>
      <c r="F270" s="3647">
        <v>14.667399999999999</v>
      </c>
      <c r="G270" s="140">
        <f>F270*Оглавление!$B$14</f>
        <v>1393.4029999999998</v>
      </c>
      <c r="H270" s="140">
        <f t="shared" si="13"/>
        <v>1393.4029999999998</v>
      </c>
      <c r="L270" s="309"/>
    </row>
    <row r="271" spans="1:12">
      <c r="A271" s="77" t="s">
        <v>960</v>
      </c>
      <c r="B271" s="8741"/>
      <c r="C271" s="88" t="s">
        <v>961</v>
      </c>
      <c r="D271" s="1065" t="s">
        <v>1182</v>
      </c>
      <c r="E271" s="37" t="s">
        <v>819</v>
      </c>
      <c r="F271" s="3647">
        <v>14.6243498476</v>
      </c>
      <c r="G271" s="140">
        <f>F271*Оглавление!$B$14</f>
        <v>1389.313235522</v>
      </c>
      <c r="H271" s="140">
        <f t="shared" si="13"/>
        <v>1389.313235522</v>
      </c>
      <c r="L271" s="309"/>
    </row>
    <row r="272" spans="1:12">
      <c r="A272" s="76">
        <v>67791200</v>
      </c>
      <c r="B272" s="8742" t="s">
        <v>962</v>
      </c>
      <c r="C272" s="8778" t="s">
        <v>963</v>
      </c>
      <c r="D272" s="1073" t="s">
        <v>6343</v>
      </c>
      <c r="E272" s="89" t="s">
        <v>689</v>
      </c>
      <c r="F272" s="3647">
        <v>2.9339440231999996</v>
      </c>
      <c r="G272" s="140">
        <f>F272*Оглавление!$B$14</f>
        <v>278.72468220399998</v>
      </c>
      <c r="H272" s="140">
        <f t="shared" si="13"/>
        <v>278.72468220399998</v>
      </c>
      <c r="L272" s="309"/>
    </row>
    <row r="273" spans="1:12">
      <c r="A273" s="76">
        <v>67791400</v>
      </c>
      <c r="B273" s="8743"/>
      <c r="C273" s="8779"/>
      <c r="D273" s="1073" t="s">
        <v>6344</v>
      </c>
      <c r="E273" s="89" t="s">
        <v>964</v>
      </c>
      <c r="F273" s="3647">
        <v>3.3068319999999991</v>
      </c>
      <c r="G273" s="140">
        <f>F273*Оглавление!$B$14</f>
        <v>314.1490399999999</v>
      </c>
      <c r="H273" s="140">
        <f t="shared" si="13"/>
        <v>314.1490399999999</v>
      </c>
      <c r="L273" s="309"/>
    </row>
    <row r="274" spans="1:12">
      <c r="A274" s="76">
        <v>67791600</v>
      </c>
      <c r="B274" s="8744"/>
      <c r="C274" s="8780"/>
      <c r="D274" s="1073" t="s">
        <v>6345</v>
      </c>
      <c r="E274" s="89" t="s">
        <v>965</v>
      </c>
      <c r="F274" s="3647">
        <v>4.5335599999999996</v>
      </c>
      <c r="G274" s="140">
        <f>F274*Оглавление!$B$14</f>
        <v>430.68819999999994</v>
      </c>
      <c r="H274" s="140">
        <f t="shared" si="13"/>
        <v>430.68819999999994</v>
      </c>
      <c r="L274" s="309"/>
    </row>
    <row r="275" spans="1:12">
      <c r="A275" s="77">
        <v>67795421</v>
      </c>
      <c r="B275" s="92" t="s">
        <v>966</v>
      </c>
      <c r="C275" s="1075" t="s">
        <v>967</v>
      </c>
      <c r="D275" s="1065" t="s">
        <v>1182</v>
      </c>
      <c r="E275" s="37" t="s">
        <v>968</v>
      </c>
      <c r="F275" s="3647">
        <v>1.9055512727999999</v>
      </c>
      <c r="G275" s="140">
        <f>F275*Оглавление!$B$14</f>
        <v>181.027370916</v>
      </c>
      <c r="H275" s="140">
        <f t="shared" si="13"/>
        <v>181.027370916</v>
      </c>
      <c r="L275" s="309"/>
    </row>
    <row r="276" spans="1:12" ht="30" customHeight="1">
      <c r="A276" s="39"/>
      <c r="B276" s="87" t="s">
        <v>3378</v>
      </c>
      <c r="C276" s="88"/>
      <c r="D276" s="1065" t="s">
        <v>3379</v>
      </c>
      <c r="E276" s="37" t="s">
        <v>1140</v>
      </c>
      <c r="F276" s="3647" t="e">
        <v>#N/A</v>
      </c>
      <c r="G276" s="140" t="e">
        <f>F276*Оглавление!$B$14</f>
        <v>#N/A</v>
      </c>
      <c r="H276" s="1084" t="e">
        <f t="shared" si="13"/>
        <v>#N/A</v>
      </c>
      <c r="L276" s="309"/>
    </row>
    <row r="277" spans="1:12" ht="50.7">
      <c r="A277" s="93">
        <v>68753411</v>
      </c>
      <c r="B277" s="94" t="s">
        <v>969</v>
      </c>
      <c r="C277" s="95" t="s">
        <v>970</v>
      </c>
      <c r="D277" s="1065" t="s">
        <v>944</v>
      </c>
      <c r="E277" s="37" t="s">
        <v>465</v>
      </c>
      <c r="F277" s="3647">
        <v>156.42156202039999</v>
      </c>
      <c r="G277" s="140">
        <f>F277*Оглавление!$B$14</f>
        <v>14860.048391937999</v>
      </c>
      <c r="H277" s="140">
        <f t="shared" si="13"/>
        <v>14860.048391937999</v>
      </c>
      <c r="L277" s="309"/>
    </row>
    <row r="278" spans="1:12">
      <c r="A278" s="128"/>
      <c r="B278" s="1086"/>
      <c r="C278" s="1086"/>
      <c r="D278" s="1086"/>
      <c r="E278" s="128"/>
      <c r="F278" s="143"/>
      <c r="G278" s="139"/>
      <c r="H278" s="139"/>
      <c r="L278" s="309"/>
    </row>
    <row r="279" spans="1:12" ht="15" customHeight="1">
      <c r="A279" s="8739" t="s">
        <v>13141</v>
      </c>
      <c r="B279" s="8739"/>
      <c r="C279" s="8739"/>
      <c r="D279" s="8739"/>
      <c r="E279" s="8739"/>
      <c r="F279" s="8739"/>
      <c r="G279" s="8739"/>
      <c r="H279" s="8739"/>
      <c r="L279" s="309"/>
    </row>
    <row r="280" spans="1:12">
      <c r="A280" s="114"/>
      <c r="B280" s="1080"/>
      <c r="C280" s="1080"/>
      <c r="D280" s="1080"/>
      <c r="E280" s="114"/>
      <c r="F280" s="508"/>
      <c r="G280" s="134"/>
      <c r="H280" s="134"/>
      <c r="L280" s="309"/>
    </row>
    <row r="281" spans="1:12" s="2251" customFormat="1">
      <c r="A281" s="154" t="s">
        <v>13142</v>
      </c>
      <c r="B281" s="2316"/>
      <c r="C281" s="2316"/>
      <c r="D281" s="2316"/>
      <c r="E281" s="2316"/>
      <c r="F281" s="509"/>
      <c r="G281" s="509"/>
      <c r="H281" s="509"/>
      <c r="J281" s="1279"/>
      <c r="L281" s="305"/>
    </row>
    <row r="282" spans="1:12" s="2220" customFormat="1">
      <c r="A282" s="2242"/>
      <c r="B282" s="2243"/>
      <c r="C282" s="2243"/>
      <c r="D282" s="2243"/>
      <c r="E282" s="2243"/>
      <c r="F282" s="509"/>
      <c r="G282" s="135"/>
      <c r="H282" s="135"/>
      <c r="J282" s="1279"/>
      <c r="L282" s="309"/>
    </row>
    <row r="283" spans="1:12" ht="25.35">
      <c r="A283" s="1081">
        <v>72000030</v>
      </c>
      <c r="B283" s="115" t="s">
        <v>971</v>
      </c>
      <c r="C283" s="123" t="s">
        <v>972</v>
      </c>
      <c r="D283" s="1081" t="s">
        <v>944</v>
      </c>
      <c r="E283" s="503" t="s">
        <v>287</v>
      </c>
      <c r="F283" s="3647">
        <v>178.6378701136</v>
      </c>
      <c r="G283" s="1747">
        <f>F283*Оглавление!$B$14</f>
        <v>16970.597660792002</v>
      </c>
      <c r="H283" s="140">
        <f>G283-G283*$B$4/100</f>
        <v>16970.597660792002</v>
      </c>
      <c r="L283" s="309"/>
    </row>
    <row r="284" spans="1:12">
      <c r="A284" s="504">
        <v>68763602</v>
      </c>
      <c r="B284" s="116" t="s">
        <v>973</v>
      </c>
      <c r="C284" s="117" t="s">
        <v>974</v>
      </c>
      <c r="D284" s="1081" t="s">
        <v>944</v>
      </c>
      <c r="E284" s="502" t="s">
        <v>501</v>
      </c>
      <c r="F284" s="3931">
        <v>325.5619226156</v>
      </c>
      <c r="G284" s="1747">
        <f>F284*Оглавление!$B$14</f>
        <v>30928.382648481998</v>
      </c>
      <c r="H284" s="140">
        <f>G284-G284*$B$4/100</f>
        <v>30928.382648481998</v>
      </c>
      <c r="L284" s="309"/>
    </row>
    <row r="285" spans="1:12">
      <c r="A285" s="118"/>
      <c r="B285" s="119"/>
      <c r="C285" s="120"/>
      <c r="D285" s="1082"/>
      <c r="E285" s="118"/>
      <c r="F285" s="136"/>
      <c r="G285" s="133"/>
      <c r="H285" s="137"/>
      <c r="L285" s="309"/>
    </row>
    <row r="286" spans="1:12" s="642" customFormat="1">
      <c r="A286" s="85" t="s">
        <v>13143</v>
      </c>
      <c r="B286" s="2317"/>
      <c r="C286" s="2317"/>
      <c r="D286" s="2317"/>
      <c r="E286" s="2305"/>
      <c r="F286" s="2318"/>
      <c r="G286" s="130"/>
      <c r="H286" s="2251"/>
      <c r="J286" s="1279"/>
      <c r="L286" s="2001"/>
    </row>
    <row r="287" spans="1:12" s="2220" customFormat="1">
      <c r="A287" s="75"/>
      <c r="B287" s="1088"/>
      <c r="C287" s="1088"/>
      <c r="D287" s="1088"/>
      <c r="E287" s="129"/>
      <c r="F287" s="143"/>
      <c r="G287" s="133"/>
      <c r="H287" s="1085"/>
      <c r="J287" s="1279"/>
      <c r="L287" s="309"/>
    </row>
    <row r="288" spans="1:12" ht="25.35">
      <c r="A288" s="121">
        <v>72000030</v>
      </c>
      <c r="B288" s="122" t="s">
        <v>975</v>
      </c>
      <c r="C288" s="123" t="s">
        <v>972</v>
      </c>
      <c r="D288" s="1070" t="s">
        <v>944</v>
      </c>
      <c r="E288" s="502" t="s">
        <v>287</v>
      </c>
      <c r="F288" s="3647">
        <v>178.6378701136</v>
      </c>
      <c r="G288" s="1747">
        <f>F288*Оглавление!$B$14</f>
        <v>16970.597660792002</v>
      </c>
      <c r="H288" s="140">
        <f>G288-G288*$B$4/100</f>
        <v>16970.597660792002</v>
      </c>
      <c r="L288" s="309"/>
    </row>
    <row r="289" spans="1:13">
      <c r="A289" s="121">
        <v>72000040</v>
      </c>
      <c r="B289" s="122" t="s">
        <v>976</v>
      </c>
      <c r="C289" s="123" t="s">
        <v>977</v>
      </c>
      <c r="D289" s="1081" t="s">
        <v>944</v>
      </c>
      <c r="E289" s="502" t="s">
        <v>287</v>
      </c>
      <c r="F289" s="3647">
        <v>111.91332872</v>
      </c>
      <c r="G289" s="1747">
        <f>F289*Оглавление!$B$14</f>
        <v>10631.7662284</v>
      </c>
      <c r="H289" s="140">
        <f>G289-G289*$B$4/100</f>
        <v>10631.7662284</v>
      </c>
      <c r="L289" s="309"/>
    </row>
    <row r="290" spans="1:13" ht="25.35">
      <c r="A290" s="121">
        <v>68512103</v>
      </c>
      <c r="B290" s="122" t="s">
        <v>978</v>
      </c>
      <c r="C290" s="123" t="s">
        <v>979</v>
      </c>
      <c r="D290" s="1070" t="s">
        <v>944</v>
      </c>
      <c r="E290" s="502" t="s">
        <v>326</v>
      </c>
      <c r="F290" s="3647">
        <v>75.057547356399994</v>
      </c>
      <c r="G290" s="1747">
        <f>F290*Оглавление!$B$14</f>
        <v>7130.466998857999</v>
      </c>
      <c r="H290" s="140">
        <f>G290-G290*$B$4/100</f>
        <v>7130.466998857999</v>
      </c>
      <c r="L290" s="309"/>
    </row>
    <row r="291" spans="1:13" ht="38">
      <c r="A291" s="121">
        <v>68512105</v>
      </c>
      <c r="B291" s="122" t="s">
        <v>980</v>
      </c>
      <c r="C291" s="123" t="s">
        <v>981</v>
      </c>
      <c r="D291" s="1081" t="s">
        <v>944</v>
      </c>
      <c r="E291" s="502" t="s">
        <v>982</v>
      </c>
      <c r="F291" s="3647">
        <v>94.763367264799982</v>
      </c>
      <c r="G291" s="1747">
        <f>F291*Оглавление!$B$14</f>
        <v>9002.5198901559979</v>
      </c>
      <c r="H291" s="140">
        <f>G291-G291*$B$4/100</f>
        <v>9002.5198901559979</v>
      </c>
      <c r="L291" s="309"/>
    </row>
    <row r="292" spans="1:13">
      <c r="A292" s="124"/>
      <c r="B292" s="125"/>
      <c r="C292" s="126"/>
      <c r="D292" s="1083"/>
      <c r="E292" s="127"/>
      <c r="F292" s="138"/>
      <c r="G292" s="133"/>
      <c r="H292" s="137"/>
      <c r="L292" s="309"/>
    </row>
    <row r="293" spans="1:13" s="642" customFormat="1">
      <c r="A293" s="85" t="s">
        <v>13144</v>
      </c>
      <c r="B293" s="80"/>
      <c r="C293" s="2319"/>
      <c r="D293" s="2319"/>
      <c r="E293" s="2320"/>
      <c r="F293" s="506"/>
      <c r="G293" s="130"/>
      <c r="H293" s="130"/>
      <c r="J293" s="1279"/>
      <c r="L293" s="2001"/>
    </row>
    <row r="294" spans="1:13" s="2220" customFormat="1">
      <c r="A294" s="75"/>
      <c r="B294" s="125"/>
      <c r="C294" s="126"/>
      <c r="D294" s="1083"/>
      <c r="E294" s="127"/>
      <c r="F294" s="138"/>
      <c r="G294" s="133"/>
      <c r="H294" s="1085"/>
      <c r="J294" s="1279"/>
      <c r="L294" s="309"/>
    </row>
    <row r="295" spans="1:13" ht="25.35">
      <c r="A295" s="371">
        <v>72000050</v>
      </c>
      <c r="B295" s="517" t="s">
        <v>983</v>
      </c>
      <c r="C295" s="518" t="s">
        <v>984</v>
      </c>
      <c r="D295" s="1090" t="s">
        <v>932</v>
      </c>
      <c r="E295" s="1061" t="s">
        <v>501</v>
      </c>
      <c r="F295" s="3647">
        <v>614.76713682000002</v>
      </c>
      <c r="G295" s="1747">
        <f>F295*Оглавление!$B$14</f>
        <v>58402.877997900003</v>
      </c>
      <c r="H295" s="1084">
        <f>G295-G295*$B$4/100</f>
        <v>58402.877997900003</v>
      </c>
      <c r="L295" s="309"/>
    </row>
    <row r="296" spans="1:13" ht="51.75" customHeight="1">
      <c r="A296" s="371">
        <v>72000056</v>
      </c>
      <c r="B296" s="517" t="s">
        <v>3323</v>
      </c>
      <c r="C296" s="518" t="s">
        <v>984</v>
      </c>
      <c r="D296" s="1060" t="s">
        <v>944</v>
      </c>
      <c r="E296" s="37" t="s">
        <v>501</v>
      </c>
      <c r="F296" s="344">
        <v>702.39224852320001</v>
      </c>
      <c r="G296" s="1746">
        <f>F296*Оглавление!$B$14</f>
        <v>66727.263609703994</v>
      </c>
      <c r="H296" s="1084">
        <f>G296-G296*$B$4/100</f>
        <v>66727.263609703994</v>
      </c>
      <c r="L296" s="309"/>
    </row>
    <row r="297" spans="1:13" ht="38">
      <c r="A297" s="109">
        <v>68512108</v>
      </c>
      <c r="B297" s="1063" t="s">
        <v>985</v>
      </c>
      <c r="C297" s="519" t="s">
        <v>986</v>
      </c>
      <c r="D297" s="1090" t="s">
        <v>944</v>
      </c>
      <c r="E297" s="588" t="s">
        <v>982</v>
      </c>
      <c r="F297" s="3647">
        <v>82.9217272124</v>
      </c>
      <c r="G297" s="140">
        <f>F297*Оглавление!$B$14</f>
        <v>7877.5640851779999</v>
      </c>
      <c r="H297" s="490">
        <f>G297-G297*$B$4/100</f>
        <v>7877.5640851779999</v>
      </c>
      <c r="L297" s="309"/>
    </row>
    <row r="298" spans="1:13">
      <c r="G298" s="1309"/>
      <c r="L298" s="309"/>
      <c r="M298" s="517"/>
    </row>
    <row r="299" spans="1:13">
      <c r="A299" s="8739" t="s">
        <v>2913</v>
      </c>
      <c r="B299" s="8739"/>
      <c r="C299" s="8739"/>
      <c r="D299" s="8739"/>
      <c r="E299" s="8739"/>
      <c r="F299" s="8739"/>
      <c r="G299" s="8739"/>
      <c r="H299" s="8739"/>
      <c r="L299" s="309"/>
    </row>
    <row r="300" spans="1:13">
      <c r="G300" s="1309"/>
      <c r="L300" s="309"/>
    </row>
    <row r="301" spans="1:13" ht="54">
      <c r="A301" s="371" t="s">
        <v>2914</v>
      </c>
      <c r="B301" s="517" t="s">
        <v>13164</v>
      </c>
      <c r="C301" s="8753" t="s">
        <v>2915</v>
      </c>
      <c r="D301" s="8755" t="s">
        <v>6346</v>
      </c>
      <c r="E301" s="1305">
        <v>1</v>
      </c>
      <c r="F301" s="524">
        <v>502.79847199999989</v>
      </c>
      <c r="G301" s="1084">
        <f>F301*Оглавление!$B$14</f>
        <v>47765.854839999993</v>
      </c>
      <c r="H301" s="1084">
        <f t="shared" ref="H301:H318" si="14">G301-G301*$B$4/100</f>
        <v>47765.854839999993</v>
      </c>
      <c r="L301" s="309"/>
    </row>
    <row r="302" spans="1:13" ht="38">
      <c r="A302" s="371">
        <v>68744251</v>
      </c>
      <c r="B302" s="517" t="s">
        <v>2916</v>
      </c>
      <c r="C302" s="8754"/>
      <c r="D302" s="7627"/>
      <c r="E302" s="1305">
        <v>1</v>
      </c>
      <c r="F302" s="3934">
        <v>477.71867940639999</v>
      </c>
      <c r="G302" s="1084">
        <f>F302*Оглавление!$B$14</f>
        <v>45383.274543608</v>
      </c>
      <c r="H302" s="1084">
        <f t="shared" si="14"/>
        <v>45383.274543608</v>
      </c>
      <c r="L302" s="309"/>
    </row>
    <row r="303" spans="1:13" ht="38.35">
      <c r="A303" s="371" t="s">
        <v>2917</v>
      </c>
      <c r="B303" s="517" t="s">
        <v>13165</v>
      </c>
      <c r="C303" s="8753" t="s">
        <v>2918</v>
      </c>
      <c r="D303" s="8745" t="s">
        <v>6347</v>
      </c>
      <c r="E303" s="1305">
        <v>1</v>
      </c>
      <c r="F303" s="3934">
        <v>512.06397258519996</v>
      </c>
      <c r="G303" s="1084">
        <f>F303*Оглавление!$B$14</f>
        <v>48646.077395593995</v>
      </c>
      <c r="H303" s="1084">
        <f t="shared" si="14"/>
        <v>48646.077395593995</v>
      </c>
      <c r="I303" s="1311"/>
      <c r="K303" s="1311"/>
      <c r="L303" s="309"/>
    </row>
    <row r="304" spans="1:13" ht="38">
      <c r="A304" s="371">
        <v>68763400</v>
      </c>
      <c r="B304" s="517" t="s">
        <v>13159</v>
      </c>
      <c r="C304" s="8754"/>
      <c r="D304" s="8746"/>
      <c r="E304" s="1305">
        <v>1</v>
      </c>
      <c r="F304" s="3934">
        <v>501.67418112159999</v>
      </c>
      <c r="G304" s="1084">
        <f>F304*Оглавление!$B$14</f>
        <v>47659.047206552001</v>
      </c>
      <c r="H304" s="1084">
        <f t="shared" si="14"/>
        <v>47659.047206552001</v>
      </c>
      <c r="I304" s="1311"/>
      <c r="K304" s="1311"/>
      <c r="L304" s="309"/>
    </row>
    <row r="305" spans="1:12" ht="38">
      <c r="A305" s="371">
        <v>68764202</v>
      </c>
      <c r="B305" s="517" t="s">
        <v>13160</v>
      </c>
      <c r="C305" s="1062" t="s">
        <v>3480</v>
      </c>
      <c r="D305" s="627" t="s">
        <v>1423</v>
      </c>
      <c r="E305" s="1305">
        <v>1</v>
      </c>
      <c r="F305" s="3934">
        <v>425.8453392024</v>
      </c>
      <c r="G305" s="1084">
        <f>F305*Оглавление!$B$14</f>
        <v>40455.307224228003</v>
      </c>
      <c r="H305" s="1084">
        <f t="shared" si="14"/>
        <v>40455.307224228003</v>
      </c>
      <c r="I305" s="1311"/>
      <c r="K305" s="1311"/>
      <c r="L305" s="309"/>
    </row>
    <row r="306" spans="1:12" ht="52.35">
      <c r="A306" s="371" t="s">
        <v>2919</v>
      </c>
      <c r="B306" s="517" t="s">
        <v>13166</v>
      </c>
      <c r="C306" s="8756" t="s">
        <v>2920</v>
      </c>
      <c r="D306" s="8745" t="s">
        <v>6347</v>
      </c>
      <c r="E306" s="1305">
        <v>1</v>
      </c>
      <c r="F306" s="524">
        <v>920.32077107119994</v>
      </c>
      <c r="G306" s="1084">
        <f>F306*Оглавление!$B$14</f>
        <v>87430.473251763993</v>
      </c>
      <c r="H306" s="1084">
        <f t="shared" si="14"/>
        <v>87430.473251763993</v>
      </c>
      <c r="I306" s="1311"/>
      <c r="K306" s="1311"/>
      <c r="L306" s="309"/>
    </row>
    <row r="307" spans="1:12" ht="50.7">
      <c r="A307" s="371">
        <v>68763420</v>
      </c>
      <c r="B307" s="517" t="s">
        <v>13161</v>
      </c>
      <c r="C307" s="8757"/>
      <c r="D307" s="8746"/>
      <c r="E307" s="1305">
        <v>1</v>
      </c>
      <c r="F307" s="524">
        <v>911.67017322959998</v>
      </c>
      <c r="G307" s="1084">
        <f>F307*Оглавление!$B$14</f>
        <v>86608.666456812003</v>
      </c>
      <c r="H307" s="1084">
        <f t="shared" si="14"/>
        <v>86608.666456812003</v>
      </c>
      <c r="I307" s="1311"/>
      <c r="K307" s="1311"/>
      <c r="L307" s="309"/>
    </row>
    <row r="308" spans="1:12" ht="52.35">
      <c r="A308" s="371" t="s">
        <v>2921</v>
      </c>
      <c r="B308" s="517" t="s">
        <v>13167</v>
      </c>
      <c r="C308" s="677" t="s">
        <v>2922</v>
      </c>
      <c r="D308" s="8745" t="s">
        <v>6347</v>
      </c>
      <c r="E308" s="1305">
        <v>1</v>
      </c>
      <c r="F308" s="524">
        <v>811.60057799999981</v>
      </c>
      <c r="G308" s="1084">
        <f>F308*Оглавление!$B$14</f>
        <v>77102.054909999977</v>
      </c>
      <c r="H308" s="1084">
        <f t="shared" si="14"/>
        <v>77102.054909999977</v>
      </c>
      <c r="L308" s="309"/>
    </row>
    <row r="309" spans="1:12" ht="50.7">
      <c r="A309" s="371">
        <v>68763440</v>
      </c>
      <c r="B309" s="517" t="s">
        <v>13162</v>
      </c>
      <c r="C309" s="677" t="s">
        <v>2922</v>
      </c>
      <c r="D309" s="8746"/>
      <c r="E309" s="1305">
        <v>1</v>
      </c>
      <c r="F309" s="524">
        <v>858.04251598079998</v>
      </c>
      <c r="G309" s="1084">
        <f>F309*Оглавление!$B$14</f>
        <v>81514.039018176001</v>
      </c>
      <c r="H309" s="1084">
        <f t="shared" si="14"/>
        <v>81514.039018176001</v>
      </c>
      <c r="L309" s="309"/>
    </row>
    <row r="310" spans="1:12" ht="50.7">
      <c r="A310" s="371">
        <v>68764242</v>
      </c>
      <c r="B310" s="517" t="s">
        <v>13163</v>
      </c>
      <c r="C310" s="677" t="s">
        <v>2922</v>
      </c>
      <c r="D310" s="1308" t="s">
        <v>1423</v>
      </c>
      <c r="E310" s="1305">
        <v>1</v>
      </c>
      <c r="F310" s="524">
        <v>713.03913817440002</v>
      </c>
      <c r="G310" s="1084">
        <f>F310*Оглавление!$B$14</f>
        <v>67738.718126567997</v>
      </c>
      <c r="H310" s="1084"/>
      <c r="I310" s="1311"/>
      <c r="L310" s="309"/>
    </row>
    <row r="311" spans="1:12">
      <c r="A311" s="371" t="s">
        <v>2923</v>
      </c>
      <c r="B311" s="517" t="s">
        <v>2930</v>
      </c>
      <c r="C311" s="677" t="s">
        <v>2924</v>
      </c>
      <c r="D311" s="1305" t="s">
        <v>6348</v>
      </c>
      <c r="E311" s="1305">
        <v>5</v>
      </c>
      <c r="F311" s="524">
        <v>66.736669999999989</v>
      </c>
      <c r="G311" s="1084">
        <f>F311*Оглавление!$B$14</f>
        <v>6339.9836499999992</v>
      </c>
      <c r="H311" s="1084">
        <f t="shared" si="14"/>
        <v>6339.9836499999992</v>
      </c>
      <c r="I311" s="1311"/>
      <c r="L311" s="309"/>
    </row>
    <row r="312" spans="1:12" ht="25.35">
      <c r="A312" s="371">
        <v>69011716</v>
      </c>
      <c r="B312" s="517" t="s">
        <v>2928</v>
      </c>
      <c r="C312" s="677" t="s">
        <v>2925</v>
      </c>
      <c r="D312" s="1305"/>
      <c r="E312" s="1305">
        <v>1</v>
      </c>
      <c r="F312" s="524">
        <v>293.4851428568</v>
      </c>
      <c r="G312" s="1084">
        <f>F312*Оглавление!$B$14</f>
        <v>27881.088571395998</v>
      </c>
      <c r="H312" s="1084">
        <f t="shared" si="14"/>
        <v>27881.088571395998</v>
      </c>
      <c r="I312" s="1311"/>
      <c r="L312" s="309"/>
    </row>
    <row r="313" spans="1:12">
      <c r="A313" s="371" t="s">
        <v>2926</v>
      </c>
      <c r="B313" s="517" t="s">
        <v>1854</v>
      </c>
      <c r="C313" s="677" t="s">
        <v>3481</v>
      </c>
      <c r="D313" s="358" t="s">
        <v>1180</v>
      </c>
      <c r="E313" s="1305">
        <v>1</v>
      </c>
      <c r="F313" s="524">
        <v>5.4293087851999999</v>
      </c>
      <c r="G313" s="1084">
        <f>F313*Оглавление!$B$14</f>
        <v>515.78433459400003</v>
      </c>
      <c r="H313" s="1084">
        <f t="shared" si="14"/>
        <v>515.78433459400003</v>
      </c>
      <c r="I313" s="1311"/>
      <c r="L313" s="309"/>
    </row>
    <row r="314" spans="1:12">
      <c r="A314" s="371" t="s">
        <v>3482</v>
      </c>
      <c r="B314" s="517" t="s">
        <v>1854</v>
      </c>
      <c r="C314" s="677" t="s">
        <v>3483</v>
      </c>
      <c r="D314" s="358" t="s">
        <v>1171</v>
      </c>
      <c r="E314" s="1305">
        <v>1</v>
      </c>
      <c r="F314" s="524">
        <v>6.7450465688000003</v>
      </c>
      <c r="G314" s="1084">
        <f>F314*Оглавление!$B$14</f>
        <v>640.77942403600002</v>
      </c>
      <c r="H314" s="1084">
        <f t="shared" si="14"/>
        <v>640.77942403600002</v>
      </c>
      <c r="I314" s="1311"/>
      <c r="L314" s="309"/>
    </row>
    <row r="315" spans="1:12">
      <c r="A315" s="371">
        <v>68559915</v>
      </c>
      <c r="B315" s="517" t="s">
        <v>1844</v>
      </c>
      <c r="C315" s="677" t="s">
        <v>3484</v>
      </c>
      <c r="D315" s="628" t="s">
        <v>7401</v>
      </c>
      <c r="E315" s="1305">
        <v>1</v>
      </c>
      <c r="F315" s="524">
        <v>14.8814480352</v>
      </c>
      <c r="G315" s="1084">
        <f>F315*Оглавление!$B$14</f>
        <v>1413.7375633439999</v>
      </c>
      <c r="H315" s="1084">
        <f t="shared" si="14"/>
        <v>1413.7375633439999</v>
      </c>
      <c r="I315" s="1311"/>
      <c r="L315" s="309"/>
    </row>
    <row r="316" spans="1:12">
      <c r="A316" s="371">
        <v>72000080</v>
      </c>
      <c r="B316" s="517" t="s">
        <v>3485</v>
      </c>
      <c r="C316" s="677" t="s">
        <v>3488</v>
      </c>
      <c r="D316" s="628"/>
      <c r="E316" s="1305">
        <v>1</v>
      </c>
      <c r="F316" s="524">
        <v>24.757043123599999</v>
      </c>
      <c r="G316" s="1084">
        <f>F316*Оглавление!$B$14</f>
        <v>2351.919096742</v>
      </c>
      <c r="H316" s="1084">
        <f t="shared" si="14"/>
        <v>2351.919096742</v>
      </c>
      <c r="I316" s="1311"/>
      <c r="L316" s="309"/>
    </row>
    <row r="317" spans="1:12" ht="25.35">
      <c r="A317" s="371">
        <v>72000084</v>
      </c>
      <c r="B317" s="517" t="s">
        <v>3486</v>
      </c>
      <c r="C317" s="677" t="s">
        <v>3489</v>
      </c>
      <c r="D317" s="628"/>
      <c r="E317" s="1305">
        <v>1</v>
      </c>
      <c r="F317" s="524">
        <v>39.608244313199997</v>
      </c>
      <c r="G317" s="1084">
        <f>F317*Оглавление!$B$14</f>
        <v>3762.7832097539995</v>
      </c>
      <c r="H317" s="1084">
        <f t="shared" si="14"/>
        <v>3762.7832097539995</v>
      </c>
      <c r="I317" s="1311"/>
      <c r="L317" s="309"/>
    </row>
    <row r="318" spans="1:12" ht="25.35">
      <c r="A318" s="109">
        <v>72000088</v>
      </c>
      <c r="B318" s="1063" t="s">
        <v>3487</v>
      </c>
      <c r="C318" s="677" t="s">
        <v>3489</v>
      </c>
      <c r="D318" s="628"/>
      <c r="E318" s="1305">
        <v>1</v>
      </c>
      <c r="F318" s="524">
        <v>39.608244313199997</v>
      </c>
      <c r="G318" s="1744">
        <f>F318*Оглавление!$B$14</f>
        <v>3762.7832097539995</v>
      </c>
      <c r="H318" s="1084">
        <f t="shared" si="14"/>
        <v>3762.7832097539995</v>
      </c>
      <c r="I318" s="1311"/>
      <c r="L318" s="309"/>
    </row>
    <row r="320" spans="1:12">
      <c r="A320" s="8739" t="s">
        <v>13145</v>
      </c>
      <c r="B320" s="8739"/>
      <c r="C320" s="8739"/>
      <c r="D320" s="8739"/>
      <c r="E320" s="8739"/>
      <c r="F320" s="8739"/>
      <c r="G320" s="8739"/>
      <c r="H320" s="8739"/>
    </row>
    <row r="321" spans="1:8">
      <c r="A321" s="498"/>
      <c r="B321" s="569"/>
      <c r="C321" s="570"/>
      <c r="D321" s="1092"/>
      <c r="E321" s="500"/>
      <c r="F321" s="1315"/>
      <c r="G321" s="136"/>
      <c r="H321" s="136"/>
    </row>
    <row r="322" spans="1:8">
      <c r="A322" s="109">
        <v>65122700</v>
      </c>
      <c r="B322" s="1063" t="s">
        <v>3219</v>
      </c>
      <c r="C322" s="1307"/>
      <c r="D322" s="1305" t="s">
        <v>1175</v>
      </c>
      <c r="E322" s="1304" t="s">
        <v>465</v>
      </c>
      <c r="F322" s="3647">
        <v>64.108189249199995</v>
      </c>
      <c r="G322" s="1084">
        <f>F322*Оглавление!$B$14</f>
        <v>6090.2779786739993</v>
      </c>
      <c r="H322" s="1084">
        <f>G322-G322*$B$4/100</f>
        <v>6090.2779786739993</v>
      </c>
    </row>
    <row r="323" spans="1:8">
      <c r="A323" s="109">
        <v>65123400</v>
      </c>
      <c r="B323" s="1063" t="s">
        <v>3219</v>
      </c>
      <c r="C323" s="1307"/>
      <c r="D323" s="1305" t="s">
        <v>944</v>
      </c>
      <c r="E323" s="1304" t="s">
        <v>465</v>
      </c>
      <c r="F323" s="3647">
        <v>69.582868302799994</v>
      </c>
      <c r="G323" s="1084">
        <f>F323*Оглавление!$B$14</f>
        <v>6610.3724887659992</v>
      </c>
      <c r="H323" s="490">
        <f>G323-G323*$B$4/100</f>
        <v>6610.3724887659992</v>
      </c>
    </row>
    <row r="324" spans="1:8">
      <c r="A324" s="109">
        <v>65160001</v>
      </c>
      <c r="B324" s="1063" t="s">
        <v>3220</v>
      </c>
      <c r="C324" s="1307"/>
      <c r="D324" s="1305" t="s">
        <v>3221</v>
      </c>
      <c r="E324" s="1304" t="s">
        <v>298</v>
      </c>
      <c r="F324" s="3647">
        <v>4.5823971083999995</v>
      </c>
      <c r="G324" s="1084">
        <f>F324*Оглавление!$B$14</f>
        <v>435.32772529799996</v>
      </c>
      <c r="H324" s="490">
        <f>G324-G324*$B$4/100</f>
        <v>435.32772529799996</v>
      </c>
    </row>
    <row r="325" spans="1:8">
      <c r="A325" s="109">
        <v>65160002</v>
      </c>
      <c r="B325" s="1063" t="s">
        <v>3220</v>
      </c>
      <c r="C325" s="1307"/>
      <c r="D325" s="1305" t="s">
        <v>3222</v>
      </c>
      <c r="E325" s="1304" t="s">
        <v>303</v>
      </c>
      <c r="F325" s="3647">
        <v>8.2573888487999998</v>
      </c>
      <c r="G325" s="1084">
        <f>F325*Оглавление!$B$14</f>
        <v>784.45194063600002</v>
      </c>
      <c r="H325" s="490">
        <f>G325-G325*$B$4/100</f>
        <v>784.45194063600002</v>
      </c>
    </row>
  </sheetData>
  <autoFilter ref="G1:G318" xr:uid="{00000000-0009-0000-0000-00007F000000}"/>
  <customSheetViews>
    <customSheetView guid="{76FA2CE7-179E-4731-B7AE-63C5E5E79002}" scale="85" fitToPage="1" hiddenColumns="1">
      <selection activeCell="Q51" sqref="Q51"/>
      <pageMargins left="0.17" right="0.17" top="0.17" bottom="0.17" header="0.3" footer="0.3"/>
      <pageSetup paperSize="9" scale="11" orientation="portrait" r:id="rId1"/>
    </customSheetView>
    <customSheetView guid="{24F900A2-7147-4318-9E77-2B71404314A7}" scale="85" fitToPage="1" hiddenColumns="1">
      <selection sqref="A1:H1"/>
      <pageMargins left="0.17" right="0.17" top="0.17" bottom="0.17" header="0.3" footer="0.3"/>
      <pageSetup paperSize="9" scale="11" orientation="portrait" r:id="rId2"/>
    </customSheetView>
    <customSheetView guid="{A02336A9-D2FB-4D03-950A-00B6EBD6A28C}" scale="85" fitToPage="1" hiddenColumns="1" topLeftCell="A76">
      <selection activeCell="B91" sqref="B91"/>
      <pageMargins left="0.17" right="0.17" top="0.17" bottom="0.17" header="0.3" footer="0.3"/>
      <pageSetup paperSize="9" scale="11" orientation="portrait" r:id="rId3"/>
    </customSheetView>
    <customSheetView guid="{3E3E5346-F5D1-49F5-AB0E-78170B65853C}" scale="90" fitToPage="1" topLeftCell="A265">
      <selection activeCell="I271" sqref="I271"/>
      <pageMargins left="0.17" right="0.17" top="0.17" bottom="0.17" header="0.3" footer="0.3"/>
      <pageSetup paperSize="9" scale="11" orientation="portrait" r:id="rId4"/>
    </customSheetView>
    <customSheetView guid="{D7CF3121-CFC0-4E70-8DCD-811E30042E24}" scale="85" fitToPage="1" hiddenColumns="1">
      <selection sqref="A1:H1"/>
      <pageMargins left="0.17" right="0.17" top="0.17" bottom="0.17" header="0.3" footer="0.3"/>
      <pageSetup paperSize="9" scale="11" orientation="portrait" r:id="rId5"/>
    </customSheetView>
    <customSheetView guid="{A76FD505-AF56-4CD8-967A-59C705AF567C}" scale="85" fitToPage="1" hiddenColumns="1">
      <selection sqref="A1:H1"/>
      <pageMargins left="0.17" right="0.17" top="0.17" bottom="0.17" header="0.3" footer="0.3"/>
      <pageSetup paperSize="9" scale="11" orientation="portrait" r:id="rId6"/>
    </customSheetView>
    <customSheetView guid="{B3358888-E690-452C-98EC-431498422E6E}" scale="90" fitToPage="1" topLeftCell="A265">
      <selection activeCell="I271" sqref="I271"/>
      <pageMargins left="0.17" right="0.17" top="0.17" bottom="0.17" header="0.3" footer="0.3"/>
      <pageSetup paperSize="9" scale="11" orientation="portrait" r:id="rId7"/>
    </customSheetView>
    <customSheetView guid="{6108970F-8E7A-462E-A499-E2FD79FB3A77}" scale="90" fitToPage="1" topLeftCell="A265">
      <selection activeCell="I271" sqref="I271"/>
      <pageMargins left="0.17" right="0.17" top="0.17" bottom="0.17" header="0.3" footer="0.3"/>
      <pageSetup paperSize="9" scale="11" orientation="portrait" r:id="rId8"/>
    </customSheetView>
    <customSheetView guid="{45761FB6-8710-4C75-A8B6-5A7FCAACACDF}" scale="90" fitToPage="1" topLeftCell="A265">
      <selection activeCell="I271" sqref="I271"/>
      <pageMargins left="0.17" right="0.17" top="0.17" bottom="0.17" header="0.3" footer="0.3"/>
      <pageSetup paperSize="9" scale="11" orientation="portrait" r:id="rId9"/>
    </customSheetView>
    <customSheetView guid="{C23E91BF-4A86-4D00-A577-1A263DDCB8BC}" scale="85" fitToPage="1" hiddenColumns="1" topLeftCell="A119">
      <selection activeCell="A136" sqref="A136"/>
      <pageMargins left="0.17" right="0.17" top="0.17" bottom="0.17" header="0.3" footer="0.3"/>
      <pageSetup paperSize="9" scale="11" orientation="portrait" r:id="rId10"/>
    </customSheetView>
    <customSheetView guid="{94E74550-0B2B-4B3C-8E97-CCCC46023914}" scale="85" fitToPage="1" hiddenColumns="1">
      <selection sqref="A1:H1"/>
      <pageMargins left="0.17" right="0.17" top="0.17" bottom="0.17" header="0.3" footer="0.3"/>
      <pageSetup paperSize="9" scale="11" orientation="portrait" r:id="rId11"/>
    </customSheetView>
  </customSheetViews>
  <mergeCells count="93">
    <mergeCell ref="A195:H195"/>
    <mergeCell ref="A83:H83"/>
    <mergeCell ref="B96:B97"/>
    <mergeCell ref="B94:B95"/>
    <mergeCell ref="B175:B176"/>
    <mergeCell ref="C175:C176"/>
    <mergeCell ref="B177:B178"/>
    <mergeCell ref="C177:C178"/>
    <mergeCell ref="B192:B193"/>
    <mergeCell ref="B190:B191"/>
    <mergeCell ref="B188:B189"/>
    <mergeCell ref="B179:B180"/>
    <mergeCell ref="C179:C180"/>
    <mergeCell ref="B181:B182"/>
    <mergeCell ref="C181:C182"/>
    <mergeCell ref="B183:B184"/>
    <mergeCell ref="B35:B36"/>
    <mergeCell ref="B37:B38"/>
    <mergeCell ref="B39:B40"/>
    <mergeCell ref="B41:B42"/>
    <mergeCell ref="C35:C36"/>
    <mergeCell ref="C37:C38"/>
    <mergeCell ref="C39:C40"/>
    <mergeCell ref="C41:C42"/>
    <mergeCell ref="A52:H52"/>
    <mergeCell ref="A75:H75"/>
    <mergeCell ref="A99:H99"/>
    <mergeCell ref="B58:B59"/>
    <mergeCell ref="C58:C59"/>
    <mergeCell ref="C60:C61"/>
    <mergeCell ref="C272:C274"/>
    <mergeCell ref="B217:B226"/>
    <mergeCell ref="B227:B236"/>
    <mergeCell ref="B237:B247"/>
    <mergeCell ref="B197:B206"/>
    <mergeCell ref="B207:B216"/>
    <mergeCell ref="B265:B266"/>
    <mergeCell ref="B267:B268"/>
    <mergeCell ref="C183:C184"/>
    <mergeCell ref="C160:C163"/>
    <mergeCell ref="C164:C165"/>
    <mergeCell ref="B160:B163"/>
    <mergeCell ref="B164:B165"/>
    <mergeCell ref="B173:B174"/>
    <mergeCell ref="C173:C174"/>
    <mergeCell ref="B169:B170"/>
    <mergeCell ref="C169:C170"/>
    <mergeCell ref="B171:B172"/>
    <mergeCell ref="C171:C172"/>
    <mergeCell ref="A167:H167"/>
    <mergeCell ref="B120:B121"/>
    <mergeCell ref="B60:B61"/>
    <mergeCell ref="B124:B125"/>
    <mergeCell ref="B126:B127"/>
    <mergeCell ref="A1:H1"/>
    <mergeCell ref="A32:H32"/>
    <mergeCell ref="B15:B16"/>
    <mergeCell ref="B17:B18"/>
    <mergeCell ref="B19:B20"/>
    <mergeCell ref="B21:B22"/>
    <mergeCell ref="C15:C16"/>
    <mergeCell ref="C17:C18"/>
    <mergeCell ref="C19:C20"/>
    <mergeCell ref="C21:C22"/>
    <mergeCell ref="A8:H8"/>
    <mergeCell ref="A11:H11"/>
    <mergeCell ref="C158:C159"/>
    <mergeCell ref="B153:B156"/>
    <mergeCell ref="B122:B123"/>
    <mergeCell ref="C153:C156"/>
    <mergeCell ref="B158:B159"/>
    <mergeCell ref="A148:H148"/>
    <mergeCell ref="B140:B141"/>
    <mergeCell ref="C140:C141"/>
    <mergeCell ref="B143:B144"/>
    <mergeCell ref="C143:C144"/>
    <mergeCell ref="A137:H137"/>
    <mergeCell ref="A320:H320"/>
    <mergeCell ref="B270:B271"/>
    <mergeCell ref="B272:B274"/>
    <mergeCell ref="D308:D309"/>
    <mergeCell ref="B250:B253"/>
    <mergeCell ref="C250:C253"/>
    <mergeCell ref="B254:B257"/>
    <mergeCell ref="C254:C257"/>
    <mergeCell ref="A299:H299"/>
    <mergeCell ref="C301:C302"/>
    <mergeCell ref="D301:D302"/>
    <mergeCell ref="C303:C304"/>
    <mergeCell ref="D303:D304"/>
    <mergeCell ref="D306:D307"/>
    <mergeCell ref="C306:C307"/>
    <mergeCell ref="A279:H279"/>
  </mergeCells>
  <pageMargins left="0.17" right="0.17" top="0.17" bottom="0.17" header="0.3" footer="0.3"/>
  <pageSetup paperSize="9" scale="12" orientation="portrait" r:id="rId12"/>
  <drawing r:id="rId1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Лист74"/>
  <dimension ref="A1:M101"/>
  <sheetViews>
    <sheetView topLeftCell="A61" zoomScaleNormal="100" workbookViewId="0">
      <selection activeCell="AB40" sqref="AB40"/>
    </sheetView>
  </sheetViews>
  <sheetFormatPr defaultColWidth="9.1171875" defaultRowHeight="14.35"/>
  <cols>
    <col min="1" max="1" width="24.703125" style="3478" customWidth="1"/>
    <col min="2" max="2" width="36.29296875" style="1650" customWidth="1"/>
    <col min="3" max="3" width="13.41015625" style="1650" customWidth="1"/>
    <col min="4" max="4" width="15.5859375" style="3479" customWidth="1"/>
    <col min="5" max="5" width="15.5859375" style="3203" customWidth="1"/>
    <col min="6" max="6" width="15.5859375" style="1650" customWidth="1"/>
    <col min="7" max="7" width="9.1171875" style="1650"/>
    <col min="8" max="8" width="9.1171875" style="3865"/>
    <col min="9" max="16384" width="9.1171875" style="1650"/>
  </cols>
  <sheetData>
    <row r="1" spans="1:8" ht="24" customHeight="1">
      <c r="A1" s="8798" t="s">
        <v>14174</v>
      </c>
      <c r="B1" s="8798"/>
      <c r="C1" s="8798"/>
      <c r="D1" s="8798"/>
      <c r="E1" s="8798"/>
      <c r="F1" s="8798"/>
    </row>
    <row r="2" spans="1:8">
      <c r="A2" s="3480"/>
      <c r="B2" s="3204"/>
      <c r="C2" s="3204"/>
      <c r="D2" s="3205"/>
      <c r="E2" s="3481"/>
      <c r="F2" s="3482"/>
    </row>
    <row r="3" spans="1:8">
      <c r="A3" s="3483"/>
      <c r="B3" s="3204"/>
      <c r="C3" s="3204"/>
      <c r="D3" s="3205"/>
      <c r="E3" s="3481"/>
      <c r="F3" s="3482"/>
    </row>
    <row r="4" spans="1:8" ht="20.100000000000001" customHeight="1">
      <c r="A4" s="299" t="s">
        <v>48</v>
      </c>
      <c r="B4" s="3532">
        <v>0</v>
      </c>
      <c r="C4" s="3210"/>
      <c r="D4" s="3211"/>
      <c r="E4" s="3481"/>
      <c r="F4" s="3482"/>
    </row>
    <row r="5" spans="1:8">
      <c r="A5" s="3212"/>
      <c r="B5" s="3213"/>
      <c r="C5" s="3210"/>
      <c r="D5" s="3211"/>
      <c r="E5" s="3481"/>
      <c r="F5" s="3482"/>
    </row>
    <row r="6" spans="1:8" ht="43">
      <c r="A6" s="3496" t="s">
        <v>75</v>
      </c>
      <c r="B6" s="3496" t="s">
        <v>76</v>
      </c>
      <c r="C6" s="3496" t="s">
        <v>77</v>
      </c>
      <c r="D6" s="3497" t="s">
        <v>57</v>
      </c>
      <c r="E6" s="3497" t="s">
        <v>58</v>
      </c>
      <c r="F6" s="3497" t="s">
        <v>420</v>
      </c>
    </row>
    <row r="7" spans="1:8" ht="15" customHeight="1">
      <c r="A7" s="3511" t="s">
        <v>987</v>
      </c>
      <c r="B7" s="3512"/>
      <c r="C7" s="3512"/>
      <c r="D7" s="3513"/>
      <c r="E7" s="3513"/>
      <c r="F7" s="3514"/>
    </row>
    <row r="8" spans="1:8" ht="15" customHeight="1">
      <c r="A8" s="3260">
        <v>1820002</v>
      </c>
      <c r="B8" s="3242" t="s">
        <v>6168</v>
      </c>
      <c r="C8" s="3243" t="s">
        <v>988</v>
      </c>
      <c r="D8" s="3869">
        <v>44.046686250000008</v>
      </c>
      <c r="E8" s="3500">
        <f>D8*Оглавление!$B$14</f>
        <v>4184.4351937500005</v>
      </c>
      <c r="F8" s="3488">
        <f>E8-E8*$B$4/100</f>
        <v>4184.4351937500005</v>
      </c>
      <c r="G8" s="3044"/>
      <c r="H8" s="1279"/>
    </row>
    <row r="9" spans="1:8">
      <c r="A9" s="3217">
        <v>1820001</v>
      </c>
      <c r="B9" s="3039" t="s">
        <v>6168</v>
      </c>
      <c r="C9" s="3216" t="s">
        <v>989</v>
      </c>
      <c r="D9" s="3870">
        <v>63.363667500000027</v>
      </c>
      <c r="E9" s="2399">
        <f>D9*Оглавление!$B$14</f>
        <v>6019.5484125000021</v>
      </c>
      <c r="F9" s="3084">
        <f t="shared" ref="F9:F37" si="0">E9-E9*$B$4/100</f>
        <v>6019.5484125000021</v>
      </c>
      <c r="G9" s="3044"/>
    </row>
    <row r="10" spans="1:8">
      <c r="A10" s="3240">
        <v>1820016</v>
      </c>
      <c r="B10" s="3238" t="s">
        <v>6168</v>
      </c>
      <c r="C10" s="3235" t="s">
        <v>989</v>
      </c>
      <c r="D10" s="3871">
        <v>90.016565625000041</v>
      </c>
      <c r="E10" s="3498">
        <f>D10*Оглавление!$B$14</f>
        <v>8551.5737343750043</v>
      </c>
      <c r="F10" s="3485">
        <f t="shared" si="0"/>
        <v>8551.5737343750043</v>
      </c>
      <c r="G10" s="3044"/>
    </row>
    <row r="11" spans="1:8">
      <c r="A11" s="3511" t="s">
        <v>990</v>
      </c>
      <c r="B11" s="3486"/>
      <c r="C11" s="3487"/>
      <c r="D11" s="3515"/>
      <c r="E11" s="3516"/>
      <c r="F11" s="3517"/>
      <c r="G11" s="3044"/>
    </row>
    <row r="12" spans="1:8">
      <c r="A12" s="3260">
        <v>1820004</v>
      </c>
      <c r="B12" s="3242" t="s">
        <v>6168</v>
      </c>
      <c r="C12" s="3243" t="s">
        <v>988</v>
      </c>
      <c r="D12" s="3869">
        <v>51.830533125000017</v>
      </c>
      <c r="E12" s="3500">
        <f>D12*Оглавление!$B$14</f>
        <v>4923.9006468750013</v>
      </c>
      <c r="F12" s="3488">
        <f t="shared" si="0"/>
        <v>4923.9006468750013</v>
      </c>
      <c r="G12" s="3044"/>
    </row>
    <row r="13" spans="1:8">
      <c r="A13" s="3217">
        <v>1820003</v>
      </c>
      <c r="B13" s="3039" t="s">
        <v>6168</v>
      </c>
      <c r="C13" s="3216" t="s">
        <v>989</v>
      </c>
      <c r="D13" s="3870">
        <v>72.477483750000019</v>
      </c>
      <c r="E13" s="2399">
        <f>D13*Оглавление!$B$14</f>
        <v>6885.3609562500014</v>
      </c>
      <c r="F13" s="3084">
        <f t="shared" si="0"/>
        <v>6885.3609562500014</v>
      </c>
      <c r="G13" s="3044"/>
    </row>
    <row r="14" spans="1:8">
      <c r="A14" s="3240">
        <v>1820049</v>
      </c>
      <c r="B14" s="3238" t="s">
        <v>6168</v>
      </c>
      <c r="C14" s="3235" t="s">
        <v>989</v>
      </c>
      <c r="D14" s="3871">
        <v>96.144063750000043</v>
      </c>
      <c r="E14" s="3498">
        <f>D14*Оглавление!$B$14</f>
        <v>9133.6860562500042</v>
      </c>
      <c r="F14" s="3485">
        <f t="shared" si="0"/>
        <v>9133.6860562500042</v>
      </c>
      <c r="G14" s="3044"/>
    </row>
    <row r="15" spans="1:8">
      <c r="A15" s="3518" t="s">
        <v>6145</v>
      </c>
      <c r="B15" s="3486"/>
      <c r="C15" s="3487"/>
      <c r="D15" s="3515"/>
      <c r="E15" s="3516"/>
      <c r="F15" s="3517"/>
      <c r="G15" s="3044"/>
    </row>
    <row r="16" spans="1:8">
      <c r="A16" s="3260">
        <v>1860024</v>
      </c>
      <c r="B16" s="3242" t="s">
        <v>6169</v>
      </c>
      <c r="C16" s="3243" t="s">
        <v>989</v>
      </c>
      <c r="D16" s="3869">
        <v>60.281490937500024</v>
      </c>
      <c r="E16" s="3500">
        <f>D16*Оглавление!$B$14</f>
        <v>5726.7416390625021</v>
      </c>
      <c r="F16" s="3488">
        <f t="shared" si="0"/>
        <v>5726.7416390625021</v>
      </c>
      <c r="G16" s="3044"/>
    </row>
    <row r="17" spans="1:13">
      <c r="A17" s="3217">
        <v>1860013</v>
      </c>
      <c r="B17" s="3039" t="s">
        <v>6169</v>
      </c>
      <c r="C17" s="3216" t="s">
        <v>989</v>
      </c>
      <c r="D17" s="3870">
        <v>82.20277406250004</v>
      </c>
      <c r="E17" s="2399">
        <f>D17*Оглавление!$B$14</f>
        <v>7809.2635359375035</v>
      </c>
      <c r="F17" s="3084">
        <f t="shared" si="0"/>
        <v>7809.2635359375035</v>
      </c>
      <c r="G17" s="3044"/>
    </row>
    <row r="18" spans="1:13">
      <c r="A18" s="3240">
        <v>1860019</v>
      </c>
      <c r="B18" s="3238" t="s">
        <v>6169</v>
      </c>
      <c r="C18" s="3235" t="s">
        <v>989</v>
      </c>
      <c r="D18" s="3871">
        <v>106.33216781250005</v>
      </c>
      <c r="E18" s="3498">
        <f>D18*Оглавление!$B$14</f>
        <v>10101.555942187504</v>
      </c>
      <c r="F18" s="3485">
        <f t="shared" si="0"/>
        <v>10101.555942187504</v>
      </c>
      <c r="G18" s="3044"/>
    </row>
    <row r="19" spans="1:13">
      <c r="A19" s="3518" t="s">
        <v>6144</v>
      </c>
      <c r="B19" s="3486"/>
      <c r="C19" s="3487"/>
      <c r="D19" s="3515"/>
      <c r="E19" s="3516"/>
      <c r="F19" s="3517"/>
      <c r="G19" s="3044"/>
    </row>
    <row r="20" spans="1:13">
      <c r="A20" s="3261">
        <v>1860026</v>
      </c>
      <c r="B20" s="3242" t="s">
        <v>6170</v>
      </c>
      <c r="C20" s="3243" t="s">
        <v>989</v>
      </c>
      <c r="D20" s="3869">
        <v>51.078726562500016</v>
      </c>
      <c r="E20" s="3500">
        <f>D20*Оглавление!$B$14</f>
        <v>4852.4790234375014</v>
      </c>
      <c r="F20" s="3488">
        <f t="shared" si="0"/>
        <v>4852.4790234375014</v>
      </c>
      <c r="G20" s="3044"/>
    </row>
    <row r="21" spans="1:13">
      <c r="A21" s="3217">
        <v>1860011</v>
      </c>
      <c r="B21" s="3039" t="s">
        <v>6170</v>
      </c>
      <c r="C21" s="3216" t="s">
        <v>989</v>
      </c>
      <c r="D21" s="3870">
        <v>67.836234375000004</v>
      </c>
      <c r="E21" s="2399">
        <f>D21*Оглавление!$B$14</f>
        <v>6444.4422656250008</v>
      </c>
      <c r="F21" s="3084">
        <f t="shared" si="0"/>
        <v>6444.4422656250008</v>
      </c>
      <c r="G21" s="3044"/>
    </row>
    <row r="22" spans="1:13">
      <c r="A22" s="3240">
        <v>1860015</v>
      </c>
      <c r="B22" s="3238" t="s">
        <v>6170</v>
      </c>
      <c r="C22" s="3235" t="s">
        <v>989</v>
      </c>
      <c r="D22" s="3871">
        <v>88.501080937500049</v>
      </c>
      <c r="E22" s="3498">
        <f>D22*Оглавление!$B$14</f>
        <v>8407.6026890625053</v>
      </c>
      <c r="F22" s="3485">
        <f t="shared" si="0"/>
        <v>8407.6026890625053</v>
      </c>
      <c r="G22" s="3044"/>
    </row>
    <row r="23" spans="1:13">
      <c r="A23" s="3511" t="s">
        <v>991</v>
      </c>
      <c r="B23" s="3486"/>
      <c r="C23" s="3487"/>
      <c r="D23" s="3515"/>
      <c r="E23" s="3516"/>
      <c r="F23" s="3517"/>
      <c r="G23" s="3044"/>
    </row>
    <row r="24" spans="1:13">
      <c r="A24" s="3260">
        <v>1820006</v>
      </c>
      <c r="B24" s="3242" t="s">
        <v>6171</v>
      </c>
      <c r="C24" s="3243" t="s">
        <v>988</v>
      </c>
      <c r="D24" s="3869">
        <v>51.293300625000015</v>
      </c>
      <c r="E24" s="3500">
        <f>D24*Оглавление!$B$14</f>
        <v>4872.8635593750014</v>
      </c>
      <c r="F24" s="3488">
        <f t="shared" si="0"/>
        <v>4872.8635593750014</v>
      </c>
      <c r="G24" s="3044"/>
    </row>
    <row r="25" spans="1:13">
      <c r="A25" s="3240">
        <v>1820005</v>
      </c>
      <c r="B25" s="3238" t="s">
        <v>6171</v>
      </c>
      <c r="C25" s="3235" t="s">
        <v>989</v>
      </c>
      <c r="D25" s="3871">
        <v>73.429689375000024</v>
      </c>
      <c r="E25" s="3498">
        <f>D25*Оглавление!$B$14</f>
        <v>6975.8204906250021</v>
      </c>
      <c r="F25" s="3485">
        <f t="shared" si="0"/>
        <v>6975.8204906250021</v>
      </c>
      <c r="G25" s="3044"/>
    </row>
    <row r="26" spans="1:13">
      <c r="A26" s="3511" t="s">
        <v>992</v>
      </c>
      <c r="B26" s="3486"/>
      <c r="C26" s="3487"/>
      <c r="D26" s="3515"/>
      <c r="E26" s="3516"/>
      <c r="F26" s="3517"/>
      <c r="G26" s="3044"/>
    </row>
    <row r="27" spans="1:13">
      <c r="A27" s="3260">
        <v>1820010</v>
      </c>
      <c r="B27" s="3242" t="s">
        <v>6171</v>
      </c>
      <c r="C27" s="3243" t="s">
        <v>988</v>
      </c>
      <c r="D27" s="3869">
        <v>55.890784687500023</v>
      </c>
      <c r="E27" s="3500">
        <f>D27*Оглавление!$B$14</f>
        <v>5309.6245453125021</v>
      </c>
      <c r="F27" s="3488">
        <f t="shared" si="0"/>
        <v>5309.6245453125021</v>
      </c>
      <c r="G27" s="3044"/>
    </row>
    <row r="28" spans="1:13">
      <c r="A28" s="3240">
        <v>1820007</v>
      </c>
      <c r="B28" s="3238" t="s">
        <v>6171</v>
      </c>
      <c r="C28" s="3235" t="s">
        <v>989</v>
      </c>
      <c r="D28" s="3871">
        <v>73.022512500000019</v>
      </c>
      <c r="E28" s="3498">
        <f>D28*Оглавление!$B$14</f>
        <v>6937.1386875000017</v>
      </c>
      <c r="F28" s="3485">
        <f t="shared" si="0"/>
        <v>6937.1386875000017</v>
      </c>
      <c r="G28" s="3044"/>
    </row>
    <row r="29" spans="1:13">
      <c r="A29" s="3511" t="s">
        <v>14175</v>
      </c>
      <c r="B29" s="3486"/>
      <c r="C29" s="3487"/>
      <c r="D29" s="3515"/>
      <c r="E29" s="3516"/>
      <c r="F29" s="3517"/>
      <c r="G29" s="3044"/>
    </row>
    <row r="30" spans="1:13">
      <c r="A30" s="3260">
        <v>1860022</v>
      </c>
      <c r="B30" s="3242" t="s">
        <v>6171</v>
      </c>
      <c r="C30" s="3243" t="s">
        <v>988</v>
      </c>
      <c r="D30" s="3869">
        <v>48.403549687500018</v>
      </c>
      <c r="E30" s="3500">
        <f>D30*Оглавление!$B$14</f>
        <v>4598.3372203125018</v>
      </c>
      <c r="F30" s="3488">
        <f t="shared" si="0"/>
        <v>4598.3372203125018</v>
      </c>
      <c r="G30" s="3044"/>
    </row>
    <row r="31" spans="1:13">
      <c r="A31" s="3217">
        <v>1860021</v>
      </c>
      <c r="B31" s="3039" t="s">
        <v>6171</v>
      </c>
      <c r="C31" s="3216" t="s">
        <v>989</v>
      </c>
      <c r="D31" s="3870">
        <v>65.627237812500013</v>
      </c>
      <c r="E31" s="2399">
        <f>D31*Оглавление!$B$14</f>
        <v>6234.5875921875013</v>
      </c>
      <c r="F31" s="3084">
        <f t="shared" si="0"/>
        <v>6234.5875921875013</v>
      </c>
      <c r="G31" s="3044"/>
    </row>
    <row r="32" spans="1:13">
      <c r="A32" s="3217">
        <v>1860020</v>
      </c>
      <c r="B32" s="3039" t="s">
        <v>6171</v>
      </c>
      <c r="C32" s="3216" t="s">
        <v>989</v>
      </c>
      <c r="D32" s="3870">
        <v>91.042481250000037</v>
      </c>
      <c r="E32" s="2399">
        <f>D32*Оглавление!$B$14</f>
        <v>8649.0357187500031</v>
      </c>
      <c r="F32" s="3084">
        <f t="shared" si="0"/>
        <v>8649.0357187500031</v>
      </c>
      <c r="G32" s="3044"/>
      <c r="M32" s="529" t="s">
        <v>258</v>
      </c>
    </row>
    <row r="33" spans="1:7">
      <c r="A33" s="3240">
        <v>1860028</v>
      </c>
      <c r="B33" s="3238" t="s">
        <v>6171</v>
      </c>
      <c r="C33" s="3235" t="s">
        <v>989</v>
      </c>
      <c r="D33" s="3871">
        <v>110.47800093750006</v>
      </c>
      <c r="E33" s="3498">
        <f>D33*Оглавление!$B$14</f>
        <v>10495.410089062505</v>
      </c>
      <c r="F33" s="3485">
        <f t="shared" si="0"/>
        <v>10495.410089062505</v>
      </c>
      <c r="G33" s="3044"/>
    </row>
    <row r="34" spans="1:7">
      <c r="A34" s="3511" t="s">
        <v>3473</v>
      </c>
      <c r="B34" s="3486"/>
      <c r="C34" s="3487"/>
      <c r="D34" s="3515"/>
      <c r="E34" s="3516"/>
      <c r="F34" s="3517"/>
      <c r="G34" s="3044"/>
    </row>
    <row r="35" spans="1:7">
      <c r="A35" s="3501">
        <v>1860008</v>
      </c>
      <c r="B35" s="3242" t="s">
        <v>6168</v>
      </c>
      <c r="C35" s="3243" t="s">
        <v>988</v>
      </c>
      <c r="D35" s="3869">
        <v>37.49305218750002</v>
      </c>
      <c r="E35" s="3500">
        <f>D35*Оглавление!$B$14</f>
        <v>3561.8399578125018</v>
      </c>
      <c r="F35" s="3488">
        <f t="shared" si="0"/>
        <v>3561.8399578125018</v>
      </c>
      <c r="G35" s="3044"/>
    </row>
    <row r="36" spans="1:7">
      <c r="A36" s="3484">
        <v>1860005</v>
      </c>
      <c r="B36" s="3039" t="s">
        <v>6168</v>
      </c>
      <c r="C36" s="3216" t="s">
        <v>989</v>
      </c>
      <c r="D36" s="3870">
        <v>52.104642187500005</v>
      </c>
      <c r="E36" s="2399">
        <f>D36*Оглавление!$B$14</f>
        <v>4949.9410078125002</v>
      </c>
      <c r="F36" s="3084">
        <f t="shared" si="0"/>
        <v>4949.9410078125002</v>
      </c>
      <c r="G36" s="3044"/>
    </row>
    <row r="37" spans="1:7">
      <c r="A37" s="3484">
        <v>1860004</v>
      </c>
      <c r="B37" s="3039" t="s">
        <v>6168</v>
      </c>
      <c r="C37" s="3216" t="s">
        <v>989</v>
      </c>
      <c r="D37" s="3870">
        <v>68.561817187500026</v>
      </c>
      <c r="E37" s="2399">
        <f>D37*Оглавление!$B$14</f>
        <v>6513.3726328125022</v>
      </c>
      <c r="F37" s="3084">
        <f t="shared" si="0"/>
        <v>6513.3726328125022</v>
      </c>
      <c r="G37" s="3044"/>
    </row>
    <row r="38" spans="1:7">
      <c r="A38" s="3499">
        <v>1860010</v>
      </c>
      <c r="B38" s="3238" t="s">
        <v>6176</v>
      </c>
      <c r="C38" s="3235" t="s">
        <v>989</v>
      </c>
      <c r="D38" s="3871">
        <v>86.970889687500048</v>
      </c>
      <c r="E38" s="3498">
        <f>D38*Оглавление!$B$14</f>
        <v>8262.2345203125042</v>
      </c>
      <c r="F38" s="3485">
        <f>E38-E38*$B$4/100</f>
        <v>8262.2345203125042</v>
      </c>
      <c r="G38" s="3044"/>
    </row>
    <row r="39" spans="1:7">
      <c r="A39" s="3511" t="s">
        <v>993</v>
      </c>
      <c r="B39" s="3486"/>
      <c r="C39" s="3487"/>
      <c r="D39" s="3515"/>
      <c r="E39" s="3516"/>
      <c r="F39" s="3517"/>
      <c r="G39" s="3044"/>
    </row>
    <row r="40" spans="1:7">
      <c r="A40" s="3260">
        <v>1970011</v>
      </c>
      <c r="B40" s="3242" t="s">
        <v>908</v>
      </c>
      <c r="C40" s="3243" t="s">
        <v>532</v>
      </c>
      <c r="D40" s="3869">
        <v>32.324847187500005</v>
      </c>
      <c r="E40" s="3500">
        <f>D40*Оглавление!$B$14</f>
        <v>3070.8604828125003</v>
      </c>
      <c r="F40" s="3488">
        <f t="shared" ref="F40:F73" si="1">E40-E40*$B$4/100</f>
        <v>3070.8604828125003</v>
      </c>
      <c r="G40" s="3044"/>
    </row>
    <row r="41" spans="1:7">
      <c r="A41" s="3217">
        <v>1970005</v>
      </c>
      <c r="B41" s="3039" t="s">
        <v>908</v>
      </c>
      <c r="C41" s="3216" t="s">
        <v>465</v>
      </c>
      <c r="D41" s="3870">
        <v>47.348043750000009</v>
      </c>
      <c r="E41" s="2399">
        <f>D41*Оглавление!$B$14</f>
        <v>4498.0641562500005</v>
      </c>
      <c r="F41" s="3084">
        <f t="shared" si="1"/>
        <v>4498.0641562500005</v>
      </c>
      <c r="G41" s="3044"/>
    </row>
    <row r="42" spans="1:7">
      <c r="A42" s="3217">
        <v>1970003</v>
      </c>
      <c r="B42" s="3039" t="s">
        <v>908</v>
      </c>
      <c r="C42" s="3216" t="s">
        <v>318</v>
      </c>
      <c r="D42" s="3870">
        <v>57.10611375000002</v>
      </c>
      <c r="E42" s="2399">
        <f>D42*Оглавление!$B$14</f>
        <v>5425.0808062500018</v>
      </c>
      <c r="F42" s="3084">
        <f t="shared" si="1"/>
        <v>5425.0808062500018</v>
      </c>
      <c r="G42" s="3044"/>
    </row>
    <row r="43" spans="1:7">
      <c r="A43" s="3217">
        <v>1970001</v>
      </c>
      <c r="B43" s="3039" t="s">
        <v>908</v>
      </c>
      <c r="C43" s="3216" t="s">
        <v>318</v>
      </c>
      <c r="D43" s="3870">
        <v>72.962800312500022</v>
      </c>
      <c r="E43" s="2399">
        <f>D43*Оглавление!$B$14</f>
        <v>6931.4660296875018</v>
      </c>
      <c r="F43" s="3084">
        <f t="shared" si="1"/>
        <v>6931.4660296875018</v>
      </c>
      <c r="G43" s="3044"/>
    </row>
    <row r="44" spans="1:7">
      <c r="A44" s="3217">
        <v>1970002</v>
      </c>
      <c r="B44" s="3039" t="s">
        <v>908</v>
      </c>
      <c r="C44" s="3216" t="s">
        <v>303</v>
      </c>
      <c r="D44" s="3870">
        <v>90.464672812500012</v>
      </c>
      <c r="E44" s="2399">
        <f>D44*Оглавление!$B$14</f>
        <v>8594.1439171875008</v>
      </c>
      <c r="F44" s="3084">
        <f t="shared" si="1"/>
        <v>8594.1439171875008</v>
      </c>
      <c r="G44" s="3044"/>
    </row>
    <row r="45" spans="1:7">
      <c r="A45" s="3217">
        <v>1970004</v>
      </c>
      <c r="B45" s="3039" t="s">
        <v>908</v>
      </c>
      <c r="C45" s="3216" t="s">
        <v>303</v>
      </c>
      <c r="D45" s="3870">
        <v>105.70988531250005</v>
      </c>
      <c r="E45" s="2399">
        <f>D45*Оглавление!$B$14</f>
        <v>10042.439104687504</v>
      </c>
      <c r="F45" s="3084">
        <f t="shared" si="1"/>
        <v>10042.439104687504</v>
      </c>
      <c r="G45" s="3044"/>
    </row>
    <row r="46" spans="1:7">
      <c r="A46" s="3217">
        <v>1970006</v>
      </c>
      <c r="B46" s="3039" t="s">
        <v>908</v>
      </c>
      <c r="C46" s="3216" t="s">
        <v>303</v>
      </c>
      <c r="D46" s="3870">
        <v>129.21699656250001</v>
      </c>
      <c r="E46" s="2399">
        <f>D46*Оглавление!$B$14</f>
        <v>12275.614673437502</v>
      </c>
      <c r="F46" s="3084">
        <f t="shared" si="1"/>
        <v>12275.614673437502</v>
      </c>
      <c r="G46" s="3044"/>
    </row>
    <row r="47" spans="1:7">
      <c r="A47" s="3217">
        <v>1970007</v>
      </c>
      <c r="B47" s="3039" t="s">
        <v>908</v>
      </c>
      <c r="C47" s="3216" t="s">
        <v>287</v>
      </c>
      <c r="D47" s="3870">
        <v>149.38979343750006</v>
      </c>
      <c r="E47" s="2399">
        <f>D47*Оглавление!$B$14</f>
        <v>14192.030376562505</v>
      </c>
      <c r="F47" s="3084">
        <f t="shared" si="1"/>
        <v>14192.030376562505</v>
      </c>
      <c r="G47" s="3044"/>
    </row>
    <row r="48" spans="1:7">
      <c r="A48" s="3217">
        <v>1970009</v>
      </c>
      <c r="B48" s="3039" t="s">
        <v>908</v>
      </c>
      <c r="C48" s="3216" t="s">
        <v>303</v>
      </c>
      <c r="D48" s="3870">
        <v>161.20837687500006</v>
      </c>
      <c r="E48" s="2399">
        <f>D48*Оглавление!$B$14</f>
        <v>15314.795803125005</v>
      </c>
      <c r="F48" s="3084">
        <f t="shared" si="1"/>
        <v>15314.795803125005</v>
      </c>
      <c r="G48" s="3044"/>
    </row>
    <row r="49" spans="1:7">
      <c r="A49" s="3217">
        <v>1970017</v>
      </c>
      <c r="B49" s="3039" t="s">
        <v>908</v>
      </c>
      <c r="C49" s="3216" t="s">
        <v>287</v>
      </c>
      <c r="D49" s="3870">
        <v>214.23545718750012</v>
      </c>
      <c r="E49" s="2399">
        <f>D49*Оглавление!$B$14</f>
        <v>20352.368432812513</v>
      </c>
      <c r="F49" s="3084">
        <f t="shared" si="1"/>
        <v>20352.368432812513</v>
      </c>
      <c r="G49" s="3044"/>
    </row>
    <row r="50" spans="1:7">
      <c r="A50" s="3240">
        <v>1970008</v>
      </c>
      <c r="B50" s="3238" t="s">
        <v>908</v>
      </c>
      <c r="C50" s="3235" t="s">
        <v>287</v>
      </c>
      <c r="D50" s="3871">
        <v>223.81261875000007</v>
      </c>
      <c r="E50" s="3498">
        <f>D50*Оглавление!$B$14</f>
        <v>21262.198781250008</v>
      </c>
      <c r="F50" s="3485">
        <f t="shared" si="1"/>
        <v>21262.198781250008</v>
      </c>
      <c r="G50" s="3044"/>
    </row>
    <row r="51" spans="1:7">
      <c r="A51" s="8795" t="s">
        <v>994</v>
      </c>
      <c r="B51" s="8796"/>
      <c r="C51" s="8796"/>
      <c r="D51" s="8796"/>
      <c r="E51" s="8796"/>
      <c r="F51" s="8797"/>
      <c r="G51" s="3044"/>
    </row>
    <row r="52" spans="1:7">
      <c r="A52" s="3260">
        <v>3870030</v>
      </c>
      <c r="B52" s="3242" t="s">
        <v>6172</v>
      </c>
      <c r="C52" s="3243" t="s">
        <v>501</v>
      </c>
      <c r="D52" s="3869">
        <v>451.73722781250029</v>
      </c>
      <c r="E52" s="3500">
        <f>D52*Оглавление!$B$14</f>
        <v>42915.03664218753</v>
      </c>
      <c r="F52" s="3488">
        <f t="shared" si="1"/>
        <v>42915.03664218753</v>
      </c>
      <c r="G52" s="3044"/>
    </row>
    <row r="53" spans="1:7">
      <c r="A53" s="3217">
        <v>3870012</v>
      </c>
      <c r="B53" s="3039" t="s">
        <v>6172</v>
      </c>
      <c r="C53" s="3216" t="s">
        <v>501</v>
      </c>
      <c r="D53" s="3870">
        <v>537.95950031250027</v>
      </c>
      <c r="E53" s="2399">
        <f>D53*Оглавление!$B$14</f>
        <v>51106.152529687526</v>
      </c>
      <c r="F53" s="3084">
        <f t="shared" si="1"/>
        <v>51106.152529687526</v>
      </c>
      <c r="G53" s="3044"/>
    </row>
    <row r="54" spans="1:7">
      <c r="A54" s="3217">
        <v>3870006</v>
      </c>
      <c r="B54" s="3039" t="s">
        <v>6172</v>
      </c>
      <c r="C54" s="3216" t="s">
        <v>501</v>
      </c>
      <c r="D54" s="3870">
        <v>624.32688937500029</v>
      </c>
      <c r="E54" s="2399">
        <f>D54*Оглавление!$B$14</f>
        <v>59311.054490625029</v>
      </c>
      <c r="F54" s="3084">
        <f t="shared" si="1"/>
        <v>59311.054490625029</v>
      </c>
      <c r="G54" s="3044"/>
    </row>
    <row r="55" spans="1:7">
      <c r="A55" s="3217">
        <v>3870007</v>
      </c>
      <c r="B55" s="3039" t="s">
        <v>6172</v>
      </c>
      <c r="C55" s="3216" t="s">
        <v>501</v>
      </c>
      <c r="D55" s="3870">
        <v>710.77915125000038</v>
      </c>
      <c r="E55" s="2399">
        <f>D55*Оглавление!$B$14</f>
        <v>67524.019368750043</v>
      </c>
      <c r="F55" s="3084">
        <f t="shared" si="1"/>
        <v>67524.019368750043</v>
      </c>
      <c r="G55" s="3044"/>
    </row>
    <row r="56" spans="1:7">
      <c r="A56" s="3217">
        <v>3870025</v>
      </c>
      <c r="B56" s="3039" t="s">
        <v>6172</v>
      </c>
      <c r="C56" s="3216" t="s">
        <v>501</v>
      </c>
      <c r="D56" s="3870">
        <v>807.81570843750046</v>
      </c>
      <c r="E56" s="2399">
        <f>D56*Оглавление!$B$14</f>
        <v>76742.492301562539</v>
      </c>
      <c r="F56" s="3084">
        <f t="shared" si="1"/>
        <v>76742.492301562539</v>
      </c>
      <c r="G56" s="3044"/>
    </row>
    <row r="57" spans="1:7">
      <c r="A57" s="3217">
        <v>3870010</v>
      </c>
      <c r="B57" s="3039" t="s">
        <v>6172</v>
      </c>
      <c r="C57" s="3216" t="s">
        <v>501</v>
      </c>
      <c r="D57" s="3870">
        <v>894.3865087500003</v>
      </c>
      <c r="E57" s="2399">
        <f>D57*Оглавление!$B$14</f>
        <v>84966.718331250027</v>
      </c>
      <c r="F57" s="3084">
        <f t="shared" si="1"/>
        <v>84966.718331250027</v>
      </c>
      <c r="G57" s="3044"/>
    </row>
    <row r="58" spans="1:7">
      <c r="A58" s="3217">
        <v>3870042</v>
      </c>
      <c r="B58" s="3039" t="s">
        <v>6172</v>
      </c>
      <c r="C58" s="3216" t="s">
        <v>501</v>
      </c>
      <c r="D58" s="3870">
        <v>996.85067343750063</v>
      </c>
      <c r="E58" s="2399">
        <f>D58*Оглавление!$B$14</f>
        <v>94700.813976562553</v>
      </c>
      <c r="F58" s="3084">
        <f t="shared" si="1"/>
        <v>94700.813976562553</v>
      </c>
      <c r="G58" s="3044"/>
    </row>
    <row r="59" spans="1:7">
      <c r="A59" s="3217">
        <v>3870036</v>
      </c>
      <c r="B59" s="3039" t="s">
        <v>6172</v>
      </c>
      <c r="C59" s="3216" t="s">
        <v>501</v>
      </c>
      <c r="D59" s="3870">
        <v>1083.0552271875003</v>
      </c>
      <c r="E59" s="2399">
        <f>D59*Оглавление!$B$14</f>
        <v>102890.24658281253</v>
      </c>
      <c r="F59" s="3084">
        <f t="shared" si="1"/>
        <v>102890.24658281253</v>
      </c>
      <c r="G59" s="3044"/>
    </row>
    <row r="60" spans="1:7">
      <c r="A60" s="3217">
        <v>3870067</v>
      </c>
      <c r="B60" s="3039" t="s">
        <v>6172</v>
      </c>
      <c r="C60" s="3216" t="s">
        <v>501</v>
      </c>
      <c r="D60" s="3870">
        <v>1221.9750112500005</v>
      </c>
      <c r="E60" s="2399">
        <f>D60*Оглавление!$B$14</f>
        <v>116087.62606875005</v>
      </c>
      <c r="F60" s="3084">
        <f t="shared" si="1"/>
        <v>116087.62606875005</v>
      </c>
      <c r="G60" s="3044"/>
    </row>
    <row r="61" spans="1:7">
      <c r="A61" s="3240">
        <v>3870049</v>
      </c>
      <c r="B61" s="3238" t="s">
        <v>6172</v>
      </c>
      <c r="C61" s="3235" t="s">
        <v>501</v>
      </c>
      <c r="D61" s="3871">
        <v>1312.306261875</v>
      </c>
      <c r="E61" s="3498">
        <f>D61*Оглавление!$B$14</f>
        <v>124669.094878125</v>
      </c>
      <c r="F61" s="3485">
        <f t="shared" si="1"/>
        <v>124669.094878125</v>
      </c>
      <c r="G61" s="3044"/>
    </row>
    <row r="62" spans="1:7">
      <c r="A62" s="8795" t="s">
        <v>6146</v>
      </c>
      <c r="B62" s="8796"/>
      <c r="C62" s="8796"/>
      <c r="D62" s="8796"/>
      <c r="E62" s="8796"/>
      <c r="F62" s="8797"/>
      <c r="G62" s="3044"/>
    </row>
    <row r="63" spans="1:7">
      <c r="A63" s="3260">
        <v>3870027</v>
      </c>
      <c r="B63" s="3242" t="s">
        <v>6172</v>
      </c>
      <c r="C63" s="3243"/>
      <c r="D63" s="3869">
        <v>380.25660093750014</v>
      </c>
      <c r="E63" s="3500">
        <f>D63*Оглавление!$B$14</f>
        <v>36124.377089062516</v>
      </c>
      <c r="F63" s="3488">
        <f t="shared" si="1"/>
        <v>36124.377089062516</v>
      </c>
      <c r="G63" s="3044"/>
    </row>
    <row r="64" spans="1:7">
      <c r="A64" s="3217">
        <v>3870008</v>
      </c>
      <c r="B64" s="3039" t="s">
        <v>6172</v>
      </c>
      <c r="C64" s="3216" t="s">
        <v>501</v>
      </c>
      <c r="D64" s="3870">
        <v>474.11848968750013</v>
      </c>
      <c r="E64" s="2399">
        <f>D64*Оглавление!$B$14</f>
        <v>45041.256520312512</v>
      </c>
      <c r="F64" s="3084">
        <f t="shared" si="1"/>
        <v>45041.256520312512</v>
      </c>
      <c r="G64" s="3044"/>
    </row>
    <row r="65" spans="1:7">
      <c r="A65" s="3217">
        <v>3870005</v>
      </c>
      <c r="B65" s="3039" t="s">
        <v>6172</v>
      </c>
      <c r="C65" s="3216" t="s">
        <v>501</v>
      </c>
      <c r="D65" s="3870">
        <v>566.46843750000039</v>
      </c>
      <c r="E65" s="2399">
        <f>D65*Оглавление!$B$14</f>
        <v>53814.501562500038</v>
      </c>
      <c r="F65" s="3084">
        <f t="shared" si="1"/>
        <v>53814.501562500038</v>
      </c>
      <c r="G65" s="3044"/>
    </row>
    <row r="66" spans="1:7">
      <c r="A66" s="3217">
        <v>3870001</v>
      </c>
      <c r="B66" s="3039" t="s">
        <v>6172</v>
      </c>
      <c r="C66" s="3216" t="s">
        <v>501</v>
      </c>
      <c r="D66" s="3870">
        <v>661.74534562500025</v>
      </c>
      <c r="E66" s="2399">
        <f>D66*Оглавление!$B$14</f>
        <v>62865.807834375024</v>
      </c>
      <c r="F66" s="3084">
        <f t="shared" si="1"/>
        <v>62865.807834375024</v>
      </c>
      <c r="G66" s="3044"/>
    </row>
    <row r="67" spans="1:7">
      <c r="A67" s="3217">
        <v>3870002</v>
      </c>
      <c r="B67" s="3039" t="s">
        <v>6172</v>
      </c>
      <c r="C67" s="3216" t="s">
        <v>501</v>
      </c>
      <c r="D67" s="3870">
        <v>755.63328093750022</v>
      </c>
      <c r="E67" s="2399">
        <f>D67*Оглавление!$B$14</f>
        <v>71785.161689062516</v>
      </c>
      <c r="F67" s="3084">
        <f t="shared" si="1"/>
        <v>71785.161689062516</v>
      </c>
      <c r="G67" s="3044"/>
    </row>
    <row r="68" spans="1:7">
      <c r="A68" s="3217">
        <v>3870004</v>
      </c>
      <c r="B68" s="3039" t="s">
        <v>6172</v>
      </c>
      <c r="C68" s="3216" t="s">
        <v>501</v>
      </c>
      <c r="D68" s="3870">
        <v>860.05395000000033</v>
      </c>
      <c r="E68" s="2399">
        <f>D68*Оглавление!$B$14</f>
        <v>81705.125250000026</v>
      </c>
      <c r="F68" s="3084">
        <f t="shared" si="1"/>
        <v>81705.125250000026</v>
      </c>
      <c r="G68" s="3044"/>
    </row>
    <row r="69" spans="1:7">
      <c r="A69" s="3217">
        <v>3870003</v>
      </c>
      <c r="B69" s="3039" t="s">
        <v>6172</v>
      </c>
      <c r="C69" s="3216" t="s">
        <v>501</v>
      </c>
      <c r="D69" s="3870">
        <v>954.11960437500011</v>
      </c>
      <c r="E69" s="2399">
        <f>D69*Оглавление!$B$14</f>
        <v>90641.362415625015</v>
      </c>
      <c r="F69" s="3084">
        <f t="shared" si="1"/>
        <v>90641.362415625015</v>
      </c>
      <c r="G69" s="3044"/>
    </row>
    <row r="70" spans="1:7">
      <c r="A70" s="3217">
        <v>3870009</v>
      </c>
      <c r="B70" s="3039" t="s">
        <v>6172</v>
      </c>
      <c r="C70" s="3216" t="s">
        <v>501</v>
      </c>
      <c r="D70" s="3870">
        <v>1064.0972278125</v>
      </c>
      <c r="E70" s="2399">
        <f>D70*Оглавление!$B$14</f>
        <v>101089.2366421875</v>
      </c>
      <c r="F70" s="3084">
        <f t="shared" si="1"/>
        <v>101089.2366421875</v>
      </c>
      <c r="G70" s="3044"/>
    </row>
    <row r="71" spans="1:7">
      <c r="A71" s="3217">
        <v>3870011</v>
      </c>
      <c r="B71" s="3039" t="s">
        <v>6172</v>
      </c>
      <c r="C71" s="3216" t="s">
        <v>501</v>
      </c>
      <c r="D71" s="3870">
        <v>1157.7296587500005</v>
      </c>
      <c r="E71" s="2399">
        <f>D71*Оглавление!$B$14</f>
        <v>109984.31758125004</v>
      </c>
      <c r="F71" s="3084">
        <f t="shared" si="1"/>
        <v>109984.31758125004</v>
      </c>
      <c r="G71" s="3044"/>
    </row>
    <row r="72" spans="1:7">
      <c r="A72" s="3217">
        <v>3870024</v>
      </c>
      <c r="B72" s="3039" t="s">
        <v>6172</v>
      </c>
      <c r="C72" s="3216" t="s">
        <v>501</v>
      </c>
      <c r="D72" s="3870">
        <v>1307.8824215625007</v>
      </c>
      <c r="E72" s="2399">
        <f>D72*Оглавление!$B$14</f>
        <v>124248.83004843756</v>
      </c>
      <c r="F72" s="3084">
        <f t="shared" si="1"/>
        <v>124248.83004843756</v>
      </c>
      <c r="G72" s="3044"/>
    </row>
    <row r="73" spans="1:7">
      <c r="A73" s="3240">
        <v>3870018</v>
      </c>
      <c r="B73" s="3238" t="s">
        <v>6172</v>
      </c>
      <c r="C73" s="3235" t="s">
        <v>501</v>
      </c>
      <c r="D73" s="3871">
        <v>1406.0311846875004</v>
      </c>
      <c r="E73" s="3498">
        <f>D73*Оглавление!$B$14</f>
        <v>133572.96254531253</v>
      </c>
      <c r="F73" s="3485">
        <f t="shared" si="1"/>
        <v>133572.96254531253</v>
      </c>
      <c r="G73" s="3044"/>
    </row>
    <row r="74" spans="1:7">
      <c r="A74" s="3519" t="s">
        <v>995</v>
      </c>
      <c r="B74" s="3520"/>
      <c r="C74" s="3521"/>
      <c r="D74" s="3522"/>
      <c r="E74" s="3523"/>
      <c r="F74" s="3524"/>
    </row>
    <row r="75" spans="1:7">
      <c r="A75" s="3525" t="s">
        <v>996</v>
      </c>
      <c r="B75" s="3492"/>
      <c r="C75" s="3493"/>
      <c r="D75" s="3494"/>
      <c r="E75" s="3526"/>
      <c r="F75" s="3495"/>
    </row>
    <row r="76" spans="1:7">
      <c r="A76" s="3260">
        <v>1440001</v>
      </c>
      <c r="B76" s="3242" t="s">
        <v>6173</v>
      </c>
      <c r="C76" s="3243" t="s">
        <v>322</v>
      </c>
      <c r="D76" s="3869">
        <v>4.9275843750000039</v>
      </c>
      <c r="E76" s="3500">
        <f>D76*Оглавление!$B$14</f>
        <v>468.12051562500039</v>
      </c>
      <c r="F76" s="3488">
        <f t="shared" ref="F76:F91" si="2">E76-E76*$B$4/100</f>
        <v>468.12051562500039</v>
      </c>
      <c r="G76" s="3044"/>
    </row>
    <row r="77" spans="1:7">
      <c r="A77" s="3263">
        <v>1440002</v>
      </c>
      <c r="B77" s="3489" t="s">
        <v>6174</v>
      </c>
      <c r="C77" s="3490" t="s">
        <v>427</v>
      </c>
      <c r="D77" s="3870">
        <v>6.4170225000000043</v>
      </c>
      <c r="E77" s="2399">
        <f>D77*Оглавление!$B$14</f>
        <v>609.61713750000035</v>
      </c>
      <c r="F77" s="3084">
        <f t="shared" si="2"/>
        <v>609.61713750000035</v>
      </c>
      <c r="G77" s="3044"/>
    </row>
    <row r="78" spans="1:7">
      <c r="A78" s="3263">
        <v>1440003</v>
      </c>
      <c r="B78" s="3490" t="s">
        <v>6175</v>
      </c>
      <c r="C78" s="3490" t="s">
        <v>276</v>
      </c>
      <c r="D78" s="3871">
        <v>7.1612100000000023</v>
      </c>
      <c r="E78" s="3498">
        <f>D78*Оглавление!$B$14</f>
        <v>680.31495000000018</v>
      </c>
      <c r="F78" s="3485">
        <f t="shared" si="2"/>
        <v>680.31495000000018</v>
      </c>
      <c r="G78" s="3044"/>
    </row>
    <row r="79" spans="1:7">
      <c r="A79" s="3527" t="s">
        <v>997</v>
      </c>
      <c r="B79" s="3528"/>
      <c r="C79" s="3528"/>
      <c r="D79" s="3515"/>
      <c r="E79" s="3516"/>
      <c r="F79" s="3517"/>
      <c r="G79" s="3044"/>
    </row>
    <row r="80" spans="1:7">
      <c r="A80" s="3502">
        <v>1440011</v>
      </c>
      <c r="B80" s="3503" t="s">
        <v>6174</v>
      </c>
      <c r="C80" s="3504" t="s">
        <v>3476</v>
      </c>
      <c r="D80" s="3869">
        <v>6.7594647272727322</v>
      </c>
      <c r="E80" s="3500">
        <f>D80*Оглавление!$B$14</f>
        <v>642.14914909090953</v>
      </c>
      <c r="F80" s="3488">
        <f t="shared" si="2"/>
        <v>642.14914909090953</v>
      </c>
      <c r="G80" s="3044"/>
    </row>
    <row r="81" spans="1:7">
      <c r="A81" s="3263">
        <v>1440019</v>
      </c>
      <c r="B81" s="3490" t="s">
        <v>6175</v>
      </c>
      <c r="C81" s="3490" t="s">
        <v>3476</v>
      </c>
      <c r="D81" s="3871">
        <v>7.0697454545454557</v>
      </c>
      <c r="E81" s="3498">
        <f>D81*Оглавление!$B$14</f>
        <v>671.62581818181832</v>
      </c>
      <c r="F81" s="3485">
        <f t="shared" si="2"/>
        <v>671.62581818181832</v>
      </c>
      <c r="G81" s="3044"/>
    </row>
    <row r="82" spans="1:7">
      <c r="A82" s="3529" t="s">
        <v>6141</v>
      </c>
      <c r="B82" s="3528"/>
      <c r="C82" s="3528"/>
      <c r="D82" s="3515"/>
      <c r="E82" s="3516"/>
      <c r="F82" s="3517"/>
      <c r="G82" s="3044"/>
    </row>
    <row r="83" spans="1:7">
      <c r="A83" s="3502">
        <v>1440016</v>
      </c>
      <c r="B83" s="3504" t="s">
        <v>6142</v>
      </c>
      <c r="C83" s="3504" t="s">
        <v>290</v>
      </c>
      <c r="D83" s="3872">
        <v>4.6905075000000016</v>
      </c>
      <c r="E83" s="3505">
        <f>D83*Оглавление!$B$14</f>
        <v>445.59821250000016</v>
      </c>
      <c r="F83" s="3506">
        <f t="shared" si="2"/>
        <v>445.59821250000016</v>
      </c>
      <c r="G83" s="3044"/>
    </row>
    <row r="84" spans="1:7">
      <c r="A84" s="3529" t="s">
        <v>998</v>
      </c>
      <c r="B84" s="3528"/>
      <c r="C84" s="3528"/>
      <c r="D84" s="3515"/>
      <c r="E84" s="3516"/>
      <c r="F84" s="3517"/>
      <c r="G84" s="3044"/>
    </row>
    <row r="85" spans="1:7">
      <c r="A85" s="3502">
        <v>1440024</v>
      </c>
      <c r="B85" s="3503" t="s">
        <v>999</v>
      </c>
      <c r="C85" s="3504" t="s">
        <v>290</v>
      </c>
      <c r="D85" s="3872">
        <v>9.2963258181818187</v>
      </c>
      <c r="E85" s="3505">
        <f>D85*Оглавление!$B$14</f>
        <v>883.15095272727274</v>
      </c>
      <c r="F85" s="3506">
        <f t="shared" si="2"/>
        <v>883.15095272727274</v>
      </c>
      <c r="G85" s="3044"/>
    </row>
    <row r="86" spans="1:7">
      <c r="A86" s="3529" t="s">
        <v>1000</v>
      </c>
      <c r="B86" s="3530"/>
      <c r="C86" s="3528"/>
      <c r="D86" s="3515"/>
      <c r="E86" s="3516"/>
      <c r="F86" s="3517"/>
      <c r="G86" s="3044"/>
    </row>
    <row r="87" spans="1:7">
      <c r="A87" s="3268">
        <v>1440030</v>
      </c>
      <c r="B87" s="3507" t="s">
        <v>1001</v>
      </c>
      <c r="C87" s="3508" t="s">
        <v>283</v>
      </c>
      <c r="D87" s="3869">
        <v>9.0589876363636375</v>
      </c>
      <c r="E87" s="3500">
        <f>D87*Оглавление!$B$14</f>
        <v>860.60382545454559</v>
      </c>
      <c r="F87" s="3488">
        <f t="shared" si="2"/>
        <v>860.60382545454559</v>
      </c>
      <c r="G87" s="3044"/>
    </row>
    <row r="88" spans="1:7">
      <c r="A88" s="3218">
        <v>1440008</v>
      </c>
      <c r="B88" s="3491" t="s">
        <v>1002</v>
      </c>
      <c r="C88" s="3219" t="s">
        <v>427</v>
      </c>
      <c r="D88" s="3870">
        <v>9.0168349090909121</v>
      </c>
      <c r="E88" s="2399">
        <f>D88*Оглавление!$B$14</f>
        <v>856.5993163636366</v>
      </c>
      <c r="F88" s="3084">
        <f t="shared" si="2"/>
        <v>856.5993163636366</v>
      </c>
      <c r="G88" s="3044"/>
    </row>
    <row r="89" spans="1:7">
      <c r="A89" s="3263">
        <v>1440018</v>
      </c>
      <c r="B89" s="3489" t="s">
        <v>1003</v>
      </c>
      <c r="C89" s="3490" t="s">
        <v>290</v>
      </c>
      <c r="D89" s="3871">
        <v>9.3692683636363654</v>
      </c>
      <c r="E89" s="3498">
        <f>D89*Оглавление!$B$14</f>
        <v>890.08049454545471</v>
      </c>
      <c r="F89" s="3485">
        <f t="shared" si="2"/>
        <v>890.08049454545471</v>
      </c>
      <c r="G89" s="3044"/>
    </row>
    <row r="90" spans="1:7">
      <c r="A90" s="3531" t="s">
        <v>6143</v>
      </c>
      <c r="B90" s="3530"/>
      <c r="C90" s="3528"/>
      <c r="D90" s="3515"/>
      <c r="E90" s="3516"/>
      <c r="F90" s="3517"/>
      <c r="G90" s="3044"/>
    </row>
    <row r="91" spans="1:7">
      <c r="A91" s="3261">
        <v>1810007</v>
      </c>
      <c r="B91" s="3509" t="s">
        <v>6177</v>
      </c>
      <c r="C91" s="3510" t="s">
        <v>324</v>
      </c>
      <c r="D91" s="3869">
        <v>30.447722812500004</v>
      </c>
      <c r="E91" s="3500">
        <f>D91*Оглавление!$B$14</f>
        <v>2892.5336671875002</v>
      </c>
      <c r="F91" s="3488">
        <f t="shared" si="2"/>
        <v>2892.5336671875002</v>
      </c>
      <c r="G91" s="3044"/>
    </row>
    <row r="98" spans="1:5">
      <c r="A98" s="1650"/>
      <c r="D98" s="1650"/>
      <c r="E98" s="1650"/>
    </row>
    <row r="99" spans="1:5">
      <c r="A99" s="1650"/>
      <c r="D99" s="1650"/>
      <c r="E99" s="1650"/>
    </row>
    <row r="100" spans="1:5">
      <c r="A100" s="1650"/>
      <c r="D100" s="1650"/>
      <c r="E100" s="1650"/>
    </row>
    <row r="101" spans="1:5">
      <c r="A101" s="1650"/>
      <c r="D101" s="1650"/>
      <c r="E101" s="1650"/>
    </row>
  </sheetData>
  <autoFilter ref="A6:F91" xr:uid="{00000000-0009-0000-0000-000080000000}"/>
  <customSheetViews>
    <customSheetView guid="{76FA2CE7-179E-4731-B7AE-63C5E5E79002}" topLeftCell="A79">
      <selection activeCell="Q51" sqref="Q51"/>
      <pageMargins left="0.7" right="0.7" top="0.75" bottom="0.75" header="0.3" footer="0.3"/>
      <pageSetup paperSize="9" orientation="portrait" r:id="rId1"/>
    </customSheetView>
    <customSheetView guid="{24F900A2-7147-4318-9E77-2B71404314A7}" topLeftCell="A79">
      <selection activeCell="G76" sqref="G76"/>
      <pageMargins left="0.7" right="0.7" top="0.75" bottom="0.75" header="0.3" footer="0.3"/>
      <pageSetup paperSize="9" orientation="portrait" r:id="rId2"/>
    </customSheetView>
    <customSheetView guid="{A02336A9-D2FB-4D03-950A-00B6EBD6A28C}" topLeftCell="A79">
      <selection activeCell="G76" sqref="G76"/>
      <pageMargins left="0.7" right="0.7" top="0.75" bottom="0.75" header="0.3" footer="0.3"/>
      <pageSetup paperSize="9" orientation="portrait" r:id="rId3"/>
    </customSheetView>
    <customSheetView guid="{3E3E5346-F5D1-49F5-AB0E-78170B65853C}" scale="85">
      <selection activeCell="A8" sqref="A8"/>
      <pageMargins left="0.7" right="0.7" top="0.75" bottom="0.75" header="0.3" footer="0.3"/>
      <pageSetup paperSize="9" orientation="portrait" r:id="rId4"/>
    </customSheetView>
    <customSheetView guid="{D7CF3121-CFC0-4E70-8DCD-811E30042E24}" topLeftCell="A79">
      <selection activeCell="G76" sqref="G76"/>
      <pageMargins left="0.7" right="0.7" top="0.75" bottom="0.75" header="0.3" footer="0.3"/>
      <pageSetup paperSize="9" orientation="portrait" r:id="rId5"/>
    </customSheetView>
    <customSheetView guid="{A76FD505-AF56-4CD8-967A-59C705AF567C}" topLeftCell="A79">
      <selection activeCell="G76" sqref="G76"/>
      <pageMargins left="0.7" right="0.7" top="0.75" bottom="0.75" header="0.3" footer="0.3"/>
      <pageSetup paperSize="9" orientation="portrait" r:id="rId6"/>
    </customSheetView>
    <customSheetView guid="{B3358888-E690-452C-98EC-431498422E6E}" scale="85" topLeftCell="A79">
      <selection activeCell="D93" sqref="D93"/>
      <pageMargins left="0.7" right="0.7" top="0.75" bottom="0.75" header="0.3" footer="0.3"/>
      <pageSetup paperSize="9" orientation="portrait" r:id="rId7"/>
    </customSheetView>
    <customSheetView guid="{6108970F-8E7A-462E-A499-E2FD79FB3A77}">
      <selection activeCell="E33" sqref="E33"/>
      <pageMargins left="0.7" right="0.7" top="0.75" bottom="0.75" header="0.3" footer="0.3"/>
      <pageSetup paperSize="9" orientation="portrait" r:id="rId8"/>
    </customSheetView>
    <customSheetView guid="{45761FB6-8710-4C75-A8B6-5A7FCAACACDF}">
      <selection activeCell="E33" sqref="E33"/>
      <pageMargins left="0.7" right="0.7" top="0.75" bottom="0.75" header="0.3" footer="0.3"/>
      <pageSetup paperSize="9" orientation="portrait" r:id="rId9"/>
    </customSheetView>
    <customSheetView guid="{C23E91BF-4A86-4D00-A577-1A263DDCB8BC}" topLeftCell="A79">
      <selection activeCell="G76" sqref="G76"/>
      <pageMargins left="0.7" right="0.7" top="0.75" bottom="0.75" header="0.3" footer="0.3"/>
      <pageSetup paperSize="9" orientation="portrait" r:id="rId10"/>
    </customSheetView>
    <customSheetView guid="{94E74550-0B2B-4B3C-8E97-CCCC46023914}" topLeftCell="A79">
      <selection activeCell="G76" sqref="G76"/>
      <pageMargins left="0.7" right="0.7" top="0.75" bottom="0.75" header="0.3" footer="0.3"/>
      <pageSetup paperSize="9" orientation="portrait" r:id="rId11"/>
    </customSheetView>
  </customSheetViews>
  <mergeCells count="3">
    <mergeCell ref="A51:F51"/>
    <mergeCell ref="A62:F62"/>
    <mergeCell ref="A1:F1"/>
  </mergeCells>
  <pageMargins left="0.7" right="0.7" top="0.75" bottom="0.75" header="0.3" footer="0.3"/>
  <pageSetup paperSize="9" orientation="portrait" r:id="rId12"/>
  <drawing r:id="rId1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Лист75"/>
  <dimension ref="A1:G27"/>
  <sheetViews>
    <sheetView workbookViewId="0">
      <selection activeCell="AB40" sqref="AB40"/>
    </sheetView>
  </sheetViews>
  <sheetFormatPr defaultColWidth="9.1171875" defaultRowHeight="14.35"/>
  <cols>
    <col min="1" max="1" width="25.703125" style="1172" customWidth="1"/>
    <col min="2" max="2" width="26.29296875" style="1172" customWidth="1"/>
    <col min="3" max="3" width="13.5859375" style="1172" customWidth="1"/>
    <col min="4" max="4" width="11.703125" style="1172" customWidth="1"/>
    <col min="5" max="5" width="16.41015625" style="3534" customWidth="1"/>
    <col min="6" max="6" width="16.41015625" style="1172" customWidth="1"/>
    <col min="7" max="7" width="9.1171875" style="3199"/>
    <col min="8" max="16384" width="9.1171875" style="1172"/>
  </cols>
  <sheetData>
    <row r="1" spans="1:7" ht="24" customHeight="1">
      <c r="A1" s="8798" t="s">
        <v>14176</v>
      </c>
      <c r="B1" s="8798"/>
      <c r="C1" s="8798"/>
      <c r="D1" s="8798"/>
      <c r="E1" s="8798"/>
      <c r="F1" s="8798"/>
    </row>
    <row r="2" spans="1:7">
      <c r="A2" s="3480"/>
      <c r="B2" s="3204"/>
      <c r="C2" s="3204"/>
      <c r="D2" s="3204"/>
      <c r="E2" s="3481"/>
      <c r="F2" s="3482"/>
    </row>
    <row r="3" spans="1:7">
      <c r="A3" s="3483"/>
      <c r="B3" s="3204"/>
      <c r="C3" s="3204"/>
      <c r="D3" s="3204"/>
      <c r="E3" s="3481"/>
      <c r="F3" s="3482"/>
    </row>
    <row r="4" spans="1:7" ht="20.100000000000001" customHeight="1">
      <c r="A4" s="3160" t="s">
        <v>48</v>
      </c>
      <c r="B4" s="2996">
        <v>0</v>
      </c>
      <c r="C4" s="3210"/>
      <c r="D4" s="3211"/>
      <c r="E4" s="3481"/>
      <c r="F4" s="3482"/>
    </row>
    <row r="5" spans="1:7">
      <c r="A5" s="3212"/>
      <c r="B5" s="3213"/>
      <c r="C5" s="3210"/>
      <c r="D5" s="3211"/>
      <c r="E5" s="3481"/>
      <c r="F5" s="3482"/>
    </row>
    <row r="6" spans="1:7" ht="43">
      <c r="A6" s="3535" t="s">
        <v>75</v>
      </c>
      <c r="B6" s="3535" t="s">
        <v>76</v>
      </c>
      <c r="C6" s="3535" t="s">
        <v>77</v>
      </c>
      <c r="D6" s="3536" t="s">
        <v>57</v>
      </c>
      <c r="E6" s="3537" t="s">
        <v>58</v>
      </c>
      <c r="F6" s="3537" t="s">
        <v>420</v>
      </c>
      <c r="G6" s="1172"/>
    </row>
    <row r="7" spans="1:7">
      <c r="A7" s="8799" t="s">
        <v>1004</v>
      </c>
      <c r="B7" s="8800"/>
      <c r="C7" s="8800"/>
      <c r="D7" s="8800"/>
      <c r="E7" s="8800"/>
      <c r="F7" s="8800"/>
      <c r="G7" s="1172"/>
    </row>
    <row r="8" spans="1:7">
      <c r="A8" s="3043">
        <v>3130001</v>
      </c>
      <c r="B8" s="3533" t="s">
        <v>745</v>
      </c>
      <c r="C8" s="3043">
        <v>14</v>
      </c>
      <c r="D8" s="2745">
        <v>130.4855177861341</v>
      </c>
      <c r="E8" s="2399">
        <f>D8*Оглавление!$B$14</f>
        <v>12396.12418968274</v>
      </c>
      <c r="F8" s="2399">
        <f>E8-E8*$B$4/100</f>
        <v>12396.12418968274</v>
      </c>
      <c r="G8" s="1172"/>
    </row>
    <row r="9" spans="1:7">
      <c r="A9" s="3043">
        <v>3130003</v>
      </c>
      <c r="B9" s="3533" t="s">
        <v>746</v>
      </c>
      <c r="C9" s="3043">
        <v>14</v>
      </c>
      <c r="D9" s="2745">
        <v>138.26092328322534</v>
      </c>
      <c r="E9" s="2399">
        <f>D9*Оглавление!$B$14</f>
        <v>13134.787711906407</v>
      </c>
      <c r="F9" s="2399">
        <f t="shared" ref="F9:F16" si="0">E9-E9*$B$4/100</f>
        <v>13134.787711906407</v>
      </c>
      <c r="G9" s="1172"/>
    </row>
    <row r="10" spans="1:7">
      <c r="A10" s="3043">
        <v>3130004</v>
      </c>
      <c r="B10" s="3533" t="s">
        <v>501</v>
      </c>
      <c r="C10" s="3043">
        <v>14</v>
      </c>
      <c r="D10" s="2745">
        <v>174.86165310119318</v>
      </c>
      <c r="E10" s="2399">
        <f>D10*Оглавление!$B$14</f>
        <v>16611.857044613353</v>
      </c>
      <c r="F10" s="2399">
        <f t="shared" si="0"/>
        <v>16611.857044613353</v>
      </c>
      <c r="G10" s="1172"/>
    </row>
    <row r="11" spans="1:7">
      <c r="A11" s="3043">
        <v>3130009</v>
      </c>
      <c r="B11" s="3533" t="s">
        <v>1049</v>
      </c>
      <c r="C11" s="3043">
        <v>14</v>
      </c>
      <c r="D11" s="2745">
        <v>232.25188646062574</v>
      </c>
      <c r="E11" s="2399">
        <f>D11*Оглавление!$B$14</f>
        <v>22063.929213759446</v>
      </c>
      <c r="F11" s="2399">
        <f t="shared" si="0"/>
        <v>22063.929213759446</v>
      </c>
      <c r="G11" s="1172"/>
    </row>
    <row r="12" spans="1:7">
      <c r="A12" s="8801" t="s">
        <v>1005</v>
      </c>
      <c r="B12" s="8802"/>
      <c r="C12" s="8802"/>
      <c r="D12" s="8802"/>
      <c r="E12" s="8802"/>
      <c r="F12" s="8803"/>
      <c r="G12" s="1172"/>
    </row>
    <row r="13" spans="1:7">
      <c r="A13" s="3043">
        <v>3130002</v>
      </c>
      <c r="B13" s="3533" t="s">
        <v>745</v>
      </c>
      <c r="C13" s="3043">
        <v>14</v>
      </c>
      <c r="D13" s="2745">
        <v>130.4855177861341</v>
      </c>
      <c r="E13" s="2399">
        <f>D13*Оглавление!$B$14</f>
        <v>12396.12418968274</v>
      </c>
      <c r="F13" s="2399">
        <f t="shared" si="0"/>
        <v>12396.12418968274</v>
      </c>
      <c r="G13" s="1172"/>
    </row>
    <row r="14" spans="1:7">
      <c r="A14" s="3043">
        <v>3130006</v>
      </c>
      <c r="B14" s="3533" t="s">
        <v>746</v>
      </c>
      <c r="C14" s="3043">
        <v>14</v>
      </c>
      <c r="D14" s="2745">
        <v>138.26092328322534</v>
      </c>
      <c r="E14" s="2399">
        <f>D14*Оглавление!$B$14</f>
        <v>13134.787711906407</v>
      </c>
      <c r="F14" s="2399">
        <f t="shared" si="0"/>
        <v>13134.787711906407</v>
      </c>
      <c r="G14" s="1172"/>
    </row>
    <row r="15" spans="1:7">
      <c r="A15" s="3043">
        <v>3130005</v>
      </c>
      <c r="B15" s="3533" t="s">
        <v>501</v>
      </c>
      <c r="C15" s="3043">
        <v>14</v>
      </c>
      <c r="D15" s="2745">
        <v>212.85212215909098</v>
      </c>
      <c r="E15" s="2399">
        <f>D15*Оглавление!$B$14</f>
        <v>20220.951605113642</v>
      </c>
      <c r="F15" s="2399">
        <f t="shared" si="0"/>
        <v>20220.951605113642</v>
      </c>
      <c r="G15" s="1172"/>
    </row>
    <row r="16" spans="1:7">
      <c r="A16" s="3043">
        <v>3130011</v>
      </c>
      <c r="B16" s="3533" t="s">
        <v>1049</v>
      </c>
      <c r="C16" s="3043">
        <v>14</v>
      </c>
      <c r="D16" s="2745">
        <v>243.115488</v>
      </c>
      <c r="E16" s="2399">
        <f>D16*Оглавление!$B$14</f>
        <v>23095.97136</v>
      </c>
      <c r="F16" s="2399">
        <f t="shared" si="0"/>
        <v>23095.97136</v>
      </c>
      <c r="G16" s="1172"/>
    </row>
    <row r="25" spans="6:6" s="1172" customFormat="1"/>
    <row r="27" spans="6:6" s="1172" customFormat="1">
      <c r="F27" s="1650"/>
    </row>
  </sheetData>
  <customSheetViews>
    <customSheetView guid="{76FA2CE7-179E-4731-B7AE-63C5E5E79002}">
      <selection activeCell="Q51" sqref="Q51"/>
      <pageMargins left="0.7" right="0.7" top="0.75" bottom="0.75" header="0.3" footer="0.3"/>
    </customSheetView>
    <customSheetView guid="{24F900A2-7147-4318-9E77-2B71404314A7}">
      <selection sqref="A1:G1"/>
      <pageMargins left="0.7" right="0.7" top="0.75" bottom="0.75" header="0.3" footer="0.3"/>
    </customSheetView>
    <customSheetView guid="{A02336A9-D2FB-4D03-950A-00B6EBD6A28C}">
      <selection sqref="A1:G1"/>
      <pageMargins left="0.7" right="0.7" top="0.75" bottom="0.75" header="0.3" footer="0.3"/>
    </customSheetView>
    <customSheetView guid="{3E3E5346-F5D1-49F5-AB0E-78170B65853C}">
      <selection activeCell="E11" sqref="E11"/>
      <pageMargins left="0.7" right="0.7" top="0.75" bottom="0.75" header="0.3" footer="0.3"/>
    </customSheetView>
    <customSheetView guid="{D7CF3121-CFC0-4E70-8DCD-811E30042E24}">
      <selection sqref="A1:G1"/>
      <pageMargins left="0.7" right="0.7" top="0.75" bottom="0.75" header="0.3" footer="0.3"/>
    </customSheetView>
    <customSheetView guid="{A76FD505-AF56-4CD8-967A-59C705AF567C}">
      <selection sqref="A1:G1"/>
      <pageMargins left="0.7" right="0.7" top="0.75" bottom="0.75" header="0.3" footer="0.3"/>
    </customSheetView>
    <customSheetView guid="{B3358888-E690-452C-98EC-431498422E6E}">
      <selection activeCell="E11" sqref="E11"/>
      <pageMargins left="0.7" right="0.7" top="0.75" bottom="0.75" header="0.3" footer="0.3"/>
    </customSheetView>
    <customSheetView guid="{6108970F-8E7A-462E-A499-E2FD79FB3A77}">
      <selection activeCell="G8" sqref="G8"/>
      <pageMargins left="0.7" right="0.7" top="0.75" bottom="0.75" header="0.3" footer="0.3"/>
    </customSheetView>
    <customSheetView guid="{45761FB6-8710-4C75-A8B6-5A7FCAACACDF}">
      <selection activeCell="G8" sqref="G8"/>
      <pageMargins left="0.7" right="0.7" top="0.75" bottom="0.75" header="0.3" footer="0.3"/>
    </customSheetView>
    <customSheetView guid="{C23E91BF-4A86-4D00-A577-1A263DDCB8BC}">
      <selection sqref="A1:G1"/>
      <pageMargins left="0.7" right="0.7" top="0.75" bottom="0.75" header="0.3" footer="0.3"/>
    </customSheetView>
    <customSheetView guid="{94E74550-0B2B-4B3C-8E97-CCCC46023914}">
      <selection sqref="A1:G1"/>
      <pageMargins left="0.7" right="0.7" top="0.75" bottom="0.75" header="0.3" footer="0.3"/>
    </customSheetView>
  </customSheetViews>
  <mergeCells count="3">
    <mergeCell ref="A1:F1"/>
    <mergeCell ref="A7:F7"/>
    <mergeCell ref="A12:F12"/>
  </mergeCells>
  <pageMargins left="0.7" right="0.7" top="0.75" bottom="0.75" header="0.3" footer="0.3"/>
  <pageSetup paperSize="9" orientation="portrait" horizontalDpi="90" verticalDpi="90"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Лист77">
    <pageSetUpPr fitToPage="1"/>
  </sheetPr>
  <dimension ref="A1:CG311"/>
  <sheetViews>
    <sheetView zoomScale="85" zoomScaleNormal="85" workbookViewId="0">
      <selection activeCell="K5" sqref="K5"/>
    </sheetView>
  </sheetViews>
  <sheetFormatPr defaultColWidth="9.1171875" defaultRowHeight="14.35"/>
  <cols>
    <col min="1" max="1" width="32.41015625" style="3838" customWidth="1"/>
    <col min="2" max="2" width="20.703125" style="584" bestFit="1" customWidth="1"/>
    <col min="3" max="3" width="11.703125" style="3838" customWidth="1"/>
    <col min="4" max="5" width="17" style="3838" customWidth="1"/>
    <col min="6" max="6" width="11.703125" style="3838" customWidth="1"/>
    <col min="7" max="9" width="15.5859375" style="3838" customWidth="1"/>
    <col min="10" max="16384" width="9.1171875" style="3838"/>
  </cols>
  <sheetData>
    <row r="1" spans="1:9" ht="24" customHeight="1">
      <c r="A1" s="7460" t="s">
        <v>11</v>
      </c>
      <c r="B1" s="7460"/>
      <c r="C1" s="7460"/>
      <c r="D1" s="7460"/>
      <c r="E1" s="7460"/>
      <c r="F1" s="7460"/>
      <c r="G1" s="7460"/>
      <c r="H1" s="7460"/>
      <c r="I1" s="7460"/>
    </row>
    <row r="2" spans="1:9">
      <c r="A2" s="145"/>
      <c r="B2" s="166"/>
      <c r="C2" s="164"/>
      <c r="D2" s="164"/>
      <c r="E2" s="164"/>
      <c r="F2" s="164"/>
      <c r="G2" s="168"/>
      <c r="H2" s="169"/>
      <c r="I2" s="169"/>
    </row>
    <row r="3" spans="1:9">
      <c r="A3" s="146"/>
      <c r="B3" s="166"/>
      <c r="C3" s="164"/>
      <c r="D3" s="164"/>
      <c r="E3" s="164"/>
      <c r="F3" s="164"/>
      <c r="G3" s="168"/>
      <c r="H3" s="169"/>
      <c r="I3" s="169"/>
    </row>
    <row r="4" spans="1:9" ht="20.100000000000001" customHeight="1">
      <c r="A4" s="3804" t="s">
        <v>48</v>
      </c>
      <c r="B4" s="3805">
        <v>0</v>
      </c>
      <c r="C4" s="164"/>
      <c r="D4" s="164"/>
      <c r="E4" s="164"/>
      <c r="F4" s="164"/>
      <c r="G4" s="168"/>
      <c r="H4" s="169"/>
      <c r="I4" s="169"/>
    </row>
    <row r="5" spans="1:9" ht="14.7" thickBot="1">
      <c r="A5" s="167"/>
      <c r="B5" s="166"/>
      <c r="C5" s="164"/>
      <c r="D5" s="164"/>
      <c r="E5" s="164"/>
      <c r="F5" s="164"/>
      <c r="G5" s="168"/>
      <c r="H5" s="169"/>
      <c r="I5" s="169"/>
    </row>
    <row r="6" spans="1:9" ht="38.35" thickBot="1">
      <c r="A6" s="3841" t="s">
        <v>42</v>
      </c>
      <c r="B6" s="3841" t="s">
        <v>75</v>
      </c>
      <c r="C6" s="165" t="s">
        <v>1035</v>
      </c>
      <c r="D6" s="165" t="s">
        <v>1036</v>
      </c>
      <c r="E6" s="165" t="s">
        <v>1037</v>
      </c>
      <c r="F6" s="165" t="s">
        <v>77</v>
      </c>
      <c r="G6" s="170" t="s">
        <v>1038</v>
      </c>
      <c r="H6" s="170" t="s">
        <v>1039</v>
      </c>
      <c r="I6" s="171" t="s">
        <v>59</v>
      </c>
    </row>
    <row r="7" spans="1:9" ht="15" customHeight="1">
      <c r="A7" s="8808" t="s">
        <v>9559</v>
      </c>
      <c r="B7" s="3842">
        <v>32689</v>
      </c>
      <c r="C7" s="8806" t="s">
        <v>1040</v>
      </c>
      <c r="D7" s="3839">
        <v>25</v>
      </c>
      <c r="E7" s="3839" t="s">
        <v>1182</v>
      </c>
      <c r="F7" s="3839" t="s">
        <v>684</v>
      </c>
      <c r="G7" s="3969">
        <v>15.581242599999999</v>
      </c>
      <c r="H7" s="4075">
        <f>G7*Оглавление!$B$14</f>
        <v>1480.2180469999998</v>
      </c>
      <c r="I7" s="3795">
        <f>H7-H7*$B$4/100</f>
        <v>1480.2180469999998</v>
      </c>
    </row>
    <row r="8" spans="1:9">
      <c r="A8" s="8808"/>
      <c r="B8" s="3842">
        <v>32690</v>
      </c>
      <c r="C8" s="8806"/>
      <c r="D8" s="3843">
        <v>25</v>
      </c>
      <c r="E8" s="3843" t="s">
        <v>1175</v>
      </c>
      <c r="F8" s="3843" t="s">
        <v>1041</v>
      </c>
      <c r="G8" s="3969">
        <v>21.198976399999999</v>
      </c>
      <c r="H8" s="4075">
        <f>G8*Оглавление!$B$14</f>
        <v>2013.9027579999999</v>
      </c>
      <c r="I8" s="3795">
        <f t="shared" ref="I8:I89" si="0">H8-H8*$B$4/100</f>
        <v>2013.9027579999999</v>
      </c>
    </row>
    <row r="9" spans="1:9">
      <c r="A9" s="8808"/>
      <c r="B9" s="3842">
        <v>32691</v>
      </c>
      <c r="C9" s="8806"/>
      <c r="D9" s="3843">
        <v>25</v>
      </c>
      <c r="E9" s="3844" t="s">
        <v>944</v>
      </c>
      <c r="F9" s="3843" t="s">
        <v>1042</v>
      </c>
      <c r="G9" s="3969">
        <v>29.146404700000001</v>
      </c>
      <c r="H9" s="4075">
        <f>G9*Оглавление!$B$14</f>
        <v>2768.9084465000001</v>
      </c>
      <c r="I9" s="3795">
        <f t="shared" si="0"/>
        <v>2768.9084465000001</v>
      </c>
    </row>
    <row r="10" spans="1:9">
      <c r="A10" s="8808"/>
      <c r="B10" s="3842">
        <v>34822</v>
      </c>
      <c r="C10" s="8806"/>
      <c r="D10" s="3843">
        <v>18</v>
      </c>
      <c r="E10" s="3844" t="s">
        <v>1180</v>
      </c>
      <c r="F10" s="3843" t="s">
        <v>1043</v>
      </c>
      <c r="G10" s="3969">
        <v>48.1793032</v>
      </c>
      <c r="H10" s="4075">
        <f>G10*Оглавление!$B$14</f>
        <v>4577.0338039999997</v>
      </c>
      <c r="I10" s="3795">
        <f t="shared" si="0"/>
        <v>4577.0338039999997</v>
      </c>
    </row>
    <row r="11" spans="1:9">
      <c r="A11" s="8808"/>
      <c r="B11" s="3842">
        <v>34821</v>
      </c>
      <c r="C11" s="8806"/>
      <c r="D11" s="3843">
        <v>18</v>
      </c>
      <c r="E11" s="3845" t="s">
        <v>1171</v>
      </c>
      <c r="F11" s="3843" t="s">
        <v>1044</v>
      </c>
      <c r="G11" s="3969">
        <v>64.577232300000006</v>
      </c>
      <c r="H11" s="4075">
        <f>G11*Оглавление!$B$14</f>
        <v>6134.8370685000009</v>
      </c>
      <c r="I11" s="3795">
        <f t="shared" si="0"/>
        <v>6134.8370685000009</v>
      </c>
    </row>
    <row r="12" spans="1:9">
      <c r="A12" s="8808"/>
      <c r="B12" s="3842">
        <v>34824</v>
      </c>
      <c r="C12" s="8806"/>
      <c r="D12" s="3843">
        <v>18</v>
      </c>
      <c r="E12" s="3843" t="s">
        <v>4915</v>
      </c>
      <c r="F12" s="3843" t="s">
        <v>1045</v>
      </c>
      <c r="G12" s="3969">
        <v>101.215926</v>
      </c>
      <c r="H12" s="4075">
        <f>G12*Оглавление!$B$14</f>
        <v>9615.5129699999998</v>
      </c>
      <c r="I12" s="3795">
        <f t="shared" si="0"/>
        <v>9615.5129699999998</v>
      </c>
    </row>
    <row r="13" spans="1:9">
      <c r="A13" s="8808"/>
      <c r="B13" s="3842">
        <v>36348</v>
      </c>
      <c r="C13" s="8806"/>
      <c r="D13" s="3843">
        <v>12</v>
      </c>
      <c r="E13" s="3843" t="s">
        <v>5459</v>
      </c>
      <c r="F13" s="3843" t="s">
        <v>281</v>
      </c>
      <c r="G13" s="3969">
        <v>232.06841489999999</v>
      </c>
      <c r="H13" s="4075">
        <f>G13*Оглавление!$B$14</f>
        <v>22046.499415499999</v>
      </c>
      <c r="I13" s="3795">
        <f t="shared" si="0"/>
        <v>22046.499415499999</v>
      </c>
    </row>
    <row r="14" spans="1:9">
      <c r="A14" s="8808"/>
      <c r="B14" s="3842">
        <v>34823</v>
      </c>
      <c r="C14" s="8806"/>
      <c r="D14" s="3843">
        <v>12</v>
      </c>
      <c r="E14" s="3843" t="s">
        <v>4916</v>
      </c>
      <c r="F14" s="3843" t="s">
        <v>287</v>
      </c>
      <c r="G14" s="3969">
        <v>358.947183</v>
      </c>
      <c r="H14" s="4075">
        <f>G14*Оглавление!$B$14</f>
        <v>34099.982385000003</v>
      </c>
      <c r="I14" s="3795">
        <f t="shared" si="0"/>
        <v>34099.982385000003</v>
      </c>
    </row>
    <row r="15" spans="1:9">
      <c r="A15" s="8808"/>
      <c r="B15" s="3842">
        <v>34825</v>
      </c>
      <c r="C15" s="8807"/>
      <c r="D15" s="3843">
        <v>12</v>
      </c>
      <c r="E15" s="3843" t="s">
        <v>7309</v>
      </c>
      <c r="F15" s="3843" t="s">
        <v>282</v>
      </c>
      <c r="G15" s="3969">
        <v>606.33278229999996</v>
      </c>
      <c r="H15" s="4075">
        <f>G15*Оглавление!$B$14</f>
        <v>57601.614318499996</v>
      </c>
      <c r="I15" s="3795">
        <f t="shared" si="0"/>
        <v>57601.614318499996</v>
      </c>
    </row>
    <row r="16" spans="1:9" ht="15" customHeight="1">
      <c r="A16" s="8804" t="s">
        <v>9560</v>
      </c>
      <c r="B16" s="2855">
        <v>1010012</v>
      </c>
      <c r="C16" s="8805" t="s">
        <v>1040</v>
      </c>
      <c r="D16" s="3844">
        <v>12</v>
      </c>
      <c r="E16" s="3839" t="s">
        <v>1182</v>
      </c>
      <c r="F16" s="3843" t="s">
        <v>1046</v>
      </c>
      <c r="G16" s="3969">
        <v>7.5289970000000004</v>
      </c>
      <c r="H16" s="4075">
        <f>G16*Оглавление!$B$14</f>
        <v>715.25471500000003</v>
      </c>
      <c r="I16" s="3795">
        <f t="shared" si="0"/>
        <v>715.25471500000003</v>
      </c>
    </row>
    <row r="17" spans="1:9">
      <c r="A17" s="8804"/>
      <c r="B17" s="2855">
        <v>1010034</v>
      </c>
      <c r="C17" s="8806"/>
      <c r="D17" s="3844">
        <v>12</v>
      </c>
      <c r="E17" s="3843" t="s">
        <v>1175</v>
      </c>
      <c r="F17" s="3843" t="s">
        <v>1047</v>
      </c>
      <c r="G17" s="3969">
        <v>10.2992673</v>
      </c>
      <c r="H17" s="4075">
        <f>G17*Оглавление!$B$14</f>
        <v>978.43039350000004</v>
      </c>
      <c r="I17" s="3795">
        <f t="shared" si="0"/>
        <v>978.43039350000004</v>
      </c>
    </row>
    <row r="18" spans="1:9">
      <c r="A18" s="8804"/>
      <c r="B18" s="2855">
        <v>1010100</v>
      </c>
      <c r="C18" s="8806"/>
      <c r="D18" s="3844">
        <v>12</v>
      </c>
      <c r="E18" s="3844" t="s">
        <v>944</v>
      </c>
      <c r="F18" s="3843" t="s">
        <v>1048</v>
      </c>
      <c r="G18" s="3969">
        <v>13.3924483</v>
      </c>
      <c r="H18" s="4075">
        <f>G18*Оглавление!$B$14</f>
        <v>1272.2825885</v>
      </c>
      <c r="I18" s="3795">
        <f t="shared" si="0"/>
        <v>1272.2825885</v>
      </c>
    </row>
    <row r="19" spans="1:9">
      <c r="A19" s="8804"/>
      <c r="B19" s="2855">
        <v>1010114</v>
      </c>
      <c r="C19" s="8806"/>
      <c r="D19" s="3844">
        <v>10</v>
      </c>
      <c r="E19" s="3844" t="s">
        <v>1180</v>
      </c>
      <c r="F19" s="3843" t="s">
        <v>1050</v>
      </c>
      <c r="G19" s="3969">
        <v>19.663770700000001</v>
      </c>
      <c r="H19" s="4075">
        <f>G19*Оглавление!$B$14</f>
        <v>1868.0582165000001</v>
      </c>
      <c r="I19" s="3795">
        <f t="shared" si="0"/>
        <v>1868.0582165000001</v>
      </c>
    </row>
    <row r="20" spans="1:9">
      <c r="A20" s="8804"/>
      <c r="B20" s="2855">
        <v>1010112</v>
      </c>
      <c r="C20" s="8806"/>
      <c r="D20" s="3844">
        <v>10</v>
      </c>
      <c r="E20" s="3845" t="s">
        <v>1171</v>
      </c>
      <c r="F20" s="3843" t="s">
        <v>1052</v>
      </c>
      <c r="G20" s="3969">
        <v>30.523885700000001</v>
      </c>
      <c r="H20" s="4075">
        <f>G20*Оглавление!$B$14</f>
        <v>2899.7691414999999</v>
      </c>
      <c r="I20" s="3795">
        <f t="shared" si="0"/>
        <v>2899.7691414999999</v>
      </c>
    </row>
    <row r="21" spans="1:9">
      <c r="A21" s="8804"/>
      <c r="B21" s="2855">
        <v>1010200</v>
      </c>
      <c r="C21" s="8807"/>
      <c r="D21" s="3844">
        <v>10</v>
      </c>
      <c r="E21" s="3843" t="s">
        <v>4915</v>
      </c>
      <c r="F21" s="3843" t="s">
        <v>1053</v>
      </c>
      <c r="G21" s="3969">
        <v>42.182798699999999</v>
      </c>
      <c r="H21" s="4075">
        <f>G21*Оглавление!$B$14</f>
        <v>4007.3658765</v>
      </c>
      <c r="I21" s="3795">
        <f t="shared" si="0"/>
        <v>4007.3658765</v>
      </c>
    </row>
    <row r="22" spans="1:9" ht="15" customHeight="1">
      <c r="A22" s="8808" t="s">
        <v>9561</v>
      </c>
      <c r="B22" s="3846">
        <v>27516</v>
      </c>
      <c r="C22" s="8805" t="s">
        <v>1040</v>
      </c>
      <c r="D22" s="3843">
        <v>12</v>
      </c>
      <c r="E22" s="3839" t="s">
        <v>1182</v>
      </c>
      <c r="F22" s="3843" t="s">
        <v>1054</v>
      </c>
      <c r="G22" s="3969">
        <v>11.1150494</v>
      </c>
      <c r="H22" s="4075">
        <f>G22*Оглавление!$B$14</f>
        <v>1055.929693</v>
      </c>
      <c r="I22" s="3795">
        <f t="shared" si="0"/>
        <v>1055.929693</v>
      </c>
    </row>
    <row r="23" spans="1:9">
      <c r="A23" s="8808"/>
      <c r="B23" s="3846">
        <v>27517</v>
      </c>
      <c r="C23" s="8806"/>
      <c r="D23" s="3843">
        <v>12</v>
      </c>
      <c r="E23" s="3843" t="s">
        <v>1175</v>
      </c>
      <c r="F23" s="3847" t="s">
        <v>1055</v>
      </c>
      <c r="G23" s="3969">
        <v>15.448894299999999</v>
      </c>
      <c r="H23" s="4075">
        <f>G23*Оглавление!$B$14</f>
        <v>1467.6449585</v>
      </c>
      <c r="I23" s="3795">
        <f t="shared" si="0"/>
        <v>1467.6449585</v>
      </c>
    </row>
    <row r="24" spans="1:9">
      <c r="A24" s="8808"/>
      <c r="B24" s="3846">
        <v>26099</v>
      </c>
      <c r="C24" s="8806"/>
      <c r="D24" s="3843">
        <v>12</v>
      </c>
      <c r="E24" s="3844" t="s">
        <v>944</v>
      </c>
      <c r="F24" s="3847" t="s">
        <v>1050</v>
      </c>
      <c r="G24" s="3969">
        <v>20.2756106</v>
      </c>
      <c r="H24" s="4075">
        <f>G24*Оглавление!$B$14</f>
        <v>1926.1830070000001</v>
      </c>
      <c r="I24" s="3795">
        <f t="shared" si="0"/>
        <v>1926.1830070000001</v>
      </c>
    </row>
    <row r="25" spans="1:9">
      <c r="A25" s="8808"/>
      <c r="B25" s="3846">
        <v>26100</v>
      </c>
      <c r="C25" s="8806"/>
      <c r="D25" s="3843">
        <v>10</v>
      </c>
      <c r="E25" s="3844" t="s">
        <v>1180</v>
      </c>
      <c r="F25" s="3847" t="s">
        <v>1042</v>
      </c>
      <c r="G25" s="3969">
        <v>30.9317834</v>
      </c>
      <c r="H25" s="4075">
        <f>G25*Оглавление!$B$14</f>
        <v>2938.5194230000002</v>
      </c>
      <c r="I25" s="3795">
        <f t="shared" si="0"/>
        <v>2938.5194230000002</v>
      </c>
    </row>
    <row r="26" spans="1:9">
      <c r="A26" s="8808"/>
      <c r="B26" s="3846">
        <v>27518</v>
      </c>
      <c r="C26" s="8806"/>
      <c r="D26" s="3843">
        <v>10</v>
      </c>
      <c r="E26" s="3845" t="s">
        <v>1171</v>
      </c>
      <c r="F26" s="3847" t="s">
        <v>1056</v>
      </c>
      <c r="G26" s="3969">
        <v>46.516643600000002</v>
      </c>
      <c r="H26" s="4075">
        <f>G26*Оглавление!$B$14</f>
        <v>4419.081142</v>
      </c>
      <c r="I26" s="3795">
        <f t="shared" si="0"/>
        <v>4419.081142</v>
      </c>
    </row>
    <row r="27" spans="1:9">
      <c r="A27" s="8808"/>
      <c r="B27" s="3846">
        <v>28574</v>
      </c>
      <c r="C27" s="8806"/>
      <c r="D27" s="3843">
        <v>10</v>
      </c>
      <c r="E27" s="3843" t="s">
        <v>4915</v>
      </c>
      <c r="F27" s="3847" t="s">
        <v>1057</v>
      </c>
      <c r="G27" s="3969">
        <v>64.599842300000006</v>
      </c>
      <c r="H27" s="4075">
        <f>G27*Оглавление!$B$14</f>
        <v>6136.9850185000005</v>
      </c>
      <c r="I27" s="3795">
        <f t="shared" si="0"/>
        <v>6136.9850185000005</v>
      </c>
    </row>
    <row r="28" spans="1:9">
      <c r="A28" s="8808"/>
      <c r="B28" s="3846">
        <v>28767</v>
      </c>
      <c r="C28" s="8806"/>
      <c r="D28" s="3843">
        <v>8</v>
      </c>
      <c r="E28" s="3843" t="s">
        <v>5459</v>
      </c>
      <c r="F28" s="3847" t="s">
        <v>911</v>
      </c>
      <c r="G28" s="3969">
        <v>117.795706</v>
      </c>
      <c r="H28" s="4075">
        <f>G28*Оглавление!$B$14</f>
        <v>11190.592069999999</v>
      </c>
      <c r="I28" s="3795">
        <f t="shared" si="0"/>
        <v>11190.592069999999</v>
      </c>
    </row>
    <row r="29" spans="1:9">
      <c r="A29" s="8808"/>
      <c r="B29" s="3846">
        <v>22450</v>
      </c>
      <c r="C29" s="8806"/>
      <c r="D29" s="3843">
        <v>8</v>
      </c>
      <c r="E29" s="3843" t="s">
        <v>4916</v>
      </c>
      <c r="F29" s="3847" t="s">
        <v>1058</v>
      </c>
      <c r="G29" s="3969">
        <v>166.47077999999999</v>
      </c>
      <c r="H29" s="4075">
        <f>G29*Оглавление!$B$14</f>
        <v>15814.724099999999</v>
      </c>
      <c r="I29" s="3795">
        <f t="shared" si="0"/>
        <v>15814.724099999999</v>
      </c>
    </row>
    <row r="30" spans="1:9">
      <c r="A30" s="8808"/>
      <c r="B30" s="3846">
        <v>22453</v>
      </c>
      <c r="C30" s="8807"/>
      <c r="D30" s="3843">
        <v>8</v>
      </c>
      <c r="E30" s="3843" t="s">
        <v>4917</v>
      </c>
      <c r="F30" s="3847" t="s">
        <v>1060</v>
      </c>
      <c r="G30" s="3969">
        <v>284.98028369999997</v>
      </c>
      <c r="H30" s="4075">
        <f>G30*Оглавление!$B$14</f>
        <v>27073.126951499999</v>
      </c>
      <c r="I30" s="3795">
        <f t="shared" si="0"/>
        <v>27073.126951499999</v>
      </c>
    </row>
    <row r="31" spans="1:9" ht="15" customHeight="1">
      <c r="A31" s="8808" t="s">
        <v>9562</v>
      </c>
      <c r="B31" s="3844">
        <v>36349</v>
      </c>
      <c r="C31" s="8805"/>
      <c r="D31" s="3848"/>
      <c r="E31" s="3839" t="s">
        <v>1182</v>
      </c>
      <c r="F31" s="3843" t="s">
        <v>1061</v>
      </c>
      <c r="G31" s="3969">
        <v>1.5295936319999999</v>
      </c>
      <c r="H31" s="4075">
        <f>G31*Оглавление!$B$14</f>
        <v>145.31139503999998</v>
      </c>
      <c r="I31" s="3795">
        <f t="shared" si="0"/>
        <v>145.31139503999998</v>
      </c>
    </row>
    <row r="32" spans="1:9">
      <c r="A32" s="8808"/>
      <c r="B32" s="3844">
        <v>36350</v>
      </c>
      <c r="C32" s="8806"/>
      <c r="D32" s="3848"/>
      <c r="E32" s="3843" t="s">
        <v>1175</v>
      </c>
      <c r="F32" s="3843" t="s">
        <v>1062</v>
      </c>
      <c r="G32" s="3969">
        <v>1.69954848</v>
      </c>
      <c r="H32" s="4075">
        <f>G32*Оглавление!$B$14</f>
        <v>161.45710560000001</v>
      </c>
      <c r="I32" s="3795">
        <f t="shared" si="0"/>
        <v>161.45710560000001</v>
      </c>
    </row>
    <row r="33" spans="1:9">
      <c r="A33" s="8808"/>
      <c r="B33" s="3844">
        <v>36351</v>
      </c>
      <c r="C33" s="8806"/>
      <c r="D33" s="3848"/>
      <c r="E33" s="3844" t="s">
        <v>944</v>
      </c>
      <c r="F33" s="3843" t="s">
        <v>1063</v>
      </c>
      <c r="G33" s="3969">
        <v>1.954480752</v>
      </c>
      <c r="H33" s="4075">
        <f>G33*Оглавление!$B$14</f>
        <v>185.67567144</v>
      </c>
      <c r="I33" s="3795">
        <f t="shared" si="0"/>
        <v>185.67567144</v>
      </c>
    </row>
    <row r="34" spans="1:9">
      <c r="A34" s="8808"/>
      <c r="B34" s="3849" t="s">
        <v>9563</v>
      </c>
      <c r="C34" s="8806"/>
      <c r="D34" s="3848"/>
      <c r="E34" s="3844" t="s">
        <v>1180</v>
      </c>
      <c r="F34" s="3843" t="s">
        <v>441</v>
      </c>
      <c r="G34" s="3969">
        <v>2.585741616</v>
      </c>
      <c r="H34" s="4075">
        <f>G34*Оглавление!$B$14</f>
        <v>245.64545351999999</v>
      </c>
      <c r="I34" s="3795">
        <f t="shared" si="0"/>
        <v>245.64545351999999</v>
      </c>
    </row>
    <row r="35" spans="1:9">
      <c r="A35" s="8808"/>
      <c r="B35" s="3849" t="s">
        <v>9564</v>
      </c>
      <c r="C35" s="8806"/>
      <c r="D35" s="3848"/>
      <c r="E35" s="3845" t="s">
        <v>1171</v>
      </c>
      <c r="F35" s="3843" t="s">
        <v>1064</v>
      </c>
      <c r="G35" s="3969">
        <v>3.301979904</v>
      </c>
      <c r="H35" s="4075">
        <f>G35*Оглавление!$B$14</f>
        <v>313.68809088</v>
      </c>
      <c r="I35" s="3795">
        <f t="shared" si="0"/>
        <v>313.68809088</v>
      </c>
    </row>
    <row r="36" spans="1:9">
      <c r="A36" s="8808"/>
      <c r="B36" s="3849" t="s">
        <v>9565</v>
      </c>
      <c r="C36" s="8806"/>
      <c r="D36" s="3848"/>
      <c r="E36" s="3843" t="s">
        <v>4915</v>
      </c>
      <c r="F36" s="3843" t="s">
        <v>1065</v>
      </c>
      <c r="G36" s="3969">
        <v>4.3824071519999999</v>
      </c>
      <c r="H36" s="4075">
        <f>G36*Оглавление!$B$14</f>
        <v>416.32867943999997</v>
      </c>
      <c r="I36" s="3795">
        <f t="shared" si="0"/>
        <v>416.32867943999997</v>
      </c>
    </row>
    <row r="37" spans="1:9">
      <c r="A37" s="8808"/>
      <c r="B37" s="3849" t="s">
        <v>9566</v>
      </c>
      <c r="C37" s="8806"/>
      <c r="D37" s="3848"/>
      <c r="E37" s="3843" t="s">
        <v>5459</v>
      </c>
      <c r="F37" s="3843" t="s">
        <v>1066</v>
      </c>
      <c r="G37" s="3969">
        <v>8.2428101280000003</v>
      </c>
      <c r="H37" s="4075">
        <f>G37*Оглавление!$B$14</f>
        <v>783.06696216</v>
      </c>
      <c r="I37" s="3795">
        <f t="shared" si="0"/>
        <v>783.06696216</v>
      </c>
    </row>
    <row r="38" spans="1:9">
      <c r="A38" s="8808"/>
      <c r="B38" s="3844">
        <v>102</v>
      </c>
      <c r="C38" s="8806"/>
      <c r="D38" s="3848"/>
      <c r="E38" s="3843" t="s">
        <v>4916</v>
      </c>
      <c r="F38" s="3843" t="s">
        <v>1067</v>
      </c>
      <c r="G38" s="3969">
        <v>10.039475663999999</v>
      </c>
      <c r="H38" s="4075">
        <f>G38*Оглавление!$B$14</f>
        <v>953.75018807999993</v>
      </c>
      <c r="I38" s="3795">
        <f t="shared" si="0"/>
        <v>953.75018807999993</v>
      </c>
    </row>
    <row r="39" spans="1:9">
      <c r="A39" s="8808"/>
      <c r="B39" s="3844">
        <v>36352</v>
      </c>
      <c r="C39" s="8807"/>
      <c r="D39" s="3848"/>
      <c r="E39" s="3843" t="s">
        <v>4917</v>
      </c>
      <c r="F39" s="3843" t="s">
        <v>318</v>
      </c>
      <c r="G39" s="3969">
        <v>13.693504896</v>
      </c>
      <c r="H39" s="4075">
        <f>G39*Оглавление!$B$14</f>
        <v>1300.8829651200001</v>
      </c>
      <c r="I39" s="3795">
        <f t="shared" si="0"/>
        <v>1300.8829651200001</v>
      </c>
    </row>
    <row r="40" spans="1:9" ht="15" customHeight="1">
      <c r="A40" s="8808" t="s">
        <v>9567</v>
      </c>
      <c r="B40" s="3844">
        <v>1040012</v>
      </c>
      <c r="C40" s="8805" t="s">
        <v>1079</v>
      </c>
      <c r="D40" s="3843" t="s">
        <v>330</v>
      </c>
      <c r="E40" s="3839" t="s">
        <v>1182</v>
      </c>
      <c r="F40" s="3843" t="s">
        <v>290</v>
      </c>
      <c r="G40" s="3969">
        <v>28.7990353</v>
      </c>
      <c r="H40" s="4075">
        <f>G40*Оглавление!$B$14</f>
        <v>2735.9083535</v>
      </c>
      <c r="I40" s="3795">
        <f t="shared" si="0"/>
        <v>2735.9083535</v>
      </c>
    </row>
    <row r="41" spans="1:9">
      <c r="A41" s="8808"/>
      <c r="B41" s="3844">
        <v>1040034</v>
      </c>
      <c r="C41" s="8806"/>
      <c r="D41" s="3843" t="s">
        <v>330</v>
      </c>
      <c r="E41" s="3843" t="s">
        <v>1175</v>
      </c>
      <c r="F41" s="3843" t="s">
        <v>3497</v>
      </c>
      <c r="G41" s="3969">
        <v>35.938488599999999</v>
      </c>
      <c r="H41" s="4075">
        <f>G41*Оглавление!$B$14</f>
        <v>3414.1564170000001</v>
      </c>
      <c r="I41" s="3795">
        <f t="shared" si="0"/>
        <v>3414.1564170000001</v>
      </c>
    </row>
    <row r="42" spans="1:9">
      <c r="A42" s="8808"/>
      <c r="B42" s="3844">
        <v>1040100</v>
      </c>
      <c r="C42" s="8806"/>
      <c r="D42" s="3843" t="s">
        <v>330</v>
      </c>
      <c r="E42" s="3844" t="s">
        <v>944</v>
      </c>
      <c r="F42" s="3843" t="s">
        <v>788</v>
      </c>
      <c r="G42" s="3969">
        <v>48.940302600000003</v>
      </c>
      <c r="H42" s="4075">
        <f>G42*Оглавление!$B$14</f>
        <v>4649.3287470000005</v>
      </c>
      <c r="I42" s="3795">
        <f t="shared" si="0"/>
        <v>4649.3287470000005</v>
      </c>
    </row>
    <row r="43" spans="1:9">
      <c r="A43" s="8808"/>
      <c r="B43" s="3844">
        <v>1040114</v>
      </c>
      <c r="C43" s="8806"/>
      <c r="D43" s="3843" t="s">
        <v>3496</v>
      </c>
      <c r="E43" s="3844" t="s">
        <v>1180</v>
      </c>
      <c r="F43" s="3843" t="s">
        <v>3498</v>
      </c>
      <c r="G43" s="3969">
        <v>68.113316600000005</v>
      </c>
      <c r="H43" s="4075">
        <f>G43*Оглавление!$B$14</f>
        <v>6470.765077</v>
      </c>
      <c r="I43" s="3795">
        <f t="shared" si="0"/>
        <v>6470.765077</v>
      </c>
    </row>
    <row r="44" spans="1:9">
      <c r="A44" s="8808"/>
      <c r="B44" s="3844">
        <v>1040112</v>
      </c>
      <c r="C44" s="8806"/>
      <c r="D44" s="3843" t="s">
        <v>3496</v>
      </c>
      <c r="E44" s="3845" t="s">
        <v>1171</v>
      </c>
      <c r="F44" s="3843" t="s">
        <v>1135</v>
      </c>
      <c r="G44" s="3969">
        <v>83.342973700000002</v>
      </c>
      <c r="H44" s="4075">
        <f>G44*Оглавление!$B$14</f>
        <v>7917.5825015</v>
      </c>
      <c r="I44" s="3795">
        <f t="shared" si="0"/>
        <v>7917.5825015</v>
      </c>
    </row>
    <row r="45" spans="1:9">
      <c r="A45" s="8808"/>
      <c r="B45" s="3844">
        <v>1040200</v>
      </c>
      <c r="C45" s="8807"/>
      <c r="D45" s="3843" t="s">
        <v>3496</v>
      </c>
      <c r="E45" s="3843" t="s">
        <v>4915</v>
      </c>
      <c r="F45" s="3843" t="s">
        <v>327</v>
      </c>
      <c r="G45" s="3969">
        <v>128.7868526</v>
      </c>
      <c r="H45" s="4075">
        <f>G45*Оглавление!$B$14</f>
        <v>12234.750997000001</v>
      </c>
      <c r="I45" s="3795">
        <f t="shared" si="0"/>
        <v>12234.750997000001</v>
      </c>
    </row>
    <row r="46" spans="1:9" ht="15" customHeight="1">
      <c r="A46" s="8808" t="s">
        <v>9568</v>
      </c>
      <c r="B46" s="3844">
        <v>1070012</v>
      </c>
      <c r="C46" s="8805"/>
      <c r="D46" s="3843"/>
      <c r="E46" s="3839" t="s">
        <v>1182</v>
      </c>
      <c r="F46" s="3843" t="s">
        <v>3499</v>
      </c>
      <c r="G46" s="3970">
        <v>0.92261203199999997</v>
      </c>
      <c r="H46" s="4075">
        <f>G46*Оглавление!$B$14</f>
        <v>87.648143039999994</v>
      </c>
      <c r="I46" s="3795">
        <f t="shared" si="0"/>
        <v>87.648143039999994</v>
      </c>
    </row>
    <row r="47" spans="1:9">
      <c r="A47" s="8808"/>
      <c r="B47" s="3844">
        <v>1070034</v>
      </c>
      <c r="C47" s="8806"/>
      <c r="D47" s="3843"/>
      <c r="E47" s="3843" t="s">
        <v>1175</v>
      </c>
      <c r="F47" s="3843" t="s">
        <v>3500</v>
      </c>
      <c r="G47" s="3970">
        <v>1.0318687200000001</v>
      </c>
      <c r="H47" s="4075">
        <f>G47*Оглавление!$B$14</f>
        <v>98.027528400000008</v>
      </c>
      <c r="I47" s="3795">
        <f t="shared" si="0"/>
        <v>98.027528400000008</v>
      </c>
    </row>
    <row r="48" spans="1:9">
      <c r="A48" s="8808"/>
      <c r="B48" s="3844">
        <v>1070100</v>
      </c>
      <c r="C48" s="8806"/>
      <c r="D48" s="3843"/>
      <c r="E48" s="3844" t="s">
        <v>944</v>
      </c>
      <c r="F48" s="3843" t="s">
        <v>3501</v>
      </c>
      <c r="G48" s="3970">
        <v>1.165404672</v>
      </c>
      <c r="H48" s="4075">
        <f>G48*Оглавление!$B$14</f>
        <v>110.71344384</v>
      </c>
      <c r="I48" s="3795">
        <f t="shared" si="0"/>
        <v>110.71344384</v>
      </c>
    </row>
    <row r="49" spans="1:9">
      <c r="A49" s="8808"/>
      <c r="B49" s="3844">
        <v>1070114</v>
      </c>
      <c r="C49" s="8806"/>
      <c r="D49" s="3843"/>
      <c r="E49" s="3844" t="s">
        <v>1180</v>
      </c>
      <c r="F49" s="3843" t="s">
        <v>1063</v>
      </c>
      <c r="G49" s="3970">
        <v>1.7845259039999999</v>
      </c>
      <c r="H49" s="4075">
        <f>G49*Оглавление!$B$14</f>
        <v>169.52996087999998</v>
      </c>
      <c r="I49" s="3795">
        <f t="shared" si="0"/>
        <v>169.52996087999998</v>
      </c>
    </row>
    <row r="50" spans="1:9">
      <c r="A50" s="8808"/>
      <c r="B50" s="3844">
        <v>1070112</v>
      </c>
      <c r="C50" s="8806"/>
      <c r="D50" s="3843"/>
      <c r="E50" s="3845" t="s">
        <v>1171</v>
      </c>
      <c r="F50" s="3843" t="s">
        <v>1080</v>
      </c>
      <c r="G50" s="3970">
        <v>2.658579408</v>
      </c>
      <c r="H50" s="4075">
        <f>G50*Оглавление!$B$14</f>
        <v>252.56504376000001</v>
      </c>
      <c r="I50" s="3795">
        <f t="shared" si="0"/>
        <v>252.56504376000001</v>
      </c>
    </row>
    <row r="51" spans="1:9">
      <c r="A51" s="8808"/>
      <c r="B51" s="3844">
        <v>1070200</v>
      </c>
      <c r="C51" s="8807"/>
      <c r="D51" s="3843"/>
      <c r="E51" s="3843" t="s">
        <v>4915</v>
      </c>
      <c r="F51" s="3843" t="s">
        <v>1050</v>
      </c>
      <c r="G51" s="3970">
        <v>3.76328592</v>
      </c>
      <c r="H51" s="4075">
        <f>G51*Оглавление!$B$14</f>
        <v>357.51216240000002</v>
      </c>
      <c r="I51" s="3795">
        <f t="shared" si="0"/>
        <v>357.51216240000002</v>
      </c>
    </row>
    <row r="52" spans="1:9" ht="15" customHeight="1">
      <c r="A52" s="8808" t="s">
        <v>9569</v>
      </c>
      <c r="B52" s="3849">
        <v>1080012</v>
      </c>
      <c r="C52" s="8805" t="s">
        <v>1040</v>
      </c>
      <c r="D52" s="3843" t="s">
        <v>3493</v>
      </c>
      <c r="E52" s="3839" t="s">
        <v>1182</v>
      </c>
      <c r="F52" s="3843" t="s">
        <v>3494</v>
      </c>
      <c r="G52" s="3969">
        <v>9.6024536999999999</v>
      </c>
      <c r="H52" s="4075">
        <f>G52*Оглавление!$B$14</f>
        <v>912.23310149999998</v>
      </c>
      <c r="I52" s="3795">
        <f t="shared" si="0"/>
        <v>912.23310149999998</v>
      </c>
    </row>
    <row r="53" spans="1:9">
      <c r="A53" s="8808"/>
      <c r="B53" s="3849" t="s">
        <v>9570</v>
      </c>
      <c r="C53" s="8806"/>
      <c r="D53" s="3843" t="s">
        <v>3493</v>
      </c>
      <c r="E53" s="3843" t="s">
        <v>1175</v>
      </c>
      <c r="F53" s="3843" t="s">
        <v>3495</v>
      </c>
      <c r="G53" s="4075">
        <v>12.56</v>
      </c>
      <c r="H53" s="4075">
        <f>G53*Оглавление!$B$14</f>
        <v>1193.2</v>
      </c>
      <c r="I53" s="3795">
        <f t="shared" si="0"/>
        <v>1193.2</v>
      </c>
    </row>
    <row r="54" spans="1:9">
      <c r="A54" s="8808"/>
      <c r="B54" s="3849" t="s">
        <v>9571</v>
      </c>
      <c r="C54" s="8806"/>
      <c r="D54" s="3843" t="s">
        <v>3493</v>
      </c>
      <c r="E54" s="3844" t="s">
        <v>944</v>
      </c>
      <c r="F54" s="3843" t="s">
        <v>1041</v>
      </c>
      <c r="G54" s="4075">
        <v>15.64</v>
      </c>
      <c r="H54" s="4075">
        <f>G54*Оглавление!$B$14</f>
        <v>1485.8</v>
      </c>
      <c r="I54" s="3795">
        <f t="shared" si="0"/>
        <v>1485.8</v>
      </c>
    </row>
    <row r="55" spans="1:9">
      <c r="A55" s="8808"/>
      <c r="B55" s="3844">
        <v>47205</v>
      </c>
      <c r="C55" s="8806"/>
      <c r="D55" s="3843" t="s">
        <v>3476</v>
      </c>
      <c r="E55" s="3844" t="s">
        <v>1180</v>
      </c>
      <c r="F55" s="3843" t="s">
        <v>1091</v>
      </c>
      <c r="G55" s="3969">
        <v>22.5870043</v>
      </c>
      <c r="H55" s="4075">
        <f>G55*Оглавление!$B$14</f>
        <v>2145.7654084999999</v>
      </c>
      <c r="I55" s="3795">
        <f t="shared" si="0"/>
        <v>2145.7654084999999</v>
      </c>
    </row>
    <row r="56" spans="1:9">
      <c r="A56" s="8808"/>
      <c r="B56" s="3844">
        <v>47204</v>
      </c>
      <c r="C56" s="8806"/>
      <c r="D56" s="3843" t="s">
        <v>3476</v>
      </c>
      <c r="E56" s="3845" t="s">
        <v>1171</v>
      </c>
      <c r="F56" s="3843" t="s">
        <v>1043</v>
      </c>
      <c r="G56" s="3969">
        <v>32.682316100000001</v>
      </c>
      <c r="H56" s="4075">
        <f>G56*Оглавление!$B$14</f>
        <v>3104.8200295000001</v>
      </c>
      <c r="I56" s="3795">
        <f t="shared" si="0"/>
        <v>3104.8200295000001</v>
      </c>
    </row>
    <row r="57" spans="1:9" ht="15" customHeight="1">
      <c r="A57" s="8808" t="s">
        <v>9572</v>
      </c>
      <c r="B57" s="3842">
        <v>28768</v>
      </c>
      <c r="C57" s="8805" t="s">
        <v>1068</v>
      </c>
      <c r="D57" s="3844">
        <v>12</v>
      </c>
      <c r="E57" s="3839" t="s">
        <v>1182</v>
      </c>
      <c r="F57" s="3847" t="s">
        <v>1069</v>
      </c>
      <c r="G57" s="3969">
        <v>15.6467983</v>
      </c>
      <c r="H57" s="4075">
        <f>G57*Оглавление!$B$14</f>
        <v>1486.4458385</v>
      </c>
      <c r="I57" s="3795">
        <f t="shared" si="0"/>
        <v>1486.4458385</v>
      </c>
    </row>
    <row r="58" spans="1:9">
      <c r="A58" s="8808"/>
      <c r="B58" s="3842">
        <v>28769</v>
      </c>
      <c r="C58" s="8806"/>
      <c r="D58" s="3844">
        <v>12</v>
      </c>
      <c r="E58" s="3843" t="s">
        <v>1175</v>
      </c>
      <c r="F58" s="3847" t="s">
        <v>820</v>
      </c>
      <c r="G58" s="3969">
        <v>21.691196099999999</v>
      </c>
      <c r="H58" s="4075">
        <f>G58*Оглавление!$B$14</f>
        <v>2060.6636294999998</v>
      </c>
      <c r="I58" s="3795">
        <f t="shared" si="0"/>
        <v>2060.6636294999998</v>
      </c>
    </row>
    <row r="59" spans="1:9">
      <c r="A59" s="8808"/>
      <c r="B59" s="3842">
        <v>27465</v>
      </c>
      <c r="C59" s="8806"/>
      <c r="D59" s="3844">
        <v>12</v>
      </c>
      <c r="E59" s="3844" t="s">
        <v>944</v>
      </c>
      <c r="F59" s="3847" t="s">
        <v>1070</v>
      </c>
      <c r="G59" s="3969">
        <v>32.577458900000003</v>
      </c>
      <c r="H59" s="4075">
        <f>G59*Оглавление!$B$14</f>
        <v>3094.8585955000003</v>
      </c>
      <c r="I59" s="3795">
        <f t="shared" si="0"/>
        <v>3094.8585955000003</v>
      </c>
    </row>
    <row r="60" spans="1:9">
      <c r="A60" s="8808"/>
      <c r="B60" s="3842">
        <v>14860</v>
      </c>
      <c r="C60" s="8806"/>
      <c r="D60" s="3844">
        <v>10</v>
      </c>
      <c r="E60" s="3844" t="s">
        <v>1180</v>
      </c>
      <c r="F60" s="3847" t="s">
        <v>326</v>
      </c>
      <c r="G60" s="3969">
        <v>48.104703499999999</v>
      </c>
      <c r="H60" s="4075">
        <f>G60*Оглавление!$B$14</f>
        <v>4569.9468324999998</v>
      </c>
      <c r="I60" s="3795">
        <f t="shared" si="0"/>
        <v>4569.9468324999998</v>
      </c>
    </row>
    <row r="61" spans="1:9">
      <c r="A61" s="8808"/>
      <c r="B61" s="3842">
        <v>12980</v>
      </c>
      <c r="C61" s="8806"/>
      <c r="D61" s="3844">
        <v>10</v>
      </c>
      <c r="E61" s="3845" t="s">
        <v>1171</v>
      </c>
      <c r="F61" s="3847" t="s">
        <v>988</v>
      </c>
      <c r="G61" s="3969">
        <v>62.651645000000002</v>
      </c>
      <c r="H61" s="4075">
        <f>G61*Оглавление!$B$14</f>
        <v>5951.9062750000003</v>
      </c>
      <c r="I61" s="3795">
        <f t="shared" si="0"/>
        <v>5951.9062750000003</v>
      </c>
    </row>
    <row r="62" spans="1:9">
      <c r="A62" s="8808"/>
      <c r="B62" s="3842">
        <v>12981</v>
      </c>
      <c r="C62" s="8806"/>
      <c r="D62" s="3844">
        <v>10</v>
      </c>
      <c r="E62" s="3843" t="s">
        <v>4915</v>
      </c>
      <c r="F62" s="3847" t="s">
        <v>1045</v>
      </c>
      <c r="G62" s="3969">
        <v>84.113203299999995</v>
      </c>
      <c r="H62" s="4075">
        <f>G62*Оглавление!$B$14</f>
        <v>7990.7543134999996</v>
      </c>
      <c r="I62" s="3795">
        <f t="shared" si="0"/>
        <v>7990.7543134999996</v>
      </c>
    </row>
    <row r="63" spans="1:9">
      <c r="A63" s="8808"/>
      <c r="B63" s="2856" t="s">
        <v>13840</v>
      </c>
      <c r="C63" s="8806"/>
      <c r="D63" s="3844">
        <v>8</v>
      </c>
      <c r="E63" s="3843" t="s">
        <v>7308</v>
      </c>
      <c r="F63" s="3847" t="s">
        <v>1058</v>
      </c>
      <c r="G63" s="3969">
        <v>173.77560550000001</v>
      </c>
      <c r="H63" s="4075">
        <f>G63*Оглавление!$B$14</f>
        <v>16508.682522499999</v>
      </c>
      <c r="I63" s="3795">
        <f t="shared" si="0"/>
        <v>16508.682522499999</v>
      </c>
    </row>
    <row r="64" spans="1:9">
      <c r="A64" s="8808"/>
      <c r="B64" s="2856" t="s">
        <v>13841</v>
      </c>
      <c r="C64" s="8806"/>
      <c r="D64" s="3844">
        <v>8</v>
      </c>
      <c r="E64" s="3843" t="s">
        <v>7310</v>
      </c>
      <c r="F64" s="3847" t="s">
        <v>303</v>
      </c>
      <c r="G64" s="4075">
        <v>226.82</v>
      </c>
      <c r="H64" s="4075">
        <f>G64*Оглавление!$B$14</f>
        <v>21547.899999999998</v>
      </c>
      <c r="I64" s="3795">
        <f t="shared" si="0"/>
        <v>21547.899999999998</v>
      </c>
    </row>
    <row r="65" spans="1:9">
      <c r="A65" s="8808"/>
      <c r="B65" s="2856" t="s">
        <v>13842</v>
      </c>
      <c r="C65" s="8807"/>
      <c r="D65" s="3844">
        <v>8</v>
      </c>
      <c r="E65" s="3843" t="s">
        <v>7309</v>
      </c>
      <c r="F65" s="3847" t="s">
        <v>328</v>
      </c>
      <c r="G65" s="4075">
        <v>428.15</v>
      </c>
      <c r="H65" s="4075">
        <f>G65*Оглавление!$B$14</f>
        <v>40674.25</v>
      </c>
      <c r="I65" s="3795">
        <f t="shared" si="0"/>
        <v>40674.25</v>
      </c>
    </row>
    <row r="66" spans="1:9" ht="15" customHeight="1">
      <c r="A66" s="8808" t="s">
        <v>9573</v>
      </c>
      <c r="B66" s="3846">
        <v>26129</v>
      </c>
      <c r="C66" s="8805" t="s">
        <v>1040</v>
      </c>
      <c r="D66" s="3844">
        <v>20</v>
      </c>
      <c r="E66" s="3839" t="s">
        <v>1182</v>
      </c>
      <c r="F66" s="3847" t="s">
        <v>1071</v>
      </c>
      <c r="G66" s="3969">
        <v>7.7127797249999999</v>
      </c>
      <c r="H66" s="4075">
        <f>G66*Оглавление!$B$14</f>
        <v>732.71407387499994</v>
      </c>
      <c r="I66" s="3795">
        <f t="shared" si="0"/>
        <v>732.71407387499994</v>
      </c>
    </row>
    <row r="67" spans="1:9">
      <c r="A67" s="8808"/>
      <c r="B67" s="3846">
        <v>27521</v>
      </c>
      <c r="C67" s="8806"/>
      <c r="D67" s="3844">
        <v>20</v>
      </c>
      <c r="E67" s="3843" t="s">
        <v>1175</v>
      </c>
      <c r="F67" s="3847" t="s">
        <v>477</v>
      </c>
      <c r="G67" s="3969">
        <v>13.366270575</v>
      </c>
      <c r="H67" s="4075">
        <f>G67*Оглавление!$B$14</f>
        <v>1269.7957046249999</v>
      </c>
      <c r="I67" s="3795">
        <f t="shared" si="0"/>
        <v>1269.7957046249999</v>
      </c>
    </row>
    <row r="68" spans="1:9">
      <c r="A68" s="8808"/>
      <c r="B68" s="3846">
        <v>12164</v>
      </c>
      <c r="C68" s="8806"/>
      <c r="D68" s="3844">
        <v>20</v>
      </c>
      <c r="E68" s="3844" t="s">
        <v>944</v>
      </c>
      <c r="F68" s="3847" t="s">
        <v>823</v>
      </c>
      <c r="G68" s="3969">
        <v>20.949145874999999</v>
      </c>
      <c r="H68" s="4075">
        <f>G68*Оглавление!$B$14</f>
        <v>1990.168858125</v>
      </c>
      <c r="I68" s="3795">
        <f t="shared" si="0"/>
        <v>1990.168858125</v>
      </c>
    </row>
    <row r="69" spans="1:9">
      <c r="A69" s="8808"/>
      <c r="B69" s="3846">
        <v>26131</v>
      </c>
      <c r="C69" s="8806"/>
      <c r="D69" s="3844">
        <v>20</v>
      </c>
      <c r="E69" s="3844" t="s">
        <v>1180</v>
      </c>
      <c r="F69" s="3847" t="s">
        <v>313</v>
      </c>
      <c r="G69" s="3969">
        <v>31.321410225000001</v>
      </c>
      <c r="H69" s="4075">
        <f>G69*Оглавление!$B$14</f>
        <v>2975.533971375</v>
      </c>
      <c r="I69" s="3795">
        <f t="shared" si="0"/>
        <v>2975.533971375</v>
      </c>
    </row>
    <row r="70" spans="1:9">
      <c r="A70" s="8808"/>
      <c r="B70" s="3850" t="s">
        <v>9574</v>
      </c>
      <c r="C70" s="8806"/>
      <c r="D70" s="3844">
        <v>20</v>
      </c>
      <c r="E70" s="3845" t="s">
        <v>1171</v>
      </c>
      <c r="F70" s="3847" t="s">
        <v>1057</v>
      </c>
      <c r="G70" s="3969">
        <v>42.972619200000004</v>
      </c>
      <c r="H70" s="4075">
        <f>G70*Оглавление!$B$14</f>
        <v>4082.3988240000003</v>
      </c>
      <c r="I70" s="3795">
        <f t="shared" si="0"/>
        <v>4082.3988240000003</v>
      </c>
    </row>
    <row r="71" spans="1:9">
      <c r="A71" s="8808"/>
      <c r="B71" s="3850" t="s">
        <v>9575</v>
      </c>
      <c r="C71" s="8806"/>
      <c r="D71" s="3844">
        <v>20</v>
      </c>
      <c r="E71" s="3843" t="s">
        <v>4915</v>
      </c>
      <c r="F71" s="3847" t="s">
        <v>1072</v>
      </c>
      <c r="G71" s="3969">
        <v>76.391492625000012</v>
      </c>
      <c r="H71" s="4075">
        <f>G71*Оглавление!$B$14</f>
        <v>7257.1917993750012</v>
      </c>
      <c r="I71" s="3795">
        <f t="shared" si="0"/>
        <v>7257.1917993750012</v>
      </c>
    </row>
    <row r="72" spans="1:9">
      <c r="A72" s="8808"/>
      <c r="B72" s="3846">
        <v>27522</v>
      </c>
      <c r="C72" s="8806"/>
      <c r="D72" s="3844">
        <v>20</v>
      </c>
      <c r="E72" s="3843" t="s">
        <v>5459</v>
      </c>
      <c r="F72" s="3847" t="s">
        <v>303</v>
      </c>
      <c r="G72" s="3969">
        <v>139.34126377499999</v>
      </c>
      <c r="H72" s="4075">
        <f>G72*Оглавление!$B$14</f>
        <v>13237.420058624999</v>
      </c>
      <c r="I72" s="3795">
        <f t="shared" si="0"/>
        <v>13237.420058624999</v>
      </c>
    </row>
    <row r="73" spans="1:9">
      <c r="A73" s="8808"/>
      <c r="B73" s="3846">
        <v>27523</v>
      </c>
      <c r="C73" s="8806"/>
      <c r="D73" s="3844">
        <v>16</v>
      </c>
      <c r="E73" s="3843" t="s">
        <v>4916</v>
      </c>
      <c r="F73" s="3847" t="s">
        <v>303</v>
      </c>
      <c r="G73" s="3969">
        <v>185.08918732500001</v>
      </c>
      <c r="H73" s="4075">
        <f>G73*Оглавление!$B$14</f>
        <v>17583.472795875001</v>
      </c>
      <c r="I73" s="3795">
        <f t="shared" si="0"/>
        <v>17583.472795875001</v>
      </c>
    </row>
    <row r="74" spans="1:9">
      <c r="A74" s="8808"/>
      <c r="B74" s="3846">
        <v>1920400</v>
      </c>
      <c r="C74" s="8807"/>
      <c r="D74" s="3849">
        <v>16</v>
      </c>
      <c r="E74" s="3849" t="s">
        <v>4917</v>
      </c>
      <c r="F74" s="3843" t="s">
        <v>288</v>
      </c>
      <c r="G74" s="3969">
        <v>365.95785240000004</v>
      </c>
      <c r="H74" s="4075">
        <f>G74*Оглавление!$B$14</f>
        <v>34765.995978000006</v>
      </c>
      <c r="I74" s="3795">
        <f t="shared" si="0"/>
        <v>34765.995978000006</v>
      </c>
    </row>
    <row r="75" spans="1:9" ht="15" customHeight="1">
      <c r="A75" s="8808" t="s">
        <v>9576</v>
      </c>
      <c r="B75" s="3846">
        <v>27641</v>
      </c>
      <c r="C75" s="8805" t="s">
        <v>1040</v>
      </c>
      <c r="D75" s="3844">
        <v>16</v>
      </c>
      <c r="E75" s="3839" t="s">
        <v>1182</v>
      </c>
      <c r="F75" s="3843" t="s">
        <v>1073</v>
      </c>
      <c r="G75" s="3969">
        <v>169.39458217499998</v>
      </c>
      <c r="H75" s="4075">
        <f>G75*Оглавление!$B$14</f>
        <v>16092.485306624998</v>
      </c>
      <c r="I75" s="3795">
        <f t="shared" si="0"/>
        <v>16092.485306624998</v>
      </c>
    </row>
    <row r="76" spans="1:9">
      <c r="A76" s="8808"/>
      <c r="B76" s="3850" t="s">
        <v>9577</v>
      </c>
      <c r="C76" s="8806"/>
      <c r="D76" s="3844">
        <v>16</v>
      </c>
      <c r="E76" s="3843" t="s">
        <v>1175</v>
      </c>
      <c r="F76" s="3843" t="s">
        <v>1073</v>
      </c>
      <c r="G76" s="3969">
        <v>176.16402614999998</v>
      </c>
      <c r="H76" s="4075">
        <f>G76*Оглавление!$B$14</f>
        <v>16735.582484249997</v>
      </c>
      <c r="I76" s="3795">
        <f t="shared" si="0"/>
        <v>16735.582484249997</v>
      </c>
    </row>
    <row r="77" spans="1:9">
      <c r="A77" s="8808"/>
      <c r="B77" s="3846">
        <v>28370</v>
      </c>
      <c r="C77" s="8806"/>
      <c r="D77" s="3844">
        <v>16</v>
      </c>
      <c r="E77" s="3844" t="s">
        <v>944</v>
      </c>
      <c r="F77" s="3843" t="s">
        <v>1074</v>
      </c>
      <c r="G77" s="3969">
        <v>211.31632515000001</v>
      </c>
      <c r="H77" s="4075">
        <f>G77*Оглавление!$B$14</f>
        <v>20075.05088925</v>
      </c>
      <c r="I77" s="3795">
        <f t="shared" si="0"/>
        <v>20075.05088925</v>
      </c>
    </row>
    <row r="78" spans="1:9">
      <c r="A78" s="8808"/>
      <c r="B78" s="3850" t="s">
        <v>9578</v>
      </c>
      <c r="C78" s="8806"/>
      <c r="D78" s="3844">
        <v>16</v>
      </c>
      <c r="E78" s="3844" t="s">
        <v>1180</v>
      </c>
      <c r="F78" s="3843" t="s">
        <v>1074</v>
      </c>
      <c r="G78" s="3969">
        <v>236.67429135</v>
      </c>
      <c r="H78" s="4075">
        <f>G78*Оглавление!$B$14</f>
        <v>22484.057678249999</v>
      </c>
      <c r="I78" s="3795">
        <f t="shared" si="0"/>
        <v>22484.057678249999</v>
      </c>
    </row>
    <row r="79" spans="1:9">
      <c r="A79" s="8808"/>
      <c r="B79" s="3846">
        <v>27642</v>
      </c>
      <c r="C79" s="8807"/>
      <c r="D79" s="3843">
        <v>16</v>
      </c>
      <c r="E79" s="3845" t="s">
        <v>1171</v>
      </c>
      <c r="F79" s="3843" t="s">
        <v>303</v>
      </c>
      <c r="G79" s="3969">
        <v>320.72512762499997</v>
      </c>
      <c r="H79" s="4075">
        <f>G79*Оглавление!$B$14</f>
        <v>30468.887124374996</v>
      </c>
      <c r="I79" s="3795">
        <f t="shared" si="0"/>
        <v>30468.887124374996</v>
      </c>
    </row>
    <row r="80" spans="1:9" ht="15" customHeight="1">
      <c r="A80" s="8808" t="s">
        <v>9579</v>
      </c>
      <c r="B80" s="2372">
        <v>28575</v>
      </c>
      <c r="C80" s="8805" t="s">
        <v>1075</v>
      </c>
      <c r="D80" s="3844">
        <v>25</v>
      </c>
      <c r="E80" s="3839" t="s">
        <v>1182</v>
      </c>
      <c r="F80" s="3847" t="s">
        <v>1076</v>
      </c>
      <c r="G80" s="3969">
        <v>14.763</v>
      </c>
      <c r="H80" s="4075">
        <f>G80*Оглавление!$B$14</f>
        <v>1402.4849999999999</v>
      </c>
      <c r="I80" s="4578">
        <f t="shared" si="0"/>
        <v>1402.4849999999999</v>
      </c>
    </row>
    <row r="81" spans="1:9">
      <c r="A81" s="8808"/>
      <c r="B81" s="3850" t="s">
        <v>9580</v>
      </c>
      <c r="C81" s="8806"/>
      <c r="D81" s="3844">
        <v>25</v>
      </c>
      <c r="E81" s="3843" t="s">
        <v>1175</v>
      </c>
      <c r="F81" s="3847" t="s">
        <v>1077</v>
      </c>
      <c r="G81" s="3969">
        <v>20.580000000000002</v>
      </c>
      <c r="H81" s="4075">
        <f>G81*Оглавление!$B$14</f>
        <v>1955.1000000000001</v>
      </c>
      <c r="I81" s="4578">
        <f t="shared" si="0"/>
        <v>1955.1000000000001</v>
      </c>
    </row>
    <row r="82" spans="1:9">
      <c r="A82" s="8808"/>
      <c r="B82" s="3846">
        <v>28577</v>
      </c>
      <c r="C82" s="8806"/>
      <c r="D82" s="3844">
        <v>25</v>
      </c>
      <c r="E82" s="3844" t="s">
        <v>944</v>
      </c>
      <c r="F82" s="3847" t="s">
        <v>1078</v>
      </c>
      <c r="G82" s="3969">
        <v>29.042999999999999</v>
      </c>
      <c r="H82" s="4075">
        <f>G82*Оглавление!$B$14</f>
        <v>2759.085</v>
      </c>
      <c r="I82" s="4578">
        <f t="shared" si="0"/>
        <v>2759.085</v>
      </c>
    </row>
    <row r="83" spans="1:9">
      <c r="A83" s="8808"/>
      <c r="B83" s="2857">
        <v>1150114</v>
      </c>
      <c r="C83" s="8806"/>
      <c r="D83" s="3844">
        <v>20</v>
      </c>
      <c r="E83" s="3844" t="s">
        <v>1180</v>
      </c>
      <c r="F83" s="3847" t="s">
        <v>325</v>
      </c>
      <c r="G83" s="3969">
        <v>52.058999999999997</v>
      </c>
      <c r="H83" s="4075">
        <f>G83*Оглавление!$B$14</f>
        <v>4945.6049999999996</v>
      </c>
      <c r="I83" s="4578">
        <f t="shared" si="0"/>
        <v>4945.6049999999996</v>
      </c>
    </row>
    <row r="84" spans="1:9">
      <c r="A84" s="8808"/>
      <c r="B84" s="2857">
        <v>1150112</v>
      </c>
      <c r="C84" s="8806"/>
      <c r="D84" s="3844">
        <v>20</v>
      </c>
      <c r="E84" s="3845" t="s">
        <v>1171</v>
      </c>
      <c r="F84" s="3847" t="s">
        <v>295</v>
      </c>
      <c r="G84" s="3969">
        <v>70.549499999999995</v>
      </c>
      <c r="H84" s="4075">
        <f>G84*Оглавление!$B$14</f>
        <v>6702.2024999999994</v>
      </c>
      <c r="I84" s="4578">
        <f t="shared" si="0"/>
        <v>6702.2024999999994</v>
      </c>
    </row>
    <row r="85" spans="1:9">
      <c r="A85" s="8808"/>
      <c r="B85" s="2857">
        <v>1150200</v>
      </c>
      <c r="C85" s="8807"/>
      <c r="D85" s="3844">
        <v>20</v>
      </c>
      <c r="E85" s="3843" t="s">
        <v>4915</v>
      </c>
      <c r="F85" s="3843" t="s">
        <v>327</v>
      </c>
      <c r="G85" s="3969">
        <v>91.360500000000002</v>
      </c>
      <c r="H85" s="4075">
        <f>G85*Оглавление!$B$14</f>
        <v>8679.2474999999995</v>
      </c>
      <c r="I85" s="4578">
        <f t="shared" si="0"/>
        <v>8679.2474999999995</v>
      </c>
    </row>
    <row r="86" spans="1:9" ht="15" customHeight="1">
      <c r="A86" s="8804" t="s">
        <v>9581</v>
      </c>
      <c r="B86" s="3846">
        <v>28578</v>
      </c>
      <c r="C86" s="8805" t="s">
        <v>1079</v>
      </c>
      <c r="D86" s="3843">
        <v>30</v>
      </c>
      <c r="E86" s="3839" t="s">
        <v>1182</v>
      </c>
      <c r="F86" s="3843" t="s">
        <v>1080</v>
      </c>
      <c r="G86" s="3969">
        <v>8.7569999999999997</v>
      </c>
      <c r="H86" s="4075">
        <f>G86*Оглавление!$B$14</f>
        <v>831.91499999999996</v>
      </c>
      <c r="I86" s="4578">
        <f t="shared" si="0"/>
        <v>831.91499999999996</v>
      </c>
    </row>
    <row r="87" spans="1:9">
      <c r="A87" s="8804"/>
      <c r="B87" s="3846">
        <v>26755</v>
      </c>
      <c r="C87" s="8806"/>
      <c r="D87" s="3843">
        <v>30</v>
      </c>
      <c r="E87" s="3843" t="s">
        <v>1175</v>
      </c>
      <c r="F87" s="3843" t="s">
        <v>1081</v>
      </c>
      <c r="G87" s="3969">
        <v>13.0305</v>
      </c>
      <c r="H87" s="4075">
        <f>G87*Оглавление!$B$14</f>
        <v>1237.8975</v>
      </c>
      <c r="I87" s="4578">
        <f t="shared" si="0"/>
        <v>1237.8975</v>
      </c>
    </row>
    <row r="88" spans="1:9">
      <c r="A88" s="8804"/>
      <c r="B88" s="3846">
        <v>26101</v>
      </c>
      <c r="C88" s="8806"/>
      <c r="D88" s="3843">
        <v>25</v>
      </c>
      <c r="E88" s="3844" t="s">
        <v>944</v>
      </c>
      <c r="F88" s="3843" t="s">
        <v>1082</v>
      </c>
      <c r="G88" s="3969">
        <v>18.952500000000001</v>
      </c>
      <c r="H88" s="4075">
        <f>G88*Оглавление!$B$14</f>
        <v>1800.4875</v>
      </c>
      <c r="I88" s="4578">
        <f t="shared" si="0"/>
        <v>1800.4875</v>
      </c>
    </row>
    <row r="89" spans="1:9">
      <c r="A89" s="8804"/>
      <c r="B89" s="3846">
        <v>56178</v>
      </c>
      <c r="C89" s="8806"/>
      <c r="D89" s="3843">
        <v>25</v>
      </c>
      <c r="E89" s="3844" t="s">
        <v>1180</v>
      </c>
      <c r="F89" s="3843" t="s">
        <v>1056</v>
      </c>
      <c r="G89" s="3969">
        <v>32.234999999999999</v>
      </c>
      <c r="H89" s="4075">
        <f>G89*Оглавление!$B$14</f>
        <v>3062.3249999999998</v>
      </c>
      <c r="I89" s="4578">
        <f t="shared" si="0"/>
        <v>3062.3249999999998</v>
      </c>
    </row>
    <row r="90" spans="1:9">
      <c r="A90" s="8804"/>
      <c r="B90" s="3846">
        <v>56177</v>
      </c>
      <c r="C90" s="8806"/>
      <c r="D90" s="3843">
        <v>25</v>
      </c>
      <c r="E90" s="3845" t="s">
        <v>1171</v>
      </c>
      <c r="F90" s="3843" t="s">
        <v>988</v>
      </c>
      <c r="G90" s="3969">
        <v>47.575500000000005</v>
      </c>
      <c r="H90" s="4075">
        <f>G90*Оглавление!$B$14</f>
        <v>4519.6725000000006</v>
      </c>
      <c r="I90" s="4578">
        <f t="shared" ref="I90:I159" si="1">H90-H90*$B$4/100</f>
        <v>4519.6725000000006</v>
      </c>
    </row>
    <row r="91" spans="1:9">
      <c r="A91" s="8804"/>
      <c r="B91" s="3846">
        <v>56179</v>
      </c>
      <c r="C91" s="8807"/>
      <c r="D91" s="3843">
        <v>25</v>
      </c>
      <c r="E91" s="3843" t="s">
        <v>4915</v>
      </c>
      <c r="F91" s="3843" t="s">
        <v>988</v>
      </c>
      <c r="G91" s="3969">
        <v>74.592000000000013</v>
      </c>
      <c r="H91" s="4075">
        <f>G91*Оглавление!$B$14</f>
        <v>7086.2400000000016</v>
      </c>
      <c r="I91" s="4578">
        <f t="shared" si="1"/>
        <v>7086.2400000000016</v>
      </c>
    </row>
    <row r="92" spans="1:9" ht="15" customHeight="1">
      <c r="A92" s="8804" t="s">
        <v>9582</v>
      </c>
      <c r="B92" s="3850" t="s">
        <v>9583</v>
      </c>
      <c r="C92" s="8805" t="s">
        <v>1079</v>
      </c>
      <c r="D92" s="3843">
        <v>30</v>
      </c>
      <c r="E92" s="3839" t="s">
        <v>1182</v>
      </c>
      <c r="F92" s="3843" t="s">
        <v>1083</v>
      </c>
      <c r="G92" s="3969">
        <v>9.9959999999999987</v>
      </c>
      <c r="H92" s="4075">
        <f>G92*Оглавление!$B$14</f>
        <v>949.61999999999989</v>
      </c>
      <c r="I92" s="4578">
        <f t="shared" si="1"/>
        <v>949.61999999999989</v>
      </c>
    </row>
    <row r="93" spans="1:9">
      <c r="A93" s="8804"/>
      <c r="B93" s="3846">
        <v>39372</v>
      </c>
      <c r="C93" s="8806"/>
      <c r="D93" s="3843">
        <v>30</v>
      </c>
      <c r="E93" s="3843" t="s">
        <v>1175</v>
      </c>
      <c r="F93" s="3843" t="s">
        <v>1081</v>
      </c>
      <c r="G93" s="3969">
        <v>14.038499999999999</v>
      </c>
      <c r="H93" s="4075">
        <f>G93*Оглавление!$B$14</f>
        <v>1333.6574999999998</v>
      </c>
      <c r="I93" s="4578">
        <f t="shared" si="1"/>
        <v>1333.6574999999998</v>
      </c>
    </row>
    <row r="94" spans="1:9">
      <c r="A94" s="8804"/>
      <c r="B94" s="3846">
        <v>39364</v>
      </c>
      <c r="C94" s="8806"/>
      <c r="D94" s="3843">
        <v>30</v>
      </c>
      <c r="E94" s="3844" t="s">
        <v>944</v>
      </c>
      <c r="F94" s="3843" t="s">
        <v>823</v>
      </c>
      <c r="G94" s="3969">
        <v>22.805999999999997</v>
      </c>
      <c r="H94" s="4075">
        <f>G94*Оглавление!$B$14</f>
        <v>2166.5699999999997</v>
      </c>
      <c r="I94" s="4578">
        <f t="shared" si="1"/>
        <v>2166.5699999999997</v>
      </c>
    </row>
    <row r="95" spans="1:9">
      <c r="A95" s="8804"/>
      <c r="B95" s="3846">
        <v>56839</v>
      </c>
      <c r="C95" s="8806"/>
      <c r="D95" s="3843">
        <v>25</v>
      </c>
      <c r="E95" s="3844" t="s">
        <v>1180</v>
      </c>
      <c r="F95" s="3843" t="s">
        <v>1043</v>
      </c>
      <c r="G95" s="3969">
        <v>37.610999999999997</v>
      </c>
      <c r="H95" s="4075">
        <f>G95*Оглавление!$B$14</f>
        <v>3573.0449999999996</v>
      </c>
      <c r="I95" s="4578">
        <f t="shared" si="1"/>
        <v>3573.0449999999996</v>
      </c>
    </row>
    <row r="96" spans="1:9">
      <c r="A96" s="8804"/>
      <c r="B96" s="3850" t="s">
        <v>9584</v>
      </c>
      <c r="C96" s="8806"/>
      <c r="D96" s="3843">
        <v>25</v>
      </c>
      <c r="E96" s="3845" t="s">
        <v>1171</v>
      </c>
      <c r="F96" s="3843" t="s">
        <v>1044</v>
      </c>
      <c r="G96" s="3969">
        <v>52.332000000000001</v>
      </c>
      <c r="H96" s="4075">
        <f>G96*Оглавление!$B$14</f>
        <v>4971.54</v>
      </c>
      <c r="I96" s="4578">
        <f t="shared" si="1"/>
        <v>4971.54</v>
      </c>
    </row>
    <row r="97" spans="1:9">
      <c r="A97" s="8804"/>
      <c r="B97" s="3846">
        <v>39371</v>
      </c>
      <c r="C97" s="8807"/>
      <c r="D97" s="3843">
        <v>25</v>
      </c>
      <c r="E97" s="3843" t="s">
        <v>4915</v>
      </c>
      <c r="F97" s="3843" t="s">
        <v>1084</v>
      </c>
      <c r="G97" s="3969">
        <v>89.974499999999992</v>
      </c>
      <c r="H97" s="4075">
        <f>G97*Оглавление!$B$14</f>
        <v>8547.5774999999994</v>
      </c>
      <c r="I97" s="4578">
        <f t="shared" si="1"/>
        <v>8547.5774999999994</v>
      </c>
    </row>
    <row r="98" spans="1:9" ht="15" customHeight="1">
      <c r="A98" s="8804" t="s">
        <v>9585</v>
      </c>
      <c r="B98" s="3846">
        <v>26676</v>
      </c>
      <c r="C98" s="8805" t="s">
        <v>1079</v>
      </c>
      <c r="D98" s="3843">
        <v>30</v>
      </c>
      <c r="E98" s="3839" t="s">
        <v>1182</v>
      </c>
      <c r="F98" s="3843" t="s">
        <v>1080</v>
      </c>
      <c r="G98" s="3969">
        <v>8.6624999999999996</v>
      </c>
      <c r="H98" s="4075">
        <f>G98*Оглавление!$B$14</f>
        <v>822.9375</v>
      </c>
      <c r="I98" s="4578">
        <f t="shared" si="1"/>
        <v>822.9375</v>
      </c>
    </row>
    <row r="99" spans="1:9">
      <c r="A99" s="8804"/>
      <c r="B99" s="3846">
        <v>26677</v>
      </c>
      <c r="C99" s="8806"/>
      <c r="D99" s="3843">
        <v>30</v>
      </c>
      <c r="E99" s="3843" t="s">
        <v>1175</v>
      </c>
      <c r="F99" s="3843" t="s">
        <v>1085</v>
      </c>
      <c r="G99" s="3969">
        <v>12.663</v>
      </c>
      <c r="H99" s="4075">
        <f>G99*Оглавление!$B$14</f>
        <v>1202.9850000000001</v>
      </c>
      <c r="I99" s="4578">
        <f t="shared" si="1"/>
        <v>1202.9850000000001</v>
      </c>
    </row>
    <row r="100" spans="1:9">
      <c r="A100" s="8804"/>
      <c r="B100" s="3846">
        <v>26678</v>
      </c>
      <c r="C100" s="8807"/>
      <c r="D100" s="3843">
        <v>30</v>
      </c>
      <c r="E100" s="3844" t="s">
        <v>944</v>
      </c>
      <c r="F100" s="3843" t="s">
        <v>1081</v>
      </c>
      <c r="G100" s="3969">
        <v>19.540499999999998</v>
      </c>
      <c r="H100" s="4075">
        <f>G100*Оглавление!$B$14</f>
        <v>1856.3474999999999</v>
      </c>
      <c r="I100" s="4578">
        <f t="shared" si="1"/>
        <v>1856.3474999999999</v>
      </c>
    </row>
    <row r="101" spans="1:9" ht="15" customHeight="1">
      <c r="A101" s="8804" t="s">
        <v>9586</v>
      </c>
      <c r="B101" s="3846">
        <v>39368</v>
      </c>
      <c r="C101" s="8805" t="s">
        <v>1079</v>
      </c>
      <c r="D101" s="3843">
        <v>30</v>
      </c>
      <c r="E101" s="3839" t="s">
        <v>1182</v>
      </c>
      <c r="F101" s="3843" t="s">
        <v>1080</v>
      </c>
      <c r="G101" s="3969">
        <v>9.8804999999999996</v>
      </c>
      <c r="H101" s="4075">
        <f>G101*Оглавление!$B$14</f>
        <v>938.64749999999992</v>
      </c>
      <c r="I101" s="4578">
        <f t="shared" si="1"/>
        <v>938.64749999999992</v>
      </c>
    </row>
    <row r="102" spans="1:9">
      <c r="A102" s="8804"/>
      <c r="B102" s="3846">
        <v>39369</v>
      </c>
      <c r="C102" s="8806"/>
      <c r="D102" s="3843">
        <v>30</v>
      </c>
      <c r="E102" s="3843" t="s">
        <v>1175</v>
      </c>
      <c r="F102" s="3843" t="s">
        <v>1085</v>
      </c>
      <c r="G102" s="3969">
        <v>14.374499999999999</v>
      </c>
      <c r="H102" s="4075">
        <f>G102*Оглавление!$B$14</f>
        <v>1365.5774999999999</v>
      </c>
      <c r="I102" s="4578">
        <f t="shared" si="1"/>
        <v>1365.5774999999999</v>
      </c>
    </row>
    <row r="103" spans="1:9">
      <c r="A103" s="8804"/>
      <c r="B103" s="3846">
        <v>39370</v>
      </c>
      <c r="C103" s="8807"/>
      <c r="D103" s="3843">
        <v>30</v>
      </c>
      <c r="E103" s="3844" t="s">
        <v>944</v>
      </c>
      <c r="F103" s="3843" t="s">
        <v>823</v>
      </c>
      <c r="G103" s="3969">
        <v>22.0185</v>
      </c>
      <c r="H103" s="4075">
        <f>G103*Оглавление!$B$14</f>
        <v>2091.7575000000002</v>
      </c>
      <c r="I103" s="4578">
        <f t="shared" si="1"/>
        <v>2091.7575000000002</v>
      </c>
    </row>
    <row r="104" spans="1:9" ht="15" customHeight="1">
      <c r="A104" s="8804" t="s">
        <v>9587</v>
      </c>
      <c r="B104" s="3846">
        <v>26205</v>
      </c>
      <c r="C104" s="8805" t="s">
        <v>1079</v>
      </c>
      <c r="D104" s="3844">
        <v>50</v>
      </c>
      <c r="E104" s="3839" t="s">
        <v>1182</v>
      </c>
      <c r="F104" s="3847" t="s">
        <v>1086</v>
      </c>
      <c r="G104" s="3969">
        <v>10.048500000000001</v>
      </c>
      <c r="H104" s="4075">
        <f>G104*Оглавление!$B$14</f>
        <v>954.60750000000007</v>
      </c>
      <c r="I104" s="4578">
        <f t="shared" si="1"/>
        <v>954.60750000000007</v>
      </c>
    </row>
    <row r="105" spans="1:9">
      <c r="A105" s="8804"/>
      <c r="B105" s="3846">
        <v>26206</v>
      </c>
      <c r="C105" s="8806"/>
      <c r="D105" s="3844">
        <v>40</v>
      </c>
      <c r="E105" s="3843" t="s">
        <v>1175</v>
      </c>
      <c r="F105" s="3847" t="s">
        <v>1081</v>
      </c>
      <c r="G105" s="3969">
        <v>14.878500000000001</v>
      </c>
      <c r="H105" s="4075">
        <f>G105*Оглавление!$B$14</f>
        <v>1413.4575</v>
      </c>
      <c r="I105" s="4578">
        <f t="shared" si="1"/>
        <v>1413.4575</v>
      </c>
    </row>
    <row r="106" spans="1:9">
      <c r="A106" s="8804"/>
      <c r="B106" s="3846">
        <v>26085</v>
      </c>
      <c r="C106" s="8806"/>
      <c r="D106" s="3844">
        <v>40</v>
      </c>
      <c r="E106" s="3844" t="s">
        <v>944</v>
      </c>
      <c r="F106" s="3847" t="s">
        <v>823</v>
      </c>
      <c r="G106" s="3969">
        <v>23.394000000000002</v>
      </c>
      <c r="H106" s="4075">
        <f>G106*Оглавление!$B$14</f>
        <v>2222.4300000000003</v>
      </c>
      <c r="I106" s="4578">
        <f t="shared" si="1"/>
        <v>2222.4300000000003</v>
      </c>
    </row>
    <row r="107" spans="1:9">
      <c r="A107" s="8804"/>
      <c r="B107" s="3846">
        <v>26086</v>
      </c>
      <c r="C107" s="8806"/>
      <c r="D107" s="3844">
        <v>30</v>
      </c>
      <c r="E107" s="3844" t="s">
        <v>1180</v>
      </c>
      <c r="F107" s="3847" t="s">
        <v>1043</v>
      </c>
      <c r="G107" s="3969">
        <v>37.201500000000003</v>
      </c>
      <c r="H107" s="4075">
        <f>G107*Оглавление!$B$14</f>
        <v>3534.1425000000004</v>
      </c>
      <c r="I107" s="4578">
        <f t="shared" si="1"/>
        <v>3534.1425000000004</v>
      </c>
    </row>
    <row r="108" spans="1:9">
      <c r="A108" s="8804"/>
      <c r="B108" s="3846">
        <v>26087</v>
      </c>
      <c r="C108" s="8806"/>
      <c r="D108" s="3844">
        <v>30</v>
      </c>
      <c r="E108" s="3845" t="s">
        <v>1171</v>
      </c>
      <c r="F108" s="3847" t="s">
        <v>1087</v>
      </c>
      <c r="G108" s="3969">
        <v>54.978000000000002</v>
      </c>
      <c r="H108" s="4075">
        <f>G108*Оглавление!$B$14</f>
        <v>5222.91</v>
      </c>
      <c r="I108" s="4578">
        <f t="shared" si="1"/>
        <v>5222.91</v>
      </c>
    </row>
    <row r="109" spans="1:9">
      <c r="A109" s="8804"/>
      <c r="B109" s="3846">
        <v>26088</v>
      </c>
      <c r="C109" s="8806"/>
      <c r="D109" s="3844">
        <v>25</v>
      </c>
      <c r="E109" s="3843" t="s">
        <v>4915</v>
      </c>
      <c r="F109" s="3847" t="s">
        <v>1084</v>
      </c>
      <c r="G109" s="3969">
        <v>88.494</v>
      </c>
      <c r="H109" s="4075">
        <f>G109*Оглавление!$B$14</f>
        <v>8406.93</v>
      </c>
      <c r="I109" s="4578">
        <f t="shared" si="1"/>
        <v>8406.93</v>
      </c>
    </row>
    <row r="110" spans="1:9">
      <c r="A110" s="8804"/>
      <c r="B110" s="3846">
        <v>26089</v>
      </c>
      <c r="C110" s="8806"/>
      <c r="D110" s="3844">
        <v>18</v>
      </c>
      <c r="E110" s="3843" t="s">
        <v>5459</v>
      </c>
      <c r="F110" s="3847" t="s">
        <v>1088</v>
      </c>
      <c r="G110" s="3969">
        <v>212.03700000000001</v>
      </c>
      <c r="H110" s="4075">
        <f>G110*Оглавление!$B$14</f>
        <v>20143.514999999999</v>
      </c>
      <c r="I110" s="4578">
        <f t="shared" si="1"/>
        <v>20143.514999999999</v>
      </c>
    </row>
    <row r="111" spans="1:9">
      <c r="A111" s="8804"/>
      <c r="B111" s="3846">
        <v>26751</v>
      </c>
      <c r="C111" s="8806"/>
      <c r="D111" s="3844">
        <v>16</v>
      </c>
      <c r="E111" s="3843" t="s">
        <v>4916</v>
      </c>
      <c r="F111" s="3847" t="s">
        <v>328</v>
      </c>
      <c r="G111" s="3969">
        <v>326.83349999999996</v>
      </c>
      <c r="H111" s="4075">
        <f>G111*Оглавление!$B$14</f>
        <v>31049.182499999995</v>
      </c>
      <c r="I111" s="4578">
        <f t="shared" si="1"/>
        <v>31049.182499999995</v>
      </c>
    </row>
    <row r="112" spans="1:9">
      <c r="A112" s="8804"/>
      <c r="B112" s="3846">
        <v>26752</v>
      </c>
      <c r="C112" s="8807"/>
      <c r="D112" s="3844">
        <v>14</v>
      </c>
      <c r="E112" s="3843" t="s">
        <v>4917</v>
      </c>
      <c r="F112" s="3847" t="s">
        <v>288</v>
      </c>
      <c r="G112" s="3969">
        <v>544.26750000000004</v>
      </c>
      <c r="H112" s="4075">
        <f>G112*Оглавление!$B$14</f>
        <v>51705.412500000006</v>
      </c>
      <c r="I112" s="4578">
        <f t="shared" si="1"/>
        <v>51705.412500000006</v>
      </c>
    </row>
    <row r="113" spans="1:9" ht="15" customHeight="1">
      <c r="A113" s="8808" t="s">
        <v>9588</v>
      </c>
      <c r="B113" s="3846">
        <v>26090</v>
      </c>
      <c r="C113" s="8805" t="s">
        <v>1079</v>
      </c>
      <c r="D113" s="3844">
        <v>50</v>
      </c>
      <c r="E113" s="3839" t="s">
        <v>1182</v>
      </c>
      <c r="F113" s="3847" t="s">
        <v>1089</v>
      </c>
      <c r="G113" s="3969">
        <v>11.045999999999999</v>
      </c>
      <c r="H113" s="4075">
        <f>G113*Оглавление!$B$14</f>
        <v>1049.3699999999999</v>
      </c>
      <c r="I113" s="4578">
        <f t="shared" si="1"/>
        <v>1049.3699999999999</v>
      </c>
    </row>
    <row r="114" spans="1:9">
      <c r="A114" s="8808"/>
      <c r="B114" s="3846">
        <v>26091</v>
      </c>
      <c r="C114" s="8806"/>
      <c r="D114" s="3844">
        <v>40</v>
      </c>
      <c r="E114" s="3843" t="s">
        <v>1175</v>
      </c>
      <c r="F114" s="3847" t="s">
        <v>1081</v>
      </c>
      <c r="G114" s="3969">
        <v>16.443000000000001</v>
      </c>
      <c r="H114" s="4075">
        <f>G114*Оглавление!$B$14</f>
        <v>1562.085</v>
      </c>
      <c r="I114" s="4578">
        <f t="shared" si="1"/>
        <v>1562.085</v>
      </c>
    </row>
    <row r="115" spans="1:9">
      <c r="A115" s="8808"/>
      <c r="B115" s="3846">
        <v>26092</v>
      </c>
      <c r="C115" s="8806"/>
      <c r="D115" s="3844">
        <v>40</v>
      </c>
      <c r="E115" s="3844" t="s">
        <v>944</v>
      </c>
      <c r="F115" s="3847" t="s">
        <v>823</v>
      </c>
      <c r="G115" s="3969">
        <v>25.273499999999999</v>
      </c>
      <c r="H115" s="4075">
        <f>G115*Оглавление!$B$14</f>
        <v>2400.9825000000001</v>
      </c>
      <c r="I115" s="4578">
        <f t="shared" si="1"/>
        <v>2400.9825000000001</v>
      </c>
    </row>
    <row r="116" spans="1:9">
      <c r="A116" s="8808"/>
      <c r="B116" s="3846">
        <v>27513</v>
      </c>
      <c r="C116" s="8806"/>
      <c r="D116" s="3844">
        <v>30</v>
      </c>
      <c r="E116" s="3844" t="s">
        <v>1180</v>
      </c>
      <c r="F116" s="3847" t="s">
        <v>988</v>
      </c>
      <c r="G116" s="3969">
        <v>42.441000000000003</v>
      </c>
      <c r="H116" s="4075">
        <f>G116*Оглавление!$B$14</f>
        <v>4031.8950000000004</v>
      </c>
      <c r="I116" s="4578">
        <f t="shared" si="1"/>
        <v>4031.8950000000004</v>
      </c>
    </row>
    <row r="117" spans="1:9">
      <c r="A117" s="8808"/>
      <c r="B117" s="3846">
        <v>28765</v>
      </c>
      <c r="C117" s="8806"/>
      <c r="D117" s="3844">
        <v>30</v>
      </c>
      <c r="E117" s="3845" t="s">
        <v>1171</v>
      </c>
      <c r="F117" s="3847" t="s">
        <v>1087</v>
      </c>
      <c r="G117" s="3969">
        <v>61.792500000000004</v>
      </c>
      <c r="H117" s="4075">
        <f>G117*Оглавление!$B$14</f>
        <v>5870.2875000000004</v>
      </c>
      <c r="I117" s="4578">
        <f t="shared" si="1"/>
        <v>5870.2875000000004</v>
      </c>
    </row>
    <row r="118" spans="1:9">
      <c r="A118" s="8808"/>
      <c r="B118" s="3846">
        <v>28766</v>
      </c>
      <c r="C118" s="8807"/>
      <c r="D118" s="3844">
        <v>25</v>
      </c>
      <c r="E118" s="3843" t="s">
        <v>4915</v>
      </c>
      <c r="F118" s="3847" t="s">
        <v>1084</v>
      </c>
      <c r="G118" s="3969">
        <v>97.965000000000003</v>
      </c>
      <c r="H118" s="4075">
        <f>G118*Оглавление!$B$14</f>
        <v>9306.6750000000011</v>
      </c>
      <c r="I118" s="4578">
        <f t="shared" si="1"/>
        <v>9306.6750000000011</v>
      </c>
    </row>
    <row r="119" spans="1:9" ht="15" customHeight="1">
      <c r="A119" s="8804" t="s">
        <v>9589</v>
      </c>
      <c r="B119" s="3850" t="s">
        <v>9590</v>
      </c>
      <c r="C119" s="8805" t="s">
        <v>1079</v>
      </c>
      <c r="D119" s="3844">
        <v>50</v>
      </c>
      <c r="E119" s="3839" t="s">
        <v>1182</v>
      </c>
      <c r="F119" s="3847" t="s">
        <v>1090</v>
      </c>
      <c r="G119" s="3969">
        <v>9.964500000000001</v>
      </c>
      <c r="H119" s="4075">
        <f>G119*Оглавление!$B$14</f>
        <v>946.62750000000005</v>
      </c>
      <c r="I119" s="4578">
        <f t="shared" si="1"/>
        <v>946.62750000000005</v>
      </c>
    </row>
    <row r="120" spans="1:9">
      <c r="A120" s="8804"/>
      <c r="B120" s="3846">
        <v>26094</v>
      </c>
      <c r="C120" s="8806"/>
      <c r="D120" s="3844">
        <v>40</v>
      </c>
      <c r="E120" s="3843" t="s">
        <v>1175</v>
      </c>
      <c r="F120" s="3847" t="s">
        <v>1085</v>
      </c>
      <c r="G120" s="3969">
        <v>14.552999999999999</v>
      </c>
      <c r="H120" s="4075">
        <f>G120*Оглавление!$B$14</f>
        <v>1382.5349999999999</v>
      </c>
      <c r="I120" s="4578">
        <f t="shared" si="1"/>
        <v>1382.5349999999999</v>
      </c>
    </row>
    <row r="121" spans="1:9">
      <c r="A121" s="8804"/>
      <c r="B121" s="3846">
        <v>27514</v>
      </c>
      <c r="C121" s="8806"/>
      <c r="D121" s="3844">
        <v>40</v>
      </c>
      <c r="E121" s="3844" t="s">
        <v>944</v>
      </c>
      <c r="F121" s="3847" t="s">
        <v>823</v>
      </c>
      <c r="G121" s="3969">
        <v>23.079000000000001</v>
      </c>
      <c r="H121" s="4075">
        <f>G121*Оглавление!$B$14</f>
        <v>2192.5050000000001</v>
      </c>
      <c r="I121" s="4578">
        <f t="shared" si="1"/>
        <v>2192.5050000000001</v>
      </c>
    </row>
    <row r="122" spans="1:9">
      <c r="A122" s="8804"/>
      <c r="B122" s="3850" t="s">
        <v>9591</v>
      </c>
      <c r="C122" s="8807"/>
      <c r="D122" s="3843">
        <v>30</v>
      </c>
      <c r="E122" s="3844" t="s">
        <v>1180</v>
      </c>
      <c r="F122" s="3843" t="s">
        <v>1056</v>
      </c>
      <c r="G122" s="3969">
        <v>38.913000000000004</v>
      </c>
      <c r="H122" s="4075">
        <f>G122*Оглавление!$B$14</f>
        <v>3696.7350000000006</v>
      </c>
      <c r="I122" s="4578">
        <f t="shared" si="1"/>
        <v>3696.7350000000006</v>
      </c>
    </row>
    <row r="123" spans="1:9" ht="15" customHeight="1">
      <c r="A123" s="8808" t="s">
        <v>9592</v>
      </c>
      <c r="B123" s="3850" t="s">
        <v>9593</v>
      </c>
      <c r="C123" s="8805" t="s">
        <v>1079</v>
      </c>
      <c r="D123" s="3844">
        <v>50</v>
      </c>
      <c r="E123" s="3839" t="s">
        <v>1182</v>
      </c>
      <c r="F123" s="3847" t="s">
        <v>1086</v>
      </c>
      <c r="G123" s="3969">
        <v>10.92</v>
      </c>
      <c r="H123" s="4075">
        <f>G123*Оглавление!$B$14</f>
        <v>1037.4000000000001</v>
      </c>
      <c r="I123" s="4578">
        <f t="shared" si="1"/>
        <v>1037.4000000000001</v>
      </c>
    </row>
    <row r="124" spans="1:9">
      <c r="A124" s="8808"/>
      <c r="B124" s="3846">
        <v>27515</v>
      </c>
      <c r="C124" s="8806"/>
      <c r="D124" s="3844">
        <v>40</v>
      </c>
      <c r="E124" s="3843" t="s">
        <v>1175</v>
      </c>
      <c r="F124" s="3847" t="s">
        <v>1081</v>
      </c>
      <c r="G124" s="3969">
        <v>16.096499999999999</v>
      </c>
      <c r="H124" s="4075">
        <f>G124*Оглавление!$B$14</f>
        <v>1529.1674999999998</v>
      </c>
      <c r="I124" s="4578">
        <f t="shared" si="1"/>
        <v>1529.1674999999998</v>
      </c>
    </row>
    <row r="125" spans="1:9">
      <c r="A125" s="8808"/>
      <c r="B125" s="3846">
        <v>26095</v>
      </c>
      <c r="C125" s="8806"/>
      <c r="D125" s="3844">
        <v>40</v>
      </c>
      <c r="E125" s="3844" t="s">
        <v>944</v>
      </c>
      <c r="F125" s="3847" t="s">
        <v>823</v>
      </c>
      <c r="G125" s="3969">
        <v>24.958500000000001</v>
      </c>
      <c r="H125" s="4075">
        <f>G125*Оглавление!$B$14</f>
        <v>2371.0574999999999</v>
      </c>
      <c r="I125" s="4578">
        <f t="shared" si="1"/>
        <v>2371.0574999999999</v>
      </c>
    </row>
    <row r="126" spans="1:9">
      <c r="A126" s="8808"/>
      <c r="B126" s="3846">
        <v>27464</v>
      </c>
      <c r="C126" s="8807"/>
      <c r="D126" s="3843">
        <v>30</v>
      </c>
      <c r="E126" s="3844" t="s">
        <v>1180</v>
      </c>
      <c r="F126" s="3843" t="s">
        <v>988</v>
      </c>
      <c r="G126" s="3969">
        <v>43.533000000000001</v>
      </c>
      <c r="H126" s="4075">
        <f>G126*Оглавление!$B$14</f>
        <v>4135.6350000000002</v>
      </c>
      <c r="I126" s="4578">
        <f t="shared" si="1"/>
        <v>4135.6350000000002</v>
      </c>
    </row>
    <row r="127" spans="1:9" ht="15" customHeight="1">
      <c r="A127" s="8808" t="s">
        <v>9594</v>
      </c>
      <c r="B127" s="3846">
        <v>26096</v>
      </c>
      <c r="C127" s="8805" t="s">
        <v>1079</v>
      </c>
      <c r="D127" s="3844">
        <v>50</v>
      </c>
      <c r="E127" s="3839" t="s">
        <v>1182</v>
      </c>
      <c r="F127" s="3847" t="s">
        <v>1085</v>
      </c>
      <c r="G127" s="3969">
        <v>13.870500000000002</v>
      </c>
      <c r="H127" s="4075">
        <f>G127*Оглавление!$B$14</f>
        <v>1317.6975000000002</v>
      </c>
      <c r="I127" s="4578">
        <f t="shared" si="1"/>
        <v>1317.6975000000002</v>
      </c>
    </row>
    <row r="128" spans="1:9">
      <c r="A128" s="8808"/>
      <c r="B128" s="3846">
        <v>26097</v>
      </c>
      <c r="C128" s="8806"/>
      <c r="D128" s="3844">
        <v>40</v>
      </c>
      <c r="E128" s="3843" t="s">
        <v>1175</v>
      </c>
      <c r="F128" s="3847" t="s">
        <v>1091</v>
      </c>
      <c r="G128" s="3969">
        <v>21.21</v>
      </c>
      <c r="H128" s="4075">
        <f>G128*Оглавление!$B$14</f>
        <v>2014.95</v>
      </c>
      <c r="I128" s="4578">
        <f t="shared" si="1"/>
        <v>2014.95</v>
      </c>
    </row>
    <row r="129" spans="1:9">
      <c r="A129" s="8808"/>
      <c r="B129" s="3846">
        <v>26098</v>
      </c>
      <c r="C129" s="8806"/>
      <c r="D129" s="3844">
        <v>40</v>
      </c>
      <c r="E129" s="3844" t="s">
        <v>944</v>
      </c>
      <c r="F129" s="3847" t="s">
        <v>788</v>
      </c>
      <c r="G129" s="3969">
        <v>32.959499999999998</v>
      </c>
      <c r="H129" s="4075">
        <f>G129*Оглавление!$B$14</f>
        <v>3131.1524999999997</v>
      </c>
      <c r="I129" s="4578">
        <f t="shared" si="1"/>
        <v>3131.1524999999997</v>
      </c>
    </row>
    <row r="130" spans="1:9">
      <c r="A130" s="8808"/>
      <c r="B130" s="3846">
        <v>26753</v>
      </c>
      <c r="C130" s="8806"/>
      <c r="D130" s="3844">
        <v>30</v>
      </c>
      <c r="E130" s="3844" t="s">
        <v>1180</v>
      </c>
      <c r="F130" s="3847" t="s">
        <v>1092</v>
      </c>
      <c r="G130" s="3969">
        <v>51.219000000000001</v>
      </c>
      <c r="H130" s="4075">
        <f>G130*Оглавление!$B$14</f>
        <v>4865.8050000000003</v>
      </c>
      <c r="I130" s="4578">
        <f t="shared" si="1"/>
        <v>4865.8050000000003</v>
      </c>
    </row>
    <row r="131" spans="1:9">
      <c r="A131" s="8808"/>
      <c r="B131" s="3846">
        <v>56837</v>
      </c>
      <c r="C131" s="8806"/>
      <c r="D131" s="3844">
        <v>30</v>
      </c>
      <c r="E131" s="3845" t="s">
        <v>1171</v>
      </c>
      <c r="F131" s="3847" t="s">
        <v>1093</v>
      </c>
      <c r="G131" s="3969">
        <v>93.156000000000006</v>
      </c>
      <c r="H131" s="4075">
        <f>G131*Оглавление!$B$14</f>
        <v>8849.82</v>
      </c>
      <c r="I131" s="4578">
        <f t="shared" si="1"/>
        <v>8849.82</v>
      </c>
    </row>
    <row r="132" spans="1:9">
      <c r="A132" s="8808"/>
      <c r="B132" s="3846">
        <v>56838</v>
      </c>
      <c r="C132" s="8807"/>
      <c r="D132" s="3844">
        <v>25</v>
      </c>
      <c r="E132" s="3843" t="s">
        <v>4915</v>
      </c>
      <c r="F132" s="3847" t="s">
        <v>989</v>
      </c>
      <c r="G132" s="3969">
        <v>144.62700000000001</v>
      </c>
      <c r="H132" s="4075">
        <f>G132*Оглавление!$B$14</f>
        <v>13739.565000000001</v>
      </c>
      <c r="I132" s="4578">
        <f t="shared" si="1"/>
        <v>13739.565000000001</v>
      </c>
    </row>
    <row r="133" spans="1:9" ht="60.75" customHeight="1">
      <c r="A133" s="3851" t="s">
        <v>9595</v>
      </c>
      <c r="B133" s="2858" t="s">
        <v>13843</v>
      </c>
      <c r="C133" s="3840" t="s">
        <v>1079</v>
      </c>
      <c r="D133" s="3844">
        <v>50</v>
      </c>
      <c r="E133" s="3843" t="s">
        <v>944</v>
      </c>
      <c r="F133" s="3847" t="s">
        <v>788</v>
      </c>
      <c r="G133" s="3969">
        <v>34.912500000000001</v>
      </c>
      <c r="H133" s="4075">
        <f>G133*Оглавление!$B$14</f>
        <v>3316.6875</v>
      </c>
      <c r="I133" s="4578">
        <v>18.850000000000001</v>
      </c>
    </row>
    <row r="134" spans="1:9" ht="15" customHeight="1">
      <c r="A134" s="8808" t="s">
        <v>9596</v>
      </c>
      <c r="B134" s="3846">
        <v>36362</v>
      </c>
      <c r="C134" s="8805" t="s">
        <v>1079</v>
      </c>
      <c r="D134" s="3844">
        <v>50</v>
      </c>
      <c r="E134" s="3843" t="s">
        <v>1182</v>
      </c>
      <c r="F134" s="3847" t="s">
        <v>1094</v>
      </c>
      <c r="G134" s="3969">
        <v>17.787000000000003</v>
      </c>
      <c r="H134" s="4075">
        <f>G134*Оглавление!$B$14</f>
        <v>1689.7650000000003</v>
      </c>
      <c r="I134" s="4578">
        <f t="shared" si="1"/>
        <v>1689.7650000000003</v>
      </c>
    </row>
    <row r="135" spans="1:9">
      <c r="A135" s="8808"/>
      <c r="B135" s="3846">
        <v>36363</v>
      </c>
      <c r="C135" s="8806"/>
      <c r="D135" s="3844">
        <v>40</v>
      </c>
      <c r="E135" s="3843" t="s">
        <v>1175</v>
      </c>
      <c r="F135" s="3847" t="s">
        <v>1042</v>
      </c>
      <c r="G135" s="3969">
        <v>27.6675</v>
      </c>
      <c r="H135" s="4075">
        <f>G135*Оглавление!$B$14</f>
        <v>2628.4124999999999</v>
      </c>
      <c r="I135" s="4578">
        <f t="shared" si="1"/>
        <v>2628.4124999999999</v>
      </c>
    </row>
    <row r="136" spans="1:9">
      <c r="A136" s="8808"/>
      <c r="B136" s="3846">
        <v>36360</v>
      </c>
      <c r="C136" s="8807"/>
      <c r="D136" s="3844">
        <v>40</v>
      </c>
      <c r="E136" s="3843" t="s">
        <v>944</v>
      </c>
      <c r="F136" s="3847" t="s">
        <v>1043</v>
      </c>
      <c r="G136" s="3969">
        <v>42.9345</v>
      </c>
      <c r="H136" s="4075">
        <f>G136*Оглавление!$B$14</f>
        <v>4078.7775000000001</v>
      </c>
      <c r="I136" s="4578">
        <f t="shared" si="1"/>
        <v>4078.7775000000001</v>
      </c>
    </row>
    <row r="137" spans="1:9" ht="15" customHeight="1">
      <c r="A137" s="8808" t="s">
        <v>9597</v>
      </c>
      <c r="B137" s="3846">
        <v>28571</v>
      </c>
      <c r="C137" s="8805" t="s">
        <v>1075</v>
      </c>
      <c r="D137" s="3844">
        <v>20</v>
      </c>
      <c r="E137" s="3843" t="s">
        <v>1182</v>
      </c>
      <c r="F137" s="3847" t="s">
        <v>1095</v>
      </c>
      <c r="G137" s="3969">
        <v>11.991</v>
      </c>
      <c r="H137" s="4075">
        <f>G137*Оглавление!$B$14</f>
        <v>1139.145</v>
      </c>
      <c r="I137" s="4578">
        <f t="shared" si="1"/>
        <v>1139.145</v>
      </c>
    </row>
    <row r="138" spans="1:9">
      <c r="A138" s="8808"/>
      <c r="B138" s="3850" t="s">
        <v>9598</v>
      </c>
      <c r="C138" s="8806"/>
      <c r="D138" s="3844">
        <v>20</v>
      </c>
      <c r="E138" s="3843" t="s">
        <v>1175</v>
      </c>
      <c r="F138" s="3847" t="s">
        <v>819</v>
      </c>
      <c r="G138" s="3969">
        <v>16.946999999999999</v>
      </c>
      <c r="H138" s="4075">
        <f>G138*Оглавление!$B$14</f>
        <v>1609.9649999999999</v>
      </c>
      <c r="I138" s="4578">
        <f t="shared" si="1"/>
        <v>1609.9649999999999</v>
      </c>
    </row>
    <row r="139" spans="1:9">
      <c r="A139" s="8808"/>
      <c r="B139" s="3846">
        <v>28371</v>
      </c>
      <c r="C139" s="8806"/>
      <c r="D139" s="3844">
        <v>20</v>
      </c>
      <c r="E139" s="3843" t="s">
        <v>944</v>
      </c>
      <c r="F139" s="3847" t="s">
        <v>306</v>
      </c>
      <c r="G139" s="3969">
        <v>24.843</v>
      </c>
      <c r="H139" s="4075">
        <f>G139*Оглавление!$B$14</f>
        <v>2360.085</v>
      </c>
      <c r="I139" s="4578">
        <f t="shared" si="1"/>
        <v>2360.085</v>
      </c>
    </row>
    <row r="140" spans="1:9">
      <c r="A140" s="8808"/>
      <c r="B140" s="3850" t="s">
        <v>9599</v>
      </c>
      <c r="C140" s="8806"/>
      <c r="D140" s="3844">
        <v>16</v>
      </c>
      <c r="E140" s="3843" t="s">
        <v>1180</v>
      </c>
      <c r="F140" s="3847" t="s">
        <v>284</v>
      </c>
      <c r="G140" s="3969">
        <v>39.9</v>
      </c>
      <c r="H140" s="4075">
        <f>G140*Оглавление!$B$14</f>
        <v>3790.5</v>
      </c>
      <c r="I140" s="4578">
        <f t="shared" si="1"/>
        <v>3790.5</v>
      </c>
    </row>
    <row r="141" spans="1:9">
      <c r="A141" s="8808"/>
      <c r="B141" s="2857">
        <v>990112</v>
      </c>
      <c r="C141" s="8806"/>
      <c r="D141" s="3844">
        <v>16</v>
      </c>
      <c r="E141" s="3843" t="s">
        <v>1171</v>
      </c>
      <c r="F141" s="3847" t="s">
        <v>1096</v>
      </c>
      <c r="G141" s="3969">
        <v>69.173999999999992</v>
      </c>
      <c r="H141" s="4075">
        <f>G141*Оглавление!$B$14</f>
        <v>6571.5299999999988</v>
      </c>
      <c r="I141" s="4578">
        <f t="shared" si="1"/>
        <v>6571.5299999999988</v>
      </c>
    </row>
    <row r="142" spans="1:9">
      <c r="A142" s="8808"/>
      <c r="B142" s="2857">
        <v>990200</v>
      </c>
      <c r="C142" s="8807"/>
      <c r="D142" s="3844">
        <v>16</v>
      </c>
      <c r="E142" s="3843" t="s">
        <v>4915</v>
      </c>
      <c r="F142" s="3843" t="s">
        <v>327</v>
      </c>
      <c r="G142" s="3969">
        <v>103.54049999999999</v>
      </c>
      <c r="H142" s="4075">
        <f>G142*Оглавление!$B$14</f>
        <v>9836.3474999999999</v>
      </c>
      <c r="I142" s="4578">
        <f t="shared" si="1"/>
        <v>9836.3474999999999</v>
      </c>
    </row>
    <row r="143" spans="1:9" s="3745" customFormat="1" ht="15" customHeight="1">
      <c r="A143" s="8808" t="s">
        <v>9600</v>
      </c>
      <c r="B143" s="3846">
        <v>17773</v>
      </c>
      <c r="C143" s="8805" t="s">
        <v>3233</v>
      </c>
      <c r="D143" s="3844">
        <v>30</v>
      </c>
      <c r="E143" s="3843" t="s">
        <v>1182</v>
      </c>
      <c r="F143" s="3843" t="s">
        <v>1136</v>
      </c>
      <c r="G143" s="3969">
        <v>33.708158400000002</v>
      </c>
      <c r="H143" s="4075">
        <f>G143*Оглавление!$B$14</f>
        <v>3202.2750480000004</v>
      </c>
      <c r="I143" s="4578">
        <f>H143-H143*$B$4/100</f>
        <v>3202.2750480000004</v>
      </c>
    </row>
    <row r="144" spans="1:9" s="3745" customFormat="1">
      <c r="A144" s="8808"/>
      <c r="B144" s="3846">
        <v>22456</v>
      </c>
      <c r="C144" s="8807"/>
      <c r="D144" s="3844">
        <v>25</v>
      </c>
      <c r="E144" s="3843" t="s">
        <v>1175</v>
      </c>
      <c r="F144" s="3843" t="s">
        <v>293</v>
      </c>
      <c r="G144" s="3969">
        <v>45.298539824999999</v>
      </c>
      <c r="H144" s="4075">
        <f>G144*Оглавление!$B$14</f>
        <v>4303.3612833750003</v>
      </c>
      <c r="I144" s="4578">
        <f>H144-H144*$B$4/100</f>
        <v>4303.3612833750003</v>
      </c>
    </row>
    <row r="145" spans="1:9" s="3745" customFormat="1" ht="15" customHeight="1">
      <c r="A145" s="8808" t="s">
        <v>9601</v>
      </c>
      <c r="B145" s="3846">
        <v>26107</v>
      </c>
      <c r="C145" s="8805" t="s">
        <v>1116</v>
      </c>
      <c r="D145" s="3844">
        <v>30</v>
      </c>
      <c r="E145" s="3843" t="s">
        <v>1182</v>
      </c>
      <c r="F145" s="3843" t="s">
        <v>1136</v>
      </c>
      <c r="G145" s="3969">
        <v>34.54061205</v>
      </c>
      <c r="H145" s="4075">
        <f>G145*Оглавление!$B$14</f>
        <v>3281.3581447500001</v>
      </c>
      <c r="I145" s="4578">
        <f>H145-H145*$B$4/100</f>
        <v>3281.3581447500001</v>
      </c>
    </row>
    <row r="146" spans="1:9" s="3745" customFormat="1">
      <c r="A146" s="8808"/>
      <c r="B146" s="3846">
        <v>28579</v>
      </c>
      <c r="C146" s="8806"/>
      <c r="D146" s="3844">
        <v>25</v>
      </c>
      <c r="E146" s="3843" t="s">
        <v>1175</v>
      </c>
      <c r="F146" s="3843" t="s">
        <v>293</v>
      </c>
      <c r="G146" s="3969">
        <v>46.041348149999997</v>
      </c>
      <c r="H146" s="4075">
        <f>G146*Оглавление!$B$14</f>
        <v>4373.9280742499996</v>
      </c>
      <c r="I146" s="4578">
        <f>H146-H146*$B$4/100</f>
        <v>4373.9280742499996</v>
      </c>
    </row>
    <row r="147" spans="1:9" s="3745" customFormat="1">
      <c r="A147" s="8808"/>
      <c r="B147" s="3846">
        <v>28372</v>
      </c>
      <c r="C147" s="8807"/>
      <c r="D147" s="3844">
        <v>25</v>
      </c>
      <c r="E147" s="3843" t="s">
        <v>944</v>
      </c>
      <c r="F147" s="3843" t="s">
        <v>1135</v>
      </c>
      <c r="G147" s="3969">
        <v>94.746559950000005</v>
      </c>
      <c r="H147" s="4075">
        <f>G147*Оглавление!$B$14</f>
        <v>9000.9231952500013</v>
      </c>
      <c r="I147" s="4578">
        <f>H147-H147*$B$4/100</f>
        <v>9000.9231952500013</v>
      </c>
    </row>
    <row r="148" spans="1:9" ht="15" customHeight="1">
      <c r="A148" s="8808" t="s">
        <v>9602</v>
      </c>
      <c r="B148" s="3846">
        <v>26104</v>
      </c>
      <c r="C148" s="8805" t="s">
        <v>1079</v>
      </c>
      <c r="D148" s="3844">
        <v>25</v>
      </c>
      <c r="E148" s="3843" t="s">
        <v>1182</v>
      </c>
      <c r="F148" s="3847" t="s">
        <v>1043</v>
      </c>
      <c r="G148" s="3969">
        <v>60.5745</v>
      </c>
      <c r="H148" s="4075">
        <f>G148*Оглавление!$B$14</f>
        <v>5754.5775000000003</v>
      </c>
      <c r="I148" s="4578">
        <f t="shared" si="1"/>
        <v>5754.5775000000003</v>
      </c>
    </row>
    <row r="149" spans="1:9">
      <c r="A149" s="8808"/>
      <c r="B149" s="3846">
        <v>26105</v>
      </c>
      <c r="C149" s="8806"/>
      <c r="D149" s="3844">
        <v>25</v>
      </c>
      <c r="E149" s="3843" t="s">
        <v>1175</v>
      </c>
      <c r="F149" s="3843" t="s">
        <v>317</v>
      </c>
      <c r="G149" s="3969">
        <v>92.757000000000005</v>
      </c>
      <c r="H149" s="4075">
        <f>G149*Оглавление!$B$14</f>
        <v>8811.9150000000009</v>
      </c>
      <c r="I149" s="4578">
        <f t="shared" si="1"/>
        <v>8811.9150000000009</v>
      </c>
    </row>
    <row r="150" spans="1:9">
      <c r="A150" s="8808"/>
      <c r="B150" s="3846">
        <v>26106</v>
      </c>
      <c r="C150" s="8807"/>
      <c r="D150" s="3844">
        <v>25</v>
      </c>
      <c r="E150" s="3843" t="s">
        <v>944</v>
      </c>
      <c r="F150" s="3847" t="s">
        <v>280</v>
      </c>
      <c r="G150" s="3969">
        <v>135.87</v>
      </c>
      <c r="H150" s="4075">
        <f>G150*Оглавление!$B$14</f>
        <v>12907.65</v>
      </c>
      <c r="I150" s="4578">
        <f t="shared" si="1"/>
        <v>12907.65</v>
      </c>
    </row>
    <row r="151" spans="1:9" ht="15" customHeight="1">
      <c r="A151" s="8808" t="s">
        <v>9603</v>
      </c>
      <c r="B151" s="3852" t="s">
        <v>9604</v>
      </c>
      <c r="C151" s="8805" t="s">
        <v>1068</v>
      </c>
      <c r="D151" s="3844">
        <v>15</v>
      </c>
      <c r="E151" s="3843" t="s">
        <v>5421</v>
      </c>
      <c r="F151" s="3843" t="s">
        <v>1097</v>
      </c>
      <c r="G151" s="3969">
        <v>7.3815</v>
      </c>
      <c r="H151" s="4075">
        <f>G151*Оглавление!$B$14</f>
        <v>701.24249999999995</v>
      </c>
      <c r="I151" s="4578">
        <f t="shared" si="1"/>
        <v>701.24249999999995</v>
      </c>
    </row>
    <row r="152" spans="1:9">
      <c r="A152" s="8808"/>
      <c r="B152" s="3850" t="s">
        <v>9605</v>
      </c>
      <c r="C152" s="8806"/>
      <c r="D152" s="3844">
        <v>15</v>
      </c>
      <c r="E152" s="3843" t="s">
        <v>1182</v>
      </c>
      <c r="F152" s="3843" t="s">
        <v>1071</v>
      </c>
      <c r="G152" s="3969">
        <v>9.302999999999999</v>
      </c>
      <c r="H152" s="4075">
        <f>G152*Оглавление!$B$14</f>
        <v>883.78499999999985</v>
      </c>
      <c r="I152" s="4578">
        <f t="shared" si="1"/>
        <v>883.78499999999985</v>
      </c>
    </row>
    <row r="153" spans="1:9">
      <c r="A153" s="8808"/>
      <c r="B153" s="3846">
        <v>56526</v>
      </c>
      <c r="C153" s="8807"/>
      <c r="D153" s="3844">
        <v>15</v>
      </c>
      <c r="E153" s="3843" t="s">
        <v>1175</v>
      </c>
      <c r="F153" s="3843" t="s">
        <v>1083</v>
      </c>
      <c r="G153" s="3969">
        <v>13.797000000000001</v>
      </c>
      <c r="H153" s="4075">
        <f>G153*Оглавление!$B$14</f>
        <v>1310.7150000000001</v>
      </c>
      <c r="I153" s="4578">
        <f t="shared" si="1"/>
        <v>1310.7150000000001</v>
      </c>
    </row>
    <row r="154" spans="1:9" ht="15" customHeight="1">
      <c r="A154" s="8808" t="s">
        <v>9606</v>
      </c>
      <c r="B154" s="3846">
        <v>26102</v>
      </c>
      <c r="C154" s="8805" t="s">
        <v>1068</v>
      </c>
      <c r="D154" s="3853">
        <v>15</v>
      </c>
      <c r="E154" s="3854" t="s">
        <v>5421</v>
      </c>
      <c r="F154" s="3855" t="s">
        <v>1098</v>
      </c>
      <c r="G154" s="3969">
        <v>6.7409999999999997</v>
      </c>
      <c r="H154" s="4075">
        <f>G154*Оглавление!$B$14</f>
        <v>640.39499999999998</v>
      </c>
      <c r="I154" s="4578">
        <f t="shared" si="1"/>
        <v>640.39499999999998</v>
      </c>
    </row>
    <row r="155" spans="1:9">
      <c r="A155" s="8808"/>
      <c r="B155" s="3846">
        <v>26103</v>
      </c>
      <c r="C155" s="8806"/>
      <c r="D155" s="3853">
        <v>15</v>
      </c>
      <c r="E155" s="3854" t="s">
        <v>1182</v>
      </c>
      <c r="F155" s="3855" t="s">
        <v>1063</v>
      </c>
      <c r="G155" s="3969">
        <v>8.1479999999999997</v>
      </c>
      <c r="H155" s="4075">
        <f>G155*Оглавление!$B$14</f>
        <v>774.06</v>
      </c>
      <c r="I155" s="4578">
        <f t="shared" si="1"/>
        <v>774.06</v>
      </c>
    </row>
    <row r="156" spans="1:9">
      <c r="A156" s="8808"/>
      <c r="B156" s="3846">
        <v>27519</v>
      </c>
      <c r="C156" s="8807"/>
      <c r="D156" s="3853">
        <v>15</v>
      </c>
      <c r="E156" s="3854" t="s">
        <v>1175</v>
      </c>
      <c r="F156" s="3855" t="s">
        <v>1099</v>
      </c>
      <c r="G156" s="3969">
        <v>14.1645</v>
      </c>
      <c r="H156" s="4075">
        <f>G156*Оглавление!$B$14</f>
        <v>1345.6275000000001</v>
      </c>
      <c r="I156" s="4578">
        <f t="shared" si="1"/>
        <v>1345.6275000000001</v>
      </c>
    </row>
    <row r="157" spans="1:9" ht="25.35">
      <c r="A157" s="3851" t="s">
        <v>9607</v>
      </c>
      <c r="B157" s="3849" t="s">
        <v>9608</v>
      </c>
      <c r="C157" s="3843" t="s">
        <v>1100</v>
      </c>
      <c r="D157" s="3844">
        <v>8</v>
      </c>
      <c r="E157" s="3843" t="s">
        <v>7311</v>
      </c>
      <c r="F157" s="3843" t="s">
        <v>1054</v>
      </c>
      <c r="G157" s="3969">
        <v>9.6821340000000014</v>
      </c>
      <c r="H157" s="4075">
        <f>G157*Оглавление!$B$14</f>
        <v>919.80273000000011</v>
      </c>
      <c r="I157" s="4578">
        <f t="shared" si="1"/>
        <v>919.80273000000011</v>
      </c>
    </row>
    <row r="158" spans="1:9" ht="25.35">
      <c r="A158" s="3851" t="s">
        <v>9609</v>
      </c>
      <c r="B158" s="3849" t="s">
        <v>9610</v>
      </c>
      <c r="C158" s="3843" t="s">
        <v>1100</v>
      </c>
      <c r="D158" s="3844">
        <v>8</v>
      </c>
      <c r="E158" s="3843" t="s">
        <v>7320</v>
      </c>
      <c r="F158" s="3843" t="s">
        <v>1054</v>
      </c>
      <c r="G158" s="3969">
        <v>10.847573100000002</v>
      </c>
      <c r="H158" s="4075">
        <f>G158*Оглавление!$B$14</f>
        <v>1030.5194445000002</v>
      </c>
      <c r="I158" s="4578">
        <f t="shared" si="1"/>
        <v>1030.5194445000002</v>
      </c>
    </row>
    <row r="159" spans="1:9" ht="25.35">
      <c r="A159" s="3856" t="s">
        <v>9611</v>
      </c>
      <c r="B159" s="3844">
        <v>56527</v>
      </c>
      <c r="C159" s="3843" t="s">
        <v>1100</v>
      </c>
      <c r="D159" s="3844">
        <v>16</v>
      </c>
      <c r="E159" s="3843" t="s">
        <v>1182</v>
      </c>
      <c r="F159" s="3843" t="s">
        <v>1086</v>
      </c>
      <c r="G159" s="3969">
        <v>12.715499999999999</v>
      </c>
      <c r="H159" s="4075">
        <f>G159*Оглавление!$B$14</f>
        <v>1207.9724999999999</v>
      </c>
      <c r="I159" s="4578">
        <f t="shared" si="1"/>
        <v>1207.9724999999999</v>
      </c>
    </row>
    <row r="160" spans="1:9" ht="25.35">
      <c r="A160" s="3856" t="s">
        <v>9612</v>
      </c>
      <c r="B160" s="3849" t="s">
        <v>9613</v>
      </c>
      <c r="C160" s="3843" t="s">
        <v>1100</v>
      </c>
      <c r="D160" s="3844">
        <v>16</v>
      </c>
      <c r="E160" s="3843" t="s">
        <v>1182</v>
      </c>
      <c r="F160" s="3843" t="s">
        <v>1090</v>
      </c>
      <c r="G160" s="3969">
        <v>11.613000000000001</v>
      </c>
      <c r="H160" s="4075">
        <f>G160*Оглавление!$B$14</f>
        <v>1103.2350000000001</v>
      </c>
      <c r="I160" s="4578">
        <f t="shared" ref="I160:I233" si="2">H160-H160*$B$4/100</f>
        <v>1103.2350000000001</v>
      </c>
    </row>
    <row r="161" spans="1:9" ht="25.35">
      <c r="A161" s="3856" t="s">
        <v>9614</v>
      </c>
      <c r="B161" s="3844">
        <v>26758</v>
      </c>
      <c r="C161" s="3843" t="s">
        <v>1100</v>
      </c>
      <c r="D161" s="3844">
        <v>8</v>
      </c>
      <c r="E161" s="3843" t="s">
        <v>1182</v>
      </c>
      <c r="F161" s="3843" t="s">
        <v>283</v>
      </c>
      <c r="G161" s="3969">
        <v>10.515565200000001</v>
      </c>
      <c r="H161" s="4075">
        <f>G161*Оглавление!$B$14</f>
        <v>998.97869400000013</v>
      </c>
      <c r="I161" s="4578">
        <f t="shared" si="2"/>
        <v>998.97869400000013</v>
      </c>
    </row>
    <row r="162" spans="1:9" ht="25.35">
      <c r="A162" s="3856" t="s">
        <v>9615</v>
      </c>
      <c r="B162" s="3844">
        <v>45557</v>
      </c>
      <c r="C162" s="3843" t="s">
        <v>1100</v>
      </c>
      <c r="D162" s="3844">
        <v>8</v>
      </c>
      <c r="E162" s="3843" t="s">
        <v>1182</v>
      </c>
      <c r="F162" s="3843" t="s">
        <v>477</v>
      </c>
      <c r="G162" s="3969">
        <v>14.638462124999998</v>
      </c>
      <c r="H162" s="4075">
        <f>G162*Оглавление!$B$14</f>
        <v>1390.6539018749997</v>
      </c>
      <c r="I162" s="4578">
        <f>H162-H162*$B$4/100</f>
        <v>1390.6539018749997</v>
      </c>
    </row>
    <row r="163" spans="1:9" ht="25.35">
      <c r="A163" s="3856" t="s">
        <v>9616</v>
      </c>
      <c r="B163" s="3844">
        <v>40428</v>
      </c>
      <c r="C163" s="3843" t="s">
        <v>1100</v>
      </c>
      <c r="D163" s="3844">
        <v>16</v>
      </c>
      <c r="E163" s="3843" t="s">
        <v>1182</v>
      </c>
      <c r="F163" s="3843" t="s">
        <v>290</v>
      </c>
      <c r="G163" s="3969">
        <v>13.5975</v>
      </c>
      <c r="H163" s="4075">
        <f>G163*Оглавление!$B$14</f>
        <v>1291.7625</v>
      </c>
      <c r="I163" s="4578">
        <f t="shared" si="2"/>
        <v>1291.7625</v>
      </c>
    </row>
    <row r="164" spans="1:9" ht="25.35">
      <c r="A164" s="3851" t="s">
        <v>9617</v>
      </c>
      <c r="B164" s="3844">
        <v>26136</v>
      </c>
      <c r="C164" s="3857" t="s">
        <v>1075</v>
      </c>
      <c r="D164" s="3846">
        <v>16</v>
      </c>
      <c r="E164" s="3857" t="s">
        <v>7311</v>
      </c>
      <c r="F164" s="3847" t="s">
        <v>1090</v>
      </c>
      <c r="G164" s="3969">
        <v>9.3134999999999994</v>
      </c>
      <c r="H164" s="4075">
        <f>G164*Оглавление!$B$14</f>
        <v>884.78249999999991</v>
      </c>
      <c r="I164" s="4578">
        <f t="shared" si="2"/>
        <v>884.78249999999991</v>
      </c>
    </row>
    <row r="165" spans="1:9" ht="25.35">
      <c r="A165" s="3851" t="s">
        <v>9618</v>
      </c>
      <c r="B165" s="3844">
        <v>26137</v>
      </c>
      <c r="C165" s="3857" t="s">
        <v>1075</v>
      </c>
      <c r="D165" s="3844">
        <v>16</v>
      </c>
      <c r="E165" s="3843" t="s">
        <v>6190</v>
      </c>
      <c r="F165" s="3847" t="s">
        <v>1102</v>
      </c>
      <c r="G165" s="3969">
        <v>9.66</v>
      </c>
      <c r="H165" s="4075">
        <f>G165*Оглавление!$B$14</f>
        <v>917.7</v>
      </c>
      <c r="I165" s="4578">
        <f t="shared" si="2"/>
        <v>917.7</v>
      </c>
    </row>
    <row r="166" spans="1:9" ht="25.35">
      <c r="A166" s="3851" t="s">
        <v>9619</v>
      </c>
      <c r="B166" s="3844">
        <v>83976</v>
      </c>
      <c r="C166" s="3857" t="s">
        <v>1100</v>
      </c>
      <c r="D166" s="3844">
        <v>16</v>
      </c>
      <c r="E166" s="3843" t="s">
        <v>1175</v>
      </c>
      <c r="F166" s="3847" t="s">
        <v>1052</v>
      </c>
      <c r="G166" s="3969">
        <v>23.94</v>
      </c>
      <c r="H166" s="4075">
        <f>G166*Оглавление!$B$14</f>
        <v>2274.3000000000002</v>
      </c>
      <c r="I166" s="4578">
        <f>H166-H166*$B$4/100</f>
        <v>2274.3000000000002</v>
      </c>
    </row>
    <row r="167" spans="1:9" ht="25.35">
      <c r="A167" s="3851" t="s">
        <v>9620</v>
      </c>
      <c r="B167" s="3844">
        <v>27524</v>
      </c>
      <c r="C167" s="3843"/>
      <c r="D167" s="3843"/>
      <c r="E167" s="3843" t="s">
        <v>1182</v>
      </c>
      <c r="F167" s="3847" t="s">
        <v>1103</v>
      </c>
      <c r="G167" s="3969">
        <v>0.31251675000000001</v>
      </c>
      <c r="H167" s="4075">
        <f>G167*Оглавление!$B$14</f>
        <v>29.689091250000001</v>
      </c>
      <c r="I167" s="4578">
        <f t="shared" si="2"/>
        <v>29.689091250000001</v>
      </c>
    </row>
    <row r="168" spans="1:9">
      <c r="A168" s="8808" t="s">
        <v>9621</v>
      </c>
      <c r="B168" s="3846">
        <v>2860012</v>
      </c>
      <c r="C168" s="8805"/>
      <c r="D168" s="8809"/>
      <c r="E168" s="3843" t="s">
        <v>3490</v>
      </c>
      <c r="F168" s="3843" t="s">
        <v>816</v>
      </c>
      <c r="G168" s="3969">
        <v>0.60304859999999993</v>
      </c>
      <c r="H168" s="4075">
        <f>G168*Оглавление!$B$14</f>
        <v>57.289616999999993</v>
      </c>
      <c r="I168" s="4578">
        <f>H168-H168*$B$4/100</f>
        <v>57.289616999999993</v>
      </c>
    </row>
    <row r="169" spans="1:9">
      <c r="A169" s="8808"/>
      <c r="B169" s="3846">
        <v>2860014</v>
      </c>
      <c r="C169" s="8806"/>
      <c r="D169" s="8817"/>
      <c r="E169" s="3843" t="s">
        <v>3491</v>
      </c>
      <c r="F169" s="3843" t="s">
        <v>816</v>
      </c>
      <c r="G169" s="3969">
        <v>0.60304859999999993</v>
      </c>
      <c r="H169" s="4075">
        <f>G169*Оглавление!$B$14</f>
        <v>57.289616999999993</v>
      </c>
      <c r="I169" s="4578">
        <f>H169-H169*$B$4/100</f>
        <v>57.289616999999993</v>
      </c>
    </row>
    <row r="170" spans="1:9">
      <c r="A170" s="8808"/>
      <c r="B170" s="3846">
        <v>2860015</v>
      </c>
      <c r="C170" s="8806"/>
      <c r="D170" s="8817"/>
      <c r="E170" s="3843" t="s">
        <v>1767</v>
      </c>
      <c r="F170" s="3843" t="s">
        <v>816</v>
      </c>
      <c r="G170" s="3969">
        <v>0.60304859999999993</v>
      </c>
      <c r="H170" s="4075">
        <f>G170*Оглавление!$B$14</f>
        <v>57.289616999999993</v>
      </c>
      <c r="I170" s="4578">
        <f>H170-H170*$B$4/100</f>
        <v>57.289616999999993</v>
      </c>
    </row>
    <row r="171" spans="1:9">
      <c r="A171" s="8808"/>
      <c r="B171" s="3846">
        <v>2860016</v>
      </c>
      <c r="C171" s="8807"/>
      <c r="D171" s="8827"/>
      <c r="E171" s="3843" t="s">
        <v>812</v>
      </c>
      <c r="F171" s="3843" t="s">
        <v>816</v>
      </c>
      <c r="G171" s="3969">
        <v>0.60304859999999993</v>
      </c>
      <c r="H171" s="4075">
        <f>G171*Оглавление!$B$14</f>
        <v>57.289616999999993</v>
      </c>
      <c r="I171" s="4578">
        <f>H171-H171*$B$4/100</f>
        <v>57.289616999999993</v>
      </c>
    </row>
    <row r="172" spans="1:9" ht="15" customHeight="1">
      <c r="A172" s="8804" t="s">
        <v>9622</v>
      </c>
      <c r="B172" s="3844">
        <v>56524</v>
      </c>
      <c r="C172" s="8805" t="s">
        <v>1104</v>
      </c>
      <c r="D172" s="3844">
        <v>15</v>
      </c>
      <c r="E172" s="3843" t="s">
        <v>1182</v>
      </c>
      <c r="F172" s="3843" t="s">
        <v>277</v>
      </c>
      <c r="G172" s="3969">
        <v>14.406000000000001</v>
      </c>
      <c r="H172" s="4075">
        <f>G172*Оглавление!$B$14</f>
        <v>1368.5700000000002</v>
      </c>
      <c r="I172" s="4578">
        <f t="shared" si="2"/>
        <v>1368.5700000000002</v>
      </c>
    </row>
    <row r="173" spans="1:9">
      <c r="A173" s="8804"/>
      <c r="B173" s="3844">
        <v>56525</v>
      </c>
      <c r="C173" s="8806"/>
      <c r="D173" s="3844">
        <v>15</v>
      </c>
      <c r="E173" s="3843" t="s">
        <v>1175</v>
      </c>
      <c r="F173" s="3843" t="s">
        <v>1052</v>
      </c>
      <c r="G173" s="3969">
        <v>21.7455</v>
      </c>
      <c r="H173" s="4075">
        <f>G173*Оглавление!$B$14</f>
        <v>2065.8224999999998</v>
      </c>
      <c r="I173" s="4578">
        <f t="shared" si="2"/>
        <v>2065.8224999999998</v>
      </c>
    </row>
    <row r="174" spans="1:9">
      <c r="A174" s="8804"/>
      <c r="B174" s="3844">
        <v>49790</v>
      </c>
      <c r="C174" s="8807"/>
      <c r="D174" s="3844">
        <v>12</v>
      </c>
      <c r="E174" s="3843" t="s">
        <v>944</v>
      </c>
      <c r="F174" s="3843" t="s">
        <v>1105</v>
      </c>
      <c r="G174" s="3969">
        <v>33.484499999999997</v>
      </c>
      <c r="H174" s="4075">
        <f>G174*Оглавление!$B$14</f>
        <v>3181.0274999999997</v>
      </c>
      <c r="I174" s="4578">
        <f t="shared" si="2"/>
        <v>3181.0274999999997</v>
      </c>
    </row>
    <row r="175" spans="1:9" ht="15" customHeight="1">
      <c r="A175" s="8808" t="s">
        <v>9623</v>
      </c>
      <c r="B175" s="3846">
        <v>28580</v>
      </c>
      <c r="C175" s="8810" t="s">
        <v>1075</v>
      </c>
      <c r="D175" s="3844">
        <v>15</v>
      </c>
      <c r="E175" s="3843" t="s">
        <v>1182</v>
      </c>
      <c r="F175" s="3843" t="s">
        <v>1106</v>
      </c>
      <c r="G175" s="3969">
        <v>12.263999999999999</v>
      </c>
      <c r="H175" s="4075">
        <f>G175*Оглавление!$B$14</f>
        <v>1165.08</v>
      </c>
      <c r="I175" s="4578">
        <f t="shared" si="2"/>
        <v>1165.08</v>
      </c>
    </row>
    <row r="176" spans="1:9">
      <c r="A176" s="8808"/>
      <c r="B176" s="3850" t="s">
        <v>9624</v>
      </c>
      <c r="C176" s="8811"/>
      <c r="D176" s="3844">
        <v>15</v>
      </c>
      <c r="E176" s="3843" t="s">
        <v>1175</v>
      </c>
      <c r="F176" s="3843" t="s">
        <v>311</v>
      </c>
      <c r="G176" s="3969">
        <v>16.474499999999999</v>
      </c>
      <c r="H176" s="4075">
        <f>G176*Оглавление!$B$14</f>
        <v>1565.0774999999999</v>
      </c>
      <c r="I176" s="4578">
        <f t="shared" si="2"/>
        <v>1565.0774999999999</v>
      </c>
    </row>
    <row r="177" spans="1:9" ht="15" customHeight="1">
      <c r="A177" s="8804" t="s">
        <v>9625</v>
      </c>
      <c r="B177" s="3850" t="s">
        <v>9626</v>
      </c>
      <c r="C177" s="8805" t="s">
        <v>1104</v>
      </c>
      <c r="D177" s="3844">
        <v>15</v>
      </c>
      <c r="E177" s="3843" t="s">
        <v>1182</v>
      </c>
      <c r="F177" s="3843" t="s">
        <v>1083</v>
      </c>
      <c r="G177" s="3969">
        <v>13.0725</v>
      </c>
      <c r="H177" s="4075">
        <f>G177*Оглавление!$B$14</f>
        <v>1241.8875</v>
      </c>
      <c r="I177" s="4578">
        <f t="shared" si="2"/>
        <v>1241.8875</v>
      </c>
    </row>
    <row r="178" spans="1:9">
      <c r="A178" s="8804"/>
      <c r="B178" s="3846">
        <v>28581</v>
      </c>
      <c r="C178" s="8807"/>
      <c r="D178" s="3844">
        <v>15</v>
      </c>
      <c r="E178" s="3843" t="s">
        <v>1175</v>
      </c>
      <c r="F178" s="3843" t="s">
        <v>277</v>
      </c>
      <c r="G178" s="3969">
        <v>17.209500000000002</v>
      </c>
      <c r="H178" s="4075">
        <f>G178*Оглавление!$B$14</f>
        <v>1634.9025000000001</v>
      </c>
      <c r="I178" s="4578">
        <f t="shared" si="2"/>
        <v>1634.9025000000001</v>
      </c>
    </row>
    <row r="179" spans="1:9" ht="15" customHeight="1">
      <c r="A179" s="8804" t="s">
        <v>9627</v>
      </c>
      <c r="B179" s="3846">
        <v>47208</v>
      </c>
      <c r="C179" s="8805" t="s">
        <v>1104</v>
      </c>
      <c r="D179" s="3858">
        <v>15</v>
      </c>
      <c r="E179" s="3843" t="s">
        <v>1182</v>
      </c>
      <c r="F179" s="3843" t="s">
        <v>1106</v>
      </c>
      <c r="G179" s="3969">
        <v>12.253500000000001</v>
      </c>
      <c r="H179" s="4075">
        <f>G179*Оглавление!$B$14</f>
        <v>1164.0825</v>
      </c>
      <c r="I179" s="4578">
        <f>H179-H179*$B$4/100</f>
        <v>1164.0825</v>
      </c>
    </row>
    <row r="180" spans="1:9">
      <c r="A180" s="8804"/>
      <c r="B180" s="3846">
        <v>47209</v>
      </c>
      <c r="C180" s="8807"/>
      <c r="D180" s="3858">
        <v>15</v>
      </c>
      <c r="E180" s="3843" t="s">
        <v>1175</v>
      </c>
      <c r="F180" s="3843" t="s">
        <v>311</v>
      </c>
      <c r="G180" s="3969">
        <v>16.338000000000001</v>
      </c>
      <c r="H180" s="4075">
        <f>G180*Оглавление!$B$14</f>
        <v>1552.1100000000001</v>
      </c>
      <c r="I180" s="4578">
        <f>H180-H180*$B$4/100</f>
        <v>1552.1100000000001</v>
      </c>
    </row>
    <row r="181" spans="1:9">
      <c r="A181" s="8804" t="s">
        <v>9628</v>
      </c>
      <c r="B181" s="3844">
        <v>40909</v>
      </c>
      <c r="C181" s="8805" t="s">
        <v>1075</v>
      </c>
      <c r="D181" s="8809">
        <v>12</v>
      </c>
      <c r="E181" s="3843" t="s">
        <v>1182</v>
      </c>
      <c r="F181" s="3843" t="s">
        <v>928</v>
      </c>
      <c r="G181" s="3969">
        <v>13.0725</v>
      </c>
      <c r="H181" s="4075">
        <f>G181*Оглавление!$B$14</f>
        <v>1241.8875</v>
      </c>
      <c r="I181" s="4578">
        <f t="shared" si="2"/>
        <v>1241.8875</v>
      </c>
    </row>
    <row r="182" spans="1:9">
      <c r="A182" s="8804"/>
      <c r="B182" s="3844">
        <v>40908</v>
      </c>
      <c r="C182" s="8807"/>
      <c r="D182" s="8807"/>
      <c r="E182" s="3843" t="s">
        <v>1175</v>
      </c>
      <c r="F182" s="3843" t="s">
        <v>819</v>
      </c>
      <c r="G182" s="3969">
        <v>26.669999999999998</v>
      </c>
      <c r="H182" s="4075">
        <f>G182*Оглавление!$B$14</f>
        <v>2533.6499999999996</v>
      </c>
      <c r="I182" s="4578">
        <f t="shared" si="2"/>
        <v>2533.6499999999996</v>
      </c>
    </row>
    <row r="183" spans="1:9" ht="15" customHeight="1">
      <c r="A183" s="8808" t="s">
        <v>9629</v>
      </c>
      <c r="B183" s="3846">
        <v>1560012</v>
      </c>
      <c r="C183" s="8805" t="s">
        <v>4086</v>
      </c>
      <c r="D183" s="3844">
        <v>16</v>
      </c>
      <c r="E183" s="3843" t="s">
        <v>1182</v>
      </c>
      <c r="F183" s="3847" t="s">
        <v>1108</v>
      </c>
      <c r="G183" s="3969">
        <v>16.023</v>
      </c>
      <c r="H183" s="4075">
        <f>G183*Оглавление!$B$14</f>
        <v>1522.1849999999999</v>
      </c>
      <c r="I183" s="4578">
        <f t="shared" si="2"/>
        <v>1522.1849999999999</v>
      </c>
    </row>
    <row r="184" spans="1:9">
      <c r="A184" s="8808"/>
      <c r="B184" s="3846">
        <v>1560034</v>
      </c>
      <c r="C184" s="8806"/>
      <c r="D184" s="3844">
        <v>16</v>
      </c>
      <c r="E184" s="3843" t="s">
        <v>1175</v>
      </c>
      <c r="F184" s="3847" t="s">
        <v>1108</v>
      </c>
      <c r="G184" s="3969">
        <v>23.089499999999997</v>
      </c>
      <c r="H184" s="4075">
        <f>G184*Оглавление!$B$14</f>
        <v>2193.5024999999996</v>
      </c>
      <c r="I184" s="4578">
        <f t="shared" si="2"/>
        <v>2193.5024999999996</v>
      </c>
    </row>
    <row r="185" spans="1:9">
      <c r="A185" s="8808"/>
      <c r="B185" s="3846">
        <v>1560100</v>
      </c>
      <c r="C185" s="8806"/>
      <c r="D185" s="3844">
        <v>16</v>
      </c>
      <c r="E185" s="3843" t="s">
        <v>944</v>
      </c>
      <c r="F185" s="3847" t="s">
        <v>1076</v>
      </c>
      <c r="G185" s="3969">
        <v>31.269000000000002</v>
      </c>
      <c r="H185" s="4075">
        <f>G185*Оглавление!$B$14</f>
        <v>2970.5550000000003</v>
      </c>
      <c r="I185" s="4578">
        <f t="shared" si="2"/>
        <v>2970.5550000000003</v>
      </c>
    </row>
    <row r="186" spans="1:9">
      <c r="A186" s="8808"/>
      <c r="B186" s="3846">
        <v>1560114</v>
      </c>
      <c r="C186" s="8806"/>
      <c r="D186" s="3844">
        <v>16</v>
      </c>
      <c r="E186" s="3843" t="s">
        <v>1180</v>
      </c>
      <c r="F186" s="3847" t="s">
        <v>278</v>
      </c>
      <c r="G186" s="3969">
        <v>41.6325</v>
      </c>
      <c r="H186" s="4075">
        <f>G186*Оглавление!$B$14</f>
        <v>3955.0875000000001</v>
      </c>
      <c r="I186" s="4578">
        <f t="shared" si="2"/>
        <v>3955.0875000000001</v>
      </c>
    </row>
    <row r="187" spans="1:9">
      <c r="A187" s="8808"/>
      <c r="B187" s="3846">
        <v>1560112</v>
      </c>
      <c r="C187" s="8806"/>
      <c r="D187" s="3844">
        <v>16</v>
      </c>
      <c r="E187" s="3843" t="s">
        <v>1171</v>
      </c>
      <c r="F187" s="3847" t="s">
        <v>304</v>
      </c>
      <c r="G187" s="3969">
        <v>54.516000000000005</v>
      </c>
      <c r="H187" s="4075">
        <f>G187*Оглавление!$B$14</f>
        <v>5179.0200000000004</v>
      </c>
      <c r="I187" s="4578">
        <f t="shared" si="2"/>
        <v>5179.0200000000004</v>
      </c>
    </row>
    <row r="188" spans="1:9">
      <c r="A188" s="8808"/>
      <c r="B188" s="3846">
        <v>1560200</v>
      </c>
      <c r="C188" s="8806"/>
      <c r="D188" s="3844">
        <v>16</v>
      </c>
      <c r="E188" s="3843" t="s">
        <v>4915</v>
      </c>
      <c r="F188" s="3847" t="s">
        <v>293</v>
      </c>
      <c r="G188" s="3969">
        <v>81.983999999999995</v>
      </c>
      <c r="H188" s="4075">
        <f>G188*Оглавление!$B$14</f>
        <v>7788.48</v>
      </c>
      <c r="I188" s="4578">
        <f t="shared" si="2"/>
        <v>7788.48</v>
      </c>
    </row>
    <row r="189" spans="1:9">
      <c r="A189" s="8808"/>
      <c r="B189" s="3846">
        <v>1560212</v>
      </c>
      <c r="C189" s="8806"/>
      <c r="D189" s="3844">
        <v>16</v>
      </c>
      <c r="E189" s="3843" t="s">
        <v>7308</v>
      </c>
      <c r="F189" s="3847" t="s">
        <v>914</v>
      </c>
      <c r="G189" s="3969">
        <v>141.792</v>
      </c>
      <c r="H189" s="4075">
        <f>G189*Оглавление!$B$14</f>
        <v>13470.24</v>
      </c>
      <c r="I189" s="4578">
        <f t="shared" si="2"/>
        <v>13470.24</v>
      </c>
    </row>
    <row r="190" spans="1:9">
      <c r="A190" s="8808"/>
      <c r="B190" s="3846">
        <v>1560300</v>
      </c>
      <c r="C190" s="8806"/>
      <c r="D190" s="3844">
        <v>16</v>
      </c>
      <c r="E190" s="3843" t="s">
        <v>7310</v>
      </c>
      <c r="F190" s="3847" t="s">
        <v>281</v>
      </c>
      <c r="G190" s="3969">
        <v>194.4075</v>
      </c>
      <c r="H190" s="4075">
        <f>G190*Оглавление!$B$14</f>
        <v>18468.712500000001</v>
      </c>
      <c r="I190" s="4578">
        <f t="shared" si="2"/>
        <v>18468.712500000001</v>
      </c>
    </row>
    <row r="191" spans="1:9">
      <c r="A191" s="8808"/>
      <c r="B191" s="3846">
        <v>1560400</v>
      </c>
      <c r="C191" s="8807"/>
      <c r="D191" s="3844">
        <v>16</v>
      </c>
      <c r="E191" s="3843" t="s">
        <v>7309</v>
      </c>
      <c r="F191" s="3847" t="s">
        <v>328</v>
      </c>
      <c r="G191" s="3969">
        <v>380.41500000000002</v>
      </c>
      <c r="H191" s="4075">
        <f>G191*Оглавление!$B$14</f>
        <v>36139.425000000003</v>
      </c>
      <c r="I191" s="4579">
        <f t="shared" si="2"/>
        <v>36139.425000000003</v>
      </c>
    </row>
    <row r="192" spans="1:9" ht="15" customHeight="1">
      <c r="A192" s="8808" t="s">
        <v>9630</v>
      </c>
      <c r="B192" s="3846">
        <v>26108</v>
      </c>
      <c r="C192" s="8805" t="s">
        <v>1109</v>
      </c>
      <c r="D192" s="3843" t="s">
        <v>1140</v>
      </c>
      <c r="E192" s="3843" t="s">
        <v>1182</v>
      </c>
      <c r="F192" s="3847" t="s">
        <v>1110</v>
      </c>
      <c r="G192" s="3969">
        <v>5.4045647250000002</v>
      </c>
      <c r="H192" s="4075">
        <f>G192*Оглавление!$B$14</f>
        <v>513.43364887500002</v>
      </c>
      <c r="I192" s="4580">
        <f t="shared" si="2"/>
        <v>513.43364887500002</v>
      </c>
    </row>
    <row r="193" spans="1:9">
      <c r="A193" s="8808"/>
      <c r="B193" s="3846">
        <v>26109</v>
      </c>
      <c r="C193" s="8806"/>
      <c r="D193" s="3843" t="s">
        <v>625</v>
      </c>
      <c r="E193" s="3843" t="s">
        <v>1175</v>
      </c>
      <c r="F193" s="3847" t="s">
        <v>1099</v>
      </c>
      <c r="G193" s="3969">
        <v>8.7951669750000008</v>
      </c>
      <c r="H193" s="4075">
        <f>G193*Оглавление!$B$14</f>
        <v>835.54086262500005</v>
      </c>
      <c r="I193" s="4580">
        <f t="shared" si="2"/>
        <v>835.54086262500005</v>
      </c>
    </row>
    <row r="194" spans="1:9">
      <c r="A194" s="8808"/>
      <c r="B194" s="3846">
        <v>26110</v>
      </c>
      <c r="C194" s="8806"/>
      <c r="D194" s="3843" t="s">
        <v>625</v>
      </c>
      <c r="E194" s="3843" t="s">
        <v>944</v>
      </c>
      <c r="F194" s="3847" t="s">
        <v>820</v>
      </c>
      <c r="G194" s="3969">
        <v>15.091995450000001</v>
      </c>
      <c r="H194" s="4075">
        <f>G194*Оглавление!$B$14</f>
        <v>1433.7395677500001</v>
      </c>
      <c r="I194" s="4580">
        <f t="shared" si="2"/>
        <v>1433.7395677500001</v>
      </c>
    </row>
    <row r="195" spans="1:9">
      <c r="A195" s="8808"/>
      <c r="B195" s="3846">
        <v>26111</v>
      </c>
      <c r="C195" s="8806"/>
      <c r="D195" s="3843" t="s">
        <v>3163</v>
      </c>
      <c r="E195" s="3859" t="s">
        <v>1180</v>
      </c>
      <c r="F195" s="3860" t="s">
        <v>823</v>
      </c>
      <c r="G195" s="3969">
        <v>22.663479299999999</v>
      </c>
      <c r="H195" s="4075">
        <f>G195*Оглавление!$B$14</f>
        <v>2153.0305334999998</v>
      </c>
      <c r="I195" s="4580">
        <f t="shared" si="2"/>
        <v>2153.0305334999998</v>
      </c>
    </row>
    <row r="196" spans="1:9">
      <c r="A196" s="8808"/>
      <c r="B196" s="3846">
        <v>63915</v>
      </c>
      <c r="C196" s="8806"/>
      <c r="D196" s="3843" t="s">
        <v>3163</v>
      </c>
      <c r="E196" s="3859" t="s">
        <v>1171</v>
      </c>
      <c r="F196" s="3847" t="s">
        <v>1092</v>
      </c>
      <c r="G196" s="3969">
        <v>38.787947100000004</v>
      </c>
      <c r="H196" s="4075">
        <f>G196*Оглавление!$B$14</f>
        <v>3684.8549745000005</v>
      </c>
      <c r="I196" s="4580">
        <f>H196-H196*$B$4/100</f>
        <v>3684.8549745000005</v>
      </c>
    </row>
    <row r="197" spans="1:9">
      <c r="A197" s="8808"/>
      <c r="B197" s="3846">
        <v>63916</v>
      </c>
      <c r="C197" s="8807"/>
      <c r="D197" s="3843" t="s">
        <v>330</v>
      </c>
      <c r="E197" s="3843" t="s">
        <v>4915</v>
      </c>
      <c r="F197" s="3847" t="s">
        <v>1087</v>
      </c>
      <c r="G197" s="3969">
        <v>64.893010875000002</v>
      </c>
      <c r="H197" s="4075">
        <f>G197*Оглавление!$B$14</f>
        <v>6164.8360331250005</v>
      </c>
      <c r="I197" s="4580">
        <f>H197-H197*$B$4/100</f>
        <v>6164.8360331250005</v>
      </c>
    </row>
    <row r="198" spans="1:9" ht="15" customHeight="1">
      <c r="A198" s="8808" t="s">
        <v>9631</v>
      </c>
      <c r="B198" s="3846">
        <v>26112</v>
      </c>
      <c r="C198" s="8806" t="s">
        <v>1109</v>
      </c>
      <c r="D198" s="3843" t="s">
        <v>1140</v>
      </c>
      <c r="E198" s="3839" t="s">
        <v>1182</v>
      </c>
      <c r="F198" s="3796" t="s">
        <v>1111</v>
      </c>
      <c r="G198" s="3969">
        <v>7.2783186000000004</v>
      </c>
      <c r="H198" s="4075">
        <f>G198*Оглавление!$B$14</f>
        <v>691.44026700000006</v>
      </c>
      <c r="I198" s="4580">
        <f t="shared" si="2"/>
        <v>691.44026700000006</v>
      </c>
    </row>
    <row r="199" spans="1:9">
      <c r="A199" s="8808"/>
      <c r="B199" s="3850" t="s">
        <v>9632</v>
      </c>
      <c r="C199" s="8806"/>
      <c r="D199" s="3843" t="s">
        <v>625</v>
      </c>
      <c r="E199" s="3843" t="s">
        <v>1175</v>
      </c>
      <c r="F199" s="3847" t="s">
        <v>1086</v>
      </c>
      <c r="G199" s="3969">
        <v>11.892594000000001</v>
      </c>
      <c r="H199" s="4075">
        <f>G199*Оглавление!$B$14</f>
        <v>1129.7964300000001</v>
      </c>
      <c r="I199" s="4580">
        <f t="shared" si="2"/>
        <v>1129.7964300000001</v>
      </c>
    </row>
    <row r="200" spans="1:9">
      <c r="A200" s="8808"/>
      <c r="B200" s="3846">
        <v>26113</v>
      </c>
      <c r="C200" s="8806"/>
      <c r="D200" s="3843" t="s">
        <v>625</v>
      </c>
      <c r="E200" s="3843" t="s">
        <v>944</v>
      </c>
      <c r="F200" s="3847" t="s">
        <v>823</v>
      </c>
      <c r="G200" s="3969">
        <v>20.624020724999998</v>
      </c>
      <c r="H200" s="4075">
        <f>G200*Оглавление!$B$14</f>
        <v>1959.2819688749998</v>
      </c>
      <c r="I200" s="4578">
        <f t="shared" si="2"/>
        <v>1959.2819688749998</v>
      </c>
    </row>
    <row r="201" spans="1:9">
      <c r="A201" s="8808"/>
      <c r="B201" s="3846">
        <v>26114</v>
      </c>
      <c r="C201" s="8807"/>
      <c r="D201" s="3843" t="s">
        <v>3163</v>
      </c>
      <c r="E201" s="3843" t="s">
        <v>1180</v>
      </c>
      <c r="F201" s="3847" t="s">
        <v>788</v>
      </c>
      <c r="G201" s="3969">
        <v>31.866534000000001</v>
      </c>
      <c r="H201" s="4075">
        <f>G201*Оглавление!$B$14</f>
        <v>3027.3207300000004</v>
      </c>
      <c r="I201" s="4578">
        <f t="shared" si="2"/>
        <v>3027.3207300000004</v>
      </c>
    </row>
    <row r="202" spans="1:9" ht="15" customHeight="1">
      <c r="A202" s="8808" t="s">
        <v>9633</v>
      </c>
      <c r="B202" s="3846">
        <v>26122</v>
      </c>
      <c r="C202" s="8805" t="s">
        <v>1109</v>
      </c>
      <c r="D202" s="3843" t="s">
        <v>1140</v>
      </c>
      <c r="E202" s="3843" t="s">
        <v>1182</v>
      </c>
      <c r="F202" s="3847" t="s">
        <v>1110</v>
      </c>
      <c r="G202" s="3969">
        <v>5.50653915</v>
      </c>
      <c r="H202" s="4075">
        <f>G202*Оглавление!$B$14</f>
        <v>523.12121924999997</v>
      </c>
      <c r="I202" s="4578">
        <f t="shared" si="2"/>
        <v>523.12121924999997</v>
      </c>
    </row>
    <row r="203" spans="1:9">
      <c r="A203" s="8808"/>
      <c r="B203" s="3846">
        <v>26123</v>
      </c>
      <c r="C203" s="8806"/>
      <c r="D203" s="3843" t="s">
        <v>625</v>
      </c>
      <c r="E203" s="3843" t="s">
        <v>1175</v>
      </c>
      <c r="F203" s="3847" t="s">
        <v>1099</v>
      </c>
      <c r="G203" s="3969">
        <v>8.8716452999999991</v>
      </c>
      <c r="H203" s="4075">
        <f>G203*Оглавление!$B$14</f>
        <v>842.8063034999999</v>
      </c>
      <c r="I203" s="4578">
        <f t="shared" si="2"/>
        <v>842.8063034999999</v>
      </c>
    </row>
    <row r="204" spans="1:9">
      <c r="A204" s="8808"/>
      <c r="B204" s="3846">
        <v>26124</v>
      </c>
      <c r="C204" s="8806"/>
      <c r="D204" s="3843" t="s">
        <v>625</v>
      </c>
      <c r="E204" s="3843" t="s">
        <v>944</v>
      </c>
      <c r="F204" s="3847" t="s">
        <v>820</v>
      </c>
      <c r="G204" s="3969">
        <v>15.270438225000001</v>
      </c>
      <c r="H204" s="4075">
        <f>G204*Оглавление!$B$14</f>
        <v>1450.691631375</v>
      </c>
      <c r="I204" s="4578">
        <f t="shared" si="2"/>
        <v>1450.691631375</v>
      </c>
    </row>
    <row r="205" spans="1:9">
      <c r="A205" s="8808"/>
      <c r="B205" s="3846">
        <v>26125</v>
      </c>
      <c r="C205" s="8807"/>
      <c r="D205" s="3843" t="s">
        <v>3163</v>
      </c>
      <c r="E205" s="3843" t="s">
        <v>1180</v>
      </c>
      <c r="F205" s="3847" t="s">
        <v>823</v>
      </c>
      <c r="G205" s="3969">
        <v>22.4467824</v>
      </c>
      <c r="H205" s="4075">
        <f>G205*Оглавление!$B$14</f>
        <v>2132.444328</v>
      </c>
      <c r="I205" s="4578">
        <f t="shared" si="2"/>
        <v>2132.444328</v>
      </c>
    </row>
    <row r="206" spans="1:9" ht="15" customHeight="1">
      <c r="A206" s="8808" t="s">
        <v>9634</v>
      </c>
      <c r="B206" s="3846">
        <v>26126</v>
      </c>
      <c r="C206" s="8805" t="s">
        <v>1109</v>
      </c>
      <c r="D206" s="3843" t="s">
        <v>1140</v>
      </c>
      <c r="E206" s="3843" t="s">
        <v>1182</v>
      </c>
      <c r="F206" s="3847" t="s">
        <v>1111</v>
      </c>
      <c r="G206" s="3969">
        <v>7.4312752499999997</v>
      </c>
      <c r="H206" s="4075">
        <f>G206*Оглавление!$B$14</f>
        <v>705.97114875</v>
      </c>
      <c r="I206" s="4578">
        <f t="shared" si="2"/>
        <v>705.97114875</v>
      </c>
    </row>
    <row r="207" spans="1:9">
      <c r="A207" s="8808"/>
      <c r="B207" s="3846">
        <v>26139</v>
      </c>
      <c r="C207" s="8806"/>
      <c r="D207" s="3843" t="s">
        <v>625</v>
      </c>
      <c r="E207" s="3843" t="s">
        <v>1175</v>
      </c>
      <c r="F207" s="3847" t="s">
        <v>1086</v>
      </c>
      <c r="G207" s="3969">
        <v>12.160273125</v>
      </c>
      <c r="H207" s="4075">
        <f>G207*Оглавление!$B$14</f>
        <v>1155.2259468750001</v>
      </c>
      <c r="I207" s="4578">
        <f t="shared" si="2"/>
        <v>1155.2259468750001</v>
      </c>
    </row>
    <row r="208" spans="1:9">
      <c r="A208" s="8808"/>
      <c r="B208" s="3846">
        <v>26128</v>
      </c>
      <c r="C208" s="8806"/>
      <c r="D208" s="3843" t="s">
        <v>625</v>
      </c>
      <c r="E208" s="3843" t="s">
        <v>944</v>
      </c>
      <c r="F208" s="3847" t="s">
        <v>823</v>
      </c>
      <c r="G208" s="3969">
        <v>20.802473474999999</v>
      </c>
      <c r="H208" s="4075">
        <f>G208*Оглавление!$B$14</f>
        <v>1976.234980125</v>
      </c>
      <c r="I208" s="4578">
        <f t="shared" si="2"/>
        <v>1976.234980125</v>
      </c>
    </row>
    <row r="209" spans="1:85">
      <c r="A209" s="8808"/>
      <c r="B209" s="3846">
        <v>26127</v>
      </c>
      <c r="C209" s="8807"/>
      <c r="D209" s="3843" t="s">
        <v>3163</v>
      </c>
      <c r="E209" s="3843" t="s">
        <v>1180</v>
      </c>
      <c r="F209" s="3847" t="s">
        <v>788</v>
      </c>
      <c r="G209" s="3969">
        <v>33.676557600000002</v>
      </c>
      <c r="H209" s="4075">
        <f>G209*Оглавление!$B$14</f>
        <v>3199.2729720000002</v>
      </c>
      <c r="I209" s="4578">
        <f t="shared" si="2"/>
        <v>3199.2729720000002</v>
      </c>
    </row>
    <row r="210" spans="1:85" ht="25.35">
      <c r="A210" s="3856" t="s">
        <v>9635</v>
      </c>
      <c r="B210" s="3844">
        <v>93436</v>
      </c>
      <c r="C210" s="3859" t="s">
        <v>1109</v>
      </c>
      <c r="D210" s="3844">
        <v>20</v>
      </c>
      <c r="E210" s="3843" t="s">
        <v>6190</v>
      </c>
      <c r="F210" s="3847" t="s">
        <v>68</v>
      </c>
      <c r="G210" s="3969">
        <v>4.4230745999999996</v>
      </c>
      <c r="H210" s="4075">
        <f>G210*Оглавление!$B$14</f>
        <v>420.19208699999996</v>
      </c>
      <c r="I210" s="4578">
        <f t="shared" si="2"/>
        <v>420.19208699999996</v>
      </c>
    </row>
    <row r="211" spans="1:85" s="970" customFormat="1" ht="15" customHeight="1">
      <c r="A211" s="8804" t="s">
        <v>9636</v>
      </c>
      <c r="B211" s="3846">
        <v>48837</v>
      </c>
      <c r="C211" s="8805" t="s">
        <v>1113</v>
      </c>
      <c r="D211" s="3844">
        <v>25</v>
      </c>
      <c r="E211" s="3843" t="s">
        <v>1182</v>
      </c>
      <c r="F211" s="3843" t="s">
        <v>1067</v>
      </c>
      <c r="G211" s="4051">
        <v>69.099999999999994</v>
      </c>
      <c r="H211" s="4075">
        <f>G211*Оглавление!$B$14</f>
        <v>6564.4999999999991</v>
      </c>
      <c r="I211" s="4578">
        <f t="shared" si="2"/>
        <v>6564.4999999999991</v>
      </c>
      <c r="J211" s="3745"/>
      <c r="K211" s="3745"/>
      <c r="L211" s="3745"/>
      <c r="M211" s="3745"/>
      <c r="N211" s="3745"/>
      <c r="O211" s="3745"/>
      <c r="P211" s="3745"/>
      <c r="Q211" s="3745"/>
      <c r="R211" s="3745"/>
      <c r="S211" s="3745"/>
      <c r="T211" s="3745"/>
      <c r="U211" s="3745"/>
      <c r="V211" s="3745"/>
      <c r="W211" s="3745"/>
      <c r="X211" s="3745"/>
      <c r="Y211" s="3745"/>
      <c r="Z211" s="3745"/>
      <c r="AA211" s="3745"/>
      <c r="AB211" s="3745"/>
      <c r="AC211" s="3745"/>
      <c r="AD211" s="3745"/>
      <c r="AE211" s="3745"/>
      <c r="AF211" s="3745"/>
      <c r="AG211" s="3745"/>
      <c r="AH211" s="3745"/>
      <c r="AI211" s="3745"/>
      <c r="AJ211" s="3745"/>
      <c r="AK211" s="3745"/>
      <c r="AL211" s="3745"/>
      <c r="AM211" s="3745"/>
      <c r="AN211" s="3745"/>
      <c r="AO211" s="3745"/>
      <c r="AP211" s="3745"/>
      <c r="AQ211" s="3745"/>
      <c r="AR211" s="3745"/>
      <c r="AS211" s="3745"/>
      <c r="AT211" s="3745"/>
      <c r="AU211" s="3745"/>
      <c r="AV211" s="3745"/>
      <c r="AW211" s="3745"/>
      <c r="AX211" s="3745"/>
      <c r="AY211" s="3745"/>
      <c r="AZ211" s="3745"/>
      <c r="BA211" s="3745"/>
      <c r="BB211" s="3745"/>
      <c r="BC211" s="3745"/>
      <c r="BD211" s="3745"/>
      <c r="BE211" s="3745"/>
      <c r="BF211" s="3745"/>
      <c r="BG211" s="3745"/>
      <c r="BH211" s="3745"/>
      <c r="BI211" s="3745"/>
      <c r="BJ211" s="3745"/>
      <c r="BK211" s="3745"/>
      <c r="BL211" s="3745"/>
      <c r="BM211" s="3745"/>
      <c r="BN211" s="3745"/>
      <c r="BO211" s="3745"/>
      <c r="BP211" s="3745"/>
      <c r="BQ211" s="3745"/>
      <c r="BR211" s="3745"/>
      <c r="BS211" s="3745"/>
      <c r="BT211" s="3745"/>
      <c r="BU211" s="3745"/>
      <c r="BV211" s="3745"/>
      <c r="BW211" s="3745"/>
      <c r="BX211" s="3745"/>
      <c r="BY211" s="3745"/>
      <c r="BZ211" s="3745"/>
      <c r="CA211" s="3745"/>
      <c r="CB211" s="3745"/>
      <c r="CC211" s="3745"/>
      <c r="CD211" s="3745"/>
      <c r="CE211" s="3745"/>
      <c r="CF211" s="3745"/>
      <c r="CG211" s="3745"/>
    </row>
    <row r="212" spans="1:85" s="970" customFormat="1">
      <c r="A212" s="8804"/>
      <c r="B212" s="3850" t="s">
        <v>9637</v>
      </c>
      <c r="C212" s="8806"/>
      <c r="D212" s="3844">
        <v>25</v>
      </c>
      <c r="E212" s="3843" t="s">
        <v>1175</v>
      </c>
      <c r="F212" s="3843" t="s">
        <v>1114</v>
      </c>
      <c r="G212" s="4051">
        <v>80.78</v>
      </c>
      <c r="H212" s="4075">
        <f>G212*Оглавление!$B$14</f>
        <v>7674.1</v>
      </c>
      <c r="I212" s="4578">
        <f t="shared" si="2"/>
        <v>7674.1</v>
      </c>
      <c r="J212" s="3745"/>
      <c r="K212" s="3745"/>
      <c r="L212" s="3745"/>
      <c r="M212" s="3745"/>
      <c r="N212" s="3745"/>
      <c r="O212" s="3745"/>
      <c r="P212" s="3745"/>
      <c r="Q212" s="3745"/>
      <c r="R212" s="3745"/>
      <c r="S212" s="3745"/>
      <c r="T212" s="3745"/>
      <c r="U212" s="3745"/>
      <c r="V212" s="3745"/>
      <c r="W212" s="3745"/>
      <c r="X212" s="3745"/>
      <c r="Y212" s="3745"/>
      <c r="Z212" s="3745"/>
      <c r="AA212" s="3745"/>
      <c r="AB212" s="3745"/>
      <c r="AC212" s="3745"/>
      <c r="AD212" s="3745"/>
      <c r="AE212" s="3745"/>
      <c r="AF212" s="3745"/>
      <c r="AG212" s="3745"/>
      <c r="AH212" s="3745"/>
      <c r="AI212" s="3745"/>
      <c r="AJ212" s="3745"/>
      <c r="AK212" s="3745"/>
      <c r="AL212" s="3745"/>
      <c r="AM212" s="3745"/>
      <c r="AN212" s="3745"/>
      <c r="AO212" s="3745"/>
      <c r="AP212" s="3745"/>
      <c r="AQ212" s="3745"/>
      <c r="AR212" s="3745"/>
      <c r="AS212" s="3745"/>
      <c r="AT212" s="3745"/>
      <c r="AU212" s="3745"/>
      <c r="AV212" s="3745"/>
      <c r="AW212" s="3745"/>
      <c r="AX212" s="3745"/>
      <c r="AY212" s="3745"/>
      <c r="AZ212" s="3745"/>
      <c r="BA212" s="3745"/>
      <c r="BB212" s="3745"/>
      <c r="BC212" s="3745"/>
      <c r="BD212" s="3745"/>
      <c r="BE212" s="3745"/>
      <c r="BF212" s="3745"/>
      <c r="BG212" s="3745"/>
      <c r="BH212" s="3745"/>
      <c r="BI212" s="3745"/>
      <c r="BJ212" s="3745"/>
      <c r="BK212" s="3745"/>
      <c r="BL212" s="3745"/>
      <c r="BM212" s="3745"/>
      <c r="BN212" s="3745"/>
      <c r="BO212" s="3745"/>
      <c r="BP212" s="3745"/>
      <c r="BQ212" s="3745"/>
      <c r="BR212" s="3745"/>
      <c r="BS212" s="3745"/>
      <c r="BT212" s="3745"/>
      <c r="BU212" s="3745"/>
      <c r="BV212" s="3745"/>
      <c r="BW212" s="3745"/>
      <c r="BX212" s="3745"/>
      <c r="BY212" s="3745"/>
      <c r="BZ212" s="3745"/>
      <c r="CA212" s="3745"/>
      <c r="CB212" s="3745"/>
      <c r="CC212" s="3745"/>
      <c r="CD212" s="3745"/>
      <c r="CE212" s="3745"/>
      <c r="CF212" s="3745"/>
      <c r="CG212" s="3745"/>
    </row>
    <row r="213" spans="1:85" s="970" customFormat="1">
      <c r="A213" s="8804"/>
      <c r="B213" s="3850" t="s">
        <v>9638</v>
      </c>
      <c r="C213" s="8806"/>
      <c r="D213" s="3844">
        <v>25</v>
      </c>
      <c r="E213" s="3843" t="s">
        <v>944</v>
      </c>
      <c r="F213" s="3843" t="s">
        <v>1114</v>
      </c>
      <c r="G213" s="4051">
        <v>108.73</v>
      </c>
      <c r="H213" s="4075">
        <f>G213*Оглавление!$B$14</f>
        <v>10329.35</v>
      </c>
      <c r="I213" s="4578">
        <f t="shared" si="2"/>
        <v>10329.35</v>
      </c>
      <c r="J213" s="3745"/>
      <c r="K213" s="3745"/>
      <c r="L213" s="3745"/>
      <c r="M213" s="3745"/>
      <c r="N213" s="3745"/>
      <c r="O213" s="3745"/>
      <c r="P213" s="3745"/>
      <c r="Q213" s="3745"/>
      <c r="R213" s="3745"/>
      <c r="S213" s="3745"/>
      <c r="T213" s="3745"/>
      <c r="U213" s="3745"/>
      <c r="V213" s="3745"/>
      <c r="W213" s="3745"/>
      <c r="X213" s="3745"/>
      <c r="Y213" s="3745"/>
      <c r="Z213" s="3745"/>
      <c r="AA213" s="3745"/>
      <c r="AB213" s="3745"/>
      <c r="AC213" s="3745"/>
      <c r="AD213" s="3745"/>
      <c r="AE213" s="3745"/>
      <c r="AF213" s="3745"/>
      <c r="AG213" s="3745"/>
      <c r="AH213" s="3745"/>
      <c r="AI213" s="3745"/>
      <c r="AJ213" s="3745"/>
      <c r="AK213" s="3745"/>
      <c r="AL213" s="3745"/>
      <c r="AM213" s="3745"/>
      <c r="AN213" s="3745"/>
      <c r="AO213" s="3745"/>
      <c r="AP213" s="3745"/>
      <c r="AQ213" s="3745"/>
      <c r="AR213" s="3745"/>
      <c r="AS213" s="3745"/>
      <c r="AT213" s="3745"/>
      <c r="AU213" s="3745"/>
      <c r="AV213" s="3745"/>
      <c r="AW213" s="3745"/>
      <c r="AX213" s="3745"/>
      <c r="AY213" s="3745"/>
      <c r="AZ213" s="3745"/>
      <c r="BA213" s="3745"/>
      <c r="BB213" s="3745"/>
      <c r="BC213" s="3745"/>
      <c r="BD213" s="3745"/>
      <c r="BE213" s="3745"/>
      <c r="BF213" s="3745"/>
      <c r="BG213" s="3745"/>
      <c r="BH213" s="3745"/>
      <c r="BI213" s="3745"/>
      <c r="BJ213" s="3745"/>
      <c r="BK213" s="3745"/>
      <c r="BL213" s="3745"/>
      <c r="BM213" s="3745"/>
      <c r="BN213" s="3745"/>
      <c r="BO213" s="3745"/>
      <c r="BP213" s="3745"/>
      <c r="BQ213" s="3745"/>
      <c r="BR213" s="3745"/>
      <c r="BS213" s="3745"/>
      <c r="BT213" s="3745"/>
      <c r="BU213" s="3745"/>
      <c r="BV213" s="3745"/>
      <c r="BW213" s="3745"/>
      <c r="BX213" s="3745"/>
      <c r="BY213" s="3745"/>
      <c r="BZ213" s="3745"/>
      <c r="CA213" s="3745"/>
      <c r="CB213" s="3745"/>
      <c r="CC213" s="3745"/>
      <c r="CD213" s="3745"/>
      <c r="CE213" s="3745"/>
      <c r="CF213" s="3745"/>
      <c r="CG213" s="3745"/>
    </row>
    <row r="214" spans="1:85" s="970" customFormat="1">
      <c r="A214" s="8804"/>
      <c r="B214" s="3850" t="s">
        <v>9639</v>
      </c>
      <c r="C214" s="8806"/>
      <c r="D214" s="3844">
        <v>25</v>
      </c>
      <c r="E214" s="3843" t="s">
        <v>1180</v>
      </c>
      <c r="F214" s="3843" t="s">
        <v>281</v>
      </c>
      <c r="G214" s="4051">
        <v>219.24</v>
      </c>
      <c r="H214" s="4075">
        <f>G214*Оглавление!$B$14</f>
        <v>20827.8</v>
      </c>
      <c r="I214" s="4578">
        <f t="shared" si="2"/>
        <v>20827.8</v>
      </c>
      <c r="J214" s="3745"/>
      <c r="K214" s="3745"/>
      <c r="L214" s="3745"/>
      <c r="M214" s="3745"/>
      <c r="N214" s="3745"/>
      <c r="O214" s="3745"/>
      <c r="P214" s="3745"/>
      <c r="Q214" s="3745"/>
      <c r="R214" s="3745"/>
      <c r="S214" s="3745"/>
      <c r="T214" s="3745"/>
      <c r="U214" s="3745"/>
      <c r="V214" s="3745"/>
      <c r="W214" s="3745"/>
      <c r="X214" s="3745"/>
      <c r="Y214" s="3745"/>
      <c r="Z214" s="3745"/>
      <c r="AA214" s="3745"/>
      <c r="AB214" s="3745"/>
      <c r="AC214" s="3745"/>
      <c r="AD214" s="3745"/>
      <c r="AE214" s="3745"/>
      <c r="AF214" s="3745"/>
      <c r="AG214" s="3745"/>
      <c r="AH214" s="3745"/>
      <c r="AI214" s="3745"/>
      <c r="AJ214" s="3745"/>
      <c r="AK214" s="3745"/>
      <c r="AL214" s="3745"/>
      <c r="AM214" s="3745"/>
      <c r="AN214" s="3745"/>
      <c r="AO214" s="3745"/>
      <c r="AP214" s="3745"/>
      <c r="AQ214" s="3745"/>
      <c r="AR214" s="3745"/>
      <c r="AS214" s="3745"/>
      <c r="AT214" s="3745"/>
      <c r="AU214" s="3745"/>
      <c r="AV214" s="3745"/>
      <c r="AW214" s="3745"/>
      <c r="AX214" s="3745"/>
      <c r="AY214" s="3745"/>
      <c r="AZ214" s="3745"/>
      <c r="BA214" s="3745"/>
      <c r="BB214" s="3745"/>
      <c r="BC214" s="3745"/>
      <c r="BD214" s="3745"/>
      <c r="BE214" s="3745"/>
      <c r="BF214" s="3745"/>
      <c r="BG214" s="3745"/>
      <c r="BH214" s="3745"/>
      <c r="BI214" s="3745"/>
      <c r="BJ214" s="3745"/>
      <c r="BK214" s="3745"/>
      <c r="BL214" s="3745"/>
      <c r="BM214" s="3745"/>
      <c r="BN214" s="3745"/>
      <c r="BO214" s="3745"/>
      <c r="BP214" s="3745"/>
      <c r="BQ214" s="3745"/>
      <c r="BR214" s="3745"/>
      <c r="BS214" s="3745"/>
      <c r="BT214" s="3745"/>
      <c r="BU214" s="3745"/>
      <c r="BV214" s="3745"/>
      <c r="BW214" s="3745"/>
      <c r="BX214" s="3745"/>
      <c r="BY214" s="3745"/>
      <c r="BZ214" s="3745"/>
      <c r="CA214" s="3745"/>
      <c r="CB214" s="3745"/>
      <c r="CC214" s="3745"/>
      <c r="CD214" s="3745"/>
      <c r="CE214" s="3745"/>
      <c r="CF214" s="3745"/>
      <c r="CG214" s="3745"/>
    </row>
    <row r="215" spans="1:85" s="970" customFormat="1">
      <c r="A215" s="8804"/>
      <c r="B215" s="3850" t="s">
        <v>9640</v>
      </c>
      <c r="C215" s="8806"/>
      <c r="D215" s="3844">
        <v>25</v>
      </c>
      <c r="E215" s="3843" t="s">
        <v>1171</v>
      </c>
      <c r="F215" s="3843" t="s">
        <v>281</v>
      </c>
      <c r="G215" s="4051">
        <v>244.94</v>
      </c>
      <c r="H215" s="4075">
        <f>G215*Оглавление!$B$14</f>
        <v>23269.3</v>
      </c>
      <c r="I215" s="4578">
        <f t="shared" si="2"/>
        <v>23269.3</v>
      </c>
      <c r="J215" s="3745"/>
      <c r="K215" s="3745"/>
      <c r="L215" s="3745"/>
      <c r="M215" s="3745"/>
      <c r="N215" s="3745"/>
      <c r="O215" s="3745"/>
      <c r="P215" s="3745"/>
      <c r="Q215" s="3745"/>
      <c r="R215" s="3745"/>
      <c r="S215" s="3745"/>
      <c r="T215" s="3745"/>
      <c r="U215" s="3745"/>
      <c r="V215" s="3745"/>
      <c r="W215" s="3745"/>
      <c r="X215" s="3745"/>
      <c r="Y215" s="3745"/>
      <c r="Z215" s="3745"/>
      <c r="AA215" s="3745"/>
      <c r="AB215" s="3745"/>
      <c r="AC215" s="3745"/>
      <c r="AD215" s="3745"/>
      <c r="AE215" s="3745"/>
      <c r="AF215" s="3745"/>
      <c r="AG215" s="3745"/>
      <c r="AH215" s="3745"/>
      <c r="AI215" s="3745"/>
      <c r="AJ215" s="3745"/>
      <c r="AK215" s="3745"/>
      <c r="AL215" s="3745"/>
      <c r="AM215" s="3745"/>
      <c r="AN215" s="3745"/>
      <c r="AO215" s="3745"/>
      <c r="AP215" s="3745"/>
      <c r="AQ215" s="3745"/>
      <c r="AR215" s="3745"/>
      <c r="AS215" s="3745"/>
      <c r="AT215" s="3745"/>
      <c r="AU215" s="3745"/>
      <c r="AV215" s="3745"/>
      <c r="AW215" s="3745"/>
      <c r="AX215" s="3745"/>
      <c r="AY215" s="3745"/>
      <c r="AZ215" s="3745"/>
      <c r="BA215" s="3745"/>
      <c r="BB215" s="3745"/>
      <c r="BC215" s="3745"/>
      <c r="BD215" s="3745"/>
      <c r="BE215" s="3745"/>
      <c r="BF215" s="3745"/>
      <c r="BG215" s="3745"/>
      <c r="BH215" s="3745"/>
      <c r="BI215" s="3745"/>
      <c r="BJ215" s="3745"/>
      <c r="BK215" s="3745"/>
      <c r="BL215" s="3745"/>
      <c r="BM215" s="3745"/>
      <c r="BN215" s="3745"/>
      <c r="BO215" s="3745"/>
      <c r="BP215" s="3745"/>
      <c r="BQ215" s="3745"/>
      <c r="BR215" s="3745"/>
      <c r="BS215" s="3745"/>
      <c r="BT215" s="3745"/>
      <c r="BU215" s="3745"/>
      <c r="BV215" s="3745"/>
      <c r="BW215" s="3745"/>
      <c r="BX215" s="3745"/>
      <c r="BY215" s="3745"/>
      <c r="BZ215" s="3745"/>
      <c r="CA215" s="3745"/>
      <c r="CB215" s="3745"/>
      <c r="CC215" s="3745"/>
      <c r="CD215" s="3745"/>
      <c r="CE215" s="3745"/>
      <c r="CF215" s="3745"/>
      <c r="CG215" s="3745"/>
    </row>
    <row r="216" spans="1:85" s="970" customFormat="1">
      <c r="A216" s="8804"/>
      <c r="B216" s="3850" t="s">
        <v>9641</v>
      </c>
      <c r="C216" s="8806"/>
      <c r="D216" s="3844">
        <v>25</v>
      </c>
      <c r="E216" s="3843" t="s">
        <v>4915</v>
      </c>
      <c r="F216" s="3843" t="s">
        <v>1088</v>
      </c>
      <c r="G216" s="4051">
        <v>351.67</v>
      </c>
      <c r="H216" s="4075">
        <f>G216*Оглавление!$B$14</f>
        <v>33408.65</v>
      </c>
      <c r="I216" s="4578">
        <f t="shared" si="2"/>
        <v>33408.65</v>
      </c>
      <c r="J216" s="3745"/>
      <c r="K216" s="3745"/>
      <c r="L216" s="3745"/>
      <c r="M216" s="3745"/>
      <c r="N216" s="3745"/>
      <c r="O216" s="3745"/>
      <c r="P216" s="3745"/>
      <c r="Q216" s="3745"/>
      <c r="R216" s="3745"/>
      <c r="S216" s="3745"/>
      <c r="T216" s="3745"/>
      <c r="U216" s="3745"/>
      <c r="V216" s="3745"/>
      <c r="W216" s="3745"/>
      <c r="X216" s="3745"/>
      <c r="Y216" s="3745"/>
      <c r="Z216" s="3745"/>
      <c r="AA216" s="3745"/>
      <c r="AB216" s="3745"/>
      <c r="AC216" s="3745"/>
      <c r="AD216" s="3745"/>
      <c r="AE216" s="3745"/>
      <c r="AF216" s="3745"/>
      <c r="AG216" s="3745"/>
      <c r="AH216" s="3745"/>
      <c r="AI216" s="3745"/>
      <c r="AJ216" s="3745"/>
      <c r="AK216" s="3745"/>
      <c r="AL216" s="3745"/>
      <c r="AM216" s="3745"/>
      <c r="AN216" s="3745"/>
      <c r="AO216" s="3745"/>
      <c r="AP216" s="3745"/>
      <c r="AQ216" s="3745"/>
      <c r="AR216" s="3745"/>
      <c r="AS216" s="3745"/>
      <c r="AT216" s="3745"/>
      <c r="AU216" s="3745"/>
      <c r="AV216" s="3745"/>
      <c r="AW216" s="3745"/>
      <c r="AX216" s="3745"/>
      <c r="AY216" s="3745"/>
      <c r="AZ216" s="3745"/>
      <c r="BA216" s="3745"/>
      <c r="BB216" s="3745"/>
      <c r="BC216" s="3745"/>
      <c r="BD216" s="3745"/>
      <c r="BE216" s="3745"/>
      <c r="BF216" s="3745"/>
      <c r="BG216" s="3745"/>
      <c r="BH216" s="3745"/>
      <c r="BI216" s="3745"/>
      <c r="BJ216" s="3745"/>
      <c r="BK216" s="3745"/>
      <c r="BL216" s="3745"/>
      <c r="BM216" s="3745"/>
      <c r="BN216" s="3745"/>
      <c r="BO216" s="3745"/>
      <c r="BP216" s="3745"/>
      <c r="BQ216" s="3745"/>
      <c r="BR216" s="3745"/>
      <c r="BS216" s="3745"/>
      <c r="BT216" s="3745"/>
      <c r="BU216" s="3745"/>
      <c r="BV216" s="3745"/>
      <c r="BW216" s="3745"/>
      <c r="BX216" s="3745"/>
      <c r="BY216" s="3745"/>
      <c r="BZ216" s="3745"/>
      <c r="CA216" s="3745"/>
      <c r="CB216" s="3745"/>
      <c r="CC216" s="3745"/>
      <c r="CD216" s="3745"/>
      <c r="CE216" s="3745"/>
      <c r="CF216" s="3745"/>
      <c r="CG216" s="3745"/>
    </row>
    <row r="217" spans="1:85" s="970" customFormat="1">
      <c r="A217" s="8804"/>
      <c r="B217" s="2857">
        <v>1430212</v>
      </c>
      <c r="C217" s="8806"/>
      <c r="D217" s="3844">
        <v>25</v>
      </c>
      <c r="E217" s="3843" t="s">
        <v>5459</v>
      </c>
      <c r="F217" s="3843" t="s">
        <v>287</v>
      </c>
      <c r="G217" s="4051">
        <v>687.48</v>
      </c>
      <c r="H217" s="4075">
        <f>G217*Оглавление!$B$14</f>
        <v>65310.6</v>
      </c>
      <c r="I217" s="4578">
        <f t="shared" si="2"/>
        <v>65310.6</v>
      </c>
      <c r="J217" s="3745"/>
      <c r="K217" s="3745"/>
      <c r="L217" s="3745"/>
      <c r="M217" s="3745"/>
      <c r="N217" s="3745"/>
      <c r="O217" s="3745"/>
      <c r="P217" s="3745"/>
      <c r="Q217" s="3745"/>
      <c r="R217" s="3745"/>
      <c r="S217" s="3745"/>
      <c r="T217" s="3745"/>
      <c r="U217" s="3745"/>
      <c r="V217" s="3745"/>
      <c r="W217" s="3745"/>
      <c r="X217" s="3745"/>
      <c r="Y217" s="3745"/>
      <c r="Z217" s="3745"/>
      <c r="AA217" s="3745"/>
      <c r="AB217" s="3745"/>
      <c r="AC217" s="3745"/>
      <c r="AD217" s="3745"/>
      <c r="AE217" s="3745"/>
      <c r="AF217" s="3745"/>
      <c r="AG217" s="3745"/>
      <c r="AH217" s="3745"/>
      <c r="AI217" s="3745"/>
      <c r="AJ217" s="3745"/>
      <c r="AK217" s="3745"/>
      <c r="AL217" s="3745"/>
      <c r="AM217" s="3745"/>
      <c r="AN217" s="3745"/>
      <c r="AO217" s="3745"/>
      <c r="AP217" s="3745"/>
      <c r="AQ217" s="3745"/>
      <c r="AR217" s="3745"/>
      <c r="AS217" s="3745"/>
      <c r="AT217" s="3745"/>
      <c r="AU217" s="3745"/>
      <c r="AV217" s="3745"/>
      <c r="AW217" s="3745"/>
      <c r="AX217" s="3745"/>
      <c r="AY217" s="3745"/>
      <c r="AZ217" s="3745"/>
      <c r="BA217" s="3745"/>
      <c r="BB217" s="3745"/>
      <c r="BC217" s="3745"/>
      <c r="BD217" s="3745"/>
      <c r="BE217" s="3745"/>
      <c r="BF217" s="3745"/>
      <c r="BG217" s="3745"/>
      <c r="BH217" s="3745"/>
      <c r="BI217" s="3745"/>
      <c r="BJ217" s="3745"/>
      <c r="BK217" s="3745"/>
      <c r="BL217" s="3745"/>
      <c r="BM217" s="3745"/>
      <c r="BN217" s="3745"/>
      <c r="BO217" s="3745"/>
      <c r="BP217" s="3745"/>
      <c r="BQ217" s="3745"/>
      <c r="BR217" s="3745"/>
      <c r="BS217" s="3745"/>
      <c r="BT217" s="3745"/>
      <c r="BU217" s="3745"/>
      <c r="BV217" s="3745"/>
      <c r="BW217" s="3745"/>
      <c r="BX217" s="3745"/>
      <c r="BY217" s="3745"/>
      <c r="BZ217" s="3745"/>
      <c r="CA217" s="3745"/>
      <c r="CB217" s="3745"/>
      <c r="CC217" s="3745"/>
      <c r="CD217" s="3745"/>
      <c r="CE217" s="3745"/>
      <c r="CF217" s="3745"/>
      <c r="CG217" s="3745"/>
    </row>
    <row r="218" spans="1:85" s="970" customFormat="1">
      <c r="A218" s="8804"/>
      <c r="B218" s="2857">
        <v>1430300</v>
      </c>
      <c r="C218" s="8806"/>
      <c r="D218" s="3844">
        <v>25</v>
      </c>
      <c r="E218" s="3843" t="s">
        <v>4916</v>
      </c>
      <c r="F218" s="3843" t="s">
        <v>288</v>
      </c>
      <c r="G218" s="4051">
        <v>973.73</v>
      </c>
      <c r="H218" s="4075">
        <f>G218*Оглавление!$B$14</f>
        <v>92504.35</v>
      </c>
      <c r="I218" s="4578">
        <f t="shared" si="2"/>
        <v>92504.35</v>
      </c>
      <c r="J218" s="3745"/>
      <c r="K218" s="3745"/>
      <c r="L218" s="3745"/>
      <c r="M218" s="3745"/>
      <c r="N218" s="3745"/>
      <c r="O218" s="3745"/>
      <c r="P218" s="3745"/>
      <c r="Q218" s="3745"/>
      <c r="R218" s="3745"/>
      <c r="S218" s="3745"/>
      <c r="T218" s="3745"/>
      <c r="U218" s="3745"/>
      <c r="V218" s="3745"/>
      <c r="W218" s="3745"/>
      <c r="X218" s="3745"/>
      <c r="Y218" s="3745"/>
      <c r="Z218" s="3745"/>
      <c r="AA218" s="3745"/>
      <c r="AB218" s="3745"/>
      <c r="AC218" s="3745"/>
      <c r="AD218" s="3745"/>
      <c r="AE218" s="3745"/>
      <c r="AF218" s="3745"/>
      <c r="AG218" s="3745"/>
      <c r="AH218" s="3745"/>
      <c r="AI218" s="3745"/>
      <c r="AJ218" s="3745"/>
      <c r="AK218" s="3745"/>
      <c r="AL218" s="3745"/>
      <c r="AM218" s="3745"/>
      <c r="AN218" s="3745"/>
      <c r="AO218" s="3745"/>
      <c r="AP218" s="3745"/>
      <c r="AQ218" s="3745"/>
      <c r="AR218" s="3745"/>
      <c r="AS218" s="3745"/>
      <c r="AT218" s="3745"/>
      <c r="AU218" s="3745"/>
      <c r="AV218" s="3745"/>
      <c r="AW218" s="3745"/>
      <c r="AX218" s="3745"/>
      <c r="AY218" s="3745"/>
      <c r="AZ218" s="3745"/>
      <c r="BA218" s="3745"/>
      <c r="BB218" s="3745"/>
      <c r="BC218" s="3745"/>
      <c r="BD218" s="3745"/>
      <c r="BE218" s="3745"/>
      <c r="BF218" s="3745"/>
      <c r="BG218" s="3745"/>
      <c r="BH218" s="3745"/>
      <c r="BI218" s="3745"/>
      <c r="BJ218" s="3745"/>
      <c r="BK218" s="3745"/>
      <c r="BL218" s="3745"/>
      <c r="BM218" s="3745"/>
      <c r="BN218" s="3745"/>
      <c r="BO218" s="3745"/>
      <c r="BP218" s="3745"/>
      <c r="BQ218" s="3745"/>
      <c r="BR218" s="3745"/>
      <c r="BS218" s="3745"/>
      <c r="BT218" s="3745"/>
      <c r="BU218" s="3745"/>
      <c r="BV218" s="3745"/>
      <c r="BW218" s="3745"/>
      <c r="BX218" s="3745"/>
      <c r="BY218" s="3745"/>
      <c r="BZ218" s="3745"/>
      <c r="CA218" s="3745"/>
      <c r="CB218" s="3745"/>
      <c r="CC218" s="3745"/>
      <c r="CD218" s="3745"/>
      <c r="CE218" s="3745"/>
      <c r="CF218" s="3745"/>
      <c r="CG218" s="3745"/>
    </row>
    <row r="219" spans="1:85" s="970" customFormat="1">
      <c r="A219" s="8804"/>
      <c r="B219" s="2857">
        <v>1430400</v>
      </c>
      <c r="C219" s="8807"/>
      <c r="D219" s="3844">
        <v>25</v>
      </c>
      <c r="E219" s="3843" t="s">
        <v>4917</v>
      </c>
      <c r="F219" s="3843" t="s">
        <v>745</v>
      </c>
      <c r="G219" s="4051">
        <v>2199.46</v>
      </c>
      <c r="H219" s="4075">
        <f>G219*Оглавление!$B$14</f>
        <v>208948.7</v>
      </c>
      <c r="I219" s="4578">
        <f t="shared" si="2"/>
        <v>208948.7</v>
      </c>
      <c r="J219" s="3745"/>
      <c r="K219" s="3745"/>
      <c r="L219" s="3745"/>
      <c r="M219" s="3745"/>
      <c r="N219" s="3745"/>
      <c r="O219" s="3745"/>
      <c r="P219" s="3745"/>
      <c r="Q219" s="3745"/>
      <c r="R219" s="3745"/>
      <c r="S219" s="3745"/>
      <c r="T219" s="3745"/>
      <c r="U219" s="3745"/>
      <c r="V219" s="3745"/>
      <c r="W219" s="3745"/>
      <c r="X219" s="3745"/>
      <c r="Y219" s="3745"/>
      <c r="Z219" s="3745"/>
      <c r="AA219" s="3745"/>
      <c r="AB219" s="3745"/>
      <c r="AC219" s="3745"/>
      <c r="AD219" s="3745"/>
      <c r="AE219" s="3745"/>
      <c r="AF219" s="3745"/>
      <c r="AG219" s="3745"/>
      <c r="AH219" s="3745"/>
      <c r="AI219" s="3745"/>
      <c r="AJ219" s="3745"/>
      <c r="AK219" s="3745"/>
      <c r="AL219" s="3745"/>
      <c r="AM219" s="3745"/>
      <c r="AN219" s="3745"/>
      <c r="AO219" s="3745"/>
      <c r="AP219" s="3745"/>
      <c r="AQ219" s="3745"/>
      <c r="AR219" s="3745"/>
      <c r="AS219" s="3745"/>
      <c r="AT219" s="3745"/>
      <c r="AU219" s="3745"/>
      <c r="AV219" s="3745"/>
      <c r="AW219" s="3745"/>
      <c r="AX219" s="3745"/>
      <c r="AY219" s="3745"/>
      <c r="AZ219" s="3745"/>
      <c r="BA219" s="3745"/>
      <c r="BB219" s="3745"/>
      <c r="BC219" s="3745"/>
      <c r="BD219" s="3745"/>
      <c r="BE219" s="3745"/>
      <c r="BF219" s="3745"/>
      <c r="BG219" s="3745"/>
      <c r="BH219" s="3745"/>
      <c r="BI219" s="3745"/>
      <c r="BJ219" s="3745"/>
      <c r="BK219" s="3745"/>
      <c r="BL219" s="3745"/>
      <c r="BM219" s="3745"/>
      <c r="BN219" s="3745"/>
      <c r="BO219" s="3745"/>
      <c r="BP219" s="3745"/>
      <c r="BQ219" s="3745"/>
      <c r="BR219" s="3745"/>
      <c r="BS219" s="3745"/>
      <c r="BT219" s="3745"/>
      <c r="BU219" s="3745"/>
      <c r="BV219" s="3745"/>
      <c r="BW219" s="3745"/>
      <c r="BX219" s="3745"/>
      <c r="BY219" s="3745"/>
      <c r="BZ219" s="3745"/>
      <c r="CA219" s="3745"/>
      <c r="CB219" s="3745"/>
      <c r="CC219" s="3745"/>
      <c r="CD219" s="3745"/>
      <c r="CE219" s="3745"/>
      <c r="CF219" s="3745"/>
      <c r="CG219" s="3745"/>
    </row>
    <row r="220" spans="1:85" ht="15" customHeight="1">
      <c r="A220" s="8808" t="s">
        <v>9642</v>
      </c>
      <c r="B220" s="3846">
        <v>25254</v>
      </c>
      <c r="C220" s="8805" t="s">
        <v>1100</v>
      </c>
      <c r="D220" s="8805">
        <v>15</v>
      </c>
      <c r="E220" s="3843" t="s">
        <v>1182</v>
      </c>
      <c r="F220" s="3843" t="s">
        <v>1115</v>
      </c>
      <c r="G220" s="4051">
        <v>37.68</v>
      </c>
      <c r="H220" s="4075">
        <f>G220*Оглавление!$B$14</f>
        <v>3579.6</v>
      </c>
      <c r="I220" s="4578">
        <f t="shared" si="2"/>
        <v>3579.6</v>
      </c>
    </row>
    <row r="221" spans="1:85">
      <c r="A221" s="8808"/>
      <c r="B221" s="3846">
        <v>25255</v>
      </c>
      <c r="C221" s="8807"/>
      <c r="D221" s="8807"/>
      <c r="E221" s="3843" t="s">
        <v>1175</v>
      </c>
      <c r="F221" s="3843" t="s">
        <v>1115</v>
      </c>
      <c r="G221" s="4051">
        <v>42.33</v>
      </c>
      <c r="H221" s="4075">
        <f>G221*Оглавление!$B$14</f>
        <v>4021.35</v>
      </c>
      <c r="I221" s="4578">
        <f t="shared" si="2"/>
        <v>4021.35</v>
      </c>
    </row>
    <row r="222" spans="1:85" ht="15" customHeight="1">
      <c r="A222" s="8808" t="s">
        <v>9643</v>
      </c>
      <c r="B222" s="3846">
        <v>25256</v>
      </c>
      <c r="C222" s="8805" t="s">
        <v>1100</v>
      </c>
      <c r="D222" s="8805">
        <v>15</v>
      </c>
      <c r="E222" s="3843" t="s">
        <v>1182</v>
      </c>
      <c r="F222" s="3843" t="s">
        <v>1115</v>
      </c>
      <c r="G222" s="4051">
        <v>38.700000000000003</v>
      </c>
      <c r="H222" s="4075">
        <f>G222*Оглавление!$B$14</f>
        <v>3676.5000000000005</v>
      </c>
      <c r="I222" s="4578">
        <f t="shared" si="2"/>
        <v>3676.5000000000005</v>
      </c>
    </row>
    <row r="223" spans="1:85">
      <c r="A223" s="8808"/>
      <c r="B223" s="3846">
        <v>25257</v>
      </c>
      <c r="C223" s="8807"/>
      <c r="D223" s="8807"/>
      <c r="E223" s="3843" t="s">
        <v>1175</v>
      </c>
      <c r="F223" s="3843" t="s">
        <v>1115</v>
      </c>
      <c r="G223" s="4051">
        <v>43.07</v>
      </c>
      <c r="H223" s="4075">
        <f>G223*Оглавление!$B$14</f>
        <v>4091.65</v>
      </c>
      <c r="I223" s="4578">
        <f t="shared" si="2"/>
        <v>4091.65</v>
      </c>
    </row>
    <row r="224" spans="1:85" ht="15" customHeight="1">
      <c r="A224" s="8808" t="s">
        <v>9644</v>
      </c>
      <c r="B224" s="3846">
        <v>3620038</v>
      </c>
      <c r="C224" s="8805" t="s">
        <v>1116</v>
      </c>
      <c r="D224" s="8809">
        <v>10</v>
      </c>
      <c r="E224" s="3843" t="s">
        <v>5421</v>
      </c>
      <c r="F224" s="3843" t="s">
        <v>1117</v>
      </c>
      <c r="G224" s="3969">
        <v>10.550567475000001</v>
      </c>
      <c r="H224" s="4075">
        <f>G224*Оглавление!$B$14</f>
        <v>1002.3039101250001</v>
      </c>
      <c r="I224" s="4578">
        <f t="shared" si="2"/>
        <v>1002.3039101250001</v>
      </c>
    </row>
    <row r="225" spans="1:9">
      <c r="A225" s="8808"/>
      <c r="B225" s="3846">
        <v>36365</v>
      </c>
      <c r="C225" s="8806"/>
      <c r="D225" s="8806"/>
      <c r="E225" s="3843" t="s">
        <v>1182</v>
      </c>
      <c r="F225" s="3843" t="s">
        <v>277</v>
      </c>
      <c r="G225" s="3969">
        <v>10.135866824999999</v>
      </c>
      <c r="H225" s="4075">
        <f>G225*Оглавление!$B$14</f>
        <v>962.90734837499986</v>
      </c>
      <c r="I225" s="4578">
        <f t="shared" si="2"/>
        <v>962.90734837499986</v>
      </c>
    </row>
    <row r="226" spans="1:9">
      <c r="A226" s="8808"/>
      <c r="B226" s="3846">
        <v>36366</v>
      </c>
      <c r="C226" s="8806"/>
      <c r="D226" s="8806"/>
      <c r="E226" s="3843" t="s">
        <v>1175</v>
      </c>
      <c r="F226" s="3854" t="s">
        <v>290</v>
      </c>
      <c r="G226" s="3969">
        <v>14.661025575</v>
      </c>
      <c r="H226" s="4075">
        <f>G226*Оглавление!$B$14</f>
        <v>1392.7974296249999</v>
      </c>
      <c r="I226" s="4578">
        <f t="shared" si="2"/>
        <v>1392.7974296249999</v>
      </c>
    </row>
    <row r="227" spans="1:9">
      <c r="A227" s="8808"/>
      <c r="B227" s="3846">
        <v>36364</v>
      </c>
      <c r="C227" s="8807"/>
      <c r="D227" s="8807"/>
      <c r="E227" s="3843" t="s">
        <v>944</v>
      </c>
      <c r="F227" s="3854" t="s">
        <v>290</v>
      </c>
      <c r="G227" s="3969">
        <v>15.002539650000001</v>
      </c>
      <c r="H227" s="4075">
        <f>G227*Оглавление!$B$14</f>
        <v>1425.24126675</v>
      </c>
      <c r="I227" s="4578">
        <f t="shared" si="2"/>
        <v>1425.24126675</v>
      </c>
    </row>
    <row r="228" spans="1:9" ht="15" customHeight="1">
      <c r="A228" s="8808" t="s">
        <v>9645</v>
      </c>
      <c r="B228" s="3846">
        <v>36368</v>
      </c>
      <c r="C228" s="8805" t="s">
        <v>1116</v>
      </c>
      <c r="D228" s="8809">
        <v>10</v>
      </c>
      <c r="E228" s="3843" t="s">
        <v>5421</v>
      </c>
      <c r="F228" s="3843" t="s">
        <v>277</v>
      </c>
      <c r="G228" s="3969">
        <v>9.8797287750000002</v>
      </c>
      <c r="H228" s="4075">
        <f>G228*Оглавление!$B$14</f>
        <v>938.57423362500003</v>
      </c>
      <c r="I228" s="4578">
        <f t="shared" si="2"/>
        <v>938.57423362500003</v>
      </c>
    </row>
    <row r="229" spans="1:9">
      <c r="A229" s="8808"/>
      <c r="B229" s="3846">
        <v>36369</v>
      </c>
      <c r="C229" s="8807"/>
      <c r="D229" s="8807"/>
      <c r="E229" s="3843" t="s">
        <v>1182</v>
      </c>
      <c r="F229" s="3843" t="s">
        <v>277</v>
      </c>
      <c r="G229" s="3969">
        <v>9.5260052999999996</v>
      </c>
      <c r="H229" s="4075">
        <f>G229*Оглавление!$B$14</f>
        <v>904.97050349999995</v>
      </c>
      <c r="I229" s="4578">
        <f t="shared" si="2"/>
        <v>904.97050349999995</v>
      </c>
    </row>
    <row r="230" spans="1:9">
      <c r="A230" s="8812" t="s">
        <v>9646</v>
      </c>
      <c r="B230" s="3846">
        <v>3640038</v>
      </c>
      <c r="C230" s="8805" t="s">
        <v>1116</v>
      </c>
      <c r="D230" s="3844">
        <v>10</v>
      </c>
      <c r="E230" s="3843" t="s">
        <v>5421</v>
      </c>
      <c r="F230" s="3843" t="s">
        <v>277</v>
      </c>
      <c r="G230" s="3969">
        <v>12.733865549999999</v>
      </c>
      <c r="H230" s="4075">
        <f>G230*Оглавление!$B$14</f>
        <v>1209.71722725</v>
      </c>
      <c r="I230" s="4578">
        <f t="shared" si="2"/>
        <v>1209.71722725</v>
      </c>
    </row>
    <row r="231" spans="1:9">
      <c r="A231" s="8813"/>
      <c r="B231" s="3846">
        <v>36370</v>
      </c>
      <c r="C231" s="8807"/>
      <c r="D231" s="3844">
        <v>10</v>
      </c>
      <c r="E231" s="3843" t="s">
        <v>1182</v>
      </c>
      <c r="F231" s="3843" t="s">
        <v>277</v>
      </c>
      <c r="G231" s="3969">
        <v>11.379978749999999</v>
      </c>
      <c r="H231" s="4075">
        <f>G231*Оглавление!$B$14</f>
        <v>1081.09798125</v>
      </c>
      <c r="I231" s="4578">
        <f t="shared" si="2"/>
        <v>1081.09798125</v>
      </c>
    </row>
    <row r="232" spans="1:9" ht="15" customHeight="1">
      <c r="A232" s="8808" t="s">
        <v>9647</v>
      </c>
      <c r="B232" s="3846">
        <v>36372</v>
      </c>
      <c r="C232" s="8805" t="s">
        <v>1116</v>
      </c>
      <c r="D232" s="3844">
        <v>10</v>
      </c>
      <c r="E232" s="3843" t="s">
        <v>5421</v>
      </c>
      <c r="F232" s="3843" t="s">
        <v>1118</v>
      </c>
      <c r="G232" s="3969">
        <v>1.85397345</v>
      </c>
      <c r="H232" s="4075">
        <f>G232*Оглавление!$B$14</f>
        <v>176.12747775</v>
      </c>
      <c r="I232" s="4578">
        <f t="shared" si="2"/>
        <v>176.12747775</v>
      </c>
    </row>
    <row r="233" spans="1:9">
      <c r="A233" s="8808"/>
      <c r="B233" s="3846">
        <v>36371</v>
      </c>
      <c r="C233" s="8807"/>
      <c r="D233" s="3844">
        <v>10</v>
      </c>
      <c r="E233" s="3843" t="s">
        <v>1182</v>
      </c>
      <c r="F233" s="3843" t="s">
        <v>1119</v>
      </c>
      <c r="G233" s="3969">
        <v>2.524822125</v>
      </c>
      <c r="H233" s="4075">
        <f>G233*Оглавление!$B$14</f>
        <v>239.85810187499999</v>
      </c>
      <c r="I233" s="4578">
        <f t="shared" si="2"/>
        <v>239.85810187499999</v>
      </c>
    </row>
    <row r="234" spans="1:9" ht="25.35">
      <c r="A234" s="3851" t="s">
        <v>9648</v>
      </c>
      <c r="B234" s="3846">
        <v>41257</v>
      </c>
      <c r="C234" s="3843" t="s">
        <v>1107</v>
      </c>
      <c r="D234" s="3844">
        <v>8.5</v>
      </c>
      <c r="E234" s="3843" t="s">
        <v>1182</v>
      </c>
      <c r="F234" s="3843" t="s">
        <v>512</v>
      </c>
      <c r="G234" s="3969">
        <v>6.2083701749999998</v>
      </c>
      <c r="H234" s="4075">
        <f>G234*Оглавление!$B$14</f>
        <v>589.79516662499998</v>
      </c>
      <c r="I234" s="4578">
        <f t="shared" ref="I234:I300" si="3">H234-H234*$B$4/100</f>
        <v>589.79516662499998</v>
      </c>
    </row>
    <row r="235" spans="1:9" ht="25.35">
      <c r="A235" s="3851" t="s">
        <v>9649</v>
      </c>
      <c r="B235" s="3846">
        <v>41258</v>
      </c>
      <c r="C235" s="3843" t="s">
        <v>1107</v>
      </c>
      <c r="D235" s="3844">
        <v>8.5</v>
      </c>
      <c r="E235" s="3843" t="s">
        <v>1182</v>
      </c>
      <c r="F235" s="3843" t="s">
        <v>1120</v>
      </c>
      <c r="G235" s="3969">
        <v>7.5378680999999998</v>
      </c>
      <c r="H235" s="4075">
        <f>G235*Оглавление!$B$14</f>
        <v>716.09746949999999</v>
      </c>
      <c r="I235" s="4578">
        <f t="shared" si="3"/>
        <v>716.09746949999999</v>
      </c>
    </row>
    <row r="236" spans="1:9">
      <c r="A236" s="8804" t="s">
        <v>9650</v>
      </c>
      <c r="B236" s="3846">
        <v>1940038</v>
      </c>
      <c r="C236" s="8805" t="s">
        <v>1121</v>
      </c>
      <c r="D236" s="3843"/>
      <c r="E236" s="3843" t="s">
        <v>5421</v>
      </c>
      <c r="F236" s="3843" t="s">
        <v>1122</v>
      </c>
      <c r="G236" s="3969">
        <v>2.3540600999999999</v>
      </c>
      <c r="H236" s="4075">
        <f>G236*Оглавление!$B$14</f>
        <v>223.63570949999999</v>
      </c>
      <c r="I236" s="4578">
        <f t="shared" si="3"/>
        <v>223.63570949999999</v>
      </c>
    </row>
    <row r="237" spans="1:9">
      <c r="A237" s="8804"/>
      <c r="B237" s="3849" t="s">
        <v>9651</v>
      </c>
      <c r="C237" s="8807"/>
      <c r="D237" s="3843"/>
      <c r="E237" s="3843" t="s">
        <v>1182</v>
      </c>
      <c r="F237" s="3843" t="s">
        <v>1123</v>
      </c>
      <c r="G237" s="3969">
        <v>3.0248987999999999</v>
      </c>
      <c r="H237" s="4075">
        <f>G237*Оглавление!$B$14</f>
        <v>287.365386</v>
      </c>
      <c r="I237" s="4578">
        <f t="shared" si="3"/>
        <v>287.365386</v>
      </c>
    </row>
    <row r="238" spans="1:9" ht="30" customHeight="1">
      <c r="A238" s="3861" t="s">
        <v>9652</v>
      </c>
      <c r="B238" s="3849" t="s">
        <v>9653</v>
      </c>
      <c r="C238" s="3839" t="s">
        <v>3475</v>
      </c>
      <c r="D238" s="3843" t="s">
        <v>3476</v>
      </c>
      <c r="E238" s="3843" t="s">
        <v>944</v>
      </c>
      <c r="F238" s="3843" t="s">
        <v>461</v>
      </c>
      <c r="G238" s="3969">
        <v>30.122295525000002</v>
      </c>
      <c r="H238" s="4075">
        <f>G238*Оглавление!$B$14</f>
        <v>2861.6180748750003</v>
      </c>
      <c r="I238" s="4578">
        <f>H238-H238*$B$4/100</f>
        <v>2861.6180748750003</v>
      </c>
    </row>
    <row r="239" spans="1:9" ht="30" customHeight="1">
      <c r="A239" s="3861" t="s">
        <v>9654</v>
      </c>
      <c r="B239" s="3844">
        <v>95381</v>
      </c>
      <c r="C239" s="3839" t="s">
        <v>1107</v>
      </c>
      <c r="D239" s="3843" t="s">
        <v>3476</v>
      </c>
      <c r="E239" s="3843" t="s">
        <v>5421</v>
      </c>
      <c r="F239" s="3843" t="s">
        <v>6212</v>
      </c>
      <c r="G239" s="3969">
        <v>11.764245675</v>
      </c>
      <c r="H239" s="4075">
        <f>G239*Оглавление!$B$14</f>
        <v>1117.603339125</v>
      </c>
      <c r="I239" s="4578"/>
    </row>
    <row r="240" spans="1:9" ht="30" customHeight="1">
      <c r="A240" s="3861" t="s">
        <v>9655</v>
      </c>
      <c r="B240" s="3844">
        <v>96030</v>
      </c>
      <c r="C240" s="3839" t="s">
        <v>6213</v>
      </c>
      <c r="D240" s="3843"/>
      <c r="E240" s="3843" t="s">
        <v>1182</v>
      </c>
      <c r="F240" s="3843" t="s">
        <v>6214</v>
      </c>
      <c r="G240" s="3969">
        <v>21.606608100000003</v>
      </c>
      <c r="H240" s="4075">
        <f>G240*Оглавление!$B$14</f>
        <v>2052.6277695000003</v>
      </c>
      <c r="I240" s="4578"/>
    </row>
    <row r="241" spans="1:9">
      <c r="A241" s="3851" t="s">
        <v>9656</v>
      </c>
      <c r="B241" s="3846">
        <v>26754</v>
      </c>
      <c r="C241" s="3848"/>
      <c r="D241" s="3844">
        <v>25</v>
      </c>
      <c r="E241" s="3843" t="s">
        <v>944</v>
      </c>
      <c r="F241" s="3843" t="s">
        <v>1124</v>
      </c>
      <c r="G241" s="3969">
        <v>14.90079465</v>
      </c>
      <c r="H241" s="4075">
        <f>G241*Оглавление!$B$14</f>
        <v>1415.5754917500001</v>
      </c>
      <c r="I241" s="4578">
        <f t="shared" si="3"/>
        <v>1415.5754917500001</v>
      </c>
    </row>
    <row r="242" spans="1:9">
      <c r="A242" s="8812" t="s">
        <v>9657</v>
      </c>
      <c r="B242" s="3846">
        <v>39361</v>
      </c>
      <c r="C242" s="8805" t="s">
        <v>1116</v>
      </c>
      <c r="D242" s="8809">
        <v>10</v>
      </c>
      <c r="E242" s="8805" t="s">
        <v>7312</v>
      </c>
      <c r="F242" s="3857" t="s">
        <v>9699</v>
      </c>
      <c r="G242" s="3969">
        <v>25.028631600000001</v>
      </c>
      <c r="H242" s="4075">
        <f>G242*Оглавление!$B$14</f>
        <v>2377.720002</v>
      </c>
      <c r="I242" s="4578">
        <f t="shared" si="3"/>
        <v>2377.720002</v>
      </c>
    </row>
    <row r="243" spans="1:9">
      <c r="A243" s="8818"/>
      <c r="B243" s="3846">
        <v>39362</v>
      </c>
      <c r="C243" s="8806"/>
      <c r="D243" s="8817"/>
      <c r="E243" s="8806"/>
      <c r="F243" s="3843" t="s">
        <v>9700</v>
      </c>
      <c r="G243" s="3969">
        <v>36.33543375</v>
      </c>
      <c r="H243" s="4075">
        <f>G243*Оглавление!$B$14</f>
        <v>3451.8662062499998</v>
      </c>
      <c r="I243" s="4578">
        <f t="shared" si="3"/>
        <v>3451.8662062499998</v>
      </c>
    </row>
    <row r="244" spans="1:9">
      <c r="A244" s="8818"/>
      <c r="B244" s="3846">
        <v>39363</v>
      </c>
      <c r="C244" s="8806"/>
      <c r="D244" s="8817"/>
      <c r="E244" s="8807"/>
      <c r="F244" s="3843" t="s">
        <v>9701</v>
      </c>
      <c r="G244" s="3969">
        <v>46.483490025000002</v>
      </c>
      <c r="H244" s="4075">
        <f>G244*Оглавление!$B$14</f>
        <v>4415.9315523750001</v>
      </c>
      <c r="I244" s="4578">
        <f t="shared" si="3"/>
        <v>4415.9315523750001</v>
      </c>
    </row>
    <row r="245" spans="1:9">
      <c r="A245" s="8818"/>
      <c r="B245" s="3846">
        <v>51244</v>
      </c>
      <c r="C245" s="8806"/>
      <c r="D245" s="8817"/>
      <c r="E245" s="8805" t="s">
        <v>6340</v>
      </c>
      <c r="F245" s="3843" t="s">
        <v>9702</v>
      </c>
      <c r="G245" s="3969">
        <v>27.565653149999999</v>
      </c>
      <c r="H245" s="4075">
        <f>G245*Оглавление!$B$14</f>
        <v>2618.7370492499999</v>
      </c>
      <c r="I245" s="4578">
        <f t="shared" si="3"/>
        <v>2618.7370492499999</v>
      </c>
    </row>
    <row r="246" spans="1:9">
      <c r="A246" s="8818"/>
      <c r="B246" s="3846">
        <v>51245</v>
      </c>
      <c r="C246" s="8806"/>
      <c r="D246" s="8817"/>
      <c r="E246" s="8806"/>
      <c r="F246" s="3843" t="s">
        <v>9703</v>
      </c>
      <c r="G246" s="3969">
        <v>40.165344975000004</v>
      </c>
      <c r="H246" s="4075">
        <f>G246*Оглавление!$B$14</f>
        <v>3815.7077726250004</v>
      </c>
      <c r="I246" s="4578">
        <f t="shared" si="3"/>
        <v>3815.7077726250004</v>
      </c>
    </row>
    <row r="247" spans="1:9">
      <c r="A247" s="8813"/>
      <c r="B247" s="3846">
        <v>51246</v>
      </c>
      <c r="C247" s="8806"/>
      <c r="D247" s="8817"/>
      <c r="E247" s="8807"/>
      <c r="F247" s="3843" t="s">
        <v>9701</v>
      </c>
      <c r="G247" s="3969">
        <v>56.216855625000001</v>
      </c>
      <c r="H247" s="4075">
        <f>G247*Оглавление!$B$14</f>
        <v>5340.6012843750004</v>
      </c>
      <c r="I247" s="4578">
        <f t="shared" si="3"/>
        <v>5340.6012843750004</v>
      </c>
    </row>
    <row r="248" spans="1:9" ht="25.35">
      <c r="A248" s="3851" t="s">
        <v>9658</v>
      </c>
      <c r="B248" s="3850" t="s">
        <v>9659</v>
      </c>
      <c r="C248" s="3843" t="s">
        <v>1107</v>
      </c>
      <c r="D248" s="3843" t="s">
        <v>1125</v>
      </c>
      <c r="E248" s="3843" t="s">
        <v>1182</v>
      </c>
      <c r="F248" s="3843" t="s">
        <v>1115</v>
      </c>
      <c r="G248" s="3969">
        <v>35.420865900000003</v>
      </c>
      <c r="H248" s="4075">
        <f>G248*Оглавление!$B$14</f>
        <v>3364.9822605000004</v>
      </c>
      <c r="I248" s="4578">
        <f t="shared" si="3"/>
        <v>3364.9822605000004</v>
      </c>
    </row>
    <row r="249" spans="1:9" ht="25.35">
      <c r="A249" s="3851" t="s">
        <v>9660</v>
      </c>
      <c r="B249" s="3846">
        <v>25259</v>
      </c>
      <c r="C249" s="3843" t="s">
        <v>1107</v>
      </c>
      <c r="D249" s="3843" t="s">
        <v>1126</v>
      </c>
      <c r="E249" s="3843" t="s">
        <v>1182</v>
      </c>
      <c r="F249" s="3843" t="s">
        <v>1127</v>
      </c>
      <c r="G249" s="3969">
        <v>30.889881750000001</v>
      </c>
      <c r="H249" s="4075">
        <f>G249*Оглавление!$B$14</f>
        <v>2934.5387662500002</v>
      </c>
      <c r="I249" s="4578">
        <f t="shared" si="3"/>
        <v>2934.5387662500002</v>
      </c>
    </row>
    <row r="250" spans="1:9" ht="25.35">
      <c r="A250" s="3851" t="s">
        <v>9661</v>
      </c>
      <c r="B250" s="3850" t="s">
        <v>9662</v>
      </c>
      <c r="C250" s="3859" t="s">
        <v>417</v>
      </c>
      <c r="D250" s="3859" t="s">
        <v>1128</v>
      </c>
      <c r="E250" s="3843" t="s">
        <v>3379</v>
      </c>
      <c r="F250" s="3843" t="s">
        <v>1065</v>
      </c>
      <c r="G250" s="3969">
        <v>11.473055475000001</v>
      </c>
      <c r="H250" s="4075">
        <f>G250*Оглавление!$B$14</f>
        <v>1089.9402701250001</v>
      </c>
      <c r="I250" s="4578">
        <f t="shared" si="3"/>
        <v>1089.9402701250001</v>
      </c>
    </row>
    <row r="251" spans="1:9" ht="25.35">
      <c r="A251" s="3851" t="s">
        <v>9663</v>
      </c>
      <c r="B251" s="3850" t="s">
        <v>9664</v>
      </c>
      <c r="C251" s="3859" t="s">
        <v>417</v>
      </c>
      <c r="D251" s="3859" t="s">
        <v>1128</v>
      </c>
      <c r="E251" s="3843" t="s">
        <v>3379</v>
      </c>
      <c r="F251" s="3843" t="s">
        <v>1065</v>
      </c>
      <c r="G251" s="3969">
        <v>9.8190707999999987</v>
      </c>
      <c r="H251" s="4075">
        <f>G251*Оглавление!$B$14</f>
        <v>932.81172599999991</v>
      </c>
      <c r="I251" s="4578">
        <f t="shared" si="3"/>
        <v>932.81172599999991</v>
      </c>
    </row>
    <row r="252" spans="1:9" ht="15" customHeight="1">
      <c r="A252" s="8804" t="s">
        <v>9665</v>
      </c>
      <c r="B252" s="3846">
        <v>44100</v>
      </c>
      <c r="C252" s="8805" t="s">
        <v>1075</v>
      </c>
      <c r="D252" s="8805">
        <v>20</v>
      </c>
      <c r="E252" s="3843" t="s">
        <v>7313</v>
      </c>
      <c r="F252" s="3843" t="s">
        <v>1129</v>
      </c>
      <c r="G252" s="3969">
        <v>5.0578437000000003</v>
      </c>
      <c r="H252" s="4075">
        <f>G252*Оглавление!$B$14</f>
        <v>480.49515150000002</v>
      </c>
      <c r="I252" s="4578">
        <f t="shared" si="3"/>
        <v>480.49515150000002</v>
      </c>
    </row>
    <row r="253" spans="1:9">
      <c r="A253" s="8804"/>
      <c r="B253" s="3846">
        <v>48232</v>
      </c>
      <c r="C253" s="8806"/>
      <c r="D253" s="8806"/>
      <c r="E253" s="3843" t="s">
        <v>7314</v>
      </c>
      <c r="F253" s="3843" t="s">
        <v>1129</v>
      </c>
      <c r="G253" s="3969">
        <v>6.5931657750000001</v>
      </c>
      <c r="H253" s="4075">
        <f>G253*Оглавление!$B$14</f>
        <v>626.35074862500005</v>
      </c>
      <c r="I253" s="4578">
        <f t="shared" si="3"/>
        <v>626.35074862500005</v>
      </c>
    </row>
    <row r="254" spans="1:9">
      <c r="A254" s="8804"/>
      <c r="B254" s="3846">
        <v>44101</v>
      </c>
      <c r="C254" s="8806"/>
      <c r="D254" s="8806"/>
      <c r="E254" s="3843" t="s">
        <v>7315</v>
      </c>
      <c r="F254" s="3843" t="s">
        <v>1130</v>
      </c>
      <c r="G254" s="3969">
        <v>5.7380988000000004</v>
      </c>
      <c r="H254" s="4075">
        <f>G254*Оглавление!$B$14</f>
        <v>545.11938600000008</v>
      </c>
      <c r="I254" s="4578">
        <f t="shared" si="3"/>
        <v>545.11938600000008</v>
      </c>
    </row>
    <row r="255" spans="1:9">
      <c r="A255" s="8804"/>
      <c r="B255" s="3846">
        <v>44102</v>
      </c>
      <c r="C255" s="8806"/>
      <c r="D255" s="8806"/>
      <c r="E255" s="3843" t="s">
        <v>7316</v>
      </c>
      <c r="F255" s="3843" t="s">
        <v>1130</v>
      </c>
      <c r="G255" s="3969">
        <v>7.3269966000000002</v>
      </c>
      <c r="H255" s="4075">
        <f>G255*Оглавление!$B$14</f>
        <v>696.06467700000007</v>
      </c>
      <c r="I255" s="4578">
        <f t="shared" si="3"/>
        <v>696.06467700000007</v>
      </c>
    </row>
    <row r="256" spans="1:9">
      <c r="A256" s="8804"/>
      <c r="B256" s="3846">
        <v>44103</v>
      </c>
      <c r="C256" s="8806"/>
      <c r="D256" s="8806"/>
      <c r="E256" s="3843" t="s">
        <v>7317</v>
      </c>
      <c r="F256" s="3843" t="s">
        <v>441</v>
      </c>
      <c r="G256" s="3969">
        <v>9.5421448499999997</v>
      </c>
      <c r="H256" s="4075">
        <f>G256*Оглавление!$B$14</f>
        <v>906.50376074999997</v>
      </c>
      <c r="I256" s="4578">
        <f t="shared" si="3"/>
        <v>906.50376074999997</v>
      </c>
    </row>
    <row r="257" spans="1:9">
      <c r="A257" s="8804"/>
      <c r="B257" s="3846">
        <v>53463</v>
      </c>
      <c r="C257" s="8806"/>
      <c r="D257" s="8806"/>
      <c r="E257" s="3843" t="s">
        <v>7318</v>
      </c>
      <c r="F257" s="3843" t="s">
        <v>441</v>
      </c>
      <c r="G257" s="3969">
        <v>13.075998075000001</v>
      </c>
      <c r="H257" s="4075">
        <f>G257*Оглавление!$B$14</f>
        <v>1242.2198171250002</v>
      </c>
      <c r="I257" s="4578">
        <f t="shared" si="3"/>
        <v>1242.2198171250002</v>
      </c>
    </row>
    <row r="258" spans="1:9">
      <c r="A258" s="8804"/>
      <c r="B258" s="3846">
        <v>53464</v>
      </c>
      <c r="C258" s="8807"/>
      <c r="D258" s="8807"/>
      <c r="E258" s="3843" t="s">
        <v>7319</v>
      </c>
      <c r="F258" s="3843" t="s">
        <v>441</v>
      </c>
      <c r="G258" s="3969">
        <v>15.917676074999999</v>
      </c>
      <c r="H258" s="4075">
        <f>G258*Оглавление!$B$14</f>
        <v>1512.1792271249999</v>
      </c>
      <c r="I258" s="4578">
        <f t="shared" si="3"/>
        <v>1512.1792271249999</v>
      </c>
    </row>
    <row r="259" spans="1:9" ht="25.35">
      <c r="A259" s="3856" t="s">
        <v>9666</v>
      </c>
      <c r="B259" s="3846">
        <v>44104</v>
      </c>
      <c r="C259" s="3843"/>
      <c r="D259" s="3843"/>
      <c r="E259" s="3843"/>
      <c r="F259" s="3843" t="s">
        <v>1131</v>
      </c>
      <c r="G259" s="3969">
        <v>34.617459449999998</v>
      </c>
      <c r="H259" s="4075">
        <f>G259*Оглавление!$B$14</f>
        <v>3288.65864775</v>
      </c>
      <c r="I259" s="4578">
        <f t="shared" si="3"/>
        <v>3288.65864775</v>
      </c>
    </row>
    <row r="260" spans="1:9">
      <c r="A260" s="8814" t="s">
        <v>1132</v>
      </c>
      <c r="B260" s="8815"/>
      <c r="C260" s="8815"/>
      <c r="D260" s="8815"/>
      <c r="E260" s="8815"/>
      <c r="F260" s="8815"/>
      <c r="G260" s="8815"/>
      <c r="H260" s="8815"/>
      <c r="I260" s="8816"/>
    </row>
    <row r="261" spans="1:9" ht="15" customHeight="1">
      <c r="A261" s="8808" t="s">
        <v>9667</v>
      </c>
      <c r="B261" s="3844">
        <v>53688</v>
      </c>
      <c r="C261" s="8805" t="s">
        <v>1116</v>
      </c>
      <c r="D261" s="8805">
        <v>10</v>
      </c>
      <c r="E261" s="3843" t="s">
        <v>1182</v>
      </c>
      <c r="F261" s="3843" t="s">
        <v>1086</v>
      </c>
      <c r="G261" s="5688">
        <v>11.408000000000001</v>
      </c>
      <c r="H261" s="4075">
        <f>G261*Оглавление!$B$14</f>
        <v>1083.7600000000002</v>
      </c>
      <c r="I261" s="4578">
        <f t="shared" si="3"/>
        <v>1083.7600000000002</v>
      </c>
    </row>
    <row r="262" spans="1:9">
      <c r="A262" s="8808"/>
      <c r="B262" s="3844">
        <v>15864</v>
      </c>
      <c r="C262" s="8807"/>
      <c r="D262" s="8807"/>
      <c r="E262" s="3843" t="s">
        <v>1175</v>
      </c>
      <c r="F262" s="3843" t="s">
        <v>1070</v>
      </c>
      <c r="G262" s="5688">
        <v>16.336000000000002</v>
      </c>
      <c r="H262" s="4075">
        <f>G262*Оглавление!$B$14</f>
        <v>1551.9200000000003</v>
      </c>
      <c r="I262" s="4578">
        <f t="shared" si="3"/>
        <v>1551.9200000000003</v>
      </c>
    </row>
    <row r="263" spans="1:9" ht="15" customHeight="1">
      <c r="A263" s="8808" t="s">
        <v>9668</v>
      </c>
      <c r="B263" s="3849" t="s">
        <v>9669</v>
      </c>
      <c r="C263" s="8805" t="s">
        <v>1116</v>
      </c>
      <c r="D263" s="8805">
        <v>10</v>
      </c>
      <c r="E263" s="3843" t="s">
        <v>1182</v>
      </c>
      <c r="F263" s="3843" t="s">
        <v>820</v>
      </c>
      <c r="G263" s="5688">
        <v>10.384000000000002</v>
      </c>
      <c r="H263" s="4075">
        <f>G263*Оглавление!$B$14</f>
        <v>986.48000000000025</v>
      </c>
      <c r="I263" s="4578">
        <f t="shared" si="3"/>
        <v>986.48000000000025</v>
      </c>
    </row>
    <row r="264" spans="1:9">
      <c r="A264" s="8808"/>
      <c r="B264" s="3844">
        <v>53690</v>
      </c>
      <c r="C264" s="8807"/>
      <c r="D264" s="8807"/>
      <c r="E264" s="3843" t="s">
        <v>1175</v>
      </c>
      <c r="F264" s="3843" t="s">
        <v>1070</v>
      </c>
      <c r="G264" s="5688">
        <v>15.632000000000003</v>
      </c>
      <c r="H264" s="4075">
        <f>G264*Оглавление!$B$14</f>
        <v>1485.0400000000004</v>
      </c>
      <c r="I264" s="4578">
        <f t="shared" si="3"/>
        <v>1485.0400000000004</v>
      </c>
    </row>
    <row r="265" spans="1:9" ht="15" customHeight="1">
      <c r="A265" s="8808" t="s">
        <v>9670</v>
      </c>
      <c r="B265" s="3849" t="s">
        <v>9671</v>
      </c>
      <c r="C265" s="8805" t="s">
        <v>1116</v>
      </c>
      <c r="D265" s="8805">
        <v>10</v>
      </c>
      <c r="E265" s="3843" t="s">
        <v>1182</v>
      </c>
      <c r="F265" s="3843" t="s">
        <v>1086</v>
      </c>
      <c r="G265" s="5688">
        <v>10.704000000000002</v>
      </c>
      <c r="H265" s="4075">
        <f>G265*Оглавление!$B$14</f>
        <v>1016.8800000000002</v>
      </c>
      <c r="I265" s="4578">
        <f t="shared" si="3"/>
        <v>1016.8800000000002</v>
      </c>
    </row>
    <row r="266" spans="1:9">
      <c r="A266" s="8808"/>
      <c r="B266" s="3849" t="s">
        <v>9672</v>
      </c>
      <c r="C266" s="8807"/>
      <c r="D266" s="8807"/>
      <c r="E266" s="3843" t="s">
        <v>1175</v>
      </c>
      <c r="F266" s="3843" t="s">
        <v>1090</v>
      </c>
      <c r="G266" s="5688">
        <v>15.584000000000003</v>
      </c>
      <c r="H266" s="4075">
        <f>G266*Оглавление!$B$14</f>
        <v>1480.4800000000002</v>
      </c>
      <c r="I266" s="4578">
        <f t="shared" si="3"/>
        <v>1480.4800000000002</v>
      </c>
    </row>
    <row r="267" spans="1:9">
      <c r="A267" s="8808" t="s">
        <v>9673</v>
      </c>
      <c r="B267" s="3849" t="s">
        <v>9674</v>
      </c>
      <c r="C267" s="8805" t="s">
        <v>1116</v>
      </c>
      <c r="D267" s="8805">
        <v>10</v>
      </c>
      <c r="E267" s="3843" t="s">
        <v>1182</v>
      </c>
      <c r="F267" s="3843" t="s">
        <v>1086</v>
      </c>
      <c r="G267" s="5688">
        <v>9.6800000000000015</v>
      </c>
      <c r="H267" s="4075">
        <f>G267*Оглавление!$B$14</f>
        <v>919.60000000000014</v>
      </c>
      <c r="I267" s="4578">
        <f t="shared" si="3"/>
        <v>919.60000000000014</v>
      </c>
    </row>
    <row r="268" spans="1:9">
      <c r="A268" s="8808"/>
      <c r="B268" s="3849" t="s">
        <v>9675</v>
      </c>
      <c r="C268" s="8807"/>
      <c r="D268" s="8807"/>
      <c r="E268" s="3843" t="s">
        <v>746</v>
      </c>
      <c r="F268" s="3843" t="s">
        <v>1081</v>
      </c>
      <c r="G268" s="5688">
        <v>15.088000000000001</v>
      </c>
      <c r="H268" s="4075">
        <f>G268*Оглавление!$B$14</f>
        <v>1433.3600000000001</v>
      </c>
      <c r="I268" s="4578">
        <f t="shared" si="3"/>
        <v>1433.3600000000001</v>
      </c>
    </row>
    <row r="269" spans="1:9" ht="50.7">
      <c r="A269" s="3862" t="s">
        <v>9676</v>
      </c>
      <c r="B269" s="3844">
        <v>2950012</v>
      </c>
      <c r="C269" s="3843" t="s">
        <v>1116</v>
      </c>
      <c r="D269" s="3843">
        <v>10</v>
      </c>
      <c r="E269" s="3843" t="s">
        <v>1182</v>
      </c>
      <c r="F269" s="3843" t="s">
        <v>1086</v>
      </c>
      <c r="G269" s="5688">
        <v>12.496000000000002</v>
      </c>
      <c r="H269" s="4075">
        <f>G269*Оглавление!$B$14</f>
        <v>1187.1200000000001</v>
      </c>
      <c r="I269" s="4578">
        <f t="shared" si="3"/>
        <v>1187.1200000000001</v>
      </c>
    </row>
    <row r="270" spans="1:9" ht="50.7">
      <c r="A270" s="3862" t="s">
        <v>9677</v>
      </c>
      <c r="B270" s="3849" t="s">
        <v>9678</v>
      </c>
      <c r="C270" s="3843" t="s">
        <v>1116</v>
      </c>
      <c r="D270" s="3843">
        <v>10</v>
      </c>
      <c r="E270" s="3843" t="s">
        <v>1182</v>
      </c>
      <c r="F270" s="3843" t="s">
        <v>1089</v>
      </c>
      <c r="G270" s="5688">
        <v>10.544000000000002</v>
      </c>
      <c r="H270" s="4075">
        <f>G270*Оглавление!$B$14</f>
        <v>1001.6800000000002</v>
      </c>
      <c r="I270" s="4578">
        <f t="shared" si="3"/>
        <v>1001.6800000000002</v>
      </c>
    </row>
    <row r="271" spans="1:9" ht="50.7">
      <c r="A271" s="3862" t="s">
        <v>9679</v>
      </c>
      <c r="B271" s="3844">
        <v>2970012</v>
      </c>
      <c r="C271" s="3843" t="s">
        <v>1116</v>
      </c>
      <c r="D271" s="3843">
        <v>10</v>
      </c>
      <c r="E271" s="3843" t="s">
        <v>1182</v>
      </c>
      <c r="F271" s="3843" t="s">
        <v>1086</v>
      </c>
      <c r="G271" s="5688">
        <v>11.808000000000002</v>
      </c>
      <c r="H271" s="4075">
        <f>G271*Оглавление!$B$14</f>
        <v>1121.7600000000002</v>
      </c>
      <c r="I271" s="4578">
        <f t="shared" si="3"/>
        <v>1121.7600000000002</v>
      </c>
    </row>
    <row r="272" spans="1:9" ht="38">
      <c r="A272" s="3862" t="s">
        <v>9680</v>
      </c>
      <c r="B272" s="3844">
        <v>50053</v>
      </c>
      <c r="C272" s="3843" t="s">
        <v>1116</v>
      </c>
      <c r="D272" s="3843">
        <v>10</v>
      </c>
      <c r="E272" s="3843" t="s">
        <v>1182</v>
      </c>
      <c r="F272" s="3843" t="s">
        <v>1086</v>
      </c>
      <c r="G272" s="5688">
        <v>9.6640000000000015</v>
      </c>
      <c r="H272" s="4075">
        <f>G272*Оглавление!$B$14</f>
        <v>918.08000000000015</v>
      </c>
      <c r="I272" s="4578">
        <f t="shared" si="3"/>
        <v>918.08000000000015</v>
      </c>
    </row>
    <row r="273" spans="1:9">
      <c r="A273" s="8823" t="s">
        <v>1133</v>
      </c>
      <c r="B273" s="8824"/>
      <c r="C273" s="8824"/>
      <c r="D273" s="8824"/>
      <c r="E273" s="8824"/>
      <c r="F273" s="8824"/>
      <c r="G273" s="8824"/>
      <c r="H273" s="8824"/>
      <c r="I273" s="8825"/>
    </row>
    <row r="274" spans="1:9" ht="15" customHeight="1">
      <c r="A274" s="8804" t="s">
        <v>9681</v>
      </c>
      <c r="B274" s="3850">
        <v>26074</v>
      </c>
      <c r="C274" s="8805" t="s">
        <v>1134</v>
      </c>
      <c r="D274" s="3843">
        <v>5</v>
      </c>
      <c r="E274" s="3843" t="s">
        <v>1182</v>
      </c>
      <c r="F274" s="3843" t="s">
        <v>820</v>
      </c>
      <c r="G274" s="3969">
        <v>16.453499999999998</v>
      </c>
      <c r="H274" s="4075">
        <f>G274*Оглавление!$B$14</f>
        <v>1563.0824999999998</v>
      </c>
      <c r="I274" s="4578">
        <f t="shared" si="3"/>
        <v>1563.0824999999998</v>
      </c>
    </row>
    <row r="275" spans="1:9">
      <c r="A275" s="8804"/>
      <c r="B275" s="3846">
        <v>26075</v>
      </c>
      <c r="C275" s="8806"/>
      <c r="D275" s="3843">
        <v>5</v>
      </c>
      <c r="E275" s="3843" t="s">
        <v>1175</v>
      </c>
      <c r="F275" s="3843" t="s">
        <v>823</v>
      </c>
      <c r="G275" s="3969">
        <v>26.134499999999999</v>
      </c>
      <c r="H275" s="4075">
        <f>G275*Оглавление!$B$14</f>
        <v>2482.7775000000001</v>
      </c>
      <c r="I275" s="4578">
        <f t="shared" si="3"/>
        <v>2482.7775000000001</v>
      </c>
    </row>
    <row r="276" spans="1:9">
      <c r="A276" s="8804"/>
      <c r="B276" s="3850" t="s">
        <v>9682</v>
      </c>
      <c r="C276" s="8806"/>
      <c r="D276" s="3843">
        <v>5</v>
      </c>
      <c r="E276" s="3843" t="s">
        <v>944</v>
      </c>
      <c r="F276" s="3843" t="s">
        <v>788</v>
      </c>
      <c r="G276" s="3969">
        <v>37.988999999999997</v>
      </c>
      <c r="H276" s="4075">
        <f>G276*Оглавление!$B$14</f>
        <v>3608.9549999999999</v>
      </c>
      <c r="I276" s="4578">
        <f t="shared" si="3"/>
        <v>3608.9549999999999</v>
      </c>
    </row>
    <row r="277" spans="1:9">
      <c r="A277" s="8804"/>
      <c r="B277" s="3846" t="s">
        <v>13844</v>
      </c>
      <c r="C277" s="8807"/>
      <c r="D277" s="3843">
        <v>5</v>
      </c>
      <c r="E277" s="3843" t="s">
        <v>1180</v>
      </c>
      <c r="F277" s="3843" t="s">
        <v>1135</v>
      </c>
      <c r="G277" s="3969">
        <v>59.566499999999998</v>
      </c>
      <c r="H277" s="4075">
        <f>G277*Оглавление!$B$14</f>
        <v>5658.8175000000001</v>
      </c>
      <c r="I277" s="4578">
        <f t="shared" si="3"/>
        <v>5658.8175000000001</v>
      </c>
    </row>
    <row r="278" spans="1:9" ht="15" customHeight="1">
      <c r="A278" s="8804" t="s">
        <v>9683</v>
      </c>
      <c r="B278" s="3850" t="s">
        <v>9684</v>
      </c>
      <c r="C278" s="8805" t="s">
        <v>1134</v>
      </c>
      <c r="D278" s="3843">
        <v>5</v>
      </c>
      <c r="E278" s="3843" t="s">
        <v>1182</v>
      </c>
      <c r="F278" s="3843" t="s">
        <v>820</v>
      </c>
      <c r="G278" s="3969">
        <v>16.453499999999998</v>
      </c>
      <c r="H278" s="4075">
        <f>G278*Оглавление!$B$14</f>
        <v>1563.0824999999998</v>
      </c>
      <c r="I278" s="4578">
        <f t="shared" si="3"/>
        <v>1563.0824999999998</v>
      </c>
    </row>
    <row r="279" spans="1:9">
      <c r="A279" s="8804"/>
      <c r="B279" s="3846">
        <v>26079</v>
      </c>
      <c r="C279" s="8806"/>
      <c r="D279" s="3843">
        <v>5</v>
      </c>
      <c r="E279" s="3843" t="s">
        <v>1175</v>
      </c>
      <c r="F279" s="3843" t="s">
        <v>823</v>
      </c>
      <c r="G279" s="3969">
        <v>26.008499999999998</v>
      </c>
      <c r="H279" s="4075">
        <f>G279*Оглавление!$B$14</f>
        <v>2470.8074999999999</v>
      </c>
      <c r="I279" s="4578">
        <f t="shared" si="3"/>
        <v>2470.8074999999999</v>
      </c>
    </row>
    <row r="280" spans="1:9">
      <c r="A280" s="8804"/>
      <c r="B280" s="3846">
        <v>12752</v>
      </c>
      <c r="C280" s="8807"/>
      <c r="D280" s="3843">
        <v>5</v>
      </c>
      <c r="E280" s="3843" t="s">
        <v>944</v>
      </c>
      <c r="F280" s="3843" t="s">
        <v>788</v>
      </c>
      <c r="G280" s="3969">
        <v>37.411500000000004</v>
      </c>
      <c r="H280" s="4075">
        <f>G280*Оглавление!$B$14</f>
        <v>3554.0925000000002</v>
      </c>
      <c r="I280" s="4578">
        <f t="shared" si="3"/>
        <v>3554.0925000000002</v>
      </c>
    </row>
    <row r="281" spans="1:9" ht="15" customHeight="1">
      <c r="A281" s="8804" t="s">
        <v>9685</v>
      </c>
      <c r="B281" s="3850" t="s">
        <v>9686</v>
      </c>
      <c r="C281" s="8805" t="s">
        <v>1134</v>
      </c>
      <c r="D281" s="3843">
        <v>5</v>
      </c>
      <c r="E281" s="3843" t="s">
        <v>1182</v>
      </c>
      <c r="F281" s="3843" t="s">
        <v>820</v>
      </c>
      <c r="G281" s="3969">
        <v>16.295999999999999</v>
      </c>
      <c r="H281" s="4075">
        <f>G281*Оглавление!$B$14</f>
        <v>1548.12</v>
      </c>
      <c r="I281" s="4578">
        <f t="shared" si="3"/>
        <v>1548.12</v>
      </c>
    </row>
    <row r="282" spans="1:9">
      <c r="A282" s="8804"/>
      <c r="B282" s="3850" t="s">
        <v>9687</v>
      </c>
      <c r="C282" s="8806"/>
      <c r="D282" s="3843">
        <v>5</v>
      </c>
      <c r="E282" s="3843" t="s">
        <v>1175</v>
      </c>
      <c r="F282" s="3843" t="s">
        <v>823</v>
      </c>
      <c r="G282" s="3969">
        <v>25.788</v>
      </c>
      <c r="H282" s="4075">
        <f>G282*Оглавление!$B$14</f>
        <v>2449.86</v>
      </c>
      <c r="I282" s="4578">
        <f t="shared" si="3"/>
        <v>2449.86</v>
      </c>
    </row>
    <row r="283" spans="1:9">
      <c r="A283" s="8804"/>
      <c r="B283" s="3846">
        <v>12135</v>
      </c>
      <c r="C283" s="8807"/>
      <c r="D283" s="3843">
        <v>5</v>
      </c>
      <c r="E283" s="3843" t="s">
        <v>944</v>
      </c>
      <c r="F283" s="3843" t="s">
        <v>1136</v>
      </c>
      <c r="G283" s="3969">
        <v>37.317</v>
      </c>
      <c r="H283" s="4075">
        <f>G283*Оглавление!$B$14</f>
        <v>3545.1150000000002</v>
      </c>
      <c r="I283" s="4578">
        <f t="shared" si="3"/>
        <v>3545.1150000000002</v>
      </c>
    </row>
    <row r="284" spans="1:9" ht="15" customHeight="1">
      <c r="A284" s="8804" t="s">
        <v>9688</v>
      </c>
      <c r="B284" s="3846">
        <v>26083</v>
      </c>
      <c r="C284" s="8805" t="s">
        <v>1134</v>
      </c>
      <c r="D284" s="3843">
        <v>5</v>
      </c>
      <c r="E284" s="3843" t="s">
        <v>1182</v>
      </c>
      <c r="F284" s="3843" t="s">
        <v>823</v>
      </c>
      <c r="G284" s="3969">
        <v>16.359000000000002</v>
      </c>
      <c r="H284" s="4075">
        <f>G284*Оглавление!$B$14</f>
        <v>1554.1050000000002</v>
      </c>
      <c r="I284" s="4578">
        <f t="shared" si="3"/>
        <v>1554.1050000000002</v>
      </c>
    </row>
    <row r="285" spans="1:9">
      <c r="A285" s="8804"/>
      <c r="B285" s="3850" t="s">
        <v>9689</v>
      </c>
      <c r="C285" s="8806"/>
      <c r="D285" s="3843">
        <v>5</v>
      </c>
      <c r="E285" s="3843" t="s">
        <v>1175</v>
      </c>
      <c r="F285" s="3843" t="s">
        <v>1137</v>
      </c>
      <c r="G285" s="3969">
        <v>25.5045</v>
      </c>
      <c r="H285" s="4075">
        <f>G285*Оглавление!$B$14</f>
        <v>2422.9275000000002</v>
      </c>
      <c r="I285" s="4578">
        <f t="shared" si="3"/>
        <v>2422.9275000000002</v>
      </c>
    </row>
    <row r="286" spans="1:9">
      <c r="A286" s="8804"/>
      <c r="B286" s="3846">
        <v>26084</v>
      </c>
      <c r="C286" s="8807"/>
      <c r="D286" s="3843" t="s">
        <v>1138</v>
      </c>
      <c r="E286" s="3843" t="s">
        <v>944</v>
      </c>
      <c r="F286" s="3843" t="s">
        <v>1137</v>
      </c>
      <c r="G286" s="3969">
        <v>36.917999999999999</v>
      </c>
      <c r="H286" s="4075">
        <f>G286*Оглавление!$B$14</f>
        <v>3507.21</v>
      </c>
      <c r="I286" s="4578">
        <f t="shared" si="3"/>
        <v>3507.21</v>
      </c>
    </row>
    <row r="287" spans="1:9" ht="25.35">
      <c r="A287" s="3856" t="s">
        <v>9690</v>
      </c>
      <c r="B287" s="3850" t="s">
        <v>9691</v>
      </c>
      <c r="C287" s="3843" t="s">
        <v>1134</v>
      </c>
      <c r="D287" s="3843" t="s">
        <v>1138</v>
      </c>
      <c r="E287" s="3843" t="s">
        <v>1182</v>
      </c>
      <c r="F287" s="3843" t="s">
        <v>1086</v>
      </c>
      <c r="G287" s="3969">
        <v>14.595000000000001</v>
      </c>
      <c r="H287" s="4075">
        <f>G287*Оглавление!$B$14</f>
        <v>1386.5250000000001</v>
      </c>
      <c r="I287" s="4578">
        <f t="shared" si="3"/>
        <v>1386.5250000000001</v>
      </c>
    </row>
    <row r="288" spans="1:9" ht="25.35">
      <c r="A288" s="3856" t="s">
        <v>9692</v>
      </c>
      <c r="B288" s="3850" t="s">
        <v>9693</v>
      </c>
      <c r="C288" s="3843" t="s">
        <v>1134</v>
      </c>
      <c r="D288" s="3843" t="s">
        <v>1138</v>
      </c>
      <c r="E288" s="3843" t="s">
        <v>1182</v>
      </c>
      <c r="F288" s="3843" t="s">
        <v>1089</v>
      </c>
      <c r="G288" s="3969">
        <v>17.997</v>
      </c>
      <c r="H288" s="4075">
        <f>G288*Оглавление!$B$14</f>
        <v>1709.7149999999999</v>
      </c>
      <c r="I288" s="4578">
        <f t="shared" si="3"/>
        <v>1709.7149999999999</v>
      </c>
    </row>
    <row r="289" spans="1:9" ht="15" customHeight="1">
      <c r="A289" s="8804" t="s">
        <v>9694</v>
      </c>
      <c r="B289" s="3846">
        <v>46789</v>
      </c>
      <c r="C289" s="8826" t="s">
        <v>1134</v>
      </c>
      <c r="D289" s="3797">
        <v>5</v>
      </c>
      <c r="E289" s="3797" t="s">
        <v>1182</v>
      </c>
      <c r="F289" s="3797" t="s">
        <v>290</v>
      </c>
      <c r="G289" s="3969">
        <v>13.713000000000001</v>
      </c>
      <c r="H289" s="4075">
        <f>G289*Оглавление!$B$14</f>
        <v>1302.7350000000001</v>
      </c>
      <c r="I289" s="4578">
        <f t="shared" si="3"/>
        <v>1302.7350000000001</v>
      </c>
    </row>
    <row r="290" spans="1:9">
      <c r="A290" s="8804"/>
      <c r="B290" s="3846">
        <v>46790</v>
      </c>
      <c r="C290" s="8819"/>
      <c r="D290" s="3863">
        <v>5</v>
      </c>
      <c r="E290" s="3863" t="s">
        <v>1175</v>
      </c>
      <c r="F290" s="3863" t="s">
        <v>1081</v>
      </c>
      <c r="G290" s="3969">
        <v>18.868499999999997</v>
      </c>
      <c r="H290" s="4075">
        <f>G290*Оглавление!$B$14</f>
        <v>1792.5074999999997</v>
      </c>
      <c r="I290" s="4578">
        <f t="shared" si="3"/>
        <v>1792.5074999999997</v>
      </c>
    </row>
    <row r="291" spans="1:9">
      <c r="A291" s="8804"/>
      <c r="B291" s="3846">
        <v>46791</v>
      </c>
      <c r="C291" s="8819"/>
      <c r="D291" s="3863">
        <v>5</v>
      </c>
      <c r="E291" s="3863" t="s">
        <v>944</v>
      </c>
      <c r="F291" s="3863" t="s">
        <v>788</v>
      </c>
      <c r="G291" s="3969">
        <v>28.707000000000001</v>
      </c>
      <c r="H291" s="4075">
        <f>G291*Оглавление!$B$14</f>
        <v>2727.165</v>
      </c>
      <c r="I291" s="4578">
        <f t="shared" si="3"/>
        <v>2727.165</v>
      </c>
    </row>
    <row r="292" spans="1:9">
      <c r="A292" s="8804"/>
      <c r="B292" s="3846" t="s">
        <v>13845</v>
      </c>
      <c r="C292" s="8819"/>
      <c r="D292" s="3864">
        <v>5</v>
      </c>
      <c r="E292" s="3864" t="s">
        <v>1180</v>
      </c>
      <c r="F292" s="3864" t="s">
        <v>988</v>
      </c>
      <c r="G292" s="3969">
        <v>49.14</v>
      </c>
      <c r="H292" s="4075">
        <f>G292*Оглавление!$B$14</f>
        <v>4668.3</v>
      </c>
      <c r="I292" s="4578">
        <f t="shared" si="3"/>
        <v>4668.3</v>
      </c>
    </row>
    <row r="293" spans="1:9" ht="15" customHeight="1">
      <c r="A293" s="8804" t="s">
        <v>9695</v>
      </c>
      <c r="B293" s="3846">
        <v>46709</v>
      </c>
      <c r="C293" s="8805" t="s">
        <v>1134</v>
      </c>
      <c r="D293" s="3843">
        <v>5</v>
      </c>
      <c r="E293" s="3843" t="s">
        <v>1182</v>
      </c>
      <c r="F293" s="3843" t="s">
        <v>290</v>
      </c>
      <c r="G293" s="3969">
        <v>14.374499999999999</v>
      </c>
      <c r="H293" s="4075">
        <f>G293*Оглавление!$B$14</f>
        <v>1365.5774999999999</v>
      </c>
      <c r="I293" s="4578">
        <f t="shared" si="3"/>
        <v>1365.5774999999999</v>
      </c>
    </row>
    <row r="294" spans="1:9">
      <c r="A294" s="8804"/>
      <c r="B294" s="3846">
        <v>46778</v>
      </c>
      <c r="C294" s="8806"/>
      <c r="D294" s="3843">
        <v>5</v>
      </c>
      <c r="E294" s="3843" t="s">
        <v>1175</v>
      </c>
      <c r="F294" s="3843" t="s">
        <v>823</v>
      </c>
      <c r="G294" s="3969">
        <v>19.908000000000001</v>
      </c>
      <c r="H294" s="4075">
        <f>G294*Оглавление!$B$14</f>
        <v>1891.2600000000002</v>
      </c>
      <c r="I294" s="4578">
        <f t="shared" si="3"/>
        <v>1891.2600000000002</v>
      </c>
    </row>
    <row r="295" spans="1:9">
      <c r="A295" s="8804"/>
      <c r="B295" s="3846">
        <v>46779</v>
      </c>
      <c r="C295" s="8806"/>
      <c r="D295" s="3843">
        <v>5</v>
      </c>
      <c r="E295" s="3843" t="s">
        <v>944</v>
      </c>
      <c r="F295" s="3843" t="s">
        <v>788</v>
      </c>
      <c r="G295" s="3969">
        <v>31.321499999999997</v>
      </c>
      <c r="H295" s="4075">
        <f>G295*Оглавление!$B$14</f>
        <v>2975.5424999999996</v>
      </c>
      <c r="I295" s="4578">
        <f t="shared" si="3"/>
        <v>2975.5424999999996</v>
      </c>
    </row>
    <row r="296" spans="1:9">
      <c r="A296" s="8804"/>
      <c r="B296" s="3846">
        <v>46702</v>
      </c>
      <c r="C296" s="8806"/>
      <c r="D296" s="3843" t="s">
        <v>1138</v>
      </c>
      <c r="E296" s="3843" t="s">
        <v>1180</v>
      </c>
      <c r="F296" s="3843" t="s">
        <v>1044</v>
      </c>
      <c r="G296" s="3969">
        <v>52.185000000000002</v>
      </c>
      <c r="H296" s="4075">
        <f>G296*Оглавление!$B$14</f>
        <v>4957.5749999999998</v>
      </c>
      <c r="I296" s="4578">
        <f t="shared" si="3"/>
        <v>4957.5749999999998</v>
      </c>
    </row>
    <row r="297" spans="1:9">
      <c r="A297" s="8804"/>
      <c r="B297" s="3846">
        <v>46703</v>
      </c>
      <c r="C297" s="8806"/>
      <c r="D297" s="3843" t="s">
        <v>1138</v>
      </c>
      <c r="E297" s="3843" t="s">
        <v>1171</v>
      </c>
      <c r="F297" s="3843" t="s">
        <v>1045</v>
      </c>
      <c r="G297" s="3969">
        <v>78.435000000000002</v>
      </c>
      <c r="H297" s="4075">
        <f>G297*Оглавление!$B$14</f>
        <v>7451.3249999999998</v>
      </c>
      <c r="I297" s="4578">
        <f t="shared" si="3"/>
        <v>7451.3249999999998</v>
      </c>
    </row>
    <row r="298" spans="1:9">
      <c r="A298" s="8804"/>
      <c r="B298" s="3850" t="s">
        <v>9696</v>
      </c>
      <c r="C298" s="8807"/>
      <c r="D298" s="3843" t="s">
        <v>1138</v>
      </c>
      <c r="E298" s="3843" t="s">
        <v>4915</v>
      </c>
      <c r="F298" s="3843" t="s">
        <v>286</v>
      </c>
      <c r="G298" s="3969">
        <v>110.124</v>
      </c>
      <c r="H298" s="4075">
        <f>G298*Оглавление!$B$14</f>
        <v>10461.779999999999</v>
      </c>
      <c r="I298" s="4578">
        <f t="shared" si="3"/>
        <v>10461.779999999999</v>
      </c>
    </row>
    <row r="299" spans="1:9" ht="15" customHeight="1">
      <c r="A299" s="8804" t="s">
        <v>9697</v>
      </c>
      <c r="B299" s="3846">
        <v>26076</v>
      </c>
      <c r="C299" s="8819" t="s">
        <v>1134</v>
      </c>
      <c r="D299" s="3797">
        <v>5</v>
      </c>
      <c r="E299" s="3797" t="s">
        <v>1182</v>
      </c>
      <c r="F299" s="3797" t="s">
        <v>1048</v>
      </c>
      <c r="G299" s="3969">
        <v>13.618500000000001</v>
      </c>
      <c r="H299" s="4075">
        <f>G299*Оглавление!$B$14</f>
        <v>1293.7575000000002</v>
      </c>
      <c r="I299" s="4578">
        <f t="shared" si="3"/>
        <v>1293.7575000000002</v>
      </c>
    </row>
    <row r="300" spans="1:9">
      <c r="A300" s="8804"/>
      <c r="B300" s="3846">
        <v>26077</v>
      </c>
      <c r="C300" s="8819"/>
      <c r="D300" s="3863">
        <v>5</v>
      </c>
      <c r="E300" s="3863" t="s">
        <v>1175</v>
      </c>
      <c r="F300" s="3863" t="s">
        <v>1081</v>
      </c>
      <c r="G300" s="3969">
        <v>18.501000000000001</v>
      </c>
      <c r="H300" s="4075">
        <f>G300*Оглавление!$B$14</f>
        <v>1757.595</v>
      </c>
      <c r="I300" s="4578">
        <f t="shared" si="3"/>
        <v>1757.595</v>
      </c>
    </row>
    <row r="301" spans="1:9">
      <c r="A301" s="8804"/>
      <c r="B301" s="3846">
        <v>26078</v>
      </c>
      <c r="C301" s="8819"/>
      <c r="D301" s="3864">
        <v>5</v>
      </c>
      <c r="E301" s="3864" t="s">
        <v>944</v>
      </c>
      <c r="F301" s="3864" t="s">
        <v>788</v>
      </c>
      <c r="G301" s="3969">
        <v>28.370999999999999</v>
      </c>
      <c r="H301" s="4075">
        <f>G301*Оглавление!$B$14</f>
        <v>2695.2449999999999</v>
      </c>
      <c r="I301" s="4578">
        <f>H301-H301*$B$4/100</f>
        <v>2695.2449999999999</v>
      </c>
    </row>
    <row r="302" spans="1:9" ht="15" customHeight="1">
      <c r="A302" s="8804" t="s">
        <v>9698</v>
      </c>
      <c r="B302" s="3846">
        <v>26080</v>
      </c>
      <c r="C302" s="8820" t="s">
        <v>1134</v>
      </c>
      <c r="D302" s="3798">
        <v>5</v>
      </c>
      <c r="E302" s="3798" t="s">
        <v>1182</v>
      </c>
      <c r="F302" s="3799" t="s">
        <v>477</v>
      </c>
      <c r="G302" s="3969">
        <v>14.259</v>
      </c>
      <c r="H302" s="4075">
        <f>G302*Оглавление!$B$14</f>
        <v>1354.605</v>
      </c>
      <c r="I302" s="4578">
        <f>H302-H302*$B$4/100</f>
        <v>1354.605</v>
      </c>
    </row>
    <row r="303" spans="1:9">
      <c r="A303" s="8804"/>
      <c r="B303" s="3846">
        <v>26081</v>
      </c>
      <c r="C303" s="8821"/>
      <c r="D303" s="3863">
        <v>5</v>
      </c>
      <c r="E303" s="3863" t="s">
        <v>1175</v>
      </c>
      <c r="F303" s="3800" t="s">
        <v>1081</v>
      </c>
      <c r="G303" s="3969">
        <v>19.540499999999998</v>
      </c>
      <c r="H303" s="4075">
        <f>G303*Оглавление!$B$14</f>
        <v>1856.3474999999999</v>
      </c>
      <c r="I303" s="4578">
        <f>H303-H303*$B$4/100</f>
        <v>1856.3474999999999</v>
      </c>
    </row>
    <row r="304" spans="1:9">
      <c r="A304" s="8804"/>
      <c r="B304" s="3846">
        <v>26082</v>
      </c>
      <c r="C304" s="8822"/>
      <c r="D304" s="3801" t="s">
        <v>1138</v>
      </c>
      <c r="E304" s="3801" t="s">
        <v>944</v>
      </c>
      <c r="F304" s="3802" t="s">
        <v>788</v>
      </c>
      <c r="G304" s="3969">
        <v>30.387</v>
      </c>
      <c r="H304" s="4075">
        <f>G304*Оглавление!$B$14</f>
        <v>2886.7649999999999</v>
      </c>
      <c r="I304" s="4578">
        <f>H304-H304*$B$4/100</f>
        <v>2886.7649999999999</v>
      </c>
    </row>
    <row r="305" spans="2:7">
      <c r="B305" s="3838"/>
      <c r="G305" s="3745"/>
    </row>
    <row r="306" spans="2:7">
      <c r="B306" s="3838"/>
      <c r="G306" s="3745"/>
    </row>
    <row r="307" spans="2:7">
      <c r="B307" s="3838"/>
      <c r="G307" s="3745"/>
    </row>
    <row r="308" spans="2:7">
      <c r="B308" s="3838"/>
      <c r="G308" s="3745"/>
    </row>
    <row r="309" spans="2:7">
      <c r="B309" s="3838"/>
      <c r="G309" s="3745"/>
    </row>
    <row r="310" spans="2:7">
      <c r="B310" s="3838"/>
      <c r="G310" s="3745"/>
    </row>
    <row r="311" spans="2:7">
      <c r="B311" s="3838"/>
      <c r="G311" s="3745"/>
    </row>
  </sheetData>
  <customSheetViews>
    <customSheetView guid="{76FA2CE7-179E-4731-B7AE-63C5E5E79002}" scale="85" fitToPage="1">
      <selection activeCell="Q51" sqref="Q51"/>
      <pageMargins left="0.17" right="0.17" top="0.17" bottom="0.17" header="0.3" footer="0.3"/>
      <pageSetup paperSize="9" scale="64" fitToHeight="0" orientation="portrait" r:id="rId1"/>
    </customSheetView>
    <customSheetView guid="{24F900A2-7147-4318-9E77-2B71404314A7}" scale="85" fitToPage="1">
      <selection sqref="A1:I1"/>
      <pageMargins left="0.17" right="0.17" top="0.17" bottom="0.17" header="0.3" footer="0.3"/>
      <pageSetup paperSize="9" scale="64" fitToHeight="0" orientation="portrait" r:id="rId2"/>
    </customSheetView>
    <customSheetView guid="{A02336A9-D2FB-4D03-950A-00B6EBD6A28C}" scale="85" fitToPage="1">
      <selection sqref="A1:I1"/>
      <pageMargins left="0.17" right="0.17" top="0.17" bottom="0.17" header="0.3" footer="0.3"/>
      <pageSetup paperSize="9" scale="64" fitToHeight="0" orientation="portrait" r:id="rId3"/>
    </customSheetView>
    <customSheetView guid="{3E3E5346-F5D1-49F5-AB0E-78170B65853C}" scale="70" fitToPage="1" topLeftCell="A171">
      <selection activeCell="L187" sqref="L187"/>
      <pageMargins left="0.17" right="0.17" top="0.17" bottom="0.17" header="0.3" footer="0.3"/>
      <pageSetup paperSize="9" scale="64" fitToHeight="0" orientation="portrait" r:id="rId4"/>
    </customSheetView>
    <customSheetView guid="{D7CF3121-CFC0-4E70-8DCD-811E30042E24}" scale="85" fitToPage="1">
      <selection sqref="A1:I1"/>
      <pageMargins left="0.17" right="0.17" top="0.17" bottom="0.17" header="0.3" footer="0.3"/>
      <pageSetup paperSize="9" scale="64" fitToHeight="0" orientation="portrait" r:id="rId5"/>
    </customSheetView>
    <customSheetView guid="{A76FD505-AF56-4CD8-967A-59C705AF567C}" scale="85" fitToPage="1">
      <selection sqref="A1:I1"/>
      <pageMargins left="0.17" right="0.17" top="0.17" bottom="0.17" header="0.3" footer="0.3"/>
      <pageSetup paperSize="9" scale="64" fitToHeight="0" orientation="portrait" r:id="rId6"/>
    </customSheetView>
    <customSheetView guid="{B3358888-E690-452C-98EC-431498422E6E}" scale="70" fitToPage="1" topLeftCell="A171">
      <selection activeCell="L187" sqref="L187"/>
      <pageMargins left="0.17" right="0.17" top="0.17" bottom="0.17" header="0.3" footer="0.3"/>
      <pageSetup paperSize="9" scale="64" fitToHeight="0" orientation="portrait" r:id="rId7"/>
    </customSheetView>
    <customSheetView guid="{6108970F-8E7A-462E-A499-E2FD79FB3A77}" scale="70" fitToPage="1" topLeftCell="A171">
      <selection activeCell="L187" sqref="L187"/>
      <pageMargins left="0.17" right="0.17" top="0.17" bottom="0.17" header="0.3" footer="0.3"/>
      <pageSetup paperSize="9" scale="64" fitToHeight="0" orientation="portrait" r:id="rId8"/>
    </customSheetView>
    <customSheetView guid="{45761FB6-8710-4C75-A8B6-5A7FCAACACDF}" scale="70" fitToPage="1" topLeftCell="A171">
      <selection activeCell="L187" sqref="L187"/>
      <pageMargins left="0.17" right="0.17" top="0.17" bottom="0.17" header="0.3" footer="0.3"/>
      <pageSetup paperSize="9" scale="64" fitToHeight="0" orientation="portrait" r:id="rId9"/>
    </customSheetView>
    <customSheetView guid="{C23E91BF-4A86-4D00-A577-1A263DDCB8BC}" scale="85" fitToPage="1">
      <selection sqref="A1:I1"/>
      <pageMargins left="0.17" right="0.17" top="0.17" bottom="0.17" header="0.3" footer="0.3"/>
      <pageSetup paperSize="9" scale="64" fitToHeight="0" orientation="portrait" r:id="rId10"/>
    </customSheetView>
    <customSheetView guid="{94E74550-0B2B-4B3C-8E97-CCCC46023914}" scale="85" fitToPage="1">
      <selection sqref="A1:I1"/>
      <pageMargins left="0.17" right="0.17" top="0.17" bottom="0.17" header="0.3" footer="0.3"/>
      <pageSetup paperSize="9" scale="64" fitToHeight="0" orientation="portrait" r:id="rId11"/>
    </customSheetView>
  </customSheetViews>
  <mergeCells count="137">
    <mergeCell ref="A267:A268"/>
    <mergeCell ref="C267:C268"/>
    <mergeCell ref="D267:D268"/>
    <mergeCell ref="C52:C56"/>
    <mergeCell ref="A40:A45"/>
    <mergeCell ref="C40:C45"/>
    <mergeCell ref="A46:A51"/>
    <mergeCell ref="C46:C51"/>
    <mergeCell ref="A168:A171"/>
    <mergeCell ref="C168:C171"/>
    <mergeCell ref="D168:D171"/>
    <mergeCell ref="A127:A132"/>
    <mergeCell ref="C127:C132"/>
    <mergeCell ref="A134:A136"/>
    <mergeCell ref="A137:A142"/>
    <mergeCell ref="C137:C142"/>
    <mergeCell ref="A151:A153"/>
    <mergeCell ref="C151:C153"/>
    <mergeCell ref="C143:C144"/>
    <mergeCell ref="A143:A144"/>
    <mergeCell ref="A145:A147"/>
    <mergeCell ref="A148:A150"/>
    <mergeCell ref="C148:C150"/>
    <mergeCell ref="A104:A112"/>
    <mergeCell ref="A299:A301"/>
    <mergeCell ref="C299:C301"/>
    <mergeCell ref="A302:A304"/>
    <mergeCell ref="C302:C304"/>
    <mergeCell ref="A273:I273"/>
    <mergeCell ref="A274:A277"/>
    <mergeCell ref="A289:A292"/>
    <mergeCell ref="C289:C292"/>
    <mergeCell ref="C274:C277"/>
    <mergeCell ref="A281:A283"/>
    <mergeCell ref="C281:C283"/>
    <mergeCell ref="A278:A280"/>
    <mergeCell ref="C278:C280"/>
    <mergeCell ref="A293:A298"/>
    <mergeCell ref="C293:C298"/>
    <mergeCell ref="A284:A286"/>
    <mergeCell ref="C284:C286"/>
    <mergeCell ref="A261:A262"/>
    <mergeCell ref="C261:C262"/>
    <mergeCell ref="D261:D262"/>
    <mergeCell ref="A263:A264"/>
    <mergeCell ref="C263:C264"/>
    <mergeCell ref="D263:D264"/>
    <mergeCell ref="A265:A266"/>
    <mergeCell ref="C265:C266"/>
    <mergeCell ref="C230:C231"/>
    <mergeCell ref="A260:I260"/>
    <mergeCell ref="A232:A233"/>
    <mergeCell ref="C232:C233"/>
    <mergeCell ref="A236:A237"/>
    <mergeCell ref="C236:C237"/>
    <mergeCell ref="E242:E244"/>
    <mergeCell ref="A252:A258"/>
    <mergeCell ref="C252:C258"/>
    <mergeCell ref="D252:D258"/>
    <mergeCell ref="C242:C247"/>
    <mergeCell ref="D242:D247"/>
    <mergeCell ref="E245:E247"/>
    <mergeCell ref="A242:A247"/>
    <mergeCell ref="D265:D266"/>
    <mergeCell ref="D220:D221"/>
    <mergeCell ref="A222:A223"/>
    <mergeCell ref="C222:C223"/>
    <mergeCell ref="D222:D223"/>
    <mergeCell ref="A224:A227"/>
    <mergeCell ref="A228:A229"/>
    <mergeCell ref="C224:C227"/>
    <mergeCell ref="A230:A231"/>
    <mergeCell ref="A206:A209"/>
    <mergeCell ref="C206:C209"/>
    <mergeCell ref="C228:C229"/>
    <mergeCell ref="D228:D229"/>
    <mergeCell ref="D224:D227"/>
    <mergeCell ref="A211:A219"/>
    <mergeCell ref="C211:C219"/>
    <mergeCell ref="A220:A221"/>
    <mergeCell ref="C220:C221"/>
    <mergeCell ref="A198:A201"/>
    <mergeCell ref="C198:C201"/>
    <mergeCell ref="A192:A197"/>
    <mergeCell ref="C192:C197"/>
    <mergeCell ref="A202:A205"/>
    <mergeCell ref="C202:C205"/>
    <mergeCell ref="A181:A182"/>
    <mergeCell ref="C181:C182"/>
    <mergeCell ref="A172:A174"/>
    <mergeCell ref="C172:C174"/>
    <mergeCell ref="D181:D182"/>
    <mergeCell ref="A183:A191"/>
    <mergeCell ref="C183:C191"/>
    <mergeCell ref="A179:A180"/>
    <mergeCell ref="C179:C180"/>
    <mergeCell ref="A154:A156"/>
    <mergeCell ref="A175:A176"/>
    <mergeCell ref="C175:C176"/>
    <mergeCell ref="A177:A178"/>
    <mergeCell ref="C154:C156"/>
    <mergeCell ref="C177:C178"/>
    <mergeCell ref="C113:C118"/>
    <mergeCell ref="A119:A122"/>
    <mergeCell ref="C119:C122"/>
    <mergeCell ref="A123:A126"/>
    <mergeCell ref="C123:C126"/>
    <mergeCell ref="C145:C147"/>
    <mergeCell ref="A101:A103"/>
    <mergeCell ref="C101:C103"/>
    <mergeCell ref="A92:A97"/>
    <mergeCell ref="C92:C97"/>
    <mergeCell ref="A98:A100"/>
    <mergeCell ref="C98:C100"/>
    <mergeCell ref="C104:C112"/>
    <mergeCell ref="A113:A118"/>
    <mergeCell ref="C134:C136"/>
    <mergeCell ref="A86:A91"/>
    <mergeCell ref="C86:C91"/>
    <mergeCell ref="A31:A39"/>
    <mergeCell ref="C31:C39"/>
    <mergeCell ref="A1:I1"/>
    <mergeCell ref="A7:A15"/>
    <mergeCell ref="C7:C15"/>
    <mergeCell ref="A16:A21"/>
    <mergeCell ref="C16:C21"/>
    <mergeCell ref="A22:A30"/>
    <mergeCell ref="C22:C30"/>
    <mergeCell ref="A52:A56"/>
    <mergeCell ref="A57:A65"/>
    <mergeCell ref="C57:C65"/>
    <mergeCell ref="A66:A74"/>
    <mergeCell ref="C66:C74"/>
    <mergeCell ref="A75:A79"/>
    <mergeCell ref="C75:C79"/>
    <mergeCell ref="A80:A85"/>
    <mergeCell ref="C80:C85"/>
  </mergeCells>
  <pageMargins left="0.17" right="0.17" top="0.17" bottom="0.17" header="0.3" footer="0.3"/>
  <pageSetup paperSize="9" scale="64" fitToHeight="0" orientation="portrait" r:id="rId12"/>
  <drawing r:id="rId1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Лист97">
    <pageSetUpPr fitToPage="1"/>
  </sheetPr>
  <dimension ref="A1:J150"/>
  <sheetViews>
    <sheetView zoomScale="85" zoomScaleNormal="85" workbookViewId="0">
      <selection activeCell="AB40" sqref="AB40"/>
    </sheetView>
  </sheetViews>
  <sheetFormatPr defaultRowHeight="14.35"/>
  <cols>
    <col min="1" max="1" width="24.29296875" customWidth="1"/>
    <col min="2" max="2" width="15.703125" customWidth="1"/>
    <col min="3" max="3" width="16.29296875" customWidth="1"/>
    <col min="4" max="4" width="13.5859375" customWidth="1"/>
    <col min="5" max="5" width="19.5859375" customWidth="1"/>
    <col min="6" max="7" width="9.1171875" style="1279"/>
  </cols>
  <sheetData>
    <row r="1" spans="1:10">
      <c r="A1" s="7460" t="s">
        <v>8003</v>
      </c>
      <c r="B1" s="7460"/>
      <c r="C1" s="7460"/>
      <c r="D1" s="7460"/>
      <c r="E1" s="7460"/>
    </row>
    <row r="2" spans="1:10">
      <c r="A2" s="145"/>
      <c r="B2" s="166"/>
      <c r="C2" s="164"/>
      <c r="D2" s="164"/>
      <c r="E2" s="164"/>
    </row>
    <row r="3" spans="1:10">
      <c r="A3" s="146"/>
      <c r="B3" s="166"/>
      <c r="C3" s="164"/>
      <c r="D3" s="164"/>
      <c r="E3" s="164"/>
    </row>
    <row r="4" spans="1:10">
      <c r="A4" s="18" t="s">
        <v>48</v>
      </c>
      <c r="B4" s="19"/>
      <c r="C4" s="164"/>
      <c r="D4" s="164"/>
      <c r="E4" s="164"/>
    </row>
    <row r="6" spans="1:10">
      <c r="A6" s="8833" t="s">
        <v>12031</v>
      </c>
      <c r="B6" s="8834"/>
      <c r="C6" s="8834"/>
      <c r="D6" s="8834"/>
      <c r="E6" s="8834"/>
    </row>
    <row r="7" spans="1:10" ht="25.35">
      <c r="A7" s="890" t="s">
        <v>75</v>
      </c>
      <c r="B7" s="890" t="s">
        <v>76</v>
      </c>
      <c r="C7" s="890" t="s">
        <v>6183</v>
      </c>
      <c r="D7" s="890" t="s">
        <v>12032</v>
      </c>
      <c r="E7" s="890" t="s">
        <v>12033</v>
      </c>
    </row>
    <row r="8" spans="1:10">
      <c r="A8" s="7195" t="s">
        <v>8038</v>
      </c>
      <c r="B8" s="7196"/>
      <c r="C8" s="7196"/>
      <c r="D8" s="7196"/>
      <c r="E8" s="8835"/>
    </row>
    <row r="9" spans="1:10">
      <c r="A9" s="2668" t="s">
        <v>8045</v>
      </c>
      <c r="B9" s="2669"/>
      <c r="C9" s="2669"/>
      <c r="D9" s="2669"/>
      <c r="E9" s="2669"/>
      <c r="H9" s="1376"/>
      <c r="I9" s="1376"/>
    </row>
    <row r="10" spans="1:10">
      <c r="A10" s="2688" t="s">
        <v>13602</v>
      </c>
      <c r="B10" s="833" t="s">
        <v>1182</v>
      </c>
      <c r="C10" s="2687" t="s">
        <v>1811</v>
      </c>
      <c r="D10" s="531">
        <v>6.2895000000000003</v>
      </c>
      <c r="E10" s="767">
        <f t="shared" ref="E10:E15" si="0">D10-D10*$B$4/100</f>
        <v>6.2895000000000003</v>
      </c>
      <c r="H10" s="1376"/>
      <c r="I10" s="1376"/>
    </row>
    <row r="11" spans="1:10">
      <c r="A11" s="651" t="s">
        <v>8004</v>
      </c>
      <c r="B11" s="833" t="s">
        <v>1175</v>
      </c>
      <c r="C11" s="2687" t="s">
        <v>8037</v>
      </c>
      <c r="D11" s="531">
        <v>9.166500000000001</v>
      </c>
      <c r="E11" s="767">
        <f t="shared" si="0"/>
        <v>9.166500000000001</v>
      </c>
      <c r="H11" s="1376"/>
      <c r="I11" s="1376"/>
    </row>
    <row r="12" spans="1:10">
      <c r="A12" s="651" t="s">
        <v>8005</v>
      </c>
      <c r="B12" s="833" t="s">
        <v>944</v>
      </c>
      <c r="C12" s="1505" t="s">
        <v>1093</v>
      </c>
      <c r="D12" s="531">
        <v>14.038499999999999</v>
      </c>
      <c r="E12" s="767">
        <f t="shared" si="0"/>
        <v>14.038499999999999</v>
      </c>
      <c r="H12" s="1376"/>
      <c r="I12" s="1376"/>
    </row>
    <row r="13" spans="1:10">
      <c r="A13" s="651" t="s">
        <v>8006</v>
      </c>
      <c r="B13" s="833" t="s">
        <v>1180</v>
      </c>
      <c r="C13" s="2687" t="s">
        <v>989</v>
      </c>
      <c r="D13" s="531">
        <v>23.047499999999999</v>
      </c>
      <c r="E13" s="767">
        <f t="shared" si="0"/>
        <v>23.047499999999999</v>
      </c>
      <c r="H13" s="1376"/>
      <c r="I13" s="1376"/>
    </row>
    <row r="14" spans="1:10">
      <c r="A14" s="651" t="s">
        <v>8007</v>
      </c>
      <c r="B14" s="833" t="s">
        <v>1171</v>
      </c>
      <c r="C14" s="2687" t="s">
        <v>623</v>
      </c>
      <c r="D14" s="531">
        <v>34.051500000000004</v>
      </c>
      <c r="E14" s="767">
        <f t="shared" si="0"/>
        <v>34.051500000000004</v>
      </c>
      <c r="H14" s="1376"/>
      <c r="I14" s="1376"/>
    </row>
    <row r="15" spans="1:10">
      <c r="A15" s="651" t="s">
        <v>8008</v>
      </c>
      <c r="B15" s="833" t="s">
        <v>4915</v>
      </c>
      <c r="C15" s="2687" t="s">
        <v>623</v>
      </c>
      <c r="D15" s="531">
        <v>54.883500000000005</v>
      </c>
      <c r="E15" s="767">
        <f t="shared" si="0"/>
        <v>54.883500000000005</v>
      </c>
      <c r="H15" s="1376"/>
      <c r="I15" s="1376"/>
      <c r="J15" s="1376"/>
    </row>
    <row r="16" spans="1:10">
      <c r="A16" s="2668" t="s">
        <v>8046</v>
      </c>
      <c r="B16" s="2669"/>
      <c r="C16" s="2669"/>
      <c r="D16" s="2669"/>
      <c r="E16" s="2669"/>
      <c r="H16" s="1376"/>
      <c r="I16" s="1376"/>
      <c r="J16" s="1376"/>
    </row>
    <row r="17" spans="1:10">
      <c r="A17" s="651">
        <v>3050062</v>
      </c>
      <c r="B17" s="833" t="s">
        <v>1182</v>
      </c>
      <c r="C17" s="2687" t="s">
        <v>1811</v>
      </c>
      <c r="D17" s="3936">
        <v>6.8354999999999997</v>
      </c>
      <c r="E17" s="767">
        <f t="shared" ref="E17:E22" si="1">D17-D17*$B$4/100</f>
        <v>6.8354999999999997</v>
      </c>
      <c r="H17" s="1376"/>
      <c r="I17" s="1376"/>
      <c r="J17" s="1376"/>
    </row>
    <row r="18" spans="1:10">
      <c r="A18" s="651" t="s">
        <v>8009</v>
      </c>
      <c r="B18" s="833" t="s">
        <v>1175</v>
      </c>
      <c r="C18" s="2687" t="s">
        <v>8037</v>
      </c>
      <c r="D18" s="531">
        <v>10.059000000000001</v>
      </c>
      <c r="E18" s="767">
        <f t="shared" si="1"/>
        <v>10.059000000000001</v>
      </c>
      <c r="H18" s="1376"/>
      <c r="I18" s="1376"/>
      <c r="J18" s="1376"/>
    </row>
    <row r="19" spans="1:10">
      <c r="A19" s="651" t="s">
        <v>8010</v>
      </c>
      <c r="B19" s="833" t="s">
        <v>944</v>
      </c>
      <c r="C19" s="1505" t="s">
        <v>1093</v>
      </c>
      <c r="D19" s="531">
        <v>15.246</v>
      </c>
      <c r="E19" s="767">
        <f t="shared" si="1"/>
        <v>15.246</v>
      </c>
      <c r="H19" s="1376"/>
      <c r="I19" s="1376"/>
      <c r="J19" s="1376"/>
    </row>
    <row r="20" spans="1:10">
      <c r="A20" s="651" t="s">
        <v>8011</v>
      </c>
      <c r="B20" s="833" t="s">
        <v>1180</v>
      </c>
      <c r="C20" s="2687" t="s">
        <v>989</v>
      </c>
      <c r="D20" s="531">
        <v>25.326000000000001</v>
      </c>
      <c r="E20" s="767">
        <f t="shared" si="1"/>
        <v>25.326000000000001</v>
      </c>
      <c r="H20" s="1376"/>
      <c r="I20" s="1376"/>
      <c r="J20" s="1376"/>
    </row>
    <row r="21" spans="1:10">
      <c r="A21" s="651" t="s">
        <v>8012</v>
      </c>
      <c r="B21" s="833" t="s">
        <v>1171</v>
      </c>
      <c r="C21" s="2687" t="s">
        <v>623</v>
      </c>
      <c r="D21" s="531">
        <v>36.907499999999999</v>
      </c>
      <c r="E21" s="767">
        <f t="shared" si="1"/>
        <v>36.907499999999999</v>
      </c>
      <c r="H21" s="1376"/>
      <c r="I21" s="1376"/>
      <c r="J21" s="1376"/>
    </row>
    <row r="22" spans="1:10">
      <c r="A22" s="651" t="s">
        <v>8013</v>
      </c>
      <c r="B22" s="833" t="s">
        <v>4915</v>
      </c>
      <c r="C22" s="2687" t="s">
        <v>288</v>
      </c>
      <c r="D22" s="531">
        <v>59.535000000000004</v>
      </c>
      <c r="E22" s="767">
        <f t="shared" si="1"/>
        <v>59.535000000000004</v>
      </c>
      <c r="H22" s="1376"/>
      <c r="I22" s="1376"/>
      <c r="J22" s="1376"/>
    </row>
    <row r="23" spans="1:10">
      <c r="A23" s="2668" t="s">
        <v>8047</v>
      </c>
      <c r="B23" s="2669"/>
      <c r="C23" s="2669"/>
      <c r="D23" s="2669"/>
      <c r="E23" s="2669"/>
      <c r="H23" s="1376"/>
      <c r="I23" s="1376"/>
      <c r="J23" s="1376"/>
    </row>
    <row r="24" spans="1:10">
      <c r="A24" s="651" t="s">
        <v>8014</v>
      </c>
      <c r="B24" s="833" t="s">
        <v>1182</v>
      </c>
      <c r="C24" s="2687" t="s">
        <v>6184</v>
      </c>
      <c r="D24" s="531">
        <v>6.2895000000000003</v>
      </c>
      <c r="E24" s="767">
        <f>D24-D24*$B$4/100</f>
        <v>6.2895000000000003</v>
      </c>
      <c r="H24" s="1376"/>
      <c r="I24" s="1376"/>
      <c r="J24" s="1376"/>
    </row>
    <row r="25" spans="1:10">
      <c r="A25" s="651" t="s">
        <v>8015</v>
      </c>
      <c r="B25" s="833" t="s">
        <v>1175</v>
      </c>
      <c r="C25" s="2687" t="s">
        <v>8037</v>
      </c>
      <c r="D25" s="531">
        <v>9.166500000000001</v>
      </c>
      <c r="E25" s="767">
        <f>D25-D25*$B$4/100</f>
        <v>9.166500000000001</v>
      </c>
      <c r="H25" s="1376"/>
      <c r="I25" s="1376"/>
      <c r="J25" s="1376"/>
    </row>
    <row r="26" spans="1:10">
      <c r="A26" s="651" t="s">
        <v>8016</v>
      </c>
      <c r="B26" s="833" t="s">
        <v>944</v>
      </c>
      <c r="C26" s="2687" t="s">
        <v>325</v>
      </c>
      <c r="D26" s="531">
        <v>14.038499999999999</v>
      </c>
      <c r="E26" s="767">
        <f>D26-D26*$B$4/100</f>
        <v>14.038499999999999</v>
      </c>
      <c r="H26" s="1376"/>
      <c r="I26" s="1376"/>
      <c r="J26" s="1376"/>
    </row>
    <row r="27" spans="1:10">
      <c r="A27" s="651" t="s">
        <v>8017</v>
      </c>
      <c r="B27" s="833" t="s">
        <v>1180</v>
      </c>
      <c r="C27" s="1505" t="s">
        <v>298</v>
      </c>
      <c r="D27" s="531">
        <v>24.716999999999999</v>
      </c>
      <c r="E27" s="767">
        <f>D27-D27*$B$4/100</f>
        <v>24.716999999999999</v>
      </c>
      <c r="H27" s="1376"/>
      <c r="I27" s="1376"/>
      <c r="J27" s="1376"/>
    </row>
    <row r="28" spans="1:10">
      <c r="A28" s="2668" t="s">
        <v>8048</v>
      </c>
      <c r="B28" s="2669"/>
      <c r="C28" s="2669"/>
      <c r="D28" s="2669"/>
      <c r="E28" s="2669"/>
      <c r="H28" s="1376"/>
      <c r="I28" s="1376"/>
      <c r="J28" s="1376"/>
    </row>
    <row r="29" spans="1:10">
      <c r="A29" s="651" t="s">
        <v>8018</v>
      </c>
      <c r="B29" s="833" t="s">
        <v>1182</v>
      </c>
      <c r="C29" s="2687" t="s">
        <v>1811</v>
      </c>
      <c r="D29" s="531">
        <v>6.8460000000000001</v>
      </c>
      <c r="E29" s="767">
        <f>D29-D29*$B$4/100</f>
        <v>6.8460000000000001</v>
      </c>
      <c r="H29" s="1376"/>
      <c r="I29" s="1376"/>
      <c r="J29" s="1376"/>
    </row>
    <row r="30" spans="1:10">
      <c r="A30" s="651" t="s">
        <v>8019</v>
      </c>
      <c r="B30" s="833" t="s">
        <v>1175</v>
      </c>
      <c r="C30" s="2687" t="s">
        <v>8037</v>
      </c>
      <c r="D30" s="531">
        <v>10.059000000000001</v>
      </c>
      <c r="E30" s="767">
        <f>D30-D30*$B$4/100</f>
        <v>10.059000000000001</v>
      </c>
      <c r="H30" s="1376"/>
      <c r="I30" s="1376"/>
      <c r="J30" s="1376"/>
    </row>
    <row r="31" spans="1:10">
      <c r="A31" s="651" t="s">
        <v>8020</v>
      </c>
      <c r="B31" s="833" t="s">
        <v>944</v>
      </c>
      <c r="C31" s="1505" t="s">
        <v>4580</v>
      </c>
      <c r="D31" s="531">
        <v>15.246</v>
      </c>
      <c r="E31" s="767">
        <f>D31-D31*$B$4/100</f>
        <v>15.246</v>
      </c>
      <c r="H31" s="1376"/>
      <c r="I31" s="1376"/>
      <c r="J31" s="1376"/>
    </row>
    <row r="32" spans="1:10">
      <c r="A32" s="651" t="s">
        <v>8021</v>
      </c>
      <c r="B32" s="833" t="s">
        <v>1049</v>
      </c>
      <c r="C32" s="1505" t="s">
        <v>989</v>
      </c>
      <c r="D32" s="531">
        <v>25.326000000000001</v>
      </c>
      <c r="E32" s="767">
        <f>D32-D32*$B$4/100</f>
        <v>25.326000000000001</v>
      </c>
      <c r="H32" s="1376"/>
      <c r="I32" s="1376"/>
    </row>
    <row r="33" spans="1:9">
      <c r="A33" s="2668" t="s">
        <v>8049</v>
      </c>
      <c r="B33" s="2669"/>
      <c r="C33" s="2669"/>
      <c r="D33" s="2669"/>
      <c r="E33" s="2669"/>
      <c r="H33" s="1376"/>
      <c r="I33" s="1376"/>
    </row>
    <row r="34" spans="1:9">
      <c r="A34" s="651">
        <v>3220027</v>
      </c>
      <c r="B34" s="833" t="s">
        <v>1182</v>
      </c>
      <c r="C34" s="2687" t="s">
        <v>8037</v>
      </c>
      <c r="D34" s="3936">
        <v>9.3659999999999997</v>
      </c>
      <c r="E34" s="767">
        <f>D34-D34*$B$4/100</f>
        <v>9.3659999999999997</v>
      </c>
      <c r="H34" s="1376"/>
      <c r="I34" s="1376"/>
    </row>
    <row r="35" spans="1:9">
      <c r="A35" s="651" t="s">
        <v>8022</v>
      </c>
      <c r="B35" s="833" t="s">
        <v>1175</v>
      </c>
      <c r="C35" s="1505" t="s">
        <v>325</v>
      </c>
      <c r="D35" s="531">
        <v>13.450500000000002</v>
      </c>
      <c r="E35" s="767">
        <f>D35-D35*$B$4/100</f>
        <v>13.450500000000002</v>
      </c>
      <c r="H35" s="1376"/>
      <c r="I35" s="1376"/>
    </row>
    <row r="36" spans="1:9" ht="15.75" customHeight="1">
      <c r="A36" s="651" t="s">
        <v>8023</v>
      </c>
      <c r="B36" s="833" t="s">
        <v>944</v>
      </c>
      <c r="C36" s="1505" t="s">
        <v>1093</v>
      </c>
      <c r="D36" s="531">
        <v>21.672000000000001</v>
      </c>
      <c r="E36" s="767">
        <f>D36-D36*$B$4/100</f>
        <v>21.672000000000001</v>
      </c>
      <c r="H36" s="1376"/>
      <c r="I36" s="1376"/>
    </row>
    <row r="37" spans="1:9">
      <c r="A37" s="651" t="s">
        <v>8024</v>
      </c>
      <c r="B37" s="833" t="s">
        <v>1180</v>
      </c>
      <c r="C37" s="1505" t="s">
        <v>623</v>
      </c>
      <c r="D37" s="531">
        <v>35.385000000000005</v>
      </c>
      <c r="E37" s="767">
        <f>D37-D37*$B$4/100</f>
        <v>35.385000000000005</v>
      </c>
      <c r="H37" s="1376"/>
      <c r="I37" s="1376"/>
    </row>
    <row r="38" spans="1:9" s="2326" customFormat="1">
      <c r="A38" s="2668" t="s">
        <v>13235</v>
      </c>
      <c r="B38" s="2669"/>
      <c r="C38" s="2669"/>
      <c r="D38" s="2669"/>
      <c r="E38" s="2669"/>
      <c r="F38" s="1279"/>
      <c r="G38" s="1279"/>
    </row>
    <row r="39" spans="1:9" s="2326" customFormat="1">
      <c r="A39" s="2331" t="s">
        <v>13236</v>
      </c>
      <c r="B39" s="2332" t="s">
        <v>13237</v>
      </c>
      <c r="C39" s="2333" t="s">
        <v>4581</v>
      </c>
      <c r="D39" s="3935">
        <v>9.7860000000000014</v>
      </c>
      <c r="E39" s="2327">
        <f>D39-D39*$B$4/100</f>
        <v>9.7860000000000014</v>
      </c>
      <c r="F39" s="1279"/>
      <c r="G39" s="1279"/>
    </row>
    <row r="40" spans="1:9" s="2326" customFormat="1">
      <c r="A40" s="2331" t="s">
        <v>13238</v>
      </c>
      <c r="B40" s="2332" t="s">
        <v>13239</v>
      </c>
      <c r="C40" s="2334" t="s">
        <v>4580</v>
      </c>
      <c r="D40" s="3935">
        <v>14.0175</v>
      </c>
      <c r="E40" s="2327">
        <f t="shared" ref="E40:E42" si="2">D40-D40*$B$4/100</f>
        <v>14.0175</v>
      </c>
      <c r="F40" s="1279"/>
      <c r="G40" s="1279"/>
    </row>
    <row r="41" spans="1:9" s="2326" customFormat="1">
      <c r="A41" s="2331" t="s">
        <v>13240</v>
      </c>
      <c r="B41" s="2332" t="s">
        <v>13241</v>
      </c>
      <c r="C41" s="2334" t="s">
        <v>989</v>
      </c>
      <c r="D41" s="3935">
        <v>21.766500000000001</v>
      </c>
      <c r="E41" s="2327">
        <f t="shared" si="2"/>
        <v>21.766500000000001</v>
      </c>
      <c r="F41" s="1279"/>
      <c r="G41" s="1279"/>
    </row>
    <row r="42" spans="1:9" s="2326" customFormat="1">
      <c r="A42" s="2331" t="s">
        <v>13242</v>
      </c>
      <c r="B42" s="2332" t="s">
        <v>7558</v>
      </c>
      <c r="C42" s="2334" t="s">
        <v>623</v>
      </c>
      <c r="D42" s="3935">
        <v>35.542500000000004</v>
      </c>
      <c r="E42" s="2327">
        <f t="shared" si="2"/>
        <v>35.542500000000004</v>
      </c>
      <c r="F42" s="1279"/>
      <c r="G42" s="1279"/>
    </row>
    <row r="43" spans="1:9">
      <c r="A43" s="2668" t="s">
        <v>8050</v>
      </c>
      <c r="B43" s="2669"/>
      <c r="C43" s="2669"/>
      <c r="D43" s="2669"/>
      <c r="E43" s="2669"/>
      <c r="H43" s="1376"/>
      <c r="I43" s="1376"/>
    </row>
    <row r="44" spans="1:9">
      <c r="A44" s="651" t="s">
        <v>8025</v>
      </c>
      <c r="B44" s="833" t="s">
        <v>1182</v>
      </c>
      <c r="C44" s="2687" t="s">
        <v>8037</v>
      </c>
      <c r="D44" s="531">
        <v>12.127500000000001</v>
      </c>
      <c r="E44" s="767">
        <f>D44-D44*$B$4/100</f>
        <v>12.127500000000001</v>
      </c>
      <c r="H44" s="1376"/>
      <c r="I44" s="1376"/>
    </row>
    <row r="45" spans="1:9">
      <c r="A45" s="651" t="s">
        <v>8026</v>
      </c>
      <c r="B45" s="833" t="s">
        <v>1175</v>
      </c>
      <c r="C45" s="1505" t="s">
        <v>4580</v>
      </c>
      <c r="D45" s="531">
        <v>17.870999999999999</v>
      </c>
      <c r="E45" s="767">
        <f>D45-D45*$B$4/100</f>
        <v>17.870999999999999</v>
      </c>
      <c r="H45" s="1376"/>
      <c r="I45" s="1376"/>
    </row>
    <row r="46" spans="1:9">
      <c r="A46" s="651" t="s">
        <v>8027</v>
      </c>
      <c r="B46" s="833" t="s">
        <v>944</v>
      </c>
      <c r="C46" s="1505" t="s">
        <v>989</v>
      </c>
      <c r="D46" s="531">
        <v>29.137500000000003</v>
      </c>
      <c r="E46" s="767">
        <f>D46-D46*$B$4/100</f>
        <v>29.137500000000003</v>
      </c>
      <c r="H46" s="1376"/>
      <c r="I46" s="1376"/>
    </row>
    <row r="47" spans="1:9">
      <c r="A47" s="2668" t="s">
        <v>8051</v>
      </c>
      <c r="B47" s="2669"/>
      <c r="C47" s="2669"/>
      <c r="D47" s="2669"/>
      <c r="E47" s="2669"/>
      <c r="H47" s="1376"/>
      <c r="I47" s="1376"/>
    </row>
    <row r="48" spans="1:9">
      <c r="A48" s="651" t="s">
        <v>8028</v>
      </c>
      <c r="B48" s="833" t="s">
        <v>1182</v>
      </c>
      <c r="C48" s="2687" t="s">
        <v>1811</v>
      </c>
      <c r="D48" s="531">
        <v>7.549500000000001</v>
      </c>
      <c r="E48" s="767">
        <f>D48-D48*$B$4/100</f>
        <v>7.549500000000001</v>
      </c>
      <c r="H48" s="1376"/>
      <c r="I48" s="1376"/>
    </row>
    <row r="49" spans="1:9">
      <c r="A49" s="651" t="s">
        <v>8029</v>
      </c>
      <c r="B49" s="833" t="s">
        <v>1175</v>
      </c>
      <c r="C49" s="2687" t="s">
        <v>8037</v>
      </c>
      <c r="D49" s="531">
        <v>11.109</v>
      </c>
      <c r="E49" s="767">
        <f>D49-D49*$B$4/100</f>
        <v>11.109</v>
      </c>
      <c r="H49" s="1376"/>
      <c r="I49" s="1376"/>
    </row>
    <row r="50" spans="1:9">
      <c r="A50" s="651" t="s">
        <v>8030</v>
      </c>
      <c r="B50" s="833" t="s">
        <v>944</v>
      </c>
      <c r="C50" s="1505" t="s">
        <v>1093</v>
      </c>
      <c r="D50" s="531">
        <v>16.936499999999999</v>
      </c>
      <c r="E50" s="767">
        <f>D50-D50*$B$4/100</f>
        <v>16.936499999999999</v>
      </c>
      <c r="H50" s="1376"/>
    </row>
    <row r="51" spans="1:9">
      <c r="A51" s="2668" t="s">
        <v>8052</v>
      </c>
      <c r="B51" s="2669"/>
      <c r="C51" s="2669"/>
      <c r="D51" s="2669"/>
      <c r="E51" s="2669"/>
      <c r="H51" s="1376"/>
    </row>
    <row r="52" spans="1:9">
      <c r="A52" s="1377" t="s">
        <v>8031</v>
      </c>
      <c r="B52" s="833" t="s">
        <v>1182</v>
      </c>
      <c r="C52" s="2687" t="s">
        <v>1811</v>
      </c>
      <c r="D52" s="531">
        <v>7.549500000000001</v>
      </c>
      <c r="E52" s="767">
        <f>D52-D52*$B$4/100</f>
        <v>7.549500000000001</v>
      </c>
      <c r="H52" s="1376"/>
    </row>
    <row r="53" spans="1:9">
      <c r="A53" s="1377" t="s">
        <v>8032</v>
      </c>
      <c r="B53" s="833" t="s">
        <v>1175</v>
      </c>
      <c r="C53" s="2687" t="s">
        <v>8037</v>
      </c>
      <c r="D53" s="531">
        <v>11.109</v>
      </c>
      <c r="E53" s="767">
        <f>D53-D53*$B$4/100</f>
        <v>11.109</v>
      </c>
      <c r="H53" s="1376"/>
    </row>
    <row r="54" spans="1:9">
      <c r="A54" s="1377" t="s">
        <v>8033</v>
      </c>
      <c r="B54" s="833" t="s">
        <v>944</v>
      </c>
      <c r="C54" s="1505" t="s">
        <v>1093</v>
      </c>
      <c r="D54" s="531">
        <v>16.936499999999999</v>
      </c>
      <c r="E54" s="767">
        <f>D54-D54*$B$4/100</f>
        <v>16.936499999999999</v>
      </c>
      <c r="H54" s="1376"/>
    </row>
    <row r="55" spans="1:9">
      <c r="A55" s="2668" t="s">
        <v>8053</v>
      </c>
      <c r="B55" s="2669"/>
      <c r="C55" s="2669"/>
      <c r="D55" s="2669"/>
      <c r="E55" s="2669"/>
      <c r="H55" s="1376"/>
    </row>
    <row r="56" spans="1:9">
      <c r="A56" s="1377" t="s">
        <v>8034</v>
      </c>
      <c r="B56" s="833" t="s">
        <v>1182</v>
      </c>
      <c r="C56" s="2687" t="s">
        <v>8037</v>
      </c>
      <c r="D56" s="531">
        <v>11.098500000000001</v>
      </c>
      <c r="E56" s="767">
        <f>D56-D56*$B$4/100</f>
        <v>11.098500000000001</v>
      </c>
      <c r="H56" s="1376"/>
    </row>
    <row r="57" spans="1:9">
      <c r="A57" s="1377" t="s">
        <v>8035</v>
      </c>
      <c r="B57" s="833" t="s">
        <v>1175</v>
      </c>
      <c r="C57" s="1505" t="s">
        <v>325</v>
      </c>
      <c r="D57" s="531">
        <v>14.8995</v>
      </c>
      <c r="E57" s="767">
        <f>D57-D57*$B$4/100</f>
        <v>14.8995</v>
      </c>
      <c r="H57" s="1376"/>
    </row>
    <row r="58" spans="1:9">
      <c r="A58" s="1377" t="s">
        <v>8036</v>
      </c>
      <c r="B58" s="833" t="s">
        <v>944</v>
      </c>
      <c r="C58" s="1505" t="s">
        <v>989</v>
      </c>
      <c r="D58" s="531">
        <v>21.483000000000001</v>
      </c>
      <c r="E58" s="767">
        <f>D58-D58*$B$4/100</f>
        <v>21.483000000000001</v>
      </c>
      <c r="H58" s="1376"/>
    </row>
    <row r="59" spans="1:9">
      <c r="A59" s="2670" t="s">
        <v>13243</v>
      </c>
      <c r="B59" s="2671"/>
      <c r="C59" s="2671"/>
      <c r="D59" s="2671"/>
      <c r="E59" s="2671"/>
    </row>
    <row r="60" spans="1:9">
      <c r="A60" s="2336" t="s">
        <v>13244</v>
      </c>
      <c r="B60" s="2337" t="s">
        <v>1182</v>
      </c>
      <c r="C60" s="2333" t="s">
        <v>8037</v>
      </c>
      <c r="D60" s="3935">
        <v>11.13</v>
      </c>
      <c r="E60" s="2327">
        <f>D60-D60*$B$4/100</f>
        <v>11.13</v>
      </c>
    </row>
    <row r="61" spans="1:9">
      <c r="A61" s="2336" t="s">
        <v>13245</v>
      </c>
      <c r="B61" s="2337" t="s">
        <v>1175</v>
      </c>
      <c r="C61" s="2334" t="s">
        <v>325</v>
      </c>
      <c r="D61" s="3935">
        <v>14.983499999999999</v>
      </c>
      <c r="E61" s="2327">
        <f>D61-D61*$B$4/100</f>
        <v>14.983499999999999</v>
      </c>
    </row>
    <row r="62" spans="1:9">
      <c r="A62" s="2336" t="s">
        <v>13246</v>
      </c>
      <c r="B62" s="2337" t="s">
        <v>944</v>
      </c>
      <c r="C62" s="2334" t="s">
        <v>1093</v>
      </c>
      <c r="D62" s="3935">
        <v>21.588000000000001</v>
      </c>
      <c r="E62" s="2327">
        <f>D62-D62*$B$4/100</f>
        <v>21.588000000000001</v>
      </c>
    </row>
    <row r="63" spans="1:9">
      <c r="A63" s="2336" t="s">
        <v>13247</v>
      </c>
      <c r="B63" s="2337" t="s">
        <v>1180</v>
      </c>
      <c r="C63" s="2334" t="s">
        <v>989</v>
      </c>
      <c r="D63" s="3935">
        <v>36.025500000000001</v>
      </c>
      <c r="E63" s="2327">
        <f>D63-D63*$B$4/100</f>
        <v>36.025500000000001</v>
      </c>
    </row>
    <row r="64" spans="1:9">
      <c r="A64" s="8828" t="s">
        <v>13248</v>
      </c>
      <c r="B64" s="8829"/>
      <c r="C64" s="8829"/>
      <c r="D64" s="8829"/>
      <c r="E64" s="8829"/>
    </row>
    <row r="65" spans="1:5" ht="25.35">
      <c r="A65" s="2348" t="s">
        <v>75</v>
      </c>
      <c r="B65" s="2348" t="s">
        <v>76</v>
      </c>
      <c r="C65" s="2348" t="s">
        <v>6183</v>
      </c>
      <c r="D65" s="2348" t="s">
        <v>12032</v>
      </c>
      <c r="E65" s="2348" t="s">
        <v>12033</v>
      </c>
    </row>
    <row r="66" spans="1:5">
      <c r="A66" s="8830" t="s">
        <v>13249</v>
      </c>
      <c r="B66" s="8831"/>
      <c r="C66" s="8831"/>
      <c r="D66" s="8831"/>
      <c r="E66" s="8832"/>
    </row>
    <row r="67" spans="1:5">
      <c r="A67" s="2670" t="s">
        <v>8045</v>
      </c>
      <c r="B67" s="2671"/>
      <c r="C67" s="2671"/>
      <c r="D67" s="2671"/>
      <c r="E67" s="2671"/>
    </row>
    <row r="68" spans="1:5">
      <c r="A68" s="2338" t="s">
        <v>13250</v>
      </c>
      <c r="B68" s="2337" t="s">
        <v>1182</v>
      </c>
      <c r="C68" s="2334" t="s">
        <v>1811</v>
      </c>
      <c r="D68" s="3935">
        <v>5.5965000000000007</v>
      </c>
      <c r="E68" s="2327">
        <f>D68-D68*$B$4/100</f>
        <v>5.5965000000000007</v>
      </c>
    </row>
    <row r="69" spans="1:5">
      <c r="A69" s="2338" t="s">
        <v>13251</v>
      </c>
      <c r="B69" s="2337" t="s">
        <v>1175</v>
      </c>
      <c r="C69" s="2334" t="s">
        <v>8037</v>
      </c>
      <c r="D69" s="3935">
        <v>8.0534999999999997</v>
      </c>
      <c r="E69" s="2327">
        <f t="shared" ref="E69:E132" si="3">D69-D69*$B$4/100</f>
        <v>8.0534999999999997</v>
      </c>
    </row>
    <row r="70" spans="1:5">
      <c r="A70" s="2338" t="s">
        <v>13252</v>
      </c>
      <c r="B70" s="2337" t="s">
        <v>944</v>
      </c>
      <c r="C70" s="2334" t="s">
        <v>1093</v>
      </c>
      <c r="D70" s="3935">
        <v>12.253500000000001</v>
      </c>
      <c r="E70" s="2327">
        <f t="shared" si="3"/>
        <v>12.253500000000001</v>
      </c>
    </row>
    <row r="71" spans="1:5">
      <c r="A71" s="2338" t="s">
        <v>13253</v>
      </c>
      <c r="B71" s="2337" t="s">
        <v>1180</v>
      </c>
      <c r="C71" s="2334" t="s">
        <v>989</v>
      </c>
      <c r="D71" s="3935">
        <v>20.475000000000001</v>
      </c>
      <c r="E71" s="2327">
        <f t="shared" si="3"/>
        <v>20.475000000000001</v>
      </c>
    </row>
    <row r="72" spans="1:5">
      <c r="A72" s="2338" t="s">
        <v>13254</v>
      </c>
      <c r="B72" s="2337" t="s">
        <v>1171</v>
      </c>
      <c r="C72" s="2334" t="s">
        <v>623</v>
      </c>
      <c r="D72" s="3935">
        <v>30.481500000000004</v>
      </c>
      <c r="E72" s="2327">
        <f t="shared" si="3"/>
        <v>30.481500000000004</v>
      </c>
    </row>
    <row r="73" spans="1:5">
      <c r="A73" s="2338" t="s">
        <v>13255</v>
      </c>
      <c r="B73" s="2337" t="s">
        <v>4915</v>
      </c>
      <c r="C73" s="2334" t="s">
        <v>623</v>
      </c>
      <c r="D73" s="3935">
        <v>47.313000000000002</v>
      </c>
      <c r="E73" s="2327">
        <f t="shared" si="3"/>
        <v>47.313000000000002</v>
      </c>
    </row>
    <row r="74" spans="1:5">
      <c r="A74" s="2670" t="s">
        <v>8046</v>
      </c>
      <c r="B74" s="2671"/>
      <c r="C74" s="2671"/>
      <c r="D74" s="2671"/>
      <c r="E74" s="2671"/>
    </row>
    <row r="75" spans="1:5">
      <c r="A75" s="2338" t="s">
        <v>13256</v>
      </c>
      <c r="B75" s="2337" t="s">
        <v>1182</v>
      </c>
      <c r="C75" s="2334" t="s">
        <v>1811</v>
      </c>
      <c r="D75" s="3935">
        <v>6.1530000000000005</v>
      </c>
      <c r="E75" s="2327">
        <f t="shared" si="3"/>
        <v>6.1530000000000005</v>
      </c>
    </row>
    <row r="76" spans="1:5">
      <c r="A76" s="2338" t="s">
        <v>13257</v>
      </c>
      <c r="B76" s="2337" t="s">
        <v>1175</v>
      </c>
      <c r="C76" s="2334" t="s">
        <v>8037</v>
      </c>
      <c r="D76" s="3935">
        <v>8.8514999999999997</v>
      </c>
      <c r="E76" s="2327">
        <f t="shared" si="3"/>
        <v>8.8514999999999997</v>
      </c>
    </row>
    <row r="77" spans="1:5">
      <c r="A77" s="2338" t="s">
        <v>13258</v>
      </c>
      <c r="B77" s="2337" t="s">
        <v>944</v>
      </c>
      <c r="C77" s="2334" t="s">
        <v>1093</v>
      </c>
      <c r="D77" s="3935">
        <v>13.461</v>
      </c>
      <c r="E77" s="2327">
        <f t="shared" si="3"/>
        <v>13.461</v>
      </c>
    </row>
    <row r="78" spans="1:5">
      <c r="A78" s="2338" t="s">
        <v>13259</v>
      </c>
      <c r="B78" s="2337" t="s">
        <v>1180</v>
      </c>
      <c r="C78" s="2334" t="s">
        <v>989</v>
      </c>
      <c r="D78" s="3935">
        <v>22.932000000000002</v>
      </c>
      <c r="E78" s="2327">
        <f t="shared" si="3"/>
        <v>22.932000000000002</v>
      </c>
    </row>
    <row r="79" spans="1:5">
      <c r="A79" s="2338" t="s">
        <v>13260</v>
      </c>
      <c r="B79" s="2337" t="s">
        <v>1171</v>
      </c>
      <c r="C79" s="2334" t="s">
        <v>623</v>
      </c>
      <c r="D79" s="3935">
        <v>32.791499999999999</v>
      </c>
      <c r="E79" s="2327">
        <f t="shared" si="3"/>
        <v>32.791499999999999</v>
      </c>
    </row>
    <row r="80" spans="1:5">
      <c r="A80" s="2338" t="s">
        <v>13261</v>
      </c>
      <c r="B80" s="2337" t="s">
        <v>4915</v>
      </c>
      <c r="C80" s="2334" t="s">
        <v>288</v>
      </c>
      <c r="D80" s="3935">
        <v>50.336999999999996</v>
      </c>
      <c r="E80" s="2327">
        <f t="shared" si="3"/>
        <v>50.336999999999996</v>
      </c>
    </row>
    <row r="81" spans="1:5">
      <c r="A81" s="2670" t="s">
        <v>8047</v>
      </c>
      <c r="B81" s="2671"/>
      <c r="C81" s="2671"/>
      <c r="D81" s="2671"/>
      <c r="E81" s="2671"/>
    </row>
    <row r="82" spans="1:5">
      <c r="A82" s="2338" t="s">
        <v>13262</v>
      </c>
      <c r="B82" s="2337" t="s">
        <v>1182</v>
      </c>
      <c r="C82" s="2334" t="s">
        <v>6184</v>
      </c>
      <c r="D82" s="3935">
        <v>5.5965000000000007</v>
      </c>
      <c r="E82" s="2327">
        <f t="shared" si="3"/>
        <v>5.5965000000000007</v>
      </c>
    </row>
    <row r="83" spans="1:5">
      <c r="A83" s="2338" t="s">
        <v>13263</v>
      </c>
      <c r="B83" s="2337" t="s">
        <v>1175</v>
      </c>
      <c r="C83" s="2334" t="s">
        <v>8037</v>
      </c>
      <c r="D83" s="3935">
        <v>8.0534999999999997</v>
      </c>
      <c r="E83" s="2327">
        <f t="shared" si="3"/>
        <v>8.0534999999999997</v>
      </c>
    </row>
    <row r="84" spans="1:5">
      <c r="A84" s="2338" t="s">
        <v>13264</v>
      </c>
      <c r="B84" s="2337" t="s">
        <v>944</v>
      </c>
      <c r="C84" s="2334" t="s">
        <v>325</v>
      </c>
      <c r="D84" s="3935">
        <v>12.253500000000001</v>
      </c>
      <c r="E84" s="2327">
        <f t="shared" si="3"/>
        <v>12.253500000000001</v>
      </c>
    </row>
    <row r="85" spans="1:5">
      <c r="A85" s="2338" t="s">
        <v>13265</v>
      </c>
      <c r="B85" s="2337" t="s">
        <v>1180</v>
      </c>
      <c r="C85" s="2334" t="s">
        <v>298</v>
      </c>
      <c r="D85" s="3935">
        <v>20.475000000000001</v>
      </c>
      <c r="E85" s="2327">
        <f t="shared" si="3"/>
        <v>20.475000000000001</v>
      </c>
    </row>
    <row r="86" spans="1:5">
      <c r="A86" s="2670" t="s">
        <v>8048</v>
      </c>
      <c r="B86" s="2671"/>
      <c r="C86" s="2671"/>
      <c r="D86" s="2671"/>
      <c r="E86" s="2671"/>
    </row>
    <row r="87" spans="1:5">
      <c r="A87" s="2338" t="s">
        <v>13266</v>
      </c>
      <c r="B87" s="2337" t="s">
        <v>1182</v>
      </c>
      <c r="C87" s="2334" t="s">
        <v>1811</v>
      </c>
      <c r="D87" s="3935">
        <v>6.1530000000000005</v>
      </c>
      <c r="E87" s="2327">
        <f t="shared" si="3"/>
        <v>6.1530000000000005</v>
      </c>
    </row>
    <row r="88" spans="1:5">
      <c r="A88" s="2338" t="s">
        <v>13267</v>
      </c>
      <c r="B88" s="2337" t="s">
        <v>1175</v>
      </c>
      <c r="C88" s="2334" t="s">
        <v>8037</v>
      </c>
      <c r="D88" s="3935">
        <v>8.8514999999999997</v>
      </c>
      <c r="E88" s="2327">
        <f t="shared" si="3"/>
        <v>8.8514999999999997</v>
      </c>
    </row>
    <row r="89" spans="1:5">
      <c r="A89" s="2338" t="s">
        <v>13268</v>
      </c>
      <c r="B89" s="2337" t="s">
        <v>944</v>
      </c>
      <c r="C89" s="2334" t="s">
        <v>4580</v>
      </c>
      <c r="D89" s="3935">
        <v>13.377000000000001</v>
      </c>
      <c r="E89" s="2327">
        <f t="shared" si="3"/>
        <v>13.377000000000001</v>
      </c>
    </row>
    <row r="90" spans="1:5">
      <c r="A90" s="2338" t="s">
        <v>13269</v>
      </c>
      <c r="B90" s="2337" t="s">
        <v>1180</v>
      </c>
      <c r="C90" s="2334" t="s">
        <v>989</v>
      </c>
      <c r="D90" s="3935">
        <v>22.932000000000002</v>
      </c>
      <c r="E90" s="2327">
        <f t="shared" si="3"/>
        <v>22.932000000000002</v>
      </c>
    </row>
    <row r="91" spans="1:5">
      <c r="A91" s="2670" t="s">
        <v>8049</v>
      </c>
      <c r="B91" s="2671"/>
      <c r="C91" s="2671"/>
      <c r="D91" s="2671"/>
      <c r="E91" s="2671"/>
    </row>
    <row r="92" spans="1:5">
      <c r="A92" s="2339" t="s">
        <v>13270</v>
      </c>
      <c r="B92" s="2337" t="s">
        <v>1182</v>
      </c>
      <c r="C92" s="2334" t="s">
        <v>8037</v>
      </c>
      <c r="D92" s="3935">
        <v>7.6334999999999997</v>
      </c>
      <c r="E92" s="2327">
        <f t="shared" si="3"/>
        <v>7.6334999999999997</v>
      </c>
    </row>
    <row r="93" spans="1:5">
      <c r="A93" s="2339" t="s">
        <v>13271</v>
      </c>
      <c r="B93" s="2337" t="s">
        <v>1175</v>
      </c>
      <c r="C93" s="2334" t="s">
        <v>325</v>
      </c>
      <c r="D93" s="3935">
        <v>11.3925</v>
      </c>
      <c r="E93" s="2327">
        <f t="shared" si="3"/>
        <v>11.3925</v>
      </c>
    </row>
    <row r="94" spans="1:5">
      <c r="A94" s="2339" t="s">
        <v>13272</v>
      </c>
      <c r="B94" s="2337" t="s">
        <v>944</v>
      </c>
      <c r="C94" s="2334" t="s">
        <v>1093</v>
      </c>
      <c r="D94" s="3935">
        <v>17.724</v>
      </c>
      <c r="E94" s="2327">
        <f t="shared" si="3"/>
        <v>17.724</v>
      </c>
    </row>
    <row r="95" spans="1:5">
      <c r="A95" s="2339" t="s">
        <v>13273</v>
      </c>
      <c r="B95" s="2337" t="s">
        <v>1180</v>
      </c>
      <c r="C95" s="2334" t="s">
        <v>623</v>
      </c>
      <c r="D95" s="3935">
        <v>28.255500000000001</v>
      </c>
      <c r="E95" s="2327">
        <f t="shared" si="3"/>
        <v>28.255500000000001</v>
      </c>
    </row>
    <row r="96" spans="1:5">
      <c r="A96" s="2670" t="s">
        <v>13235</v>
      </c>
      <c r="B96" s="2671"/>
      <c r="C96" s="2671"/>
      <c r="D96" s="2671"/>
      <c r="E96" s="2671"/>
    </row>
    <row r="97" spans="1:5">
      <c r="A97" s="2338" t="s">
        <v>13274</v>
      </c>
      <c r="B97" s="2337" t="s">
        <v>1182</v>
      </c>
      <c r="C97" s="2334" t="s">
        <v>8037</v>
      </c>
      <c r="D97" s="3935">
        <v>8.1690000000000005</v>
      </c>
      <c r="E97" s="2327">
        <f t="shared" si="3"/>
        <v>8.1690000000000005</v>
      </c>
    </row>
    <row r="98" spans="1:5">
      <c r="A98" s="2338" t="s">
        <v>13275</v>
      </c>
      <c r="B98" s="2337" t="s">
        <v>1175</v>
      </c>
      <c r="C98" s="2334" t="s">
        <v>4580</v>
      </c>
      <c r="D98" s="3935">
        <v>12.306000000000001</v>
      </c>
      <c r="E98" s="2327">
        <f t="shared" si="3"/>
        <v>12.306000000000001</v>
      </c>
    </row>
    <row r="99" spans="1:5">
      <c r="A99" s="2338" t="s">
        <v>13276</v>
      </c>
      <c r="B99" s="2337" t="s">
        <v>944</v>
      </c>
      <c r="C99" s="2334" t="s">
        <v>989</v>
      </c>
      <c r="D99" s="3935">
        <v>19.236000000000001</v>
      </c>
      <c r="E99" s="2327">
        <f t="shared" si="3"/>
        <v>19.236000000000001</v>
      </c>
    </row>
    <row r="100" spans="1:5">
      <c r="A100" s="2338" t="s">
        <v>13277</v>
      </c>
      <c r="B100" s="2337" t="s">
        <v>1180</v>
      </c>
      <c r="C100" s="2334" t="s">
        <v>623</v>
      </c>
      <c r="D100" s="3935">
        <v>29.505000000000003</v>
      </c>
      <c r="E100" s="2327">
        <f t="shared" si="3"/>
        <v>29.505000000000003</v>
      </c>
    </row>
    <row r="101" spans="1:5">
      <c r="A101" s="2338" t="s">
        <v>13278</v>
      </c>
      <c r="B101" s="2337" t="s">
        <v>1171</v>
      </c>
      <c r="C101" s="2334" t="s">
        <v>13279</v>
      </c>
      <c r="D101" s="3935">
        <v>50.221499999999999</v>
      </c>
      <c r="E101" s="2327">
        <f t="shared" si="3"/>
        <v>50.221499999999999</v>
      </c>
    </row>
    <row r="102" spans="1:5">
      <c r="A102" s="2338" t="s">
        <v>13280</v>
      </c>
      <c r="B102" s="2337" t="s">
        <v>4915</v>
      </c>
      <c r="C102" s="2334" t="s">
        <v>13281</v>
      </c>
      <c r="D102" s="3935">
        <v>76.639499999999998</v>
      </c>
      <c r="E102" s="2327">
        <f t="shared" si="3"/>
        <v>76.639499999999998</v>
      </c>
    </row>
    <row r="103" spans="1:5">
      <c r="A103" s="2670" t="s">
        <v>8050</v>
      </c>
      <c r="B103" s="2671"/>
      <c r="C103" s="2671"/>
      <c r="D103" s="2671"/>
      <c r="E103" s="2671"/>
    </row>
    <row r="104" spans="1:5">
      <c r="A104" s="2338" t="s">
        <v>13282</v>
      </c>
      <c r="B104" s="2337" t="s">
        <v>1182</v>
      </c>
      <c r="C104" s="2334" t="s">
        <v>4581</v>
      </c>
      <c r="D104" s="3935">
        <v>9.5340000000000007</v>
      </c>
      <c r="E104" s="2327">
        <f t="shared" si="3"/>
        <v>9.5340000000000007</v>
      </c>
    </row>
    <row r="105" spans="1:5">
      <c r="A105" s="2338" t="s">
        <v>13283</v>
      </c>
      <c r="B105" s="2337" t="s">
        <v>1175</v>
      </c>
      <c r="C105" s="2334" t="s">
        <v>4580</v>
      </c>
      <c r="D105" s="3935">
        <v>14.616</v>
      </c>
      <c r="E105" s="2327">
        <f t="shared" si="3"/>
        <v>14.616</v>
      </c>
    </row>
    <row r="106" spans="1:5">
      <c r="A106" s="2338" t="s">
        <v>13284</v>
      </c>
      <c r="B106" s="2337" t="s">
        <v>944</v>
      </c>
      <c r="C106" s="2334" t="s">
        <v>989</v>
      </c>
      <c r="D106" s="3935">
        <v>22.995000000000001</v>
      </c>
      <c r="E106" s="2327">
        <f t="shared" si="3"/>
        <v>22.995000000000001</v>
      </c>
    </row>
    <row r="107" spans="1:5">
      <c r="A107" s="8839" t="s">
        <v>13285</v>
      </c>
      <c r="B107" s="8840"/>
      <c r="C107" s="8840"/>
      <c r="D107" s="8840"/>
      <c r="E107" s="8841"/>
    </row>
    <row r="108" spans="1:5">
      <c r="A108" s="8836" t="s">
        <v>13286</v>
      </c>
      <c r="B108" s="8842"/>
      <c r="C108" s="8842"/>
      <c r="D108" s="8842"/>
      <c r="E108" s="8843"/>
    </row>
    <row r="109" spans="1:5">
      <c r="A109" s="8844" t="s">
        <v>8045</v>
      </c>
      <c r="B109" s="8845"/>
      <c r="C109" s="8845"/>
      <c r="D109" s="8845"/>
      <c r="E109" s="8845"/>
    </row>
    <row r="110" spans="1:5">
      <c r="A110" s="2340" t="s">
        <v>13287</v>
      </c>
      <c r="B110" s="2341" t="s">
        <v>13237</v>
      </c>
      <c r="C110" s="2342" t="s">
        <v>6184</v>
      </c>
      <c r="D110" s="3937">
        <v>4.9455</v>
      </c>
      <c r="E110" s="2343">
        <f t="shared" si="3"/>
        <v>4.9455</v>
      </c>
    </row>
    <row r="111" spans="1:5">
      <c r="A111" s="2340" t="s">
        <v>13288</v>
      </c>
      <c r="B111" s="2341" t="s">
        <v>13239</v>
      </c>
      <c r="C111" s="2342" t="s">
        <v>8037</v>
      </c>
      <c r="D111" s="3937">
        <v>7.4235000000000007</v>
      </c>
      <c r="E111" s="2343">
        <f t="shared" si="3"/>
        <v>7.4235000000000007</v>
      </c>
    </row>
    <row r="112" spans="1:5">
      <c r="A112" s="2340" t="s">
        <v>13289</v>
      </c>
      <c r="B112" s="2341" t="s">
        <v>13241</v>
      </c>
      <c r="C112" s="2342" t="s">
        <v>325</v>
      </c>
      <c r="D112" s="3937">
        <v>11.098500000000001</v>
      </c>
      <c r="E112" s="2343">
        <f t="shared" si="3"/>
        <v>11.098500000000001</v>
      </c>
    </row>
    <row r="113" spans="1:5">
      <c r="A113" s="2340" t="s">
        <v>13290</v>
      </c>
      <c r="B113" s="2341" t="s">
        <v>7558</v>
      </c>
      <c r="C113" s="2342" t="s">
        <v>989</v>
      </c>
      <c r="D113" s="3937">
        <v>18.4695</v>
      </c>
      <c r="E113" s="2343">
        <f t="shared" si="3"/>
        <v>18.4695</v>
      </c>
    </row>
    <row r="114" spans="1:5">
      <c r="A114" s="2340" t="s">
        <v>13291</v>
      </c>
      <c r="B114" s="2341" t="s">
        <v>7607</v>
      </c>
      <c r="C114" s="2342" t="s">
        <v>13292</v>
      </c>
      <c r="D114" s="3937">
        <v>27.489000000000001</v>
      </c>
      <c r="E114" s="2343">
        <f t="shared" si="3"/>
        <v>27.489000000000001</v>
      </c>
    </row>
    <row r="115" spans="1:5">
      <c r="A115" s="2340" t="s">
        <v>13293</v>
      </c>
      <c r="B115" s="2341" t="s">
        <v>13294</v>
      </c>
      <c r="C115" s="2342" t="s">
        <v>623</v>
      </c>
      <c r="D115" s="3937">
        <v>43.617000000000004</v>
      </c>
      <c r="E115" s="2343">
        <f t="shared" si="3"/>
        <v>43.617000000000004</v>
      </c>
    </row>
    <row r="116" spans="1:5">
      <c r="A116" s="2670" t="s">
        <v>8046</v>
      </c>
      <c r="B116" s="2671"/>
      <c r="C116" s="2671"/>
      <c r="D116" s="2671"/>
      <c r="E116" s="2671"/>
    </row>
    <row r="117" spans="1:5">
      <c r="A117" s="2340" t="s">
        <v>13295</v>
      </c>
      <c r="B117" s="2341" t="s">
        <v>13237</v>
      </c>
      <c r="C117" s="2342" t="s">
        <v>6184</v>
      </c>
      <c r="D117" s="3937">
        <v>5.649</v>
      </c>
      <c r="E117" s="2343">
        <f t="shared" si="3"/>
        <v>5.649</v>
      </c>
    </row>
    <row r="118" spans="1:5">
      <c r="A118" s="2340" t="s">
        <v>13296</v>
      </c>
      <c r="B118" s="2341" t="s">
        <v>13239</v>
      </c>
      <c r="C118" s="2342" t="s">
        <v>8037</v>
      </c>
      <c r="D118" s="3937">
        <v>8.2530000000000001</v>
      </c>
      <c r="E118" s="2343">
        <f t="shared" si="3"/>
        <v>8.2530000000000001</v>
      </c>
    </row>
    <row r="119" spans="1:5">
      <c r="A119" s="2340" t="s">
        <v>13297</v>
      </c>
      <c r="B119" s="2341" t="s">
        <v>13241</v>
      </c>
      <c r="C119" s="2342" t="s">
        <v>4580</v>
      </c>
      <c r="D119" s="3937">
        <v>12.3375</v>
      </c>
      <c r="E119" s="2343">
        <f t="shared" si="3"/>
        <v>12.3375</v>
      </c>
    </row>
    <row r="120" spans="1:5">
      <c r="A120" s="2340" t="s">
        <v>13298</v>
      </c>
      <c r="B120" s="2341" t="s">
        <v>7558</v>
      </c>
      <c r="C120" s="2342" t="s">
        <v>989</v>
      </c>
      <c r="D120" s="3937">
        <v>20.359500000000001</v>
      </c>
      <c r="E120" s="2343">
        <f t="shared" si="3"/>
        <v>20.359500000000001</v>
      </c>
    </row>
    <row r="121" spans="1:5">
      <c r="A121" s="2340" t="s">
        <v>13299</v>
      </c>
      <c r="B121" s="2341" t="s">
        <v>7607</v>
      </c>
      <c r="C121" s="2342" t="s">
        <v>13292</v>
      </c>
      <c r="D121" s="3937">
        <v>29.5365</v>
      </c>
      <c r="E121" s="2343">
        <f t="shared" si="3"/>
        <v>29.5365</v>
      </c>
    </row>
    <row r="122" spans="1:5">
      <c r="A122" s="2340" t="s">
        <v>13300</v>
      </c>
      <c r="B122" s="2341" t="s">
        <v>13294</v>
      </c>
      <c r="C122" s="2342" t="s">
        <v>623</v>
      </c>
      <c r="D122" s="3937">
        <v>47.9955</v>
      </c>
      <c r="E122" s="2343">
        <f t="shared" si="3"/>
        <v>47.9955</v>
      </c>
    </row>
    <row r="123" spans="1:5">
      <c r="A123" s="2670" t="s">
        <v>8047</v>
      </c>
      <c r="B123" s="2671"/>
      <c r="C123" s="2671"/>
      <c r="D123" s="2671"/>
      <c r="E123" s="2671"/>
    </row>
    <row r="124" spans="1:5">
      <c r="A124" s="2340" t="s">
        <v>13301</v>
      </c>
      <c r="B124" s="2341" t="s">
        <v>13237</v>
      </c>
      <c r="C124" s="2342" t="s">
        <v>6184</v>
      </c>
      <c r="D124" s="3937">
        <v>4.9455</v>
      </c>
      <c r="E124" s="2343">
        <f t="shared" si="3"/>
        <v>4.9455</v>
      </c>
    </row>
    <row r="125" spans="1:5">
      <c r="A125" s="2340" t="s">
        <v>13302</v>
      </c>
      <c r="B125" s="2341" t="s">
        <v>13239</v>
      </c>
      <c r="C125" s="2342" t="s">
        <v>1811</v>
      </c>
      <c r="D125" s="3937">
        <v>7.4235000000000007</v>
      </c>
      <c r="E125" s="2343">
        <f t="shared" si="3"/>
        <v>7.4235000000000007</v>
      </c>
    </row>
    <row r="126" spans="1:5">
      <c r="A126" s="2340" t="s">
        <v>13303</v>
      </c>
      <c r="B126" s="2341" t="s">
        <v>13241</v>
      </c>
      <c r="C126" s="2342" t="s">
        <v>325</v>
      </c>
      <c r="D126" s="3937">
        <v>11.098500000000001</v>
      </c>
      <c r="E126" s="2343">
        <f t="shared" si="3"/>
        <v>11.098500000000001</v>
      </c>
    </row>
    <row r="127" spans="1:5">
      <c r="A127" s="2340" t="s">
        <v>13304</v>
      </c>
      <c r="B127" s="2341" t="s">
        <v>7558</v>
      </c>
      <c r="C127" s="2342" t="s">
        <v>1093</v>
      </c>
      <c r="D127" s="3937">
        <v>18.406500000000001</v>
      </c>
      <c r="E127" s="2343">
        <f t="shared" si="3"/>
        <v>18.406500000000001</v>
      </c>
    </row>
    <row r="128" spans="1:5">
      <c r="A128" s="2670" t="s">
        <v>8048</v>
      </c>
      <c r="B128" s="2671"/>
      <c r="C128" s="2671"/>
      <c r="D128" s="2671"/>
      <c r="E128" s="2671"/>
    </row>
    <row r="129" spans="1:5">
      <c r="A129" s="2340" t="s">
        <v>13305</v>
      </c>
      <c r="B129" s="2341" t="s">
        <v>13237</v>
      </c>
      <c r="C129" s="2344" t="s">
        <v>6184</v>
      </c>
      <c r="D129" s="3937">
        <v>5.649</v>
      </c>
      <c r="E129" s="2343">
        <f t="shared" si="3"/>
        <v>5.649</v>
      </c>
    </row>
    <row r="130" spans="1:5">
      <c r="A130" s="2340" t="s">
        <v>13306</v>
      </c>
      <c r="B130" s="2341" t="s">
        <v>13239</v>
      </c>
      <c r="C130" s="2344" t="s">
        <v>1811</v>
      </c>
      <c r="D130" s="3937">
        <v>8.2530000000000001</v>
      </c>
      <c r="E130" s="2343">
        <f t="shared" si="3"/>
        <v>8.2530000000000001</v>
      </c>
    </row>
    <row r="131" spans="1:5">
      <c r="A131" s="2340" t="s">
        <v>13307</v>
      </c>
      <c r="B131" s="2341" t="s">
        <v>13241</v>
      </c>
      <c r="C131" s="2344" t="s">
        <v>325</v>
      </c>
      <c r="D131" s="3937">
        <v>12.3375</v>
      </c>
      <c r="E131" s="2343">
        <f t="shared" si="3"/>
        <v>12.3375</v>
      </c>
    </row>
    <row r="132" spans="1:5">
      <c r="A132" s="2340" t="s">
        <v>13308</v>
      </c>
      <c r="B132" s="2341" t="s">
        <v>7558</v>
      </c>
      <c r="C132" s="2344" t="s">
        <v>989</v>
      </c>
      <c r="D132" s="3937">
        <v>20.359500000000001</v>
      </c>
      <c r="E132" s="2343">
        <f t="shared" si="3"/>
        <v>20.359500000000001</v>
      </c>
    </row>
    <row r="133" spans="1:5">
      <c r="A133" s="2670" t="s">
        <v>8049</v>
      </c>
      <c r="B133" s="2671"/>
      <c r="C133" s="2671"/>
      <c r="D133" s="2671"/>
      <c r="E133" s="2671"/>
    </row>
    <row r="134" spans="1:5">
      <c r="A134" s="2340" t="s">
        <v>13309</v>
      </c>
      <c r="B134" s="2341" t="s">
        <v>13237</v>
      </c>
      <c r="C134" s="2344" t="s">
        <v>8037</v>
      </c>
      <c r="D134" s="3937">
        <v>6.8985000000000003</v>
      </c>
      <c r="E134" s="2343">
        <f t="shared" ref="E134:E150" si="4">D134-D134*$B$4/100</f>
        <v>6.8985000000000003</v>
      </c>
    </row>
    <row r="135" spans="1:5">
      <c r="A135" s="2340" t="s">
        <v>13310</v>
      </c>
      <c r="B135" s="2341" t="s">
        <v>13239</v>
      </c>
      <c r="C135" s="2344" t="s">
        <v>325</v>
      </c>
      <c r="D135" s="3937">
        <v>10.206000000000001</v>
      </c>
      <c r="E135" s="2343">
        <f t="shared" si="4"/>
        <v>10.206000000000001</v>
      </c>
    </row>
    <row r="136" spans="1:5">
      <c r="A136" s="2340" t="s">
        <v>13311</v>
      </c>
      <c r="B136" s="2341" t="s">
        <v>13241</v>
      </c>
      <c r="C136" s="2344" t="s">
        <v>4580</v>
      </c>
      <c r="D136" s="3937">
        <v>15.540000000000001</v>
      </c>
      <c r="E136" s="2343">
        <f t="shared" si="4"/>
        <v>15.540000000000001</v>
      </c>
    </row>
    <row r="137" spans="1:5">
      <c r="A137" s="8828" t="s">
        <v>13312</v>
      </c>
      <c r="B137" s="8829"/>
      <c r="C137" s="8829"/>
      <c r="D137" s="8829"/>
      <c r="E137" s="8829"/>
    </row>
    <row r="138" spans="1:5">
      <c r="A138" s="8836" t="s">
        <v>13313</v>
      </c>
      <c r="B138" s="8837"/>
      <c r="C138" s="8837"/>
      <c r="D138" s="8837"/>
      <c r="E138" s="8838"/>
    </row>
    <row r="139" spans="1:5">
      <c r="A139" s="2345" t="s">
        <v>13314</v>
      </c>
      <c r="B139" s="2346" t="s">
        <v>13237</v>
      </c>
      <c r="C139" s="2344" t="s">
        <v>4581</v>
      </c>
      <c r="D139" s="3937">
        <v>8.61</v>
      </c>
      <c r="E139" s="2343">
        <f t="shared" si="4"/>
        <v>8.61</v>
      </c>
    </row>
    <row r="140" spans="1:5">
      <c r="A140" s="2345" t="s">
        <v>13315</v>
      </c>
      <c r="B140" s="2346" t="s">
        <v>13239</v>
      </c>
      <c r="C140" s="2344" t="s">
        <v>4580</v>
      </c>
      <c r="D140" s="3937">
        <v>12.232500000000002</v>
      </c>
      <c r="E140" s="2343">
        <f t="shared" si="4"/>
        <v>12.232500000000002</v>
      </c>
    </row>
    <row r="141" spans="1:5">
      <c r="A141" s="2345" t="s">
        <v>13316</v>
      </c>
      <c r="B141" s="2346" t="s">
        <v>13241</v>
      </c>
      <c r="C141" s="2344" t="s">
        <v>298</v>
      </c>
      <c r="D141" s="3937">
        <v>22.407</v>
      </c>
      <c r="E141" s="2343">
        <f t="shared" si="4"/>
        <v>22.407</v>
      </c>
    </row>
    <row r="142" spans="1:5">
      <c r="A142" s="8828" t="s">
        <v>13317</v>
      </c>
      <c r="B142" s="8829"/>
      <c r="C142" s="8829"/>
      <c r="D142" s="8829"/>
      <c r="E142" s="8829"/>
    </row>
    <row r="143" spans="1:5">
      <c r="A143" s="8836" t="s">
        <v>13318</v>
      </c>
      <c r="B143" s="8837"/>
      <c r="C143" s="8837"/>
      <c r="D143" s="8837"/>
      <c r="E143" s="8838"/>
    </row>
    <row r="144" spans="1:5">
      <c r="A144" s="2340" t="s">
        <v>13319</v>
      </c>
      <c r="B144" s="2341" t="s">
        <v>13320</v>
      </c>
      <c r="C144" s="2347" t="s">
        <v>1811</v>
      </c>
      <c r="D144" s="3937">
        <v>6.4050000000000002</v>
      </c>
      <c r="E144" s="2343">
        <f t="shared" si="4"/>
        <v>6.4050000000000002</v>
      </c>
    </row>
    <row r="145" spans="1:5">
      <c r="A145" s="2340" t="s">
        <v>13321</v>
      </c>
      <c r="B145" s="2341" t="s">
        <v>2989</v>
      </c>
      <c r="C145" s="2347">
        <v>30</v>
      </c>
      <c r="D145" s="3937">
        <v>7.1295000000000002</v>
      </c>
      <c r="E145" s="2343">
        <f t="shared" si="4"/>
        <v>7.1295000000000002</v>
      </c>
    </row>
    <row r="146" spans="1:5">
      <c r="A146" s="2340" t="s">
        <v>13322</v>
      </c>
      <c r="B146" s="2341" t="s">
        <v>4832</v>
      </c>
      <c r="C146" s="2347">
        <v>30</v>
      </c>
      <c r="D146" s="3937">
        <v>7.1295000000000002</v>
      </c>
      <c r="E146" s="2343">
        <f t="shared" si="4"/>
        <v>7.1295000000000002</v>
      </c>
    </row>
    <row r="147" spans="1:5">
      <c r="A147" s="2340" t="s">
        <v>13323</v>
      </c>
      <c r="B147" s="2341" t="s">
        <v>13324</v>
      </c>
      <c r="C147" s="2347" t="s">
        <v>4579</v>
      </c>
      <c r="D147" s="3937">
        <v>7.9905000000000008</v>
      </c>
      <c r="E147" s="2343">
        <f t="shared" si="4"/>
        <v>7.9905000000000008</v>
      </c>
    </row>
    <row r="148" spans="1:5">
      <c r="A148" s="2340" t="s">
        <v>13325</v>
      </c>
      <c r="B148" s="2341" t="s">
        <v>7321</v>
      </c>
      <c r="C148" s="2347" t="s">
        <v>4579</v>
      </c>
      <c r="D148" s="3937">
        <v>7.8855000000000004</v>
      </c>
      <c r="E148" s="2343">
        <f t="shared" si="4"/>
        <v>7.8855000000000004</v>
      </c>
    </row>
    <row r="149" spans="1:5">
      <c r="A149" s="2340" t="s">
        <v>13326</v>
      </c>
      <c r="B149" s="2341" t="s">
        <v>2181</v>
      </c>
      <c r="C149" s="2347" t="s">
        <v>4579</v>
      </c>
      <c r="D149" s="3937">
        <v>7.8855000000000004</v>
      </c>
      <c r="E149" s="2343">
        <f t="shared" si="4"/>
        <v>7.8855000000000004</v>
      </c>
    </row>
    <row r="150" spans="1:5">
      <c r="A150" s="2340" t="s">
        <v>13327</v>
      </c>
      <c r="B150" s="2341" t="s">
        <v>13328</v>
      </c>
      <c r="C150" s="2347" t="s">
        <v>325</v>
      </c>
      <c r="D150" s="3937">
        <v>8.7569999999999997</v>
      </c>
      <c r="E150" s="2343">
        <f t="shared" si="4"/>
        <v>8.7569999999999997</v>
      </c>
    </row>
  </sheetData>
  <customSheetViews>
    <customSheetView guid="{76FA2CE7-179E-4731-B7AE-63C5E5E79002}" fitToPage="1">
      <selection activeCell="Q51" sqref="Q51"/>
      <pageMargins left="0.25" right="0.25" top="0.75" bottom="0.75" header="0.3" footer="0.3"/>
      <pageSetup paperSize="9" scale="88" orientation="portrait" r:id="rId1"/>
    </customSheetView>
    <customSheetView guid="{24F900A2-7147-4318-9E77-2B71404314A7}" fitToPage="1">
      <selection activeCell="A11" sqref="A11"/>
      <pageMargins left="0.25" right="0.25" top="0.75" bottom="0.75" header="0.3" footer="0.3"/>
      <pageSetup paperSize="9" scale="88" orientation="portrait" r:id="rId2"/>
    </customSheetView>
    <customSheetView guid="{A02336A9-D2FB-4D03-950A-00B6EBD6A28C}" fitToPage="1">
      <selection activeCell="A11" sqref="A11"/>
      <pageMargins left="0.25" right="0.25" top="0.75" bottom="0.75" header="0.3" footer="0.3"/>
      <pageSetup paperSize="9" scale="88" orientation="portrait" r:id="rId3"/>
    </customSheetView>
    <customSheetView guid="{3E3E5346-F5D1-49F5-AB0E-78170B65853C}" fitToPage="1">
      <selection activeCell="A11" sqref="A11"/>
      <pageMargins left="0.25" right="0.25" top="0.75" bottom="0.75" header="0.3" footer="0.3"/>
      <pageSetup paperSize="9" scale="88" orientation="portrait" r:id="rId4"/>
    </customSheetView>
    <customSheetView guid="{D7CF3121-CFC0-4E70-8DCD-811E30042E24}" fitToPage="1">
      <selection activeCell="A11" sqref="A11"/>
      <pageMargins left="0.25" right="0.25" top="0.75" bottom="0.75" header="0.3" footer="0.3"/>
      <pageSetup paperSize="9" scale="88" orientation="portrait" r:id="rId5"/>
    </customSheetView>
    <customSheetView guid="{A76FD505-AF56-4CD8-967A-59C705AF567C}" fitToPage="1">
      <selection activeCell="A11" sqref="A11"/>
      <pageMargins left="0.25" right="0.25" top="0.75" bottom="0.75" header="0.3" footer="0.3"/>
      <pageSetup paperSize="9" scale="88" orientation="portrait" r:id="rId6"/>
    </customSheetView>
    <customSheetView guid="{C23E91BF-4A86-4D00-A577-1A263DDCB8BC}" fitToPage="1">
      <selection activeCell="A11" sqref="A11"/>
      <pageMargins left="0.25" right="0.25" top="0.75" bottom="0.75" header="0.3" footer="0.3"/>
      <pageSetup paperSize="9" scale="88" orientation="portrait" r:id="rId7"/>
    </customSheetView>
    <customSheetView guid="{94E74550-0B2B-4B3C-8E97-CCCC46023914}" fitToPage="1">
      <selection activeCell="A11" sqref="A11"/>
      <pageMargins left="0.25" right="0.25" top="0.75" bottom="0.75" header="0.3" footer="0.3"/>
      <pageSetup paperSize="9" scale="88" orientation="portrait" r:id="rId8"/>
    </customSheetView>
  </customSheetViews>
  <mergeCells count="12">
    <mergeCell ref="A143:E143"/>
    <mergeCell ref="A137:E137"/>
    <mergeCell ref="A138:E138"/>
    <mergeCell ref="A142:E142"/>
    <mergeCell ref="A107:E107"/>
    <mergeCell ref="A108:E108"/>
    <mergeCell ref="A109:E109"/>
    <mergeCell ref="A64:E64"/>
    <mergeCell ref="A66:E66"/>
    <mergeCell ref="A6:E6"/>
    <mergeCell ref="A1:E1"/>
    <mergeCell ref="A8:E8"/>
  </mergeCells>
  <pageMargins left="0.25" right="0.25" top="0.75" bottom="0.75" header="0.3" footer="0.3"/>
  <pageSetup paperSize="9" scale="33" orientation="portrait" r:id="rId9"/>
  <drawing r:id="rId10"/>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dimension ref="A1:E111"/>
  <sheetViews>
    <sheetView zoomScale="85" zoomScaleNormal="85" workbookViewId="0">
      <selection activeCell="K32" sqref="K32"/>
    </sheetView>
  </sheetViews>
  <sheetFormatPr defaultColWidth="9.1171875" defaultRowHeight="14.35"/>
  <cols>
    <col min="1" max="1" width="26.703125" style="4688" bestFit="1" customWidth="1"/>
    <col min="2" max="2" width="56.29296875" style="4688" customWidth="1"/>
    <col min="3" max="3" width="9.1171875" style="4688"/>
    <col min="4" max="4" width="13.703125" style="473" bestFit="1" customWidth="1"/>
    <col min="5" max="5" width="11.703125" style="4688" customWidth="1"/>
    <col min="6" max="16384" width="9.1171875" style="4688"/>
  </cols>
  <sheetData>
    <row r="1" spans="1:5">
      <c r="A1" s="8856" t="s">
        <v>19726</v>
      </c>
      <c r="B1" s="8857"/>
      <c r="C1" s="8857"/>
      <c r="D1" s="8857"/>
      <c r="E1" s="8857"/>
    </row>
    <row r="2" spans="1:5">
      <c r="A2" s="4687" t="s">
        <v>7809</v>
      </c>
      <c r="B2" s="4687"/>
      <c r="C2" s="4687"/>
      <c r="D2" s="2591"/>
      <c r="E2" s="4687"/>
    </row>
    <row r="3" spans="1:5">
      <c r="A3" s="4687"/>
      <c r="B3" s="4687"/>
      <c r="C3" s="4687"/>
      <c r="D3" s="2591"/>
      <c r="E3" s="4687"/>
    </row>
    <row r="4" spans="1:5">
      <c r="A4" s="4697" t="s">
        <v>48</v>
      </c>
      <c r="B4" s="4735"/>
      <c r="C4" s="536"/>
      <c r="D4" s="2873"/>
      <c r="E4" s="536"/>
    </row>
    <row r="5" spans="1:5">
      <c r="A5" s="650" t="s">
        <v>8353</v>
      </c>
      <c r="B5" s="650"/>
      <c r="C5" s="650"/>
      <c r="D5" s="2592"/>
      <c r="E5" s="650"/>
    </row>
    <row r="6" spans="1:5" ht="43">
      <c r="A6" s="4355" t="s">
        <v>75</v>
      </c>
      <c r="B6" s="4814" t="s">
        <v>42</v>
      </c>
      <c r="C6" s="4355" t="s">
        <v>76</v>
      </c>
      <c r="D6" s="4815" t="s">
        <v>1038</v>
      </c>
      <c r="E6" s="4356" t="s">
        <v>3234</v>
      </c>
    </row>
    <row r="7" spans="1:5">
      <c r="A7" s="4816" t="s">
        <v>8354</v>
      </c>
      <c r="B7" s="8846" t="s">
        <v>8355</v>
      </c>
      <c r="C7" s="4817" t="s">
        <v>1182</v>
      </c>
      <c r="D7" s="4335">
        <v>252.27932638564607</v>
      </c>
      <c r="E7" s="4818">
        <f>D7-D7*$B$5/100</f>
        <v>252.27932638564607</v>
      </c>
    </row>
    <row r="8" spans="1:5">
      <c r="A8" s="4816" t="s">
        <v>8356</v>
      </c>
      <c r="B8" s="8846"/>
      <c r="C8" s="4817" t="s">
        <v>1175</v>
      </c>
      <c r="D8" s="4335">
        <v>255.17908875789485</v>
      </c>
      <c r="E8" s="4818">
        <f t="shared" ref="E8:E77" si="0">D8-D8*$B$5/100</f>
        <v>255.17908875789485</v>
      </c>
    </row>
    <row r="9" spans="1:5">
      <c r="A9" s="4816" t="s">
        <v>8357</v>
      </c>
      <c r="B9" s="8846"/>
      <c r="C9" s="4817" t="s">
        <v>944</v>
      </c>
      <c r="D9" s="4335">
        <v>266.77813824689014</v>
      </c>
      <c r="E9" s="4818">
        <f t="shared" si="0"/>
        <v>266.77813824689014</v>
      </c>
    </row>
    <row r="10" spans="1:5">
      <c r="A10" s="4816" t="s">
        <v>8358</v>
      </c>
      <c r="B10" s="8846"/>
      <c r="C10" s="4817" t="s">
        <v>1180</v>
      </c>
      <c r="D10" s="4335">
        <v>318.97386094736851</v>
      </c>
      <c r="E10" s="4818">
        <f t="shared" si="0"/>
        <v>318.97386094736851</v>
      </c>
    </row>
    <row r="11" spans="1:5">
      <c r="A11" s="4816" t="s">
        <v>8359</v>
      </c>
      <c r="B11" s="8846" t="s">
        <v>8355</v>
      </c>
      <c r="C11" s="4817" t="s">
        <v>1180</v>
      </c>
      <c r="D11" s="4335">
        <v>416.35694766204682</v>
      </c>
      <c r="E11" s="4818">
        <f t="shared" si="0"/>
        <v>416.35694766204682</v>
      </c>
    </row>
    <row r="12" spans="1:5">
      <c r="A12" s="4816" t="s">
        <v>8360</v>
      </c>
      <c r="B12" s="8846"/>
      <c r="C12" s="4369" t="s">
        <v>1171</v>
      </c>
      <c r="D12" s="4335">
        <v>760.70193050655996</v>
      </c>
      <c r="E12" s="4818">
        <f t="shared" si="0"/>
        <v>760.70193050655996</v>
      </c>
    </row>
    <row r="13" spans="1:5">
      <c r="A13" s="4816" t="s">
        <v>8361</v>
      </c>
      <c r="B13" s="8846"/>
      <c r="C13" s="4369" t="s">
        <v>4915</v>
      </c>
      <c r="D13" s="4335">
        <v>798.9528902357772</v>
      </c>
      <c r="E13" s="4818">
        <f t="shared" si="0"/>
        <v>798.9528902357772</v>
      </c>
    </row>
    <row r="14" spans="1:5">
      <c r="A14" s="4816" t="s">
        <v>8362</v>
      </c>
      <c r="B14" s="8846" t="s">
        <v>8363</v>
      </c>
      <c r="C14" s="4817" t="s">
        <v>1182</v>
      </c>
      <c r="D14" s="4335">
        <v>43.20838528456386</v>
      </c>
      <c r="E14" s="4818">
        <f t="shared" si="0"/>
        <v>43.20838528456386</v>
      </c>
    </row>
    <row r="15" spans="1:5">
      <c r="A15" s="4816" t="s">
        <v>8364</v>
      </c>
      <c r="B15" s="8846"/>
      <c r="C15" s="4817" t="s">
        <v>1175</v>
      </c>
      <c r="D15" s="4335">
        <v>56.741916991799769</v>
      </c>
      <c r="E15" s="4818">
        <f t="shared" si="0"/>
        <v>56.741916991799769</v>
      </c>
    </row>
    <row r="16" spans="1:5">
      <c r="A16" s="4816" t="s">
        <v>8365</v>
      </c>
      <c r="B16" s="8846"/>
      <c r="C16" s="4817" t="s">
        <v>944</v>
      </c>
      <c r="D16" s="4335">
        <v>78.188742986323149</v>
      </c>
      <c r="E16" s="4818">
        <f t="shared" si="0"/>
        <v>78.188742986323149</v>
      </c>
    </row>
    <row r="17" spans="1:5">
      <c r="A17" s="4816" t="s">
        <v>8366</v>
      </c>
      <c r="B17" s="8846"/>
      <c r="C17" s="4817" t="s">
        <v>1180</v>
      </c>
      <c r="D17" s="4335">
        <v>116.81689740154586</v>
      </c>
      <c r="E17" s="4818">
        <f t="shared" si="0"/>
        <v>116.81689740154586</v>
      </c>
    </row>
    <row r="18" spans="1:5">
      <c r="A18" s="4816" t="s">
        <v>8367</v>
      </c>
      <c r="B18" s="8846"/>
      <c r="C18" s="4369" t="s">
        <v>1171</v>
      </c>
      <c r="D18" s="4335">
        <v>155.43328608609497</v>
      </c>
      <c r="E18" s="4818">
        <f t="shared" si="0"/>
        <v>155.43328608609497</v>
      </c>
    </row>
    <row r="19" spans="1:5">
      <c r="A19" s="4816" t="s">
        <v>8368</v>
      </c>
      <c r="B19" s="8846"/>
      <c r="C19" s="4369" t="s">
        <v>4915</v>
      </c>
      <c r="D19" s="4335">
        <v>230.11500092237034</v>
      </c>
      <c r="E19" s="4818">
        <f t="shared" si="0"/>
        <v>230.11500092237034</v>
      </c>
    </row>
    <row r="20" spans="1:5">
      <c r="A20" s="4816" t="s">
        <v>8369</v>
      </c>
      <c r="B20" s="8846" t="s">
        <v>8370</v>
      </c>
      <c r="C20" s="4817" t="s">
        <v>1182</v>
      </c>
      <c r="D20" s="4335">
        <v>67.638244209495781</v>
      </c>
      <c r="E20" s="4818">
        <f t="shared" si="0"/>
        <v>67.638244209495781</v>
      </c>
    </row>
    <row r="21" spans="1:5">
      <c r="A21" s="4816" t="s">
        <v>8371</v>
      </c>
      <c r="B21" s="8846"/>
      <c r="C21" s="4817" t="s">
        <v>1175</v>
      </c>
      <c r="D21" s="4335">
        <v>81.3600276075083</v>
      </c>
      <c r="E21" s="4818">
        <f t="shared" si="0"/>
        <v>81.3600276075083</v>
      </c>
    </row>
    <row r="22" spans="1:5">
      <c r="A22" s="4816" t="s">
        <v>8372</v>
      </c>
      <c r="B22" s="8846"/>
      <c r="C22" s="4817" t="s">
        <v>944</v>
      </c>
      <c r="D22" s="4335">
        <v>91.243241373279346</v>
      </c>
      <c r="E22" s="4818">
        <f t="shared" si="0"/>
        <v>91.243241373279346</v>
      </c>
    </row>
    <row r="23" spans="1:5">
      <c r="A23" s="4816" t="s">
        <v>8373</v>
      </c>
      <c r="B23" s="8846"/>
      <c r="C23" s="4817" t="s">
        <v>1180</v>
      </c>
      <c r="D23" s="4335">
        <v>121.55470502097907</v>
      </c>
      <c r="E23" s="4818">
        <f t="shared" si="0"/>
        <v>121.55470502097907</v>
      </c>
    </row>
    <row r="24" spans="1:5">
      <c r="A24" s="4816" t="s">
        <v>8374</v>
      </c>
      <c r="B24" s="8846"/>
      <c r="C24" s="4369" t="s">
        <v>1171</v>
      </c>
      <c r="D24" s="4335">
        <v>177.98609076393083</v>
      </c>
      <c r="E24" s="4818">
        <f t="shared" si="0"/>
        <v>177.98609076393083</v>
      </c>
    </row>
    <row r="25" spans="1:5">
      <c r="A25" s="4816" t="s">
        <v>8375</v>
      </c>
      <c r="B25" s="8846"/>
      <c r="C25" s="4369" t="s">
        <v>4915</v>
      </c>
      <c r="D25" s="4335">
        <v>253.08086678778068</v>
      </c>
      <c r="E25" s="4818">
        <f t="shared" si="0"/>
        <v>253.08086678778068</v>
      </c>
    </row>
    <row r="26" spans="1:5">
      <c r="A26" s="4816" t="s">
        <v>8376</v>
      </c>
      <c r="B26" s="8847" t="s">
        <v>8377</v>
      </c>
      <c r="C26" s="4817" t="s">
        <v>1182</v>
      </c>
      <c r="D26" s="4335">
        <v>213.0569822389258</v>
      </c>
      <c r="E26" s="4818">
        <f t="shared" si="0"/>
        <v>213.0569822389258</v>
      </c>
    </row>
    <row r="27" spans="1:5">
      <c r="A27" s="4816" t="s">
        <v>8378</v>
      </c>
      <c r="B27" s="8848"/>
      <c r="C27" s="4817" t="s">
        <v>1175</v>
      </c>
      <c r="D27" s="4335">
        <v>216.07906709337868</v>
      </c>
      <c r="E27" s="4818">
        <f t="shared" si="0"/>
        <v>216.07906709337868</v>
      </c>
    </row>
    <row r="28" spans="1:5">
      <c r="A28" s="4816" t="s">
        <v>8379</v>
      </c>
      <c r="B28" s="8848"/>
      <c r="C28" s="4817" t="s">
        <v>944</v>
      </c>
      <c r="D28" s="4335">
        <v>279.54284903688847</v>
      </c>
      <c r="E28" s="4818">
        <f t="shared" si="0"/>
        <v>279.54284903688847</v>
      </c>
    </row>
    <row r="29" spans="1:5">
      <c r="A29" s="4816" t="s">
        <v>8380</v>
      </c>
      <c r="B29" s="8848"/>
      <c r="C29" s="4817" t="s">
        <v>1180</v>
      </c>
      <c r="D29" s="4335">
        <v>302.12214016372911</v>
      </c>
      <c r="E29" s="4818">
        <f t="shared" si="0"/>
        <v>302.12214016372911</v>
      </c>
    </row>
    <row r="30" spans="1:5">
      <c r="A30" s="4816" t="s">
        <v>8381</v>
      </c>
      <c r="B30" s="8848"/>
      <c r="C30" s="4369" t="s">
        <v>1171</v>
      </c>
      <c r="D30" s="4335">
        <v>349.05080068930397</v>
      </c>
      <c r="E30" s="4818">
        <f t="shared" si="0"/>
        <v>349.05080068930397</v>
      </c>
    </row>
    <row r="31" spans="1:5">
      <c r="A31" s="4816" t="s">
        <v>8382</v>
      </c>
      <c r="B31" s="8848"/>
      <c r="C31" s="4369" t="s">
        <v>4915</v>
      </c>
      <c r="D31" s="4335">
        <v>383.80477651551178</v>
      </c>
      <c r="E31" s="4818">
        <f t="shared" si="0"/>
        <v>383.80477651551178</v>
      </c>
    </row>
    <row r="32" spans="1:5">
      <c r="A32" s="4816" t="s">
        <v>8383</v>
      </c>
      <c r="B32" s="8848"/>
      <c r="C32" s="4817" t="s">
        <v>1182</v>
      </c>
      <c r="D32" s="4335">
        <v>213.0569822389258</v>
      </c>
      <c r="E32" s="4818">
        <f t="shared" si="0"/>
        <v>213.0569822389258</v>
      </c>
    </row>
    <row r="33" spans="1:5">
      <c r="A33" s="4816" t="s">
        <v>8384</v>
      </c>
      <c r="B33" s="8848"/>
      <c r="C33" s="4817" t="s">
        <v>1175</v>
      </c>
      <c r="D33" s="4335">
        <v>216.07906709337868</v>
      </c>
      <c r="E33" s="4818">
        <f t="shared" si="0"/>
        <v>216.07906709337868</v>
      </c>
    </row>
    <row r="34" spans="1:5">
      <c r="A34" s="4819" t="s">
        <v>8385</v>
      </c>
      <c r="B34" s="8848"/>
      <c r="C34" s="4820" t="s">
        <v>944</v>
      </c>
      <c r="D34" s="4335">
        <v>279.54284903688847</v>
      </c>
      <c r="E34" s="4818">
        <f t="shared" si="0"/>
        <v>279.54284903688847</v>
      </c>
    </row>
    <row r="35" spans="1:5" ht="30" customHeight="1">
      <c r="A35" s="4257" t="s">
        <v>8442</v>
      </c>
      <c r="B35" s="8855" t="s">
        <v>19725</v>
      </c>
      <c r="C35" s="4369" t="s">
        <v>1182</v>
      </c>
      <c r="D35" s="4335">
        <v>213.0569822389258</v>
      </c>
      <c r="E35" s="4378">
        <f t="shared" si="0"/>
        <v>213.0569822389258</v>
      </c>
    </row>
    <row r="36" spans="1:5" ht="30" customHeight="1">
      <c r="A36" s="4256" t="s">
        <v>8444</v>
      </c>
      <c r="B36" s="8855"/>
      <c r="C36" s="4369" t="s">
        <v>1175</v>
      </c>
      <c r="D36" s="4335">
        <v>216.07906709337868</v>
      </c>
      <c r="E36" s="4378">
        <f t="shared" si="0"/>
        <v>216.07906709337868</v>
      </c>
    </row>
    <row r="37" spans="1:5" ht="30" customHeight="1">
      <c r="A37" s="4256" t="s">
        <v>8566</v>
      </c>
      <c r="B37" s="8855"/>
      <c r="C37" s="4369" t="s">
        <v>944</v>
      </c>
      <c r="D37" s="4335">
        <v>279.54284903688847</v>
      </c>
      <c r="E37" s="4378">
        <f t="shared" si="0"/>
        <v>279.54284903688847</v>
      </c>
    </row>
    <row r="38" spans="1:5" ht="30" customHeight="1">
      <c r="A38" s="4256" t="s">
        <v>19727</v>
      </c>
      <c r="B38" s="8855" t="s">
        <v>19732</v>
      </c>
      <c r="C38" s="4369" t="s">
        <v>1182</v>
      </c>
      <c r="D38" s="4335">
        <v>213.0569822389258</v>
      </c>
      <c r="E38" s="4378">
        <f t="shared" si="0"/>
        <v>213.0569822389258</v>
      </c>
    </row>
    <row r="39" spans="1:5" ht="30" customHeight="1">
      <c r="A39" s="4256" t="s">
        <v>19728</v>
      </c>
      <c r="B39" s="8855" t="s">
        <v>19729</v>
      </c>
      <c r="C39" s="4369" t="s">
        <v>1175</v>
      </c>
      <c r="D39" s="4335">
        <v>216.07906709337868</v>
      </c>
      <c r="E39" s="4378">
        <f t="shared" si="0"/>
        <v>216.07906709337868</v>
      </c>
    </row>
    <row r="40" spans="1:5" ht="30" customHeight="1">
      <c r="A40" s="4256" t="s">
        <v>19730</v>
      </c>
      <c r="B40" s="8855" t="s">
        <v>19731</v>
      </c>
      <c r="C40" s="4369" t="s">
        <v>944</v>
      </c>
      <c r="D40" s="4335">
        <v>279.54284903688847</v>
      </c>
      <c r="E40" s="4378">
        <f t="shared" si="0"/>
        <v>279.54284903688847</v>
      </c>
    </row>
    <row r="41" spans="1:5">
      <c r="A41" s="4816" t="s">
        <v>9156</v>
      </c>
      <c r="B41" s="8858" t="s">
        <v>9165</v>
      </c>
      <c r="C41" s="4369" t="s">
        <v>1182</v>
      </c>
      <c r="D41" s="4335">
        <v>273.28281612409336</v>
      </c>
      <c r="E41" s="4818">
        <f t="shared" si="0"/>
        <v>273.28281612409336</v>
      </c>
    </row>
    <row r="42" spans="1:5">
      <c r="A42" s="4816" t="s">
        <v>9157</v>
      </c>
      <c r="B42" s="8858"/>
      <c r="C42" s="4369" t="s">
        <v>1175</v>
      </c>
      <c r="D42" s="4335">
        <v>299.92033548405624</v>
      </c>
      <c r="E42" s="4818">
        <f t="shared" si="0"/>
        <v>299.92033548405624</v>
      </c>
    </row>
    <row r="43" spans="1:5">
      <c r="A43" s="4816" t="s">
        <v>9158</v>
      </c>
      <c r="B43" s="8858"/>
      <c r="C43" s="4369" t="s">
        <v>944</v>
      </c>
      <c r="D43" s="4335">
        <v>344.38815548529107</v>
      </c>
      <c r="E43" s="4818">
        <f t="shared" si="0"/>
        <v>344.38815548529107</v>
      </c>
    </row>
    <row r="44" spans="1:5">
      <c r="A44" s="4816" t="s">
        <v>9159</v>
      </c>
      <c r="B44" s="8858" t="s">
        <v>9166</v>
      </c>
      <c r="C44" s="4369" t="s">
        <v>1182</v>
      </c>
      <c r="D44" s="4335">
        <v>273.28281612409336</v>
      </c>
      <c r="E44" s="4818">
        <f t="shared" si="0"/>
        <v>273.28281612409336</v>
      </c>
    </row>
    <row r="45" spans="1:5">
      <c r="A45" s="4816" t="s">
        <v>9160</v>
      </c>
      <c r="B45" s="8858"/>
      <c r="C45" s="4369" t="s">
        <v>1175</v>
      </c>
      <c r="D45" s="4335">
        <v>299.92033548405624</v>
      </c>
      <c r="E45" s="4818">
        <f t="shared" si="0"/>
        <v>299.92033548405624</v>
      </c>
    </row>
    <row r="46" spans="1:5">
      <c r="A46" s="4816" t="s">
        <v>9161</v>
      </c>
      <c r="B46" s="8858"/>
      <c r="C46" s="4369" t="s">
        <v>944</v>
      </c>
      <c r="D46" s="4335">
        <v>344.38815548529107</v>
      </c>
      <c r="E46" s="4818">
        <f t="shared" si="0"/>
        <v>344.38815548529107</v>
      </c>
    </row>
    <row r="47" spans="1:5">
      <c r="A47" s="4816" t="s">
        <v>9162</v>
      </c>
      <c r="B47" s="8858"/>
      <c r="C47" s="4369" t="s">
        <v>1180</v>
      </c>
      <c r="D47" s="4335">
        <v>512.58876395598099</v>
      </c>
      <c r="E47" s="4818">
        <f t="shared" si="0"/>
        <v>512.58876395598099</v>
      </c>
    </row>
    <row r="48" spans="1:5">
      <c r="A48" s="4816" t="s">
        <v>9163</v>
      </c>
      <c r="B48" s="8858"/>
      <c r="C48" s="4369" t="s">
        <v>1171</v>
      </c>
      <c r="D48" s="4335">
        <v>529.29657593702734</v>
      </c>
      <c r="E48" s="4818">
        <f t="shared" si="0"/>
        <v>529.29657593702734</v>
      </c>
    </row>
    <row r="49" spans="1:5">
      <c r="A49" s="4816" t="s">
        <v>9164</v>
      </c>
      <c r="B49" s="8858"/>
      <c r="C49" s="4369" t="s">
        <v>4915</v>
      </c>
      <c r="D49" s="4335">
        <v>585.03245518129359</v>
      </c>
      <c r="E49" s="4818">
        <f t="shared" si="0"/>
        <v>585.03245518129359</v>
      </c>
    </row>
    <row r="50" spans="1:5">
      <c r="A50" s="4816" t="s">
        <v>8386</v>
      </c>
      <c r="B50" s="8846" t="s">
        <v>8387</v>
      </c>
      <c r="C50" s="4817" t="s">
        <v>1182</v>
      </c>
      <c r="D50" s="4335">
        <v>54.008973613150189</v>
      </c>
      <c r="E50" s="4818">
        <f t="shared" si="0"/>
        <v>54.008973613150189</v>
      </c>
    </row>
    <row r="51" spans="1:5">
      <c r="A51" s="4816" t="s">
        <v>8388</v>
      </c>
      <c r="B51" s="8846"/>
      <c r="C51" s="4817" t="s">
        <v>1175</v>
      </c>
      <c r="D51" s="4335">
        <v>57.376439593826206</v>
      </c>
      <c r="E51" s="4818">
        <f t="shared" si="0"/>
        <v>57.376439593826206</v>
      </c>
    </row>
    <row r="52" spans="1:5">
      <c r="A52" s="4816" t="s">
        <v>8389</v>
      </c>
      <c r="B52" s="8846"/>
      <c r="C52" s="4817" t="s">
        <v>944</v>
      </c>
      <c r="D52" s="4335">
        <v>63.377436661954015</v>
      </c>
      <c r="E52" s="4818">
        <f t="shared" si="0"/>
        <v>63.377436661954015</v>
      </c>
    </row>
    <row r="53" spans="1:5">
      <c r="A53" s="4816" t="s">
        <v>8390</v>
      </c>
      <c r="B53" s="8846"/>
      <c r="C53" s="4817" t="s">
        <v>1180</v>
      </c>
      <c r="D53" s="4335">
        <v>97.699686080382804</v>
      </c>
      <c r="E53" s="4818">
        <f t="shared" si="0"/>
        <v>97.699686080382804</v>
      </c>
    </row>
    <row r="54" spans="1:5">
      <c r="A54" s="4816" t="s">
        <v>8391</v>
      </c>
      <c r="B54" s="8846"/>
      <c r="C54" s="4369" t="s">
        <v>1171</v>
      </c>
      <c r="D54" s="4335">
        <v>123.12837149856459</v>
      </c>
      <c r="E54" s="4818">
        <f t="shared" si="0"/>
        <v>123.12837149856459</v>
      </c>
    </row>
    <row r="55" spans="1:5">
      <c r="A55" s="4816" t="s">
        <v>8392</v>
      </c>
      <c r="B55" s="8846"/>
      <c r="C55" s="4369" t="s">
        <v>4915</v>
      </c>
      <c r="D55" s="4335">
        <v>153.56508324698257</v>
      </c>
      <c r="E55" s="4818">
        <f t="shared" si="0"/>
        <v>153.56508324698257</v>
      </c>
    </row>
    <row r="56" spans="1:5">
      <c r="A56" s="4821" t="s">
        <v>8393</v>
      </c>
      <c r="B56" s="8847" t="s">
        <v>8394</v>
      </c>
      <c r="C56" s="4817" t="s">
        <v>1182</v>
      </c>
      <c r="D56" s="4335">
        <v>56.46981413749036</v>
      </c>
      <c r="E56" s="4818">
        <f t="shared" si="0"/>
        <v>56.46981413749036</v>
      </c>
    </row>
    <row r="57" spans="1:5">
      <c r="A57" s="4821" t="s">
        <v>8395</v>
      </c>
      <c r="B57" s="8848"/>
      <c r="C57" s="4817" t="s">
        <v>1175</v>
      </c>
      <c r="D57" s="4335">
        <v>61.477840467726516</v>
      </c>
      <c r="E57" s="4818">
        <f t="shared" si="0"/>
        <v>61.477840467726516</v>
      </c>
    </row>
    <row r="58" spans="1:5">
      <c r="A58" s="4821" t="s">
        <v>8396</v>
      </c>
      <c r="B58" s="8848"/>
      <c r="C58" s="4817" t="s">
        <v>944</v>
      </c>
      <c r="D58" s="4335">
        <v>67.522010176632222</v>
      </c>
      <c r="E58" s="4818">
        <f t="shared" si="0"/>
        <v>67.522010176632222</v>
      </c>
    </row>
    <row r="59" spans="1:5">
      <c r="A59" s="4821" t="s">
        <v>8397</v>
      </c>
      <c r="B59" s="8848"/>
      <c r="C59" s="4817" t="s">
        <v>1180</v>
      </c>
      <c r="D59" s="4335">
        <v>100.11735396394509</v>
      </c>
      <c r="E59" s="4818">
        <f t="shared" si="0"/>
        <v>100.11735396394509</v>
      </c>
    </row>
    <row r="60" spans="1:5">
      <c r="A60" s="4821" t="s">
        <v>8398</v>
      </c>
      <c r="B60" s="8848"/>
      <c r="C60" s="4369" t="s">
        <v>1171</v>
      </c>
      <c r="D60" s="4335">
        <v>114.88239710998613</v>
      </c>
      <c r="E60" s="4818">
        <f t="shared" si="0"/>
        <v>114.88239710998613</v>
      </c>
    </row>
    <row r="61" spans="1:5">
      <c r="A61" s="4821" t="s">
        <v>8399</v>
      </c>
      <c r="B61" s="8849"/>
      <c r="C61" s="4369" t="s">
        <v>4915</v>
      </c>
      <c r="D61" s="4335">
        <v>176.79196398549169</v>
      </c>
      <c r="E61" s="4818">
        <f t="shared" si="0"/>
        <v>176.79196398549169</v>
      </c>
    </row>
    <row r="62" spans="1:5">
      <c r="A62" s="4816" t="s">
        <v>8400</v>
      </c>
      <c r="B62" s="8846" t="s">
        <v>8401</v>
      </c>
      <c r="C62" s="4817" t="s">
        <v>1182</v>
      </c>
      <c r="D62" s="4335">
        <v>40.617762392372342</v>
      </c>
      <c r="E62" s="4818">
        <f t="shared" si="0"/>
        <v>40.617762392372342</v>
      </c>
    </row>
    <row r="63" spans="1:5">
      <c r="A63" s="4816" t="s">
        <v>8402</v>
      </c>
      <c r="B63" s="8846"/>
      <c r="C63" s="4817" t="s">
        <v>1175</v>
      </c>
      <c r="D63" s="4335">
        <v>52.931207883985209</v>
      </c>
      <c r="E63" s="4818">
        <f t="shared" si="0"/>
        <v>52.931207883985209</v>
      </c>
    </row>
    <row r="64" spans="1:5">
      <c r="A64" s="4816" t="s">
        <v>8403</v>
      </c>
      <c r="B64" s="8846"/>
      <c r="C64" s="4817" t="s">
        <v>944</v>
      </c>
      <c r="D64" s="4335">
        <v>63.417803081081374</v>
      </c>
      <c r="E64" s="4818">
        <f t="shared" si="0"/>
        <v>63.417803081081374</v>
      </c>
    </row>
    <row r="65" spans="1:5">
      <c r="A65" s="4816" t="s">
        <v>8404</v>
      </c>
      <c r="B65" s="8846"/>
      <c r="C65" s="4817" t="s">
        <v>1180</v>
      </c>
      <c r="D65" s="4335">
        <v>92.623682464849068</v>
      </c>
      <c r="E65" s="4818">
        <f t="shared" si="0"/>
        <v>92.623682464849068</v>
      </c>
    </row>
    <row r="66" spans="1:5">
      <c r="A66" s="4816" t="s">
        <v>8405</v>
      </c>
      <c r="B66" s="8846"/>
      <c r="C66" s="4369" t="s">
        <v>1171</v>
      </c>
      <c r="D66" s="4335">
        <v>124.10719338463768</v>
      </c>
      <c r="E66" s="4818">
        <f t="shared" si="0"/>
        <v>124.10719338463768</v>
      </c>
    </row>
    <row r="67" spans="1:5">
      <c r="A67" s="4819" t="s">
        <v>8406</v>
      </c>
      <c r="B67" s="8847"/>
      <c r="C67" s="4822" t="s">
        <v>4915</v>
      </c>
      <c r="D67" s="4335">
        <v>188.11812967822451</v>
      </c>
      <c r="E67" s="4818">
        <f t="shared" si="0"/>
        <v>188.11812967822451</v>
      </c>
    </row>
    <row r="68" spans="1:5" ht="15.75" customHeight="1">
      <c r="A68" s="4816" t="s">
        <v>8407</v>
      </c>
      <c r="B68" s="8846" t="s">
        <v>8408</v>
      </c>
      <c r="C68" s="4822" t="s">
        <v>8409</v>
      </c>
      <c r="D68" s="4335">
        <v>229.34653540205008</v>
      </c>
      <c r="E68" s="4818">
        <f t="shared" si="0"/>
        <v>229.34653540205008</v>
      </c>
    </row>
    <row r="69" spans="1:5">
      <c r="A69" s="4816" t="s">
        <v>8410</v>
      </c>
      <c r="B69" s="8846"/>
      <c r="C69" s="4822" t="s">
        <v>8411</v>
      </c>
      <c r="D69" s="4335">
        <v>259.71688191609223</v>
      </c>
      <c r="E69" s="4818">
        <f t="shared" si="0"/>
        <v>259.71688191609223</v>
      </c>
    </row>
    <row r="70" spans="1:5">
      <c r="A70" s="4816" t="s">
        <v>8412</v>
      </c>
      <c r="B70" s="8846"/>
      <c r="C70" s="4822" t="s">
        <v>8413</v>
      </c>
      <c r="D70" s="4335">
        <v>291.05111832316237</v>
      </c>
      <c r="E70" s="4818">
        <f t="shared" si="0"/>
        <v>291.05111832316237</v>
      </c>
    </row>
    <row r="71" spans="1:5">
      <c r="A71" s="4816" t="s">
        <v>8414</v>
      </c>
      <c r="B71" s="8846"/>
      <c r="C71" s="4822" t="s">
        <v>8415</v>
      </c>
      <c r="D71" s="4335">
        <v>348.0868676264335</v>
      </c>
      <c r="E71" s="4818">
        <f t="shared" si="0"/>
        <v>348.0868676264335</v>
      </c>
    </row>
    <row r="72" spans="1:5" ht="15.75" customHeight="1">
      <c r="A72" s="4816" t="s">
        <v>8416</v>
      </c>
      <c r="B72" s="8847" t="s">
        <v>8417</v>
      </c>
      <c r="C72" s="4822" t="s">
        <v>8418</v>
      </c>
      <c r="D72" s="4335">
        <v>417.29842038334812</v>
      </c>
      <c r="E72" s="4818">
        <f t="shared" si="0"/>
        <v>417.29842038334812</v>
      </c>
    </row>
    <row r="73" spans="1:5">
      <c r="A73" s="4816" t="s">
        <v>8419</v>
      </c>
      <c r="B73" s="8848"/>
      <c r="C73" s="4822" t="s">
        <v>8420</v>
      </c>
      <c r="D73" s="4335">
        <v>425.24696172398336</v>
      </c>
      <c r="E73" s="4818">
        <f t="shared" si="0"/>
        <v>425.24696172398336</v>
      </c>
    </row>
    <row r="74" spans="1:5">
      <c r="A74" s="4816" t="s">
        <v>8421</v>
      </c>
      <c r="B74" s="8848"/>
      <c r="C74" s="4822" t="s">
        <v>2055</v>
      </c>
      <c r="D74" s="4335">
        <v>485.80286376793089</v>
      </c>
      <c r="E74" s="4818">
        <f t="shared" si="0"/>
        <v>485.80286376793089</v>
      </c>
    </row>
    <row r="75" spans="1:5">
      <c r="A75" s="4816" t="s">
        <v>8422</v>
      </c>
      <c r="B75" s="8848"/>
      <c r="C75" s="4822" t="s">
        <v>8423</v>
      </c>
      <c r="D75" s="4335">
        <v>611.76110959014704</v>
      </c>
      <c r="E75" s="4818">
        <f t="shared" si="0"/>
        <v>611.76110959014704</v>
      </c>
    </row>
    <row r="76" spans="1:5">
      <c r="A76" s="4816" t="s">
        <v>8424</v>
      </c>
      <c r="B76" s="8848"/>
      <c r="C76" s="4822" t="s">
        <v>1428</v>
      </c>
      <c r="D76" s="4335">
        <v>871.62737225682599</v>
      </c>
      <c r="E76" s="4818">
        <f t="shared" si="0"/>
        <v>871.62737225682599</v>
      </c>
    </row>
    <row r="77" spans="1:5">
      <c r="A77" s="4816" t="s">
        <v>8425</v>
      </c>
      <c r="B77" s="8848"/>
      <c r="C77" s="4822" t="s">
        <v>8426</v>
      </c>
      <c r="D77" s="4335">
        <v>1218.3928397286741</v>
      </c>
      <c r="E77" s="4818">
        <f t="shared" si="0"/>
        <v>1218.3928397286741</v>
      </c>
    </row>
    <row r="78" spans="1:5">
      <c r="A78" s="4816" t="s">
        <v>8427</v>
      </c>
      <c r="B78" s="8849"/>
      <c r="C78" s="4822" t="s">
        <v>8428</v>
      </c>
      <c r="D78" s="4335">
        <v>1568.3555470015647</v>
      </c>
      <c r="E78" s="4818">
        <f t="shared" ref="E78:E107" si="1">D78-D78*$B$5/100</f>
        <v>1568.3555470015647</v>
      </c>
    </row>
    <row r="79" spans="1:5">
      <c r="A79" s="4823" t="s">
        <v>9144</v>
      </c>
      <c r="B79" s="8850" t="s">
        <v>9154</v>
      </c>
      <c r="C79" s="4824" t="s">
        <v>2055</v>
      </c>
      <c r="D79" s="4335">
        <v>3908.0072487391749</v>
      </c>
      <c r="E79" s="4818">
        <f t="shared" si="1"/>
        <v>3908.0072487391749</v>
      </c>
    </row>
    <row r="80" spans="1:5">
      <c r="A80" s="4823" t="s">
        <v>9145</v>
      </c>
      <c r="B80" s="8851"/>
      <c r="C80" s="4824" t="s">
        <v>8423</v>
      </c>
      <c r="D80" s="4335">
        <v>5775.9241043628426</v>
      </c>
      <c r="E80" s="4818">
        <f t="shared" si="1"/>
        <v>5775.9241043628426</v>
      </c>
    </row>
    <row r="81" spans="1:5">
      <c r="A81" s="4823" t="s">
        <v>9146</v>
      </c>
      <c r="B81" s="8851"/>
      <c r="C81" s="4824" t="s">
        <v>1428</v>
      </c>
      <c r="D81" s="4335">
        <v>7705.2883158374452</v>
      </c>
      <c r="E81" s="4818">
        <f t="shared" si="1"/>
        <v>7705.2883158374452</v>
      </c>
    </row>
    <row r="82" spans="1:5">
      <c r="A82" s="4823" t="s">
        <v>9147</v>
      </c>
      <c r="B82" s="8851"/>
      <c r="C82" s="4824" t="s">
        <v>8426</v>
      </c>
      <c r="D82" s="4335">
        <v>11122.792436823656</v>
      </c>
      <c r="E82" s="4818">
        <f t="shared" si="1"/>
        <v>11122.792436823656</v>
      </c>
    </row>
    <row r="83" spans="1:5">
      <c r="A83" s="4823" t="s">
        <v>9148</v>
      </c>
      <c r="B83" s="8852"/>
      <c r="C83" s="4824" t="s">
        <v>8428</v>
      </c>
      <c r="D83" s="4335">
        <v>18188.020523841922</v>
      </c>
      <c r="E83" s="4818">
        <f t="shared" si="1"/>
        <v>18188.020523841922</v>
      </c>
    </row>
    <row r="84" spans="1:5">
      <c r="A84" s="4823" t="s">
        <v>9149</v>
      </c>
      <c r="B84" s="8853" t="s">
        <v>9155</v>
      </c>
      <c r="C84" s="4824" t="s">
        <v>2055</v>
      </c>
      <c r="D84" s="4335">
        <v>3908.0072487391749</v>
      </c>
      <c r="E84" s="4818">
        <f t="shared" si="1"/>
        <v>3908.0072487391749</v>
      </c>
    </row>
    <row r="85" spans="1:5">
      <c r="A85" s="4823" t="s">
        <v>9150</v>
      </c>
      <c r="B85" s="8854"/>
      <c r="C85" s="4824" t="s">
        <v>8423</v>
      </c>
      <c r="D85" s="4335">
        <v>5775.9241043628426</v>
      </c>
      <c r="E85" s="4818">
        <f t="shared" si="1"/>
        <v>5775.9241043628426</v>
      </c>
    </row>
    <row r="86" spans="1:5">
      <c r="A86" s="4823" t="s">
        <v>9151</v>
      </c>
      <c r="B86" s="8854"/>
      <c r="C86" s="4824" t="s">
        <v>1428</v>
      </c>
      <c r="D86" s="4335">
        <v>7705.2883158374452</v>
      </c>
      <c r="E86" s="4818">
        <f t="shared" si="1"/>
        <v>7705.2883158374452</v>
      </c>
    </row>
    <row r="87" spans="1:5">
      <c r="A87" s="4823" t="s">
        <v>9152</v>
      </c>
      <c r="B87" s="8854"/>
      <c r="C87" s="4824" t="s">
        <v>8426</v>
      </c>
      <c r="D87" s="4335">
        <v>11122.792436823656</v>
      </c>
      <c r="E87" s="4818">
        <f t="shared" si="1"/>
        <v>11122.792436823656</v>
      </c>
    </row>
    <row r="88" spans="1:5">
      <c r="A88" s="4823" t="s">
        <v>9153</v>
      </c>
      <c r="B88" s="7241"/>
      <c r="C88" s="4824" t="s">
        <v>8428</v>
      </c>
      <c r="D88" s="4335">
        <v>18188.020523841922</v>
      </c>
      <c r="E88" s="4818">
        <f t="shared" si="1"/>
        <v>18188.020523841922</v>
      </c>
    </row>
    <row r="89" spans="1:5">
      <c r="A89" s="4816" t="s">
        <v>8429</v>
      </c>
      <c r="B89" s="4816" t="s">
        <v>8430</v>
      </c>
      <c r="C89" s="4822" t="s">
        <v>8431</v>
      </c>
      <c r="D89" s="4335">
        <v>20.560614352005899</v>
      </c>
      <c r="E89" s="4818">
        <f t="shared" si="1"/>
        <v>20.560614352005899</v>
      </c>
    </row>
    <row r="90" spans="1:5">
      <c r="A90" s="4816"/>
      <c r="B90" s="4816"/>
      <c r="C90" s="4822"/>
      <c r="D90" s="4399"/>
      <c r="E90" s="4818"/>
    </row>
    <row r="91" spans="1:5">
      <c r="A91" s="4816" t="s">
        <v>8432</v>
      </c>
      <c r="B91" s="4816" t="s">
        <v>8433</v>
      </c>
      <c r="C91" s="4822" t="s">
        <v>1726</v>
      </c>
      <c r="D91" s="4335">
        <v>110.96554741479575</v>
      </c>
      <c r="E91" s="4818">
        <f t="shared" si="1"/>
        <v>110.96554741479575</v>
      </c>
    </row>
    <row r="92" spans="1:5">
      <c r="A92" s="4816"/>
      <c r="B92" s="4816"/>
      <c r="C92" s="4822"/>
      <c r="D92" s="4399"/>
      <c r="E92" s="4818"/>
    </row>
    <row r="93" spans="1:5">
      <c r="A93" s="4816" t="s">
        <v>8434</v>
      </c>
      <c r="B93" s="4816" t="s">
        <v>8435</v>
      </c>
      <c r="C93" s="4825"/>
      <c r="D93" s="4335">
        <v>7.6630631921052652</v>
      </c>
      <c r="E93" s="4818">
        <f t="shared" si="1"/>
        <v>7.6630631921052652</v>
      </c>
    </row>
    <row r="94" spans="1:5">
      <c r="A94" s="4816"/>
      <c r="B94" s="4816"/>
      <c r="C94" s="4825"/>
      <c r="D94" s="4399"/>
      <c r="E94" s="4818"/>
    </row>
    <row r="95" spans="1:5">
      <c r="A95" s="4816" t="s">
        <v>8436</v>
      </c>
      <c r="B95" s="4816" t="s">
        <v>8437</v>
      </c>
      <c r="C95" s="4825"/>
      <c r="D95" s="4335">
        <v>13.236447007729115</v>
      </c>
      <c r="E95" s="4818">
        <f t="shared" si="1"/>
        <v>13.236447007729115</v>
      </c>
    </row>
    <row r="96" spans="1:5">
      <c r="A96" s="4816"/>
      <c r="B96" s="4816"/>
      <c r="C96" s="4825"/>
      <c r="D96" s="4399"/>
      <c r="E96" s="4818"/>
    </row>
    <row r="97" spans="1:5">
      <c r="A97" s="4816" t="s">
        <v>8438</v>
      </c>
      <c r="B97" s="4816" t="s">
        <v>8439</v>
      </c>
      <c r="C97" s="4825"/>
      <c r="D97" s="4335">
        <v>15.442521509017302</v>
      </c>
      <c r="E97" s="4818">
        <f t="shared" si="1"/>
        <v>15.442521509017302</v>
      </c>
    </row>
    <row r="98" spans="1:5">
      <c r="A98" s="4816"/>
      <c r="B98" s="4816"/>
      <c r="C98" s="4825"/>
      <c r="D98" s="4399"/>
      <c r="E98" s="4818"/>
    </row>
    <row r="99" spans="1:5">
      <c r="A99" s="4816" t="s">
        <v>8440</v>
      </c>
      <c r="B99" s="4816" t="s">
        <v>8441</v>
      </c>
      <c r="C99" s="4825"/>
      <c r="D99" s="4335">
        <v>26.482887203684214</v>
      </c>
      <c r="E99" s="4818">
        <f t="shared" si="1"/>
        <v>26.482887203684214</v>
      </c>
    </row>
    <row r="100" spans="1:5">
      <c r="A100" s="4816"/>
      <c r="B100" s="4816"/>
      <c r="C100" s="4825"/>
      <c r="D100" s="4399"/>
      <c r="E100" s="4818"/>
    </row>
    <row r="101" spans="1:5">
      <c r="A101" s="4816" t="s">
        <v>8442</v>
      </c>
      <c r="B101" s="4816" t="s">
        <v>8443</v>
      </c>
      <c r="C101" s="4825"/>
      <c r="D101" s="4335">
        <v>213.0569822389258</v>
      </c>
      <c r="E101" s="4818">
        <f t="shared" si="1"/>
        <v>213.0569822389258</v>
      </c>
    </row>
    <row r="102" spans="1:5">
      <c r="A102" s="4816"/>
      <c r="B102" s="4816"/>
      <c r="C102" s="4825"/>
      <c r="D102" s="4399"/>
      <c r="E102" s="4818"/>
    </row>
    <row r="103" spans="1:5">
      <c r="A103" s="4816" t="s">
        <v>8444</v>
      </c>
      <c r="B103" s="4816" t="s">
        <v>8445</v>
      </c>
      <c r="C103" s="4825"/>
      <c r="D103" s="4335">
        <v>216.07906709337868</v>
      </c>
      <c r="E103" s="4818">
        <f t="shared" si="1"/>
        <v>216.07906709337868</v>
      </c>
    </row>
    <row r="104" spans="1:5">
      <c r="A104" s="4816"/>
      <c r="B104" s="4816"/>
      <c r="C104" s="4825"/>
      <c r="D104" s="4399"/>
      <c r="E104" s="4818"/>
    </row>
    <row r="105" spans="1:5">
      <c r="A105" s="4816" t="s">
        <v>8566</v>
      </c>
      <c r="B105" s="4816" t="s">
        <v>8445</v>
      </c>
      <c r="C105" s="4256"/>
      <c r="D105" s="4335">
        <v>279.54284903688847</v>
      </c>
      <c r="E105" s="4818">
        <f t="shared" si="1"/>
        <v>279.54284903688847</v>
      </c>
    </row>
    <row r="106" spans="1:5">
      <c r="A106" s="4816"/>
      <c r="B106" s="4816"/>
      <c r="C106" s="4256"/>
      <c r="D106" s="4399"/>
      <c r="E106" s="4818"/>
    </row>
    <row r="107" spans="1:5">
      <c r="A107" s="4816" t="s">
        <v>8446</v>
      </c>
      <c r="B107" s="4816" t="s">
        <v>8447</v>
      </c>
      <c r="C107" s="4825"/>
      <c r="D107" s="4335">
        <v>6.576187357894737</v>
      </c>
      <c r="E107" s="4818">
        <f t="shared" si="1"/>
        <v>6.576187357894737</v>
      </c>
    </row>
    <row r="108" spans="1:5">
      <c r="D108" s="488"/>
    </row>
    <row r="109" spans="1:5">
      <c r="D109" s="488"/>
    </row>
    <row r="110" spans="1:5">
      <c r="D110" s="488"/>
    </row>
    <row r="111" spans="1:5">
      <c r="D111" s="488"/>
    </row>
  </sheetData>
  <customSheetViews>
    <customSheetView guid="{76FA2CE7-179E-4731-B7AE-63C5E5E79002}" scale="85" topLeftCell="A41">
      <selection activeCell="Q51" sqref="Q51"/>
      <pageMargins left="0.7" right="0.7" top="0.75" bottom="0.75" header="0.3" footer="0.3"/>
    </customSheetView>
    <customSheetView guid="{24F900A2-7147-4318-9E77-2B71404314A7}" scale="85" topLeftCell="A41">
      <selection activeCell="A72" sqref="A72:H72"/>
      <pageMargins left="0.7" right="0.7" top="0.75" bottom="0.75" header="0.3" footer="0.3"/>
    </customSheetView>
    <customSheetView guid="{A02336A9-D2FB-4D03-950A-00B6EBD6A28C}" scale="85" topLeftCell="A41">
      <selection activeCell="A72" sqref="A72:H72"/>
      <pageMargins left="0.7" right="0.7" top="0.75" bottom="0.75" header="0.3" footer="0.3"/>
    </customSheetView>
    <customSheetView guid="{3E3E5346-F5D1-49F5-AB0E-78170B65853C}" scale="85" topLeftCell="A41">
      <selection activeCell="A72" sqref="A72:H72"/>
      <pageMargins left="0.7" right="0.7" top="0.75" bottom="0.75" header="0.3" footer="0.3"/>
    </customSheetView>
    <customSheetView guid="{D7CF3121-CFC0-4E70-8DCD-811E30042E24}" scale="85" topLeftCell="A41">
      <selection activeCell="A72" sqref="A72:H72"/>
      <pageMargins left="0.7" right="0.7" top="0.75" bottom="0.75" header="0.3" footer="0.3"/>
    </customSheetView>
    <customSheetView guid="{A76FD505-AF56-4CD8-967A-59C705AF567C}" scale="85" topLeftCell="A41">
      <selection activeCell="A72" sqref="A72:H72"/>
      <pageMargins left="0.7" right="0.7" top="0.75" bottom="0.75" header="0.3" footer="0.3"/>
    </customSheetView>
    <customSheetView guid="{C23E91BF-4A86-4D00-A577-1A263DDCB8BC}" scale="85" topLeftCell="A41">
      <selection activeCell="A72" sqref="A72:H72"/>
      <pageMargins left="0.7" right="0.7" top="0.75" bottom="0.75" header="0.3" footer="0.3"/>
    </customSheetView>
    <customSheetView guid="{94E74550-0B2B-4B3C-8E97-CCCC46023914}" scale="85" topLeftCell="A41">
      <selection activeCell="A72" sqref="A72:H72"/>
      <pageMargins left="0.7" right="0.7" top="0.75" bottom="0.75" header="0.3" footer="0.3"/>
    </customSheetView>
  </customSheetViews>
  <mergeCells count="17">
    <mergeCell ref="B26:B34"/>
    <mergeCell ref="B44:B49"/>
    <mergeCell ref="B50:B55"/>
    <mergeCell ref="B56:B61"/>
    <mergeCell ref="B41:B43"/>
    <mergeCell ref="B35:B37"/>
    <mergeCell ref="A1:E1"/>
    <mergeCell ref="B7:B10"/>
    <mergeCell ref="B11:B13"/>
    <mergeCell ref="B14:B19"/>
    <mergeCell ref="B20:B25"/>
    <mergeCell ref="B68:B71"/>
    <mergeCell ref="B72:B78"/>
    <mergeCell ref="B79:B83"/>
    <mergeCell ref="B84:B88"/>
    <mergeCell ref="B38:B40"/>
    <mergeCell ref="B62:B67"/>
  </mergeCells>
  <pageMargins left="0.7" right="0.7" top="0.75" bottom="0.75" header="0.3" footer="0.3"/>
  <pageSetup paperSize="9" orientation="portrait" r:id="rId1"/>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dimension ref="A1:G152"/>
  <sheetViews>
    <sheetView workbookViewId="0">
      <selection activeCell="K9" sqref="K9"/>
    </sheetView>
  </sheetViews>
  <sheetFormatPr defaultRowHeight="14.35"/>
  <cols>
    <col min="1" max="1" width="9.1171875" style="6069"/>
    <col min="2" max="2" width="30.29296875" style="6069" customWidth="1"/>
    <col min="3" max="3" width="10.29296875" style="6069" bestFit="1" customWidth="1"/>
    <col min="4" max="4" width="9.1171875" style="6069"/>
    <col min="5" max="5" width="13.1171875" style="6069" bestFit="1" customWidth="1"/>
    <col min="6" max="6" width="13" style="6069" customWidth="1"/>
    <col min="7" max="257" width="9.1171875" style="6069"/>
    <col min="258" max="258" width="30.29296875" style="6069" customWidth="1"/>
    <col min="259" max="259" width="10.29296875" style="6069" bestFit="1" customWidth="1"/>
    <col min="260" max="260" width="9.1171875" style="6069"/>
    <col min="261" max="261" width="13.1171875" style="6069" bestFit="1" customWidth="1"/>
    <col min="262" max="513" width="9.1171875" style="6069"/>
    <col min="514" max="514" width="30.29296875" style="6069" customWidth="1"/>
    <col min="515" max="515" width="10.29296875" style="6069" bestFit="1" customWidth="1"/>
    <col min="516" max="516" width="9.1171875" style="6069"/>
    <col min="517" max="517" width="13.1171875" style="6069" bestFit="1" customWidth="1"/>
    <col min="518" max="769" width="9.1171875" style="6069"/>
    <col min="770" max="770" width="30.29296875" style="6069" customWidth="1"/>
    <col min="771" max="771" width="10.29296875" style="6069" bestFit="1" customWidth="1"/>
    <col min="772" max="772" width="9.1171875" style="6069"/>
    <col min="773" max="773" width="13.1171875" style="6069" bestFit="1" customWidth="1"/>
    <col min="774" max="1025" width="9.1171875" style="6069"/>
    <col min="1026" max="1026" width="30.29296875" style="6069" customWidth="1"/>
    <col min="1027" max="1027" width="10.29296875" style="6069" bestFit="1" customWidth="1"/>
    <col min="1028" max="1028" width="9.1171875" style="6069"/>
    <col min="1029" max="1029" width="13.1171875" style="6069" bestFit="1" customWidth="1"/>
    <col min="1030" max="1281" width="9.1171875" style="6069"/>
    <col min="1282" max="1282" width="30.29296875" style="6069" customWidth="1"/>
    <col min="1283" max="1283" width="10.29296875" style="6069" bestFit="1" customWidth="1"/>
    <col min="1284" max="1284" width="9.1171875" style="6069"/>
    <col min="1285" max="1285" width="13.1171875" style="6069" bestFit="1" customWidth="1"/>
    <col min="1286" max="1537" width="9.1171875" style="6069"/>
    <col min="1538" max="1538" width="30.29296875" style="6069" customWidth="1"/>
    <col min="1539" max="1539" width="10.29296875" style="6069" bestFit="1" customWidth="1"/>
    <col min="1540" max="1540" width="9.1171875" style="6069"/>
    <col min="1541" max="1541" width="13.1171875" style="6069" bestFit="1" customWidth="1"/>
    <col min="1542" max="1793" width="9.1171875" style="6069"/>
    <col min="1794" max="1794" width="30.29296875" style="6069" customWidth="1"/>
    <col min="1795" max="1795" width="10.29296875" style="6069" bestFit="1" customWidth="1"/>
    <col min="1796" max="1796" width="9.1171875" style="6069"/>
    <col min="1797" max="1797" width="13.1171875" style="6069" bestFit="1" customWidth="1"/>
    <col min="1798" max="2049" width="9.1171875" style="6069"/>
    <col min="2050" max="2050" width="30.29296875" style="6069" customWidth="1"/>
    <col min="2051" max="2051" width="10.29296875" style="6069" bestFit="1" customWidth="1"/>
    <col min="2052" max="2052" width="9.1171875" style="6069"/>
    <col min="2053" max="2053" width="13.1171875" style="6069" bestFit="1" customWidth="1"/>
    <col min="2054" max="2305" width="9.1171875" style="6069"/>
    <col min="2306" max="2306" width="30.29296875" style="6069" customWidth="1"/>
    <col min="2307" max="2307" width="10.29296875" style="6069" bestFit="1" customWidth="1"/>
    <col min="2308" max="2308" width="9.1171875" style="6069"/>
    <col min="2309" max="2309" width="13.1171875" style="6069" bestFit="1" customWidth="1"/>
    <col min="2310" max="2561" width="9.1171875" style="6069"/>
    <col min="2562" max="2562" width="30.29296875" style="6069" customWidth="1"/>
    <col min="2563" max="2563" width="10.29296875" style="6069" bestFit="1" customWidth="1"/>
    <col min="2564" max="2564" width="9.1171875" style="6069"/>
    <col min="2565" max="2565" width="13.1171875" style="6069" bestFit="1" customWidth="1"/>
    <col min="2566" max="2817" width="9.1171875" style="6069"/>
    <col min="2818" max="2818" width="30.29296875" style="6069" customWidth="1"/>
    <col min="2819" max="2819" width="10.29296875" style="6069" bestFit="1" customWidth="1"/>
    <col min="2820" max="2820" width="9.1171875" style="6069"/>
    <col min="2821" max="2821" width="13.1171875" style="6069" bestFit="1" customWidth="1"/>
    <col min="2822" max="3073" width="9.1171875" style="6069"/>
    <col min="3074" max="3074" width="30.29296875" style="6069" customWidth="1"/>
    <col min="3075" max="3075" width="10.29296875" style="6069" bestFit="1" customWidth="1"/>
    <col min="3076" max="3076" width="9.1171875" style="6069"/>
    <col min="3077" max="3077" width="13.1171875" style="6069" bestFit="1" customWidth="1"/>
    <col min="3078" max="3329" width="9.1171875" style="6069"/>
    <col min="3330" max="3330" width="30.29296875" style="6069" customWidth="1"/>
    <col min="3331" max="3331" width="10.29296875" style="6069" bestFit="1" customWidth="1"/>
    <col min="3332" max="3332" width="9.1171875" style="6069"/>
    <col min="3333" max="3333" width="13.1171875" style="6069" bestFit="1" customWidth="1"/>
    <col min="3334" max="3585" width="9.1171875" style="6069"/>
    <col min="3586" max="3586" width="30.29296875" style="6069" customWidth="1"/>
    <col min="3587" max="3587" width="10.29296875" style="6069" bestFit="1" customWidth="1"/>
    <col min="3588" max="3588" width="9.1171875" style="6069"/>
    <col min="3589" max="3589" width="13.1171875" style="6069" bestFit="1" customWidth="1"/>
    <col min="3590" max="3841" width="9.1171875" style="6069"/>
    <col min="3842" max="3842" width="30.29296875" style="6069" customWidth="1"/>
    <col min="3843" max="3843" width="10.29296875" style="6069" bestFit="1" customWidth="1"/>
    <col min="3844" max="3844" width="9.1171875" style="6069"/>
    <col min="3845" max="3845" width="13.1171875" style="6069" bestFit="1" customWidth="1"/>
    <col min="3846" max="4097" width="9.1171875" style="6069"/>
    <col min="4098" max="4098" width="30.29296875" style="6069" customWidth="1"/>
    <col min="4099" max="4099" width="10.29296875" style="6069" bestFit="1" customWidth="1"/>
    <col min="4100" max="4100" width="9.1171875" style="6069"/>
    <col min="4101" max="4101" width="13.1171875" style="6069" bestFit="1" customWidth="1"/>
    <col min="4102" max="4353" width="9.1171875" style="6069"/>
    <col min="4354" max="4354" width="30.29296875" style="6069" customWidth="1"/>
    <col min="4355" max="4355" width="10.29296875" style="6069" bestFit="1" customWidth="1"/>
    <col min="4356" max="4356" width="9.1171875" style="6069"/>
    <col min="4357" max="4357" width="13.1171875" style="6069" bestFit="1" customWidth="1"/>
    <col min="4358" max="4609" width="9.1171875" style="6069"/>
    <col min="4610" max="4610" width="30.29296875" style="6069" customWidth="1"/>
    <col min="4611" max="4611" width="10.29296875" style="6069" bestFit="1" customWidth="1"/>
    <col min="4612" max="4612" width="9.1171875" style="6069"/>
    <col min="4613" max="4613" width="13.1171875" style="6069" bestFit="1" customWidth="1"/>
    <col min="4614" max="4865" width="9.1171875" style="6069"/>
    <col min="4866" max="4866" width="30.29296875" style="6069" customWidth="1"/>
    <col min="4867" max="4867" width="10.29296875" style="6069" bestFit="1" customWidth="1"/>
    <col min="4868" max="4868" width="9.1171875" style="6069"/>
    <col min="4869" max="4869" width="13.1171875" style="6069" bestFit="1" customWidth="1"/>
    <col min="4870" max="5121" width="9.1171875" style="6069"/>
    <col min="5122" max="5122" width="30.29296875" style="6069" customWidth="1"/>
    <col min="5123" max="5123" width="10.29296875" style="6069" bestFit="1" customWidth="1"/>
    <col min="5124" max="5124" width="9.1171875" style="6069"/>
    <col min="5125" max="5125" width="13.1171875" style="6069" bestFit="1" customWidth="1"/>
    <col min="5126" max="5377" width="9.1171875" style="6069"/>
    <col min="5378" max="5378" width="30.29296875" style="6069" customWidth="1"/>
    <col min="5379" max="5379" width="10.29296875" style="6069" bestFit="1" customWidth="1"/>
    <col min="5380" max="5380" width="9.1171875" style="6069"/>
    <col min="5381" max="5381" width="13.1171875" style="6069" bestFit="1" customWidth="1"/>
    <col min="5382" max="5633" width="9.1171875" style="6069"/>
    <col min="5634" max="5634" width="30.29296875" style="6069" customWidth="1"/>
    <col min="5635" max="5635" width="10.29296875" style="6069" bestFit="1" customWidth="1"/>
    <col min="5636" max="5636" width="9.1171875" style="6069"/>
    <col min="5637" max="5637" width="13.1171875" style="6069" bestFit="1" customWidth="1"/>
    <col min="5638" max="5889" width="9.1171875" style="6069"/>
    <col min="5890" max="5890" width="30.29296875" style="6069" customWidth="1"/>
    <col min="5891" max="5891" width="10.29296875" style="6069" bestFit="1" customWidth="1"/>
    <col min="5892" max="5892" width="9.1171875" style="6069"/>
    <col min="5893" max="5893" width="13.1171875" style="6069" bestFit="1" customWidth="1"/>
    <col min="5894" max="6145" width="9.1171875" style="6069"/>
    <col min="6146" max="6146" width="30.29296875" style="6069" customWidth="1"/>
    <col min="6147" max="6147" width="10.29296875" style="6069" bestFit="1" customWidth="1"/>
    <col min="6148" max="6148" width="9.1171875" style="6069"/>
    <col min="6149" max="6149" width="13.1171875" style="6069" bestFit="1" customWidth="1"/>
    <col min="6150" max="6401" width="9.1171875" style="6069"/>
    <col min="6402" max="6402" width="30.29296875" style="6069" customWidth="1"/>
    <col min="6403" max="6403" width="10.29296875" style="6069" bestFit="1" customWidth="1"/>
    <col min="6404" max="6404" width="9.1171875" style="6069"/>
    <col min="6405" max="6405" width="13.1171875" style="6069" bestFit="1" customWidth="1"/>
    <col min="6406" max="6657" width="9.1171875" style="6069"/>
    <col min="6658" max="6658" width="30.29296875" style="6069" customWidth="1"/>
    <col min="6659" max="6659" width="10.29296875" style="6069" bestFit="1" customWidth="1"/>
    <col min="6660" max="6660" width="9.1171875" style="6069"/>
    <col min="6661" max="6661" width="13.1171875" style="6069" bestFit="1" customWidth="1"/>
    <col min="6662" max="6913" width="9.1171875" style="6069"/>
    <col min="6914" max="6914" width="30.29296875" style="6069" customWidth="1"/>
    <col min="6915" max="6915" width="10.29296875" style="6069" bestFit="1" customWidth="1"/>
    <col min="6916" max="6916" width="9.1171875" style="6069"/>
    <col min="6917" max="6917" width="13.1171875" style="6069" bestFit="1" customWidth="1"/>
    <col min="6918" max="7169" width="9.1171875" style="6069"/>
    <col min="7170" max="7170" width="30.29296875" style="6069" customWidth="1"/>
    <col min="7171" max="7171" width="10.29296875" style="6069" bestFit="1" customWidth="1"/>
    <col min="7172" max="7172" width="9.1171875" style="6069"/>
    <col min="7173" max="7173" width="13.1171875" style="6069" bestFit="1" customWidth="1"/>
    <col min="7174" max="7425" width="9.1171875" style="6069"/>
    <col min="7426" max="7426" width="30.29296875" style="6069" customWidth="1"/>
    <col min="7427" max="7427" width="10.29296875" style="6069" bestFit="1" customWidth="1"/>
    <col min="7428" max="7428" width="9.1171875" style="6069"/>
    <col min="7429" max="7429" width="13.1171875" style="6069" bestFit="1" customWidth="1"/>
    <col min="7430" max="7681" width="9.1171875" style="6069"/>
    <col min="7682" max="7682" width="30.29296875" style="6069" customWidth="1"/>
    <col min="7683" max="7683" width="10.29296875" style="6069" bestFit="1" customWidth="1"/>
    <col min="7684" max="7684" width="9.1171875" style="6069"/>
    <col min="7685" max="7685" width="13.1171875" style="6069" bestFit="1" customWidth="1"/>
    <col min="7686" max="7937" width="9.1171875" style="6069"/>
    <col min="7938" max="7938" width="30.29296875" style="6069" customWidth="1"/>
    <col min="7939" max="7939" width="10.29296875" style="6069" bestFit="1" customWidth="1"/>
    <col min="7940" max="7940" width="9.1171875" style="6069"/>
    <col min="7941" max="7941" width="13.1171875" style="6069" bestFit="1" customWidth="1"/>
    <col min="7942" max="8193" width="9.1171875" style="6069"/>
    <col min="8194" max="8194" width="30.29296875" style="6069" customWidth="1"/>
    <col min="8195" max="8195" width="10.29296875" style="6069" bestFit="1" customWidth="1"/>
    <col min="8196" max="8196" width="9.1171875" style="6069"/>
    <col min="8197" max="8197" width="13.1171875" style="6069" bestFit="1" customWidth="1"/>
    <col min="8198" max="8449" width="9.1171875" style="6069"/>
    <col min="8450" max="8450" width="30.29296875" style="6069" customWidth="1"/>
    <col min="8451" max="8451" width="10.29296875" style="6069" bestFit="1" customWidth="1"/>
    <col min="8452" max="8452" width="9.1171875" style="6069"/>
    <col min="8453" max="8453" width="13.1171875" style="6069" bestFit="1" customWidth="1"/>
    <col min="8454" max="8705" width="9.1171875" style="6069"/>
    <col min="8706" max="8706" width="30.29296875" style="6069" customWidth="1"/>
    <col min="8707" max="8707" width="10.29296875" style="6069" bestFit="1" customWidth="1"/>
    <col min="8708" max="8708" width="9.1171875" style="6069"/>
    <col min="8709" max="8709" width="13.1171875" style="6069" bestFit="1" customWidth="1"/>
    <col min="8710" max="8961" width="9.1171875" style="6069"/>
    <col min="8962" max="8962" width="30.29296875" style="6069" customWidth="1"/>
    <col min="8963" max="8963" width="10.29296875" style="6069" bestFit="1" customWidth="1"/>
    <col min="8964" max="8964" width="9.1171875" style="6069"/>
    <col min="8965" max="8965" width="13.1171875" style="6069" bestFit="1" customWidth="1"/>
    <col min="8966" max="9217" width="9.1171875" style="6069"/>
    <col min="9218" max="9218" width="30.29296875" style="6069" customWidth="1"/>
    <col min="9219" max="9219" width="10.29296875" style="6069" bestFit="1" customWidth="1"/>
    <col min="9220" max="9220" width="9.1171875" style="6069"/>
    <col min="9221" max="9221" width="13.1171875" style="6069" bestFit="1" customWidth="1"/>
    <col min="9222" max="9473" width="9.1171875" style="6069"/>
    <col min="9474" max="9474" width="30.29296875" style="6069" customWidth="1"/>
    <col min="9475" max="9475" width="10.29296875" style="6069" bestFit="1" customWidth="1"/>
    <col min="9476" max="9476" width="9.1171875" style="6069"/>
    <col min="9477" max="9477" width="13.1171875" style="6069" bestFit="1" customWidth="1"/>
    <col min="9478" max="9729" width="9.1171875" style="6069"/>
    <col min="9730" max="9730" width="30.29296875" style="6069" customWidth="1"/>
    <col min="9731" max="9731" width="10.29296875" style="6069" bestFit="1" customWidth="1"/>
    <col min="9732" max="9732" width="9.1171875" style="6069"/>
    <col min="9733" max="9733" width="13.1171875" style="6069" bestFit="1" customWidth="1"/>
    <col min="9734" max="9985" width="9.1171875" style="6069"/>
    <col min="9986" max="9986" width="30.29296875" style="6069" customWidth="1"/>
    <col min="9987" max="9987" width="10.29296875" style="6069" bestFit="1" customWidth="1"/>
    <col min="9988" max="9988" width="9.1171875" style="6069"/>
    <col min="9989" max="9989" width="13.1171875" style="6069" bestFit="1" customWidth="1"/>
    <col min="9990" max="10241" width="9.1171875" style="6069"/>
    <col min="10242" max="10242" width="30.29296875" style="6069" customWidth="1"/>
    <col min="10243" max="10243" width="10.29296875" style="6069" bestFit="1" customWidth="1"/>
    <col min="10244" max="10244" width="9.1171875" style="6069"/>
    <col min="10245" max="10245" width="13.1171875" style="6069" bestFit="1" customWidth="1"/>
    <col min="10246" max="10497" width="9.1171875" style="6069"/>
    <col min="10498" max="10498" width="30.29296875" style="6069" customWidth="1"/>
    <col min="10499" max="10499" width="10.29296875" style="6069" bestFit="1" customWidth="1"/>
    <col min="10500" max="10500" width="9.1171875" style="6069"/>
    <col min="10501" max="10501" width="13.1171875" style="6069" bestFit="1" customWidth="1"/>
    <col min="10502" max="10753" width="9.1171875" style="6069"/>
    <col min="10754" max="10754" width="30.29296875" style="6069" customWidth="1"/>
    <col min="10755" max="10755" width="10.29296875" style="6069" bestFit="1" customWidth="1"/>
    <col min="10756" max="10756" width="9.1171875" style="6069"/>
    <col min="10757" max="10757" width="13.1171875" style="6069" bestFit="1" customWidth="1"/>
    <col min="10758" max="11009" width="9.1171875" style="6069"/>
    <col min="11010" max="11010" width="30.29296875" style="6069" customWidth="1"/>
    <col min="11011" max="11011" width="10.29296875" style="6069" bestFit="1" customWidth="1"/>
    <col min="11012" max="11012" width="9.1171875" style="6069"/>
    <col min="11013" max="11013" width="13.1171875" style="6069" bestFit="1" customWidth="1"/>
    <col min="11014" max="11265" width="9.1171875" style="6069"/>
    <col min="11266" max="11266" width="30.29296875" style="6069" customWidth="1"/>
    <col min="11267" max="11267" width="10.29296875" style="6069" bestFit="1" customWidth="1"/>
    <col min="11268" max="11268" width="9.1171875" style="6069"/>
    <col min="11269" max="11269" width="13.1171875" style="6069" bestFit="1" customWidth="1"/>
    <col min="11270" max="11521" width="9.1171875" style="6069"/>
    <col min="11522" max="11522" width="30.29296875" style="6069" customWidth="1"/>
    <col min="11523" max="11523" width="10.29296875" style="6069" bestFit="1" customWidth="1"/>
    <col min="11524" max="11524" width="9.1171875" style="6069"/>
    <col min="11525" max="11525" width="13.1171875" style="6069" bestFit="1" customWidth="1"/>
    <col min="11526" max="11777" width="9.1171875" style="6069"/>
    <col min="11778" max="11778" width="30.29296875" style="6069" customWidth="1"/>
    <col min="11779" max="11779" width="10.29296875" style="6069" bestFit="1" customWidth="1"/>
    <col min="11780" max="11780" width="9.1171875" style="6069"/>
    <col min="11781" max="11781" width="13.1171875" style="6069" bestFit="1" customWidth="1"/>
    <col min="11782" max="12033" width="9.1171875" style="6069"/>
    <col min="12034" max="12034" width="30.29296875" style="6069" customWidth="1"/>
    <col min="12035" max="12035" width="10.29296875" style="6069" bestFit="1" customWidth="1"/>
    <col min="12036" max="12036" width="9.1171875" style="6069"/>
    <col min="12037" max="12037" width="13.1171875" style="6069" bestFit="1" customWidth="1"/>
    <col min="12038" max="12289" width="9.1171875" style="6069"/>
    <col min="12290" max="12290" width="30.29296875" style="6069" customWidth="1"/>
    <col min="12291" max="12291" width="10.29296875" style="6069" bestFit="1" customWidth="1"/>
    <col min="12292" max="12292" width="9.1171875" style="6069"/>
    <col min="12293" max="12293" width="13.1171875" style="6069" bestFit="1" customWidth="1"/>
    <col min="12294" max="12545" width="9.1171875" style="6069"/>
    <col min="12546" max="12546" width="30.29296875" style="6069" customWidth="1"/>
    <col min="12547" max="12547" width="10.29296875" style="6069" bestFit="1" customWidth="1"/>
    <col min="12548" max="12548" width="9.1171875" style="6069"/>
    <col min="12549" max="12549" width="13.1171875" style="6069" bestFit="1" customWidth="1"/>
    <col min="12550" max="12801" width="9.1171875" style="6069"/>
    <col min="12802" max="12802" width="30.29296875" style="6069" customWidth="1"/>
    <col min="12803" max="12803" width="10.29296875" style="6069" bestFit="1" customWidth="1"/>
    <col min="12804" max="12804" width="9.1171875" style="6069"/>
    <col min="12805" max="12805" width="13.1171875" style="6069" bestFit="1" customWidth="1"/>
    <col min="12806" max="13057" width="9.1171875" style="6069"/>
    <col min="13058" max="13058" width="30.29296875" style="6069" customWidth="1"/>
    <col min="13059" max="13059" width="10.29296875" style="6069" bestFit="1" customWidth="1"/>
    <col min="13060" max="13060" width="9.1171875" style="6069"/>
    <col min="13061" max="13061" width="13.1171875" style="6069" bestFit="1" customWidth="1"/>
    <col min="13062" max="13313" width="9.1171875" style="6069"/>
    <col min="13314" max="13314" width="30.29296875" style="6069" customWidth="1"/>
    <col min="13315" max="13315" width="10.29296875" style="6069" bestFit="1" customWidth="1"/>
    <col min="13316" max="13316" width="9.1171875" style="6069"/>
    <col min="13317" max="13317" width="13.1171875" style="6069" bestFit="1" customWidth="1"/>
    <col min="13318" max="13569" width="9.1171875" style="6069"/>
    <col min="13570" max="13570" width="30.29296875" style="6069" customWidth="1"/>
    <col min="13571" max="13571" width="10.29296875" style="6069" bestFit="1" customWidth="1"/>
    <col min="13572" max="13572" width="9.1171875" style="6069"/>
    <col min="13573" max="13573" width="13.1171875" style="6069" bestFit="1" customWidth="1"/>
    <col min="13574" max="13825" width="9.1171875" style="6069"/>
    <col min="13826" max="13826" width="30.29296875" style="6069" customWidth="1"/>
    <col min="13827" max="13827" width="10.29296875" style="6069" bestFit="1" customWidth="1"/>
    <col min="13828" max="13828" width="9.1171875" style="6069"/>
    <col min="13829" max="13829" width="13.1171875" style="6069" bestFit="1" customWidth="1"/>
    <col min="13830" max="14081" width="9.1171875" style="6069"/>
    <col min="14082" max="14082" width="30.29296875" style="6069" customWidth="1"/>
    <col min="14083" max="14083" width="10.29296875" style="6069" bestFit="1" customWidth="1"/>
    <col min="14084" max="14084" width="9.1171875" style="6069"/>
    <col min="14085" max="14085" width="13.1171875" style="6069" bestFit="1" customWidth="1"/>
    <col min="14086" max="14337" width="9.1171875" style="6069"/>
    <col min="14338" max="14338" width="30.29296875" style="6069" customWidth="1"/>
    <col min="14339" max="14339" width="10.29296875" style="6069" bestFit="1" customWidth="1"/>
    <col min="14340" max="14340" width="9.1171875" style="6069"/>
    <col min="14341" max="14341" width="13.1171875" style="6069" bestFit="1" customWidth="1"/>
    <col min="14342" max="14593" width="9.1171875" style="6069"/>
    <col min="14594" max="14594" width="30.29296875" style="6069" customWidth="1"/>
    <col min="14595" max="14595" width="10.29296875" style="6069" bestFit="1" customWidth="1"/>
    <col min="14596" max="14596" width="9.1171875" style="6069"/>
    <col min="14597" max="14597" width="13.1171875" style="6069" bestFit="1" customWidth="1"/>
    <col min="14598" max="14849" width="9.1171875" style="6069"/>
    <col min="14850" max="14850" width="30.29296875" style="6069" customWidth="1"/>
    <col min="14851" max="14851" width="10.29296875" style="6069" bestFit="1" customWidth="1"/>
    <col min="14852" max="14852" width="9.1171875" style="6069"/>
    <col min="14853" max="14853" width="13.1171875" style="6069" bestFit="1" customWidth="1"/>
    <col min="14854" max="15105" width="9.1171875" style="6069"/>
    <col min="15106" max="15106" width="30.29296875" style="6069" customWidth="1"/>
    <col min="15107" max="15107" width="10.29296875" style="6069" bestFit="1" customWidth="1"/>
    <col min="15108" max="15108" width="9.1171875" style="6069"/>
    <col min="15109" max="15109" width="13.1171875" style="6069" bestFit="1" customWidth="1"/>
    <col min="15110" max="15361" width="9.1171875" style="6069"/>
    <col min="15362" max="15362" width="30.29296875" style="6069" customWidth="1"/>
    <col min="15363" max="15363" width="10.29296875" style="6069" bestFit="1" customWidth="1"/>
    <col min="15364" max="15364" width="9.1171875" style="6069"/>
    <col min="15365" max="15365" width="13.1171875" style="6069" bestFit="1" customWidth="1"/>
    <col min="15366" max="15617" width="9.1171875" style="6069"/>
    <col min="15618" max="15618" width="30.29296875" style="6069" customWidth="1"/>
    <col min="15619" max="15619" width="10.29296875" style="6069" bestFit="1" customWidth="1"/>
    <col min="15620" max="15620" width="9.1171875" style="6069"/>
    <col min="15621" max="15621" width="13.1171875" style="6069" bestFit="1" customWidth="1"/>
    <col min="15622" max="15873" width="9.1171875" style="6069"/>
    <col min="15874" max="15874" width="30.29296875" style="6069" customWidth="1"/>
    <col min="15875" max="15875" width="10.29296875" style="6069" bestFit="1" customWidth="1"/>
    <col min="15876" max="15876" width="9.1171875" style="6069"/>
    <col min="15877" max="15877" width="13.1171875" style="6069" bestFit="1" customWidth="1"/>
    <col min="15878" max="16129" width="9.1171875" style="6069"/>
    <col min="16130" max="16130" width="30.29296875" style="6069" customWidth="1"/>
    <col min="16131" max="16131" width="10.29296875" style="6069" bestFit="1" customWidth="1"/>
    <col min="16132" max="16132" width="9.1171875" style="6069"/>
    <col min="16133" max="16133" width="13.1171875" style="6069" bestFit="1" customWidth="1"/>
    <col min="16134" max="16384" width="9.1171875" style="6069"/>
  </cols>
  <sheetData>
    <row r="1" spans="1:7">
      <c r="A1" s="7156" t="s">
        <v>22293</v>
      </c>
      <c r="B1" s="7120"/>
      <c r="C1" s="7120"/>
      <c r="D1" s="7120"/>
      <c r="E1" s="7120"/>
      <c r="F1" s="7158"/>
    </row>
    <row r="2" spans="1:7" s="529" customFormat="1">
      <c r="A2" s="6279" t="s">
        <v>7809</v>
      </c>
      <c r="B2" s="6279"/>
      <c r="C2" s="6279"/>
      <c r="D2" s="6279"/>
      <c r="E2" s="6279"/>
      <c r="F2" s="6279"/>
    </row>
    <row r="3" spans="1:7" ht="22.5" customHeight="1">
      <c r="F3" s="6458" t="s">
        <v>48</v>
      </c>
      <c r="G3" s="6459">
        <v>0</v>
      </c>
    </row>
    <row r="4" spans="1:7">
      <c r="A4" s="6355" t="s">
        <v>22292</v>
      </c>
      <c r="B4" s="6354"/>
      <c r="C4" s="6354"/>
      <c r="D4" s="6354"/>
      <c r="E4" s="6354"/>
      <c r="F4" s="6353"/>
    </row>
    <row r="5" spans="1:7" ht="43">
      <c r="A5" s="6282" t="s">
        <v>75</v>
      </c>
      <c r="B5" s="6328" t="s">
        <v>42</v>
      </c>
      <c r="C5" s="6282" t="s">
        <v>76</v>
      </c>
      <c r="D5" s="6282" t="s">
        <v>6183</v>
      </c>
      <c r="E5" s="6452" t="s">
        <v>58</v>
      </c>
      <c r="F5" s="6282" t="s">
        <v>59</v>
      </c>
      <c r="G5" s="6352"/>
    </row>
    <row r="6" spans="1:7" ht="20.7">
      <c r="A6" s="6447">
        <v>1407152</v>
      </c>
      <c r="B6" s="6448" t="s">
        <v>22291</v>
      </c>
      <c r="C6" s="6449" t="s">
        <v>944</v>
      </c>
      <c r="D6" s="6450" t="s">
        <v>501</v>
      </c>
      <c r="E6" s="6451">
        <v>6144</v>
      </c>
      <c r="F6" s="6451">
        <f>E6-E6*$G$3</f>
        <v>6144</v>
      </c>
      <c r="G6" s="6278"/>
    </row>
    <row r="7" spans="1:7" ht="20.7">
      <c r="A7" s="6349">
        <v>1407153</v>
      </c>
      <c r="B7" s="6322" t="s">
        <v>22290</v>
      </c>
      <c r="C7" s="6321" t="s">
        <v>944</v>
      </c>
      <c r="D7" s="6339" t="s">
        <v>501</v>
      </c>
      <c r="E7" s="6320">
        <v>7782</v>
      </c>
      <c r="F7" s="6451">
        <f t="shared" ref="F7:F38" si="0">E7-E7*$G$3</f>
        <v>7782</v>
      </c>
      <c r="G7" s="6278"/>
    </row>
    <row r="8" spans="1:7" ht="20.7">
      <c r="A8" s="6349">
        <v>1407154</v>
      </c>
      <c r="B8" s="6322" t="s">
        <v>22289</v>
      </c>
      <c r="C8" s="6321" t="s">
        <v>944</v>
      </c>
      <c r="D8" s="6339" t="s">
        <v>501</v>
      </c>
      <c r="E8" s="6320">
        <v>9396</v>
      </c>
      <c r="F8" s="6451">
        <f t="shared" si="0"/>
        <v>9396</v>
      </c>
    </row>
    <row r="9" spans="1:7" ht="20.7">
      <c r="A9" s="6349">
        <v>1407155</v>
      </c>
      <c r="B9" s="6322" t="s">
        <v>22288</v>
      </c>
      <c r="C9" s="6321" t="s">
        <v>944</v>
      </c>
      <c r="D9" s="6339" t="s">
        <v>501</v>
      </c>
      <c r="E9" s="6320">
        <v>11016</v>
      </c>
      <c r="F9" s="6451">
        <f t="shared" si="0"/>
        <v>11016</v>
      </c>
    </row>
    <row r="10" spans="1:7" ht="20.7">
      <c r="A10" s="6349">
        <v>1407156</v>
      </c>
      <c r="B10" s="6322" t="s">
        <v>22287</v>
      </c>
      <c r="C10" s="6321" t="s">
        <v>944</v>
      </c>
      <c r="D10" s="6339" t="s">
        <v>501</v>
      </c>
      <c r="E10" s="6320">
        <v>12468</v>
      </c>
      <c r="F10" s="6451">
        <f t="shared" si="0"/>
        <v>12468</v>
      </c>
    </row>
    <row r="11" spans="1:7" ht="20.7">
      <c r="A11" s="6349">
        <v>1407157</v>
      </c>
      <c r="B11" s="6322" t="s">
        <v>22286</v>
      </c>
      <c r="C11" s="6321" t="s">
        <v>944</v>
      </c>
      <c r="D11" s="6339" t="s">
        <v>501</v>
      </c>
      <c r="E11" s="6320">
        <v>14256</v>
      </c>
      <c r="F11" s="6451">
        <f t="shared" si="0"/>
        <v>14256</v>
      </c>
    </row>
    <row r="12" spans="1:7" ht="20.7">
      <c r="A12" s="6349">
        <v>1407158</v>
      </c>
      <c r="B12" s="6322" t="s">
        <v>22285</v>
      </c>
      <c r="C12" s="6321" t="s">
        <v>944</v>
      </c>
      <c r="D12" s="6339" t="s">
        <v>501</v>
      </c>
      <c r="E12" s="6320">
        <v>15894</v>
      </c>
      <c r="F12" s="6451">
        <f t="shared" si="0"/>
        <v>15894</v>
      </c>
    </row>
    <row r="13" spans="1:7" ht="20.7">
      <c r="A13" s="6349">
        <v>1407159</v>
      </c>
      <c r="B13" s="6322" t="s">
        <v>22284</v>
      </c>
      <c r="C13" s="6321" t="s">
        <v>944</v>
      </c>
      <c r="D13" s="6339" t="s">
        <v>501</v>
      </c>
      <c r="E13" s="6320">
        <v>17340</v>
      </c>
      <c r="F13" s="6451">
        <f t="shared" si="0"/>
        <v>17340</v>
      </c>
    </row>
    <row r="14" spans="1:7" ht="20.7">
      <c r="A14" s="6349">
        <v>1407160</v>
      </c>
      <c r="B14" s="6322" t="s">
        <v>22283</v>
      </c>
      <c r="C14" s="6321" t="s">
        <v>944</v>
      </c>
      <c r="D14" s="6339" t="s">
        <v>501</v>
      </c>
      <c r="E14" s="6320">
        <v>18954</v>
      </c>
      <c r="F14" s="6451">
        <f t="shared" si="0"/>
        <v>18954</v>
      </c>
    </row>
    <row r="15" spans="1:7" ht="20.7">
      <c r="A15" s="6349">
        <v>1407161</v>
      </c>
      <c r="B15" s="6322" t="s">
        <v>22282</v>
      </c>
      <c r="C15" s="6321" t="s">
        <v>944</v>
      </c>
      <c r="D15" s="6339" t="s">
        <v>501</v>
      </c>
      <c r="E15" s="6320">
        <v>20580</v>
      </c>
      <c r="F15" s="6451">
        <f t="shared" si="0"/>
        <v>20580</v>
      </c>
      <c r="G15" s="6278"/>
    </row>
    <row r="16" spans="1:7" ht="21" thickBot="1">
      <c r="A16" s="6348">
        <v>1407162</v>
      </c>
      <c r="B16" s="6347" t="s">
        <v>22281</v>
      </c>
      <c r="C16" s="6336" t="s">
        <v>944</v>
      </c>
      <c r="D16" s="6335" t="s">
        <v>501</v>
      </c>
      <c r="E16" s="6334">
        <v>22032</v>
      </c>
      <c r="F16" s="6451">
        <f t="shared" si="0"/>
        <v>22032</v>
      </c>
      <c r="G16" s="6278"/>
    </row>
    <row r="17" spans="1:6" ht="31">
      <c r="A17" s="6351">
        <v>1404552</v>
      </c>
      <c r="B17" s="6350" t="s">
        <v>22280</v>
      </c>
      <c r="C17" s="6344" t="s">
        <v>944</v>
      </c>
      <c r="D17" s="6343" t="s">
        <v>501</v>
      </c>
      <c r="E17" s="6342">
        <v>13050</v>
      </c>
      <c r="F17" s="6451">
        <f t="shared" si="0"/>
        <v>13050</v>
      </c>
    </row>
    <row r="18" spans="1:6" ht="31">
      <c r="A18" s="6349">
        <v>1404553</v>
      </c>
      <c r="B18" s="6322" t="s">
        <v>22279</v>
      </c>
      <c r="C18" s="6321" t="s">
        <v>944</v>
      </c>
      <c r="D18" s="6339" t="s">
        <v>501</v>
      </c>
      <c r="E18" s="6320">
        <v>16056</v>
      </c>
      <c r="F18" s="6451">
        <f t="shared" si="0"/>
        <v>16056</v>
      </c>
    </row>
    <row r="19" spans="1:6" ht="31">
      <c r="A19" s="6349">
        <v>1404554</v>
      </c>
      <c r="B19" s="6322" t="s">
        <v>22278</v>
      </c>
      <c r="C19" s="6321" t="s">
        <v>944</v>
      </c>
      <c r="D19" s="6339" t="s">
        <v>501</v>
      </c>
      <c r="E19" s="6320">
        <v>19080</v>
      </c>
      <c r="F19" s="6451">
        <f t="shared" si="0"/>
        <v>19080</v>
      </c>
    </row>
    <row r="20" spans="1:6" ht="31">
      <c r="A20" s="6349">
        <v>1404555</v>
      </c>
      <c r="B20" s="6322" t="s">
        <v>22277</v>
      </c>
      <c r="C20" s="6321" t="s">
        <v>944</v>
      </c>
      <c r="D20" s="6339" t="s">
        <v>501</v>
      </c>
      <c r="E20" s="6320">
        <v>22092</v>
      </c>
      <c r="F20" s="6451">
        <f t="shared" si="0"/>
        <v>22092</v>
      </c>
    </row>
    <row r="21" spans="1:6" ht="31">
      <c r="A21" s="6349">
        <v>1404556</v>
      </c>
      <c r="B21" s="6322" t="s">
        <v>22276</v>
      </c>
      <c r="C21" s="6321" t="s">
        <v>944</v>
      </c>
      <c r="D21" s="6339" t="s">
        <v>501</v>
      </c>
      <c r="E21" s="6320">
        <v>25122</v>
      </c>
      <c r="F21" s="6451">
        <f t="shared" si="0"/>
        <v>25122</v>
      </c>
    </row>
    <row r="22" spans="1:6" ht="31">
      <c r="A22" s="6349">
        <v>1404557</v>
      </c>
      <c r="B22" s="6322" t="s">
        <v>22275</v>
      </c>
      <c r="C22" s="6321" t="s">
        <v>944</v>
      </c>
      <c r="D22" s="6339" t="s">
        <v>501</v>
      </c>
      <c r="E22" s="6320">
        <v>28332</v>
      </c>
      <c r="F22" s="6451">
        <f t="shared" si="0"/>
        <v>28332</v>
      </c>
    </row>
    <row r="23" spans="1:6" ht="31">
      <c r="A23" s="6349">
        <v>1404558</v>
      </c>
      <c r="B23" s="6322" t="s">
        <v>22274</v>
      </c>
      <c r="C23" s="6321" t="s">
        <v>944</v>
      </c>
      <c r="D23" s="6339" t="s">
        <v>501</v>
      </c>
      <c r="E23" s="6320">
        <v>31362</v>
      </c>
      <c r="F23" s="6451">
        <f t="shared" si="0"/>
        <v>31362</v>
      </c>
    </row>
    <row r="24" spans="1:6" ht="31">
      <c r="A24" s="6349">
        <v>1404559</v>
      </c>
      <c r="B24" s="6322" t="s">
        <v>22273</v>
      </c>
      <c r="C24" s="6321" t="s">
        <v>944</v>
      </c>
      <c r="D24" s="6339" t="s">
        <v>501</v>
      </c>
      <c r="E24" s="6320">
        <v>34374</v>
      </c>
      <c r="F24" s="6451">
        <f t="shared" si="0"/>
        <v>34374</v>
      </c>
    </row>
    <row r="25" spans="1:6" ht="31">
      <c r="A25" s="6349">
        <v>1404560</v>
      </c>
      <c r="B25" s="6322" t="s">
        <v>22272</v>
      </c>
      <c r="C25" s="6321" t="s">
        <v>944</v>
      </c>
      <c r="D25" s="6339" t="s">
        <v>501</v>
      </c>
      <c r="E25" s="6320">
        <v>37578</v>
      </c>
      <c r="F25" s="6451">
        <f t="shared" si="0"/>
        <v>37578</v>
      </c>
    </row>
    <row r="26" spans="1:6" ht="31">
      <c r="A26" s="6349">
        <v>1404561</v>
      </c>
      <c r="B26" s="6322" t="s">
        <v>22271</v>
      </c>
      <c r="C26" s="6321" t="s">
        <v>944</v>
      </c>
      <c r="D26" s="6339" t="s">
        <v>501</v>
      </c>
      <c r="E26" s="6320">
        <v>40590</v>
      </c>
      <c r="F26" s="6451">
        <f t="shared" si="0"/>
        <v>40590</v>
      </c>
    </row>
    <row r="27" spans="1:6" ht="31.35" thickBot="1">
      <c r="A27" s="6348">
        <v>1404562</v>
      </c>
      <c r="B27" s="6347" t="s">
        <v>22270</v>
      </c>
      <c r="C27" s="6336" t="s">
        <v>944</v>
      </c>
      <c r="D27" s="6335" t="s">
        <v>501</v>
      </c>
      <c r="E27" s="6334">
        <v>43434</v>
      </c>
      <c r="F27" s="6451">
        <f t="shared" si="0"/>
        <v>43434</v>
      </c>
    </row>
    <row r="28" spans="1:6" ht="31">
      <c r="A28" s="6346">
        <v>1404352</v>
      </c>
      <c r="B28" s="6345" t="s">
        <v>22269</v>
      </c>
      <c r="C28" s="6344" t="s">
        <v>944</v>
      </c>
      <c r="D28" s="6343" t="s">
        <v>501</v>
      </c>
      <c r="E28" s="6342">
        <v>15120</v>
      </c>
      <c r="F28" s="6451">
        <f t="shared" si="0"/>
        <v>15120</v>
      </c>
    </row>
    <row r="29" spans="1:6" ht="31">
      <c r="A29" s="6341">
        <v>1404353</v>
      </c>
      <c r="B29" s="6340" t="s">
        <v>22268</v>
      </c>
      <c r="C29" s="6321" t="s">
        <v>944</v>
      </c>
      <c r="D29" s="6339" t="s">
        <v>501</v>
      </c>
      <c r="E29" s="6320">
        <v>19842</v>
      </c>
      <c r="F29" s="6451">
        <f t="shared" si="0"/>
        <v>19842</v>
      </c>
    </row>
    <row r="30" spans="1:6" ht="31">
      <c r="A30" s="6341">
        <v>1404354</v>
      </c>
      <c r="B30" s="6340" t="s">
        <v>22267</v>
      </c>
      <c r="C30" s="6321" t="s">
        <v>944</v>
      </c>
      <c r="D30" s="6339" t="s">
        <v>501</v>
      </c>
      <c r="E30" s="6320">
        <v>24378</v>
      </c>
      <c r="F30" s="6451">
        <f t="shared" si="0"/>
        <v>24378</v>
      </c>
    </row>
    <row r="31" spans="1:6" ht="31">
      <c r="A31" s="6341">
        <v>1404355</v>
      </c>
      <c r="B31" s="6340" t="s">
        <v>22266</v>
      </c>
      <c r="C31" s="6321" t="s">
        <v>944</v>
      </c>
      <c r="D31" s="6339" t="s">
        <v>501</v>
      </c>
      <c r="E31" s="6320">
        <v>28710</v>
      </c>
      <c r="F31" s="6451">
        <f t="shared" si="0"/>
        <v>28710</v>
      </c>
    </row>
    <row r="32" spans="1:6" ht="31">
      <c r="A32" s="6341">
        <v>1404356</v>
      </c>
      <c r="B32" s="6340" t="s">
        <v>22265</v>
      </c>
      <c r="C32" s="6321" t="s">
        <v>944</v>
      </c>
      <c r="D32" s="6339" t="s">
        <v>501</v>
      </c>
      <c r="E32" s="6320">
        <v>33048</v>
      </c>
      <c r="F32" s="6451">
        <f t="shared" si="0"/>
        <v>33048</v>
      </c>
    </row>
    <row r="33" spans="1:6" ht="31">
      <c r="A33" s="6341">
        <v>1404357</v>
      </c>
      <c r="B33" s="6340" t="s">
        <v>22264</v>
      </c>
      <c r="C33" s="6321" t="s">
        <v>944</v>
      </c>
      <c r="D33" s="6339" t="s">
        <v>501</v>
      </c>
      <c r="E33" s="6320">
        <v>37770</v>
      </c>
      <c r="F33" s="6451">
        <f t="shared" si="0"/>
        <v>37770</v>
      </c>
    </row>
    <row r="34" spans="1:6" ht="31">
      <c r="A34" s="6341">
        <v>1404358</v>
      </c>
      <c r="B34" s="6340" t="s">
        <v>22263</v>
      </c>
      <c r="C34" s="6321" t="s">
        <v>944</v>
      </c>
      <c r="D34" s="6339" t="s">
        <v>501</v>
      </c>
      <c r="E34" s="6320">
        <v>42126</v>
      </c>
      <c r="F34" s="6451">
        <f t="shared" si="0"/>
        <v>42126</v>
      </c>
    </row>
    <row r="35" spans="1:6" ht="31">
      <c r="A35" s="6341">
        <v>1404359</v>
      </c>
      <c r="B35" s="6340" t="s">
        <v>22262</v>
      </c>
      <c r="C35" s="6321" t="s">
        <v>944</v>
      </c>
      <c r="D35" s="6339" t="s">
        <v>501</v>
      </c>
      <c r="E35" s="6320">
        <v>46650</v>
      </c>
      <c r="F35" s="6451">
        <f t="shared" si="0"/>
        <v>46650</v>
      </c>
    </row>
    <row r="36" spans="1:6" ht="31">
      <c r="A36" s="6341">
        <v>1404360</v>
      </c>
      <c r="B36" s="6340" t="s">
        <v>22261</v>
      </c>
      <c r="C36" s="6321" t="s">
        <v>944</v>
      </c>
      <c r="D36" s="6339" t="s">
        <v>501</v>
      </c>
      <c r="E36" s="6320">
        <v>51006</v>
      </c>
      <c r="F36" s="6451">
        <f t="shared" si="0"/>
        <v>51006</v>
      </c>
    </row>
    <row r="37" spans="1:6" ht="31">
      <c r="A37" s="6341">
        <v>1404361</v>
      </c>
      <c r="B37" s="6340" t="s">
        <v>22260</v>
      </c>
      <c r="C37" s="6321" t="s">
        <v>944</v>
      </c>
      <c r="D37" s="6339" t="s">
        <v>501</v>
      </c>
      <c r="E37" s="6320">
        <v>55710</v>
      </c>
      <c r="F37" s="6451">
        <f t="shared" si="0"/>
        <v>55710</v>
      </c>
    </row>
    <row r="38" spans="1:6" ht="31.35" thickBot="1">
      <c r="A38" s="6338">
        <v>1404362</v>
      </c>
      <c r="B38" s="6337" t="s">
        <v>22259</v>
      </c>
      <c r="C38" s="6336" t="s">
        <v>944</v>
      </c>
      <c r="D38" s="6335" t="s">
        <v>501</v>
      </c>
      <c r="E38" s="6334">
        <v>60444</v>
      </c>
      <c r="F38" s="6451">
        <f t="shared" si="0"/>
        <v>60444</v>
      </c>
    </row>
    <row r="39" spans="1:6">
      <c r="E39" s="1279"/>
    </row>
    <row r="40" spans="1:6">
      <c r="A40" s="6329" t="s">
        <v>22258</v>
      </c>
      <c r="B40" s="6329"/>
      <c r="C40" s="6329"/>
      <c r="D40" s="6329"/>
      <c r="E40" s="6333"/>
      <c r="F40" s="6329"/>
    </row>
    <row r="41" spans="1:6" ht="43">
      <c r="A41" s="6277" t="s">
        <v>75</v>
      </c>
      <c r="B41" s="6328" t="s">
        <v>42</v>
      </c>
      <c r="C41" s="6277" t="s">
        <v>76</v>
      </c>
      <c r="D41" s="6277" t="s">
        <v>6183</v>
      </c>
      <c r="E41" s="6327" t="s">
        <v>58</v>
      </c>
      <c r="F41" s="6277" t="s">
        <v>59</v>
      </c>
    </row>
    <row r="42" spans="1:6">
      <c r="A42" s="6281">
        <v>1077103</v>
      </c>
      <c r="B42" s="8862" t="s">
        <v>22257</v>
      </c>
      <c r="C42" s="6281" t="s">
        <v>5421</v>
      </c>
      <c r="D42" s="6281">
        <v>1</v>
      </c>
      <c r="E42" s="6320">
        <v>1218</v>
      </c>
      <c r="F42" s="6281"/>
    </row>
    <row r="43" spans="1:6">
      <c r="A43" s="6281">
        <v>1077104</v>
      </c>
      <c r="B43" s="8862"/>
      <c r="C43" s="6281" t="s">
        <v>1182</v>
      </c>
      <c r="D43" s="6281">
        <v>1</v>
      </c>
      <c r="E43" s="6320">
        <v>1224</v>
      </c>
      <c r="F43" s="6281"/>
    </row>
    <row r="44" spans="1:6">
      <c r="A44" s="6281">
        <v>1077106</v>
      </c>
      <c r="B44" s="8862"/>
      <c r="C44" s="5857" t="s">
        <v>1175</v>
      </c>
      <c r="D44" s="6281">
        <v>1</v>
      </c>
      <c r="E44" s="6320">
        <v>1824</v>
      </c>
      <c r="F44" s="6281"/>
    </row>
    <row r="45" spans="1:6">
      <c r="A45" s="6281">
        <v>1077108</v>
      </c>
      <c r="B45" s="8862"/>
      <c r="C45" s="5857" t="s">
        <v>944</v>
      </c>
      <c r="D45" s="6281">
        <v>1</v>
      </c>
      <c r="E45" s="6320">
        <v>2646</v>
      </c>
      <c r="F45" s="6281"/>
    </row>
    <row r="46" spans="1:6">
      <c r="A46" s="6281">
        <v>1077110</v>
      </c>
      <c r="B46" s="8862"/>
      <c r="C46" s="5857" t="s">
        <v>1180</v>
      </c>
      <c r="D46" s="6281">
        <v>1</v>
      </c>
      <c r="E46" s="6320">
        <v>3870</v>
      </c>
      <c r="F46" s="6281"/>
    </row>
    <row r="47" spans="1:6">
      <c r="A47" s="6281">
        <v>1077112</v>
      </c>
      <c r="B47" s="8862"/>
      <c r="C47" s="5857" t="s">
        <v>1171</v>
      </c>
      <c r="D47" s="6281">
        <v>1</v>
      </c>
      <c r="E47" s="6320">
        <v>5448</v>
      </c>
      <c r="F47" s="6281"/>
    </row>
    <row r="48" spans="1:6">
      <c r="A48" s="6281">
        <v>1077116</v>
      </c>
      <c r="B48" s="8862"/>
      <c r="C48" s="5857" t="s">
        <v>4915</v>
      </c>
      <c r="D48" s="6281">
        <v>1</v>
      </c>
      <c r="E48" s="6320">
        <v>8184</v>
      </c>
      <c r="F48" s="6281"/>
    </row>
    <row r="49" spans="1:6">
      <c r="A49" s="6281">
        <v>1078003</v>
      </c>
      <c r="B49" s="8859" t="s">
        <v>22256</v>
      </c>
      <c r="C49" s="6281" t="s">
        <v>5421</v>
      </c>
      <c r="D49" s="6281">
        <v>1</v>
      </c>
      <c r="E49" s="6320">
        <v>4668</v>
      </c>
      <c r="F49" s="5680"/>
    </row>
    <row r="50" spans="1:6">
      <c r="A50" s="6281">
        <v>1078004</v>
      </c>
      <c r="B50" s="8860"/>
      <c r="C50" s="6281" t="s">
        <v>1182</v>
      </c>
      <c r="D50" s="6281">
        <v>1</v>
      </c>
      <c r="E50" s="6320">
        <v>4722</v>
      </c>
      <c r="F50" s="5680"/>
    </row>
    <row r="51" spans="1:6">
      <c r="A51" s="6281">
        <v>1078006</v>
      </c>
      <c r="B51" s="8860"/>
      <c r="C51" s="5857" t="s">
        <v>1175</v>
      </c>
      <c r="D51" s="6281">
        <v>1</v>
      </c>
      <c r="E51" s="6320">
        <v>5472</v>
      </c>
      <c r="F51" s="5680"/>
    </row>
    <row r="52" spans="1:6">
      <c r="A52" s="6281">
        <v>1078008</v>
      </c>
      <c r="B52" s="8860"/>
      <c r="C52" s="5857" t="s">
        <v>944</v>
      </c>
      <c r="D52" s="6281">
        <v>1</v>
      </c>
      <c r="E52" s="6320">
        <v>6486</v>
      </c>
      <c r="F52" s="5680"/>
    </row>
    <row r="53" spans="1:6">
      <c r="A53" s="6281">
        <v>1078010</v>
      </c>
      <c r="B53" s="8860"/>
      <c r="C53" s="5857" t="s">
        <v>1180</v>
      </c>
      <c r="D53" s="6281">
        <v>1</v>
      </c>
      <c r="E53" s="6320">
        <v>8340</v>
      </c>
      <c r="F53" s="5680"/>
    </row>
    <row r="54" spans="1:6">
      <c r="A54" s="6281">
        <v>1078012</v>
      </c>
      <c r="B54" s="8860"/>
      <c r="C54" s="5857" t="s">
        <v>1171</v>
      </c>
      <c r="D54" s="6281">
        <v>1</v>
      </c>
      <c r="E54" s="6320">
        <v>10596</v>
      </c>
      <c r="F54" s="5680"/>
    </row>
    <row r="55" spans="1:6">
      <c r="A55" s="6281">
        <v>1078016</v>
      </c>
      <c r="B55" s="8861"/>
      <c r="C55" s="5857" t="s">
        <v>4915</v>
      </c>
      <c r="D55" s="6281">
        <v>1</v>
      </c>
      <c r="E55" s="6320">
        <v>13878</v>
      </c>
      <c r="F55" s="5680"/>
    </row>
    <row r="56" spans="1:6">
      <c r="A56" s="6281">
        <v>1077303</v>
      </c>
      <c r="B56" s="8862" t="s">
        <v>22255</v>
      </c>
      <c r="C56" s="6281" t="s">
        <v>5421</v>
      </c>
      <c r="D56" s="6281">
        <v>1</v>
      </c>
      <c r="E56" s="6320">
        <v>1338</v>
      </c>
      <c r="F56" s="5680"/>
    </row>
    <row r="57" spans="1:6">
      <c r="A57" s="6281">
        <v>1077304</v>
      </c>
      <c r="B57" s="8862"/>
      <c r="C57" s="6281" t="s">
        <v>1182</v>
      </c>
      <c r="D57" s="6281">
        <v>1</v>
      </c>
      <c r="E57" s="6320">
        <v>1362</v>
      </c>
      <c r="F57" s="5680"/>
    </row>
    <row r="58" spans="1:6">
      <c r="A58" s="6281">
        <v>1077306</v>
      </c>
      <c r="B58" s="8862"/>
      <c r="C58" s="5857" t="s">
        <v>1175</v>
      </c>
      <c r="D58" s="6281">
        <v>1</v>
      </c>
      <c r="E58" s="6320">
        <v>1992</v>
      </c>
      <c r="F58" s="5680"/>
    </row>
    <row r="59" spans="1:6">
      <c r="A59" s="6281">
        <v>1077308</v>
      </c>
      <c r="B59" s="8862"/>
      <c r="C59" s="5857" t="s">
        <v>944</v>
      </c>
      <c r="D59" s="6281">
        <v>1</v>
      </c>
      <c r="E59" s="6320">
        <v>2898</v>
      </c>
      <c r="F59" s="5680"/>
    </row>
    <row r="60" spans="1:6">
      <c r="A60" s="6281">
        <v>1077310</v>
      </c>
      <c r="B60" s="8862"/>
      <c r="C60" s="5857" t="s">
        <v>1180</v>
      </c>
      <c r="D60" s="6281">
        <v>1</v>
      </c>
      <c r="E60" s="6320">
        <v>4668</v>
      </c>
      <c r="F60" s="5680"/>
    </row>
    <row r="61" spans="1:6">
      <c r="A61" s="6281">
        <v>1077312</v>
      </c>
      <c r="B61" s="8862"/>
      <c r="C61" s="5857" t="s">
        <v>1171</v>
      </c>
      <c r="D61" s="6281">
        <v>1</v>
      </c>
      <c r="E61" s="6320">
        <v>7854</v>
      </c>
      <c r="F61" s="5680"/>
    </row>
    <row r="62" spans="1:6">
      <c r="A62" s="6281">
        <v>1077316</v>
      </c>
      <c r="B62" s="8862"/>
      <c r="C62" s="5857" t="s">
        <v>4915</v>
      </c>
      <c r="D62" s="6281">
        <v>1</v>
      </c>
      <c r="E62" s="6320">
        <v>11604</v>
      </c>
      <c r="F62" s="5680"/>
    </row>
    <row r="63" spans="1:6">
      <c r="A63" s="6281">
        <v>1075704</v>
      </c>
      <c r="B63" s="8859" t="s">
        <v>22254</v>
      </c>
      <c r="C63" s="6281" t="s">
        <v>1182</v>
      </c>
      <c r="D63" s="6281">
        <v>1</v>
      </c>
      <c r="E63" s="6320">
        <v>2346</v>
      </c>
      <c r="F63" s="5680"/>
    </row>
    <row r="64" spans="1:6">
      <c r="A64" s="6281">
        <v>1075706</v>
      </c>
      <c r="B64" s="8860"/>
      <c r="C64" s="5857" t="s">
        <v>1175</v>
      </c>
      <c r="D64" s="6281">
        <v>1</v>
      </c>
      <c r="E64" s="6320">
        <v>3114</v>
      </c>
      <c r="F64" s="5680"/>
    </row>
    <row r="65" spans="1:7">
      <c r="A65" s="6281">
        <v>1075708</v>
      </c>
      <c r="B65" s="8860"/>
      <c r="C65" s="5857" t="s">
        <v>944</v>
      </c>
      <c r="D65" s="6281">
        <v>1</v>
      </c>
      <c r="E65" s="6320">
        <v>4338</v>
      </c>
      <c r="F65" s="5680"/>
    </row>
    <row r="66" spans="1:7">
      <c r="A66" s="6281">
        <v>1075710</v>
      </c>
      <c r="B66" s="8861"/>
      <c r="C66" s="5857" t="s">
        <v>1180</v>
      </c>
      <c r="D66" s="6281">
        <v>1</v>
      </c>
      <c r="E66" s="6320">
        <v>6174</v>
      </c>
      <c r="F66" s="5680"/>
    </row>
    <row r="67" spans="1:7">
      <c r="A67" s="6281">
        <v>1076004</v>
      </c>
      <c r="B67" s="8859" t="s">
        <v>22253</v>
      </c>
      <c r="C67" s="6281" t="s">
        <v>1182</v>
      </c>
      <c r="D67" s="6281">
        <v>1</v>
      </c>
      <c r="E67" s="6320">
        <v>1116</v>
      </c>
      <c r="F67" s="5680"/>
    </row>
    <row r="68" spans="1:7">
      <c r="A68" s="6281">
        <v>1076006</v>
      </c>
      <c r="B68" s="8860"/>
      <c r="C68" s="5857" t="s">
        <v>1175</v>
      </c>
      <c r="D68" s="6281">
        <v>1</v>
      </c>
      <c r="E68" s="6320">
        <v>1620</v>
      </c>
      <c r="F68" s="5680"/>
    </row>
    <row r="69" spans="1:7">
      <c r="A69" s="6281">
        <v>1076008</v>
      </c>
      <c r="B69" s="8860"/>
      <c r="C69" s="5857" t="s">
        <v>944</v>
      </c>
      <c r="D69" s="6281">
        <v>1</v>
      </c>
      <c r="E69" s="6320">
        <v>2376</v>
      </c>
      <c r="F69" s="5680"/>
    </row>
    <row r="70" spans="1:7">
      <c r="A70" s="6281">
        <v>1076010</v>
      </c>
      <c r="B70" s="8860"/>
      <c r="C70" s="5857" t="s">
        <v>1180</v>
      </c>
      <c r="D70" s="6281">
        <v>1</v>
      </c>
      <c r="E70" s="6320">
        <v>3972</v>
      </c>
      <c r="F70" s="5680"/>
    </row>
    <row r="71" spans="1:7">
      <c r="A71" s="6281">
        <v>1076012</v>
      </c>
      <c r="B71" s="8860"/>
      <c r="C71" s="5857" t="s">
        <v>1171</v>
      </c>
      <c r="D71" s="6281">
        <v>1</v>
      </c>
      <c r="E71" s="6320">
        <v>5562</v>
      </c>
      <c r="F71" s="5680"/>
    </row>
    <row r="72" spans="1:7">
      <c r="A72" s="6281">
        <v>1076016</v>
      </c>
      <c r="B72" s="8861"/>
      <c r="C72" s="5857" t="s">
        <v>4915</v>
      </c>
      <c r="D72" s="6281">
        <v>1</v>
      </c>
      <c r="E72" s="6320">
        <v>8136</v>
      </c>
      <c r="F72" s="5680"/>
    </row>
    <row r="73" spans="1:7">
      <c r="A73" s="6281">
        <v>1076203</v>
      </c>
      <c r="B73" s="8862" t="s">
        <v>22252</v>
      </c>
      <c r="C73" s="6281" t="s">
        <v>5421</v>
      </c>
      <c r="D73" s="6281">
        <v>1</v>
      </c>
      <c r="E73" s="6320">
        <v>1158</v>
      </c>
      <c r="F73" s="5680"/>
    </row>
    <row r="74" spans="1:7">
      <c r="A74" s="6281">
        <v>1076204</v>
      </c>
      <c r="B74" s="8862"/>
      <c r="C74" s="6281" t="s">
        <v>1182</v>
      </c>
      <c r="D74" s="6281">
        <v>1</v>
      </c>
      <c r="E74" s="6320">
        <v>1224</v>
      </c>
      <c r="F74" s="5680"/>
    </row>
    <row r="75" spans="1:7">
      <c r="A75" s="6281">
        <v>1076206</v>
      </c>
      <c r="B75" s="8862"/>
      <c r="C75" s="5857" t="s">
        <v>1175</v>
      </c>
      <c r="D75" s="6281">
        <v>1</v>
      </c>
      <c r="E75" s="6320">
        <v>1824</v>
      </c>
      <c r="F75" s="5680"/>
    </row>
    <row r="76" spans="1:7">
      <c r="A76" s="6281">
        <v>1076208</v>
      </c>
      <c r="B76" s="8862"/>
      <c r="C76" s="5857" t="s">
        <v>944</v>
      </c>
      <c r="D76" s="6281">
        <v>1</v>
      </c>
      <c r="E76" s="6320">
        <v>2646</v>
      </c>
      <c r="F76" s="5680"/>
    </row>
    <row r="77" spans="1:7">
      <c r="A77" s="6281">
        <v>1076210</v>
      </c>
      <c r="B77" s="8862"/>
      <c r="C77" s="5857" t="s">
        <v>1180</v>
      </c>
      <c r="D77" s="6281">
        <v>1</v>
      </c>
      <c r="E77" s="6320">
        <v>4542</v>
      </c>
      <c r="F77" s="5680"/>
    </row>
    <row r="78" spans="1:7">
      <c r="A78" s="6281">
        <v>1076104</v>
      </c>
      <c r="B78" s="8862" t="s">
        <v>22251</v>
      </c>
      <c r="C78" s="6281" t="s">
        <v>1182</v>
      </c>
      <c r="D78" s="6281">
        <v>1</v>
      </c>
      <c r="E78" s="6320">
        <v>1104</v>
      </c>
      <c r="F78" s="5680"/>
    </row>
    <row r="79" spans="1:7">
      <c r="A79" s="6281">
        <v>1076106</v>
      </c>
      <c r="B79" s="8862"/>
      <c r="C79" s="5857" t="s">
        <v>1175</v>
      </c>
      <c r="D79" s="6281">
        <v>1</v>
      </c>
      <c r="E79" s="6320">
        <v>1620</v>
      </c>
      <c r="F79" s="5680"/>
      <c r="G79" s="6280"/>
    </row>
    <row r="80" spans="1:7">
      <c r="A80" s="6281">
        <v>1076108</v>
      </c>
      <c r="B80" s="8862"/>
      <c r="C80" s="5857" t="s">
        <v>944</v>
      </c>
      <c r="D80" s="6281">
        <v>1</v>
      </c>
      <c r="E80" s="6320">
        <v>2376</v>
      </c>
      <c r="F80" s="5680"/>
    </row>
    <row r="81" spans="1:6">
      <c r="A81" s="6281">
        <v>1076110</v>
      </c>
      <c r="B81" s="8862"/>
      <c r="C81" s="5857" t="s">
        <v>1180</v>
      </c>
      <c r="D81" s="6281">
        <v>1</v>
      </c>
      <c r="E81" s="6320">
        <v>3282</v>
      </c>
      <c r="F81" s="5680"/>
    </row>
    <row r="82" spans="1:6">
      <c r="A82" s="6281">
        <v>1076304</v>
      </c>
      <c r="B82" s="8862" t="s">
        <v>22250</v>
      </c>
      <c r="C82" s="6281" t="s">
        <v>1182</v>
      </c>
      <c r="D82" s="6281">
        <v>1</v>
      </c>
      <c r="E82" s="6320">
        <v>1224</v>
      </c>
      <c r="F82" s="5680"/>
    </row>
    <row r="83" spans="1:6">
      <c r="A83" s="6281">
        <v>1076306</v>
      </c>
      <c r="B83" s="8862"/>
      <c r="C83" s="5857" t="s">
        <v>1175</v>
      </c>
      <c r="D83" s="6281">
        <v>1</v>
      </c>
      <c r="E83" s="6320">
        <v>1824</v>
      </c>
      <c r="F83" s="5680"/>
    </row>
    <row r="84" spans="1:6">
      <c r="A84" s="6281">
        <v>1076308</v>
      </c>
      <c r="B84" s="8862"/>
      <c r="C84" s="5857" t="s">
        <v>944</v>
      </c>
      <c r="D84" s="6281">
        <v>1</v>
      </c>
      <c r="E84" s="6320">
        <v>2646</v>
      </c>
      <c r="F84" s="5680"/>
    </row>
    <row r="85" spans="1:6">
      <c r="A85" s="6281">
        <v>1076310</v>
      </c>
      <c r="B85" s="8862"/>
      <c r="C85" s="5857" t="s">
        <v>1180</v>
      </c>
      <c r="D85" s="6281">
        <v>1</v>
      </c>
      <c r="E85" s="6320">
        <v>3534</v>
      </c>
      <c r="F85" s="5680"/>
    </row>
    <row r="86" spans="1:6" ht="21.75" customHeight="1">
      <c r="A86" s="6321">
        <v>1075804</v>
      </c>
      <c r="B86" s="8863" t="s">
        <v>22249</v>
      </c>
      <c r="C86" s="6321" t="s">
        <v>1182</v>
      </c>
      <c r="D86" s="6281">
        <v>1</v>
      </c>
      <c r="E86" s="6320">
        <v>2346</v>
      </c>
      <c r="F86" s="5680"/>
    </row>
    <row r="87" spans="1:6" ht="21.75" customHeight="1">
      <c r="A87" s="6321">
        <v>1075806</v>
      </c>
      <c r="B87" s="8863"/>
      <c r="C87" s="6184" t="s">
        <v>1175</v>
      </c>
      <c r="D87" s="6281">
        <v>1</v>
      </c>
      <c r="E87" s="6320">
        <v>3102</v>
      </c>
      <c r="F87" s="5680"/>
    </row>
    <row r="88" spans="1:6" ht="21.75" customHeight="1">
      <c r="A88" s="6321">
        <v>1075808</v>
      </c>
      <c r="B88" s="8863"/>
      <c r="C88" s="6184" t="s">
        <v>944</v>
      </c>
      <c r="D88" s="6281">
        <v>1</v>
      </c>
      <c r="E88" s="6320">
        <v>4338</v>
      </c>
      <c r="F88" s="5680"/>
    </row>
    <row r="89" spans="1:6" ht="21.75" customHeight="1">
      <c r="A89" s="6321">
        <v>1075810</v>
      </c>
      <c r="B89" s="8863"/>
      <c r="C89" s="6184" t="s">
        <v>1180</v>
      </c>
      <c r="D89" s="6281">
        <v>1</v>
      </c>
      <c r="E89" s="6320">
        <v>7884</v>
      </c>
      <c r="F89" s="5680"/>
    </row>
    <row r="90" spans="1:6">
      <c r="A90" s="6321">
        <v>1078706</v>
      </c>
      <c r="B90" s="8862" t="s">
        <v>22248</v>
      </c>
      <c r="C90" s="5857" t="s">
        <v>1175</v>
      </c>
      <c r="D90" s="6281">
        <v>1</v>
      </c>
      <c r="E90" s="6320">
        <v>3732</v>
      </c>
      <c r="F90" s="5680"/>
    </row>
    <row r="91" spans="1:6">
      <c r="A91" s="6321">
        <v>1078708</v>
      </c>
      <c r="B91" s="8862"/>
      <c r="C91" s="5857" t="s">
        <v>944</v>
      </c>
      <c r="D91" s="6281">
        <v>1</v>
      </c>
      <c r="E91" s="6320">
        <v>4020</v>
      </c>
      <c r="F91" s="5680"/>
    </row>
    <row r="92" spans="1:6">
      <c r="A92" s="6321">
        <v>1078710</v>
      </c>
      <c r="B92" s="8862"/>
      <c r="C92" s="5857" t="s">
        <v>1180</v>
      </c>
      <c r="D92" s="6281">
        <v>1</v>
      </c>
      <c r="E92" s="6320">
        <v>5406</v>
      </c>
      <c r="F92" s="5680"/>
    </row>
    <row r="93" spans="1:6">
      <c r="A93" s="6321">
        <v>1120004</v>
      </c>
      <c r="B93" s="8859" t="s">
        <v>22247</v>
      </c>
      <c r="C93" s="6281" t="s">
        <v>1182</v>
      </c>
      <c r="D93" s="6281">
        <v>1</v>
      </c>
      <c r="E93" s="6320">
        <v>2940</v>
      </c>
      <c r="F93" s="5680"/>
    </row>
    <row r="94" spans="1:6">
      <c r="A94" s="6321">
        <v>1120006</v>
      </c>
      <c r="B94" s="8860"/>
      <c r="C94" s="5857" t="s">
        <v>1175</v>
      </c>
      <c r="D94" s="6281">
        <v>1</v>
      </c>
      <c r="E94" s="6320">
        <v>4170</v>
      </c>
      <c r="F94" s="5680"/>
    </row>
    <row r="95" spans="1:6">
      <c r="A95" s="6321">
        <v>1120008</v>
      </c>
      <c r="B95" s="8860"/>
      <c r="C95" s="5857" t="s">
        <v>944</v>
      </c>
      <c r="D95" s="6281">
        <v>1</v>
      </c>
      <c r="E95" s="6320">
        <v>5880</v>
      </c>
      <c r="F95" s="5680"/>
    </row>
    <row r="96" spans="1:6">
      <c r="A96" s="6321">
        <v>1120010</v>
      </c>
      <c r="B96" s="8860"/>
      <c r="C96" s="5857" t="s">
        <v>1180</v>
      </c>
      <c r="D96" s="6281">
        <v>1</v>
      </c>
      <c r="E96" s="6320">
        <v>9060</v>
      </c>
      <c r="F96" s="5680"/>
    </row>
    <row r="97" spans="1:7">
      <c r="A97" s="6321">
        <v>1120012</v>
      </c>
      <c r="B97" s="8860"/>
      <c r="C97" s="5857" t="s">
        <v>1171</v>
      </c>
      <c r="D97" s="6281">
        <v>1</v>
      </c>
      <c r="E97" s="6320">
        <v>11292</v>
      </c>
      <c r="F97" s="5680"/>
    </row>
    <row r="98" spans="1:7">
      <c r="A98" s="6321">
        <v>1120016</v>
      </c>
      <c r="B98" s="8861"/>
      <c r="C98" s="5857" t="s">
        <v>4915</v>
      </c>
      <c r="D98" s="6281">
        <v>1</v>
      </c>
      <c r="E98" s="6320">
        <v>16464</v>
      </c>
      <c r="F98" s="5680"/>
    </row>
    <row r="99" spans="1:7">
      <c r="A99" s="6321">
        <v>1121004</v>
      </c>
      <c r="B99" s="8862" t="s">
        <v>22246</v>
      </c>
      <c r="C99" s="6281" t="s">
        <v>1182</v>
      </c>
      <c r="D99" s="6281">
        <v>1</v>
      </c>
      <c r="E99" s="6320">
        <v>4182</v>
      </c>
      <c r="F99" s="5680"/>
    </row>
    <row r="100" spans="1:7">
      <c r="A100" s="6321">
        <v>1121006</v>
      </c>
      <c r="B100" s="8862"/>
      <c r="C100" s="5857" t="s">
        <v>1175</v>
      </c>
      <c r="D100" s="6281">
        <v>1</v>
      </c>
      <c r="E100" s="6320">
        <v>6192</v>
      </c>
      <c r="F100" s="5680"/>
    </row>
    <row r="101" spans="1:7">
      <c r="A101" s="6321">
        <v>1121008</v>
      </c>
      <c r="B101" s="8862"/>
      <c r="C101" s="5857" t="s">
        <v>944</v>
      </c>
      <c r="D101" s="6281">
        <v>1</v>
      </c>
      <c r="E101" s="6320">
        <v>8352</v>
      </c>
      <c r="F101" s="5680"/>
    </row>
    <row r="102" spans="1:7">
      <c r="A102" s="6321">
        <v>1121010</v>
      </c>
      <c r="B102" s="8862"/>
      <c r="C102" s="5857" t="s">
        <v>1180</v>
      </c>
      <c r="D102" s="6281">
        <v>1</v>
      </c>
      <c r="E102" s="6320">
        <v>13038</v>
      </c>
      <c r="F102" s="5680"/>
    </row>
    <row r="103" spans="1:7">
      <c r="A103" s="6321">
        <v>1121012</v>
      </c>
      <c r="B103" s="8862"/>
      <c r="C103" s="5857" t="s">
        <v>1171</v>
      </c>
      <c r="D103" s="6281">
        <v>1</v>
      </c>
      <c r="E103" s="6320">
        <v>17154</v>
      </c>
      <c r="F103" s="5680"/>
    </row>
    <row r="104" spans="1:7">
      <c r="A104" s="6321">
        <v>1121016</v>
      </c>
      <c r="B104" s="8862"/>
      <c r="C104" s="5857" t="s">
        <v>4915</v>
      </c>
      <c r="D104" s="6281">
        <v>1</v>
      </c>
      <c r="E104" s="6320">
        <v>26778</v>
      </c>
      <c r="F104" s="5680"/>
    </row>
    <row r="105" spans="1:7" ht="31">
      <c r="A105" s="6323">
        <v>1404780</v>
      </c>
      <c r="B105" s="6332" t="s">
        <v>22245</v>
      </c>
      <c r="C105" s="6331" t="s">
        <v>944</v>
      </c>
      <c r="D105" s="6331">
        <v>1</v>
      </c>
      <c r="E105" s="6320">
        <v>6738</v>
      </c>
      <c r="F105" s="5680"/>
    </row>
    <row r="106" spans="1:7" ht="31">
      <c r="A106" s="6323">
        <v>1406384</v>
      </c>
      <c r="B106" s="6332" t="s">
        <v>22244</v>
      </c>
      <c r="C106" s="6331" t="s">
        <v>944</v>
      </c>
      <c r="D106" s="6331">
        <v>1</v>
      </c>
      <c r="E106" s="6320">
        <v>1590</v>
      </c>
      <c r="F106" s="5680"/>
    </row>
    <row r="107" spans="1:7" ht="20.7">
      <c r="A107" s="6323">
        <v>1406483</v>
      </c>
      <c r="B107" s="6332" t="s">
        <v>22243</v>
      </c>
      <c r="C107" s="6331" t="s">
        <v>22240</v>
      </c>
      <c r="D107" s="6331">
        <v>1</v>
      </c>
      <c r="E107" s="6320">
        <v>2760</v>
      </c>
      <c r="F107" s="5680"/>
      <c r="G107" s="6278"/>
    </row>
    <row r="108" spans="1:7" ht="31">
      <c r="A108" s="6323">
        <v>1406484</v>
      </c>
      <c r="B108" s="6332" t="s">
        <v>22242</v>
      </c>
      <c r="C108" s="6331" t="s">
        <v>6339</v>
      </c>
      <c r="D108" s="6331">
        <v>1</v>
      </c>
      <c r="E108" s="6320">
        <v>3168</v>
      </c>
      <c r="F108" s="5680"/>
    </row>
    <row r="109" spans="1:7" ht="31">
      <c r="A109" s="6323">
        <v>1406583</v>
      </c>
      <c r="B109" s="6332" t="s">
        <v>22241</v>
      </c>
      <c r="C109" s="6331" t="s">
        <v>22240</v>
      </c>
      <c r="D109" s="6331">
        <v>1</v>
      </c>
      <c r="E109" s="6320">
        <v>2760</v>
      </c>
      <c r="F109" s="5680"/>
    </row>
    <row r="110" spans="1:7" ht="31">
      <c r="A110" s="6323">
        <v>1406584</v>
      </c>
      <c r="B110" s="6332" t="s">
        <v>22239</v>
      </c>
      <c r="C110" s="6331" t="s">
        <v>6339</v>
      </c>
      <c r="D110" s="6331">
        <v>1</v>
      </c>
      <c r="E110" s="6320">
        <v>3168</v>
      </c>
      <c r="F110" s="5680"/>
    </row>
    <row r="111" spans="1:7" ht="20.7">
      <c r="A111" s="6323">
        <v>1406504</v>
      </c>
      <c r="B111" s="6332" t="s">
        <v>22238</v>
      </c>
      <c r="C111" s="6331" t="s">
        <v>7328</v>
      </c>
      <c r="D111" s="6331">
        <v>1</v>
      </c>
      <c r="E111" s="6320">
        <v>1722</v>
      </c>
      <c r="F111" s="5680"/>
    </row>
    <row r="112" spans="1:7">
      <c r="E112" s="6330"/>
    </row>
    <row r="113" spans="1:6">
      <c r="E113" s="6330"/>
    </row>
    <row r="114" spans="1:6">
      <c r="A114" s="6329" t="s">
        <v>22237</v>
      </c>
      <c r="B114" s="6329"/>
      <c r="C114" s="6329"/>
      <c r="D114" s="6329"/>
      <c r="E114" s="6330"/>
      <c r="F114" s="6329"/>
    </row>
    <row r="115" spans="1:6" ht="43">
      <c r="A115" s="6277" t="s">
        <v>75</v>
      </c>
      <c r="B115" s="6328" t="s">
        <v>42</v>
      </c>
      <c r="C115" s="6277" t="s">
        <v>76</v>
      </c>
      <c r="D115" s="6277" t="s">
        <v>6183</v>
      </c>
      <c r="E115" s="6327" t="s">
        <v>58</v>
      </c>
      <c r="F115" s="6277" t="s">
        <v>59</v>
      </c>
    </row>
    <row r="116" spans="1:6">
      <c r="A116" s="6323">
        <v>1183704</v>
      </c>
      <c r="B116" s="8862" t="s">
        <v>22236</v>
      </c>
      <c r="C116" s="6281" t="s">
        <v>1182</v>
      </c>
      <c r="D116" s="6321">
        <v>1</v>
      </c>
      <c r="E116" s="6320">
        <v>2052</v>
      </c>
      <c r="F116" s="5680"/>
    </row>
    <row r="117" spans="1:6">
      <c r="A117" s="6323">
        <v>1183706</v>
      </c>
      <c r="B117" s="8862"/>
      <c r="C117" s="6281" t="s">
        <v>1175</v>
      </c>
      <c r="D117" s="6321">
        <v>1</v>
      </c>
      <c r="E117" s="6320">
        <v>2628</v>
      </c>
      <c r="F117" s="5680"/>
    </row>
    <row r="118" spans="1:6">
      <c r="A118" s="6323">
        <v>1183708</v>
      </c>
      <c r="B118" s="8862"/>
      <c r="C118" s="5857" t="s">
        <v>944</v>
      </c>
      <c r="D118" s="6321">
        <v>1</v>
      </c>
      <c r="E118" s="6320">
        <v>4830</v>
      </c>
      <c r="F118" s="5680"/>
    </row>
    <row r="119" spans="1:6">
      <c r="A119" s="6323">
        <v>1183804</v>
      </c>
      <c r="B119" s="8862" t="s">
        <v>22235</v>
      </c>
      <c r="C119" s="6281" t="s">
        <v>1182</v>
      </c>
      <c r="D119" s="6321">
        <v>1</v>
      </c>
      <c r="E119" s="6320">
        <v>2052</v>
      </c>
      <c r="F119" s="5680"/>
    </row>
    <row r="120" spans="1:6">
      <c r="A120" s="6323">
        <v>1183806</v>
      </c>
      <c r="B120" s="8862"/>
      <c r="C120" s="6281" t="s">
        <v>1175</v>
      </c>
      <c r="D120" s="6321">
        <v>1</v>
      </c>
      <c r="E120" s="6320">
        <v>2628</v>
      </c>
      <c r="F120" s="5680"/>
    </row>
    <row r="121" spans="1:6">
      <c r="A121" s="6323">
        <v>1183808</v>
      </c>
      <c r="B121" s="8862"/>
      <c r="C121" s="5857" t="s">
        <v>944</v>
      </c>
      <c r="D121" s="6321">
        <v>1</v>
      </c>
      <c r="E121" s="6320">
        <v>4830</v>
      </c>
      <c r="F121" s="5680"/>
    </row>
    <row r="122" spans="1:6">
      <c r="A122" s="6323">
        <v>1183904</v>
      </c>
      <c r="B122" s="8862" t="s">
        <v>22234</v>
      </c>
      <c r="C122" s="6281" t="s">
        <v>1182</v>
      </c>
      <c r="D122" s="6321">
        <v>1</v>
      </c>
      <c r="E122" s="6320">
        <v>2304</v>
      </c>
      <c r="F122" s="5680"/>
    </row>
    <row r="123" spans="1:6">
      <c r="A123" s="6323">
        <v>1183906</v>
      </c>
      <c r="B123" s="8862"/>
      <c r="C123" s="6281" t="s">
        <v>1175</v>
      </c>
      <c r="D123" s="6321">
        <v>1</v>
      </c>
      <c r="E123" s="6320">
        <v>3672</v>
      </c>
      <c r="F123" s="5680"/>
    </row>
    <row r="124" spans="1:6" ht="43">
      <c r="A124" s="6323">
        <v>1183472</v>
      </c>
      <c r="B124" s="6326" t="s">
        <v>22230</v>
      </c>
      <c r="C124" s="6321" t="s">
        <v>1182</v>
      </c>
      <c r="D124" s="6321">
        <v>1</v>
      </c>
      <c r="E124" s="6320">
        <v>2724</v>
      </c>
      <c r="F124" s="6325"/>
    </row>
    <row r="125" spans="1:6" ht="43">
      <c r="A125" s="6323">
        <v>1183473</v>
      </c>
      <c r="B125" s="6326" t="s">
        <v>22229</v>
      </c>
      <c r="C125" s="6321" t="s">
        <v>1182</v>
      </c>
      <c r="D125" s="6321">
        <v>1</v>
      </c>
      <c r="E125" s="6320">
        <v>2724</v>
      </c>
      <c r="F125" s="5680"/>
    </row>
    <row r="126" spans="1:6">
      <c r="A126" s="6323">
        <v>1180604</v>
      </c>
      <c r="B126" s="8862" t="s">
        <v>22233</v>
      </c>
      <c r="C126" s="6321" t="s">
        <v>1182</v>
      </c>
      <c r="D126" s="6321">
        <v>1</v>
      </c>
      <c r="E126" s="6320">
        <v>3474</v>
      </c>
      <c r="F126" s="5680"/>
    </row>
    <row r="127" spans="1:6">
      <c r="A127" s="6323">
        <v>1180606</v>
      </c>
      <c r="B127" s="8862"/>
      <c r="C127" s="6281" t="s">
        <v>1175</v>
      </c>
      <c r="D127" s="6321">
        <v>1</v>
      </c>
      <c r="E127" s="6320">
        <v>4020</v>
      </c>
      <c r="F127" s="5680"/>
    </row>
    <row r="128" spans="1:6">
      <c r="A128" s="6323">
        <v>1180704</v>
      </c>
      <c r="B128" s="8862" t="s">
        <v>22232</v>
      </c>
      <c r="C128" s="6321" t="s">
        <v>1182</v>
      </c>
      <c r="D128" s="6321">
        <v>1</v>
      </c>
      <c r="E128" s="6320">
        <v>3474</v>
      </c>
      <c r="F128" s="5680"/>
    </row>
    <row r="129" spans="1:6">
      <c r="A129" s="6323">
        <v>1180706</v>
      </c>
      <c r="B129" s="8862"/>
      <c r="C129" s="6281" t="s">
        <v>1175</v>
      </c>
      <c r="D129" s="6321">
        <v>1</v>
      </c>
      <c r="E129" s="6320">
        <v>4020</v>
      </c>
      <c r="F129" s="5680"/>
    </row>
    <row r="130" spans="1:6" ht="28.7">
      <c r="A130" s="6323">
        <v>1180904</v>
      </c>
      <c r="B130" s="6324" t="s">
        <v>22231</v>
      </c>
      <c r="C130" s="6321" t="s">
        <v>1182</v>
      </c>
      <c r="D130" s="6321">
        <v>1</v>
      </c>
      <c r="E130" s="6320">
        <v>3792</v>
      </c>
      <c r="F130" s="5680"/>
    </row>
    <row r="131" spans="1:6" ht="43">
      <c r="A131" s="6323">
        <v>1181462</v>
      </c>
      <c r="B131" s="6326" t="s">
        <v>22230</v>
      </c>
      <c r="C131" s="6321" t="s">
        <v>1182</v>
      </c>
      <c r="D131" s="6321">
        <v>1</v>
      </c>
      <c r="E131" s="6320">
        <v>4134</v>
      </c>
      <c r="F131" s="5680"/>
    </row>
    <row r="132" spans="1:6" ht="43">
      <c r="A132" s="6323">
        <v>1181463</v>
      </c>
      <c r="B132" s="6326" t="s">
        <v>22229</v>
      </c>
      <c r="C132" s="6321" t="s">
        <v>1182</v>
      </c>
      <c r="D132" s="6321">
        <v>1</v>
      </c>
      <c r="E132" s="6320">
        <v>4134</v>
      </c>
      <c r="F132" s="5680"/>
    </row>
    <row r="133" spans="1:6" ht="28.7">
      <c r="A133" s="6323">
        <v>1024364</v>
      </c>
      <c r="B133" s="6324" t="s">
        <v>22228</v>
      </c>
      <c r="C133" s="6321" t="s">
        <v>1182</v>
      </c>
      <c r="D133" s="6321">
        <v>1</v>
      </c>
      <c r="E133" s="6320">
        <v>2316</v>
      </c>
      <c r="F133" s="6325"/>
    </row>
    <row r="134" spans="1:6" ht="43">
      <c r="A134" s="6323">
        <v>1024464</v>
      </c>
      <c r="B134" s="6324" t="s">
        <v>22227</v>
      </c>
      <c r="C134" s="6321" t="s">
        <v>1182</v>
      </c>
      <c r="D134" s="6321">
        <v>1</v>
      </c>
      <c r="E134" s="6320">
        <v>2316</v>
      </c>
      <c r="F134" s="5680"/>
    </row>
    <row r="135" spans="1:6" ht="20.7">
      <c r="A135" s="6323">
        <v>1181404</v>
      </c>
      <c r="B135" s="6322" t="s">
        <v>22226</v>
      </c>
      <c r="C135" s="6321" t="s">
        <v>7311</v>
      </c>
      <c r="D135" s="5680"/>
      <c r="E135" s="6320">
        <v>2292</v>
      </c>
      <c r="F135" s="5680"/>
    </row>
    <row r="136" spans="1:6" ht="20.7">
      <c r="A136" s="6323">
        <v>1181104</v>
      </c>
      <c r="B136" s="6322" t="s">
        <v>22225</v>
      </c>
      <c r="C136" s="6321" t="s">
        <v>1182</v>
      </c>
      <c r="D136" s="5680"/>
      <c r="E136" s="6320">
        <v>1956</v>
      </c>
      <c r="F136" s="5680"/>
    </row>
    <row r="137" spans="1:6" ht="20.7">
      <c r="A137" s="6323">
        <v>1181004</v>
      </c>
      <c r="B137" s="6322" t="s">
        <v>22224</v>
      </c>
      <c r="C137" s="6321" t="s">
        <v>1182</v>
      </c>
      <c r="D137" s="5680"/>
      <c r="E137" s="6320">
        <v>1956</v>
      </c>
      <c r="F137" s="5680"/>
    </row>
    <row r="138" spans="1:6" ht="20.7">
      <c r="A138" s="6323">
        <v>1183804</v>
      </c>
      <c r="B138" s="6322" t="s">
        <v>22223</v>
      </c>
      <c r="C138" s="6321" t="s">
        <v>1182</v>
      </c>
      <c r="D138" s="5680"/>
      <c r="E138" s="6320">
        <v>2052</v>
      </c>
      <c r="F138" s="5680"/>
    </row>
    <row r="139" spans="1:6" ht="20.7">
      <c r="A139" s="6323">
        <v>1183704</v>
      </c>
      <c r="B139" s="6322" t="s">
        <v>22222</v>
      </c>
      <c r="C139" s="6321" t="s">
        <v>1182</v>
      </c>
      <c r="D139" s="5680"/>
      <c r="E139" s="6320">
        <v>2052</v>
      </c>
      <c r="F139" s="5680"/>
    </row>
    <row r="140" spans="1:6" ht="20.7">
      <c r="A140" s="6323">
        <v>1183904</v>
      </c>
      <c r="B140" s="6322" t="s">
        <v>22221</v>
      </c>
      <c r="C140" s="6321" t="s">
        <v>1182</v>
      </c>
      <c r="D140" s="5680"/>
      <c r="E140" s="6320">
        <v>2304</v>
      </c>
      <c r="F140" s="5680"/>
    </row>
    <row r="141" spans="1:6" ht="20.7">
      <c r="A141" s="6323">
        <v>1181492</v>
      </c>
      <c r="B141" s="6322" t="s">
        <v>22220</v>
      </c>
      <c r="C141" s="6321" t="s">
        <v>1175</v>
      </c>
      <c r="D141" s="5680"/>
      <c r="E141" s="6320">
        <v>2412</v>
      </c>
      <c r="F141" s="5680"/>
    </row>
    <row r="142" spans="1:6" ht="20.7">
      <c r="A142" s="6323">
        <v>1091062</v>
      </c>
      <c r="B142" s="6322" t="s">
        <v>22219</v>
      </c>
      <c r="C142" s="6321" t="s">
        <v>1182</v>
      </c>
      <c r="D142" s="5680"/>
      <c r="E142" s="6320">
        <v>1248</v>
      </c>
      <c r="F142" s="5680"/>
    </row>
    <row r="143" spans="1:6" ht="20.7">
      <c r="A143" s="6323">
        <v>1091162</v>
      </c>
      <c r="B143" s="6322" t="s">
        <v>22218</v>
      </c>
      <c r="C143" s="6321" t="s">
        <v>1182</v>
      </c>
      <c r="D143" s="5680"/>
      <c r="E143" s="6320">
        <v>1248</v>
      </c>
      <c r="F143" s="5680"/>
    </row>
    <row r="144" spans="1:6" ht="20.7">
      <c r="A144" s="6323">
        <v>1091072</v>
      </c>
      <c r="B144" s="6322" t="s">
        <v>22217</v>
      </c>
      <c r="C144" s="6321" t="s">
        <v>7312</v>
      </c>
      <c r="D144" s="5680"/>
      <c r="E144" s="6320">
        <v>1410</v>
      </c>
      <c r="F144" s="5680"/>
    </row>
    <row r="145" spans="1:6" ht="20.7">
      <c r="A145" s="6323">
        <v>1091172</v>
      </c>
      <c r="B145" s="6322" t="s">
        <v>22216</v>
      </c>
      <c r="C145" s="6321" t="s">
        <v>7312</v>
      </c>
      <c r="D145" s="5680"/>
      <c r="E145" s="6320">
        <v>1410</v>
      </c>
      <c r="F145" s="5680"/>
    </row>
    <row r="146" spans="1:6" ht="20.7">
      <c r="A146" s="6323">
        <v>1011465</v>
      </c>
      <c r="B146" s="6322" t="s">
        <v>22215</v>
      </c>
      <c r="C146" s="6321" t="s">
        <v>22212</v>
      </c>
      <c r="D146" s="5680"/>
      <c r="E146" s="6320">
        <v>1590</v>
      </c>
      <c r="F146" s="5680"/>
    </row>
    <row r="147" spans="1:6" ht="20.7">
      <c r="A147" s="6323">
        <v>1012065</v>
      </c>
      <c r="B147" s="6322" t="s">
        <v>22214</v>
      </c>
      <c r="C147" s="6321" t="s">
        <v>22212</v>
      </c>
      <c r="D147" s="5680"/>
      <c r="E147" s="6320">
        <v>1956</v>
      </c>
      <c r="F147" s="5680"/>
    </row>
    <row r="148" spans="1:6" ht="20.7">
      <c r="A148" s="6323">
        <v>1011365</v>
      </c>
      <c r="B148" s="6322" t="s">
        <v>22213</v>
      </c>
      <c r="C148" s="6321" t="s">
        <v>22212</v>
      </c>
      <c r="D148" s="5680"/>
      <c r="E148" s="6320">
        <v>1542</v>
      </c>
      <c r="F148" s="5680"/>
    </row>
    <row r="149" spans="1:6" ht="31">
      <c r="A149" s="6323">
        <v>1015883</v>
      </c>
      <c r="B149" s="6322" t="s">
        <v>22211</v>
      </c>
      <c r="C149" s="6321" t="s">
        <v>6190</v>
      </c>
      <c r="D149" s="5680"/>
      <c r="E149" s="6320">
        <v>2610</v>
      </c>
      <c r="F149" s="5680"/>
    </row>
    <row r="150" spans="1:6" ht="31">
      <c r="A150" s="6323">
        <v>1015884</v>
      </c>
      <c r="B150" s="6322" t="s">
        <v>22210</v>
      </c>
      <c r="C150" s="6321" t="s">
        <v>6190</v>
      </c>
      <c r="D150" s="5680"/>
      <c r="E150" s="6320">
        <v>2610</v>
      </c>
      <c r="F150" s="5680"/>
    </row>
    <row r="151" spans="1:6" ht="31">
      <c r="A151" s="6323">
        <v>1015813</v>
      </c>
      <c r="B151" s="6322" t="s">
        <v>22209</v>
      </c>
      <c r="C151" s="6321" t="s">
        <v>7328</v>
      </c>
      <c r="D151" s="5680"/>
      <c r="E151" s="6320">
        <v>2466</v>
      </c>
      <c r="F151" s="5680"/>
    </row>
    <row r="152" spans="1:6" ht="31">
      <c r="A152" s="6323">
        <v>1015814</v>
      </c>
      <c r="B152" s="6322" t="s">
        <v>22208</v>
      </c>
      <c r="C152" s="6321" t="s">
        <v>7328</v>
      </c>
      <c r="D152" s="5680"/>
      <c r="E152" s="6320">
        <v>2466</v>
      </c>
      <c r="F152" s="5680"/>
    </row>
  </sheetData>
  <mergeCells count="18">
    <mergeCell ref="B122:B123"/>
    <mergeCell ref="B126:B127"/>
    <mergeCell ref="B128:B129"/>
    <mergeCell ref="B73:B77"/>
    <mergeCell ref="B78:B81"/>
    <mergeCell ref="B82:B85"/>
    <mergeCell ref="B86:B89"/>
    <mergeCell ref="B90:B92"/>
    <mergeCell ref="B93:B98"/>
    <mergeCell ref="B99:B104"/>
    <mergeCell ref="B116:B118"/>
    <mergeCell ref="B119:B121"/>
    <mergeCell ref="B67:B72"/>
    <mergeCell ref="A1:F1"/>
    <mergeCell ref="B42:B48"/>
    <mergeCell ref="B49:B55"/>
    <mergeCell ref="B56:B62"/>
    <mergeCell ref="B63:B66"/>
  </mergeCells>
  <pageMargins left="0.7" right="0.7" top="0.75" bottom="0.75" header="0.3" footer="0.3"/>
  <pageSetup paperSize="9" orientation="portrait" r:id="rId1"/>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pageSetUpPr fitToPage="1"/>
  </sheetPr>
  <dimension ref="A1:X251"/>
  <sheetViews>
    <sheetView zoomScale="90" zoomScaleNormal="90" workbookViewId="0">
      <selection activeCell="A4" sqref="A4:B4"/>
    </sheetView>
  </sheetViews>
  <sheetFormatPr defaultColWidth="9.29296875" defaultRowHeight="14.35"/>
  <cols>
    <col min="1" max="1" width="24.29296875" style="1650" customWidth="1"/>
    <col min="2" max="2" width="15.703125" style="1650" customWidth="1"/>
    <col min="3" max="3" width="15.703125" style="1172" customWidth="1"/>
    <col min="4" max="4" width="16.29296875" style="1172" customWidth="1"/>
    <col min="5" max="5" width="10.5859375" style="1172" customWidth="1"/>
    <col min="6" max="6" width="12.703125" style="1172" customWidth="1"/>
    <col min="7" max="7" width="15.5859375" style="4812" customWidth="1"/>
    <col min="8" max="8" width="20.5859375" style="2393" customWidth="1"/>
    <col min="9" max="24" width="9.29296875" style="1650"/>
    <col min="25" max="16384" width="9.29296875" style="1172"/>
  </cols>
  <sheetData>
    <row r="1" spans="1:8">
      <c r="A1" s="8872" t="s">
        <v>8987</v>
      </c>
      <c r="B1" s="8872"/>
      <c r="C1" s="8872"/>
      <c r="D1" s="8872"/>
      <c r="E1" s="8872"/>
      <c r="F1" s="8872"/>
      <c r="G1" s="8872"/>
      <c r="H1" s="8872"/>
    </row>
    <row r="2" spans="1:8">
      <c r="A2" s="4837"/>
      <c r="B2" s="4804"/>
      <c r="C2" s="4804"/>
      <c r="D2" s="4804"/>
      <c r="E2" s="4804"/>
      <c r="F2" s="4805"/>
      <c r="G2" s="4806"/>
      <c r="H2" s="3471"/>
    </row>
    <row r="3" spans="1:8">
      <c r="A3" s="4838"/>
      <c r="B3" s="4804"/>
      <c r="C3" s="4804"/>
      <c r="D3" s="4804"/>
      <c r="E3" s="4804"/>
      <c r="F3" s="4805"/>
      <c r="G3" s="4806"/>
      <c r="H3" s="3471"/>
    </row>
    <row r="4" spans="1:8">
      <c r="A4" s="4839" t="s">
        <v>48</v>
      </c>
      <c r="B4" s="4840">
        <v>0</v>
      </c>
      <c r="C4" s="3471"/>
      <c r="D4" s="3471"/>
      <c r="E4" s="3471"/>
      <c r="F4" s="4805"/>
      <c r="G4" s="4806"/>
      <c r="H4" s="3471"/>
    </row>
    <row r="5" spans="1:8" ht="21" customHeight="1">
      <c r="G5" s="4807"/>
    </row>
    <row r="6" spans="1:8">
      <c r="A6" s="8874" t="s">
        <v>9006</v>
      </c>
      <c r="B6" s="8874"/>
      <c r="C6" s="8874"/>
      <c r="D6" s="8874"/>
      <c r="E6" s="8874"/>
      <c r="F6" s="8874"/>
      <c r="G6" s="8874"/>
      <c r="H6" s="8874"/>
    </row>
    <row r="7" spans="1:8" ht="36" customHeight="1">
      <c r="A7" s="8874"/>
      <c r="B7" s="8874"/>
      <c r="C7" s="8874"/>
      <c r="D7" s="8874"/>
      <c r="E7" s="8874"/>
      <c r="F7" s="8874"/>
      <c r="G7" s="8874"/>
      <c r="H7" s="8874"/>
    </row>
    <row r="8" spans="1:8">
      <c r="A8" s="8873" t="s">
        <v>8924</v>
      </c>
      <c r="B8" s="8873"/>
      <c r="C8" s="8873"/>
      <c r="D8" s="8873"/>
      <c r="E8" s="8873"/>
      <c r="F8" s="8873"/>
      <c r="G8" s="8873"/>
      <c r="H8" s="8873"/>
    </row>
    <row r="9" spans="1:8" ht="30" customHeight="1">
      <c r="A9" s="4853" t="s">
        <v>75</v>
      </c>
      <c r="B9" s="4853" t="s">
        <v>8986</v>
      </c>
      <c r="C9" s="4854" t="s">
        <v>8985</v>
      </c>
      <c r="D9" s="4854" t="s">
        <v>8993</v>
      </c>
      <c r="E9" s="4854" t="s">
        <v>8994</v>
      </c>
      <c r="F9" s="4854" t="s">
        <v>6183</v>
      </c>
      <c r="G9" s="4855" t="s">
        <v>58</v>
      </c>
      <c r="H9" s="4854" t="s">
        <v>59</v>
      </c>
    </row>
    <row r="10" spans="1:8">
      <c r="A10" s="8875" t="s">
        <v>8988</v>
      </c>
      <c r="B10" s="8876"/>
      <c r="C10" s="8876"/>
      <c r="D10" s="8876"/>
      <c r="E10" s="8876"/>
      <c r="F10" s="8876"/>
      <c r="G10" s="8876"/>
      <c r="H10" s="8877"/>
    </row>
    <row r="11" spans="1:8">
      <c r="A11" s="4810" t="s">
        <v>8925</v>
      </c>
      <c r="B11" s="4809">
        <v>15</v>
      </c>
      <c r="C11" s="4809">
        <v>40</v>
      </c>
      <c r="D11" s="4809">
        <v>15</v>
      </c>
      <c r="E11" s="4809">
        <v>200</v>
      </c>
      <c r="F11" s="4844">
        <v>1</v>
      </c>
      <c r="G11" s="4845">
        <v>1226</v>
      </c>
      <c r="H11" s="4375">
        <f t="shared" ref="H11:H82" si="0">G11-G11*$B$4/100</f>
        <v>1226</v>
      </c>
    </row>
    <row r="12" spans="1:8">
      <c r="A12" s="4810" t="s">
        <v>8926</v>
      </c>
      <c r="B12" s="4809">
        <v>20</v>
      </c>
      <c r="C12" s="4809">
        <v>40</v>
      </c>
      <c r="D12" s="4809">
        <v>18</v>
      </c>
      <c r="E12" s="4809">
        <v>230</v>
      </c>
      <c r="F12" s="4844">
        <v>1</v>
      </c>
      <c r="G12" s="4845">
        <v>1226</v>
      </c>
      <c r="H12" s="4375">
        <f t="shared" si="0"/>
        <v>1226</v>
      </c>
    </row>
    <row r="13" spans="1:8">
      <c r="A13" s="4810" t="s">
        <v>8927</v>
      </c>
      <c r="B13" s="4809">
        <v>25</v>
      </c>
      <c r="C13" s="4809">
        <v>40</v>
      </c>
      <c r="D13" s="4809">
        <v>24</v>
      </c>
      <c r="E13" s="4809">
        <v>230</v>
      </c>
      <c r="F13" s="4844">
        <v>1</v>
      </c>
      <c r="G13" s="4845">
        <v>1302</v>
      </c>
      <c r="H13" s="4375">
        <f t="shared" si="0"/>
        <v>1302</v>
      </c>
    </row>
    <row r="14" spans="1:8">
      <c r="A14" s="4810" t="s">
        <v>8928</v>
      </c>
      <c r="B14" s="4809">
        <v>32</v>
      </c>
      <c r="C14" s="4809">
        <v>40</v>
      </c>
      <c r="D14" s="4809">
        <v>30</v>
      </c>
      <c r="E14" s="4809">
        <v>250</v>
      </c>
      <c r="F14" s="4844">
        <v>1</v>
      </c>
      <c r="G14" s="4845">
        <v>1685</v>
      </c>
      <c r="H14" s="4375">
        <f t="shared" si="0"/>
        <v>1685</v>
      </c>
    </row>
    <row r="15" spans="1:8">
      <c r="A15" s="4810" t="s">
        <v>8929</v>
      </c>
      <c r="B15" s="4809">
        <v>40</v>
      </c>
      <c r="C15" s="4809">
        <v>40</v>
      </c>
      <c r="D15" s="4809">
        <v>40</v>
      </c>
      <c r="E15" s="4809">
        <v>270</v>
      </c>
      <c r="F15" s="4844">
        <v>1</v>
      </c>
      <c r="G15" s="4845">
        <v>1834</v>
      </c>
      <c r="H15" s="4375">
        <f t="shared" si="0"/>
        <v>1834</v>
      </c>
    </row>
    <row r="16" spans="1:8">
      <c r="A16" s="4810" t="s">
        <v>8930</v>
      </c>
      <c r="B16" s="4809">
        <v>50</v>
      </c>
      <c r="C16" s="4809">
        <v>40</v>
      </c>
      <c r="D16" s="4809">
        <v>45</v>
      </c>
      <c r="E16" s="4809">
        <v>280</v>
      </c>
      <c r="F16" s="4844">
        <v>1</v>
      </c>
      <c r="G16" s="4845">
        <v>2521</v>
      </c>
      <c r="H16" s="4375">
        <f t="shared" si="0"/>
        <v>2521</v>
      </c>
    </row>
    <row r="17" spans="1:8">
      <c r="A17" s="4810" t="s">
        <v>8931</v>
      </c>
      <c r="B17" s="4809">
        <v>65</v>
      </c>
      <c r="C17" s="4809">
        <v>25</v>
      </c>
      <c r="D17" s="4809">
        <v>63</v>
      </c>
      <c r="E17" s="4809">
        <v>280</v>
      </c>
      <c r="F17" s="4844">
        <v>1</v>
      </c>
      <c r="G17" s="4845">
        <v>3213</v>
      </c>
      <c r="H17" s="4375">
        <f t="shared" si="0"/>
        <v>3213</v>
      </c>
    </row>
    <row r="18" spans="1:8">
      <c r="A18" s="4810" t="s">
        <v>8932</v>
      </c>
      <c r="B18" s="4809">
        <v>80</v>
      </c>
      <c r="C18" s="4809">
        <v>25</v>
      </c>
      <c r="D18" s="4809">
        <v>75</v>
      </c>
      <c r="E18" s="4809">
        <v>300</v>
      </c>
      <c r="F18" s="4844">
        <v>1</v>
      </c>
      <c r="G18" s="4845">
        <v>4239</v>
      </c>
      <c r="H18" s="4375">
        <f t="shared" si="0"/>
        <v>4239</v>
      </c>
    </row>
    <row r="19" spans="1:8">
      <c r="A19" s="4810" t="s">
        <v>8933</v>
      </c>
      <c r="B19" s="4809">
        <v>100</v>
      </c>
      <c r="C19" s="4809">
        <v>25</v>
      </c>
      <c r="D19" s="4809">
        <v>100</v>
      </c>
      <c r="E19" s="4809">
        <v>330</v>
      </c>
      <c r="F19" s="4844">
        <v>1</v>
      </c>
      <c r="G19" s="4845">
        <v>9417</v>
      </c>
      <c r="H19" s="4375">
        <f t="shared" si="0"/>
        <v>9417</v>
      </c>
    </row>
    <row r="20" spans="1:8">
      <c r="A20" s="4810" t="s">
        <v>8983</v>
      </c>
      <c r="B20" s="4809">
        <v>125</v>
      </c>
      <c r="C20" s="4809">
        <v>25</v>
      </c>
      <c r="D20" s="4809">
        <v>125</v>
      </c>
      <c r="E20" s="4809">
        <v>360</v>
      </c>
      <c r="F20" s="4844">
        <v>1</v>
      </c>
      <c r="G20" s="4845">
        <v>12188</v>
      </c>
      <c r="H20" s="4375">
        <f t="shared" si="0"/>
        <v>12188</v>
      </c>
    </row>
    <row r="21" spans="1:8">
      <c r="A21" s="4810" t="s">
        <v>8934</v>
      </c>
      <c r="B21" s="4809">
        <v>150</v>
      </c>
      <c r="C21" s="4809">
        <v>25</v>
      </c>
      <c r="D21" s="4809">
        <v>148</v>
      </c>
      <c r="E21" s="4809">
        <v>390</v>
      </c>
      <c r="F21" s="4844">
        <v>1</v>
      </c>
      <c r="G21" s="4845">
        <v>20315</v>
      </c>
      <c r="H21" s="4375">
        <f t="shared" si="0"/>
        <v>20315</v>
      </c>
    </row>
    <row r="22" spans="1:8">
      <c r="A22" s="4810" t="s">
        <v>8984</v>
      </c>
      <c r="B22" s="4809">
        <v>200</v>
      </c>
      <c r="C22" s="4809">
        <v>25</v>
      </c>
      <c r="D22" s="4809">
        <v>200</v>
      </c>
      <c r="E22" s="4809">
        <v>510</v>
      </c>
      <c r="F22" s="4844">
        <v>1</v>
      </c>
      <c r="G22" s="4845">
        <v>39712</v>
      </c>
      <c r="H22" s="4375">
        <f t="shared" si="0"/>
        <v>39712</v>
      </c>
    </row>
    <row r="23" spans="1:8">
      <c r="A23" s="4810" t="s">
        <v>19620</v>
      </c>
      <c r="B23" s="4809">
        <v>250</v>
      </c>
      <c r="C23" s="4809">
        <v>16</v>
      </c>
      <c r="D23" s="4809">
        <v>240</v>
      </c>
      <c r="E23" s="4809">
        <v>730</v>
      </c>
      <c r="F23" s="4809">
        <v>1</v>
      </c>
      <c r="G23" s="4845">
        <v>142012.79999999999</v>
      </c>
      <c r="H23" s="4364">
        <f t="shared" si="0"/>
        <v>142012.79999999999</v>
      </c>
    </row>
    <row r="24" spans="1:8">
      <c r="A24" s="4810" t="s">
        <v>19621</v>
      </c>
      <c r="B24" s="4809">
        <v>250</v>
      </c>
      <c r="C24" s="4809">
        <v>25</v>
      </c>
      <c r="D24" s="4809">
        <v>240</v>
      </c>
      <c r="E24" s="4809">
        <v>730</v>
      </c>
      <c r="F24" s="4809">
        <v>1</v>
      </c>
      <c r="G24" s="4845">
        <v>154772</v>
      </c>
      <c r="H24" s="4364">
        <f t="shared" si="0"/>
        <v>154772</v>
      </c>
    </row>
    <row r="25" spans="1:8">
      <c r="A25" s="4810" t="s">
        <v>19622</v>
      </c>
      <c r="B25" s="4809">
        <v>300</v>
      </c>
      <c r="C25" s="4809">
        <v>16</v>
      </c>
      <c r="D25" s="4809">
        <v>300</v>
      </c>
      <c r="E25" s="4809">
        <v>730</v>
      </c>
      <c r="F25" s="4809">
        <v>1</v>
      </c>
      <c r="G25" s="4845">
        <v>226862.4</v>
      </c>
      <c r="H25" s="4364">
        <f t="shared" si="0"/>
        <v>226862.4</v>
      </c>
    </row>
    <row r="26" spans="1:8">
      <c r="A26" s="4810" t="s">
        <v>19623</v>
      </c>
      <c r="B26" s="4809">
        <v>300</v>
      </c>
      <c r="C26" s="4809">
        <v>25</v>
      </c>
      <c r="D26" s="4809">
        <v>300</v>
      </c>
      <c r="E26" s="4809">
        <v>730</v>
      </c>
      <c r="F26" s="4809">
        <v>1</v>
      </c>
      <c r="G26" s="4845">
        <v>248280</v>
      </c>
      <c r="H26" s="4364">
        <f t="shared" si="0"/>
        <v>248280</v>
      </c>
    </row>
    <row r="27" spans="1:8" s="1650" customFormat="1">
      <c r="A27" s="4810" t="s">
        <v>19624</v>
      </c>
      <c r="B27" s="4809">
        <v>350</v>
      </c>
      <c r="C27" s="4809">
        <v>16</v>
      </c>
      <c r="D27" s="4809">
        <v>390</v>
      </c>
      <c r="E27" s="4809">
        <v>970</v>
      </c>
      <c r="F27" s="4809">
        <v>1</v>
      </c>
      <c r="G27" s="4845">
        <v>636722.4</v>
      </c>
      <c r="H27" s="4364">
        <f t="shared" si="0"/>
        <v>636722.4</v>
      </c>
    </row>
    <row r="28" spans="1:8" s="1650" customFormat="1">
      <c r="A28" s="4810" t="s">
        <v>19625</v>
      </c>
      <c r="B28" s="4809">
        <v>350</v>
      </c>
      <c r="C28" s="4809">
        <v>25</v>
      </c>
      <c r="D28" s="4809">
        <v>390</v>
      </c>
      <c r="E28" s="4809">
        <v>970</v>
      </c>
      <c r="F28" s="4809">
        <v>1</v>
      </c>
      <c r="G28" s="4845">
        <v>701142</v>
      </c>
      <c r="H28" s="4364">
        <f t="shared" si="0"/>
        <v>701142</v>
      </c>
    </row>
    <row r="29" spans="1:8">
      <c r="A29" s="4810" t="s">
        <v>19626</v>
      </c>
      <c r="B29" s="4809">
        <v>400</v>
      </c>
      <c r="C29" s="4809">
        <v>16</v>
      </c>
      <c r="D29" s="4809">
        <v>390</v>
      </c>
      <c r="E29" s="4809">
        <v>970</v>
      </c>
      <c r="F29" s="4809">
        <v>1</v>
      </c>
      <c r="G29" s="4845">
        <v>727146</v>
      </c>
      <c r="H29" s="4364">
        <f t="shared" si="0"/>
        <v>727146</v>
      </c>
    </row>
    <row r="30" spans="1:8">
      <c r="A30" s="4810" t="s">
        <v>19627</v>
      </c>
      <c r="B30" s="4809">
        <v>400</v>
      </c>
      <c r="C30" s="4809">
        <v>25</v>
      </c>
      <c r="D30" s="4809">
        <v>390</v>
      </c>
      <c r="E30" s="4809">
        <v>970</v>
      </c>
      <c r="F30" s="4809">
        <v>1</v>
      </c>
      <c r="G30" s="4845">
        <v>789853</v>
      </c>
      <c r="H30" s="4364">
        <f t="shared" si="0"/>
        <v>789853</v>
      </c>
    </row>
    <row r="31" spans="1:8" s="1650" customFormat="1">
      <c r="A31" s="4810" t="s">
        <v>19628</v>
      </c>
      <c r="B31" s="4809">
        <v>500</v>
      </c>
      <c r="C31" s="4810">
        <v>16</v>
      </c>
      <c r="D31" s="4810">
        <v>500</v>
      </c>
      <c r="E31" s="4810">
        <v>990</v>
      </c>
      <c r="F31" s="4810">
        <v>1</v>
      </c>
      <c r="G31" s="4845">
        <v>1198939.1999999997</v>
      </c>
      <c r="H31" s="4364">
        <f t="shared" si="0"/>
        <v>1198939.1999999997</v>
      </c>
    </row>
    <row r="32" spans="1:8" s="1650" customFormat="1">
      <c r="A32" s="4810" t="s">
        <v>19629</v>
      </c>
      <c r="B32" s="4809">
        <v>500</v>
      </c>
      <c r="C32" s="4810">
        <v>25</v>
      </c>
      <c r="D32" s="4810">
        <v>500</v>
      </c>
      <c r="E32" s="4810">
        <v>990</v>
      </c>
      <c r="F32" s="4810">
        <v>1</v>
      </c>
      <c r="G32" s="4845">
        <v>1254139</v>
      </c>
      <c r="H32" s="4364">
        <f t="shared" si="0"/>
        <v>1254139</v>
      </c>
    </row>
    <row r="33" spans="1:8">
      <c r="A33" s="4852" t="s">
        <v>8989</v>
      </c>
      <c r="B33" s="4849"/>
      <c r="C33" s="4849"/>
      <c r="D33" s="4849"/>
      <c r="E33" s="4849"/>
      <c r="F33" s="4849"/>
      <c r="G33" s="4850"/>
      <c r="H33" s="4851"/>
    </row>
    <row r="34" spans="1:8">
      <c r="A34" s="4810" t="s">
        <v>8935</v>
      </c>
      <c r="B34" s="4809">
        <v>15</v>
      </c>
      <c r="C34" s="4809">
        <v>40</v>
      </c>
      <c r="D34" s="4809">
        <v>15</v>
      </c>
      <c r="E34" s="4809">
        <v>120</v>
      </c>
      <c r="F34" s="4809">
        <v>1</v>
      </c>
      <c r="G34" s="4845">
        <v>1703</v>
      </c>
      <c r="H34" s="4364">
        <f t="shared" si="0"/>
        <v>1703</v>
      </c>
    </row>
    <row r="35" spans="1:8">
      <c r="A35" s="4810" t="s">
        <v>8936</v>
      </c>
      <c r="B35" s="4809">
        <v>20</v>
      </c>
      <c r="C35" s="4809">
        <v>40</v>
      </c>
      <c r="D35" s="4809">
        <v>18</v>
      </c>
      <c r="E35" s="4809">
        <v>140</v>
      </c>
      <c r="F35" s="4809">
        <v>1</v>
      </c>
      <c r="G35" s="4845">
        <v>2072</v>
      </c>
      <c r="H35" s="4364">
        <f t="shared" si="0"/>
        <v>2072</v>
      </c>
    </row>
    <row r="36" spans="1:8">
      <c r="A36" s="4810" t="s">
        <v>8937</v>
      </c>
      <c r="B36" s="4809">
        <v>25</v>
      </c>
      <c r="C36" s="4809">
        <v>40</v>
      </c>
      <c r="D36" s="4809">
        <v>24</v>
      </c>
      <c r="E36" s="4809">
        <v>140</v>
      </c>
      <c r="F36" s="4809">
        <v>1</v>
      </c>
      <c r="G36" s="4845">
        <v>2254</v>
      </c>
      <c r="H36" s="4364">
        <f t="shared" si="0"/>
        <v>2254</v>
      </c>
    </row>
    <row r="37" spans="1:8">
      <c r="A37" s="4810" t="s">
        <v>8938</v>
      </c>
      <c r="B37" s="4809">
        <v>32</v>
      </c>
      <c r="C37" s="4809">
        <v>40</v>
      </c>
      <c r="D37" s="4809">
        <v>30</v>
      </c>
      <c r="E37" s="4809">
        <v>165</v>
      </c>
      <c r="F37" s="4809">
        <v>1</v>
      </c>
      <c r="G37" s="4845">
        <v>2344</v>
      </c>
      <c r="H37" s="4364">
        <f t="shared" si="0"/>
        <v>2344</v>
      </c>
    </row>
    <row r="38" spans="1:8">
      <c r="A38" s="4810" t="s">
        <v>8939</v>
      </c>
      <c r="B38" s="4809">
        <v>40</v>
      </c>
      <c r="C38" s="4809">
        <v>40</v>
      </c>
      <c r="D38" s="4809">
        <v>40</v>
      </c>
      <c r="E38" s="4809">
        <v>200</v>
      </c>
      <c r="F38" s="4809">
        <v>1</v>
      </c>
      <c r="G38" s="4845">
        <v>2785</v>
      </c>
      <c r="H38" s="4364">
        <f t="shared" si="0"/>
        <v>2785</v>
      </c>
    </row>
    <row r="39" spans="1:8">
      <c r="A39" s="4810" t="s">
        <v>8940</v>
      </c>
      <c r="B39" s="4809">
        <v>50</v>
      </c>
      <c r="C39" s="4809">
        <v>40</v>
      </c>
      <c r="D39" s="4809">
        <v>45</v>
      </c>
      <c r="E39" s="4809">
        <v>230</v>
      </c>
      <c r="F39" s="4809">
        <v>1</v>
      </c>
      <c r="G39" s="4845">
        <v>3117</v>
      </c>
      <c r="H39" s="4364">
        <f t="shared" si="0"/>
        <v>3117</v>
      </c>
    </row>
    <row r="40" spans="1:8">
      <c r="A40" s="4810" t="s">
        <v>8941</v>
      </c>
      <c r="B40" s="4809">
        <v>65</v>
      </c>
      <c r="C40" s="4809">
        <v>16</v>
      </c>
      <c r="D40" s="4809">
        <v>63</v>
      </c>
      <c r="E40" s="4809">
        <v>270</v>
      </c>
      <c r="F40" s="4809">
        <v>1</v>
      </c>
      <c r="G40" s="4845">
        <v>4947</v>
      </c>
      <c r="H40" s="4364">
        <f t="shared" si="0"/>
        <v>4947</v>
      </c>
    </row>
    <row r="41" spans="1:8">
      <c r="A41" s="4810" t="s">
        <v>8996</v>
      </c>
      <c r="B41" s="4809">
        <v>65</v>
      </c>
      <c r="C41" s="4809">
        <v>25</v>
      </c>
      <c r="D41" s="4809">
        <v>63</v>
      </c>
      <c r="E41" s="4809">
        <v>270</v>
      </c>
      <c r="F41" s="4809">
        <v>1</v>
      </c>
      <c r="G41" s="4845">
        <v>5137</v>
      </c>
      <c r="H41" s="4364">
        <f t="shared" si="0"/>
        <v>5137</v>
      </c>
    </row>
    <row r="42" spans="1:8">
      <c r="A42" s="4810" t="s">
        <v>8942</v>
      </c>
      <c r="B42" s="4809">
        <v>80</v>
      </c>
      <c r="C42" s="4809">
        <v>16</v>
      </c>
      <c r="D42" s="4809">
        <v>75</v>
      </c>
      <c r="E42" s="4809">
        <v>280</v>
      </c>
      <c r="F42" s="4809">
        <v>1</v>
      </c>
      <c r="G42" s="4845">
        <v>6342</v>
      </c>
      <c r="H42" s="4364">
        <f t="shared" si="0"/>
        <v>6342</v>
      </c>
    </row>
    <row r="43" spans="1:8">
      <c r="A43" s="4810" t="s">
        <v>8997</v>
      </c>
      <c r="B43" s="4809">
        <v>80</v>
      </c>
      <c r="C43" s="4809">
        <v>25</v>
      </c>
      <c r="D43" s="4809">
        <v>75</v>
      </c>
      <c r="E43" s="4809">
        <v>280</v>
      </c>
      <c r="F43" s="4809">
        <v>1</v>
      </c>
      <c r="G43" s="4845">
        <v>6769</v>
      </c>
      <c r="H43" s="4364">
        <f t="shared" si="0"/>
        <v>6769</v>
      </c>
    </row>
    <row r="44" spans="1:8">
      <c r="A44" s="4810" t="s">
        <v>8943</v>
      </c>
      <c r="B44" s="4809">
        <v>100</v>
      </c>
      <c r="C44" s="4809">
        <v>16</v>
      </c>
      <c r="D44" s="4809">
        <v>100</v>
      </c>
      <c r="E44" s="4809">
        <v>350</v>
      </c>
      <c r="F44" s="4809">
        <v>1</v>
      </c>
      <c r="G44" s="4845">
        <v>13508</v>
      </c>
      <c r="H44" s="4364">
        <f t="shared" si="0"/>
        <v>13508</v>
      </c>
    </row>
    <row r="45" spans="1:8">
      <c r="A45" s="4810" t="s">
        <v>8998</v>
      </c>
      <c r="B45" s="4809">
        <v>100</v>
      </c>
      <c r="C45" s="4809">
        <v>25</v>
      </c>
      <c r="D45" s="4809">
        <v>100</v>
      </c>
      <c r="E45" s="4809">
        <v>350</v>
      </c>
      <c r="F45" s="4809">
        <v>1</v>
      </c>
      <c r="G45" s="4845">
        <v>14576</v>
      </c>
      <c r="H45" s="4364">
        <f t="shared" si="0"/>
        <v>14576</v>
      </c>
    </row>
    <row r="46" spans="1:8">
      <c r="A46" s="4810" t="s">
        <v>8944</v>
      </c>
      <c r="B46" s="4809">
        <v>125</v>
      </c>
      <c r="C46" s="4809">
        <v>16</v>
      </c>
      <c r="D46" s="4809">
        <v>125</v>
      </c>
      <c r="E46" s="4809">
        <v>380</v>
      </c>
      <c r="F46" s="4809">
        <v>1</v>
      </c>
      <c r="G46" s="4845">
        <v>16491</v>
      </c>
      <c r="H46" s="4364">
        <f t="shared" si="0"/>
        <v>16491</v>
      </c>
    </row>
    <row r="47" spans="1:8">
      <c r="A47" s="4810" t="s">
        <v>8999</v>
      </c>
      <c r="B47" s="4809">
        <v>125</v>
      </c>
      <c r="C47" s="4809">
        <v>25</v>
      </c>
      <c r="D47" s="4809">
        <v>125</v>
      </c>
      <c r="E47" s="4809">
        <v>380</v>
      </c>
      <c r="F47" s="4809">
        <v>1</v>
      </c>
      <c r="G47" s="4845">
        <v>17293</v>
      </c>
      <c r="H47" s="4364">
        <f t="shared" si="0"/>
        <v>17293</v>
      </c>
    </row>
    <row r="48" spans="1:8">
      <c r="A48" s="4810" t="s">
        <v>8945</v>
      </c>
      <c r="B48" s="4809">
        <v>150</v>
      </c>
      <c r="C48" s="4809">
        <v>16</v>
      </c>
      <c r="D48" s="4809">
        <v>148</v>
      </c>
      <c r="E48" s="4809">
        <v>410</v>
      </c>
      <c r="F48" s="4809">
        <v>1</v>
      </c>
      <c r="G48" s="4845">
        <v>24891</v>
      </c>
      <c r="H48" s="4364">
        <f t="shared" si="0"/>
        <v>24891</v>
      </c>
    </row>
    <row r="49" spans="1:8">
      <c r="A49" s="4810" t="s">
        <v>8946</v>
      </c>
      <c r="B49" s="4809">
        <v>150</v>
      </c>
      <c r="C49" s="4809">
        <v>25</v>
      </c>
      <c r="D49" s="4809">
        <v>148</v>
      </c>
      <c r="E49" s="4809">
        <v>410</v>
      </c>
      <c r="F49" s="4809">
        <v>1</v>
      </c>
      <c r="G49" s="4845">
        <v>29211</v>
      </c>
      <c r="H49" s="4364">
        <f t="shared" si="0"/>
        <v>29211</v>
      </c>
    </row>
    <row r="50" spans="1:8">
      <c r="A50" s="4810" t="s">
        <v>19630</v>
      </c>
      <c r="B50" s="4809">
        <v>200</v>
      </c>
      <c r="C50" s="4809">
        <v>16</v>
      </c>
      <c r="D50" s="4809">
        <v>200</v>
      </c>
      <c r="E50" s="4809">
        <v>530</v>
      </c>
      <c r="F50" s="4809">
        <v>1</v>
      </c>
      <c r="G50" s="4845">
        <v>49056</v>
      </c>
      <c r="H50" s="4364">
        <f t="shared" si="0"/>
        <v>49056</v>
      </c>
    </row>
    <row r="51" spans="1:8">
      <c r="A51" s="4810" t="s">
        <v>19631</v>
      </c>
      <c r="B51" s="4809">
        <v>200</v>
      </c>
      <c r="C51" s="4809">
        <v>25</v>
      </c>
      <c r="D51" s="4809">
        <v>200</v>
      </c>
      <c r="E51" s="4809">
        <v>530</v>
      </c>
      <c r="F51" s="4809">
        <v>1</v>
      </c>
      <c r="G51" s="4845">
        <v>53612</v>
      </c>
      <c r="H51" s="4364">
        <f t="shared" si="0"/>
        <v>53612</v>
      </c>
    </row>
    <row r="52" spans="1:8">
      <c r="A52" s="4810" t="s">
        <v>19632</v>
      </c>
      <c r="B52" s="4809">
        <v>250</v>
      </c>
      <c r="C52" s="4809">
        <v>16</v>
      </c>
      <c r="D52" s="4809">
        <v>240</v>
      </c>
      <c r="E52" s="4809">
        <v>750</v>
      </c>
      <c r="F52" s="4809">
        <v>1</v>
      </c>
      <c r="G52" s="4845">
        <v>166387</v>
      </c>
      <c r="H52" s="4364">
        <f t="shared" si="0"/>
        <v>166387</v>
      </c>
    </row>
    <row r="53" spans="1:8">
      <c r="A53" s="4810" t="s">
        <v>19633</v>
      </c>
      <c r="B53" s="4809">
        <v>250</v>
      </c>
      <c r="C53" s="4809">
        <v>25</v>
      </c>
      <c r="D53" s="4809">
        <v>240</v>
      </c>
      <c r="E53" s="4809">
        <v>750</v>
      </c>
      <c r="F53" s="4809">
        <v>1</v>
      </c>
      <c r="G53" s="4845">
        <v>183190</v>
      </c>
      <c r="H53" s="4364">
        <f t="shared" si="0"/>
        <v>183190</v>
      </c>
    </row>
    <row r="54" spans="1:8">
      <c r="A54" s="4810" t="s">
        <v>19634</v>
      </c>
      <c r="B54" s="4809">
        <v>300</v>
      </c>
      <c r="C54" s="4809">
        <v>16</v>
      </c>
      <c r="D54" s="4809">
        <v>300</v>
      </c>
      <c r="E54" s="4809">
        <v>750</v>
      </c>
      <c r="F54" s="4809">
        <v>1</v>
      </c>
      <c r="G54" s="4845">
        <v>268661</v>
      </c>
      <c r="H54" s="4364">
        <f t="shared" si="0"/>
        <v>268661</v>
      </c>
    </row>
    <row r="55" spans="1:8">
      <c r="A55" s="4810" t="s">
        <v>19635</v>
      </c>
      <c r="B55" s="4809">
        <v>300</v>
      </c>
      <c r="C55" s="4809">
        <v>25</v>
      </c>
      <c r="D55" s="4809">
        <v>300</v>
      </c>
      <c r="E55" s="4809">
        <v>750</v>
      </c>
      <c r="F55" s="4809">
        <v>1</v>
      </c>
      <c r="G55" s="4845">
        <v>295302</v>
      </c>
      <c r="H55" s="4364">
        <f t="shared" si="0"/>
        <v>295302</v>
      </c>
    </row>
    <row r="56" spans="1:8" s="1650" customFormat="1">
      <c r="A56" s="4810" t="s">
        <v>19636</v>
      </c>
      <c r="B56" s="4809">
        <v>350</v>
      </c>
      <c r="C56" s="4809">
        <v>16</v>
      </c>
      <c r="D56" s="4809">
        <v>390</v>
      </c>
      <c r="E56" s="4809">
        <v>990</v>
      </c>
      <c r="F56" s="4809">
        <v>1</v>
      </c>
      <c r="G56" s="4845">
        <v>694717</v>
      </c>
      <c r="H56" s="4364">
        <f t="shared" si="0"/>
        <v>694717</v>
      </c>
    </row>
    <row r="57" spans="1:8" s="1650" customFormat="1">
      <c r="A57" s="4810" t="s">
        <v>19637</v>
      </c>
      <c r="B57" s="4809">
        <v>350</v>
      </c>
      <c r="C57" s="4809">
        <v>25</v>
      </c>
      <c r="D57" s="4809">
        <v>390</v>
      </c>
      <c r="E57" s="4809">
        <v>990</v>
      </c>
      <c r="F57" s="4809">
        <v>1</v>
      </c>
      <c r="G57" s="4845">
        <v>763559</v>
      </c>
      <c r="H57" s="4364">
        <f t="shared" si="0"/>
        <v>763559</v>
      </c>
    </row>
    <row r="58" spans="1:8">
      <c r="A58" s="4810" t="s">
        <v>19638</v>
      </c>
      <c r="B58" s="4809">
        <v>400</v>
      </c>
      <c r="C58" s="4809">
        <v>16</v>
      </c>
      <c r="D58" s="4809">
        <v>390</v>
      </c>
      <c r="E58" s="4809">
        <v>990</v>
      </c>
      <c r="F58" s="4809">
        <v>1</v>
      </c>
      <c r="G58" s="4845">
        <v>781483</v>
      </c>
      <c r="H58" s="4364">
        <f t="shared" si="0"/>
        <v>781483</v>
      </c>
    </row>
    <row r="59" spans="1:8">
      <c r="A59" s="4810" t="s">
        <v>19639</v>
      </c>
      <c r="B59" s="4809">
        <v>400</v>
      </c>
      <c r="C59" s="4809">
        <v>25</v>
      </c>
      <c r="D59" s="4809">
        <v>390</v>
      </c>
      <c r="E59" s="4809">
        <v>990</v>
      </c>
      <c r="F59" s="4809">
        <v>1</v>
      </c>
      <c r="G59" s="4845">
        <v>853972</v>
      </c>
      <c r="H59" s="4364">
        <f t="shared" si="0"/>
        <v>853972</v>
      </c>
    </row>
    <row r="60" spans="1:8" s="1650" customFormat="1">
      <c r="A60" s="4809" t="s">
        <v>19640</v>
      </c>
      <c r="B60" s="4809">
        <v>500</v>
      </c>
      <c r="C60" s="4809">
        <v>16</v>
      </c>
      <c r="D60" s="4809">
        <v>500</v>
      </c>
      <c r="E60" s="4809">
        <v>1017</v>
      </c>
      <c r="F60" s="4809">
        <v>1</v>
      </c>
      <c r="G60" s="4845">
        <v>1443793</v>
      </c>
      <c r="H60" s="4364">
        <f t="shared" si="0"/>
        <v>1443793</v>
      </c>
    </row>
    <row r="61" spans="1:8" s="1650" customFormat="1">
      <c r="A61" s="4809" t="s">
        <v>19641</v>
      </c>
      <c r="B61" s="4809">
        <v>500</v>
      </c>
      <c r="C61" s="4809">
        <v>25</v>
      </c>
      <c r="D61" s="4809">
        <v>500</v>
      </c>
      <c r="E61" s="4809">
        <v>1017</v>
      </c>
      <c r="F61" s="4809">
        <v>1</v>
      </c>
      <c r="G61" s="4845">
        <v>1447891</v>
      </c>
      <c r="H61" s="4364">
        <f t="shared" si="0"/>
        <v>1447891</v>
      </c>
    </row>
    <row r="62" spans="1:8">
      <c r="A62" s="4852" t="s">
        <v>9005</v>
      </c>
      <c r="B62" s="4849"/>
      <c r="C62" s="4849"/>
      <c r="D62" s="4849"/>
      <c r="E62" s="4849"/>
      <c r="F62" s="4849"/>
      <c r="G62" s="4850"/>
      <c r="H62" s="4811"/>
    </row>
    <row r="63" spans="1:8">
      <c r="A63" s="4810" t="s">
        <v>19642</v>
      </c>
      <c r="B63" s="4809">
        <v>15</v>
      </c>
      <c r="C63" s="4809">
        <v>40</v>
      </c>
      <c r="D63" s="4809">
        <v>15</v>
      </c>
      <c r="E63" s="4809">
        <v>135</v>
      </c>
      <c r="F63" s="4809">
        <v>1</v>
      </c>
      <c r="G63" s="4845">
        <v>1257</v>
      </c>
      <c r="H63" s="4364">
        <f t="shared" si="0"/>
        <v>1257</v>
      </c>
    </row>
    <row r="64" spans="1:8">
      <c r="A64" s="4810" t="s">
        <v>19643</v>
      </c>
      <c r="B64" s="4809">
        <v>20</v>
      </c>
      <c r="C64" s="4809">
        <v>40</v>
      </c>
      <c r="D64" s="4809">
        <v>18</v>
      </c>
      <c r="E64" s="4809">
        <v>135</v>
      </c>
      <c r="F64" s="4809">
        <v>1</v>
      </c>
      <c r="G64" s="4845">
        <v>1377</v>
      </c>
      <c r="H64" s="4364">
        <f t="shared" si="0"/>
        <v>1377</v>
      </c>
    </row>
    <row r="65" spans="1:8">
      <c r="A65" s="4810" t="s">
        <v>19644</v>
      </c>
      <c r="B65" s="4809">
        <v>25</v>
      </c>
      <c r="C65" s="4809">
        <v>40</v>
      </c>
      <c r="D65" s="4809">
        <v>24</v>
      </c>
      <c r="E65" s="4809">
        <v>135</v>
      </c>
      <c r="F65" s="4809">
        <v>1</v>
      </c>
      <c r="G65" s="4845">
        <v>1610</v>
      </c>
      <c r="H65" s="4364">
        <f t="shared" si="0"/>
        <v>1610</v>
      </c>
    </row>
    <row r="66" spans="1:8">
      <c r="A66" s="4810" t="s">
        <v>19645</v>
      </c>
      <c r="B66" s="4809">
        <v>32</v>
      </c>
      <c r="C66" s="4809">
        <v>40</v>
      </c>
      <c r="D66" s="4809">
        <v>30</v>
      </c>
      <c r="E66" s="4809">
        <v>155</v>
      </c>
      <c r="F66" s="4809">
        <v>1</v>
      </c>
      <c r="G66" s="4845">
        <v>1834</v>
      </c>
      <c r="H66" s="4364">
        <f t="shared" si="0"/>
        <v>1834</v>
      </c>
    </row>
    <row r="67" spans="1:8">
      <c r="A67" s="4810" t="s">
        <v>19646</v>
      </c>
      <c r="B67" s="4809">
        <v>40</v>
      </c>
      <c r="C67" s="4809">
        <v>40</v>
      </c>
      <c r="D67" s="4809">
        <v>40</v>
      </c>
      <c r="E67" s="4809">
        <v>170</v>
      </c>
      <c r="F67" s="4809">
        <v>1</v>
      </c>
      <c r="G67" s="4845">
        <v>2144</v>
      </c>
      <c r="H67" s="4364">
        <f t="shared" si="0"/>
        <v>2144</v>
      </c>
    </row>
    <row r="68" spans="1:8">
      <c r="A68" s="4810" t="s">
        <v>19647</v>
      </c>
      <c r="B68" s="4809">
        <v>50</v>
      </c>
      <c r="C68" s="4809">
        <v>40</v>
      </c>
      <c r="D68" s="4809">
        <v>45</v>
      </c>
      <c r="E68" s="4809">
        <v>190</v>
      </c>
      <c r="F68" s="4809">
        <v>1</v>
      </c>
      <c r="G68" s="4845">
        <v>2445</v>
      </c>
      <c r="H68" s="4364">
        <f t="shared" si="0"/>
        <v>2445</v>
      </c>
    </row>
    <row r="69" spans="1:8">
      <c r="A69" s="4810" t="s">
        <v>19648</v>
      </c>
      <c r="B69" s="4809">
        <v>65</v>
      </c>
      <c r="C69" s="4809">
        <v>25</v>
      </c>
      <c r="D69" s="4809">
        <v>63</v>
      </c>
      <c r="E69" s="4809">
        <v>200</v>
      </c>
      <c r="F69" s="4809">
        <v>1</v>
      </c>
      <c r="G69" s="4845">
        <v>3777.6</v>
      </c>
      <c r="H69" s="4364">
        <f t="shared" si="0"/>
        <v>3777.6</v>
      </c>
    </row>
    <row r="70" spans="1:8">
      <c r="A70" s="4810" t="s">
        <v>19649</v>
      </c>
      <c r="B70" s="4809">
        <v>80</v>
      </c>
      <c r="C70" s="4809">
        <v>25</v>
      </c>
      <c r="D70" s="4809">
        <v>75</v>
      </c>
      <c r="E70" s="4809">
        <v>240</v>
      </c>
      <c r="F70" s="4809">
        <v>1</v>
      </c>
      <c r="G70" s="4845">
        <v>6439.2</v>
      </c>
      <c r="H70" s="4364">
        <f t="shared" si="0"/>
        <v>6439.2</v>
      </c>
    </row>
    <row r="71" spans="1:8" ht="15" customHeight="1">
      <c r="A71" s="4852" t="s">
        <v>9004</v>
      </c>
      <c r="B71" s="4849"/>
      <c r="C71" s="4849"/>
      <c r="D71" s="4849"/>
      <c r="E71" s="4849"/>
      <c r="F71" s="4849"/>
      <c r="G71" s="4850"/>
      <c r="H71" s="4811"/>
    </row>
    <row r="72" spans="1:8">
      <c r="A72" s="4810" t="s">
        <v>19650</v>
      </c>
      <c r="B72" s="4809">
        <v>50</v>
      </c>
      <c r="C72" s="4809">
        <v>40</v>
      </c>
      <c r="D72" s="4809">
        <v>45</v>
      </c>
      <c r="E72" s="4809">
        <v>180</v>
      </c>
      <c r="F72" s="4809">
        <v>1</v>
      </c>
      <c r="G72" s="4845">
        <v>3635</v>
      </c>
      <c r="H72" s="4364">
        <f t="shared" si="0"/>
        <v>3635</v>
      </c>
    </row>
    <row r="73" spans="1:8">
      <c r="A73" s="4810" t="s">
        <v>19651</v>
      </c>
      <c r="B73" s="4809">
        <v>80</v>
      </c>
      <c r="C73" s="4809">
        <v>16</v>
      </c>
      <c r="D73" s="4809">
        <v>75</v>
      </c>
      <c r="E73" s="4809">
        <v>210</v>
      </c>
      <c r="F73" s="4809">
        <v>1</v>
      </c>
      <c r="G73" s="4845">
        <v>6563</v>
      </c>
      <c r="H73" s="4364">
        <f t="shared" si="0"/>
        <v>6563</v>
      </c>
    </row>
    <row r="74" spans="1:8">
      <c r="A74" s="4810" t="s">
        <v>19652</v>
      </c>
      <c r="B74" s="4809">
        <v>80</v>
      </c>
      <c r="C74" s="4809">
        <v>25</v>
      </c>
      <c r="D74" s="4809">
        <v>75</v>
      </c>
      <c r="E74" s="4809">
        <v>210</v>
      </c>
      <c r="F74" s="4809">
        <v>1</v>
      </c>
      <c r="G74" s="4845">
        <v>7002</v>
      </c>
      <c r="H74" s="4364">
        <f t="shared" si="0"/>
        <v>7002</v>
      </c>
    </row>
    <row r="75" spans="1:8">
      <c r="A75" s="4810" t="s">
        <v>19653</v>
      </c>
      <c r="B75" s="4809">
        <v>100</v>
      </c>
      <c r="C75" s="4809">
        <v>16</v>
      </c>
      <c r="D75" s="4809">
        <v>100</v>
      </c>
      <c r="E75" s="4809">
        <v>230</v>
      </c>
      <c r="F75" s="4809">
        <v>1</v>
      </c>
      <c r="G75" s="4845">
        <v>11478</v>
      </c>
      <c r="H75" s="4364">
        <f t="shared" si="0"/>
        <v>11478</v>
      </c>
    </row>
    <row r="76" spans="1:8">
      <c r="A76" s="4810" t="s">
        <v>19654</v>
      </c>
      <c r="B76" s="4809">
        <v>100</v>
      </c>
      <c r="C76" s="4809">
        <v>25</v>
      </c>
      <c r="D76" s="4809">
        <v>100</v>
      </c>
      <c r="E76" s="4809">
        <v>230</v>
      </c>
      <c r="F76" s="4809">
        <v>1</v>
      </c>
      <c r="G76" s="4845">
        <v>14030</v>
      </c>
      <c r="H76" s="4364">
        <f t="shared" si="0"/>
        <v>14030</v>
      </c>
    </row>
    <row r="77" spans="1:8">
      <c r="A77" s="4810" t="s">
        <v>19655</v>
      </c>
      <c r="B77" s="4809">
        <v>125</v>
      </c>
      <c r="C77" s="4809">
        <v>16</v>
      </c>
      <c r="D77" s="4809">
        <v>100</v>
      </c>
      <c r="E77" s="4809">
        <v>255</v>
      </c>
      <c r="F77" s="4809">
        <v>1</v>
      </c>
      <c r="G77" s="4845">
        <v>14810</v>
      </c>
      <c r="H77" s="4364">
        <f t="shared" si="0"/>
        <v>14810</v>
      </c>
    </row>
    <row r="78" spans="1:8">
      <c r="A78" s="4810" t="s">
        <v>19656</v>
      </c>
      <c r="B78" s="4809">
        <v>125</v>
      </c>
      <c r="C78" s="4809">
        <v>25</v>
      </c>
      <c r="D78" s="4809">
        <v>100</v>
      </c>
      <c r="E78" s="4809">
        <v>255</v>
      </c>
      <c r="F78" s="4809">
        <v>1</v>
      </c>
      <c r="G78" s="4845">
        <v>15986</v>
      </c>
      <c r="H78" s="4364">
        <f t="shared" si="0"/>
        <v>15986</v>
      </c>
    </row>
    <row r="79" spans="1:8">
      <c r="A79" s="4810" t="s">
        <v>19657</v>
      </c>
      <c r="B79" s="4809">
        <v>150</v>
      </c>
      <c r="C79" s="4809">
        <v>16</v>
      </c>
      <c r="D79" s="4809">
        <v>125</v>
      </c>
      <c r="E79" s="4809">
        <v>280</v>
      </c>
      <c r="F79" s="4809">
        <v>1</v>
      </c>
      <c r="G79" s="4845">
        <v>18397</v>
      </c>
      <c r="H79" s="4364">
        <f t="shared" si="0"/>
        <v>18397</v>
      </c>
    </row>
    <row r="80" spans="1:8">
      <c r="A80" s="4810" t="s">
        <v>19658</v>
      </c>
      <c r="B80" s="4809">
        <v>150</v>
      </c>
      <c r="C80" s="4809">
        <v>25</v>
      </c>
      <c r="D80" s="4809">
        <v>125</v>
      </c>
      <c r="E80" s="4809">
        <v>280</v>
      </c>
      <c r="F80" s="4809">
        <v>1</v>
      </c>
      <c r="G80" s="4845">
        <v>21554</v>
      </c>
      <c r="H80" s="4364">
        <f t="shared" si="0"/>
        <v>21554</v>
      </c>
    </row>
    <row r="81" spans="1:8">
      <c r="A81" s="4810" t="s">
        <v>19659</v>
      </c>
      <c r="B81" s="4809">
        <v>200</v>
      </c>
      <c r="C81" s="4809">
        <v>16</v>
      </c>
      <c r="D81" s="4809">
        <v>148</v>
      </c>
      <c r="E81" s="4809">
        <v>330</v>
      </c>
      <c r="F81" s="4809">
        <v>1</v>
      </c>
      <c r="G81" s="4845">
        <v>35734</v>
      </c>
      <c r="H81" s="4364">
        <f t="shared" si="0"/>
        <v>35734</v>
      </c>
    </row>
    <row r="82" spans="1:8">
      <c r="A82" s="4810" t="s">
        <v>19660</v>
      </c>
      <c r="B82" s="4809">
        <v>200</v>
      </c>
      <c r="C82" s="4809">
        <v>25</v>
      </c>
      <c r="D82" s="4809">
        <v>148</v>
      </c>
      <c r="E82" s="4809">
        <v>330</v>
      </c>
      <c r="F82" s="4809">
        <v>1</v>
      </c>
      <c r="G82" s="4845">
        <v>41141</v>
      </c>
      <c r="H82" s="4364">
        <f t="shared" si="0"/>
        <v>41141</v>
      </c>
    </row>
    <row r="83" spans="1:8">
      <c r="A83" s="8871" t="s">
        <v>8947</v>
      </c>
      <c r="B83" s="8871"/>
      <c r="C83" s="8871"/>
      <c r="D83" s="8871"/>
      <c r="E83" s="8871"/>
      <c r="F83" s="8871"/>
      <c r="G83" s="8871"/>
      <c r="H83" s="8871"/>
    </row>
    <row r="84" spans="1:8">
      <c r="A84" s="8868" t="s">
        <v>8990</v>
      </c>
      <c r="B84" s="8869"/>
      <c r="C84" s="8869"/>
      <c r="D84" s="8869"/>
      <c r="E84" s="8869"/>
      <c r="F84" s="8869"/>
      <c r="G84" s="8869"/>
      <c r="H84" s="8870"/>
    </row>
    <row r="85" spans="1:8">
      <c r="A85" s="4810" t="s">
        <v>8948</v>
      </c>
      <c r="B85" s="4809">
        <v>15</v>
      </c>
      <c r="C85" s="4809">
        <v>40</v>
      </c>
      <c r="D85" s="4809">
        <v>10</v>
      </c>
      <c r="E85" s="4809">
        <v>135</v>
      </c>
      <c r="F85" s="4809">
        <v>1</v>
      </c>
      <c r="G85" s="4845">
        <v>1197</v>
      </c>
      <c r="H85" s="4364">
        <f t="shared" ref="H85:H148" si="1">G85-G85*$B$4/100</f>
        <v>1197</v>
      </c>
    </row>
    <row r="86" spans="1:8">
      <c r="A86" s="4810" t="s">
        <v>8949</v>
      </c>
      <c r="B86" s="4809">
        <v>20</v>
      </c>
      <c r="C86" s="4809">
        <v>40</v>
      </c>
      <c r="D86" s="4809">
        <v>15</v>
      </c>
      <c r="E86" s="4809">
        <v>135</v>
      </c>
      <c r="F86" s="4809">
        <v>1</v>
      </c>
      <c r="G86" s="4845">
        <v>1257</v>
      </c>
      <c r="H86" s="4364">
        <f t="shared" si="1"/>
        <v>1257</v>
      </c>
    </row>
    <row r="87" spans="1:8">
      <c r="A87" s="4810" t="s">
        <v>8950</v>
      </c>
      <c r="B87" s="4809">
        <v>25</v>
      </c>
      <c r="C87" s="4809">
        <v>40</v>
      </c>
      <c r="D87" s="4809">
        <v>18</v>
      </c>
      <c r="E87" s="4809">
        <v>135</v>
      </c>
      <c r="F87" s="4809">
        <v>1</v>
      </c>
      <c r="G87" s="4845">
        <v>1377</v>
      </c>
      <c r="H87" s="4364">
        <f t="shared" si="1"/>
        <v>1377</v>
      </c>
    </row>
    <row r="88" spans="1:8">
      <c r="A88" s="4810" t="s">
        <v>8951</v>
      </c>
      <c r="B88" s="4809">
        <v>32</v>
      </c>
      <c r="C88" s="4809">
        <v>40</v>
      </c>
      <c r="D88" s="4809">
        <v>24</v>
      </c>
      <c r="E88" s="4809">
        <v>135</v>
      </c>
      <c r="F88" s="4809">
        <v>1</v>
      </c>
      <c r="G88" s="4845">
        <v>1610</v>
      </c>
      <c r="H88" s="4364">
        <f t="shared" si="1"/>
        <v>1610</v>
      </c>
    </row>
    <row r="89" spans="1:8">
      <c r="A89" s="4810" t="s">
        <v>8952</v>
      </c>
      <c r="B89" s="4809">
        <v>40</v>
      </c>
      <c r="C89" s="4809">
        <v>40</v>
      </c>
      <c r="D89" s="4809">
        <v>30</v>
      </c>
      <c r="E89" s="4809">
        <v>155</v>
      </c>
      <c r="F89" s="4809">
        <v>1</v>
      </c>
      <c r="G89" s="4845">
        <v>1834</v>
      </c>
      <c r="H89" s="4364">
        <f t="shared" si="1"/>
        <v>1834</v>
      </c>
    </row>
    <row r="90" spans="1:8">
      <c r="A90" s="4810" t="s">
        <v>8953</v>
      </c>
      <c r="B90" s="4809">
        <v>50</v>
      </c>
      <c r="C90" s="4809">
        <v>40</v>
      </c>
      <c r="D90" s="4809">
        <v>40</v>
      </c>
      <c r="E90" s="4809">
        <v>170</v>
      </c>
      <c r="F90" s="4809">
        <v>1</v>
      </c>
      <c r="G90" s="4845">
        <v>2144</v>
      </c>
      <c r="H90" s="4364">
        <f t="shared" si="1"/>
        <v>2144</v>
      </c>
    </row>
    <row r="91" spans="1:8">
      <c r="A91" s="4810" t="s">
        <v>9000</v>
      </c>
      <c r="B91" s="4809">
        <v>65</v>
      </c>
      <c r="C91" s="4809">
        <v>25</v>
      </c>
      <c r="D91" s="4809">
        <v>45</v>
      </c>
      <c r="E91" s="4809">
        <v>190</v>
      </c>
      <c r="F91" s="4809">
        <v>1</v>
      </c>
      <c r="G91" s="4845">
        <v>2807</v>
      </c>
      <c r="H91" s="4364">
        <f t="shared" si="1"/>
        <v>2807</v>
      </c>
    </row>
    <row r="92" spans="1:8">
      <c r="A92" s="4810" t="s">
        <v>9001</v>
      </c>
      <c r="B92" s="4809">
        <v>80</v>
      </c>
      <c r="C92" s="4809">
        <v>25</v>
      </c>
      <c r="D92" s="4809">
        <v>63</v>
      </c>
      <c r="E92" s="4809">
        <v>200</v>
      </c>
      <c r="F92" s="4809">
        <v>1</v>
      </c>
      <c r="G92" s="4845">
        <v>4482</v>
      </c>
      <c r="H92" s="4364">
        <f t="shared" si="1"/>
        <v>4482</v>
      </c>
    </row>
    <row r="93" spans="1:8">
      <c r="A93" s="4810" t="s">
        <v>9002</v>
      </c>
      <c r="B93" s="4809">
        <v>100</v>
      </c>
      <c r="C93" s="4809">
        <v>25</v>
      </c>
      <c r="D93" s="4809">
        <v>75</v>
      </c>
      <c r="E93" s="4809">
        <v>240</v>
      </c>
      <c r="F93" s="4809">
        <v>1</v>
      </c>
      <c r="G93" s="4845">
        <v>6900</v>
      </c>
      <c r="H93" s="4364">
        <f t="shared" si="1"/>
        <v>6900</v>
      </c>
    </row>
    <row r="94" spans="1:8">
      <c r="A94" s="4852" t="s">
        <v>8991</v>
      </c>
      <c r="B94" s="4849"/>
      <c r="C94" s="4849"/>
      <c r="D94" s="4849"/>
      <c r="E94" s="4849"/>
      <c r="F94" s="4849"/>
      <c r="G94" s="4850"/>
      <c r="H94" s="4851"/>
    </row>
    <row r="95" spans="1:8">
      <c r="A95" s="4810" t="s">
        <v>8954</v>
      </c>
      <c r="B95" s="4809">
        <v>15</v>
      </c>
      <c r="C95" s="4809">
        <v>40</v>
      </c>
      <c r="D95" s="4809">
        <v>10</v>
      </c>
      <c r="E95" s="4809">
        <v>200</v>
      </c>
      <c r="F95" s="4809">
        <v>1</v>
      </c>
      <c r="G95" s="4845">
        <v>1144</v>
      </c>
      <c r="H95" s="4364">
        <f t="shared" si="1"/>
        <v>1144</v>
      </c>
    </row>
    <row r="96" spans="1:8">
      <c r="A96" s="4810" t="s">
        <v>8955</v>
      </c>
      <c r="B96" s="4809">
        <v>20</v>
      </c>
      <c r="C96" s="4809">
        <v>40</v>
      </c>
      <c r="D96" s="4809">
        <v>15</v>
      </c>
      <c r="E96" s="4809">
        <v>200</v>
      </c>
      <c r="F96" s="4809">
        <v>1</v>
      </c>
      <c r="G96" s="4845">
        <v>1226</v>
      </c>
      <c r="H96" s="4364">
        <f t="shared" si="1"/>
        <v>1226</v>
      </c>
    </row>
    <row r="97" spans="1:8">
      <c r="A97" s="4810" t="s">
        <v>8956</v>
      </c>
      <c r="B97" s="4809">
        <v>25</v>
      </c>
      <c r="C97" s="4809">
        <v>40</v>
      </c>
      <c r="D97" s="4809">
        <v>18</v>
      </c>
      <c r="E97" s="4809">
        <v>230</v>
      </c>
      <c r="F97" s="4809">
        <v>1</v>
      </c>
      <c r="G97" s="4845">
        <v>1226</v>
      </c>
      <c r="H97" s="4364">
        <f t="shared" si="1"/>
        <v>1226</v>
      </c>
    </row>
    <row r="98" spans="1:8">
      <c r="A98" s="4810" t="s">
        <v>8957</v>
      </c>
      <c r="B98" s="4809">
        <v>32</v>
      </c>
      <c r="C98" s="4809">
        <v>40</v>
      </c>
      <c r="D98" s="4809">
        <v>24</v>
      </c>
      <c r="E98" s="4809">
        <v>230</v>
      </c>
      <c r="F98" s="4809">
        <v>1</v>
      </c>
      <c r="G98" s="4845">
        <v>1302</v>
      </c>
      <c r="H98" s="4364">
        <f t="shared" si="1"/>
        <v>1302</v>
      </c>
    </row>
    <row r="99" spans="1:8">
      <c r="A99" s="4810" t="s">
        <v>8958</v>
      </c>
      <c r="B99" s="4809">
        <v>40</v>
      </c>
      <c r="C99" s="4809">
        <v>40</v>
      </c>
      <c r="D99" s="4809">
        <v>30</v>
      </c>
      <c r="E99" s="4809">
        <v>250</v>
      </c>
      <c r="F99" s="4809">
        <v>1</v>
      </c>
      <c r="G99" s="4845">
        <v>1685</v>
      </c>
      <c r="H99" s="4364">
        <f t="shared" si="1"/>
        <v>1685</v>
      </c>
    </row>
    <row r="100" spans="1:8">
      <c r="A100" s="4810" t="s">
        <v>8959</v>
      </c>
      <c r="B100" s="4809">
        <v>50</v>
      </c>
      <c r="C100" s="4809">
        <v>40</v>
      </c>
      <c r="D100" s="4809">
        <v>40</v>
      </c>
      <c r="E100" s="4809">
        <v>270</v>
      </c>
      <c r="F100" s="4809">
        <v>1</v>
      </c>
      <c r="G100" s="4845">
        <v>1834</v>
      </c>
      <c r="H100" s="4364">
        <f t="shared" si="1"/>
        <v>1834</v>
      </c>
    </row>
    <row r="101" spans="1:8">
      <c r="A101" s="4810" t="s">
        <v>8960</v>
      </c>
      <c r="B101" s="4809">
        <v>65</v>
      </c>
      <c r="C101" s="4809">
        <v>25</v>
      </c>
      <c r="D101" s="4809">
        <v>45</v>
      </c>
      <c r="E101" s="4809">
        <v>280</v>
      </c>
      <c r="F101" s="4809">
        <v>1</v>
      </c>
      <c r="G101" s="4845">
        <v>2521</v>
      </c>
      <c r="H101" s="4364">
        <f t="shared" si="1"/>
        <v>2521</v>
      </c>
    </row>
    <row r="102" spans="1:8">
      <c r="A102" s="4810" t="s">
        <v>8961</v>
      </c>
      <c r="B102" s="4809">
        <v>80</v>
      </c>
      <c r="C102" s="4809">
        <v>25</v>
      </c>
      <c r="D102" s="4809">
        <v>63</v>
      </c>
      <c r="E102" s="4809">
        <v>280</v>
      </c>
      <c r="F102" s="4809">
        <v>1</v>
      </c>
      <c r="G102" s="4845">
        <v>3450</v>
      </c>
      <c r="H102" s="4364">
        <f t="shared" si="1"/>
        <v>3450</v>
      </c>
    </row>
    <row r="103" spans="1:8">
      <c r="A103" s="4810" t="s">
        <v>8962</v>
      </c>
      <c r="B103" s="4809">
        <v>100</v>
      </c>
      <c r="C103" s="4809">
        <v>25</v>
      </c>
      <c r="D103" s="4809">
        <v>75</v>
      </c>
      <c r="E103" s="4809">
        <v>300</v>
      </c>
      <c r="F103" s="4809">
        <v>1</v>
      </c>
      <c r="G103" s="4845">
        <v>4239</v>
      </c>
      <c r="H103" s="4364">
        <f t="shared" si="1"/>
        <v>4239</v>
      </c>
    </row>
    <row r="104" spans="1:8">
      <c r="A104" s="4810" t="s">
        <v>8963</v>
      </c>
      <c r="B104" s="4809">
        <v>125</v>
      </c>
      <c r="C104" s="4809">
        <v>25</v>
      </c>
      <c r="D104" s="4809">
        <v>100</v>
      </c>
      <c r="E104" s="4809">
        <v>330</v>
      </c>
      <c r="F104" s="4809">
        <v>1</v>
      </c>
      <c r="G104" s="4845">
        <v>9417</v>
      </c>
      <c r="H104" s="4364">
        <f t="shared" si="1"/>
        <v>9417</v>
      </c>
    </row>
    <row r="105" spans="1:8">
      <c r="A105" s="4810" t="s">
        <v>8964</v>
      </c>
      <c r="B105" s="4809">
        <v>150</v>
      </c>
      <c r="C105" s="4809">
        <v>25</v>
      </c>
      <c r="D105" s="4809">
        <v>125</v>
      </c>
      <c r="E105" s="4809">
        <v>360</v>
      </c>
      <c r="F105" s="4809">
        <v>1</v>
      </c>
      <c r="G105" s="4845">
        <v>10889</v>
      </c>
      <c r="H105" s="4364">
        <f t="shared" si="1"/>
        <v>10889</v>
      </c>
    </row>
    <row r="106" spans="1:8">
      <c r="A106" s="4810" t="s">
        <v>8965</v>
      </c>
      <c r="B106" s="4809">
        <v>200</v>
      </c>
      <c r="C106" s="4809">
        <v>25</v>
      </c>
      <c r="D106" s="4809">
        <v>148</v>
      </c>
      <c r="E106" s="4809">
        <v>430</v>
      </c>
      <c r="F106" s="4809">
        <v>1</v>
      </c>
      <c r="G106" s="4845">
        <v>22158</v>
      </c>
      <c r="H106" s="4364">
        <f t="shared" si="1"/>
        <v>22158</v>
      </c>
    </row>
    <row r="107" spans="1:8">
      <c r="A107" s="4810" t="s">
        <v>8966</v>
      </c>
      <c r="B107" s="4809">
        <v>250</v>
      </c>
      <c r="C107" s="4809">
        <v>25</v>
      </c>
      <c r="D107" s="4809">
        <v>200</v>
      </c>
      <c r="E107" s="4809">
        <v>510</v>
      </c>
      <c r="F107" s="4809">
        <v>1</v>
      </c>
      <c r="G107" s="4845">
        <v>42374</v>
      </c>
      <c r="H107" s="4364">
        <f t="shared" si="1"/>
        <v>42374</v>
      </c>
    </row>
    <row r="108" spans="1:8">
      <c r="A108" s="4810" t="s">
        <v>19661</v>
      </c>
      <c r="B108" s="4809">
        <v>300</v>
      </c>
      <c r="C108" s="4809">
        <v>16</v>
      </c>
      <c r="D108" s="4809">
        <v>240</v>
      </c>
      <c r="E108" s="4809">
        <v>730</v>
      </c>
      <c r="F108" s="4809">
        <v>1</v>
      </c>
      <c r="G108" s="4845">
        <v>142012.79999999999</v>
      </c>
      <c r="H108" s="4364">
        <f t="shared" si="1"/>
        <v>142012.79999999999</v>
      </c>
    </row>
    <row r="109" spans="1:8">
      <c r="A109" s="4810" t="s">
        <v>19662</v>
      </c>
      <c r="B109" s="4809">
        <v>300</v>
      </c>
      <c r="C109" s="4809">
        <v>25</v>
      </c>
      <c r="D109" s="4809">
        <v>240</v>
      </c>
      <c r="E109" s="4809">
        <v>730</v>
      </c>
      <c r="F109" s="4809">
        <v>1</v>
      </c>
      <c r="G109" s="4845">
        <v>155052</v>
      </c>
      <c r="H109" s="4364">
        <f t="shared" si="1"/>
        <v>155052</v>
      </c>
    </row>
    <row r="110" spans="1:8">
      <c r="A110" s="4810" t="s">
        <v>19663</v>
      </c>
      <c r="B110" s="4809">
        <v>350</v>
      </c>
      <c r="C110" s="4809">
        <v>16</v>
      </c>
      <c r="D110" s="4809">
        <v>300</v>
      </c>
      <c r="E110" s="4809">
        <v>730</v>
      </c>
      <c r="F110" s="4809">
        <v>1</v>
      </c>
      <c r="G110" s="4845">
        <v>226862.4</v>
      </c>
      <c r="H110" s="4364">
        <f t="shared" si="1"/>
        <v>226862.4</v>
      </c>
    </row>
    <row r="111" spans="1:8">
      <c r="A111" s="4810" t="s">
        <v>19664</v>
      </c>
      <c r="B111" s="4809">
        <v>350</v>
      </c>
      <c r="C111" s="4809">
        <v>25</v>
      </c>
      <c r="D111" s="4809">
        <v>300</v>
      </c>
      <c r="E111" s="4809">
        <v>730</v>
      </c>
      <c r="F111" s="4809">
        <v>1</v>
      </c>
      <c r="G111" s="4845">
        <v>248730</v>
      </c>
      <c r="H111" s="4364">
        <f t="shared" si="1"/>
        <v>248730</v>
      </c>
    </row>
    <row r="112" spans="1:8">
      <c r="A112" s="4810" t="s">
        <v>19665</v>
      </c>
      <c r="B112" s="4809">
        <v>400</v>
      </c>
      <c r="C112" s="4809">
        <v>16</v>
      </c>
      <c r="D112" s="4809">
        <v>300</v>
      </c>
      <c r="E112" s="4809">
        <v>860</v>
      </c>
      <c r="F112" s="4809">
        <v>1</v>
      </c>
      <c r="G112" s="4845">
        <v>373142.39999999997</v>
      </c>
      <c r="H112" s="4364">
        <f t="shared" si="1"/>
        <v>373142.39999999997</v>
      </c>
    </row>
    <row r="113" spans="1:8">
      <c r="A113" s="4810" t="s">
        <v>19666</v>
      </c>
      <c r="B113" s="4809">
        <v>400</v>
      </c>
      <c r="C113" s="4809">
        <v>25</v>
      </c>
      <c r="D113" s="4809">
        <v>300</v>
      </c>
      <c r="E113" s="4809">
        <v>860</v>
      </c>
      <c r="F113" s="4809">
        <v>1</v>
      </c>
      <c r="G113" s="4845">
        <v>407237</v>
      </c>
      <c r="H113" s="4364">
        <f t="shared" si="1"/>
        <v>407237</v>
      </c>
    </row>
    <row r="114" spans="1:8">
      <c r="A114" s="4810" t="s">
        <v>19667</v>
      </c>
      <c r="B114" s="4809">
        <v>500</v>
      </c>
      <c r="C114" s="4809">
        <v>16</v>
      </c>
      <c r="D114" s="4809">
        <v>390</v>
      </c>
      <c r="E114" s="4809">
        <v>970</v>
      </c>
      <c r="F114" s="4809">
        <v>1</v>
      </c>
      <c r="G114" s="4845">
        <v>727146</v>
      </c>
      <c r="H114" s="4364">
        <f t="shared" si="1"/>
        <v>727146</v>
      </c>
    </row>
    <row r="115" spans="1:8">
      <c r="A115" s="4810" t="s">
        <v>19668</v>
      </c>
      <c r="B115" s="4809">
        <v>500</v>
      </c>
      <c r="C115" s="4809">
        <v>25</v>
      </c>
      <c r="D115" s="4809">
        <v>390</v>
      </c>
      <c r="E115" s="4809">
        <v>970</v>
      </c>
      <c r="F115" s="4809">
        <v>1</v>
      </c>
      <c r="G115" s="4845">
        <v>791290.79999999993</v>
      </c>
      <c r="H115" s="4364">
        <f t="shared" si="1"/>
        <v>791290.79999999993</v>
      </c>
    </row>
    <row r="116" spans="1:8" s="1650" customFormat="1">
      <c r="A116" s="4809" t="s">
        <v>19669</v>
      </c>
      <c r="B116" s="4809">
        <v>600</v>
      </c>
      <c r="C116" s="4809">
        <v>16</v>
      </c>
      <c r="D116" s="4809">
        <v>500</v>
      </c>
      <c r="E116" s="4809">
        <v>990</v>
      </c>
      <c r="F116" s="4809">
        <v>1</v>
      </c>
      <c r="G116" s="4845">
        <v>1198939.1999999997</v>
      </c>
      <c r="H116" s="4364">
        <f t="shared" si="1"/>
        <v>1198939.1999999997</v>
      </c>
    </row>
    <row r="117" spans="1:8" s="1650" customFormat="1">
      <c r="A117" s="4809" t="s">
        <v>19670</v>
      </c>
      <c r="B117" s="4809">
        <v>600</v>
      </c>
      <c r="C117" s="4809">
        <v>25</v>
      </c>
      <c r="D117" s="4809">
        <v>500</v>
      </c>
      <c r="E117" s="4809">
        <v>990</v>
      </c>
      <c r="F117" s="4809">
        <v>1</v>
      </c>
      <c r="G117" s="4845">
        <v>1254139</v>
      </c>
      <c r="H117" s="4364">
        <f t="shared" si="1"/>
        <v>1254139</v>
      </c>
    </row>
    <row r="118" spans="1:8">
      <c r="A118" s="4852" t="s">
        <v>8992</v>
      </c>
      <c r="B118" s="4849"/>
      <c r="C118" s="4849"/>
      <c r="D118" s="4849"/>
      <c r="E118" s="4849"/>
      <c r="F118" s="4849"/>
      <c r="G118" s="4850"/>
      <c r="H118" s="4851"/>
    </row>
    <row r="119" spans="1:8">
      <c r="A119" s="4810" t="s">
        <v>8967</v>
      </c>
      <c r="B119" s="4809">
        <v>15</v>
      </c>
      <c r="C119" s="4809">
        <v>40</v>
      </c>
      <c r="D119" s="4809">
        <v>10</v>
      </c>
      <c r="E119" s="4809">
        <v>120</v>
      </c>
      <c r="F119" s="4809">
        <v>1</v>
      </c>
      <c r="G119" s="4845">
        <v>1478</v>
      </c>
      <c r="H119" s="4364">
        <f t="shared" si="1"/>
        <v>1478</v>
      </c>
    </row>
    <row r="120" spans="1:8">
      <c r="A120" s="4810" t="s">
        <v>8968</v>
      </c>
      <c r="B120" s="4809">
        <v>20</v>
      </c>
      <c r="C120" s="4809">
        <v>40</v>
      </c>
      <c r="D120" s="4809">
        <v>15</v>
      </c>
      <c r="E120" s="4809">
        <v>120</v>
      </c>
      <c r="F120" s="4809">
        <v>1</v>
      </c>
      <c r="G120" s="4845">
        <v>1703</v>
      </c>
      <c r="H120" s="4364">
        <f t="shared" si="1"/>
        <v>1703</v>
      </c>
    </row>
    <row r="121" spans="1:8">
      <c r="A121" s="4810" t="s">
        <v>8969</v>
      </c>
      <c r="B121" s="4809">
        <v>25</v>
      </c>
      <c r="C121" s="4809">
        <v>40</v>
      </c>
      <c r="D121" s="4809">
        <v>18</v>
      </c>
      <c r="E121" s="4809">
        <v>140</v>
      </c>
      <c r="F121" s="4809">
        <v>1</v>
      </c>
      <c r="G121" s="4845">
        <v>2072</v>
      </c>
      <c r="H121" s="4364">
        <f t="shared" si="1"/>
        <v>2072</v>
      </c>
    </row>
    <row r="122" spans="1:8">
      <c r="A122" s="4810" t="s">
        <v>8970</v>
      </c>
      <c r="B122" s="4809">
        <v>32</v>
      </c>
      <c r="C122" s="4809">
        <v>40</v>
      </c>
      <c r="D122" s="4809">
        <v>24</v>
      </c>
      <c r="E122" s="4809">
        <v>140</v>
      </c>
      <c r="F122" s="4809">
        <v>1</v>
      </c>
      <c r="G122" s="4845">
        <v>2254</v>
      </c>
      <c r="H122" s="4364">
        <f t="shared" si="1"/>
        <v>2254</v>
      </c>
    </row>
    <row r="123" spans="1:8">
      <c r="A123" s="4810" t="s">
        <v>8971</v>
      </c>
      <c r="B123" s="4809">
        <v>40</v>
      </c>
      <c r="C123" s="4809">
        <v>40</v>
      </c>
      <c r="D123" s="4809">
        <v>30</v>
      </c>
      <c r="E123" s="4809">
        <v>165</v>
      </c>
      <c r="F123" s="4809">
        <v>1</v>
      </c>
      <c r="G123" s="4845">
        <v>2508</v>
      </c>
      <c r="H123" s="4364">
        <f t="shared" si="1"/>
        <v>2508</v>
      </c>
    </row>
    <row r="124" spans="1:8">
      <c r="A124" s="4810" t="s">
        <v>8972</v>
      </c>
      <c r="B124" s="4809">
        <v>50</v>
      </c>
      <c r="C124" s="4809">
        <v>40</v>
      </c>
      <c r="D124" s="4809">
        <v>40</v>
      </c>
      <c r="E124" s="4809">
        <v>180</v>
      </c>
      <c r="F124" s="4809">
        <v>1</v>
      </c>
      <c r="G124" s="4845">
        <v>2774</v>
      </c>
      <c r="H124" s="4364">
        <f t="shared" si="1"/>
        <v>2774</v>
      </c>
    </row>
    <row r="125" spans="1:8">
      <c r="A125" s="4810" t="s">
        <v>8973</v>
      </c>
      <c r="B125" s="4809">
        <v>65</v>
      </c>
      <c r="C125" s="4809">
        <v>16</v>
      </c>
      <c r="D125" s="4809">
        <v>45</v>
      </c>
      <c r="E125" s="4809">
        <v>200</v>
      </c>
      <c r="F125" s="4809">
        <v>1</v>
      </c>
      <c r="G125" s="4845">
        <v>3508</v>
      </c>
      <c r="H125" s="4364">
        <f t="shared" si="1"/>
        <v>3508</v>
      </c>
    </row>
    <row r="126" spans="1:8">
      <c r="A126" s="4810" t="s">
        <v>9003</v>
      </c>
      <c r="B126" s="4809">
        <v>65</v>
      </c>
      <c r="C126" s="4809">
        <v>25</v>
      </c>
      <c r="D126" s="4809">
        <v>45</v>
      </c>
      <c r="E126" s="4809">
        <v>200</v>
      </c>
      <c r="F126" s="4809">
        <v>1</v>
      </c>
      <c r="G126" s="4845">
        <v>3789</v>
      </c>
      <c r="H126" s="4364">
        <f t="shared" si="1"/>
        <v>3789</v>
      </c>
    </row>
    <row r="127" spans="1:8">
      <c r="A127" s="4810" t="s">
        <v>8974</v>
      </c>
      <c r="B127" s="4809">
        <v>80</v>
      </c>
      <c r="C127" s="4809">
        <v>16</v>
      </c>
      <c r="D127" s="4809">
        <v>63</v>
      </c>
      <c r="E127" s="4809">
        <v>210</v>
      </c>
      <c r="F127" s="4809">
        <v>1</v>
      </c>
      <c r="G127" s="4845">
        <v>5162</v>
      </c>
      <c r="H127" s="4364">
        <f t="shared" si="1"/>
        <v>5162</v>
      </c>
    </row>
    <row r="128" spans="1:8">
      <c r="A128" s="4810" t="s">
        <v>8975</v>
      </c>
      <c r="B128" s="4809">
        <v>80</v>
      </c>
      <c r="C128" s="4809">
        <v>25</v>
      </c>
      <c r="D128" s="4809">
        <v>63</v>
      </c>
      <c r="E128" s="4809">
        <v>210</v>
      </c>
      <c r="F128" s="4809">
        <v>1</v>
      </c>
      <c r="G128" s="4845">
        <v>5361</v>
      </c>
      <c r="H128" s="4364">
        <f t="shared" si="1"/>
        <v>5361</v>
      </c>
    </row>
    <row r="129" spans="1:8">
      <c r="A129" s="4810" t="s">
        <v>8976</v>
      </c>
      <c r="B129" s="4809">
        <v>100</v>
      </c>
      <c r="C129" s="4809">
        <v>16</v>
      </c>
      <c r="D129" s="4809">
        <v>75</v>
      </c>
      <c r="E129" s="4809">
        <v>230</v>
      </c>
      <c r="F129" s="4809">
        <v>1</v>
      </c>
      <c r="G129" s="4845">
        <v>6066</v>
      </c>
      <c r="H129" s="4364">
        <f t="shared" si="1"/>
        <v>6066</v>
      </c>
    </row>
    <row r="130" spans="1:8">
      <c r="A130" s="4810" t="s">
        <v>8977</v>
      </c>
      <c r="B130" s="4809">
        <v>100</v>
      </c>
      <c r="C130" s="4809">
        <v>25</v>
      </c>
      <c r="D130" s="4809">
        <v>75</v>
      </c>
      <c r="E130" s="4809">
        <v>230</v>
      </c>
      <c r="F130" s="4809">
        <v>1</v>
      </c>
      <c r="G130" s="4845">
        <v>7638</v>
      </c>
      <c r="H130" s="4364">
        <f t="shared" si="1"/>
        <v>7638</v>
      </c>
    </row>
    <row r="131" spans="1:8">
      <c r="A131" s="4810" t="s">
        <v>8978</v>
      </c>
      <c r="B131" s="4809">
        <v>125</v>
      </c>
      <c r="C131" s="4809">
        <v>16</v>
      </c>
      <c r="D131" s="4809">
        <v>100</v>
      </c>
      <c r="E131" s="4809">
        <v>350</v>
      </c>
      <c r="F131" s="4809">
        <v>1</v>
      </c>
      <c r="G131" s="4845">
        <v>13743</v>
      </c>
      <c r="H131" s="4364">
        <f t="shared" si="1"/>
        <v>13743</v>
      </c>
    </row>
    <row r="132" spans="1:8">
      <c r="A132" s="4810" t="s">
        <v>8995</v>
      </c>
      <c r="B132" s="4809">
        <v>125</v>
      </c>
      <c r="C132" s="4809">
        <v>25</v>
      </c>
      <c r="D132" s="4809">
        <v>100</v>
      </c>
      <c r="E132" s="4809">
        <v>350</v>
      </c>
      <c r="F132" s="4809">
        <v>1</v>
      </c>
      <c r="G132" s="4845">
        <v>14656</v>
      </c>
      <c r="H132" s="4364">
        <f t="shared" si="1"/>
        <v>14656</v>
      </c>
    </row>
    <row r="133" spans="1:8">
      <c r="A133" s="4810" t="s">
        <v>8979</v>
      </c>
      <c r="B133" s="4809">
        <v>150</v>
      </c>
      <c r="C133" s="4809">
        <v>16</v>
      </c>
      <c r="D133" s="4809">
        <v>125</v>
      </c>
      <c r="E133" s="4809">
        <v>380</v>
      </c>
      <c r="F133" s="4809">
        <v>1</v>
      </c>
      <c r="G133" s="4845">
        <v>17207</v>
      </c>
      <c r="H133" s="4364">
        <f t="shared" si="1"/>
        <v>17207</v>
      </c>
    </row>
    <row r="134" spans="1:8">
      <c r="A134" s="4810" t="s">
        <v>8980</v>
      </c>
      <c r="B134" s="4809">
        <v>150</v>
      </c>
      <c r="C134" s="4809">
        <v>25</v>
      </c>
      <c r="D134" s="4809">
        <v>125</v>
      </c>
      <c r="E134" s="4809">
        <v>380</v>
      </c>
      <c r="F134" s="4809">
        <v>1</v>
      </c>
      <c r="G134" s="4845">
        <v>20194</v>
      </c>
      <c r="H134" s="4364">
        <f t="shared" si="1"/>
        <v>20194</v>
      </c>
    </row>
    <row r="135" spans="1:8">
      <c r="A135" s="4810" t="s">
        <v>8981</v>
      </c>
      <c r="B135" s="4809">
        <v>200</v>
      </c>
      <c r="C135" s="4809">
        <v>16</v>
      </c>
      <c r="D135" s="4809">
        <v>148</v>
      </c>
      <c r="E135" s="4809">
        <v>450</v>
      </c>
      <c r="F135" s="4809">
        <v>1</v>
      </c>
      <c r="G135" s="4845">
        <v>32297</v>
      </c>
      <c r="H135" s="4364">
        <f t="shared" si="1"/>
        <v>32297</v>
      </c>
    </row>
    <row r="136" spans="1:8">
      <c r="A136" s="4810" t="s">
        <v>8982</v>
      </c>
      <c r="B136" s="4809">
        <v>200</v>
      </c>
      <c r="C136" s="4809">
        <v>25</v>
      </c>
      <c r="D136" s="4809">
        <v>148</v>
      </c>
      <c r="E136" s="4809">
        <v>450</v>
      </c>
      <c r="F136" s="4809">
        <v>1</v>
      </c>
      <c r="G136" s="4845">
        <v>36532</v>
      </c>
      <c r="H136" s="4364">
        <f t="shared" si="1"/>
        <v>36532</v>
      </c>
    </row>
    <row r="137" spans="1:8">
      <c r="A137" s="4810" t="s">
        <v>19671</v>
      </c>
      <c r="B137" s="4809">
        <v>250</v>
      </c>
      <c r="C137" s="4809">
        <v>16</v>
      </c>
      <c r="D137" s="4809">
        <v>200</v>
      </c>
      <c r="E137" s="4809">
        <v>530</v>
      </c>
      <c r="F137" s="4809">
        <v>1</v>
      </c>
      <c r="G137" s="4845">
        <v>60134</v>
      </c>
      <c r="H137" s="4364">
        <f t="shared" si="1"/>
        <v>60134</v>
      </c>
    </row>
    <row r="138" spans="1:8">
      <c r="A138" s="4810" t="s">
        <v>19672</v>
      </c>
      <c r="B138" s="4809">
        <v>250</v>
      </c>
      <c r="C138" s="4809">
        <v>25</v>
      </c>
      <c r="D138" s="4809">
        <v>200</v>
      </c>
      <c r="E138" s="4809">
        <v>530</v>
      </c>
      <c r="F138" s="4809">
        <v>1</v>
      </c>
      <c r="G138" s="4845">
        <v>65911</v>
      </c>
      <c r="H138" s="4364">
        <f t="shared" si="1"/>
        <v>65911</v>
      </c>
    </row>
    <row r="139" spans="1:8">
      <c r="A139" s="4810" t="s">
        <v>19673</v>
      </c>
      <c r="B139" s="4809">
        <v>300</v>
      </c>
      <c r="C139" s="4809">
        <v>16</v>
      </c>
      <c r="D139" s="4809">
        <v>240</v>
      </c>
      <c r="E139" s="4809">
        <v>750</v>
      </c>
      <c r="F139" s="4809">
        <v>1</v>
      </c>
      <c r="G139" s="4845">
        <v>166387</v>
      </c>
      <c r="H139" s="4364">
        <f t="shared" si="1"/>
        <v>166387</v>
      </c>
    </row>
    <row r="140" spans="1:8">
      <c r="A140" s="4810" t="s">
        <v>19674</v>
      </c>
      <c r="B140" s="4809">
        <v>300</v>
      </c>
      <c r="C140" s="4809">
        <v>25</v>
      </c>
      <c r="D140" s="4809">
        <v>240</v>
      </c>
      <c r="E140" s="4809">
        <v>750</v>
      </c>
      <c r="F140" s="4809">
        <v>1</v>
      </c>
      <c r="G140" s="4845">
        <v>183190</v>
      </c>
      <c r="H140" s="4364">
        <f t="shared" si="1"/>
        <v>183190</v>
      </c>
    </row>
    <row r="141" spans="1:8">
      <c r="A141" s="4810" t="s">
        <v>19675</v>
      </c>
      <c r="B141" s="4809">
        <v>350</v>
      </c>
      <c r="C141" s="4809">
        <v>16</v>
      </c>
      <c r="D141" s="4809">
        <v>300</v>
      </c>
      <c r="E141" s="4809">
        <v>750</v>
      </c>
      <c r="F141" s="4809">
        <v>1</v>
      </c>
      <c r="G141" s="4845">
        <v>267271</v>
      </c>
      <c r="H141" s="4364">
        <f t="shared" si="1"/>
        <v>267271</v>
      </c>
    </row>
    <row r="142" spans="1:8">
      <c r="A142" s="4810" t="s">
        <v>19676</v>
      </c>
      <c r="B142" s="4809">
        <v>350</v>
      </c>
      <c r="C142" s="4809">
        <v>25</v>
      </c>
      <c r="D142" s="4809">
        <v>300</v>
      </c>
      <c r="E142" s="4809">
        <v>750</v>
      </c>
      <c r="F142" s="4809">
        <v>1</v>
      </c>
      <c r="G142" s="4845">
        <v>293837</v>
      </c>
      <c r="H142" s="4364">
        <f t="shared" si="1"/>
        <v>293837</v>
      </c>
    </row>
    <row r="143" spans="1:8">
      <c r="A143" s="4810" t="s">
        <v>19677</v>
      </c>
      <c r="B143" s="4809">
        <v>400</v>
      </c>
      <c r="C143" s="4809">
        <v>16</v>
      </c>
      <c r="D143" s="4809">
        <v>300</v>
      </c>
      <c r="E143" s="4809">
        <v>880</v>
      </c>
      <c r="F143" s="4809">
        <v>1</v>
      </c>
      <c r="G143" s="4845">
        <v>432828</v>
      </c>
      <c r="H143" s="4364">
        <f t="shared" si="1"/>
        <v>432828</v>
      </c>
    </row>
    <row r="144" spans="1:8">
      <c r="A144" s="4810" t="s">
        <v>19678</v>
      </c>
      <c r="B144" s="4809">
        <v>400</v>
      </c>
      <c r="C144" s="4809">
        <v>25</v>
      </c>
      <c r="D144" s="4809">
        <v>300</v>
      </c>
      <c r="E144" s="4809">
        <v>880</v>
      </c>
      <c r="F144" s="4809">
        <v>1</v>
      </c>
      <c r="G144" s="4845">
        <v>476634</v>
      </c>
      <c r="H144" s="4364">
        <f t="shared" si="1"/>
        <v>476634</v>
      </c>
    </row>
    <row r="145" spans="1:8">
      <c r="A145" s="4810" t="s">
        <v>19679</v>
      </c>
      <c r="B145" s="4809">
        <v>500</v>
      </c>
      <c r="C145" s="4809">
        <v>16</v>
      </c>
      <c r="D145" s="4809">
        <v>390</v>
      </c>
      <c r="E145" s="4809">
        <v>990</v>
      </c>
      <c r="F145" s="4809">
        <v>1</v>
      </c>
      <c r="G145" s="4845">
        <v>783098</v>
      </c>
      <c r="H145" s="4364">
        <f t="shared" si="1"/>
        <v>783098</v>
      </c>
    </row>
    <row r="146" spans="1:8">
      <c r="A146" s="4810" t="s">
        <v>19680</v>
      </c>
      <c r="B146" s="4809">
        <v>500</v>
      </c>
      <c r="C146" s="4809">
        <v>25</v>
      </c>
      <c r="D146" s="4809">
        <v>390</v>
      </c>
      <c r="E146" s="4809">
        <v>990</v>
      </c>
      <c r="F146" s="4809">
        <v>1</v>
      </c>
      <c r="G146" s="4845">
        <v>862313</v>
      </c>
      <c r="H146" s="4364">
        <f t="shared" si="1"/>
        <v>862313</v>
      </c>
    </row>
    <row r="147" spans="1:8" s="1650" customFormat="1">
      <c r="A147" s="4841" t="s">
        <v>19681</v>
      </c>
      <c r="B147" s="4809">
        <v>600</v>
      </c>
      <c r="C147" s="4809">
        <v>16</v>
      </c>
      <c r="D147" s="4809">
        <v>500</v>
      </c>
      <c r="E147" s="4808">
        <v>1017</v>
      </c>
      <c r="F147" s="4809">
        <v>1</v>
      </c>
      <c r="G147" s="4845">
        <v>1443751.2</v>
      </c>
      <c r="H147" s="4364">
        <f t="shared" si="1"/>
        <v>1443751.2</v>
      </c>
    </row>
    <row r="148" spans="1:8" s="1650" customFormat="1">
      <c r="A148" s="4841" t="s">
        <v>19682</v>
      </c>
      <c r="B148" s="4809">
        <v>600</v>
      </c>
      <c r="C148" s="4809">
        <v>25</v>
      </c>
      <c r="D148" s="4809">
        <v>500</v>
      </c>
      <c r="E148" s="4808">
        <v>1017</v>
      </c>
      <c r="F148" s="4809">
        <v>1</v>
      </c>
      <c r="G148" s="4845">
        <v>1447891.2</v>
      </c>
      <c r="H148" s="4364">
        <f t="shared" si="1"/>
        <v>1447891.2</v>
      </c>
    </row>
    <row r="149" spans="1:8">
      <c r="A149" s="4842" t="s">
        <v>9007</v>
      </c>
      <c r="E149" s="4808"/>
      <c r="G149" s="4807"/>
    </row>
    <row r="150" spans="1:8" s="642" customFormat="1" ht="28.7">
      <c r="A150" s="4847" t="s">
        <v>75</v>
      </c>
      <c r="B150" s="4847" t="s">
        <v>8986</v>
      </c>
      <c r="C150" s="4847" t="s">
        <v>8985</v>
      </c>
      <c r="D150" s="4847" t="s">
        <v>8993</v>
      </c>
      <c r="E150" s="4847" t="s">
        <v>8994</v>
      </c>
      <c r="F150" s="4847" t="s">
        <v>6183</v>
      </c>
      <c r="G150" s="4848" t="s">
        <v>58</v>
      </c>
      <c r="H150" s="4847" t="s">
        <v>59</v>
      </c>
    </row>
    <row r="151" spans="1:8">
      <c r="A151" s="4723" t="s">
        <v>19683</v>
      </c>
      <c r="B151" s="4713">
        <v>15</v>
      </c>
      <c r="C151" s="4713">
        <v>40</v>
      </c>
      <c r="D151" s="4713">
        <v>10</v>
      </c>
      <c r="E151" s="4713">
        <v>130</v>
      </c>
      <c r="F151" s="4369">
        <v>1</v>
      </c>
      <c r="G151" s="4845">
        <v>2414</v>
      </c>
      <c r="H151" s="4364">
        <f t="shared" ref="H151:H164" si="2">G151-G151*$B$4/100</f>
        <v>2414</v>
      </c>
    </row>
    <row r="152" spans="1:8">
      <c r="A152" s="4723" t="s">
        <v>19684</v>
      </c>
      <c r="B152" s="4713">
        <v>20</v>
      </c>
      <c r="C152" s="4713">
        <v>40</v>
      </c>
      <c r="D152" s="4713">
        <v>15</v>
      </c>
      <c r="E152" s="4713">
        <v>150</v>
      </c>
      <c r="F152" s="4369">
        <v>1</v>
      </c>
      <c r="G152" s="4845">
        <v>2776</v>
      </c>
      <c r="H152" s="4364">
        <f t="shared" si="2"/>
        <v>2776</v>
      </c>
    </row>
    <row r="153" spans="1:8">
      <c r="A153" s="4723" t="s">
        <v>19685</v>
      </c>
      <c r="B153" s="4713">
        <v>25</v>
      </c>
      <c r="C153" s="4713">
        <v>40</v>
      </c>
      <c r="D153" s="4713">
        <v>18</v>
      </c>
      <c r="E153" s="4713">
        <v>160</v>
      </c>
      <c r="F153" s="4369">
        <v>1</v>
      </c>
      <c r="G153" s="4845">
        <v>3383</v>
      </c>
      <c r="H153" s="4364">
        <f t="shared" si="2"/>
        <v>3383</v>
      </c>
    </row>
    <row r="154" spans="1:8">
      <c r="A154" s="4723" t="s">
        <v>19686</v>
      </c>
      <c r="B154" s="4713">
        <v>32</v>
      </c>
      <c r="C154" s="4713">
        <v>40</v>
      </c>
      <c r="D154" s="4713">
        <v>24</v>
      </c>
      <c r="E154" s="4713">
        <v>180</v>
      </c>
      <c r="F154" s="4369">
        <v>1</v>
      </c>
      <c r="G154" s="4845">
        <v>3678</v>
      </c>
      <c r="H154" s="4364">
        <f t="shared" si="2"/>
        <v>3678</v>
      </c>
    </row>
    <row r="155" spans="1:8">
      <c r="A155" s="4723" t="s">
        <v>19687</v>
      </c>
      <c r="B155" s="4713">
        <v>40</v>
      </c>
      <c r="C155" s="4713">
        <v>40</v>
      </c>
      <c r="D155" s="4713">
        <v>30</v>
      </c>
      <c r="E155" s="4713">
        <v>200</v>
      </c>
      <c r="F155" s="4369">
        <v>1</v>
      </c>
      <c r="G155" s="4845">
        <v>4092</v>
      </c>
      <c r="H155" s="4364">
        <f t="shared" si="2"/>
        <v>4092</v>
      </c>
    </row>
    <row r="156" spans="1:8">
      <c r="A156" s="4723" t="s">
        <v>19688</v>
      </c>
      <c r="B156" s="4713">
        <v>50</v>
      </c>
      <c r="C156" s="4713">
        <v>40</v>
      </c>
      <c r="D156" s="4713">
        <v>40</v>
      </c>
      <c r="E156" s="4713">
        <v>230</v>
      </c>
      <c r="F156" s="4369">
        <v>1</v>
      </c>
      <c r="G156" s="4845">
        <v>4524</v>
      </c>
      <c r="H156" s="4364">
        <f t="shared" si="2"/>
        <v>4524</v>
      </c>
    </row>
    <row r="157" spans="1:8">
      <c r="A157" s="4723" t="s">
        <v>19689</v>
      </c>
      <c r="B157" s="4713">
        <v>65</v>
      </c>
      <c r="C157" s="4713">
        <v>16</v>
      </c>
      <c r="D157" s="4713">
        <v>45</v>
      </c>
      <c r="E157" s="4713">
        <v>270</v>
      </c>
      <c r="F157" s="4369">
        <v>1</v>
      </c>
      <c r="G157" s="4845">
        <v>5718</v>
      </c>
      <c r="H157" s="4364">
        <f t="shared" si="2"/>
        <v>5718</v>
      </c>
    </row>
    <row r="158" spans="1:8">
      <c r="A158" s="4723" t="s">
        <v>19690</v>
      </c>
      <c r="B158" s="4713">
        <v>65</v>
      </c>
      <c r="C158" s="4713">
        <v>25</v>
      </c>
      <c r="D158" s="4713">
        <v>45</v>
      </c>
      <c r="E158" s="4713">
        <v>270</v>
      </c>
      <c r="F158" s="4369">
        <v>1</v>
      </c>
      <c r="G158" s="4845">
        <v>6184</v>
      </c>
      <c r="H158" s="4364">
        <f t="shared" si="2"/>
        <v>6184</v>
      </c>
    </row>
    <row r="159" spans="1:8">
      <c r="A159" s="4723" t="s">
        <v>19691</v>
      </c>
      <c r="B159" s="4713">
        <v>80</v>
      </c>
      <c r="C159" s="4713">
        <v>16</v>
      </c>
      <c r="D159" s="4713">
        <v>63</v>
      </c>
      <c r="E159" s="4713">
        <v>280</v>
      </c>
      <c r="F159" s="4369">
        <v>1</v>
      </c>
      <c r="G159" s="4845">
        <v>8413</v>
      </c>
      <c r="H159" s="4364">
        <f t="shared" si="2"/>
        <v>8413</v>
      </c>
    </row>
    <row r="160" spans="1:8">
      <c r="A160" s="4723" t="s">
        <v>19692</v>
      </c>
      <c r="B160" s="4713">
        <v>80</v>
      </c>
      <c r="C160" s="4713">
        <v>25</v>
      </c>
      <c r="D160" s="4713">
        <v>63</v>
      </c>
      <c r="E160" s="4713">
        <v>280</v>
      </c>
      <c r="F160" s="4369">
        <v>1</v>
      </c>
      <c r="G160" s="4845">
        <v>8748</v>
      </c>
      <c r="H160" s="4364">
        <f t="shared" si="2"/>
        <v>8748</v>
      </c>
    </row>
    <row r="161" spans="1:8">
      <c r="A161" s="4723" t="s">
        <v>19693</v>
      </c>
      <c r="B161" s="4713">
        <v>100</v>
      </c>
      <c r="C161" s="4713">
        <v>16</v>
      </c>
      <c r="D161" s="4713">
        <v>75</v>
      </c>
      <c r="E161" s="4713">
        <v>300</v>
      </c>
      <c r="F161" s="4369">
        <v>1</v>
      </c>
      <c r="G161" s="4845">
        <v>9900</v>
      </c>
      <c r="H161" s="4364">
        <f t="shared" si="2"/>
        <v>9900</v>
      </c>
    </row>
    <row r="162" spans="1:8">
      <c r="A162" s="4723" t="s">
        <v>19694</v>
      </c>
      <c r="B162" s="4713">
        <v>100</v>
      </c>
      <c r="C162" s="4713">
        <v>25</v>
      </c>
      <c r="D162" s="4713">
        <v>75</v>
      </c>
      <c r="E162" s="4713">
        <v>300</v>
      </c>
      <c r="F162" s="4369">
        <v>1</v>
      </c>
      <c r="G162" s="4845">
        <v>12485</v>
      </c>
      <c r="H162" s="4364">
        <f t="shared" si="2"/>
        <v>12485</v>
      </c>
    </row>
    <row r="163" spans="1:8">
      <c r="A163" s="4723" t="s">
        <v>19695</v>
      </c>
      <c r="B163" s="4713">
        <v>125</v>
      </c>
      <c r="C163" s="4713">
        <v>16</v>
      </c>
      <c r="D163" s="4713">
        <v>100</v>
      </c>
      <c r="E163" s="4713">
        <v>325</v>
      </c>
      <c r="F163" s="4369">
        <v>1</v>
      </c>
      <c r="G163" s="4845">
        <v>22426</v>
      </c>
      <c r="H163" s="4364">
        <f t="shared" si="2"/>
        <v>22426</v>
      </c>
    </row>
    <row r="164" spans="1:8">
      <c r="A164" s="4723" t="s">
        <v>19696</v>
      </c>
      <c r="B164" s="4713">
        <v>125</v>
      </c>
      <c r="C164" s="4713">
        <v>25</v>
      </c>
      <c r="D164" s="4713">
        <v>100</v>
      </c>
      <c r="E164" s="4713">
        <v>325</v>
      </c>
      <c r="F164" s="4369">
        <v>1</v>
      </c>
      <c r="G164" s="4845">
        <v>23929</v>
      </c>
      <c r="H164" s="4364">
        <f t="shared" si="2"/>
        <v>23929</v>
      </c>
    </row>
    <row r="165" spans="1:8" ht="28.7">
      <c r="A165" s="4813" t="s">
        <v>75</v>
      </c>
      <c r="B165" s="4813" t="s">
        <v>8986</v>
      </c>
      <c r="C165" s="4813" t="s">
        <v>8985</v>
      </c>
      <c r="D165" s="4813" t="s">
        <v>8993</v>
      </c>
      <c r="E165" s="4813" t="s">
        <v>8994</v>
      </c>
      <c r="F165" s="4813" t="s">
        <v>6183</v>
      </c>
      <c r="G165" s="4846" t="s">
        <v>58</v>
      </c>
      <c r="H165" s="4813" t="s">
        <v>59</v>
      </c>
    </row>
    <row r="166" spans="1:8">
      <c r="A166" s="8864" t="s">
        <v>13329</v>
      </c>
      <c r="B166" s="8864"/>
      <c r="C166" s="8864"/>
      <c r="D166" s="8864"/>
      <c r="E166" s="8864"/>
      <c r="F166" s="8864"/>
      <c r="G166" s="8864"/>
      <c r="H166" s="8864"/>
    </row>
    <row r="167" spans="1:8">
      <c r="A167" s="4309" t="s">
        <v>19697</v>
      </c>
      <c r="B167" s="4809">
        <v>20</v>
      </c>
      <c r="C167" s="4809">
        <v>40</v>
      </c>
      <c r="D167" s="4809">
        <v>15</v>
      </c>
      <c r="E167" s="4809">
        <v>200</v>
      </c>
      <c r="F167" s="4809">
        <v>1</v>
      </c>
      <c r="G167" s="4845">
        <v>6389</v>
      </c>
      <c r="H167" s="4364">
        <f t="shared" ref="H167:H176" si="3">G167-G167*$B$4/100</f>
        <v>6389</v>
      </c>
    </row>
    <row r="168" spans="1:8">
      <c r="A168" s="4309" t="s">
        <v>19698</v>
      </c>
      <c r="B168" s="4809">
        <v>25</v>
      </c>
      <c r="C168" s="4809">
        <v>40</v>
      </c>
      <c r="D168" s="4809">
        <v>18</v>
      </c>
      <c r="E168" s="4809">
        <v>230</v>
      </c>
      <c r="F168" s="4809">
        <v>1</v>
      </c>
      <c r="G168" s="4845">
        <v>6389</v>
      </c>
      <c r="H168" s="4364">
        <f t="shared" si="3"/>
        <v>6389</v>
      </c>
    </row>
    <row r="169" spans="1:8">
      <c r="A169" s="4309" t="s">
        <v>19699</v>
      </c>
      <c r="B169" s="4809">
        <v>32</v>
      </c>
      <c r="C169" s="4809">
        <v>40</v>
      </c>
      <c r="D169" s="4809">
        <v>24</v>
      </c>
      <c r="E169" s="4809">
        <v>230</v>
      </c>
      <c r="F169" s="4809">
        <v>1</v>
      </c>
      <c r="G169" s="4845">
        <v>7361</v>
      </c>
      <c r="H169" s="4364">
        <f t="shared" si="3"/>
        <v>7361</v>
      </c>
    </row>
    <row r="170" spans="1:8">
      <c r="A170" s="4810" t="s">
        <v>19700</v>
      </c>
      <c r="B170" s="4809">
        <v>40</v>
      </c>
      <c r="C170" s="4809">
        <v>40</v>
      </c>
      <c r="D170" s="4809">
        <v>30</v>
      </c>
      <c r="E170" s="4809">
        <v>250</v>
      </c>
      <c r="F170" s="4809">
        <v>1</v>
      </c>
      <c r="G170" s="4845">
        <v>8817</v>
      </c>
      <c r="H170" s="4364">
        <f t="shared" si="3"/>
        <v>8817</v>
      </c>
    </row>
    <row r="171" spans="1:8">
      <c r="A171" s="4810" t="s">
        <v>19701</v>
      </c>
      <c r="B171" s="4809">
        <v>50</v>
      </c>
      <c r="C171" s="4809">
        <v>40</v>
      </c>
      <c r="D171" s="4809">
        <v>40</v>
      </c>
      <c r="E171" s="4809">
        <v>270</v>
      </c>
      <c r="F171" s="4809">
        <v>1</v>
      </c>
      <c r="G171" s="4845">
        <v>9551</v>
      </c>
      <c r="H171" s="4364">
        <f t="shared" si="3"/>
        <v>9551</v>
      </c>
    </row>
    <row r="172" spans="1:8">
      <c r="A172" s="4810" t="s">
        <v>19702</v>
      </c>
      <c r="B172" s="4809">
        <v>65</v>
      </c>
      <c r="C172" s="4809">
        <v>25</v>
      </c>
      <c r="D172" s="4809">
        <v>48</v>
      </c>
      <c r="E172" s="4809">
        <v>280</v>
      </c>
      <c r="F172" s="4809">
        <v>1</v>
      </c>
      <c r="G172" s="4845">
        <v>14337</v>
      </c>
      <c r="H172" s="4364">
        <f t="shared" si="3"/>
        <v>14337</v>
      </c>
    </row>
    <row r="173" spans="1:8">
      <c r="A173" s="4810" t="s">
        <v>19703</v>
      </c>
      <c r="B173" s="4809">
        <v>80</v>
      </c>
      <c r="C173" s="4809">
        <v>25</v>
      </c>
      <c r="D173" s="4809">
        <v>63</v>
      </c>
      <c r="E173" s="4809">
        <v>280</v>
      </c>
      <c r="F173" s="4809">
        <v>1</v>
      </c>
      <c r="G173" s="4845">
        <v>17704</v>
      </c>
      <c r="H173" s="4364">
        <f t="shared" si="3"/>
        <v>17704</v>
      </c>
    </row>
    <row r="174" spans="1:8">
      <c r="A174" s="4810" t="s">
        <v>19704</v>
      </c>
      <c r="B174" s="4809">
        <v>100</v>
      </c>
      <c r="C174" s="4809">
        <v>25</v>
      </c>
      <c r="D174" s="4809">
        <v>75</v>
      </c>
      <c r="E174" s="4809">
        <v>300</v>
      </c>
      <c r="F174" s="4809">
        <v>1</v>
      </c>
      <c r="G174" s="4845">
        <v>20832</v>
      </c>
      <c r="H174" s="4364">
        <f t="shared" si="3"/>
        <v>20832</v>
      </c>
    </row>
    <row r="175" spans="1:8">
      <c r="A175" s="4810" t="s">
        <v>19705</v>
      </c>
      <c r="B175" s="4809">
        <v>125</v>
      </c>
      <c r="C175" s="4809">
        <v>25</v>
      </c>
      <c r="D175" s="4809">
        <v>100</v>
      </c>
      <c r="E175" s="4809">
        <v>330</v>
      </c>
      <c r="F175" s="4809">
        <v>1</v>
      </c>
      <c r="G175" s="4845">
        <v>55566</v>
      </c>
      <c r="H175" s="4364">
        <f t="shared" si="3"/>
        <v>55566</v>
      </c>
    </row>
    <row r="176" spans="1:8">
      <c r="A176" s="4810" t="s">
        <v>19706</v>
      </c>
      <c r="B176" s="4809">
        <v>150</v>
      </c>
      <c r="C176" s="4809">
        <v>25</v>
      </c>
      <c r="D176" s="4809">
        <v>125</v>
      </c>
      <c r="E176" s="4809">
        <v>360</v>
      </c>
      <c r="F176" s="4809">
        <v>1</v>
      </c>
      <c r="G176" s="4845">
        <v>71755</v>
      </c>
      <c r="H176" s="4364">
        <f t="shared" si="3"/>
        <v>71755</v>
      </c>
    </row>
    <row r="177" spans="1:8">
      <c r="A177" s="8865" t="s">
        <v>13330</v>
      </c>
      <c r="B177" s="8866"/>
      <c r="C177" s="8866"/>
      <c r="D177" s="8866"/>
      <c r="E177" s="8866"/>
      <c r="F177" s="8866"/>
      <c r="G177" s="8866"/>
      <c r="H177" s="8867"/>
    </row>
    <row r="178" spans="1:8">
      <c r="A178" s="4810" t="s">
        <v>19707</v>
      </c>
      <c r="B178" s="4809">
        <v>20</v>
      </c>
      <c r="C178" s="4809">
        <v>40</v>
      </c>
      <c r="D178" s="4809">
        <v>15</v>
      </c>
      <c r="E178" s="4809">
        <v>120</v>
      </c>
      <c r="F178" s="4809">
        <v>1</v>
      </c>
      <c r="G178" s="4845">
        <v>7407</v>
      </c>
      <c r="H178" s="4364">
        <f t="shared" ref="H178:H192" si="4">G178-G178*$B$4/100</f>
        <v>7407</v>
      </c>
    </row>
    <row r="179" spans="1:8">
      <c r="A179" s="4810" t="s">
        <v>19708</v>
      </c>
      <c r="B179" s="4809">
        <v>25</v>
      </c>
      <c r="C179" s="4809">
        <v>40</v>
      </c>
      <c r="D179" s="4809">
        <v>18</v>
      </c>
      <c r="E179" s="4809">
        <v>140</v>
      </c>
      <c r="F179" s="4809">
        <v>1</v>
      </c>
      <c r="G179" s="4845">
        <v>7777</v>
      </c>
      <c r="H179" s="4364">
        <f t="shared" si="4"/>
        <v>7777</v>
      </c>
    </row>
    <row r="180" spans="1:8">
      <c r="A180" s="4810" t="s">
        <v>19709</v>
      </c>
      <c r="B180" s="4809">
        <v>32</v>
      </c>
      <c r="C180" s="4809">
        <v>40</v>
      </c>
      <c r="D180" s="4809">
        <v>24</v>
      </c>
      <c r="E180" s="4809">
        <v>140</v>
      </c>
      <c r="F180" s="4809">
        <v>1</v>
      </c>
      <c r="G180" s="4845">
        <v>8497</v>
      </c>
      <c r="H180" s="4364">
        <f t="shared" si="4"/>
        <v>8497</v>
      </c>
    </row>
    <row r="181" spans="1:8">
      <c r="A181" s="4810" t="s">
        <v>19710</v>
      </c>
      <c r="B181" s="4809">
        <v>40</v>
      </c>
      <c r="C181" s="4809">
        <v>40</v>
      </c>
      <c r="D181" s="4809">
        <v>30</v>
      </c>
      <c r="E181" s="4809">
        <v>165</v>
      </c>
      <c r="F181" s="4809">
        <v>1</v>
      </c>
      <c r="G181" s="4845">
        <v>10414</v>
      </c>
      <c r="H181" s="4364">
        <f t="shared" si="4"/>
        <v>10414</v>
      </c>
    </row>
    <row r="182" spans="1:8">
      <c r="A182" s="4810" t="s">
        <v>19711</v>
      </c>
      <c r="B182" s="4809">
        <v>50</v>
      </c>
      <c r="C182" s="4809">
        <v>40</v>
      </c>
      <c r="D182" s="4809">
        <v>40</v>
      </c>
      <c r="E182" s="4809">
        <v>180</v>
      </c>
      <c r="F182" s="4809">
        <v>1</v>
      </c>
      <c r="G182" s="4845">
        <v>10950</v>
      </c>
      <c r="H182" s="4364">
        <f t="shared" si="4"/>
        <v>10950</v>
      </c>
    </row>
    <row r="183" spans="1:8">
      <c r="A183" s="4810" t="s">
        <v>19712</v>
      </c>
      <c r="B183" s="4809">
        <v>65</v>
      </c>
      <c r="C183" s="4809">
        <v>16</v>
      </c>
      <c r="D183" s="4809">
        <v>48</v>
      </c>
      <c r="E183" s="4809">
        <v>200</v>
      </c>
      <c r="F183" s="4809">
        <v>1</v>
      </c>
      <c r="G183" s="4845">
        <v>15285</v>
      </c>
      <c r="H183" s="4364">
        <f t="shared" si="4"/>
        <v>15285</v>
      </c>
    </row>
    <row r="184" spans="1:8">
      <c r="A184" s="4810" t="s">
        <v>19713</v>
      </c>
      <c r="B184" s="4809">
        <v>65</v>
      </c>
      <c r="C184" s="4809">
        <v>25</v>
      </c>
      <c r="D184" s="4809">
        <v>48</v>
      </c>
      <c r="E184" s="4809">
        <v>200</v>
      </c>
      <c r="F184" s="4809">
        <v>1</v>
      </c>
      <c r="G184" s="4845">
        <v>15474</v>
      </c>
      <c r="H184" s="4364">
        <f t="shared" si="4"/>
        <v>15474</v>
      </c>
    </row>
    <row r="185" spans="1:8">
      <c r="A185" s="4810" t="s">
        <v>19714</v>
      </c>
      <c r="B185" s="4809">
        <v>80</v>
      </c>
      <c r="C185" s="4809">
        <v>16</v>
      </c>
      <c r="D185" s="4809">
        <v>63</v>
      </c>
      <c r="E185" s="4809">
        <v>210</v>
      </c>
      <c r="F185" s="4809">
        <v>1</v>
      </c>
      <c r="G185" s="4845">
        <v>18677</v>
      </c>
      <c r="H185" s="4364">
        <f t="shared" si="4"/>
        <v>18677</v>
      </c>
    </row>
    <row r="186" spans="1:8">
      <c r="A186" s="4810" t="s">
        <v>19715</v>
      </c>
      <c r="B186" s="4809">
        <v>80</v>
      </c>
      <c r="C186" s="4809">
        <v>25</v>
      </c>
      <c r="D186" s="4809">
        <v>63</v>
      </c>
      <c r="E186" s="4809">
        <v>210</v>
      </c>
      <c r="F186" s="4809">
        <v>1</v>
      </c>
      <c r="G186" s="4845">
        <v>19010</v>
      </c>
      <c r="H186" s="4364">
        <f t="shared" si="4"/>
        <v>19010</v>
      </c>
    </row>
    <row r="187" spans="1:8">
      <c r="A187" s="4810" t="s">
        <v>19716</v>
      </c>
      <c r="B187" s="4809">
        <v>100</v>
      </c>
      <c r="C187" s="4809">
        <v>16</v>
      </c>
      <c r="D187" s="4809">
        <v>75</v>
      </c>
      <c r="E187" s="4809">
        <v>230</v>
      </c>
      <c r="F187" s="4809">
        <v>1</v>
      </c>
      <c r="G187" s="4845">
        <v>22227</v>
      </c>
      <c r="H187" s="4364">
        <f t="shared" si="4"/>
        <v>22227</v>
      </c>
    </row>
    <row r="188" spans="1:8">
      <c r="A188" s="4810" t="s">
        <v>19717</v>
      </c>
      <c r="B188" s="4809">
        <v>100</v>
      </c>
      <c r="C188" s="4809">
        <v>25</v>
      </c>
      <c r="D188" s="4809">
        <v>75</v>
      </c>
      <c r="E188" s="4809">
        <v>230</v>
      </c>
      <c r="F188" s="4809">
        <v>1</v>
      </c>
      <c r="G188" s="4845">
        <v>22542</v>
      </c>
      <c r="H188" s="4364">
        <f t="shared" si="4"/>
        <v>22542</v>
      </c>
    </row>
    <row r="189" spans="1:8">
      <c r="A189" s="4810" t="s">
        <v>19718</v>
      </c>
      <c r="B189" s="4809">
        <v>125</v>
      </c>
      <c r="C189" s="4809">
        <v>16</v>
      </c>
      <c r="D189" s="4809">
        <v>100</v>
      </c>
      <c r="E189" s="4809">
        <v>350</v>
      </c>
      <c r="F189" s="4809">
        <v>1</v>
      </c>
      <c r="G189" s="4845">
        <v>57397</v>
      </c>
      <c r="H189" s="4364">
        <f t="shared" si="4"/>
        <v>57397</v>
      </c>
    </row>
    <row r="190" spans="1:8">
      <c r="A190" s="4810" t="s">
        <v>19719</v>
      </c>
      <c r="B190" s="4809">
        <v>125</v>
      </c>
      <c r="C190" s="4809">
        <v>25</v>
      </c>
      <c r="D190" s="4809">
        <v>100</v>
      </c>
      <c r="E190" s="4809">
        <v>350</v>
      </c>
      <c r="F190" s="4809">
        <v>1</v>
      </c>
      <c r="G190" s="4845">
        <v>58264</v>
      </c>
      <c r="H190" s="4364">
        <f t="shared" si="4"/>
        <v>58264</v>
      </c>
    </row>
    <row r="191" spans="1:8">
      <c r="A191" s="4810" t="s">
        <v>19720</v>
      </c>
      <c r="B191" s="4809">
        <v>150</v>
      </c>
      <c r="C191" s="4809">
        <v>16</v>
      </c>
      <c r="D191" s="4809">
        <v>125</v>
      </c>
      <c r="E191" s="4809">
        <v>380</v>
      </c>
      <c r="F191" s="4809">
        <v>1</v>
      </c>
      <c r="G191" s="4845">
        <v>74295</v>
      </c>
      <c r="H191" s="4364">
        <f t="shared" si="4"/>
        <v>74295</v>
      </c>
    </row>
    <row r="192" spans="1:8">
      <c r="A192" s="4810" t="s">
        <v>19721</v>
      </c>
      <c r="B192" s="4809">
        <v>150</v>
      </c>
      <c r="C192" s="4809">
        <v>25</v>
      </c>
      <c r="D192" s="4809">
        <v>125</v>
      </c>
      <c r="E192" s="4809">
        <v>380</v>
      </c>
      <c r="F192" s="4809">
        <v>1</v>
      </c>
      <c r="G192" s="4845">
        <v>75109</v>
      </c>
      <c r="H192" s="4364">
        <f t="shared" si="4"/>
        <v>75109</v>
      </c>
    </row>
    <row r="193" spans="1:8" s="1650" customFormat="1">
      <c r="G193" s="4807"/>
      <c r="H193" s="2392"/>
    </row>
    <row r="194" spans="1:8" s="1650" customFormat="1" ht="15.7">
      <c r="A194" s="4843" t="s">
        <v>13528</v>
      </c>
      <c r="G194" s="4807"/>
      <c r="H194" s="2392"/>
    </row>
    <row r="195" spans="1:8" s="1650" customFormat="1">
      <c r="G195" s="4807"/>
      <c r="H195" s="2392"/>
    </row>
    <row r="196" spans="1:8" s="1650" customFormat="1">
      <c r="G196" s="4807"/>
      <c r="H196" s="2392"/>
    </row>
    <row r="197" spans="1:8" s="1650" customFormat="1">
      <c r="G197" s="4807"/>
      <c r="H197" s="2392"/>
    </row>
    <row r="198" spans="1:8" s="1650" customFormat="1">
      <c r="G198" s="4807"/>
      <c r="H198" s="2392"/>
    </row>
    <row r="199" spans="1:8" s="1650" customFormat="1">
      <c r="G199" s="4807"/>
      <c r="H199" s="2392"/>
    </row>
    <row r="200" spans="1:8" s="1650" customFormat="1">
      <c r="G200" s="4807"/>
      <c r="H200" s="2392"/>
    </row>
    <row r="201" spans="1:8" s="1650" customFormat="1">
      <c r="G201" s="4807"/>
      <c r="H201" s="2392"/>
    </row>
    <row r="202" spans="1:8" s="1650" customFormat="1">
      <c r="G202" s="4807"/>
      <c r="H202" s="2392"/>
    </row>
    <row r="203" spans="1:8" s="1650" customFormat="1">
      <c r="G203" s="4807"/>
      <c r="H203" s="2392"/>
    </row>
    <row r="204" spans="1:8" s="1650" customFormat="1">
      <c r="G204" s="4807"/>
      <c r="H204" s="2392"/>
    </row>
    <row r="205" spans="1:8" s="1650" customFormat="1">
      <c r="G205" s="4807"/>
      <c r="H205" s="2392"/>
    </row>
    <row r="206" spans="1:8" s="1650" customFormat="1">
      <c r="G206" s="4807"/>
      <c r="H206" s="2392"/>
    </row>
    <row r="207" spans="1:8" s="1650" customFormat="1">
      <c r="G207" s="4807"/>
      <c r="H207" s="2392"/>
    </row>
    <row r="208" spans="1:8" s="1650" customFormat="1">
      <c r="G208" s="4807"/>
      <c r="H208" s="2392"/>
    </row>
    <row r="209" spans="7:8" s="1650" customFormat="1">
      <c r="G209" s="4807"/>
      <c r="H209" s="2392"/>
    </row>
    <row r="210" spans="7:8" s="1650" customFormat="1">
      <c r="G210" s="4807"/>
      <c r="H210" s="2392"/>
    </row>
    <row r="211" spans="7:8" s="1650" customFormat="1">
      <c r="G211" s="4807"/>
      <c r="H211" s="2392"/>
    </row>
    <row r="212" spans="7:8" s="1650" customFormat="1">
      <c r="G212" s="4807"/>
      <c r="H212" s="2392"/>
    </row>
    <row r="213" spans="7:8" s="1650" customFormat="1">
      <c r="G213" s="4807"/>
      <c r="H213" s="2392"/>
    </row>
    <row r="214" spans="7:8" s="1650" customFormat="1">
      <c r="G214" s="4807"/>
      <c r="H214" s="2392"/>
    </row>
    <row r="215" spans="7:8" s="1650" customFormat="1">
      <c r="G215" s="4807"/>
      <c r="H215" s="2392"/>
    </row>
    <row r="216" spans="7:8" s="1650" customFormat="1">
      <c r="G216" s="4807"/>
      <c r="H216" s="2392"/>
    </row>
    <row r="217" spans="7:8" s="1650" customFormat="1">
      <c r="G217" s="4807"/>
      <c r="H217" s="2392"/>
    </row>
    <row r="218" spans="7:8" s="1650" customFormat="1">
      <c r="G218" s="4807"/>
      <c r="H218" s="2392"/>
    </row>
    <row r="219" spans="7:8" s="1650" customFormat="1">
      <c r="G219" s="4807"/>
      <c r="H219" s="2392"/>
    </row>
    <row r="220" spans="7:8" s="1650" customFormat="1">
      <c r="G220" s="4807"/>
      <c r="H220" s="2392"/>
    </row>
    <row r="221" spans="7:8" s="1650" customFormat="1">
      <c r="G221" s="4807"/>
      <c r="H221" s="2392"/>
    </row>
    <row r="222" spans="7:8" s="1650" customFormat="1">
      <c r="G222" s="4807"/>
      <c r="H222" s="2392"/>
    </row>
    <row r="223" spans="7:8" s="1650" customFormat="1">
      <c r="G223" s="4807"/>
      <c r="H223" s="2392"/>
    </row>
    <row r="224" spans="7:8" s="1650" customFormat="1">
      <c r="G224" s="4807"/>
      <c r="H224" s="2392"/>
    </row>
    <row r="225" spans="7:8" s="1650" customFormat="1">
      <c r="G225" s="4807"/>
      <c r="H225" s="2392"/>
    </row>
    <row r="226" spans="7:8" s="1650" customFormat="1">
      <c r="G226" s="4807"/>
      <c r="H226" s="2392"/>
    </row>
    <row r="227" spans="7:8" s="1650" customFormat="1">
      <c r="G227" s="4807"/>
      <c r="H227" s="2392"/>
    </row>
    <row r="228" spans="7:8" s="1650" customFormat="1">
      <c r="G228" s="4807"/>
      <c r="H228" s="2392"/>
    </row>
    <row r="229" spans="7:8" s="1650" customFormat="1">
      <c r="G229" s="4807"/>
      <c r="H229" s="2392"/>
    </row>
    <row r="230" spans="7:8" s="1650" customFormat="1">
      <c r="G230" s="4807"/>
      <c r="H230" s="2392"/>
    </row>
    <row r="231" spans="7:8" s="1650" customFormat="1">
      <c r="G231" s="4807"/>
      <c r="H231" s="2392"/>
    </row>
    <row r="232" spans="7:8" s="1650" customFormat="1">
      <c r="G232" s="4807"/>
      <c r="H232" s="2392"/>
    </row>
    <row r="233" spans="7:8" s="1650" customFormat="1">
      <c r="G233" s="4807"/>
      <c r="H233" s="2392"/>
    </row>
    <row r="234" spans="7:8" s="1650" customFormat="1">
      <c r="G234" s="4807"/>
      <c r="H234" s="2392"/>
    </row>
    <row r="235" spans="7:8" s="1650" customFormat="1">
      <c r="G235" s="4807"/>
      <c r="H235" s="2392"/>
    </row>
    <row r="236" spans="7:8" s="1650" customFormat="1">
      <c r="G236" s="4807"/>
      <c r="H236" s="2392"/>
    </row>
    <row r="237" spans="7:8" s="1650" customFormat="1">
      <c r="G237" s="4807"/>
      <c r="H237" s="2392"/>
    </row>
    <row r="238" spans="7:8" s="1650" customFormat="1">
      <c r="G238" s="4807"/>
      <c r="H238" s="2392"/>
    </row>
    <row r="239" spans="7:8" s="1650" customFormat="1">
      <c r="G239" s="4807"/>
      <c r="H239" s="2392"/>
    </row>
    <row r="240" spans="7:8" s="1650" customFormat="1">
      <c r="G240" s="4807"/>
      <c r="H240" s="2392"/>
    </row>
    <row r="241" spans="7:8" s="1650" customFormat="1">
      <c r="G241" s="4807"/>
      <c r="H241" s="2392"/>
    </row>
    <row r="242" spans="7:8" s="1650" customFormat="1">
      <c r="G242" s="4807"/>
      <c r="H242" s="2392"/>
    </row>
    <row r="243" spans="7:8" s="1650" customFormat="1">
      <c r="G243" s="4807"/>
      <c r="H243" s="2392"/>
    </row>
    <row r="244" spans="7:8" s="1650" customFormat="1">
      <c r="G244" s="4807"/>
      <c r="H244" s="2392"/>
    </row>
    <row r="245" spans="7:8" s="1650" customFormat="1">
      <c r="G245" s="4807"/>
      <c r="H245" s="2392"/>
    </row>
    <row r="246" spans="7:8" s="1650" customFormat="1">
      <c r="G246" s="4807"/>
      <c r="H246" s="2392"/>
    </row>
    <row r="247" spans="7:8" s="1650" customFormat="1">
      <c r="G247" s="4807"/>
      <c r="H247" s="2392"/>
    </row>
    <row r="248" spans="7:8" s="1650" customFormat="1">
      <c r="G248" s="4807"/>
      <c r="H248" s="2392"/>
    </row>
    <row r="249" spans="7:8" s="1650" customFormat="1">
      <c r="G249" s="4807"/>
      <c r="H249" s="2392"/>
    </row>
    <row r="250" spans="7:8" s="1650" customFormat="1">
      <c r="G250" s="4807"/>
      <c r="H250" s="2392"/>
    </row>
    <row r="251" spans="7:8" s="1650" customFormat="1">
      <c r="G251" s="4807"/>
      <c r="H251" s="2392"/>
    </row>
  </sheetData>
  <autoFilter ref="A6:H177" xr:uid="{00000000-0009-0000-0000-000086000000}">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dimension ref="A1:G483"/>
  <sheetViews>
    <sheetView topLeftCell="A460" zoomScale="90" zoomScaleNormal="90" workbookViewId="0">
      <selection activeCell="L462" sqref="L462"/>
    </sheetView>
  </sheetViews>
  <sheetFormatPr defaultRowHeight="14.35"/>
  <cols>
    <col min="1" max="1" width="26.29296875" style="529" customWidth="1"/>
    <col min="2" max="2" width="10" style="536" bestFit="1" customWidth="1"/>
    <col min="3" max="3" width="19.1171875" style="536" customWidth="1"/>
    <col min="4" max="4" width="19.5859375" style="536" customWidth="1"/>
    <col min="5" max="5" width="16.29296875" style="3104" bestFit="1" customWidth="1"/>
    <col min="6" max="6" width="22.29296875" style="3104" customWidth="1"/>
    <col min="7" max="7" width="18.703125" style="536" customWidth="1"/>
    <col min="8" max="245" width="9.1171875" style="536"/>
    <col min="246" max="246" width="45.41015625" style="536" bestFit="1" customWidth="1"/>
    <col min="247" max="247" width="10" style="536" bestFit="1" customWidth="1"/>
    <col min="248" max="248" width="10.703125" style="536" bestFit="1" customWidth="1"/>
    <col min="249" max="249" width="11.5859375" style="536" bestFit="1" customWidth="1"/>
    <col min="250" max="250" width="16.29296875" style="536" bestFit="1" customWidth="1"/>
    <col min="251" max="251" width="10.703125" style="536" bestFit="1" customWidth="1"/>
    <col min="252" max="501" width="9.1171875" style="536"/>
    <col min="502" max="502" width="45.41015625" style="536" bestFit="1" customWidth="1"/>
    <col min="503" max="503" width="10" style="536" bestFit="1" customWidth="1"/>
    <col min="504" max="504" width="10.703125" style="536" bestFit="1" customWidth="1"/>
    <col min="505" max="505" width="11.5859375" style="536" bestFit="1" customWidth="1"/>
    <col min="506" max="506" width="16.29296875" style="536" bestFit="1" customWidth="1"/>
    <col min="507" max="507" width="10.703125" style="536" bestFit="1" customWidth="1"/>
    <col min="508" max="757" width="9.1171875" style="536"/>
    <col min="758" max="758" width="45.41015625" style="536" bestFit="1" customWidth="1"/>
    <col min="759" max="759" width="10" style="536" bestFit="1" customWidth="1"/>
    <col min="760" max="760" width="10.703125" style="536" bestFit="1" customWidth="1"/>
    <col min="761" max="761" width="11.5859375" style="536" bestFit="1" customWidth="1"/>
    <col min="762" max="762" width="16.29296875" style="536" bestFit="1" customWidth="1"/>
    <col min="763" max="763" width="10.703125" style="536" bestFit="1" customWidth="1"/>
    <col min="764" max="1013" width="9.1171875" style="536"/>
    <col min="1014" max="1014" width="45.41015625" style="536" bestFit="1" customWidth="1"/>
    <col min="1015" max="1015" width="10" style="536" bestFit="1" customWidth="1"/>
    <col min="1016" max="1016" width="10.703125" style="536" bestFit="1" customWidth="1"/>
    <col min="1017" max="1017" width="11.5859375" style="536" bestFit="1" customWidth="1"/>
    <col min="1018" max="1018" width="16.29296875" style="536" bestFit="1" customWidth="1"/>
    <col min="1019" max="1019" width="10.703125" style="536" bestFit="1" customWidth="1"/>
    <col min="1020" max="1269" width="9.1171875" style="536"/>
    <col min="1270" max="1270" width="45.41015625" style="536" bestFit="1" customWidth="1"/>
    <col min="1271" max="1271" width="10" style="536" bestFit="1" customWidth="1"/>
    <col min="1272" max="1272" width="10.703125" style="536" bestFit="1" customWidth="1"/>
    <col min="1273" max="1273" width="11.5859375" style="536" bestFit="1" customWidth="1"/>
    <col min="1274" max="1274" width="16.29296875" style="536" bestFit="1" customWidth="1"/>
    <col min="1275" max="1275" width="10.703125" style="536" bestFit="1" customWidth="1"/>
    <col min="1276" max="1525" width="9.1171875" style="536"/>
    <col min="1526" max="1526" width="45.41015625" style="536" bestFit="1" customWidth="1"/>
    <col min="1527" max="1527" width="10" style="536" bestFit="1" customWidth="1"/>
    <col min="1528" max="1528" width="10.703125" style="536" bestFit="1" customWidth="1"/>
    <col min="1529" max="1529" width="11.5859375" style="536" bestFit="1" customWidth="1"/>
    <col min="1530" max="1530" width="16.29296875" style="536" bestFit="1" customWidth="1"/>
    <col min="1531" max="1531" width="10.703125" style="536" bestFit="1" customWidth="1"/>
    <col min="1532" max="1781" width="9.1171875" style="536"/>
    <col min="1782" max="1782" width="45.41015625" style="536" bestFit="1" customWidth="1"/>
    <col min="1783" max="1783" width="10" style="536" bestFit="1" customWidth="1"/>
    <col min="1784" max="1784" width="10.703125" style="536" bestFit="1" customWidth="1"/>
    <col min="1785" max="1785" width="11.5859375" style="536" bestFit="1" customWidth="1"/>
    <col min="1786" max="1786" width="16.29296875" style="536" bestFit="1" customWidth="1"/>
    <col min="1787" max="1787" width="10.703125" style="536" bestFit="1" customWidth="1"/>
    <col min="1788" max="2037" width="9.1171875" style="536"/>
    <col min="2038" max="2038" width="45.41015625" style="536" bestFit="1" customWidth="1"/>
    <col min="2039" max="2039" width="10" style="536" bestFit="1" customWidth="1"/>
    <col min="2040" max="2040" width="10.703125" style="536" bestFit="1" customWidth="1"/>
    <col min="2041" max="2041" width="11.5859375" style="536" bestFit="1" customWidth="1"/>
    <col min="2042" max="2042" width="16.29296875" style="536" bestFit="1" customWidth="1"/>
    <col min="2043" max="2043" width="10.703125" style="536" bestFit="1" customWidth="1"/>
    <col min="2044" max="2293" width="9.1171875" style="536"/>
    <col min="2294" max="2294" width="45.41015625" style="536" bestFit="1" customWidth="1"/>
    <col min="2295" max="2295" width="10" style="536" bestFit="1" customWidth="1"/>
    <col min="2296" max="2296" width="10.703125" style="536" bestFit="1" customWidth="1"/>
    <col min="2297" max="2297" width="11.5859375" style="536" bestFit="1" customWidth="1"/>
    <col min="2298" max="2298" width="16.29296875" style="536" bestFit="1" customWidth="1"/>
    <col min="2299" max="2299" width="10.703125" style="536" bestFit="1" customWidth="1"/>
    <col min="2300" max="2549" width="9.1171875" style="536"/>
    <col min="2550" max="2550" width="45.41015625" style="536" bestFit="1" customWidth="1"/>
    <col min="2551" max="2551" width="10" style="536" bestFit="1" customWidth="1"/>
    <col min="2552" max="2552" width="10.703125" style="536" bestFit="1" customWidth="1"/>
    <col min="2553" max="2553" width="11.5859375" style="536" bestFit="1" customWidth="1"/>
    <col min="2554" max="2554" width="16.29296875" style="536" bestFit="1" customWidth="1"/>
    <col min="2555" max="2555" width="10.703125" style="536" bestFit="1" customWidth="1"/>
    <col min="2556" max="2805" width="9.1171875" style="536"/>
    <col min="2806" max="2806" width="45.41015625" style="536" bestFit="1" customWidth="1"/>
    <col min="2807" max="2807" width="10" style="536" bestFit="1" customWidth="1"/>
    <col min="2808" max="2808" width="10.703125" style="536" bestFit="1" customWidth="1"/>
    <col min="2809" max="2809" width="11.5859375" style="536" bestFit="1" customWidth="1"/>
    <col min="2810" max="2810" width="16.29296875" style="536" bestFit="1" customWidth="1"/>
    <col min="2811" max="2811" width="10.703125" style="536" bestFit="1" customWidth="1"/>
    <col min="2812" max="3061" width="9.1171875" style="536"/>
    <col min="3062" max="3062" width="45.41015625" style="536" bestFit="1" customWidth="1"/>
    <col min="3063" max="3063" width="10" style="536" bestFit="1" customWidth="1"/>
    <col min="3064" max="3064" width="10.703125" style="536" bestFit="1" customWidth="1"/>
    <col min="3065" max="3065" width="11.5859375" style="536" bestFit="1" customWidth="1"/>
    <col min="3066" max="3066" width="16.29296875" style="536" bestFit="1" customWidth="1"/>
    <col min="3067" max="3067" width="10.703125" style="536" bestFit="1" customWidth="1"/>
    <col min="3068" max="3317" width="9.1171875" style="536"/>
    <col min="3318" max="3318" width="45.41015625" style="536" bestFit="1" customWidth="1"/>
    <col min="3319" max="3319" width="10" style="536" bestFit="1" customWidth="1"/>
    <col min="3320" max="3320" width="10.703125" style="536" bestFit="1" customWidth="1"/>
    <col min="3321" max="3321" width="11.5859375" style="536" bestFit="1" customWidth="1"/>
    <col min="3322" max="3322" width="16.29296875" style="536" bestFit="1" customWidth="1"/>
    <col min="3323" max="3323" width="10.703125" style="536" bestFit="1" customWidth="1"/>
    <col min="3324" max="3573" width="9.1171875" style="536"/>
    <col min="3574" max="3574" width="45.41015625" style="536" bestFit="1" customWidth="1"/>
    <col min="3575" max="3575" width="10" style="536" bestFit="1" customWidth="1"/>
    <col min="3576" max="3576" width="10.703125" style="536" bestFit="1" customWidth="1"/>
    <col min="3577" max="3577" width="11.5859375" style="536" bestFit="1" customWidth="1"/>
    <col min="3578" max="3578" width="16.29296875" style="536" bestFit="1" customWidth="1"/>
    <col min="3579" max="3579" width="10.703125" style="536" bestFit="1" customWidth="1"/>
    <col min="3580" max="3829" width="9.1171875" style="536"/>
    <col min="3830" max="3830" width="45.41015625" style="536" bestFit="1" customWidth="1"/>
    <col min="3831" max="3831" width="10" style="536" bestFit="1" customWidth="1"/>
    <col min="3832" max="3832" width="10.703125" style="536" bestFit="1" customWidth="1"/>
    <col min="3833" max="3833" width="11.5859375" style="536" bestFit="1" customWidth="1"/>
    <col min="3834" max="3834" width="16.29296875" style="536" bestFit="1" customWidth="1"/>
    <col min="3835" max="3835" width="10.703125" style="536" bestFit="1" customWidth="1"/>
    <col min="3836" max="4085" width="9.1171875" style="536"/>
    <col min="4086" max="4086" width="45.41015625" style="536" bestFit="1" customWidth="1"/>
    <col min="4087" max="4087" width="10" style="536" bestFit="1" customWidth="1"/>
    <col min="4088" max="4088" width="10.703125" style="536" bestFit="1" customWidth="1"/>
    <col min="4089" max="4089" width="11.5859375" style="536" bestFit="1" customWidth="1"/>
    <col min="4090" max="4090" width="16.29296875" style="536" bestFit="1" customWidth="1"/>
    <col min="4091" max="4091" width="10.703125" style="536" bestFit="1" customWidth="1"/>
    <col min="4092" max="4341" width="9.1171875" style="536"/>
    <col min="4342" max="4342" width="45.41015625" style="536" bestFit="1" customWidth="1"/>
    <col min="4343" max="4343" width="10" style="536" bestFit="1" customWidth="1"/>
    <col min="4344" max="4344" width="10.703125" style="536" bestFit="1" customWidth="1"/>
    <col min="4345" max="4345" width="11.5859375" style="536" bestFit="1" customWidth="1"/>
    <col min="4346" max="4346" width="16.29296875" style="536" bestFit="1" customWidth="1"/>
    <col min="4347" max="4347" width="10.703125" style="536" bestFit="1" customWidth="1"/>
    <col min="4348" max="4597" width="9.1171875" style="536"/>
    <col min="4598" max="4598" width="45.41015625" style="536" bestFit="1" customWidth="1"/>
    <col min="4599" max="4599" width="10" style="536" bestFit="1" customWidth="1"/>
    <col min="4600" max="4600" width="10.703125" style="536" bestFit="1" customWidth="1"/>
    <col min="4601" max="4601" width="11.5859375" style="536" bestFit="1" customWidth="1"/>
    <col min="4602" max="4602" width="16.29296875" style="536" bestFit="1" customWidth="1"/>
    <col min="4603" max="4603" width="10.703125" style="536" bestFit="1" customWidth="1"/>
    <col min="4604" max="4853" width="9.1171875" style="536"/>
    <col min="4854" max="4854" width="45.41015625" style="536" bestFit="1" customWidth="1"/>
    <col min="4855" max="4855" width="10" style="536" bestFit="1" customWidth="1"/>
    <col min="4856" max="4856" width="10.703125" style="536" bestFit="1" customWidth="1"/>
    <col min="4857" max="4857" width="11.5859375" style="536" bestFit="1" customWidth="1"/>
    <col min="4858" max="4858" width="16.29296875" style="536" bestFit="1" customWidth="1"/>
    <col min="4859" max="4859" width="10.703125" style="536" bestFit="1" customWidth="1"/>
    <col min="4860" max="5109" width="9.1171875" style="536"/>
    <col min="5110" max="5110" width="45.41015625" style="536" bestFit="1" customWidth="1"/>
    <col min="5111" max="5111" width="10" style="536" bestFit="1" customWidth="1"/>
    <col min="5112" max="5112" width="10.703125" style="536" bestFit="1" customWidth="1"/>
    <col min="5113" max="5113" width="11.5859375" style="536" bestFit="1" customWidth="1"/>
    <col min="5114" max="5114" width="16.29296875" style="536" bestFit="1" customWidth="1"/>
    <col min="5115" max="5115" width="10.703125" style="536" bestFit="1" customWidth="1"/>
    <col min="5116" max="5365" width="9.1171875" style="536"/>
    <col min="5366" max="5366" width="45.41015625" style="536" bestFit="1" customWidth="1"/>
    <col min="5367" max="5367" width="10" style="536" bestFit="1" customWidth="1"/>
    <col min="5368" max="5368" width="10.703125" style="536" bestFit="1" customWidth="1"/>
    <col min="5369" max="5369" width="11.5859375" style="536" bestFit="1" customWidth="1"/>
    <col min="5370" max="5370" width="16.29296875" style="536" bestFit="1" customWidth="1"/>
    <col min="5371" max="5371" width="10.703125" style="536" bestFit="1" customWidth="1"/>
    <col min="5372" max="5621" width="9.1171875" style="536"/>
    <col min="5622" max="5622" width="45.41015625" style="536" bestFit="1" customWidth="1"/>
    <col min="5623" max="5623" width="10" style="536" bestFit="1" customWidth="1"/>
    <col min="5624" max="5624" width="10.703125" style="536" bestFit="1" customWidth="1"/>
    <col min="5625" max="5625" width="11.5859375" style="536" bestFit="1" customWidth="1"/>
    <col min="5626" max="5626" width="16.29296875" style="536" bestFit="1" customWidth="1"/>
    <col min="5627" max="5627" width="10.703125" style="536" bestFit="1" customWidth="1"/>
    <col min="5628" max="5877" width="9.1171875" style="536"/>
    <col min="5878" max="5878" width="45.41015625" style="536" bestFit="1" customWidth="1"/>
    <col min="5879" max="5879" width="10" style="536" bestFit="1" customWidth="1"/>
    <col min="5880" max="5880" width="10.703125" style="536" bestFit="1" customWidth="1"/>
    <col min="5881" max="5881" width="11.5859375" style="536" bestFit="1" customWidth="1"/>
    <col min="5882" max="5882" width="16.29296875" style="536" bestFit="1" customWidth="1"/>
    <col min="5883" max="5883" width="10.703125" style="536" bestFit="1" customWidth="1"/>
    <col min="5884" max="6133" width="9.1171875" style="536"/>
    <col min="6134" max="6134" width="45.41015625" style="536" bestFit="1" customWidth="1"/>
    <col min="6135" max="6135" width="10" style="536" bestFit="1" customWidth="1"/>
    <col min="6136" max="6136" width="10.703125" style="536" bestFit="1" customWidth="1"/>
    <col min="6137" max="6137" width="11.5859375" style="536" bestFit="1" customWidth="1"/>
    <col min="6138" max="6138" width="16.29296875" style="536" bestFit="1" customWidth="1"/>
    <col min="6139" max="6139" width="10.703125" style="536" bestFit="1" customWidth="1"/>
    <col min="6140" max="6389" width="9.1171875" style="536"/>
    <col min="6390" max="6390" width="45.41015625" style="536" bestFit="1" customWidth="1"/>
    <col min="6391" max="6391" width="10" style="536" bestFit="1" customWidth="1"/>
    <col min="6392" max="6392" width="10.703125" style="536" bestFit="1" customWidth="1"/>
    <col min="6393" max="6393" width="11.5859375" style="536" bestFit="1" customWidth="1"/>
    <col min="6394" max="6394" width="16.29296875" style="536" bestFit="1" customWidth="1"/>
    <col min="6395" max="6395" width="10.703125" style="536" bestFit="1" customWidth="1"/>
    <col min="6396" max="6645" width="9.1171875" style="536"/>
    <col min="6646" max="6646" width="45.41015625" style="536" bestFit="1" customWidth="1"/>
    <col min="6647" max="6647" width="10" style="536" bestFit="1" customWidth="1"/>
    <col min="6648" max="6648" width="10.703125" style="536" bestFit="1" customWidth="1"/>
    <col min="6649" max="6649" width="11.5859375" style="536" bestFit="1" customWidth="1"/>
    <col min="6650" max="6650" width="16.29296875" style="536" bestFit="1" customWidth="1"/>
    <col min="6651" max="6651" width="10.703125" style="536" bestFit="1" customWidth="1"/>
    <col min="6652" max="6901" width="9.1171875" style="536"/>
    <col min="6902" max="6902" width="45.41015625" style="536" bestFit="1" customWidth="1"/>
    <col min="6903" max="6903" width="10" style="536" bestFit="1" customWidth="1"/>
    <col min="6904" max="6904" width="10.703125" style="536" bestFit="1" customWidth="1"/>
    <col min="6905" max="6905" width="11.5859375" style="536" bestFit="1" customWidth="1"/>
    <col min="6906" max="6906" width="16.29296875" style="536" bestFit="1" customWidth="1"/>
    <col min="6907" max="6907" width="10.703125" style="536" bestFit="1" customWidth="1"/>
    <col min="6908" max="7157" width="9.1171875" style="536"/>
    <col min="7158" max="7158" width="45.41015625" style="536" bestFit="1" customWidth="1"/>
    <col min="7159" max="7159" width="10" style="536" bestFit="1" customWidth="1"/>
    <col min="7160" max="7160" width="10.703125" style="536" bestFit="1" customWidth="1"/>
    <col min="7161" max="7161" width="11.5859375" style="536" bestFit="1" customWidth="1"/>
    <col min="7162" max="7162" width="16.29296875" style="536" bestFit="1" customWidth="1"/>
    <col min="7163" max="7163" width="10.703125" style="536" bestFit="1" customWidth="1"/>
    <col min="7164" max="7413" width="9.1171875" style="536"/>
    <col min="7414" max="7414" width="45.41015625" style="536" bestFit="1" customWidth="1"/>
    <col min="7415" max="7415" width="10" style="536" bestFit="1" customWidth="1"/>
    <col min="7416" max="7416" width="10.703125" style="536" bestFit="1" customWidth="1"/>
    <col min="7417" max="7417" width="11.5859375" style="536" bestFit="1" customWidth="1"/>
    <col min="7418" max="7418" width="16.29296875" style="536" bestFit="1" customWidth="1"/>
    <col min="7419" max="7419" width="10.703125" style="536" bestFit="1" customWidth="1"/>
    <col min="7420" max="7669" width="9.1171875" style="536"/>
    <col min="7670" max="7670" width="45.41015625" style="536" bestFit="1" customWidth="1"/>
    <col min="7671" max="7671" width="10" style="536" bestFit="1" customWidth="1"/>
    <col min="7672" max="7672" width="10.703125" style="536" bestFit="1" customWidth="1"/>
    <col min="7673" max="7673" width="11.5859375" style="536" bestFit="1" customWidth="1"/>
    <col min="7674" max="7674" width="16.29296875" style="536" bestFit="1" customWidth="1"/>
    <col min="7675" max="7675" width="10.703125" style="536" bestFit="1" customWidth="1"/>
    <col min="7676" max="7925" width="9.1171875" style="536"/>
    <col min="7926" max="7926" width="45.41015625" style="536" bestFit="1" customWidth="1"/>
    <col min="7927" max="7927" width="10" style="536" bestFit="1" customWidth="1"/>
    <col min="7928" max="7928" width="10.703125" style="536" bestFit="1" customWidth="1"/>
    <col min="7929" max="7929" width="11.5859375" style="536" bestFit="1" customWidth="1"/>
    <col min="7930" max="7930" width="16.29296875" style="536" bestFit="1" customWidth="1"/>
    <col min="7931" max="7931" width="10.703125" style="536" bestFit="1" customWidth="1"/>
    <col min="7932" max="8181" width="9.1171875" style="536"/>
    <col min="8182" max="8182" width="45.41015625" style="536" bestFit="1" customWidth="1"/>
    <col min="8183" max="8183" width="10" style="536" bestFit="1" customWidth="1"/>
    <col min="8184" max="8184" width="10.703125" style="536" bestFit="1" customWidth="1"/>
    <col min="8185" max="8185" width="11.5859375" style="536" bestFit="1" customWidth="1"/>
    <col min="8186" max="8186" width="16.29296875" style="536" bestFit="1" customWidth="1"/>
    <col min="8187" max="8187" width="10.703125" style="536" bestFit="1" customWidth="1"/>
    <col min="8188" max="8437" width="9.1171875" style="536"/>
    <col min="8438" max="8438" width="45.41015625" style="536" bestFit="1" customWidth="1"/>
    <col min="8439" max="8439" width="10" style="536" bestFit="1" customWidth="1"/>
    <col min="8440" max="8440" width="10.703125" style="536" bestFit="1" customWidth="1"/>
    <col min="8441" max="8441" width="11.5859375" style="536" bestFit="1" customWidth="1"/>
    <col min="8442" max="8442" width="16.29296875" style="536" bestFit="1" customWidth="1"/>
    <col min="8443" max="8443" width="10.703125" style="536" bestFit="1" customWidth="1"/>
    <col min="8444" max="8693" width="9.1171875" style="536"/>
    <col min="8694" max="8694" width="45.41015625" style="536" bestFit="1" customWidth="1"/>
    <col min="8695" max="8695" width="10" style="536" bestFit="1" customWidth="1"/>
    <col min="8696" max="8696" width="10.703125" style="536" bestFit="1" customWidth="1"/>
    <col min="8697" max="8697" width="11.5859375" style="536" bestFit="1" customWidth="1"/>
    <col min="8698" max="8698" width="16.29296875" style="536" bestFit="1" customWidth="1"/>
    <col min="8699" max="8699" width="10.703125" style="536" bestFit="1" customWidth="1"/>
    <col min="8700" max="8949" width="9.1171875" style="536"/>
    <col min="8950" max="8950" width="45.41015625" style="536" bestFit="1" customWidth="1"/>
    <col min="8951" max="8951" width="10" style="536" bestFit="1" customWidth="1"/>
    <col min="8952" max="8952" width="10.703125" style="536" bestFit="1" customWidth="1"/>
    <col min="8953" max="8953" width="11.5859375" style="536" bestFit="1" customWidth="1"/>
    <col min="8954" max="8954" width="16.29296875" style="536" bestFit="1" customWidth="1"/>
    <col min="8955" max="8955" width="10.703125" style="536" bestFit="1" customWidth="1"/>
    <col min="8956" max="9205" width="9.1171875" style="536"/>
    <col min="9206" max="9206" width="45.41015625" style="536" bestFit="1" customWidth="1"/>
    <col min="9207" max="9207" width="10" style="536" bestFit="1" customWidth="1"/>
    <col min="9208" max="9208" width="10.703125" style="536" bestFit="1" customWidth="1"/>
    <col min="9209" max="9209" width="11.5859375" style="536" bestFit="1" customWidth="1"/>
    <col min="9210" max="9210" width="16.29296875" style="536" bestFit="1" customWidth="1"/>
    <col min="9211" max="9211" width="10.703125" style="536" bestFit="1" customWidth="1"/>
    <col min="9212" max="9461" width="9.1171875" style="536"/>
    <col min="9462" max="9462" width="45.41015625" style="536" bestFit="1" customWidth="1"/>
    <col min="9463" max="9463" width="10" style="536" bestFit="1" customWidth="1"/>
    <col min="9464" max="9464" width="10.703125" style="536" bestFit="1" customWidth="1"/>
    <col min="9465" max="9465" width="11.5859375" style="536" bestFit="1" customWidth="1"/>
    <col min="9466" max="9466" width="16.29296875" style="536" bestFit="1" customWidth="1"/>
    <col min="9467" max="9467" width="10.703125" style="536" bestFit="1" customWidth="1"/>
    <col min="9468" max="9717" width="9.1171875" style="536"/>
    <col min="9718" max="9718" width="45.41015625" style="536" bestFit="1" customWidth="1"/>
    <col min="9719" max="9719" width="10" style="536" bestFit="1" customWidth="1"/>
    <col min="9720" max="9720" width="10.703125" style="536" bestFit="1" customWidth="1"/>
    <col min="9721" max="9721" width="11.5859375" style="536" bestFit="1" customWidth="1"/>
    <col min="9722" max="9722" width="16.29296875" style="536" bestFit="1" customWidth="1"/>
    <col min="9723" max="9723" width="10.703125" style="536" bestFit="1" customWidth="1"/>
    <col min="9724" max="9973" width="9.1171875" style="536"/>
    <col min="9974" max="9974" width="45.41015625" style="536" bestFit="1" customWidth="1"/>
    <col min="9975" max="9975" width="10" style="536" bestFit="1" customWidth="1"/>
    <col min="9976" max="9976" width="10.703125" style="536" bestFit="1" customWidth="1"/>
    <col min="9977" max="9977" width="11.5859375" style="536" bestFit="1" customWidth="1"/>
    <col min="9978" max="9978" width="16.29296875" style="536" bestFit="1" customWidth="1"/>
    <col min="9979" max="9979" width="10.703125" style="536" bestFit="1" customWidth="1"/>
    <col min="9980" max="10229" width="9.1171875" style="536"/>
    <col min="10230" max="10230" width="45.41015625" style="536" bestFit="1" customWidth="1"/>
    <col min="10231" max="10231" width="10" style="536" bestFit="1" customWidth="1"/>
    <col min="10232" max="10232" width="10.703125" style="536" bestFit="1" customWidth="1"/>
    <col min="10233" max="10233" width="11.5859375" style="536" bestFit="1" customWidth="1"/>
    <col min="10234" max="10234" width="16.29296875" style="536" bestFit="1" customWidth="1"/>
    <col min="10235" max="10235" width="10.703125" style="536" bestFit="1" customWidth="1"/>
    <col min="10236" max="10485" width="9.1171875" style="536"/>
    <col min="10486" max="10486" width="45.41015625" style="536" bestFit="1" customWidth="1"/>
    <col min="10487" max="10487" width="10" style="536" bestFit="1" customWidth="1"/>
    <col min="10488" max="10488" width="10.703125" style="536" bestFit="1" customWidth="1"/>
    <col min="10489" max="10489" width="11.5859375" style="536" bestFit="1" customWidth="1"/>
    <col min="10490" max="10490" width="16.29296875" style="536" bestFit="1" customWidth="1"/>
    <col min="10491" max="10491" width="10.703125" style="536" bestFit="1" customWidth="1"/>
    <col min="10492" max="10741" width="9.1171875" style="536"/>
    <col min="10742" max="10742" width="45.41015625" style="536" bestFit="1" customWidth="1"/>
    <col min="10743" max="10743" width="10" style="536" bestFit="1" customWidth="1"/>
    <col min="10744" max="10744" width="10.703125" style="536" bestFit="1" customWidth="1"/>
    <col min="10745" max="10745" width="11.5859375" style="536" bestFit="1" customWidth="1"/>
    <col min="10746" max="10746" width="16.29296875" style="536" bestFit="1" customWidth="1"/>
    <col min="10747" max="10747" width="10.703125" style="536" bestFit="1" customWidth="1"/>
    <col min="10748" max="10997" width="9.1171875" style="536"/>
    <col min="10998" max="10998" width="45.41015625" style="536" bestFit="1" customWidth="1"/>
    <col min="10999" max="10999" width="10" style="536" bestFit="1" customWidth="1"/>
    <col min="11000" max="11000" width="10.703125" style="536" bestFit="1" customWidth="1"/>
    <col min="11001" max="11001" width="11.5859375" style="536" bestFit="1" customWidth="1"/>
    <col min="11002" max="11002" width="16.29296875" style="536" bestFit="1" customWidth="1"/>
    <col min="11003" max="11003" width="10.703125" style="536" bestFit="1" customWidth="1"/>
    <col min="11004" max="11253" width="9.1171875" style="536"/>
    <col min="11254" max="11254" width="45.41015625" style="536" bestFit="1" customWidth="1"/>
    <col min="11255" max="11255" width="10" style="536" bestFit="1" customWidth="1"/>
    <col min="11256" max="11256" width="10.703125" style="536" bestFit="1" customWidth="1"/>
    <col min="11257" max="11257" width="11.5859375" style="536" bestFit="1" customWidth="1"/>
    <col min="11258" max="11258" width="16.29296875" style="536" bestFit="1" customWidth="1"/>
    <col min="11259" max="11259" width="10.703125" style="536" bestFit="1" customWidth="1"/>
    <col min="11260" max="11509" width="9.1171875" style="536"/>
    <col min="11510" max="11510" width="45.41015625" style="536" bestFit="1" customWidth="1"/>
    <col min="11511" max="11511" width="10" style="536" bestFit="1" customWidth="1"/>
    <col min="11512" max="11512" width="10.703125" style="536" bestFit="1" customWidth="1"/>
    <col min="11513" max="11513" width="11.5859375" style="536" bestFit="1" customWidth="1"/>
    <col min="11514" max="11514" width="16.29296875" style="536" bestFit="1" customWidth="1"/>
    <col min="11515" max="11515" width="10.703125" style="536" bestFit="1" customWidth="1"/>
    <col min="11516" max="11765" width="9.1171875" style="536"/>
    <col min="11766" max="11766" width="45.41015625" style="536" bestFit="1" customWidth="1"/>
    <col min="11767" max="11767" width="10" style="536" bestFit="1" customWidth="1"/>
    <col min="11768" max="11768" width="10.703125" style="536" bestFit="1" customWidth="1"/>
    <col min="11769" max="11769" width="11.5859375" style="536" bestFit="1" customWidth="1"/>
    <col min="11770" max="11770" width="16.29296875" style="536" bestFit="1" customWidth="1"/>
    <col min="11771" max="11771" width="10.703125" style="536" bestFit="1" customWidth="1"/>
    <col min="11772" max="12021" width="9.1171875" style="536"/>
    <col min="12022" max="12022" width="45.41015625" style="536" bestFit="1" customWidth="1"/>
    <col min="12023" max="12023" width="10" style="536" bestFit="1" customWidth="1"/>
    <col min="12024" max="12024" width="10.703125" style="536" bestFit="1" customWidth="1"/>
    <col min="12025" max="12025" width="11.5859375" style="536" bestFit="1" customWidth="1"/>
    <col min="12026" max="12026" width="16.29296875" style="536" bestFit="1" customWidth="1"/>
    <col min="12027" max="12027" width="10.703125" style="536" bestFit="1" customWidth="1"/>
    <col min="12028" max="12277" width="9.1171875" style="536"/>
    <col min="12278" max="12278" width="45.41015625" style="536" bestFit="1" customWidth="1"/>
    <col min="12279" max="12279" width="10" style="536" bestFit="1" customWidth="1"/>
    <col min="12280" max="12280" width="10.703125" style="536" bestFit="1" customWidth="1"/>
    <col min="12281" max="12281" width="11.5859375" style="536" bestFit="1" customWidth="1"/>
    <col min="12282" max="12282" width="16.29296875" style="536" bestFit="1" customWidth="1"/>
    <col min="12283" max="12283" width="10.703125" style="536" bestFit="1" customWidth="1"/>
    <col min="12284" max="12533" width="9.1171875" style="536"/>
    <col min="12534" max="12534" width="45.41015625" style="536" bestFit="1" customWidth="1"/>
    <col min="12535" max="12535" width="10" style="536" bestFit="1" customWidth="1"/>
    <col min="12536" max="12536" width="10.703125" style="536" bestFit="1" customWidth="1"/>
    <col min="12537" max="12537" width="11.5859375" style="536" bestFit="1" customWidth="1"/>
    <col min="12538" max="12538" width="16.29296875" style="536" bestFit="1" customWidth="1"/>
    <col min="12539" max="12539" width="10.703125" style="536" bestFit="1" customWidth="1"/>
    <col min="12540" max="12789" width="9.1171875" style="536"/>
    <col min="12790" max="12790" width="45.41015625" style="536" bestFit="1" customWidth="1"/>
    <col min="12791" max="12791" width="10" style="536" bestFit="1" customWidth="1"/>
    <col min="12792" max="12792" width="10.703125" style="536" bestFit="1" customWidth="1"/>
    <col min="12793" max="12793" width="11.5859375" style="536" bestFit="1" customWidth="1"/>
    <col min="12794" max="12794" width="16.29296875" style="536" bestFit="1" customWidth="1"/>
    <col min="12795" max="12795" width="10.703125" style="536" bestFit="1" customWidth="1"/>
    <col min="12796" max="13045" width="9.1171875" style="536"/>
    <col min="13046" max="13046" width="45.41015625" style="536" bestFit="1" customWidth="1"/>
    <col min="13047" max="13047" width="10" style="536" bestFit="1" customWidth="1"/>
    <col min="13048" max="13048" width="10.703125" style="536" bestFit="1" customWidth="1"/>
    <col min="13049" max="13049" width="11.5859375" style="536" bestFit="1" customWidth="1"/>
    <col min="13050" max="13050" width="16.29296875" style="536" bestFit="1" customWidth="1"/>
    <col min="13051" max="13051" width="10.703125" style="536" bestFit="1" customWidth="1"/>
    <col min="13052" max="13301" width="9.1171875" style="536"/>
    <col min="13302" max="13302" width="45.41015625" style="536" bestFit="1" customWidth="1"/>
    <col min="13303" max="13303" width="10" style="536" bestFit="1" customWidth="1"/>
    <col min="13304" max="13304" width="10.703125" style="536" bestFit="1" customWidth="1"/>
    <col min="13305" max="13305" width="11.5859375" style="536" bestFit="1" customWidth="1"/>
    <col min="13306" max="13306" width="16.29296875" style="536" bestFit="1" customWidth="1"/>
    <col min="13307" max="13307" width="10.703125" style="536" bestFit="1" customWidth="1"/>
    <col min="13308" max="13557" width="9.1171875" style="536"/>
    <col min="13558" max="13558" width="45.41015625" style="536" bestFit="1" customWidth="1"/>
    <col min="13559" max="13559" width="10" style="536" bestFit="1" customWidth="1"/>
    <col min="13560" max="13560" width="10.703125" style="536" bestFit="1" customWidth="1"/>
    <col min="13561" max="13561" width="11.5859375" style="536" bestFit="1" customWidth="1"/>
    <col min="13562" max="13562" width="16.29296875" style="536" bestFit="1" customWidth="1"/>
    <col min="13563" max="13563" width="10.703125" style="536" bestFit="1" customWidth="1"/>
    <col min="13564" max="13813" width="9.1171875" style="536"/>
    <col min="13814" max="13814" width="45.41015625" style="536" bestFit="1" customWidth="1"/>
    <col min="13815" max="13815" width="10" style="536" bestFit="1" customWidth="1"/>
    <col min="13816" max="13816" width="10.703125" style="536" bestFit="1" customWidth="1"/>
    <col min="13817" max="13817" width="11.5859375" style="536" bestFit="1" customWidth="1"/>
    <col min="13818" max="13818" width="16.29296875" style="536" bestFit="1" customWidth="1"/>
    <col min="13819" max="13819" width="10.703125" style="536" bestFit="1" customWidth="1"/>
    <col min="13820" max="14069" width="9.1171875" style="536"/>
    <col min="14070" max="14070" width="45.41015625" style="536" bestFit="1" customWidth="1"/>
    <col min="14071" max="14071" width="10" style="536" bestFit="1" customWidth="1"/>
    <col min="14072" max="14072" width="10.703125" style="536" bestFit="1" customWidth="1"/>
    <col min="14073" max="14073" width="11.5859375" style="536" bestFit="1" customWidth="1"/>
    <col min="14074" max="14074" width="16.29296875" style="536" bestFit="1" customWidth="1"/>
    <col min="14075" max="14075" width="10.703125" style="536" bestFit="1" customWidth="1"/>
    <col min="14076" max="14325" width="9.1171875" style="536"/>
    <col min="14326" max="14326" width="45.41015625" style="536" bestFit="1" customWidth="1"/>
    <col min="14327" max="14327" width="10" style="536" bestFit="1" customWidth="1"/>
    <col min="14328" max="14328" width="10.703125" style="536" bestFit="1" customWidth="1"/>
    <col min="14329" max="14329" width="11.5859375" style="536" bestFit="1" customWidth="1"/>
    <col min="14330" max="14330" width="16.29296875" style="536" bestFit="1" customWidth="1"/>
    <col min="14331" max="14331" width="10.703125" style="536" bestFit="1" customWidth="1"/>
    <col min="14332" max="14581" width="9.1171875" style="536"/>
    <col min="14582" max="14582" width="45.41015625" style="536" bestFit="1" customWidth="1"/>
    <col min="14583" max="14583" width="10" style="536" bestFit="1" customWidth="1"/>
    <col min="14584" max="14584" width="10.703125" style="536" bestFit="1" customWidth="1"/>
    <col min="14585" max="14585" width="11.5859375" style="536" bestFit="1" customWidth="1"/>
    <col min="14586" max="14586" width="16.29296875" style="536" bestFit="1" customWidth="1"/>
    <col min="14587" max="14587" width="10.703125" style="536" bestFit="1" customWidth="1"/>
    <col min="14588" max="14837" width="9.1171875" style="536"/>
    <col min="14838" max="14838" width="45.41015625" style="536" bestFit="1" customWidth="1"/>
    <col min="14839" max="14839" width="10" style="536" bestFit="1" customWidth="1"/>
    <col min="14840" max="14840" width="10.703125" style="536" bestFit="1" customWidth="1"/>
    <col min="14841" max="14841" width="11.5859375" style="536" bestFit="1" customWidth="1"/>
    <col min="14842" max="14842" width="16.29296875" style="536" bestFit="1" customWidth="1"/>
    <col min="14843" max="14843" width="10.703125" style="536" bestFit="1" customWidth="1"/>
    <col min="14844" max="15093" width="9.1171875" style="536"/>
    <col min="15094" max="15094" width="45.41015625" style="536" bestFit="1" customWidth="1"/>
    <col min="15095" max="15095" width="10" style="536" bestFit="1" customWidth="1"/>
    <col min="15096" max="15096" width="10.703125" style="536" bestFit="1" customWidth="1"/>
    <col min="15097" max="15097" width="11.5859375" style="536" bestFit="1" customWidth="1"/>
    <col min="15098" max="15098" width="16.29296875" style="536" bestFit="1" customWidth="1"/>
    <col min="15099" max="15099" width="10.703125" style="536" bestFit="1" customWidth="1"/>
    <col min="15100" max="15349" width="9.1171875" style="536"/>
    <col min="15350" max="15350" width="45.41015625" style="536" bestFit="1" customWidth="1"/>
    <col min="15351" max="15351" width="10" style="536" bestFit="1" customWidth="1"/>
    <col min="15352" max="15352" width="10.703125" style="536" bestFit="1" customWidth="1"/>
    <col min="15353" max="15353" width="11.5859375" style="536" bestFit="1" customWidth="1"/>
    <col min="15354" max="15354" width="16.29296875" style="536" bestFit="1" customWidth="1"/>
    <col min="15355" max="15355" width="10.703125" style="536" bestFit="1" customWidth="1"/>
    <col min="15356" max="15605" width="9.1171875" style="536"/>
    <col min="15606" max="15606" width="45.41015625" style="536" bestFit="1" customWidth="1"/>
    <col min="15607" max="15607" width="10" style="536" bestFit="1" customWidth="1"/>
    <col min="15608" max="15608" width="10.703125" style="536" bestFit="1" customWidth="1"/>
    <col min="15609" max="15609" width="11.5859375" style="536" bestFit="1" customWidth="1"/>
    <col min="15610" max="15610" width="16.29296875" style="536" bestFit="1" customWidth="1"/>
    <col min="15611" max="15611" width="10.703125" style="536" bestFit="1" customWidth="1"/>
    <col min="15612" max="15861" width="9.1171875" style="536"/>
    <col min="15862" max="15862" width="45.41015625" style="536" bestFit="1" customWidth="1"/>
    <col min="15863" max="15863" width="10" style="536" bestFit="1" customWidth="1"/>
    <col min="15864" max="15864" width="10.703125" style="536" bestFit="1" customWidth="1"/>
    <col min="15865" max="15865" width="11.5859375" style="536" bestFit="1" customWidth="1"/>
    <col min="15866" max="15866" width="16.29296875" style="536" bestFit="1" customWidth="1"/>
    <col min="15867" max="15867" width="10.703125" style="536" bestFit="1" customWidth="1"/>
    <col min="15868" max="16117" width="9.1171875" style="536"/>
    <col min="16118" max="16118" width="45.41015625" style="536" bestFit="1" customWidth="1"/>
    <col min="16119" max="16119" width="10" style="536" bestFit="1" customWidth="1"/>
    <col min="16120" max="16120" width="10.703125" style="536" bestFit="1" customWidth="1"/>
    <col min="16121" max="16121" width="11.5859375" style="536" bestFit="1" customWidth="1"/>
    <col min="16122" max="16122" width="16.29296875" style="536" bestFit="1" customWidth="1"/>
    <col min="16123" max="16123" width="10.703125" style="536" bestFit="1" customWidth="1"/>
    <col min="16124" max="16373" width="9.1171875" style="536"/>
    <col min="16374" max="16384" width="9.29296875" style="536" customWidth="1"/>
  </cols>
  <sheetData>
    <row r="1" spans="1:7">
      <c r="A1" s="8911" t="s">
        <v>19722</v>
      </c>
      <c r="B1" s="8911"/>
      <c r="C1" s="8911"/>
      <c r="D1" s="8911"/>
      <c r="E1" s="8911"/>
      <c r="F1" s="8911"/>
      <c r="G1" s="806"/>
    </row>
    <row r="2" spans="1:7" ht="24" customHeight="1">
      <c r="G2" s="806"/>
    </row>
    <row r="3" spans="1:7">
      <c r="A3" s="4839" t="s">
        <v>48</v>
      </c>
      <c r="B3" s="4735">
        <v>0</v>
      </c>
      <c r="G3" s="806"/>
    </row>
    <row r="4" spans="1:7" ht="5.25" customHeight="1">
      <c r="G4" s="806"/>
    </row>
    <row r="5" spans="1:7">
      <c r="A5" s="8887" t="s">
        <v>10295</v>
      </c>
      <c r="B5" s="8887"/>
      <c r="C5" s="8887"/>
      <c r="D5" s="8887"/>
      <c r="E5" s="8887"/>
      <c r="F5" s="8885"/>
      <c r="G5" s="806"/>
    </row>
    <row r="6" spans="1:7" ht="30.75" customHeight="1">
      <c r="A6" s="4873" t="s">
        <v>19299</v>
      </c>
      <c r="B6" s="4765" t="s">
        <v>19300</v>
      </c>
      <c r="C6" s="4766" t="s">
        <v>10296</v>
      </c>
      <c r="D6" s="4765" t="s">
        <v>19301</v>
      </c>
      <c r="E6" s="4873" t="s">
        <v>19302</v>
      </c>
      <c r="F6" s="4880" t="s">
        <v>59</v>
      </c>
      <c r="G6" s="567"/>
    </row>
    <row r="7" spans="1:7">
      <c r="A7" s="4856" t="s">
        <v>13603</v>
      </c>
      <c r="B7" s="4767">
        <v>15</v>
      </c>
      <c r="C7" s="4767">
        <v>16</v>
      </c>
      <c r="D7" s="4768" t="s">
        <v>19303</v>
      </c>
      <c r="E7" s="4769">
        <v>1452</v>
      </c>
      <c r="F7" s="4574">
        <f>E7-E7*$B$3/100</f>
        <v>1452</v>
      </c>
      <c r="G7" s="1854"/>
    </row>
    <row r="8" spans="1:7">
      <c r="A8" s="4856" t="s">
        <v>13604</v>
      </c>
      <c r="B8" s="4767">
        <v>20</v>
      </c>
      <c r="C8" s="4767">
        <v>16</v>
      </c>
      <c r="D8" s="4768" t="s">
        <v>19303</v>
      </c>
      <c r="E8" s="4769">
        <v>1530</v>
      </c>
      <c r="F8" s="4574">
        <f t="shared" ref="F8:F71" si="0">E8-E8*$B$3/100</f>
        <v>1530</v>
      </c>
      <c r="G8" s="1854"/>
    </row>
    <row r="9" spans="1:7">
      <c r="A9" s="4856" t="s">
        <v>13605</v>
      </c>
      <c r="B9" s="4767">
        <v>25</v>
      </c>
      <c r="C9" s="4767">
        <v>16</v>
      </c>
      <c r="D9" s="4768" t="s">
        <v>19303</v>
      </c>
      <c r="E9" s="4769">
        <v>1585.2</v>
      </c>
      <c r="F9" s="4574">
        <f t="shared" si="0"/>
        <v>1585.2</v>
      </c>
      <c r="G9" s="1854"/>
    </row>
    <row r="10" spans="1:7">
      <c r="A10" s="4856" t="s">
        <v>13606</v>
      </c>
      <c r="B10" s="4767">
        <v>32</v>
      </c>
      <c r="C10" s="4767">
        <v>16</v>
      </c>
      <c r="D10" s="4768" t="s">
        <v>19303</v>
      </c>
      <c r="E10" s="4769">
        <v>1638</v>
      </c>
      <c r="F10" s="4574">
        <f t="shared" si="0"/>
        <v>1638</v>
      </c>
      <c r="G10" s="1854"/>
    </row>
    <row r="11" spans="1:7">
      <c r="A11" s="4856" t="s">
        <v>13607</v>
      </c>
      <c r="B11" s="4767">
        <v>40</v>
      </c>
      <c r="C11" s="4767">
        <v>16</v>
      </c>
      <c r="D11" s="4768" t="s">
        <v>19303</v>
      </c>
      <c r="E11" s="4769">
        <v>1984.8</v>
      </c>
      <c r="F11" s="4574">
        <f t="shared" si="0"/>
        <v>1984.8</v>
      </c>
      <c r="G11" s="1854"/>
    </row>
    <row r="12" spans="1:7">
      <c r="A12" s="4856" t="s">
        <v>13608</v>
      </c>
      <c r="B12" s="4767">
        <v>50</v>
      </c>
      <c r="C12" s="4767">
        <v>16</v>
      </c>
      <c r="D12" s="4768" t="s">
        <v>19303</v>
      </c>
      <c r="E12" s="4769">
        <v>2251.1999999999998</v>
      </c>
      <c r="F12" s="4574">
        <f t="shared" si="0"/>
        <v>2251.1999999999998</v>
      </c>
      <c r="G12" s="1854"/>
    </row>
    <row r="13" spans="1:7">
      <c r="A13" s="4856" t="s">
        <v>13609</v>
      </c>
      <c r="B13" s="4767">
        <v>65</v>
      </c>
      <c r="C13" s="4767">
        <v>16</v>
      </c>
      <c r="D13" s="4768" t="s">
        <v>19303</v>
      </c>
      <c r="E13" s="4769">
        <v>3583.2</v>
      </c>
      <c r="F13" s="4574">
        <f t="shared" si="0"/>
        <v>3583.2</v>
      </c>
      <c r="G13" s="1854"/>
    </row>
    <row r="14" spans="1:7">
      <c r="A14" s="4856" t="s">
        <v>13610</v>
      </c>
      <c r="B14" s="4767">
        <v>80</v>
      </c>
      <c r="C14" s="4767">
        <v>16</v>
      </c>
      <c r="D14" s="4768" t="s">
        <v>19303</v>
      </c>
      <c r="E14" s="4769">
        <v>4648.8</v>
      </c>
      <c r="F14" s="4574">
        <f t="shared" si="0"/>
        <v>4648.8</v>
      </c>
      <c r="G14" s="1854"/>
    </row>
    <row r="15" spans="1:7">
      <c r="A15" s="4856" t="s">
        <v>13611</v>
      </c>
      <c r="B15" s="4767">
        <v>100</v>
      </c>
      <c r="C15" s="4767">
        <v>16</v>
      </c>
      <c r="D15" s="4768" t="s">
        <v>19303</v>
      </c>
      <c r="E15" s="4769">
        <v>7179.5999999999995</v>
      </c>
      <c r="F15" s="4574">
        <f t="shared" si="0"/>
        <v>7179.5999999999995</v>
      </c>
      <c r="G15" s="1854"/>
    </row>
    <row r="16" spans="1:7">
      <c r="A16" s="4856" t="s">
        <v>13612</v>
      </c>
      <c r="B16" s="4767">
        <v>125</v>
      </c>
      <c r="C16" s="4767">
        <v>16</v>
      </c>
      <c r="D16" s="4768" t="s">
        <v>19303</v>
      </c>
      <c r="E16" s="4769">
        <v>12774</v>
      </c>
      <c r="F16" s="4574">
        <f t="shared" si="0"/>
        <v>12774</v>
      </c>
      <c r="G16" s="1854"/>
    </row>
    <row r="17" spans="1:7">
      <c r="A17" s="4856" t="s">
        <v>13613</v>
      </c>
      <c r="B17" s="4767">
        <v>150</v>
      </c>
      <c r="C17" s="4767">
        <v>16</v>
      </c>
      <c r="D17" s="4768" t="s">
        <v>19303</v>
      </c>
      <c r="E17" s="4769">
        <v>19966.8</v>
      </c>
      <c r="F17" s="4574">
        <f t="shared" si="0"/>
        <v>19966.8</v>
      </c>
      <c r="G17" s="1854"/>
    </row>
    <row r="18" spans="1:7">
      <c r="A18" s="8885" t="s">
        <v>10297</v>
      </c>
      <c r="B18" s="8886"/>
      <c r="C18" s="8886"/>
      <c r="D18" s="8886"/>
      <c r="E18" s="8886"/>
      <c r="F18" s="8886"/>
      <c r="G18" s="1854"/>
    </row>
    <row r="19" spans="1:7" ht="29.25" customHeight="1">
      <c r="A19" s="4873" t="s">
        <v>19299</v>
      </c>
      <c r="B19" s="4765" t="s">
        <v>19300</v>
      </c>
      <c r="C19" s="4766" t="s">
        <v>10296</v>
      </c>
      <c r="D19" s="4765" t="s">
        <v>19301</v>
      </c>
      <c r="E19" s="4873" t="s">
        <v>19302</v>
      </c>
      <c r="F19" s="4880" t="s">
        <v>59</v>
      </c>
      <c r="G19" s="567"/>
    </row>
    <row r="20" spans="1:7">
      <c r="A20" s="4857" t="s">
        <v>13614</v>
      </c>
      <c r="B20" s="4767">
        <v>15</v>
      </c>
      <c r="C20" s="4767">
        <v>16</v>
      </c>
      <c r="D20" s="4768" t="s">
        <v>19304</v>
      </c>
      <c r="E20" s="4769">
        <v>2251.1999999999998</v>
      </c>
      <c r="F20" s="4574">
        <f t="shared" si="0"/>
        <v>2251.1999999999998</v>
      </c>
      <c r="G20" s="1854"/>
    </row>
    <row r="21" spans="1:7">
      <c r="A21" s="4858" t="s">
        <v>13615</v>
      </c>
      <c r="B21" s="4767">
        <v>20</v>
      </c>
      <c r="C21" s="4767">
        <v>16</v>
      </c>
      <c r="D21" s="4768" t="s">
        <v>19304</v>
      </c>
      <c r="E21" s="4769">
        <v>2611.1999999999998</v>
      </c>
      <c r="F21" s="4574">
        <f t="shared" si="0"/>
        <v>2611.1999999999998</v>
      </c>
      <c r="G21" s="1854"/>
    </row>
    <row r="22" spans="1:7">
      <c r="A22" s="4858" t="s">
        <v>13616</v>
      </c>
      <c r="B22" s="4767">
        <v>25</v>
      </c>
      <c r="C22" s="4767">
        <v>16</v>
      </c>
      <c r="D22" s="4768" t="s">
        <v>19304</v>
      </c>
      <c r="E22" s="4769">
        <v>2917.2</v>
      </c>
      <c r="F22" s="4574">
        <f t="shared" si="0"/>
        <v>2917.2</v>
      </c>
      <c r="G22" s="1854"/>
    </row>
    <row r="23" spans="1:7">
      <c r="A23" s="4858" t="s">
        <v>13617</v>
      </c>
      <c r="B23" s="4767">
        <v>32</v>
      </c>
      <c r="C23" s="4767">
        <v>16</v>
      </c>
      <c r="D23" s="4768" t="s">
        <v>19304</v>
      </c>
      <c r="E23" s="4769">
        <v>3316.7999999999997</v>
      </c>
      <c r="F23" s="4574">
        <f t="shared" si="0"/>
        <v>3316.7999999999997</v>
      </c>
      <c r="G23" s="1854"/>
    </row>
    <row r="24" spans="1:7">
      <c r="A24" s="4858" t="s">
        <v>13618</v>
      </c>
      <c r="B24" s="4767">
        <v>40</v>
      </c>
      <c r="C24" s="4767">
        <v>16</v>
      </c>
      <c r="D24" s="4768" t="s">
        <v>19304</v>
      </c>
      <c r="E24" s="4769">
        <v>3849.6</v>
      </c>
      <c r="F24" s="4574">
        <f t="shared" si="0"/>
        <v>3849.6</v>
      </c>
      <c r="G24" s="1854"/>
    </row>
    <row r="25" spans="1:7">
      <c r="A25" s="4858" t="s">
        <v>13619</v>
      </c>
      <c r="B25" s="4767">
        <v>50</v>
      </c>
      <c r="C25" s="4767">
        <v>16</v>
      </c>
      <c r="D25" s="4768" t="s">
        <v>19304</v>
      </c>
      <c r="E25" s="4769">
        <v>4782</v>
      </c>
      <c r="F25" s="4574">
        <f t="shared" si="0"/>
        <v>4782</v>
      </c>
      <c r="G25" s="1854"/>
    </row>
    <row r="26" spans="1:7">
      <c r="A26" s="4858" t="s">
        <v>13620</v>
      </c>
      <c r="B26" s="4767">
        <v>65</v>
      </c>
      <c r="C26" s="4767">
        <v>16</v>
      </c>
      <c r="D26" s="4768" t="s">
        <v>19304</v>
      </c>
      <c r="E26" s="4769">
        <v>6247.2</v>
      </c>
      <c r="F26" s="4574">
        <f t="shared" si="0"/>
        <v>6247.2</v>
      </c>
      <c r="G26" s="1854"/>
    </row>
    <row r="27" spans="1:7">
      <c r="A27" s="4858" t="s">
        <v>13621</v>
      </c>
      <c r="B27" s="4767">
        <v>80</v>
      </c>
      <c r="C27" s="4767">
        <v>16</v>
      </c>
      <c r="D27" s="4768" t="s">
        <v>19304</v>
      </c>
      <c r="E27" s="4769">
        <v>7845.5999999999995</v>
      </c>
      <c r="F27" s="4574">
        <f t="shared" si="0"/>
        <v>7845.5999999999995</v>
      </c>
      <c r="G27" s="1854"/>
    </row>
    <row r="28" spans="1:7">
      <c r="A28" s="4858" t="s">
        <v>13622</v>
      </c>
      <c r="B28" s="4767">
        <v>100</v>
      </c>
      <c r="C28" s="4767">
        <v>16</v>
      </c>
      <c r="D28" s="4768" t="s">
        <v>19304</v>
      </c>
      <c r="E28" s="4769">
        <v>12374.4</v>
      </c>
      <c r="F28" s="4574">
        <f t="shared" si="0"/>
        <v>12374.4</v>
      </c>
      <c r="G28" s="1854"/>
    </row>
    <row r="29" spans="1:7">
      <c r="A29" s="4858" t="s">
        <v>13623</v>
      </c>
      <c r="B29" s="4767">
        <v>125</v>
      </c>
      <c r="C29" s="4767">
        <v>16</v>
      </c>
      <c r="D29" s="4768" t="s">
        <v>19304</v>
      </c>
      <c r="E29" s="4769">
        <v>18768</v>
      </c>
      <c r="F29" s="4574">
        <f t="shared" si="0"/>
        <v>18768</v>
      </c>
      <c r="G29" s="1854"/>
    </row>
    <row r="30" spans="1:7">
      <c r="A30" s="4858" t="s">
        <v>13624</v>
      </c>
      <c r="B30" s="4767">
        <v>150</v>
      </c>
      <c r="C30" s="4767">
        <v>16</v>
      </c>
      <c r="D30" s="4768" t="s">
        <v>19304</v>
      </c>
      <c r="E30" s="4769">
        <v>28358.400000000001</v>
      </c>
      <c r="F30" s="4574">
        <f t="shared" si="0"/>
        <v>28358.400000000001</v>
      </c>
      <c r="G30" s="1854"/>
    </row>
    <row r="31" spans="1:7">
      <c r="A31" s="8885" t="s">
        <v>10298</v>
      </c>
      <c r="B31" s="8886"/>
      <c r="C31" s="8886"/>
      <c r="D31" s="8886"/>
      <c r="E31" s="8886"/>
      <c r="F31" s="8886"/>
      <c r="G31" s="806"/>
    </row>
    <row r="32" spans="1:7" ht="27" customHeight="1">
      <c r="A32" s="4873" t="s">
        <v>19299</v>
      </c>
      <c r="B32" s="4765" t="s">
        <v>19300</v>
      </c>
      <c r="C32" s="4766" t="s">
        <v>10296</v>
      </c>
      <c r="D32" s="4765" t="s">
        <v>19301</v>
      </c>
      <c r="E32" s="4873" t="s">
        <v>19302</v>
      </c>
      <c r="F32" s="4880" t="s">
        <v>59</v>
      </c>
      <c r="G32" s="567"/>
    </row>
    <row r="33" spans="1:7" ht="15" customHeight="1">
      <c r="A33" s="4859" t="s">
        <v>13625</v>
      </c>
      <c r="B33" s="4767">
        <v>10</v>
      </c>
      <c r="C33" s="4767">
        <v>40</v>
      </c>
      <c r="D33" s="4768" t="s">
        <v>19305</v>
      </c>
      <c r="E33" s="4770">
        <v>2394</v>
      </c>
      <c r="F33" s="4574">
        <f t="shared" si="0"/>
        <v>2394</v>
      </c>
      <c r="G33" s="1854"/>
    </row>
    <row r="34" spans="1:7" ht="15" customHeight="1">
      <c r="A34" s="4859" t="s">
        <v>13626</v>
      </c>
      <c r="B34" s="4767">
        <v>15</v>
      </c>
      <c r="C34" s="4767">
        <v>40</v>
      </c>
      <c r="D34" s="4768" t="s">
        <v>19305</v>
      </c>
      <c r="E34" s="4770">
        <v>2394</v>
      </c>
      <c r="F34" s="4574">
        <f>E34-E34*$B$3/100</f>
        <v>2394</v>
      </c>
      <c r="G34" s="1854"/>
    </row>
    <row r="35" spans="1:7" ht="15" customHeight="1">
      <c r="A35" s="4859" t="s">
        <v>13627</v>
      </c>
      <c r="B35" s="4767">
        <v>20</v>
      </c>
      <c r="C35" s="4767">
        <v>40</v>
      </c>
      <c r="D35" s="4768" t="s">
        <v>19305</v>
      </c>
      <c r="E35" s="4770">
        <v>2558.4</v>
      </c>
      <c r="F35" s="4574">
        <f t="shared" si="0"/>
        <v>2558.4</v>
      </c>
      <c r="G35" s="1854"/>
    </row>
    <row r="36" spans="1:7" ht="15" customHeight="1">
      <c r="A36" s="4859" t="s">
        <v>13628</v>
      </c>
      <c r="B36" s="4767">
        <v>25</v>
      </c>
      <c r="C36" s="4767">
        <v>40</v>
      </c>
      <c r="D36" s="4768" t="s">
        <v>19305</v>
      </c>
      <c r="E36" s="4770">
        <v>2956.7999999999997</v>
      </c>
      <c r="F36" s="4574">
        <f t="shared" si="0"/>
        <v>2956.7999999999997</v>
      </c>
      <c r="G36" s="1854"/>
    </row>
    <row r="37" spans="1:7" ht="15" customHeight="1">
      <c r="A37" s="4859" t="s">
        <v>13629</v>
      </c>
      <c r="B37" s="4767">
        <v>32</v>
      </c>
      <c r="C37" s="4767">
        <v>40</v>
      </c>
      <c r="D37" s="4768" t="s">
        <v>19305</v>
      </c>
      <c r="E37" s="4770">
        <v>3252</v>
      </c>
      <c r="F37" s="4574">
        <f t="shared" si="0"/>
        <v>3252</v>
      </c>
      <c r="G37" s="1854"/>
    </row>
    <row r="38" spans="1:7" ht="15" customHeight="1">
      <c r="A38" s="4859" t="s">
        <v>13630</v>
      </c>
      <c r="B38" s="4767">
        <v>40</v>
      </c>
      <c r="C38" s="4767">
        <v>40</v>
      </c>
      <c r="D38" s="4768" t="s">
        <v>19305</v>
      </c>
      <c r="E38" s="4770">
        <v>4122</v>
      </c>
      <c r="F38" s="4574">
        <f t="shared" si="0"/>
        <v>4122</v>
      </c>
      <c r="G38" s="1854"/>
    </row>
    <row r="39" spans="1:7" ht="15" customHeight="1">
      <c r="A39" s="4859" t="s">
        <v>13631</v>
      </c>
      <c r="B39" s="4767">
        <v>50</v>
      </c>
      <c r="C39" s="4767">
        <v>40</v>
      </c>
      <c r="D39" s="4768" t="s">
        <v>19305</v>
      </c>
      <c r="E39" s="4770">
        <v>4687.2</v>
      </c>
      <c r="F39" s="4574">
        <f t="shared" si="0"/>
        <v>4687.2</v>
      </c>
      <c r="G39" s="1854"/>
    </row>
    <row r="40" spans="1:7" ht="15" customHeight="1">
      <c r="A40" s="4859" t="s">
        <v>13632</v>
      </c>
      <c r="B40" s="4767">
        <v>65</v>
      </c>
      <c r="C40" s="4767">
        <v>25</v>
      </c>
      <c r="D40" s="4768" t="s">
        <v>19305</v>
      </c>
      <c r="E40" s="4770">
        <v>7588.7999999999993</v>
      </c>
      <c r="F40" s="4574">
        <f t="shared" si="0"/>
        <v>7588.7999999999993</v>
      </c>
      <c r="G40" s="1854"/>
    </row>
    <row r="41" spans="1:7" ht="15" customHeight="1">
      <c r="A41" s="4859" t="s">
        <v>13633</v>
      </c>
      <c r="B41" s="4767">
        <v>80</v>
      </c>
      <c r="C41" s="4767">
        <v>25</v>
      </c>
      <c r="D41" s="4768" t="s">
        <v>19305</v>
      </c>
      <c r="E41" s="4770">
        <v>9952.7999999999993</v>
      </c>
      <c r="F41" s="4574">
        <f t="shared" si="0"/>
        <v>9952.7999999999993</v>
      </c>
      <c r="G41" s="1854"/>
    </row>
    <row r="42" spans="1:7" ht="15" customHeight="1">
      <c r="A42" s="4859" t="s">
        <v>13634</v>
      </c>
      <c r="B42" s="4767">
        <v>100</v>
      </c>
      <c r="C42" s="4767">
        <v>25</v>
      </c>
      <c r="D42" s="4768" t="s">
        <v>19305</v>
      </c>
      <c r="E42" s="4770">
        <v>13358.4</v>
      </c>
      <c r="F42" s="4574">
        <f t="shared" si="0"/>
        <v>13358.4</v>
      </c>
      <c r="G42" s="1854"/>
    </row>
    <row r="43" spans="1:7" ht="15" customHeight="1">
      <c r="A43" s="8885" t="s">
        <v>10299</v>
      </c>
      <c r="B43" s="8886"/>
      <c r="C43" s="8886"/>
      <c r="D43" s="8886"/>
      <c r="E43" s="8886"/>
      <c r="F43" s="8886"/>
      <c r="G43" s="806"/>
    </row>
    <row r="44" spans="1:7" ht="30" customHeight="1">
      <c r="A44" s="4873" t="s">
        <v>19299</v>
      </c>
      <c r="B44" s="4765" t="s">
        <v>19300</v>
      </c>
      <c r="C44" s="4766" t="s">
        <v>10296</v>
      </c>
      <c r="D44" s="4765" t="s">
        <v>19301</v>
      </c>
      <c r="E44" s="4873" t="s">
        <v>19302</v>
      </c>
      <c r="F44" s="4880" t="s">
        <v>59</v>
      </c>
      <c r="G44" s="567"/>
    </row>
    <row r="45" spans="1:7" ht="15" customHeight="1">
      <c r="A45" s="4860" t="s">
        <v>19306</v>
      </c>
      <c r="B45" s="4767">
        <v>125</v>
      </c>
      <c r="C45" s="4767">
        <v>25</v>
      </c>
      <c r="D45" s="4768" t="s">
        <v>19305</v>
      </c>
      <c r="E45" s="4771">
        <v>24801.599999999999</v>
      </c>
      <c r="F45" s="4574">
        <f t="shared" si="0"/>
        <v>24801.599999999999</v>
      </c>
      <c r="G45" s="1854"/>
    </row>
    <row r="46" spans="1:7" ht="15" customHeight="1">
      <c r="A46" s="4860" t="s">
        <v>19307</v>
      </c>
      <c r="B46" s="4767">
        <v>150</v>
      </c>
      <c r="C46" s="4767">
        <v>25</v>
      </c>
      <c r="D46" s="4768" t="s">
        <v>19305</v>
      </c>
      <c r="E46" s="4771">
        <v>40791.599999999999</v>
      </c>
      <c r="F46" s="4574">
        <f t="shared" si="0"/>
        <v>40791.599999999999</v>
      </c>
      <c r="G46" s="1854"/>
    </row>
    <row r="47" spans="1:7" ht="15" customHeight="1">
      <c r="A47" s="8885" t="s">
        <v>10300</v>
      </c>
      <c r="B47" s="8886"/>
      <c r="C47" s="8886"/>
      <c r="D47" s="8886"/>
      <c r="E47" s="8886"/>
      <c r="F47" s="8886"/>
      <c r="G47" s="806"/>
    </row>
    <row r="48" spans="1:7" ht="15" customHeight="1">
      <c r="A48" s="4860" t="s">
        <v>19308</v>
      </c>
      <c r="B48" s="4767">
        <v>200</v>
      </c>
      <c r="C48" s="4767">
        <v>25</v>
      </c>
      <c r="D48" s="4768" t="s">
        <v>19305</v>
      </c>
      <c r="E48" s="4771">
        <v>71730</v>
      </c>
      <c r="F48" s="4574">
        <f t="shared" si="0"/>
        <v>71730</v>
      </c>
      <c r="G48" s="1854"/>
    </row>
    <row r="49" spans="1:7" ht="15" customHeight="1">
      <c r="A49" s="4860" t="s">
        <v>19309</v>
      </c>
      <c r="B49" s="4767">
        <v>250</v>
      </c>
      <c r="C49" s="4767">
        <v>25</v>
      </c>
      <c r="D49" s="4768" t="s">
        <v>19305</v>
      </c>
      <c r="E49" s="4771">
        <v>161878.79999999999</v>
      </c>
      <c r="F49" s="4574">
        <f t="shared" si="0"/>
        <v>161878.79999999999</v>
      </c>
      <c r="G49" s="1854"/>
    </row>
    <row r="50" spans="1:7" ht="15" customHeight="1">
      <c r="A50" s="4860" t="s">
        <v>19310</v>
      </c>
      <c r="B50" s="4767">
        <v>300</v>
      </c>
      <c r="C50" s="4767">
        <v>25</v>
      </c>
      <c r="D50" s="4768" t="s">
        <v>19305</v>
      </c>
      <c r="E50" s="4771">
        <v>353815.2</v>
      </c>
      <c r="F50" s="4574">
        <f t="shared" si="0"/>
        <v>353815.2</v>
      </c>
      <c r="G50" s="1854"/>
    </row>
    <row r="51" spans="1:7" ht="15" customHeight="1">
      <c r="A51" s="4860" t="s">
        <v>19311</v>
      </c>
      <c r="B51" s="4767">
        <v>350</v>
      </c>
      <c r="C51" s="4767">
        <v>25</v>
      </c>
      <c r="D51" s="4768" t="s">
        <v>19305</v>
      </c>
      <c r="E51" s="4771">
        <v>571689.6</v>
      </c>
      <c r="F51" s="4574">
        <f t="shared" si="0"/>
        <v>571689.6</v>
      </c>
      <c r="G51" s="1854"/>
    </row>
    <row r="52" spans="1:7" ht="15" customHeight="1">
      <c r="A52" s="4860" t="s">
        <v>19312</v>
      </c>
      <c r="B52" s="4767">
        <v>400</v>
      </c>
      <c r="C52" s="4767">
        <v>25</v>
      </c>
      <c r="D52" s="4768" t="s">
        <v>19305</v>
      </c>
      <c r="E52" s="4771">
        <v>853161.6</v>
      </c>
      <c r="F52" s="4574">
        <f t="shared" si="0"/>
        <v>853161.6</v>
      </c>
      <c r="G52" s="1854"/>
    </row>
    <row r="53" spans="1:7" ht="15" customHeight="1">
      <c r="A53" s="4860" t="s">
        <v>19313</v>
      </c>
      <c r="B53" s="4767">
        <v>500</v>
      </c>
      <c r="C53" s="4767">
        <v>25</v>
      </c>
      <c r="D53" s="4768" t="s">
        <v>19305</v>
      </c>
      <c r="E53" s="4771">
        <v>1654960.8</v>
      </c>
      <c r="F53" s="4574">
        <f t="shared" si="0"/>
        <v>1654960.8</v>
      </c>
      <c r="G53" s="1854"/>
    </row>
    <row r="54" spans="1:7" ht="15" customHeight="1">
      <c r="A54" s="4860" t="s">
        <v>19314</v>
      </c>
      <c r="B54" s="4767">
        <v>250</v>
      </c>
      <c r="C54" s="4767">
        <v>40</v>
      </c>
      <c r="D54" s="4768" t="s">
        <v>19305</v>
      </c>
      <c r="E54" s="4772" t="s">
        <v>19315</v>
      </c>
      <c r="F54" s="4574" t="str">
        <f>E54</f>
        <v>По запросу</v>
      </c>
      <c r="G54" s="1854"/>
    </row>
    <row r="55" spans="1:7" ht="15" customHeight="1">
      <c r="A55" s="4860" t="s">
        <v>19316</v>
      </c>
      <c r="B55" s="4767">
        <v>300</v>
      </c>
      <c r="C55" s="4767">
        <v>40</v>
      </c>
      <c r="D55" s="4768" t="s">
        <v>19305</v>
      </c>
      <c r="E55" s="4772" t="s">
        <v>19315</v>
      </c>
      <c r="F55" s="4574" t="str">
        <f t="shared" ref="F55:F64" si="1">E55</f>
        <v>По запросу</v>
      </c>
      <c r="G55" s="1854"/>
    </row>
    <row r="56" spans="1:7" ht="15" customHeight="1">
      <c r="A56" s="4860" t="s">
        <v>19317</v>
      </c>
      <c r="B56" s="4767">
        <v>350</v>
      </c>
      <c r="C56" s="4767">
        <v>40</v>
      </c>
      <c r="D56" s="4768" t="s">
        <v>19305</v>
      </c>
      <c r="E56" s="4772" t="s">
        <v>19315</v>
      </c>
      <c r="F56" s="4574" t="str">
        <f t="shared" si="1"/>
        <v>По запросу</v>
      </c>
      <c r="G56" s="1854"/>
    </row>
    <row r="57" spans="1:7" ht="15" customHeight="1">
      <c r="A57" s="4860" t="s">
        <v>19318</v>
      </c>
      <c r="B57" s="4767">
        <v>400</v>
      </c>
      <c r="C57" s="4767">
        <v>40</v>
      </c>
      <c r="D57" s="4768" t="s">
        <v>19305</v>
      </c>
      <c r="E57" s="4772" t="s">
        <v>19315</v>
      </c>
      <c r="F57" s="4574" t="str">
        <f t="shared" si="1"/>
        <v>По запросу</v>
      </c>
      <c r="G57" s="1854"/>
    </row>
    <row r="58" spans="1:7" ht="15" customHeight="1">
      <c r="A58" s="4860" t="s">
        <v>19319</v>
      </c>
      <c r="B58" s="4767">
        <v>500</v>
      </c>
      <c r="C58" s="4767">
        <v>40</v>
      </c>
      <c r="D58" s="4768" t="s">
        <v>19305</v>
      </c>
      <c r="E58" s="4772" t="s">
        <v>19315</v>
      </c>
      <c r="F58" s="4574" t="str">
        <f t="shared" si="1"/>
        <v>По запросу</v>
      </c>
      <c r="G58" s="1854"/>
    </row>
    <row r="59" spans="1:7" ht="15" customHeight="1">
      <c r="A59" s="4860" t="s">
        <v>19320</v>
      </c>
      <c r="B59" s="4767">
        <v>600</v>
      </c>
      <c r="C59" s="4767">
        <v>40</v>
      </c>
      <c r="D59" s="4768" t="s">
        <v>19305</v>
      </c>
      <c r="E59" s="4772" t="s">
        <v>19315</v>
      </c>
      <c r="F59" s="4574" t="str">
        <f t="shared" si="1"/>
        <v>По запросу</v>
      </c>
      <c r="G59" s="1854"/>
    </row>
    <row r="60" spans="1:7" ht="15" customHeight="1">
      <c r="A60" s="4860" t="s">
        <v>19321</v>
      </c>
      <c r="B60" s="4767">
        <v>700</v>
      </c>
      <c r="C60" s="4767">
        <v>40</v>
      </c>
      <c r="D60" s="4768" t="s">
        <v>19305</v>
      </c>
      <c r="E60" s="4772" t="s">
        <v>19315</v>
      </c>
      <c r="F60" s="4574" t="str">
        <f t="shared" si="1"/>
        <v>По запросу</v>
      </c>
      <c r="G60" s="1854"/>
    </row>
    <row r="61" spans="1:7" ht="15" customHeight="1">
      <c r="A61" s="4860" t="s">
        <v>19322</v>
      </c>
      <c r="B61" s="4767">
        <v>800</v>
      </c>
      <c r="C61" s="4767">
        <v>40</v>
      </c>
      <c r="D61" s="4768" t="s">
        <v>19305</v>
      </c>
      <c r="E61" s="4772" t="s">
        <v>19315</v>
      </c>
      <c r="F61" s="4574" t="str">
        <f t="shared" si="1"/>
        <v>По запросу</v>
      </c>
      <c r="G61" s="1854"/>
    </row>
    <row r="62" spans="1:7" ht="15" customHeight="1">
      <c r="A62" s="4860" t="s">
        <v>19323</v>
      </c>
      <c r="B62" s="4767">
        <v>900</v>
      </c>
      <c r="C62" s="4767">
        <v>40</v>
      </c>
      <c r="D62" s="4768" t="s">
        <v>19305</v>
      </c>
      <c r="E62" s="4772" t="s">
        <v>19315</v>
      </c>
      <c r="F62" s="4574" t="str">
        <f t="shared" si="1"/>
        <v>По запросу</v>
      </c>
      <c r="G62" s="1854"/>
    </row>
    <row r="63" spans="1:7" ht="15" customHeight="1">
      <c r="A63" s="4860" t="s">
        <v>19324</v>
      </c>
      <c r="B63" s="4767">
        <v>1000</v>
      </c>
      <c r="C63" s="4767">
        <v>40</v>
      </c>
      <c r="D63" s="4768" t="s">
        <v>19305</v>
      </c>
      <c r="E63" s="4772" t="s">
        <v>19315</v>
      </c>
      <c r="F63" s="4574" t="str">
        <f t="shared" si="1"/>
        <v>По запросу</v>
      </c>
      <c r="G63" s="1854"/>
    </row>
    <row r="64" spans="1:7" ht="15" customHeight="1">
      <c r="A64" s="4860" t="s">
        <v>19325</v>
      </c>
      <c r="B64" s="4767">
        <v>1200</v>
      </c>
      <c r="C64" s="4767">
        <v>40</v>
      </c>
      <c r="D64" s="4768" t="s">
        <v>19305</v>
      </c>
      <c r="E64" s="4772" t="s">
        <v>19315</v>
      </c>
      <c r="F64" s="4574" t="str">
        <f t="shared" si="1"/>
        <v>По запросу</v>
      </c>
      <c r="G64" s="1854"/>
    </row>
    <row r="65" spans="1:7" ht="15" customHeight="1">
      <c r="A65" s="8885" t="s">
        <v>10301</v>
      </c>
      <c r="B65" s="8886"/>
      <c r="C65" s="8886"/>
      <c r="D65" s="8886"/>
      <c r="E65" s="8886"/>
      <c r="F65" s="8886"/>
      <c r="G65" s="806"/>
    </row>
    <row r="66" spans="1:7" ht="31.5" customHeight="1">
      <c r="A66" s="4873" t="s">
        <v>19299</v>
      </c>
      <c r="B66" s="4765" t="s">
        <v>19300</v>
      </c>
      <c r="C66" s="4766" t="s">
        <v>10296</v>
      </c>
      <c r="D66" s="4765" t="s">
        <v>19301</v>
      </c>
      <c r="E66" s="4873" t="s">
        <v>19302</v>
      </c>
      <c r="F66" s="4880" t="s">
        <v>59</v>
      </c>
      <c r="G66" s="567"/>
    </row>
    <row r="67" spans="1:7" ht="15" customHeight="1">
      <c r="A67" s="4860" t="s">
        <v>19326</v>
      </c>
      <c r="B67" s="4767">
        <v>125</v>
      </c>
      <c r="C67" s="4767">
        <v>25</v>
      </c>
      <c r="D67" s="4768" t="s">
        <v>19305</v>
      </c>
      <c r="E67" s="4771">
        <v>33537.599999999999</v>
      </c>
      <c r="F67" s="4574">
        <f t="shared" si="0"/>
        <v>33537.599999999999</v>
      </c>
      <c r="G67" s="1854"/>
    </row>
    <row r="68" spans="1:7" ht="15" customHeight="1">
      <c r="A68" s="4860" t="s">
        <v>19327</v>
      </c>
      <c r="B68" s="4767">
        <v>150</v>
      </c>
      <c r="C68" s="4767">
        <v>25</v>
      </c>
      <c r="D68" s="4768" t="s">
        <v>19305</v>
      </c>
      <c r="E68" s="4771">
        <v>51571.199999999997</v>
      </c>
      <c r="F68" s="4574">
        <f t="shared" si="0"/>
        <v>51571.199999999997</v>
      </c>
      <c r="G68" s="1854"/>
    </row>
    <row r="69" spans="1:7" ht="15" customHeight="1">
      <c r="A69" s="4860" t="s">
        <v>19328</v>
      </c>
      <c r="B69" s="4767">
        <v>200</v>
      </c>
      <c r="C69" s="4767">
        <v>25</v>
      </c>
      <c r="D69" s="4768" t="s">
        <v>19305</v>
      </c>
      <c r="E69" s="4771">
        <v>87898.8</v>
      </c>
      <c r="F69" s="4574">
        <f t="shared" si="0"/>
        <v>87898.8</v>
      </c>
      <c r="G69" s="1854"/>
    </row>
    <row r="70" spans="1:7" ht="15" customHeight="1">
      <c r="A70" s="4860" t="s">
        <v>19329</v>
      </c>
      <c r="B70" s="4767">
        <v>250</v>
      </c>
      <c r="C70" s="4767">
        <v>25</v>
      </c>
      <c r="D70" s="4768" t="s">
        <v>19305</v>
      </c>
      <c r="E70" s="4771">
        <v>183380.4</v>
      </c>
      <c r="F70" s="4574">
        <f t="shared" si="0"/>
        <v>183380.4</v>
      </c>
      <c r="G70" s="1854"/>
    </row>
    <row r="71" spans="1:7" ht="15" customHeight="1">
      <c r="A71" s="4860" t="s">
        <v>19330</v>
      </c>
      <c r="B71" s="4767">
        <v>300</v>
      </c>
      <c r="C71" s="4767">
        <v>25</v>
      </c>
      <c r="D71" s="4768" t="s">
        <v>19305</v>
      </c>
      <c r="E71" s="4771">
        <v>393777.6</v>
      </c>
      <c r="F71" s="4574">
        <f t="shared" si="0"/>
        <v>393777.6</v>
      </c>
      <c r="G71" s="1854"/>
    </row>
    <row r="72" spans="1:7" ht="15" customHeight="1">
      <c r="A72" s="4860" t="s">
        <v>19331</v>
      </c>
      <c r="B72" s="4767">
        <v>350</v>
      </c>
      <c r="C72" s="4767">
        <v>25</v>
      </c>
      <c r="D72" s="4768" t="s">
        <v>19305</v>
      </c>
      <c r="E72" s="4771">
        <v>611652</v>
      </c>
      <c r="F72" s="4574">
        <f t="shared" ref="F72:F74" si="2">E72-E72*$B$3/100</f>
        <v>611652</v>
      </c>
      <c r="G72" s="1854"/>
    </row>
    <row r="73" spans="1:7" ht="15" customHeight="1">
      <c r="A73" s="4860" t="s">
        <v>19332</v>
      </c>
      <c r="B73" s="4767">
        <v>400</v>
      </c>
      <c r="C73" s="4767">
        <v>25</v>
      </c>
      <c r="D73" s="4768" t="s">
        <v>19305</v>
      </c>
      <c r="E73" s="4771">
        <v>916129.2</v>
      </c>
      <c r="F73" s="4574">
        <f t="shared" si="2"/>
        <v>916129.2</v>
      </c>
      <c r="G73" s="1854"/>
    </row>
    <row r="74" spans="1:7" ht="15" customHeight="1">
      <c r="A74" s="4860" t="s">
        <v>19333</v>
      </c>
      <c r="B74" s="4767">
        <v>500</v>
      </c>
      <c r="C74" s="4767">
        <v>25</v>
      </c>
      <c r="D74" s="4768" t="s">
        <v>19305</v>
      </c>
      <c r="E74" s="4771">
        <v>1836130.8</v>
      </c>
      <c r="F74" s="4574">
        <f t="shared" si="2"/>
        <v>1836130.8</v>
      </c>
      <c r="G74" s="1854"/>
    </row>
    <row r="75" spans="1:7" ht="15" customHeight="1">
      <c r="A75" s="4860" t="s">
        <v>19334</v>
      </c>
      <c r="B75" s="4767">
        <v>600</v>
      </c>
      <c r="C75" s="4767">
        <v>40</v>
      </c>
      <c r="D75" s="4768" t="s">
        <v>19305</v>
      </c>
      <c r="E75" s="4772" t="s">
        <v>19315</v>
      </c>
      <c r="F75" s="4574" t="str">
        <f>E75</f>
        <v>По запросу</v>
      </c>
      <c r="G75" s="1854"/>
    </row>
    <row r="76" spans="1:7" ht="15" customHeight="1">
      <c r="A76" s="4860" t="s">
        <v>19335</v>
      </c>
      <c r="B76" s="4767">
        <v>700</v>
      </c>
      <c r="C76" s="4767">
        <v>40</v>
      </c>
      <c r="D76" s="4768" t="s">
        <v>19305</v>
      </c>
      <c r="E76" s="4772" t="s">
        <v>19315</v>
      </c>
      <c r="F76" s="4574" t="str">
        <f t="shared" ref="F76:F80" si="3">E76</f>
        <v>По запросу</v>
      </c>
      <c r="G76" s="1854"/>
    </row>
    <row r="77" spans="1:7" ht="15" customHeight="1">
      <c r="A77" s="4860" t="s">
        <v>19336</v>
      </c>
      <c r="B77" s="4767">
        <v>800</v>
      </c>
      <c r="C77" s="4767">
        <v>40</v>
      </c>
      <c r="D77" s="4768" t="s">
        <v>19305</v>
      </c>
      <c r="E77" s="4772" t="s">
        <v>19315</v>
      </c>
      <c r="F77" s="4574" t="str">
        <f t="shared" si="3"/>
        <v>По запросу</v>
      </c>
      <c r="G77" s="1854"/>
    </row>
    <row r="78" spans="1:7" ht="15" customHeight="1">
      <c r="A78" s="4860" t="s">
        <v>19337</v>
      </c>
      <c r="B78" s="4767">
        <v>900</v>
      </c>
      <c r="C78" s="4767">
        <v>40</v>
      </c>
      <c r="D78" s="4768" t="s">
        <v>19305</v>
      </c>
      <c r="E78" s="4772" t="s">
        <v>19315</v>
      </c>
      <c r="F78" s="4574" t="str">
        <f t="shared" si="3"/>
        <v>По запросу</v>
      </c>
      <c r="G78" s="1854"/>
    </row>
    <row r="79" spans="1:7" ht="15" customHeight="1">
      <c r="A79" s="4860" t="s">
        <v>19338</v>
      </c>
      <c r="B79" s="4767">
        <v>1000</v>
      </c>
      <c r="C79" s="4767">
        <v>40</v>
      </c>
      <c r="D79" s="4768" t="s">
        <v>19305</v>
      </c>
      <c r="E79" s="4772" t="s">
        <v>19315</v>
      </c>
      <c r="F79" s="4574" t="str">
        <f t="shared" si="3"/>
        <v>По запросу</v>
      </c>
      <c r="G79" s="1854"/>
    </row>
    <row r="80" spans="1:7" ht="15" customHeight="1">
      <c r="A80" s="4860" t="s">
        <v>19339</v>
      </c>
      <c r="B80" s="4767">
        <v>1200</v>
      </c>
      <c r="C80" s="4767">
        <v>40</v>
      </c>
      <c r="D80" s="4768" t="s">
        <v>19305</v>
      </c>
      <c r="E80" s="4772" t="s">
        <v>19315</v>
      </c>
      <c r="F80" s="4574" t="str">
        <f t="shared" si="3"/>
        <v>По запросу</v>
      </c>
      <c r="G80" s="1854"/>
    </row>
    <row r="81" spans="1:7" ht="15" customHeight="1">
      <c r="A81" s="8885" t="s">
        <v>10302</v>
      </c>
      <c r="B81" s="8886"/>
      <c r="C81" s="8886"/>
      <c r="D81" s="8886"/>
      <c r="E81" s="8886"/>
      <c r="F81" s="8886"/>
      <c r="G81" s="806"/>
    </row>
    <row r="82" spans="1:7" ht="31.5" customHeight="1">
      <c r="A82" s="4873" t="s">
        <v>19299</v>
      </c>
      <c r="B82" s="4765" t="s">
        <v>19300</v>
      </c>
      <c r="C82" s="4766" t="s">
        <v>10296</v>
      </c>
      <c r="D82" s="4765" t="s">
        <v>19301</v>
      </c>
      <c r="E82" s="4873" t="s">
        <v>19302</v>
      </c>
      <c r="F82" s="4880" t="s">
        <v>59</v>
      </c>
      <c r="G82" s="567"/>
    </row>
    <row r="83" spans="1:7" ht="15" customHeight="1">
      <c r="A83" s="4860" t="s">
        <v>19340</v>
      </c>
      <c r="B83" s="4767">
        <v>15</v>
      </c>
      <c r="C83" s="4767">
        <v>40</v>
      </c>
      <c r="D83" s="4768" t="s">
        <v>19341</v>
      </c>
      <c r="E83" s="4771">
        <v>3606</v>
      </c>
      <c r="F83" s="4574">
        <f t="shared" ref="F83:F102" si="4">E83-E83*$B$3/100</f>
        <v>3606</v>
      </c>
      <c r="G83" s="1854"/>
    </row>
    <row r="84" spans="1:7" ht="15" customHeight="1">
      <c r="A84" s="4860" t="s">
        <v>19342</v>
      </c>
      <c r="B84" s="4767">
        <v>20</v>
      </c>
      <c r="C84" s="4767">
        <v>40</v>
      </c>
      <c r="D84" s="4768" t="s">
        <v>19341</v>
      </c>
      <c r="E84" s="4771">
        <v>4033.2</v>
      </c>
      <c r="F84" s="4574">
        <f t="shared" si="4"/>
        <v>4033.2</v>
      </c>
      <c r="G84" s="1854"/>
    </row>
    <row r="85" spans="1:7" ht="15" customHeight="1">
      <c r="A85" s="4860" t="s">
        <v>19343</v>
      </c>
      <c r="B85" s="4767">
        <v>25</v>
      </c>
      <c r="C85" s="4767">
        <v>40</v>
      </c>
      <c r="D85" s="4768" t="s">
        <v>19341</v>
      </c>
      <c r="E85" s="4771">
        <v>4386</v>
      </c>
      <c r="F85" s="4574">
        <f t="shared" si="4"/>
        <v>4386</v>
      </c>
      <c r="G85" s="1854"/>
    </row>
    <row r="86" spans="1:7" ht="15" customHeight="1">
      <c r="A86" s="4860" t="s">
        <v>19344</v>
      </c>
      <c r="B86" s="4767">
        <v>32</v>
      </c>
      <c r="C86" s="4767">
        <v>40</v>
      </c>
      <c r="D86" s="4768" t="s">
        <v>19341</v>
      </c>
      <c r="E86" s="4771">
        <v>4752</v>
      </c>
      <c r="F86" s="4574">
        <f t="shared" si="4"/>
        <v>4752</v>
      </c>
      <c r="G86" s="1854"/>
    </row>
    <row r="87" spans="1:7" ht="15" customHeight="1">
      <c r="A87" s="4860" t="s">
        <v>19345</v>
      </c>
      <c r="B87" s="4767">
        <v>40</v>
      </c>
      <c r="C87" s="4767">
        <v>40</v>
      </c>
      <c r="D87" s="4768" t="s">
        <v>19341</v>
      </c>
      <c r="E87" s="4771">
        <v>6565.2</v>
      </c>
      <c r="F87" s="4574">
        <f t="shared" si="4"/>
        <v>6565.2</v>
      </c>
      <c r="G87" s="1854"/>
    </row>
    <row r="88" spans="1:7" ht="15" customHeight="1">
      <c r="A88" s="4860" t="s">
        <v>19346</v>
      </c>
      <c r="B88" s="4767">
        <v>50</v>
      </c>
      <c r="C88" s="4767">
        <v>40</v>
      </c>
      <c r="D88" s="4768" t="s">
        <v>19341</v>
      </c>
      <c r="E88" s="4771">
        <v>6934.8</v>
      </c>
      <c r="F88" s="4574">
        <f t="shared" si="4"/>
        <v>6934.8</v>
      </c>
      <c r="G88" s="1854"/>
    </row>
    <row r="89" spans="1:7" ht="15" customHeight="1">
      <c r="A89" s="4860" t="s">
        <v>19347</v>
      </c>
      <c r="B89" s="4767">
        <v>65</v>
      </c>
      <c r="C89" s="4767">
        <v>25</v>
      </c>
      <c r="D89" s="4768" t="s">
        <v>19341</v>
      </c>
      <c r="E89" s="4771">
        <v>10789.199999999999</v>
      </c>
      <c r="F89" s="4574">
        <f t="shared" si="4"/>
        <v>10789.199999999999</v>
      </c>
      <c r="G89" s="1854"/>
    </row>
    <row r="90" spans="1:7" ht="15" customHeight="1">
      <c r="A90" s="4860" t="s">
        <v>19348</v>
      </c>
      <c r="B90" s="4767">
        <v>80</v>
      </c>
      <c r="C90" s="4767">
        <v>25</v>
      </c>
      <c r="D90" s="4768" t="s">
        <v>19341</v>
      </c>
      <c r="E90" s="4771">
        <v>13675.199999999999</v>
      </c>
      <c r="F90" s="4574">
        <f t="shared" si="4"/>
        <v>13675.199999999999</v>
      </c>
      <c r="G90" s="1854"/>
    </row>
    <row r="91" spans="1:7" ht="15" customHeight="1">
      <c r="A91" s="4860" t="s">
        <v>19349</v>
      </c>
      <c r="B91" s="4767">
        <v>100</v>
      </c>
      <c r="C91" s="4767">
        <v>25</v>
      </c>
      <c r="D91" s="4768" t="s">
        <v>19341</v>
      </c>
      <c r="E91" s="4771">
        <v>18931.2</v>
      </c>
      <c r="F91" s="4574">
        <f t="shared" si="4"/>
        <v>18931.2</v>
      </c>
      <c r="G91" s="1854"/>
    </row>
    <row r="92" spans="1:7" ht="15" customHeight="1">
      <c r="A92" s="8887" t="s">
        <v>10303</v>
      </c>
      <c r="B92" s="8887"/>
      <c r="C92" s="8887"/>
      <c r="D92" s="8887"/>
      <c r="E92" s="8887"/>
      <c r="F92" s="8885"/>
      <c r="G92" s="806"/>
    </row>
    <row r="93" spans="1:7" ht="30" customHeight="1">
      <c r="A93" s="4873" t="s">
        <v>19299</v>
      </c>
      <c r="B93" s="4765" t="s">
        <v>19300</v>
      </c>
      <c r="C93" s="4766" t="s">
        <v>10296</v>
      </c>
      <c r="D93" s="4765" t="s">
        <v>19301</v>
      </c>
      <c r="E93" s="4873" t="s">
        <v>19302</v>
      </c>
      <c r="F93" s="4880" t="s">
        <v>59</v>
      </c>
      <c r="G93" s="567"/>
    </row>
    <row r="94" spans="1:7" ht="15" customHeight="1">
      <c r="A94" s="4860" t="s">
        <v>19350</v>
      </c>
      <c r="B94" s="4767">
        <v>125</v>
      </c>
      <c r="C94" s="4767">
        <v>25</v>
      </c>
      <c r="D94" s="4768" t="s">
        <v>19341</v>
      </c>
      <c r="E94" s="4771">
        <v>30782.399999999998</v>
      </c>
      <c r="F94" s="4574">
        <f t="shared" si="4"/>
        <v>30782.399999999998</v>
      </c>
      <c r="G94" s="1854"/>
    </row>
    <row r="95" spans="1:7" ht="15" customHeight="1">
      <c r="A95" s="4860" t="s">
        <v>19351</v>
      </c>
      <c r="B95" s="4767">
        <v>150</v>
      </c>
      <c r="C95" s="4767">
        <v>25</v>
      </c>
      <c r="D95" s="4768" t="s">
        <v>19341</v>
      </c>
      <c r="E95" s="4771">
        <v>49891.199999999997</v>
      </c>
      <c r="F95" s="4574">
        <f t="shared" si="4"/>
        <v>49891.199999999997</v>
      </c>
      <c r="G95" s="1854"/>
    </row>
    <row r="96" spans="1:7" ht="15" customHeight="1">
      <c r="A96" s="8885" t="s">
        <v>10304</v>
      </c>
      <c r="B96" s="8886"/>
      <c r="C96" s="8886"/>
      <c r="D96" s="8886"/>
      <c r="E96" s="8886"/>
      <c r="F96" s="8886"/>
      <c r="G96" s="806"/>
    </row>
    <row r="97" spans="1:7" ht="27.75" customHeight="1">
      <c r="A97" s="4873" t="s">
        <v>19299</v>
      </c>
      <c r="B97" s="4765" t="s">
        <v>19300</v>
      </c>
      <c r="C97" s="4766" t="s">
        <v>10296</v>
      </c>
      <c r="D97" s="4765" t="s">
        <v>19301</v>
      </c>
      <c r="E97" s="4873" t="s">
        <v>19302</v>
      </c>
      <c r="F97" s="4880" t="s">
        <v>59</v>
      </c>
      <c r="G97" s="567"/>
    </row>
    <row r="98" spans="1:7" ht="15" customHeight="1">
      <c r="A98" s="4860" t="s">
        <v>19352</v>
      </c>
      <c r="B98" s="4767">
        <v>200</v>
      </c>
      <c r="C98" s="4767">
        <v>25</v>
      </c>
      <c r="D98" s="4768" t="s">
        <v>19341</v>
      </c>
      <c r="E98" s="4771">
        <v>90607.2</v>
      </c>
      <c r="F98" s="4574">
        <f t="shared" si="4"/>
        <v>90607.2</v>
      </c>
      <c r="G98" s="1854"/>
    </row>
    <row r="99" spans="1:7" ht="15" customHeight="1">
      <c r="A99" s="4861" t="s">
        <v>19353</v>
      </c>
      <c r="B99" s="4767">
        <v>250</v>
      </c>
      <c r="C99" s="4767">
        <v>25</v>
      </c>
      <c r="D99" s="4768" t="s">
        <v>19341</v>
      </c>
      <c r="E99" s="4771">
        <v>183468</v>
      </c>
      <c r="F99" s="4574">
        <f t="shared" si="4"/>
        <v>183468</v>
      </c>
      <c r="G99" s="1854"/>
    </row>
    <row r="100" spans="1:7" ht="15" customHeight="1">
      <c r="A100" s="8887" t="s">
        <v>10305</v>
      </c>
      <c r="B100" s="8887"/>
      <c r="C100" s="8887"/>
      <c r="D100" s="8887"/>
      <c r="E100" s="8887"/>
      <c r="F100" s="8885"/>
      <c r="G100" s="806"/>
    </row>
    <row r="101" spans="1:7" ht="31.5" customHeight="1">
      <c r="A101" s="4873" t="s">
        <v>19299</v>
      </c>
      <c r="B101" s="4765" t="s">
        <v>19300</v>
      </c>
      <c r="C101" s="4766" t="s">
        <v>10296</v>
      </c>
      <c r="D101" s="4765" t="s">
        <v>19301</v>
      </c>
      <c r="E101" s="4873" t="s">
        <v>19302</v>
      </c>
      <c r="F101" s="4880" t="s">
        <v>59</v>
      </c>
      <c r="G101" s="567"/>
    </row>
    <row r="102" spans="1:7" ht="15" customHeight="1">
      <c r="A102" s="4862" t="s">
        <v>13635</v>
      </c>
      <c r="B102" s="4767">
        <v>15</v>
      </c>
      <c r="C102" s="4767">
        <v>40</v>
      </c>
      <c r="D102" s="4768" t="s">
        <v>19354</v>
      </c>
      <c r="E102" s="4771">
        <v>4965.5999999999995</v>
      </c>
      <c r="F102" s="4574">
        <f t="shared" si="4"/>
        <v>4965.5999999999995</v>
      </c>
      <c r="G102" s="1854"/>
    </row>
    <row r="103" spans="1:7" ht="15" customHeight="1">
      <c r="A103" s="4860" t="s">
        <v>13636</v>
      </c>
      <c r="B103" s="4767">
        <v>20</v>
      </c>
      <c r="C103" s="4767">
        <v>40</v>
      </c>
      <c r="D103" s="4768" t="s">
        <v>19354</v>
      </c>
      <c r="E103" s="4771">
        <v>5450.4</v>
      </c>
      <c r="F103" s="4574">
        <f>E103-E103*$B$3/100</f>
        <v>5450.4</v>
      </c>
      <c r="G103" s="1854"/>
    </row>
    <row r="104" spans="1:7" ht="15" customHeight="1">
      <c r="A104" s="4860" t="s">
        <v>13637</v>
      </c>
      <c r="B104" s="4767">
        <v>25</v>
      </c>
      <c r="C104" s="4767">
        <v>40</v>
      </c>
      <c r="D104" s="4768" t="s">
        <v>19354</v>
      </c>
      <c r="E104" s="4771">
        <v>5730</v>
      </c>
      <c r="F104" s="4574">
        <f t="shared" ref="F104:F123" si="5">E104-E104*$B$3/100</f>
        <v>5730</v>
      </c>
      <c r="G104" s="1854"/>
    </row>
    <row r="105" spans="1:7" ht="15" customHeight="1">
      <c r="A105" s="4860" t="s">
        <v>13638</v>
      </c>
      <c r="B105" s="4767">
        <v>32</v>
      </c>
      <c r="C105" s="4767">
        <v>40</v>
      </c>
      <c r="D105" s="4768" t="s">
        <v>19354</v>
      </c>
      <c r="E105" s="4771">
        <v>6243.5999999999995</v>
      </c>
      <c r="F105" s="4574">
        <f t="shared" si="5"/>
        <v>6243.5999999999995</v>
      </c>
      <c r="G105" s="1854"/>
    </row>
    <row r="106" spans="1:7" ht="15" customHeight="1">
      <c r="A106" s="4860" t="s">
        <v>13639</v>
      </c>
      <c r="B106" s="4767">
        <v>40</v>
      </c>
      <c r="C106" s="4767">
        <v>40</v>
      </c>
      <c r="D106" s="4768" t="s">
        <v>19354</v>
      </c>
      <c r="E106" s="4771">
        <v>8733.6</v>
      </c>
      <c r="F106" s="4574">
        <f t="shared" si="5"/>
        <v>8733.6</v>
      </c>
      <c r="G106" s="1854"/>
    </row>
    <row r="107" spans="1:7" ht="15" customHeight="1">
      <c r="A107" s="4860" t="s">
        <v>13640</v>
      </c>
      <c r="B107" s="4767">
        <v>50</v>
      </c>
      <c r="C107" s="4767">
        <v>40</v>
      </c>
      <c r="D107" s="4768" t="s">
        <v>19354</v>
      </c>
      <c r="E107" s="4771">
        <v>9201.6</v>
      </c>
      <c r="F107" s="4574">
        <f t="shared" si="5"/>
        <v>9201.6</v>
      </c>
      <c r="G107" s="1854"/>
    </row>
    <row r="108" spans="1:7" ht="15" customHeight="1">
      <c r="A108" s="4860" t="s">
        <v>13641</v>
      </c>
      <c r="B108" s="4767">
        <v>65</v>
      </c>
      <c r="C108" s="4767">
        <v>16</v>
      </c>
      <c r="D108" s="4768" t="s">
        <v>19354</v>
      </c>
      <c r="E108" s="4771">
        <v>12019.199999999999</v>
      </c>
      <c r="F108" s="4574">
        <f t="shared" si="5"/>
        <v>12019.199999999999</v>
      </c>
      <c r="G108" s="1854"/>
    </row>
    <row r="109" spans="1:7" ht="15" customHeight="1">
      <c r="A109" s="4860" t="s">
        <v>13642</v>
      </c>
      <c r="B109" s="4767">
        <v>80</v>
      </c>
      <c r="C109" s="4767">
        <v>16</v>
      </c>
      <c r="D109" s="4768" t="s">
        <v>19354</v>
      </c>
      <c r="E109" s="4771">
        <v>14480.4</v>
      </c>
      <c r="F109" s="4574">
        <f t="shared" si="5"/>
        <v>14480.4</v>
      </c>
      <c r="G109" s="1854"/>
    </row>
    <row r="110" spans="1:7" ht="15" customHeight="1">
      <c r="A110" s="4860" t="s">
        <v>13643</v>
      </c>
      <c r="B110" s="4767">
        <v>100</v>
      </c>
      <c r="C110" s="4767">
        <v>16</v>
      </c>
      <c r="D110" s="4768" t="s">
        <v>19354</v>
      </c>
      <c r="E110" s="4771">
        <v>21768</v>
      </c>
      <c r="F110" s="4574">
        <f t="shared" si="5"/>
        <v>21768</v>
      </c>
      <c r="G110" s="1854"/>
    </row>
    <row r="111" spans="1:7" ht="15" customHeight="1">
      <c r="A111" s="4860" t="s">
        <v>13644</v>
      </c>
      <c r="B111" s="4767">
        <v>65</v>
      </c>
      <c r="C111" s="4767">
        <v>25</v>
      </c>
      <c r="D111" s="4768" t="s">
        <v>19354</v>
      </c>
      <c r="E111" s="4771">
        <v>12987.6</v>
      </c>
      <c r="F111" s="4574">
        <f t="shared" si="5"/>
        <v>12987.6</v>
      </c>
      <c r="G111" s="1854"/>
    </row>
    <row r="112" spans="1:7" ht="15" customHeight="1">
      <c r="A112" s="4860" t="s">
        <v>13645</v>
      </c>
      <c r="B112" s="4767">
        <v>80</v>
      </c>
      <c r="C112" s="4767">
        <v>25</v>
      </c>
      <c r="D112" s="4768" t="s">
        <v>19354</v>
      </c>
      <c r="E112" s="4771">
        <v>15632.4</v>
      </c>
      <c r="F112" s="4574">
        <f t="shared" si="5"/>
        <v>15632.4</v>
      </c>
      <c r="G112" s="1854"/>
    </row>
    <row r="113" spans="1:7" ht="15" customHeight="1">
      <c r="A113" s="4860" t="s">
        <v>13646</v>
      </c>
      <c r="B113" s="4767">
        <v>100</v>
      </c>
      <c r="C113" s="4767">
        <v>25</v>
      </c>
      <c r="D113" s="4768" t="s">
        <v>19354</v>
      </c>
      <c r="E113" s="4771">
        <v>23496</v>
      </c>
      <c r="F113" s="4574">
        <f t="shared" si="5"/>
        <v>23496</v>
      </c>
      <c r="G113" s="1854"/>
    </row>
    <row r="114" spans="1:7" ht="15" customHeight="1">
      <c r="A114" s="8885" t="s">
        <v>10306</v>
      </c>
      <c r="B114" s="8886"/>
      <c r="C114" s="8886"/>
      <c r="D114" s="8886"/>
      <c r="E114" s="8886"/>
      <c r="F114" s="8886"/>
      <c r="G114" s="806"/>
    </row>
    <row r="115" spans="1:7" ht="35.25" customHeight="1">
      <c r="A115" s="4873" t="s">
        <v>19299</v>
      </c>
      <c r="B115" s="4765" t="s">
        <v>19300</v>
      </c>
      <c r="C115" s="4766" t="s">
        <v>10296</v>
      </c>
      <c r="D115" s="4765" t="s">
        <v>19301</v>
      </c>
      <c r="E115" s="4873" t="s">
        <v>19302</v>
      </c>
      <c r="F115" s="4880" t="s">
        <v>59</v>
      </c>
      <c r="G115" s="567"/>
    </row>
    <row r="116" spans="1:7" ht="15" customHeight="1">
      <c r="A116" s="4860" t="s">
        <v>13647</v>
      </c>
      <c r="B116" s="4767">
        <v>125</v>
      </c>
      <c r="C116" s="4767">
        <v>16</v>
      </c>
      <c r="D116" s="4768" t="s">
        <v>10307</v>
      </c>
      <c r="E116" s="4771">
        <v>34876.799999999996</v>
      </c>
      <c r="F116" s="4574">
        <f t="shared" si="5"/>
        <v>34876.799999999996</v>
      </c>
      <c r="G116" s="1854"/>
    </row>
    <row r="117" spans="1:7" ht="15" customHeight="1">
      <c r="A117" s="4860" t="s">
        <v>13648</v>
      </c>
      <c r="B117" s="4767">
        <v>150</v>
      </c>
      <c r="C117" s="4767">
        <v>16</v>
      </c>
      <c r="D117" s="4768" t="s">
        <v>10307</v>
      </c>
      <c r="E117" s="4771">
        <v>58810.799999999996</v>
      </c>
      <c r="F117" s="4574">
        <f t="shared" si="5"/>
        <v>58810.799999999996</v>
      </c>
      <c r="G117" s="1854"/>
    </row>
    <row r="118" spans="1:7" ht="15" customHeight="1">
      <c r="A118" s="4860" t="s">
        <v>19355</v>
      </c>
      <c r="B118" s="4767">
        <v>125</v>
      </c>
      <c r="C118" s="4767">
        <v>25</v>
      </c>
      <c r="D118" s="4768" t="s">
        <v>10307</v>
      </c>
      <c r="E118" s="4771">
        <v>36918</v>
      </c>
      <c r="F118" s="4574">
        <f t="shared" si="5"/>
        <v>36918</v>
      </c>
      <c r="G118" s="1854"/>
    </row>
    <row r="119" spans="1:7" ht="15" customHeight="1">
      <c r="A119" s="4860" t="s">
        <v>19356</v>
      </c>
      <c r="B119" s="4767">
        <v>150</v>
      </c>
      <c r="C119" s="4767">
        <v>25</v>
      </c>
      <c r="D119" s="4768" t="s">
        <v>10307</v>
      </c>
      <c r="E119" s="4771">
        <v>62005.2</v>
      </c>
      <c r="F119" s="4574">
        <f t="shared" si="5"/>
        <v>62005.2</v>
      </c>
      <c r="G119" s="1854"/>
    </row>
    <row r="120" spans="1:7" ht="15" customHeight="1">
      <c r="A120" s="8885" t="s">
        <v>10308</v>
      </c>
      <c r="B120" s="8886"/>
      <c r="C120" s="8886"/>
      <c r="D120" s="8886"/>
      <c r="E120" s="8886"/>
      <c r="F120" s="8886"/>
      <c r="G120" s="806"/>
    </row>
    <row r="121" spans="1:7" ht="32.25" customHeight="1">
      <c r="A121" s="4873" t="s">
        <v>19299</v>
      </c>
      <c r="B121" s="4765" t="s">
        <v>19300</v>
      </c>
      <c r="C121" s="4766" t="s">
        <v>10296</v>
      </c>
      <c r="D121" s="4765" t="s">
        <v>19301</v>
      </c>
      <c r="E121" s="4873" t="s">
        <v>19302</v>
      </c>
      <c r="F121" s="4880" t="s">
        <v>59</v>
      </c>
      <c r="G121" s="567"/>
    </row>
    <row r="122" spans="1:7" ht="15" customHeight="1">
      <c r="A122" s="4860" t="s">
        <v>19357</v>
      </c>
      <c r="B122" s="4767">
        <v>200</v>
      </c>
      <c r="C122" s="4767">
        <v>16</v>
      </c>
      <c r="D122" s="4768" t="s">
        <v>19354</v>
      </c>
      <c r="E122" s="4771">
        <v>96009.599999999991</v>
      </c>
      <c r="F122" s="4574">
        <f t="shared" si="5"/>
        <v>96009.599999999991</v>
      </c>
      <c r="G122" s="1854"/>
    </row>
    <row r="123" spans="1:7" ht="15" customHeight="1">
      <c r="A123" s="4860" t="s">
        <v>19358</v>
      </c>
      <c r="B123" s="4767">
        <v>250</v>
      </c>
      <c r="C123" s="4767">
        <v>16</v>
      </c>
      <c r="D123" s="4768" t="s">
        <v>19354</v>
      </c>
      <c r="E123" s="4771">
        <v>216889.19999999998</v>
      </c>
      <c r="F123" s="4574">
        <f t="shared" si="5"/>
        <v>216889.19999999998</v>
      </c>
      <c r="G123" s="1854"/>
    </row>
    <row r="124" spans="1:7" ht="15" customHeight="1">
      <c r="A124" s="4860" t="s">
        <v>19359</v>
      </c>
      <c r="B124" s="4767">
        <v>300</v>
      </c>
      <c r="C124" s="4767">
        <v>16</v>
      </c>
      <c r="D124" s="4768" t="s">
        <v>19354</v>
      </c>
      <c r="E124" s="4771">
        <v>405795.6</v>
      </c>
      <c r="F124" s="4574">
        <f>E124-E124*$B$3/100</f>
        <v>405795.6</v>
      </c>
      <c r="G124" s="1854"/>
    </row>
    <row r="125" spans="1:7" ht="15" customHeight="1">
      <c r="A125" s="4860" t="s">
        <v>19360</v>
      </c>
      <c r="B125" s="4767">
        <v>350</v>
      </c>
      <c r="C125" s="4767">
        <v>16</v>
      </c>
      <c r="D125" s="4768" t="s">
        <v>19354</v>
      </c>
      <c r="E125" s="4771">
        <v>689403.6</v>
      </c>
      <c r="F125" s="4574">
        <f t="shared" ref="F125:F147" si="6">E125-E125*$B$3/100</f>
        <v>689403.6</v>
      </c>
      <c r="G125" s="1854"/>
    </row>
    <row r="126" spans="1:7" ht="15" customHeight="1">
      <c r="A126" s="4860" t="s">
        <v>19361</v>
      </c>
      <c r="B126" s="4767">
        <v>400</v>
      </c>
      <c r="C126" s="4767">
        <v>16</v>
      </c>
      <c r="D126" s="4768" t="s">
        <v>19354</v>
      </c>
      <c r="E126" s="4771">
        <v>1024952.3999999999</v>
      </c>
      <c r="F126" s="4574">
        <f t="shared" si="6"/>
        <v>1024952.3999999999</v>
      </c>
      <c r="G126" s="1854"/>
    </row>
    <row r="127" spans="1:7" ht="15" customHeight="1">
      <c r="A127" s="4860" t="s">
        <v>19362</v>
      </c>
      <c r="B127" s="4767">
        <v>500</v>
      </c>
      <c r="C127" s="4767">
        <v>16</v>
      </c>
      <c r="D127" s="4768" t="s">
        <v>19354</v>
      </c>
      <c r="E127" s="4771">
        <v>1987093.2</v>
      </c>
      <c r="F127" s="4574">
        <f t="shared" si="6"/>
        <v>1987093.2</v>
      </c>
      <c r="G127" s="1854"/>
    </row>
    <row r="128" spans="1:7" ht="15" customHeight="1">
      <c r="A128" s="4860" t="s">
        <v>19363</v>
      </c>
      <c r="B128" s="4767">
        <v>200</v>
      </c>
      <c r="C128" s="4767">
        <v>25</v>
      </c>
      <c r="D128" s="4768" t="s">
        <v>19354</v>
      </c>
      <c r="E128" s="4771">
        <v>99967.2</v>
      </c>
      <c r="F128" s="4574">
        <f t="shared" si="6"/>
        <v>99967.2</v>
      </c>
      <c r="G128" s="1854"/>
    </row>
    <row r="129" spans="1:7" ht="15" customHeight="1">
      <c r="A129" s="4860" t="s">
        <v>19364</v>
      </c>
      <c r="B129" s="4767">
        <v>250</v>
      </c>
      <c r="C129" s="4767">
        <v>25</v>
      </c>
      <c r="D129" s="4768" t="s">
        <v>19354</v>
      </c>
      <c r="E129" s="4771">
        <v>234325.19999999998</v>
      </c>
      <c r="F129" s="4574">
        <f t="shared" si="6"/>
        <v>234325.19999999998</v>
      </c>
      <c r="G129" s="1854"/>
    </row>
    <row r="130" spans="1:7" ht="15" customHeight="1">
      <c r="A130" s="4860" t="s">
        <v>19365</v>
      </c>
      <c r="B130" s="4767">
        <v>300</v>
      </c>
      <c r="C130" s="4767">
        <v>25</v>
      </c>
      <c r="D130" s="4768" t="s">
        <v>19354</v>
      </c>
      <c r="E130" s="4771">
        <v>438424.8</v>
      </c>
      <c r="F130" s="4574">
        <f t="shared" si="6"/>
        <v>438424.8</v>
      </c>
      <c r="G130" s="1854"/>
    </row>
    <row r="131" spans="1:7" ht="15" customHeight="1">
      <c r="A131" s="4860" t="s">
        <v>19366</v>
      </c>
      <c r="B131" s="4767">
        <v>350</v>
      </c>
      <c r="C131" s="4767">
        <v>25</v>
      </c>
      <c r="D131" s="4768" t="s">
        <v>19354</v>
      </c>
      <c r="E131" s="4771">
        <v>698504.4</v>
      </c>
      <c r="F131" s="4574">
        <f t="shared" si="6"/>
        <v>698504.4</v>
      </c>
      <c r="G131" s="1854"/>
    </row>
    <row r="132" spans="1:7" ht="15" customHeight="1">
      <c r="A132" s="4860" t="s">
        <v>19367</v>
      </c>
      <c r="B132" s="4767">
        <v>400</v>
      </c>
      <c r="C132" s="4767">
        <v>25</v>
      </c>
      <c r="D132" s="4768" t="s">
        <v>19354</v>
      </c>
      <c r="E132" s="4771">
        <v>1148332.8</v>
      </c>
      <c r="F132" s="4574">
        <f t="shared" si="6"/>
        <v>1148332.8</v>
      </c>
      <c r="G132" s="1854"/>
    </row>
    <row r="133" spans="1:7" ht="15" customHeight="1">
      <c r="A133" s="4860" t="s">
        <v>19368</v>
      </c>
      <c r="B133" s="4767">
        <v>500</v>
      </c>
      <c r="C133" s="4767">
        <v>25</v>
      </c>
      <c r="D133" s="4768" t="s">
        <v>19354</v>
      </c>
      <c r="E133" s="4771">
        <v>2098141.1999999997</v>
      </c>
      <c r="F133" s="4574">
        <f t="shared" si="6"/>
        <v>2098141.1999999997</v>
      </c>
      <c r="G133" s="1854"/>
    </row>
    <row r="134" spans="1:7" ht="15" customHeight="1">
      <c r="A134" s="8887" t="s">
        <v>10309</v>
      </c>
      <c r="B134" s="8887"/>
      <c r="C134" s="8887"/>
      <c r="D134" s="8887"/>
      <c r="E134" s="8887"/>
      <c r="F134" s="8885"/>
      <c r="G134" s="806"/>
    </row>
    <row r="135" spans="1:7" ht="30.75" customHeight="1">
      <c r="A135" s="4873" t="s">
        <v>19299</v>
      </c>
      <c r="B135" s="4765" t="s">
        <v>19300</v>
      </c>
      <c r="C135" s="4766" t="s">
        <v>10296</v>
      </c>
      <c r="D135" s="4765" t="s">
        <v>19301</v>
      </c>
      <c r="E135" s="4873" t="s">
        <v>19302</v>
      </c>
      <c r="F135" s="4880" t="s">
        <v>59</v>
      </c>
      <c r="G135" s="567"/>
    </row>
    <row r="136" spans="1:7" ht="15" customHeight="1">
      <c r="A136" s="4860" t="s">
        <v>19369</v>
      </c>
      <c r="B136" s="4767">
        <v>125</v>
      </c>
      <c r="C136" s="4767">
        <v>16</v>
      </c>
      <c r="D136" s="4768" t="s">
        <v>19354</v>
      </c>
      <c r="E136" s="4771">
        <v>41638.799999999996</v>
      </c>
      <c r="F136" s="4574">
        <f t="shared" si="6"/>
        <v>41638.799999999996</v>
      </c>
      <c r="G136" s="1854"/>
    </row>
    <row r="137" spans="1:7" ht="15" customHeight="1">
      <c r="A137" s="4860" t="s">
        <v>19370</v>
      </c>
      <c r="B137" s="4767">
        <v>150</v>
      </c>
      <c r="C137" s="4767">
        <v>16</v>
      </c>
      <c r="D137" s="4768" t="s">
        <v>19354</v>
      </c>
      <c r="E137" s="4771">
        <v>69379.199999999997</v>
      </c>
      <c r="F137" s="4574">
        <f t="shared" si="6"/>
        <v>69379.199999999997</v>
      </c>
      <c r="G137" s="1854"/>
    </row>
    <row r="138" spans="1:7" ht="15" customHeight="1">
      <c r="A138" s="4860" t="s">
        <v>19371</v>
      </c>
      <c r="B138" s="4767">
        <v>200</v>
      </c>
      <c r="C138" s="4767">
        <v>16</v>
      </c>
      <c r="D138" s="4768" t="s">
        <v>19354</v>
      </c>
      <c r="E138" s="4771">
        <v>112178.4</v>
      </c>
      <c r="F138" s="4574">
        <f t="shared" si="6"/>
        <v>112178.4</v>
      </c>
      <c r="G138" s="1854"/>
    </row>
    <row r="139" spans="1:7" ht="15" customHeight="1">
      <c r="A139" s="4860" t="s">
        <v>19372</v>
      </c>
      <c r="B139" s="4767">
        <v>250</v>
      </c>
      <c r="C139" s="4767">
        <v>16</v>
      </c>
      <c r="D139" s="4768" t="s">
        <v>19354</v>
      </c>
      <c r="E139" s="4771">
        <v>238390.8</v>
      </c>
      <c r="F139" s="4574">
        <f t="shared" si="6"/>
        <v>238390.8</v>
      </c>
      <c r="G139" s="1854"/>
    </row>
    <row r="140" spans="1:7" ht="15" customHeight="1">
      <c r="A140" s="4860" t="s">
        <v>19373</v>
      </c>
      <c r="B140" s="4767">
        <v>300</v>
      </c>
      <c r="C140" s="4767">
        <v>16</v>
      </c>
      <c r="D140" s="4768" t="s">
        <v>19354</v>
      </c>
      <c r="E140" s="4771">
        <v>445758</v>
      </c>
      <c r="F140" s="4574">
        <f t="shared" si="6"/>
        <v>445758</v>
      </c>
      <c r="G140" s="1854"/>
    </row>
    <row r="141" spans="1:7" ht="15" customHeight="1">
      <c r="A141" s="4860" t="s">
        <v>19374</v>
      </c>
      <c r="B141" s="4767">
        <v>350</v>
      </c>
      <c r="C141" s="4767">
        <v>16</v>
      </c>
      <c r="D141" s="4768" t="s">
        <v>19354</v>
      </c>
      <c r="E141" s="4771">
        <v>729366</v>
      </c>
      <c r="F141" s="4574">
        <f t="shared" si="6"/>
        <v>729366</v>
      </c>
      <c r="G141" s="1854"/>
    </row>
    <row r="142" spans="1:7" ht="15" customHeight="1">
      <c r="A142" s="4860" t="s">
        <v>19375</v>
      </c>
      <c r="B142" s="4767">
        <v>400</v>
      </c>
      <c r="C142" s="4767">
        <v>16</v>
      </c>
      <c r="D142" s="4768" t="s">
        <v>19354</v>
      </c>
      <c r="E142" s="4771">
        <v>1087920</v>
      </c>
      <c r="F142" s="4574">
        <f t="shared" si="6"/>
        <v>1087920</v>
      </c>
      <c r="G142" s="1854"/>
    </row>
    <row r="143" spans="1:7" ht="15" customHeight="1">
      <c r="A143" s="4860" t="s">
        <v>19376</v>
      </c>
      <c r="B143" s="4767">
        <v>500</v>
      </c>
      <c r="C143" s="4767">
        <v>16</v>
      </c>
      <c r="D143" s="4768" t="s">
        <v>10307</v>
      </c>
      <c r="E143" s="4771">
        <v>2168263.1999999997</v>
      </c>
      <c r="F143" s="4574">
        <f t="shared" si="6"/>
        <v>2168263.1999999997</v>
      </c>
      <c r="G143" s="1854"/>
    </row>
    <row r="144" spans="1:7" ht="15" customHeight="1">
      <c r="A144" s="4860" t="s">
        <v>19377</v>
      </c>
      <c r="B144" s="4767">
        <v>600</v>
      </c>
      <c r="C144" s="4767">
        <v>16</v>
      </c>
      <c r="D144" s="4768" t="s">
        <v>10307</v>
      </c>
      <c r="E144" s="4772" t="s">
        <v>19315</v>
      </c>
      <c r="F144" s="4574" t="str">
        <f>E144</f>
        <v>По запросу</v>
      </c>
      <c r="G144" s="1854"/>
    </row>
    <row r="145" spans="1:7" ht="15" customHeight="1">
      <c r="A145" s="4860" t="s">
        <v>19378</v>
      </c>
      <c r="B145" s="4767">
        <v>700</v>
      </c>
      <c r="C145" s="4767">
        <v>16</v>
      </c>
      <c r="D145" s="4768" t="s">
        <v>10307</v>
      </c>
      <c r="E145" s="4772" t="s">
        <v>19315</v>
      </c>
      <c r="F145" s="4574" t="str">
        <f>E145</f>
        <v>По запросу</v>
      </c>
      <c r="G145" s="1854"/>
    </row>
    <row r="146" spans="1:7" ht="15" customHeight="1">
      <c r="A146" s="4860" t="s">
        <v>19379</v>
      </c>
      <c r="B146" s="4767">
        <v>125</v>
      </c>
      <c r="C146" s="4767">
        <v>25</v>
      </c>
      <c r="D146" s="4768" t="s">
        <v>19354</v>
      </c>
      <c r="E146" s="4771">
        <v>43678.799999999996</v>
      </c>
      <c r="F146" s="4574">
        <f t="shared" si="6"/>
        <v>43678.799999999996</v>
      </c>
      <c r="G146" s="1854"/>
    </row>
    <row r="147" spans="1:7" ht="15" customHeight="1">
      <c r="A147" s="4860" t="s">
        <v>19380</v>
      </c>
      <c r="B147" s="4767">
        <v>150</v>
      </c>
      <c r="C147" s="4767">
        <v>25</v>
      </c>
      <c r="D147" s="4768" t="s">
        <v>19354</v>
      </c>
      <c r="E147" s="4771">
        <v>72568.800000000003</v>
      </c>
      <c r="F147" s="4574">
        <f t="shared" si="6"/>
        <v>72568.800000000003</v>
      </c>
      <c r="G147" s="1854"/>
    </row>
    <row r="148" spans="1:7" ht="15" customHeight="1">
      <c r="A148" s="4860" t="s">
        <v>19381</v>
      </c>
      <c r="B148" s="4767">
        <v>200</v>
      </c>
      <c r="C148" s="4767">
        <v>25</v>
      </c>
      <c r="D148" s="4768" t="s">
        <v>19354</v>
      </c>
      <c r="E148" s="4771">
        <v>116136</v>
      </c>
      <c r="F148" s="4574">
        <f>E148-E148*$B$3/100</f>
        <v>116136</v>
      </c>
      <c r="G148" s="1854"/>
    </row>
    <row r="149" spans="1:7" ht="15" customHeight="1">
      <c r="A149" s="4860" t="s">
        <v>19382</v>
      </c>
      <c r="B149" s="4767">
        <v>250</v>
      </c>
      <c r="C149" s="4767">
        <v>25</v>
      </c>
      <c r="D149" s="4768" t="s">
        <v>19354</v>
      </c>
      <c r="E149" s="4771">
        <v>255826.8</v>
      </c>
      <c r="F149" s="4574">
        <f t="shared" ref="F149:F171" si="7">E149-E149*$B$3/100</f>
        <v>255826.8</v>
      </c>
      <c r="G149" s="1854"/>
    </row>
    <row r="150" spans="1:7" ht="15" customHeight="1">
      <c r="A150" s="4860" t="s">
        <v>19383</v>
      </c>
      <c r="B150" s="4767">
        <v>300</v>
      </c>
      <c r="C150" s="4767">
        <v>25</v>
      </c>
      <c r="D150" s="4768" t="s">
        <v>19354</v>
      </c>
      <c r="E150" s="4771">
        <v>478387.19999999995</v>
      </c>
      <c r="F150" s="4574">
        <f t="shared" si="7"/>
        <v>478387.19999999995</v>
      </c>
      <c r="G150" s="1854"/>
    </row>
    <row r="151" spans="1:7" ht="15" customHeight="1">
      <c r="A151" s="4860" t="s">
        <v>19384</v>
      </c>
      <c r="B151" s="4767">
        <v>350</v>
      </c>
      <c r="C151" s="4767">
        <v>25</v>
      </c>
      <c r="D151" s="4768" t="s">
        <v>19354</v>
      </c>
      <c r="E151" s="4771">
        <v>738466.79999999993</v>
      </c>
      <c r="F151" s="4574">
        <f t="shared" si="7"/>
        <v>738466.79999999993</v>
      </c>
      <c r="G151" s="1854"/>
    </row>
    <row r="152" spans="1:7" ht="15" customHeight="1">
      <c r="A152" s="4860" t="s">
        <v>19385</v>
      </c>
      <c r="B152" s="4767">
        <v>400</v>
      </c>
      <c r="C152" s="4767">
        <v>25</v>
      </c>
      <c r="D152" s="4768" t="s">
        <v>19354</v>
      </c>
      <c r="E152" s="4771">
        <v>1211300.3999999999</v>
      </c>
      <c r="F152" s="4574">
        <f t="shared" si="7"/>
        <v>1211300.3999999999</v>
      </c>
      <c r="G152" s="1854"/>
    </row>
    <row r="153" spans="1:7" ht="15" customHeight="1">
      <c r="A153" s="4860" t="s">
        <v>19386</v>
      </c>
      <c r="B153" s="4767">
        <v>500</v>
      </c>
      <c r="C153" s="4767">
        <v>25</v>
      </c>
      <c r="D153" s="4768" t="s">
        <v>19354</v>
      </c>
      <c r="E153" s="4771">
        <v>2279311.1999999997</v>
      </c>
      <c r="F153" s="4574">
        <f t="shared" si="7"/>
        <v>2279311.1999999997</v>
      </c>
      <c r="G153" s="1854"/>
    </row>
    <row r="154" spans="1:7" ht="15" customHeight="1">
      <c r="A154" s="4860" t="s">
        <v>19387</v>
      </c>
      <c r="B154" s="4767">
        <v>600</v>
      </c>
      <c r="C154" s="4767">
        <v>25</v>
      </c>
      <c r="D154" s="4768" t="s">
        <v>10307</v>
      </c>
      <c r="E154" s="4772" t="s">
        <v>19315</v>
      </c>
      <c r="F154" s="4574" t="str">
        <f>E154</f>
        <v>По запросу</v>
      </c>
      <c r="G154" s="1854"/>
    </row>
    <row r="155" spans="1:7" ht="15" customHeight="1">
      <c r="A155" s="4860" t="s">
        <v>19388</v>
      </c>
      <c r="B155" s="4767">
        <v>700</v>
      </c>
      <c r="C155" s="4767">
        <v>25</v>
      </c>
      <c r="D155" s="4768" t="s">
        <v>10307</v>
      </c>
      <c r="E155" s="4772" t="s">
        <v>19315</v>
      </c>
      <c r="F155" s="4574" t="str">
        <f>E155</f>
        <v>По запросу</v>
      </c>
      <c r="G155" s="1854"/>
    </row>
    <row r="156" spans="1:7" ht="15" customHeight="1">
      <c r="A156" s="8887" t="s">
        <v>10310</v>
      </c>
      <c r="B156" s="8887"/>
      <c r="C156" s="8887"/>
      <c r="D156" s="8887"/>
      <c r="E156" s="8887"/>
      <c r="F156" s="8885"/>
      <c r="G156" s="806"/>
    </row>
    <row r="157" spans="1:7" ht="28.7">
      <c r="A157" s="4874" t="s">
        <v>19299</v>
      </c>
      <c r="B157" s="4773" t="s">
        <v>19300</v>
      </c>
      <c r="C157" s="4774" t="s">
        <v>10296</v>
      </c>
      <c r="D157" s="4773" t="s">
        <v>19301</v>
      </c>
      <c r="E157" s="4873" t="s">
        <v>19302</v>
      </c>
      <c r="F157" s="4880" t="s">
        <v>59</v>
      </c>
      <c r="G157" s="567"/>
    </row>
    <row r="158" spans="1:7" ht="15" customHeight="1">
      <c r="A158" s="4860" t="s">
        <v>19389</v>
      </c>
      <c r="B158" s="4767">
        <v>10</v>
      </c>
      <c r="C158" s="4767">
        <v>40</v>
      </c>
      <c r="D158" s="4768" t="s">
        <v>19390</v>
      </c>
      <c r="E158" s="4771">
        <v>3381.6</v>
      </c>
      <c r="F158" s="4574">
        <f t="shared" si="7"/>
        <v>3381.6</v>
      </c>
      <c r="G158" s="1854"/>
    </row>
    <row r="159" spans="1:7" ht="15" customHeight="1">
      <c r="A159" s="4860" t="s">
        <v>19391</v>
      </c>
      <c r="B159" s="4767">
        <v>15</v>
      </c>
      <c r="C159" s="4767">
        <v>40</v>
      </c>
      <c r="D159" s="4768" t="s">
        <v>19390</v>
      </c>
      <c r="E159" s="4771">
        <v>3423.6</v>
      </c>
      <c r="F159" s="4574">
        <f t="shared" si="7"/>
        <v>3423.6</v>
      </c>
      <c r="G159" s="1854"/>
    </row>
    <row r="160" spans="1:7" ht="15" customHeight="1">
      <c r="A160" s="4860" t="s">
        <v>19392</v>
      </c>
      <c r="B160" s="4767">
        <v>20</v>
      </c>
      <c r="C160" s="4767">
        <v>40</v>
      </c>
      <c r="D160" s="4768" t="s">
        <v>19390</v>
      </c>
      <c r="E160" s="4771">
        <v>3765.6</v>
      </c>
      <c r="F160" s="4574">
        <f t="shared" si="7"/>
        <v>3765.6</v>
      </c>
      <c r="G160" s="1854"/>
    </row>
    <row r="161" spans="1:7" ht="15" customHeight="1">
      <c r="A161" s="4860" t="s">
        <v>19393</v>
      </c>
      <c r="B161" s="4767">
        <v>25</v>
      </c>
      <c r="C161" s="4767">
        <v>40</v>
      </c>
      <c r="D161" s="4768" t="s">
        <v>19390</v>
      </c>
      <c r="E161" s="4771">
        <v>3991.2</v>
      </c>
      <c r="F161" s="4574">
        <f t="shared" si="7"/>
        <v>3991.2</v>
      </c>
      <c r="G161" s="1854"/>
    </row>
    <row r="162" spans="1:7" ht="15" customHeight="1">
      <c r="A162" s="4860" t="s">
        <v>19394</v>
      </c>
      <c r="B162" s="4767">
        <v>32</v>
      </c>
      <c r="C162" s="4767">
        <v>40</v>
      </c>
      <c r="D162" s="4768" t="s">
        <v>19390</v>
      </c>
      <c r="E162" s="4771">
        <v>4432.8</v>
      </c>
      <c r="F162" s="4574">
        <f t="shared" si="7"/>
        <v>4432.8</v>
      </c>
      <c r="G162" s="1854"/>
    </row>
    <row r="163" spans="1:7" ht="15" customHeight="1">
      <c r="A163" s="4860" t="s">
        <v>19395</v>
      </c>
      <c r="B163" s="4767">
        <v>40</v>
      </c>
      <c r="C163" s="4767">
        <v>40</v>
      </c>
      <c r="D163" s="4768" t="s">
        <v>19390</v>
      </c>
      <c r="E163" s="4771">
        <v>6066</v>
      </c>
      <c r="F163" s="4574">
        <f t="shared" si="7"/>
        <v>6066</v>
      </c>
      <c r="G163" s="1854"/>
    </row>
    <row r="164" spans="1:7" ht="15" customHeight="1">
      <c r="A164" s="4860" t="s">
        <v>19396</v>
      </c>
      <c r="B164" s="4767">
        <v>50</v>
      </c>
      <c r="C164" s="4767">
        <v>40</v>
      </c>
      <c r="D164" s="4768" t="s">
        <v>19390</v>
      </c>
      <c r="E164" s="4771">
        <v>7245.5999999999995</v>
      </c>
      <c r="F164" s="4574">
        <f t="shared" si="7"/>
        <v>7245.5999999999995</v>
      </c>
      <c r="G164" s="1854"/>
    </row>
    <row r="165" spans="1:7" ht="15" customHeight="1">
      <c r="A165" s="8885" t="s">
        <v>10311</v>
      </c>
      <c r="B165" s="8886"/>
      <c r="C165" s="8886"/>
      <c r="D165" s="8886"/>
      <c r="E165" s="8886"/>
      <c r="F165" s="8886"/>
      <c r="G165" s="806"/>
    </row>
    <row r="166" spans="1:7" ht="28.7">
      <c r="A166" s="4874" t="s">
        <v>19299</v>
      </c>
      <c r="B166" s="4773" t="s">
        <v>19300</v>
      </c>
      <c r="C166" s="4774" t="s">
        <v>10296</v>
      </c>
      <c r="D166" s="4773" t="s">
        <v>19301</v>
      </c>
      <c r="E166" s="4873" t="s">
        <v>19302</v>
      </c>
      <c r="F166" s="4880" t="s">
        <v>59</v>
      </c>
      <c r="G166" s="567"/>
    </row>
    <row r="167" spans="1:7" ht="15" customHeight="1">
      <c r="A167" s="4860" t="s">
        <v>19397</v>
      </c>
      <c r="B167" s="4767">
        <v>10</v>
      </c>
      <c r="C167" s="4767">
        <v>40</v>
      </c>
      <c r="D167" s="4768" t="s">
        <v>19398</v>
      </c>
      <c r="E167" s="4771">
        <v>3438</v>
      </c>
      <c r="F167" s="4574">
        <f t="shared" si="7"/>
        <v>3438</v>
      </c>
      <c r="G167" s="1854"/>
    </row>
    <row r="168" spans="1:7" ht="15" customHeight="1">
      <c r="A168" s="4860" t="s">
        <v>19399</v>
      </c>
      <c r="B168" s="4767">
        <v>15</v>
      </c>
      <c r="C168" s="4767">
        <v>40</v>
      </c>
      <c r="D168" s="4768" t="s">
        <v>19398</v>
      </c>
      <c r="E168" s="4771">
        <v>3608.4</v>
      </c>
      <c r="F168" s="4574">
        <f t="shared" si="7"/>
        <v>3608.4</v>
      </c>
      <c r="G168" s="1854"/>
    </row>
    <row r="169" spans="1:7" ht="15" customHeight="1">
      <c r="A169" s="4860" t="s">
        <v>19400</v>
      </c>
      <c r="B169" s="4767">
        <v>20</v>
      </c>
      <c r="C169" s="4767">
        <v>40</v>
      </c>
      <c r="D169" s="4768" t="s">
        <v>19398</v>
      </c>
      <c r="E169" s="4771">
        <v>3765.6</v>
      </c>
      <c r="F169" s="4574">
        <f t="shared" si="7"/>
        <v>3765.6</v>
      </c>
      <c r="G169" s="1854"/>
    </row>
    <row r="170" spans="1:7" ht="15" customHeight="1">
      <c r="A170" s="4860" t="s">
        <v>19401</v>
      </c>
      <c r="B170" s="4767">
        <v>25</v>
      </c>
      <c r="C170" s="4767">
        <v>40</v>
      </c>
      <c r="D170" s="4768" t="s">
        <v>19398</v>
      </c>
      <c r="E170" s="4771">
        <v>4119.5999999999995</v>
      </c>
      <c r="F170" s="4574">
        <f t="shared" si="7"/>
        <v>4119.5999999999995</v>
      </c>
      <c r="G170" s="1854"/>
    </row>
    <row r="171" spans="1:7" ht="15" customHeight="1">
      <c r="A171" s="4860" t="s">
        <v>19402</v>
      </c>
      <c r="B171" s="4767">
        <v>32</v>
      </c>
      <c r="C171" s="4767">
        <v>40</v>
      </c>
      <c r="D171" s="4768" t="s">
        <v>19398</v>
      </c>
      <c r="E171" s="4771">
        <v>4700.3999999999996</v>
      </c>
      <c r="F171" s="4574">
        <f t="shared" si="7"/>
        <v>4700.3999999999996</v>
      </c>
      <c r="G171" s="1854"/>
    </row>
    <row r="172" spans="1:7" ht="15" customHeight="1">
      <c r="A172" s="4863" t="s">
        <v>19403</v>
      </c>
      <c r="B172" s="4767">
        <v>40</v>
      </c>
      <c r="C172" s="4767">
        <v>40</v>
      </c>
      <c r="D172" s="4768" t="s">
        <v>10312</v>
      </c>
      <c r="E172" s="4771">
        <v>6136.8</v>
      </c>
      <c r="F172" s="4574">
        <f>E172-E172*$B$3/100</f>
        <v>6136.8</v>
      </c>
      <c r="G172" s="1854"/>
    </row>
    <row r="173" spans="1:7" ht="15" customHeight="1">
      <c r="A173" s="4863" t="s">
        <v>19404</v>
      </c>
      <c r="B173" s="4767">
        <v>50</v>
      </c>
      <c r="C173" s="4767">
        <v>40</v>
      </c>
      <c r="D173" s="4768" t="s">
        <v>10312</v>
      </c>
      <c r="E173" s="4771">
        <v>9968.4</v>
      </c>
      <c r="F173" s="4574">
        <f t="shared" ref="F173:F191" si="8">E173-E173*$B$3/100</f>
        <v>9968.4</v>
      </c>
      <c r="G173" s="1854"/>
    </row>
    <row r="174" spans="1:7" ht="15" customHeight="1">
      <c r="A174" s="8885" t="s">
        <v>10313</v>
      </c>
      <c r="B174" s="8886"/>
      <c r="C174" s="8886"/>
      <c r="D174" s="8886"/>
      <c r="E174" s="8886"/>
      <c r="F174" s="8886"/>
      <c r="G174" s="806"/>
    </row>
    <row r="175" spans="1:7" ht="28.7">
      <c r="A175" s="4874" t="s">
        <v>19299</v>
      </c>
      <c r="B175" s="4773" t="s">
        <v>19300</v>
      </c>
      <c r="C175" s="4774" t="s">
        <v>10296</v>
      </c>
      <c r="D175" s="4773" t="s">
        <v>19301</v>
      </c>
      <c r="E175" s="4873" t="s">
        <v>19302</v>
      </c>
      <c r="F175" s="4880" t="s">
        <v>59</v>
      </c>
      <c r="G175" s="567"/>
    </row>
    <row r="176" spans="1:7" ht="15" customHeight="1">
      <c r="A176" s="4860" t="s">
        <v>19405</v>
      </c>
      <c r="B176" s="4767">
        <v>15</v>
      </c>
      <c r="C176" s="4767">
        <v>40</v>
      </c>
      <c r="D176" s="4768" t="s">
        <v>19305</v>
      </c>
      <c r="E176" s="4771">
        <v>4196.3999999999996</v>
      </c>
      <c r="F176" s="4574">
        <f t="shared" si="8"/>
        <v>4196.3999999999996</v>
      </c>
      <c r="G176" s="1854"/>
    </row>
    <row r="177" spans="1:7" ht="15" customHeight="1">
      <c r="A177" s="4860" t="s">
        <v>19406</v>
      </c>
      <c r="B177" s="4767">
        <v>20</v>
      </c>
      <c r="C177" s="4767">
        <v>40</v>
      </c>
      <c r="D177" s="4768" t="s">
        <v>19305</v>
      </c>
      <c r="E177" s="4771">
        <v>4386</v>
      </c>
      <c r="F177" s="4574">
        <f t="shared" si="8"/>
        <v>4386</v>
      </c>
      <c r="G177" s="1854"/>
    </row>
    <row r="178" spans="1:7" ht="15" customHeight="1">
      <c r="A178" s="4860" t="s">
        <v>19407</v>
      </c>
      <c r="B178" s="4767">
        <v>25</v>
      </c>
      <c r="C178" s="4767">
        <v>40</v>
      </c>
      <c r="D178" s="4768" t="s">
        <v>19305</v>
      </c>
      <c r="E178" s="4771">
        <v>5122.8</v>
      </c>
      <c r="F178" s="4574">
        <f t="shared" si="8"/>
        <v>5122.8</v>
      </c>
      <c r="G178" s="1854"/>
    </row>
    <row r="179" spans="1:7" ht="15" customHeight="1">
      <c r="A179" s="4860" t="s">
        <v>19408</v>
      </c>
      <c r="B179" s="4767">
        <v>32</v>
      </c>
      <c r="C179" s="4767">
        <v>40</v>
      </c>
      <c r="D179" s="4768" t="s">
        <v>19305</v>
      </c>
      <c r="E179" s="4771">
        <v>5859.5999999999995</v>
      </c>
      <c r="F179" s="4574">
        <f t="shared" si="8"/>
        <v>5859.5999999999995</v>
      </c>
      <c r="G179" s="1854"/>
    </row>
    <row r="180" spans="1:7" ht="15" customHeight="1">
      <c r="A180" s="4860" t="s">
        <v>19409</v>
      </c>
      <c r="B180" s="4767">
        <v>40</v>
      </c>
      <c r="C180" s="4767">
        <v>40</v>
      </c>
      <c r="D180" s="4768" t="s">
        <v>19305</v>
      </c>
      <c r="E180" s="4771">
        <v>6712.8</v>
      </c>
      <c r="F180" s="4574">
        <f t="shared" si="8"/>
        <v>6712.8</v>
      </c>
      <c r="G180" s="1854"/>
    </row>
    <row r="181" spans="1:7" ht="15" customHeight="1">
      <c r="A181" s="4860" t="s">
        <v>19410</v>
      </c>
      <c r="B181" s="4767">
        <v>50</v>
      </c>
      <c r="C181" s="4767">
        <v>25</v>
      </c>
      <c r="D181" s="4768" t="s">
        <v>19305</v>
      </c>
      <c r="E181" s="4771">
        <v>8995.1999999999989</v>
      </c>
      <c r="F181" s="4574">
        <f t="shared" si="8"/>
        <v>8995.1999999999989</v>
      </c>
      <c r="G181" s="1854"/>
    </row>
    <row r="182" spans="1:7" ht="15" customHeight="1">
      <c r="A182" s="4860" t="s">
        <v>19411</v>
      </c>
      <c r="B182" s="4767">
        <v>65</v>
      </c>
      <c r="C182" s="4767">
        <v>25</v>
      </c>
      <c r="D182" s="4768" t="s">
        <v>19305</v>
      </c>
      <c r="E182" s="4771">
        <v>16810.8</v>
      </c>
      <c r="F182" s="4574">
        <f t="shared" si="8"/>
        <v>16810.8</v>
      </c>
      <c r="G182" s="1854"/>
    </row>
    <row r="183" spans="1:7" ht="15" customHeight="1">
      <c r="A183" s="4860" t="s">
        <v>19412</v>
      </c>
      <c r="B183" s="4767">
        <v>80</v>
      </c>
      <c r="C183" s="4767">
        <v>25</v>
      </c>
      <c r="D183" s="4768" t="s">
        <v>19305</v>
      </c>
      <c r="E183" s="4771">
        <v>20317.2</v>
      </c>
      <c r="F183" s="4574">
        <f t="shared" si="8"/>
        <v>20317.2</v>
      </c>
      <c r="G183" s="1854"/>
    </row>
    <row r="184" spans="1:7" ht="15" customHeight="1">
      <c r="A184" s="8885" t="s">
        <v>10299</v>
      </c>
      <c r="B184" s="8886"/>
      <c r="C184" s="8886"/>
      <c r="D184" s="8886"/>
      <c r="E184" s="8886"/>
      <c r="F184" s="8886"/>
      <c r="G184" s="806"/>
    </row>
    <row r="185" spans="1:7" ht="28.7">
      <c r="A185" s="4874" t="s">
        <v>19299</v>
      </c>
      <c r="B185" s="4773" t="s">
        <v>19300</v>
      </c>
      <c r="C185" s="4774" t="s">
        <v>10296</v>
      </c>
      <c r="D185" s="4773" t="s">
        <v>19301</v>
      </c>
      <c r="E185" s="4873" t="s">
        <v>19302</v>
      </c>
      <c r="F185" s="4880" t="s">
        <v>59</v>
      </c>
      <c r="G185" s="567"/>
    </row>
    <row r="186" spans="1:7" ht="15" customHeight="1">
      <c r="A186" s="4860" t="s">
        <v>19413</v>
      </c>
      <c r="B186" s="4767">
        <v>100</v>
      </c>
      <c r="C186" s="4767">
        <v>25</v>
      </c>
      <c r="D186" s="4768" t="s">
        <v>19305</v>
      </c>
      <c r="E186" s="4771">
        <v>27146.399999999998</v>
      </c>
      <c r="F186" s="4574">
        <f t="shared" si="8"/>
        <v>27146.399999999998</v>
      </c>
      <c r="G186" s="1854"/>
    </row>
    <row r="187" spans="1:7" ht="15" customHeight="1">
      <c r="A187" s="4860" t="s">
        <v>19414</v>
      </c>
      <c r="B187" s="4767">
        <v>125</v>
      </c>
      <c r="C187" s="4767">
        <v>25</v>
      </c>
      <c r="D187" s="4768" t="s">
        <v>19305</v>
      </c>
      <c r="E187" s="4771">
        <v>53864.4</v>
      </c>
      <c r="F187" s="4574">
        <f t="shared" si="8"/>
        <v>53864.4</v>
      </c>
      <c r="G187" s="1854"/>
    </row>
    <row r="188" spans="1:7" ht="15" customHeight="1">
      <c r="A188" s="4860" t="s">
        <v>19415</v>
      </c>
      <c r="B188" s="4767">
        <v>150</v>
      </c>
      <c r="C188" s="4767">
        <v>25</v>
      </c>
      <c r="D188" s="4768" t="s">
        <v>19305</v>
      </c>
      <c r="E188" s="4771">
        <v>72134.399999999994</v>
      </c>
      <c r="F188" s="4574">
        <f t="shared" si="8"/>
        <v>72134.399999999994</v>
      </c>
      <c r="G188" s="1854"/>
    </row>
    <row r="189" spans="1:7" ht="15" customHeight="1">
      <c r="A189" s="8887" t="s">
        <v>10300</v>
      </c>
      <c r="B189" s="8887"/>
      <c r="C189" s="8887"/>
      <c r="D189" s="8887"/>
      <c r="E189" s="8887"/>
      <c r="F189" s="8885"/>
      <c r="G189" s="806"/>
    </row>
    <row r="190" spans="1:7" ht="28.7">
      <c r="A190" s="4874" t="s">
        <v>19299</v>
      </c>
      <c r="B190" s="4773" t="s">
        <v>19300</v>
      </c>
      <c r="C190" s="4774" t="s">
        <v>10296</v>
      </c>
      <c r="D190" s="4773" t="s">
        <v>19301</v>
      </c>
      <c r="E190" s="4873" t="s">
        <v>19302</v>
      </c>
      <c r="F190" s="4880" t="s">
        <v>59</v>
      </c>
      <c r="G190" s="567"/>
    </row>
    <row r="191" spans="1:7" ht="15" customHeight="1">
      <c r="A191" s="4860" t="s">
        <v>19416</v>
      </c>
      <c r="B191" s="4767">
        <v>200</v>
      </c>
      <c r="C191" s="4767">
        <v>25</v>
      </c>
      <c r="D191" s="4768" t="s">
        <v>19305</v>
      </c>
      <c r="E191" s="4772">
        <v>146420.4</v>
      </c>
      <c r="F191" s="4574">
        <f t="shared" si="8"/>
        <v>146420.4</v>
      </c>
      <c r="G191" s="1854"/>
    </row>
    <row r="192" spans="1:7" ht="15" customHeight="1">
      <c r="A192" s="4860" t="s">
        <v>19417</v>
      </c>
      <c r="B192" s="4767">
        <v>250</v>
      </c>
      <c r="C192" s="4767">
        <v>25</v>
      </c>
      <c r="D192" s="4768" t="s">
        <v>19305</v>
      </c>
      <c r="E192" s="4772" t="s">
        <v>19315</v>
      </c>
      <c r="F192" s="4574" t="str">
        <f>E192</f>
        <v>По запросу</v>
      </c>
      <c r="G192" s="1854"/>
    </row>
    <row r="193" spans="1:7" ht="15" customHeight="1">
      <c r="A193" s="4860" t="s">
        <v>19418</v>
      </c>
      <c r="B193" s="4767">
        <v>300</v>
      </c>
      <c r="C193" s="4767">
        <v>25</v>
      </c>
      <c r="D193" s="4768" t="s">
        <v>19305</v>
      </c>
      <c r="E193" s="4772" t="s">
        <v>19315</v>
      </c>
      <c r="F193" s="4574" t="str">
        <f>E193</f>
        <v>По запросу</v>
      </c>
      <c r="G193" s="1854"/>
    </row>
    <row r="194" spans="1:7" ht="15" customHeight="1">
      <c r="A194" s="4860" t="s">
        <v>19419</v>
      </c>
      <c r="B194" s="4767">
        <v>400</v>
      </c>
      <c r="C194" s="4767">
        <v>25</v>
      </c>
      <c r="D194" s="4768" t="s">
        <v>19305</v>
      </c>
      <c r="E194" s="4772" t="s">
        <v>19315</v>
      </c>
      <c r="F194" s="4574" t="str">
        <f t="shared" ref="F194:F201" si="9">E194</f>
        <v>По запросу</v>
      </c>
      <c r="G194" s="1854"/>
    </row>
    <row r="195" spans="1:7" ht="15" customHeight="1">
      <c r="A195" s="4860" t="s">
        <v>19420</v>
      </c>
      <c r="B195" s="4767">
        <v>500</v>
      </c>
      <c r="C195" s="4767">
        <v>40</v>
      </c>
      <c r="D195" s="4768" t="s">
        <v>19305</v>
      </c>
      <c r="E195" s="4772" t="s">
        <v>19315</v>
      </c>
      <c r="F195" s="4574" t="str">
        <f t="shared" si="9"/>
        <v>По запросу</v>
      </c>
      <c r="G195" s="1854"/>
    </row>
    <row r="196" spans="1:7" ht="15" customHeight="1">
      <c r="A196" s="4860" t="s">
        <v>19421</v>
      </c>
      <c r="B196" s="4767">
        <v>600</v>
      </c>
      <c r="C196" s="4767">
        <v>40</v>
      </c>
      <c r="D196" s="4768" t="s">
        <v>19305</v>
      </c>
      <c r="E196" s="4772" t="s">
        <v>19315</v>
      </c>
      <c r="F196" s="4574" t="str">
        <f t="shared" si="9"/>
        <v>По запросу</v>
      </c>
      <c r="G196" s="1854"/>
    </row>
    <row r="197" spans="1:7" ht="15" customHeight="1">
      <c r="A197" s="4860" t="s">
        <v>19422</v>
      </c>
      <c r="B197" s="4767">
        <v>700</v>
      </c>
      <c r="C197" s="4767">
        <v>40</v>
      </c>
      <c r="D197" s="4768" t="s">
        <v>19305</v>
      </c>
      <c r="E197" s="4772" t="s">
        <v>19315</v>
      </c>
      <c r="F197" s="4574" t="str">
        <f t="shared" si="9"/>
        <v>По запросу</v>
      </c>
      <c r="G197" s="1854"/>
    </row>
    <row r="198" spans="1:7" ht="15" customHeight="1">
      <c r="A198" s="4860" t="s">
        <v>19423</v>
      </c>
      <c r="B198" s="4767">
        <v>800</v>
      </c>
      <c r="C198" s="4767">
        <v>40</v>
      </c>
      <c r="D198" s="4768" t="s">
        <v>19305</v>
      </c>
      <c r="E198" s="4772" t="s">
        <v>19315</v>
      </c>
      <c r="F198" s="4574" t="str">
        <f t="shared" si="9"/>
        <v>По запросу</v>
      </c>
      <c r="G198" s="1854"/>
    </row>
    <row r="199" spans="1:7" ht="15" customHeight="1">
      <c r="A199" s="4860" t="s">
        <v>19424</v>
      </c>
      <c r="B199" s="4767">
        <v>900</v>
      </c>
      <c r="C199" s="4767">
        <v>40</v>
      </c>
      <c r="D199" s="4768" t="s">
        <v>19305</v>
      </c>
      <c r="E199" s="4772" t="s">
        <v>19315</v>
      </c>
      <c r="F199" s="4574" t="str">
        <f t="shared" si="9"/>
        <v>По запросу</v>
      </c>
      <c r="G199" s="1854"/>
    </row>
    <row r="200" spans="1:7" ht="15" customHeight="1">
      <c r="A200" s="4860" t="s">
        <v>19425</v>
      </c>
      <c r="B200" s="4767">
        <v>1000</v>
      </c>
      <c r="C200" s="4767">
        <v>40</v>
      </c>
      <c r="D200" s="4768" t="s">
        <v>19305</v>
      </c>
      <c r="E200" s="4772" t="s">
        <v>19315</v>
      </c>
      <c r="F200" s="4574" t="str">
        <f t="shared" si="9"/>
        <v>По запросу</v>
      </c>
      <c r="G200" s="1854"/>
    </row>
    <row r="201" spans="1:7" ht="15" customHeight="1">
      <c r="A201" s="4861" t="s">
        <v>19426</v>
      </c>
      <c r="B201" s="4767">
        <v>1200</v>
      </c>
      <c r="C201" s="4767">
        <v>40</v>
      </c>
      <c r="D201" s="4768" t="s">
        <v>19305</v>
      </c>
      <c r="E201" s="4772" t="s">
        <v>19315</v>
      </c>
      <c r="F201" s="4574" t="str">
        <f t="shared" si="9"/>
        <v>По запросу</v>
      </c>
      <c r="G201" s="1854"/>
    </row>
    <row r="202" spans="1:7" ht="15.75" customHeight="1">
      <c r="A202" s="8885" t="s">
        <v>10301</v>
      </c>
      <c r="B202" s="8886"/>
      <c r="C202" s="8886"/>
      <c r="D202" s="8886"/>
      <c r="E202" s="8886"/>
      <c r="F202" s="8886"/>
      <c r="G202" s="806"/>
    </row>
    <row r="203" spans="1:7" ht="15" customHeight="1">
      <c r="A203" s="4862" t="s">
        <v>19427</v>
      </c>
      <c r="B203" s="4767">
        <v>100</v>
      </c>
      <c r="C203" s="4767">
        <v>25</v>
      </c>
      <c r="D203" s="4768" t="s">
        <v>19305</v>
      </c>
      <c r="E203" s="4775">
        <v>35882.400000000001</v>
      </c>
      <c r="F203" s="4574">
        <f t="shared" ref="F203:F206" si="10">E203-E203*$B$3/100</f>
        <v>35882.400000000001</v>
      </c>
      <c r="G203" s="1854"/>
    </row>
    <row r="204" spans="1:7" ht="15" customHeight="1">
      <c r="A204" s="4860" t="s">
        <v>19428</v>
      </c>
      <c r="B204" s="4767">
        <v>125</v>
      </c>
      <c r="C204" s="4767">
        <v>25</v>
      </c>
      <c r="D204" s="4768" t="s">
        <v>19305</v>
      </c>
      <c r="E204" s="4775">
        <v>64789.2</v>
      </c>
      <c r="F204" s="4574">
        <f t="shared" si="10"/>
        <v>64789.2</v>
      </c>
      <c r="G204" s="1854"/>
    </row>
    <row r="205" spans="1:7" ht="15" customHeight="1">
      <c r="A205" s="4860" t="s">
        <v>19429</v>
      </c>
      <c r="B205" s="4767">
        <v>150</v>
      </c>
      <c r="C205" s="4767">
        <v>25</v>
      </c>
      <c r="D205" s="4768" t="s">
        <v>19305</v>
      </c>
      <c r="E205" s="4775">
        <v>86200.8</v>
      </c>
      <c r="F205" s="4574">
        <f t="shared" si="10"/>
        <v>86200.8</v>
      </c>
      <c r="G205" s="1854"/>
    </row>
    <row r="206" spans="1:7" ht="15" customHeight="1">
      <c r="A206" s="4860" t="s">
        <v>19430</v>
      </c>
      <c r="B206" s="4767">
        <v>200</v>
      </c>
      <c r="C206" s="4767">
        <v>25</v>
      </c>
      <c r="D206" s="4768" t="s">
        <v>19305</v>
      </c>
      <c r="E206" s="4775">
        <v>167922</v>
      </c>
      <c r="F206" s="4574">
        <f t="shared" si="10"/>
        <v>167922</v>
      </c>
      <c r="G206" s="1854"/>
    </row>
    <row r="207" spans="1:7" ht="15" customHeight="1">
      <c r="A207" s="4860" t="s">
        <v>19431</v>
      </c>
      <c r="B207" s="4767">
        <v>250</v>
      </c>
      <c r="C207" s="4767">
        <v>25</v>
      </c>
      <c r="D207" s="4768" t="s">
        <v>19305</v>
      </c>
      <c r="E207" s="4772" t="s">
        <v>19315</v>
      </c>
      <c r="F207" s="4574" t="str">
        <f>E207</f>
        <v>По запросу</v>
      </c>
      <c r="G207" s="1854"/>
    </row>
    <row r="208" spans="1:7" ht="15" customHeight="1">
      <c r="A208" s="4860" t="s">
        <v>19432</v>
      </c>
      <c r="B208" s="4767">
        <v>300</v>
      </c>
      <c r="C208" s="4767">
        <v>25</v>
      </c>
      <c r="D208" s="4768" t="s">
        <v>19305</v>
      </c>
      <c r="E208" s="4772" t="s">
        <v>19315</v>
      </c>
      <c r="F208" s="4574" t="str">
        <f>E208</f>
        <v>По запросу</v>
      </c>
      <c r="G208" s="1854"/>
    </row>
    <row r="209" spans="1:7" ht="15" customHeight="1">
      <c r="A209" s="4860" t="s">
        <v>19433</v>
      </c>
      <c r="B209" s="4767">
        <v>350</v>
      </c>
      <c r="C209" s="4767">
        <v>25</v>
      </c>
      <c r="D209" s="4768" t="s">
        <v>19305</v>
      </c>
      <c r="E209" s="4772" t="s">
        <v>19315</v>
      </c>
      <c r="F209" s="4574" t="str">
        <f t="shared" ref="F209:F217" si="11">E209</f>
        <v>По запросу</v>
      </c>
      <c r="G209" s="1854"/>
    </row>
    <row r="210" spans="1:7" ht="15" customHeight="1">
      <c r="A210" s="4860" t="s">
        <v>19434</v>
      </c>
      <c r="B210" s="4767">
        <v>400</v>
      </c>
      <c r="C210" s="4767">
        <v>25</v>
      </c>
      <c r="D210" s="4768" t="s">
        <v>19305</v>
      </c>
      <c r="E210" s="4772" t="s">
        <v>19315</v>
      </c>
      <c r="F210" s="4574" t="str">
        <f t="shared" si="11"/>
        <v>По запросу</v>
      </c>
      <c r="G210" s="1854"/>
    </row>
    <row r="211" spans="1:7" ht="15" customHeight="1">
      <c r="A211" s="4860" t="s">
        <v>19435</v>
      </c>
      <c r="B211" s="4767">
        <v>500</v>
      </c>
      <c r="C211" s="4767">
        <v>40</v>
      </c>
      <c r="D211" s="4768" t="s">
        <v>19305</v>
      </c>
      <c r="E211" s="4772" t="s">
        <v>19315</v>
      </c>
      <c r="F211" s="4574" t="str">
        <f t="shared" si="11"/>
        <v>По запросу</v>
      </c>
      <c r="G211" s="1854"/>
    </row>
    <row r="212" spans="1:7" ht="15" customHeight="1">
      <c r="A212" s="4860" t="s">
        <v>19436</v>
      </c>
      <c r="B212" s="4767">
        <v>600</v>
      </c>
      <c r="C212" s="4767">
        <v>40</v>
      </c>
      <c r="D212" s="4768" t="s">
        <v>19305</v>
      </c>
      <c r="E212" s="4772" t="s">
        <v>19315</v>
      </c>
      <c r="F212" s="4574" t="str">
        <f t="shared" si="11"/>
        <v>По запросу</v>
      </c>
      <c r="G212" s="1854"/>
    </row>
    <row r="213" spans="1:7" ht="15" customHeight="1">
      <c r="A213" s="4860" t="s">
        <v>19437</v>
      </c>
      <c r="B213" s="4767">
        <v>700</v>
      </c>
      <c r="C213" s="4767">
        <v>40</v>
      </c>
      <c r="D213" s="4768" t="s">
        <v>19305</v>
      </c>
      <c r="E213" s="4772" t="s">
        <v>19315</v>
      </c>
      <c r="F213" s="4574" t="str">
        <f t="shared" si="11"/>
        <v>По запросу</v>
      </c>
      <c r="G213" s="1854"/>
    </row>
    <row r="214" spans="1:7" ht="15" customHeight="1">
      <c r="A214" s="4860" t="s">
        <v>19438</v>
      </c>
      <c r="B214" s="4767">
        <v>800</v>
      </c>
      <c r="C214" s="4767">
        <v>40</v>
      </c>
      <c r="D214" s="4768" t="s">
        <v>19305</v>
      </c>
      <c r="E214" s="4772" t="s">
        <v>19315</v>
      </c>
      <c r="F214" s="4574" t="str">
        <f t="shared" si="11"/>
        <v>По запросу</v>
      </c>
      <c r="G214" s="1854"/>
    </row>
    <row r="215" spans="1:7" ht="15" customHeight="1">
      <c r="A215" s="4860" t="s">
        <v>19439</v>
      </c>
      <c r="B215" s="4767">
        <v>900</v>
      </c>
      <c r="C215" s="4767">
        <v>40</v>
      </c>
      <c r="D215" s="4768" t="s">
        <v>19305</v>
      </c>
      <c r="E215" s="4772" t="s">
        <v>19315</v>
      </c>
      <c r="F215" s="4574" t="str">
        <f t="shared" si="11"/>
        <v>По запросу</v>
      </c>
      <c r="G215" s="1854"/>
    </row>
    <row r="216" spans="1:7" ht="15" customHeight="1">
      <c r="A216" s="4860" t="s">
        <v>19440</v>
      </c>
      <c r="B216" s="4767">
        <v>1000</v>
      </c>
      <c r="C216" s="4767">
        <v>40</v>
      </c>
      <c r="D216" s="4768" t="s">
        <v>19305</v>
      </c>
      <c r="E216" s="4772" t="s">
        <v>19315</v>
      </c>
      <c r="F216" s="4574" t="str">
        <f t="shared" si="11"/>
        <v>По запросу</v>
      </c>
      <c r="G216" s="1854"/>
    </row>
    <row r="217" spans="1:7" ht="15" customHeight="1">
      <c r="A217" s="4860" t="s">
        <v>19441</v>
      </c>
      <c r="B217" s="4767">
        <v>1200</v>
      </c>
      <c r="C217" s="4767">
        <v>40</v>
      </c>
      <c r="D217" s="4768" t="s">
        <v>19305</v>
      </c>
      <c r="E217" s="4772" t="s">
        <v>19315</v>
      </c>
      <c r="F217" s="4574" t="str">
        <f t="shared" si="11"/>
        <v>По запросу</v>
      </c>
      <c r="G217" s="1854"/>
    </row>
    <row r="218" spans="1:7" ht="15" customHeight="1">
      <c r="A218" s="8885" t="s">
        <v>10314</v>
      </c>
      <c r="B218" s="8886"/>
      <c r="C218" s="8886"/>
      <c r="D218" s="8886"/>
      <c r="E218" s="8886"/>
      <c r="F218" s="8886"/>
      <c r="G218" s="806"/>
    </row>
    <row r="219" spans="1:7" ht="28.7">
      <c r="A219" s="4874" t="s">
        <v>19299</v>
      </c>
      <c r="B219" s="4773" t="s">
        <v>19300</v>
      </c>
      <c r="C219" s="4774" t="s">
        <v>10296</v>
      </c>
      <c r="D219" s="4773" t="s">
        <v>19301</v>
      </c>
      <c r="E219" s="4873" t="s">
        <v>19302</v>
      </c>
      <c r="F219" s="4880" t="s">
        <v>59</v>
      </c>
      <c r="G219" s="567"/>
    </row>
    <row r="220" spans="1:7" ht="15" customHeight="1">
      <c r="A220" s="4860" t="s">
        <v>13649</v>
      </c>
      <c r="B220" s="4767">
        <v>15</v>
      </c>
      <c r="C220" s="4767">
        <v>40</v>
      </c>
      <c r="D220" s="4768" t="s">
        <v>19354</v>
      </c>
      <c r="E220" s="4771">
        <v>7582.7999999999993</v>
      </c>
      <c r="F220" s="4574">
        <f t="shared" ref="F220:F240" si="12">E220-E220*$B$3/100</f>
        <v>7582.7999999999993</v>
      </c>
      <c r="G220" s="1854"/>
    </row>
    <row r="221" spans="1:7" ht="15" customHeight="1">
      <c r="A221" s="4860" t="s">
        <v>13650</v>
      </c>
      <c r="B221" s="4767">
        <v>20</v>
      </c>
      <c r="C221" s="4767">
        <v>40</v>
      </c>
      <c r="D221" s="4768" t="s">
        <v>19354</v>
      </c>
      <c r="E221" s="4771">
        <v>8374.7999999999993</v>
      </c>
      <c r="F221" s="4574">
        <f t="shared" si="12"/>
        <v>8374.7999999999993</v>
      </c>
      <c r="G221" s="1854"/>
    </row>
    <row r="222" spans="1:7" ht="15" customHeight="1">
      <c r="A222" s="4860" t="s">
        <v>13651</v>
      </c>
      <c r="B222" s="4767">
        <v>25</v>
      </c>
      <c r="C222" s="4767">
        <v>40</v>
      </c>
      <c r="D222" s="4768" t="s">
        <v>19354</v>
      </c>
      <c r="E222" s="4771">
        <v>8924.4000000000015</v>
      </c>
      <c r="F222" s="4574">
        <f t="shared" si="12"/>
        <v>8924.4000000000015</v>
      </c>
      <c r="G222" s="1854"/>
    </row>
    <row r="223" spans="1:7" ht="15" customHeight="1">
      <c r="A223" s="4860" t="s">
        <v>13652</v>
      </c>
      <c r="B223" s="4767">
        <v>32</v>
      </c>
      <c r="C223" s="4767">
        <v>40</v>
      </c>
      <c r="D223" s="4768" t="s">
        <v>19354</v>
      </c>
      <c r="E223" s="4771">
        <v>9236.4</v>
      </c>
      <c r="F223" s="4574">
        <f t="shared" si="12"/>
        <v>9236.4</v>
      </c>
      <c r="G223" s="1854"/>
    </row>
    <row r="224" spans="1:7" ht="15" customHeight="1">
      <c r="A224" s="4860" t="s">
        <v>13653</v>
      </c>
      <c r="B224" s="4767">
        <v>40</v>
      </c>
      <c r="C224" s="4767">
        <v>40</v>
      </c>
      <c r="D224" s="4768" t="s">
        <v>19354</v>
      </c>
      <c r="E224" s="4771">
        <v>12367.199999999999</v>
      </c>
      <c r="F224" s="4574">
        <f t="shared" si="12"/>
        <v>12367.199999999999</v>
      </c>
      <c r="G224" s="1854"/>
    </row>
    <row r="225" spans="1:7" ht="15" customHeight="1">
      <c r="A225" s="4860" t="s">
        <v>13654</v>
      </c>
      <c r="B225" s="4767">
        <v>50</v>
      </c>
      <c r="C225" s="4767">
        <v>16</v>
      </c>
      <c r="D225" s="4768" t="s">
        <v>19354</v>
      </c>
      <c r="E225" s="4771">
        <v>13250.4</v>
      </c>
      <c r="F225" s="4574">
        <f t="shared" si="12"/>
        <v>13250.4</v>
      </c>
      <c r="G225" s="1854"/>
    </row>
    <row r="226" spans="1:7" ht="15" customHeight="1">
      <c r="A226" s="4860" t="s">
        <v>13655</v>
      </c>
      <c r="B226" s="4767">
        <v>65</v>
      </c>
      <c r="C226" s="4767">
        <v>16</v>
      </c>
      <c r="D226" s="4768" t="s">
        <v>19354</v>
      </c>
      <c r="E226" s="4771">
        <v>21661.200000000001</v>
      </c>
      <c r="F226" s="4574">
        <f t="shared" si="12"/>
        <v>21661.200000000001</v>
      </c>
      <c r="G226" s="1854"/>
    </row>
    <row r="227" spans="1:7" ht="15" customHeight="1">
      <c r="A227" s="4860" t="s">
        <v>13656</v>
      </c>
      <c r="B227" s="4767">
        <v>80</v>
      </c>
      <c r="C227" s="4767">
        <v>16</v>
      </c>
      <c r="D227" s="4768" t="s">
        <v>19354</v>
      </c>
      <c r="E227" s="4771">
        <v>28006.799999999999</v>
      </c>
      <c r="F227" s="4574">
        <f t="shared" si="12"/>
        <v>28006.799999999999</v>
      </c>
      <c r="G227" s="1854"/>
    </row>
    <row r="228" spans="1:7" ht="15" customHeight="1">
      <c r="A228" s="4860" t="s">
        <v>13657</v>
      </c>
      <c r="B228" s="4767">
        <v>50</v>
      </c>
      <c r="C228" s="4767">
        <v>25</v>
      </c>
      <c r="D228" s="4768" t="s">
        <v>19354</v>
      </c>
      <c r="E228" s="4771">
        <v>13305.6</v>
      </c>
      <c r="F228" s="4574">
        <f t="shared" si="12"/>
        <v>13305.6</v>
      </c>
      <c r="G228" s="1854"/>
    </row>
    <row r="229" spans="1:7" ht="15" customHeight="1">
      <c r="A229" s="4860" t="s">
        <v>13658</v>
      </c>
      <c r="B229" s="4767">
        <v>65</v>
      </c>
      <c r="C229" s="4767">
        <v>25</v>
      </c>
      <c r="D229" s="4768" t="s">
        <v>19354</v>
      </c>
      <c r="E229" s="4771">
        <v>22413.599999999999</v>
      </c>
      <c r="F229" s="4574">
        <f t="shared" si="12"/>
        <v>22413.599999999999</v>
      </c>
      <c r="G229" s="1854"/>
    </row>
    <row r="230" spans="1:7" ht="15" customHeight="1">
      <c r="A230" s="4860" t="s">
        <v>13659</v>
      </c>
      <c r="B230" s="4767">
        <v>80</v>
      </c>
      <c r="C230" s="4767">
        <v>25</v>
      </c>
      <c r="D230" s="4768" t="s">
        <v>19354</v>
      </c>
      <c r="E230" s="4771">
        <v>29017.200000000001</v>
      </c>
      <c r="F230" s="4574">
        <f t="shared" si="12"/>
        <v>29017.200000000001</v>
      </c>
      <c r="G230" s="1854"/>
    </row>
    <row r="231" spans="1:7" ht="15" customHeight="1">
      <c r="A231" s="8885" t="s">
        <v>10308</v>
      </c>
      <c r="B231" s="8886"/>
      <c r="C231" s="8886"/>
      <c r="D231" s="8886"/>
      <c r="E231" s="8886"/>
      <c r="F231" s="8886"/>
      <c r="G231" s="806"/>
    </row>
    <row r="232" spans="1:7" ht="28.7">
      <c r="A232" s="4874" t="s">
        <v>19299</v>
      </c>
      <c r="B232" s="4773" t="s">
        <v>19300</v>
      </c>
      <c r="C232" s="4774" t="s">
        <v>10296</v>
      </c>
      <c r="D232" s="4773" t="s">
        <v>19301</v>
      </c>
      <c r="E232" s="4873" t="s">
        <v>19302</v>
      </c>
      <c r="F232" s="4880" t="s">
        <v>59</v>
      </c>
      <c r="G232" s="567"/>
    </row>
    <row r="233" spans="1:7" ht="15" customHeight="1">
      <c r="A233" s="4860" t="s">
        <v>19442</v>
      </c>
      <c r="B233" s="4767">
        <v>100</v>
      </c>
      <c r="C233" s="4767">
        <v>16</v>
      </c>
      <c r="D233" s="4768" t="s">
        <v>19354</v>
      </c>
      <c r="E233" s="4771">
        <v>38128.799999999996</v>
      </c>
      <c r="F233" s="4574">
        <f t="shared" si="12"/>
        <v>38128.799999999996</v>
      </c>
      <c r="G233" s="1854"/>
    </row>
    <row r="234" spans="1:7" ht="15" customHeight="1">
      <c r="A234" s="4860" t="s">
        <v>19443</v>
      </c>
      <c r="B234" s="4767">
        <v>125</v>
      </c>
      <c r="C234" s="4767">
        <v>16</v>
      </c>
      <c r="D234" s="4768" t="s">
        <v>19354</v>
      </c>
      <c r="E234" s="4771">
        <v>72632.399999999994</v>
      </c>
      <c r="F234" s="4574">
        <f t="shared" si="12"/>
        <v>72632.399999999994</v>
      </c>
      <c r="G234" s="1854"/>
    </row>
    <row r="235" spans="1:7" ht="15" customHeight="1">
      <c r="A235" s="4860" t="s">
        <v>19444</v>
      </c>
      <c r="B235" s="4767">
        <v>150</v>
      </c>
      <c r="C235" s="4767">
        <v>16</v>
      </c>
      <c r="D235" s="4768" t="s">
        <v>19354</v>
      </c>
      <c r="E235" s="4771">
        <v>93628.800000000003</v>
      </c>
      <c r="F235" s="4574">
        <f t="shared" si="12"/>
        <v>93628.800000000003</v>
      </c>
      <c r="G235" s="1854"/>
    </row>
    <row r="236" spans="1:7" ht="15" customHeight="1">
      <c r="A236" s="4860" t="s">
        <v>13660</v>
      </c>
      <c r="B236" s="4767">
        <v>200</v>
      </c>
      <c r="C236" s="4767">
        <v>16</v>
      </c>
      <c r="D236" s="4768" t="s">
        <v>19354</v>
      </c>
      <c r="E236" s="4771">
        <v>163760.4</v>
      </c>
      <c r="F236" s="4574">
        <f t="shared" si="12"/>
        <v>163760.4</v>
      </c>
      <c r="G236" s="1854"/>
    </row>
    <row r="237" spans="1:7" ht="15" customHeight="1">
      <c r="A237" s="4860" t="s">
        <v>19445</v>
      </c>
      <c r="B237" s="4767">
        <v>100</v>
      </c>
      <c r="C237" s="4767">
        <v>25</v>
      </c>
      <c r="D237" s="4768" t="s">
        <v>19354</v>
      </c>
      <c r="E237" s="4771">
        <v>38312.400000000001</v>
      </c>
      <c r="F237" s="4574">
        <f t="shared" si="12"/>
        <v>38312.400000000001</v>
      </c>
      <c r="G237" s="1854"/>
    </row>
    <row r="238" spans="1:7" ht="15" customHeight="1">
      <c r="A238" s="4860" t="s">
        <v>19446</v>
      </c>
      <c r="B238" s="4767">
        <v>125</v>
      </c>
      <c r="C238" s="4767">
        <v>25</v>
      </c>
      <c r="D238" s="4768" t="s">
        <v>19354</v>
      </c>
      <c r="E238" s="4771">
        <v>73995.599999999991</v>
      </c>
      <c r="F238" s="4574">
        <f t="shared" si="12"/>
        <v>73995.599999999991</v>
      </c>
      <c r="G238" s="1854"/>
    </row>
    <row r="239" spans="1:7" ht="15" customHeight="1">
      <c r="A239" s="4860" t="s">
        <v>19447</v>
      </c>
      <c r="B239" s="4767">
        <v>150</v>
      </c>
      <c r="C239" s="4767">
        <v>25</v>
      </c>
      <c r="D239" s="4768" t="s">
        <v>19354</v>
      </c>
      <c r="E239" s="4771">
        <v>95415.599999999991</v>
      </c>
      <c r="F239" s="4574">
        <f t="shared" si="12"/>
        <v>95415.599999999991</v>
      </c>
      <c r="G239" s="1854"/>
    </row>
    <row r="240" spans="1:7" ht="15" customHeight="1">
      <c r="A240" s="4860" t="s">
        <v>19448</v>
      </c>
      <c r="B240" s="4767">
        <v>200</v>
      </c>
      <c r="C240" s="4767">
        <v>25</v>
      </c>
      <c r="D240" s="4768" t="s">
        <v>19354</v>
      </c>
      <c r="E240" s="4771">
        <v>167792.4</v>
      </c>
      <c r="F240" s="4574">
        <f t="shared" si="12"/>
        <v>167792.4</v>
      </c>
      <c r="G240" s="1854"/>
    </row>
    <row r="241" spans="1:7" ht="15.75" customHeight="1">
      <c r="A241" s="8885" t="s">
        <v>10315</v>
      </c>
      <c r="B241" s="8886"/>
      <c r="C241" s="8886"/>
      <c r="D241" s="8886"/>
      <c r="E241" s="8886"/>
      <c r="F241" s="8886"/>
      <c r="G241" s="1854"/>
    </row>
    <row r="242" spans="1:7" ht="15" customHeight="1">
      <c r="A242" s="4864" t="s">
        <v>19449</v>
      </c>
      <c r="B242" s="4767">
        <v>100</v>
      </c>
      <c r="C242" s="4767">
        <v>16</v>
      </c>
      <c r="D242" s="4768" t="s">
        <v>19354</v>
      </c>
      <c r="E242" s="4771">
        <v>46864.799999999996</v>
      </c>
      <c r="F242" s="4574">
        <f t="shared" ref="F242:F249" si="13">E242-E242*$B$3/100</f>
        <v>46864.799999999996</v>
      </c>
      <c r="G242" s="1854"/>
    </row>
    <row r="243" spans="1:7" ht="15" customHeight="1">
      <c r="A243" s="4862" t="s">
        <v>19450</v>
      </c>
      <c r="B243" s="4767">
        <v>125</v>
      </c>
      <c r="C243" s="4767">
        <v>16</v>
      </c>
      <c r="D243" s="4768" t="s">
        <v>19354</v>
      </c>
      <c r="E243" s="4771">
        <v>83088</v>
      </c>
      <c r="F243" s="4574">
        <f t="shared" si="13"/>
        <v>83088</v>
      </c>
      <c r="G243" s="1854"/>
    </row>
    <row r="244" spans="1:7" ht="15" customHeight="1">
      <c r="A244" s="4860" t="s">
        <v>19451</v>
      </c>
      <c r="B244" s="4767">
        <v>150</v>
      </c>
      <c r="C244" s="4767">
        <v>16</v>
      </c>
      <c r="D244" s="4768" t="s">
        <v>19354</v>
      </c>
      <c r="E244" s="4771">
        <v>109797.59999999999</v>
      </c>
      <c r="F244" s="4574">
        <f t="shared" si="13"/>
        <v>109797.59999999999</v>
      </c>
      <c r="G244" s="1854"/>
    </row>
    <row r="245" spans="1:7" ht="15" customHeight="1">
      <c r="A245" s="4860" t="s">
        <v>19452</v>
      </c>
      <c r="B245" s="4767">
        <v>200</v>
      </c>
      <c r="C245" s="4767">
        <v>16</v>
      </c>
      <c r="D245" s="4768" t="s">
        <v>19354</v>
      </c>
      <c r="E245" s="4771">
        <v>185262</v>
      </c>
      <c r="F245" s="4574">
        <f t="shared" si="13"/>
        <v>185262</v>
      </c>
      <c r="G245" s="1854"/>
    </row>
    <row r="246" spans="1:7" ht="15" customHeight="1">
      <c r="A246" s="4860" t="s">
        <v>19453</v>
      </c>
      <c r="B246" s="4767">
        <v>100</v>
      </c>
      <c r="C246" s="4767">
        <v>25</v>
      </c>
      <c r="D246" s="4768" t="s">
        <v>19354</v>
      </c>
      <c r="E246" s="4771">
        <v>47048.4</v>
      </c>
      <c r="F246" s="4574">
        <f t="shared" si="13"/>
        <v>47048.4</v>
      </c>
      <c r="G246" s="1854"/>
    </row>
    <row r="247" spans="1:7" ht="15" customHeight="1">
      <c r="A247" s="4860" t="s">
        <v>19454</v>
      </c>
      <c r="B247" s="4767">
        <v>125</v>
      </c>
      <c r="C247" s="4767">
        <v>25</v>
      </c>
      <c r="D247" s="4768" t="s">
        <v>19354</v>
      </c>
      <c r="E247" s="4771">
        <v>84451.199999999997</v>
      </c>
      <c r="F247" s="4574">
        <f t="shared" si="13"/>
        <v>84451.199999999997</v>
      </c>
      <c r="G247" s="1854"/>
    </row>
    <row r="248" spans="1:7" ht="15" customHeight="1">
      <c r="A248" s="4860" t="s">
        <v>19455</v>
      </c>
      <c r="B248" s="4767">
        <v>150</v>
      </c>
      <c r="C248" s="4767">
        <v>25</v>
      </c>
      <c r="D248" s="4768" t="s">
        <v>19354</v>
      </c>
      <c r="E248" s="4771">
        <v>114284.4</v>
      </c>
      <c r="F248" s="4574">
        <f t="shared" si="13"/>
        <v>114284.4</v>
      </c>
      <c r="G248" s="1854"/>
    </row>
    <row r="249" spans="1:7" ht="15" customHeight="1">
      <c r="A249" s="4860" t="s">
        <v>19456</v>
      </c>
      <c r="B249" s="4767">
        <v>200</v>
      </c>
      <c r="C249" s="4767">
        <v>25</v>
      </c>
      <c r="D249" s="4768" t="s">
        <v>19354</v>
      </c>
      <c r="E249" s="4771">
        <v>189294</v>
      </c>
      <c r="F249" s="4574">
        <f t="shared" si="13"/>
        <v>189294</v>
      </c>
      <c r="G249" s="1854"/>
    </row>
    <row r="250" spans="1:7">
      <c r="A250" s="8894" t="s">
        <v>10670</v>
      </c>
      <c r="B250" s="8894"/>
      <c r="C250" s="8894"/>
      <c r="D250" s="8894"/>
      <c r="E250" s="8894"/>
      <c r="F250" s="8894"/>
      <c r="G250" s="806"/>
    </row>
    <row r="251" spans="1:7">
      <c r="A251" s="8910" t="s">
        <v>19457</v>
      </c>
      <c r="B251" s="8910"/>
      <c r="C251" s="8910"/>
      <c r="D251" s="8910"/>
      <c r="E251" s="8910"/>
      <c r="G251" s="806"/>
    </row>
    <row r="252" spans="1:7">
      <c r="A252" s="8890" t="s">
        <v>10316</v>
      </c>
      <c r="B252" s="8890"/>
      <c r="C252" s="8890"/>
      <c r="D252" s="8890"/>
      <c r="E252" s="8890"/>
      <c r="G252" s="806"/>
    </row>
    <row r="253" spans="1:7" ht="13.5" customHeight="1">
      <c r="A253" s="8884" t="s">
        <v>10317</v>
      </c>
      <c r="B253" s="8884"/>
      <c r="C253" s="8884"/>
      <c r="D253" s="8884"/>
      <c r="E253" s="8884"/>
      <c r="G253" s="806"/>
    </row>
    <row r="254" spans="1:7">
      <c r="A254" s="8907" t="s">
        <v>10318</v>
      </c>
      <c r="B254" s="8907"/>
      <c r="C254" s="8907"/>
      <c r="D254" s="8907"/>
      <c r="E254" s="8907"/>
      <c r="G254" s="806"/>
    </row>
    <row r="255" spans="1:7">
      <c r="A255" s="8907" t="s">
        <v>10319</v>
      </c>
      <c r="B255" s="8907"/>
      <c r="C255" s="8907"/>
      <c r="D255" s="8907"/>
      <c r="E255" s="8907"/>
      <c r="G255" s="806"/>
    </row>
    <row r="256" spans="1:7">
      <c r="A256" s="8891" t="s">
        <v>10320</v>
      </c>
      <c r="B256" s="8891"/>
      <c r="C256" s="8891"/>
      <c r="D256" s="8891"/>
      <c r="E256" s="8891"/>
      <c r="G256" s="806"/>
    </row>
    <row r="257" spans="1:7" ht="28.7">
      <c r="A257" s="4875" t="s">
        <v>19458</v>
      </c>
      <c r="B257" s="4776" t="s">
        <v>10321</v>
      </c>
      <c r="C257" s="4776" t="s">
        <v>19459</v>
      </c>
      <c r="D257" s="4777" t="s">
        <v>19460</v>
      </c>
      <c r="E257" s="4873" t="s">
        <v>10322</v>
      </c>
      <c r="F257" s="4880" t="s">
        <v>59</v>
      </c>
      <c r="G257" s="567"/>
    </row>
    <row r="258" spans="1:7" ht="15" customHeight="1">
      <c r="A258" s="8908" t="s">
        <v>19461</v>
      </c>
      <c r="B258" s="8909"/>
      <c r="C258" s="8909"/>
      <c r="D258" s="8909"/>
      <c r="E258" s="8909"/>
      <c r="F258" s="8909"/>
      <c r="G258" s="806"/>
    </row>
    <row r="259" spans="1:7">
      <c r="A259" s="4856" t="s">
        <v>10323</v>
      </c>
      <c r="B259" s="4767">
        <v>15</v>
      </c>
      <c r="C259" s="4767" t="s">
        <v>19390</v>
      </c>
      <c r="D259" s="4768">
        <v>1.8</v>
      </c>
      <c r="E259" s="5550">
        <v>4258.8</v>
      </c>
      <c r="F259" s="4574">
        <f t="shared" ref="F259:F264" si="14">E259-E259*$B$3/100</f>
        <v>4258.8</v>
      </c>
      <c r="G259" s="1854"/>
    </row>
    <row r="260" spans="1:7">
      <c r="A260" s="4856" t="s">
        <v>10324</v>
      </c>
      <c r="B260" s="4767">
        <v>20</v>
      </c>
      <c r="C260" s="4767" t="s">
        <v>19390</v>
      </c>
      <c r="D260" s="4768">
        <v>4.6500000000000004</v>
      </c>
      <c r="E260" s="5550">
        <v>4881.5999999999995</v>
      </c>
      <c r="F260" s="4574">
        <f t="shared" si="14"/>
        <v>4881.5999999999995</v>
      </c>
      <c r="G260" s="1854"/>
    </row>
    <row r="261" spans="1:7">
      <c r="A261" s="4856" t="s">
        <v>10325</v>
      </c>
      <c r="B261" s="4767">
        <v>25</v>
      </c>
      <c r="C261" s="4767" t="s">
        <v>19390</v>
      </c>
      <c r="D261" s="4768">
        <v>7.4</v>
      </c>
      <c r="E261" s="5550">
        <v>6441.5999999999995</v>
      </c>
      <c r="F261" s="4574">
        <f t="shared" si="14"/>
        <v>6441.5999999999995</v>
      </c>
      <c r="G261" s="1854"/>
    </row>
    <row r="262" spans="1:7">
      <c r="A262" s="4856" t="s">
        <v>10326</v>
      </c>
      <c r="B262" s="4767">
        <v>32</v>
      </c>
      <c r="C262" s="4767" t="s">
        <v>19390</v>
      </c>
      <c r="D262" s="4768">
        <v>15.5</v>
      </c>
      <c r="E262" s="5550">
        <v>9454.7999999999993</v>
      </c>
      <c r="F262" s="4574">
        <f t="shared" si="14"/>
        <v>9454.7999999999993</v>
      </c>
      <c r="G262" s="1854"/>
    </row>
    <row r="263" spans="1:7">
      <c r="A263" s="4856" t="s">
        <v>10327</v>
      </c>
      <c r="B263" s="4767">
        <v>40</v>
      </c>
      <c r="C263" s="4767" t="s">
        <v>19390</v>
      </c>
      <c r="D263" s="4768">
        <v>25.7</v>
      </c>
      <c r="E263" s="5550">
        <v>9973.1999999999989</v>
      </c>
      <c r="F263" s="4574">
        <f t="shared" si="14"/>
        <v>9973.1999999999989</v>
      </c>
      <c r="G263" s="1854"/>
    </row>
    <row r="264" spans="1:7">
      <c r="A264" s="4856" t="s">
        <v>10328</v>
      </c>
      <c r="B264" s="4767">
        <v>50</v>
      </c>
      <c r="C264" s="4767" t="s">
        <v>19390</v>
      </c>
      <c r="D264" s="4768">
        <v>44</v>
      </c>
      <c r="E264" s="5550">
        <v>16174.8</v>
      </c>
      <c r="F264" s="4574">
        <f t="shared" si="14"/>
        <v>16174.8</v>
      </c>
      <c r="G264" s="1854"/>
    </row>
    <row r="265" spans="1:7">
      <c r="A265" s="8906" t="s">
        <v>10329</v>
      </c>
      <c r="B265" s="8906"/>
      <c r="C265" s="8906"/>
      <c r="D265" s="8906"/>
      <c r="E265" s="8906"/>
      <c r="G265" s="806"/>
    </row>
    <row r="266" spans="1:7" ht="25.5" customHeight="1">
      <c r="A266" s="8884" t="s">
        <v>10330</v>
      </c>
      <c r="B266" s="8884"/>
      <c r="C266" s="8884"/>
      <c r="D266" s="8884"/>
      <c r="E266" s="8884"/>
      <c r="F266" s="8884"/>
      <c r="G266" s="806"/>
    </row>
    <row r="267" spans="1:7">
      <c r="A267" s="8907" t="s">
        <v>10318</v>
      </c>
      <c r="B267" s="8907"/>
      <c r="C267" s="8907"/>
      <c r="D267" s="8907"/>
      <c r="E267" s="8907"/>
      <c r="G267" s="806"/>
    </row>
    <row r="268" spans="1:7">
      <c r="A268" s="8907" t="s">
        <v>10331</v>
      </c>
      <c r="B268" s="8907"/>
      <c r="C268" s="8907"/>
      <c r="D268" s="8907"/>
      <c r="E268" s="8907"/>
      <c r="G268" s="806"/>
    </row>
    <row r="269" spans="1:7">
      <c r="A269" s="8907" t="s">
        <v>10346</v>
      </c>
      <c r="B269" s="8907"/>
      <c r="C269" s="8907"/>
      <c r="D269" s="8907"/>
      <c r="E269" s="8907"/>
      <c r="G269" s="806"/>
    </row>
    <row r="270" spans="1:7" ht="18.75" customHeight="1">
      <c r="A270" s="8891" t="s">
        <v>10333</v>
      </c>
      <c r="B270" s="8891"/>
      <c r="C270" s="8891"/>
      <c r="D270" s="8891"/>
      <c r="E270" s="8891"/>
      <c r="F270" s="8891"/>
      <c r="G270" s="806"/>
    </row>
    <row r="271" spans="1:7" ht="28.7">
      <c r="A271" s="4875" t="s">
        <v>19458</v>
      </c>
      <c r="B271" s="4776" t="s">
        <v>10321</v>
      </c>
      <c r="C271" s="4776" t="s">
        <v>19459</v>
      </c>
      <c r="D271" s="4777" t="s">
        <v>19460</v>
      </c>
      <c r="E271" s="4873" t="s">
        <v>10322</v>
      </c>
      <c r="F271" s="4880" t="s">
        <v>59</v>
      </c>
      <c r="G271" s="567"/>
    </row>
    <row r="272" spans="1:7" ht="15" customHeight="1">
      <c r="A272" s="8880" t="s">
        <v>19461</v>
      </c>
      <c r="B272" s="8880"/>
      <c r="C272" s="8880"/>
      <c r="D272" s="8880"/>
      <c r="E272" s="8880"/>
      <c r="F272" s="8881"/>
      <c r="G272" s="806"/>
    </row>
    <row r="273" spans="1:7">
      <c r="A273" s="4856" t="s">
        <v>19462</v>
      </c>
      <c r="B273" s="4767">
        <v>15</v>
      </c>
      <c r="C273" s="4767" t="s">
        <v>19390</v>
      </c>
      <c r="D273" s="4768">
        <v>1.71</v>
      </c>
      <c r="E273" s="5550">
        <v>6337.2</v>
      </c>
      <c r="F273" s="4574">
        <f t="shared" ref="F273:F278" si="15">E273-E273*$B$3/100</f>
        <v>6337.2</v>
      </c>
      <c r="G273" s="1854"/>
    </row>
    <row r="274" spans="1:7">
      <c r="A274" s="4856" t="s">
        <v>19463</v>
      </c>
      <c r="B274" s="4767">
        <v>20</v>
      </c>
      <c r="C274" s="4767" t="s">
        <v>19390</v>
      </c>
      <c r="D274" s="4768">
        <v>4.4000000000000004</v>
      </c>
      <c r="E274" s="5550">
        <v>6960</v>
      </c>
      <c r="F274" s="4574">
        <f t="shared" si="15"/>
        <v>6960</v>
      </c>
      <c r="G274" s="1854"/>
    </row>
    <row r="275" spans="1:7">
      <c r="A275" s="4856" t="s">
        <v>19464</v>
      </c>
      <c r="B275" s="4767">
        <v>25</v>
      </c>
      <c r="C275" s="4767" t="s">
        <v>19390</v>
      </c>
      <c r="D275" s="4768">
        <v>7.46</v>
      </c>
      <c r="E275" s="5550">
        <v>8623.1999999999989</v>
      </c>
      <c r="F275" s="4574">
        <f t="shared" si="15"/>
        <v>8623.1999999999989</v>
      </c>
      <c r="G275" s="1854"/>
    </row>
    <row r="276" spans="1:7">
      <c r="A276" s="4856" t="s">
        <v>19465</v>
      </c>
      <c r="B276" s="4767">
        <v>32</v>
      </c>
      <c r="C276" s="4767" t="s">
        <v>19390</v>
      </c>
      <c r="D276" s="4768">
        <v>13.48</v>
      </c>
      <c r="E276" s="5550">
        <v>11220</v>
      </c>
      <c r="F276" s="4574">
        <f t="shared" si="15"/>
        <v>11220</v>
      </c>
      <c r="G276" s="1854"/>
    </row>
    <row r="277" spans="1:7">
      <c r="A277" s="4856" t="s">
        <v>19466</v>
      </c>
      <c r="B277" s="4767">
        <v>40</v>
      </c>
      <c r="C277" s="4767" t="s">
        <v>19390</v>
      </c>
      <c r="D277" s="4768">
        <v>23.68</v>
      </c>
      <c r="E277" s="5550">
        <v>13714.8</v>
      </c>
      <c r="F277" s="4574">
        <f t="shared" si="15"/>
        <v>13714.8</v>
      </c>
      <c r="G277" s="1854"/>
    </row>
    <row r="278" spans="1:7">
      <c r="A278" s="4856" t="s">
        <v>19467</v>
      </c>
      <c r="B278" s="4767">
        <v>50</v>
      </c>
      <c r="C278" s="4767" t="s">
        <v>19390</v>
      </c>
      <c r="D278" s="4768">
        <v>34.520000000000003</v>
      </c>
      <c r="E278" s="5550">
        <v>17662.8</v>
      </c>
      <c r="F278" s="4574">
        <f t="shared" si="15"/>
        <v>17662.8</v>
      </c>
      <c r="G278" s="1854"/>
    </row>
    <row r="279" spans="1:7">
      <c r="A279" s="8890" t="s">
        <v>10332</v>
      </c>
      <c r="B279" s="8890"/>
      <c r="C279" s="8890"/>
      <c r="D279" s="8890"/>
      <c r="E279" s="8890"/>
      <c r="G279" s="806"/>
    </row>
    <row r="280" spans="1:7">
      <c r="A280" s="4876" t="s">
        <v>10333</v>
      </c>
      <c r="B280" s="4778"/>
      <c r="C280" s="4778"/>
      <c r="D280" s="4778"/>
      <c r="E280" s="4881"/>
      <c r="F280" s="4881"/>
      <c r="G280" s="806"/>
    </row>
    <row r="281" spans="1:7" ht="28.7">
      <c r="A281" s="4875" t="s">
        <v>19458</v>
      </c>
      <c r="B281" s="4776" t="s">
        <v>10321</v>
      </c>
      <c r="C281" s="4776" t="s">
        <v>19459</v>
      </c>
      <c r="D281" s="4777" t="s">
        <v>19460</v>
      </c>
      <c r="E281" s="4873" t="s">
        <v>10322</v>
      </c>
      <c r="F281" s="4880" t="s">
        <v>59</v>
      </c>
      <c r="G281" s="567"/>
    </row>
    <row r="282" spans="1:7" ht="15" customHeight="1">
      <c r="A282" s="8904" t="s">
        <v>19468</v>
      </c>
      <c r="B282" s="8904"/>
      <c r="C282" s="8904"/>
      <c r="D282" s="8904"/>
      <c r="E282" s="8904"/>
      <c r="F282" s="8905"/>
      <c r="G282" s="806"/>
    </row>
    <row r="283" spans="1:7">
      <c r="A283" s="4303" t="s">
        <v>10334</v>
      </c>
      <c r="B283" s="4713">
        <v>15</v>
      </c>
      <c r="C283" s="4713" t="s">
        <v>10335</v>
      </c>
      <c r="D283" s="4779">
        <v>1.71</v>
      </c>
      <c r="E283" s="5550">
        <v>4780.8</v>
      </c>
      <c r="F283" s="4574">
        <f t="shared" ref="F283:F288" si="16">E283-E283*$B$3/100</f>
        <v>4780.8</v>
      </c>
      <c r="G283" s="1854"/>
    </row>
    <row r="284" spans="1:7">
      <c r="A284" s="4303" t="s">
        <v>10336</v>
      </c>
      <c r="B284" s="4713">
        <v>20</v>
      </c>
      <c r="C284" s="4713" t="s">
        <v>10335</v>
      </c>
      <c r="D284" s="4779">
        <v>4.4000000000000004</v>
      </c>
      <c r="E284" s="5550">
        <v>5506.8</v>
      </c>
      <c r="F284" s="4574">
        <f t="shared" si="16"/>
        <v>5506.8</v>
      </c>
      <c r="G284" s="1854"/>
    </row>
    <row r="285" spans="1:7">
      <c r="A285" s="4303" t="s">
        <v>10337</v>
      </c>
      <c r="B285" s="4713">
        <v>25</v>
      </c>
      <c r="C285" s="4713" t="s">
        <v>10335</v>
      </c>
      <c r="D285" s="4779">
        <v>7.46</v>
      </c>
      <c r="E285" s="5550">
        <v>7689.5999999999995</v>
      </c>
      <c r="F285" s="4574">
        <f t="shared" si="16"/>
        <v>7689.5999999999995</v>
      </c>
      <c r="G285" s="1854"/>
    </row>
    <row r="286" spans="1:7">
      <c r="A286" s="4303" t="s">
        <v>10338</v>
      </c>
      <c r="B286" s="4713">
        <v>32</v>
      </c>
      <c r="C286" s="4713" t="s">
        <v>10335</v>
      </c>
      <c r="D286" s="4779">
        <v>13.48</v>
      </c>
      <c r="E286" s="5550">
        <v>9558</v>
      </c>
      <c r="F286" s="4574">
        <f t="shared" si="16"/>
        <v>9558</v>
      </c>
      <c r="G286" s="1854"/>
    </row>
    <row r="287" spans="1:7">
      <c r="A287" s="4303" t="s">
        <v>10339</v>
      </c>
      <c r="B287" s="4713">
        <v>40</v>
      </c>
      <c r="C287" s="4713" t="s">
        <v>10335</v>
      </c>
      <c r="D287" s="4779">
        <v>23.68</v>
      </c>
      <c r="E287" s="5550">
        <v>11428.8</v>
      </c>
      <c r="F287" s="4574">
        <f t="shared" si="16"/>
        <v>11428.8</v>
      </c>
      <c r="G287" s="1854"/>
    </row>
    <row r="288" spans="1:7">
      <c r="A288" s="4303" t="s">
        <v>10340</v>
      </c>
      <c r="B288" s="4713">
        <v>50</v>
      </c>
      <c r="C288" s="4713" t="s">
        <v>10335</v>
      </c>
      <c r="D288" s="4779">
        <v>34.520000000000003</v>
      </c>
      <c r="E288" s="5550">
        <v>15792</v>
      </c>
      <c r="F288" s="4574">
        <f t="shared" si="16"/>
        <v>15792</v>
      </c>
      <c r="G288" s="1854"/>
    </row>
    <row r="289" spans="1:7">
      <c r="A289" s="8878" t="s">
        <v>10333</v>
      </c>
      <c r="B289" s="8878"/>
      <c r="C289" s="8878"/>
      <c r="D289" s="8878"/>
      <c r="E289" s="8878"/>
      <c r="F289" s="8879"/>
      <c r="G289" s="806"/>
    </row>
    <row r="290" spans="1:7" ht="28.7">
      <c r="A290" s="4875" t="s">
        <v>19458</v>
      </c>
      <c r="B290" s="4776" t="s">
        <v>10321</v>
      </c>
      <c r="C290" s="4776" t="s">
        <v>19459</v>
      </c>
      <c r="D290" s="4777" t="s">
        <v>19460</v>
      </c>
      <c r="E290" s="4873" t="s">
        <v>10322</v>
      </c>
      <c r="F290" s="4880" t="s">
        <v>59</v>
      </c>
      <c r="G290" s="567"/>
    </row>
    <row r="291" spans="1:7" ht="15" customHeight="1">
      <c r="A291" s="8880" t="s">
        <v>19469</v>
      </c>
      <c r="B291" s="8880"/>
      <c r="C291" s="8880"/>
      <c r="D291" s="8880"/>
      <c r="E291" s="8880"/>
      <c r="F291" s="8881"/>
      <c r="G291" s="806"/>
    </row>
    <row r="292" spans="1:7">
      <c r="A292" s="4865" t="s">
        <v>19470</v>
      </c>
      <c r="B292" s="4767">
        <v>15</v>
      </c>
      <c r="C292" s="4866" t="s">
        <v>10307</v>
      </c>
      <c r="D292" s="4768">
        <v>1.71</v>
      </c>
      <c r="E292" s="5323">
        <v>8426.4</v>
      </c>
      <c r="F292" s="4574">
        <f t="shared" ref="F292:F297" si="17">E292-E292*$B$3/100</f>
        <v>8426.4</v>
      </c>
      <c r="G292" s="1854"/>
    </row>
    <row r="293" spans="1:7">
      <c r="A293" s="4865" t="s">
        <v>19471</v>
      </c>
      <c r="B293" s="4767">
        <v>20</v>
      </c>
      <c r="C293" s="4866" t="s">
        <v>10307</v>
      </c>
      <c r="D293" s="4768">
        <v>4.4000000000000004</v>
      </c>
      <c r="E293" s="5323">
        <v>9381.6</v>
      </c>
      <c r="F293" s="4574">
        <f t="shared" si="17"/>
        <v>9381.6</v>
      </c>
      <c r="G293" s="1854"/>
    </row>
    <row r="294" spans="1:7">
      <c r="A294" s="4865" t="s">
        <v>19472</v>
      </c>
      <c r="B294" s="4767">
        <v>25</v>
      </c>
      <c r="C294" s="4866" t="s">
        <v>10307</v>
      </c>
      <c r="D294" s="4768">
        <v>7.46</v>
      </c>
      <c r="E294" s="5323">
        <v>11685.6</v>
      </c>
      <c r="F294" s="4574">
        <f t="shared" si="17"/>
        <v>11685.6</v>
      </c>
      <c r="G294" s="1854"/>
    </row>
    <row r="295" spans="1:7">
      <c r="A295" s="4865" t="s">
        <v>19473</v>
      </c>
      <c r="B295" s="4767">
        <v>32</v>
      </c>
      <c r="C295" s="4866" t="s">
        <v>10307</v>
      </c>
      <c r="D295" s="4768">
        <v>13.48</v>
      </c>
      <c r="E295" s="5323">
        <v>19389.599999999999</v>
      </c>
      <c r="F295" s="4574">
        <f t="shared" si="17"/>
        <v>19389.599999999999</v>
      </c>
      <c r="G295" s="1854"/>
    </row>
    <row r="296" spans="1:7">
      <c r="A296" s="4865" t="s">
        <v>19474</v>
      </c>
      <c r="B296" s="4767">
        <v>40</v>
      </c>
      <c r="C296" s="4866" t="s">
        <v>10307</v>
      </c>
      <c r="D296" s="4768">
        <v>23.68</v>
      </c>
      <c r="E296" s="5323">
        <v>21246</v>
      </c>
      <c r="F296" s="4574">
        <f t="shared" si="17"/>
        <v>21246</v>
      </c>
      <c r="G296" s="1854"/>
    </row>
    <row r="297" spans="1:7">
      <c r="A297" s="4865" t="s">
        <v>19475</v>
      </c>
      <c r="B297" s="4767">
        <v>50</v>
      </c>
      <c r="C297" s="4866" t="s">
        <v>10307</v>
      </c>
      <c r="D297" s="4768">
        <v>34.520000000000003</v>
      </c>
      <c r="E297" s="5323">
        <v>26629.200000000001</v>
      </c>
      <c r="F297" s="4574">
        <f t="shared" si="17"/>
        <v>26629.200000000001</v>
      </c>
      <c r="G297" s="1854"/>
    </row>
    <row r="298" spans="1:7">
      <c r="A298" s="8889" t="s">
        <v>10341</v>
      </c>
      <c r="B298" s="8889"/>
      <c r="C298" s="8889"/>
      <c r="D298" s="8889"/>
      <c r="E298" s="8889"/>
      <c r="G298" s="806"/>
    </row>
    <row r="299" spans="1:7" ht="27" customHeight="1">
      <c r="A299" s="8884" t="s">
        <v>10342</v>
      </c>
      <c r="B299" s="8884"/>
      <c r="C299" s="8884"/>
      <c r="D299" s="8884"/>
      <c r="E299" s="8884"/>
      <c r="F299" s="8884"/>
      <c r="G299" s="806"/>
    </row>
    <row r="300" spans="1:7" ht="15" customHeight="1">
      <c r="A300" s="8884" t="s">
        <v>10343</v>
      </c>
      <c r="B300" s="8884"/>
      <c r="C300" s="8884"/>
      <c r="D300" s="8884"/>
      <c r="E300" s="8884"/>
      <c r="G300" s="806"/>
    </row>
    <row r="301" spans="1:7" ht="15" customHeight="1">
      <c r="A301" s="8884" t="s">
        <v>10344</v>
      </c>
      <c r="B301" s="8884"/>
      <c r="C301" s="8884"/>
      <c r="D301" s="8884"/>
      <c r="E301" s="8884"/>
      <c r="G301" s="806"/>
    </row>
    <row r="302" spans="1:7" ht="15" customHeight="1">
      <c r="A302" s="8884" t="s">
        <v>10345</v>
      </c>
      <c r="B302" s="8884"/>
      <c r="C302" s="8884"/>
      <c r="D302" s="8884"/>
      <c r="E302" s="8884"/>
      <c r="G302" s="806"/>
    </row>
    <row r="303" spans="1:7">
      <c r="A303" s="8884" t="s">
        <v>10346</v>
      </c>
      <c r="B303" s="8884"/>
      <c r="C303" s="8884"/>
      <c r="D303" s="8884"/>
      <c r="E303" s="8884"/>
      <c r="G303" s="806"/>
    </row>
    <row r="304" spans="1:7">
      <c r="A304" s="8888" t="s">
        <v>19476</v>
      </c>
      <c r="B304" s="8888"/>
      <c r="C304" s="8888"/>
      <c r="D304" s="8888"/>
      <c r="E304" s="8888"/>
      <c r="G304" s="806"/>
    </row>
    <row r="305" spans="1:7" ht="28.7">
      <c r="A305" s="4875" t="s">
        <v>19458</v>
      </c>
      <c r="B305" s="4776" t="s">
        <v>10321</v>
      </c>
      <c r="C305" s="4776" t="s">
        <v>19459</v>
      </c>
      <c r="D305" s="4777" t="s">
        <v>19460</v>
      </c>
      <c r="E305" s="4873" t="s">
        <v>10322</v>
      </c>
      <c r="F305" s="4880" t="s">
        <v>59</v>
      </c>
      <c r="G305" s="567"/>
    </row>
    <row r="306" spans="1:7" ht="15" customHeight="1">
      <c r="A306" s="8882" t="s">
        <v>19461</v>
      </c>
      <c r="B306" s="8882"/>
      <c r="C306" s="8882"/>
      <c r="D306" s="8882"/>
      <c r="E306" s="8882"/>
      <c r="F306" s="8883"/>
      <c r="G306" s="806"/>
    </row>
    <row r="307" spans="1:7">
      <c r="A307" s="4867" t="s">
        <v>19477</v>
      </c>
      <c r="B307" s="4785" t="s">
        <v>19478</v>
      </c>
      <c r="C307" s="4785" t="s">
        <v>19390</v>
      </c>
      <c r="D307" s="4781">
        <v>1.62</v>
      </c>
      <c r="E307" s="5550">
        <v>3739.2</v>
      </c>
      <c r="F307" s="4574">
        <f t="shared" ref="F307:F314" si="18">E307-E307*$B$3/100</f>
        <v>3739.2</v>
      </c>
      <c r="G307" s="1854"/>
    </row>
    <row r="308" spans="1:7">
      <c r="A308" s="4867" t="s">
        <v>19479</v>
      </c>
      <c r="B308" s="4785" t="s">
        <v>19480</v>
      </c>
      <c r="C308" s="4785" t="s">
        <v>19390</v>
      </c>
      <c r="D308" s="4781">
        <v>2.11</v>
      </c>
      <c r="E308" s="5550">
        <v>3739.2</v>
      </c>
      <c r="F308" s="4574">
        <f t="shared" si="18"/>
        <v>3739.2</v>
      </c>
      <c r="G308" s="1854"/>
    </row>
    <row r="309" spans="1:7">
      <c r="A309" s="4867" t="s">
        <v>19481</v>
      </c>
      <c r="B309" s="4785" t="s">
        <v>19482</v>
      </c>
      <c r="C309" s="4785" t="s">
        <v>19390</v>
      </c>
      <c r="D309" s="4781">
        <v>4.26</v>
      </c>
      <c r="E309" s="5550">
        <v>4155.5999999999995</v>
      </c>
      <c r="F309" s="4574">
        <f t="shared" si="18"/>
        <v>4155.5999999999995</v>
      </c>
      <c r="G309" s="1854"/>
    </row>
    <row r="310" spans="1:7">
      <c r="A310" s="4867" t="s">
        <v>19483</v>
      </c>
      <c r="B310" s="4785" t="s">
        <v>19484</v>
      </c>
      <c r="C310" s="4785" t="s">
        <v>19390</v>
      </c>
      <c r="D310" s="4781">
        <v>4.8099999999999996</v>
      </c>
      <c r="E310" s="5550">
        <v>4258.8</v>
      </c>
      <c r="F310" s="4574">
        <f t="shared" si="18"/>
        <v>4258.8</v>
      </c>
      <c r="G310" s="1854"/>
    </row>
    <row r="311" spans="1:7">
      <c r="A311" s="4867" t="s">
        <v>19485</v>
      </c>
      <c r="B311" s="4785" t="s">
        <v>19486</v>
      </c>
      <c r="C311" s="4785" t="s">
        <v>19390</v>
      </c>
      <c r="D311" s="4781">
        <v>9.94</v>
      </c>
      <c r="E311" s="5550">
        <v>4987.2</v>
      </c>
      <c r="F311" s="4574">
        <f t="shared" si="18"/>
        <v>4987.2</v>
      </c>
      <c r="G311" s="1854"/>
    </row>
    <row r="312" spans="1:7">
      <c r="A312" s="4867" t="s">
        <v>19487</v>
      </c>
      <c r="B312" s="4785" t="s">
        <v>19488</v>
      </c>
      <c r="C312" s="4785" t="s">
        <v>19390</v>
      </c>
      <c r="D312" s="4781">
        <v>13.3</v>
      </c>
      <c r="E312" s="5550">
        <v>8208</v>
      </c>
      <c r="F312" s="4574">
        <f t="shared" si="18"/>
        <v>8208</v>
      </c>
      <c r="G312" s="1854"/>
    </row>
    <row r="313" spans="1:7">
      <c r="A313" s="4867" t="s">
        <v>19489</v>
      </c>
      <c r="B313" s="4785" t="s">
        <v>19490</v>
      </c>
      <c r="C313" s="4785" t="s">
        <v>19390</v>
      </c>
      <c r="D313" s="4781">
        <v>23.3</v>
      </c>
      <c r="E313" s="5550">
        <v>9661.1999999999989</v>
      </c>
      <c r="F313" s="4574">
        <f t="shared" si="18"/>
        <v>9661.1999999999989</v>
      </c>
      <c r="G313" s="1854"/>
    </row>
    <row r="314" spans="1:7">
      <c r="A314" s="4867" t="s">
        <v>19491</v>
      </c>
      <c r="B314" s="4785" t="s">
        <v>19492</v>
      </c>
      <c r="C314" s="4785" t="s">
        <v>19390</v>
      </c>
      <c r="D314" s="4781">
        <v>35.299999999999997</v>
      </c>
      <c r="E314" s="5550">
        <v>13818</v>
      </c>
      <c r="F314" s="4574">
        <f t="shared" si="18"/>
        <v>13818</v>
      </c>
      <c r="G314" s="1854"/>
    </row>
    <row r="315" spans="1:7" ht="28.7">
      <c r="A315" s="4875" t="s">
        <v>19458</v>
      </c>
      <c r="B315" s="4776" t="s">
        <v>10321</v>
      </c>
      <c r="C315" s="4776" t="s">
        <v>19459</v>
      </c>
      <c r="D315" s="4777" t="s">
        <v>19460</v>
      </c>
      <c r="E315" s="4873" t="s">
        <v>10322</v>
      </c>
      <c r="F315" s="4880" t="s">
        <v>59</v>
      </c>
      <c r="G315" s="567"/>
    </row>
    <row r="316" spans="1:7" ht="15" customHeight="1">
      <c r="A316" s="8882" t="s">
        <v>19493</v>
      </c>
      <c r="B316" s="8882"/>
      <c r="C316" s="8882"/>
      <c r="D316" s="8882"/>
      <c r="E316" s="8882"/>
      <c r="F316" s="8883"/>
      <c r="G316" s="806"/>
    </row>
    <row r="317" spans="1:7">
      <c r="A317" s="4868" t="s">
        <v>19494</v>
      </c>
      <c r="B317" s="4789">
        <v>65</v>
      </c>
      <c r="C317" s="4785" t="s">
        <v>19305</v>
      </c>
      <c r="D317" s="4781">
        <v>49.11</v>
      </c>
      <c r="E317" s="5323">
        <v>21649.200000000001</v>
      </c>
      <c r="F317" s="4574">
        <f t="shared" ref="F317:F322" si="19">E317-E317*$B$3/100</f>
        <v>21649.200000000001</v>
      </c>
      <c r="G317" s="1854"/>
    </row>
    <row r="318" spans="1:7">
      <c r="A318" s="4867" t="s">
        <v>19495</v>
      </c>
      <c r="B318" s="4789">
        <v>80</v>
      </c>
      <c r="C318" s="4785" t="s">
        <v>19305</v>
      </c>
      <c r="D318" s="4781">
        <v>70.94</v>
      </c>
      <c r="E318" s="5323">
        <v>31010.399999999998</v>
      </c>
      <c r="F318" s="4574">
        <f t="shared" si="19"/>
        <v>31010.399999999998</v>
      </c>
      <c r="G318" s="1854"/>
    </row>
    <row r="319" spans="1:7">
      <c r="A319" s="4867" t="s">
        <v>19496</v>
      </c>
      <c r="B319" s="4789">
        <v>100</v>
      </c>
      <c r="C319" s="4785" t="s">
        <v>19305</v>
      </c>
      <c r="D319" s="4781">
        <v>116.22</v>
      </c>
      <c r="E319" s="5323">
        <v>37179.599999999999</v>
      </c>
      <c r="F319" s="4574">
        <f t="shared" si="19"/>
        <v>37179.599999999999</v>
      </c>
      <c r="G319" s="1854"/>
    </row>
    <row r="320" spans="1:7">
      <c r="A320" s="4867" t="s">
        <v>19497</v>
      </c>
      <c r="B320" s="4789">
        <v>125</v>
      </c>
      <c r="C320" s="4785" t="s">
        <v>19305</v>
      </c>
      <c r="D320" s="4781">
        <v>116.22</v>
      </c>
      <c r="E320" s="5323">
        <v>44479.199999999997</v>
      </c>
      <c r="F320" s="4574">
        <f t="shared" si="19"/>
        <v>44479.199999999997</v>
      </c>
      <c r="G320" s="1854"/>
    </row>
    <row r="321" spans="1:7">
      <c r="A321" s="4867" t="s">
        <v>19498</v>
      </c>
      <c r="B321" s="4789">
        <v>150</v>
      </c>
      <c r="C321" s="4785" t="s">
        <v>19305</v>
      </c>
      <c r="D321" s="4781">
        <v>317</v>
      </c>
      <c r="E321" s="5323">
        <v>107024.4</v>
      </c>
      <c r="F321" s="4574">
        <f t="shared" si="19"/>
        <v>107024.4</v>
      </c>
      <c r="G321" s="1854"/>
    </row>
    <row r="322" spans="1:7">
      <c r="A322" s="4867" t="s">
        <v>19499</v>
      </c>
      <c r="B322" s="4789">
        <v>200</v>
      </c>
      <c r="C322" s="4785" t="s">
        <v>19305</v>
      </c>
      <c r="D322" s="4781">
        <v>422</v>
      </c>
      <c r="E322" s="5323">
        <v>185178</v>
      </c>
      <c r="F322" s="4574">
        <f t="shared" si="19"/>
        <v>185178</v>
      </c>
      <c r="G322" s="1854"/>
    </row>
    <row r="323" spans="1:7" ht="28.7">
      <c r="A323" s="4875" t="s">
        <v>19458</v>
      </c>
      <c r="B323" s="4776" t="s">
        <v>10321</v>
      </c>
      <c r="C323" s="4776" t="s">
        <v>19459</v>
      </c>
      <c r="D323" s="4777" t="s">
        <v>19460</v>
      </c>
      <c r="E323" s="4873" t="s">
        <v>10322</v>
      </c>
      <c r="F323" s="4880" t="s">
        <v>59</v>
      </c>
      <c r="G323" s="567"/>
    </row>
    <row r="324" spans="1:7" ht="15" customHeight="1">
      <c r="A324" s="8882" t="s">
        <v>19469</v>
      </c>
      <c r="B324" s="8882"/>
      <c r="C324" s="8882"/>
      <c r="D324" s="8882"/>
      <c r="E324" s="8882"/>
      <c r="F324" s="8883"/>
      <c r="G324" s="806"/>
    </row>
    <row r="325" spans="1:7">
      <c r="A325" s="4867" t="s">
        <v>19500</v>
      </c>
      <c r="B325" s="4785" t="s">
        <v>19478</v>
      </c>
      <c r="C325" s="4785" t="s">
        <v>19354</v>
      </c>
      <c r="D325" s="4781">
        <v>1.62</v>
      </c>
      <c r="E325" s="5323">
        <v>8109.5999999999995</v>
      </c>
      <c r="F325" s="4574">
        <f t="shared" ref="F325:F332" si="20">E325-E325*$B$3/100</f>
        <v>8109.5999999999995</v>
      </c>
      <c r="G325" s="1854"/>
    </row>
    <row r="326" spans="1:7">
      <c r="A326" s="4867" t="s">
        <v>19501</v>
      </c>
      <c r="B326" s="4785" t="s">
        <v>19480</v>
      </c>
      <c r="C326" s="4785" t="s">
        <v>19354</v>
      </c>
      <c r="D326" s="4781">
        <v>2.11</v>
      </c>
      <c r="E326" s="5323">
        <v>8109.5999999999995</v>
      </c>
      <c r="F326" s="4574">
        <f t="shared" si="20"/>
        <v>8109.5999999999995</v>
      </c>
      <c r="G326" s="1854"/>
    </row>
    <row r="327" spans="1:7">
      <c r="A327" s="4867" t="s">
        <v>19502</v>
      </c>
      <c r="B327" s="4785" t="s">
        <v>19482</v>
      </c>
      <c r="C327" s="4785" t="s">
        <v>19354</v>
      </c>
      <c r="D327" s="4781">
        <v>4.26</v>
      </c>
      <c r="E327" s="5323">
        <v>9063.6</v>
      </c>
      <c r="F327" s="4574">
        <f t="shared" si="20"/>
        <v>9063.6</v>
      </c>
      <c r="G327" s="1854"/>
    </row>
    <row r="328" spans="1:7">
      <c r="A328" s="4867" t="s">
        <v>19503</v>
      </c>
      <c r="B328" s="4785" t="s">
        <v>19484</v>
      </c>
      <c r="C328" s="4785" t="s">
        <v>19354</v>
      </c>
      <c r="D328" s="4781">
        <v>4.8099999999999996</v>
      </c>
      <c r="E328" s="5323">
        <v>9063.6</v>
      </c>
      <c r="F328" s="4574">
        <f t="shared" si="20"/>
        <v>9063.6</v>
      </c>
      <c r="G328" s="1854"/>
    </row>
    <row r="329" spans="1:7">
      <c r="A329" s="4867" t="s">
        <v>19504</v>
      </c>
      <c r="B329" s="4785" t="s">
        <v>19486</v>
      </c>
      <c r="C329" s="4785" t="s">
        <v>19354</v>
      </c>
      <c r="D329" s="4781">
        <v>9.94</v>
      </c>
      <c r="E329" s="5323">
        <v>10549.199999999999</v>
      </c>
      <c r="F329" s="4574">
        <f t="shared" si="20"/>
        <v>10549.199999999999</v>
      </c>
      <c r="G329" s="1854"/>
    </row>
    <row r="330" spans="1:7">
      <c r="A330" s="4867" t="s">
        <v>19505</v>
      </c>
      <c r="B330" s="4785" t="s">
        <v>19488</v>
      </c>
      <c r="C330" s="4785" t="s">
        <v>19354</v>
      </c>
      <c r="D330" s="4781">
        <v>13.3</v>
      </c>
      <c r="E330" s="5323">
        <v>15062.4</v>
      </c>
      <c r="F330" s="4574">
        <f t="shared" si="20"/>
        <v>15062.4</v>
      </c>
      <c r="G330" s="1854"/>
    </row>
    <row r="331" spans="1:7">
      <c r="A331" s="4867" t="s">
        <v>19506</v>
      </c>
      <c r="B331" s="4785" t="s">
        <v>19490</v>
      </c>
      <c r="C331" s="4785" t="s">
        <v>19354</v>
      </c>
      <c r="D331" s="4781">
        <v>23.3</v>
      </c>
      <c r="E331" s="5323">
        <v>17467.2</v>
      </c>
      <c r="F331" s="4574">
        <f t="shared" si="20"/>
        <v>17467.2</v>
      </c>
      <c r="G331" s="1854"/>
    </row>
    <row r="332" spans="1:7">
      <c r="A332" s="4867" t="s">
        <v>19507</v>
      </c>
      <c r="B332" s="4785" t="s">
        <v>19492</v>
      </c>
      <c r="C332" s="4785" t="s">
        <v>19354</v>
      </c>
      <c r="D332" s="4781">
        <v>35.299999999999997</v>
      </c>
      <c r="E332" s="5323">
        <v>21516</v>
      </c>
      <c r="F332" s="4574">
        <f t="shared" si="20"/>
        <v>21516</v>
      </c>
      <c r="G332" s="1854"/>
    </row>
    <row r="333" spans="1:7" ht="28.7">
      <c r="A333" s="4875" t="s">
        <v>19458</v>
      </c>
      <c r="B333" s="4776" t="s">
        <v>10321</v>
      </c>
      <c r="C333" s="4776" t="s">
        <v>19459</v>
      </c>
      <c r="D333" s="4777" t="s">
        <v>19460</v>
      </c>
      <c r="E333" s="4873" t="s">
        <v>10322</v>
      </c>
      <c r="F333" s="4880" t="s">
        <v>59</v>
      </c>
      <c r="G333" s="567"/>
    </row>
    <row r="334" spans="1:7" ht="15" customHeight="1">
      <c r="A334" s="8882" t="s">
        <v>19508</v>
      </c>
      <c r="B334" s="8882"/>
      <c r="C334" s="8882"/>
      <c r="D334" s="8882"/>
      <c r="E334" s="8882"/>
      <c r="F334" s="8883"/>
      <c r="G334" s="806"/>
    </row>
    <row r="335" spans="1:7">
      <c r="A335" s="4867" t="s">
        <v>19509</v>
      </c>
      <c r="B335" s="4789">
        <v>65</v>
      </c>
      <c r="C335" s="4785" t="s">
        <v>19354</v>
      </c>
      <c r="D335" s="4781">
        <v>49.11</v>
      </c>
      <c r="E335" s="5323">
        <v>31405.199999999997</v>
      </c>
      <c r="F335" s="4574">
        <f t="shared" ref="F335:F340" si="21">E335-E335*$B$3/100</f>
        <v>31405.199999999997</v>
      </c>
      <c r="G335" s="1854"/>
    </row>
    <row r="336" spans="1:7">
      <c r="A336" s="4867" t="s">
        <v>19510</v>
      </c>
      <c r="B336" s="4789">
        <v>80</v>
      </c>
      <c r="C336" s="4785" t="s">
        <v>19354</v>
      </c>
      <c r="D336" s="4781">
        <v>70.94</v>
      </c>
      <c r="E336" s="5323">
        <v>34429.199999999997</v>
      </c>
      <c r="F336" s="4574">
        <f t="shared" si="21"/>
        <v>34429.199999999997</v>
      </c>
      <c r="G336" s="1854"/>
    </row>
    <row r="337" spans="1:7">
      <c r="A337" s="4867" t="s">
        <v>19511</v>
      </c>
      <c r="B337" s="4789">
        <v>100</v>
      </c>
      <c r="C337" s="4785" t="s">
        <v>19354</v>
      </c>
      <c r="D337" s="4781">
        <v>116.22</v>
      </c>
      <c r="E337" s="5323">
        <v>41733.599999999999</v>
      </c>
      <c r="F337" s="4574">
        <f t="shared" si="21"/>
        <v>41733.599999999999</v>
      </c>
      <c r="G337" s="1854"/>
    </row>
    <row r="338" spans="1:7">
      <c r="A338" s="4867" t="s">
        <v>19512</v>
      </c>
      <c r="B338" s="4789">
        <v>125</v>
      </c>
      <c r="C338" s="4785" t="s">
        <v>19354</v>
      </c>
      <c r="D338" s="4781">
        <v>116.22</v>
      </c>
      <c r="E338" s="5323">
        <v>53922</v>
      </c>
      <c r="F338" s="4574">
        <f t="shared" si="21"/>
        <v>53922</v>
      </c>
      <c r="G338" s="1854"/>
    </row>
    <row r="339" spans="1:7">
      <c r="A339" s="4867" t="s">
        <v>19513</v>
      </c>
      <c r="B339" s="4789">
        <v>150</v>
      </c>
      <c r="C339" s="4785" t="s">
        <v>19354</v>
      </c>
      <c r="D339" s="4781">
        <v>317</v>
      </c>
      <c r="E339" s="5323">
        <v>116341.2</v>
      </c>
      <c r="F339" s="4574">
        <f t="shared" si="21"/>
        <v>116341.2</v>
      </c>
      <c r="G339" s="1854"/>
    </row>
    <row r="340" spans="1:7">
      <c r="A340" s="4867" t="s">
        <v>19514</v>
      </c>
      <c r="B340" s="4789">
        <v>200</v>
      </c>
      <c r="C340" s="4785" t="s">
        <v>19354</v>
      </c>
      <c r="D340" s="4781">
        <v>422</v>
      </c>
      <c r="E340" s="5323">
        <v>215530.8</v>
      </c>
      <c r="F340" s="4574">
        <f t="shared" si="21"/>
        <v>215530.8</v>
      </c>
      <c r="G340" s="1854"/>
    </row>
    <row r="341" spans="1:7">
      <c r="A341" s="8889" t="s">
        <v>10347</v>
      </c>
      <c r="B341" s="8889"/>
      <c r="C341" s="8889"/>
      <c r="D341" s="8889"/>
      <c r="E341" s="8889"/>
      <c r="G341" s="806"/>
    </row>
    <row r="342" spans="1:7" ht="29.25" customHeight="1">
      <c r="A342" s="8884" t="s">
        <v>10348</v>
      </c>
      <c r="B342" s="8884"/>
      <c r="C342" s="8884"/>
      <c r="D342" s="8884"/>
      <c r="E342" s="8884"/>
      <c r="F342" s="8884"/>
      <c r="G342" s="806"/>
    </row>
    <row r="343" spans="1:7" ht="15" customHeight="1">
      <c r="A343" s="8884" t="s">
        <v>10349</v>
      </c>
      <c r="B343" s="8884"/>
      <c r="C343" s="8884"/>
      <c r="D343" s="8884"/>
      <c r="E343" s="8884"/>
      <c r="G343" s="806"/>
    </row>
    <row r="344" spans="1:7" ht="15" customHeight="1">
      <c r="A344" s="8884" t="s">
        <v>10350</v>
      </c>
      <c r="B344" s="8884"/>
      <c r="C344" s="8884"/>
      <c r="D344" s="8884"/>
      <c r="E344" s="8884"/>
      <c r="G344" s="806"/>
    </row>
    <row r="345" spans="1:7" ht="15" customHeight="1">
      <c r="A345" s="8884" t="s">
        <v>10351</v>
      </c>
      <c r="B345" s="8884"/>
      <c r="C345" s="8884"/>
      <c r="D345" s="8884"/>
      <c r="E345" s="8884"/>
      <c r="G345" s="806"/>
    </row>
    <row r="346" spans="1:7" ht="15" customHeight="1">
      <c r="A346" s="8884" t="s">
        <v>10352</v>
      </c>
      <c r="B346" s="8884"/>
      <c r="C346" s="8884"/>
      <c r="D346" s="8884"/>
      <c r="E346" s="8884"/>
      <c r="G346" s="806"/>
    </row>
    <row r="347" spans="1:7">
      <c r="A347" s="8884" t="s">
        <v>10346</v>
      </c>
      <c r="B347" s="8884"/>
      <c r="C347" s="8884"/>
      <c r="D347" s="8884"/>
      <c r="E347" s="8884"/>
      <c r="G347" s="806"/>
    </row>
    <row r="348" spans="1:7">
      <c r="A348" s="4877" t="s">
        <v>19515</v>
      </c>
      <c r="B348" s="4782"/>
      <c r="C348" s="4782"/>
      <c r="D348" s="4782"/>
      <c r="E348" s="4882"/>
      <c r="G348" s="806"/>
    </row>
    <row r="349" spans="1:7" ht="15" customHeight="1">
      <c r="A349" s="8898" t="s">
        <v>10353</v>
      </c>
      <c r="B349" s="8898"/>
      <c r="C349" s="8898"/>
      <c r="D349" s="8898"/>
      <c r="E349" s="8898"/>
      <c r="G349" s="806"/>
    </row>
    <row r="350" spans="1:7" ht="28.7">
      <c r="A350" s="4875" t="s">
        <v>19458</v>
      </c>
      <c r="B350" s="4776" t="s">
        <v>10321</v>
      </c>
      <c r="C350" s="4776" t="s">
        <v>65</v>
      </c>
      <c r="D350" s="4777" t="s">
        <v>10354</v>
      </c>
      <c r="E350" s="4873" t="s">
        <v>10322</v>
      </c>
      <c r="F350" s="4880" t="s">
        <v>59</v>
      </c>
      <c r="G350" s="567"/>
    </row>
    <row r="351" spans="1:7" ht="15" customHeight="1">
      <c r="A351" s="8900" t="s">
        <v>19461</v>
      </c>
      <c r="B351" s="8900"/>
      <c r="C351" s="8900"/>
      <c r="D351" s="8900"/>
      <c r="E351" s="8900"/>
      <c r="F351" s="8901"/>
      <c r="G351" s="806"/>
    </row>
    <row r="352" spans="1:7">
      <c r="A352" s="4869" t="s">
        <v>19516</v>
      </c>
      <c r="B352" s="4783" t="s">
        <v>19478</v>
      </c>
      <c r="C352" s="4783" t="s">
        <v>19390</v>
      </c>
      <c r="D352" s="4784">
        <v>0.63</v>
      </c>
      <c r="E352" s="5550">
        <v>6649.2</v>
      </c>
      <c r="F352" s="4574">
        <f t="shared" ref="F352:F362" si="22">E352-E352*$B$3/100</f>
        <v>6649.2</v>
      </c>
      <c r="G352" s="1854"/>
    </row>
    <row r="353" spans="1:7">
      <c r="A353" s="4867" t="s">
        <v>19517</v>
      </c>
      <c r="B353" s="4785" t="s">
        <v>19480</v>
      </c>
      <c r="C353" s="4785" t="s">
        <v>19390</v>
      </c>
      <c r="D353" s="4786">
        <v>1.62</v>
      </c>
      <c r="E353" s="5550">
        <v>7689.5999999999995</v>
      </c>
      <c r="F353" s="4574">
        <f t="shared" si="22"/>
        <v>7689.5999999999995</v>
      </c>
      <c r="G353" s="1854"/>
    </row>
    <row r="354" spans="1:7">
      <c r="A354" s="4867" t="s">
        <v>14532</v>
      </c>
      <c r="B354" s="4785" t="s">
        <v>19518</v>
      </c>
      <c r="C354" s="4785" t="s">
        <v>19390</v>
      </c>
      <c r="D354" s="4786">
        <v>2.4900000000000002</v>
      </c>
      <c r="E354" s="5550">
        <v>6753.5999999999995</v>
      </c>
      <c r="F354" s="4574">
        <f t="shared" si="22"/>
        <v>6753.5999999999995</v>
      </c>
      <c r="G354" s="1854"/>
    </row>
    <row r="355" spans="1:7">
      <c r="A355" s="4867" t="s">
        <v>19519</v>
      </c>
      <c r="B355" s="4785" t="s">
        <v>19482</v>
      </c>
      <c r="C355" s="4785" t="s">
        <v>19390</v>
      </c>
      <c r="D355" s="4786">
        <v>1.43</v>
      </c>
      <c r="E355" s="5550">
        <v>7689.5999999999995</v>
      </c>
      <c r="F355" s="4574">
        <f t="shared" si="22"/>
        <v>7689.5999999999995</v>
      </c>
      <c r="G355" s="1854"/>
    </row>
    <row r="356" spans="1:7">
      <c r="A356" s="4868" t="s">
        <v>10355</v>
      </c>
      <c r="B356" s="4787" t="s">
        <v>10356</v>
      </c>
      <c r="C356" s="4787" t="s">
        <v>10335</v>
      </c>
      <c r="D356" s="4788">
        <v>2.82</v>
      </c>
      <c r="E356" s="5550">
        <v>8001.5999999999995</v>
      </c>
      <c r="F356" s="4574">
        <f t="shared" si="22"/>
        <v>8001.5999999999995</v>
      </c>
      <c r="G356" s="1854"/>
    </row>
    <row r="357" spans="1:7">
      <c r="A357" s="4868" t="s">
        <v>10357</v>
      </c>
      <c r="B357" s="4787" t="s">
        <v>10358</v>
      </c>
      <c r="C357" s="4787" t="s">
        <v>10335</v>
      </c>
      <c r="D357" s="4788">
        <v>5.72</v>
      </c>
      <c r="E357" s="5550">
        <v>7896</v>
      </c>
      <c r="F357" s="4574">
        <f t="shared" si="22"/>
        <v>7896</v>
      </c>
      <c r="G357" s="1854"/>
    </row>
    <row r="358" spans="1:7">
      <c r="A358" s="4868" t="s">
        <v>10359</v>
      </c>
      <c r="B358" s="4787" t="s">
        <v>10360</v>
      </c>
      <c r="C358" s="4787" t="s">
        <v>10335</v>
      </c>
      <c r="D358" s="4788">
        <v>7.54</v>
      </c>
      <c r="E358" s="5550">
        <v>8934</v>
      </c>
      <c r="F358" s="4574">
        <f t="shared" si="22"/>
        <v>8934</v>
      </c>
      <c r="G358" s="1854"/>
    </row>
    <row r="359" spans="1:7">
      <c r="A359" s="4868" t="s">
        <v>10361</v>
      </c>
      <c r="B359" s="4787" t="s">
        <v>10362</v>
      </c>
      <c r="C359" s="4787" t="s">
        <v>10335</v>
      </c>
      <c r="D359" s="4788">
        <v>12.1</v>
      </c>
      <c r="E359" s="5550">
        <v>9039.6</v>
      </c>
      <c r="F359" s="4574">
        <f t="shared" si="22"/>
        <v>9039.6</v>
      </c>
      <c r="G359" s="1854"/>
    </row>
    <row r="360" spans="1:7">
      <c r="A360" s="4867" t="s">
        <v>19520</v>
      </c>
      <c r="B360" s="4789" t="s">
        <v>10363</v>
      </c>
      <c r="C360" s="4785" t="s">
        <v>19390</v>
      </c>
      <c r="D360" s="4786">
        <v>13.2</v>
      </c>
      <c r="E360" s="5550">
        <v>12778.8</v>
      </c>
      <c r="F360" s="4574">
        <f t="shared" si="22"/>
        <v>12778.8</v>
      </c>
      <c r="G360" s="1854"/>
    </row>
    <row r="361" spans="1:7">
      <c r="A361" s="4867" t="s">
        <v>19521</v>
      </c>
      <c r="B361" s="4789" t="s">
        <v>10364</v>
      </c>
      <c r="C361" s="4785" t="s">
        <v>19390</v>
      </c>
      <c r="D361" s="4786">
        <v>22</v>
      </c>
      <c r="E361" s="5550">
        <v>15376.8</v>
      </c>
      <c r="F361" s="4574">
        <f t="shared" si="22"/>
        <v>15376.8</v>
      </c>
      <c r="G361" s="1854"/>
    </row>
    <row r="362" spans="1:7">
      <c r="A362" s="4867" t="s">
        <v>19522</v>
      </c>
      <c r="B362" s="4789" t="s">
        <v>10365</v>
      </c>
      <c r="C362" s="4785" t="s">
        <v>19390</v>
      </c>
      <c r="D362" s="4786">
        <v>36</v>
      </c>
      <c r="E362" s="5550">
        <v>19531.2</v>
      </c>
      <c r="F362" s="4574">
        <f t="shared" si="22"/>
        <v>19531.2</v>
      </c>
      <c r="G362" s="1854"/>
    </row>
    <row r="363" spans="1:7" ht="28.7">
      <c r="A363" s="4875" t="s">
        <v>19458</v>
      </c>
      <c r="B363" s="4776" t="s">
        <v>10321</v>
      </c>
      <c r="C363" s="4776" t="s">
        <v>19523</v>
      </c>
      <c r="D363" s="4777" t="s">
        <v>10354</v>
      </c>
      <c r="E363" s="4873" t="s">
        <v>10322</v>
      </c>
      <c r="F363" s="4880" t="s">
        <v>59</v>
      </c>
      <c r="G363" s="567"/>
    </row>
    <row r="364" spans="1:7" ht="15" customHeight="1">
      <c r="A364" s="8900" t="s">
        <v>19469</v>
      </c>
      <c r="B364" s="8900"/>
      <c r="C364" s="8900"/>
      <c r="D364" s="8900"/>
      <c r="E364" s="8900"/>
      <c r="F364" s="8901"/>
      <c r="G364" s="806"/>
    </row>
    <row r="365" spans="1:7">
      <c r="A365" s="4868" t="s">
        <v>19524</v>
      </c>
      <c r="B365" s="4785" t="s">
        <v>10366</v>
      </c>
      <c r="C365" s="4787" t="s">
        <v>10367</v>
      </c>
      <c r="D365" s="4790">
        <v>2.4900000000000002</v>
      </c>
      <c r="E365" s="5323">
        <v>11130</v>
      </c>
      <c r="F365" s="4574">
        <f t="shared" ref="F365:F370" si="23">E365-E365*$B$3/100</f>
        <v>11130</v>
      </c>
      <c r="G365" s="1854"/>
    </row>
    <row r="366" spans="1:7">
      <c r="A366" s="4868" t="s">
        <v>19525</v>
      </c>
      <c r="B366" s="4785" t="s">
        <v>10368</v>
      </c>
      <c r="C366" s="4787" t="s">
        <v>10367</v>
      </c>
      <c r="D366" s="4790">
        <v>5.72</v>
      </c>
      <c r="E366" s="5323">
        <v>12482.4</v>
      </c>
      <c r="F366" s="4574">
        <f t="shared" si="23"/>
        <v>12482.4</v>
      </c>
      <c r="G366" s="1854"/>
    </row>
    <row r="367" spans="1:7">
      <c r="A367" s="4868" t="s">
        <v>19526</v>
      </c>
      <c r="B367" s="4785" t="s">
        <v>10369</v>
      </c>
      <c r="C367" s="4787" t="s">
        <v>10367</v>
      </c>
      <c r="D367" s="4790">
        <v>12.1</v>
      </c>
      <c r="E367" s="5323">
        <v>14229.6</v>
      </c>
      <c r="F367" s="4574">
        <f t="shared" si="23"/>
        <v>14229.6</v>
      </c>
      <c r="G367" s="1854"/>
    </row>
    <row r="368" spans="1:7">
      <c r="A368" s="4868" t="s">
        <v>19527</v>
      </c>
      <c r="B368" s="4785" t="s">
        <v>10363</v>
      </c>
      <c r="C368" s="4787" t="s">
        <v>10367</v>
      </c>
      <c r="D368" s="4790">
        <v>13.2</v>
      </c>
      <c r="E368" s="5323">
        <v>20792.399999999998</v>
      </c>
      <c r="F368" s="4574">
        <f t="shared" si="23"/>
        <v>20792.399999999998</v>
      </c>
      <c r="G368" s="1854"/>
    </row>
    <row r="369" spans="1:7">
      <c r="A369" s="4868" t="s">
        <v>19528</v>
      </c>
      <c r="B369" s="4785" t="s">
        <v>10364</v>
      </c>
      <c r="C369" s="4787" t="s">
        <v>10367</v>
      </c>
      <c r="D369" s="4790">
        <v>22</v>
      </c>
      <c r="E369" s="5323">
        <v>21112.799999999999</v>
      </c>
      <c r="F369" s="4574">
        <f t="shared" si="23"/>
        <v>21112.799999999999</v>
      </c>
      <c r="G369" s="1854"/>
    </row>
    <row r="370" spans="1:7">
      <c r="A370" s="4868" t="s">
        <v>19529</v>
      </c>
      <c r="B370" s="4791" t="s">
        <v>10365</v>
      </c>
      <c r="C370" s="4787" t="s">
        <v>10367</v>
      </c>
      <c r="D370" s="4790">
        <v>36</v>
      </c>
      <c r="E370" s="5323">
        <v>28297.200000000001</v>
      </c>
      <c r="F370" s="4574">
        <f t="shared" si="23"/>
        <v>28297.200000000001</v>
      </c>
      <c r="G370" s="1854"/>
    </row>
    <row r="371" spans="1:7">
      <c r="A371" s="8878" t="s">
        <v>10370</v>
      </c>
      <c r="B371" s="8878"/>
      <c r="C371" s="8878"/>
      <c r="D371" s="8878"/>
      <c r="E371" s="8878"/>
      <c r="F371" s="8879"/>
      <c r="G371" s="806"/>
    </row>
    <row r="372" spans="1:7" ht="28.7">
      <c r="A372" s="4875" t="s">
        <v>19458</v>
      </c>
      <c r="B372" s="4776" t="s">
        <v>10321</v>
      </c>
      <c r="C372" s="4776" t="s">
        <v>65</v>
      </c>
      <c r="D372" s="4777" t="s">
        <v>10354</v>
      </c>
      <c r="E372" s="4873" t="s">
        <v>10322</v>
      </c>
      <c r="F372" s="4880" t="s">
        <v>59</v>
      </c>
      <c r="G372" s="567"/>
    </row>
    <row r="373" spans="1:7" ht="15" customHeight="1">
      <c r="A373" s="8900" t="s">
        <v>19461</v>
      </c>
      <c r="B373" s="8900"/>
      <c r="C373" s="8900"/>
      <c r="D373" s="8900"/>
      <c r="E373" s="8900"/>
      <c r="F373" s="8901"/>
      <c r="G373" s="806"/>
    </row>
    <row r="374" spans="1:7">
      <c r="A374" s="4870" t="s">
        <v>10371</v>
      </c>
      <c r="B374" s="4783" t="s">
        <v>19478</v>
      </c>
      <c r="C374" s="4783" t="s">
        <v>19390</v>
      </c>
      <c r="D374" s="4784">
        <v>0.63</v>
      </c>
      <c r="E374" s="5550">
        <v>5403.5999999999995</v>
      </c>
      <c r="F374" s="4574">
        <f t="shared" ref="F374:F397" si="24">E374-E374*$B$3/100</f>
        <v>5403.5999999999995</v>
      </c>
      <c r="G374" s="1854"/>
    </row>
    <row r="375" spans="1:7">
      <c r="A375" s="4867" t="s">
        <v>10372</v>
      </c>
      <c r="B375" s="4785" t="s">
        <v>19480</v>
      </c>
      <c r="C375" s="4785" t="s">
        <v>19390</v>
      </c>
      <c r="D375" s="4786">
        <v>1.62</v>
      </c>
      <c r="E375" s="5550">
        <v>5506.8</v>
      </c>
      <c r="F375" s="4574">
        <f t="shared" si="24"/>
        <v>5506.8</v>
      </c>
      <c r="G375" s="1854"/>
    </row>
    <row r="376" spans="1:7">
      <c r="A376" s="4868" t="s">
        <v>10373</v>
      </c>
      <c r="B376" s="4785" t="s">
        <v>19518</v>
      </c>
      <c r="C376" s="4785" t="s">
        <v>19390</v>
      </c>
      <c r="D376" s="4786">
        <v>2.4900000000000002</v>
      </c>
      <c r="E376" s="5550">
        <v>5194.8</v>
      </c>
      <c r="F376" s="4574">
        <f t="shared" si="24"/>
        <v>5194.8</v>
      </c>
      <c r="G376" s="1854"/>
    </row>
    <row r="377" spans="1:7">
      <c r="A377" s="4867" t="s">
        <v>10374</v>
      </c>
      <c r="B377" s="4785" t="s">
        <v>19482</v>
      </c>
      <c r="C377" s="4785" t="s">
        <v>19390</v>
      </c>
      <c r="D377" s="4786">
        <v>1.43</v>
      </c>
      <c r="E377" s="5550">
        <v>6025.2</v>
      </c>
      <c r="F377" s="4574">
        <f t="shared" si="24"/>
        <v>6025.2</v>
      </c>
      <c r="G377" s="1854"/>
    </row>
    <row r="378" spans="1:7">
      <c r="A378" s="4868" t="s">
        <v>10375</v>
      </c>
      <c r="B378" s="4787" t="s">
        <v>10356</v>
      </c>
      <c r="C378" s="4787" t="s">
        <v>10335</v>
      </c>
      <c r="D378" s="4788">
        <v>2.82</v>
      </c>
      <c r="E378" s="5550">
        <v>6025.2</v>
      </c>
      <c r="F378" s="4574">
        <f t="shared" si="24"/>
        <v>6025.2</v>
      </c>
      <c r="G378" s="1854"/>
    </row>
    <row r="379" spans="1:7">
      <c r="A379" s="4868" t="s">
        <v>10376</v>
      </c>
      <c r="B379" s="4787" t="s">
        <v>10358</v>
      </c>
      <c r="C379" s="4787" t="s">
        <v>10335</v>
      </c>
      <c r="D379" s="4788">
        <v>5.72</v>
      </c>
      <c r="E379" s="5550">
        <v>6777.5999999999995</v>
      </c>
      <c r="F379" s="4574">
        <f t="shared" si="24"/>
        <v>6777.5999999999995</v>
      </c>
      <c r="G379" s="1854"/>
    </row>
    <row r="380" spans="1:7">
      <c r="A380" s="4871" t="s">
        <v>10377</v>
      </c>
      <c r="B380" s="4792" t="s">
        <v>10360</v>
      </c>
      <c r="C380" s="4792" t="s">
        <v>10335</v>
      </c>
      <c r="D380" s="4793">
        <v>7.54</v>
      </c>
      <c r="E380" s="5550">
        <v>7689.5999999999995</v>
      </c>
      <c r="F380" s="4574">
        <f t="shared" si="24"/>
        <v>7689.5999999999995</v>
      </c>
      <c r="G380" s="1854"/>
    </row>
    <row r="381" spans="1:7">
      <c r="A381" s="4868" t="s">
        <v>10378</v>
      </c>
      <c r="B381" s="4787" t="s">
        <v>10362</v>
      </c>
      <c r="C381" s="4787" t="s">
        <v>10335</v>
      </c>
      <c r="D381" s="4788">
        <v>12.1</v>
      </c>
      <c r="E381" s="5550">
        <v>8356.7999999999993</v>
      </c>
      <c r="F381" s="4574">
        <f t="shared" si="24"/>
        <v>8356.7999999999993</v>
      </c>
      <c r="G381" s="1854"/>
    </row>
    <row r="382" spans="1:7">
      <c r="A382" s="4867" t="s">
        <v>10379</v>
      </c>
      <c r="B382" s="4789" t="s">
        <v>10363</v>
      </c>
      <c r="C382" s="4785" t="s">
        <v>19390</v>
      </c>
      <c r="D382" s="4786">
        <v>13.2</v>
      </c>
      <c r="E382" s="5550">
        <v>11532</v>
      </c>
      <c r="F382" s="4574">
        <f t="shared" si="24"/>
        <v>11532</v>
      </c>
      <c r="G382" s="1854"/>
    </row>
    <row r="383" spans="1:7">
      <c r="A383" s="4867" t="s">
        <v>10380</v>
      </c>
      <c r="B383" s="4789" t="s">
        <v>10364</v>
      </c>
      <c r="C383" s="4785" t="s">
        <v>19390</v>
      </c>
      <c r="D383" s="4786">
        <v>22</v>
      </c>
      <c r="E383" s="5550">
        <v>14026.8</v>
      </c>
      <c r="F383" s="4574">
        <f t="shared" si="24"/>
        <v>14026.8</v>
      </c>
      <c r="G383" s="1854"/>
    </row>
    <row r="384" spans="1:7">
      <c r="A384" s="4867" t="s">
        <v>10381</v>
      </c>
      <c r="B384" s="4789" t="s">
        <v>10365</v>
      </c>
      <c r="C384" s="4785" t="s">
        <v>19390</v>
      </c>
      <c r="D384" s="4786">
        <v>36</v>
      </c>
      <c r="E384" s="5550">
        <v>18285.599999999999</v>
      </c>
      <c r="F384" s="4574">
        <f t="shared" si="24"/>
        <v>18285.599999999999</v>
      </c>
      <c r="G384" s="1854"/>
    </row>
    <row r="385" spans="1:7" ht="15" customHeight="1">
      <c r="A385" s="8900" t="s">
        <v>19469</v>
      </c>
      <c r="B385" s="8900"/>
      <c r="C385" s="8900"/>
      <c r="D385" s="8900"/>
      <c r="E385" s="8900"/>
      <c r="F385" s="8901"/>
      <c r="G385" s="806"/>
    </row>
    <row r="386" spans="1:7" ht="28.7">
      <c r="A386" s="4875" t="s">
        <v>19530</v>
      </c>
      <c r="B386" s="4776" t="s">
        <v>10321</v>
      </c>
      <c r="C386" s="4776" t="s">
        <v>19523</v>
      </c>
      <c r="D386" s="4777" t="s">
        <v>10354</v>
      </c>
      <c r="E386" s="4873" t="s">
        <v>10322</v>
      </c>
      <c r="F386" s="4880" t="s">
        <v>59</v>
      </c>
      <c r="G386" s="567"/>
    </row>
    <row r="387" spans="1:7">
      <c r="A387" s="4868" t="s">
        <v>19531</v>
      </c>
      <c r="B387" s="4785" t="s">
        <v>19478</v>
      </c>
      <c r="C387" s="4787" t="s">
        <v>10367</v>
      </c>
      <c r="D387" s="4786">
        <v>0.63</v>
      </c>
      <c r="E387" s="5323">
        <v>10255.199999999999</v>
      </c>
      <c r="F387" s="4574">
        <f t="shared" si="24"/>
        <v>10255.199999999999</v>
      </c>
      <c r="G387" s="1854"/>
    </row>
    <row r="388" spans="1:7">
      <c r="A388" s="4867" t="s">
        <v>19532</v>
      </c>
      <c r="B388" s="4785" t="s">
        <v>19480</v>
      </c>
      <c r="C388" s="4787" t="s">
        <v>10367</v>
      </c>
      <c r="D388" s="4786">
        <v>1.62</v>
      </c>
      <c r="E388" s="5323">
        <v>10255.199999999999</v>
      </c>
      <c r="F388" s="4574">
        <f t="shared" si="24"/>
        <v>10255.199999999999</v>
      </c>
      <c r="G388" s="1854"/>
    </row>
    <row r="389" spans="1:7">
      <c r="A389" s="4868" t="s">
        <v>19533</v>
      </c>
      <c r="B389" s="4785" t="s">
        <v>19518</v>
      </c>
      <c r="C389" s="4787" t="s">
        <v>10367</v>
      </c>
      <c r="D389" s="4786">
        <v>2.4900000000000002</v>
      </c>
      <c r="E389" s="5323">
        <v>10255.199999999999</v>
      </c>
      <c r="F389" s="4574">
        <f t="shared" si="24"/>
        <v>10255.199999999999</v>
      </c>
      <c r="G389" s="1854"/>
    </row>
    <row r="390" spans="1:7">
      <c r="A390" s="4867" t="s">
        <v>19534</v>
      </c>
      <c r="B390" s="4785" t="s">
        <v>19482</v>
      </c>
      <c r="C390" s="4787" t="s">
        <v>10367</v>
      </c>
      <c r="D390" s="4786">
        <v>1.43</v>
      </c>
      <c r="E390" s="5323">
        <v>11606.4</v>
      </c>
      <c r="F390" s="4574">
        <f t="shared" si="24"/>
        <v>11606.4</v>
      </c>
      <c r="G390" s="1854"/>
    </row>
    <row r="391" spans="1:7">
      <c r="A391" s="4868" t="s">
        <v>19535</v>
      </c>
      <c r="B391" s="4787" t="s">
        <v>10356</v>
      </c>
      <c r="C391" s="4787" t="s">
        <v>10367</v>
      </c>
      <c r="D391" s="4788">
        <v>2.82</v>
      </c>
      <c r="E391" s="5323">
        <v>11606.4</v>
      </c>
      <c r="F391" s="4574">
        <f t="shared" si="24"/>
        <v>11606.4</v>
      </c>
      <c r="G391" s="1854"/>
    </row>
    <row r="392" spans="1:7">
      <c r="A392" s="4868" t="s">
        <v>19536</v>
      </c>
      <c r="B392" s="4787" t="s">
        <v>10358</v>
      </c>
      <c r="C392" s="4787" t="s">
        <v>10367</v>
      </c>
      <c r="D392" s="4788">
        <v>5.72</v>
      </c>
      <c r="E392" s="5323">
        <v>12544.8</v>
      </c>
      <c r="F392" s="4574">
        <f t="shared" si="24"/>
        <v>12544.8</v>
      </c>
      <c r="G392" s="1854"/>
    </row>
    <row r="393" spans="1:7">
      <c r="A393" s="4868" t="s">
        <v>19537</v>
      </c>
      <c r="B393" s="4787" t="s">
        <v>10360</v>
      </c>
      <c r="C393" s="4787" t="s">
        <v>10367</v>
      </c>
      <c r="D393" s="4788">
        <v>7.54</v>
      </c>
      <c r="E393" s="5323">
        <v>12942</v>
      </c>
      <c r="F393" s="4574">
        <f t="shared" si="24"/>
        <v>12942</v>
      </c>
      <c r="G393" s="1854"/>
    </row>
    <row r="394" spans="1:7">
      <c r="A394" s="4868" t="s">
        <v>19538</v>
      </c>
      <c r="B394" s="4787" t="s">
        <v>10362</v>
      </c>
      <c r="C394" s="4787" t="s">
        <v>10367</v>
      </c>
      <c r="D394" s="4788">
        <v>12.1</v>
      </c>
      <c r="E394" s="5323">
        <v>14692.8</v>
      </c>
      <c r="F394" s="4574">
        <f t="shared" si="24"/>
        <v>14692.8</v>
      </c>
      <c r="G394" s="1854"/>
    </row>
    <row r="395" spans="1:7">
      <c r="A395" s="4867" t="s">
        <v>19539</v>
      </c>
      <c r="B395" s="4789" t="s">
        <v>10363</v>
      </c>
      <c r="C395" s="4787" t="s">
        <v>10367</v>
      </c>
      <c r="D395" s="4786">
        <v>13.2</v>
      </c>
      <c r="E395" s="5323">
        <v>19618.8</v>
      </c>
      <c r="F395" s="4574">
        <f t="shared" si="24"/>
        <v>19618.8</v>
      </c>
      <c r="G395" s="1854"/>
    </row>
    <row r="396" spans="1:7">
      <c r="A396" s="4867" t="s">
        <v>19540</v>
      </c>
      <c r="B396" s="4789" t="s">
        <v>10364</v>
      </c>
      <c r="C396" s="4787" t="s">
        <v>10367</v>
      </c>
      <c r="D396" s="4786">
        <v>22</v>
      </c>
      <c r="E396" s="5323">
        <v>19347.599999999999</v>
      </c>
      <c r="F396" s="4574">
        <f t="shared" si="24"/>
        <v>19347.599999999999</v>
      </c>
      <c r="G396" s="1854"/>
    </row>
    <row r="397" spans="1:7">
      <c r="A397" s="4867" t="s">
        <v>19541</v>
      </c>
      <c r="B397" s="4789" t="s">
        <v>10365</v>
      </c>
      <c r="C397" s="4787" t="s">
        <v>10367</v>
      </c>
      <c r="D397" s="4786">
        <v>36</v>
      </c>
      <c r="E397" s="5323">
        <v>27128.399999999998</v>
      </c>
      <c r="F397" s="4574">
        <f t="shared" si="24"/>
        <v>27128.399999999998</v>
      </c>
      <c r="G397" s="1854"/>
    </row>
    <row r="398" spans="1:7" ht="15" customHeight="1">
      <c r="A398" s="8899" t="s">
        <v>19542</v>
      </c>
      <c r="B398" s="8899"/>
      <c r="C398" s="8899"/>
      <c r="D398" s="8899"/>
      <c r="E398" s="8899"/>
      <c r="G398" s="806"/>
    </row>
    <row r="399" spans="1:7" ht="15" customHeight="1">
      <c r="A399" s="8897" t="s">
        <v>10370</v>
      </c>
      <c r="B399" s="8897"/>
      <c r="C399" s="8897"/>
      <c r="D399" s="8897"/>
      <c r="E399" s="8897"/>
      <c r="G399" s="806"/>
    </row>
    <row r="400" spans="1:7" ht="15" customHeight="1">
      <c r="A400" s="8882" t="s">
        <v>19543</v>
      </c>
      <c r="B400" s="8882"/>
      <c r="C400" s="8882"/>
      <c r="D400" s="8882"/>
      <c r="E400" s="8882"/>
      <c r="F400" s="8883"/>
      <c r="G400" s="806"/>
    </row>
    <row r="401" spans="1:7" ht="28.7">
      <c r="A401" s="4875" t="s">
        <v>19458</v>
      </c>
      <c r="B401" s="4776" t="s">
        <v>10321</v>
      </c>
      <c r="C401" s="4776" t="s">
        <v>19459</v>
      </c>
      <c r="D401" s="4777" t="s">
        <v>19460</v>
      </c>
      <c r="E401" s="4873" t="s">
        <v>10322</v>
      </c>
      <c r="F401" s="4880" t="s">
        <v>59</v>
      </c>
      <c r="G401" s="567"/>
    </row>
    <row r="402" spans="1:7">
      <c r="A402" s="4867" t="s">
        <v>19544</v>
      </c>
      <c r="B402" s="4789">
        <v>65</v>
      </c>
      <c r="C402" s="4785" t="s">
        <v>19305</v>
      </c>
      <c r="D402" s="4781">
        <v>46.25</v>
      </c>
      <c r="E402" s="5323">
        <v>26122.799999999999</v>
      </c>
      <c r="F402" s="4574">
        <f t="shared" ref="F402:F415" si="25">E402-E402*$B$3/100</f>
        <v>26122.799999999999</v>
      </c>
      <c r="G402" s="1854"/>
    </row>
    <row r="403" spans="1:7">
      <c r="A403" s="4867" t="s">
        <v>19545</v>
      </c>
      <c r="B403" s="4789">
        <v>80</v>
      </c>
      <c r="C403" s="4785" t="s">
        <v>19305</v>
      </c>
      <c r="D403" s="4781">
        <v>69.680000000000007</v>
      </c>
      <c r="E403" s="5323">
        <v>34809.599999999999</v>
      </c>
      <c r="F403" s="4574">
        <f t="shared" si="25"/>
        <v>34809.599999999999</v>
      </c>
      <c r="G403" s="1854"/>
    </row>
    <row r="404" spans="1:7">
      <c r="A404" s="4867" t="s">
        <v>19546</v>
      </c>
      <c r="B404" s="4789">
        <v>100</v>
      </c>
      <c r="C404" s="4785" t="s">
        <v>19305</v>
      </c>
      <c r="D404" s="4781">
        <v>110.52</v>
      </c>
      <c r="E404" s="5323">
        <v>40208.400000000001</v>
      </c>
      <c r="F404" s="4574">
        <f t="shared" si="25"/>
        <v>40208.400000000001</v>
      </c>
      <c r="G404" s="1854"/>
    </row>
    <row r="405" spans="1:7">
      <c r="A405" s="4867" t="s">
        <v>19547</v>
      </c>
      <c r="B405" s="4789">
        <v>125</v>
      </c>
      <c r="C405" s="4785" t="s">
        <v>19305</v>
      </c>
      <c r="D405" s="4781">
        <v>110.52</v>
      </c>
      <c r="E405" s="5323">
        <v>53022</v>
      </c>
      <c r="F405" s="4574">
        <f t="shared" si="25"/>
        <v>53022</v>
      </c>
      <c r="G405" s="1854"/>
    </row>
    <row r="406" spans="1:7">
      <c r="A406" s="4867" t="s">
        <v>19548</v>
      </c>
      <c r="B406" s="4789">
        <v>150</v>
      </c>
      <c r="C406" s="4785" t="s">
        <v>19305</v>
      </c>
      <c r="D406" s="4781">
        <v>317.58</v>
      </c>
      <c r="E406" s="5323">
        <v>122094</v>
      </c>
      <c r="F406" s="4574">
        <f t="shared" si="25"/>
        <v>122094</v>
      </c>
      <c r="G406" s="1854"/>
    </row>
    <row r="407" spans="1:7">
      <c r="A407" s="4867" t="s">
        <v>19549</v>
      </c>
      <c r="B407" s="4789">
        <v>200</v>
      </c>
      <c r="C407" s="4785" t="s">
        <v>19305</v>
      </c>
      <c r="D407" s="4781">
        <v>422.59</v>
      </c>
      <c r="E407" s="5323">
        <v>218953.19999999998</v>
      </c>
      <c r="F407" s="4574">
        <f t="shared" si="25"/>
        <v>218953.19999999998</v>
      </c>
      <c r="G407" s="1854"/>
    </row>
    <row r="408" spans="1:7" ht="15" customHeight="1">
      <c r="A408" s="8881" t="s">
        <v>19550</v>
      </c>
      <c r="B408" s="8902"/>
      <c r="C408" s="8902"/>
      <c r="D408" s="8902"/>
      <c r="E408" s="8902"/>
      <c r="F408" s="8902"/>
      <c r="G408" s="806"/>
    </row>
    <row r="409" spans="1:7" ht="28.7">
      <c r="A409" s="4875" t="s">
        <v>19458</v>
      </c>
      <c r="B409" s="4776" t="s">
        <v>10321</v>
      </c>
      <c r="C409" s="4776" t="s">
        <v>19459</v>
      </c>
      <c r="D409" s="4777" t="s">
        <v>19460</v>
      </c>
      <c r="E409" s="4873" t="s">
        <v>10322</v>
      </c>
      <c r="F409" s="4880" t="s">
        <v>59</v>
      </c>
      <c r="G409" s="567"/>
    </row>
    <row r="410" spans="1:7">
      <c r="A410" s="4867" t="s">
        <v>19551</v>
      </c>
      <c r="B410" s="4789">
        <v>65</v>
      </c>
      <c r="C410" s="4785" t="s">
        <v>19354</v>
      </c>
      <c r="D410" s="4794">
        <v>49.11</v>
      </c>
      <c r="E410" s="5323">
        <v>44464.799999999996</v>
      </c>
      <c r="F410" s="4574">
        <f t="shared" si="25"/>
        <v>44464.799999999996</v>
      </c>
      <c r="G410" s="1854"/>
    </row>
    <row r="411" spans="1:7">
      <c r="A411" s="4868" t="s">
        <v>14391</v>
      </c>
      <c r="B411" s="4789">
        <v>80</v>
      </c>
      <c r="C411" s="4785" t="s">
        <v>19354</v>
      </c>
      <c r="D411" s="4794">
        <v>70.94</v>
      </c>
      <c r="E411" s="5323">
        <v>47506.799999999996</v>
      </c>
      <c r="F411" s="4574">
        <f t="shared" si="25"/>
        <v>47506.799999999996</v>
      </c>
      <c r="G411" s="1854"/>
    </row>
    <row r="412" spans="1:7">
      <c r="A412" s="4867" t="s">
        <v>19552</v>
      </c>
      <c r="B412" s="4789">
        <v>100</v>
      </c>
      <c r="C412" s="4785" t="s">
        <v>19354</v>
      </c>
      <c r="D412" s="4794">
        <v>116.22</v>
      </c>
      <c r="E412" s="5323">
        <v>52176</v>
      </c>
      <c r="F412" s="4574">
        <f t="shared" si="25"/>
        <v>52176</v>
      </c>
      <c r="G412" s="1854"/>
    </row>
    <row r="413" spans="1:7">
      <c r="A413" s="4867" t="s">
        <v>19553</v>
      </c>
      <c r="B413" s="4789">
        <v>125</v>
      </c>
      <c r="C413" s="4785" t="s">
        <v>19354</v>
      </c>
      <c r="D413" s="4794">
        <v>166.22</v>
      </c>
      <c r="E413" s="5323">
        <v>67398</v>
      </c>
      <c r="F413" s="4574">
        <f t="shared" si="25"/>
        <v>67398</v>
      </c>
      <c r="G413" s="1854"/>
    </row>
    <row r="414" spans="1:7">
      <c r="A414" s="4867" t="s">
        <v>19554</v>
      </c>
      <c r="B414" s="4789">
        <v>150</v>
      </c>
      <c r="C414" s="4785" t="s">
        <v>19354</v>
      </c>
      <c r="D414" s="4794">
        <v>317</v>
      </c>
      <c r="E414" s="5323">
        <v>145418.4</v>
      </c>
      <c r="F414" s="4574">
        <f t="shared" si="25"/>
        <v>145418.4</v>
      </c>
      <c r="G414" s="1854"/>
    </row>
    <row r="415" spans="1:7">
      <c r="A415" s="4867" t="s">
        <v>19555</v>
      </c>
      <c r="B415" s="4789">
        <v>200</v>
      </c>
      <c r="C415" s="4785" t="s">
        <v>19354</v>
      </c>
      <c r="D415" s="4794">
        <v>422</v>
      </c>
      <c r="E415" s="5323">
        <v>269421.59999999998</v>
      </c>
      <c r="F415" s="4574">
        <f t="shared" si="25"/>
        <v>269421.59999999998</v>
      </c>
      <c r="G415" s="1854"/>
    </row>
    <row r="416" spans="1:7" ht="28.7">
      <c r="A416" s="4875" t="s">
        <v>19458</v>
      </c>
      <c r="B416" s="4776" t="s">
        <v>10321</v>
      </c>
      <c r="C416" s="4776" t="s">
        <v>19459</v>
      </c>
      <c r="D416" s="4777" t="s">
        <v>19460</v>
      </c>
      <c r="E416" s="4873" t="s">
        <v>10322</v>
      </c>
      <c r="F416" s="4880" t="s">
        <v>59</v>
      </c>
      <c r="G416" s="567"/>
    </row>
    <row r="417" spans="1:7">
      <c r="A417" s="4867" t="s">
        <v>19556</v>
      </c>
      <c r="B417" s="4789">
        <v>250</v>
      </c>
      <c r="C417" s="4785" t="s">
        <v>19354</v>
      </c>
      <c r="D417" s="4795">
        <v>2990</v>
      </c>
      <c r="E417" s="4796" t="s">
        <v>10382</v>
      </c>
      <c r="F417" s="4797" t="s">
        <v>10382</v>
      </c>
      <c r="G417" s="1854"/>
    </row>
    <row r="418" spans="1:7">
      <c r="A418" s="4867" t="s">
        <v>19557</v>
      </c>
      <c r="B418" s="4789">
        <v>300</v>
      </c>
      <c r="C418" s="4785" t="s">
        <v>19354</v>
      </c>
      <c r="D418" s="4795">
        <v>4570</v>
      </c>
      <c r="E418" s="4796" t="s">
        <v>10382</v>
      </c>
      <c r="F418" s="4797" t="s">
        <v>10382</v>
      </c>
      <c r="G418" s="1854"/>
    </row>
    <row r="419" spans="1:7">
      <c r="A419" s="4867" t="s">
        <v>19558</v>
      </c>
      <c r="B419" s="4789">
        <v>350</v>
      </c>
      <c r="C419" s="4785" t="s">
        <v>19354</v>
      </c>
      <c r="D419" s="4795">
        <v>6130</v>
      </c>
      <c r="E419" s="4796" t="s">
        <v>10382</v>
      </c>
      <c r="F419" s="4797" t="s">
        <v>10382</v>
      </c>
      <c r="G419" s="1854"/>
    </row>
    <row r="420" spans="1:7">
      <c r="A420" s="4868" t="s">
        <v>19559</v>
      </c>
      <c r="B420" s="4789">
        <v>400</v>
      </c>
      <c r="C420" s="4785" t="s">
        <v>19354</v>
      </c>
      <c r="D420" s="4795">
        <v>7980</v>
      </c>
      <c r="E420" s="4796" t="s">
        <v>10382</v>
      </c>
      <c r="F420" s="4797" t="s">
        <v>10382</v>
      </c>
      <c r="G420" s="1854"/>
    </row>
    <row r="421" spans="1:7">
      <c r="A421" s="4868" t="s">
        <v>19560</v>
      </c>
      <c r="B421" s="4789">
        <v>450</v>
      </c>
      <c r="C421" s="4785" t="s">
        <v>19354</v>
      </c>
      <c r="D421" s="4795">
        <v>10100</v>
      </c>
      <c r="E421" s="4796" t="s">
        <v>10382</v>
      </c>
      <c r="F421" s="4797" t="s">
        <v>10382</v>
      </c>
      <c r="G421" s="1854"/>
    </row>
    <row r="422" spans="1:7">
      <c r="A422" s="4867" t="s">
        <v>19561</v>
      </c>
      <c r="B422" s="4789">
        <v>500</v>
      </c>
      <c r="C422" s="4767" t="s">
        <v>10307</v>
      </c>
      <c r="D422" s="4795">
        <v>12400</v>
      </c>
      <c r="E422" s="4796" t="s">
        <v>10382</v>
      </c>
      <c r="F422" s="4797" t="s">
        <v>10382</v>
      </c>
      <c r="G422" s="1854"/>
    </row>
    <row r="423" spans="1:7">
      <c r="A423" s="4867" t="s">
        <v>19562</v>
      </c>
      <c r="B423" s="4789">
        <v>600</v>
      </c>
      <c r="C423" s="4767" t="s">
        <v>10307</v>
      </c>
      <c r="D423" s="4795">
        <v>15600</v>
      </c>
      <c r="E423" s="4796" t="s">
        <v>10382</v>
      </c>
      <c r="F423" s="4797" t="s">
        <v>10382</v>
      </c>
      <c r="G423" s="1854"/>
    </row>
    <row r="424" spans="1:7" ht="15" customHeight="1">
      <c r="A424" s="8895" t="s">
        <v>10383</v>
      </c>
      <c r="B424" s="8895"/>
      <c r="C424" s="8895"/>
      <c r="D424" s="8895"/>
      <c r="E424" s="8895"/>
      <c r="G424" s="806"/>
    </row>
    <row r="425" spans="1:7" ht="15" customHeight="1">
      <c r="A425" s="8896" t="s">
        <v>10384</v>
      </c>
      <c r="B425" s="8896"/>
      <c r="C425" s="8896"/>
      <c r="D425" s="8896"/>
      <c r="E425" s="8896"/>
      <c r="G425" s="806"/>
    </row>
    <row r="426" spans="1:7" ht="15" customHeight="1">
      <c r="A426" s="8896" t="s">
        <v>10385</v>
      </c>
      <c r="B426" s="8896"/>
      <c r="C426" s="8896"/>
      <c r="D426" s="8896"/>
      <c r="E426" s="8896"/>
      <c r="G426" s="806"/>
    </row>
    <row r="427" spans="1:7">
      <c r="A427" s="8903" t="s">
        <v>10386</v>
      </c>
      <c r="B427" s="8903"/>
      <c r="C427" s="8903"/>
      <c r="D427" s="8903"/>
      <c r="E427" s="8903"/>
    </row>
    <row r="428" spans="1:7" ht="51" customHeight="1">
      <c r="A428" s="4875" t="s">
        <v>19458</v>
      </c>
      <c r="B428" s="4776" t="s">
        <v>10321</v>
      </c>
      <c r="C428" s="4776" t="s">
        <v>10387</v>
      </c>
      <c r="D428" s="4777" t="s">
        <v>19460</v>
      </c>
      <c r="E428" s="4883" t="s">
        <v>13879</v>
      </c>
      <c r="F428" s="4873" t="s">
        <v>10322</v>
      </c>
      <c r="G428" s="4873" t="s">
        <v>59</v>
      </c>
    </row>
    <row r="429" spans="1:7" ht="15" customHeight="1">
      <c r="A429" s="8882" t="s">
        <v>19543</v>
      </c>
      <c r="B429" s="8882"/>
      <c r="C429" s="8882"/>
      <c r="D429" s="8882"/>
      <c r="E429" s="8882"/>
      <c r="F429" s="8882"/>
      <c r="G429" s="8882"/>
    </row>
    <row r="430" spans="1:7">
      <c r="A430" s="4868" t="s">
        <v>19563</v>
      </c>
      <c r="B430" s="4789">
        <v>15</v>
      </c>
      <c r="C430" s="4787" t="s">
        <v>10335</v>
      </c>
      <c r="D430" s="4781">
        <v>1.3</v>
      </c>
      <c r="E430" s="4767" t="s">
        <v>10388</v>
      </c>
      <c r="F430" s="4364">
        <v>13297.199999999999</v>
      </c>
      <c r="G430" s="4364">
        <f t="shared" ref="G430:G434" si="26">F430-F430*$B$3/100</f>
        <v>13297.199999999999</v>
      </c>
    </row>
    <row r="431" spans="1:7">
      <c r="A431" s="4868" t="s">
        <v>19564</v>
      </c>
      <c r="B431" s="4789">
        <v>15</v>
      </c>
      <c r="C431" s="4787" t="s">
        <v>10335</v>
      </c>
      <c r="D431" s="4781">
        <v>1.3</v>
      </c>
      <c r="E431" s="4767" t="s">
        <v>10389</v>
      </c>
      <c r="F431" s="4364">
        <v>13923.6</v>
      </c>
      <c r="G431" s="4364">
        <f t="shared" si="26"/>
        <v>13923.6</v>
      </c>
    </row>
    <row r="432" spans="1:7">
      <c r="A432" s="4868" t="s">
        <v>19565</v>
      </c>
      <c r="B432" s="4789">
        <v>20</v>
      </c>
      <c r="C432" s="4787" t="s">
        <v>10335</v>
      </c>
      <c r="D432" s="4781">
        <v>1.85</v>
      </c>
      <c r="E432" s="4767" t="s">
        <v>10388</v>
      </c>
      <c r="F432" s="4364">
        <v>14233.199999999999</v>
      </c>
      <c r="G432" s="4364">
        <f t="shared" si="26"/>
        <v>14233.199999999999</v>
      </c>
    </row>
    <row r="433" spans="1:7">
      <c r="A433" s="4868" t="s">
        <v>19566</v>
      </c>
      <c r="B433" s="4789">
        <v>20</v>
      </c>
      <c r="C433" s="4787" t="s">
        <v>10335</v>
      </c>
      <c r="D433" s="4781">
        <v>1.85</v>
      </c>
      <c r="E433" s="4767" t="s">
        <v>10390</v>
      </c>
      <c r="F433" s="4364">
        <v>14961.599999999999</v>
      </c>
      <c r="G433" s="4364">
        <f t="shared" si="26"/>
        <v>14961.599999999999</v>
      </c>
    </row>
    <row r="434" spans="1:7">
      <c r="A434" s="4868" t="s">
        <v>19567</v>
      </c>
      <c r="B434" s="4789">
        <v>25</v>
      </c>
      <c r="C434" s="4787" t="s">
        <v>10335</v>
      </c>
      <c r="D434" s="4781">
        <v>2.1</v>
      </c>
      <c r="E434" s="4767" t="s">
        <v>10389</v>
      </c>
      <c r="F434" s="4364">
        <v>18285.599999999999</v>
      </c>
      <c r="G434" s="4364">
        <f t="shared" si="26"/>
        <v>18285.599999999999</v>
      </c>
    </row>
    <row r="435" spans="1:7" ht="15" customHeight="1">
      <c r="A435" s="8895" t="s">
        <v>10391</v>
      </c>
      <c r="B435" s="8895"/>
      <c r="C435" s="8895"/>
      <c r="D435" s="8895"/>
      <c r="E435" s="8895"/>
    </row>
    <row r="436" spans="1:7" ht="27" customHeight="1">
      <c r="A436" s="8896" t="s">
        <v>10392</v>
      </c>
      <c r="B436" s="8896"/>
      <c r="C436" s="8896"/>
      <c r="D436" s="8896"/>
      <c r="E436" s="8896"/>
      <c r="F436" s="8896"/>
    </row>
    <row r="437" spans="1:7" ht="25.5" customHeight="1">
      <c r="A437" s="8898" t="s">
        <v>10393</v>
      </c>
      <c r="B437" s="8898"/>
      <c r="C437" s="8898"/>
      <c r="D437" s="8898"/>
      <c r="E437" s="8898"/>
      <c r="F437" s="8898"/>
    </row>
    <row r="438" spans="1:7" ht="28.7">
      <c r="A438" s="4875" t="s">
        <v>19458</v>
      </c>
      <c r="B438" s="4776" t="s">
        <v>10321</v>
      </c>
      <c r="C438" s="4776" t="s">
        <v>19523</v>
      </c>
      <c r="D438" s="4777" t="s">
        <v>19568</v>
      </c>
      <c r="E438" s="4873" t="s">
        <v>10322</v>
      </c>
      <c r="F438" s="4873" t="s">
        <v>59</v>
      </c>
    </row>
    <row r="439" spans="1:7">
      <c r="A439" s="4868" t="s">
        <v>19569</v>
      </c>
      <c r="B439" s="4785" t="s">
        <v>19478</v>
      </c>
      <c r="C439" s="4785" t="s">
        <v>19390</v>
      </c>
      <c r="D439" s="4785" t="s">
        <v>19570</v>
      </c>
      <c r="E439" s="4364">
        <v>11292</v>
      </c>
      <c r="F439" s="4364">
        <f t="shared" ref="F439:F452" si="27">E439-E439*$B$3/100</f>
        <v>11292</v>
      </c>
    </row>
    <row r="440" spans="1:7">
      <c r="A440" s="4868" t="s">
        <v>19571</v>
      </c>
      <c r="B440" s="4785" t="s">
        <v>19480</v>
      </c>
      <c r="C440" s="4785" t="s">
        <v>19390</v>
      </c>
      <c r="D440" s="4785" t="s">
        <v>19572</v>
      </c>
      <c r="E440" s="4364">
        <v>11856</v>
      </c>
      <c r="F440" s="4364">
        <f t="shared" si="27"/>
        <v>11856</v>
      </c>
    </row>
    <row r="441" spans="1:7">
      <c r="A441" s="4868" t="s">
        <v>19573</v>
      </c>
      <c r="B441" s="4785" t="s">
        <v>19518</v>
      </c>
      <c r="C441" s="4785" t="s">
        <v>19390</v>
      </c>
      <c r="D441" s="4785" t="s">
        <v>19574</v>
      </c>
      <c r="E441" s="4364">
        <v>11856</v>
      </c>
      <c r="F441" s="4364">
        <f t="shared" si="27"/>
        <v>11856</v>
      </c>
    </row>
    <row r="442" spans="1:7">
      <c r="A442" s="4867" t="s">
        <v>19575</v>
      </c>
      <c r="B442" s="4785" t="s">
        <v>19484</v>
      </c>
      <c r="C442" s="4785" t="s">
        <v>19390</v>
      </c>
      <c r="D442" s="4785" t="s">
        <v>19576</v>
      </c>
      <c r="E442" s="4364">
        <v>15900</v>
      </c>
      <c r="F442" s="4364">
        <f t="shared" si="27"/>
        <v>15900</v>
      </c>
    </row>
    <row r="443" spans="1:7">
      <c r="A443" s="4867" t="s">
        <v>19577</v>
      </c>
      <c r="B443" s="4785" t="s">
        <v>19578</v>
      </c>
      <c r="C443" s="4785" t="s">
        <v>19390</v>
      </c>
      <c r="D443" s="4785" t="s">
        <v>19579</v>
      </c>
      <c r="E443" s="4364">
        <v>16099.199999999999</v>
      </c>
      <c r="F443" s="4364">
        <f t="shared" si="27"/>
        <v>16099.199999999999</v>
      </c>
    </row>
    <row r="444" spans="1:7">
      <c r="A444" s="4868" t="s">
        <v>19580</v>
      </c>
      <c r="B444" s="4785" t="s">
        <v>10360</v>
      </c>
      <c r="C444" s="4785" t="s">
        <v>10335</v>
      </c>
      <c r="D444" s="4785" t="s">
        <v>10394</v>
      </c>
      <c r="E444" s="4364">
        <v>16032</v>
      </c>
      <c r="F444" s="4364">
        <f t="shared" si="27"/>
        <v>16032</v>
      </c>
    </row>
    <row r="445" spans="1:7">
      <c r="A445" s="4868" t="s">
        <v>19581</v>
      </c>
      <c r="B445" s="4785" t="s">
        <v>19582</v>
      </c>
      <c r="C445" s="4785" t="s">
        <v>19390</v>
      </c>
      <c r="D445" s="4785" t="s">
        <v>19583</v>
      </c>
      <c r="E445" s="4364">
        <v>19665.599999999999</v>
      </c>
      <c r="F445" s="4364">
        <f t="shared" si="27"/>
        <v>19665.599999999999</v>
      </c>
    </row>
    <row r="446" spans="1:7">
      <c r="A446" s="4868" t="s">
        <v>19584</v>
      </c>
      <c r="B446" s="4785" t="s">
        <v>19585</v>
      </c>
      <c r="C446" s="4785" t="s">
        <v>19390</v>
      </c>
      <c r="D446" s="4785" t="s">
        <v>19586</v>
      </c>
      <c r="E446" s="4364">
        <v>29812.799999999999</v>
      </c>
      <c r="F446" s="4364">
        <f t="shared" si="27"/>
        <v>29812.799999999999</v>
      </c>
    </row>
    <row r="447" spans="1:7">
      <c r="A447" s="4868" t="s">
        <v>19587</v>
      </c>
      <c r="B447" s="4787" t="s">
        <v>10395</v>
      </c>
      <c r="C447" s="4785" t="s">
        <v>19390</v>
      </c>
      <c r="D447" s="4787" t="s">
        <v>10396</v>
      </c>
      <c r="E447" s="4364">
        <v>56916</v>
      </c>
      <c r="F447" s="4364">
        <f t="shared" si="27"/>
        <v>56916</v>
      </c>
    </row>
    <row r="448" spans="1:7">
      <c r="A448" s="4868" t="s">
        <v>19588</v>
      </c>
      <c r="B448" s="4785" t="s">
        <v>19589</v>
      </c>
      <c r="C448" s="4785" t="s">
        <v>19390</v>
      </c>
      <c r="D448" s="4787" t="s">
        <v>10397</v>
      </c>
      <c r="E448" s="4364">
        <v>62155.199999999997</v>
      </c>
      <c r="F448" s="4364">
        <f t="shared" si="27"/>
        <v>62155.199999999997</v>
      </c>
    </row>
    <row r="449" spans="1:7" ht="28.7">
      <c r="A449" s="4875" t="s">
        <v>19458</v>
      </c>
      <c r="B449" s="4776" t="s">
        <v>10398</v>
      </c>
      <c r="C449" s="4776" t="s">
        <v>19590</v>
      </c>
      <c r="D449" s="4777" t="s">
        <v>19591</v>
      </c>
      <c r="E449" s="4873" t="s">
        <v>10322</v>
      </c>
      <c r="F449" s="4873" t="s">
        <v>59</v>
      </c>
    </row>
    <row r="450" spans="1:7">
      <c r="A450" s="4867" t="s">
        <v>19592</v>
      </c>
      <c r="B450" s="4785" t="s">
        <v>19593</v>
      </c>
      <c r="C450" s="4789">
        <v>24</v>
      </c>
      <c r="D450" s="4785" t="s">
        <v>19594</v>
      </c>
      <c r="E450" s="5228">
        <v>3656.4</v>
      </c>
      <c r="F450" s="4364">
        <f t="shared" si="27"/>
        <v>3656.4</v>
      </c>
    </row>
    <row r="451" spans="1:7">
      <c r="A451" s="4867" t="s">
        <v>19595</v>
      </c>
      <c r="B451" s="4785" t="s">
        <v>19593</v>
      </c>
      <c r="C451" s="4789">
        <v>230</v>
      </c>
      <c r="D451" s="4785" t="s">
        <v>19594</v>
      </c>
      <c r="E451" s="5228">
        <v>5545.2</v>
      </c>
      <c r="F451" s="4364">
        <f t="shared" si="27"/>
        <v>5545.2</v>
      </c>
    </row>
    <row r="452" spans="1:7" ht="28.7">
      <c r="A452" s="4867" t="s">
        <v>19596</v>
      </c>
      <c r="B452" s="4785" t="s">
        <v>19597</v>
      </c>
      <c r="C452" s="4789">
        <v>24</v>
      </c>
      <c r="D452" s="4785" t="s">
        <v>19598</v>
      </c>
      <c r="E452" s="5228">
        <v>10638</v>
      </c>
      <c r="F452" s="4364">
        <f t="shared" si="27"/>
        <v>10638</v>
      </c>
    </row>
    <row r="453" spans="1:7" ht="15" customHeight="1">
      <c r="A453" s="8895" t="s">
        <v>10399</v>
      </c>
      <c r="B453" s="8895"/>
      <c r="C453" s="8895"/>
      <c r="D453" s="8895"/>
      <c r="E453" s="8895"/>
    </row>
    <row r="454" spans="1:7" ht="29.25" customHeight="1">
      <c r="A454" s="8896" t="s">
        <v>10400</v>
      </c>
      <c r="B454" s="8896"/>
      <c r="C454" s="8896"/>
      <c r="D454" s="8896"/>
      <c r="E454" s="8896"/>
    </row>
    <row r="455" spans="1:7" ht="15" customHeight="1">
      <c r="A455" s="8897" t="s">
        <v>10401</v>
      </c>
      <c r="B455" s="8897"/>
      <c r="C455" s="8897"/>
      <c r="D455" s="8897"/>
      <c r="E455" s="8897"/>
    </row>
    <row r="456" spans="1:7" ht="15" customHeight="1">
      <c r="A456" s="8897" t="s">
        <v>13880</v>
      </c>
      <c r="B456" s="8897"/>
      <c r="C456" s="8897"/>
      <c r="D456" s="8897"/>
      <c r="E456" s="8897"/>
      <c r="F456" s="8897"/>
    </row>
    <row r="457" spans="1:7">
      <c r="A457" s="8898" t="s">
        <v>13881</v>
      </c>
      <c r="B457" s="8898"/>
      <c r="C457" s="8898"/>
      <c r="D457" s="8898"/>
      <c r="E457" s="8898"/>
    </row>
    <row r="458" spans="1:7" ht="27" customHeight="1">
      <c r="A458" s="4875" t="s">
        <v>19458</v>
      </c>
      <c r="B458" s="4776" t="s">
        <v>10321</v>
      </c>
      <c r="C458" s="4776" t="s">
        <v>10387</v>
      </c>
      <c r="D458" s="4777" t="s">
        <v>10354</v>
      </c>
      <c r="E458" s="4767" t="s">
        <v>19599</v>
      </c>
      <c r="F458" s="4873" t="s">
        <v>10322</v>
      </c>
      <c r="G458" s="4873" t="s">
        <v>59</v>
      </c>
    </row>
    <row r="459" spans="1:7">
      <c r="A459" s="4864" t="s">
        <v>14231</v>
      </c>
      <c r="B459" s="4780">
        <v>15</v>
      </c>
      <c r="C459" s="4799" t="s">
        <v>19390</v>
      </c>
      <c r="D459" s="4800">
        <v>16</v>
      </c>
      <c r="E459" s="4884" t="s">
        <v>19600</v>
      </c>
      <c r="F459" s="4364">
        <v>11740.8</v>
      </c>
      <c r="G459" s="4364">
        <f t="shared" ref="G459:G473" si="28">F459-F459*$B$3/100</f>
        <v>11740.8</v>
      </c>
    </row>
    <row r="460" spans="1:7">
      <c r="A460" s="4872" t="s">
        <v>19601</v>
      </c>
      <c r="B460" s="4780">
        <v>20</v>
      </c>
      <c r="C460" s="4799" t="s">
        <v>19390</v>
      </c>
      <c r="D460" s="4800">
        <v>25</v>
      </c>
      <c r="E460" s="4885"/>
      <c r="F460" s="4364">
        <v>11947.199999999999</v>
      </c>
      <c r="G460" s="4364">
        <f t="shared" si="28"/>
        <v>11947.199999999999</v>
      </c>
    </row>
    <row r="461" spans="1:7">
      <c r="A461" s="4872" t="s">
        <v>19602</v>
      </c>
      <c r="B461" s="4780">
        <v>25</v>
      </c>
      <c r="C461" s="4799" t="s">
        <v>19390</v>
      </c>
      <c r="D461" s="4801">
        <v>4</v>
      </c>
      <c r="E461" s="4885"/>
      <c r="F461" s="4364">
        <v>17559.599999999999</v>
      </c>
      <c r="G461" s="4364">
        <f t="shared" si="28"/>
        <v>17559.599999999999</v>
      </c>
    </row>
    <row r="462" spans="1:7">
      <c r="A462" s="4872" t="s">
        <v>19603</v>
      </c>
      <c r="B462" s="4780">
        <v>32</v>
      </c>
      <c r="C462" s="4799" t="s">
        <v>19390</v>
      </c>
      <c r="D462" s="4800">
        <v>63</v>
      </c>
      <c r="E462" s="4885"/>
      <c r="F462" s="4364">
        <v>19116</v>
      </c>
      <c r="G462" s="4364">
        <f t="shared" si="28"/>
        <v>19116</v>
      </c>
    </row>
    <row r="463" spans="1:7">
      <c r="A463" s="4872" t="s">
        <v>19604</v>
      </c>
      <c r="B463" s="4780">
        <v>40</v>
      </c>
      <c r="C463" s="4799" t="s">
        <v>19390</v>
      </c>
      <c r="D463" s="4801">
        <v>10</v>
      </c>
      <c r="E463" s="4885"/>
      <c r="F463" s="4364">
        <v>30544.799999999999</v>
      </c>
      <c r="G463" s="4364">
        <f t="shared" si="28"/>
        <v>30544.799999999999</v>
      </c>
    </row>
    <row r="464" spans="1:7">
      <c r="A464" s="4872" t="s">
        <v>19605</v>
      </c>
      <c r="B464" s="4780">
        <v>50</v>
      </c>
      <c r="C464" s="4799" t="s">
        <v>19390</v>
      </c>
      <c r="D464" s="4801">
        <v>20</v>
      </c>
      <c r="E464" s="4828"/>
      <c r="F464" s="4364">
        <v>31063.199999999997</v>
      </c>
      <c r="G464" s="4364">
        <f t="shared" si="28"/>
        <v>31063.199999999997</v>
      </c>
    </row>
    <row r="465" spans="1:7">
      <c r="A465" s="4872" t="s">
        <v>19606</v>
      </c>
      <c r="B465" s="4780">
        <v>15</v>
      </c>
      <c r="C465" s="4799" t="s">
        <v>19390</v>
      </c>
      <c r="D465" s="4800">
        <v>16</v>
      </c>
      <c r="E465" s="4884" t="s">
        <v>19607</v>
      </c>
      <c r="F465" s="4364">
        <v>11947.199999999999</v>
      </c>
      <c r="G465" s="4364">
        <f t="shared" si="28"/>
        <v>11947.199999999999</v>
      </c>
    </row>
    <row r="466" spans="1:7">
      <c r="A466" s="4872" t="s">
        <v>19608</v>
      </c>
      <c r="B466" s="4780">
        <v>20</v>
      </c>
      <c r="C466" s="4799" t="s">
        <v>19390</v>
      </c>
      <c r="D466" s="4800">
        <v>25</v>
      </c>
      <c r="E466" s="4885"/>
      <c r="F466" s="4364">
        <v>12156</v>
      </c>
      <c r="G466" s="4364">
        <f t="shared" si="28"/>
        <v>12156</v>
      </c>
    </row>
    <row r="467" spans="1:7">
      <c r="A467" s="4872" t="s">
        <v>19609</v>
      </c>
      <c r="B467" s="4780">
        <v>25</v>
      </c>
      <c r="C467" s="4799" t="s">
        <v>19390</v>
      </c>
      <c r="D467" s="4801">
        <v>4</v>
      </c>
      <c r="E467" s="4885"/>
      <c r="F467" s="4364">
        <v>17557.2</v>
      </c>
      <c r="G467" s="4364">
        <f t="shared" si="28"/>
        <v>17557.2</v>
      </c>
    </row>
    <row r="468" spans="1:7">
      <c r="A468" s="4872" t="s">
        <v>19610</v>
      </c>
      <c r="B468" s="4780">
        <v>32</v>
      </c>
      <c r="C468" s="4799" t="s">
        <v>19390</v>
      </c>
      <c r="D468" s="4800">
        <v>63</v>
      </c>
      <c r="E468" s="4885"/>
      <c r="F468" s="4364">
        <v>19012.8</v>
      </c>
      <c r="G468" s="4364">
        <f t="shared" si="28"/>
        <v>19012.8</v>
      </c>
    </row>
    <row r="469" spans="1:7">
      <c r="A469" s="4872" t="s">
        <v>19611</v>
      </c>
      <c r="B469" s="4780">
        <v>40</v>
      </c>
      <c r="C469" s="4799" t="s">
        <v>19390</v>
      </c>
      <c r="D469" s="4801">
        <v>10</v>
      </c>
      <c r="E469" s="4885"/>
      <c r="F469" s="4364">
        <v>32103.599999999999</v>
      </c>
      <c r="G469" s="4364">
        <f t="shared" si="28"/>
        <v>32103.599999999999</v>
      </c>
    </row>
    <row r="470" spans="1:7">
      <c r="A470" s="4872" t="s">
        <v>19612</v>
      </c>
      <c r="B470" s="4780">
        <v>50</v>
      </c>
      <c r="C470" s="4799" t="s">
        <v>19390</v>
      </c>
      <c r="D470" s="4801">
        <v>20</v>
      </c>
      <c r="E470" s="4828"/>
      <c r="F470" s="4364">
        <v>32311.199999999997</v>
      </c>
      <c r="G470" s="4364">
        <f t="shared" si="28"/>
        <v>32311.199999999997</v>
      </c>
    </row>
    <row r="471" spans="1:7">
      <c r="A471" s="4872" t="s">
        <v>19613</v>
      </c>
      <c r="B471" s="4780">
        <v>40</v>
      </c>
      <c r="C471" s="4799" t="s">
        <v>19390</v>
      </c>
      <c r="D471" s="4801">
        <v>10</v>
      </c>
      <c r="E471" s="4884" t="s">
        <v>19614</v>
      </c>
      <c r="F471" s="4364">
        <v>33454.799999999996</v>
      </c>
      <c r="G471" s="4364">
        <f t="shared" si="28"/>
        <v>33454.799999999996</v>
      </c>
    </row>
    <row r="472" spans="1:7">
      <c r="A472" s="4872" t="s">
        <v>19615</v>
      </c>
      <c r="B472" s="4780">
        <v>50</v>
      </c>
      <c r="C472" s="4799" t="s">
        <v>19390</v>
      </c>
      <c r="D472" s="4801">
        <v>20</v>
      </c>
      <c r="E472" s="4828"/>
      <c r="F472" s="4364">
        <v>33349.199999999997</v>
      </c>
      <c r="G472" s="4364">
        <f t="shared" si="28"/>
        <v>33349.199999999997</v>
      </c>
    </row>
    <row r="473" spans="1:7">
      <c r="A473" s="4872" t="s">
        <v>19616</v>
      </c>
      <c r="B473" s="4780">
        <v>50</v>
      </c>
      <c r="C473" s="4799" t="s">
        <v>19390</v>
      </c>
      <c r="D473" s="4801">
        <v>20</v>
      </c>
      <c r="E473" s="4767" t="s">
        <v>19617</v>
      </c>
      <c r="F473" s="4364">
        <v>36882</v>
      </c>
      <c r="G473" s="4364">
        <f t="shared" si="28"/>
        <v>36882</v>
      </c>
    </row>
    <row r="474" spans="1:7">
      <c r="A474" s="8889" t="s">
        <v>9459</v>
      </c>
      <c r="B474" s="8892"/>
      <c r="C474" s="8892"/>
      <c r="D474" s="8892"/>
      <c r="E474" s="8892"/>
    </row>
    <row r="475" spans="1:7" ht="15" customHeight="1">
      <c r="A475" s="8893" t="s">
        <v>10402</v>
      </c>
      <c r="B475" s="8893"/>
      <c r="C475" s="8893"/>
      <c r="D475" s="8893"/>
      <c r="E475" s="8893"/>
    </row>
    <row r="476" spans="1:7" ht="29.25" customHeight="1">
      <c r="A476" s="4878" t="s">
        <v>19458</v>
      </c>
      <c r="B476" s="4802" t="s">
        <v>10321</v>
      </c>
      <c r="C476" s="4798" t="s">
        <v>10322</v>
      </c>
      <c r="D476" s="4765" t="s">
        <v>59</v>
      </c>
      <c r="E476" s="4309"/>
    </row>
    <row r="477" spans="1:7" ht="39" customHeight="1">
      <c r="A477" s="4879" t="s">
        <v>19618</v>
      </c>
      <c r="B477" s="4803" t="s">
        <v>19619</v>
      </c>
      <c r="C477" s="4796" t="s">
        <v>10382</v>
      </c>
      <c r="D477" s="4796" t="s">
        <v>10382</v>
      </c>
      <c r="E477" s="4723"/>
    </row>
    <row r="480" spans="1:7" ht="15.7">
      <c r="A480" s="4843" t="s">
        <v>13528</v>
      </c>
    </row>
    <row r="483" spans="1:1" ht="15.7">
      <c r="A483" s="4843"/>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dimension ref="A1:G1819"/>
  <sheetViews>
    <sheetView workbookViewId="0">
      <selection activeCell="L12" sqref="L12"/>
    </sheetView>
  </sheetViews>
  <sheetFormatPr defaultRowHeight="14.35"/>
  <cols>
    <col min="1" max="1" width="19.29296875" style="3104" bestFit="1" customWidth="1"/>
    <col min="2" max="2" width="45.5859375" style="4720" customWidth="1"/>
    <col min="3" max="3" width="10.41015625" style="586" bestFit="1" customWidth="1"/>
    <col min="4" max="4" width="9.1171875" style="586"/>
    <col min="5" max="5" width="15" style="586" customWidth="1"/>
    <col min="6" max="6" width="10.41015625" style="4291" bestFit="1" customWidth="1"/>
    <col min="7" max="7" width="19.703125" style="586" customWidth="1"/>
    <col min="8" max="248" width="9.1171875" style="586"/>
    <col min="249" max="249" width="18" style="586" customWidth="1"/>
    <col min="250" max="250" width="19.29296875" style="586" bestFit="1" customWidth="1"/>
    <col min="251" max="251" width="10.41015625" style="586" bestFit="1" customWidth="1"/>
    <col min="252" max="252" width="9.1171875" style="586"/>
    <col min="253" max="253" width="15" style="586" customWidth="1"/>
    <col min="254" max="254" width="10.41015625" style="586" bestFit="1" customWidth="1"/>
    <col min="255" max="504" width="9.1171875" style="586"/>
    <col min="505" max="505" width="18" style="586" customWidth="1"/>
    <col min="506" max="506" width="19.29296875" style="586" bestFit="1" customWidth="1"/>
    <col min="507" max="507" width="10.41015625" style="586" bestFit="1" customWidth="1"/>
    <col min="508" max="508" width="9.1171875" style="586"/>
    <col min="509" max="509" width="15" style="586" customWidth="1"/>
    <col min="510" max="510" width="10.41015625" style="586" bestFit="1" customWidth="1"/>
    <col min="511" max="760" width="9.1171875" style="586"/>
    <col min="761" max="761" width="18" style="586" customWidth="1"/>
    <col min="762" max="762" width="19.29296875" style="586" bestFit="1" customWidth="1"/>
    <col min="763" max="763" width="10.41015625" style="586" bestFit="1" customWidth="1"/>
    <col min="764" max="764" width="9.1171875" style="586"/>
    <col min="765" max="765" width="15" style="586" customWidth="1"/>
    <col min="766" max="766" width="10.41015625" style="586" bestFit="1" customWidth="1"/>
    <col min="767" max="1016" width="9.1171875" style="586"/>
    <col min="1017" max="1017" width="18" style="586" customWidth="1"/>
    <col min="1018" max="1018" width="19.29296875" style="586" bestFit="1" customWidth="1"/>
    <col min="1019" max="1019" width="10.41015625" style="586" bestFit="1" customWidth="1"/>
    <col min="1020" max="1020" width="9.1171875" style="586"/>
    <col min="1021" max="1021" width="15" style="586" customWidth="1"/>
    <col min="1022" max="1022" width="10.41015625" style="586" bestFit="1" customWidth="1"/>
    <col min="1023" max="1272" width="9.1171875" style="586"/>
    <col min="1273" max="1273" width="18" style="586" customWidth="1"/>
    <col min="1274" max="1274" width="19.29296875" style="586" bestFit="1" customWidth="1"/>
    <col min="1275" max="1275" width="10.41015625" style="586" bestFit="1" customWidth="1"/>
    <col min="1276" max="1276" width="9.1171875" style="586"/>
    <col min="1277" max="1277" width="15" style="586" customWidth="1"/>
    <col min="1278" max="1278" width="10.41015625" style="586" bestFit="1" customWidth="1"/>
    <col min="1279" max="1528" width="9.1171875" style="586"/>
    <col min="1529" max="1529" width="18" style="586" customWidth="1"/>
    <col min="1530" max="1530" width="19.29296875" style="586" bestFit="1" customWidth="1"/>
    <col min="1531" max="1531" width="10.41015625" style="586" bestFit="1" customWidth="1"/>
    <col min="1532" max="1532" width="9.1171875" style="586"/>
    <col min="1533" max="1533" width="15" style="586" customWidth="1"/>
    <col min="1534" max="1534" width="10.41015625" style="586" bestFit="1" customWidth="1"/>
    <col min="1535" max="1784" width="9.1171875" style="586"/>
    <col min="1785" max="1785" width="18" style="586" customWidth="1"/>
    <col min="1786" max="1786" width="19.29296875" style="586" bestFit="1" customWidth="1"/>
    <col min="1787" max="1787" width="10.41015625" style="586" bestFit="1" customWidth="1"/>
    <col min="1788" max="1788" width="9.1171875" style="586"/>
    <col min="1789" max="1789" width="15" style="586" customWidth="1"/>
    <col min="1790" max="1790" width="10.41015625" style="586" bestFit="1" customWidth="1"/>
    <col min="1791" max="2040" width="9.1171875" style="586"/>
    <col min="2041" max="2041" width="18" style="586" customWidth="1"/>
    <col min="2042" max="2042" width="19.29296875" style="586" bestFit="1" customWidth="1"/>
    <col min="2043" max="2043" width="10.41015625" style="586" bestFit="1" customWidth="1"/>
    <col min="2044" max="2044" width="9.1171875" style="586"/>
    <col min="2045" max="2045" width="15" style="586" customWidth="1"/>
    <col min="2046" max="2046" width="10.41015625" style="586" bestFit="1" customWidth="1"/>
    <col min="2047" max="2296" width="9.1171875" style="586"/>
    <col min="2297" max="2297" width="18" style="586" customWidth="1"/>
    <col min="2298" max="2298" width="19.29296875" style="586" bestFit="1" customWidth="1"/>
    <col min="2299" max="2299" width="10.41015625" style="586" bestFit="1" customWidth="1"/>
    <col min="2300" max="2300" width="9.1171875" style="586"/>
    <col min="2301" max="2301" width="15" style="586" customWidth="1"/>
    <col min="2302" max="2302" width="10.41015625" style="586" bestFit="1" customWidth="1"/>
    <col min="2303" max="2552" width="9.1171875" style="586"/>
    <col min="2553" max="2553" width="18" style="586" customWidth="1"/>
    <col min="2554" max="2554" width="19.29296875" style="586" bestFit="1" customWidth="1"/>
    <col min="2555" max="2555" width="10.41015625" style="586" bestFit="1" customWidth="1"/>
    <col min="2556" max="2556" width="9.1171875" style="586"/>
    <col min="2557" max="2557" width="15" style="586" customWidth="1"/>
    <col min="2558" max="2558" width="10.41015625" style="586" bestFit="1" customWidth="1"/>
    <col min="2559" max="2808" width="9.1171875" style="586"/>
    <col min="2809" max="2809" width="18" style="586" customWidth="1"/>
    <col min="2810" max="2810" width="19.29296875" style="586" bestFit="1" customWidth="1"/>
    <col min="2811" max="2811" width="10.41015625" style="586" bestFit="1" customWidth="1"/>
    <col min="2812" max="2812" width="9.1171875" style="586"/>
    <col min="2813" max="2813" width="15" style="586" customWidth="1"/>
    <col min="2814" max="2814" width="10.41015625" style="586" bestFit="1" customWidth="1"/>
    <col min="2815" max="3064" width="9.1171875" style="586"/>
    <col min="3065" max="3065" width="18" style="586" customWidth="1"/>
    <col min="3066" max="3066" width="19.29296875" style="586" bestFit="1" customWidth="1"/>
    <col min="3067" max="3067" width="10.41015625" style="586" bestFit="1" customWidth="1"/>
    <col min="3068" max="3068" width="9.1171875" style="586"/>
    <col min="3069" max="3069" width="15" style="586" customWidth="1"/>
    <col min="3070" max="3070" width="10.41015625" style="586" bestFit="1" customWidth="1"/>
    <col min="3071" max="3320" width="9.1171875" style="586"/>
    <col min="3321" max="3321" width="18" style="586" customWidth="1"/>
    <col min="3322" max="3322" width="19.29296875" style="586" bestFit="1" customWidth="1"/>
    <col min="3323" max="3323" width="10.41015625" style="586" bestFit="1" customWidth="1"/>
    <col min="3324" max="3324" width="9.1171875" style="586"/>
    <col min="3325" max="3325" width="15" style="586" customWidth="1"/>
    <col min="3326" max="3326" width="10.41015625" style="586" bestFit="1" customWidth="1"/>
    <col min="3327" max="3576" width="9.1171875" style="586"/>
    <col min="3577" max="3577" width="18" style="586" customWidth="1"/>
    <col min="3578" max="3578" width="19.29296875" style="586" bestFit="1" customWidth="1"/>
    <col min="3579" max="3579" width="10.41015625" style="586" bestFit="1" customWidth="1"/>
    <col min="3580" max="3580" width="9.1171875" style="586"/>
    <col min="3581" max="3581" width="15" style="586" customWidth="1"/>
    <col min="3582" max="3582" width="10.41015625" style="586" bestFit="1" customWidth="1"/>
    <col min="3583" max="3832" width="9.1171875" style="586"/>
    <col min="3833" max="3833" width="18" style="586" customWidth="1"/>
    <col min="3834" max="3834" width="19.29296875" style="586" bestFit="1" customWidth="1"/>
    <col min="3835" max="3835" width="10.41015625" style="586" bestFit="1" customWidth="1"/>
    <col min="3836" max="3836" width="9.1171875" style="586"/>
    <col min="3837" max="3837" width="15" style="586" customWidth="1"/>
    <col min="3838" max="3838" width="10.41015625" style="586" bestFit="1" customWidth="1"/>
    <col min="3839" max="4088" width="9.1171875" style="586"/>
    <col min="4089" max="4089" width="18" style="586" customWidth="1"/>
    <col min="4090" max="4090" width="19.29296875" style="586" bestFit="1" customWidth="1"/>
    <col min="4091" max="4091" width="10.41015625" style="586" bestFit="1" customWidth="1"/>
    <col min="4092" max="4092" width="9.1171875" style="586"/>
    <col min="4093" max="4093" width="15" style="586" customWidth="1"/>
    <col min="4094" max="4094" width="10.41015625" style="586" bestFit="1" customWidth="1"/>
    <col min="4095" max="4344" width="9.1171875" style="586"/>
    <col min="4345" max="4345" width="18" style="586" customWidth="1"/>
    <col min="4346" max="4346" width="19.29296875" style="586" bestFit="1" customWidth="1"/>
    <col min="4347" max="4347" width="10.41015625" style="586" bestFit="1" customWidth="1"/>
    <col min="4348" max="4348" width="9.1171875" style="586"/>
    <col min="4349" max="4349" width="15" style="586" customWidth="1"/>
    <col min="4350" max="4350" width="10.41015625" style="586" bestFit="1" customWidth="1"/>
    <col min="4351" max="4600" width="9.1171875" style="586"/>
    <col min="4601" max="4601" width="18" style="586" customWidth="1"/>
    <col min="4602" max="4602" width="19.29296875" style="586" bestFit="1" customWidth="1"/>
    <col min="4603" max="4603" width="10.41015625" style="586" bestFit="1" customWidth="1"/>
    <col min="4604" max="4604" width="9.1171875" style="586"/>
    <col min="4605" max="4605" width="15" style="586" customWidth="1"/>
    <col min="4606" max="4606" width="10.41015625" style="586" bestFit="1" customWidth="1"/>
    <col min="4607" max="4856" width="9.1171875" style="586"/>
    <col min="4857" max="4857" width="18" style="586" customWidth="1"/>
    <col min="4858" max="4858" width="19.29296875" style="586" bestFit="1" customWidth="1"/>
    <col min="4859" max="4859" width="10.41015625" style="586" bestFit="1" customWidth="1"/>
    <col min="4860" max="4860" width="9.1171875" style="586"/>
    <col min="4861" max="4861" width="15" style="586" customWidth="1"/>
    <col min="4862" max="4862" width="10.41015625" style="586" bestFit="1" customWidth="1"/>
    <col min="4863" max="5112" width="9.1171875" style="586"/>
    <col min="5113" max="5113" width="18" style="586" customWidth="1"/>
    <col min="5114" max="5114" width="19.29296875" style="586" bestFit="1" customWidth="1"/>
    <col min="5115" max="5115" width="10.41015625" style="586" bestFit="1" customWidth="1"/>
    <col min="5116" max="5116" width="9.1171875" style="586"/>
    <col min="5117" max="5117" width="15" style="586" customWidth="1"/>
    <col min="5118" max="5118" width="10.41015625" style="586" bestFit="1" customWidth="1"/>
    <col min="5119" max="5368" width="9.1171875" style="586"/>
    <col min="5369" max="5369" width="18" style="586" customWidth="1"/>
    <col min="5370" max="5370" width="19.29296875" style="586" bestFit="1" customWidth="1"/>
    <col min="5371" max="5371" width="10.41015625" style="586" bestFit="1" customWidth="1"/>
    <col min="5372" max="5372" width="9.1171875" style="586"/>
    <col min="5373" max="5373" width="15" style="586" customWidth="1"/>
    <col min="5374" max="5374" width="10.41015625" style="586" bestFit="1" customWidth="1"/>
    <col min="5375" max="5624" width="9.1171875" style="586"/>
    <col min="5625" max="5625" width="18" style="586" customWidth="1"/>
    <col min="5626" max="5626" width="19.29296875" style="586" bestFit="1" customWidth="1"/>
    <col min="5627" max="5627" width="10.41015625" style="586" bestFit="1" customWidth="1"/>
    <col min="5628" max="5628" width="9.1171875" style="586"/>
    <col min="5629" max="5629" width="15" style="586" customWidth="1"/>
    <col min="5630" max="5630" width="10.41015625" style="586" bestFit="1" customWidth="1"/>
    <col min="5631" max="5880" width="9.1171875" style="586"/>
    <col min="5881" max="5881" width="18" style="586" customWidth="1"/>
    <col min="5882" max="5882" width="19.29296875" style="586" bestFit="1" customWidth="1"/>
    <col min="5883" max="5883" width="10.41015625" style="586" bestFit="1" customWidth="1"/>
    <col min="5884" max="5884" width="9.1171875" style="586"/>
    <col min="5885" max="5885" width="15" style="586" customWidth="1"/>
    <col min="5886" max="5886" width="10.41015625" style="586" bestFit="1" customWidth="1"/>
    <col min="5887" max="6136" width="9.1171875" style="586"/>
    <col min="6137" max="6137" width="18" style="586" customWidth="1"/>
    <col min="6138" max="6138" width="19.29296875" style="586" bestFit="1" customWidth="1"/>
    <col min="6139" max="6139" width="10.41015625" style="586" bestFit="1" customWidth="1"/>
    <col min="6140" max="6140" width="9.1171875" style="586"/>
    <col min="6141" max="6141" width="15" style="586" customWidth="1"/>
    <col min="6142" max="6142" width="10.41015625" style="586" bestFit="1" customWidth="1"/>
    <col min="6143" max="6392" width="9.1171875" style="586"/>
    <col min="6393" max="6393" width="18" style="586" customWidth="1"/>
    <col min="6394" max="6394" width="19.29296875" style="586" bestFit="1" customWidth="1"/>
    <col min="6395" max="6395" width="10.41015625" style="586" bestFit="1" customWidth="1"/>
    <col min="6396" max="6396" width="9.1171875" style="586"/>
    <col min="6397" max="6397" width="15" style="586" customWidth="1"/>
    <col min="6398" max="6398" width="10.41015625" style="586" bestFit="1" customWidth="1"/>
    <col min="6399" max="6648" width="9.1171875" style="586"/>
    <col min="6649" max="6649" width="18" style="586" customWidth="1"/>
    <col min="6650" max="6650" width="19.29296875" style="586" bestFit="1" customWidth="1"/>
    <col min="6651" max="6651" width="10.41015625" style="586" bestFit="1" customWidth="1"/>
    <col min="6652" max="6652" width="9.1171875" style="586"/>
    <col min="6653" max="6653" width="15" style="586" customWidth="1"/>
    <col min="6654" max="6654" width="10.41015625" style="586" bestFit="1" customWidth="1"/>
    <col min="6655" max="6904" width="9.1171875" style="586"/>
    <col min="6905" max="6905" width="18" style="586" customWidth="1"/>
    <col min="6906" max="6906" width="19.29296875" style="586" bestFit="1" customWidth="1"/>
    <col min="6907" max="6907" width="10.41015625" style="586" bestFit="1" customWidth="1"/>
    <col min="6908" max="6908" width="9.1171875" style="586"/>
    <col min="6909" max="6909" width="15" style="586" customWidth="1"/>
    <col min="6910" max="6910" width="10.41015625" style="586" bestFit="1" customWidth="1"/>
    <col min="6911" max="7160" width="9.1171875" style="586"/>
    <col min="7161" max="7161" width="18" style="586" customWidth="1"/>
    <col min="7162" max="7162" width="19.29296875" style="586" bestFit="1" customWidth="1"/>
    <col min="7163" max="7163" width="10.41015625" style="586" bestFit="1" customWidth="1"/>
    <col min="7164" max="7164" width="9.1171875" style="586"/>
    <col min="7165" max="7165" width="15" style="586" customWidth="1"/>
    <col min="7166" max="7166" width="10.41015625" style="586" bestFit="1" customWidth="1"/>
    <col min="7167" max="7416" width="9.1171875" style="586"/>
    <col min="7417" max="7417" width="18" style="586" customWidth="1"/>
    <col min="7418" max="7418" width="19.29296875" style="586" bestFit="1" customWidth="1"/>
    <col min="7419" max="7419" width="10.41015625" style="586" bestFit="1" customWidth="1"/>
    <col min="7420" max="7420" width="9.1171875" style="586"/>
    <col min="7421" max="7421" width="15" style="586" customWidth="1"/>
    <col min="7422" max="7422" width="10.41015625" style="586" bestFit="1" customWidth="1"/>
    <col min="7423" max="7672" width="9.1171875" style="586"/>
    <col min="7673" max="7673" width="18" style="586" customWidth="1"/>
    <col min="7674" max="7674" width="19.29296875" style="586" bestFit="1" customWidth="1"/>
    <col min="7675" max="7675" width="10.41015625" style="586" bestFit="1" customWidth="1"/>
    <col min="7676" max="7676" width="9.1171875" style="586"/>
    <col min="7677" max="7677" width="15" style="586" customWidth="1"/>
    <col min="7678" max="7678" width="10.41015625" style="586" bestFit="1" customWidth="1"/>
    <col min="7679" max="7928" width="9.1171875" style="586"/>
    <col min="7929" max="7929" width="18" style="586" customWidth="1"/>
    <col min="7930" max="7930" width="19.29296875" style="586" bestFit="1" customWidth="1"/>
    <col min="7931" max="7931" width="10.41015625" style="586" bestFit="1" customWidth="1"/>
    <col min="7932" max="7932" width="9.1171875" style="586"/>
    <col min="7933" max="7933" width="15" style="586" customWidth="1"/>
    <col min="7934" max="7934" width="10.41015625" style="586" bestFit="1" customWidth="1"/>
    <col min="7935" max="8184" width="9.1171875" style="586"/>
    <col min="8185" max="8185" width="18" style="586" customWidth="1"/>
    <col min="8186" max="8186" width="19.29296875" style="586" bestFit="1" customWidth="1"/>
    <col min="8187" max="8187" width="10.41015625" style="586" bestFit="1" customWidth="1"/>
    <col min="8188" max="8188" width="9.1171875" style="586"/>
    <col min="8189" max="8189" width="15" style="586" customWidth="1"/>
    <col min="8190" max="8190" width="10.41015625" style="586" bestFit="1" customWidth="1"/>
    <col min="8191" max="8440" width="9.1171875" style="586"/>
    <col min="8441" max="8441" width="18" style="586" customWidth="1"/>
    <col min="8442" max="8442" width="19.29296875" style="586" bestFit="1" customWidth="1"/>
    <col min="8443" max="8443" width="10.41015625" style="586" bestFit="1" customWidth="1"/>
    <col min="8444" max="8444" width="9.1171875" style="586"/>
    <col min="8445" max="8445" width="15" style="586" customWidth="1"/>
    <col min="8446" max="8446" width="10.41015625" style="586" bestFit="1" customWidth="1"/>
    <col min="8447" max="8696" width="9.1171875" style="586"/>
    <col min="8697" max="8697" width="18" style="586" customWidth="1"/>
    <col min="8698" max="8698" width="19.29296875" style="586" bestFit="1" customWidth="1"/>
    <col min="8699" max="8699" width="10.41015625" style="586" bestFit="1" customWidth="1"/>
    <col min="8700" max="8700" width="9.1171875" style="586"/>
    <col min="8701" max="8701" width="15" style="586" customWidth="1"/>
    <col min="8702" max="8702" width="10.41015625" style="586" bestFit="1" customWidth="1"/>
    <col min="8703" max="8952" width="9.1171875" style="586"/>
    <col min="8953" max="8953" width="18" style="586" customWidth="1"/>
    <col min="8954" max="8954" width="19.29296875" style="586" bestFit="1" customWidth="1"/>
    <col min="8955" max="8955" width="10.41015625" style="586" bestFit="1" customWidth="1"/>
    <col min="8956" max="8956" width="9.1171875" style="586"/>
    <col min="8957" max="8957" width="15" style="586" customWidth="1"/>
    <col min="8958" max="8958" width="10.41015625" style="586" bestFit="1" customWidth="1"/>
    <col min="8959" max="9208" width="9.1171875" style="586"/>
    <col min="9209" max="9209" width="18" style="586" customWidth="1"/>
    <col min="9210" max="9210" width="19.29296875" style="586" bestFit="1" customWidth="1"/>
    <col min="9211" max="9211" width="10.41015625" style="586" bestFit="1" customWidth="1"/>
    <col min="9212" max="9212" width="9.1171875" style="586"/>
    <col min="9213" max="9213" width="15" style="586" customWidth="1"/>
    <col min="9214" max="9214" width="10.41015625" style="586" bestFit="1" customWidth="1"/>
    <col min="9215" max="9464" width="9.1171875" style="586"/>
    <col min="9465" max="9465" width="18" style="586" customWidth="1"/>
    <col min="9466" max="9466" width="19.29296875" style="586" bestFit="1" customWidth="1"/>
    <col min="9467" max="9467" width="10.41015625" style="586" bestFit="1" customWidth="1"/>
    <col min="9468" max="9468" width="9.1171875" style="586"/>
    <col min="9469" max="9469" width="15" style="586" customWidth="1"/>
    <col min="9470" max="9470" width="10.41015625" style="586" bestFit="1" customWidth="1"/>
    <col min="9471" max="9720" width="9.1171875" style="586"/>
    <col min="9721" max="9721" width="18" style="586" customWidth="1"/>
    <col min="9722" max="9722" width="19.29296875" style="586" bestFit="1" customWidth="1"/>
    <col min="9723" max="9723" width="10.41015625" style="586" bestFit="1" customWidth="1"/>
    <col min="9724" max="9724" width="9.1171875" style="586"/>
    <col min="9725" max="9725" width="15" style="586" customWidth="1"/>
    <col min="9726" max="9726" width="10.41015625" style="586" bestFit="1" customWidth="1"/>
    <col min="9727" max="9976" width="9.1171875" style="586"/>
    <col min="9977" max="9977" width="18" style="586" customWidth="1"/>
    <col min="9978" max="9978" width="19.29296875" style="586" bestFit="1" customWidth="1"/>
    <col min="9979" max="9979" width="10.41015625" style="586" bestFit="1" customWidth="1"/>
    <col min="9980" max="9980" width="9.1171875" style="586"/>
    <col min="9981" max="9981" width="15" style="586" customWidth="1"/>
    <col min="9982" max="9982" width="10.41015625" style="586" bestFit="1" customWidth="1"/>
    <col min="9983" max="10232" width="9.1171875" style="586"/>
    <col min="10233" max="10233" width="18" style="586" customWidth="1"/>
    <col min="10234" max="10234" width="19.29296875" style="586" bestFit="1" customWidth="1"/>
    <col min="10235" max="10235" width="10.41015625" style="586" bestFit="1" customWidth="1"/>
    <col min="10236" max="10236" width="9.1171875" style="586"/>
    <col min="10237" max="10237" width="15" style="586" customWidth="1"/>
    <col min="10238" max="10238" width="10.41015625" style="586" bestFit="1" customWidth="1"/>
    <col min="10239" max="10488" width="9.1171875" style="586"/>
    <col min="10489" max="10489" width="18" style="586" customWidth="1"/>
    <col min="10490" max="10490" width="19.29296875" style="586" bestFit="1" customWidth="1"/>
    <col min="10491" max="10491" width="10.41015625" style="586" bestFit="1" customWidth="1"/>
    <col min="10492" max="10492" width="9.1171875" style="586"/>
    <col min="10493" max="10493" width="15" style="586" customWidth="1"/>
    <col min="10494" max="10494" width="10.41015625" style="586" bestFit="1" customWidth="1"/>
    <col min="10495" max="10744" width="9.1171875" style="586"/>
    <col min="10745" max="10745" width="18" style="586" customWidth="1"/>
    <col min="10746" max="10746" width="19.29296875" style="586" bestFit="1" customWidth="1"/>
    <col min="10747" max="10747" width="10.41015625" style="586" bestFit="1" customWidth="1"/>
    <col min="10748" max="10748" width="9.1171875" style="586"/>
    <col min="10749" max="10749" width="15" style="586" customWidth="1"/>
    <col min="10750" max="10750" width="10.41015625" style="586" bestFit="1" customWidth="1"/>
    <col min="10751" max="11000" width="9.1171875" style="586"/>
    <col min="11001" max="11001" width="18" style="586" customWidth="1"/>
    <col min="11002" max="11002" width="19.29296875" style="586" bestFit="1" customWidth="1"/>
    <col min="11003" max="11003" width="10.41015625" style="586" bestFit="1" customWidth="1"/>
    <col min="11004" max="11004" width="9.1171875" style="586"/>
    <col min="11005" max="11005" width="15" style="586" customWidth="1"/>
    <col min="11006" max="11006" width="10.41015625" style="586" bestFit="1" customWidth="1"/>
    <col min="11007" max="11256" width="9.1171875" style="586"/>
    <col min="11257" max="11257" width="18" style="586" customWidth="1"/>
    <col min="11258" max="11258" width="19.29296875" style="586" bestFit="1" customWidth="1"/>
    <col min="11259" max="11259" width="10.41015625" style="586" bestFit="1" customWidth="1"/>
    <col min="11260" max="11260" width="9.1171875" style="586"/>
    <col min="11261" max="11261" width="15" style="586" customWidth="1"/>
    <col min="11262" max="11262" width="10.41015625" style="586" bestFit="1" customWidth="1"/>
    <col min="11263" max="11512" width="9.1171875" style="586"/>
    <col min="11513" max="11513" width="18" style="586" customWidth="1"/>
    <col min="11514" max="11514" width="19.29296875" style="586" bestFit="1" customWidth="1"/>
    <col min="11515" max="11515" width="10.41015625" style="586" bestFit="1" customWidth="1"/>
    <col min="11516" max="11516" width="9.1171875" style="586"/>
    <col min="11517" max="11517" width="15" style="586" customWidth="1"/>
    <col min="11518" max="11518" width="10.41015625" style="586" bestFit="1" customWidth="1"/>
    <col min="11519" max="11768" width="9.1171875" style="586"/>
    <col min="11769" max="11769" width="18" style="586" customWidth="1"/>
    <col min="11770" max="11770" width="19.29296875" style="586" bestFit="1" customWidth="1"/>
    <col min="11771" max="11771" width="10.41015625" style="586" bestFit="1" customWidth="1"/>
    <col min="11772" max="11772" width="9.1171875" style="586"/>
    <col min="11773" max="11773" width="15" style="586" customWidth="1"/>
    <col min="11774" max="11774" width="10.41015625" style="586" bestFit="1" customWidth="1"/>
    <col min="11775" max="12024" width="9.1171875" style="586"/>
    <col min="12025" max="12025" width="18" style="586" customWidth="1"/>
    <col min="12026" max="12026" width="19.29296875" style="586" bestFit="1" customWidth="1"/>
    <col min="12027" max="12027" width="10.41015625" style="586" bestFit="1" customWidth="1"/>
    <col min="12028" max="12028" width="9.1171875" style="586"/>
    <col min="12029" max="12029" width="15" style="586" customWidth="1"/>
    <col min="12030" max="12030" width="10.41015625" style="586" bestFit="1" customWidth="1"/>
    <col min="12031" max="12280" width="9.1171875" style="586"/>
    <col min="12281" max="12281" width="18" style="586" customWidth="1"/>
    <col min="12282" max="12282" width="19.29296875" style="586" bestFit="1" customWidth="1"/>
    <col min="12283" max="12283" width="10.41015625" style="586" bestFit="1" customWidth="1"/>
    <col min="12284" max="12284" width="9.1171875" style="586"/>
    <col min="12285" max="12285" width="15" style="586" customWidth="1"/>
    <col min="12286" max="12286" width="10.41015625" style="586" bestFit="1" customWidth="1"/>
    <col min="12287" max="12536" width="9.1171875" style="586"/>
    <col min="12537" max="12537" width="18" style="586" customWidth="1"/>
    <col min="12538" max="12538" width="19.29296875" style="586" bestFit="1" customWidth="1"/>
    <col min="12539" max="12539" width="10.41015625" style="586" bestFit="1" customWidth="1"/>
    <col min="12540" max="12540" width="9.1171875" style="586"/>
    <col min="12541" max="12541" width="15" style="586" customWidth="1"/>
    <col min="12542" max="12542" width="10.41015625" style="586" bestFit="1" customWidth="1"/>
    <col min="12543" max="12792" width="9.1171875" style="586"/>
    <col min="12793" max="12793" width="18" style="586" customWidth="1"/>
    <col min="12794" max="12794" width="19.29296875" style="586" bestFit="1" customWidth="1"/>
    <col min="12795" max="12795" width="10.41015625" style="586" bestFit="1" customWidth="1"/>
    <col min="12796" max="12796" width="9.1171875" style="586"/>
    <col min="12797" max="12797" width="15" style="586" customWidth="1"/>
    <col min="12798" max="12798" width="10.41015625" style="586" bestFit="1" customWidth="1"/>
    <col min="12799" max="13048" width="9.1171875" style="586"/>
    <col min="13049" max="13049" width="18" style="586" customWidth="1"/>
    <col min="13050" max="13050" width="19.29296875" style="586" bestFit="1" customWidth="1"/>
    <col min="13051" max="13051" width="10.41015625" style="586" bestFit="1" customWidth="1"/>
    <col min="13052" max="13052" width="9.1171875" style="586"/>
    <col min="13053" max="13053" width="15" style="586" customWidth="1"/>
    <col min="13054" max="13054" width="10.41015625" style="586" bestFit="1" customWidth="1"/>
    <col min="13055" max="13304" width="9.1171875" style="586"/>
    <col min="13305" max="13305" width="18" style="586" customWidth="1"/>
    <col min="13306" max="13306" width="19.29296875" style="586" bestFit="1" customWidth="1"/>
    <col min="13307" max="13307" width="10.41015625" style="586" bestFit="1" customWidth="1"/>
    <col min="13308" max="13308" width="9.1171875" style="586"/>
    <col min="13309" max="13309" width="15" style="586" customWidth="1"/>
    <col min="13310" max="13310" width="10.41015625" style="586" bestFit="1" customWidth="1"/>
    <col min="13311" max="13560" width="9.1171875" style="586"/>
    <col min="13561" max="13561" width="18" style="586" customWidth="1"/>
    <col min="13562" max="13562" width="19.29296875" style="586" bestFit="1" customWidth="1"/>
    <col min="13563" max="13563" width="10.41015625" style="586" bestFit="1" customWidth="1"/>
    <col min="13564" max="13564" width="9.1171875" style="586"/>
    <col min="13565" max="13565" width="15" style="586" customWidth="1"/>
    <col min="13566" max="13566" width="10.41015625" style="586" bestFit="1" customWidth="1"/>
    <col min="13567" max="13816" width="9.1171875" style="586"/>
    <col min="13817" max="13817" width="18" style="586" customWidth="1"/>
    <col min="13818" max="13818" width="19.29296875" style="586" bestFit="1" customWidth="1"/>
    <col min="13819" max="13819" width="10.41015625" style="586" bestFit="1" customWidth="1"/>
    <col min="13820" max="13820" width="9.1171875" style="586"/>
    <col min="13821" max="13821" width="15" style="586" customWidth="1"/>
    <col min="13822" max="13822" width="10.41015625" style="586" bestFit="1" customWidth="1"/>
    <col min="13823" max="14072" width="9.1171875" style="586"/>
    <col min="14073" max="14073" width="18" style="586" customWidth="1"/>
    <col min="14074" max="14074" width="19.29296875" style="586" bestFit="1" customWidth="1"/>
    <col min="14075" max="14075" width="10.41015625" style="586" bestFit="1" customWidth="1"/>
    <col min="14076" max="14076" width="9.1171875" style="586"/>
    <col min="14077" max="14077" width="15" style="586" customWidth="1"/>
    <col min="14078" max="14078" width="10.41015625" style="586" bestFit="1" customWidth="1"/>
    <col min="14079" max="14328" width="9.1171875" style="586"/>
    <col min="14329" max="14329" width="18" style="586" customWidth="1"/>
    <col min="14330" max="14330" width="19.29296875" style="586" bestFit="1" customWidth="1"/>
    <col min="14331" max="14331" width="10.41015625" style="586" bestFit="1" customWidth="1"/>
    <col min="14332" max="14332" width="9.1171875" style="586"/>
    <col min="14333" max="14333" width="15" style="586" customWidth="1"/>
    <col min="14334" max="14334" width="10.41015625" style="586" bestFit="1" customWidth="1"/>
    <col min="14335" max="14584" width="9.1171875" style="586"/>
    <col min="14585" max="14585" width="18" style="586" customWidth="1"/>
    <col min="14586" max="14586" width="19.29296875" style="586" bestFit="1" customWidth="1"/>
    <col min="14587" max="14587" width="10.41015625" style="586" bestFit="1" customWidth="1"/>
    <col min="14588" max="14588" width="9.1171875" style="586"/>
    <col min="14589" max="14589" width="15" style="586" customWidth="1"/>
    <col min="14590" max="14590" width="10.41015625" style="586" bestFit="1" customWidth="1"/>
    <col min="14591" max="14840" width="9.1171875" style="586"/>
    <col min="14841" max="14841" width="18" style="586" customWidth="1"/>
    <col min="14842" max="14842" width="19.29296875" style="586" bestFit="1" customWidth="1"/>
    <col min="14843" max="14843" width="10.41015625" style="586" bestFit="1" customWidth="1"/>
    <col min="14844" max="14844" width="9.1171875" style="586"/>
    <col min="14845" max="14845" width="15" style="586" customWidth="1"/>
    <col min="14846" max="14846" width="10.41015625" style="586" bestFit="1" customWidth="1"/>
    <col min="14847" max="15096" width="9.1171875" style="586"/>
    <col min="15097" max="15097" width="18" style="586" customWidth="1"/>
    <col min="15098" max="15098" width="19.29296875" style="586" bestFit="1" customWidth="1"/>
    <col min="15099" max="15099" width="10.41015625" style="586" bestFit="1" customWidth="1"/>
    <col min="15100" max="15100" width="9.1171875" style="586"/>
    <col min="15101" max="15101" width="15" style="586" customWidth="1"/>
    <col min="15102" max="15102" width="10.41015625" style="586" bestFit="1" customWidth="1"/>
    <col min="15103" max="15352" width="9.1171875" style="586"/>
    <col min="15353" max="15353" width="18" style="586" customWidth="1"/>
    <col min="15354" max="15354" width="19.29296875" style="586" bestFit="1" customWidth="1"/>
    <col min="15355" max="15355" width="10.41015625" style="586" bestFit="1" customWidth="1"/>
    <col min="15356" max="15356" width="9.1171875" style="586"/>
    <col min="15357" max="15357" width="15" style="586" customWidth="1"/>
    <col min="15358" max="15358" width="10.41015625" style="586" bestFit="1" customWidth="1"/>
    <col min="15359" max="15608" width="9.1171875" style="586"/>
    <col min="15609" max="15609" width="18" style="586" customWidth="1"/>
    <col min="15610" max="15610" width="19.29296875" style="586" bestFit="1" customWidth="1"/>
    <col min="15611" max="15611" width="10.41015625" style="586" bestFit="1" customWidth="1"/>
    <col min="15612" max="15612" width="9.1171875" style="586"/>
    <col min="15613" max="15613" width="15" style="586" customWidth="1"/>
    <col min="15614" max="15614" width="10.41015625" style="586" bestFit="1" customWidth="1"/>
    <col min="15615" max="15864" width="9.1171875" style="586"/>
    <col min="15865" max="15865" width="18" style="586" customWidth="1"/>
    <col min="15866" max="15866" width="19.29296875" style="586" bestFit="1" customWidth="1"/>
    <col min="15867" max="15867" width="10.41015625" style="586" bestFit="1" customWidth="1"/>
    <col min="15868" max="15868" width="9.1171875" style="586"/>
    <col min="15869" max="15869" width="15" style="586" customWidth="1"/>
    <col min="15870" max="15870" width="10.41015625" style="586" bestFit="1" customWidth="1"/>
    <col min="15871" max="16120" width="9.1171875" style="586"/>
    <col min="16121" max="16121" width="18" style="586" customWidth="1"/>
    <col min="16122" max="16122" width="19.29296875" style="586" bestFit="1" customWidth="1"/>
    <col min="16123" max="16123" width="10.41015625" style="586" bestFit="1" customWidth="1"/>
    <col min="16124" max="16124" width="9.1171875" style="586"/>
    <col min="16125" max="16125" width="15" style="586" customWidth="1"/>
    <col min="16126" max="16126" width="10.41015625" style="586" bestFit="1" customWidth="1"/>
    <col min="16127" max="16376" width="9.1171875" style="586"/>
    <col min="16377" max="16384" width="9.29296875" style="586" customWidth="1"/>
  </cols>
  <sheetData>
    <row r="1" spans="1:7">
      <c r="A1" s="8912" t="s">
        <v>13962</v>
      </c>
      <c r="B1" s="8912"/>
      <c r="C1" s="8912"/>
      <c r="D1" s="8912"/>
      <c r="E1" s="8912"/>
      <c r="F1" s="8912"/>
      <c r="G1" s="8912"/>
    </row>
    <row r="2" spans="1:7">
      <c r="E2" s="4732"/>
      <c r="F2" s="4733"/>
      <c r="G2" s="4732"/>
    </row>
    <row r="3" spans="1:7">
      <c r="E3" s="4732"/>
      <c r="F3" s="4733"/>
      <c r="G3" s="4732"/>
    </row>
    <row r="4" spans="1:7">
      <c r="A4" s="4839" t="s">
        <v>48</v>
      </c>
      <c r="B4" s="4734"/>
      <c r="C4" s="4735">
        <v>0</v>
      </c>
      <c r="E4" s="4732"/>
      <c r="F4" s="4733"/>
      <c r="G4" s="4732"/>
    </row>
    <row r="5" spans="1:7" ht="9" customHeight="1">
      <c r="E5" s="4736"/>
      <c r="F5" s="4737"/>
      <c r="G5" s="4736"/>
    </row>
    <row r="6" spans="1:7" ht="28.7">
      <c r="A6" s="4721" t="s">
        <v>10403</v>
      </c>
      <c r="B6" s="4721" t="s">
        <v>42</v>
      </c>
      <c r="C6" s="4706" t="s">
        <v>18975</v>
      </c>
      <c r="D6" s="4705" t="s">
        <v>10296</v>
      </c>
      <c r="E6" s="4738" t="s">
        <v>10404</v>
      </c>
      <c r="F6" s="4892" t="s">
        <v>57</v>
      </c>
      <c r="G6" s="4739" t="s">
        <v>12033</v>
      </c>
    </row>
    <row r="7" spans="1:7" ht="15" customHeight="1">
      <c r="A7" s="4898" t="s">
        <v>10405</v>
      </c>
      <c r="B7" s="4740"/>
      <c r="C7" s="4741"/>
      <c r="D7" s="4741"/>
      <c r="E7" s="4741"/>
      <c r="F7" s="4741"/>
      <c r="G7" s="4742"/>
    </row>
    <row r="8" spans="1:7" ht="28.7">
      <c r="A8" s="4730" t="s">
        <v>10406</v>
      </c>
      <c r="B8" s="4886" t="s">
        <v>19110</v>
      </c>
      <c r="C8" s="4730">
        <v>40</v>
      </c>
      <c r="D8" s="3792">
        <v>16</v>
      </c>
      <c r="E8" s="4743" t="s">
        <v>10407</v>
      </c>
      <c r="F8" s="4887">
        <v>75.599999999999994</v>
      </c>
      <c r="G8" s="4375">
        <f t="shared" ref="G8:G17" si="0">F8-F8*$C$4/100</f>
        <v>75.599999999999994</v>
      </c>
    </row>
    <row r="9" spans="1:7" ht="28.7">
      <c r="A9" s="4722" t="s">
        <v>10408</v>
      </c>
      <c r="B9" s="4886" t="s">
        <v>19111</v>
      </c>
      <c r="C9" s="4722">
        <v>50</v>
      </c>
      <c r="D9" s="4723">
        <v>16</v>
      </c>
      <c r="E9" s="4726" t="s">
        <v>10407</v>
      </c>
      <c r="F9" s="4887">
        <v>79.2</v>
      </c>
      <c r="G9" s="4375">
        <f t="shared" si="0"/>
        <v>79.2</v>
      </c>
    </row>
    <row r="10" spans="1:7" ht="28.7">
      <c r="A10" s="4722" t="s">
        <v>10409</v>
      </c>
      <c r="B10" s="4886" t="s">
        <v>19112</v>
      </c>
      <c r="C10" s="4722">
        <v>65</v>
      </c>
      <c r="D10" s="4723">
        <v>16</v>
      </c>
      <c r="E10" s="4726" t="s">
        <v>10407</v>
      </c>
      <c r="F10" s="4887">
        <v>86.399999999999991</v>
      </c>
      <c r="G10" s="4375">
        <f t="shared" si="0"/>
        <v>86.399999999999991</v>
      </c>
    </row>
    <row r="11" spans="1:7" ht="28.7">
      <c r="A11" s="4722" t="s">
        <v>10410</v>
      </c>
      <c r="B11" s="4886" t="s">
        <v>19113</v>
      </c>
      <c r="C11" s="4722">
        <v>80</v>
      </c>
      <c r="D11" s="4723">
        <v>16</v>
      </c>
      <c r="E11" s="4726" t="s">
        <v>10407</v>
      </c>
      <c r="F11" s="4887">
        <v>100.8</v>
      </c>
      <c r="G11" s="4375">
        <f t="shared" si="0"/>
        <v>100.8</v>
      </c>
    </row>
    <row r="12" spans="1:7" ht="28.7">
      <c r="A12" s="4722" t="s">
        <v>10411</v>
      </c>
      <c r="B12" s="4886" t="s">
        <v>19114</v>
      </c>
      <c r="C12" s="4722">
        <v>100</v>
      </c>
      <c r="D12" s="4723">
        <v>16</v>
      </c>
      <c r="E12" s="4726" t="s">
        <v>10407</v>
      </c>
      <c r="F12" s="4887">
        <v>122.39999999999999</v>
      </c>
      <c r="G12" s="4375">
        <f t="shared" si="0"/>
        <v>122.39999999999999</v>
      </c>
    </row>
    <row r="13" spans="1:7" ht="28.7">
      <c r="A13" s="4722" t="s">
        <v>10412</v>
      </c>
      <c r="B13" s="4886" t="s">
        <v>19115</v>
      </c>
      <c r="C13" s="4722">
        <v>125</v>
      </c>
      <c r="D13" s="4723">
        <v>16</v>
      </c>
      <c r="E13" s="4726" t="s">
        <v>10407</v>
      </c>
      <c r="F13" s="4887">
        <v>152.4</v>
      </c>
      <c r="G13" s="4375">
        <f t="shared" si="0"/>
        <v>152.4</v>
      </c>
    </row>
    <row r="14" spans="1:7" ht="28.7">
      <c r="A14" s="4722" t="s">
        <v>10413</v>
      </c>
      <c r="B14" s="4886" t="s">
        <v>19116</v>
      </c>
      <c r="C14" s="4722">
        <v>150</v>
      </c>
      <c r="D14" s="4723">
        <v>16</v>
      </c>
      <c r="E14" s="4726" t="s">
        <v>10407</v>
      </c>
      <c r="F14" s="4887">
        <v>183.6</v>
      </c>
      <c r="G14" s="4375">
        <f t="shared" si="0"/>
        <v>183.6</v>
      </c>
    </row>
    <row r="15" spans="1:7" ht="28.7">
      <c r="A15" s="4722" t="s">
        <v>10414</v>
      </c>
      <c r="B15" s="4886" t="s">
        <v>19117</v>
      </c>
      <c r="C15" s="4722">
        <v>200</v>
      </c>
      <c r="D15" s="4723">
        <v>16</v>
      </c>
      <c r="E15" s="4726" t="s">
        <v>10407</v>
      </c>
      <c r="F15" s="4887">
        <v>280.8</v>
      </c>
      <c r="G15" s="4375">
        <f t="shared" si="0"/>
        <v>280.8</v>
      </c>
    </row>
    <row r="16" spans="1:7" ht="28.7">
      <c r="A16" s="4722" t="s">
        <v>10415</v>
      </c>
      <c r="B16" s="4886" t="s">
        <v>19118</v>
      </c>
      <c r="C16" s="4722">
        <v>250</v>
      </c>
      <c r="D16" s="4723">
        <v>16</v>
      </c>
      <c r="E16" s="4726" t="s">
        <v>10407</v>
      </c>
      <c r="F16" s="4887">
        <v>405.59999999999997</v>
      </c>
      <c r="G16" s="4375">
        <f t="shared" si="0"/>
        <v>405.59999999999997</v>
      </c>
    </row>
    <row r="17" spans="1:7" ht="28.7">
      <c r="A17" s="4722" t="s">
        <v>13661</v>
      </c>
      <c r="B17" s="4886" t="s">
        <v>19119</v>
      </c>
      <c r="C17" s="4722">
        <v>300</v>
      </c>
      <c r="D17" s="4723">
        <v>16</v>
      </c>
      <c r="E17" s="4726" t="s">
        <v>10407</v>
      </c>
      <c r="F17" s="4887">
        <v>522</v>
      </c>
      <c r="G17" s="4375">
        <f t="shared" si="0"/>
        <v>522</v>
      </c>
    </row>
    <row r="18" spans="1:7" ht="15" customHeight="1">
      <c r="A18" s="4894" t="s">
        <v>10416</v>
      </c>
      <c r="B18" s="4744"/>
      <c r="C18" s="4745"/>
      <c r="D18" s="4745"/>
      <c r="E18" s="4745"/>
      <c r="F18" s="4745"/>
      <c r="G18" s="4746"/>
    </row>
    <row r="19" spans="1:7" ht="57.35">
      <c r="A19" s="4888" t="s">
        <v>19120</v>
      </c>
      <c r="B19" s="4886" t="s">
        <v>19121</v>
      </c>
      <c r="C19" s="4722">
        <v>125</v>
      </c>
      <c r="D19" s="4723">
        <v>16</v>
      </c>
      <c r="E19" s="4726" t="s">
        <v>10407</v>
      </c>
      <c r="F19" s="4887">
        <v>345.59999999999997</v>
      </c>
      <c r="G19" s="4375">
        <f>F19-F19*$C$4/100</f>
        <v>345.59999999999997</v>
      </c>
    </row>
    <row r="20" spans="1:7" ht="57.35">
      <c r="A20" s="4888" t="s">
        <v>19122</v>
      </c>
      <c r="B20" s="4886" t="s">
        <v>19123</v>
      </c>
      <c r="C20" s="4722">
        <v>150</v>
      </c>
      <c r="D20" s="4723">
        <v>16</v>
      </c>
      <c r="E20" s="4726" t="s">
        <v>10407</v>
      </c>
      <c r="F20" s="4887">
        <v>376.8</v>
      </c>
      <c r="G20" s="4375">
        <f>F20-F20*$C$4/100</f>
        <v>376.8</v>
      </c>
    </row>
    <row r="21" spans="1:7" ht="57.35">
      <c r="A21" s="4888" t="s">
        <v>19124</v>
      </c>
      <c r="B21" s="4886" t="s">
        <v>19125</v>
      </c>
      <c r="C21" s="4722">
        <v>200</v>
      </c>
      <c r="D21" s="4723">
        <v>16</v>
      </c>
      <c r="E21" s="4726" t="s">
        <v>10407</v>
      </c>
      <c r="F21" s="4887">
        <v>518.4</v>
      </c>
      <c r="G21" s="4375">
        <f>F21-F21*$C$4/100</f>
        <v>518.4</v>
      </c>
    </row>
    <row r="22" spans="1:7" ht="57.35">
      <c r="A22" s="4888" t="s">
        <v>19126</v>
      </c>
      <c r="B22" s="4886" t="s">
        <v>19127</v>
      </c>
      <c r="C22" s="4722">
        <v>250</v>
      </c>
      <c r="D22" s="4723">
        <v>16</v>
      </c>
      <c r="E22" s="4726" t="s">
        <v>10407</v>
      </c>
      <c r="F22" s="4887">
        <v>643.19999999999993</v>
      </c>
      <c r="G22" s="4375">
        <f>F22-F22*$C$4/100</f>
        <v>643.19999999999993</v>
      </c>
    </row>
    <row r="23" spans="1:7" ht="21" customHeight="1">
      <c r="A23" s="4894" t="s">
        <v>10417</v>
      </c>
      <c r="B23" s="4744"/>
      <c r="C23" s="4745"/>
      <c r="D23" s="4745"/>
      <c r="E23" s="4745"/>
      <c r="F23" s="4745"/>
      <c r="G23" s="4746"/>
    </row>
    <row r="24" spans="1:7" ht="28.7">
      <c r="A24" s="4722" t="s">
        <v>10418</v>
      </c>
      <c r="B24" s="4886" t="s">
        <v>19128</v>
      </c>
      <c r="C24" s="4722">
        <v>40</v>
      </c>
      <c r="D24" s="4723">
        <v>16</v>
      </c>
      <c r="E24" s="4726" t="s">
        <v>10407</v>
      </c>
      <c r="F24" s="4887">
        <v>88.8</v>
      </c>
      <c r="G24" s="4375">
        <f t="shared" ref="G24:G33" si="1">F24-F24*$C$4/100</f>
        <v>88.8</v>
      </c>
    </row>
    <row r="25" spans="1:7" ht="28.7">
      <c r="A25" s="4722" t="s">
        <v>10419</v>
      </c>
      <c r="B25" s="4886" t="s">
        <v>19129</v>
      </c>
      <c r="C25" s="4722">
        <v>50</v>
      </c>
      <c r="D25" s="4723">
        <v>16</v>
      </c>
      <c r="E25" s="4726" t="s">
        <v>10407</v>
      </c>
      <c r="F25" s="4887">
        <v>104.39999999999999</v>
      </c>
      <c r="G25" s="4375">
        <f t="shared" si="1"/>
        <v>104.39999999999999</v>
      </c>
    </row>
    <row r="26" spans="1:7" ht="28.7">
      <c r="A26" s="4722" t="s">
        <v>10420</v>
      </c>
      <c r="B26" s="4886" t="s">
        <v>19130</v>
      </c>
      <c r="C26" s="4722">
        <v>65</v>
      </c>
      <c r="D26" s="4723">
        <v>16</v>
      </c>
      <c r="E26" s="4726" t="s">
        <v>10407</v>
      </c>
      <c r="F26" s="4887">
        <v>117.6</v>
      </c>
      <c r="G26" s="4375">
        <f t="shared" si="1"/>
        <v>117.6</v>
      </c>
    </row>
    <row r="27" spans="1:7" ht="28.7">
      <c r="A27" s="4722" t="s">
        <v>10421</v>
      </c>
      <c r="B27" s="4886" t="s">
        <v>19131</v>
      </c>
      <c r="C27" s="4722">
        <v>80</v>
      </c>
      <c r="D27" s="4723">
        <v>16</v>
      </c>
      <c r="E27" s="4726" t="s">
        <v>10407</v>
      </c>
      <c r="F27" s="4887">
        <v>129.6</v>
      </c>
      <c r="G27" s="4375">
        <f t="shared" si="1"/>
        <v>129.6</v>
      </c>
    </row>
    <row r="28" spans="1:7" ht="28.7">
      <c r="A28" s="4722" t="s">
        <v>10422</v>
      </c>
      <c r="B28" s="4886" t="s">
        <v>19132</v>
      </c>
      <c r="C28" s="4722">
        <v>100</v>
      </c>
      <c r="D28" s="4723">
        <v>16</v>
      </c>
      <c r="E28" s="4726" t="s">
        <v>10407</v>
      </c>
      <c r="F28" s="4887">
        <v>169.2</v>
      </c>
      <c r="G28" s="4375">
        <f t="shared" si="1"/>
        <v>169.2</v>
      </c>
    </row>
    <row r="29" spans="1:7" ht="28.7">
      <c r="A29" s="4722" t="s">
        <v>10423</v>
      </c>
      <c r="B29" s="4886" t="s">
        <v>19133</v>
      </c>
      <c r="C29" s="4722">
        <v>125</v>
      </c>
      <c r="D29" s="4723">
        <v>16</v>
      </c>
      <c r="E29" s="4726" t="s">
        <v>10407</v>
      </c>
      <c r="F29" s="4887">
        <v>224.4</v>
      </c>
      <c r="G29" s="4375">
        <f t="shared" si="1"/>
        <v>224.4</v>
      </c>
    </row>
    <row r="30" spans="1:7" ht="28.7">
      <c r="A30" s="4722" t="s">
        <v>10424</v>
      </c>
      <c r="B30" s="4886" t="s">
        <v>19134</v>
      </c>
      <c r="C30" s="4722">
        <v>150</v>
      </c>
      <c r="D30" s="4723">
        <v>16</v>
      </c>
      <c r="E30" s="4726" t="s">
        <v>10407</v>
      </c>
      <c r="F30" s="4887">
        <v>291.59999999999997</v>
      </c>
      <c r="G30" s="4375">
        <f t="shared" si="1"/>
        <v>291.59999999999997</v>
      </c>
    </row>
    <row r="31" spans="1:7" ht="28.7">
      <c r="A31" s="4722" t="s">
        <v>10425</v>
      </c>
      <c r="B31" s="4886" t="s">
        <v>19135</v>
      </c>
      <c r="C31" s="4722">
        <v>200</v>
      </c>
      <c r="D31" s="4723">
        <v>16</v>
      </c>
      <c r="E31" s="4726" t="s">
        <v>10407</v>
      </c>
      <c r="F31" s="4887">
        <v>518.4</v>
      </c>
      <c r="G31" s="4375">
        <f t="shared" si="1"/>
        <v>518.4</v>
      </c>
    </row>
    <row r="32" spans="1:7" ht="28.7">
      <c r="A32" s="4722" t="s">
        <v>10426</v>
      </c>
      <c r="B32" s="4886" t="s">
        <v>19136</v>
      </c>
      <c r="C32" s="4722">
        <v>250</v>
      </c>
      <c r="D32" s="4723">
        <v>16</v>
      </c>
      <c r="E32" s="4726" t="s">
        <v>10407</v>
      </c>
      <c r="F32" s="4887">
        <v>793.19999999999993</v>
      </c>
      <c r="G32" s="4375">
        <f t="shared" si="1"/>
        <v>793.19999999999993</v>
      </c>
    </row>
    <row r="33" spans="1:7" ht="28.7">
      <c r="A33" s="4888" t="s">
        <v>19137</v>
      </c>
      <c r="B33" s="4886" t="s">
        <v>19138</v>
      </c>
      <c r="C33" s="4722">
        <v>300</v>
      </c>
      <c r="D33" s="4723">
        <v>16</v>
      </c>
      <c r="E33" s="4726" t="s">
        <v>10407</v>
      </c>
      <c r="F33" s="4887">
        <v>1100.3999999999999</v>
      </c>
      <c r="G33" s="4375">
        <f t="shared" si="1"/>
        <v>1100.3999999999999</v>
      </c>
    </row>
    <row r="34" spans="1:7" ht="15" customHeight="1">
      <c r="A34" s="4894" t="s">
        <v>10427</v>
      </c>
      <c r="B34" s="4744"/>
      <c r="C34" s="4745"/>
      <c r="D34" s="4745"/>
      <c r="E34" s="4745"/>
      <c r="F34" s="4745"/>
      <c r="G34" s="4746"/>
    </row>
    <row r="35" spans="1:7">
      <c r="A35" s="4889" t="s">
        <v>19139</v>
      </c>
      <c r="B35" s="4886" t="s">
        <v>19140</v>
      </c>
      <c r="C35" s="4730" t="s">
        <v>10428</v>
      </c>
      <c r="D35" s="4723"/>
      <c r="E35" s="4723"/>
      <c r="F35" s="4887">
        <v>156</v>
      </c>
      <c r="G35" s="4375">
        <f>F35-F35*$C$4/100</f>
        <v>156</v>
      </c>
    </row>
    <row r="36" spans="1:7">
      <c r="A36" s="4888" t="s">
        <v>19141</v>
      </c>
      <c r="B36" s="4886" t="s">
        <v>19142</v>
      </c>
      <c r="C36" s="4722" t="s">
        <v>10429</v>
      </c>
      <c r="D36" s="4723"/>
      <c r="E36" s="4723"/>
      <c r="F36" s="4887">
        <v>192</v>
      </c>
      <c r="G36" s="4375">
        <f>F36-F36*$C$4/100</f>
        <v>192</v>
      </c>
    </row>
    <row r="37" spans="1:7">
      <c r="A37" s="4895" t="s">
        <v>10430</v>
      </c>
      <c r="B37" s="4747"/>
      <c r="C37" s="4748"/>
      <c r="D37" s="4749"/>
      <c r="E37" s="4749"/>
      <c r="F37" s="4750"/>
      <c r="G37" s="4751"/>
    </row>
    <row r="38" spans="1:7" ht="28.7">
      <c r="A38" s="4722" t="s">
        <v>10431</v>
      </c>
      <c r="B38" s="4886" t="s">
        <v>19143</v>
      </c>
      <c r="C38" s="4722">
        <v>50</v>
      </c>
      <c r="D38" s="4723">
        <v>16</v>
      </c>
      <c r="E38" s="4726" t="s">
        <v>10432</v>
      </c>
      <c r="F38" s="4887">
        <v>175.2</v>
      </c>
      <c r="G38" s="4375">
        <f t="shared" ref="G38:G48" si="2">F38-F38*$C$4/100</f>
        <v>175.2</v>
      </c>
    </row>
    <row r="39" spans="1:7" ht="28.7">
      <c r="A39" s="4722" t="s">
        <v>10433</v>
      </c>
      <c r="B39" s="4886" t="s">
        <v>19144</v>
      </c>
      <c r="C39" s="4722">
        <v>65</v>
      </c>
      <c r="D39" s="4723">
        <v>16</v>
      </c>
      <c r="E39" s="4726" t="s">
        <v>10432</v>
      </c>
      <c r="F39" s="4887">
        <v>208.79999999999998</v>
      </c>
      <c r="G39" s="4375">
        <f t="shared" si="2"/>
        <v>208.79999999999998</v>
      </c>
    </row>
    <row r="40" spans="1:7" ht="28.7">
      <c r="A40" s="4722" t="s">
        <v>10434</v>
      </c>
      <c r="B40" s="4886" t="s">
        <v>19145</v>
      </c>
      <c r="C40" s="4722">
        <v>80</v>
      </c>
      <c r="D40" s="4723">
        <v>16</v>
      </c>
      <c r="E40" s="4726" t="s">
        <v>10432</v>
      </c>
      <c r="F40" s="4887">
        <v>242.39999999999998</v>
      </c>
      <c r="G40" s="4375">
        <f t="shared" si="2"/>
        <v>242.39999999999998</v>
      </c>
    </row>
    <row r="41" spans="1:7" ht="28.7">
      <c r="A41" s="4722" t="s">
        <v>10435</v>
      </c>
      <c r="B41" s="4886" t="s">
        <v>19146</v>
      </c>
      <c r="C41" s="4722">
        <v>100</v>
      </c>
      <c r="D41" s="4723">
        <v>16</v>
      </c>
      <c r="E41" s="4726" t="s">
        <v>10432</v>
      </c>
      <c r="F41" s="4887">
        <v>310.8</v>
      </c>
      <c r="G41" s="4375">
        <f t="shared" si="2"/>
        <v>310.8</v>
      </c>
    </row>
    <row r="42" spans="1:7" ht="28.7">
      <c r="A42" s="4722" t="s">
        <v>10436</v>
      </c>
      <c r="B42" s="4886" t="s">
        <v>19147</v>
      </c>
      <c r="C42" s="4722">
        <v>125</v>
      </c>
      <c r="D42" s="4723">
        <v>16</v>
      </c>
      <c r="E42" s="4726" t="s">
        <v>10432</v>
      </c>
      <c r="F42" s="4887">
        <v>447.59999999999997</v>
      </c>
      <c r="G42" s="4375">
        <f t="shared" si="2"/>
        <v>447.59999999999997</v>
      </c>
    </row>
    <row r="43" spans="1:7" ht="28.7">
      <c r="A43" s="4722" t="s">
        <v>10437</v>
      </c>
      <c r="B43" s="4886" t="s">
        <v>19148</v>
      </c>
      <c r="C43" s="4722">
        <v>150</v>
      </c>
      <c r="D43" s="4723">
        <v>16</v>
      </c>
      <c r="E43" s="4726" t="s">
        <v>10432</v>
      </c>
      <c r="F43" s="4887">
        <v>516</v>
      </c>
      <c r="G43" s="4375">
        <f t="shared" si="2"/>
        <v>516</v>
      </c>
    </row>
    <row r="44" spans="1:7" ht="28.7">
      <c r="A44" s="4722" t="s">
        <v>10438</v>
      </c>
      <c r="B44" s="4886" t="s">
        <v>19149</v>
      </c>
      <c r="C44" s="4722">
        <v>200</v>
      </c>
      <c r="D44" s="4723">
        <v>16</v>
      </c>
      <c r="E44" s="4726" t="s">
        <v>10432</v>
      </c>
      <c r="F44" s="4887">
        <v>800.4</v>
      </c>
      <c r="G44" s="4375">
        <f t="shared" si="2"/>
        <v>800.4</v>
      </c>
    </row>
    <row r="45" spans="1:7" ht="28.7">
      <c r="A45" s="4722" t="s">
        <v>10439</v>
      </c>
      <c r="B45" s="4886" t="s">
        <v>19150</v>
      </c>
      <c r="C45" s="4722">
        <v>250</v>
      </c>
      <c r="D45" s="4723">
        <v>16</v>
      </c>
      <c r="E45" s="4726" t="s">
        <v>10432</v>
      </c>
      <c r="F45" s="4887">
        <v>1128</v>
      </c>
      <c r="G45" s="4375">
        <f t="shared" si="2"/>
        <v>1128</v>
      </c>
    </row>
    <row r="46" spans="1:7" ht="28.7">
      <c r="A46" s="4722" t="s">
        <v>13662</v>
      </c>
      <c r="B46" s="4886" t="s">
        <v>19151</v>
      </c>
      <c r="C46" s="4722">
        <v>300</v>
      </c>
      <c r="D46" s="4723">
        <v>16</v>
      </c>
      <c r="E46" s="4726" t="s">
        <v>10432</v>
      </c>
      <c r="F46" s="4887">
        <v>1669.2</v>
      </c>
      <c r="G46" s="4375">
        <f t="shared" si="2"/>
        <v>1669.2</v>
      </c>
    </row>
    <row r="47" spans="1:7" ht="28.7">
      <c r="A47" s="4888" t="s">
        <v>19152</v>
      </c>
      <c r="B47" s="4886" t="s">
        <v>19153</v>
      </c>
      <c r="C47" s="4722">
        <v>350</v>
      </c>
      <c r="D47" s="4723">
        <v>16</v>
      </c>
      <c r="E47" s="4726" t="s">
        <v>10432</v>
      </c>
      <c r="F47" s="4887">
        <v>2476.7999999999997</v>
      </c>
      <c r="G47" s="4375">
        <f t="shared" si="2"/>
        <v>2476.7999999999997</v>
      </c>
    </row>
    <row r="48" spans="1:7" ht="28.7">
      <c r="A48" s="4890" t="s">
        <v>19154</v>
      </c>
      <c r="B48" s="4886" t="s">
        <v>19155</v>
      </c>
      <c r="C48" s="4752">
        <v>400</v>
      </c>
      <c r="D48" s="4753">
        <v>16</v>
      </c>
      <c r="E48" s="4754" t="s">
        <v>10432</v>
      </c>
      <c r="F48" s="4887">
        <v>3391.2</v>
      </c>
      <c r="G48" s="4755">
        <f t="shared" si="2"/>
        <v>3391.2</v>
      </c>
    </row>
    <row r="49" spans="1:7" ht="30" customHeight="1">
      <c r="A49" s="4896" t="s">
        <v>19156</v>
      </c>
      <c r="B49" s="4725"/>
      <c r="C49" s="4729"/>
      <c r="D49" s="4728"/>
      <c r="E49" s="4728"/>
      <c r="F49" s="4756"/>
      <c r="G49" s="4757"/>
    </row>
    <row r="50" spans="1:7" ht="22.5" customHeight="1">
      <c r="A50" s="4722" t="s">
        <v>10442</v>
      </c>
      <c r="B50" s="4886" t="s">
        <v>19157</v>
      </c>
      <c r="C50" s="4722">
        <v>25</v>
      </c>
      <c r="D50" s="4723">
        <v>16</v>
      </c>
      <c r="E50" s="4726" t="s">
        <v>10443</v>
      </c>
      <c r="F50" s="4887">
        <v>54</v>
      </c>
      <c r="G50" s="4375">
        <f t="shared" ref="G50:G63" si="3">F50-F50*$C$4/100</f>
        <v>54</v>
      </c>
    </row>
    <row r="51" spans="1:7" ht="28.7">
      <c r="A51" s="4722" t="s">
        <v>10444</v>
      </c>
      <c r="B51" s="4886" t="s">
        <v>19158</v>
      </c>
      <c r="C51" s="4722">
        <v>32</v>
      </c>
      <c r="D51" s="4723">
        <v>16</v>
      </c>
      <c r="E51" s="4726" t="s">
        <v>10443</v>
      </c>
      <c r="F51" s="4887">
        <v>66</v>
      </c>
      <c r="G51" s="4375">
        <f t="shared" si="3"/>
        <v>66</v>
      </c>
    </row>
    <row r="52" spans="1:7" ht="28.7">
      <c r="A52" s="4722" t="s">
        <v>10445</v>
      </c>
      <c r="B52" s="4886" t="s">
        <v>19159</v>
      </c>
      <c r="C52" s="4722">
        <v>40</v>
      </c>
      <c r="D52" s="4723">
        <v>16</v>
      </c>
      <c r="E52" s="4726" t="s">
        <v>10443</v>
      </c>
      <c r="F52" s="4887">
        <v>76.8</v>
      </c>
      <c r="G52" s="4375">
        <f t="shared" si="3"/>
        <v>76.8</v>
      </c>
    </row>
    <row r="53" spans="1:7" ht="28.7">
      <c r="A53" s="4722" t="s">
        <v>10446</v>
      </c>
      <c r="B53" s="4886" t="s">
        <v>19160</v>
      </c>
      <c r="C53" s="4722">
        <v>50</v>
      </c>
      <c r="D53" s="4723">
        <v>16</v>
      </c>
      <c r="E53" s="4726" t="s">
        <v>10443</v>
      </c>
      <c r="F53" s="4887">
        <v>100.8</v>
      </c>
      <c r="G53" s="4375">
        <f t="shared" si="3"/>
        <v>100.8</v>
      </c>
    </row>
    <row r="54" spans="1:7" ht="28.7">
      <c r="A54" s="4722" t="s">
        <v>10447</v>
      </c>
      <c r="B54" s="4886" t="s">
        <v>19161</v>
      </c>
      <c r="C54" s="4722">
        <v>65</v>
      </c>
      <c r="D54" s="4723">
        <v>16</v>
      </c>
      <c r="E54" s="4726" t="s">
        <v>10443</v>
      </c>
      <c r="F54" s="4887">
        <v>135.6</v>
      </c>
      <c r="G54" s="4375">
        <f t="shared" si="3"/>
        <v>135.6</v>
      </c>
    </row>
    <row r="55" spans="1:7" ht="28.7">
      <c r="A55" s="4722" t="s">
        <v>10448</v>
      </c>
      <c r="B55" s="4886" t="s">
        <v>19162</v>
      </c>
      <c r="C55" s="4722">
        <v>80</v>
      </c>
      <c r="D55" s="4723">
        <v>16</v>
      </c>
      <c r="E55" s="4726" t="s">
        <v>10443</v>
      </c>
      <c r="F55" s="4887">
        <v>160.79999999999998</v>
      </c>
      <c r="G55" s="4375">
        <f t="shared" si="3"/>
        <v>160.79999999999998</v>
      </c>
    </row>
    <row r="56" spans="1:7" ht="28.7">
      <c r="A56" s="4722" t="s">
        <v>10449</v>
      </c>
      <c r="B56" s="4886" t="s">
        <v>19163</v>
      </c>
      <c r="C56" s="4722">
        <v>100</v>
      </c>
      <c r="D56" s="4723">
        <v>16</v>
      </c>
      <c r="E56" s="4726" t="s">
        <v>10443</v>
      </c>
      <c r="F56" s="4887">
        <v>226.79999999999998</v>
      </c>
      <c r="G56" s="4375">
        <f t="shared" si="3"/>
        <v>226.79999999999998</v>
      </c>
    </row>
    <row r="57" spans="1:7" ht="28.7">
      <c r="A57" s="4722" t="s">
        <v>10450</v>
      </c>
      <c r="B57" s="4886" t="s">
        <v>19164</v>
      </c>
      <c r="C57" s="4722">
        <v>125</v>
      </c>
      <c r="D57" s="4723">
        <v>16</v>
      </c>
      <c r="E57" s="4726" t="s">
        <v>10443</v>
      </c>
      <c r="F57" s="4887">
        <v>319.2</v>
      </c>
      <c r="G57" s="4375">
        <f t="shared" si="3"/>
        <v>319.2</v>
      </c>
    </row>
    <row r="58" spans="1:7" ht="28.7">
      <c r="A58" s="4722" t="s">
        <v>10451</v>
      </c>
      <c r="B58" s="4886" t="s">
        <v>19165</v>
      </c>
      <c r="C58" s="4722">
        <v>150</v>
      </c>
      <c r="D58" s="4723">
        <v>16</v>
      </c>
      <c r="E58" s="4726" t="s">
        <v>10443</v>
      </c>
      <c r="F58" s="4887">
        <v>460.79999999999995</v>
      </c>
      <c r="G58" s="4375">
        <f t="shared" si="3"/>
        <v>460.79999999999995</v>
      </c>
    </row>
    <row r="59" spans="1:7" ht="28.7">
      <c r="A59" s="4722" t="s">
        <v>10452</v>
      </c>
      <c r="B59" s="4886" t="s">
        <v>19166</v>
      </c>
      <c r="C59" s="4722">
        <v>200</v>
      </c>
      <c r="D59" s="4723">
        <v>16</v>
      </c>
      <c r="E59" s="4726" t="s">
        <v>10443</v>
      </c>
      <c r="F59" s="4887">
        <v>790.8</v>
      </c>
      <c r="G59" s="4375">
        <f t="shared" si="3"/>
        <v>790.8</v>
      </c>
    </row>
    <row r="60" spans="1:7" ht="28.7">
      <c r="A60" s="4888" t="s">
        <v>19167</v>
      </c>
      <c r="B60" s="4886" t="s">
        <v>19168</v>
      </c>
      <c r="C60" s="4722">
        <v>250</v>
      </c>
      <c r="D60" s="4723">
        <v>16</v>
      </c>
      <c r="E60" s="4726" t="s">
        <v>10443</v>
      </c>
      <c r="F60" s="4887">
        <v>1519.2</v>
      </c>
      <c r="G60" s="4375">
        <f t="shared" si="3"/>
        <v>1519.2</v>
      </c>
    </row>
    <row r="61" spans="1:7" ht="28.7">
      <c r="A61" s="4888" t="s">
        <v>19169</v>
      </c>
      <c r="B61" s="4886" t="s">
        <v>19170</v>
      </c>
      <c r="C61" s="4722">
        <v>300</v>
      </c>
      <c r="D61" s="4723">
        <v>16</v>
      </c>
      <c r="E61" s="4726" t="s">
        <v>10443</v>
      </c>
      <c r="F61" s="4887">
        <v>2096.4</v>
      </c>
      <c r="G61" s="4375">
        <f t="shared" si="3"/>
        <v>2096.4</v>
      </c>
    </row>
    <row r="62" spans="1:7" ht="28.7">
      <c r="A62" s="4888" t="s">
        <v>19171</v>
      </c>
      <c r="B62" s="4886" t="s">
        <v>19172</v>
      </c>
      <c r="C62" s="4722">
        <v>350</v>
      </c>
      <c r="D62" s="4723">
        <v>16</v>
      </c>
      <c r="E62" s="4726" t="s">
        <v>10443</v>
      </c>
      <c r="F62" s="4887">
        <v>4332</v>
      </c>
      <c r="G62" s="4375">
        <f t="shared" si="3"/>
        <v>4332</v>
      </c>
    </row>
    <row r="63" spans="1:7" ht="28.7">
      <c r="A63" s="4888" t="s">
        <v>19173</v>
      </c>
      <c r="B63" s="4886" t="s">
        <v>19174</v>
      </c>
      <c r="C63" s="4722">
        <v>400</v>
      </c>
      <c r="D63" s="4723">
        <v>16</v>
      </c>
      <c r="E63" s="4726" t="s">
        <v>10443</v>
      </c>
      <c r="F63" s="4887">
        <v>6186</v>
      </c>
      <c r="G63" s="4375">
        <f t="shared" si="3"/>
        <v>6186</v>
      </c>
    </row>
    <row r="64" spans="1:7" ht="30" customHeight="1">
      <c r="A64" s="4896" t="s">
        <v>14068</v>
      </c>
      <c r="B64" s="4744"/>
      <c r="C64" s="4746"/>
      <c r="D64" s="4745"/>
      <c r="E64" s="4745"/>
      <c r="F64" s="4756"/>
      <c r="G64" s="4757"/>
    </row>
    <row r="65" spans="1:7" ht="28.7">
      <c r="A65" s="4722" t="s">
        <v>10453</v>
      </c>
      <c r="B65" s="4886" t="s">
        <v>19175</v>
      </c>
      <c r="C65" s="4722">
        <v>40</v>
      </c>
      <c r="D65" s="4723">
        <v>16</v>
      </c>
      <c r="E65" s="4726" t="s">
        <v>10432</v>
      </c>
      <c r="F65" s="4887">
        <v>60</v>
      </c>
      <c r="G65" s="4375">
        <f t="shared" ref="G65:G76" si="4">F65-F65*$C$4/100</f>
        <v>60</v>
      </c>
    </row>
    <row r="66" spans="1:7" ht="17.25" customHeight="1">
      <c r="A66" s="4722" t="s">
        <v>10454</v>
      </c>
      <c r="B66" s="4886" t="s">
        <v>19176</v>
      </c>
      <c r="C66" s="4722">
        <v>50</v>
      </c>
      <c r="D66" s="4723">
        <v>16</v>
      </c>
      <c r="E66" s="4726" t="s">
        <v>10432</v>
      </c>
      <c r="F66" s="4887">
        <v>66</v>
      </c>
      <c r="G66" s="4375">
        <f t="shared" si="4"/>
        <v>66</v>
      </c>
    </row>
    <row r="67" spans="1:7" ht="28.7">
      <c r="A67" s="4722" t="s">
        <v>10455</v>
      </c>
      <c r="B67" s="4886" t="s">
        <v>19177</v>
      </c>
      <c r="C67" s="4722">
        <v>65</v>
      </c>
      <c r="D67" s="4723">
        <v>16</v>
      </c>
      <c r="E67" s="4726" t="s">
        <v>10432</v>
      </c>
      <c r="F67" s="4887">
        <v>84</v>
      </c>
      <c r="G67" s="4375">
        <f t="shared" si="4"/>
        <v>84</v>
      </c>
    </row>
    <row r="68" spans="1:7" ht="28.7">
      <c r="A68" s="4722" t="s">
        <v>10456</v>
      </c>
      <c r="B68" s="4886" t="s">
        <v>19178</v>
      </c>
      <c r="C68" s="4722">
        <v>80</v>
      </c>
      <c r="D68" s="4723">
        <v>16</v>
      </c>
      <c r="E68" s="4726" t="s">
        <v>10432</v>
      </c>
      <c r="F68" s="4887">
        <v>105.6</v>
      </c>
      <c r="G68" s="4375">
        <f t="shared" si="4"/>
        <v>105.6</v>
      </c>
    </row>
    <row r="69" spans="1:7" ht="28.7">
      <c r="A69" s="4722" t="s">
        <v>10457</v>
      </c>
      <c r="B69" s="4886" t="s">
        <v>19179</v>
      </c>
      <c r="C69" s="4722">
        <v>100</v>
      </c>
      <c r="D69" s="4723">
        <v>16</v>
      </c>
      <c r="E69" s="4726" t="s">
        <v>10432</v>
      </c>
      <c r="F69" s="4887">
        <v>128.4</v>
      </c>
      <c r="G69" s="4375">
        <f t="shared" si="4"/>
        <v>128.4</v>
      </c>
    </row>
    <row r="70" spans="1:7" ht="28.7">
      <c r="A70" s="4722" t="s">
        <v>10458</v>
      </c>
      <c r="B70" s="4886" t="s">
        <v>19180</v>
      </c>
      <c r="C70" s="4722">
        <v>125</v>
      </c>
      <c r="D70" s="4723">
        <v>16</v>
      </c>
      <c r="E70" s="4726" t="s">
        <v>10432</v>
      </c>
      <c r="F70" s="4887">
        <v>166.79999999999998</v>
      </c>
      <c r="G70" s="4375">
        <f t="shared" si="4"/>
        <v>166.79999999999998</v>
      </c>
    </row>
    <row r="71" spans="1:7" ht="28.7">
      <c r="A71" s="4722" t="s">
        <v>10459</v>
      </c>
      <c r="B71" s="4886" t="s">
        <v>19181</v>
      </c>
      <c r="C71" s="4722">
        <v>150</v>
      </c>
      <c r="D71" s="4723">
        <v>16</v>
      </c>
      <c r="E71" s="4726" t="s">
        <v>10432</v>
      </c>
      <c r="F71" s="4887">
        <v>214.79999999999998</v>
      </c>
      <c r="G71" s="4375">
        <f t="shared" si="4"/>
        <v>214.79999999999998</v>
      </c>
    </row>
    <row r="72" spans="1:7" ht="28.7">
      <c r="A72" s="4722" t="s">
        <v>10460</v>
      </c>
      <c r="B72" s="4886" t="s">
        <v>19182</v>
      </c>
      <c r="C72" s="4722">
        <v>200</v>
      </c>
      <c r="D72" s="4723">
        <v>16</v>
      </c>
      <c r="E72" s="4726" t="s">
        <v>10432</v>
      </c>
      <c r="F72" s="4887">
        <v>312</v>
      </c>
      <c r="G72" s="4375">
        <f t="shared" si="4"/>
        <v>312</v>
      </c>
    </row>
    <row r="73" spans="1:7" ht="28.7">
      <c r="A73" s="4722" t="s">
        <v>10461</v>
      </c>
      <c r="B73" s="4886" t="s">
        <v>19183</v>
      </c>
      <c r="C73" s="4722">
        <v>250</v>
      </c>
      <c r="D73" s="4723">
        <v>16</v>
      </c>
      <c r="E73" s="4726" t="s">
        <v>10432</v>
      </c>
      <c r="F73" s="4887">
        <v>482.4</v>
      </c>
      <c r="G73" s="4375">
        <f t="shared" si="4"/>
        <v>482.4</v>
      </c>
    </row>
    <row r="74" spans="1:7" ht="28.7">
      <c r="A74" s="4722" t="s">
        <v>13663</v>
      </c>
      <c r="B74" s="4886" t="s">
        <v>19184</v>
      </c>
      <c r="C74" s="4722">
        <v>300</v>
      </c>
      <c r="D74" s="4723">
        <v>16</v>
      </c>
      <c r="E74" s="4726" t="s">
        <v>10432</v>
      </c>
      <c r="F74" s="4887">
        <v>627.6</v>
      </c>
      <c r="G74" s="4375">
        <f t="shared" si="4"/>
        <v>627.6</v>
      </c>
    </row>
    <row r="75" spans="1:7" ht="28.7">
      <c r="A75" s="4888" t="s">
        <v>19185</v>
      </c>
      <c r="B75" s="4886" t="s">
        <v>19186</v>
      </c>
      <c r="C75" s="4722">
        <v>350</v>
      </c>
      <c r="D75" s="4723">
        <v>16</v>
      </c>
      <c r="E75" s="4726" t="s">
        <v>10432</v>
      </c>
      <c r="F75" s="4887">
        <v>958.8</v>
      </c>
      <c r="G75" s="4375">
        <f t="shared" si="4"/>
        <v>958.8</v>
      </c>
    </row>
    <row r="76" spans="1:7" ht="28.7">
      <c r="A76" s="4888" t="s">
        <v>19187</v>
      </c>
      <c r="B76" s="4886" t="s">
        <v>19188</v>
      </c>
      <c r="C76" s="4722">
        <v>400</v>
      </c>
      <c r="D76" s="4723">
        <v>16</v>
      </c>
      <c r="E76" s="4726" t="s">
        <v>10432</v>
      </c>
      <c r="F76" s="4887">
        <v>1356</v>
      </c>
      <c r="G76" s="4375">
        <f t="shared" si="4"/>
        <v>1356</v>
      </c>
    </row>
    <row r="77" spans="1:7">
      <c r="A77" s="4894" t="s">
        <v>10465</v>
      </c>
      <c r="B77" s="4744"/>
      <c r="C77" s="4745"/>
      <c r="D77" s="4745"/>
      <c r="E77" s="4745"/>
      <c r="F77" s="4756"/>
      <c r="G77" s="4757"/>
    </row>
    <row r="78" spans="1:7" ht="28.7">
      <c r="A78" s="4722" t="s">
        <v>10466</v>
      </c>
      <c r="B78" s="4886" t="s">
        <v>19189</v>
      </c>
      <c r="C78" s="4730">
        <v>32</v>
      </c>
      <c r="D78" s="4731">
        <v>16</v>
      </c>
      <c r="E78" s="4743" t="s">
        <v>10467</v>
      </c>
      <c r="F78" s="4887">
        <v>56.4</v>
      </c>
      <c r="G78" s="4392">
        <f t="shared" ref="G78:G90" si="5">F78-F78*$C$4/100</f>
        <v>56.4</v>
      </c>
    </row>
    <row r="79" spans="1:7" ht="30" customHeight="1">
      <c r="A79" s="4722" t="s">
        <v>10468</v>
      </c>
      <c r="B79" s="4886" t="s">
        <v>19190</v>
      </c>
      <c r="C79" s="4722">
        <v>40</v>
      </c>
      <c r="D79" s="4724">
        <v>16</v>
      </c>
      <c r="E79" s="4726" t="s">
        <v>10467</v>
      </c>
      <c r="F79" s="4887">
        <v>57.599999999999994</v>
      </c>
      <c r="G79" s="4375">
        <f t="shared" si="5"/>
        <v>57.599999999999994</v>
      </c>
    </row>
    <row r="80" spans="1:7" ht="21" customHeight="1">
      <c r="A80" s="4722" t="s">
        <v>10469</v>
      </c>
      <c r="B80" s="4886" t="s">
        <v>19191</v>
      </c>
      <c r="C80" s="4722">
        <v>50</v>
      </c>
      <c r="D80" s="4724">
        <v>16</v>
      </c>
      <c r="E80" s="4726" t="s">
        <v>10467</v>
      </c>
      <c r="F80" s="4887">
        <v>62.4</v>
      </c>
      <c r="G80" s="4375">
        <f t="shared" si="5"/>
        <v>62.4</v>
      </c>
    </row>
    <row r="81" spans="1:7" ht="28.7">
      <c r="A81" s="4722" t="s">
        <v>10470</v>
      </c>
      <c r="B81" s="4886" t="s">
        <v>19192</v>
      </c>
      <c r="C81" s="4722">
        <v>65</v>
      </c>
      <c r="D81" s="4724">
        <v>16</v>
      </c>
      <c r="E81" s="4726" t="s">
        <v>10467</v>
      </c>
      <c r="F81" s="4887">
        <v>79.2</v>
      </c>
      <c r="G81" s="4375">
        <f t="shared" si="5"/>
        <v>79.2</v>
      </c>
    </row>
    <row r="82" spans="1:7" ht="28.7">
      <c r="A82" s="4722" t="s">
        <v>10471</v>
      </c>
      <c r="B82" s="4886" t="s">
        <v>19193</v>
      </c>
      <c r="C82" s="4722">
        <v>80</v>
      </c>
      <c r="D82" s="4724">
        <v>16</v>
      </c>
      <c r="E82" s="4726" t="s">
        <v>10467</v>
      </c>
      <c r="F82" s="4887">
        <v>104.39999999999999</v>
      </c>
      <c r="G82" s="4375">
        <f t="shared" si="5"/>
        <v>104.39999999999999</v>
      </c>
    </row>
    <row r="83" spans="1:7" ht="28.7">
      <c r="A83" s="4722" t="s">
        <v>10472</v>
      </c>
      <c r="B83" s="4886" t="s">
        <v>19194</v>
      </c>
      <c r="C83" s="4722">
        <v>100</v>
      </c>
      <c r="D83" s="4724">
        <v>16</v>
      </c>
      <c r="E83" s="4726" t="s">
        <v>10467</v>
      </c>
      <c r="F83" s="4887">
        <v>136.79999999999998</v>
      </c>
      <c r="G83" s="4375">
        <f t="shared" si="5"/>
        <v>136.79999999999998</v>
      </c>
    </row>
    <row r="84" spans="1:7" ht="28.7">
      <c r="A84" s="4722" t="s">
        <v>10473</v>
      </c>
      <c r="B84" s="4886" t="s">
        <v>19195</v>
      </c>
      <c r="C84" s="4722">
        <v>125</v>
      </c>
      <c r="D84" s="4724">
        <v>16</v>
      </c>
      <c r="E84" s="4726" t="s">
        <v>10467</v>
      </c>
      <c r="F84" s="4887">
        <v>166.79999999999998</v>
      </c>
      <c r="G84" s="4375">
        <f t="shared" si="5"/>
        <v>166.79999999999998</v>
      </c>
    </row>
    <row r="85" spans="1:7" ht="28.7">
      <c r="A85" s="4722" t="s">
        <v>10474</v>
      </c>
      <c r="B85" s="4886" t="s">
        <v>19196</v>
      </c>
      <c r="C85" s="4722">
        <v>150</v>
      </c>
      <c r="D85" s="4724">
        <v>16</v>
      </c>
      <c r="E85" s="4726" t="s">
        <v>10467</v>
      </c>
      <c r="F85" s="4887">
        <v>220.79999999999998</v>
      </c>
      <c r="G85" s="4375">
        <f t="shared" si="5"/>
        <v>220.79999999999998</v>
      </c>
    </row>
    <row r="86" spans="1:7" ht="28.7">
      <c r="A86" s="4722" t="s">
        <v>10475</v>
      </c>
      <c r="B86" s="4886" t="s">
        <v>19197</v>
      </c>
      <c r="C86" s="4722">
        <v>200</v>
      </c>
      <c r="D86" s="4724" t="s">
        <v>3476</v>
      </c>
      <c r="E86" s="4726" t="s">
        <v>10467</v>
      </c>
      <c r="F86" s="4887">
        <v>319.2</v>
      </c>
      <c r="G86" s="4375">
        <f t="shared" si="5"/>
        <v>319.2</v>
      </c>
    </row>
    <row r="87" spans="1:7" ht="28.7">
      <c r="A87" s="4722" t="s">
        <v>10476</v>
      </c>
      <c r="B87" s="4886" t="s">
        <v>19198</v>
      </c>
      <c r="C87" s="4722">
        <v>250</v>
      </c>
      <c r="D87" s="4724" t="s">
        <v>3476</v>
      </c>
      <c r="E87" s="4726" t="s">
        <v>10467</v>
      </c>
      <c r="F87" s="4887">
        <v>447.59999999999997</v>
      </c>
      <c r="G87" s="4375">
        <f t="shared" si="5"/>
        <v>447.59999999999997</v>
      </c>
    </row>
    <row r="88" spans="1:7" ht="28.7">
      <c r="A88" s="4888" t="s">
        <v>19199</v>
      </c>
      <c r="B88" s="4886" t="s">
        <v>19200</v>
      </c>
      <c r="C88" s="4758">
        <v>300</v>
      </c>
      <c r="D88" s="4723" t="s">
        <v>3476</v>
      </c>
      <c r="E88" s="4726" t="s">
        <v>10467</v>
      </c>
      <c r="F88" s="4887">
        <v>573.6</v>
      </c>
      <c r="G88" s="4375">
        <f t="shared" si="5"/>
        <v>573.6</v>
      </c>
    </row>
    <row r="89" spans="1:7" ht="28.7">
      <c r="A89" s="4888" t="s">
        <v>19201</v>
      </c>
      <c r="B89" s="4886" t="s">
        <v>19202</v>
      </c>
      <c r="C89" s="4758">
        <v>350</v>
      </c>
      <c r="D89" s="4723" t="s">
        <v>3476</v>
      </c>
      <c r="E89" s="4726" t="s">
        <v>10467</v>
      </c>
      <c r="F89" s="4887">
        <v>823.19999999999993</v>
      </c>
      <c r="G89" s="4375">
        <f t="shared" si="5"/>
        <v>823.19999999999993</v>
      </c>
    </row>
    <row r="90" spans="1:7" ht="28.7">
      <c r="A90" s="4888" t="s">
        <v>19203</v>
      </c>
      <c r="B90" s="4886" t="s">
        <v>19204</v>
      </c>
      <c r="C90" s="4759">
        <v>400</v>
      </c>
      <c r="D90" s="4753" t="s">
        <v>3476</v>
      </c>
      <c r="E90" s="4754" t="s">
        <v>10467</v>
      </c>
      <c r="F90" s="4887">
        <v>1005.5999999999999</v>
      </c>
      <c r="G90" s="4755">
        <f t="shared" si="5"/>
        <v>1005.5999999999999</v>
      </c>
    </row>
    <row r="91" spans="1:7">
      <c r="A91" s="4894" t="s">
        <v>10477</v>
      </c>
      <c r="B91" s="4744"/>
      <c r="C91" s="4745"/>
      <c r="D91" s="4745"/>
      <c r="E91" s="4745"/>
      <c r="F91" s="4756"/>
      <c r="G91" s="4757"/>
    </row>
    <row r="92" spans="1:7" ht="30" customHeight="1">
      <c r="A92" s="4722" t="s">
        <v>13664</v>
      </c>
      <c r="B92" s="4886" t="s">
        <v>19205</v>
      </c>
      <c r="C92" s="4760">
        <v>15</v>
      </c>
      <c r="D92" s="3792">
        <v>16</v>
      </c>
      <c r="E92" s="4743" t="s">
        <v>10467</v>
      </c>
      <c r="F92" s="4887">
        <v>31.536000000000001</v>
      </c>
      <c r="G92" s="4392">
        <f t="shared" ref="G92:G97" si="6">F92-F92*$C$4/100</f>
        <v>31.536000000000001</v>
      </c>
    </row>
    <row r="93" spans="1:7" ht="24.75" customHeight="1">
      <c r="A93" s="4722" t="s">
        <v>13665</v>
      </c>
      <c r="B93" s="4886" t="s">
        <v>19206</v>
      </c>
      <c r="C93" s="4758">
        <v>20</v>
      </c>
      <c r="D93" s="4723">
        <v>16</v>
      </c>
      <c r="E93" s="4726" t="s">
        <v>10467</v>
      </c>
      <c r="F93" s="4887">
        <v>33.408000000000001</v>
      </c>
      <c r="G93" s="4375">
        <f t="shared" si="6"/>
        <v>33.408000000000001</v>
      </c>
    </row>
    <row r="94" spans="1:7" ht="28.7">
      <c r="A94" s="4722" t="s">
        <v>10478</v>
      </c>
      <c r="B94" s="4886" t="s">
        <v>19207</v>
      </c>
      <c r="C94" s="4722">
        <v>25</v>
      </c>
      <c r="D94" s="4723">
        <v>16</v>
      </c>
      <c r="E94" s="4726" t="s">
        <v>10467</v>
      </c>
      <c r="F94" s="4887">
        <v>38.951999999999998</v>
      </c>
      <c r="G94" s="4375">
        <f t="shared" si="6"/>
        <v>38.951999999999998</v>
      </c>
    </row>
    <row r="95" spans="1:7" ht="28.7">
      <c r="A95" s="4722" t="s">
        <v>10479</v>
      </c>
      <c r="B95" s="4886" t="s">
        <v>19208</v>
      </c>
      <c r="C95" s="4722">
        <v>32</v>
      </c>
      <c r="D95" s="4723">
        <v>16</v>
      </c>
      <c r="E95" s="4726" t="s">
        <v>10467</v>
      </c>
      <c r="F95" s="4887">
        <v>44.52</v>
      </c>
      <c r="G95" s="4375">
        <f t="shared" si="6"/>
        <v>44.52</v>
      </c>
    </row>
    <row r="96" spans="1:7" ht="28.7">
      <c r="A96" s="4722" t="s">
        <v>10480</v>
      </c>
      <c r="B96" s="4886" t="s">
        <v>19209</v>
      </c>
      <c r="C96" s="4722">
        <v>40</v>
      </c>
      <c r="D96" s="4723">
        <v>16</v>
      </c>
      <c r="E96" s="4726" t="s">
        <v>10467</v>
      </c>
      <c r="F96" s="4887">
        <v>56.4</v>
      </c>
      <c r="G96" s="4375">
        <f t="shared" si="6"/>
        <v>56.4</v>
      </c>
    </row>
    <row r="97" spans="1:7" ht="28.7">
      <c r="A97" s="4722" t="s">
        <v>10481</v>
      </c>
      <c r="B97" s="4886" t="s">
        <v>19210</v>
      </c>
      <c r="C97" s="4722">
        <v>50</v>
      </c>
      <c r="D97" s="4723">
        <v>16</v>
      </c>
      <c r="E97" s="4726" t="s">
        <v>10467</v>
      </c>
      <c r="F97" s="4887">
        <v>69.599999999999994</v>
      </c>
      <c r="G97" s="4375">
        <f t="shared" si="6"/>
        <v>69.599999999999994</v>
      </c>
    </row>
    <row r="98" spans="1:7">
      <c r="A98" s="4896" t="s">
        <v>14069</v>
      </c>
      <c r="B98" s="4744"/>
      <c r="C98" s="4746"/>
      <c r="D98" s="4745"/>
      <c r="E98" s="4745"/>
      <c r="F98" s="4756"/>
      <c r="G98" s="4757"/>
    </row>
    <row r="99" spans="1:7" ht="43">
      <c r="A99" s="4888" t="s">
        <v>19211</v>
      </c>
      <c r="B99" s="4886" t="s">
        <v>19212</v>
      </c>
      <c r="C99" s="4722">
        <v>40</v>
      </c>
      <c r="D99" s="4723">
        <v>16</v>
      </c>
      <c r="E99" s="4726" t="s">
        <v>10432</v>
      </c>
      <c r="F99" s="4887">
        <v>61.199999999999996</v>
      </c>
      <c r="G99" s="4375">
        <f t="shared" ref="G99:G110" si="7">F99-F99*$C$4/100</f>
        <v>61.199999999999996</v>
      </c>
    </row>
    <row r="100" spans="1:7" ht="43">
      <c r="A100" s="4888" t="s">
        <v>19213</v>
      </c>
      <c r="B100" s="4886" t="s">
        <v>19214</v>
      </c>
      <c r="C100" s="4722">
        <v>50</v>
      </c>
      <c r="D100" s="4723">
        <v>16</v>
      </c>
      <c r="E100" s="4726" t="s">
        <v>10432</v>
      </c>
      <c r="F100" s="4887">
        <v>67.2</v>
      </c>
      <c r="G100" s="4375">
        <f t="shared" si="7"/>
        <v>67.2</v>
      </c>
    </row>
    <row r="101" spans="1:7" ht="43">
      <c r="A101" s="4888" t="s">
        <v>19215</v>
      </c>
      <c r="B101" s="4886" t="s">
        <v>19216</v>
      </c>
      <c r="C101" s="4722">
        <v>65</v>
      </c>
      <c r="D101" s="4723">
        <v>16</v>
      </c>
      <c r="E101" s="4726" t="s">
        <v>10432</v>
      </c>
      <c r="F101" s="4887">
        <v>86.399999999999991</v>
      </c>
      <c r="G101" s="4375">
        <f t="shared" si="7"/>
        <v>86.399999999999991</v>
      </c>
    </row>
    <row r="102" spans="1:7" ht="43">
      <c r="A102" s="4888" t="s">
        <v>19217</v>
      </c>
      <c r="B102" s="4886" t="s">
        <v>19218</v>
      </c>
      <c r="C102" s="4722">
        <v>80</v>
      </c>
      <c r="D102" s="4723">
        <v>16</v>
      </c>
      <c r="E102" s="4726" t="s">
        <v>10432</v>
      </c>
      <c r="F102" s="4887">
        <v>117.6</v>
      </c>
      <c r="G102" s="4375">
        <f t="shared" si="7"/>
        <v>117.6</v>
      </c>
    </row>
    <row r="103" spans="1:7" ht="43">
      <c r="A103" s="4888" t="s">
        <v>19219</v>
      </c>
      <c r="B103" s="4886" t="s">
        <v>19220</v>
      </c>
      <c r="C103" s="4722">
        <v>100</v>
      </c>
      <c r="D103" s="4723">
        <v>16</v>
      </c>
      <c r="E103" s="4726" t="s">
        <v>10432</v>
      </c>
      <c r="F103" s="4887">
        <v>154.79999999999998</v>
      </c>
      <c r="G103" s="4375">
        <f t="shared" si="7"/>
        <v>154.79999999999998</v>
      </c>
    </row>
    <row r="104" spans="1:7" ht="43">
      <c r="A104" s="4888" t="s">
        <v>19221</v>
      </c>
      <c r="B104" s="4886" t="s">
        <v>19222</v>
      </c>
      <c r="C104" s="4722">
        <v>125</v>
      </c>
      <c r="D104" s="4723">
        <v>16</v>
      </c>
      <c r="E104" s="4726" t="s">
        <v>10432</v>
      </c>
      <c r="F104" s="4887">
        <v>199.2</v>
      </c>
      <c r="G104" s="4375">
        <f t="shared" si="7"/>
        <v>199.2</v>
      </c>
    </row>
    <row r="105" spans="1:7" ht="30" customHeight="1">
      <c r="A105" s="4888" t="s">
        <v>19223</v>
      </c>
      <c r="B105" s="4886" t="s">
        <v>19224</v>
      </c>
      <c r="C105" s="4722">
        <v>150</v>
      </c>
      <c r="D105" s="4723">
        <v>16</v>
      </c>
      <c r="E105" s="4726" t="s">
        <v>10432</v>
      </c>
      <c r="F105" s="4887">
        <v>273.59999999999997</v>
      </c>
      <c r="G105" s="4375">
        <f t="shared" si="7"/>
        <v>273.59999999999997</v>
      </c>
    </row>
    <row r="106" spans="1:7" ht="24.75" customHeight="1">
      <c r="A106" s="4888" t="s">
        <v>19225</v>
      </c>
      <c r="B106" s="4886" t="s">
        <v>19226</v>
      </c>
      <c r="C106" s="4722">
        <v>200</v>
      </c>
      <c r="D106" s="4723">
        <v>16</v>
      </c>
      <c r="E106" s="4726" t="s">
        <v>10432</v>
      </c>
      <c r="F106" s="4887">
        <v>480</v>
      </c>
      <c r="G106" s="4375">
        <f t="shared" si="7"/>
        <v>480</v>
      </c>
    </row>
    <row r="107" spans="1:7" ht="43">
      <c r="A107" s="4888" t="s">
        <v>19227</v>
      </c>
      <c r="B107" s="4886" t="s">
        <v>19228</v>
      </c>
      <c r="C107" s="4722">
        <v>250</v>
      </c>
      <c r="D107" s="4723">
        <v>16</v>
      </c>
      <c r="E107" s="4726" t="s">
        <v>10432</v>
      </c>
      <c r="F107" s="4887">
        <v>781.19999999999993</v>
      </c>
      <c r="G107" s="4375">
        <f t="shared" si="7"/>
        <v>781.19999999999993</v>
      </c>
    </row>
    <row r="108" spans="1:7" ht="43">
      <c r="A108" s="4891" t="s">
        <v>19229</v>
      </c>
      <c r="B108" s="4886" t="s">
        <v>19230</v>
      </c>
      <c r="C108" s="4722">
        <v>300</v>
      </c>
      <c r="D108" s="4723">
        <v>16</v>
      </c>
      <c r="E108" s="4726" t="s">
        <v>10432</v>
      </c>
      <c r="F108" s="4887">
        <v>1144.8</v>
      </c>
      <c r="G108" s="4375">
        <f t="shared" si="7"/>
        <v>1144.8</v>
      </c>
    </row>
    <row r="109" spans="1:7" ht="43">
      <c r="A109" s="4888" t="s">
        <v>19231</v>
      </c>
      <c r="B109" s="4886" t="s">
        <v>19232</v>
      </c>
      <c r="C109" s="4722">
        <v>350</v>
      </c>
      <c r="D109" s="4723">
        <v>16</v>
      </c>
      <c r="E109" s="4726" t="s">
        <v>10432</v>
      </c>
      <c r="F109" s="4887">
        <v>1718.3999999999999</v>
      </c>
      <c r="G109" s="4375">
        <f t="shared" si="7"/>
        <v>1718.3999999999999</v>
      </c>
    </row>
    <row r="110" spans="1:7" ht="43">
      <c r="A110" s="4888" t="s">
        <v>19233</v>
      </c>
      <c r="B110" s="4886" t="s">
        <v>19234</v>
      </c>
      <c r="C110" s="4722">
        <v>400</v>
      </c>
      <c r="D110" s="4723">
        <v>16</v>
      </c>
      <c r="E110" s="4726" t="s">
        <v>10432</v>
      </c>
      <c r="F110" s="4887">
        <v>2564.4</v>
      </c>
      <c r="G110" s="4375">
        <f t="shared" si="7"/>
        <v>2564.4</v>
      </c>
    </row>
    <row r="111" spans="1:7">
      <c r="A111" s="4897" t="s">
        <v>10462</v>
      </c>
      <c r="B111" s="4744"/>
      <c r="C111" s="4746"/>
      <c r="D111" s="4761"/>
      <c r="E111" s="4762"/>
      <c r="F111" s="4763"/>
      <c r="G111" s="4757"/>
    </row>
    <row r="112" spans="1:7" ht="30" customHeight="1">
      <c r="A112" s="4309" t="s">
        <v>19235</v>
      </c>
      <c r="B112" s="4886" t="s">
        <v>19236</v>
      </c>
      <c r="C112" s="4722">
        <v>32</v>
      </c>
      <c r="D112" s="4723">
        <v>16</v>
      </c>
      <c r="E112" s="4726" t="s">
        <v>10463</v>
      </c>
      <c r="F112" s="4887">
        <v>111.6</v>
      </c>
      <c r="G112" s="4375">
        <f t="shared" ref="G112:G117" si="8">F112-F112*$C$4/100</f>
        <v>111.6</v>
      </c>
    </row>
    <row r="113" spans="1:7" ht="21.75" customHeight="1">
      <c r="A113" s="4309" t="s">
        <v>19237</v>
      </c>
      <c r="B113" s="4886" t="s">
        <v>19238</v>
      </c>
      <c r="C113" s="4722">
        <v>40</v>
      </c>
      <c r="D113" s="4723">
        <v>16</v>
      </c>
      <c r="E113" s="4726" t="s">
        <v>10463</v>
      </c>
      <c r="F113" s="4887">
        <v>127.19999999999999</v>
      </c>
      <c r="G113" s="4375">
        <f t="shared" si="8"/>
        <v>127.19999999999999</v>
      </c>
    </row>
    <row r="114" spans="1:7" ht="43">
      <c r="A114" s="4309" t="s">
        <v>19239</v>
      </c>
      <c r="B114" s="4886" t="s">
        <v>19240</v>
      </c>
      <c r="C114" s="4722">
        <v>50</v>
      </c>
      <c r="D114" s="4723">
        <v>16</v>
      </c>
      <c r="E114" s="4726" t="s">
        <v>10463</v>
      </c>
      <c r="F114" s="4887">
        <v>166.79999999999998</v>
      </c>
      <c r="G114" s="4375">
        <f t="shared" si="8"/>
        <v>166.79999999999998</v>
      </c>
    </row>
    <row r="115" spans="1:7" ht="43">
      <c r="A115" s="4309" t="s">
        <v>19241</v>
      </c>
      <c r="B115" s="4886" t="s">
        <v>19242</v>
      </c>
      <c r="C115" s="4722">
        <v>65</v>
      </c>
      <c r="D115" s="4723">
        <v>16</v>
      </c>
      <c r="E115" s="4726" t="s">
        <v>10463</v>
      </c>
      <c r="F115" s="4887">
        <v>220.79999999999998</v>
      </c>
      <c r="G115" s="4375">
        <f t="shared" si="8"/>
        <v>220.79999999999998</v>
      </c>
    </row>
    <row r="116" spans="1:7" ht="43">
      <c r="A116" s="4309" t="s">
        <v>19243</v>
      </c>
      <c r="B116" s="4886" t="s">
        <v>19244</v>
      </c>
      <c r="C116" s="4722">
        <v>80</v>
      </c>
      <c r="D116" s="4723">
        <v>16</v>
      </c>
      <c r="E116" s="4726" t="s">
        <v>10463</v>
      </c>
      <c r="F116" s="4887">
        <v>276</v>
      </c>
      <c r="G116" s="4375">
        <f t="shared" si="8"/>
        <v>276</v>
      </c>
    </row>
    <row r="117" spans="1:7" ht="43">
      <c r="A117" s="4309" t="s">
        <v>19245</v>
      </c>
      <c r="B117" s="4886" t="s">
        <v>19246</v>
      </c>
      <c r="C117" s="4722">
        <v>100</v>
      </c>
      <c r="D117" s="4723">
        <v>16</v>
      </c>
      <c r="E117" s="4726" t="s">
        <v>10463</v>
      </c>
      <c r="F117" s="4887">
        <v>375.59999999999997</v>
      </c>
      <c r="G117" s="4375">
        <f t="shared" si="8"/>
        <v>375.59999999999997</v>
      </c>
    </row>
    <row r="118" spans="1:7">
      <c r="A118" s="4894" t="s">
        <v>10464</v>
      </c>
      <c r="B118" s="4744"/>
      <c r="C118" s="4746"/>
      <c r="D118" s="4761"/>
      <c r="E118" s="4762"/>
      <c r="F118" s="4763"/>
      <c r="G118" s="4757"/>
    </row>
    <row r="119" spans="1:7" ht="28.7">
      <c r="A119" s="4888" t="s">
        <v>19247</v>
      </c>
      <c r="B119" s="4886" t="s">
        <v>19248</v>
      </c>
      <c r="C119" s="4722">
        <v>40</v>
      </c>
      <c r="D119" s="4723">
        <v>16</v>
      </c>
      <c r="E119" s="4726" t="s">
        <v>10432</v>
      </c>
      <c r="F119" s="4887">
        <v>54</v>
      </c>
      <c r="G119" s="4375">
        <f t="shared" ref="G119:G130" si="9">F119-F119*$C$4/100</f>
        <v>54</v>
      </c>
    </row>
    <row r="120" spans="1:7" ht="28.7">
      <c r="A120" s="4888" t="s">
        <v>19249</v>
      </c>
      <c r="B120" s="4886" t="s">
        <v>19250</v>
      </c>
      <c r="C120" s="4722">
        <v>50</v>
      </c>
      <c r="D120" s="4723">
        <v>16</v>
      </c>
      <c r="E120" s="4726" t="s">
        <v>10432</v>
      </c>
      <c r="F120" s="4887">
        <v>67.2</v>
      </c>
      <c r="G120" s="4375">
        <f t="shared" si="9"/>
        <v>67.2</v>
      </c>
    </row>
    <row r="121" spans="1:7" ht="28.7">
      <c r="A121" s="4888" t="s">
        <v>19251</v>
      </c>
      <c r="B121" s="4886" t="s">
        <v>19252</v>
      </c>
      <c r="C121" s="4722">
        <v>65</v>
      </c>
      <c r="D121" s="4723">
        <v>16</v>
      </c>
      <c r="E121" s="4726" t="s">
        <v>10432</v>
      </c>
      <c r="F121" s="4887">
        <v>79.2</v>
      </c>
      <c r="G121" s="4375">
        <f t="shared" si="9"/>
        <v>79.2</v>
      </c>
    </row>
    <row r="122" spans="1:7" ht="28.7">
      <c r="A122" s="4888" t="s">
        <v>19253</v>
      </c>
      <c r="B122" s="4886" t="s">
        <v>19254</v>
      </c>
      <c r="C122" s="4722">
        <v>80</v>
      </c>
      <c r="D122" s="4723">
        <v>16</v>
      </c>
      <c r="E122" s="4726" t="s">
        <v>10432</v>
      </c>
      <c r="F122" s="4887">
        <v>88.8</v>
      </c>
      <c r="G122" s="4375">
        <f t="shared" si="9"/>
        <v>88.8</v>
      </c>
    </row>
    <row r="123" spans="1:7" ht="28.7">
      <c r="A123" s="4888" t="s">
        <v>19255</v>
      </c>
      <c r="B123" s="4886" t="s">
        <v>19256</v>
      </c>
      <c r="C123" s="4722">
        <v>100</v>
      </c>
      <c r="D123" s="4723">
        <v>16</v>
      </c>
      <c r="E123" s="4726" t="s">
        <v>10432</v>
      </c>
      <c r="F123" s="4887">
        <v>102</v>
      </c>
      <c r="G123" s="4375">
        <f t="shared" si="9"/>
        <v>102</v>
      </c>
    </row>
    <row r="124" spans="1:7" ht="28.7">
      <c r="A124" s="4888" t="s">
        <v>19257</v>
      </c>
      <c r="B124" s="4886" t="s">
        <v>19258</v>
      </c>
      <c r="C124" s="4722">
        <v>125</v>
      </c>
      <c r="D124" s="4723">
        <v>16</v>
      </c>
      <c r="E124" s="4726" t="s">
        <v>10432</v>
      </c>
      <c r="F124" s="4887">
        <v>136.79999999999998</v>
      </c>
      <c r="G124" s="4375">
        <f t="shared" si="9"/>
        <v>136.79999999999998</v>
      </c>
    </row>
    <row r="125" spans="1:7" ht="30" customHeight="1">
      <c r="A125" s="4888" t="s">
        <v>19259</v>
      </c>
      <c r="B125" s="4886" t="s">
        <v>19260</v>
      </c>
      <c r="C125" s="4722">
        <v>150</v>
      </c>
      <c r="D125" s="4723">
        <v>16</v>
      </c>
      <c r="E125" s="4726" t="s">
        <v>10432</v>
      </c>
      <c r="F125" s="4887">
        <v>163.19999999999999</v>
      </c>
      <c r="G125" s="4375">
        <f t="shared" si="9"/>
        <v>163.19999999999999</v>
      </c>
    </row>
    <row r="126" spans="1:7" ht="22.5" customHeight="1">
      <c r="A126" s="4888" t="s">
        <v>19261</v>
      </c>
      <c r="B126" s="4886" t="s">
        <v>19262</v>
      </c>
      <c r="C126" s="4722">
        <v>200</v>
      </c>
      <c r="D126" s="4723">
        <v>16</v>
      </c>
      <c r="E126" s="4726" t="s">
        <v>10432</v>
      </c>
      <c r="F126" s="4887">
        <v>237.6</v>
      </c>
      <c r="G126" s="4375">
        <f t="shared" si="9"/>
        <v>237.6</v>
      </c>
    </row>
    <row r="127" spans="1:7" ht="28.7">
      <c r="A127" s="4888" t="s">
        <v>19263</v>
      </c>
      <c r="B127" s="4886" t="s">
        <v>19264</v>
      </c>
      <c r="C127" s="4722">
        <v>250</v>
      </c>
      <c r="D127" s="4723">
        <v>16</v>
      </c>
      <c r="E127" s="4726" t="s">
        <v>10432</v>
      </c>
      <c r="F127" s="4887">
        <v>398.4</v>
      </c>
      <c r="G127" s="4375">
        <f t="shared" si="9"/>
        <v>398.4</v>
      </c>
    </row>
    <row r="128" spans="1:7" ht="28.7">
      <c r="A128" s="4888" t="s">
        <v>19265</v>
      </c>
      <c r="B128" s="4886" t="s">
        <v>19266</v>
      </c>
      <c r="C128" s="4758">
        <v>300</v>
      </c>
      <c r="D128" s="4723">
        <v>16</v>
      </c>
      <c r="E128" s="4726" t="s">
        <v>10432</v>
      </c>
      <c r="F128" s="4887">
        <v>543.6</v>
      </c>
      <c r="G128" s="4375">
        <f t="shared" si="9"/>
        <v>543.6</v>
      </c>
    </row>
    <row r="129" spans="1:7" ht="28.7">
      <c r="A129" s="4888" t="s">
        <v>19267</v>
      </c>
      <c r="B129" s="4886" t="s">
        <v>19268</v>
      </c>
      <c r="C129" s="4758">
        <v>350</v>
      </c>
      <c r="D129" s="4723">
        <v>16</v>
      </c>
      <c r="E129" s="4726" t="s">
        <v>10432</v>
      </c>
      <c r="F129" s="4887">
        <v>850.8</v>
      </c>
      <c r="G129" s="4375">
        <f t="shared" si="9"/>
        <v>850.8</v>
      </c>
    </row>
    <row r="130" spans="1:7" ht="28.7">
      <c r="A130" s="4888" t="s">
        <v>19269</v>
      </c>
      <c r="B130" s="4886" t="s">
        <v>19270</v>
      </c>
      <c r="C130" s="4759">
        <v>400</v>
      </c>
      <c r="D130" s="4753">
        <v>16</v>
      </c>
      <c r="E130" s="4754" t="s">
        <v>10432</v>
      </c>
      <c r="F130" s="4887">
        <v>1230</v>
      </c>
      <c r="G130" s="4755">
        <f t="shared" si="9"/>
        <v>1230</v>
      </c>
    </row>
    <row r="131" spans="1:7">
      <c r="A131" s="4896" t="s">
        <v>10440</v>
      </c>
      <c r="B131" s="4744"/>
      <c r="C131" s="4745"/>
      <c r="D131" s="4745"/>
      <c r="E131" s="4745"/>
      <c r="F131" s="4756"/>
      <c r="G131" s="4757"/>
    </row>
    <row r="132" spans="1:7" ht="43">
      <c r="A132" s="4889" t="s">
        <v>19271</v>
      </c>
      <c r="B132" s="4886" t="s">
        <v>19272</v>
      </c>
      <c r="C132" s="4730">
        <v>50</v>
      </c>
      <c r="D132" s="3792">
        <v>10</v>
      </c>
      <c r="E132" s="4743" t="s">
        <v>10441</v>
      </c>
      <c r="F132" s="4887">
        <v>372</v>
      </c>
      <c r="G132" s="4392">
        <f t="shared" ref="G132:G145" si="10">F132-F132*$C$4/100</f>
        <v>372</v>
      </c>
    </row>
    <row r="133" spans="1:7" ht="43">
      <c r="A133" s="4888" t="s">
        <v>19273</v>
      </c>
      <c r="B133" s="4886" t="s">
        <v>19274</v>
      </c>
      <c r="C133" s="4722">
        <v>65</v>
      </c>
      <c r="D133" s="4723">
        <v>10</v>
      </c>
      <c r="E133" s="4726" t="s">
        <v>10441</v>
      </c>
      <c r="F133" s="4887">
        <v>394.8</v>
      </c>
      <c r="G133" s="4375">
        <f t="shared" si="10"/>
        <v>394.8</v>
      </c>
    </row>
    <row r="134" spans="1:7" ht="43">
      <c r="A134" s="4888" t="s">
        <v>19275</v>
      </c>
      <c r="B134" s="4886" t="s">
        <v>19276</v>
      </c>
      <c r="C134" s="4722">
        <v>80</v>
      </c>
      <c r="D134" s="4723">
        <v>10</v>
      </c>
      <c r="E134" s="4726" t="s">
        <v>10441</v>
      </c>
      <c r="F134" s="4887">
        <v>418.8</v>
      </c>
      <c r="G134" s="4375">
        <f t="shared" si="10"/>
        <v>418.8</v>
      </c>
    </row>
    <row r="135" spans="1:7" ht="43">
      <c r="A135" s="4888" t="s">
        <v>19277</v>
      </c>
      <c r="B135" s="4886" t="s">
        <v>19278</v>
      </c>
      <c r="C135" s="4722">
        <v>100</v>
      </c>
      <c r="D135" s="4723">
        <v>10</v>
      </c>
      <c r="E135" s="4726" t="s">
        <v>10441</v>
      </c>
      <c r="F135" s="4887">
        <v>459.59999999999997</v>
      </c>
      <c r="G135" s="4375">
        <f t="shared" si="10"/>
        <v>459.59999999999997</v>
      </c>
    </row>
    <row r="136" spans="1:7" ht="43">
      <c r="A136" s="4888" t="s">
        <v>19279</v>
      </c>
      <c r="B136" s="4886" t="s">
        <v>19280</v>
      </c>
      <c r="C136" s="4722">
        <v>125</v>
      </c>
      <c r="D136" s="4723">
        <v>10</v>
      </c>
      <c r="E136" s="4726" t="s">
        <v>10441</v>
      </c>
      <c r="F136" s="4887">
        <v>573.6</v>
      </c>
      <c r="G136" s="4375">
        <f t="shared" si="10"/>
        <v>573.6</v>
      </c>
    </row>
    <row r="137" spans="1:7" ht="43">
      <c r="A137" s="4888" t="s">
        <v>19281</v>
      </c>
      <c r="B137" s="4886" t="s">
        <v>19282</v>
      </c>
      <c r="C137" s="4722">
        <v>150</v>
      </c>
      <c r="D137" s="4723">
        <v>10</v>
      </c>
      <c r="E137" s="4726" t="s">
        <v>10441</v>
      </c>
      <c r="F137" s="4887">
        <v>650.4</v>
      </c>
      <c r="G137" s="4375">
        <f t="shared" si="10"/>
        <v>650.4</v>
      </c>
    </row>
    <row r="138" spans="1:7" ht="43">
      <c r="A138" s="4888" t="s">
        <v>19283</v>
      </c>
      <c r="B138" s="4886" t="s">
        <v>19284</v>
      </c>
      <c r="C138" s="4722">
        <v>200</v>
      </c>
      <c r="D138" s="4723">
        <v>10</v>
      </c>
      <c r="E138" s="4726" t="s">
        <v>10441</v>
      </c>
      <c r="F138" s="4887">
        <v>992.4</v>
      </c>
      <c r="G138" s="4375">
        <f t="shared" si="10"/>
        <v>992.4</v>
      </c>
    </row>
    <row r="139" spans="1:7" ht="30" customHeight="1">
      <c r="A139" s="4888" t="s">
        <v>19285</v>
      </c>
      <c r="B139" s="4886" t="s">
        <v>19286</v>
      </c>
      <c r="C139" s="4722">
        <v>250</v>
      </c>
      <c r="D139" s="4723">
        <v>10</v>
      </c>
      <c r="E139" s="4726" t="s">
        <v>10441</v>
      </c>
      <c r="F139" s="4887">
        <v>1279.2</v>
      </c>
      <c r="G139" s="4375">
        <f t="shared" si="10"/>
        <v>1279.2</v>
      </c>
    </row>
    <row r="140" spans="1:7" ht="36" customHeight="1">
      <c r="A140" s="4888" t="s">
        <v>19287</v>
      </c>
      <c r="B140" s="4886" t="s">
        <v>19288</v>
      </c>
      <c r="C140" s="4722">
        <v>300</v>
      </c>
      <c r="D140" s="4723">
        <v>10</v>
      </c>
      <c r="E140" s="4726" t="s">
        <v>10441</v>
      </c>
      <c r="F140" s="4887">
        <v>1620</v>
      </c>
      <c r="G140" s="4375">
        <f t="shared" si="10"/>
        <v>1620</v>
      </c>
    </row>
    <row r="141" spans="1:7" ht="41.25" customHeight="1">
      <c r="A141" s="4888" t="s">
        <v>19289</v>
      </c>
      <c r="B141" s="4886" t="s">
        <v>19290</v>
      </c>
      <c r="C141" s="4722">
        <v>350</v>
      </c>
      <c r="D141" s="4723">
        <v>10</v>
      </c>
      <c r="E141" s="4726" t="s">
        <v>10441</v>
      </c>
      <c r="F141" s="4887">
        <v>2673.6</v>
      </c>
      <c r="G141" s="4375">
        <f t="shared" si="10"/>
        <v>2673.6</v>
      </c>
    </row>
    <row r="142" spans="1:7" ht="43">
      <c r="A142" s="4888" t="s">
        <v>19291</v>
      </c>
      <c r="B142" s="4886" t="s">
        <v>19292</v>
      </c>
      <c r="C142" s="4722">
        <v>400</v>
      </c>
      <c r="D142" s="4723">
        <v>10</v>
      </c>
      <c r="E142" s="4726" t="s">
        <v>10441</v>
      </c>
      <c r="F142" s="4887">
        <v>3250.7999999999997</v>
      </c>
      <c r="G142" s="4375">
        <f t="shared" si="10"/>
        <v>3250.7999999999997</v>
      </c>
    </row>
    <row r="143" spans="1:7" ht="43">
      <c r="A143" s="4888" t="s">
        <v>19293</v>
      </c>
      <c r="B143" s="4886" t="s">
        <v>19294</v>
      </c>
      <c r="C143" s="4722">
        <v>450</v>
      </c>
      <c r="D143" s="4723">
        <v>10</v>
      </c>
      <c r="E143" s="4726" t="s">
        <v>10441</v>
      </c>
      <c r="F143" s="4887">
        <v>4070.3999999999996</v>
      </c>
      <c r="G143" s="4375">
        <f t="shared" si="10"/>
        <v>4070.3999999999996</v>
      </c>
    </row>
    <row r="144" spans="1:7" ht="43">
      <c r="A144" s="4888" t="s">
        <v>19295</v>
      </c>
      <c r="B144" s="4886" t="s">
        <v>19296</v>
      </c>
      <c r="C144" s="4722">
        <v>500</v>
      </c>
      <c r="D144" s="4723">
        <v>10</v>
      </c>
      <c r="E144" s="4726" t="s">
        <v>10441</v>
      </c>
      <c r="F144" s="4887">
        <v>4894.8</v>
      </c>
      <c r="G144" s="4375">
        <f t="shared" si="10"/>
        <v>4894.8</v>
      </c>
    </row>
    <row r="145" spans="1:7" ht="43">
      <c r="A145" s="4888" t="s">
        <v>19297</v>
      </c>
      <c r="B145" s="4886" t="s">
        <v>19298</v>
      </c>
      <c r="C145" s="4722">
        <v>600</v>
      </c>
      <c r="D145" s="4723">
        <v>10</v>
      </c>
      <c r="E145" s="4726" t="s">
        <v>10441</v>
      </c>
      <c r="F145" s="4887">
        <v>7034.4</v>
      </c>
      <c r="G145" s="4375">
        <f t="shared" si="10"/>
        <v>7034.4</v>
      </c>
    </row>
    <row r="146" spans="1:7">
      <c r="E146" s="4732"/>
      <c r="F146" s="4733"/>
      <c r="G146" s="4732"/>
    </row>
    <row r="147" spans="1:7" ht="15.7">
      <c r="A147" s="4843" t="s">
        <v>13528</v>
      </c>
      <c r="E147" s="4732"/>
      <c r="F147" s="4733"/>
      <c r="G147" s="4732"/>
    </row>
    <row r="148" spans="1:7">
      <c r="E148" s="4732"/>
      <c r="F148" s="4733"/>
      <c r="G148" s="4732"/>
    </row>
    <row r="149" spans="1:7">
      <c r="E149" s="4732"/>
      <c r="F149" s="4733"/>
      <c r="G149" s="4732"/>
    </row>
    <row r="150" spans="1:7">
      <c r="E150" s="4732"/>
      <c r="F150" s="4733"/>
      <c r="G150" s="4732"/>
    </row>
    <row r="151" spans="1:7">
      <c r="E151" s="4732"/>
      <c r="F151" s="4733"/>
      <c r="G151" s="4732"/>
    </row>
    <row r="152" spans="1:7">
      <c r="E152" s="4732"/>
      <c r="F152" s="4733"/>
      <c r="G152" s="4732"/>
    </row>
    <row r="153" spans="1:7">
      <c r="E153" s="4732"/>
      <c r="F153" s="4733"/>
      <c r="G153" s="4732"/>
    </row>
    <row r="154" spans="1:7">
      <c r="E154" s="4732"/>
      <c r="F154" s="4733"/>
      <c r="G154" s="4732"/>
    </row>
    <row r="155" spans="1:7">
      <c r="E155" s="4732"/>
      <c r="F155" s="4733"/>
      <c r="G155" s="4732"/>
    </row>
    <row r="156" spans="1:7">
      <c r="E156" s="4732"/>
      <c r="F156" s="4733"/>
      <c r="G156" s="4732"/>
    </row>
    <row r="157" spans="1:7">
      <c r="E157" s="4732"/>
      <c r="F157" s="4733"/>
      <c r="G157" s="4732"/>
    </row>
    <row r="158" spans="1:7">
      <c r="E158" s="4732"/>
      <c r="F158" s="4733"/>
      <c r="G158" s="4732"/>
    </row>
    <row r="159" spans="1:7">
      <c r="E159" s="4732"/>
      <c r="F159" s="4733"/>
      <c r="G159" s="4732"/>
    </row>
    <row r="160" spans="1:7">
      <c r="E160" s="4732"/>
      <c r="F160" s="4733"/>
      <c r="G160" s="4732"/>
    </row>
    <row r="161" spans="5:7">
      <c r="E161" s="4732"/>
      <c r="F161" s="4733"/>
      <c r="G161" s="4732"/>
    </row>
    <row r="162" spans="5:7">
      <c r="E162" s="4732"/>
      <c r="F162" s="4733"/>
      <c r="G162" s="4732"/>
    </row>
    <row r="163" spans="5:7">
      <c r="E163" s="4732"/>
      <c r="F163" s="4733"/>
      <c r="G163" s="4732"/>
    </row>
    <row r="164" spans="5:7">
      <c r="E164" s="4732"/>
      <c r="F164" s="4733"/>
      <c r="G164" s="4732"/>
    </row>
    <row r="165" spans="5:7">
      <c r="E165" s="4732"/>
      <c r="F165" s="4733"/>
      <c r="G165" s="4732"/>
    </row>
    <row r="166" spans="5:7">
      <c r="E166" s="4732"/>
      <c r="F166" s="4733"/>
      <c r="G166" s="4732"/>
    </row>
    <row r="167" spans="5:7">
      <c r="E167" s="4732"/>
      <c r="F167" s="4733"/>
      <c r="G167" s="4732"/>
    </row>
    <row r="168" spans="5:7">
      <c r="E168" s="4732"/>
      <c r="F168" s="4733"/>
      <c r="G168" s="4732"/>
    </row>
    <row r="169" spans="5:7">
      <c r="E169" s="4732"/>
      <c r="F169" s="4733"/>
      <c r="G169" s="4732"/>
    </row>
    <row r="170" spans="5:7">
      <c r="E170" s="4732"/>
      <c r="F170" s="4733"/>
      <c r="G170" s="4732"/>
    </row>
    <row r="171" spans="5:7">
      <c r="E171" s="4732"/>
      <c r="F171" s="4733"/>
      <c r="G171" s="4732"/>
    </row>
    <row r="172" spans="5:7">
      <c r="E172" s="4732"/>
      <c r="F172" s="4733"/>
      <c r="G172" s="4732"/>
    </row>
    <row r="173" spans="5:7">
      <c r="E173" s="4732"/>
      <c r="F173" s="4733"/>
      <c r="G173" s="4732"/>
    </row>
    <row r="174" spans="5:7">
      <c r="E174" s="4732"/>
      <c r="F174" s="4733"/>
      <c r="G174" s="4732"/>
    </row>
    <row r="175" spans="5:7">
      <c r="E175" s="4732"/>
      <c r="F175" s="4733"/>
      <c r="G175" s="4732"/>
    </row>
    <row r="176" spans="5:7">
      <c r="E176" s="4732"/>
      <c r="F176" s="4733"/>
      <c r="G176" s="4732"/>
    </row>
    <row r="177" spans="5:7">
      <c r="E177" s="4732"/>
      <c r="F177" s="4733"/>
      <c r="G177" s="4732"/>
    </row>
    <row r="178" spans="5:7">
      <c r="E178" s="4732"/>
      <c r="F178" s="4733"/>
      <c r="G178" s="4732"/>
    </row>
    <row r="179" spans="5:7">
      <c r="E179" s="4732"/>
      <c r="F179" s="4733"/>
      <c r="G179" s="4732"/>
    </row>
    <row r="180" spans="5:7">
      <c r="E180" s="4732"/>
      <c r="F180" s="4733"/>
      <c r="G180" s="4732"/>
    </row>
    <row r="181" spans="5:7">
      <c r="E181" s="4732"/>
      <c r="F181" s="4733"/>
      <c r="G181" s="4732"/>
    </row>
    <row r="182" spans="5:7">
      <c r="E182" s="4732"/>
      <c r="F182" s="4733"/>
      <c r="G182" s="4732"/>
    </row>
    <row r="183" spans="5:7">
      <c r="E183" s="4732"/>
      <c r="F183" s="4733"/>
      <c r="G183" s="4732"/>
    </row>
    <row r="184" spans="5:7">
      <c r="E184" s="4732"/>
      <c r="F184" s="4733"/>
      <c r="G184" s="4732"/>
    </row>
    <row r="185" spans="5:7">
      <c r="E185" s="4732"/>
      <c r="F185" s="4733"/>
      <c r="G185" s="4732"/>
    </row>
    <row r="186" spans="5:7">
      <c r="E186" s="4732"/>
      <c r="F186" s="4733"/>
      <c r="G186" s="4732"/>
    </row>
    <row r="187" spans="5:7">
      <c r="E187" s="4732"/>
      <c r="F187" s="4733"/>
      <c r="G187" s="4732"/>
    </row>
    <row r="188" spans="5:7">
      <c r="E188" s="4732"/>
      <c r="F188" s="4733"/>
      <c r="G188" s="4732"/>
    </row>
    <row r="189" spans="5:7">
      <c r="E189" s="4732"/>
      <c r="F189" s="4733"/>
      <c r="G189" s="4732"/>
    </row>
    <row r="190" spans="5:7">
      <c r="E190" s="4732"/>
      <c r="F190" s="4733"/>
      <c r="G190" s="4732"/>
    </row>
    <row r="191" spans="5:7">
      <c r="E191" s="4732"/>
      <c r="F191" s="4733"/>
      <c r="G191" s="4732"/>
    </row>
    <row r="192" spans="5:7">
      <c r="E192" s="4732"/>
      <c r="F192" s="4733"/>
      <c r="G192" s="4732"/>
    </row>
    <row r="193" spans="5:7">
      <c r="E193" s="4732"/>
      <c r="F193" s="4733"/>
      <c r="G193" s="4732"/>
    </row>
    <row r="194" spans="5:7">
      <c r="E194" s="4732"/>
      <c r="F194" s="4733"/>
      <c r="G194" s="4732"/>
    </row>
    <row r="195" spans="5:7">
      <c r="E195" s="4732"/>
      <c r="F195" s="4733"/>
      <c r="G195" s="4732"/>
    </row>
    <row r="196" spans="5:7">
      <c r="E196" s="4732"/>
      <c r="F196" s="4733"/>
      <c r="G196" s="4732"/>
    </row>
    <row r="197" spans="5:7">
      <c r="E197" s="4732"/>
      <c r="F197" s="4733"/>
      <c r="G197" s="4732"/>
    </row>
    <row r="198" spans="5:7">
      <c r="E198" s="4732"/>
      <c r="F198" s="4733"/>
      <c r="G198" s="4732"/>
    </row>
    <row r="199" spans="5:7">
      <c r="E199" s="4732"/>
      <c r="F199" s="4733"/>
      <c r="G199" s="4732"/>
    </row>
    <row r="200" spans="5:7">
      <c r="E200" s="4732"/>
      <c r="F200" s="4733"/>
      <c r="G200" s="4732"/>
    </row>
    <row r="201" spans="5:7">
      <c r="E201" s="4732"/>
      <c r="F201" s="4733"/>
      <c r="G201" s="4732"/>
    </row>
    <row r="202" spans="5:7">
      <c r="E202" s="4732"/>
      <c r="F202" s="4733"/>
      <c r="G202" s="4732"/>
    </row>
    <row r="203" spans="5:7">
      <c r="E203" s="4732"/>
      <c r="F203" s="4733"/>
      <c r="G203" s="4732"/>
    </row>
    <row r="204" spans="5:7">
      <c r="E204" s="4732"/>
      <c r="F204" s="4733"/>
      <c r="G204" s="4732"/>
    </row>
    <row r="205" spans="5:7">
      <c r="E205" s="4732"/>
      <c r="F205" s="4733"/>
      <c r="G205" s="4732"/>
    </row>
    <row r="206" spans="5:7">
      <c r="E206" s="4732"/>
      <c r="F206" s="4733"/>
      <c r="G206" s="4732"/>
    </row>
    <row r="207" spans="5:7">
      <c r="E207" s="4732"/>
      <c r="F207" s="4733"/>
      <c r="G207" s="4732"/>
    </row>
    <row r="208" spans="5:7">
      <c r="E208" s="4732"/>
      <c r="F208" s="4733"/>
      <c r="G208" s="4732"/>
    </row>
    <row r="209" spans="5:7">
      <c r="E209" s="4732"/>
      <c r="F209" s="4733"/>
      <c r="G209" s="4732"/>
    </row>
    <row r="210" spans="5:7">
      <c r="E210" s="4732"/>
      <c r="F210" s="4733"/>
      <c r="G210" s="4732"/>
    </row>
    <row r="211" spans="5:7">
      <c r="E211" s="4732"/>
      <c r="F211" s="4733"/>
      <c r="G211" s="4732"/>
    </row>
    <row r="212" spans="5:7">
      <c r="E212" s="4732"/>
      <c r="F212" s="4733"/>
      <c r="G212" s="4732"/>
    </row>
    <row r="213" spans="5:7">
      <c r="E213" s="4732"/>
      <c r="F213" s="4733"/>
      <c r="G213" s="4732"/>
    </row>
    <row r="214" spans="5:7">
      <c r="E214" s="4732"/>
      <c r="F214" s="4733"/>
      <c r="G214" s="4732"/>
    </row>
    <row r="215" spans="5:7">
      <c r="E215" s="4732"/>
      <c r="F215" s="4733"/>
      <c r="G215" s="4732"/>
    </row>
    <row r="216" spans="5:7">
      <c r="E216" s="4732"/>
      <c r="F216" s="4733"/>
      <c r="G216" s="4732"/>
    </row>
    <row r="217" spans="5:7">
      <c r="E217" s="4732"/>
      <c r="F217" s="4733"/>
      <c r="G217" s="4732"/>
    </row>
    <row r="218" spans="5:7">
      <c r="E218" s="4732"/>
      <c r="F218" s="4733"/>
      <c r="G218" s="4732"/>
    </row>
    <row r="219" spans="5:7">
      <c r="E219" s="4732"/>
      <c r="F219" s="4733"/>
      <c r="G219" s="4732"/>
    </row>
    <row r="220" spans="5:7">
      <c r="E220" s="4732"/>
      <c r="F220" s="4733"/>
      <c r="G220" s="4732"/>
    </row>
    <row r="221" spans="5:7">
      <c r="E221" s="4732"/>
      <c r="F221" s="4733"/>
      <c r="G221" s="4732"/>
    </row>
    <row r="222" spans="5:7">
      <c r="E222" s="4732"/>
      <c r="F222" s="4733"/>
      <c r="G222" s="4732"/>
    </row>
    <row r="223" spans="5:7">
      <c r="E223" s="4732"/>
      <c r="F223" s="4733"/>
      <c r="G223" s="4732"/>
    </row>
    <row r="224" spans="5:7">
      <c r="E224" s="4732"/>
      <c r="F224" s="4733"/>
      <c r="G224" s="4732"/>
    </row>
    <row r="225" spans="5:7">
      <c r="E225" s="4732"/>
      <c r="F225" s="4733"/>
      <c r="G225" s="4732"/>
    </row>
    <row r="226" spans="5:7">
      <c r="E226" s="4732"/>
      <c r="F226" s="4733"/>
      <c r="G226" s="4732"/>
    </row>
    <row r="227" spans="5:7">
      <c r="E227" s="4732"/>
      <c r="F227" s="4733"/>
      <c r="G227" s="4732"/>
    </row>
    <row r="228" spans="5:7">
      <c r="E228" s="4732"/>
      <c r="F228" s="4733"/>
      <c r="G228" s="4732"/>
    </row>
    <row r="229" spans="5:7">
      <c r="E229" s="4732"/>
      <c r="F229" s="4733"/>
      <c r="G229" s="4732"/>
    </row>
    <row r="230" spans="5:7">
      <c r="E230" s="4732"/>
      <c r="F230" s="4733"/>
      <c r="G230" s="4732"/>
    </row>
    <row r="231" spans="5:7">
      <c r="E231" s="4732"/>
      <c r="F231" s="4733"/>
      <c r="G231" s="4732"/>
    </row>
    <row r="232" spans="5:7">
      <c r="E232" s="4732"/>
      <c r="F232" s="4733"/>
      <c r="G232" s="4732"/>
    </row>
    <row r="233" spans="5:7">
      <c r="E233" s="4732"/>
      <c r="F233" s="4733"/>
      <c r="G233" s="4732"/>
    </row>
    <row r="234" spans="5:7">
      <c r="E234" s="4732"/>
      <c r="F234" s="4733"/>
      <c r="G234" s="4732"/>
    </row>
    <row r="235" spans="5:7">
      <c r="E235" s="4732"/>
      <c r="F235" s="4733"/>
      <c r="G235" s="4732"/>
    </row>
    <row r="236" spans="5:7">
      <c r="E236" s="4732"/>
      <c r="F236" s="4733"/>
      <c r="G236" s="4732"/>
    </row>
    <row r="237" spans="5:7">
      <c r="E237" s="4732"/>
      <c r="F237" s="4733"/>
      <c r="G237" s="4732"/>
    </row>
    <row r="238" spans="5:7">
      <c r="E238" s="4732"/>
      <c r="F238" s="4733"/>
      <c r="G238" s="4732"/>
    </row>
    <row r="239" spans="5:7">
      <c r="E239" s="4732"/>
      <c r="F239" s="4733"/>
      <c r="G239" s="4732"/>
    </row>
    <row r="240" spans="5:7">
      <c r="E240" s="4732"/>
      <c r="F240" s="4733"/>
      <c r="G240" s="4732"/>
    </row>
    <row r="241" spans="5:7">
      <c r="E241" s="4732"/>
      <c r="F241" s="4733"/>
      <c r="G241" s="4732"/>
    </row>
    <row r="242" spans="5:7">
      <c r="E242" s="4732"/>
      <c r="F242" s="4733"/>
      <c r="G242" s="4732"/>
    </row>
    <row r="243" spans="5:7">
      <c r="E243" s="4732"/>
      <c r="F243" s="4733"/>
      <c r="G243" s="4732"/>
    </row>
    <row r="244" spans="5:7">
      <c r="E244" s="4732"/>
      <c r="F244" s="4733"/>
      <c r="G244" s="4732"/>
    </row>
    <row r="245" spans="5:7">
      <c r="E245" s="4732"/>
      <c r="F245" s="4733"/>
      <c r="G245" s="4732"/>
    </row>
    <row r="246" spans="5:7">
      <c r="E246" s="4732"/>
      <c r="F246" s="4733"/>
      <c r="G246" s="4732"/>
    </row>
    <row r="247" spans="5:7">
      <c r="E247" s="4732"/>
      <c r="F247" s="4733"/>
      <c r="G247" s="4732"/>
    </row>
    <row r="248" spans="5:7">
      <c r="E248" s="4732"/>
      <c r="F248" s="4733"/>
      <c r="G248" s="4732"/>
    </row>
    <row r="249" spans="5:7">
      <c r="E249" s="4732"/>
      <c r="F249" s="4733"/>
      <c r="G249" s="4732"/>
    </row>
    <row r="250" spans="5:7">
      <c r="E250" s="4732"/>
      <c r="F250" s="4733"/>
      <c r="G250" s="4732"/>
    </row>
    <row r="251" spans="5:7">
      <c r="E251" s="4732"/>
      <c r="F251" s="4733"/>
      <c r="G251" s="4732"/>
    </row>
    <row r="252" spans="5:7">
      <c r="E252" s="4732"/>
      <c r="F252" s="4733"/>
      <c r="G252" s="4732"/>
    </row>
    <row r="253" spans="5:7">
      <c r="E253" s="4732"/>
      <c r="F253" s="4733"/>
      <c r="G253" s="4732"/>
    </row>
    <row r="254" spans="5:7">
      <c r="E254" s="4732"/>
      <c r="F254" s="4733"/>
      <c r="G254" s="4732"/>
    </row>
    <row r="255" spans="5:7">
      <c r="E255" s="4732"/>
      <c r="F255" s="4733"/>
      <c r="G255" s="4732"/>
    </row>
    <row r="256" spans="5:7">
      <c r="E256" s="4732"/>
      <c r="F256" s="4733"/>
      <c r="G256" s="4732"/>
    </row>
    <row r="257" spans="5:7">
      <c r="E257" s="4732"/>
      <c r="F257" s="4733"/>
      <c r="G257" s="4732"/>
    </row>
    <row r="258" spans="5:7">
      <c r="E258" s="4732"/>
      <c r="F258" s="4733"/>
      <c r="G258" s="4732"/>
    </row>
    <row r="259" spans="5:7">
      <c r="E259" s="4732"/>
      <c r="F259" s="4733"/>
      <c r="G259" s="4732"/>
    </row>
    <row r="260" spans="5:7">
      <c r="E260" s="4732"/>
      <c r="F260" s="4733"/>
      <c r="G260" s="4732"/>
    </row>
    <row r="261" spans="5:7">
      <c r="E261" s="4732"/>
      <c r="F261" s="4733"/>
      <c r="G261" s="4732"/>
    </row>
    <row r="262" spans="5:7">
      <c r="E262" s="4732"/>
      <c r="F262" s="4733"/>
      <c r="G262" s="4732"/>
    </row>
    <row r="263" spans="5:7">
      <c r="E263" s="4732"/>
      <c r="F263" s="4733"/>
      <c r="G263" s="4732"/>
    </row>
    <row r="264" spans="5:7">
      <c r="E264" s="4732"/>
      <c r="F264" s="4733"/>
      <c r="G264" s="4732"/>
    </row>
    <row r="265" spans="5:7">
      <c r="E265" s="4732"/>
      <c r="F265" s="4733"/>
      <c r="G265" s="4732"/>
    </row>
    <row r="266" spans="5:7">
      <c r="E266" s="4732"/>
      <c r="F266" s="4733"/>
      <c r="G266" s="4732"/>
    </row>
    <row r="267" spans="5:7">
      <c r="E267" s="4732"/>
      <c r="F267" s="4733"/>
      <c r="G267" s="4732"/>
    </row>
    <row r="268" spans="5:7">
      <c r="E268" s="4732"/>
      <c r="F268" s="4733"/>
      <c r="G268" s="4732"/>
    </row>
    <row r="269" spans="5:7">
      <c r="E269" s="4732"/>
      <c r="F269" s="4733"/>
      <c r="G269" s="4732"/>
    </row>
    <row r="270" spans="5:7">
      <c r="E270" s="4732"/>
      <c r="F270" s="4733"/>
      <c r="G270" s="4732"/>
    </row>
    <row r="271" spans="5:7">
      <c r="E271" s="4732"/>
      <c r="F271" s="4733"/>
      <c r="G271" s="4732"/>
    </row>
    <row r="272" spans="5:7">
      <c r="E272" s="4732"/>
      <c r="F272" s="4733"/>
      <c r="G272" s="4732"/>
    </row>
    <row r="273" spans="5:7">
      <c r="E273" s="4732"/>
      <c r="F273" s="4733"/>
      <c r="G273" s="4732"/>
    </row>
    <row r="274" spans="5:7">
      <c r="E274" s="4732"/>
      <c r="F274" s="4733"/>
      <c r="G274" s="4732"/>
    </row>
    <row r="275" spans="5:7">
      <c r="E275" s="4732"/>
      <c r="F275" s="4733"/>
      <c r="G275" s="4732"/>
    </row>
    <row r="276" spans="5:7">
      <c r="E276" s="4732"/>
      <c r="F276" s="4733"/>
      <c r="G276" s="4732"/>
    </row>
    <row r="277" spans="5:7">
      <c r="E277" s="4732"/>
      <c r="F277" s="4733"/>
      <c r="G277" s="4732"/>
    </row>
    <row r="278" spans="5:7">
      <c r="E278" s="4732"/>
      <c r="F278" s="4733"/>
      <c r="G278" s="4732"/>
    </row>
    <row r="279" spans="5:7">
      <c r="E279" s="4732"/>
      <c r="F279" s="4733"/>
      <c r="G279" s="4732"/>
    </row>
    <row r="280" spans="5:7">
      <c r="E280" s="4732"/>
      <c r="F280" s="4733"/>
      <c r="G280" s="4732"/>
    </row>
    <row r="281" spans="5:7">
      <c r="E281" s="4732"/>
      <c r="F281" s="4733"/>
      <c r="G281" s="4732"/>
    </row>
    <row r="282" spans="5:7">
      <c r="E282" s="4732"/>
      <c r="F282" s="4733"/>
      <c r="G282" s="4732"/>
    </row>
    <row r="283" spans="5:7">
      <c r="E283" s="4732"/>
      <c r="F283" s="4733"/>
      <c r="G283" s="4732"/>
    </row>
    <row r="284" spans="5:7">
      <c r="E284" s="4732"/>
      <c r="F284" s="4733"/>
      <c r="G284" s="4732"/>
    </row>
    <row r="285" spans="5:7">
      <c r="E285" s="4732"/>
      <c r="F285" s="4733"/>
      <c r="G285" s="4732"/>
    </row>
    <row r="286" spans="5:7">
      <c r="E286" s="4732"/>
      <c r="F286" s="4733"/>
      <c r="G286" s="4732"/>
    </row>
    <row r="287" spans="5:7">
      <c r="E287" s="4732"/>
      <c r="F287" s="4733"/>
      <c r="G287" s="4732"/>
    </row>
    <row r="288" spans="5:7">
      <c r="E288" s="4732"/>
      <c r="F288" s="4733"/>
      <c r="G288" s="4732"/>
    </row>
    <row r="289" spans="5:7">
      <c r="E289" s="4732"/>
      <c r="F289" s="4733"/>
      <c r="G289" s="4732"/>
    </row>
    <row r="290" spans="5:7">
      <c r="E290" s="4732"/>
      <c r="F290" s="4733"/>
      <c r="G290" s="4732"/>
    </row>
    <row r="291" spans="5:7">
      <c r="E291" s="4732"/>
      <c r="F291" s="4733"/>
      <c r="G291" s="4732"/>
    </row>
    <row r="292" spans="5:7">
      <c r="E292" s="4732"/>
      <c r="F292" s="4733"/>
      <c r="G292" s="4732"/>
    </row>
    <row r="293" spans="5:7">
      <c r="E293" s="4732"/>
      <c r="F293" s="4733"/>
      <c r="G293" s="4732"/>
    </row>
    <row r="294" spans="5:7">
      <c r="E294" s="4732"/>
      <c r="F294" s="4733"/>
      <c r="G294" s="4732"/>
    </row>
    <row r="295" spans="5:7">
      <c r="E295" s="4732"/>
      <c r="F295" s="4733"/>
      <c r="G295" s="4732"/>
    </row>
    <row r="296" spans="5:7">
      <c r="E296" s="4732"/>
      <c r="F296" s="4733"/>
      <c r="G296" s="4732"/>
    </row>
    <row r="297" spans="5:7">
      <c r="E297" s="4732"/>
      <c r="F297" s="4733"/>
      <c r="G297" s="4732"/>
    </row>
    <row r="298" spans="5:7">
      <c r="E298" s="4732"/>
      <c r="F298" s="4733"/>
      <c r="G298" s="4732"/>
    </row>
    <row r="299" spans="5:7">
      <c r="E299" s="4732"/>
      <c r="F299" s="4733"/>
      <c r="G299" s="4732"/>
    </row>
    <row r="300" spans="5:7">
      <c r="E300" s="4732"/>
      <c r="F300" s="4733"/>
      <c r="G300" s="4732"/>
    </row>
    <row r="301" spans="5:7">
      <c r="E301" s="4732"/>
      <c r="F301" s="4733"/>
      <c r="G301" s="4732"/>
    </row>
    <row r="302" spans="5:7">
      <c r="E302" s="4732"/>
      <c r="F302" s="4733"/>
      <c r="G302" s="4732"/>
    </row>
    <row r="303" spans="5:7">
      <c r="E303" s="4732"/>
      <c r="F303" s="4733"/>
      <c r="G303" s="4732"/>
    </row>
    <row r="304" spans="5:7">
      <c r="E304" s="4732"/>
      <c r="F304" s="4733"/>
      <c r="G304" s="4732"/>
    </row>
    <row r="305" spans="5:7">
      <c r="E305" s="4732"/>
      <c r="F305" s="4733"/>
      <c r="G305" s="4732"/>
    </row>
    <row r="306" spans="5:7">
      <c r="E306" s="4732"/>
      <c r="F306" s="4733"/>
      <c r="G306" s="4732"/>
    </row>
    <row r="307" spans="5:7">
      <c r="E307" s="4732"/>
      <c r="F307" s="4733"/>
      <c r="G307" s="4732"/>
    </row>
    <row r="308" spans="5:7">
      <c r="E308" s="4732"/>
      <c r="F308" s="4733"/>
      <c r="G308" s="4732"/>
    </row>
    <row r="309" spans="5:7">
      <c r="E309" s="4732"/>
      <c r="F309" s="4733"/>
      <c r="G309" s="4732"/>
    </row>
    <row r="310" spans="5:7">
      <c r="E310" s="4732"/>
      <c r="F310" s="4733"/>
      <c r="G310" s="4732"/>
    </row>
    <row r="311" spans="5:7">
      <c r="E311" s="4732"/>
      <c r="F311" s="4733"/>
      <c r="G311" s="4732"/>
    </row>
    <row r="312" spans="5:7">
      <c r="E312" s="4732"/>
      <c r="F312" s="4733"/>
      <c r="G312" s="4732"/>
    </row>
    <row r="313" spans="5:7">
      <c r="E313" s="4732"/>
      <c r="F313" s="4733"/>
      <c r="G313" s="4732"/>
    </row>
    <row r="314" spans="5:7">
      <c r="E314" s="4732"/>
      <c r="F314" s="4733"/>
      <c r="G314" s="4732"/>
    </row>
    <row r="315" spans="5:7">
      <c r="E315" s="4732"/>
      <c r="F315" s="4733"/>
      <c r="G315" s="4732"/>
    </row>
    <row r="316" spans="5:7">
      <c r="E316" s="4732"/>
      <c r="F316" s="4733"/>
      <c r="G316" s="4732"/>
    </row>
    <row r="317" spans="5:7">
      <c r="E317" s="4732"/>
      <c r="F317" s="4733"/>
      <c r="G317" s="4732"/>
    </row>
    <row r="318" spans="5:7">
      <c r="E318" s="4732"/>
      <c r="F318" s="4733"/>
      <c r="G318" s="4732"/>
    </row>
    <row r="319" spans="5:7">
      <c r="E319" s="4732"/>
      <c r="F319" s="4733"/>
      <c r="G319" s="4732"/>
    </row>
    <row r="320" spans="5:7">
      <c r="E320" s="4732"/>
      <c r="F320" s="4733"/>
      <c r="G320" s="4732"/>
    </row>
    <row r="321" spans="5:7">
      <c r="E321" s="4732"/>
      <c r="F321" s="4733"/>
      <c r="G321" s="4732"/>
    </row>
    <row r="322" spans="5:7">
      <c r="E322" s="4732"/>
      <c r="F322" s="4733"/>
      <c r="G322" s="4732"/>
    </row>
    <row r="323" spans="5:7">
      <c r="E323" s="4732"/>
      <c r="F323" s="4733"/>
      <c r="G323" s="4732"/>
    </row>
    <row r="324" spans="5:7">
      <c r="E324" s="4732"/>
      <c r="F324" s="4733"/>
      <c r="G324" s="4732"/>
    </row>
    <row r="325" spans="5:7">
      <c r="E325" s="4732"/>
      <c r="F325" s="4733"/>
      <c r="G325" s="4732"/>
    </row>
    <row r="326" spans="5:7">
      <c r="E326" s="4732"/>
      <c r="F326" s="4733"/>
      <c r="G326" s="4732"/>
    </row>
    <row r="327" spans="5:7">
      <c r="E327" s="4732"/>
      <c r="F327" s="4733"/>
      <c r="G327" s="4732"/>
    </row>
    <row r="328" spans="5:7">
      <c r="E328" s="4732"/>
      <c r="F328" s="4733"/>
      <c r="G328" s="4732"/>
    </row>
    <row r="329" spans="5:7">
      <c r="E329" s="4732"/>
      <c r="F329" s="4733"/>
      <c r="G329" s="4732"/>
    </row>
    <row r="330" spans="5:7">
      <c r="E330" s="4732"/>
      <c r="F330" s="4733"/>
      <c r="G330" s="4732"/>
    </row>
    <row r="331" spans="5:7">
      <c r="E331" s="4732"/>
      <c r="F331" s="4733"/>
      <c r="G331" s="4732"/>
    </row>
    <row r="332" spans="5:7">
      <c r="E332" s="4732"/>
      <c r="F332" s="4733"/>
      <c r="G332" s="4732"/>
    </row>
    <row r="333" spans="5:7">
      <c r="E333" s="4732"/>
      <c r="F333" s="4733"/>
      <c r="G333" s="4732"/>
    </row>
    <row r="334" spans="5:7">
      <c r="E334" s="4732"/>
      <c r="F334" s="4733"/>
      <c r="G334" s="4732"/>
    </row>
    <row r="335" spans="5:7">
      <c r="E335" s="4732"/>
      <c r="F335" s="4733"/>
      <c r="G335" s="4732"/>
    </row>
    <row r="336" spans="5:7">
      <c r="E336" s="4732"/>
      <c r="F336" s="4733"/>
      <c r="G336" s="4732"/>
    </row>
    <row r="337" spans="5:7">
      <c r="E337" s="4732"/>
      <c r="F337" s="4733"/>
      <c r="G337" s="4732"/>
    </row>
    <row r="338" spans="5:7">
      <c r="E338" s="4732"/>
      <c r="F338" s="4733"/>
      <c r="G338" s="4732"/>
    </row>
    <row r="339" spans="5:7">
      <c r="E339" s="4732"/>
      <c r="F339" s="4733"/>
      <c r="G339" s="4732"/>
    </row>
    <row r="340" spans="5:7">
      <c r="E340" s="4732"/>
      <c r="F340" s="4733"/>
      <c r="G340" s="4732"/>
    </row>
    <row r="341" spans="5:7">
      <c r="E341" s="4732"/>
      <c r="F341" s="4733"/>
      <c r="G341" s="4732"/>
    </row>
    <row r="342" spans="5:7">
      <c r="E342" s="4732"/>
      <c r="F342" s="4733"/>
      <c r="G342" s="4732"/>
    </row>
    <row r="343" spans="5:7">
      <c r="E343" s="4732"/>
      <c r="F343" s="4733"/>
      <c r="G343" s="4732"/>
    </row>
    <row r="344" spans="5:7">
      <c r="E344" s="4732"/>
      <c r="F344" s="4733"/>
      <c r="G344" s="4732"/>
    </row>
    <row r="345" spans="5:7">
      <c r="E345" s="4732"/>
      <c r="F345" s="4733"/>
      <c r="G345" s="4732"/>
    </row>
    <row r="346" spans="5:7">
      <c r="E346" s="4732"/>
      <c r="F346" s="4733"/>
      <c r="G346" s="4732"/>
    </row>
    <row r="347" spans="5:7">
      <c r="E347" s="4732"/>
      <c r="F347" s="4733"/>
      <c r="G347" s="4732"/>
    </row>
    <row r="348" spans="5:7">
      <c r="E348" s="4732"/>
      <c r="F348" s="4733"/>
      <c r="G348" s="4732"/>
    </row>
    <row r="349" spans="5:7">
      <c r="E349" s="4732"/>
      <c r="F349" s="4733"/>
      <c r="G349" s="4732"/>
    </row>
    <row r="350" spans="5:7">
      <c r="E350" s="4732"/>
      <c r="F350" s="4733"/>
      <c r="G350" s="4732"/>
    </row>
    <row r="351" spans="5:7">
      <c r="E351" s="4732"/>
      <c r="F351" s="4733"/>
      <c r="G351" s="4732"/>
    </row>
    <row r="352" spans="5:7">
      <c r="E352" s="4732"/>
      <c r="F352" s="4733"/>
      <c r="G352" s="4732"/>
    </row>
    <row r="353" spans="5:7">
      <c r="E353" s="4732"/>
      <c r="F353" s="4733"/>
      <c r="G353" s="4732"/>
    </row>
    <row r="354" spans="5:7">
      <c r="E354" s="4732"/>
      <c r="F354" s="4733"/>
      <c r="G354" s="4732"/>
    </row>
    <row r="355" spans="5:7">
      <c r="E355" s="4732"/>
      <c r="F355" s="4733"/>
      <c r="G355" s="4732"/>
    </row>
    <row r="356" spans="5:7">
      <c r="E356" s="4732"/>
      <c r="F356" s="4733"/>
      <c r="G356" s="4732"/>
    </row>
    <row r="357" spans="5:7">
      <c r="E357" s="4732"/>
      <c r="F357" s="4733"/>
      <c r="G357" s="4732"/>
    </row>
    <row r="358" spans="5:7">
      <c r="E358" s="4732"/>
      <c r="F358" s="4733"/>
      <c r="G358" s="4732"/>
    </row>
    <row r="359" spans="5:7">
      <c r="E359" s="4732"/>
      <c r="F359" s="4733"/>
      <c r="G359" s="4732"/>
    </row>
    <row r="360" spans="5:7">
      <c r="E360" s="4732"/>
      <c r="F360" s="4733"/>
      <c r="G360" s="4732"/>
    </row>
    <row r="361" spans="5:7">
      <c r="E361" s="4732"/>
      <c r="F361" s="4733"/>
      <c r="G361" s="4732"/>
    </row>
    <row r="362" spans="5:7">
      <c r="E362" s="4732"/>
      <c r="F362" s="4733"/>
      <c r="G362" s="4732"/>
    </row>
    <row r="363" spans="5:7">
      <c r="E363" s="4732"/>
      <c r="F363" s="4733"/>
      <c r="G363" s="4732"/>
    </row>
    <row r="364" spans="5:7">
      <c r="E364" s="4732"/>
      <c r="F364" s="4733"/>
      <c r="G364" s="4732"/>
    </row>
    <row r="365" spans="5:7">
      <c r="E365" s="4732"/>
      <c r="F365" s="4733"/>
      <c r="G365" s="4732"/>
    </row>
    <row r="366" spans="5:7">
      <c r="E366" s="4732"/>
      <c r="F366" s="4733"/>
      <c r="G366" s="4732"/>
    </row>
    <row r="367" spans="5:7">
      <c r="E367" s="4732"/>
      <c r="F367" s="4733"/>
      <c r="G367" s="4732"/>
    </row>
    <row r="368" spans="5:7">
      <c r="E368" s="4732"/>
      <c r="F368" s="4733"/>
      <c r="G368" s="4732"/>
    </row>
    <row r="369" spans="5:7">
      <c r="E369" s="4732"/>
      <c r="F369" s="4733"/>
      <c r="G369" s="4732"/>
    </row>
    <row r="370" spans="5:7">
      <c r="E370" s="4732"/>
      <c r="F370" s="4733"/>
      <c r="G370" s="4732"/>
    </row>
    <row r="371" spans="5:7">
      <c r="E371" s="4732"/>
      <c r="F371" s="4733"/>
      <c r="G371" s="4732"/>
    </row>
    <row r="372" spans="5:7">
      <c r="E372" s="4732"/>
      <c r="F372" s="4733"/>
      <c r="G372" s="4732"/>
    </row>
    <row r="373" spans="5:7">
      <c r="E373" s="4732"/>
      <c r="F373" s="4733"/>
      <c r="G373" s="4732"/>
    </row>
    <row r="374" spans="5:7">
      <c r="E374" s="4732"/>
      <c r="F374" s="4733"/>
      <c r="G374" s="4732"/>
    </row>
    <row r="375" spans="5:7">
      <c r="E375" s="4732"/>
      <c r="F375" s="4733"/>
      <c r="G375" s="4732"/>
    </row>
    <row r="376" spans="5:7">
      <c r="E376" s="4732"/>
      <c r="F376" s="4733"/>
      <c r="G376" s="4732"/>
    </row>
    <row r="377" spans="5:7">
      <c r="E377" s="4732"/>
      <c r="F377" s="4733"/>
      <c r="G377" s="4732"/>
    </row>
    <row r="378" spans="5:7">
      <c r="E378" s="4732"/>
      <c r="F378" s="4733"/>
      <c r="G378" s="4732"/>
    </row>
    <row r="379" spans="5:7">
      <c r="E379" s="4732"/>
      <c r="F379" s="4733"/>
      <c r="G379" s="4732"/>
    </row>
    <row r="380" spans="5:7">
      <c r="E380" s="4732"/>
      <c r="F380" s="4733"/>
      <c r="G380" s="4732"/>
    </row>
    <row r="381" spans="5:7">
      <c r="E381" s="4732"/>
      <c r="F381" s="4733"/>
      <c r="G381" s="4732"/>
    </row>
    <row r="382" spans="5:7">
      <c r="E382" s="4732"/>
      <c r="F382" s="4733"/>
      <c r="G382" s="4732"/>
    </row>
    <row r="383" spans="5:7">
      <c r="E383" s="4732"/>
      <c r="F383" s="4733"/>
      <c r="G383" s="4732"/>
    </row>
    <row r="384" spans="5:7">
      <c r="E384" s="4732"/>
      <c r="F384" s="4733"/>
      <c r="G384" s="4732"/>
    </row>
    <row r="385" spans="5:7">
      <c r="E385" s="4732"/>
      <c r="F385" s="4733"/>
      <c r="G385" s="4732"/>
    </row>
    <row r="386" spans="5:7">
      <c r="E386" s="4732"/>
      <c r="F386" s="4733"/>
      <c r="G386" s="4732"/>
    </row>
    <row r="387" spans="5:7">
      <c r="E387" s="4732"/>
      <c r="F387" s="4733"/>
      <c r="G387" s="4732"/>
    </row>
    <row r="388" spans="5:7">
      <c r="E388" s="4732"/>
      <c r="F388" s="4733"/>
      <c r="G388" s="4732"/>
    </row>
    <row r="389" spans="5:7">
      <c r="E389" s="4732"/>
      <c r="F389" s="4733"/>
      <c r="G389" s="4732"/>
    </row>
    <row r="390" spans="5:7">
      <c r="E390" s="4732"/>
      <c r="F390" s="4733"/>
      <c r="G390" s="4732"/>
    </row>
    <row r="391" spans="5:7">
      <c r="E391" s="4732"/>
      <c r="F391" s="4733"/>
      <c r="G391" s="4732"/>
    </row>
    <row r="392" spans="5:7">
      <c r="E392" s="4732"/>
      <c r="F392" s="4733"/>
      <c r="G392" s="4732"/>
    </row>
    <row r="393" spans="5:7">
      <c r="E393" s="4732"/>
      <c r="F393" s="4733"/>
      <c r="G393" s="4732"/>
    </row>
    <row r="394" spans="5:7">
      <c r="E394" s="4732"/>
      <c r="F394" s="4733"/>
      <c r="G394" s="4732"/>
    </row>
    <row r="395" spans="5:7">
      <c r="E395" s="4732"/>
      <c r="F395" s="4733"/>
      <c r="G395" s="4732"/>
    </row>
    <row r="396" spans="5:7">
      <c r="E396" s="4732"/>
      <c r="F396" s="4733"/>
      <c r="G396" s="4732"/>
    </row>
    <row r="397" spans="5:7">
      <c r="E397" s="4732"/>
      <c r="F397" s="4733"/>
      <c r="G397" s="4732"/>
    </row>
    <row r="398" spans="5:7">
      <c r="E398" s="4732"/>
      <c r="F398" s="4733"/>
      <c r="G398" s="4732"/>
    </row>
    <row r="399" spans="5:7">
      <c r="E399" s="4732"/>
      <c r="F399" s="4733"/>
      <c r="G399" s="4732"/>
    </row>
    <row r="400" spans="5:7">
      <c r="E400" s="4732"/>
      <c r="F400" s="4733"/>
      <c r="G400" s="4732"/>
    </row>
    <row r="401" spans="5:7">
      <c r="E401" s="4732"/>
      <c r="F401" s="4733"/>
      <c r="G401" s="4732"/>
    </row>
    <row r="402" spans="5:7">
      <c r="E402" s="4732"/>
      <c r="F402" s="4733"/>
      <c r="G402" s="4732"/>
    </row>
    <row r="403" spans="5:7">
      <c r="E403" s="4732"/>
      <c r="F403" s="4733"/>
      <c r="G403" s="4732"/>
    </row>
    <row r="404" spans="5:7">
      <c r="E404" s="4732"/>
      <c r="F404" s="4733"/>
      <c r="G404" s="4732"/>
    </row>
    <row r="405" spans="5:7">
      <c r="E405" s="4732"/>
      <c r="F405" s="4733"/>
      <c r="G405" s="4732"/>
    </row>
    <row r="406" spans="5:7">
      <c r="E406" s="4732"/>
      <c r="F406" s="4733"/>
      <c r="G406" s="4732"/>
    </row>
    <row r="407" spans="5:7">
      <c r="E407" s="4732"/>
      <c r="F407" s="4733"/>
      <c r="G407" s="4732"/>
    </row>
    <row r="408" spans="5:7">
      <c r="E408" s="4732"/>
      <c r="F408" s="4733"/>
      <c r="G408" s="4732"/>
    </row>
    <row r="409" spans="5:7">
      <c r="E409" s="4732"/>
      <c r="F409" s="4733"/>
      <c r="G409" s="4732"/>
    </row>
    <row r="410" spans="5:7">
      <c r="E410" s="4732"/>
      <c r="F410" s="4733"/>
      <c r="G410" s="4732"/>
    </row>
    <row r="411" spans="5:7">
      <c r="E411" s="4732"/>
      <c r="F411" s="4733"/>
      <c r="G411" s="4732"/>
    </row>
    <row r="412" spans="5:7">
      <c r="E412" s="4732"/>
      <c r="F412" s="4733"/>
      <c r="G412" s="4732"/>
    </row>
    <row r="413" spans="5:7">
      <c r="E413" s="4732"/>
      <c r="F413" s="4733"/>
      <c r="G413" s="4732"/>
    </row>
    <row r="414" spans="5:7">
      <c r="E414" s="4732"/>
      <c r="F414" s="4733"/>
      <c r="G414" s="4732"/>
    </row>
    <row r="415" spans="5:7">
      <c r="E415" s="4732"/>
      <c r="F415" s="4733"/>
      <c r="G415" s="4732"/>
    </row>
    <row r="416" spans="5:7">
      <c r="E416" s="4732"/>
      <c r="F416" s="4733"/>
      <c r="G416" s="4732"/>
    </row>
    <row r="417" spans="5:7">
      <c r="E417" s="4732"/>
      <c r="F417" s="4733"/>
      <c r="G417" s="4732"/>
    </row>
    <row r="418" spans="5:7">
      <c r="E418" s="4732"/>
      <c r="F418" s="4733"/>
      <c r="G418" s="4732"/>
    </row>
    <row r="419" spans="5:7">
      <c r="E419" s="4732"/>
      <c r="F419" s="4733"/>
      <c r="G419" s="4732"/>
    </row>
    <row r="420" spans="5:7">
      <c r="E420" s="4732"/>
      <c r="F420" s="4733"/>
      <c r="G420" s="4732"/>
    </row>
    <row r="421" spans="5:7">
      <c r="E421" s="4732"/>
      <c r="F421" s="4733"/>
      <c r="G421" s="4732"/>
    </row>
    <row r="422" spans="5:7">
      <c r="E422" s="4732"/>
      <c r="F422" s="4733"/>
      <c r="G422" s="4732"/>
    </row>
    <row r="423" spans="5:7">
      <c r="E423" s="4732"/>
      <c r="F423" s="4733"/>
      <c r="G423" s="4732"/>
    </row>
    <row r="424" spans="5:7">
      <c r="E424" s="4732"/>
      <c r="F424" s="4733"/>
      <c r="G424" s="4732"/>
    </row>
    <row r="425" spans="5:7">
      <c r="E425" s="4732"/>
      <c r="F425" s="4733"/>
      <c r="G425" s="4732"/>
    </row>
    <row r="426" spans="5:7">
      <c r="E426" s="4732"/>
      <c r="F426" s="4733"/>
      <c r="G426" s="4732"/>
    </row>
    <row r="427" spans="5:7">
      <c r="E427" s="4732"/>
      <c r="F427" s="4733"/>
      <c r="G427" s="4732"/>
    </row>
    <row r="428" spans="5:7">
      <c r="E428" s="4732"/>
      <c r="F428" s="4733"/>
      <c r="G428" s="4732"/>
    </row>
    <row r="429" spans="5:7">
      <c r="E429" s="4732"/>
      <c r="F429" s="4733"/>
      <c r="G429" s="4732"/>
    </row>
    <row r="430" spans="5:7">
      <c r="E430" s="4732"/>
      <c r="F430" s="4733"/>
      <c r="G430" s="4732"/>
    </row>
    <row r="431" spans="5:7">
      <c r="E431" s="4732"/>
      <c r="F431" s="4733"/>
      <c r="G431" s="4732"/>
    </row>
    <row r="432" spans="5:7">
      <c r="E432" s="4732"/>
      <c r="F432" s="4733"/>
      <c r="G432" s="4732"/>
    </row>
    <row r="433" spans="5:7">
      <c r="E433" s="4732"/>
      <c r="F433" s="4733"/>
      <c r="G433" s="4732"/>
    </row>
    <row r="434" spans="5:7">
      <c r="E434" s="4732"/>
      <c r="F434" s="4733"/>
      <c r="G434" s="4732"/>
    </row>
    <row r="435" spans="5:7">
      <c r="E435" s="4732"/>
      <c r="F435" s="4733"/>
      <c r="G435" s="4732"/>
    </row>
    <row r="436" spans="5:7">
      <c r="E436" s="4732"/>
      <c r="F436" s="4733"/>
      <c r="G436" s="4732"/>
    </row>
    <row r="437" spans="5:7">
      <c r="E437" s="4732"/>
      <c r="F437" s="4733"/>
      <c r="G437" s="4732"/>
    </row>
    <row r="438" spans="5:7">
      <c r="E438" s="4732"/>
      <c r="F438" s="4733"/>
      <c r="G438" s="4732"/>
    </row>
    <row r="439" spans="5:7">
      <c r="E439" s="4732"/>
      <c r="F439" s="4733"/>
      <c r="G439" s="4732"/>
    </row>
    <row r="440" spans="5:7">
      <c r="E440" s="4732"/>
      <c r="F440" s="4733"/>
      <c r="G440" s="4732"/>
    </row>
    <row r="441" spans="5:7">
      <c r="E441" s="4732"/>
      <c r="F441" s="4733"/>
      <c r="G441" s="4732"/>
    </row>
    <row r="442" spans="5:7">
      <c r="E442" s="4732"/>
      <c r="F442" s="4733"/>
      <c r="G442" s="4732"/>
    </row>
    <row r="443" spans="5:7">
      <c r="E443" s="4732"/>
      <c r="F443" s="4733"/>
      <c r="G443" s="4732"/>
    </row>
    <row r="444" spans="5:7">
      <c r="E444" s="4732"/>
      <c r="F444" s="4733"/>
      <c r="G444" s="4732"/>
    </row>
    <row r="445" spans="5:7">
      <c r="E445" s="4732"/>
      <c r="F445" s="4733"/>
      <c r="G445" s="4732"/>
    </row>
    <row r="446" spans="5:7">
      <c r="E446" s="4732"/>
      <c r="F446" s="4733"/>
      <c r="G446" s="4732"/>
    </row>
    <row r="447" spans="5:7">
      <c r="E447" s="4732"/>
      <c r="F447" s="4733"/>
      <c r="G447" s="4732"/>
    </row>
    <row r="448" spans="5:7">
      <c r="E448" s="4732"/>
      <c r="F448" s="4733"/>
      <c r="G448" s="4732"/>
    </row>
    <row r="449" spans="5:7">
      <c r="E449" s="4732"/>
      <c r="F449" s="4733"/>
      <c r="G449" s="4732"/>
    </row>
    <row r="450" spans="5:7">
      <c r="E450" s="4732"/>
      <c r="F450" s="4733"/>
      <c r="G450" s="4732"/>
    </row>
    <row r="451" spans="5:7">
      <c r="E451" s="4732"/>
      <c r="F451" s="4733"/>
      <c r="G451" s="4732"/>
    </row>
    <row r="452" spans="5:7">
      <c r="E452" s="4732"/>
      <c r="F452" s="4733"/>
      <c r="G452" s="4732"/>
    </row>
    <row r="453" spans="5:7">
      <c r="E453" s="4732"/>
      <c r="F453" s="4733"/>
      <c r="G453" s="4732"/>
    </row>
    <row r="454" spans="5:7">
      <c r="E454" s="4732"/>
      <c r="F454" s="4733"/>
      <c r="G454" s="4732"/>
    </row>
    <row r="455" spans="5:7">
      <c r="E455" s="4732"/>
      <c r="F455" s="4733"/>
      <c r="G455" s="4732"/>
    </row>
    <row r="456" spans="5:7">
      <c r="E456" s="4732"/>
      <c r="F456" s="4733"/>
      <c r="G456" s="4732"/>
    </row>
    <row r="457" spans="5:7">
      <c r="E457" s="4732"/>
      <c r="F457" s="4733"/>
      <c r="G457" s="4732"/>
    </row>
    <row r="458" spans="5:7">
      <c r="E458" s="4732"/>
      <c r="F458" s="4733"/>
      <c r="G458" s="4732"/>
    </row>
    <row r="459" spans="5:7">
      <c r="E459" s="4732"/>
      <c r="F459" s="4733"/>
      <c r="G459" s="4732"/>
    </row>
    <row r="460" spans="5:7">
      <c r="E460" s="4732"/>
      <c r="F460" s="4733"/>
      <c r="G460" s="4732"/>
    </row>
    <row r="461" spans="5:7">
      <c r="E461" s="4732"/>
      <c r="F461" s="4733"/>
      <c r="G461" s="4732"/>
    </row>
    <row r="462" spans="5:7">
      <c r="E462" s="4732"/>
      <c r="F462" s="4733"/>
      <c r="G462" s="4732"/>
    </row>
    <row r="463" spans="5:7">
      <c r="E463" s="4732"/>
      <c r="F463" s="4733"/>
      <c r="G463" s="4732"/>
    </row>
    <row r="464" spans="5:7">
      <c r="E464" s="4732"/>
      <c r="F464" s="4733"/>
      <c r="G464" s="4732"/>
    </row>
    <row r="465" spans="5:7">
      <c r="E465" s="4732"/>
      <c r="F465" s="4733"/>
      <c r="G465" s="4732"/>
    </row>
    <row r="466" spans="5:7">
      <c r="E466" s="4732"/>
      <c r="F466" s="4733"/>
      <c r="G466" s="4732"/>
    </row>
    <row r="467" spans="5:7">
      <c r="E467" s="4732"/>
      <c r="F467" s="4733"/>
      <c r="G467" s="4732"/>
    </row>
    <row r="468" spans="5:7">
      <c r="E468" s="4732"/>
      <c r="F468" s="4733"/>
      <c r="G468" s="4732"/>
    </row>
    <row r="469" spans="5:7">
      <c r="E469" s="4732"/>
      <c r="F469" s="4733"/>
      <c r="G469" s="4732"/>
    </row>
    <row r="470" spans="5:7">
      <c r="E470" s="4732"/>
      <c r="F470" s="4733"/>
      <c r="G470" s="4732"/>
    </row>
    <row r="471" spans="5:7">
      <c r="E471" s="4732"/>
      <c r="F471" s="4733"/>
      <c r="G471" s="4732"/>
    </row>
    <row r="472" spans="5:7">
      <c r="E472" s="4732"/>
      <c r="F472" s="4733"/>
      <c r="G472" s="4732"/>
    </row>
    <row r="473" spans="5:7">
      <c r="E473" s="4732"/>
      <c r="F473" s="4733"/>
      <c r="G473" s="4732"/>
    </row>
    <row r="474" spans="5:7">
      <c r="E474" s="4732"/>
      <c r="F474" s="4733"/>
      <c r="G474" s="4732"/>
    </row>
    <row r="475" spans="5:7">
      <c r="E475" s="4732"/>
      <c r="F475" s="4733"/>
      <c r="G475" s="4732"/>
    </row>
    <row r="476" spans="5:7">
      <c r="E476" s="4732"/>
      <c r="F476" s="4733"/>
      <c r="G476" s="4732"/>
    </row>
    <row r="477" spans="5:7">
      <c r="E477" s="4732"/>
      <c r="F477" s="4733"/>
      <c r="G477" s="4732"/>
    </row>
    <row r="478" spans="5:7">
      <c r="E478" s="4732"/>
      <c r="F478" s="4733"/>
      <c r="G478" s="4732"/>
    </row>
    <row r="479" spans="5:7">
      <c r="E479" s="4732"/>
      <c r="F479" s="4733"/>
      <c r="G479" s="4732"/>
    </row>
    <row r="480" spans="5:7">
      <c r="E480" s="4732"/>
      <c r="F480" s="4733"/>
      <c r="G480" s="4732"/>
    </row>
    <row r="481" spans="5:7">
      <c r="E481" s="4732"/>
      <c r="F481" s="4733"/>
      <c r="G481" s="4732"/>
    </row>
    <row r="482" spans="5:7">
      <c r="E482" s="4732"/>
      <c r="F482" s="4733"/>
      <c r="G482" s="4732"/>
    </row>
    <row r="483" spans="5:7">
      <c r="E483" s="4732"/>
      <c r="F483" s="4733"/>
      <c r="G483" s="4732"/>
    </row>
    <row r="484" spans="5:7">
      <c r="E484" s="4732"/>
      <c r="F484" s="4733"/>
      <c r="G484" s="4732"/>
    </row>
    <row r="485" spans="5:7">
      <c r="E485" s="4732"/>
      <c r="F485" s="4733"/>
      <c r="G485" s="4732"/>
    </row>
    <row r="486" spans="5:7">
      <c r="E486" s="4732"/>
      <c r="F486" s="4733"/>
      <c r="G486" s="4732"/>
    </row>
    <row r="487" spans="5:7">
      <c r="E487" s="4732"/>
      <c r="F487" s="4733"/>
      <c r="G487" s="4732"/>
    </row>
    <row r="488" spans="5:7">
      <c r="E488" s="4732"/>
      <c r="F488" s="4733"/>
      <c r="G488" s="4732"/>
    </row>
    <row r="489" spans="5:7">
      <c r="E489" s="4732"/>
      <c r="F489" s="4733"/>
      <c r="G489" s="4732"/>
    </row>
    <row r="490" spans="5:7">
      <c r="E490" s="4732"/>
      <c r="F490" s="4733"/>
      <c r="G490" s="4732"/>
    </row>
    <row r="491" spans="5:7">
      <c r="E491" s="4732"/>
      <c r="F491" s="4733"/>
      <c r="G491" s="4732"/>
    </row>
    <row r="492" spans="5:7">
      <c r="E492" s="4732"/>
      <c r="F492" s="4733"/>
      <c r="G492" s="4732"/>
    </row>
    <row r="493" spans="5:7">
      <c r="E493" s="4732"/>
      <c r="F493" s="4733"/>
      <c r="G493" s="4732"/>
    </row>
    <row r="494" spans="5:7">
      <c r="E494" s="4732"/>
      <c r="F494" s="4733"/>
      <c r="G494" s="4732"/>
    </row>
    <row r="495" spans="5:7">
      <c r="E495" s="4732"/>
      <c r="F495" s="4733"/>
      <c r="G495" s="4732"/>
    </row>
    <row r="496" spans="5:7">
      <c r="E496" s="4732"/>
      <c r="F496" s="4733"/>
      <c r="G496" s="4732"/>
    </row>
    <row r="497" spans="5:7">
      <c r="E497" s="4732"/>
      <c r="F497" s="4733"/>
      <c r="G497" s="4732"/>
    </row>
    <row r="498" spans="5:7">
      <c r="E498" s="4732"/>
      <c r="F498" s="4733"/>
      <c r="G498" s="4732"/>
    </row>
    <row r="499" spans="5:7">
      <c r="E499" s="4732"/>
      <c r="F499" s="4733"/>
      <c r="G499" s="4732"/>
    </row>
    <row r="500" spans="5:7">
      <c r="E500" s="4732"/>
      <c r="F500" s="4733"/>
      <c r="G500" s="4732"/>
    </row>
    <row r="501" spans="5:7">
      <c r="E501" s="4732"/>
      <c r="F501" s="4733"/>
      <c r="G501" s="4732"/>
    </row>
    <row r="502" spans="5:7">
      <c r="E502" s="4732"/>
      <c r="F502" s="4733"/>
      <c r="G502" s="4732"/>
    </row>
    <row r="503" spans="5:7">
      <c r="E503" s="4732"/>
      <c r="F503" s="4733"/>
      <c r="G503" s="4732"/>
    </row>
    <row r="504" spans="5:7">
      <c r="E504" s="4732"/>
      <c r="F504" s="4733"/>
      <c r="G504" s="4732"/>
    </row>
    <row r="505" spans="5:7">
      <c r="E505" s="4732"/>
      <c r="F505" s="4733"/>
      <c r="G505" s="4732"/>
    </row>
    <row r="506" spans="5:7">
      <c r="E506" s="4732"/>
      <c r="F506" s="4733"/>
      <c r="G506" s="4732"/>
    </row>
    <row r="507" spans="5:7">
      <c r="E507" s="4732"/>
      <c r="F507" s="4733"/>
      <c r="G507" s="4732"/>
    </row>
    <row r="508" spans="5:7">
      <c r="E508" s="4732"/>
      <c r="F508" s="4733"/>
      <c r="G508" s="4732"/>
    </row>
    <row r="509" spans="5:7">
      <c r="E509" s="4732"/>
      <c r="F509" s="4733"/>
      <c r="G509" s="4732"/>
    </row>
    <row r="510" spans="5:7">
      <c r="E510" s="4732"/>
      <c r="F510" s="4733"/>
      <c r="G510" s="4732"/>
    </row>
    <row r="511" spans="5:7">
      <c r="E511" s="4732"/>
      <c r="F511" s="4733"/>
      <c r="G511" s="4732"/>
    </row>
    <row r="512" spans="5:7">
      <c r="E512" s="4732"/>
      <c r="F512" s="4733"/>
      <c r="G512" s="4732"/>
    </row>
    <row r="513" spans="5:7">
      <c r="E513" s="4732"/>
      <c r="F513" s="4733"/>
      <c r="G513" s="4732"/>
    </row>
    <row r="514" spans="5:7">
      <c r="E514" s="4732"/>
      <c r="F514" s="4733"/>
      <c r="G514" s="4732"/>
    </row>
    <row r="515" spans="5:7">
      <c r="E515" s="4732"/>
      <c r="F515" s="4733"/>
      <c r="G515" s="4732"/>
    </row>
    <row r="516" spans="5:7">
      <c r="E516" s="4732"/>
      <c r="F516" s="4733"/>
      <c r="G516" s="4732"/>
    </row>
    <row r="517" spans="5:7">
      <c r="E517" s="4732"/>
      <c r="F517" s="4733"/>
      <c r="G517" s="4732"/>
    </row>
    <row r="518" spans="5:7">
      <c r="E518" s="4732"/>
      <c r="F518" s="4733"/>
      <c r="G518" s="4732"/>
    </row>
    <row r="519" spans="5:7">
      <c r="E519" s="4732"/>
      <c r="F519" s="4733"/>
      <c r="G519" s="4732"/>
    </row>
    <row r="520" spans="5:7">
      <c r="E520" s="4732"/>
      <c r="F520" s="4733"/>
      <c r="G520" s="4732"/>
    </row>
    <row r="521" spans="5:7">
      <c r="E521" s="4732"/>
      <c r="F521" s="4733"/>
      <c r="G521" s="4732"/>
    </row>
    <row r="522" spans="5:7">
      <c r="E522" s="4732"/>
      <c r="F522" s="4733"/>
      <c r="G522" s="4732"/>
    </row>
    <row r="523" spans="5:7">
      <c r="E523" s="4732"/>
      <c r="F523" s="4733"/>
      <c r="G523" s="4732"/>
    </row>
    <row r="524" spans="5:7">
      <c r="E524" s="4732"/>
      <c r="F524" s="4733"/>
      <c r="G524" s="4732"/>
    </row>
    <row r="525" spans="5:7">
      <c r="E525" s="4732"/>
      <c r="F525" s="4733"/>
      <c r="G525" s="4732"/>
    </row>
    <row r="526" spans="5:7">
      <c r="E526" s="4732"/>
      <c r="F526" s="4733"/>
      <c r="G526" s="4732"/>
    </row>
    <row r="527" spans="5:7">
      <c r="E527" s="4732"/>
      <c r="F527" s="4733"/>
      <c r="G527" s="4732"/>
    </row>
    <row r="528" spans="5:7">
      <c r="E528" s="4732"/>
      <c r="F528" s="4733"/>
      <c r="G528" s="4732"/>
    </row>
    <row r="529" spans="5:7">
      <c r="E529" s="4732"/>
      <c r="F529" s="4733"/>
      <c r="G529" s="4732"/>
    </row>
    <row r="530" spans="5:7">
      <c r="E530" s="4732"/>
      <c r="F530" s="4733"/>
      <c r="G530" s="4732"/>
    </row>
    <row r="531" spans="5:7">
      <c r="E531" s="4732"/>
      <c r="F531" s="4733"/>
      <c r="G531" s="4732"/>
    </row>
    <row r="532" spans="5:7">
      <c r="E532" s="4732"/>
      <c r="F532" s="4733"/>
      <c r="G532" s="4732"/>
    </row>
    <row r="533" spans="5:7">
      <c r="E533" s="4732"/>
      <c r="F533" s="4733"/>
      <c r="G533" s="4732"/>
    </row>
    <row r="534" spans="5:7">
      <c r="E534" s="4732"/>
      <c r="F534" s="4733"/>
      <c r="G534" s="4732"/>
    </row>
    <row r="535" spans="5:7">
      <c r="E535" s="4732"/>
      <c r="F535" s="4733"/>
      <c r="G535" s="4732"/>
    </row>
    <row r="536" spans="5:7">
      <c r="E536" s="4732"/>
      <c r="F536" s="4733"/>
      <c r="G536" s="4732"/>
    </row>
    <row r="537" spans="5:7">
      <c r="E537" s="4732"/>
      <c r="F537" s="4733"/>
      <c r="G537" s="4732"/>
    </row>
    <row r="538" spans="5:7">
      <c r="E538" s="4732"/>
      <c r="F538" s="4733"/>
      <c r="G538" s="4732"/>
    </row>
    <row r="539" spans="5:7">
      <c r="E539" s="4732"/>
      <c r="F539" s="4733"/>
      <c r="G539" s="4732"/>
    </row>
    <row r="540" spans="5:7">
      <c r="E540" s="4732"/>
      <c r="F540" s="4733"/>
      <c r="G540" s="4732"/>
    </row>
    <row r="541" spans="5:7">
      <c r="E541" s="4732"/>
      <c r="F541" s="4733"/>
      <c r="G541" s="4732"/>
    </row>
    <row r="542" spans="5:7">
      <c r="E542" s="4732"/>
      <c r="F542" s="4733"/>
      <c r="G542" s="4732"/>
    </row>
    <row r="543" spans="5:7">
      <c r="E543" s="4732"/>
      <c r="F543" s="4733"/>
      <c r="G543" s="4732"/>
    </row>
    <row r="544" spans="5:7">
      <c r="E544" s="4732"/>
      <c r="F544" s="4733"/>
      <c r="G544" s="4732"/>
    </row>
    <row r="545" spans="5:7">
      <c r="E545" s="4732"/>
      <c r="F545" s="4733"/>
      <c r="G545" s="4732"/>
    </row>
    <row r="546" spans="5:7">
      <c r="E546" s="4732"/>
      <c r="F546" s="4733"/>
      <c r="G546" s="4732"/>
    </row>
    <row r="547" spans="5:7">
      <c r="E547" s="4732"/>
      <c r="F547" s="4733"/>
      <c r="G547" s="4732"/>
    </row>
    <row r="548" spans="5:7">
      <c r="E548" s="4732"/>
      <c r="F548" s="4733"/>
      <c r="G548" s="4732"/>
    </row>
    <row r="549" spans="5:7">
      <c r="E549" s="4732"/>
      <c r="F549" s="4733"/>
      <c r="G549" s="4732"/>
    </row>
    <row r="550" spans="5:7">
      <c r="E550" s="4732"/>
      <c r="F550" s="4733"/>
      <c r="G550" s="4732"/>
    </row>
    <row r="551" spans="5:7">
      <c r="E551" s="4732"/>
      <c r="F551" s="4733"/>
      <c r="G551" s="4732"/>
    </row>
    <row r="552" spans="5:7">
      <c r="E552" s="4732"/>
      <c r="F552" s="4733"/>
      <c r="G552" s="4732"/>
    </row>
    <row r="553" spans="5:7">
      <c r="E553" s="4732"/>
      <c r="F553" s="4733"/>
      <c r="G553" s="4732"/>
    </row>
    <row r="554" spans="5:7">
      <c r="E554" s="4732"/>
      <c r="F554" s="4733"/>
      <c r="G554" s="4732"/>
    </row>
    <row r="555" spans="5:7">
      <c r="E555" s="4732"/>
      <c r="F555" s="4733"/>
      <c r="G555" s="4732"/>
    </row>
    <row r="556" spans="5:7">
      <c r="E556" s="4732"/>
      <c r="F556" s="4733"/>
      <c r="G556" s="4732"/>
    </row>
    <row r="557" spans="5:7">
      <c r="E557" s="4732"/>
      <c r="F557" s="4733"/>
      <c r="G557" s="4732"/>
    </row>
    <row r="558" spans="5:7">
      <c r="E558" s="4732"/>
      <c r="F558" s="4733"/>
      <c r="G558" s="4732"/>
    </row>
    <row r="559" spans="5:7">
      <c r="E559" s="4732"/>
      <c r="F559" s="4733"/>
      <c r="G559" s="4732"/>
    </row>
    <row r="560" spans="5:7">
      <c r="E560" s="4732"/>
      <c r="F560" s="4733"/>
      <c r="G560" s="4732"/>
    </row>
    <row r="561" spans="5:7">
      <c r="E561" s="4732"/>
      <c r="F561" s="4733"/>
      <c r="G561" s="4732"/>
    </row>
    <row r="562" spans="5:7">
      <c r="E562" s="4732"/>
      <c r="F562" s="4733"/>
      <c r="G562" s="4732"/>
    </row>
    <row r="563" spans="5:7">
      <c r="E563" s="4732"/>
      <c r="F563" s="4733"/>
      <c r="G563" s="4732"/>
    </row>
    <row r="564" spans="5:7">
      <c r="E564" s="4732"/>
      <c r="F564" s="4733"/>
      <c r="G564" s="4732"/>
    </row>
    <row r="565" spans="5:7">
      <c r="E565" s="4732"/>
      <c r="F565" s="4733"/>
      <c r="G565" s="4732"/>
    </row>
    <row r="566" spans="5:7">
      <c r="E566" s="4732"/>
      <c r="F566" s="4733"/>
      <c r="G566" s="4732"/>
    </row>
    <row r="567" spans="5:7">
      <c r="E567" s="4732"/>
      <c r="F567" s="4733"/>
      <c r="G567" s="4732"/>
    </row>
    <row r="568" spans="5:7">
      <c r="E568" s="4732"/>
      <c r="F568" s="4733"/>
      <c r="G568" s="4732"/>
    </row>
    <row r="569" spans="5:7">
      <c r="E569" s="4732"/>
      <c r="F569" s="4733"/>
      <c r="G569" s="4732"/>
    </row>
    <row r="570" spans="5:7">
      <c r="E570" s="4732"/>
      <c r="F570" s="4733"/>
      <c r="G570" s="4732"/>
    </row>
    <row r="571" spans="5:7">
      <c r="E571" s="4732"/>
      <c r="F571" s="4733"/>
      <c r="G571" s="4732"/>
    </row>
    <row r="572" spans="5:7">
      <c r="E572" s="4732"/>
      <c r="F572" s="4733"/>
      <c r="G572" s="4732"/>
    </row>
    <row r="573" spans="5:7">
      <c r="E573" s="4732"/>
      <c r="F573" s="4733"/>
      <c r="G573" s="4732"/>
    </row>
    <row r="574" spans="5:7">
      <c r="E574" s="4732"/>
      <c r="F574" s="4733"/>
      <c r="G574" s="4732"/>
    </row>
    <row r="575" spans="5:7">
      <c r="E575" s="4732"/>
      <c r="F575" s="4733"/>
      <c r="G575" s="4732"/>
    </row>
    <row r="576" spans="5:7">
      <c r="E576" s="4732"/>
      <c r="F576" s="4733"/>
      <c r="G576" s="4732"/>
    </row>
    <row r="577" spans="5:7">
      <c r="E577" s="4732"/>
      <c r="F577" s="4733"/>
      <c r="G577" s="4732"/>
    </row>
    <row r="578" spans="5:7">
      <c r="E578" s="4732"/>
      <c r="F578" s="4733"/>
      <c r="G578" s="4732"/>
    </row>
    <row r="579" spans="5:7">
      <c r="E579" s="4732"/>
      <c r="F579" s="4733"/>
      <c r="G579" s="4732"/>
    </row>
    <row r="580" spans="5:7">
      <c r="E580" s="4732"/>
      <c r="F580" s="4733"/>
      <c r="G580" s="4732"/>
    </row>
    <row r="581" spans="5:7">
      <c r="E581" s="4732"/>
      <c r="F581" s="4733"/>
      <c r="G581" s="4732"/>
    </row>
    <row r="582" spans="5:7">
      <c r="E582" s="4732"/>
      <c r="F582" s="4733"/>
      <c r="G582" s="4732"/>
    </row>
    <row r="583" spans="5:7">
      <c r="E583" s="4732"/>
      <c r="F583" s="4733"/>
      <c r="G583" s="4732"/>
    </row>
    <row r="584" spans="5:7">
      <c r="E584" s="4732"/>
      <c r="F584" s="4733"/>
      <c r="G584" s="4732"/>
    </row>
    <row r="585" spans="5:7">
      <c r="E585" s="4732"/>
      <c r="F585" s="4733"/>
      <c r="G585" s="4732"/>
    </row>
    <row r="586" spans="5:7">
      <c r="E586" s="4732"/>
      <c r="F586" s="4733"/>
      <c r="G586" s="4732"/>
    </row>
    <row r="587" spans="5:7">
      <c r="E587" s="4732"/>
      <c r="F587" s="4733"/>
      <c r="G587" s="4732"/>
    </row>
    <row r="588" spans="5:7">
      <c r="E588" s="4732"/>
      <c r="F588" s="4733"/>
      <c r="G588" s="4732"/>
    </row>
    <row r="589" spans="5:7">
      <c r="E589" s="4732"/>
      <c r="F589" s="4733"/>
      <c r="G589" s="4732"/>
    </row>
    <row r="590" spans="5:7">
      <c r="E590" s="4732"/>
      <c r="F590" s="4733"/>
      <c r="G590" s="4732"/>
    </row>
    <row r="591" spans="5:7">
      <c r="E591" s="4732"/>
      <c r="F591" s="4733"/>
      <c r="G591" s="4732"/>
    </row>
    <row r="592" spans="5:7">
      <c r="E592" s="4732"/>
      <c r="F592" s="4733"/>
      <c r="G592" s="4732"/>
    </row>
    <row r="593" spans="5:7">
      <c r="E593" s="4732"/>
      <c r="F593" s="4733"/>
      <c r="G593" s="4732"/>
    </row>
    <row r="594" spans="5:7">
      <c r="E594" s="4732"/>
      <c r="F594" s="4733"/>
      <c r="G594" s="4732"/>
    </row>
    <row r="595" spans="5:7">
      <c r="E595" s="4732"/>
      <c r="F595" s="4733"/>
      <c r="G595" s="4732"/>
    </row>
    <row r="596" spans="5:7">
      <c r="E596" s="4732"/>
      <c r="F596" s="4733"/>
      <c r="G596" s="4732"/>
    </row>
    <row r="597" spans="5:7">
      <c r="E597" s="4732"/>
      <c r="F597" s="4733"/>
      <c r="G597" s="4732"/>
    </row>
    <row r="598" spans="5:7">
      <c r="E598" s="4732"/>
      <c r="F598" s="4733"/>
      <c r="G598" s="4732"/>
    </row>
    <row r="599" spans="5:7">
      <c r="E599" s="4732"/>
      <c r="F599" s="4733"/>
      <c r="G599" s="4732"/>
    </row>
    <row r="600" spans="5:7">
      <c r="E600" s="4732"/>
      <c r="F600" s="4733"/>
      <c r="G600" s="4732"/>
    </row>
    <row r="601" spans="5:7">
      <c r="E601" s="4732"/>
      <c r="F601" s="4733"/>
      <c r="G601" s="4732"/>
    </row>
    <row r="602" spans="5:7">
      <c r="E602" s="4732"/>
      <c r="F602" s="4733"/>
      <c r="G602" s="4732"/>
    </row>
    <row r="603" spans="5:7">
      <c r="E603" s="4732"/>
      <c r="F603" s="4733"/>
      <c r="G603" s="4732"/>
    </row>
    <row r="604" spans="5:7">
      <c r="E604" s="4732"/>
      <c r="F604" s="4733"/>
      <c r="G604" s="4732"/>
    </row>
    <row r="605" spans="5:7">
      <c r="E605" s="4732"/>
      <c r="F605" s="4733"/>
      <c r="G605" s="4732"/>
    </row>
    <row r="606" spans="5:7">
      <c r="E606" s="4732"/>
      <c r="F606" s="4733"/>
      <c r="G606" s="4732"/>
    </row>
    <row r="607" spans="5:7">
      <c r="E607" s="4732"/>
      <c r="F607" s="4733"/>
      <c r="G607" s="4732"/>
    </row>
    <row r="608" spans="5:7">
      <c r="E608" s="4732"/>
      <c r="F608" s="4733"/>
      <c r="G608" s="4732"/>
    </row>
    <row r="609" spans="5:7">
      <c r="E609" s="4732"/>
      <c r="F609" s="4733"/>
      <c r="G609" s="4732"/>
    </row>
    <row r="610" spans="5:7">
      <c r="E610" s="4732"/>
      <c r="F610" s="4733"/>
      <c r="G610" s="4732"/>
    </row>
    <row r="611" spans="5:7">
      <c r="E611" s="4732"/>
      <c r="F611" s="4733"/>
      <c r="G611" s="4732"/>
    </row>
    <row r="612" spans="5:7">
      <c r="E612" s="4732"/>
      <c r="F612" s="4733"/>
      <c r="G612" s="4732"/>
    </row>
    <row r="613" spans="5:7">
      <c r="E613" s="4732"/>
      <c r="F613" s="4733"/>
      <c r="G613" s="4732"/>
    </row>
    <row r="614" spans="5:7">
      <c r="E614" s="4732"/>
      <c r="F614" s="4733"/>
      <c r="G614" s="4732"/>
    </row>
    <row r="615" spans="5:7">
      <c r="E615" s="4732"/>
      <c r="F615" s="4733"/>
      <c r="G615" s="4732"/>
    </row>
    <row r="616" spans="5:7">
      <c r="E616" s="4732"/>
      <c r="F616" s="4733"/>
      <c r="G616" s="4732"/>
    </row>
    <row r="617" spans="5:7">
      <c r="E617" s="4732"/>
      <c r="F617" s="4733"/>
      <c r="G617" s="4732"/>
    </row>
    <row r="618" spans="5:7">
      <c r="E618" s="4732"/>
      <c r="F618" s="4733"/>
      <c r="G618" s="4732"/>
    </row>
    <row r="619" spans="5:7">
      <c r="E619" s="4732"/>
      <c r="F619" s="4733"/>
      <c r="G619" s="4732"/>
    </row>
    <row r="620" spans="5:7">
      <c r="E620" s="4732"/>
      <c r="F620" s="4733"/>
      <c r="G620" s="4732"/>
    </row>
    <row r="621" spans="5:7">
      <c r="E621" s="4732"/>
      <c r="F621" s="4733"/>
      <c r="G621" s="4732"/>
    </row>
    <row r="622" spans="5:7">
      <c r="E622" s="4732"/>
      <c r="F622" s="4733"/>
      <c r="G622" s="4732"/>
    </row>
    <row r="623" spans="5:7">
      <c r="E623" s="4732"/>
      <c r="F623" s="4733"/>
      <c r="G623" s="4732"/>
    </row>
    <row r="624" spans="5:7">
      <c r="E624" s="4732"/>
      <c r="F624" s="4733"/>
      <c r="G624" s="4732"/>
    </row>
    <row r="625" spans="5:7">
      <c r="E625" s="4732"/>
      <c r="F625" s="4733"/>
      <c r="G625" s="4732"/>
    </row>
    <row r="626" spans="5:7">
      <c r="E626" s="4732"/>
      <c r="F626" s="4733"/>
      <c r="G626" s="4732"/>
    </row>
    <row r="627" spans="5:7">
      <c r="E627" s="4732"/>
      <c r="F627" s="4733"/>
      <c r="G627" s="4732"/>
    </row>
    <row r="628" spans="5:7">
      <c r="E628" s="4732"/>
      <c r="F628" s="4733"/>
      <c r="G628" s="4732"/>
    </row>
    <row r="629" spans="5:7">
      <c r="E629" s="4732"/>
      <c r="F629" s="4733"/>
      <c r="G629" s="4732"/>
    </row>
    <row r="630" spans="5:7">
      <c r="E630" s="4732"/>
      <c r="F630" s="4733"/>
      <c r="G630" s="4732"/>
    </row>
    <row r="631" spans="5:7">
      <c r="E631" s="4732"/>
      <c r="F631" s="4733"/>
      <c r="G631" s="4732"/>
    </row>
    <row r="632" spans="5:7">
      <c r="E632" s="4732"/>
      <c r="F632" s="4733"/>
      <c r="G632" s="4732"/>
    </row>
    <row r="633" spans="5:7">
      <c r="E633" s="4732"/>
      <c r="F633" s="4733"/>
      <c r="G633" s="4732"/>
    </row>
    <row r="634" spans="5:7">
      <c r="E634" s="4732"/>
      <c r="F634" s="4733"/>
      <c r="G634" s="4732"/>
    </row>
    <row r="635" spans="5:7">
      <c r="E635" s="4732"/>
      <c r="F635" s="4733"/>
      <c r="G635" s="4732"/>
    </row>
    <row r="636" spans="5:7">
      <c r="E636" s="4732"/>
      <c r="F636" s="4733"/>
      <c r="G636" s="4732"/>
    </row>
    <row r="637" spans="5:7">
      <c r="E637" s="4732"/>
      <c r="F637" s="4733"/>
      <c r="G637" s="4732"/>
    </row>
    <row r="638" spans="5:7">
      <c r="E638" s="4732"/>
      <c r="F638" s="4733"/>
      <c r="G638" s="4732"/>
    </row>
    <row r="639" spans="5:7">
      <c r="E639" s="4732"/>
      <c r="F639" s="4733"/>
      <c r="G639" s="4732"/>
    </row>
    <row r="640" spans="5:7">
      <c r="E640" s="4732"/>
      <c r="F640" s="4733"/>
      <c r="G640" s="4732"/>
    </row>
    <row r="641" spans="5:7">
      <c r="E641" s="4732"/>
      <c r="F641" s="4733"/>
      <c r="G641" s="4732"/>
    </row>
    <row r="642" spans="5:7">
      <c r="E642" s="4732"/>
      <c r="F642" s="4733"/>
      <c r="G642" s="4732"/>
    </row>
    <row r="643" spans="5:7">
      <c r="E643" s="4732"/>
      <c r="F643" s="4733"/>
      <c r="G643" s="4732"/>
    </row>
    <row r="644" spans="5:7">
      <c r="E644" s="4732"/>
      <c r="F644" s="4733"/>
      <c r="G644" s="4732"/>
    </row>
    <row r="645" spans="5:7">
      <c r="E645" s="4732"/>
      <c r="F645" s="4733"/>
      <c r="G645" s="4732"/>
    </row>
    <row r="646" spans="5:7">
      <c r="E646" s="4732"/>
      <c r="F646" s="4733"/>
      <c r="G646" s="4732"/>
    </row>
    <row r="647" spans="5:7">
      <c r="E647" s="4732"/>
      <c r="F647" s="4733"/>
      <c r="G647" s="4732"/>
    </row>
    <row r="648" spans="5:7">
      <c r="E648" s="4732"/>
      <c r="F648" s="4733"/>
      <c r="G648" s="4732"/>
    </row>
    <row r="649" spans="5:7">
      <c r="E649" s="4732"/>
      <c r="F649" s="4733"/>
      <c r="G649" s="4732"/>
    </row>
    <row r="650" spans="5:7">
      <c r="E650" s="4732"/>
      <c r="F650" s="4733"/>
      <c r="G650" s="4732"/>
    </row>
    <row r="651" spans="5:7">
      <c r="E651" s="4732"/>
      <c r="F651" s="4733"/>
      <c r="G651" s="4732"/>
    </row>
    <row r="652" spans="5:7">
      <c r="E652" s="4732"/>
      <c r="F652" s="4733"/>
      <c r="G652" s="4732"/>
    </row>
    <row r="653" spans="5:7">
      <c r="E653" s="4732"/>
      <c r="F653" s="4733"/>
      <c r="G653" s="4732"/>
    </row>
    <row r="654" spans="5:7">
      <c r="E654" s="4732"/>
      <c r="F654" s="4733"/>
      <c r="G654" s="4732"/>
    </row>
    <row r="655" spans="5:7">
      <c r="E655" s="4732"/>
      <c r="F655" s="4733"/>
      <c r="G655" s="4732"/>
    </row>
    <row r="656" spans="5:7">
      <c r="E656" s="4732"/>
      <c r="F656" s="4733"/>
      <c r="G656" s="4732"/>
    </row>
    <row r="657" spans="5:7">
      <c r="E657" s="4732"/>
      <c r="F657" s="4733"/>
      <c r="G657" s="4732"/>
    </row>
    <row r="658" spans="5:7">
      <c r="E658" s="4732"/>
      <c r="F658" s="4733"/>
      <c r="G658" s="4732"/>
    </row>
    <row r="659" spans="5:7">
      <c r="E659" s="4732"/>
      <c r="F659" s="4733"/>
      <c r="G659" s="4732"/>
    </row>
    <row r="660" spans="5:7">
      <c r="E660" s="4732"/>
      <c r="F660" s="4733"/>
      <c r="G660" s="4732"/>
    </row>
    <row r="661" spans="5:7">
      <c r="E661" s="4732"/>
      <c r="F661" s="4733"/>
      <c r="G661" s="4732"/>
    </row>
    <row r="662" spans="5:7">
      <c r="E662" s="4732"/>
      <c r="F662" s="4733"/>
      <c r="G662" s="4732"/>
    </row>
    <row r="663" spans="5:7">
      <c r="E663" s="4732"/>
      <c r="F663" s="4733"/>
      <c r="G663" s="4732"/>
    </row>
    <row r="664" spans="5:7">
      <c r="E664" s="4732"/>
      <c r="F664" s="4733"/>
      <c r="G664" s="4732"/>
    </row>
    <row r="665" spans="5:7">
      <c r="E665" s="4732"/>
      <c r="F665" s="4733"/>
      <c r="G665" s="4732"/>
    </row>
    <row r="666" spans="5:7">
      <c r="E666" s="4732"/>
      <c r="F666" s="4733"/>
      <c r="G666" s="4732"/>
    </row>
    <row r="667" spans="5:7">
      <c r="E667" s="4732"/>
      <c r="F667" s="4733"/>
      <c r="G667" s="4732"/>
    </row>
    <row r="668" spans="5:7">
      <c r="E668" s="4732"/>
      <c r="F668" s="4733"/>
      <c r="G668" s="4732"/>
    </row>
    <row r="669" spans="5:7">
      <c r="E669" s="4732"/>
      <c r="F669" s="4733"/>
      <c r="G669" s="4732"/>
    </row>
    <row r="670" spans="5:7">
      <c r="E670" s="4732"/>
      <c r="F670" s="4733"/>
      <c r="G670" s="4732"/>
    </row>
    <row r="671" spans="5:7">
      <c r="E671" s="4732"/>
      <c r="F671" s="4733"/>
      <c r="G671" s="4732"/>
    </row>
    <row r="672" spans="5:7">
      <c r="E672" s="4732"/>
      <c r="F672" s="4733"/>
      <c r="G672" s="4732"/>
    </row>
    <row r="673" spans="5:7">
      <c r="E673" s="4732"/>
      <c r="F673" s="4733"/>
      <c r="G673" s="4732"/>
    </row>
    <row r="674" spans="5:7">
      <c r="E674" s="4732"/>
      <c r="F674" s="4733"/>
      <c r="G674" s="4732"/>
    </row>
    <row r="675" spans="5:7">
      <c r="E675" s="4732"/>
      <c r="F675" s="4733"/>
      <c r="G675" s="4732"/>
    </row>
    <row r="676" spans="5:7">
      <c r="E676" s="4732"/>
      <c r="F676" s="4733"/>
      <c r="G676" s="4732"/>
    </row>
    <row r="677" spans="5:7">
      <c r="E677" s="4732"/>
      <c r="F677" s="4733"/>
      <c r="G677" s="4732"/>
    </row>
    <row r="678" spans="5:7">
      <c r="E678" s="4732"/>
      <c r="F678" s="4733"/>
      <c r="G678" s="4732"/>
    </row>
    <row r="679" spans="5:7">
      <c r="E679" s="4732"/>
      <c r="F679" s="4733"/>
      <c r="G679" s="4732"/>
    </row>
    <row r="680" spans="5:7">
      <c r="E680" s="4732"/>
      <c r="F680" s="4733"/>
      <c r="G680" s="4732"/>
    </row>
    <row r="681" spans="5:7">
      <c r="E681" s="4732"/>
      <c r="F681" s="4733"/>
      <c r="G681" s="4732"/>
    </row>
    <row r="682" spans="5:7">
      <c r="E682" s="4732"/>
      <c r="F682" s="4733"/>
      <c r="G682" s="4732"/>
    </row>
    <row r="683" spans="5:7">
      <c r="E683" s="4732"/>
      <c r="F683" s="4733"/>
      <c r="G683" s="4732"/>
    </row>
    <row r="684" spans="5:7">
      <c r="E684" s="4732"/>
      <c r="F684" s="4733"/>
      <c r="G684" s="4732"/>
    </row>
    <row r="685" spans="5:7">
      <c r="E685" s="4732"/>
      <c r="F685" s="4733"/>
      <c r="G685" s="4732"/>
    </row>
    <row r="686" spans="5:7">
      <c r="E686" s="4732"/>
      <c r="F686" s="4733"/>
      <c r="G686" s="4732"/>
    </row>
    <row r="687" spans="5:7">
      <c r="E687" s="4732"/>
      <c r="F687" s="4733"/>
      <c r="G687" s="4732"/>
    </row>
    <row r="688" spans="5:7">
      <c r="E688" s="4732"/>
      <c r="F688" s="4733"/>
      <c r="G688" s="4732"/>
    </row>
    <row r="689" spans="5:7">
      <c r="E689" s="4732"/>
      <c r="F689" s="4733"/>
      <c r="G689" s="4732"/>
    </row>
    <row r="690" spans="5:7">
      <c r="E690" s="4732"/>
      <c r="F690" s="4733"/>
      <c r="G690" s="4732"/>
    </row>
    <row r="691" spans="5:7">
      <c r="E691" s="4732"/>
      <c r="F691" s="4733"/>
      <c r="G691" s="4732"/>
    </row>
    <row r="692" spans="5:7">
      <c r="E692" s="4732"/>
      <c r="F692" s="4733"/>
      <c r="G692" s="4732"/>
    </row>
    <row r="693" spans="5:7">
      <c r="E693" s="4732"/>
      <c r="F693" s="4733"/>
      <c r="G693" s="4732"/>
    </row>
    <row r="694" spans="5:7">
      <c r="E694" s="4732"/>
      <c r="F694" s="4733"/>
      <c r="G694" s="4732"/>
    </row>
    <row r="695" spans="5:7">
      <c r="E695" s="4732"/>
      <c r="F695" s="4733"/>
      <c r="G695" s="4732"/>
    </row>
    <row r="696" spans="5:7">
      <c r="E696" s="4732"/>
      <c r="F696" s="4733"/>
      <c r="G696" s="4732"/>
    </row>
    <row r="697" spans="5:7">
      <c r="E697" s="4732"/>
      <c r="F697" s="4733"/>
      <c r="G697" s="4732"/>
    </row>
    <row r="698" spans="5:7">
      <c r="E698" s="4732"/>
      <c r="F698" s="4733"/>
      <c r="G698" s="4732"/>
    </row>
    <row r="699" spans="5:7">
      <c r="E699" s="4732"/>
      <c r="F699" s="4733"/>
      <c r="G699" s="4732"/>
    </row>
    <row r="700" spans="5:7">
      <c r="E700" s="4732"/>
      <c r="F700" s="4733"/>
      <c r="G700" s="4732"/>
    </row>
    <row r="701" spans="5:7">
      <c r="E701" s="4732"/>
      <c r="F701" s="4733"/>
      <c r="G701" s="4732"/>
    </row>
    <row r="702" spans="5:7">
      <c r="E702" s="4732"/>
      <c r="F702" s="4733"/>
      <c r="G702" s="4732"/>
    </row>
    <row r="703" spans="5:7">
      <c r="E703" s="4732"/>
      <c r="F703" s="4733"/>
      <c r="G703" s="4732"/>
    </row>
    <row r="704" spans="5:7">
      <c r="E704" s="4732"/>
      <c r="F704" s="4733"/>
      <c r="G704" s="4732"/>
    </row>
    <row r="705" spans="5:7">
      <c r="E705" s="4732"/>
      <c r="F705" s="4733"/>
      <c r="G705" s="4732"/>
    </row>
    <row r="706" spans="5:7">
      <c r="E706" s="4732"/>
      <c r="F706" s="4733"/>
      <c r="G706" s="4732"/>
    </row>
    <row r="707" spans="5:7">
      <c r="E707" s="4732"/>
      <c r="F707" s="4733"/>
      <c r="G707" s="4732"/>
    </row>
    <row r="708" spans="5:7">
      <c r="E708" s="4732"/>
      <c r="F708" s="4733"/>
      <c r="G708" s="4732"/>
    </row>
    <row r="709" spans="5:7">
      <c r="E709" s="4732"/>
      <c r="F709" s="4733"/>
      <c r="G709" s="4732"/>
    </row>
    <row r="710" spans="5:7">
      <c r="E710" s="4732"/>
      <c r="F710" s="4733"/>
      <c r="G710" s="4732"/>
    </row>
    <row r="711" spans="5:7">
      <c r="E711" s="4732"/>
      <c r="F711" s="4733"/>
      <c r="G711" s="4732"/>
    </row>
    <row r="712" spans="5:7">
      <c r="E712" s="4732"/>
      <c r="F712" s="4733"/>
      <c r="G712" s="4732"/>
    </row>
    <row r="713" spans="5:7">
      <c r="E713" s="4732"/>
      <c r="F713" s="4733"/>
      <c r="G713" s="4732"/>
    </row>
    <row r="714" spans="5:7">
      <c r="E714" s="4732"/>
      <c r="F714" s="4733"/>
      <c r="G714" s="4732"/>
    </row>
    <row r="715" spans="5:7">
      <c r="E715" s="4732"/>
      <c r="F715" s="4733"/>
      <c r="G715" s="4732"/>
    </row>
    <row r="716" spans="5:7">
      <c r="E716" s="4732"/>
      <c r="F716" s="4733"/>
      <c r="G716" s="4732"/>
    </row>
    <row r="717" spans="5:7">
      <c r="E717" s="4732"/>
      <c r="F717" s="4733"/>
      <c r="G717" s="4732"/>
    </row>
    <row r="718" spans="5:7">
      <c r="E718" s="4732"/>
      <c r="F718" s="4733"/>
      <c r="G718" s="4732"/>
    </row>
    <row r="719" spans="5:7">
      <c r="E719" s="4732"/>
      <c r="F719" s="4733"/>
      <c r="G719" s="4732"/>
    </row>
    <row r="720" spans="5:7">
      <c r="E720" s="4732"/>
      <c r="F720" s="4733"/>
      <c r="G720" s="4732"/>
    </row>
    <row r="721" spans="5:7">
      <c r="E721" s="4732"/>
      <c r="F721" s="4733"/>
      <c r="G721" s="4732"/>
    </row>
    <row r="722" spans="5:7">
      <c r="E722" s="4732"/>
      <c r="F722" s="4733"/>
      <c r="G722" s="4732"/>
    </row>
    <row r="723" spans="5:7">
      <c r="E723" s="4732"/>
      <c r="F723" s="4733"/>
      <c r="G723" s="4732"/>
    </row>
    <row r="724" spans="5:7">
      <c r="E724" s="4732"/>
      <c r="F724" s="4733"/>
      <c r="G724" s="4732"/>
    </row>
    <row r="725" spans="5:7">
      <c r="E725" s="4732"/>
      <c r="F725" s="4733"/>
      <c r="G725" s="4732"/>
    </row>
    <row r="726" spans="5:7">
      <c r="E726" s="4732"/>
      <c r="F726" s="4733"/>
      <c r="G726" s="4732"/>
    </row>
    <row r="727" spans="5:7">
      <c r="E727" s="4732"/>
      <c r="F727" s="4733"/>
      <c r="G727" s="4732"/>
    </row>
    <row r="728" spans="5:7">
      <c r="E728" s="4732"/>
      <c r="F728" s="4733"/>
      <c r="G728" s="4732"/>
    </row>
    <row r="729" spans="5:7">
      <c r="E729" s="4732"/>
      <c r="F729" s="4733"/>
      <c r="G729" s="4732"/>
    </row>
    <row r="730" spans="5:7">
      <c r="E730" s="4732"/>
      <c r="F730" s="4733"/>
      <c r="G730" s="4732"/>
    </row>
    <row r="731" spans="5:7">
      <c r="E731" s="4732"/>
      <c r="F731" s="4733"/>
      <c r="G731" s="4732"/>
    </row>
    <row r="732" spans="5:7">
      <c r="E732" s="4732"/>
      <c r="F732" s="4733"/>
      <c r="G732" s="4732"/>
    </row>
    <row r="733" spans="5:7">
      <c r="E733" s="4732"/>
      <c r="F733" s="4733"/>
      <c r="G733" s="4732"/>
    </row>
    <row r="734" spans="5:7">
      <c r="E734" s="4732"/>
      <c r="F734" s="4733"/>
      <c r="G734" s="4732"/>
    </row>
    <row r="735" spans="5:7">
      <c r="E735" s="4732"/>
      <c r="F735" s="4733"/>
      <c r="G735" s="4732"/>
    </row>
    <row r="736" spans="5:7">
      <c r="E736" s="4732"/>
      <c r="F736" s="4733"/>
      <c r="G736" s="4732"/>
    </row>
    <row r="737" spans="5:7">
      <c r="E737" s="4732"/>
      <c r="F737" s="4733"/>
      <c r="G737" s="4732"/>
    </row>
    <row r="738" spans="5:7">
      <c r="E738" s="4732"/>
      <c r="F738" s="4733"/>
      <c r="G738" s="4732"/>
    </row>
    <row r="739" spans="5:7">
      <c r="E739" s="4732"/>
      <c r="F739" s="4733"/>
      <c r="G739" s="4732"/>
    </row>
    <row r="740" spans="5:7">
      <c r="E740" s="4732"/>
      <c r="F740" s="4733"/>
      <c r="G740" s="4732"/>
    </row>
    <row r="741" spans="5:7">
      <c r="E741" s="4732"/>
      <c r="F741" s="4733"/>
      <c r="G741" s="4732"/>
    </row>
    <row r="742" spans="5:7">
      <c r="E742" s="4732"/>
      <c r="F742" s="4733"/>
      <c r="G742" s="4732"/>
    </row>
    <row r="743" spans="5:7">
      <c r="E743" s="4732"/>
      <c r="F743" s="4733"/>
      <c r="G743" s="4732"/>
    </row>
    <row r="744" spans="5:7">
      <c r="E744" s="4732"/>
      <c r="F744" s="4733"/>
      <c r="G744" s="4732"/>
    </row>
    <row r="745" spans="5:7">
      <c r="E745" s="4732"/>
      <c r="F745" s="4733"/>
      <c r="G745" s="4732"/>
    </row>
    <row r="746" spans="5:7">
      <c r="E746" s="4732"/>
      <c r="F746" s="4733"/>
      <c r="G746" s="4732"/>
    </row>
    <row r="747" spans="5:7">
      <c r="E747" s="4732"/>
      <c r="F747" s="4733"/>
      <c r="G747" s="4732"/>
    </row>
    <row r="748" spans="5:7">
      <c r="E748" s="4732"/>
      <c r="F748" s="4733"/>
      <c r="G748" s="4732"/>
    </row>
    <row r="749" spans="5:7">
      <c r="E749" s="4732"/>
      <c r="F749" s="4733"/>
      <c r="G749" s="4732"/>
    </row>
    <row r="750" spans="5:7">
      <c r="E750" s="4732"/>
      <c r="F750" s="4733"/>
      <c r="G750" s="4732"/>
    </row>
    <row r="751" spans="5:7">
      <c r="E751" s="4732"/>
      <c r="F751" s="4733"/>
      <c r="G751" s="4732"/>
    </row>
    <row r="752" spans="5:7">
      <c r="E752" s="4732"/>
      <c r="F752" s="4733"/>
      <c r="G752" s="4732"/>
    </row>
    <row r="753" spans="5:7">
      <c r="E753" s="4732"/>
      <c r="F753" s="4733"/>
      <c r="G753" s="4732"/>
    </row>
    <row r="754" spans="5:7">
      <c r="E754" s="4732"/>
      <c r="F754" s="4733"/>
      <c r="G754" s="4732"/>
    </row>
    <row r="755" spans="5:7">
      <c r="E755" s="4732"/>
      <c r="F755" s="4733"/>
      <c r="G755" s="4732"/>
    </row>
    <row r="756" spans="5:7">
      <c r="E756" s="4732"/>
      <c r="F756" s="4733"/>
      <c r="G756" s="4732"/>
    </row>
    <row r="757" spans="5:7">
      <c r="E757" s="4732"/>
      <c r="F757" s="4733"/>
      <c r="G757" s="4732"/>
    </row>
    <row r="758" spans="5:7">
      <c r="E758" s="4732"/>
      <c r="F758" s="4733"/>
      <c r="G758" s="4732"/>
    </row>
    <row r="759" spans="5:7">
      <c r="E759" s="4732"/>
      <c r="F759" s="4733"/>
      <c r="G759" s="4732"/>
    </row>
    <row r="760" spans="5:7">
      <c r="E760" s="4732"/>
      <c r="F760" s="4733"/>
      <c r="G760" s="4732"/>
    </row>
    <row r="761" spans="5:7">
      <c r="E761" s="4732"/>
      <c r="F761" s="4733"/>
      <c r="G761" s="4732"/>
    </row>
    <row r="762" spans="5:7">
      <c r="E762" s="4732"/>
      <c r="F762" s="4733"/>
      <c r="G762" s="4732"/>
    </row>
    <row r="763" spans="5:7">
      <c r="E763" s="4732"/>
      <c r="F763" s="4733"/>
      <c r="G763" s="4732"/>
    </row>
    <row r="764" spans="5:7">
      <c r="E764" s="4732"/>
      <c r="F764" s="4733"/>
      <c r="G764" s="4732"/>
    </row>
    <row r="765" spans="5:7">
      <c r="E765" s="4732"/>
      <c r="F765" s="4733"/>
      <c r="G765" s="4732"/>
    </row>
    <row r="766" spans="5:7">
      <c r="E766" s="4732"/>
      <c r="F766" s="4733"/>
      <c r="G766" s="4732"/>
    </row>
    <row r="767" spans="5:7">
      <c r="E767" s="4732"/>
      <c r="F767" s="4733"/>
      <c r="G767" s="4732"/>
    </row>
    <row r="768" spans="5:7">
      <c r="E768" s="4732"/>
      <c r="F768" s="4733"/>
      <c r="G768" s="4732"/>
    </row>
    <row r="769" spans="5:7">
      <c r="E769" s="4732"/>
      <c r="F769" s="4733"/>
      <c r="G769" s="4732"/>
    </row>
    <row r="770" spans="5:7">
      <c r="E770" s="4732"/>
      <c r="F770" s="4733"/>
      <c r="G770" s="4732"/>
    </row>
    <row r="771" spans="5:7">
      <c r="E771" s="4732"/>
      <c r="F771" s="4733"/>
      <c r="G771" s="4732"/>
    </row>
    <row r="772" spans="5:7">
      <c r="E772" s="4732"/>
      <c r="F772" s="4733"/>
      <c r="G772" s="4732"/>
    </row>
    <row r="773" spans="5:7">
      <c r="E773" s="4732"/>
      <c r="F773" s="4733"/>
      <c r="G773" s="4732"/>
    </row>
    <row r="774" spans="5:7">
      <c r="E774" s="4732"/>
      <c r="F774" s="4733"/>
      <c r="G774" s="4732"/>
    </row>
    <row r="775" spans="5:7">
      <c r="E775" s="4732"/>
      <c r="F775" s="4733"/>
      <c r="G775" s="4732"/>
    </row>
    <row r="776" spans="5:7">
      <c r="E776" s="4732"/>
      <c r="F776" s="4733"/>
      <c r="G776" s="4732"/>
    </row>
    <row r="777" spans="5:7">
      <c r="E777" s="4732"/>
      <c r="F777" s="4733"/>
      <c r="G777" s="4732"/>
    </row>
    <row r="778" spans="5:7">
      <c r="E778" s="4732"/>
      <c r="F778" s="4733"/>
      <c r="G778" s="4732"/>
    </row>
    <row r="779" spans="5:7">
      <c r="E779" s="4732"/>
      <c r="F779" s="4733"/>
      <c r="G779" s="4732"/>
    </row>
    <row r="780" spans="5:7">
      <c r="E780" s="4732"/>
      <c r="F780" s="4733"/>
      <c r="G780" s="4732"/>
    </row>
    <row r="781" spans="5:7">
      <c r="E781" s="4732"/>
      <c r="F781" s="4733"/>
      <c r="G781" s="4732"/>
    </row>
    <row r="782" spans="5:7">
      <c r="E782" s="4732"/>
      <c r="F782" s="4733"/>
      <c r="G782" s="4732"/>
    </row>
    <row r="783" spans="5:7">
      <c r="E783" s="4732"/>
      <c r="F783" s="4733"/>
      <c r="G783" s="4732"/>
    </row>
    <row r="784" spans="5:7">
      <c r="E784" s="4732"/>
      <c r="F784" s="4733"/>
      <c r="G784" s="4732"/>
    </row>
    <row r="785" spans="5:7">
      <c r="E785" s="4732"/>
      <c r="F785" s="4733"/>
      <c r="G785" s="4732"/>
    </row>
    <row r="786" spans="5:7">
      <c r="E786" s="4732"/>
      <c r="F786" s="4733"/>
      <c r="G786" s="4732"/>
    </row>
    <row r="787" spans="5:7">
      <c r="E787" s="4732"/>
      <c r="F787" s="4733"/>
      <c r="G787" s="4732"/>
    </row>
    <row r="788" spans="5:7">
      <c r="E788" s="4732"/>
      <c r="F788" s="4733"/>
      <c r="G788" s="4732"/>
    </row>
    <row r="789" spans="5:7">
      <c r="E789" s="4732"/>
      <c r="F789" s="4733"/>
      <c r="G789" s="4732"/>
    </row>
    <row r="790" spans="5:7">
      <c r="E790" s="4732"/>
      <c r="F790" s="4733"/>
      <c r="G790" s="4732"/>
    </row>
    <row r="791" spans="5:7">
      <c r="E791" s="4732"/>
      <c r="F791" s="4733"/>
      <c r="G791" s="4732"/>
    </row>
    <row r="792" spans="5:7">
      <c r="E792" s="4732"/>
      <c r="F792" s="4733"/>
      <c r="G792" s="4732"/>
    </row>
    <row r="793" spans="5:7">
      <c r="E793" s="4732"/>
      <c r="F793" s="4733"/>
      <c r="G793" s="4732"/>
    </row>
    <row r="794" spans="5:7">
      <c r="E794" s="4732"/>
      <c r="F794" s="4733"/>
      <c r="G794" s="4732"/>
    </row>
    <row r="795" spans="5:7">
      <c r="E795" s="4732"/>
      <c r="F795" s="4733"/>
      <c r="G795" s="4732"/>
    </row>
    <row r="796" spans="5:7">
      <c r="E796" s="4732"/>
      <c r="F796" s="4733"/>
      <c r="G796" s="4732"/>
    </row>
    <row r="797" spans="5:7">
      <c r="E797" s="4732"/>
      <c r="F797" s="4733"/>
      <c r="G797" s="4732"/>
    </row>
    <row r="798" spans="5:7">
      <c r="E798" s="4732"/>
      <c r="F798" s="4733"/>
      <c r="G798" s="4732"/>
    </row>
    <row r="799" spans="5:7">
      <c r="E799" s="4732"/>
      <c r="F799" s="4733"/>
      <c r="G799" s="4732"/>
    </row>
    <row r="800" spans="5:7">
      <c r="E800" s="4732"/>
      <c r="F800" s="4733"/>
      <c r="G800" s="4732"/>
    </row>
    <row r="801" spans="5:7">
      <c r="E801" s="4732"/>
      <c r="F801" s="4733"/>
      <c r="G801" s="4732"/>
    </row>
    <row r="802" spans="5:7">
      <c r="E802" s="4732"/>
      <c r="F802" s="4733"/>
      <c r="G802" s="4732"/>
    </row>
    <row r="803" spans="5:7">
      <c r="E803" s="4732"/>
      <c r="F803" s="4733"/>
      <c r="G803" s="4732"/>
    </row>
    <row r="804" spans="5:7">
      <c r="E804" s="4732"/>
      <c r="F804" s="4733"/>
      <c r="G804" s="4732"/>
    </row>
    <row r="805" spans="5:7">
      <c r="E805" s="4732"/>
      <c r="F805" s="4733"/>
      <c r="G805" s="4732"/>
    </row>
    <row r="806" spans="5:7">
      <c r="E806" s="4732"/>
      <c r="F806" s="4733"/>
      <c r="G806" s="4732"/>
    </row>
    <row r="807" spans="5:7">
      <c r="E807" s="4732"/>
      <c r="F807" s="4733"/>
      <c r="G807" s="4732"/>
    </row>
    <row r="808" spans="5:7">
      <c r="E808" s="4732"/>
      <c r="F808" s="4733"/>
      <c r="G808" s="4732"/>
    </row>
    <row r="809" spans="5:7">
      <c r="E809" s="4732"/>
      <c r="F809" s="4733"/>
      <c r="G809" s="4732"/>
    </row>
    <row r="810" spans="5:7">
      <c r="E810" s="4732"/>
      <c r="F810" s="4733"/>
      <c r="G810" s="4732"/>
    </row>
    <row r="811" spans="5:7">
      <c r="E811" s="4732"/>
      <c r="F811" s="4733"/>
      <c r="G811" s="4732"/>
    </row>
    <row r="812" spans="5:7">
      <c r="E812" s="4732"/>
      <c r="F812" s="4733"/>
      <c r="G812" s="4732"/>
    </row>
    <row r="813" spans="5:7">
      <c r="E813" s="4732"/>
      <c r="F813" s="4733"/>
      <c r="G813" s="4732"/>
    </row>
    <row r="814" spans="5:7">
      <c r="E814" s="4732"/>
      <c r="F814" s="4733"/>
      <c r="G814" s="4732"/>
    </row>
    <row r="815" spans="5:7">
      <c r="E815" s="4732"/>
      <c r="F815" s="4733"/>
      <c r="G815" s="4732"/>
    </row>
    <row r="816" spans="5:7">
      <c r="E816" s="4732"/>
      <c r="F816" s="4733"/>
      <c r="G816" s="4732"/>
    </row>
    <row r="817" spans="5:7">
      <c r="E817" s="4732"/>
      <c r="F817" s="4733"/>
      <c r="G817" s="4732"/>
    </row>
    <row r="818" spans="5:7">
      <c r="E818" s="4732"/>
      <c r="F818" s="4733"/>
      <c r="G818" s="4732"/>
    </row>
    <row r="819" spans="5:7">
      <c r="E819" s="4732"/>
      <c r="F819" s="4733"/>
      <c r="G819" s="4732"/>
    </row>
    <row r="820" spans="5:7">
      <c r="E820" s="4732"/>
      <c r="F820" s="4733"/>
      <c r="G820" s="4732"/>
    </row>
    <row r="821" spans="5:7">
      <c r="E821" s="4732"/>
      <c r="F821" s="4733"/>
      <c r="G821" s="4732"/>
    </row>
    <row r="822" spans="5:7">
      <c r="E822" s="4732"/>
      <c r="F822" s="4733"/>
      <c r="G822" s="4732"/>
    </row>
    <row r="823" spans="5:7">
      <c r="E823" s="4732"/>
      <c r="F823" s="4733"/>
      <c r="G823" s="4732"/>
    </row>
    <row r="824" spans="5:7">
      <c r="E824" s="4732"/>
      <c r="F824" s="4733"/>
      <c r="G824" s="4732"/>
    </row>
    <row r="825" spans="5:7">
      <c r="E825" s="4732"/>
      <c r="F825" s="4733"/>
      <c r="G825" s="4732"/>
    </row>
    <row r="826" spans="5:7">
      <c r="E826" s="4732"/>
      <c r="F826" s="4733"/>
      <c r="G826" s="4732"/>
    </row>
    <row r="827" spans="5:7">
      <c r="E827" s="4732"/>
      <c r="F827" s="4733"/>
      <c r="G827" s="4732"/>
    </row>
    <row r="828" spans="5:7">
      <c r="E828" s="4732"/>
      <c r="F828" s="4733"/>
      <c r="G828" s="4732"/>
    </row>
    <row r="829" spans="5:7">
      <c r="E829" s="4732"/>
      <c r="F829" s="4733"/>
      <c r="G829" s="4732"/>
    </row>
    <row r="830" spans="5:7">
      <c r="E830" s="4732"/>
      <c r="F830" s="4733"/>
      <c r="G830" s="4732"/>
    </row>
    <row r="831" spans="5:7">
      <c r="E831" s="4732"/>
      <c r="F831" s="4733"/>
      <c r="G831" s="4732"/>
    </row>
    <row r="832" spans="5:7">
      <c r="E832" s="4732"/>
      <c r="F832" s="4733"/>
      <c r="G832" s="4732"/>
    </row>
    <row r="833" spans="5:7">
      <c r="E833" s="4732"/>
      <c r="F833" s="4733"/>
      <c r="G833" s="4732"/>
    </row>
    <row r="834" spans="5:7">
      <c r="E834" s="4732"/>
      <c r="F834" s="4733"/>
      <c r="G834" s="4732"/>
    </row>
    <row r="835" spans="5:7">
      <c r="E835" s="4732"/>
      <c r="F835" s="4733"/>
      <c r="G835" s="4732"/>
    </row>
    <row r="836" spans="5:7">
      <c r="E836" s="4732"/>
      <c r="F836" s="4733"/>
      <c r="G836" s="4732"/>
    </row>
    <row r="837" spans="5:7">
      <c r="E837" s="4732"/>
      <c r="F837" s="4733"/>
      <c r="G837" s="4732"/>
    </row>
    <row r="838" spans="5:7">
      <c r="E838" s="4732"/>
      <c r="F838" s="4733"/>
      <c r="G838" s="4732"/>
    </row>
    <row r="839" spans="5:7">
      <c r="E839" s="4732"/>
      <c r="F839" s="4733"/>
      <c r="G839" s="4732"/>
    </row>
    <row r="840" spans="5:7">
      <c r="E840" s="4732"/>
      <c r="F840" s="4733"/>
      <c r="G840" s="4732"/>
    </row>
    <row r="841" spans="5:7">
      <c r="E841" s="4732"/>
      <c r="F841" s="4733"/>
      <c r="G841" s="4732"/>
    </row>
    <row r="842" spans="5:7">
      <c r="E842" s="4732"/>
      <c r="F842" s="4733"/>
      <c r="G842" s="4732"/>
    </row>
    <row r="843" spans="5:7">
      <c r="E843" s="4732"/>
      <c r="F843" s="4733"/>
      <c r="G843" s="4732"/>
    </row>
    <row r="844" spans="5:7">
      <c r="E844" s="4732"/>
      <c r="F844" s="4733"/>
      <c r="G844" s="4732"/>
    </row>
    <row r="845" spans="5:7">
      <c r="E845" s="4732"/>
      <c r="F845" s="4733"/>
      <c r="G845" s="4732"/>
    </row>
    <row r="846" spans="5:7">
      <c r="E846" s="4732"/>
      <c r="F846" s="4733"/>
      <c r="G846" s="4732"/>
    </row>
    <row r="847" spans="5:7">
      <c r="E847" s="4732"/>
      <c r="F847" s="4733"/>
      <c r="G847" s="4732"/>
    </row>
    <row r="848" spans="5:7">
      <c r="E848" s="4732"/>
      <c r="F848" s="4733"/>
      <c r="G848" s="4732"/>
    </row>
    <row r="849" spans="5:7">
      <c r="E849" s="4732"/>
      <c r="F849" s="4733"/>
      <c r="G849" s="4732"/>
    </row>
    <row r="850" spans="5:7">
      <c r="E850" s="4732"/>
      <c r="F850" s="4733"/>
      <c r="G850" s="4732"/>
    </row>
    <row r="851" spans="5:7">
      <c r="E851" s="4732"/>
      <c r="F851" s="4733"/>
      <c r="G851" s="4732"/>
    </row>
    <row r="852" spans="5:7">
      <c r="E852" s="4732"/>
      <c r="F852" s="4733"/>
      <c r="G852" s="4732"/>
    </row>
    <row r="853" spans="5:7">
      <c r="E853" s="4732"/>
      <c r="F853" s="4733"/>
      <c r="G853" s="4732"/>
    </row>
    <row r="854" spans="5:7">
      <c r="E854" s="4732"/>
      <c r="F854" s="4733"/>
      <c r="G854" s="4732"/>
    </row>
    <row r="855" spans="5:7">
      <c r="E855" s="4732"/>
      <c r="F855" s="4733"/>
      <c r="G855" s="4732"/>
    </row>
    <row r="856" spans="5:7">
      <c r="E856" s="4732"/>
      <c r="F856" s="4733"/>
      <c r="G856" s="4732"/>
    </row>
    <row r="857" spans="5:7">
      <c r="E857" s="4732"/>
      <c r="F857" s="4733"/>
      <c r="G857" s="4732"/>
    </row>
    <row r="858" spans="5:7">
      <c r="E858" s="4732"/>
      <c r="F858" s="4733"/>
      <c r="G858" s="4732"/>
    </row>
    <row r="859" spans="5:7">
      <c r="E859" s="4732"/>
      <c r="F859" s="4733"/>
      <c r="G859" s="4732"/>
    </row>
    <row r="860" spans="5:7">
      <c r="E860" s="4732"/>
      <c r="F860" s="4733"/>
      <c r="G860" s="4732"/>
    </row>
    <row r="861" spans="5:7">
      <c r="E861" s="4732"/>
      <c r="F861" s="4733"/>
      <c r="G861" s="4732"/>
    </row>
    <row r="862" spans="5:7">
      <c r="E862" s="4732"/>
      <c r="F862" s="4733"/>
      <c r="G862" s="4732"/>
    </row>
    <row r="863" spans="5:7">
      <c r="E863" s="4732"/>
      <c r="F863" s="4733"/>
      <c r="G863" s="4732"/>
    </row>
    <row r="864" spans="5:7">
      <c r="E864" s="4732"/>
      <c r="F864" s="4733"/>
      <c r="G864" s="4732"/>
    </row>
    <row r="865" spans="5:7">
      <c r="E865" s="4732"/>
      <c r="F865" s="4733"/>
      <c r="G865" s="4732"/>
    </row>
    <row r="866" spans="5:7">
      <c r="E866" s="4732"/>
      <c r="F866" s="4733"/>
      <c r="G866" s="4732"/>
    </row>
    <row r="867" spans="5:7">
      <c r="E867" s="4732"/>
      <c r="F867" s="4733"/>
      <c r="G867" s="4732"/>
    </row>
    <row r="868" spans="5:7">
      <c r="E868" s="4732"/>
      <c r="F868" s="4733"/>
      <c r="G868" s="4732"/>
    </row>
    <row r="869" spans="5:7">
      <c r="E869" s="4732"/>
      <c r="F869" s="4733"/>
      <c r="G869" s="4732"/>
    </row>
    <row r="870" spans="5:7">
      <c r="E870" s="4732"/>
      <c r="F870" s="4733"/>
      <c r="G870" s="4732"/>
    </row>
    <row r="871" spans="5:7">
      <c r="E871" s="4732"/>
      <c r="F871" s="4733"/>
      <c r="G871" s="4732"/>
    </row>
    <row r="872" spans="5:7">
      <c r="E872" s="4732"/>
      <c r="F872" s="4733"/>
      <c r="G872" s="4732"/>
    </row>
    <row r="873" spans="5:7">
      <c r="E873" s="4732"/>
      <c r="F873" s="4733"/>
      <c r="G873" s="4732"/>
    </row>
    <row r="874" spans="5:7">
      <c r="E874" s="4732"/>
      <c r="F874" s="4733"/>
      <c r="G874" s="4732"/>
    </row>
    <row r="875" spans="5:7">
      <c r="E875" s="4732"/>
      <c r="F875" s="4733"/>
      <c r="G875" s="4732"/>
    </row>
    <row r="876" spans="5:7">
      <c r="E876" s="4732"/>
      <c r="F876" s="4733"/>
      <c r="G876" s="4732"/>
    </row>
    <row r="877" spans="5:7">
      <c r="E877" s="4732"/>
      <c r="F877" s="4733"/>
      <c r="G877" s="4732"/>
    </row>
    <row r="878" spans="5:7">
      <c r="E878" s="4732"/>
      <c r="F878" s="4733"/>
      <c r="G878" s="4732"/>
    </row>
    <row r="879" spans="5:7">
      <c r="E879" s="4732"/>
      <c r="F879" s="4733"/>
      <c r="G879" s="4732"/>
    </row>
    <row r="880" spans="5:7">
      <c r="E880" s="4732"/>
      <c r="F880" s="4733"/>
      <c r="G880" s="4732"/>
    </row>
    <row r="881" spans="5:7">
      <c r="E881" s="4732"/>
      <c r="F881" s="4733"/>
      <c r="G881" s="4732"/>
    </row>
    <row r="882" spans="5:7">
      <c r="E882" s="4732"/>
      <c r="F882" s="4733"/>
      <c r="G882" s="4732"/>
    </row>
    <row r="883" spans="5:7">
      <c r="E883" s="4732"/>
      <c r="F883" s="4733"/>
      <c r="G883" s="4732"/>
    </row>
    <row r="884" spans="5:7">
      <c r="E884" s="4732"/>
      <c r="F884" s="4733"/>
      <c r="G884" s="4732"/>
    </row>
    <row r="885" spans="5:7">
      <c r="E885" s="4732"/>
      <c r="F885" s="4733"/>
      <c r="G885" s="4732"/>
    </row>
    <row r="886" spans="5:7">
      <c r="E886" s="4732"/>
      <c r="F886" s="4733"/>
      <c r="G886" s="4732"/>
    </row>
    <row r="887" spans="5:7">
      <c r="E887" s="4732"/>
      <c r="F887" s="4733"/>
      <c r="G887" s="4732"/>
    </row>
    <row r="888" spans="5:7">
      <c r="E888" s="4732"/>
      <c r="F888" s="4733"/>
      <c r="G888" s="4732"/>
    </row>
    <row r="889" spans="5:7">
      <c r="E889" s="4732"/>
      <c r="F889" s="4733"/>
      <c r="G889" s="4732"/>
    </row>
    <row r="890" spans="5:7">
      <c r="E890" s="4732"/>
      <c r="F890" s="4733"/>
      <c r="G890" s="4732"/>
    </row>
    <row r="891" spans="5:7">
      <c r="E891" s="4732"/>
      <c r="F891" s="4733"/>
      <c r="G891" s="4732"/>
    </row>
    <row r="892" spans="5:7">
      <c r="E892" s="4732"/>
      <c r="F892" s="4733"/>
      <c r="G892" s="4732"/>
    </row>
    <row r="893" spans="5:7">
      <c r="E893" s="4732"/>
      <c r="F893" s="4733"/>
      <c r="G893" s="4732"/>
    </row>
    <row r="894" spans="5:7">
      <c r="E894" s="4732"/>
      <c r="F894" s="4733"/>
      <c r="G894" s="4732"/>
    </row>
    <row r="895" spans="5:7">
      <c r="E895" s="4732"/>
      <c r="F895" s="4733"/>
      <c r="G895" s="4732"/>
    </row>
    <row r="896" spans="5:7">
      <c r="E896" s="4732"/>
      <c r="F896" s="4733"/>
      <c r="G896" s="4732"/>
    </row>
    <row r="897" spans="5:7">
      <c r="E897" s="4732"/>
      <c r="F897" s="4733"/>
      <c r="G897" s="4732"/>
    </row>
    <row r="898" spans="5:7">
      <c r="E898" s="4732"/>
      <c r="F898" s="4733"/>
      <c r="G898" s="4732"/>
    </row>
    <row r="899" spans="5:7">
      <c r="E899" s="4732"/>
      <c r="F899" s="4733"/>
      <c r="G899" s="4732"/>
    </row>
    <row r="900" spans="5:7">
      <c r="E900" s="4732"/>
      <c r="F900" s="4733"/>
      <c r="G900" s="4732"/>
    </row>
    <row r="901" spans="5:7">
      <c r="E901" s="4732"/>
      <c r="F901" s="4733"/>
      <c r="G901" s="4732"/>
    </row>
    <row r="902" spans="5:7">
      <c r="E902" s="4732"/>
      <c r="F902" s="4733"/>
      <c r="G902" s="4732"/>
    </row>
    <row r="903" spans="5:7">
      <c r="E903" s="4732"/>
      <c r="F903" s="4733"/>
      <c r="G903" s="4732"/>
    </row>
    <row r="904" spans="5:7">
      <c r="E904" s="4732"/>
      <c r="F904" s="4733"/>
      <c r="G904" s="4732"/>
    </row>
    <row r="905" spans="5:7">
      <c r="E905" s="4732"/>
      <c r="F905" s="4733"/>
      <c r="G905" s="4732"/>
    </row>
    <row r="906" spans="5:7">
      <c r="E906" s="4732"/>
      <c r="F906" s="4733"/>
      <c r="G906" s="4732"/>
    </row>
    <row r="907" spans="5:7">
      <c r="E907" s="4732"/>
      <c r="F907" s="4733"/>
      <c r="G907" s="4732"/>
    </row>
    <row r="908" spans="5:7">
      <c r="E908" s="4732"/>
      <c r="F908" s="4733"/>
      <c r="G908" s="4732"/>
    </row>
    <row r="909" spans="5:7">
      <c r="E909" s="4732"/>
      <c r="F909" s="4733"/>
      <c r="G909" s="4732"/>
    </row>
    <row r="910" spans="5:7">
      <c r="E910" s="4732"/>
      <c r="F910" s="4733"/>
      <c r="G910" s="4732"/>
    </row>
    <row r="911" spans="5:7">
      <c r="E911" s="4732"/>
      <c r="F911" s="4733"/>
      <c r="G911" s="4732"/>
    </row>
    <row r="912" spans="5:7">
      <c r="E912" s="4732"/>
      <c r="F912" s="4733"/>
      <c r="G912" s="4732"/>
    </row>
    <row r="913" spans="5:7">
      <c r="E913" s="4732"/>
      <c r="F913" s="4733"/>
      <c r="G913" s="4732"/>
    </row>
    <row r="914" spans="5:7">
      <c r="E914" s="4732"/>
      <c r="F914" s="4733"/>
      <c r="G914" s="4732"/>
    </row>
    <row r="915" spans="5:7">
      <c r="E915" s="4732"/>
      <c r="F915" s="4733"/>
      <c r="G915" s="4732"/>
    </row>
    <row r="916" spans="5:7">
      <c r="E916" s="4732"/>
      <c r="F916" s="4733"/>
      <c r="G916" s="4732"/>
    </row>
    <row r="917" spans="5:7">
      <c r="E917" s="4732"/>
      <c r="F917" s="4733"/>
      <c r="G917" s="4732"/>
    </row>
    <row r="918" spans="5:7">
      <c r="E918" s="4732"/>
      <c r="F918" s="4733"/>
      <c r="G918" s="4732"/>
    </row>
    <row r="919" spans="5:7">
      <c r="E919" s="4732"/>
      <c r="F919" s="4733"/>
      <c r="G919" s="4732"/>
    </row>
    <row r="920" spans="5:7">
      <c r="E920" s="4732"/>
      <c r="F920" s="4733"/>
      <c r="G920" s="4732"/>
    </row>
    <row r="921" spans="5:7">
      <c r="E921" s="4732"/>
      <c r="F921" s="4733"/>
      <c r="G921" s="4732"/>
    </row>
    <row r="922" spans="5:7">
      <c r="E922" s="4732"/>
      <c r="F922" s="4733"/>
      <c r="G922" s="4732"/>
    </row>
    <row r="923" spans="5:7">
      <c r="E923" s="4732"/>
      <c r="F923" s="4733"/>
      <c r="G923" s="4732"/>
    </row>
    <row r="924" spans="5:7">
      <c r="E924" s="4732"/>
      <c r="F924" s="4733"/>
      <c r="G924" s="4732"/>
    </row>
    <row r="925" spans="5:7">
      <c r="E925" s="4732"/>
      <c r="F925" s="4733"/>
      <c r="G925" s="4732"/>
    </row>
    <row r="926" spans="5:7">
      <c r="E926" s="4732"/>
      <c r="F926" s="4733"/>
      <c r="G926" s="4732"/>
    </row>
    <row r="927" spans="5:7">
      <c r="E927" s="4732"/>
      <c r="F927" s="4733"/>
      <c r="G927" s="4732"/>
    </row>
    <row r="928" spans="5:7">
      <c r="E928" s="4732"/>
      <c r="F928" s="4733"/>
      <c r="G928" s="4732"/>
    </row>
    <row r="929" spans="5:7">
      <c r="E929" s="4732"/>
      <c r="F929" s="4733"/>
      <c r="G929" s="4732"/>
    </row>
    <row r="930" spans="5:7">
      <c r="E930" s="4732"/>
      <c r="F930" s="4733"/>
      <c r="G930" s="4732"/>
    </row>
    <row r="931" spans="5:7">
      <c r="E931" s="4732"/>
      <c r="F931" s="4733"/>
      <c r="G931" s="4732"/>
    </row>
    <row r="932" spans="5:7">
      <c r="E932" s="4732"/>
      <c r="F932" s="4733"/>
      <c r="G932" s="4732"/>
    </row>
    <row r="933" spans="5:7">
      <c r="E933" s="4732"/>
      <c r="F933" s="4733"/>
      <c r="G933" s="4732"/>
    </row>
    <row r="934" spans="5:7">
      <c r="E934" s="4732"/>
      <c r="F934" s="4733"/>
      <c r="G934" s="4732"/>
    </row>
    <row r="935" spans="5:7">
      <c r="E935" s="4732"/>
      <c r="F935" s="4733"/>
      <c r="G935" s="4732"/>
    </row>
    <row r="936" spans="5:7">
      <c r="E936" s="4732"/>
      <c r="F936" s="4733"/>
      <c r="G936" s="4732"/>
    </row>
    <row r="937" spans="5:7">
      <c r="E937" s="4732"/>
      <c r="F937" s="4733"/>
      <c r="G937" s="4732"/>
    </row>
    <row r="938" spans="5:7">
      <c r="E938" s="4732"/>
      <c r="F938" s="4733"/>
      <c r="G938" s="4732"/>
    </row>
    <row r="939" spans="5:7">
      <c r="E939" s="4732"/>
      <c r="F939" s="4733"/>
      <c r="G939" s="4732"/>
    </row>
    <row r="940" spans="5:7">
      <c r="E940" s="4732"/>
      <c r="F940" s="4733"/>
      <c r="G940" s="4732"/>
    </row>
    <row r="941" spans="5:7">
      <c r="E941" s="4732"/>
      <c r="F941" s="4733"/>
      <c r="G941" s="4732"/>
    </row>
    <row r="942" spans="5:7">
      <c r="E942" s="4732"/>
      <c r="F942" s="4733"/>
      <c r="G942" s="4732"/>
    </row>
    <row r="943" spans="5:7">
      <c r="E943" s="4732"/>
      <c r="F943" s="4733"/>
      <c r="G943" s="4732"/>
    </row>
    <row r="944" spans="5:7">
      <c r="E944" s="4732"/>
      <c r="F944" s="4733"/>
      <c r="G944" s="4732"/>
    </row>
    <row r="945" spans="5:7">
      <c r="E945" s="4732"/>
      <c r="F945" s="4733"/>
      <c r="G945" s="4732"/>
    </row>
    <row r="946" spans="5:7">
      <c r="E946" s="4732"/>
      <c r="F946" s="4733"/>
      <c r="G946" s="4732"/>
    </row>
    <row r="947" spans="5:7">
      <c r="E947" s="4732"/>
      <c r="F947" s="4733"/>
      <c r="G947" s="4732"/>
    </row>
    <row r="948" spans="5:7">
      <c r="E948" s="4732"/>
      <c r="F948" s="4733"/>
      <c r="G948" s="4732"/>
    </row>
    <row r="949" spans="5:7">
      <c r="E949" s="4732"/>
      <c r="F949" s="4733"/>
      <c r="G949" s="4732"/>
    </row>
    <row r="950" spans="5:7">
      <c r="E950" s="4732"/>
      <c r="F950" s="4733"/>
      <c r="G950" s="4732"/>
    </row>
    <row r="951" spans="5:7">
      <c r="E951" s="4732"/>
      <c r="F951" s="4733"/>
      <c r="G951" s="4732"/>
    </row>
    <row r="952" spans="5:7">
      <c r="E952" s="4732"/>
      <c r="F952" s="4733"/>
      <c r="G952" s="4732"/>
    </row>
    <row r="953" spans="5:7">
      <c r="E953" s="4732"/>
      <c r="F953" s="4733"/>
      <c r="G953" s="4732"/>
    </row>
    <row r="954" spans="5:7">
      <c r="E954" s="4732"/>
      <c r="F954" s="4733"/>
      <c r="G954" s="4732"/>
    </row>
    <row r="955" spans="5:7">
      <c r="E955" s="4732"/>
      <c r="F955" s="4733"/>
      <c r="G955" s="4732"/>
    </row>
    <row r="956" spans="5:7">
      <c r="E956" s="4732"/>
      <c r="F956" s="4733"/>
      <c r="G956" s="4732"/>
    </row>
    <row r="957" spans="5:7">
      <c r="E957" s="4732"/>
      <c r="F957" s="4733"/>
      <c r="G957" s="4732"/>
    </row>
    <row r="958" spans="5:7">
      <c r="E958" s="4732"/>
      <c r="F958" s="4733"/>
      <c r="G958" s="4732"/>
    </row>
    <row r="959" spans="5:7">
      <c r="E959" s="4732"/>
      <c r="F959" s="4733"/>
      <c r="G959" s="4732"/>
    </row>
    <row r="960" spans="5:7">
      <c r="E960" s="4732"/>
      <c r="F960" s="4733"/>
      <c r="G960" s="4732"/>
    </row>
    <row r="961" spans="5:7">
      <c r="E961" s="4732"/>
      <c r="F961" s="4733"/>
      <c r="G961" s="4732"/>
    </row>
    <row r="962" spans="5:7">
      <c r="E962" s="4732"/>
      <c r="F962" s="4733"/>
      <c r="G962" s="4732"/>
    </row>
    <row r="963" spans="5:7">
      <c r="E963" s="4732"/>
      <c r="F963" s="4733"/>
      <c r="G963" s="4732"/>
    </row>
    <row r="964" spans="5:7">
      <c r="E964" s="4732"/>
      <c r="F964" s="4733"/>
      <c r="G964" s="4732"/>
    </row>
    <row r="965" spans="5:7">
      <c r="E965" s="4732"/>
      <c r="F965" s="4733"/>
      <c r="G965" s="4732"/>
    </row>
    <row r="966" spans="5:7">
      <c r="E966" s="4732"/>
      <c r="F966" s="4733"/>
      <c r="G966" s="4732"/>
    </row>
    <row r="967" spans="5:7">
      <c r="E967" s="4732"/>
      <c r="F967" s="4733"/>
      <c r="G967" s="4732"/>
    </row>
    <row r="968" spans="5:7">
      <c r="E968" s="4732"/>
      <c r="F968" s="4733"/>
      <c r="G968" s="4732"/>
    </row>
    <row r="969" spans="5:7">
      <c r="E969" s="4732"/>
      <c r="F969" s="4733"/>
      <c r="G969" s="4732"/>
    </row>
    <row r="970" spans="5:7">
      <c r="E970" s="4732"/>
      <c r="F970" s="4733"/>
      <c r="G970" s="4732"/>
    </row>
    <row r="971" spans="5:7">
      <c r="E971" s="4732"/>
      <c r="F971" s="4733"/>
      <c r="G971" s="4732"/>
    </row>
    <row r="972" spans="5:7">
      <c r="E972" s="4732"/>
      <c r="F972" s="4733"/>
      <c r="G972" s="4732"/>
    </row>
    <row r="973" spans="5:7">
      <c r="E973" s="4732"/>
      <c r="F973" s="4733"/>
      <c r="G973" s="4732"/>
    </row>
    <row r="974" spans="5:7">
      <c r="E974" s="4732"/>
      <c r="F974" s="4733"/>
      <c r="G974" s="4732"/>
    </row>
    <row r="975" spans="5:7">
      <c r="E975" s="4732"/>
      <c r="F975" s="4733"/>
      <c r="G975" s="4732"/>
    </row>
    <row r="976" spans="5:7">
      <c r="E976" s="4732"/>
      <c r="F976" s="4733"/>
      <c r="G976" s="4732"/>
    </row>
    <row r="977" spans="5:7">
      <c r="E977" s="4732"/>
      <c r="F977" s="4733"/>
      <c r="G977" s="4732"/>
    </row>
    <row r="978" spans="5:7">
      <c r="E978" s="4732"/>
      <c r="F978" s="4733"/>
      <c r="G978" s="4732"/>
    </row>
    <row r="979" spans="5:7">
      <c r="E979" s="4732"/>
      <c r="F979" s="4733"/>
      <c r="G979" s="4732"/>
    </row>
    <row r="980" spans="5:7">
      <c r="E980" s="4732"/>
      <c r="F980" s="4733"/>
      <c r="G980" s="4732"/>
    </row>
    <row r="981" spans="5:7">
      <c r="E981" s="4732"/>
      <c r="F981" s="4733"/>
      <c r="G981" s="4732"/>
    </row>
    <row r="982" spans="5:7">
      <c r="E982" s="4732"/>
      <c r="F982" s="4733"/>
      <c r="G982" s="4732"/>
    </row>
    <row r="983" spans="5:7">
      <c r="E983" s="4732"/>
      <c r="F983" s="4733"/>
      <c r="G983" s="4732"/>
    </row>
    <row r="984" spans="5:7">
      <c r="E984" s="4732"/>
      <c r="F984" s="4733"/>
      <c r="G984" s="4732"/>
    </row>
    <row r="985" spans="5:7">
      <c r="E985" s="4732"/>
      <c r="F985" s="4733"/>
      <c r="G985" s="4732"/>
    </row>
    <row r="986" spans="5:7">
      <c r="E986" s="4732"/>
      <c r="F986" s="4733"/>
      <c r="G986" s="4732"/>
    </row>
    <row r="987" spans="5:7">
      <c r="E987" s="4732"/>
      <c r="F987" s="4733"/>
      <c r="G987" s="4732"/>
    </row>
    <row r="988" spans="5:7">
      <c r="E988" s="4732"/>
      <c r="F988" s="4733"/>
      <c r="G988" s="4732"/>
    </row>
    <row r="989" spans="5:7">
      <c r="E989" s="4732"/>
      <c r="F989" s="4733"/>
      <c r="G989" s="4732"/>
    </row>
    <row r="990" spans="5:7">
      <c r="E990" s="4732"/>
      <c r="F990" s="4733"/>
      <c r="G990" s="4732"/>
    </row>
    <row r="991" spans="5:7">
      <c r="E991" s="4732"/>
      <c r="F991" s="4733"/>
      <c r="G991" s="4732"/>
    </row>
    <row r="992" spans="5:7">
      <c r="E992" s="4732"/>
      <c r="F992" s="4733"/>
      <c r="G992" s="4732"/>
    </row>
    <row r="993" spans="5:7">
      <c r="E993" s="4732"/>
      <c r="F993" s="4733"/>
      <c r="G993" s="4732"/>
    </row>
    <row r="994" spans="5:7">
      <c r="E994" s="4732"/>
      <c r="F994" s="4733"/>
      <c r="G994" s="4732"/>
    </row>
    <row r="995" spans="5:7">
      <c r="E995" s="4732"/>
      <c r="F995" s="4733"/>
      <c r="G995" s="4732"/>
    </row>
    <row r="996" spans="5:7">
      <c r="E996" s="4732"/>
      <c r="F996" s="4733"/>
      <c r="G996" s="4732"/>
    </row>
    <row r="997" spans="5:7">
      <c r="E997" s="4732"/>
      <c r="F997" s="4733"/>
      <c r="G997" s="4732"/>
    </row>
    <row r="998" spans="5:7">
      <c r="E998" s="4732"/>
      <c r="F998" s="4733"/>
      <c r="G998" s="4732"/>
    </row>
    <row r="999" spans="5:7">
      <c r="E999" s="4732"/>
      <c r="F999" s="4733"/>
      <c r="G999" s="4732"/>
    </row>
    <row r="1000" spans="5:7">
      <c r="E1000" s="4732"/>
      <c r="F1000" s="4733"/>
      <c r="G1000" s="4732"/>
    </row>
    <row r="1001" spans="5:7">
      <c r="E1001" s="4732"/>
      <c r="F1001" s="4733"/>
      <c r="G1001" s="4732"/>
    </row>
    <row r="1002" spans="5:7">
      <c r="E1002" s="4732"/>
      <c r="F1002" s="4733"/>
      <c r="G1002" s="4732"/>
    </row>
    <row r="1003" spans="5:7">
      <c r="E1003" s="4732"/>
      <c r="F1003" s="4733"/>
      <c r="G1003" s="4732"/>
    </row>
    <row r="1004" spans="5:7">
      <c r="E1004" s="4732"/>
      <c r="F1004" s="4733"/>
      <c r="G1004" s="4732"/>
    </row>
    <row r="1005" spans="5:7">
      <c r="E1005" s="4732"/>
      <c r="F1005" s="4733"/>
      <c r="G1005" s="4732"/>
    </row>
    <row r="1006" spans="5:7">
      <c r="E1006" s="4732"/>
      <c r="F1006" s="4733"/>
      <c r="G1006" s="4732"/>
    </row>
    <row r="1007" spans="5:7">
      <c r="E1007" s="4732"/>
      <c r="F1007" s="4733"/>
      <c r="G1007" s="4732"/>
    </row>
    <row r="1008" spans="5:7">
      <c r="E1008" s="4732"/>
      <c r="F1008" s="4733"/>
      <c r="G1008" s="4732"/>
    </row>
    <row r="1009" spans="5:7">
      <c r="E1009" s="4732"/>
      <c r="F1009" s="4733"/>
      <c r="G1009" s="4732"/>
    </row>
    <row r="1010" spans="5:7">
      <c r="E1010" s="4732"/>
      <c r="F1010" s="4733"/>
      <c r="G1010" s="4732"/>
    </row>
    <row r="1011" spans="5:7">
      <c r="E1011" s="4732"/>
      <c r="F1011" s="4733"/>
      <c r="G1011" s="4732"/>
    </row>
    <row r="1012" spans="5:7">
      <c r="E1012" s="4732"/>
      <c r="F1012" s="4733"/>
      <c r="G1012" s="4732"/>
    </row>
    <row r="1013" spans="5:7">
      <c r="E1013" s="4732"/>
      <c r="F1013" s="4733"/>
      <c r="G1013" s="4732"/>
    </row>
    <row r="1014" spans="5:7">
      <c r="E1014" s="4732"/>
      <c r="F1014" s="4733"/>
      <c r="G1014" s="4732"/>
    </row>
    <row r="1015" spans="5:7">
      <c r="E1015" s="4732"/>
      <c r="F1015" s="4733"/>
      <c r="G1015" s="4732"/>
    </row>
    <row r="1016" spans="5:7">
      <c r="E1016" s="4732"/>
      <c r="F1016" s="4733"/>
      <c r="G1016" s="4732"/>
    </row>
    <row r="1017" spans="5:7">
      <c r="E1017" s="4732"/>
      <c r="F1017" s="4733"/>
      <c r="G1017" s="4732"/>
    </row>
    <row r="1018" spans="5:7">
      <c r="E1018" s="4732"/>
      <c r="F1018" s="4733"/>
      <c r="G1018" s="4732"/>
    </row>
    <row r="1019" spans="5:7">
      <c r="E1019" s="4732"/>
      <c r="F1019" s="4733"/>
      <c r="G1019" s="4732"/>
    </row>
    <row r="1020" spans="5:7">
      <c r="E1020" s="4732"/>
      <c r="F1020" s="4733"/>
      <c r="G1020" s="4732"/>
    </row>
    <row r="1021" spans="5:7">
      <c r="E1021" s="4732"/>
      <c r="F1021" s="4733"/>
      <c r="G1021" s="4732"/>
    </row>
    <row r="1022" spans="5:7">
      <c r="E1022" s="4732"/>
      <c r="F1022" s="4733"/>
      <c r="G1022" s="4732"/>
    </row>
    <row r="1023" spans="5:7">
      <c r="E1023" s="4732"/>
      <c r="F1023" s="4733"/>
      <c r="G1023" s="4732"/>
    </row>
    <row r="1024" spans="5:7">
      <c r="E1024" s="4732"/>
      <c r="F1024" s="4733"/>
      <c r="G1024" s="4732"/>
    </row>
    <row r="1025" spans="5:7">
      <c r="E1025" s="4732"/>
      <c r="F1025" s="4733"/>
      <c r="G1025" s="4732"/>
    </row>
    <row r="1026" spans="5:7">
      <c r="E1026" s="4732"/>
      <c r="F1026" s="4733"/>
      <c r="G1026" s="4732"/>
    </row>
    <row r="1027" spans="5:7">
      <c r="E1027" s="4732"/>
      <c r="F1027" s="4733"/>
      <c r="G1027" s="4732"/>
    </row>
    <row r="1028" spans="5:7">
      <c r="E1028" s="4732"/>
      <c r="F1028" s="4733"/>
      <c r="G1028" s="4732"/>
    </row>
    <row r="1029" spans="5:7">
      <c r="E1029" s="4732"/>
      <c r="F1029" s="4733"/>
      <c r="G1029" s="4732"/>
    </row>
    <row r="1030" spans="5:7">
      <c r="E1030" s="4732"/>
      <c r="F1030" s="4733"/>
      <c r="G1030" s="4732"/>
    </row>
    <row r="1031" spans="5:7">
      <c r="E1031" s="4732"/>
      <c r="F1031" s="4733"/>
      <c r="G1031" s="4732"/>
    </row>
    <row r="1032" spans="5:7">
      <c r="E1032" s="4732"/>
      <c r="F1032" s="4733"/>
      <c r="G1032" s="4732"/>
    </row>
    <row r="1033" spans="5:7">
      <c r="E1033" s="4732"/>
      <c r="F1033" s="4733"/>
      <c r="G1033" s="4732"/>
    </row>
    <row r="1034" spans="5:7">
      <c r="E1034" s="4732"/>
      <c r="F1034" s="4733"/>
      <c r="G1034" s="4732"/>
    </row>
    <row r="1035" spans="5:7">
      <c r="E1035" s="4732"/>
      <c r="F1035" s="4733"/>
      <c r="G1035" s="4732"/>
    </row>
    <row r="1036" spans="5:7">
      <c r="E1036" s="4732"/>
      <c r="F1036" s="4733"/>
      <c r="G1036" s="4732"/>
    </row>
    <row r="1037" spans="5:7">
      <c r="E1037" s="4732"/>
      <c r="F1037" s="4733"/>
      <c r="G1037" s="4732"/>
    </row>
    <row r="1038" spans="5:7">
      <c r="E1038" s="4732"/>
      <c r="F1038" s="4733"/>
      <c r="G1038" s="4732"/>
    </row>
    <row r="1039" spans="5:7">
      <c r="E1039" s="4732"/>
      <c r="F1039" s="4733"/>
      <c r="G1039" s="4732"/>
    </row>
    <row r="1040" spans="5:7">
      <c r="E1040" s="4732"/>
      <c r="F1040" s="4733"/>
      <c r="G1040" s="4732"/>
    </row>
    <row r="1041" spans="5:7">
      <c r="E1041" s="4732"/>
      <c r="F1041" s="4733"/>
      <c r="G1041" s="4732"/>
    </row>
    <row r="1042" spans="5:7">
      <c r="E1042" s="4732"/>
      <c r="F1042" s="4733"/>
      <c r="G1042" s="4732"/>
    </row>
    <row r="1043" spans="5:7">
      <c r="E1043" s="4732"/>
      <c r="F1043" s="4733"/>
      <c r="G1043" s="4732"/>
    </row>
    <row r="1044" spans="5:7">
      <c r="E1044" s="4732"/>
      <c r="F1044" s="4733"/>
      <c r="G1044" s="4732"/>
    </row>
    <row r="1045" spans="5:7">
      <c r="E1045" s="4732"/>
      <c r="F1045" s="4733"/>
      <c r="G1045" s="4732"/>
    </row>
    <row r="1046" spans="5:7">
      <c r="E1046" s="4732"/>
      <c r="F1046" s="4733"/>
      <c r="G1046" s="4732"/>
    </row>
    <row r="1047" spans="5:7">
      <c r="E1047" s="4732"/>
      <c r="F1047" s="4733"/>
      <c r="G1047" s="4732"/>
    </row>
    <row r="1048" spans="5:7">
      <c r="E1048" s="4732"/>
      <c r="F1048" s="4733"/>
      <c r="G1048" s="4732"/>
    </row>
    <row r="1049" spans="5:7">
      <c r="E1049" s="4732"/>
      <c r="F1049" s="4733"/>
      <c r="G1049" s="4732"/>
    </row>
    <row r="1050" spans="5:7">
      <c r="E1050" s="4732"/>
      <c r="F1050" s="4733"/>
      <c r="G1050" s="4732"/>
    </row>
    <row r="1051" spans="5:7">
      <c r="E1051" s="4732"/>
      <c r="F1051" s="4733"/>
      <c r="G1051" s="4732"/>
    </row>
    <row r="1052" spans="5:7">
      <c r="E1052" s="4732"/>
      <c r="F1052" s="4733"/>
      <c r="G1052" s="4732"/>
    </row>
    <row r="1053" spans="5:7">
      <c r="E1053" s="4732"/>
      <c r="F1053" s="4733"/>
      <c r="G1053" s="4732"/>
    </row>
    <row r="1054" spans="5:7">
      <c r="E1054" s="4732"/>
      <c r="F1054" s="4733"/>
      <c r="G1054" s="4732"/>
    </row>
    <row r="1055" spans="5:7">
      <c r="E1055" s="4732"/>
      <c r="F1055" s="4733"/>
      <c r="G1055" s="4732"/>
    </row>
    <row r="1056" spans="5:7">
      <c r="E1056" s="4732"/>
      <c r="F1056" s="4733"/>
      <c r="G1056" s="4732"/>
    </row>
    <row r="1057" spans="5:7">
      <c r="E1057" s="4732"/>
      <c r="F1057" s="4733"/>
      <c r="G1057" s="4732"/>
    </row>
    <row r="1058" spans="5:7">
      <c r="E1058" s="4732"/>
      <c r="F1058" s="4733"/>
      <c r="G1058" s="4732"/>
    </row>
    <row r="1059" spans="5:7">
      <c r="E1059" s="4732"/>
      <c r="F1059" s="4733"/>
      <c r="G1059" s="4732"/>
    </row>
    <row r="1060" spans="5:7">
      <c r="E1060" s="4732"/>
      <c r="F1060" s="4733"/>
      <c r="G1060" s="4732"/>
    </row>
    <row r="1061" spans="5:7">
      <c r="E1061" s="4732"/>
      <c r="F1061" s="4733"/>
      <c r="G1061" s="4732"/>
    </row>
    <row r="1062" spans="5:7">
      <c r="E1062" s="4732"/>
      <c r="F1062" s="4733"/>
      <c r="G1062" s="4732"/>
    </row>
    <row r="1063" spans="5:7">
      <c r="E1063" s="4732"/>
      <c r="F1063" s="4733"/>
      <c r="G1063" s="4732"/>
    </row>
    <row r="1064" spans="5:7">
      <c r="E1064" s="4732"/>
      <c r="F1064" s="4733"/>
      <c r="G1064" s="4732"/>
    </row>
    <row r="1065" spans="5:7">
      <c r="E1065" s="4732"/>
      <c r="F1065" s="4733"/>
      <c r="G1065" s="4732"/>
    </row>
    <row r="1066" spans="5:7">
      <c r="E1066" s="4732"/>
      <c r="F1066" s="4733"/>
      <c r="G1066" s="4732"/>
    </row>
    <row r="1067" spans="5:7">
      <c r="E1067" s="4732"/>
      <c r="F1067" s="4733"/>
      <c r="G1067" s="4732"/>
    </row>
    <row r="1068" spans="5:7">
      <c r="E1068" s="4732"/>
      <c r="F1068" s="4733"/>
      <c r="G1068" s="4732"/>
    </row>
    <row r="1069" spans="5:7">
      <c r="E1069" s="4732"/>
      <c r="F1069" s="4733"/>
      <c r="G1069" s="4732"/>
    </row>
    <row r="1070" spans="5:7">
      <c r="E1070" s="4732"/>
      <c r="F1070" s="4733"/>
      <c r="G1070" s="4732"/>
    </row>
    <row r="1071" spans="5:7">
      <c r="E1071" s="4732"/>
      <c r="F1071" s="4733"/>
      <c r="G1071" s="4732"/>
    </row>
    <row r="1072" spans="5:7">
      <c r="E1072" s="4732"/>
      <c r="F1072" s="4733"/>
      <c r="G1072" s="4732"/>
    </row>
    <row r="1073" spans="5:7">
      <c r="E1073" s="4732"/>
      <c r="F1073" s="4733"/>
      <c r="G1073" s="4732"/>
    </row>
    <row r="1074" spans="5:7">
      <c r="E1074" s="4732"/>
      <c r="F1074" s="4733"/>
      <c r="G1074" s="4732"/>
    </row>
    <row r="1075" spans="5:7">
      <c r="E1075" s="4732"/>
      <c r="F1075" s="4733"/>
      <c r="G1075" s="4732"/>
    </row>
    <row r="1076" spans="5:7">
      <c r="E1076" s="4732"/>
      <c r="F1076" s="4733"/>
      <c r="G1076" s="4732"/>
    </row>
    <row r="1077" spans="5:7">
      <c r="E1077" s="4732"/>
      <c r="F1077" s="4733"/>
      <c r="G1077" s="4732"/>
    </row>
    <row r="1078" spans="5:7">
      <c r="E1078" s="4732"/>
      <c r="F1078" s="4733"/>
      <c r="G1078" s="4732"/>
    </row>
    <row r="1079" spans="5:7">
      <c r="E1079" s="4732"/>
      <c r="F1079" s="4733"/>
      <c r="G1079" s="4732"/>
    </row>
    <row r="1080" spans="5:7">
      <c r="E1080" s="4732"/>
      <c r="F1080" s="4733"/>
      <c r="G1080" s="4732"/>
    </row>
    <row r="1081" spans="5:7">
      <c r="E1081" s="4732"/>
      <c r="F1081" s="4733"/>
      <c r="G1081" s="4732"/>
    </row>
    <row r="1082" spans="5:7">
      <c r="E1082" s="4732"/>
      <c r="F1082" s="4733"/>
      <c r="G1082" s="4732"/>
    </row>
    <row r="1083" spans="5:7">
      <c r="E1083" s="4732"/>
      <c r="F1083" s="4733"/>
      <c r="G1083" s="4732"/>
    </row>
    <row r="1084" spans="5:7">
      <c r="E1084" s="4732"/>
      <c r="F1084" s="4733"/>
      <c r="G1084" s="4732"/>
    </row>
    <row r="1085" spans="5:7">
      <c r="E1085" s="4732"/>
      <c r="F1085" s="4733"/>
      <c r="G1085" s="4732"/>
    </row>
    <row r="1086" spans="5:7">
      <c r="E1086" s="4732"/>
      <c r="F1086" s="4733"/>
      <c r="G1086" s="4732"/>
    </row>
    <row r="1087" spans="5:7">
      <c r="E1087" s="4732"/>
      <c r="F1087" s="4733"/>
      <c r="G1087" s="4732"/>
    </row>
    <row r="1088" spans="5:7">
      <c r="E1088" s="4732"/>
      <c r="F1088" s="4733"/>
      <c r="G1088" s="4732"/>
    </row>
    <row r="1089" spans="5:7">
      <c r="E1089" s="4732"/>
      <c r="F1089" s="4733"/>
      <c r="G1089" s="4732"/>
    </row>
    <row r="1090" spans="5:7">
      <c r="E1090" s="4732"/>
      <c r="F1090" s="4733"/>
      <c r="G1090" s="4732"/>
    </row>
    <row r="1091" spans="5:7">
      <c r="E1091" s="4732"/>
      <c r="F1091" s="4733"/>
      <c r="G1091" s="4732"/>
    </row>
    <row r="1092" spans="5:7">
      <c r="E1092" s="4732"/>
      <c r="F1092" s="4733"/>
      <c r="G1092" s="4732"/>
    </row>
    <row r="1093" spans="5:7">
      <c r="E1093" s="4732"/>
      <c r="F1093" s="4733"/>
      <c r="G1093" s="4732"/>
    </row>
    <row r="1094" spans="5:7">
      <c r="E1094" s="4732"/>
      <c r="F1094" s="4733"/>
      <c r="G1094" s="4732"/>
    </row>
    <row r="1095" spans="5:7">
      <c r="E1095" s="4732"/>
      <c r="F1095" s="4733"/>
      <c r="G1095" s="4732"/>
    </row>
    <row r="1096" spans="5:7">
      <c r="E1096" s="4732"/>
      <c r="F1096" s="4733"/>
      <c r="G1096" s="4732"/>
    </row>
    <row r="1097" spans="5:7">
      <c r="E1097" s="4732"/>
      <c r="F1097" s="4733"/>
      <c r="G1097" s="4732"/>
    </row>
    <row r="1098" spans="5:7">
      <c r="E1098" s="4732"/>
      <c r="F1098" s="4733"/>
      <c r="G1098" s="4732"/>
    </row>
    <row r="1099" spans="5:7">
      <c r="E1099" s="4732"/>
      <c r="F1099" s="4733"/>
      <c r="G1099" s="4732"/>
    </row>
    <row r="1100" spans="5:7">
      <c r="E1100" s="4732"/>
      <c r="F1100" s="4733"/>
      <c r="G1100" s="4732"/>
    </row>
    <row r="1101" spans="5:7">
      <c r="E1101" s="4732"/>
      <c r="F1101" s="4733"/>
      <c r="G1101" s="4732"/>
    </row>
    <row r="1102" spans="5:7">
      <c r="E1102" s="4732"/>
      <c r="F1102" s="4733"/>
      <c r="G1102" s="4732"/>
    </row>
    <row r="1103" spans="5:7">
      <c r="E1103" s="4732"/>
      <c r="F1103" s="4733"/>
      <c r="G1103" s="4732"/>
    </row>
    <row r="1104" spans="5:7">
      <c r="E1104" s="4732"/>
      <c r="F1104" s="4733"/>
      <c r="G1104" s="4732"/>
    </row>
    <row r="1105" spans="5:7">
      <c r="E1105" s="4732"/>
      <c r="F1105" s="4733"/>
      <c r="G1105" s="4732"/>
    </row>
    <row r="1106" spans="5:7">
      <c r="E1106" s="4732"/>
      <c r="F1106" s="4733"/>
      <c r="G1106" s="4732"/>
    </row>
    <row r="1107" spans="5:7">
      <c r="E1107" s="4732"/>
      <c r="F1107" s="4733"/>
      <c r="G1107" s="4732"/>
    </row>
    <row r="1108" spans="5:7">
      <c r="E1108" s="4732"/>
      <c r="F1108" s="4733"/>
      <c r="G1108" s="4732"/>
    </row>
    <row r="1109" spans="5:7">
      <c r="E1109" s="4732"/>
      <c r="F1109" s="4733"/>
      <c r="G1109" s="4732"/>
    </row>
    <row r="1110" spans="5:7">
      <c r="E1110" s="4732"/>
      <c r="F1110" s="4733"/>
      <c r="G1110" s="4732"/>
    </row>
    <row r="1111" spans="5:7">
      <c r="E1111" s="4732"/>
      <c r="F1111" s="4733"/>
      <c r="G1111" s="4732"/>
    </row>
    <row r="1112" spans="5:7">
      <c r="E1112" s="4732"/>
      <c r="F1112" s="4733"/>
      <c r="G1112" s="4732"/>
    </row>
    <row r="1113" spans="5:7">
      <c r="E1113" s="4732"/>
      <c r="F1113" s="4733"/>
      <c r="G1113" s="4732"/>
    </row>
    <row r="1114" spans="5:7">
      <c r="E1114" s="4732"/>
      <c r="F1114" s="4733"/>
      <c r="G1114" s="4732"/>
    </row>
    <row r="1115" spans="5:7">
      <c r="E1115" s="4732"/>
      <c r="F1115" s="4733"/>
      <c r="G1115" s="4732"/>
    </row>
    <row r="1116" spans="5:7">
      <c r="E1116" s="4732"/>
      <c r="F1116" s="4733"/>
      <c r="G1116" s="4732"/>
    </row>
    <row r="1117" spans="5:7">
      <c r="E1117" s="4732"/>
      <c r="F1117" s="4733"/>
      <c r="G1117" s="4732"/>
    </row>
    <row r="1118" spans="5:7">
      <c r="E1118" s="4732"/>
      <c r="F1118" s="4733"/>
      <c r="G1118" s="4732"/>
    </row>
    <row r="1119" spans="5:7">
      <c r="E1119" s="4732"/>
      <c r="F1119" s="4733"/>
      <c r="G1119" s="4732"/>
    </row>
    <row r="1120" spans="5:7">
      <c r="E1120" s="4732"/>
      <c r="F1120" s="4733"/>
      <c r="G1120" s="4732"/>
    </row>
    <row r="1121" spans="5:7">
      <c r="E1121" s="4732"/>
      <c r="F1121" s="4733"/>
      <c r="G1121" s="4732"/>
    </row>
    <row r="1122" spans="5:7">
      <c r="E1122" s="4732"/>
      <c r="F1122" s="4733"/>
      <c r="G1122" s="4732"/>
    </row>
    <row r="1123" spans="5:7">
      <c r="E1123" s="4732"/>
      <c r="F1123" s="4733"/>
      <c r="G1123" s="4732"/>
    </row>
    <row r="1124" spans="5:7">
      <c r="E1124" s="4732"/>
      <c r="F1124" s="4733"/>
      <c r="G1124" s="4732"/>
    </row>
    <row r="1125" spans="5:7">
      <c r="E1125" s="4732"/>
      <c r="F1125" s="4733"/>
      <c r="G1125" s="4732"/>
    </row>
    <row r="1126" spans="5:7">
      <c r="E1126" s="4732"/>
      <c r="F1126" s="4733"/>
      <c r="G1126" s="4732"/>
    </row>
    <row r="1127" spans="5:7">
      <c r="E1127" s="4732"/>
      <c r="F1127" s="4733"/>
      <c r="G1127" s="4732"/>
    </row>
    <row r="1128" spans="5:7">
      <c r="E1128" s="4732"/>
      <c r="F1128" s="4733"/>
      <c r="G1128" s="4732"/>
    </row>
    <row r="1129" spans="5:7">
      <c r="E1129" s="4732"/>
      <c r="F1129" s="4733"/>
      <c r="G1129" s="4732"/>
    </row>
    <row r="1130" spans="5:7">
      <c r="E1130" s="4732"/>
      <c r="F1130" s="4733"/>
      <c r="G1130" s="4732"/>
    </row>
    <row r="1131" spans="5:7">
      <c r="E1131" s="4732"/>
      <c r="F1131" s="4733"/>
      <c r="G1131" s="4732"/>
    </row>
    <row r="1132" spans="5:7">
      <c r="E1132" s="4732"/>
      <c r="F1132" s="4733"/>
      <c r="G1132" s="4732"/>
    </row>
    <row r="1133" spans="5:7">
      <c r="E1133" s="4732"/>
      <c r="F1133" s="4733"/>
      <c r="G1133" s="4732"/>
    </row>
    <row r="1134" spans="5:7">
      <c r="E1134" s="4732"/>
      <c r="F1134" s="4733"/>
      <c r="G1134" s="4732"/>
    </row>
    <row r="1135" spans="5:7">
      <c r="E1135" s="4732"/>
      <c r="F1135" s="4733"/>
      <c r="G1135" s="4732"/>
    </row>
    <row r="1136" spans="5:7">
      <c r="E1136" s="4732"/>
      <c r="F1136" s="4733"/>
      <c r="G1136" s="4732"/>
    </row>
    <row r="1137" spans="5:7">
      <c r="E1137" s="4732"/>
      <c r="F1137" s="4733"/>
      <c r="G1137" s="4732"/>
    </row>
    <row r="1138" spans="5:7">
      <c r="E1138" s="4732"/>
      <c r="F1138" s="4733"/>
      <c r="G1138" s="4732"/>
    </row>
    <row r="1139" spans="5:7">
      <c r="E1139" s="4732"/>
      <c r="F1139" s="4733"/>
      <c r="G1139" s="4732"/>
    </row>
    <row r="1140" spans="5:7">
      <c r="E1140" s="4732"/>
      <c r="F1140" s="4733"/>
      <c r="G1140" s="4732"/>
    </row>
    <row r="1141" spans="5:7">
      <c r="E1141" s="4732"/>
      <c r="F1141" s="4733"/>
      <c r="G1141" s="4732"/>
    </row>
    <row r="1142" spans="5:7">
      <c r="E1142" s="4732"/>
      <c r="F1142" s="4733"/>
      <c r="G1142" s="4732"/>
    </row>
    <row r="1143" spans="5:7">
      <c r="E1143" s="4732"/>
      <c r="F1143" s="4733"/>
      <c r="G1143" s="4732"/>
    </row>
    <row r="1144" spans="5:7">
      <c r="E1144" s="4732"/>
      <c r="F1144" s="4733"/>
      <c r="G1144" s="4732"/>
    </row>
    <row r="1145" spans="5:7">
      <c r="E1145" s="4732"/>
      <c r="F1145" s="4733"/>
      <c r="G1145" s="4732"/>
    </row>
    <row r="1146" spans="5:7">
      <c r="E1146" s="4732"/>
      <c r="F1146" s="4733"/>
      <c r="G1146" s="4732"/>
    </row>
    <row r="1147" spans="5:7">
      <c r="E1147" s="4732"/>
      <c r="F1147" s="4733"/>
      <c r="G1147" s="4732"/>
    </row>
    <row r="1148" spans="5:7">
      <c r="E1148" s="4732"/>
      <c r="F1148" s="4733"/>
      <c r="G1148" s="4732"/>
    </row>
    <row r="1149" spans="5:7">
      <c r="E1149" s="4732"/>
      <c r="F1149" s="4733"/>
      <c r="G1149" s="4732"/>
    </row>
    <row r="1150" spans="5:7">
      <c r="E1150" s="4732"/>
      <c r="F1150" s="4733"/>
      <c r="G1150" s="4732"/>
    </row>
    <row r="1151" spans="5:7">
      <c r="E1151" s="4732"/>
      <c r="F1151" s="4733"/>
      <c r="G1151" s="4732"/>
    </row>
    <row r="1152" spans="5:7">
      <c r="E1152" s="4732"/>
      <c r="F1152" s="4733"/>
      <c r="G1152" s="4732"/>
    </row>
    <row r="1153" spans="5:7">
      <c r="E1153" s="4732"/>
      <c r="F1153" s="4733"/>
      <c r="G1153" s="4732"/>
    </row>
    <row r="1154" spans="5:7">
      <c r="E1154" s="4732"/>
      <c r="F1154" s="4733"/>
      <c r="G1154" s="4732"/>
    </row>
    <row r="1155" spans="5:7">
      <c r="E1155" s="4732"/>
      <c r="F1155" s="4733"/>
      <c r="G1155" s="4732"/>
    </row>
    <row r="1156" spans="5:7">
      <c r="E1156" s="4732"/>
      <c r="F1156" s="4733"/>
      <c r="G1156" s="4732"/>
    </row>
    <row r="1157" spans="5:7">
      <c r="E1157" s="4732"/>
      <c r="F1157" s="4733"/>
      <c r="G1157" s="4732"/>
    </row>
    <row r="1158" spans="5:7">
      <c r="E1158" s="4732"/>
      <c r="F1158" s="4733"/>
      <c r="G1158" s="4732"/>
    </row>
    <row r="1159" spans="5:7">
      <c r="E1159" s="4732"/>
      <c r="F1159" s="4733"/>
      <c r="G1159" s="4732"/>
    </row>
    <row r="1160" spans="5:7">
      <c r="E1160" s="4732"/>
      <c r="F1160" s="4733"/>
      <c r="G1160" s="4732"/>
    </row>
    <row r="1161" spans="5:7">
      <c r="E1161" s="4732"/>
      <c r="F1161" s="4733"/>
      <c r="G1161" s="4732"/>
    </row>
    <row r="1162" spans="5:7">
      <c r="E1162" s="4732"/>
      <c r="F1162" s="4733"/>
      <c r="G1162" s="4732"/>
    </row>
    <row r="1163" spans="5:7">
      <c r="E1163" s="4732"/>
      <c r="F1163" s="4733"/>
      <c r="G1163" s="4732"/>
    </row>
    <row r="1164" spans="5:7">
      <c r="E1164" s="4732"/>
      <c r="F1164" s="4733"/>
      <c r="G1164" s="4732"/>
    </row>
    <row r="1165" spans="5:7">
      <c r="E1165" s="4732"/>
      <c r="F1165" s="4733"/>
      <c r="G1165" s="4732"/>
    </row>
    <row r="1166" spans="5:7">
      <c r="E1166" s="4732"/>
      <c r="F1166" s="4733"/>
      <c r="G1166" s="4732"/>
    </row>
    <row r="1167" spans="5:7">
      <c r="E1167" s="4732"/>
      <c r="F1167" s="4733"/>
      <c r="G1167" s="4732"/>
    </row>
    <row r="1168" spans="5:7">
      <c r="E1168" s="4732"/>
      <c r="F1168" s="4733"/>
      <c r="G1168" s="4732"/>
    </row>
    <row r="1169" spans="5:7">
      <c r="E1169" s="4732"/>
      <c r="F1169" s="4733"/>
      <c r="G1169" s="4732"/>
    </row>
    <row r="1170" spans="5:7">
      <c r="E1170" s="4732"/>
      <c r="F1170" s="4733"/>
      <c r="G1170" s="4732"/>
    </row>
    <row r="1171" spans="5:7">
      <c r="E1171" s="4732"/>
      <c r="F1171" s="4733"/>
      <c r="G1171" s="4732"/>
    </row>
    <row r="1172" spans="5:7">
      <c r="E1172" s="4732"/>
      <c r="F1172" s="4733"/>
      <c r="G1172" s="4732"/>
    </row>
    <row r="1173" spans="5:7">
      <c r="E1173" s="4732"/>
      <c r="F1173" s="4733"/>
      <c r="G1173" s="4732"/>
    </row>
    <row r="1174" spans="5:7">
      <c r="E1174" s="4732"/>
      <c r="F1174" s="4733"/>
      <c r="G1174" s="4732"/>
    </row>
    <row r="1175" spans="5:7">
      <c r="E1175" s="4732"/>
      <c r="F1175" s="4733"/>
      <c r="G1175" s="4732"/>
    </row>
    <row r="1176" spans="5:7">
      <c r="E1176" s="4732"/>
      <c r="F1176" s="4733"/>
      <c r="G1176" s="4732"/>
    </row>
    <row r="1177" spans="5:7">
      <c r="E1177" s="4732"/>
      <c r="F1177" s="4733"/>
      <c r="G1177" s="4732"/>
    </row>
    <row r="1178" spans="5:7">
      <c r="E1178" s="4732"/>
      <c r="F1178" s="4733"/>
      <c r="G1178" s="4732"/>
    </row>
    <row r="1179" spans="5:7">
      <c r="E1179" s="4732"/>
      <c r="F1179" s="4733"/>
      <c r="G1179" s="4732"/>
    </row>
    <row r="1180" spans="5:7">
      <c r="E1180" s="4732"/>
      <c r="F1180" s="4733"/>
      <c r="G1180" s="4732"/>
    </row>
    <row r="1181" spans="5:7">
      <c r="E1181" s="4732"/>
      <c r="F1181" s="4733"/>
      <c r="G1181" s="4732"/>
    </row>
    <row r="1182" spans="5:7">
      <c r="E1182" s="4732"/>
      <c r="F1182" s="4733"/>
      <c r="G1182" s="4732"/>
    </row>
    <row r="1183" spans="5:7">
      <c r="E1183" s="4732"/>
      <c r="F1183" s="4733"/>
      <c r="G1183" s="4732"/>
    </row>
    <row r="1184" spans="5:7">
      <c r="E1184" s="4732"/>
      <c r="F1184" s="4733"/>
      <c r="G1184" s="4732"/>
    </row>
    <row r="1185" spans="5:7">
      <c r="E1185" s="4732"/>
      <c r="F1185" s="4733"/>
      <c r="G1185" s="4732"/>
    </row>
    <row r="1186" spans="5:7">
      <c r="E1186" s="4732"/>
      <c r="F1186" s="4733"/>
      <c r="G1186" s="4732"/>
    </row>
    <row r="1187" spans="5:7">
      <c r="E1187" s="4732"/>
      <c r="F1187" s="4733"/>
      <c r="G1187" s="4732"/>
    </row>
    <row r="1188" spans="5:7">
      <c r="E1188" s="4732"/>
      <c r="F1188" s="4733"/>
      <c r="G1188" s="4732"/>
    </row>
    <row r="1189" spans="5:7">
      <c r="E1189" s="4732"/>
      <c r="F1189" s="4733"/>
      <c r="G1189" s="4732"/>
    </row>
    <row r="1190" spans="5:7">
      <c r="E1190" s="4732"/>
      <c r="F1190" s="4733"/>
      <c r="G1190" s="4732"/>
    </row>
    <row r="1191" spans="5:7">
      <c r="E1191" s="4732"/>
      <c r="F1191" s="4733"/>
      <c r="G1191" s="4732"/>
    </row>
    <row r="1192" spans="5:7">
      <c r="E1192" s="4732"/>
      <c r="F1192" s="4733"/>
      <c r="G1192" s="4732"/>
    </row>
    <row r="1193" spans="5:7">
      <c r="E1193" s="4732"/>
      <c r="F1193" s="4733"/>
      <c r="G1193" s="4732"/>
    </row>
    <row r="1194" spans="5:7">
      <c r="E1194" s="4732"/>
      <c r="F1194" s="4733"/>
      <c r="G1194" s="4732"/>
    </row>
    <row r="1195" spans="5:7">
      <c r="E1195" s="4732"/>
      <c r="F1195" s="4733"/>
      <c r="G1195" s="4732"/>
    </row>
    <row r="1196" spans="5:7">
      <c r="E1196" s="4732"/>
      <c r="F1196" s="4733"/>
      <c r="G1196" s="4732"/>
    </row>
    <row r="1197" spans="5:7">
      <c r="E1197" s="4732"/>
      <c r="F1197" s="4733"/>
      <c r="G1197" s="4732"/>
    </row>
    <row r="1198" spans="5:7">
      <c r="E1198" s="4732"/>
      <c r="F1198" s="4733"/>
      <c r="G1198" s="4732"/>
    </row>
    <row r="1199" spans="5:7">
      <c r="E1199" s="4732"/>
      <c r="F1199" s="4733"/>
      <c r="G1199" s="4732"/>
    </row>
    <row r="1200" spans="5:7">
      <c r="E1200" s="4732"/>
      <c r="F1200" s="4733"/>
      <c r="G1200" s="4732"/>
    </row>
    <row r="1201" spans="5:7">
      <c r="E1201" s="4732"/>
      <c r="F1201" s="4733"/>
      <c r="G1201" s="4732"/>
    </row>
    <row r="1202" spans="5:7">
      <c r="E1202" s="4732"/>
      <c r="F1202" s="4733"/>
      <c r="G1202" s="4732"/>
    </row>
    <row r="1203" spans="5:7">
      <c r="E1203" s="4732"/>
      <c r="F1203" s="4733"/>
      <c r="G1203" s="4732"/>
    </row>
    <row r="1204" spans="5:7">
      <c r="E1204" s="4732"/>
      <c r="F1204" s="4733"/>
      <c r="G1204" s="4732"/>
    </row>
    <row r="1205" spans="5:7">
      <c r="E1205" s="4732"/>
      <c r="F1205" s="4733"/>
      <c r="G1205" s="4732"/>
    </row>
    <row r="1206" spans="5:7">
      <c r="E1206" s="4732"/>
      <c r="F1206" s="4733"/>
      <c r="G1206" s="4732"/>
    </row>
    <row r="1207" spans="5:7">
      <c r="E1207" s="4732"/>
      <c r="F1207" s="4733"/>
      <c r="G1207" s="4732"/>
    </row>
    <row r="1208" spans="5:7">
      <c r="E1208" s="4732"/>
      <c r="F1208" s="4733"/>
      <c r="G1208" s="4732"/>
    </row>
    <row r="1209" spans="5:7">
      <c r="E1209" s="4732"/>
      <c r="F1209" s="4733"/>
      <c r="G1209" s="4732"/>
    </row>
    <row r="1210" spans="5:7">
      <c r="E1210" s="4732"/>
      <c r="F1210" s="4733"/>
      <c r="G1210" s="4732"/>
    </row>
    <row r="1211" spans="5:7">
      <c r="E1211" s="4732"/>
      <c r="F1211" s="4733"/>
      <c r="G1211" s="4732"/>
    </row>
    <row r="1212" spans="5:7">
      <c r="E1212" s="4732"/>
      <c r="F1212" s="4733"/>
      <c r="G1212" s="4732"/>
    </row>
    <row r="1213" spans="5:7">
      <c r="E1213" s="4732"/>
      <c r="F1213" s="4733"/>
      <c r="G1213" s="4732"/>
    </row>
    <row r="1214" spans="5:7">
      <c r="E1214" s="4732"/>
      <c r="F1214" s="4733"/>
      <c r="G1214" s="4732"/>
    </row>
    <row r="1215" spans="5:7">
      <c r="E1215" s="4732"/>
      <c r="F1215" s="4733"/>
      <c r="G1215" s="4732"/>
    </row>
    <row r="1216" spans="5:7">
      <c r="E1216" s="4732"/>
      <c r="F1216" s="4733"/>
      <c r="G1216" s="4732"/>
    </row>
    <row r="1217" spans="5:7">
      <c r="E1217" s="4732"/>
      <c r="F1217" s="4733"/>
      <c r="G1217" s="4732"/>
    </row>
    <row r="1218" spans="5:7">
      <c r="E1218" s="4732"/>
      <c r="F1218" s="4733"/>
      <c r="G1218" s="4732"/>
    </row>
    <row r="1219" spans="5:7">
      <c r="E1219" s="4732"/>
      <c r="F1219" s="4733"/>
      <c r="G1219" s="4732"/>
    </row>
    <row r="1220" spans="5:7">
      <c r="E1220" s="4732"/>
      <c r="F1220" s="4733"/>
      <c r="G1220" s="4732"/>
    </row>
    <row r="1221" spans="5:7">
      <c r="E1221" s="4732"/>
      <c r="F1221" s="4733"/>
      <c r="G1221" s="4732"/>
    </row>
    <row r="1222" spans="5:7">
      <c r="E1222" s="4732"/>
      <c r="F1222" s="4733"/>
      <c r="G1222" s="4732"/>
    </row>
    <row r="1223" spans="5:7">
      <c r="E1223" s="4732"/>
      <c r="F1223" s="4733"/>
      <c r="G1223" s="4732"/>
    </row>
    <row r="1224" spans="5:7">
      <c r="E1224" s="4732"/>
      <c r="F1224" s="4733"/>
      <c r="G1224" s="4732"/>
    </row>
    <row r="1225" spans="5:7">
      <c r="E1225" s="4732"/>
      <c r="F1225" s="4733"/>
      <c r="G1225" s="4732"/>
    </row>
    <row r="1226" spans="5:7">
      <c r="E1226" s="4732"/>
      <c r="F1226" s="4733"/>
      <c r="G1226" s="4732"/>
    </row>
    <row r="1227" spans="5:7">
      <c r="E1227" s="4732"/>
      <c r="F1227" s="4733"/>
      <c r="G1227" s="4732"/>
    </row>
    <row r="1228" spans="5:7">
      <c r="E1228" s="4732"/>
      <c r="F1228" s="4733"/>
      <c r="G1228" s="4732"/>
    </row>
    <row r="1229" spans="5:7">
      <c r="E1229" s="4732"/>
      <c r="F1229" s="4733"/>
      <c r="G1229" s="4732"/>
    </row>
    <row r="1230" spans="5:7">
      <c r="E1230" s="4732"/>
      <c r="F1230" s="4733"/>
      <c r="G1230" s="4732"/>
    </row>
    <row r="1231" spans="5:7">
      <c r="E1231" s="4732"/>
      <c r="F1231" s="4733"/>
      <c r="G1231" s="4732"/>
    </row>
    <row r="1232" spans="5:7">
      <c r="E1232" s="4732"/>
      <c r="F1232" s="4733"/>
      <c r="G1232" s="4732"/>
    </row>
    <row r="1233" spans="5:7">
      <c r="E1233" s="4732"/>
      <c r="F1233" s="4733"/>
      <c r="G1233" s="4732"/>
    </row>
    <row r="1234" spans="5:7">
      <c r="E1234" s="4732"/>
      <c r="F1234" s="4733"/>
      <c r="G1234" s="4732"/>
    </row>
    <row r="1235" spans="5:7">
      <c r="E1235" s="4732"/>
      <c r="F1235" s="4733"/>
      <c r="G1235" s="4732"/>
    </row>
    <row r="1236" spans="5:7">
      <c r="E1236" s="4732"/>
      <c r="F1236" s="4733"/>
      <c r="G1236" s="4732"/>
    </row>
    <row r="1237" spans="5:7">
      <c r="E1237" s="4732"/>
      <c r="F1237" s="4733"/>
      <c r="G1237" s="4732"/>
    </row>
    <row r="1238" spans="5:7">
      <c r="E1238" s="4732"/>
      <c r="F1238" s="4733"/>
      <c r="G1238" s="4732"/>
    </row>
    <row r="1239" spans="5:7">
      <c r="E1239" s="4732"/>
      <c r="F1239" s="4733"/>
      <c r="G1239" s="4732"/>
    </row>
    <row r="1240" spans="5:7">
      <c r="E1240" s="4732"/>
      <c r="F1240" s="4733"/>
      <c r="G1240" s="4732"/>
    </row>
    <row r="1241" spans="5:7">
      <c r="E1241" s="4732"/>
      <c r="F1241" s="4733"/>
      <c r="G1241" s="4732"/>
    </row>
    <row r="1242" spans="5:7">
      <c r="E1242" s="4732"/>
      <c r="F1242" s="4733"/>
      <c r="G1242" s="4732"/>
    </row>
    <row r="1243" spans="5:7">
      <c r="E1243" s="4732"/>
      <c r="F1243" s="4733"/>
      <c r="G1243" s="4732"/>
    </row>
    <row r="1244" spans="5:7">
      <c r="E1244" s="4732"/>
      <c r="F1244" s="4733"/>
      <c r="G1244" s="4732"/>
    </row>
    <row r="1245" spans="5:7">
      <c r="E1245" s="4732"/>
      <c r="F1245" s="4733"/>
      <c r="G1245" s="4732"/>
    </row>
    <row r="1246" spans="5:7">
      <c r="E1246" s="4732"/>
      <c r="F1246" s="4733"/>
      <c r="G1246" s="4732"/>
    </row>
    <row r="1247" spans="5:7">
      <c r="E1247" s="4732"/>
      <c r="F1247" s="4733"/>
      <c r="G1247" s="4732"/>
    </row>
    <row r="1248" spans="5:7">
      <c r="E1248" s="4732"/>
      <c r="F1248" s="4733"/>
      <c r="G1248" s="4732"/>
    </row>
    <row r="1249" spans="5:7">
      <c r="E1249" s="4732"/>
      <c r="F1249" s="4733"/>
      <c r="G1249" s="4732"/>
    </row>
    <row r="1250" spans="5:7">
      <c r="E1250" s="4732"/>
      <c r="F1250" s="4733"/>
      <c r="G1250" s="4732"/>
    </row>
    <row r="1251" spans="5:7">
      <c r="E1251" s="4732"/>
      <c r="F1251" s="4733"/>
      <c r="G1251" s="4732"/>
    </row>
    <row r="1252" spans="5:7">
      <c r="E1252" s="4732"/>
      <c r="F1252" s="4733"/>
      <c r="G1252" s="4732"/>
    </row>
    <row r="1253" spans="5:7">
      <c r="E1253" s="4732"/>
      <c r="F1253" s="4733"/>
      <c r="G1253" s="4732"/>
    </row>
    <row r="1254" spans="5:7">
      <c r="E1254" s="4732"/>
      <c r="F1254" s="4733"/>
      <c r="G1254" s="4732"/>
    </row>
    <row r="1255" spans="5:7">
      <c r="E1255" s="4732"/>
      <c r="F1255" s="4733"/>
      <c r="G1255" s="4732"/>
    </row>
    <row r="1256" spans="5:7">
      <c r="E1256" s="4732"/>
      <c r="F1256" s="4733"/>
      <c r="G1256" s="4732"/>
    </row>
    <row r="1257" spans="5:7">
      <c r="E1257" s="4732"/>
      <c r="F1257" s="4733"/>
      <c r="G1257" s="4732"/>
    </row>
    <row r="1258" spans="5:7">
      <c r="E1258" s="4732"/>
      <c r="F1258" s="4733"/>
      <c r="G1258" s="4732"/>
    </row>
    <row r="1259" spans="5:7">
      <c r="E1259" s="4732"/>
      <c r="F1259" s="4733"/>
      <c r="G1259" s="4732"/>
    </row>
    <row r="1260" spans="5:7">
      <c r="E1260" s="4732"/>
      <c r="F1260" s="4733"/>
      <c r="G1260" s="4732"/>
    </row>
    <row r="1261" spans="5:7">
      <c r="E1261" s="4732"/>
      <c r="F1261" s="4733"/>
      <c r="G1261" s="4732"/>
    </row>
    <row r="1262" spans="5:7">
      <c r="E1262" s="4732"/>
      <c r="F1262" s="4733"/>
      <c r="G1262" s="4732"/>
    </row>
    <row r="1263" spans="5:7">
      <c r="E1263" s="4732"/>
      <c r="F1263" s="4733"/>
      <c r="G1263" s="4732"/>
    </row>
    <row r="1264" spans="5:7">
      <c r="E1264" s="4732"/>
      <c r="F1264" s="4733"/>
      <c r="G1264" s="4732"/>
    </row>
    <row r="1265" spans="5:7">
      <c r="E1265" s="4732"/>
      <c r="F1265" s="4733"/>
      <c r="G1265" s="4732"/>
    </row>
    <row r="1266" spans="5:7">
      <c r="E1266" s="4732"/>
      <c r="F1266" s="4733"/>
      <c r="G1266" s="4732"/>
    </row>
    <row r="1267" spans="5:7">
      <c r="E1267" s="4732"/>
      <c r="F1267" s="4733"/>
      <c r="G1267" s="4732"/>
    </row>
    <row r="1268" spans="5:7">
      <c r="E1268" s="4732"/>
      <c r="F1268" s="4733"/>
      <c r="G1268" s="4732"/>
    </row>
    <row r="1269" spans="5:7">
      <c r="E1269" s="4732"/>
      <c r="F1269" s="4733"/>
      <c r="G1269" s="4732"/>
    </row>
    <row r="1270" spans="5:7">
      <c r="E1270" s="4732"/>
      <c r="F1270" s="4733"/>
      <c r="G1270" s="4732"/>
    </row>
    <row r="1271" spans="5:7">
      <c r="E1271" s="4732"/>
      <c r="F1271" s="4733"/>
      <c r="G1271" s="4732"/>
    </row>
    <row r="1272" spans="5:7">
      <c r="E1272" s="4732"/>
      <c r="F1272" s="4733"/>
      <c r="G1272" s="4732"/>
    </row>
    <row r="1273" spans="5:7">
      <c r="E1273" s="4732"/>
      <c r="F1273" s="4733"/>
      <c r="G1273" s="4732"/>
    </row>
    <row r="1274" spans="5:7">
      <c r="E1274" s="4732"/>
      <c r="F1274" s="4733"/>
      <c r="G1274" s="4732"/>
    </row>
    <row r="1275" spans="5:7">
      <c r="E1275" s="4732"/>
      <c r="F1275" s="4733"/>
      <c r="G1275" s="4732"/>
    </row>
    <row r="1276" spans="5:7">
      <c r="E1276" s="4732"/>
      <c r="F1276" s="4733"/>
      <c r="G1276" s="4732"/>
    </row>
    <row r="1277" spans="5:7">
      <c r="E1277" s="4732"/>
      <c r="F1277" s="4733"/>
      <c r="G1277" s="4732"/>
    </row>
    <row r="1278" spans="5:7">
      <c r="E1278" s="4732"/>
      <c r="F1278" s="4733"/>
      <c r="G1278" s="4732"/>
    </row>
    <row r="1279" spans="5:7">
      <c r="E1279" s="4732"/>
      <c r="F1279" s="4733"/>
      <c r="G1279" s="4732"/>
    </row>
    <row r="1280" spans="5:7">
      <c r="E1280" s="4732"/>
      <c r="F1280" s="4733"/>
      <c r="G1280" s="4732"/>
    </row>
    <row r="1281" spans="5:7">
      <c r="E1281" s="4732"/>
      <c r="F1281" s="4733"/>
      <c r="G1281" s="4732"/>
    </row>
    <row r="1282" spans="5:7">
      <c r="E1282" s="4732"/>
      <c r="F1282" s="4733"/>
      <c r="G1282" s="4732"/>
    </row>
    <row r="1283" spans="5:7">
      <c r="E1283" s="4732"/>
      <c r="F1283" s="4733"/>
      <c r="G1283" s="4732"/>
    </row>
    <row r="1284" spans="5:7">
      <c r="E1284" s="4732"/>
      <c r="F1284" s="4733"/>
      <c r="G1284" s="4732"/>
    </row>
    <row r="1285" spans="5:7">
      <c r="E1285" s="4732"/>
      <c r="F1285" s="4733"/>
      <c r="G1285" s="4732"/>
    </row>
    <row r="1286" spans="5:7">
      <c r="E1286" s="4732"/>
      <c r="F1286" s="4733"/>
      <c r="G1286" s="4732"/>
    </row>
    <row r="1287" spans="5:7">
      <c r="E1287" s="4732"/>
      <c r="F1287" s="4733"/>
      <c r="G1287" s="4732"/>
    </row>
    <row r="1288" spans="5:7">
      <c r="E1288" s="4732"/>
      <c r="F1288" s="4733"/>
      <c r="G1288" s="4732"/>
    </row>
    <row r="1289" spans="5:7">
      <c r="E1289" s="4732"/>
      <c r="F1289" s="4733"/>
      <c r="G1289" s="4732"/>
    </row>
    <row r="1290" spans="5:7">
      <c r="E1290" s="4732"/>
      <c r="F1290" s="4733"/>
      <c r="G1290" s="4732"/>
    </row>
    <row r="1291" spans="5:7">
      <c r="E1291" s="4732"/>
      <c r="F1291" s="4733"/>
      <c r="G1291" s="4732"/>
    </row>
    <row r="1292" spans="5:7">
      <c r="E1292" s="4732"/>
      <c r="F1292" s="4733"/>
      <c r="G1292" s="4732"/>
    </row>
    <row r="1293" spans="5:7">
      <c r="E1293" s="4732"/>
      <c r="F1293" s="4733"/>
      <c r="G1293" s="4732"/>
    </row>
    <row r="1294" spans="5:7">
      <c r="E1294" s="4732"/>
      <c r="F1294" s="4733"/>
      <c r="G1294" s="4732"/>
    </row>
    <row r="1295" spans="5:7">
      <c r="E1295" s="4732"/>
      <c r="F1295" s="4733"/>
      <c r="G1295" s="4732"/>
    </row>
    <row r="1296" spans="5:7">
      <c r="E1296" s="4732"/>
      <c r="F1296" s="4733"/>
      <c r="G1296" s="4732"/>
    </row>
    <row r="1297" spans="5:7">
      <c r="E1297" s="4732"/>
      <c r="F1297" s="4733"/>
      <c r="G1297" s="4732"/>
    </row>
    <row r="1298" spans="5:7">
      <c r="E1298" s="4732"/>
      <c r="F1298" s="4733"/>
      <c r="G1298" s="4732"/>
    </row>
    <row r="1299" spans="5:7">
      <c r="E1299" s="4732"/>
      <c r="F1299" s="4733"/>
      <c r="G1299" s="4732"/>
    </row>
    <row r="1300" spans="5:7">
      <c r="E1300" s="4732"/>
      <c r="F1300" s="4733"/>
      <c r="G1300" s="4732"/>
    </row>
    <row r="1301" spans="5:7">
      <c r="E1301" s="4732"/>
      <c r="F1301" s="4733"/>
      <c r="G1301" s="4732"/>
    </row>
    <row r="1302" spans="5:7">
      <c r="E1302" s="4732"/>
      <c r="F1302" s="4733"/>
      <c r="G1302" s="4732"/>
    </row>
    <row r="1303" spans="5:7">
      <c r="E1303" s="4732"/>
      <c r="F1303" s="4733"/>
      <c r="G1303" s="4732"/>
    </row>
    <row r="1304" spans="5:7">
      <c r="E1304" s="4732"/>
      <c r="F1304" s="4733"/>
      <c r="G1304" s="4732"/>
    </row>
    <row r="1305" spans="5:7">
      <c r="E1305" s="4732"/>
      <c r="F1305" s="4733"/>
      <c r="G1305" s="4732"/>
    </row>
    <row r="1306" spans="5:7">
      <c r="E1306" s="4732"/>
      <c r="F1306" s="4733"/>
      <c r="G1306" s="4732"/>
    </row>
    <row r="1307" spans="5:7">
      <c r="E1307" s="4732"/>
      <c r="F1307" s="4733"/>
      <c r="G1307" s="4732"/>
    </row>
    <row r="1308" spans="5:7">
      <c r="E1308" s="4732"/>
      <c r="F1308" s="4733"/>
      <c r="G1308" s="4732"/>
    </row>
    <row r="1309" spans="5:7">
      <c r="E1309" s="4732"/>
      <c r="F1309" s="4733"/>
      <c r="G1309" s="4732"/>
    </row>
    <row r="1310" spans="5:7">
      <c r="E1310" s="4732"/>
      <c r="F1310" s="4733"/>
      <c r="G1310" s="4732"/>
    </row>
    <row r="1311" spans="5:7">
      <c r="E1311" s="4732"/>
      <c r="F1311" s="4733"/>
      <c r="G1311" s="4732"/>
    </row>
    <row r="1312" spans="5:7">
      <c r="E1312" s="4732"/>
      <c r="F1312" s="4733"/>
      <c r="G1312" s="4732"/>
    </row>
    <row r="1313" spans="5:7">
      <c r="E1313" s="4732"/>
      <c r="F1313" s="4733"/>
      <c r="G1313" s="4732"/>
    </row>
    <row r="1314" spans="5:7">
      <c r="E1314" s="4732"/>
      <c r="F1314" s="4733"/>
      <c r="G1314" s="4732"/>
    </row>
    <row r="1315" spans="5:7">
      <c r="E1315" s="4732"/>
      <c r="F1315" s="4733"/>
      <c r="G1315" s="4732"/>
    </row>
    <row r="1316" spans="5:7">
      <c r="E1316" s="4732"/>
      <c r="F1316" s="4733"/>
      <c r="G1316" s="4732"/>
    </row>
    <row r="1317" spans="5:7">
      <c r="E1317" s="4732"/>
      <c r="F1317" s="4733"/>
      <c r="G1317" s="4732"/>
    </row>
    <row r="1318" spans="5:7">
      <c r="E1318" s="4732"/>
      <c r="F1318" s="4733"/>
      <c r="G1318" s="4732"/>
    </row>
    <row r="1319" spans="5:7">
      <c r="E1319" s="4732"/>
      <c r="F1319" s="4733"/>
      <c r="G1319" s="4732"/>
    </row>
    <row r="1320" spans="5:7">
      <c r="E1320" s="4732"/>
      <c r="F1320" s="4733"/>
      <c r="G1320" s="4732"/>
    </row>
    <row r="1321" spans="5:7">
      <c r="E1321" s="4732"/>
      <c r="F1321" s="4733"/>
      <c r="G1321" s="4732"/>
    </row>
    <row r="1322" spans="5:7">
      <c r="E1322" s="4732"/>
      <c r="F1322" s="4733"/>
      <c r="G1322" s="4732"/>
    </row>
    <row r="1323" spans="5:7">
      <c r="E1323" s="4732"/>
      <c r="F1323" s="4733"/>
      <c r="G1323" s="4732"/>
    </row>
    <row r="1324" spans="5:7">
      <c r="E1324" s="4732"/>
      <c r="F1324" s="4733"/>
      <c r="G1324" s="4732"/>
    </row>
    <row r="1325" spans="5:7">
      <c r="E1325" s="4732"/>
      <c r="F1325" s="4733"/>
      <c r="G1325" s="4732"/>
    </row>
    <row r="1326" spans="5:7">
      <c r="E1326" s="4732"/>
      <c r="F1326" s="4733"/>
      <c r="G1326" s="4732"/>
    </row>
    <row r="1327" spans="5:7">
      <c r="E1327" s="4732"/>
      <c r="F1327" s="4733"/>
      <c r="G1327" s="4732"/>
    </row>
    <row r="1328" spans="5:7">
      <c r="E1328" s="4732"/>
      <c r="F1328" s="4733"/>
      <c r="G1328" s="4732"/>
    </row>
    <row r="1329" spans="5:7">
      <c r="E1329" s="4732"/>
      <c r="F1329" s="4733"/>
      <c r="G1329" s="4732"/>
    </row>
    <row r="1330" spans="5:7">
      <c r="E1330" s="4732"/>
      <c r="F1330" s="4733"/>
      <c r="G1330" s="4732"/>
    </row>
    <row r="1331" spans="5:7">
      <c r="E1331" s="4732"/>
      <c r="F1331" s="4733"/>
      <c r="G1331" s="4732"/>
    </row>
    <row r="1332" spans="5:7">
      <c r="E1332" s="4732"/>
      <c r="F1332" s="4733"/>
      <c r="G1332" s="4732"/>
    </row>
    <row r="1333" spans="5:7">
      <c r="E1333" s="4732"/>
      <c r="F1333" s="4733"/>
      <c r="G1333" s="4732"/>
    </row>
    <row r="1334" spans="5:7">
      <c r="E1334" s="4732"/>
      <c r="F1334" s="4733"/>
      <c r="G1334" s="4732"/>
    </row>
    <row r="1335" spans="5:7">
      <c r="E1335" s="4732"/>
      <c r="F1335" s="4733"/>
      <c r="G1335" s="4732"/>
    </row>
    <row r="1336" spans="5:7">
      <c r="E1336" s="4732"/>
      <c r="F1336" s="4733"/>
      <c r="G1336" s="4732"/>
    </row>
    <row r="1337" spans="5:7">
      <c r="E1337" s="4732"/>
      <c r="F1337" s="4733"/>
      <c r="G1337" s="4732"/>
    </row>
    <row r="1338" spans="5:7">
      <c r="E1338" s="4732"/>
      <c r="F1338" s="4733"/>
      <c r="G1338" s="4732"/>
    </row>
    <row r="1339" spans="5:7">
      <c r="E1339" s="4732"/>
      <c r="F1339" s="4733"/>
      <c r="G1339" s="4732"/>
    </row>
    <row r="1340" spans="5:7">
      <c r="E1340" s="4732"/>
      <c r="F1340" s="4733"/>
      <c r="G1340" s="4732"/>
    </row>
    <row r="1341" spans="5:7">
      <c r="E1341" s="4732"/>
      <c r="F1341" s="4733"/>
      <c r="G1341" s="4732"/>
    </row>
    <row r="1342" spans="5:7">
      <c r="E1342" s="4732"/>
      <c r="F1342" s="4733"/>
      <c r="G1342" s="4732"/>
    </row>
    <row r="1343" spans="5:7">
      <c r="E1343" s="4732"/>
      <c r="F1343" s="4733"/>
      <c r="G1343" s="4732"/>
    </row>
    <row r="1344" spans="5:7">
      <c r="E1344" s="4732"/>
      <c r="F1344" s="4733"/>
      <c r="G1344" s="4732"/>
    </row>
    <row r="1345" spans="5:7">
      <c r="E1345" s="4732"/>
      <c r="F1345" s="4733"/>
      <c r="G1345" s="4732"/>
    </row>
    <row r="1346" spans="5:7">
      <c r="E1346" s="4732"/>
      <c r="F1346" s="4733"/>
      <c r="G1346" s="4732"/>
    </row>
    <row r="1347" spans="5:7">
      <c r="E1347" s="4732"/>
      <c r="F1347" s="4733"/>
      <c r="G1347" s="4732"/>
    </row>
    <row r="1348" spans="5:7">
      <c r="E1348" s="4732"/>
      <c r="F1348" s="4733"/>
      <c r="G1348" s="4732"/>
    </row>
    <row r="1349" spans="5:7">
      <c r="E1349" s="4732"/>
      <c r="F1349" s="4733"/>
      <c r="G1349" s="4732"/>
    </row>
    <row r="1350" spans="5:7">
      <c r="E1350" s="4732"/>
      <c r="F1350" s="4733"/>
      <c r="G1350" s="4732"/>
    </row>
    <row r="1351" spans="5:7">
      <c r="E1351" s="4732"/>
      <c r="F1351" s="4733"/>
      <c r="G1351" s="4732"/>
    </row>
    <row r="1352" spans="5:7">
      <c r="E1352" s="4732"/>
      <c r="F1352" s="4733"/>
      <c r="G1352" s="4732"/>
    </row>
    <row r="1353" spans="5:7">
      <c r="E1353" s="4732"/>
      <c r="F1353" s="4733"/>
      <c r="G1353" s="4732"/>
    </row>
    <row r="1354" spans="5:7">
      <c r="E1354" s="4732"/>
      <c r="F1354" s="4733"/>
      <c r="G1354" s="4732"/>
    </row>
    <row r="1355" spans="5:7">
      <c r="E1355" s="4732"/>
      <c r="F1355" s="4733"/>
      <c r="G1355" s="4732"/>
    </row>
    <row r="1356" spans="5:7">
      <c r="E1356" s="4732"/>
      <c r="F1356" s="4733"/>
      <c r="G1356" s="4732"/>
    </row>
    <row r="1357" spans="5:7">
      <c r="E1357" s="4732"/>
      <c r="F1357" s="4733"/>
      <c r="G1357" s="4732"/>
    </row>
    <row r="1358" spans="5:7">
      <c r="E1358" s="4732"/>
      <c r="F1358" s="4733"/>
      <c r="G1358" s="4732"/>
    </row>
    <row r="1359" spans="5:7">
      <c r="E1359" s="4732"/>
      <c r="F1359" s="4733"/>
      <c r="G1359" s="4732"/>
    </row>
    <row r="1360" spans="5:7">
      <c r="E1360" s="4732"/>
      <c r="F1360" s="4733"/>
      <c r="G1360" s="4732"/>
    </row>
    <row r="1361" spans="5:7">
      <c r="E1361" s="4732"/>
      <c r="F1361" s="4733"/>
      <c r="G1361" s="4732"/>
    </row>
    <row r="1362" spans="5:7">
      <c r="E1362" s="4732"/>
      <c r="F1362" s="4733"/>
      <c r="G1362" s="4732"/>
    </row>
    <row r="1363" spans="5:7">
      <c r="E1363" s="4732"/>
      <c r="F1363" s="4733"/>
      <c r="G1363" s="4732"/>
    </row>
    <row r="1364" spans="5:7">
      <c r="E1364" s="4732"/>
      <c r="F1364" s="4733"/>
      <c r="G1364" s="4732"/>
    </row>
    <row r="1365" spans="5:7">
      <c r="E1365" s="4732"/>
      <c r="F1365" s="4733"/>
      <c r="G1365" s="4732"/>
    </row>
    <row r="1366" spans="5:7">
      <c r="E1366" s="4732"/>
      <c r="F1366" s="4733"/>
      <c r="G1366" s="4732"/>
    </row>
    <row r="1367" spans="5:7">
      <c r="E1367" s="4732"/>
      <c r="F1367" s="4733"/>
      <c r="G1367" s="4732"/>
    </row>
    <row r="1368" spans="5:7">
      <c r="E1368" s="4732"/>
      <c r="F1368" s="4733"/>
      <c r="G1368" s="4732"/>
    </row>
    <row r="1369" spans="5:7">
      <c r="E1369" s="4732"/>
      <c r="F1369" s="4733"/>
      <c r="G1369" s="4732"/>
    </row>
    <row r="1370" spans="5:7">
      <c r="E1370" s="4732"/>
      <c r="F1370" s="4733"/>
      <c r="G1370" s="4732"/>
    </row>
    <row r="1371" spans="5:7">
      <c r="E1371" s="4732"/>
      <c r="F1371" s="4733"/>
      <c r="G1371" s="4732"/>
    </row>
    <row r="1372" spans="5:7">
      <c r="E1372" s="4732"/>
      <c r="F1372" s="4733"/>
      <c r="G1372" s="4732"/>
    </row>
    <row r="1373" spans="5:7">
      <c r="E1373" s="4732"/>
      <c r="F1373" s="4733"/>
      <c r="G1373" s="4732"/>
    </row>
    <row r="1374" spans="5:7">
      <c r="E1374" s="4732"/>
      <c r="F1374" s="4733"/>
      <c r="G1374" s="4732"/>
    </row>
    <row r="1375" spans="5:7">
      <c r="E1375" s="4732"/>
      <c r="F1375" s="4733"/>
      <c r="G1375" s="4732"/>
    </row>
    <row r="1376" spans="5:7">
      <c r="E1376" s="4732"/>
      <c r="F1376" s="4733"/>
      <c r="G1376" s="4732"/>
    </row>
    <row r="1377" spans="5:7">
      <c r="E1377" s="4732"/>
      <c r="F1377" s="4733"/>
      <c r="G1377" s="4732"/>
    </row>
    <row r="1378" spans="5:7">
      <c r="E1378" s="4732"/>
      <c r="F1378" s="4733"/>
      <c r="G1378" s="4732"/>
    </row>
    <row r="1379" spans="5:7">
      <c r="E1379" s="4732"/>
      <c r="F1379" s="4733"/>
      <c r="G1379" s="4732"/>
    </row>
    <row r="1380" spans="5:7">
      <c r="E1380" s="4732"/>
      <c r="F1380" s="4733"/>
      <c r="G1380" s="4732"/>
    </row>
    <row r="1381" spans="5:7">
      <c r="E1381" s="4732"/>
      <c r="F1381" s="4733"/>
      <c r="G1381" s="4732"/>
    </row>
    <row r="1382" spans="5:7">
      <c r="E1382" s="4732"/>
      <c r="F1382" s="4733"/>
      <c r="G1382" s="4732"/>
    </row>
    <row r="1383" spans="5:7">
      <c r="E1383" s="4732"/>
      <c r="F1383" s="4733"/>
      <c r="G1383" s="4732"/>
    </row>
    <row r="1384" spans="5:7">
      <c r="E1384" s="4732"/>
      <c r="F1384" s="4733"/>
      <c r="G1384" s="4732"/>
    </row>
    <row r="1385" spans="5:7">
      <c r="E1385" s="4732"/>
      <c r="F1385" s="4733"/>
      <c r="G1385" s="4732"/>
    </row>
    <row r="1386" spans="5:7">
      <c r="E1386" s="4732"/>
      <c r="F1386" s="4733"/>
      <c r="G1386" s="4732"/>
    </row>
    <row r="1387" spans="5:7">
      <c r="E1387" s="4732"/>
      <c r="F1387" s="4733"/>
      <c r="G1387" s="4732"/>
    </row>
    <row r="1388" spans="5:7">
      <c r="E1388" s="4732"/>
      <c r="F1388" s="4733"/>
      <c r="G1388" s="4732"/>
    </row>
    <row r="1389" spans="5:7">
      <c r="E1389" s="4732"/>
      <c r="F1389" s="4733"/>
      <c r="G1389" s="4732"/>
    </row>
    <row r="1390" spans="5:7">
      <c r="E1390" s="4732"/>
      <c r="F1390" s="4733"/>
      <c r="G1390" s="4732"/>
    </row>
    <row r="1391" spans="5:7">
      <c r="E1391" s="4732"/>
      <c r="F1391" s="4733"/>
      <c r="G1391" s="4732"/>
    </row>
    <row r="1392" spans="5:7">
      <c r="E1392" s="4732"/>
      <c r="F1392" s="4733"/>
      <c r="G1392" s="4732"/>
    </row>
    <row r="1393" spans="5:7">
      <c r="E1393" s="4732"/>
      <c r="F1393" s="4733"/>
      <c r="G1393" s="4732"/>
    </row>
    <row r="1394" spans="5:7">
      <c r="E1394" s="4732"/>
      <c r="F1394" s="4733"/>
      <c r="G1394" s="4732"/>
    </row>
    <row r="1395" spans="5:7">
      <c r="E1395" s="4732"/>
      <c r="F1395" s="4733"/>
      <c r="G1395" s="4732"/>
    </row>
    <row r="1396" spans="5:7">
      <c r="E1396" s="4732"/>
      <c r="F1396" s="4733"/>
      <c r="G1396" s="4732"/>
    </row>
    <row r="1397" spans="5:7">
      <c r="E1397" s="4732"/>
      <c r="F1397" s="4733"/>
      <c r="G1397" s="4732"/>
    </row>
    <row r="1398" spans="5:7">
      <c r="E1398" s="4732"/>
      <c r="F1398" s="4733"/>
      <c r="G1398" s="4732"/>
    </row>
    <row r="1399" spans="5:7">
      <c r="E1399" s="4732"/>
      <c r="F1399" s="4733"/>
      <c r="G1399" s="4732"/>
    </row>
    <row r="1400" spans="5:7">
      <c r="E1400" s="4732"/>
      <c r="F1400" s="4733"/>
      <c r="G1400" s="4732"/>
    </row>
    <row r="1401" spans="5:7">
      <c r="E1401" s="4732"/>
      <c r="F1401" s="4733"/>
      <c r="G1401" s="4732"/>
    </row>
    <row r="1402" spans="5:7">
      <c r="E1402" s="4732"/>
      <c r="F1402" s="4733"/>
      <c r="G1402" s="4732"/>
    </row>
    <row r="1403" spans="5:7">
      <c r="E1403" s="4732"/>
      <c r="F1403" s="4733"/>
      <c r="G1403" s="4732"/>
    </row>
    <row r="1404" spans="5:7">
      <c r="E1404" s="4732"/>
      <c r="F1404" s="4733"/>
      <c r="G1404" s="4732"/>
    </row>
    <row r="1405" spans="5:7">
      <c r="E1405" s="4732"/>
      <c r="F1405" s="4733"/>
      <c r="G1405" s="4732"/>
    </row>
    <row r="1406" spans="5:7">
      <c r="E1406" s="4732"/>
      <c r="F1406" s="4733"/>
      <c r="G1406" s="4732"/>
    </row>
    <row r="1407" spans="5:7">
      <c r="E1407" s="4732"/>
      <c r="F1407" s="4733"/>
      <c r="G1407" s="4732"/>
    </row>
    <row r="1408" spans="5:7">
      <c r="E1408" s="4732"/>
      <c r="F1408" s="4733"/>
      <c r="G1408" s="4732"/>
    </row>
    <row r="1409" spans="5:7">
      <c r="E1409" s="4732"/>
      <c r="F1409" s="4733"/>
      <c r="G1409" s="4732"/>
    </row>
    <row r="1410" spans="5:7">
      <c r="E1410" s="4732"/>
      <c r="F1410" s="4733"/>
      <c r="G1410" s="4732"/>
    </row>
    <row r="1411" spans="5:7">
      <c r="E1411" s="4732"/>
      <c r="F1411" s="4733"/>
      <c r="G1411" s="4732"/>
    </row>
    <row r="1412" spans="5:7">
      <c r="E1412" s="4732"/>
      <c r="F1412" s="4733"/>
      <c r="G1412" s="4732"/>
    </row>
    <row r="1413" spans="5:7">
      <c r="E1413" s="4732"/>
      <c r="F1413" s="4733"/>
      <c r="G1413" s="4732"/>
    </row>
    <row r="1414" spans="5:7">
      <c r="E1414" s="4732"/>
      <c r="F1414" s="4733"/>
      <c r="G1414" s="4732"/>
    </row>
    <row r="1415" spans="5:7">
      <c r="E1415" s="4732"/>
      <c r="F1415" s="4733"/>
      <c r="G1415" s="4732"/>
    </row>
    <row r="1416" spans="5:7">
      <c r="E1416" s="4732"/>
      <c r="F1416" s="4733"/>
      <c r="G1416" s="4732"/>
    </row>
    <row r="1417" spans="5:7">
      <c r="E1417" s="4732"/>
      <c r="F1417" s="4733"/>
      <c r="G1417" s="4732"/>
    </row>
    <row r="1418" spans="5:7">
      <c r="E1418" s="4732"/>
      <c r="F1418" s="4733"/>
      <c r="G1418" s="4732"/>
    </row>
    <row r="1419" spans="5:7">
      <c r="E1419" s="4732"/>
      <c r="F1419" s="4733"/>
      <c r="G1419" s="4732"/>
    </row>
    <row r="1420" spans="5:7">
      <c r="E1420" s="4732"/>
      <c r="F1420" s="4733"/>
      <c r="G1420" s="4732"/>
    </row>
    <row r="1421" spans="5:7">
      <c r="E1421" s="4732"/>
      <c r="F1421" s="4733"/>
      <c r="G1421" s="4732"/>
    </row>
    <row r="1422" spans="5:7">
      <c r="E1422" s="4732"/>
      <c r="F1422" s="4733"/>
      <c r="G1422" s="4732"/>
    </row>
    <row r="1423" spans="5:7">
      <c r="E1423" s="4732"/>
      <c r="F1423" s="4733"/>
      <c r="G1423" s="4732"/>
    </row>
    <row r="1424" spans="5:7">
      <c r="E1424" s="4732"/>
      <c r="F1424" s="4733"/>
      <c r="G1424" s="4732"/>
    </row>
    <row r="1425" spans="5:7">
      <c r="E1425" s="4732"/>
      <c r="F1425" s="4733"/>
      <c r="G1425" s="4732"/>
    </row>
    <row r="1426" spans="5:7">
      <c r="E1426" s="4732"/>
      <c r="F1426" s="4733"/>
      <c r="G1426" s="4732"/>
    </row>
    <row r="1427" spans="5:7">
      <c r="E1427" s="4732"/>
      <c r="F1427" s="4733"/>
      <c r="G1427" s="4732"/>
    </row>
    <row r="1428" spans="5:7">
      <c r="E1428" s="4732"/>
      <c r="F1428" s="4733"/>
      <c r="G1428" s="4732"/>
    </row>
    <row r="1429" spans="5:7">
      <c r="E1429" s="4732"/>
      <c r="F1429" s="4733"/>
      <c r="G1429" s="4732"/>
    </row>
    <row r="1430" spans="5:7">
      <c r="E1430" s="4732"/>
      <c r="F1430" s="4733"/>
      <c r="G1430" s="4732"/>
    </row>
    <row r="1431" spans="5:7">
      <c r="E1431" s="4732"/>
      <c r="F1431" s="4733"/>
      <c r="G1431" s="4732"/>
    </row>
    <row r="1432" spans="5:7">
      <c r="E1432" s="4732"/>
      <c r="F1432" s="4733"/>
      <c r="G1432" s="4732"/>
    </row>
    <row r="1433" spans="5:7">
      <c r="E1433" s="4732"/>
      <c r="F1433" s="4733"/>
      <c r="G1433" s="4732"/>
    </row>
    <row r="1434" spans="5:7">
      <c r="E1434" s="4732"/>
      <c r="F1434" s="4733"/>
      <c r="G1434" s="4732"/>
    </row>
    <row r="1435" spans="5:7">
      <c r="E1435" s="4732"/>
      <c r="F1435" s="4733"/>
      <c r="G1435" s="4732"/>
    </row>
    <row r="1436" spans="5:7">
      <c r="E1436" s="4732"/>
      <c r="F1436" s="4733"/>
      <c r="G1436" s="4732"/>
    </row>
    <row r="1437" spans="5:7">
      <c r="E1437" s="4732"/>
      <c r="F1437" s="4733"/>
      <c r="G1437" s="4732"/>
    </row>
    <row r="1438" spans="5:7">
      <c r="E1438" s="4732"/>
      <c r="F1438" s="4733"/>
      <c r="G1438" s="4732"/>
    </row>
    <row r="1439" spans="5:7">
      <c r="E1439" s="4732"/>
      <c r="F1439" s="4733"/>
      <c r="G1439" s="4732"/>
    </row>
    <row r="1440" spans="5:7">
      <c r="E1440" s="4732"/>
      <c r="F1440" s="4733"/>
      <c r="G1440" s="4732"/>
    </row>
    <row r="1441" spans="5:7">
      <c r="E1441" s="4732"/>
      <c r="F1441" s="4733"/>
      <c r="G1441" s="4732"/>
    </row>
    <row r="1442" spans="5:7">
      <c r="E1442" s="4732"/>
      <c r="F1442" s="4733"/>
      <c r="G1442" s="4732"/>
    </row>
    <row r="1443" spans="5:7">
      <c r="E1443" s="4732"/>
      <c r="F1443" s="4733"/>
      <c r="G1443" s="4732"/>
    </row>
    <row r="1444" spans="5:7">
      <c r="E1444" s="4732"/>
      <c r="F1444" s="4733"/>
      <c r="G1444" s="4732"/>
    </row>
    <row r="1445" spans="5:7">
      <c r="E1445" s="4732"/>
      <c r="F1445" s="4733"/>
      <c r="G1445" s="4732"/>
    </row>
    <row r="1446" spans="5:7">
      <c r="E1446" s="4732"/>
      <c r="F1446" s="4733"/>
      <c r="G1446" s="4732"/>
    </row>
    <row r="1447" spans="5:7">
      <c r="E1447" s="4732"/>
      <c r="F1447" s="4733"/>
      <c r="G1447" s="4732"/>
    </row>
    <row r="1448" spans="5:7">
      <c r="E1448" s="4732"/>
      <c r="F1448" s="4733"/>
      <c r="G1448" s="4732"/>
    </row>
    <row r="1449" spans="5:7">
      <c r="E1449" s="4732"/>
      <c r="F1449" s="4733"/>
      <c r="G1449" s="4732"/>
    </row>
    <row r="1450" spans="5:7">
      <c r="E1450" s="4732"/>
      <c r="F1450" s="4733"/>
      <c r="G1450" s="4732"/>
    </row>
    <row r="1451" spans="5:7">
      <c r="E1451" s="4732"/>
      <c r="F1451" s="4733"/>
      <c r="G1451" s="4732"/>
    </row>
    <row r="1452" spans="5:7">
      <c r="E1452" s="4732"/>
      <c r="F1452" s="4733"/>
      <c r="G1452" s="4732"/>
    </row>
    <row r="1453" spans="5:7">
      <c r="E1453" s="4732"/>
      <c r="F1453" s="4733"/>
      <c r="G1453" s="4732"/>
    </row>
    <row r="1454" spans="5:7">
      <c r="E1454" s="4732"/>
      <c r="F1454" s="4733"/>
      <c r="G1454" s="4732"/>
    </row>
    <row r="1455" spans="5:7">
      <c r="E1455" s="4732"/>
      <c r="F1455" s="4733"/>
      <c r="G1455" s="4732"/>
    </row>
    <row r="1456" spans="5:7">
      <c r="E1456" s="4732"/>
      <c r="F1456" s="4733"/>
      <c r="G1456" s="4732"/>
    </row>
    <row r="1457" spans="5:7">
      <c r="E1457" s="4732"/>
      <c r="F1457" s="4733"/>
      <c r="G1457" s="4732"/>
    </row>
    <row r="1458" spans="5:7">
      <c r="E1458" s="4732"/>
      <c r="F1458" s="4733"/>
      <c r="G1458" s="4732"/>
    </row>
    <row r="1459" spans="5:7">
      <c r="E1459" s="4732"/>
      <c r="F1459" s="4733"/>
      <c r="G1459" s="4732"/>
    </row>
    <row r="1460" spans="5:7">
      <c r="E1460" s="4732"/>
      <c r="F1460" s="4733"/>
      <c r="G1460" s="4732"/>
    </row>
    <row r="1461" spans="5:7">
      <c r="E1461" s="4732"/>
      <c r="F1461" s="4733"/>
      <c r="G1461" s="4732"/>
    </row>
    <row r="1462" spans="5:7">
      <c r="E1462" s="4732"/>
      <c r="F1462" s="4733"/>
      <c r="G1462" s="4732"/>
    </row>
    <row r="1463" spans="5:7">
      <c r="E1463" s="4732"/>
      <c r="F1463" s="4733"/>
      <c r="G1463" s="4732"/>
    </row>
    <row r="1464" spans="5:7">
      <c r="E1464" s="4732"/>
      <c r="F1464" s="4733"/>
      <c r="G1464" s="4732"/>
    </row>
    <row r="1465" spans="5:7">
      <c r="E1465" s="4732"/>
      <c r="F1465" s="4733"/>
      <c r="G1465" s="4732"/>
    </row>
    <row r="1466" spans="5:7">
      <c r="E1466" s="4732"/>
      <c r="F1466" s="4733"/>
      <c r="G1466" s="4732"/>
    </row>
    <row r="1467" spans="5:7">
      <c r="E1467" s="4732"/>
      <c r="F1467" s="4733"/>
      <c r="G1467" s="4732"/>
    </row>
    <row r="1468" spans="5:7">
      <c r="E1468" s="4732"/>
      <c r="F1468" s="4733"/>
      <c r="G1468" s="4732"/>
    </row>
    <row r="1469" spans="5:7">
      <c r="E1469" s="4732"/>
      <c r="F1469" s="4733"/>
      <c r="G1469" s="4732"/>
    </row>
    <row r="1470" spans="5:7">
      <c r="E1470" s="4732"/>
      <c r="F1470" s="4733"/>
      <c r="G1470" s="4732"/>
    </row>
    <row r="1471" spans="5:7">
      <c r="E1471" s="4732"/>
      <c r="F1471" s="4733"/>
      <c r="G1471" s="4732"/>
    </row>
    <row r="1472" spans="5:7">
      <c r="E1472" s="4732"/>
      <c r="F1472" s="4733"/>
      <c r="G1472" s="4732"/>
    </row>
    <row r="1473" spans="5:7">
      <c r="E1473" s="4732"/>
      <c r="F1473" s="4733"/>
      <c r="G1473" s="4732"/>
    </row>
    <row r="1474" spans="5:7">
      <c r="E1474" s="4732"/>
      <c r="F1474" s="4733"/>
      <c r="G1474" s="4732"/>
    </row>
    <row r="1475" spans="5:7">
      <c r="E1475" s="4732"/>
      <c r="F1475" s="4733"/>
      <c r="G1475" s="4732"/>
    </row>
    <row r="1476" spans="5:7">
      <c r="E1476" s="4732"/>
      <c r="F1476" s="4733"/>
      <c r="G1476" s="4732"/>
    </row>
    <row r="1477" spans="5:7">
      <c r="E1477" s="4732"/>
      <c r="F1477" s="4733"/>
      <c r="G1477" s="4732"/>
    </row>
    <row r="1478" spans="5:7">
      <c r="E1478" s="4732"/>
      <c r="F1478" s="4733"/>
      <c r="G1478" s="4732"/>
    </row>
    <row r="1479" spans="5:7">
      <c r="E1479" s="4732"/>
      <c r="F1479" s="4733"/>
      <c r="G1479" s="4732"/>
    </row>
    <row r="1480" spans="5:7">
      <c r="E1480" s="4732"/>
      <c r="F1480" s="4733"/>
      <c r="G1480" s="4732"/>
    </row>
    <row r="1481" spans="5:7">
      <c r="E1481" s="4732"/>
      <c r="F1481" s="4733"/>
      <c r="G1481" s="4732"/>
    </row>
    <row r="1482" spans="5:7">
      <c r="E1482" s="4732"/>
      <c r="F1482" s="4733"/>
      <c r="G1482" s="4732"/>
    </row>
    <row r="1483" spans="5:7">
      <c r="E1483" s="4732"/>
      <c r="F1483" s="4733"/>
      <c r="G1483" s="4732"/>
    </row>
    <row r="1484" spans="5:7">
      <c r="E1484" s="4732"/>
      <c r="F1484" s="4733"/>
      <c r="G1484" s="4732"/>
    </row>
    <row r="1485" spans="5:7">
      <c r="E1485" s="4732"/>
      <c r="F1485" s="4733"/>
      <c r="G1485" s="4732"/>
    </row>
    <row r="1486" spans="5:7">
      <c r="E1486" s="4732"/>
      <c r="F1486" s="4733"/>
      <c r="G1486" s="4732"/>
    </row>
    <row r="1487" spans="5:7">
      <c r="E1487" s="4732"/>
      <c r="F1487" s="4733"/>
      <c r="G1487" s="4732"/>
    </row>
    <row r="1488" spans="5:7">
      <c r="E1488" s="4732"/>
      <c r="F1488" s="4733"/>
      <c r="G1488" s="4732"/>
    </row>
    <row r="1489" spans="5:7">
      <c r="E1489" s="4732"/>
      <c r="F1489" s="4733"/>
      <c r="G1489" s="4732"/>
    </row>
    <row r="1490" spans="5:7">
      <c r="E1490" s="4732"/>
      <c r="F1490" s="4733"/>
      <c r="G1490" s="4732"/>
    </row>
    <row r="1491" spans="5:7">
      <c r="E1491" s="4732"/>
      <c r="F1491" s="4733"/>
      <c r="G1491" s="4732"/>
    </row>
    <row r="1492" spans="5:7">
      <c r="E1492" s="4732"/>
      <c r="F1492" s="4733"/>
      <c r="G1492" s="4732"/>
    </row>
    <row r="1493" spans="5:7">
      <c r="E1493" s="4732"/>
      <c r="F1493" s="4733"/>
      <c r="G1493" s="4732"/>
    </row>
    <row r="1494" spans="5:7">
      <c r="E1494" s="4732"/>
      <c r="F1494" s="4733"/>
      <c r="G1494" s="4732"/>
    </row>
    <row r="1495" spans="5:7">
      <c r="E1495" s="4732"/>
      <c r="F1495" s="4733"/>
      <c r="G1495" s="4732"/>
    </row>
    <row r="1496" spans="5:7">
      <c r="E1496" s="4732"/>
      <c r="F1496" s="4733"/>
      <c r="G1496" s="4732"/>
    </row>
    <row r="1497" spans="5:7">
      <c r="E1497" s="4732"/>
      <c r="F1497" s="4733"/>
      <c r="G1497" s="4732"/>
    </row>
    <row r="1498" spans="5:7">
      <c r="E1498" s="4732"/>
      <c r="F1498" s="4733"/>
      <c r="G1498" s="4732"/>
    </row>
    <row r="1499" spans="5:7">
      <c r="E1499" s="4732"/>
      <c r="F1499" s="4733"/>
      <c r="G1499" s="4732"/>
    </row>
    <row r="1500" spans="5:7">
      <c r="E1500" s="4732"/>
      <c r="F1500" s="4733"/>
      <c r="G1500" s="4732"/>
    </row>
    <row r="1501" spans="5:7">
      <c r="E1501" s="4732"/>
      <c r="F1501" s="4733"/>
      <c r="G1501" s="4732"/>
    </row>
    <row r="1502" spans="5:7">
      <c r="E1502" s="4732"/>
      <c r="F1502" s="4733"/>
      <c r="G1502" s="4732"/>
    </row>
    <row r="1503" spans="5:7">
      <c r="E1503" s="4732"/>
      <c r="F1503" s="4733"/>
      <c r="G1503" s="4732"/>
    </row>
    <row r="1504" spans="5:7">
      <c r="E1504" s="4732"/>
      <c r="F1504" s="4733"/>
      <c r="G1504" s="4732"/>
    </row>
    <row r="1505" spans="5:7">
      <c r="E1505" s="4732"/>
      <c r="F1505" s="4733"/>
      <c r="G1505" s="4732"/>
    </row>
    <row r="1506" spans="5:7">
      <c r="E1506" s="4732"/>
      <c r="F1506" s="4733"/>
      <c r="G1506" s="4732"/>
    </row>
    <row r="1507" spans="5:7">
      <c r="E1507" s="4732"/>
      <c r="F1507" s="4733"/>
      <c r="G1507" s="4732"/>
    </row>
    <row r="1508" spans="5:7">
      <c r="E1508" s="4732"/>
      <c r="F1508" s="4733"/>
      <c r="G1508" s="4732"/>
    </row>
    <row r="1509" spans="5:7">
      <c r="E1509" s="4732"/>
      <c r="F1509" s="4733"/>
      <c r="G1509" s="4732"/>
    </row>
    <row r="1510" spans="5:7">
      <c r="E1510" s="4732"/>
      <c r="F1510" s="4733"/>
      <c r="G1510" s="4732"/>
    </row>
    <row r="1511" spans="5:7">
      <c r="E1511" s="4732"/>
      <c r="F1511" s="4733"/>
      <c r="G1511" s="4732"/>
    </row>
    <row r="1512" spans="5:7">
      <c r="E1512" s="4732"/>
      <c r="F1512" s="4733"/>
      <c r="G1512" s="4732"/>
    </row>
    <row r="1513" spans="5:7">
      <c r="E1513" s="4732"/>
      <c r="F1513" s="4733"/>
      <c r="G1513" s="4732"/>
    </row>
    <row r="1514" spans="5:7">
      <c r="E1514" s="4732"/>
      <c r="F1514" s="4733"/>
      <c r="G1514" s="4732"/>
    </row>
    <row r="1515" spans="5:7">
      <c r="E1515" s="4732"/>
      <c r="F1515" s="4733"/>
      <c r="G1515" s="4732"/>
    </row>
    <row r="1516" spans="5:7">
      <c r="E1516" s="4732"/>
      <c r="F1516" s="4733"/>
      <c r="G1516" s="4732"/>
    </row>
    <row r="1517" spans="5:7">
      <c r="E1517" s="4732"/>
      <c r="F1517" s="4733"/>
      <c r="G1517" s="4732"/>
    </row>
    <row r="1518" spans="5:7">
      <c r="E1518" s="4732"/>
      <c r="F1518" s="4733"/>
      <c r="G1518" s="4732"/>
    </row>
    <row r="1519" spans="5:7">
      <c r="E1519" s="4732"/>
      <c r="F1519" s="4733"/>
      <c r="G1519" s="4732"/>
    </row>
    <row r="1520" spans="5:7">
      <c r="E1520" s="4732"/>
      <c r="F1520" s="4733"/>
      <c r="G1520" s="4732"/>
    </row>
    <row r="1521" spans="5:7">
      <c r="E1521" s="4732"/>
      <c r="F1521" s="4733"/>
      <c r="G1521" s="4732"/>
    </row>
    <row r="1522" spans="5:7">
      <c r="E1522" s="4732"/>
      <c r="F1522" s="4733"/>
      <c r="G1522" s="4732"/>
    </row>
    <row r="1523" spans="5:7">
      <c r="E1523" s="4732"/>
      <c r="F1523" s="4733"/>
      <c r="G1523" s="4732"/>
    </row>
    <row r="1524" spans="5:7">
      <c r="E1524" s="4732"/>
      <c r="F1524" s="4733"/>
      <c r="G1524" s="4732"/>
    </row>
    <row r="1525" spans="5:7">
      <c r="E1525" s="4732"/>
      <c r="F1525" s="4733"/>
      <c r="G1525" s="4732"/>
    </row>
    <row r="1526" spans="5:7">
      <c r="E1526" s="4732"/>
      <c r="F1526" s="4733"/>
      <c r="G1526" s="4732"/>
    </row>
    <row r="1527" spans="5:7">
      <c r="E1527" s="4732"/>
      <c r="F1527" s="4733"/>
      <c r="G1527" s="4732"/>
    </row>
    <row r="1528" spans="5:7">
      <c r="E1528" s="4732"/>
      <c r="F1528" s="4733"/>
      <c r="G1528" s="4732"/>
    </row>
    <row r="1529" spans="5:7">
      <c r="E1529" s="4732"/>
      <c r="F1529" s="4733"/>
      <c r="G1529" s="4732"/>
    </row>
    <row r="1530" spans="5:7">
      <c r="E1530" s="4732"/>
      <c r="F1530" s="4733"/>
      <c r="G1530" s="4732"/>
    </row>
    <row r="1531" spans="5:7">
      <c r="E1531" s="4732"/>
      <c r="F1531" s="4733"/>
      <c r="G1531" s="4732"/>
    </row>
    <row r="1532" spans="5:7">
      <c r="E1532" s="4732"/>
      <c r="F1532" s="4733"/>
      <c r="G1532" s="4732"/>
    </row>
    <row r="1533" spans="5:7">
      <c r="E1533" s="4732"/>
      <c r="F1533" s="4733"/>
      <c r="G1533" s="4732"/>
    </row>
    <row r="1534" spans="5:7">
      <c r="E1534" s="4732"/>
      <c r="F1534" s="4733"/>
      <c r="G1534" s="4732"/>
    </row>
    <row r="1535" spans="5:7">
      <c r="E1535" s="4732"/>
      <c r="F1535" s="4733"/>
      <c r="G1535" s="4732"/>
    </row>
    <row r="1536" spans="5:7">
      <c r="E1536" s="4732"/>
      <c r="F1536" s="4733"/>
      <c r="G1536" s="4732"/>
    </row>
    <row r="1537" spans="5:7">
      <c r="E1537" s="4732"/>
      <c r="F1537" s="4733"/>
      <c r="G1537" s="4732"/>
    </row>
    <row r="1538" spans="5:7">
      <c r="E1538" s="4732"/>
      <c r="F1538" s="4733"/>
      <c r="G1538" s="4732"/>
    </row>
    <row r="1539" spans="5:7">
      <c r="E1539" s="4732"/>
      <c r="F1539" s="4733"/>
      <c r="G1539" s="4732"/>
    </row>
    <row r="1540" spans="5:7">
      <c r="E1540" s="4732"/>
      <c r="F1540" s="4733"/>
      <c r="G1540" s="4732"/>
    </row>
    <row r="1541" spans="5:7">
      <c r="E1541" s="4732"/>
      <c r="F1541" s="4733"/>
      <c r="G1541" s="4732"/>
    </row>
    <row r="1542" spans="5:7">
      <c r="E1542" s="4732"/>
      <c r="F1542" s="4733"/>
      <c r="G1542" s="4732"/>
    </row>
    <row r="1543" spans="5:7">
      <c r="E1543" s="4732"/>
      <c r="F1543" s="4733"/>
      <c r="G1543" s="4732"/>
    </row>
    <row r="1544" spans="5:7">
      <c r="E1544" s="4732"/>
      <c r="F1544" s="4733"/>
      <c r="G1544" s="4732"/>
    </row>
    <row r="1545" spans="5:7">
      <c r="E1545" s="4732"/>
      <c r="F1545" s="4733"/>
      <c r="G1545" s="4732"/>
    </row>
    <row r="1546" spans="5:7">
      <c r="E1546" s="4732"/>
      <c r="F1546" s="4733"/>
      <c r="G1546" s="4732"/>
    </row>
    <row r="1547" spans="5:7">
      <c r="E1547" s="4732"/>
      <c r="F1547" s="4733"/>
      <c r="G1547" s="4732"/>
    </row>
    <row r="1548" spans="5:7">
      <c r="E1548" s="4732"/>
      <c r="F1548" s="4733"/>
      <c r="G1548" s="4732"/>
    </row>
    <row r="1549" spans="5:7">
      <c r="E1549" s="4732"/>
      <c r="F1549" s="4733"/>
      <c r="G1549" s="4732"/>
    </row>
    <row r="1550" spans="5:7">
      <c r="E1550" s="4732"/>
      <c r="F1550" s="4733"/>
      <c r="G1550" s="4732"/>
    </row>
    <row r="1551" spans="5:7">
      <c r="E1551" s="4732"/>
      <c r="F1551" s="4733"/>
      <c r="G1551" s="4732"/>
    </row>
    <row r="1552" spans="5:7">
      <c r="E1552" s="4732"/>
      <c r="F1552" s="4733"/>
      <c r="G1552" s="4732"/>
    </row>
    <row r="1553" spans="5:7">
      <c r="E1553" s="4732"/>
      <c r="F1553" s="4733"/>
      <c r="G1553" s="4732"/>
    </row>
    <row r="1554" spans="5:7">
      <c r="E1554" s="4732"/>
      <c r="F1554" s="4733"/>
      <c r="G1554" s="4732"/>
    </row>
    <row r="1555" spans="5:7">
      <c r="E1555" s="4732"/>
      <c r="F1555" s="4733"/>
      <c r="G1555" s="4732"/>
    </row>
    <row r="1556" spans="5:7">
      <c r="E1556" s="4732"/>
      <c r="F1556" s="4733"/>
      <c r="G1556" s="4732"/>
    </row>
    <row r="1557" spans="5:7">
      <c r="E1557" s="4732"/>
      <c r="F1557" s="4733"/>
      <c r="G1557" s="4732"/>
    </row>
    <row r="1558" spans="5:7">
      <c r="E1558" s="4732"/>
      <c r="F1558" s="4733"/>
      <c r="G1558" s="4732"/>
    </row>
    <row r="1559" spans="5:7">
      <c r="E1559" s="4732"/>
      <c r="F1559" s="4733"/>
      <c r="G1559" s="4732"/>
    </row>
    <row r="1560" spans="5:7">
      <c r="E1560" s="4732"/>
      <c r="F1560" s="4733"/>
      <c r="G1560" s="4732"/>
    </row>
    <row r="1561" spans="5:7">
      <c r="E1561" s="4732"/>
      <c r="F1561" s="4733"/>
      <c r="G1561" s="4732"/>
    </row>
    <row r="1562" spans="5:7">
      <c r="E1562" s="4732"/>
      <c r="F1562" s="4733"/>
      <c r="G1562" s="4732"/>
    </row>
    <row r="1563" spans="5:7">
      <c r="E1563" s="4732"/>
      <c r="F1563" s="4733"/>
      <c r="G1563" s="4732"/>
    </row>
    <row r="1564" spans="5:7">
      <c r="E1564" s="4732"/>
      <c r="F1564" s="4733"/>
      <c r="G1564" s="4732"/>
    </row>
    <row r="1565" spans="5:7">
      <c r="E1565" s="4732"/>
      <c r="F1565" s="4733"/>
      <c r="G1565" s="4732"/>
    </row>
    <row r="1566" spans="5:7">
      <c r="E1566" s="4732"/>
      <c r="F1566" s="4733"/>
      <c r="G1566" s="4732"/>
    </row>
    <row r="1567" spans="5:7">
      <c r="E1567" s="4732"/>
      <c r="F1567" s="4733"/>
      <c r="G1567" s="4732"/>
    </row>
    <row r="1568" spans="5:7">
      <c r="E1568" s="4732"/>
      <c r="F1568" s="4733"/>
      <c r="G1568" s="4732"/>
    </row>
    <row r="1569" spans="5:7">
      <c r="E1569" s="4732"/>
      <c r="F1569" s="4733"/>
      <c r="G1569" s="4732"/>
    </row>
    <row r="1570" spans="5:7">
      <c r="E1570" s="4732"/>
      <c r="F1570" s="4733"/>
      <c r="G1570" s="4732"/>
    </row>
    <row r="1571" spans="5:7">
      <c r="E1571" s="4732"/>
      <c r="F1571" s="4733"/>
      <c r="G1571" s="4732"/>
    </row>
    <row r="1572" spans="5:7">
      <c r="E1572" s="4732"/>
      <c r="F1572" s="4733"/>
      <c r="G1572" s="4732"/>
    </row>
    <row r="1573" spans="5:7">
      <c r="E1573" s="4732"/>
      <c r="F1573" s="4733"/>
      <c r="G1573" s="4732"/>
    </row>
    <row r="1574" spans="5:7">
      <c r="E1574" s="4732"/>
      <c r="F1574" s="4733"/>
      <c r="G1574" s="4732"/>
    </row>
    <row r="1575" spans="5:7">
      <c r="E1575" s="4732"/>
      <c r="F1575" s="4733"/>
      <c r="G1575" s="4732"/>
    </row>
    <row r="1576" spans="5:7">
      <c r="E1576" s="4732"/>
      <c r="F1576" s="4733"/>
      <c r="G1576" s="4732"/>
    </row>
    <row r="1577" spans="5:7">
      <c r="E1577" s="4732"/>
      <c r="F1577" s="4733"/>
      <c r="G1577" s="4732"/>
    </row>
    <row r="1578" spans="5:7">
      <c r="E1578" s="4732"/>
      <c r="F1578" s="4733"/>
      <c r="G1578" s="4732"/>
    </row>
    <row r="1579" spans="5:7">
      <c r="E1579" s="4732"/>
      <c r="F1579" s="4733"/>
      <c r="G1579" s="4732"/>
    </row>
    <row r="1580" spans="5:7">
      <c r="E1580" s="4732"/>
      <c r="F1580" s="4733"/>
      <c r="G1580" s="4732"/>
    </row>
    <row r="1581" spans="5:7">
      <c r="E1581" s="4732"/>
      <c r="F1581" s="4733"/>
      <c r="G1581" s="4732"/>
    </row>
    <row r="1582" spans="5:7">
      <c r="E1582" s="4732"/>
      <c r="F1582" s="4733"/>
      <c r="G1582" s="4732"/>
    </row>
    <row r="1583" spans="5:7">
      <c r="E1583" s="4732"/>
      <c r="F1583" s="4733"/>
      <c r="G1583" s="4732"/>
    </row>
    <row r="1584" spans="5:7">
      <c r="E1584" s="4732"/>
      <c r="F1584" s="4733"/>
      <c r="G1584" s="4732"/>
    </row>
    <row r="1585" spans="5:7">
      <c r="E1585" s="4732"/>
      <c r="F1585" s="4733"/>
      <c r="G1585" s="4732"/>
    </row>
    <row r="1586" spans="5:7">
      <c r="E1586" s="4732"/>
      <c r="F1586" s="4733"/>
      <c r="G1586" s="4732"/>
    </row>
    <row r="1587" spans="5:7">
      <c r="E1587" s="4732"/>
      <c r="F1587" s="4733"/>
      <c r="G1587" s="4732"/>
    </row>
    <row r="1588" spans="5:7">
      <c r="E1588" s="4732"/>
      <c r="F1588" s="4733"/>
      <c r="G1588" s="4732"/>
    </row>
    <row r="1589" spans="5:7">
      <c r="E1589" s="4732"/>
      <c r="F1589" s="4733"/>
      <c r="G1589" s="4732"/>
    </row>
    <row r="1590" spans="5:7">
      <c r="E1590" s="4732"/>
      <c r="F1590" s="4733"/>
      <c r="G1590" s="4732"/>
    </row>
    <row r="1591" spans="5:7">
      <c r="E1591" s="4732"/>
      <c r="F1591" s="4733"/>
      <c r="G1591" s="4732"/>
    </row>
    <row r="1592" spans="5:7">
      <c r="E1592" s="4732"/>
      <c r="F1592" s="4733"/>
      <c r="G1592" s="4732"/>
    </row>
    <row r="1593" spans="5:7">
      <c r="E1593" s="4732"/>
      <c r="F1593" s="4733"/>
      <c r="G1593" s="4732"/>
    </row>
    <row r="1594" spans="5:7">
      <c r="E1594" s="4732"/>
      <c r="F1594" s="4733"/>
      <c r="G1594" s="4732"/>
    </row>
    <row r="1595" spans="5:7">
      <c r="E1595" s="4732"/>
      <c r="F1595" s="4733"/>
      <c r="G1595" s="4732"/>
    </row>
    <row r="1596" spans="5:7">
      <c r="E1596" s="4732"/>
      <c r="F1596" s="4733"/>
      <c r="G1596" s="4732"/>
    </row>
    <row r="1597" spans="5:7">
      <c r="E1597" s="4732"/>
      <c r="F1597" s="4733"/>
      <c r="G1597" s="4732"/>
    </row>
    <row r="1598" spans="5:7">
      <c r="E1598" s="4732"/>
      <c r="F1598" s="4733"/>
      <c r="G1598" s="4732"/>
    </row>
    <row r="1599" spans="5:7">
      <c r="E1599" s="4732"/>
      <c r="F1599" s="4733"/>
      <c r="G1599" s="4732"/>
    </row>
    <row r="1600" spans="5:7">
      <c r="E1600" s="4732"/>
      <c r="F1600" s="4733"/>
      <c r="G1600" s="4732"/>
    </row>
    <row r="1601" spans="5:7">
      <c r="E1601" s="4732"/>
      <c r="F1601" s="4733"/>
      <c r="G1601" s="4732"/>
    </row>
    <row r="1602" spans="5:7">
      <c r="E1602" s="4732"/>
      <c r="F1602" s="4733"/>
      <c r="G1602" s="4732"/>
    </row>
    <row r="1603" spans="5:7">
      <c r="E1603" s="4732"/>
      <c r="F1603" s="4733"/>
      <c r="G1603" s="4732"/>
    </row>
    <row r="1604" spans="5:7">
      <c r="E1604" s="4732"/>
      <c r="F1604" s="4733"/>
      <c r="G1604" s="4732"/>
    </row>
    <row r="1605" spans="5:7">
      <c r="E1605" s="4732"/>
      <c r="F1605" s="4733"/>
      <c r="G1605" s="4732"/>
    </row>
    <row r="1606" spans="5:7">
      <c r="E1606" s="4732"/>
      <c r="F1606" s="4733"/>
      <c r="G1606" s="4732"/>
    </row>
    <row r="1607" spans="5:7">
      <c r="E1607" s="4732"/>
      <c r="F1607" s="4733"/>
      <c r="G1607" s="4732"/>
    </row>
    <row r="1608" spans="5:7">
      <c r="E1608" s="4732"/>
      <c r="F1608" s="4733"/>
      <c r="G1608" s="4732"/>
    </row>
    <row r="1609" spans="5:7">
      <c r="E1609" s="4732"/>
      <c r="F1609" s="4733"/>
      <c r="G1609" s="4732"/>
    </row>
    <row r="1610" spans="5:7">
      <c r="E1610" s="4732"/>
      <c r="F1610" s="4733"/>
      <c r="G1610" s="4732"/>
    </row>
    <row r="1611" spans="5:7">
      <c r="E1611" s="4732"/>
      <c r="F1611" s="4733"/>
      <c r="G1611" s="4732"/>
    </row>
    <row r="1612" spans="5:7">
      <c r="E1612" s="4732"/>
      <c r="F1612" s="4733"/>
      <c r="G1612" s="4732"/>
    </row>
    <row r="1613" spans="5:7">
      <c r="E1613" s="4732"/>
      <c r="F1613" s="4733"/>
      <c r="G1613" s="4732"/>
    </row>
    <row r="1614" spans="5:7">
      <c r="E1614" s="4732"/>
      <c r="F1614" s="4733"/>
      <c r="G1614" s="4732"/>
    </row>
    <row r="1615" spans="5:7">
      <c r="E1615" s="4732"/>
      <c r="F1615" s="4733"/>
      <c r="G1615" s="4732"/>
    </row>
    <row r="1616" spans="5:7">
      <c r="E1616" s="4732"/>
      <c r="F1616" s="4733"/>
      <c r="G1616" s="4732"/>
    </row>
    <row r="1617" spans="5:7">
      <c r="E1617" s="4732"/>
      <c r="F1617" s="4733"/>
      <c r="G1617" s="4732"/>
    </row>
    <row r="1618" spans="5:7">
      <c r="E1618" s="4732"/>
      <c r="F1618" s="4733"/>
      <c r="G1618" s="4732"/>
    </row>
    <row r="1619" spans="5:7">
      <c r="E1619" s="4732"/>
      <c r="F1619" s="4733"/>
      <c r="G1619" s="4732"/>
    </row>
    <row r="1620" spans="5:7">
      <c r="E1620" s="4732"/>
      <c r="F1620" s="4733"/>
      <c r="G1620" s="4732"/>
    </row>
    <row r="1621" spans="5:7">
      <c r="E1621" s="4732"/>
      <c r="F1621" s="4733"/>
      <c r="G1621" s="4732"/>
    </row>
    <row r="1622" spans="5:7">
      <c r="E1622" s="4732"/>
      <c r="F1622" s="4733"/>
      <c r="G1622" s="4732"/>
    </row>
    <row r="1623" spans="5:7">
      <c r="E1623" s="4732"/>
      <c r="F1623" s="4733"/>
      <c r="G1623" s="4732"/>
    </row>
    <row r="1624" spans="5:7">
      <c r="E1624" s="4732"/>
      <c r="F1624" s="4733"/>
      <c r="G1624" s="4732"/>
    </row>
    <row r="1625" spans="5:7">
      <c r="E1625" s="4732"/>
      <c r="F1625" s="4733"/>
      <c r="G1625" s="4732"/>
    </row>
    <row r="1626" spans="5:7">
      <c r="E1626" s="4732"/>
      <c r="F1626" s="4733"/>
      <c r="G1626" s="4732"/>
    </row>
    <row r="1627" spans="5:7">
      <c r="E1627" s="4732"/>
      <c r="F1627" s="4733"/>
      <c r="G1627" s="4732"/>
    </row>
    <row r="1628" spans="5:7">
      <c r="E1628" s="4732"/>
      <c r="F1628" s="4733"/>
      <c r="G1628" s="4732"/>
    </row>
    <row r="1629" spans="5:7">
      <c r="E1629" s="4732"/>
      <c r="F1629" s="4733"/>
      <c r="G1629" s="4732"/>
    </row>
    <row r="1630" spans="5:7">
      <c r="E1630" s="4732"/>
      <c r="F1630" s="4733"/>
      <c r="G1630" s="4732"/>
    </row>
    <row r="1631" spans="5:7">
      <c r="E1631" s="4732"/>
      <c r="F1631" s="4733"/>
      <c r="G1631" s="4732"/>
    </row>
    <row r="1632" spans="5:7">
      <c r="E1632" s="4732"/>
      <c r="F1632" s="4733"/>
      <c r="G1632" s="4732"/>
    </row>
    <row r="1633" spans="5:7">
      <c r="E1633" s="4732"/>
      <c r="F1633" s="4733"/>
      <c r="G1633" s="4732"/>
    </row>
    <row r="1634" spans="5:7">
      <c r="E1634" s="4732"/>
      <c r="F1634" s="4733"/>
      <c r="G1634" s="4732"/>
    </row>
    <row r="1635" spans="5:7">
      <c r="E1635" s="4732"/>
      <c r="F1635" s="4733"/>
      <c r="G1635" s="4732"/>
    </row>
    <row r="1636" spans="5:7">
      <c r="E1636" s="4732"/>
      <c r="F1636" s="4733"/>
      <c r="G1636" s="4732"/>
    </row>
    <row r="1637" spans="5:7">
      <c r="E1637" s="4732"/>
      <c r="F1637" s="4733"/>
      <c r="G1637" s="4732"/>
    </row>
    <row r="1638" spans="5:7">
      <c r="E1638" s="4732"/>
      <c r="F1638" s="4733"/>
      <c r="G1638" s="4732"/>
    </row>
    <row r="1639" spans="5:7">
      <c r="E1639" s="4732"/>
      <c r="F1639" s="4733"/>
      <c r="G1639" s="4732"/>
    </row>
    <row r="1640" spans="5:7">
      <c r="E1640" s="4732"/>
      <c r="F1640" s="4733"/>
      <c r="G1640" s="4732"/>
    </row>
    <row r="1641" spans="5:7">
      <c r="E1641" s="4732"/>
      <c r="F1641" s="4733"/>
      <c r="G1641" s="4732"/>
    </row>
    <row r="1642" spans="5:7">
      <c r="E1642" s="4732"/>
      <c r="F1642" s="4733"/>
      <c r="G1642" s="4732"/>
    </row>
    <row r="1643" spans="5:7">
      <c r="E1643" s="4732"/>
      <c r="F1643" s="4733"/>
      <c r="G1643" s="4732"/>
    </row>
    <row r="1644" spans="5:7">
      <c r="E1644" s="4732"/>
      <c r="F1644" s="4733"/>
      <c r="G1644" s="4732"/>
    </row>
    <row r="1645" spans="5:7">
      <c r="E1645" s="4732"/>
      <c r="F1645" s="4733"/>
      <c r="G1645" s="4732"/>
    </row>
    <row r="1646" spans="5:7">
      <c r="E1646" s="4732"/>
      <c r="F1646" s="4733"/>
      <c r="G1646" s="4732"/>
    </row>
    <row r="1647" spans="5:7">
      <c r="E1647" s="4732"/>
      <c r="F1647" s="4733"/>
      <c r="G1647" s="4732"/>
    </row>
    <row r="1648" spans="5:7">
      <c r="E1648" s="4732"/>
      <c r="F1648" s="4733"/>
      <c r="G1648" s="4732"/>
    </row>
    <row r="1649" spans="5:7">
      <c r="E1649" s="4732"/>
      <c r="F1649" s="4733"/>
      <c r="G1649" s="4732"/>
    </row>
    <row r="1650" spans="5:7">
      <c r="E1650" s="4732"/>
      <c r="F1650" s="4733"/>
      <c r="G1650" s="4732"/>
    </row>
    <row r="1651" spans="5:7">
      <c r="E1651" s="4732"/>
      <c r="F1651" s="4733"/>
      <c r="G1651" s="4732"/>
    </row>
    <row r="1652" spans="5:7">
      <c r="E1652" s="4732"/>
      <c r="F1652" s="4733"/>
      <c r="G1652" s="4732"/>
    </row>
    <row r="1653" spans="5:7">
      <c r="E1653" s="4732"/>
      <c r="F1653" s="4733"/>
      <c r="G1653" s="4732"/>
    </row>
    <row r="1654" spans="5:7">
      <c r="E1654" s="4732"/>
      <c r="F1654" s="4733"/>
      <c r="G1654" s="4732"/>
    </row>
    <row r="1655" spans="5:7">
      <c r="E1655" s="4732"/>
      <c r="F1655" s="4733"/>
      <c r="G1655" s="4732"/>
    </row>
    <row r="1656" spans="5:7">
      <c r="E1656" s="4732"/>
      <c r="F1656" s="4733"/>
      <c r="G1656" s="4732"/>
    </row>
    <row r="1657" spans="5:7">
      <c r="E1657" s="4732"/>
      <c r="F1657" s="4733"/>
      <c r="G1657" s="4732"/>
    </row>
    <row r="1658" spans="5:7">
      <c r="E1658" s="4732"/>
      <c r="F1658" s="4733"/>
      <c r="G1658" s="4732"/>
    </row>
    <row r="1659" spans="5:7">
      <c r="E1659" s="4732"/>
      <c r="F1659" s="4733"/>
      <c r="G1659" s="4732"/>
    </row>
    <row r="1660" spans="5:7">
      <c r="E1660" s="4732"/>
      <c r="F1660" s="4733"/>
      <c r="G1660" s="4732"/>
    </row>
    <row r="1661" spans="5:7">
      <c r="E1661" s="4732"/>
      <c r="F1661" s="4733"/>
      <c r="G1661" s="4732"/>
    </row>
    <row r="1662" spans="5:7">
      <c r="E1662" s="4732"/>
      <c r="F1662" s="4733"/>
      <c r="G1662" s="4732"/>
    </row>
    <row r="1663" spans="5:7">
      <c r="E1663" s="4732"/>
      <c r="F1663" s="4733"/>
      <c r="G1663" s="4732"/>
    </row>
    <row r="1664" spans="5:7">
      <c r="E1664" s="4732"/>
      <c r="F1664" s="4733"/>
      <c r="G1664" s="4732"/>
    </row>
    <row r="1665" spans="5:7">
      <c r="E1665" s="4732"/>
      <c r="F1665" s="4733"/>
      <c r="G1665" s="4732"/>
    </row>
    <row r="1666" spans="5:7">
      <c r="E1666" s="4732"/>
      <c r="F1666" s="4733"/>
      <c r="G1666" s="4732"/>
    </row>
    <row r="1667" spans="5:7">
      <c r="E1667" s="4732"/>
      <c r="F1667" s="4733"/>
      <c r="G1667" s="4732"/>
    </row>
    <row r="1668" spans="5:7">
      <c r="E1668" s="4732"/>
      <c r="F1668" s="4733"/>
      <c r="G1668" s="4732"/>
    </row>
    <row r="1669" spans="5:7">
      <c r="E1669" s="4732"/>
      <c r="F1669" s="4733"/>
      <c r="G1669" s="4732"/>
    </row>
    <row r="1670" spans="5:7">
      <c r="E1670" s="4732"/>
      <c r="F1670" s="4733"/>
      <c r="G1670" s="4732"/>
    </row>
    <row r="1671" spans="5:7">
      <c r="E1671" s="4732"/>
      <c r="F1671" s="4733"/>
      <c r="G1671" s="4732"/>
    </row>
    <row r="1672" spans="5:7">
      <c r="E1672" s="4732"/>
      <c r="F1672" s="4733"/>
      <c r="G1672" s="4732"/>
    </row>
    <row r="1673" spans="5:7">
      <c r="E1673" s="4732"/>
      <c r="F1673" s="4733"/>
      <c r="G1673" s="4732"/>
    </row>
    <row r="1674" spans="5:7">
      <c r="E1674" s="4732"/>
      <c r="F1674" s="4733"/>
      <c r="G1674" s="4732"/>
    </row>
    <row r="1675" spans="5:7">
      <c r="E1675" s="4732"/>
      <c r="F1675" s="4733"/>
      <c r="G1675" s="4732"/>
    </row>
    <row r="1676" spans="5:7">
      <c r="E1676" s="4732"/>
      <c r="F1676" s="4733"/>
      <c r="G1676" s="4732"/>
    </row>
    <row r="1677" spans="5:7">
      <c r="E1677" s="4732"/>
      <c r="F1677" s="4733"/>
      <c r="G1677" s="4732"/>
    </row>
    <row r="1678" spans="5:7">
      <c r="E1678" s="4732"/>
      <c r="F1678" s="4733"/>
      <c r="G1678" s="4732"/>
    </row>
    <row r="1679" spans="5:7">
      <c r="E1679" s="4732"/>
      <c r="F1679" s="4733"/>
      <c r="G1679" s="4732"/>
    </row>
    <row r="1680" spans="5:7">
      <c r="E1680" s="4732"/>
      <c r="F1680" s="4733"/>
      <c r="G1680" s="4732"/>
    </row>
    <row r="1681" spans="5:7">
      <c r="E1681" s="4732"/>
      <c r="F1681" s="4733"/>
      <c r="G1681" s="4732"/>
    </row>
    <row r="1682" spans="5:7">
      <c r="E1682" s="4732"/>
      <c r="F1682" s="4733"/>
      <c r="G1682" s="4732"/>
    </row>
    <row r="1683" spans="5:7">
      <c r="E1683" s="4732"/>
      <c r="F1683" s="4733"/>
      <c r="G1683" s="4732"/>
    </row>
    <row r="1684" spans="5:7">
      <c r="E1684" s="4732"/>
      <c r="F1684" s="4733"/>
      <c r="G1684" s="4732"/>
    </row>
    <row r="1685" spans="5:7">
      <c r="E1685" s="4732"/>
      <c r="F1685" s="4733"/>
      <c r="G1685" s="4732"/>
    </row>
    <row r="1686" spans="5:7">
      <c r="E1686" s="4732"/>
      <c r="F1686" s="4733"/>
      <c r="G1686" s="4732"/>
    </row>
    <row r="1687" spans="5:7">
      <c r="E1687" s="4732"/>
      <c r="F1687" s="4733"/>
      <c r="G1687" s="4732"/>
    </row>
    <row r="1688" spans="5:7">
      <c r="E1688" s="4732"/>
      <c r="F1688" s="4733"/>
      <c r="G1688" s="4732"/>
    </row>
    <row r="1689" spans="5:7">
      <c r="E1689" s="4732"/>
      <c r="F1689" s="4733"/>
      <c r="G1689" s="4732"/>
    </row>
    <row r="1690" spans="5:7">
      <c r="E1690" s="4732"/>
      <c r="F1690" s="4733"/>
      <c r="G1690" s="4732"/>
    </row>
    <row r="1691" spans="5:7">
      <c r="E1691" s="4732"/>
      <c r="F1691" s="4733"/>
      <c r="G1691" s="4732"/>
    </row>
    <row r="1692" spans="5:7">
      <c r="E1692" s="4732"/>
      <c r="F1692" s="4733"/>
      <c r="G1692" s="4732"/>
    </row>
    <row r="1693" spans="5:7">
      <c r="E1693" s="4732"/>
      <c r="F1693" s="4733"/>
      <c r="G1693" s="4732"/>
    </row>
    <row r="1694" spans="5:7">
      <c r="E1694" s="4732"/>
      <c r="F1694" s="4733"/>
      <c r="G1694" s="4732"/>
    </row>
    <row r="1695" spans="5:7">
      <c r="E1695" s="4732"/>
      <c r="F1695" s="4733"/>
      <c r="G1695" s="4732"/>
    </row>
    <row r="1696" spans="5:7">
      <c r="E1696" s="4732"/>
      <c r="F1696" s="4733"/>
      <c r="G1696" s="4732"/>
    </row>
    <row r="1697" spans="5:7">
      <c r="E1697" s="4732"/>
      <c r="F1697" s="4733"/>
      <c r="G1697" s="4732"/>
    </row>
    <row r="1698" spans="5:7">
      <c r="E1698" s="4732"/>
      <c r="F1698" s="4733"/>
      <c r="G1698" s="4732"/>
    </row>
    <row r="1699" spans="5:7">
      <c r="E1699" s="4732"/>
      <c r="F1699" s="4733"/>
      <c r="G1699" s="4732"/>
    </row>
    <row r="1700" spans="5:7">
      <c r="E1700" s="4732"/>
      <c r="F1700" s="4733"/>
      <c r="G1700" s="4732"/>
    </row>
    <row r="1701" spans="5:7">
      <c r="E1701" s="4732"/>
      <c r="F1701" s="4733"/>
      <c r="G1701" s="4732"/>
    </row>
    <row r="1702" spans="5:7">
      <c r="E1702" s="4732"/>
      <c r="F1702" s="4733"/>
      <c r="G1702" s="4732"/>
    </row>
    <row r="1703" spans="5:7">
      <c r="E1703" s="4732"/>
      <c r="F1703" s="4733"/>
      <c r="G1703" s="4732"/>
    </row>
    <row r="1704" spans="5:7">
      <c r="E1704" s="4732"/>
      <c r="F1704" s="4733"/>
      <c r="G1704" s="4732"/>
    </row>
    <row r="1705" spans="5:7">
      <c r="E1705" s="4732"/>
      <c r="F1705" s="4733"/>
      <c r="G1705" s="4732"/>
    </row>
    <row r="1706" spans="5:7">
      <c r="E1706" s="4732"/>
      <c r="F1706" s="4733"/>
      <c r="G1706" s="4732"/>
    </row>
    <row r="1707" spans="5:7">
      <c r="E1707" s="4732"/>
      <c r="F1707" s="4733"/>
      <c r="G1707" s="4732"/>
    </row>
    <row r="1708" spans="5:7">
      <c r="E1708" s="4732"/>
      <c r="F1708" s="4733"/>
      <c r="G1708" s="4732"/>
    </row>
    <row r="1709" spans="5:7">
      <c r="E1709" s="4732"/>
      <c r="F1709" s="4733"/>
      <c r="G1709" s="4732"/>
    </row>
    <row r="1710" spans="5:7">
      <c r="E1710" s="4732"/>
      <c r="F1710" s="4733"/>
      <c r="G1710" s="4732"/>
    </row>
    <row r="1711" spans="5:7">
      <c r="E1711" s="4732"/>
      <c r="F1711" s="4733"/>
      <c r="G1711" s="4732"/>
    </row>
    <row r="1712" spans="5:7">
      <c r="E1712" s="4732"/>
      <c r="F1712" s="4733"/>
      <c r="G1712" s="4732"/>
    </row>
    <row r="1713" spans="5:7">
      <c r="E1713" s="4732"/>
      <c r="F1713" s="4733"/>
      <c r="G1713" s="4732"/>
    </row>
    <row r="1714" spans="5:7">
      <c r="E1714" s="4732"/>
      <c r="F1714" s="4733"/>
      <c r="G1714" s="4732"/>
    </row>
    <row r="1715" spans="5:7">
      <c r="E1715" s="4732"/>
      <c r="F1715" s="4733"/>
      <c r="G1715" s="4732"/>
    </row>
    <row r="1716" spans="5:7">
      <c r="E1716" s="4732"/>
      <c r="F1716" s="4733"/>
      <c r="G1716" s="4732"/>
    </row>
    <row r="1717" spans="5:7">
      <c r="E1717" s="4732"/>
      <c r="F1717" s="4733"/>
      <c r="G1717" s="4732"/>
    </row>
    <row r="1718" spans="5:7">
      <c r="E1718" s="4732"/>
      <c r="F1718" s="4733"/>
      <c r="G1718" s="4732"/>
    </row>
    <row r="1719" spans="5:7">
      <c r="E1719" s="4732"/>
      <c r="F1719" s="4733"/>
      <c r="G1719" s="4732"/>
    </row>
    <row r="1720" spans="5:7">
      <c r="E1720" s="4732"/>
      <c r="F1720" s="4733"/>
      <c r="G1720" s="4732"/>
    </row>
    <row r="1721" spans="5:7">
      <c r="E1721" s="4732"/>
      <c r="F1721" s="4733"/>
      <c r="G1721" s="4732"/>
    </row>
    <row r="1722" spans="5:7">
      <c r="E1722" s="4732"/>
      <c r="F1722" s="4733"/>
      <c r="G1722" s="4732"/>
    </row>
    <row r="1723" spans="5:7">
      <c r="E1723" s="4732"/>
      <c r="F1723" s="4733"/>
      <c r="G1723" s="4732"/>
    </row>
    <row r="1724" spans="5:7">
      <c r="E1724" s="4732"/>
      <c r="F1724" s="4733"/>
      <c r="G1724" s="4732"/>
    </row>
    <row r="1725" spans="5:7">
      <c r="E1725" s="4732"/>
      <c r="F1725" s="4733"/>
      <c r="G1725" s="4732"/>
    </row>
    <row r="1726" spans="5:7">
      <c r="E1726" s="4732"/>
      <c r="F1726" s="4733"/>
      <c r="G1726" s="4732"/>
    </row>
    <row r="1727" spans="5:7">
      <c r="E1727" s="4732"/>
      <c r="F1727" s="4733"/>
      <c r="G1727" s="4732"/>
    </row>
    <row r="1728" spans="5:7">
      <c r="E1728" s="4732"/>
      <c r="F1728" s="4733"/>
      <c r="G1728" s="4732"/>
    </row>
    <row r="1729" spans="5:7">
      <c r="E1729" s="4732"/>
      <c r="F1729" s="4733"/>
      <c r="G1729" s="4732"/>
    </row>
    <row r="1730" spans="5:7">
      <c r="E1730" s="4732"/>
      <c r="F1730" s="4733"/>
      <c r="G1730" s="4732"/>
    </row>
    <row r="1731" spans="5:7">
      <c r="E1731" s="4732"/>
      <c r="F1731" s="4733"/>
      <c r="G1731" s="4732"/>
    </row>
    <row r="1732" spans="5:7">
      <c r="E1732" s="4732"/>
      <c r="F1732" s="4733"/>
      <c r="G1732" s="4732"/>
    </row>
    <row r="1733" spans="5:7">
      <c r="E1733" s="4732"/>
      <c r="F1733" s="4733"/>
      <c r="G1733" s="4732"/>
    </row>
    <row r="1734" spans="5:7">
      <c r="E1734" s="4732"/>
      <c r="F1734" s="4733"/>
      <c r="G1734" s="4732"/>
    </row>
    <row r="1735" spans="5:7">
      <c r="E1735" s="4732"/>
      <c r="F1735" s="4733"/>
      <c r="G1735" s="4732"/>
    </row>
    <row r="1736" spans="5:7">
      <c r="E1736" s="4732"/>
      <c r="F1736" s="4733"/>
      <c r="G1736" s="4732"/>
    </row>
    <row r="1737" spans="5:7">
      <c r="E1737" s="4732"/>
      <c r="F1737" s="4733"/>
      <c r="G1737" s="4732"/>
    </row>
    <row r="1738" spans="5:7">
      <c r="E1738" s="4732"/>
      <c r="F1738" s="4733"/>
      <c r="G1738" s="4732"/>
    </row>
    <row r="1739" spans="5:7">
      <c r="E1739" s="4732"/>
      <c r="F1739" s="4733"/>
      <c r="G1739" s="4732"/>
    </row>
    <row r="1740" spans="5:7">
      <c r="E1740" s="4732"/>
      <c r="F1740" s="4733"/>
      <c r="G1740" s="4732"/>
    </row>
    <row r="1741" spans="5:7">
      <c r="E1741" s="4732"/>
      <c r="F1741" s="4733"/>
      <c r="G1741" s="4732"/>
    </row>
    <row r="1742" spans="5:7">
      <c r="E1742" s="4732"/>
      <c r="F1742" s="4733"/>
      <c r="G1742" s="4732"/>
    </row>
    <row r="1743" spans="5:7">
      <c r="E1743" s="4732"/>
      <c r="F1743" s="4733"/>
      <c r="G1743" s="4732"/>
    </row>
    <row r="1744" spans="5:7">
      <c r="E1744" s="4732"/>
      <c r="F1744" s="4733"/>
      <c r="G1744" s="4732"/>
    </row>
    <row r="1745" spans="5:7">
      <c r="E1745" s="4732"/>
      <c r="F1745" s="4733"/>
      <c r="G1745" s="4732"/>
    </row>
    <row r="1746" spans="5:7">
      <c r="E1746" s="4732"/>
      <c r="F1746" s="4733"/>
      <c r="G1746" s="4732"/>
    </row>
    <row r="1747" spans="5:7">
      <c r="E1747" s="4732"/>
      <c r="F1747" s="4733"/>
      <c r="G1747" s="4732"/>
    </row>
    <row r="1748" spans="5:7">
      <c r="E1748" s="4732"/>
      <c r="F1748" s="4733"/>
      <c r="G1748" s="4732"/>
    </row>
    <row r="1749" spans="5:7">
      <c r="E1749" s="4732"/>
      <c r="F1749" s="4733"/>
      <c r="G1749" s="4732"/>
    </row>
    <row r="1750" spans="5:7">
      <c r="E1750" s="4732"/>
      <c r="F1750" s="4733"/>
      <c r="G1750" s="4732"/>
    </row>
    <row r="1751" spans="5:7">
      <c r="E1751" s="4732"/>
      <c r="F1751" s="4733"/>
      <c r="G1751" s="4732"/>
    </row>
    <row r="1752" spans="5:7">
      <c r="E1752" s="4732"/>
      <c r="F1752" s="4733"/>
      <c r="G1752" s="4732"/>
    </row>
    <row r="1753" spans="5:7">
      <c r="E1753" s="4732"/>
      <c r="F1753" s="4733"/>
      <c r="G1753" s="4732"/>
    </row>
    <row r="1754" spans="5:7">
      <c r="E1754" s="4732"/>
      <c r="F1754" s="4733"/>
      <c r="G1754" s="4732"/>
    </row>
    <row r="1755" spans="5:7">
      <c r="E1755" s="4732"/>
      <c r="F1755" s="4733"/>
      <c r="G1755" s="4732"/>
    </row>
    <row r="1756" spans="5:7">
      <c r="E1756" s="4732"/>
      <c r="F1756" s="4733"/>
      <c r="G1756" s="4732"/>
    </row>
    <row r="1757" spans="5:7">
      <c r="E1757" s="4732"/>
      <c r="F1757" s="4733"/>
      <c r="G1757" s="4732"/>
    </row>
    <row r="1758" spans="5:7">
      <c r="E1758" s="4732"/>
      <c r="F1758" s="4733"/>
      <c r="G1758" s="4732"/>
    </row>
    <row r="1759" spans="5:7">
      <c r="E1759" s="4732"/>
      <c r="F1759" s="4733"/>
      <c r="G1759" s="4732"/>
    </row>
    <row r="1760" spans="5:7">
      <c r="E1760" s="4732"/>
      <c r="F1760" s="4733"/>
      <c r="G1760" s="4732"/>
    </row>
    <row r="1761" spans="5:7">
      <c r="E1761" s="4732"/>
      <c r="F1761" s="4733"/>
      <c r="G1761" s="4732"/>
    </row>
    <row r="1762" spans="5:7">
      <c r="E1762" s="4732"/>
      <c r="F1762" s="4733"/>
      <c r="G1762" s="4732"/>
    </row>
    <row r="1763" spans="5:7">
      <c r="E1763" s="4732"/>
      <c r="F1763" s="4733"/>
      <c r="G1763" s="4732"/>
    </row>
    <row r="1764" spans="5:7">
      <c r="E1764" s="4732"/>
      <c r="F1764" s="4733"/>
      <c r="G1764" s="4732"/>
    </row>
    <row r="1765" spans="5:7">
      <c r="E1765" s="4732"/>
      <c r="F1765" s="4733"/>
      <c r="G1765" s="4732"/>
    </row>
    <row r="1766" spans="5:7">
      <c r="E1766" s="4732"/>
      <c r="F1766" s="4733"/>
      <c r="G1766" s="4732"/>
    </row>
    <row r="1767" spans="5:7">
      <c r="E1767" s="4732"/>
      <c r="F1767" s="4733"/>
      <c r="G1767" s="4732"/>
    </row>
    <row r="1768" spans="5:7">
      <c r="E1768" s="4732"/>
      <c r="F1768" s="4733"/>
      <c r="G1768" s="4732"/>
    </row>
    <row r="1769" spans="5:7">
      <c r="E1769" s="4732"/>
      <c r="F1769" s="4733"/>
      <c r="G1769" s="4732"/>
    </row>
    <row r="1770" spans="5:7">
      <c r="E1770" s="4732"/>
      <c r="F1770" s="4733"/>
      <c r="G1770" s="4732"/>
    </row>
    <row r="1771" spans="5:7">
      <c r="E1771" s="4732"/>
      <c r="F1771" s="4733"/>
      <c r="G1771" s="4732"/>
    </row>
    <row r="1772" spans="5:7">
      <c r="E1772" s="4732"/>
      <c r="F1772" s="4733"/>
      <c r="G1772" s="4732"/>
    </row>
    <row r="1773" spans="5:7">
      <c r="E1773" s="4732"/>
      <c r="F1773" s="4733"/>
      <c r="G1773" s="4732"/>
    </row>
    <row r="1774" spans="5:7">
      <c r="E1774" s="4732"/>
      <c r="F1774" s="4733"/>
      <c r="G1774" s="4732"/>
    </row>
    <row r="1775" spans="5:7">
      <c r="E1775" s="4732"/>
      <c r="F1775" s="4733"/>
      <c r="G1775" s="4732"/>
    </row>
    <row r="1776" spans="5:7">
      <c r="E1776" s="4732"/>
      <c r="F1776" s="4733"/>
      <c r="G1776" s="4732"/>
    </row>
    <row r="1777" spans="5:7">
      <c r="E1777" s="4732"/>
      <c r="F1777" s="4733"/>
      <c r="G1777" s="4732"/>
    </row>
    <row r="1778" spans="5:7">
      <c r="E1778" s="4732"/>
      <c r="F1778" s="4733"/>
      <c r="G1778" s="4732"/>
    </row>
    <row r="1779" spans="5:7">
      <c r="E1779" s="4732"/>
      <c r="F1779" s="4733"/>
      <c r="G1779" s="4732"/>
    </row>
    <row r="1780" spans="5:7">
      <c r="E1780" s="4732"/>
      <c r="F1780" s="4733"/>
      <c r="G1780" s="4732"/>
    </row>
    <row r="1781" spans="5:7">
      <c r="E1781" s="4732"/>
      <c r="F1781" s="4733"/>
      <c r="G1781" s="4732"/>
    </row>
    <row r="1782" spans="5:7">
      <c r="E1782" s="4732"/>
      <c r="F1782" s="4733"/>
      <c r="G1782" s="4732"/>
    </row>
    <row r="1783" spans="5:7">
      <c r="E1783" s="4732"/>
      <c r="F1783" s="4733"/>
      <c r="G1783" s="4732"/>
    </row>
    <row r="1784" spans="5:7">
      <c r="E1784" s="4732"/>
      <c r="F1784" s="4733"/>
      <c r="G1784" s="4732"/>
    </row>
    <row r="1785" spans="5:7">
      <c r="E1785" s="4732"/>
      <c r="F1785" s="4733"/>
      <c r="G1785" s="4732"/>
    </row>
    <row r="1786" spans="5:7">
      <c r="E1786" s="4732"/>
      <c r="F1786" s="4733"/>
      <c r="G1786" s="4732"/>
    </row>
    <row r="1787" spans="5:7">
      <c r="E1787" s="4732"/>
      <c r="F1787" s="4733"/>
      <c r="G1787" s="4732"/>
    </row>
    <row r="1788" spans="5:7">
      <c r="E1788" s="4732"/>
      <c r="F1788" s="4733"/>
      <c r="G1788" s="4732"/>
    </row>
    <row r="1789" spans="5:7">
      <c r="E1789" s="4732"/>
      <c r="F1789" s="4733"/>
      <c r="G1789" s="4732"/>
    </row>
    <row r="1790" spans="5:7">
      <c r="E1790" s="4732"/>
      <c r="F1790" s="4733"/>
      <c r="G1790" s="4732"/>
    </row>
    <row r="1791" spans="5:7">
      <c r="E1791" s="4732"/>
      <c r="F1791" s="4733"/>
      <c r="G1791" s="4732"/>
    </row>
    <row r="1792" spans="5:7">
      <c r="E1792" s="4732"/>
      <c r="F1792" s="4733"/>
      <c r="G1792" s="4732"/>
    </row>
    <row r="1793" spans="5:7">
      <c r="E1793" s="4732"/>
      <c r="F1793" s="4733"/>
      <c r="G1793" s="4732"/>
    </row>
    <row r="1794" spans="5:7">
      <c r="E1794" s="4732"/>
      <c r="F1794" s="4733"/>
      <c r="G1794" s="4732"/>
    </row>
    <row r="1795" spans="5:7">
      <c r="E1795" s="4732"/>
      <c r="F1795" s="4733"/>
      <c r="G1795" s="4732"/>
    </row>
    <row r="1796" spans="5:7">
      <c r="E1796" s="4732"/>
      <c r="F1796" s="4733"/>
      <c r="G1796" s="4732"/>
    </row>
    <row r="1797" spans="5:7">
      <c r="E1797" s="4732"/>
      <c r="F1797" s="4733"/>
      <c r="G1797" s="4732"/>
    </row>
    <row r="1798" spans="5:7">
      <c r="E1798" s="4732"/>
      <c r="F1798" s="4733"/>
      <c r="G1798" s="4732"/>
    </row>
    <row r="1799" spans="5:7">
      <c r="E1799" s="4732"/>
      <c r="F1799" s="4733"/>
      <c r="G1799" s="4732"/>
    </row>
    <row r="1800" spans="5:7">
      <c r="E1800" s="4732"/>
      <c r="F1800" s="4733"/>
      <c r="G1800" s="4732"/>
    </row>
    <row r="1801" spans="5:7">
      <c r="E1801" s="4732"/>
      <c r="F1801" s="4733"/>
      <c r="G1801" s="4732"/>
    </row>
    <row r="1802" spans="5:7">
      <c r="E1802" s="4732"/>
      <c r="F1802" s="4733"/>
      <c r="G1802" s="4732"/>
    </row>
    <row r="1803" spans="5:7">
      <c r="E1803" s="4732"/>
      <c r="F1803" s="4733"/>
      <c r="G1803" s="4732"/>
    </row>
    <row r="1804" spans="5:7">
      <c r="E1804" s="4732"/>
      <c r="F1804" s="4733"/>
      <c r="G1804" s="4732"/>
    </row>
    <row r="1805" spans="5:7">
      <c r="E1805" s="4732"/>
      <c r="F1805" s="4733"/>
      <c r="G1805" s="4732"/>
    </row>
    <row r="1806" spans="5:7">
      <c r="E1806" s="4732"/>
      <c r="F1806" s="4733"/>
      <c r="G1806" s="4732"/>
    </row>
    <row r="1807" spans="5:7">
      <c r="E1807" s="4732"/>
      <c r="F1807" s="4733"/>
      <c r="G1807" s="4732"/>
    </row>
    <row r="1808" spans="5:7">
      <c r="E1808" s="4732"/>
      <c r="F1808" s="4733"/>
      <c r="G1808" s="4732"/>
    </row>
    <row r="1809" spans="5:7">
      <c r="E1809" s="4732"/>
      <c r="F1809" s="4733"/>
      <c r="G1809" s="4732"/>
    </row>
    <row r="1810" spans="5:7">
      <c r="E1810" s="4732"/>
      <c r="F1810" s="4733"/>
      <c r="G1810" s="4732"/>
    </row>
    <row r="1811" spans="5:7">
      <c r="E1811" s="4732"/>
      <c r="F1811" s="4733"/>
      <c r="G1811" s="4732"/>
    </row>
    <row r="1812" spans="5:7">
      <c r="E1812" s="4732"/>
      <c r="F1812" s="4733"/>
      <c r="G1812" s="4732"/>
    </row>
    <row r="1813" spans="5:7">
      <c r="E1813" s="4732"/>
      <c r="F1813" s="4733"/>
      <c r="G1813" s="4732"/>
    </row>
    <row r="1814" spans="5:7">
      <c r="E1814" s="4732"/>
      <c r="F1814" s="4733"/>
      <c r="G1814" s="4732"/>
    </row>
    <row r="1815" spans="5:7">
      <c r="E1815" s="4732"/>
      <c r="F1815" s="4733"/>
      <c r="G1815" s="4732"/>
    </row>
    <row r="1816" spans="5:7">
      <c r="E1816" s="4732"/>
      <c r="F1816" s="4733"/>
      <c r="G1816" s="4732"/>
    </row>
    <row r="1817" spans="5:7">
      <c r="E1817" s="4732"/>
      <c r="F1817" s="4733"/>
      <c r="G1817" s="4732"/>
    </row>
    <row r="1818" spans="5:7">
      <c r="E1818" s="4732"/>
      <c r="F1818" s="4733"/>
      <c r="G1818" s="4732"/>
    </row>
    <row r="1819" spans="5:7">
      <c r="F1819" s="4764"/>
    </row>
  </sheetData>
  <mergeCells count="1">
    <mergeCell ref="A1:G1"/>
  </mergeCells>
  <pageMargins left="0.7" right="0.7" top="0.75" bottom="0.75" header="0.3" footer="0.3"/>
  <pageSetup paperSize="9" orientation="portrait" r:id="rId1"/>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dimension ref="A1:H143"/>
  <sheetViews>
    <sheetView zoomScale="90" zoomScaleNormal="90" workbookViewId="0">
      <selection activeCell="O10" sqref="O10"/>
    </sheetView>
  </sheetViews>
  <sheetFormatPr defaultRowHeight="14.35"/>
  <cols>
    <col min="1" max="1" width="19.87890625" style="3104" customWidth="1"/>
    <col min="2" max="2" width="74.703125" style="4720" bestFit="1" customWidth="1"/>
    <col min="3" max="3" width="7.703125" style="586" hidden="1" customWidth="1"/>
    <col min="4" max="4" width="9.29296875" style="586" hidden="1" customWidth="1"/>
    <col min="5" max="5" width="13.29296875" style="586" hidden="1" customWidth="1"/>
    <col min="6" max="6" width="12" style="4719" customWidth="1"/>
    <col min="7" max="7" width="19.41015625" style="586" customWidth="1"/>
    <col min="8" max="250" width="9.1171875" style="586"/>
    <col min="251" max="251" width="20.29296875" style="586" bestFit="1" customWidth="1"/>
    <col min="252" max="252" width="23.703125" style="586" bestFit="1" customWidth="1"/>
    <col min="253" max="253" width="74.703125" style="586" bestFit="1" customWidth="1"/>
    <col min="254" max="254" width="7.703125" style="586" bestFit="1" customWidth="1"/>
    <col min="255" max="255" width="9.29296875" style="586" bestFit="1" customWidth="1"/>
    <col min="256" max="256" width="13.29296875" style="586" bestFit="1" customWidth="1"/>
    <col min="257" max="257" width="12" style="586" customWidth="1"/>
    <col min="258" max="506" width="9.1171875" style="586"/>
    <col min="507" max="507" width="20.29296875" style="586" bestFit="1" customWidth="1"/>
    <col min="508" max="508" width="23.703125" style="586" bestFit="1" customWidth="1"/>
    <col min="509" max="509" width="74.703125" style="586" bestFit="1" customWidth="1"/>
    <col min="510" max="510" width="7.703125" style="586" bestFit="1" customWidth="1"/>
    <col min="511" max="511" width="9.29296875" style="586" bestFit="1" customWidth="1"/>
    <col min="512" max="512" width="13.29296875" style="586" bestFit="1" customWidth="1"/>
    <col min="513" max="513" width="12" style="586" customWidth="1"/>
    <col min="514" max="762" width="9.1171875" style="586"/>
    <col min="763" max="763" width="20.29296875" style="586" bestFit="1" customWidth="1"/>
    <col min="764" max="764" width="23.703125" style="586" bestFit="1" customWidth="1"/>
    <col min="765" max="765" width="74.703125" style="586" bestFit="1" customWidth="1"/>
    <col min="766" max="766" width="7.703125" style="586" bestFit="1" customWidth="1"/>
    <col min="767" max="767" width="9.29296875" style="586" bestFit="1" customWidth="1"/>
    <col min="768" max="768" width="13.29296875" style="586" bestFit="1" customWidth="1"/>
    <col min="769" max="769" width="12" style="586" customWidth="1"/>
    <col min="770" max="1018" width="9.1171875" style="586"/>
    <col min="1019" max="1019" width="20.29296875" style="586" bestFit="1" customWidth="1"/>
    <col min="1020" max="1020" width="23.703125" style="586" bestFit="1" customWidth="1"/>
    <col min="1021" max="1021" width="74.703125" style="586" bestFit="1" customWidth="1"/>
    <col min="1022" max="1022" width="7.703125" style="586" bestFit="1" customWidth="1"/>
    <col min="1023" max="1023" width="9.29296875" style="586" bestFit="1" customWidth="1"/>
    <col min="1024" max="1024" width="13.29296875" style="586" bestFit="1" customWidth="1"/>
    <col min="1025" max="1025" width="12" style="586" customWidth="1"/>
    <col min="1026" max="1274" width="9.1171875" style="586"/>
    <col min="1275" max="1275" width="20.29296875" style="586" bestFit="1" customWidth="1"/>
    <col min="1276" max="1276" width="23.703125" style="586" bestFit="1" customWidth="1"/>
    <col min="1277" max="1277" width="74.703125" style="586" bestFit="1" customWidth="1"/>
    <col min="1278" max="1278" width="7.703125" style="586" bestFit="1" customWidth="1"/>
    <col min="1279" max="1279" width="9.29296875" style="586" bestFit="1" customWidth="1"/>
    <col min="1280" max="1280" width="13.29296875" style="586" bestFit="1" customWidth="1"/>
    <col min="1281" max="1281" width="12" style="586" customWidth="1"/>
    <col min="1282" max="1530" width="9.1171875" style="586"/>
    <col min="1531" max="1531" width="20.29296875" style="586" bestFit="1" customWidth="1"/>
    <col min="1532" max="1532" width="23.703125" style="586" bestFit="1" customWidth="1"/>
    <col min="1533" max="1533" width="74.703125" style="586" bestFit="1" customWidth="1"/>
    <col min="1534" max="1534" width="7.703125" style="586" bestFit="1" customWidth="1"/>
    <col min="1535" max="1535" width="9.29296875" style="586" bestFit="1" customWidth="1"/>
    <col min="1536" max="1536" width="13.29296875" style="586" bestFit="1" customWidth="1"/>
    <col min="1537" max="1537" width="12" style="586" customWidth="1"/>
    <col min="1538" max="1786" width="9.1171875" style="586"/>
    <col min="1787" max="1787" width="20.29296875" style="586" bestFit="1" customWidth="1"/>
    <col min="1788" max="1788" width="23.703125" style="586" bestFit="1" customWidth="1"/>
    <col min="1789" max="1789" width="74.703125" style="586" bestFit="1" customWidth="1"/>
    <col min="1790" max="1790" width="7.703125" style="586" bestFit="1" customWidth="1"/>
    <col min="1791" max="1791" width="9.29296875" style="586" bestFit="1" customWidth="1"/>
    <col min="1792" max="1792" width="13.29296875" style="586" bestFit="1" customWidth="1"/>
    <col min="1793" max="1793" width="12" style="586" customWidth="1"/>
    <col min="1794" max="2042" width="9.1171875" style="586"/>
    <col min="2043" max="2043" width="20.29296875" style="586" bestFit="1" customWidth="1"/>
    <col min="2044" max="2044" width="23.703125" style="586" bestFit="1" customWidth="1"/>
    <col min="2045" max="2045" width="74.703125" style="586" bestFit="1" customWidth="1"/>
    <col min="2046" max="2046" width="7.703125" style="586" bestFit="1" customWidth="1"/>
    <col min="2047" max="2047" width="9.29296875" style="586" bestFit="1" customWidth="1"/>
    <col min="2048" max="2048" width="13.29296875" style="586" bestFit="1" customWidth="1"/>
    <col min="2049" max="2049" width="12" style="586" customWidth="1"/>
    <col min="2050" max="2298" width="9.1171875" style="586"/>
    <col min="2299" max="2299" width="20.29296875" style="586" bestFit="1" customWidth="1"/>
    <col min="2300" max="2300" width="23.703125" style="586" bestFit="1" customWidth="1"/>
    <col min="2301" max="2301" width="74.703125" style="586" bestFit="1" customWidth="1"/>
    <col min="2302" max="2302" width="7.703125" style="586" bestFit="1" customWidth="1"/>
    <col min="2303" max="2303" width="9.29296875" style="586" bestFit="1" customWidth="1"/>
    <col min="2304" max="2304" width="13.29296875" style="586" bestFit="1" customWidth="1"/>
    <col min="2305" max="2305" width="12" style="586" customWidth="1"/>
    <col min="2306" max="2554" width="9.1171875" style="586"/>
    <col min="2555" max="2555" width="20.29296875" style="586" bestFit="1" customWidth="1"/>
    <col min="2556" max="2556" width="23.703125" style="586" bestFit="1" customWidth="1"/>
    <col min="2557" max="2557" width="74.703125" style="586" bestFit="1" customWidth="1"/>
    <col min="2558" max="2558" width="7.703125" style="586" bestFit="1" customWidth="1"/>
    <col min="2559" max="2559" width="9.29296875" style="586" bestFit="1" customWidth="1"/>
    <col min="2560" max="2560" width="13.29296875" style="586" bestFit="1" customWidth="1"/>
    <col min="2561" max="2561" width="12" style="586" customWidth="1"/>
    <col min="2562" max="2810" width="9.1171875" style="586"/>
    <col min="2811" max="2811" width="20.29296875" style="586" bestFit="1" customWidth="1"/>
    <col min="2812" max="2812" width="23.703125" style="586" bestFit="1" customWidth="1"/>
    <col min="2813" max="2813" width="74.703125" style="586" bestFit="1" customWidth="1"/>
    <col min="2814" max="2814" width="7.703125" style="586" bestFit="1" customWidth="1"/>
    <col min="2815" max="2815" width="9.29296875" style="586" bestFit="1" customWidth="1"/>
    <col min="2816" max="2816" width="13.29296875" style="586" bestFit="1" customWidth="1"/>
    <col min="2817" max="2817" width="12" style="586" customWidth="1"/>
    <col min="2818" max="3066" width="9.1171875" style="586"/>
    <col min="3067" max="3067" width="20.29296875" style="586" bestFit="1" customWidth="1"/>
    <col min="3068" max="3068" width="23.703125" style="586" bestFit="1" customWidth="1"/>
    <col min="3069" max="3069" width="74.703125" style="586" bestFit="1" customWidth="1"/>
    <col min="3070" max="3070" width="7.703125" style="586" bestFit="1" customWidth="1"/>
    <col min="3071" max="3071" width="9.29296875" style="586" bestFit="1" customWidth="1"/>
    <col min="3072" max="3072" width="13.29296875" style="586" bestFit="1" customWidth="1"/>
    <col min="3073" max="3073" width="12" style="586" customWidth="1"/>
    <col min="3074" max="3322" width="9.1171875" style="586"/>
    <col min="3323" max="3323" width="20.29296875" style="586" bestFit="1" customWidth="1"/>
    <col min="3324" max="3324" width="23.703125" style="586" bestFit="1" customWidth="1"/>
    <col min="3325" max="3325" width="74.703125" style="586" bestFit="1" customWidth="1"/>
    <col min="3326" max="3326" width="7.703125" style="586" bestFit="1" customWidth="1"/>
    <col min="3327" max="3327" width="9.29296875" style="586" bestFit="1" customWidth="1"/>
    <col min="3328" max="3328" width="13.29296875" style="586" bestFit="1" customWidth="1"/>
    <col min="3329" max="3329" width="12" style="586" customWidth="1"/>
    <col min="3330" max="3578" width="9.1171875" style="586"/>
    <col min="3579" max="3579" width="20.29296875" style="586" bestFit="1" customWidth="1"/>
    <col min="3580" max="3580" width="23.703125" style="586" bestFit="1" customWidth="1"/>
    <col min="3581" max="3581" width="74.703125" style="586" bestFit="1" customWidth="1"/>
    <col min="3582" max="3582" width="7.703125" style="586" bestFit="1" customWidth="1"/>
    <col min="3583" max="3583" width="9.29296875" style="586" bestFit="1" customWidth="1"/>
    <col min="3584" max="3584" width="13.29296875" style="586" bestFit="1" customWidth="1"/>
    <col min="3585" max="3585" width="12" style="586" customWidth="1"/>
    <col min="3586" max="3834" width="9.1171875" style="586"/>
    <col min="3835" max="3835" width="20.29296875" style="586" bestFit="1" customWidth="1"/>
    <col min="3836" max="3836" width="23.703125" style="586" bestFit="1" customWidth="1"/>
    <col min="3837" max="3837" width="74.703125" style="586" bestFit="1" customWidth="1"/>
    <col min="3838" max="3838" width="7.703125" style="586" bestFit="1" customWidth="1"/>
    <col min="3839" max="3839" width="9.29296875" style="586" bestFit="1" customWidth="1"/>
    <col min="3840" max="3840" width="13.29296875" style="586" bestFit="1" customWidth="1"/>
    <col min="3841" max="3841" width="12" style="586" customWidth="1"/>
    <col min="3842" max="4090" width="9.1171875" style="586"/>
    <col min="4091" max="4091" width="20.29296875" style="586" bestFit="1" customWidth="1"/>
    <col min="4092" max="4092" width="23.703125" style="586" bestFit="1" customWidth="1"/>
    <col min="4093" max="4093" width="74.703125" style="586" bestFit="1" customWidth="1"/>
    <col min="4094" max="4094" width="7.703125" style="586" bestFit="1" customWidth="1"/>
    <col min="4095" max="4095" width="9.29296875" style="586" bestFit="1" customWidth="1"/>
    <col min="4096" max="4096" width="13.29296875" style="586" bestFit="1" customWidth="1"/>
    <col min="4097" max="4097" width="12" style="586" customWidth="1"/>
    <col min="4098" max="4346" width="9.1171875" style="586"/>
    <col min="4347" max="4347" width="20.29296875" style="586" bestFit="1" customWidth="1"/>
    <col min="4348" max="4348" width="23.703125" style="586" bestFit="1" customWidth="1"/>
    <col min="4349" max="4349" width="74.703125" style="586" bestFit="1" customWidth="1"/>
    <col min="4350" max="4350" width="7.703125" style="586" bestFit="1" customWidth="1"/>
    <col min="4351" max="4351" width="9.29296875" style="586" bestFit="1" customWidth="1"/>
    <col min="4352" max="4352" width="13.29296875" style="586" bestFit="1" customWidth="1"/>
    <col min="4353" max="4353" width="12" style="586" customWidth="1"/>
    <col min="4354" max="4602" width="9.1171875" style="586"/>
    <col min="4603" max="4603" width="20.29296875" style="586" bestFit="1" customWidth="1"/>
    <col min="4604" max="4604" width="23.703125" style="586" bestFit="1" customWidth="1"/>
    <col min="4605" max="4605" width="74.703125" style="586" bestFit="1" customWidth="1"/>
    <col min="4606" max="4606" width="7.703125" style="586" bestFit="1" customWidth="1"/>
    <col min="4607" max="4607" width="9.29296875" style="586" bestFit="1" customWidth="1"/>
    <col min="4608" max="4608" width="13.29296875" style="586" bestFit="1" customWidth="1"/>
    <col min="4609" max="4609" width="12" style="586" customWidth="1"/>
    <col min="4610" max="4858" width="9.1171875" style="586"/>
    <col min="4859" max="4859" width="20.29296875" style="586" bestFit="1" customWidth="1"/>
    <col min="4860" max="4860" width="23.703125" style="586" bestFit="1" customWidth="1"/>
    <col min="4861" max="4861" width="74.703125" style="586" bestFit="1" customWidth="1"/>
    <col min="4862" max="4862" width="7.703125" style="586" bestFit="1" customWidth="1"/>
    <col min="4863" max="4863" width="9.29296875" style="586" bestFit="1" customWidth="1"/>
    <col min="4864" max="4864" width="13.29296875" style="586" bestFit="1" customWidth="1"/>
    <col min="4865" max="4865" width="12" style="586" customWidth="1"/>
    <col min="4866" max="5114" width="9.1171875" style="586"/>
    <col min="5115" max="5115" width="20.29296875" style="586" bestFit="1" customWidth="1"/>
    <col min="5116" max="5116" width="23.703125" style="586" bestFit="1" customWidth="1"/>
    <col min="5117" max="5117" width="74.703125" style="586" bestFit="1" customWidth="1"/>
    <col min="5118" max="5118" width="7.703125" style="586" bestFit="1" customWidth="1"/>
    <col min="5119" max="5119" width="9.29296875" style="586" bestFit="1" customWidth="1"/>
    <col min="5120" max="5120" width="13.29296875" style="586" bestFit="1" customWidth="1"/>
    <col min="5121" max="5121" width="12" style="586" customWidth="1"/>
    <col min="5122" max="5370" width="9.1171875" style="586"/>
    <col min="5371" max="5371" width="20.29296875" style="586" bestFit="1" customWidth="1"/>
    <col min="5372" max="5372" width="23.703125" style="586" bestFit="1" customWidth="1"/>
    <col min="5373" max="5373" width="74.703125" style="586" bestFit="1" customWidth="1"/>
    <col min="5374" max="5374" width="7.703125" style="586" bestFit="1" customWidth="1"/>
    <col min="5375" max="5375" width="9.29296875" style="586" bestFit="1" customWidth="1"/>
    <col min="5376" max="5376" width="13.29296875" style="586" bestFit="1" customWidth="1"/>
    <col min="5377" max="5377" width="12" style="586" customWidth="1"/>
    <col min="5378" max="5626" width="9.1171875" style="586"/>
    <col min="5627" max="5627" width="20.29296875" style="586" bestFit="1" customWidth="1"/>
    <col min="5628" max="5628" width="23.703125" style="586" bestFit="1" customWidth="1"/>
    <col min="5629" max="5629" width="74.703125" style="586" bestFit="1" customWidth="1"/>
    <col min="5630" max="5630" width="7.703125" style="586" bestFit="1" customWidth="1"/>
    <col min="5631" max="5631" width="9.29296875" style="586" bestFit="1" customWidth="1"/>
    <col min="5632" max="5632" width="13.29296875" style="586" bestFit="1" customWidth="1"/>
    <col min="5633" max="5633" width="12" style="586" customWidth="1"/>
    <col min="5634" max="5882" width="9.1171875" style="586"/>
    <col min="5883" max="5883" width="20.29296875" style="586" bestFit="1" customWidth="1"/>
    <col min="5884" max="5884" width="23.703125" style="586" bestFit="1" customWidth="1"/>
    <col min="5885" max="5885" width="74.703125" style="586" bestFit="1" customWidth="1"/>
    <col min="5886" max="5886" width="7.703125" style="586" bestFit="1" customWidth="1"/>
    <col min="5887" max="5887" width="9.29296875" style="586" bestFit="1" customWidth="1"/>
    <col min="5888" max="5888" width="13.29296875" style="586" bestFit="1" customWidth="1"/>
    <col min="5889" max="5889" width="12" style="586" customWidth="1"/>
    <col min="5890" max="6138" width="9.1171875" style="586"/>
    <col min="6139" max="6139" width="20.29296875" style="586" bestFit="1" customWidth="1"/>
    <col min="6140" max="6140" width="23.703125" style="586" bestFit="1" customWidth="1"/>
    <col min="6141" max="6141" width="74.703125" style="586" bestFit="1" customWidth="1"/>
    <col min="6142" max="6142" width="7.703125" style="586" bestFit="1" customWidth="1"/>
    <col min="6143" max="6143" width="9.29296875" style="586" bestFit="1" customWidth="1"/>
    <col min="6144" max="6144" width="13.29296875" style="586" bestFit="1" customWidth="1"/>
    <col min="6145" max="6145" width="12" style="586" customWidth="1"/>
    <col min="6146" max="6394" width="9.1171875" style="586"/>
    <col min="6395" max="6395" width="20.29296875" style="586" bestFit="1" customWidth="1"/>
    <col min="6396" max="6396" width="23.703125" style="586" bestFit="1" customWidth="1"/>
    <col min="6397" max="6397" width="74.703125" style="586" bestFit="1" customWidth="1"/>
    <col min="6398" max="6398" width="7.703125" style="586" bestFit="1" customWidth="1"/>
    <col min="6399" max="6399" width="9.29296875" style="586" bestFit="1" customWidth="1"/>
    <col min="6400" max="6400" width="13.29296875" style="586" bestFit="1" customWidth="1"/>
    <col min="6401" max="6401" width="12" style="586" customWidth="1"/>
    <col min="6402" max="6650" width="9.1171875" style="586"/>
    <col min="6651" max="6651" width="20.29296875" style="586" bestFit="1" customWidth="1"/>
    <col min="6652" max="6652" width="23.703125" style="586" bestFit="1" customWidth="1"/>
    <col min="6653" max="6653" width="74.703125" style="586" bestFit="1" customWidth="1"/>
    <col min="6654" max="6654" width="7.703125" style="586" bestFit="1" customWidth="1"/>
    <col min="6655" max="6655" width="9.29296875" style="586" bestFit="1" customWidth="1"/>
    <col min="6656" max="6656" width="13.29296875" style="586" bestFit="1" customWidth="1"/>
    <col min="6657" max="6657" width="12" style="586" customWidth="1"/>
    <col min="6658" max="6906" width="9.1171875" style="586"/>
    <col min="6907" max="6907" width="20.29296875" style="586" bestFit="1" customWidth="1"/>
    <col min="6908" max="6908" width="23.703125" style="586" bestFit="1" customWidth="1"/>
    <col min="6909" max="6909" width="74.703125" style="586" bestFit="1" customWidth="1"/>
    <col min="6910" max="6910" width="7.703125" style="586" bestFit="1" customWidth="1"/>
    <col min="6911" max="6911" width="9.29296875" style="586" bestFit="1" customWidth="1"/>
    <col min="6912" max="6912" width="13.29296875" style="586" bestFit="1" customWidth="1"/>
    <col min="6913" max="6913" width="12" style="586" customWidth="1"/>
    <col min="6914" max="7162" width="9.1171875" style="586"/>
    <col min="7163" max="7163" width="20.29296875" style="586" bestFit="1" customWidth="1"/>
    <col min="7164" max="7164" width="23.703125" style="586" bestFit="1" customWidth="1"/>
    <col min="7165" max="7165" width="74.703125" style="586" bestFit="1" customWidth="1"/>
    <col min="7166" max="7166" width="7.703125" style="586" bestFit="1" customWidth="1"/>
    <col min="7167" max="7167" width="9.29296875" style="586" bestFit="1" customWidth="1"/>
    <col min="7168" max="7168" width="13.29296875" style="586" bestFit="1" customWidth="1"/>
    <col min="7169" max="7169" width="12" style="586" customWidth="1"/>
    <col min="7170" max="7418" width="9.1171875" style="586"/>
    <col min="7419" max="7419" width="20.29296875" style="586" bestFit="1" customWidth="1"/>
    <col min="7420" max="7420" width="23.703125" style="586" bestFit="1" customWidth="1"/>
    <col min="7421" max="7421" width="74.703125" style="586" bestFit="1" customWidth="1"/>
    <col min="7422" max="7422" width="7.703125" style="586" bestFit="1" customWidth="1"/>
    <col min="7423" max="7423" width="9.29296875" style="586" bestFit="1" customWidth="1"/>
    <col min="7424" max="7424" width="13.29296875" style="586" bestFit="1" customWidth="1"/>
    <col min="7425" max="7425" width="12" style="586" customWidth="1"/>
    <col min="7426" max="7674" width="9.1171875" style="586"/>
    <col min="7675" max="7675" width="20.29296875" style="586" bestFit="1" customWidth="1"/>
    <col min="7676" max="7676" width="23.703125" style="586" bestFit="1" customWidth="1"/>
    <col min="7677" max="7677" width="74.703125" style="586" bestFit="1" customWidth="1"/>
    <col min="7678" max="7678" width="7.703125" style="586" bestFit="1" customWidth="1"/>
    <col min="7679" max="7679" width="9.29296875" style="586" bestFit="1" customWidth="1"/>
    <col min="7680" max="7680" width="13.29296875" style="586" bestFit="1" customWidth="1"/>
    <col min="7681" max="7681" width="12" style="586" customWidth="1"/>
    <col min="7682" max="7930" width="9.1171875" style="586"/>
    <col min="7931" max="7931" width="20.29296875" style="586" bestFit="1" customWidth="1"/>
    <col min="7932" max="7932" width="23.703125" style="586" bestFit="1" customWidth="1"/>
    <col min="7933" max="7933" width="74.703125" style="586" bestFit="1" customWidth="1"/>
    <col min="7934" max="7934" width="7.703125" style="586" bestFit="1" customWidth="1"/>
    <col min="7935" max="7935" width="9.29296875" style="586" bestFit="1" customWidth="1"/>
    <col min="7936" max="7936" width="13.29296875" style="586" bestFit="1" customWidth="1"/>
    <col min="7937" max="7937" width="12" style="586" customWidth="1"/>
    <col min="7938" max="8186" width="9.1171875" style="586"/>
    <col min="8187" max="8187" width="20.29296875" style="586" bestFit="1" customWidth="1"/>
    <col min="8188" max="8188" width="23.703125" style="586" bestFit="1" customWidth="1"/>
    <col min="8189" max="8189" width="74.703125" style="586" bestFit="1" customWidth="1"/>
    <col min="8190" max="8190" width="7.703125" style="586" bestFit="1" customWidth="1"/>
    <col min="8191" max="8191" width="9.29296875" style="586" bestFit="1" customWidth="1"/>
    <col min="8192" max="8192" width="13.29296875" style="586" bestFit="1" customWidth="1"/>
    <col min="8193" max="8193" width="12" style="586" customWidth="1"/>
    <col min="8194" max="8442" width="9.1171875" style="586"/>
    <col min="8443" max="8443" width="20.29296875" style="586" bestFit="1" customWidth="1"/>
    <col min="8444" max="8444" width="23.703125" style="586" bestFit="1" customWidth="1"/>
    <col min="8445" max="8445" width="74.703125" style="586" bestFit="1" customWidth="1"/>
    <col min="8446" max="8446" width="7.703125" style="586" bestFit="1" customWidth="1"/>
    <col min="8447" max="8447" width="9.29296875" style="586" bestFit="1" customWidth="1"/>
    <col min="8448" max="8448" width="13.29296875" style="586" bestFit="1" customWidth="1"/>
    <col min="8449" max="8449" width="12" style="586" customWidth="1"/>
    <col min="8450" max="8698" width="9.1171875" style="586"/>
    <col min="8699" max="8699" width="20.29296875" style="586" bestFit="1" customWidth="1"/>
    <col min="8700" max="8700" width="23.703125" style="586" bestFit="1" customWidth="1"/>
    <col min="8701" max="8701" width="74.703125" style="586" bestFit="1" customWidth="1"/>
    <col min="8702" max="8702" width="7.703125" style="586" bestFit="1" customWidth="1"/>
    <col min="8703" max="8703" width="9.29296875" style="586" bestFit="1" customWidth="1"/>
    <col min="8704" max="8704" width="13.29296875" style="586" bestFit="1" customWidth="1"/>
    <col min="8705" max="8705" width="12" style="586" customWidth="1"/>
    <col min="8706" max="8954" width="9.1171875" style="586"/>
    <col min="8955" max="8955" width="20.29296875" style="586" bestFit="1" customWidth="1"/>
    <col min="8956" max="8956" width="23.703125" style="586" bestFit="1" customWidth="1"/>
    <col min="8957" max="8957" width="74.703125" style="586" bestFit="1" customWidth="1"/>
    <col min="8958" max="8958" width="7.703125" style="586" bestFit="1" customWidth="1"/>
    <col min="8959" max="8959" width="9.29296875" style="586" bestFit="1" customWidth="1"/>
    <col min="8960" max="8960" width="13.29296875" style="586" bestFit="1" customWidth="1"/>
    <col min="8961" max="8961" width="12" style="586" customWidth="1"/>
    <col min="8962" max="9210" width="9.1171875" style="586"/>
    <col min="9211" max="9211" width="20.29296875" style="586" bestFit="1" customWidth="1"/>
    <col min="9212" max="9212" width="23.703125" style="586" bestFit="1" customWidth="1"/>
    <col min="9213" max="9213" width="74.703125" style="586" bestFit="1" customWidth="1"/>
    <col min="9214" max="9214" width="7.703125" style="586" bestFit="1" customWidth="1"/>
    <col min="9215" max="9215" width="9.29296875" style="586" bestFit="1" customWidth="1"/>
    <col min="9216" max="9216" width="13.29296875" style="586" bestFit="1" customWidth="1"/>
    <col min="9217" max="9217" width="12" style="586" customWidth="1"/>
    <col min="9218" max="9466" width="9.1171875" style="586"/>
    <col min="9467" max="9467" width="20.29296875" style="586" bestFit="1" customWidth="1"/>
    <col min="9468" max="9468" width="23.703125" style="586" bestFit="1" customWidth="1"/>
    <col min="9469" max="9469" width="74.703125" style="586" bestFit="1" customWidth="1"/>
    <col min="9470" max="9470" width="7.703125" style="586" bestFit="1" customWidth="1"/>
    <col min="9471" max="9471" width="9.29296875" style="586" bestFit="1" customWidth="1"/>
    <col min="9472" max="9472" width="13.29296875" style="586" bestFit="1" customWidth="1"/>
    <col min="9473" max="9473" width="12" style="586" customWidth="1"/>
    <col min="9474" max="9722" width="9.1171875" style="586"/>
    <col min="9723" max="9723" width="20.29296875" style="586" bestFit="1" customWidth="1"/>
    <col min="9724" max="9724" width="23.703125" style="586" bestFit="1" customWidth="1"/>
    <col min="9725" max="9725" width="74.703125" style="586" bestFit="1" customWidth="1"/>
    <col min="9726" max="9726" width="7.703125" style="586" bestFit="1" customWidth="1"/>
    <col min="9727" max="9727" width="9.29296875" style="586" bestFit="1" customWidth="1"/>
    <col min="9728" max="9728" width="13.29296875" style="586" bestFit="1" customWidth="1"/>
    <col min="9729" max="9729" width="12" style="586" customWidth="1"/>
    <col min="9730" max="9978" width="9.1171875" style="586"/>
    <col min="9979" max="9979" width="20.29296875" style="586" bestFit="1" customWidth="1"/>
    <col min="9980" max="9980" width="23.703125" style="586" bestFit="1" customWidth="1"/>
    <col min="9981" max="9981" width="74.703125" style="586" bestFit="1" customWidth="1"/>
    <col min="9982" max="9982" width="7.703125" style="586" bestFit="1" customWidth="1"/>
    <col min="9983" max="9983" width="9.29296875" style="586" bestFit="1" customWidth="1"/>
    <col min="9984" max="9984" width="13.29296875" style="586" bestFit="1" customWidth="1"/>
    <col min="9985" max="9985" width="12" style="586" customWidth="1"/>
    <col min="9986" max="10234" width="9.1171875" style="586"/>
    <col min="10235" max="10235" width="20.29296875" style="586" bestFit="1" customWidth="1"/>
    <col min="10236" max="10236" width="23.703125" style="586" bestFit="1" customWidth="1"/>
    <col min="10237" max="10237" width="74.703125" style="586" bestFit="1" customWidth="1"/>
    <col min="10238" max="10238" width="7.703125" style="586" bestFit="1" customWidth="1"/>
    <col min="10239" max="10239" width="9.29296875" style="586" bestFit="1" customWidth="1"/>
    <col min="10240" max="10240" width="13.29296875" style="586" bestFit="1" customWidth="1"/>
    <col min="10241" max="10241" width="12" style="586" customWidth="1"/>
    <col min="10242" max="10490" width="9.1171875" style="586"/>
    <col min="10491" max="10491" width="20.29296875" style="586" bestFit="1" customWidth="1"/>
    <col min="10492" max="10492" width="23.703125" style="586" bestFit="1" customWidth="1"/>
    <col min="10493" max="10493" width="74.703125" style="586" bestFit="1" customWidth="1"/>
    <col min="10494" max="10494" width="7.703125" style="586" bestFit="1" customWidth="1"/>
    <col min="10495" max="10495" width="9.29296875" style="586" bestFit="1" customWidth="1"/>
    <col min="10496" max="10496" width="13.29296875" style="586" bestFit="1" customWidth="1"/>
    <col min="10497" max="10497" width="12" style="586" customWidth="1"/>
    <col min="10498" max="10746" width="9.1171875" style="586"/>
    <col min="10747" max="10747" width="20.29296875" style="586" bestFit="1" customWidth="1"/>
    <col min="10748" max="10748" width="23.703125" style="586" bestFit="1" customWidth="1"/>
    <col min="10749" max="10749" width="74.703125" style="586" bestFit="1" customWidth="1"/>
    <col min="10750" max="10750" width="7.703125" style="586" bestFit="1" customWidth="1"/>
    <col min="10751" max="10751" width="9.29296875" style="586" bestFit="1" customWidth="1"/>
    <col min="10752" max="10752" width="13.29296875" style="586" bestFit="1" customWidth="1"/>
    <col min="10753" max="10753" width="12" style="586" customWidth="1"/>
    <col min="10754" max="11002" width="9.1171875" style="586"/>
    <col min="11003" max="11003" width="20.29296875" style="586" bestFit="1" customWidth="1"/>
    <col min="11004" max="11004" width="23.703125" style="586" bestFit="1" customWidth="1"/>
    <col min="11005" max="11005" width="74.703125" style="586" bestFit="1" customWidth="1"/>
    <col min="11006" max="11006" width="7.703125" style="586" bestFit="1" customWidth="1"/>
    <col min="11007" max="11007" width="9.29296875" style="586" bestFit="1" customWidth="1"/>
    <col min="11008" max="11008" width="13.29296875" style="586" bestFit="1" customWidth="1"/>
    <col min="11009" max="11009" width="12" style="586" customWidth="1"/>
    <col min="11010" max="11258" width="9.1171875" style="586"/>
    <col min="11259" max="11259" width="20.29296875" style="586" bestFit="1" customWidth="1"/>
    <col min="11260" max="11260" width="23.703125" style="586" bestFit="1" customWidth="1"/>
    <col min="11261" max="11261" width="74.703125" style="586" bestFit="1" customWidth="1"/>
    <col min="11262" max="11262" width="7.703125" style="586" bestFit="1" customWidth="1"/>
    <col min="11263" max="11263" width="9.29296875" style="586" bestFit="1" customWidth="1"/>
    <col min="11264" max="11264" width="13.29296875" style="586" bestFit="1" customWidth="1"/>
    <col min="11265" max="11265" width="12" style="586" customWidth="1"/>
    <col min="11266" max="11514" width="9.1171875" style="586"/>
    <col min="11515" max="11515" width="20.29296875" style="586" bestFit="1" customWidth="1"/>
    <col min="11516" max="11516" width="23.703125" style="586" bestFit="1" customWidth="1"/>
    <col min="11517" max="11517" width="74.703125" style="586" bestFit="1" customWidth="1"/>
    <col min="11518" max="11518" width="7.703125" style="586" bestFit="1" customWidth="1"/>
    <col min="11519" max="11519" width="9.29296875" style="586" bestFit="1" customWidth="1"/>
    <col min="11520" max="11520" width="13.29296875" style="586" bestFit="1" customWidth="1"/>
    <col min="11521" max="11521" width="12" style="586" customWidth="1"/>
    <col min="11522" max="11770" width="9.1171875" style="586"/>
    <col min="11771" max="11771" width="20.29296875" style="586" bestFit="1" customWidth="1"/>
    <col min="11772" max="11772" width="23.703125" style="586" bestFit="1" customWidth="1"/>
    <col min="11773" max="11773" width="74.703125" style="586" bestFit="1" customWidth="1"/>
    <col min="11774" max="11774" width="7.703125" style="586" bestFit="1" customWidth="1"/>
    <col min="11775" max="11775" width="9.29296875" style="586" bestFit="1" customWidth="1"/>
    <col min="11776" max="11776" width="13.29296875" style="586" bestFit="1" customWidth="1"/>
    <col min="11777" max="11777" width="12" style="586" customWidth="1"/>
    <col min="11778" max="12026" width="9.1171875" style="586"/>
    <col min="12027" max="12027" width="20.29296875" style="586" bestFit="1" customWidth="1"/>
    <col min="12028" max="12028" width="23.703125" style="586" bestFit="1" customWidth="1"/>
    <col min="12029" max="12029" width="74.703125" style="586" bestFit="1" customWidth="1"/>
    <col min="12030" max="12030" width="7.703125" style="586" bestFit="1" customWidth="1"/>
    <col min="12031" max="12031" width="9.29296875" style="586" bestFit="1" customWidth="1"/>
    <col min="12032" max="12032" width="13.29296875" style="586" bestFit="1" customWidth="1"/>
    <col min="12033" max="12033" width="12" style="586" customWidth="1"/>
    <col min="12034" max="12282" width="9.1171875" style="586"/>
    <col min="12283" max="12283" width="20.29296875" style="586" bestFit="1" customWidth="1"/>
    <col min="12284" max="12284" width="23.703125" style="586" bestFit="1" customWidth="1"/>
    <col min="12285" max="12285" width="74.703125" style="586" bestFit="1" customWidth="1"/>
    <col min="12286" max="12286" width="7.703125" style="586" bestFit="1" customWidth="1"/>
    <col min="12287" max="12287" width="9.29296875" style="586" bestFit="1" customWidth="1"/>
    <col min="12288" max="12288" width="13.29296875" style="586" bestFit="1" customWidth="1"/>
    <col min="12289" max="12289" width="12" style="586" customWidth="1"/>
    <col min="12290" max="12538" width="9.1171875" style="586"/>
    <col min="12539" max="12539" width="20.29296875" style="586" bestFit="1" customWidth="1"/>
    <col min="12540" max="12540" width="23.703125" style="586" bestFit="1" customWidth="1"/>
    <col min="12541" max="12541" width="74.703125" style="586" bestFit="1" customWidth="1"/>
    <col min="12542" max="12542" width="7.703125" style="586" bestFit="1" customWidth="1"/>
    <col min="12543" max="12543" width="9.29296875" style="586" bestFit="1" customWidth="1"/>
    <col min="12544" max="12544" width="13.29296875" style="586" bestFit="1" customWidth="1"/>
    <col min="12545" max="12545" width="12" style="586" customWidth="1"/>
    <col min="12546" max="12794" width="9.1171875" style="586"/>
    <col min="12795" max="12795" width="20.29296875" style="586" bestFit="1" customWidth="1"/>
    <col min="12796" max="12796" width="23.703125" style="586" bestFit="1" customWidth="1"/>
    <col min="12797" max="12797" width="74.703125" style="586" bestFit="1" customWidth="1"/>
    <col min="12798" max="12798" width="7.703125" style="586" bestFit="1" customWidth="1"/>
    <col min="12799" max="12799" width="9.29296875" style="586" bestFit="1" customWidth="1"/>
    <col min="12800" max="12800" width="13.29296875" style="586" bestFit="1" customWidth="1"/>
    <col min="12801" max="12801" width="12" style="586" customWidth="1"/>
    <col min="12802" max="13050" width="9.1171875" style="586"/>
    <col min="13051" max="13051" width="20.29296875" style="586" bestFit="1" customWidth="1"/>
    <col min="13052" max="13052" width="23.703125" style="586" bestFit="1" customWidth="1"/>
    <col min="13053" max="13053" width="74.703125" style="586" bestFit="1" customWidth="1"/>
    <col min="13054" max="13054" width="7.703125" style="586" bestFit="1" customWidth="1"/>
    <col min="13055" max="13055" width="9.29296875" style="586" bestFit="1" customWidth="1"/>
    <col min="13056" max="13056" width="13.29296875" style="586" bestFit="1" customWidth="1"/>
    <col min="13057" max="13057" width="12" style="586" customWidth="1"/>
    <col min="13058" max="13306" width="9.1171875" style="586"/>
    <col min="13307" max="13307" width="20.29296875" style="586" bestFit="1" customWidth="1"/>
    <col min="13308" max="13308" width="23.703125" style="586" bestFit="1" customWidth="1"/>
    <col min="13309" max="13309" width="74.703125" style="586" bestFit="1" customWidth="1"/>
    <col min="13310" max="13310" width="7.703125" style="586" bestFit="1" customWidth="1"/>
    <col min="13311" max="13311" width="9.29296875" style="586" bestFit="1" customWidth="1"/>
    <col min="13312" max="13312" width="13.29296875" style="586" bestFit="1" customWidth="1"/>
    <col min="13313" max="13313" width="12" style="586" customWidth="1"/>
    <col min="13314" max="13562" width="9.1171875" style="586"/>
    <col min="13563" max="13563" width="20.29296875" style="586" bestFit="1" customWidth="1"/>
    <col min="13564" max="13564" width="23.703125" style="586" bestFit="1" customWidth="1"/>
    <col min="13565" max="13565" width="74.703125" style="586" bestFit="1" customWidth="1"/>
    <col min="13566" max="13566" width="7.703125" style="586" bestFit="1" customWidth="1"/>
    <col min="13567" max="13567" width="9.29296875" style="586" bestFit="1" customWidth="1"/>
    <col min="13568" max="13568" width="13.29296875" style="586" bestFit="1" customWidth="1"/>
    <col min="13569" max="13569" width="12" style="586" customWidth="1"/>
    <col min="13570" max="13818" width="9.1171875" style="586"/>
    <col min="13819" max="13819" width="20.29296875" style="586" bestFit="1" customWidth="1"/>
    <col min="13820" max="13820" width="23.703125" style="586" bestFit="1" customWidth="1"/>
    <col min="13821" max="13821" width="74.703125" style="586" bestFit="1" customWidth="1"/>
    <col min="13822" max="13822" width="7.703125" style="586" bestFit="1" customWidth="1"/>
    <col min="13823" max="13823" width="9.29296875" style="586" bestFit="1" customWidth="1"/>
    <col min="13824" max="13824" width="13.29296875" style="586" bestFit="1" customWidth="1"/>
    <col min="13825" max="13825" width="12" style="586" customWidth="1"/>
    <col min="13826" max="14074" width="9.1171875" style="586"/>
    <col min="14075" max="14075" width="20.29296875" style="586" bestFit="1" customWidth="1"/>
    <col min="14076" max="14076" width="23.703125" style="586" bestFit="1" customWidth="1"/>
    <col min="14077" max="14077" width="74.703125" style="586" bestFit="1" customWidth="1"/>
    <col min="14078" max="14078" width="7.703125" style="586" bestFit="1" customWidth="1"/>
    <col min="14079" max="14079" width="9.29296875" style="586" bestFit="1" customWidth="1"/>
    <col min="14080" max="14080" width="13.29296875" style="586" bestFit="1" customWidth="1"/>
    <col min="14081" max="14081" width="12" style="586" customWidth="1"/>
    <col min="14082" max="14330" width="9.1171875" style="586"/>
    <col min="14331" max="14331" width="20.29296875" style="586" bestFit="1" customWidth="1"/>
    <col min="14332" max="14332" width="23.703125" style="586" bestFit="1" customWidth="1"/>
    <col min="14333" max="14333" width="74.703125" style="586" bestFit="1" customWidth="1"/>
    <col min="14334" max="14334" width="7.703125" style="586" bestFit="1" customWidth="1"/>
    <col min="14335" max="14335" width="9.29296875" style="586" bestFit="1" customWidth="1"/>
    <col min="14336" max="14336" width="13.29296875" style="586" bestFit="1" customWidth="1"/>
    <col min="14337" max="14337" width="12" style="586" customWidth="1"/>
    <col min="14338" max="14586" width="9.1171875" style="586"/>
    <col min="14587" max="14587" width="20.29296875" style="586" bestFit="1" customWidth="1"/>
    <col min="14588" max="14588" width="23.703125" style="586" bestFit="1" customWidth="1"/>
    <col min="14589" max="14589" width="74.703125" style="586" bestFit="1" customWidth="1"/>
    <col min="14590" max="14590" width="7.703125" style="586" bestFit="1" customWidth="1"/>
    <col min="14591" max="14591" width="9.29296875" style="586" bestFit="1" customWidth="1"/>
    <col min="14592" max="14592" width="13.29296875" style="586" bestFit="1" customWidth="1"/>
    <col min="14593" max="14593" width="12" style="586" customWidth="1"/>
    <col min="14594" max="14842" width="9.1171875" style="586"/>
    <col min="14843" max="14843" width="20.29296875" style="586" bestFit="1" customWidth="1"/>
    <col min="14844" max="14844" width="23.703125" style="586" bestFit="1" customWidth="1"/>
    <col min="14845" max="14845" width="74.703125" style="586" bestFit="1" customWidth="1"/>
    <col min="14846" max="14846" width="7.703125" style="586" bestFit="1" customWidth="1"/>
    <col min="14847" max="14847" width="9.29296875" style="586" bestFit="1" customWidth="1"/>
    <col min="14848" max="14848" width="13.29296875" style="586" bestFit="1" customWidth="1"/>
    <col min="14849" max="14849" width="12" style="586" customWidth="1"/>
    <col min="14850" max="15098" width="9.1171875" style="586"/>
    <col min="15099" max="15099" width="20.29296875" style="586" bestFit="1" customWidth="1"/>
    <col min="15100" max="15100" width="23.703125" style="586" bestFit="1" customWidth="1"/>
    <col min="15101" max="15101" width="74.703125" style="586" bestFit="1" customWidth="1"/>
    <col min="15102" max="15102" width="7.703125" style="586" bestFit="1" customWidth="1"/>
    <col min="15103" max="15103" width="9.29296875" style="586" bestFit="1" customWidth="1"/>
    <col min="15104" max="15104" width="13.29296875" style="586" bestFit="1" customWidth="1"/>
    <col min="15105" max="15105" width="12" style="586" customWidth="1"/>
    <col min="15106" max="15354" width="9.1171875" style="586"/>
    <col min="15355" max="15355" width="20.29296875" style="586" bestFit="1" customWidth="1"/>
    <col min="15356" max="15356" width="23.703125" style="586" bestFit="1" customWidth="1"/>
    <col min="15357" max="15357" width="74.703125" style="586" bestFit="1" customWidth="1"/>
    <col min="15358" max="15358" width="7.703125" style="586" bestFit="1" customWidth="1"/>
    <col min="15359" max="15359" width="9.29296875" style="586" bestFit="1" customWidth="1"/>
    <col min="15360" max="15360" width="13.29296875" style="586" bestFit="1" customWidth="1"/>
    <col min="15361" max="15361" width="12" style="586" customWidth="1"/>
    <col min="15362" max="15610" width="9.1171875" style="586"/>
    <col min="15611" max="15611" width="20.29296875" style="586" bestFit="1" customWidth="1"/>
    <col min="15612" max="15612" width="23.703125" style="586" bestFit="1" customWidth="1"/>
    <col min="15613" max="15613" width="74.703125" style="586" bestFit="1" customWidth="1"/>
    <col min="15614" max="15614" width="7.703125" style="586" bestFit="1" customWidth="1"/>
    <col min="15615" max="15615" width="9.29296875" style="586" bestFit="1" customWidth="1"/>
    <col min="15616" max="15616" width="13.29296875" style="586" bestFit="1" customWidth="1"/>
    <col min="15617" max="15617" width="12" style="586" customWidth="1"/>
    <col min="15618" max="15866" width="9.1171875" style="586"/>
    <col min="15867" max="15867" width="20.29296875" style="586" bestFit="1" customWidth="1"/>
    <col min="15868" max="15868" width="23.703125" style="586" bestFit="1" customWidth="1"/>
    <col min="15869" max="15869" width="74.703125" style="586" bestFit="1" customWidth="1"/>
    <col min="15870" max="15870" width="7.703125" style="586" bestFit="1" customWidth="1"/>
    <col min="15871" max="15871" width="9.29296875" style="586" bestFit="1" customWidth="1"/>
    <col min="15872" max="15872" width="13.29296875" style="586" bestFit="1" customWidth="1"/>
    <col min="15873" max="15873" width="12" style="586" customWidth="1"/>
    <col min="15874" max="16122" width="9.1171875" style="586"/>
    <col min="16123" max="16123" width="20.29296875" style="586" bestFit="1" customWidth="1"/>
    <col min="16124" max="16124" width="23.703125" style="586" bestFit="1" customWidth="1"/>
    <col min="16125" max="16125" width="74.703125" style="586" bestFit="1" customWidth="1"/>
    <col min="16126" max="16126" width="7.703125" style="586" bestFit="1" customWidth="1"/>
    <col min="16127" max="16127" width="9.29296875" style="586" bestFit="1" customWidth="1"/>
    <col min="16128" max="16128" width="13.29296875" style="586" bestFit="1" customWidth="1"/>
    <col min="16129" max="16129" width="12" style="586" customWidth="1"/>
    <col min="16130" max="16378" width="9.1171875" style="586"/>
    <col min="16379" max="16384" width="9.29296875" style="586" customWidth="1"/>
  </cols>
  <sheetData>
    <row r="1" spans="1:7">
      <c r="A1" s="8912" t="s">
        <v>13963</v>
      </c>
      <c r="B1" s="8912"/>
      <c r="C1" s="8912"/>
      <c r="D1" s="8912"/>
      <c r="E1" s="8912"/>
      <c r="F1" s="8912"/>
      <c r="G1" s="8912"/>
    </row>
    <row r="4" spans="1:7">
      <c r="A4" s="4839" t="s">
        <v>14547</v>
      </c>
      <c r="B4" s="4698">
        <v>0</v>
      </c>
    </row>
    <row r="5" spans="1:7" ht="9" customHeight="1"/>
    <row r="6" spans="1:7" ht="28.7">
      <c r="A6" s="4893" t="s">
        <v>10403</v>
      </c>
      <c r="B6" s="4893" t="s">
        <v>42</v>
      </c>
      <c r="C6" s="4902" t="s">
        <v>14548</v>
      </c>
      <c r="D6" s="4893" t="s">
        <v>14549</v>
      </c>
      <c r="E6" s="4893" t="s">
        <v>10404</v>
      </c>
      <c r="F6" s="4903" t="s">
        <v>57</v>
      </c>
      <c r="G6" s="4904" t="s">
        <v>12033</v>
      </c>
    </row>
    <row r="7" spans="1:7" ht="15" customHeight="1">
      <c r="A7" s="4894" t="s">
        <v>19051</v>
      </c>
      <c r="B7" s="4905"/>
      <c r="C7" s="4902" t="s">
        <v>14548</v>
      </c>
      <c r="D7" s="4893" t="s">
        <v>14549</v>
      </c>
      <c r="E7" s="4893" t="s">
        <v>10404</v>
      </c>
      <c r="F7" s="4906"/>
      <c r="G7" s="4904"/>
    </row>
    <row r="8" spans="1:7" ht="15" customHeight="1">
      <c r="A8" s="4723" t="s">
        <v>13734</v>
      </c>
      <c r="B8" s="4394" t="s">
        <v>10534</v>
      </c>
      <c r="C8" s="4722">
        <v>15</v>
      </c>
      <c r="D8" s="4723">
        <v>16</v>
      </c>
      <c r="E8" s="4724" t="s">
        <v>10535</v>
      </c>
      <c r="F8" s="4899">
        <v>62.304964539007095</v>
      </c>
      <c r="G8" s="4364">
        <f t="shared" ref="G8:G18" si="0">F8-F8*$B$4/100</f>
        <v>62.304964539007095</v>
      </c>
    </row>
    <row r="9" spans="1:7">
      <c r="A9" s="4723" t="s">
        <v>13735</v>
      </c>
      <c r="B9" s="4394" t="s">
        <v>10536</v>
      </c>
      <c r="C9" s="4722">
        <v>20</v>
      </c>
      <c r="D9" s="4723">
        <v>16</v>
      </c>
      <c r="E9" s="4724" t="s">
        <v>10535</v>
      </c>
      <c r="F9" s="4899">
        <v>66.38297872340425</v>
      </c>
      <c r="G9" s="4364">
        <f t="shared" si="0"/>
        <v>66.38297872340425</v>
      </c>
    </row>
    <row r="10" spans="1:7">
      <c r="A10" s="4723" t="s">
        <v>13736</v>
      </c>
      <c r="B10" s="4394" t="s">
        <v>10537</v>
      </c>
      <c r="C10" s="4722">
        <v>25</v>
      </c>
      <c r="D10" s="4723">
        <v>16</v>
      </c>
      <c r="E10" s="4724" t="s">
        <v>10535</v>
      </c>
      <c r="F10" s="4899">
        <v>82.168794326241127</v>
      </c>
      <c r="G10" s="4364">
        <f t="shared" si="0"/>
        <v>82.168794326241127</v>
      </c>
    </row>
    <row r="11" spans="1:7">
      <c r="A11" s="4723" t="s">
        <v>13737</v>
      </c>
      <c r="B11" s="4394" t="s">
        <v>10538</v>
      </c>
      <c r="C11" s="4722">
        <v>32</v>
      </c>
      <c r="D11" s="4723">
        <v>16</v>
      </c>
      <c r="E11" s="4724" t="s">
        <v>10535</v>
      </c>
      <c r="F11" s="4899">
        <v>99.831205673758873</v>
      </c>
      <c r="G11" s="4364">
        <f t="shared" si="0"/>
        <v>99.831205673758873</v>
      </c>
    </row>
    <row r="12" spans="1:7">
      <c r="A12" s="4723" t="s">
        <v>13738</v>
      </c>
      <c r="B12" s="4394" t="s">
        <v>10539</v>
      </c>
      <c r="C12" s="4722">
        <v>40</v>
      </c>
      <c r="D12" s="4723">
        <v>16</v>
      </c>
      <c r="E12" s="4724" t="s">
        <v>10535</v>
      </c>
      <c r="F12" s="4901">
        <v>122.84397163120568</v>
      </c>
      <c r="G12" s="4364">
        <f t="shared" si="0"/>
        <v>122.84397163120568</v>
      </c>
    </row>
    <row r="13" spans="1:7">
      <c r="A13" s="4723" t="s">
        <v>13739</v>
      </c>
      <c r="B13" s="4394" t="s">
        <v>10540</v>
      </c>
      <c r="C13" s="4722">
        <v>50</v>
      </c>
      <c r="D13" s="4723">
        <v>16</v>
      </c>
      <c r="E13" s="4724" t="s">
        <v>10535</v>
      </c>
      <c r="F13" s="4901">
        <v>146.91347517730495</v>
      </c>
      <c r="G13" s="4364">
        <f t="shared" si="0"/>
        <v>146.91347517730495</v>
      </c>
    </row>
    <row r="14" spans="1:7">
      <c r="A14" s="4723" t="s">
        <v>13740</v>
      </c>
      <c r="B14" s="4394" t="s">
        <v>10541</v>
      </c>
      <c r="C14" s="4722">
        <v>65</v>
      </c>
      <c r="D14" s="4723">
        <v>16</v>
      </c>
      <c r="E14" s="4724" t="s">
        <v>10535</v>
      </c>
      <c r="F14" s="4901">
        <v>222.02695035460994</v>
      </c>
      <c r="G14" s="4364">
        <f t="shared" si="0"/>
        <v>222.02695035460994</v>
      </c>
    </row>
    <row r="15" spans="1:7" ht="30" customHeight="1">
      <c r="A15" s="4723" t="s">
        <v>13741</v>
      </c>
      <c r="B15" s="4394" t="s">
        <v>10542</v>
      </c>
      <c r="C15" s="4722">
        <v>80</v>
      </c>
      <c r="D15" s="4723">
        <v>16</v>
      </c>
      <c r="E15" s="4724" t="s">
        <v>10535</v>
      </c>
      <c r="F15" s="4901">
        <v>293.70496453900711</v>
      </c>
      <c r="G15" s="4364">
        <f t="shared" si="0"/>
        <v>293.70496453900711</v>
      </c>
    </row>
    <row r="16" spans="1:7" ht="23.25" customHeight="1">
      <c r="A16" s="4723" t="s">
        <v>13742</v>
      </c>
      <c r="B16" s="4394" t="s">
        <v>10543</v>
      </c>
      <c r="C16" s="4722">
        <v>100</v>
      </c>
      <c r="D16" s="4723">
        <v>16</v>
      </c>
      <c r="E16" s="4724" t="s">
        <v>10535</v>
      </c>
      <c r="F16" s="4899">
        <v>594.96879432624121</v>
      </c>
      <c r="G16" s="4364">
        <f t="shared" si="0"/>
        <v>594.96879432624121</v>
      </c>
    </row>
    <row r="17" spans="1:7">
      <c r="A17" s="4723" t="s">
        <v>13743</v>
      </c>
      <c r="B17" s="4394" t="s">
        <v>10544</v>
      </c>
      <c r="C17" s="4722">
        <v>125</v>
      </c>
      <c r="D17" s="4723">
        <v>16</v>
      </c>
      <c r="E17" s="4724" t="s">
        <v>10535</v>
      </c>
      <c r="F17" s="4899">
        <v>741.27092198581556</v>
      </c>
      <c r="G17" s="4364">
        <f t="shared" si="0"/>
        <v>741.27092198581556</v>
      </c>
    </row>
    <row r="18" spans="1:7">
      <c r="A18" s="4723" t="s">
        <v>13744</v>
      </c>
      <c r="B18" s="4394" t="s">
        <v>10545</v>
      </c>
      <c r="C18" s="4722">
        <v>150</v>
      </c>
      <c r="D18" s="4723">
        <v>16</v>
      </c>
      <c r="E18" s="4724" t="s">
        <v>10535</v>
      </c>
      <c r="F18" s="4899">
        <v>863.07092198581563</v>
      </c>
      <c r="G18" s="4364">
        <f t="shared" si="0"/>
        <v>863.07092198581563</v>
      </c>
    </row>
    <row r="19" spans="1:7">
      <c r="A19" s="4894" t="s">
        <v>19052</v>
      </c>
      <c r="B19" s="4896"/>
      <c r="C19" s="4907"/>
      <c r="D19" s="4907"/>
      <c r="E19" s="4907"/>
      <c r="F19" s="4907"/>
      <c r="G19" s="4908"/>
    </row>
    <row r="20" spans="1:7">
      <c r="A20" s="4723" t="s">
        <v>13722</v>
      </c>
      <c r="B20" s="4394" t="s">
        <v>10522</v>
      </c>
      <c r="C20" s="4722">
        <v>15</v>
      </c>
      <c r="D20" s="4723">
        <v>16</v>
      </c>
      <c r="E20" s="4724" t="s">
        <v>10484</v>
      </c>
      <c r="F20" s="4900">
        <v>49.626950354609924</v>
      </c>
      <c r="G20" s="4364">
        <f t="shared" ref="G20:G55" si="1">F20-F20*$B$4/100</f>
        <v>49.626950354609924</v>
      </c>
    </row>
    <row r="21" spans="1:7" ht="20.25" customHeight="1">
      <c r="A21" s="4723" t="s">
        <v>13723</v>
      </c>
      <c r="B21" s="4394" t="s">
        <v>10523</v>
      </c>
      <c r="C21" s="4722">
        <v>20</v>
      </c>
      <c r="D21" s="4723">
        <v>16</v>
      </c>
      <c r="E21" s="4724" t="s">
        <v>10484</v>
      </c>
      <c r="F21" s="4900">
        <v>53.140425531914893</v>
      </c>
      <c r="G21" s="4364">
        <f t="shared" si="1"/>
        <v>53.140425531914893</v>
      </c>
    </row>
    <row r="22" spans="1:7">
      <c r="A22" s="4723" t="s">
        <v>13724</v>
      </c>
      <c r="B22" s="4394" t="s">
        <v>10524</v>
      </c>
      <c r="C22" s="4722">
        <v>25</v>
      </c>
      <c r="D22" s="4723">
        <v>16</v>
      </c>
      <c r="E22" s="4724" t="s">
        <v>10484</v>
      </c>
      <c r="F22" s="4378">
        <v>69.029787234042558</v>
      </c>
      <c r="G22" s="4364">
        <f t="shared" si="1"/>
        <v>69.029787234042558</v>
      </c>
    </row>
    <row r="23" spans="1:7">
      <c r="A23" s="4723" t="s">
        <v>13725</v>
      </c>
      <c r="B23" s="4394" t="s">
        <v>10525</v>
      </c>
      <c r="C23" s="4722">
        <v>32</v>
      </c>
      <c r="D23" s="4723">
        <v>16</v>
      </c>
      <c r="E23" s="4724" t="s">
        <v>10484</v>
      </c>
      <c r="F23" s="4900">
        <v>87.317730496453891</v>
      </c>
      <c r="G23" s="4364">
        <f t="shared" si="1"/>
        <v>87.317730496453891</v>
      </c>
    </row>
    <row r="24" spans="1:7">
      <c r="A24" s="4723" t="s">
        <v>13726</v>
      </c>
      <c r="B24" s="4394" t="s">
        <v>10526</v>
      </c>
      <c r="C24" s="4722">
        <v>40</v>
      </c>
      <c r="D24" s="4723">
        <v>16</v>
      </c>
      <c r="E24" s="4724" t="s">
        <v>10484</v>
      </c>
      <c r="F24" s="4900">
        <v>91.225531914893608</v>
      </c>
      <c r="G24" s="4364">
        <f t="shared" si="1"/>
        <v>91.225531914893608</v>
      </c>
    </row>
    <row r="25" spans="1:7">
      <c r="A25" s="4723" t="s">
        <v>13727</v>
      </c>
      <c r="B25" s="4394" t="s">
        <v>10527</v>
      </c>
      <c r="C25" s="4722">
        <v>50</v>
      </c>
      <c r="D25" s="4723">
        <v>16</v>
      </c>
      <c r="E25" s="4724" t="s">
        <v>10484</v>
      </c>
      <c r="F25" s="4378">
        <v>111.96595744680852</v>
      </c>
      <c r="G25" s="4364">
        <f t="shared" si="1"/>
        <v>111.96595744680852</v>
      </c>
    </row>
    <row r="26" spans="1:7">
      <c r="A26" s="4723" t="s">
        <v>13728</v>
      </c>
      <c r="B26" s="4394" t="s">
        <v>10528</v>
      </c>
      <c r="C26" s="4722">
        <v>65</v>
      </c>
      <c r="D26" s="4723">
        <v>16</v>
      </c>
      <c r="E26" s="4724" t="s">
        <v>10484</v>
      </c>
      <c r="F26" s="4378">
        <v>191.7418439716312</v>
      </c>
      <c r="G26" s="4364">
        <f t="shared" si="1"/>
        <v>191.7418439716312</v>
      </c>
    </row>
    <row r="27" spans="1:7" ht="19.5" customHeight="1">
      <c r="A27" s="4723" t="s">
        <v>13729</v>
      </c>
      <c r="B27" s="4394" t="s">
        <v>10529</v>
      </c>
      <c r="C27" s="4722">
        <v>80</v>
      </c>
      <c r="D27" s="4723">
        <v>16</v>
      </c>
      <c r="E27" s="4724" t="s">
        <v>10484</v>
      </c>
      <c r="F27" s="4378">
        <v>245.32765957446807</v>
      </c>
      <c r="G27" s="4364">
        <f t="shared" si="1"/>
        <v>245.32765957446807</v>
      </c>
    </row>
    <row r="28" spans="1:7">
      <c r="A28" s="4723" t="s">
        <v>13730</v>
      </c>
      <c r="B28" s="4394" t="s">
        <v>10530</v>
      </c>
      <c r="C28" s="4722">
        <v>100</v>
      </c>
      <c r="D28" s="4723">
        <v>16</v>
      </c>
      <c r="E28" s="4724" t="s">
        <v>10484</v>
      </c>
      <c r="F28" s="4378">
        <v>359.48085106382979</v>
      </c>
      <c r="G28" s="4364">
        <f t="shared" si="1"/>
        <v>359.48085106382979</v>
      </c>
    </row>
    <row r="29" spans="1:7">
      <c r="A29" s="4723" t="s">
        <v>13731</v>
      </c>
      <c r="B29" s="4394" t="s">
        <v>10531</v>
      </c>
      <c r="C29" s="4722">
        <v>125</v>
      </c>
      <c r="D29" s="4723">
        <v>16</v>
      </c>
      <c r="E29" s="4724" t="s">
        <v>10484</v>
      </c>
      <c r="F29" s="4900">
        <v>503.67943262411347</v>
      </c>
      <c r="G29" s="4364">
        <f t="shared" si="1"/>
        <v>503.67943262411347</v>
      </c>
    </row>
    <row r="30" spans="1:7" ht="30" customHeight="1">
      <c r="A30" s="4723" t="s">
        <v>13732</v>
      </c>
      <c r="B30" s="4394" t="s">
        <v>10532</v>
      </c>
      <c r="C30" s="4722">
        <v>150</v>
      </c>
      <c r="D30" s="4723">
        <v>16</v>
      </c>
      <c r="E30" s="4724" t="s">
        <v>10484</v>
      </c>
      <c r="F30" s="4900">
        <v>637.92198581560285</v>
      </c>
      <c r="G30" s="4364">
        <f t="shared" si="1"/>
        <v>637.92198581560285</v>
      </c>
    </row>
    <row r="31" spans="1:7">
      <c r="A31" s="4723" t="s">
        <v>13733</v>
      </c>
      <c r="B31" s="4394" t="s">
        <v>10533</v>
      </c>
      <c r="C31" s="4722">
        <v>200</v>
      </c>
      <c r="D31" s="4723">
        <v>16</v>
      </c>
      <c r="E31" s="4724" t="s">
        <v>10484</v>
      </c>
      <c r="F31" s="4900">
        <v>1515.7631205673758</v>
      </c>
      <c r="G31" s="4364">
        <f t="shared" si="1"/>
        <v>1515.7631205673758</v>
      </c>
    </row>
    <row r="32" spans="1:7">
      <c r="A32" s="4309" t="s">
        <v>19053</v>
      </c>
      <c r="B32" s="4394" t="s">
        <v>13686</v>
      </c>
      <c r="C32" s="4722">
        <v>250</v>
      </c>
      <c r="D32" s="4723">
        <v>16</v>
      </c>
      <c r="E32" s="4724" t="s">
        <v>10484</v>
      </c>
      <c r="F32" s="4900">
        <v>1936.0652482269504</v>
      </c>
      <c r="G32" s="4364">
        <f t="shared" si="1"/>
        <v>1936.0652482269504</v>
      </c>
    </row>
    <row r="33" spans="1:7">
      <c r="A33" s="4309" t="s">
        <v>19054</v>
      </c>
      <c r="B33" s="4394" t="s">
        <v>13687</v>
      </c>
      <c r="C33" s="4722">
        <v>300</v>
      </c>
      <c r="D33" s="4723">
        <v>16</v>
      </c>
      <c r="E33" s="4724" t="s">
        <v>10484</v>
      </c>
      <c r="F33" s="4900">
        <v>3222.9943262411348</v>
      </c>
      <c r="G33" s="4364">
        <f t="shared" si="1"/>
        <v>3222.9943262411348</v>
      </c>
    </row>
    <row r="34" spans="1:7" ht="28.7">
      <c r="A34" s="4894" t="s">
        <v>14550</v>
      </c>
      <c r="B34" s="4905"/>
      <c r="C34" s="4902" t="s">
        <v>14548</v>
      </c>
      <c r="D34" s="4893" t="s">
        <v>14549</v>
      </c>
      <c r="E34" s="4893" t="s">
        <v>10404</v>
      </c>
      <c r="F34" s="4906"/>
      <c r="G34" s="4904"/>
    </row>
    <row r="35" spans="1:7">
      <c r="A35" s="4723" t="s">
        <v>13706</v>
      </c>
      <c r="B35" s="4394" t="s">
        <v>10509</v>
      </c>
      <c r="C35" s="4722">
        <v>15</v>
      </c>
      <c r="D35" s="4723">
        <v>40</v>
      </c>
      <c r="E35" s="4726" t="s">
        <v>10484</v>
      </c>
      <c r="F35" s="4378">
        <v>25.465598231555678</v>
      </c>
      <c r="G35" s="4364">
        <f t="shared" si="1"/>
        <v>25.465598231555678</v>
      </c>
    </row>
    <row r="36" spans="1:7" ht="21" customHeight="1">
      <c r="A36" s="4723" t="s">
        <v>13707</v>
      </c>
      <c r="B36" s="4394" t="s">
        <v>10510</v>
      </c>
      <c r="C36" s="4722">
        <v>20</v>
      </c>
      <c r="D36" s="4723">
        <v>40</v>
      </c>
      <c r="E36" s="4726" t="s">
        <v>10484</v>
      </c>
      <c r="F36" s="4378">
        <v>27.079303675048354</v>
      </c>
      <c r="G36" s="4364">
        <f t="shared" si="1"/>
        <v>27.079303675048354</v>
      </c>
    </row>
    <row r="37" spans="1:7">
      <c r="A37" s="4723" t="s">
        <v>13708</v>
      </c>
      <c r="B37" s="4394" t="s">
        <v>10511</v>
      </c>
      <c r="C37" s="4722">
        <v>25</v>
      </c>
      <c r="D37" s="4723">
        <v>40</v>
      </c>
      <c r="E37" s="4726" t="s">
        <v>10484</v>
      </c>
      <c r="F37" s="4900">
        <v>36.981560283687941</v>
      </c>
      <c r="G37" s="4364">
        <f t="shared" si="1"/>
        <v>36.981560283687941</v>
      </c>
    </row>
    <row r="38" spans="1:7">
      <c r="A38" s="4723" t="s">
        <v>13709</v>
      </c>
      <c r="B38" s="4394" t="s">
        <v>10512</v>
      </c>
      <c r="C38" s="4722">
        <v>32</v>
      </c>
      <c r="D38" s="4723">
        <v>40</v>
      </c>
      <c r="E38" s="4726" t="s">
        <v>10484</v>
      </c>
      <c r="F38" s="4378">
        <v>60.919222621350286</v>
      </c>
      <c r="G38" s="4364">
        <f t="shared" si="1"/>
        <v>60.919222621350286</v>
      </c>
    </row>
    <row r="39" spans="1:7">
      <c r="A39" s="4723" t="s">
        <v>13710</v>
      </c>
      <c r="B39" s="4394" t="s">
        <v>10513</v>
      </c>
      <c r="C39" s="4722">
        <v>40</v>
      </c>
      <c r="D39" s="4723">
        <v>40</v>
      </c>
      <c r="E39" s="4726" t="s">
        <v>10484</v>
      </c>
      <c r="F39" s="4900">
        <v>63.185815602836882</v>
      </c>
      <c r="G39" s="4364">
        <f t="shared" si="1"/>
        <v>63.185815602836882</v>
      </c>
    </row>
    <row r="40" spans="1:7" ht="23.25" customHeight="1">
      <c r="A40" s="4723" t="s">
        <v>13711</v>
      </c>
      <c r="B40" s="4394" t="s">
        <v>10514</v>
      </c>
      <c r="C40" s="4722">
        <v>50</v>
      </c>
      <c r="D40" s="4723">
        <v>40</v>
      </c>
      <c r="E40" s="4726" t="s">
        <v>10484</v>
      </c>
      <c r="F40" s="4378">
        <v>94.383347149304598</v>
      </c>
      <c r="G40" s="4364">
        <f t="shared" si="1"/>
        <v>94.383347149304598</v>
      </c>
    </row>
    <row r="41" spans="1:7">
      <c r="A41" s="4723" t="s">
        <v>13712</v>
      </c>
      <c r="B41" s="4394" t="s">
        <v>10515</v>
      </c>
      <c r="C41" s="4722">
        <v>65</v>
      </c>
      <c r="D41" s="4723">
        <v>40</v>
      </c>
      <c r="E41" s="4726" t="s">
        <v>10484</v>
      </c>
      <c r="F41" s="4900">
        <v>111.67801418439717</v>
      </c>
      <c r="G41" s="4364">
        <f t="shared" si="1"/>
        <v>111.67801418439717</v>
      </c>
    </row>
    <row r="42" spans="1:7">
      <c r="A42" s="4723" t="s">
        <v>13713</v>
      </c>
      <c r="B42" s="4394" t="s">
        <v>10516</v>
      </c>
      <c r="C42" s="4722">
        <v>80</v>
      </c>
      <c r="D42" s="4723">
        <v>40</v>
      </c>
      <c r="E42" s="4726" t="s">
        <v>10484</v>
      </c>
      <c r="F42" s="4900">
        <v>195.87375886524822</v>
      </c>
      <c r="G42" s="4364">
        <f t="shared" si="1"/>
        <v>195.87375886524822</v>
      </c>
    </row>
    <row r="43" spans="1:7" ht="30" customHeight="1">
      <c r="A43" s="4723" t="s">
        <v>13714</v>
      </c>
      <c r="B43" s="4394" t="s">
        <v>10517</v>
      </c>
      <c r="C43" s="4722">
        <v>100</v>
      </c>
      <c r="D43" s="4723">
        <v>40</v>
      </c>
      <c r="E43" s="4726" t="s">
        <v>10484</v>
      </c>
      <c r="F43" s="4900">
        <v>271.78865248226947</v>
      </c>
      <c r="G43" s="4364">
        <f t="shared" si="1"/>
        <v>271.78865248226947</v>
      </c>
    </row>
    <row r="44" spans="1:7">
      <c r="A44" s="4723" t="s">
        <v>13715</v>
      </c>
      <c r="B44" s="4394" t="s">
        <v>10518</v>
      </c>
      <c r="C44" s="4722">
        <v>125</v>
      </c>
      <c r="D44" s="4723">
        <v>40</v>
      </c>
      <c r="E44" s="4726" t="s">
        <v>10484</v>
      </c>
      <c r="F44" s="4900">
        <v>551.59432624113481</v>
      </c>
      <c r="G44" s="4364">
        <f t="shared" si="1"/>
        <v>551.59432624113481</v>
      </c>
    </row>
    <row r="45" spans="1:7">
      <c r="A45" s="4723" t="s">
        <v>13716</v>
      </c>
      <c r="B45" s="4394" t="s">
        <v>10519</v>
      </c>
      <c r="C45" s="4722">
        <v>150</v>
      </c>
      <c r="D45" s="4723">
        <v>40</v>
      </c>
      <c r="E45" s="4726" t="s">
        <v>10484</v>
      </c>
      <c r="F45" s="4900">
        <v>853.26808510638296</v>
      </c>
      <c r="G45" s="4364">
        <f t="shared" si="1"/>
        <v>853.26808510638296</v>
      </c>
    </row>
    <row r="46" spans="1:7">
      <c r="A46" s="4309" t="s">
        <v>19055</v>
      </c>
      <c r="B46" s="4394" t="s">
        <v>10520</v>
      </c>
      <c r="C46" s="4722">
        <v>200</v>
      </c>
      <c r="D46" s="4723">
        <v>40</v>
      </c>
      <c r="E46" s="4726" t="s">
        <v>10484</v>
      </c>
      <c r="F46" s="4900">
        <v>1456.6794326241134</v>
      </c>
      <c r="G46" s="4364">
        <f t="shared" si="1"/>
        <v>1456.6794326241134</v>
      </c>
    </row>
    <row r="47" spans="1:7">
      <c r="A47" s="4309" t="s">
        <v>19056</v>
      </c>
      <c r="B47" s="4394" t="s">
        <v>13684</v>
      </c>
      <c r="C47" s="4722">
        <v>250</v>
      </c>
      <c r="D47" s="4723">
        <v>40</v>
      </c>
      <c r="E47" s="4724" t="s">
        <v>10484</v>
      </c>
      <c r="F47" s="4900">
        <v>1797.3886524822694</v>
      </c>
      <c r="G47" s="4364">
        <f t="shared" si="1"/>
        <v>1797.3886524822694</v>
      </c>
    </row>
    <row r="48" spans="1:7">
      <c r="A48" s="4309" t="s">
        <v>19057</v>
      </c>
      <c r="B48" s="4394" t="s">
        <v>13685</v>
      </c>
      <c r="C48" s="4722">
        <v>300</v>
      </c>
      <c r="D48" s="4723">
        <v>40</v>
      </c>
      <c r="E48" s="4724" t="s">
        <v>10484</v>
      </c>
      <c r="F48" s="4900">
        <v>3316.1106382978701</v>
      </c>
      <c r="G48" s="4364">
        <f t="shared" si="1"/>
        <v>3316.1106382978701</v>
      </c>
    </row>
    <row r="49" spans="1:7">
      <c r="A49" s="4894" t="s">
        <v>19058</v>
      </c>
      <c r="B49" s="4909"/>
      <c r="C49" s="4910"/>
      <c r="D49" s="4911"/>
      <c r="E49" s="4912"/>
      <c r="F49" s="4913"/>
      <c r="G49" s="4375"/>
    </row>
    <row r="50" spans="1:7">
      <c r="A50" s="4723" t="s">
        <v>13717</v>
      </c>
      <c r="B50" s="4394" t="s">
        <v>10521</v>
      </c>
      <c r="C50" s="4722"/>
      <c r="D50" s="4723"/>
      <c r="E50" s="4724"/>
      <c r="F50" s="4900">
        <v>33.241134751773046</v>
      </c>
      <c r="G50" s="4364">
        <f t="shared" si="1"/>
        <v>33.241134751773046</v>
      </c>
    </row>
    <row r="51" spans="1:7">
      <c r="A51" s="4723" t="s">
        <v>13718</v>
      </c>
      <c r="B51" s="4394" t="s">
        <v>19059</v>
      </c>
      <c r="C51" s="4722"/>
      <c r="D51" s="4723"/>
      <c r="E51" s="4724"/>
      <c r="F51" s="4900">
        <v>34.947517730496457</v>
      </c>
      <c r="G51" s="4364">
        <f t="shared" si="1"/>
        <v>34.947517730496457</v>
      </c>
    </row>
    <row r="52" spans="1:7">
      <c r="A52" s="4723" t="s">
        <v>13719</v>
      </c>
      <c r="B52" s="4394" t="s">
        <v>19060</v>
      </c>
      <c r="C52" s="4722"/>
      <c r="D52" s="4723"/>
      <c r="E52" s="4724"/>
      <c r="F52" s="4900">
        <v>39.371631205673758</v>
      </c>
      <c r="G52" s="4364">
        <f t="shared" si="1"/>
        <v>39.371631205673758</v>
      </c>
    </row>
    <row r="53" spans="1:7" ht="21.75" customHeight="1">
      <c r="A53" s="4723" t="s">
        <v>13720</v>
      </c>
      <c r="B53" s="4394" t="s">
        <v>19061</v>
      </c>
      <c r="C53" s="4722"/>
      <c r="D53" s="4723"/>
      <c r="E53" s="4724"/>
      <c r="F53" s="4900">
        <v>42.375886524822697</v>
      </c>
      <c r="G53" s="4364">
        <f t="shared" si="1"/>
        <v>42.375886524822697</v>
      </c>
    </row>
    <row r="54" spans="1:7">
      <c r="A54" s="4723" t="s">
        <v>13721</v>
      </c>
      <c r="B54" s="4394" t="s">
        <v>19062</v>
      </c>
      <c r="C54" s="4722"/>
      <c r="D54" s="4723"/>
      <c r="E54" s="4724"/>
      <c r="F54" s="4900">
        <v>56.695035460992905</v>
      </c>
      <c r="G54" s="4364">
        <f t="shared" si="1"/>
        <v>56.695035460992905</v>
      </c>
    </row>
    <row r="55" spans="1:7">
      <c r="A55" s="4723" t="s">
        <v>19063</v>
      </c>
      <c r="B55" s="4394" t="s">
        <v>19064</v>
      </c>
      <c r="C55" s="4722"/>
      <c r="D55" s="4723"/>
      <c r="E55" s="4724"/>
      <c r="F55" s="4900">
        <v>69.814184397163118</v>
      </c>
      <c r="G55" s="4364">
        <f t="shared" si="1"/>
        <v>69.814184397163118</v>
      </c>
    </row>
    <row r="56" spans="1:7" ht="28.7">
      <c r="A56" s="4894" t="s">
        <v>19065</v>
      </c>
      <c r="B56" s="4905"/>
      <c r="C56" s="4902" t="s">
        <v>14548</v>
      </c>
      <c r="D56" s="4893" t="s">
        <v>14549</v>
      </c>
      <c r="E56" s="4893" t="s">
        <v>10404</v>
      </c>
      <c r="F56" s="4906"/>
      <c r="G56" s="4904"/>
    </row>
    <row r="57" spans="1:7">
      <c r="A57" s="4723" t="s">
        <v>13673</v>
      </c>
      <c r="B57" s="4394" t="s">
        <v>10483</v>
      </c>
      <c r="C57" s="4722">
        <v>15</v>
      </c>
      <c r="D57" s="4723">
        <v>16</v>
      </c>
      <c r="E57" s="4724" t="s">
        <v>10484</v>
      </c>
      <c r="F57" s="4378">
        <v>62.258156028368795</v>
      </c>
      <c r="G57" s="4364">
        <f t="shared" ref="G57:G70" si="2">F57-F57*$B$4/100</f>
        <v>62.258156028368795</v>
      </c>
    </row>
    <row r="58" spans="1:7" ht="30" customHeight="1">
      <c r="A58" s="4723" t="s">
        <v>13674</v>
      </c>
      <c r="B58" s="4394" t="s">
        <v>10485</v>
      </c>
      <c r="C58" s="4722">
        <v>20</v>
      </c>
      <c r="D58" s="4723">
        <v>16</v>
      </c>
      <c r="E58" s="4724" t="s">
        <v>10484</v>
      </c>
      <c r="F58" s="4378">
        <v>71.268085106382969</v>
      </c>
      <c r="G58" s="4364">
        <f t="shared" si="2"/>
        <v>71.268085106382969</v>
      </c>
    </row>
    <row r="59" spans="1:7">
      <c r="A59" s="4723" t="s">
        <v>13675</v>
      </c>
      <c r="B59" s="4394" t="s">
        <v>10486</v>
      </c>
      <c r="C59" s="4722">
        <v>25</v>
      </c>
      <c r="D59" s="4723">
        <v>16</v>
      </c>
      <c r="E59" s="4724" t="s">
        <v>10484</v>
      </c>
      <c r="F59" s="4378">
        <v>89.361702127659569</v>
      </c>
      <c r="G59" s="4364">
        <f t="shared" si="2"/>
        <v>89.361702127659569</v>
      </c>
    </row>
    <row r="60" spans="1:7" ht="23.25" customHeight="1">
      <c r="A60" s="4723" t="s">
        <v>13676</v>
      </c>
      <c r="B60" s="4394" t="s">
        <v>10487</v>
      </c>
      <c r="C60" s="4722">
        <v>32</v>
      </c>
      <c r="D60" s="4723">
        <v>16</v>
      </c>
      <c r="E60" s="4724" t="s">
        <v>10484</v>
      </c>
      <c r="F60" s="4900">
        <v>104.54751773049647</v>
      </c>
      <c r="G60" s="4364">
        <f t="shared" si="2"/>
        <v>104.54751773049647</v>
      </c>
    </row>
    <row r="61" spans="1:7">
      <c r="A61" s="4723" t="s">
        <v>13677</v>
      </c>
      <c r="B61" s="4394" t="s">
        <v>10488</v>
      </c>
      <c r="C61" s="4722">
        <v>40</v>
      </c>
      <c r="D61" s="4723">
        <v>16</v>
      </c>
      <c r="E61" s="4724" t="s">
        <v>10484</v>
      </c>
      <c r="F61" s="4378">
        <v>111.82695035460993</v>
      </c>
      <c r="G61" s="4364">
        <f t="shared" si="2"/>
        <v>111.82695035460993</v>
      </c>
    </row>
    <row r="62" spans="1:7">
      <c r="A62" s="4723" t="s">
        <v>13678</v>
      </c>
      <c r="B62" s="4394" t="s">
        <v>10489</v>
      </c>
      <c r="C62" s="4722">
        <v>50</v>
      </c>
      <c r="D62" s="4723">
        <v>16</v>
      </c>
      <c r="E62" s="4724" t="s">
        <v>10484</v>
      </c>
      <c r="F62" s="4378">
        <v>143.31631205673759</v>
      </c>
      <c r="G62" s="4364">
        <f t="shared" si="2"/>
        <v>143.31631205673759</v>
      </c>
    </row>
    <row r="63" spans="1:7">
      <c r="A63" s="4723" t="s">
        <v>13679</v>
      </c>
      <c r="B63" s="4394" t="s">
        <v>10490</v>
      </c>
      <c r="C63" s="4722">
        <v>65</v>
      </c>
      <c r="D63" s="4723">
        <v>16</v>
      </c>
      <c r="E63" s="4724" t="s">
        <v>10484</v>
      </c>
      <c r="F63" s="4900">
        <v>215.49787234042554</v>
      </c>
      <c r="G63" s="4364">
        <f t="shared" si="2"/>
        <v>215.49787234042554</v>
      </c>
    </row>
    <row r="64" spans="1:7" ht="30" customHeight="1">
      <c r="A64" s="4723" t="s">
        <v>13680</v>
      </c>
      <c r="B64" s="4394" t="s">
        <v>10491</v>
      </c>
      <c r="C64" s="4722">
        <v>80</v>
      </c>
      <c r="D64" s="4723">
        <v>16</v>
      </c>
      <c r="E64" s="4724" t="s">
        <v>10484</v>
      </c>
      <c r="F64" s="4900">
        <v>278.92624113475176</v>
      </c>
      <c r="G64" s="4364">
        <f t="shared" si="2"/>
        <v>278.92624113475176</v>
      </c>
    </row>
    <row r="65" spans="1:7" ht="15" customHeight="1">
      <c r="A65" s="4723" t="s">
        <v>13681</v>
      </c>
      <c r="B65" s="4394" t="s">
        <v>10492</v>
      </c>
      <c r="C65" s="4722">
        <v>100</v>
      </c>
      <c r="D65" s="4723">
        <v>16</v>
      </c>
      <c r="E65" s="4724" t="s">
        <v>10484</v>
      </c>
      <c r="F65" s="4900">
        <v>411.78014184397165</v>
      </c>
      <c r="G65" s="4364">
        <f t="shared" si="2"/>
        <v>411.78014184397165</v>
      </c>
    </row>
    <row r="66" spans="1:7" ht="15" customHeight="1">
      <c r="A66" s="4723" t="s">
        <v>13682</v>
      </c>
      <c r="B66" s="4394" t="s">
        <v>10493</v>
      </c>
      <c r="C66" s="4722">
        <v>125</v>
      </c>
      <c r="D66" s="4723">
        <v>16</v>
      </c>
      <c r="E66" s="4724" t="s">
        <v>10484</v>
      </c>
      <c r="F66" s="4378">
        <v>579.61843971631208</v>
      </c>
      <c r="G66" s="4364">
        <f t="shared" si="2"/>
        <v>579.61843971631208</v>
      </c>
    </row>
    <row r="67" spans="1:7" ht="20.25" customHeight="1">
      <c r="A67" s="4309" t="s">
        <v>19066</v>
      </c>
      <c r="B67" s="4394" t="s">
        <v>10494</v>
      </c>
      <c r="C67" s="4722">
        <v>150</v>
      </c>
      <c r="D67" s="4723">
        <v>16</v>
      </c>
      <c r="E67" s="4724" t="s">
        <v>10484</v>
      </c>
      <c r="F67" s="4900">
        <v>767.37872340425531</v>
      </c>
      <c r="G67" s="4364">
        <f t="shared" si="2"/>
        <v>767.37872340425531</v>
      </c>
    </row>
    <row r="68" spans="1:7">
      <c r="A68" s="4309" t="s">
        <v>19067</v>
      </c>
      <c r="B68" s="4394" t="s">
        <v>10495</v>
      </c>
      <c r="C68" s="4722">
        <v>200</v>
      </c>
      <c r="D68" s="4723">
        <v>16</v>
      </c>
      <c r="E68" s="4724" t="s">
        <v>10484</v>
      </c>
      <c r="F68" s="4900">
        <v>1799.117730496454</v>
      </c>
      <c r="G68" s="4364">
        <f t="shared" si="2"/>
        <v>1799.117730496454</v>
      </c>
    </row>
    <row r="69" spans="1:7">
      <c r="A69" s="4309" t="s">
        <v>19068</v>
      </c>
      <c r="B69" s="4394" t="s">
        <v>10496</v>
      </c>
      <c r="C69" s="4723">
        <v>250</v>
      </c>
      <c r="D69" s="4723">
        <v>16</v>
      </c>
      <c r="E69" s="4724" t="s">
        <v>10484</v>
      </c>
      <c r="F69" s="4900">
        <v>2678.8581560283687</v>
      </c>
      <c r="G69" s="4364">
        <f t="shared" si="2"/>
        <v>2678.8581560283687</v>
      </c>
    </row>
    <row r="70" spans="1:7">
      <c r="A70" s="4309" t="s">
        <v>19069</v>
      </c>
      <c r="B70" s="4394" t="s">
        <v>13683</v>
      </c>
      <c r="C70" s="4722">
        <v>300</v>
      </c>
      <c r="D70" s="4723">
        <v>16</v>
      </c>
      <c r="E70" s="4724" t="s">
        <v>10484</v>
      </c>
      <c r="F70" s="4900">
        <v>4469.3702127659571</v>
      </c>
      <c r="G70" s="4364">
        <f t="shared" si="2"/>
        <v>4469.3702127659571</v>
      </c>
    </row>
    <row r="71" spans="1:7" ht="28.7">
      <c r="A71" s="4894" t="s">
        <v>19070</v>
      </c>
      <c r="B71" s="4905"/>
      <c r="C71" s="4902" t="s">
        <v>14548</v>
      </c>
      <c r="D71" s="4893" t="s">
        <v>14549</v>
      </c>
      <c r="E71" s="4893" t="s">
        <v>10404</v>
      </c>
      <c r="F71" s="4906"/>
      <c r="G71" s="4904"/>
    </row>
    <row r="72" spans="1:7" ht="21" customHeight="1">
      <c r="A72" s="4723" t="s">
        <v>13695</v>
      </c>
      <c r="B72" s="4394" t="s">
        <v>10497</v>
      </c>
      <c r="C72" s="4722">
        <v>15</v>
      </c>
      <c r="D72" s="4723">
        <v>16</v>
      </c>
      <c r="E72" s="4724" t="s">
        <v>10484</v>
      </c>
      <c r="F72" s="4378">
        <v>116.09078014184396</v>
      </c>
      <c r="G72" s="4364">
        <f t="shared" ref="G72:G83" si="3">F72-F72*$B$4/100</f>
        <v>116.09078014184396</v>
      </c>
    </row>
    <row r="73" spans="1:7">
      <c r="A73" s="4723" t="s">
        <v>13696</v>
      </c>
      <c r="B73" s="4394" t="s">
        <v>10498</v>
      </c>
      <c r="C73" s="4722">
        <v>20</v>
      </c>
      <c r="D73" s="4723">
        <v>16</v>
      </c>
      <c r="E73" s="4724" t="s">
        <v>10484</v>
      </c>
      <c r="F73" s="4378">
        <v>125.44113475177305</v>
      </c>
      <c r="G73" s="4364">
        <f t="shared" si="3"/>
        <v>125.44113475177305</v>
      </c>
    </row>
    <row r="74" spans="1:7">
      <c r="A74" s="4723" t="s">
        <v>13697</v>
      </c>
      <c r="B74" s="4394" t="s">
        <v>10499</v>
      </c>
      <c r="C74" s="4722">
        <v>25</v>
      </c>
      <c r="D74" s="4723">
        <v>16</v>
      </c>
      <c r="E74" s="4724" t="s">
        <v>10484</v>
      </c>
      <c r="F74" s="4378">
        <v>141.36170212765958</v>
      </c>
      <c r="G74" s="4364">
        <f t="shared" si="3"/>
        <v>141.36170212765958</v>
      </c>
    </row>
    <row r="75" spans="1:7">
      <c r="A75" s="4723" t="s">
        <v>13698</v>
      </c>
      <c r="B75" s="4394" t="s">
        <v>10500</v>
      </c>
      <c r="C75" s="4722">
        <v>32</v>
      </c>
      <c r="D75" s="4723">
        <v>16</v>
      </c>
      <c r="E75" s="4724" t="s">
        <v>10484</v>
      </c>
      <c r="F75" s="4378">
        <v>164.54326241134751</v>
      </c>
      <c r="G75" s="4364">
        <f t="shared" si="3"/>
        <v>164.54326241134751</v>
      </c>
    </row>
    <row r="76" spans="1:7">
      <c r="A76" s="4723" t="s">
        <v>13699</v>
      </c>
      <c r="B76" s="4394" t="s">
        <v>10501</v>
      </c>
      <c r="C76" s="4722">
        <v>40</v>
      </c>
      <c r="D76" s="4723">
        <v>16</v>
      </c>
      <c r="E76" s="4724" t="s">
        <v>10484</v>
      </c>
      <c r="F76" s="4900">
        <v>191.38723404255319</v>
      </c>
      <c r="G76" s="4364">
        <f t="shared" si="3"/>
        <v>191.38723404255319</v>
      </c>
    </row>
    <row r="77" spans="1:7">
      <c r="A77" s="4723" t="s">
        <v>13700</v>
      </c>
      <c r="B77" s="4394" t="s">
        <v>10502</v>
      </c>
      <c r="C77" s="4722">
        <v>50</v>
      </c>
      <c r="D77" s="4723">
        <v>16</v>
      </c>
      <c r="E77" s="4724" t="s">
        <v>10484</v>
      </c>
      <c r="F77" s="4378">
        <v>220.82695035460992</v>
      </c>
      <c r="G77" s="4364">
        <f t="shared" si="3"/>
        <v>220.82695035460992</v>
      </c>
    </row>
    <row r="78" spans="1:7">
      <c r="A78" s="4723" t="s">
        <v>13701</v>
      </c>
      <c r="B78" s="4394" t="s">
        <v>10503</v>
      </c>
      <c r="C78" s="4722">
        <v>65</v>
      </c>
      <c r="D78" s="4723">
        <v>16</v>
      </c>
      <c r="E78" s="4724" t="s">
        <v>10484</v>
      </c>
      <c r="F78" s="4378">
        <v>304.96028368794327</v>
      </c>
      <c r="G78" s="4364">
        <f t="shared" si="3"/>
        <v>304.96028368794327</v>
      </c>
    </row>
    <row r="79" spans="1:7" ht="28.5" customHeight="1">
      <c r="A79" s="4723" t="s">
        <v>13702</v>
      </c>
      <c r="B79" s="4394" t="s">
        <v>10504</v>
      </c>
      <c r="C79" s="4722">
        <v>80</v>
      </c>
      <c r="D79" s="4723">
        <v>16</v>
      </c>
      <c r="E79" s="4724" t="s">
        <v>10484</v>
      </c>
      <c r="F79" s="4378">
        <v>393.09078014184399</v>
      </c>
      <c r="G79" s="4364">
        <f t="shared" si="3"/>
        <v>393.09078014184399</v>
      </c>
    </row>
    <row r="80" spans="1:7">
      <c r="A80" s="4723" t="s">
        <v>13703</v>
      </c>
      <c r="B80" s="4394" t="s">
        <v>10505</v>
      </c>
      <c r="C80" s="4722">
        <v>100</v>
      </c>
      <c r="D80" s="4723">
        <v>16</v>
      </c>
      <c r="E80" s="4724" t="s">
        <v>10484</v>
      </c>
      <c r="F80" s="4378">
        <v>535.14751773049647</v>
      </c>
      <c r="G80" s="4364">
        <f t="shared" si="3"/>
        <v>535.14751773049647</v>
      </c>
    </row>
    <row r="81" spans="1:7">
      <c r="A81" s="4723" t="s">
        <v>13704</v>
      </c>
      <c r="B81" s="4394" t="s">
        <v>10506</v>
      </c>
      <c r="C81" s="4722">
        <v>125</v>
      </c>
      <c r="D81" s="4723">
        <v>16</v>
      </c>
      <c r="E81" s="4724" t="s">
        <v>10484</v>
      </c>
      <c r="F81" s="4900">
        <v>816.20567375886526</v>
      </c>
      <c r="G81" s="4364">
        <f t="shared" si="3"/>
        <v>816.20567375886526</v>
      </c>
    </row>
    <row r="82" spans="1:7">
      <c r="A82" s="4723" t="s">
        <v>13705</v>
      </c>
      <c r="B82" s="4394" t="s">
        <v>10507</v>
      </c>
      <c r="C82" s="4722">
        <v>150</v>
      </c>
      <c r="D82" s="4723">
        <v>16</v>
      </c>
      <c r="E82" s="4724" t="s">
        <v>10484</v>
      </c>
      <c r="F82" s="4378">
        <v>1046.6950354609928</v>
      </c>
      <c r="G82" s="4364">
        <f t="shared" si="3"/>
        <v>1046.6950354609928</v>
      </c>
    </row>
    <row r="83" spans="1:7" ht="19.5" customHeight="1">
      <c r="A83" s="4309" t="s">
        <v>19071</v>
      </c>
      <c r="B83" s="4394" t="s">
        <v>10508</v>
      </c>
      <c r="C83" s="4722">
        <v>200</v>
      </c>
      <c r="D83" s="4723">
        <v>16</v>
      </c>
      <c r="E83" s="4724" t="s">
        <v>10484</v>
      </c>
      <c r="F83" s="4900">
        <v>2778.432624113475</v>
      </c>
      <c r="G83" s="4364">
        <f t="shared" si="3"/>
        <v>2778.432624113475</v>
      </c>
    </row>
    <row r="84" spans="1:7" ht="28.7">
      <c r="A84" s="4894" t="s">
        <v>19072</v>
      </c>
      <c r="B84" s="4905"/>
      <c r="C84" s="4902" t="s">
        <v>14548</v>
      </c>
      <c r="D84" s="4893" t="s">
        <v>14549</v>
      </c>
      <c r="E84" s="4893" t="s">
        <v>10404</v>
      </c>
      <c r="F84" s="4906"/>
      <c r="G84" s="4904"/>
    </row>
    <row r="85" spans="1:7">
      <c r="A85" s="4309" t="s">
        <v>19073</v>
      </c>
      <c r="B85" s="4394" t="s">
        <v>10546</v>
      </c>
      <c r="C85" s="4722">
        <v>15</v>
      </c>
      <c r="D85" s="4723">
        <v>16</v>
      </c>
      <c r="E85" s="4724" t="s">
        <v>10484</v>
      </c>
      <c r="F85" s="4900">
        <v>25.150354609929078</v>
      </c>
      <c r="G85" s="4364">
        <f t="shared" ref="G85:G100" si="4">F85-F85*$B$4/100</f>
        <v>25.150354609929078</v>
      </c>
    </row>
    <row r="86" spans="1:7">
      <c r="A86" s="4723" t="s">
        <v>13745</v>
      </c>
      <c r="B86" s="4394" t="s">
        <v>10547</v>
      </c>
      <c r="C86" s="4722">
        <v>20</v>
      </c>
      <c r="D86" s="4723">
        <v>16</v>
      </c>
      <c r="E86" s="4724" t="s">
        <v>10484</v>
      </c>
      <c r="F86" s="4900">
        <v>29.70496453900709</v>
      </c>
      <c r="G86" s="4364">
        <f t="shared" si="4"/>
        <v>29.70496453900709</v>
      </c>
    </row>
    <row r="87" spans="1:7" ht="22.5" customHeight="1">
      <c r="A87" s="4723" t="s">
        <v>13746</v>
      </c>
      <c r="B87" s="4394" t="s">
        <v>10548</v>
      </c>
      <c r="C87" s="4722">
        <v>25</v>
      </c>
      <c r="D87" s="4723">
        <v>16</v>
      </c>
      <c r="E87" s="4724" t="s">
        <v>10484</v>
      </c>
      <c r="F87" s="4900">
        <v>33.0468085106383</v>
      </c>
      <c r="G87" s="4364">
        <f t="shared" si="4"/>
        <v>33.0468085106383</v>
      </c>
    </row>
    <row r="88" spans="1:7">
      <c r="A88" s="4723" t="s">
        <v>13747</v>
      </c>
      <c r="B88" s="4394" t="s">
        <v>10549</v>
      </c>
      <c r="C88" s="4722">
        <v>32</v>
      </c>
      <c r="D88" s="4723">
        <v>16</v>
      </c>
      <c r="E88" s="4724" t="s">
        <v>10484</v>
      </c>
      <c r="F88" s="4900">
        <v>40.900709219858157</v>
      </c>
      <c r="G88" s="4364">
        <f t="shared" si="4"/>
        <v>40.900709219858157</v>
      </c>
    </row>
    <row r="89" spans="1:7">
      <c r="A89" s="4723" t="s">
        <v>13748</v>
      </c>
      <c r="B89" s="4394" t="s">
        <v>10550</v>
      </c>
      <c r="C89" s="4722">
        <v>40</v>
      </c>
      <c r="D89" s="4723">
        <v>16</v>
      </c>
      <c r="E89" s="4724" t="s">
        <v>10484</v>
      </c>
      <c r="F89" s="4900">
        <v>51.156028368794324</v>
      </c>
      <c r="G89" s="4364">
        <f t="shared" si="4"/>
        <v>51.156028368794324</v>
      </c>
    </row>
    <row r="90" spans="1:7">
      <c r="A90" s="4723" t="s">
        <v>13749</v>
      </c>
      <c r="B90" s="4394" t="s">
        <v>10551</v>
      </c>
      <c r="C90" s="4722">
        <v>50</v>
      </c>
      <c r="D90" s="4723">
        <v>16</v>
      </c>
      <c r="E90" s="4724" t="s">
        <v>10484</v>
      </c>
      <c r="F90" s="4900">
        <v>80.07943262411348</v>
      </c>
      <c r="G90" s="4364">
        <f t="shared" si="4"/>
        <v>80.07943262411348</v>
      </c>
    </row>
    <row r="91" spans="1:7" ht="30" customHeight="1">
      <c r="A91" s="4723" t="s">
        <v>13750</v>
      </c>
      <c r="B91" s="4394" t="s">
        <v>10552</v>
      </c>
      <c r="C91" s="4722">
        <v>65</v>
      </c>
      <c r="D91" s="4723">
        <v>16</v>
      </c>
      <c r="E91" s="4724" t="s">
        <v>10484</v>
      </c>
      <c r="F91" s="4900">
        <v>116.19858156028369</v>
      </c>
      <c r="G91" s="4364">
        <f t="shared" si="4"/>
        <v>116.19858156028369</v>
      </c>
    </row>
    <row r="92" spans="1:7">
      <c r="A92" s="4723" t="s">
        <v>13751</v>
      </c>
      <c r="B92" s="4394" t="s">
        <v>10553</v>
      </c>
      <c r="C92" s="4722">
        <v>80</v>
      </c>
      <c r="D92" s="4723">
        <v>16</v>
      </c>
      <c r="E92" s="4724" t="s">
        <v>10484</v>
      </c>
      <c r="F92" s="4900">
        <v>143.80283687943262</v>
      </c>
      <c r="G92" s="4364">
        <f t="shared" si="4"/>
        <v>143.80283687943262</v>
      </c>
    </row>
    <row r="93" spans="1:7" ht="15" customHeight="1">
      <c r="A93" s="4723" t="s">
        <v>13752</v>
      </c>
      <c r="B93" s="4394" t="s">
        <v>10554</v>
      </c>
      <c r="C93" s="4722">
        <v>100</v>
      </c>
      <c r="D93" s="4723">
        <v>16</v>
      </c>
      <c r="E93" s="4724" t="s">
        <v>10484</v>
      </c>
      <c r="F93" s="4900">
        <v>205.81560283687944</v>
      </c>
      <c r="G93" s="4364">
        <f t="shared" si="4"/>
        <v>205.81560283687944</v>
      </c>
    </row>
    <row r="94" spans="1:7" ht="15" customHeight="1">
      <c r="A94" s="4723" t="s">
        <v>13753</v>
      </c>
      <c r="B94" s="4394" t="s">
        <v>10555</v>
      </c>
      <c r="C94" s="4722">
        <v>125</v>
      </c>
      <c r="D94" s="4723">
        <v>16</v>
      </c>
      <c r="E94" s="4724" t="s">
        <v>10484</v>
      </c>
      <c r="F94" s="4900">
        <v>331.15886524822696</v>
      </c>
      <c r="G94" s="4364">
        <f t="shared" si="4"/>
        <v>331.15886524822696</v>
      </c>
    </row>
    <row r="95" spans="1:7">
      <c r="A95" s="4723" t="s">
        <v>13754</v>
      </c>
      <c r="B95" s="4394" t="s">
        <v>10556</v>
      </c>
      <c r="C95" s="4722">
        <v>150</v>
      </c>
      <c r="D95" s="4723">
        <v>16</v>
      </c>
      <c r="E95" s="4724" t="s">
        <v>10484</v>
      </c>
      <c r="F95" s="4900">
        <v>449.00283687943261</v>
      </c>
      <c r="G95" s="4364">
        <f t="shared" si="4"/>
        <v>449.00283687943261</v>
      </c>
    </row>
    <row r="96" spans="1:7">
      <c r="A96" s="4723" t="s">
        <v>13755</v>
      </c>
      <c r="B96" s="4394" t="s">
        <v>10557</v>
      </c>
      <c r="C96" s="4722">
        <v>200</v>
      </c>
      <c r="D96" s="4723">
        <v>16</v>
      </c>
      <c r="E96" s="4724" t="s">
        <v>10484</v>
      </c>
      <c r="F96" s="4900">
        <v>811.56595744680851</v>
      </c>
      <c r="G96" s="4364">
        <f t="shared" si="4"/>
        <v>811.56595744680851</v>
      </c>
    </row>
    <row r="97" spans="1:7">
      <c r="A97" s="4309" t="s">
        <v>19074</v>
      </c>
      <c r="B97" s="4394" t="s">
        <v>10558</v>
      </c>
      <c r="C97" s="4723">
        <v>250</v>
      </c>
      <c r="D97" s="4723">
        <v>16</v>
      </c>
      <c r="E97" s="4724" t="s">
        <v>10484</v>
      </c>
      <c r="F97" s="4900">
        <v>1439.2014184397162</v>
      </c>
      <c r="G97" s="4364">
        <f t="shared" si="4"/>
        <v>1439.2014184397162</v>
      </c>
    </row>
    <row r="98" spans="1:7" ht="21.75" customHeight="1">
      <c r="A98" s="4309" t="s">
        <v>19075</v>
      </c>
      <c r="B98" s="4394" t="s">
        <v>13688</v>
      </c>
      <c r="C98" s="4722">
        <v>300</v>
      </c>
      <c r="D98" s="4723">
        <v>16</v>
      </c>
      <c r="E98" s="4724" t="s">
        <v>10484</v>
      </c>
      <c r="F98" s="4900">
        <v>2020.3673758865248</v>
      </c>
      <c r="G98" s="4364">
        <f t="shared" si="4"/>
        <v>2020.3673758865248</v>
      </c>
    </row>
    <row r="99" spans="1:7">
      <c r="A99" s="4309" t="s">
        <v>19076</v>
      </c>
      <c r="B99" s="4394" t="s">
        <v>13689</v>
      </c>
      <c r="C99" s="4722">
        <v>350</v>
      </c>
      <c r="D99" s="4723">
        <v>16</v>
      </c>
      <c r="E99" s="4724" t="s">
        <v>10484</v>
      </c>
      <c r="F99" s="4900">
        <v>3129.1716312056737</v>
      </c>
      <c r="G99" s="4364">
        <f t="shared" si="4"/>
        <v>3129.1716312056737</v>
      </c>
    </row>
    <row r="100" spans="1:7">
      <c r="A100" s="4309" t="s">
        <v>19077</v>
      </c>
      <c r="B100" s="4394" t="s">
        <v>13690</v>
      </c>
      <c r="C100" s="4722">
        <v>400</v>
      </c>
      <c r="D100" s="4723">
        <v>16</v>
      </c>
      <c r="E100" s="4724" t="s">
        <v>10484</v>
      </c>
      <c r="F100" s="4900">
        <v>3997.2836879432625</v>
      </c>
      <c r="G100" s="4364">
        <f t="shared" si="4"/>
        <v>3997.2836879432625</v>
      </c>
    </row>
    <row r="101" spans="1:7" ht="28.7">
      <c r="A101" s="4894" t="s">
        <v>19078</v>
      </c>
      <c r="B101" s="4905"/>
      <c r="C101" s="4902" t="s">
        <v>14548</v>
      </c>
      <c r="D101" s="4893" t="s">
        <v>14549</v>
      </c>
      <c r="E101" s="4893" t="s">
        <v>10404</v>
      </c>
      <c r="F101" s="4906"/>
      <c r="G101" s="4904"/>
    </row>
    <row r="102" spans="1:7" ht="20.25" customHeight="1">
      <c r="A102" s="4309" t="s">
        <v>19079</v>
      </c>
      <c r="B102" s="4394" t="s">
        <v>10559</v>
      </c>
      <c r="C102" s="4722">
        <v>15</v>
      </c>
      <c r="D102" s="4723">
        <v>16</v>
      </c>
      <c r="E102" s="4724" t="s">
        <v>10484</v>
      </c>
      <c r="F102" s="4899">
        <v>52.997163120567379</v>
      </c>
      <c r="G102" s="4364">
        <f t="shared" ref="G102:G117" si="5">F102-F102*$B$4/100</f>
        <v>52.997163120567379</v>
      </c>
    </row>
    <row r="103" spans="1:7">
      <c r="A103" s="4723" t="s">
        <v>13756</v>
      </c>
      <c r="B103" s="4394" t="s">
        <v>10560</v>
      </c>
      <c r="C103" s="4722">
        <v>20</v>
      </c>
      <c r="D103" s="4723">
        <v>16</v>
      </c>
      <c r="E103" s="4724" t="s">
        <v>10484</v>
      </c>
      <c r="F103" s="4899">
        <v>55.913475177304967</v>
      </c>
      <c r="G103" s="4364">
        <f t="shared" si="5"/>
        <v>55.913475177304967</v>
      </c>
    </row>
    <row r="104" spans="1:7">
      <c r="A104" s="4723" t="s">
        <v>13757</v>
      </c>
      <c r="B104" s="4394" t="s">
        <v>10561</v>
      </c>
      <c r="C104" s="4722">
        <v>25</v>
      </c>
      <c r="D104" s="4723">
        <v>16</v>
      </c>
      <c r="E104" s="4724" t="s">
        <v>10484</v>
      </c>
      <c r="F104" s="4899">
        <v>59.05390070921986</v>
      </c>
      <c r="G104" s="4364">
        <f t="shared" si="5"/>
        <v>59.05390070921986</v>
      </c>
    </row>
    <row r="105" spans="1:7">
      <c r="A105" s="4723" t="s">
        <v>13758</v>
      </c>
      <c r="B105" s="4394" t="s">
        <v>10562</v>
      </c>
      <c r="C105" s="4722">
        <v>32</v>
      </c>
      <c r="D105" s="4723">
        <v>16</v>
      </c>
      <c r="E105" s="4724" t="s">
        <v>10484</v>
      </c>
      <c r="F105" s="4899">
        <v>75.865248226950357</v>
      </c>
      <c r="G105" s="4364">
        <f t="shared" si="5"/>
        <v>75.865248226950357</v>
      </c>
    </row>
    <row r="106" spans="1:7">
      <c r="A106" s="4723" t="s">
        <v>13759</v>
      </c>
      <c r="B106" s="4394" t="s">
        <v>10563</v>
      </c>
      <c r="C106" s="4722">
        <v>40</v>
      </c>
      <c r="D106" s="4723">
        <v>16</v>
      </c>
      <c r="E106" s="4724" t="s">
        <v>10484</v>
      </c>
      <c r="F106" s="4899">
        <v>91.147517730496446</v>
      </c>
      <c r="G106" s="4364">
        <f t="shared" si="5"/>
        <v>91.147517730496446</v>
      </c>
    </row>
    <row r="107" spans="1:7">
      <c r="A107" s="4723" t="s">
        <v>13760</v>
      </c>
      <c r="B107" s="4394" t="s">
        <v>10564</v>
      </c>
      <c r="C107" s="4722">
        <v>50</v>
      </c>
      <c r="D107" s="4723">
        <v>16</v>
      </c>
      <c r="E107" s="4724" t="s">
        <v>10484</v>
      </c>
      <c r="F107" s="4899">
        <v>103.55035460992909</v>
      </c>
      <c r="G107" s="4364">
        <f t="shared" si="5"/>
        <v>103.55035460992909</v>
      </c>
    </row>
    <row r="108" spans="1:7" ht="30" customHeight="1">
      <c r="A108" s="4723" t="s">
        <v>13761</v>
      </c>
      <c r="B108" s="4394" t="s">
        <v>10565</v>
      </c>
      <c r="C108" s="4722">
        <v>65</v>
      </c>
      <c r="D108" s="4723">
        <v>16</v>
      </c>
      <c r="E108" s="4724" t="s">
        <v>10484</v>
      </c>
      <c r="F108" s="4899">
        <v>162.36737588652483</v>
      </c>
      <c r="G108" s="4364">
        <f t="shared" si="5"/>
        <v>162.36737588652483</v>
      </c>
    </row>
    <row r="109" spans="1:7" ht="20.25" customHeight="1">
      <c r="A109" s="4723" t="s">
        <v>13762</v>
      </c>
      <c r="B109" s="4394" t="s">
        <v>10566</v>
      </c>
      <c r="C109" s="4722">
        <v>80</v>
      </c>
      <c r="D109" s="4723">
        <v>16</v>
      </c>
      <c r="E109" s="4724" t="s">
        <v>10484</v>
      </c>
      <c r="F109" s="4899">
        <v>204.86950354609928</v>
      </c>
      <c r="G109" s="4364">
        <f t="shared" si="5"/>
        <v>204.86950354609928</v>
      </c>
    </row>
    <row r="110" spans="1:7">
      <c r="A110" s="4723" t="s">
        <v>13763</v>
      </c>
      <c r="B110" s="4394" t="s">
        <v>10567</v>
      </c>
      <c r="C110" s="4722">
        <v>100</v>
      </c>
      <c r="D110" s="4723">
        <v>16</v>
      </c>
      <c r="E110" s="4724" t="s">
        <v>10484</v>
      </c>
      <c r="F110" s="4899">
        <v>281.30070921985816</v>
      </c>
      <c r="G110" s="4364">
        <f t="shared" si="5"/>
        <v>281.30070921985816</v>
      </c>
    </row>
    <row r="111" spans="1:7">
      <c r="A111" s="4723" t="s">
        <v>13764</v>
      </c>
      <c r="B111" s="4394" t="s">
        <v>10568</v>
      </c>
      <c r="C111" s="4722">
        <v>125</v>
      </c>
      <c r="D111" s="4723">
        <v>16</v>
      </c>
      <c r="E111" s="4724" t="s">
        <v>10484</v>
      </c>
      <c r="F111" s="4899">
        <v>421.04113475177309</v>
      </c>
      <c r="G111" s="4364">
        <f t="shared" si="5"/>
        <v>421.04113475177309</v>
      </c>
    </row>
    <row r="112" spans="1:7">
      <c r="A112" s="4723" t="s">
        <v>13765</v>
      </c>
      <c r="B112" s="4394" t="s">
        <v>10569</v>
      </c>
      <c r="C112" s="4722">
        <v>150</v>
      </c>
      <c r="D112" s="4723">
        <v>16</v>
      </c>
      <c r="E112" s="4724" t="s">
        <v>10484</v>
      </c>
      <c r="F112" s="4899">
        <v>575.37163120567368</v>
      </c>
      <c r="G112" s="4364">
        <f t="shared" si="5"/>
        <v>575.37163120567368</v>
      </c>
    </row>
    <row r="113" spans="1:8">
      <c r="A113" s="4723" t="s">
        <v>13766</v>
      </c>
      <c r="B113" s="4394" t="s">
        <v>10570</v>
      </c>
      <c r="C113" s="4722">
        <v>200</v>
      </c>
      <c r="D113" s="4723">
        <v>16</v>
      </c>
      <c r="E113" s="4724" t="s">
        <v>10484</v>
      </c>
      <c r="F113" s="4899">
        <v>1045.5262411347519</v>
      </c>
      <c r="G113" s="4364">
        <f t="shared" si="5"/>
        <v>1045.5262411347519</v>
      </c>
    </row>
    <row r="114" spans="1:8" s="3104" customFormat="1">
      <c r="A114" s="4309" t="s">
        <v>19080</v>
      </c>
      <c r="B114" s="4394" t="s">
        <v>13691</v>
      </c>
      <c r="C114" s="4722">
        <v>250</v>
      </c>
      <c r="D114" s="4723">
        <v>16</v>
      </c>
      <c r="E114" s="4724" t="s">
        <v>10484</v>
      </c>
      <c r="F114" s="4899">
        <v>1870.1333333333332</v>
      </c>
      <c r="G114" s="4364">
        <f t="shared" si="5"/>
        <v>1870.1333333333332</v>
      </c>
      <c r="H114" s="586"/>
    </row>
    <row r="115" spans="1:8" s="3104" customFormat="1">
      <c r="A115" s="4309" t="s">
        <v>19081</v>
      </c>
      <c r="B115" s="4394" t="s">
        <v>13692</v>
      </c>
      <c r="C115" s="4722">
        <v>300</v>
      </c>
      <c r="D115" s="4723">
        <v>16</v>
      </c>
      <c r="E115" s="4724" t="s">
        <v>10484</v>
      </c>
      <c r="F115" s="4899">
        <v>3027.6099290780144</v>
      </c>
      <c r="G115" s="4364">
        <f t="shared" si="5"/>
        <v>3027.6099290780144</v>
      </c>
      <c r="H115" s="586"/>
    </row>
    <row r="116" spans="1:8" s="3104" customFormat="1">
      <c r="A116" s="4309" t="s">
        <v>19082</v>
      </c>
      <c r="B116" s="4394" t="s">
        <v>13693</v>
      </c>
      <c r="C116" s="4722">
        <v>350</v>
      </c>
      <c r="D116" s="4723">
        <v>16</v>
      </c>
      <c r="E116" s="4724" t="s">
        <v>10484</v>
      </c>
      <c r="F116" s="4899">
        <v>4352.8439716312059</v>
      </c>
      <c r="G116" s="4364">
        <f t="shared" si="5"/>
        <v>4352.8439716312059</v>
      </c>
      <c r="H116" s="586"/>
    </row>
    <row r="117" spans="1:8" s="3104" customFormat="1">
      <c r="A117" s="4309" t="s">
        <v>19083</v>
      </c>
      <c r="B117" s="4394" t="s">
        <v>13694</v>
      </c>
      <c r="C117" s="4722">
        <v>400</v>
      </c>
      <c r="D117" s="4723">
        <v>16</v>
      </c>
      <c r="E117" s="4724" t="s">
        <v>10484</v>
      </c>
      <c r="F117" s="4899">
        <v>5857.2269503546104</v>
      </c>
      <c r="G117" s="4364">
        <f t="shared" si="5"/>
        <v>5857.2269503546104</v>
      </c>
      <c r="H117" s="586"/>
    </row>
    <row r="118" spans="1:8" ht="28.7">
      <c r="A118" s="4894" t="s">
        <v>19084</v>
      </c>
      <c r="B118" s="4905"/>
      <c r="C118" s="4902" t="s">
        <v>14548</v>
      </c>
      <c r="D118" s="4893" t="s">
        <v>14549</v>
      </c>
      <c r="E118" s="4893" t="s">
        <v>10404</v>
      </c>
      <c r="F118" s="4906"/>
      <c r="G118" s="4904"/>
    </row>
    <row r="119" spans="1:8">
      <c r="A119" s="4723" t="s">
        <v>13767</v>
      </c>
      <c r="B119" s="4394" t="s">
        <v>10571</v>
      </c>
      <c r="C119" s="4722">
        <v>15</v>
      </c>
      <c r="D119" s="4723">
        <v>16</v>
      </c>
      <c r="E119" s="4724" t="s">
        <v>10482</v>
      </c>
      <c r="F119" s="4899">
        <v>34.760283687943264</v>
      </c>
      <c r="G119" s="4364">
        <f t="shared" ref="G119:G141" si="6">F119-F119*$B$4/100</f>
        <v>34.760283687943264</v>
      </c>
    </row>
    <row r="120" spans="1:8">
      <c r="A120" s="4723" t="s">
        <v>13768</v>
      </c>
      <c r="B120" s="4394" t="s">
        <v>10572</v>
      </c>
      <c r="C120" s="4722">
        <v>20</v>
      </c>
      <c r="D120" s="4723">
        <v>16</v>
      </c>
      <c r="E120" s="4724" t="s">
        <v>10482</v>
      </c>
      <c r="F120" s="4378">
        <v>40.317730496453905</v>
      </c>
      <c r="G120" s="4364">
        <f t="shared" si="6"/>
        <v>40.317730496453905</v>
      </c>
    </row>
    <row r="121" spans="1:8">
      <c r="A121" s="4723" t="s">
        <v>13769</v>
      </c>
      <c r="B121" s="4394" t="s">
        <v>10573</v>
      </c>
      <c r="C121" s="4722">
        <v>25</v>
      </c>
      <c r="D121" s="4723">
        <v>16</v>
      </c>
      <c r="E121" s="4724" t="s">
        <v>10482</v>
      </c>
      <c r="F121" s="4899">
        <v>48.609929078014197</v>
      </c>
      <c r="G121" s="4364">
        <f t="shared" si="6"/>
        <v>48.609929078014197</v>
      </c>
    </row>
    <row r="122" spans="1:8">
      <c r="A122" s="4723" t="s">
        <v>13770</v>
      </c>
      <c r="B122" s="4394" t="s">
        <v>10574</v>
      </c>
      <c r="C122" s="4722">
        <v>32</v>
      </c>
      <c r="D122" s="4723">
        <v>16</v>
      </c>
      <c r="E122" s="4724" t="s">
        <v>10482</v>
      </c>
      <c r="F122" s="4899">
        <v>61.673758865248224</v>
      </c>
      <c r="G122" s="4364">
        <f t="shared" si="6"/>
        <v>61.673758865248224</v>
      </c>
    </row>
    <row r="123" spans="1:8">
      <c r="A123" s="4723" t="s">
        <v>13771</v>
      </c>
      <c r="B123" s="4394" t="s">
        <v>10575</v>
      </c>
      <c r="C123" s="4722">
        <v>40</v>
      </c>
      <c r="D123" s="4723">
        <v>16</v>
      </c>
      <c r="E123" s="4724" t="s">
        <v>10482</v>
      </c>
      <c r="F123" s="4899">
        <v>70.243971631205667</v>
      </c>
      <c r="G123" s="4364">
        <f t="shared" si="6"/>
        <v>70.243971631205667</v>
      </c>
    </row>
    <row r="124" spans="1:8" ht="36.75" customHeight="1">
      <c r="A124" s="4723" t="s">
        <v>13772</v>
      </c>
      <c r="B124" s="4394" t="s">
        <v>10576</v>
      </c>
      <c r="C124" s="4722">
        <v>50</v>
      </c>
      <c r="D124" s="4723">
        <v>16</v>
      </c>
      <c r="E124" s="4724" t="s">
        <v>10482</v>
      </c>
      <c r="F124" s="4899">
        <v>75.653900709219869</v>
      </c>
      <c r="G124" s="4364">
        <f t="shared" si="6"/>
        <v>75.653900709219869</v>
      </c>
    </row>
    <row r="125" spans="1:8">
      <c r="A125" s="4894" t="s">
        <v>19085</v>
      </c>
      <c r="B125" s="4905"/>
      <c r="C125" s="4918"/>
      <c r="D125" s="4919"/>
      <c r="E125" s="4919"/>
      <c r="F125" s="4920"/>
      <c r="G125" s="4921"/>
    </row>
    <row r="126" spans="1:8" ht="28.7">
      <c r="A126" s="4767" t="s">
        <v>19086</v>
      </c>
      <c r="B126" s="4829" t="s">
        <v>19087</v>
      </c>
      <c r="C126" s="4727"/>
      <c r="D126" s="4727"/>
      <c r="E126" s="4727"/>
      <c r="F126" s="4378">
        <v>212.3127659574468</v>
      </c>
      <c r="G126" s="4364">
        <f t="shared" si="6"/>
        <v>212.3127659574468</v>
      </c>
    </row>
    <row r="127" spans="1:8" ht="28.7">
      <c r="A127" s="4767" t="s">
        <v>19088</v>
      </c>
      <c r="B127" s="4829" t="s">
        <v>19089</v>
      </c>
      <c r="C127" s="4727"/>
      <c r="D127" s="4727"/>
      <c r="E127" s="4727"/>
      <c r="F127" s="4378">
        <v>236.23106382978725</v>
      </c>
      <c r="G127" s="4364">
        <f t="shared" si="6"/>
        <v>236.23106382978725</v>
      </c>
    </row>
    <row r="128" spans="1:8" ht="28.7">
      <c r="A128" s="4767" t="s">
        <v>19090</v>
      </c>
      <c r="B128" s="4829" t="s">
        <v>19091</v>
      </c>
      <c r="C128" s="4727"/>
      <c r="D128" s="4727"/>
      <c r="E128" s="4727"/>
      <c r="F128" s="4378">
        <v>390.91829787234047</v>
      </c>
      <c r="G128" s="4364">
        <f t="shared" si="6"/>
        <v>390.91829787234047</v>
      </c>
    </row>
    <row r="129" spans="1:7" ht="28.7">
      <c r="A129" s="4767" t="s">
        <v>19092</v>
      </c>
      <c r="B129" s="4829" t="s">
        <v>19093</v>
      </c>
      <c r="C129" s="4727"/>
      <c r="D129" s="4727"/>
      <c r="E129" s="4727"/>
      <c r="F129" s="4378">
        <v>499.93546099290774</v>
      </c>
      <c r="G129" s="4364">
        <f t="shared" si="6"/>
        <v>499.93546099290774</v>
      </c>
    </row>
    <row r="130" spans="1:7" ht="28.7">
      <c r="A130" s="4767" t="s">
        <v>19094</v>
      </c>
      <c r="B130" s="4829" t="s">
        <v>19095</v>
      </c>
      <c r="C130" s="4727"/>
      <c r="D130" s="4727"/>
      <c r="E130" s="4727"/>
      <c r="F130" s="4378">
        <v>692.8231205673759</v>
      </c>
      <c r="G130" s="4364">
        <f t="shared" si="6"/>
        <v>692.8231205673759</v>
      </c>
    </row>
    <row r="131" spans="1:7" ht="28.7">
      <c r="A131" s="4767" t="s">
        <v>19096</v>
      </c>
      <c r="B131" s="4829" t="s">
        <v>19097</v>
      </c>
      <c r="C131" s="4727"/>
      <c r="D131" s="4727"/>
      <c r="E131" s="4727"/>
      <c r="F131" s="4378">
        <v>975.63234042553199</v>
      </c>
      <c r="G131" s="4364">
        <f t="shared" si="6"/>
        <v>975.63234042553199</v>
      </c>
    </row>
    <row r="132" spans="1:7" ht="28.7">
      <c r="A132" s="4767" t="s">
        <v>19098</v>
      </c>
      <c r="B132" s="4829" t="s">
        <v>19099</v>
      </c>
      <c r="C132" s="4727"/>
      <c r="D132" s="4727"/>
      <c r="E132" s="4727"/>
      <c r="F132" s="4378">
        <v>1232.7180141843971</v>
      </c>
      <c r="G132" s="4364">
        <f t="shared" si="6"/>
        <v>1232.7180141843971</v>
      </c>
    </row>
    <row r="133" spans="1:7" ht="28.7">
      <c r="A133" s="4767" t="s">
        <v>19100</v>
      </c>
      <c r="B133" s="4829" t="s">
        <v>19101</v>
      </c>
      <c r="C133" s="4727"/>
      <c r="D133" s="4727"/>
      <c r="E133" s="4727"/>
      <c r="F133" s="4378">
        <v>2717.6714893617022</v>
      </c>
      <c r="G133" s="4364">
        <f t="shared" si="6"/>
        <v>2717.6714893617022</v>
      </c>
    </row>
    <row r="134" spans="1:7">
      <c r="A134" s="4894" t="s">
        <v>19102</v>
      </c>
      <c r="B134" s="4914"/>
      <c r="C134" s="4915"/>
      <c r="D134" s="4915"/>
      <c r="E134" s="4915"/>
      <c r="F134" s="4916"/>
      <c r="G134" s="4917"/>
    </row>
    <row r="135" spans="1:7" ht="28.7">
      <c r="A135" s="4309" t="s">
        <v>19103</v>
      </c>
      <c r="B135" s="4829" t="s">
        <v>13666</v>
      </c>
      <c r="C135" s="4722">
        <v>10</v>
      </c>
      <c r="D135" s="4723">
        <v>16</v>
      </c>
      <c r="E135" s="4724" t="s">
        <v>10482</v>
      </c>
      <c r="F135" s="4899">
        <v>37.01985815602837</v>
      </c>
      <c r="G135" s="4364">
        <f t="shared" si="6"/>
        <v>37.01985815602837</v>
      </c>
    </row>
    <row r="136" spans="1:7" ht="32.25" customHeight="1">
      <c r="A136" s="4723" t="s">
        <v>19104</v>
      </c>
      <c r="B136" s="4829" t="s">
        <v>13667</v>
      </c>
      <c r="C136" s="4730">
        <v>15</v>
      </c>
      <c r="D136" s="3792">
        <v>16</v>
      </c>
      <c r="E136" s="4731" t="s">
        <v>10482</v>
      </c>
      <c r="F136" s="4899">
        <v>42.110638297872342</v>
      </c>
      <c r="G136" s="4364">
        <f t="shared" si="6"/>
        <v>42.110638297872342</v>
      </c>
    </row>
    <row r="137" spans="1:7" ht="28.7">
      <c r="A137" s="4723" t="s">
        <v>19105</v>
      </c>
      <c r="B137" s="4829" t="s">
        <v>13668</v>
      </c>
      <c r="C137" s="4722">
        <v>20</v>
      </c>
      <c r="D137" s="4723">
        <v>16</v>
      </c>
      <c r="E137" s="4724" t="s">
        <v>10482</v>
      </c>
      <c r="F137" s="4899">
        <v>46.163120567375884</v>
      </c>
      <c r="G137" s="4364">
        <f t="shared" si="6"/>
        <v>46.163120567375884</v>
      </c>
    </row>
    <row r="138" spans="1:7" ht="28.7">
      <c r="A138" s="4723" t="s">
        <v>19106</v>
      </c>
      <c r="B138" s="4829" t="s">
        <v>13669</v>
      </c>
      <c r="C138" s="4722">
        <v>25</v>
      </c>
      <c r="D138" s="4723">
        <v>16</v>
      </c>
      <c r="E138" s="4724" t="s">
        <v>10482</v>
      </c>
      <c r="F138" s="4899">
        <v>49.597163120567373</v>
      </c>
      <c r="G138" s="4364">
        <f t="shared" si="6"/>
        <v>49.597163120567373</v>
      </c>
    </row>
    <row r="139" spans="1:7" ht="28.7">
      <c r="A139" s="4723" t="s">
        <v>19107</v>
      </c>
      <c r="B139" s="4829" t="s">
        <v>13670</v>
      </c>
      <c r="C139" s="4722">
        <v>32</v>
      </c>
      <c r="D139" s="4723">
        <v>16</v>
      </c>
      <c r="E139" s="4724" t="s">
        <v>10482</v>
      </c>
      <c r="F139" s="4899">
        <v>54.146099290780143</v>
      </c>
      <c r="G139" s="4364">
        <f t="shared" si="6"/>
        <v>54.146099290780143</v>
      </c>
    </row>
    <row r="140" spans="1:7" ht="28.7">
      <c r="A140" s="4723" t="s">
        <v>19108</v>
      </c>
      <c r="B140" s="4829" t="s">
        <v>13671</v>
      </c>
      <c r="C140" s="4722">
        <v>40</v>
      </c>
      <c r="D140" s="4723">
        <v>16</v>
      </c>
      <c r="E140" s="4724" t="s">
        <v>10482</v>
      </c>
      <c r="F140" s="4899">
        <v>72.678014184397171</v>
      </c>
      <c r="G140" s="4364">
        <f t="shared" si="6"/>
        <v>72.678014184397171</v>
      </c>
    </row>
    <row r="141" spans="1:7" ht="28.7">
      <c r="A141" s="4723" t="s">
        <v>19109</v>
      </c>
      <c r="B141" s="4829" t="s">
        <v>13672</v>
      </c>
      <c r="C141" s="4722">
        <v>50</v>
      </c>
      <c r="D141" s="4723">
        <v>16</v>
      </c>
      <c r="E141" s="4724" t="s">
        <v>10482</v>
      </c>
      <c r="F141" s="4899">
        <v>86.679432624113474</v>
      </c>
      <c r="G141" s="4364">
        <f t="shared" si="6"/>
        <v>86.679432624113474</v>
      </c>
    </row>
    <row r="143" spans="1:7" ht="15.7">
      <c r="A143" s="4843" t="s">
        <v>13528</v>
      </c>
    </row>
  </sheetData>
  <mergeCells count="1">
    <mergeCell ref="A1:G1"/>
  </mergeCells>
  <pageMargins left="0.7" right="0.7" top="0.75" bottom="0.75" header="0.3" footer="0.3"/>
  <pageSetup paperSize="9" orientation="portrait" horizontalDpi="90" verticalDpi="90" r:id="rId1"/>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dimension ref="A1:F140"/>
  <sheetViews>
    <sheetView zoomScale="90" zoomScaleNormal="90" workbookViewId="0">
      <selection sqref="A1:F1"/>
    </sheetView>
  </sheetViews>
  <sheetFormatPr defaultRowHeight="14.35"/>
  <cols>
    <col min="1" max="1" width="19.87890625" style="3104" customWidth="1"/>
    <col min="2" max="2" width="74.703125" style="4720" bestFit="1" customWidth="1"/>
    <col min="3" max="3" width="7.87890625" style="586" bestFit="1" customWidth="1"/>
    <col min="4" max="4" width="9.29296875" style="586" bestFit="1" customWidth="1"/>
    <col min="5" max="5" width="12" style="4719" customWidth="1"/>
    <col min="6" max="6" width="19.41015625" style="586" customWidth="1"/>
    <col min="7" max="249" width="9.1171875" style="586"/>
    <col min="250" max="250" width="20.29296875" style="586" bestFit="1" customWidth="1"/>
    <col min="251" max="251" width="23.703125" style="586" bestFit="1" customWidth="1"/>
    <col min="252" max="252" width="74.703125" style="586" bestFit="1" customWidth="1"/>
    <col min="253" max="253" width="7.703125" style="586" bestFit="1" customWidth="1"/>
    <col min="254" max="254" width="9.29296875" style="586" bestFit="1" customWidth="1"/>
    <col min="255" max="255" width="13.29296875" style="586" bestFit="1" customWidth="1"/>
    <col min="256" max="256" width="12" style="586" customWidth="1"/>
    <col min="257" max="505" width="9.1171875" style="586"/>
    <col min="506" max="506" width="20.29296875" style="586" bestFit="1" customWidth="1"/>
    <col min="507" max="507" width="23.703125" style="586" bestFit="1" customWidth="1"/>
    <col min="508" max="508" width="74.703125" style="586" bestFit="1" customWidth="1"/>
    <col min="509" max="509" width="7.703125" style="586" bestFit="1" customWidth="1"/>
    <col min="510" max="510" width="9.29296875" style="586" bestFit="1" customWidth="1"/>
    <col min="511" max="511" width="13.29296875" style="586" bestFit="1" customWidth="1"/>
    <col min="512" max="512" width="12" style="586" customWidth="1"/>
    <col min="513" max="761" width="9.1171875" style="586"/>
    <col min="762" max="762" width="20.29296875" style="586" bestFit="1" customWidth="1"/>
    <col min="763" max="763" width="23.703125" style="586" bestFit="1" customWidth="1"/>
    <col min="764" max="764" width="74.703125" style="586" bestFit="1" customWidth="1"/>
    <col min="765" max="765" width="7.703125" style="586" bestFit="1" customWidth="1"/>
    <col min="766" max="766" width="9.29296875" style="586" bestFit="1" customWidth="1"/>
    <col min="767" max="767" width="13.29296875" style="586" bestFit="1" customWidth="1"/>
    <col min="768" max="768" width="12" style="586" customWidth="1"/>
    <col min="769" max="1017" width="9.1171875" style="586"/>
    <col min="1018" max="1018" width="20.29296875" style="586" bestFit="1" customWidth="1"/>
    <col min="1019" max="1019" width="23.703125" style="586" bestFit="1" customWidth="1"/>
    <col min="1020" max="1020" width="74.703125" style="586" bestFit="1" customWidth="1"/>
    <col min="1021" max="1021" width="7.703125" style="586" bestFit="1" customWidth="1"/>
    <col min="1022" max="1022" width="9.29296875" style="586" bestFit="1" customWidth="1"/>
    <col min="1023" max="1023" width="13.29296875" style="586" bestFit="1" customWidth="1"/>
    <col min="1024" max="1024" width="12" style="586" customWidth="1"/>
    <col min="1025" max="1273" width="9.1171875" style="586"/>
    <col min="1274" max="1274" width="20.29296875" style="586" bestFit="1" customWidth="1"/>
    <col min="1275" max="1275" width="23.703125" style="586" bestFit="1" customWidth="1"/>
    <col min="1276" max="1276" width="74.703125" style="586" bestFit="1" customWidth="1"/>
    <col min="1277" max="1277" width="7.703125" style="586" bestFit="1" customWidth="1"/>
    <col min="1278" max="1278" width="9.29296875" style="586" bestFit="1" customWidth="1"/>
    <col min="1279" max="1279" width="13.29296875" style="586" bestFit="1" customWidth="1"/>
    <col min="1280" max="1280" width="12" style="586" customWidth="1"/>
    <col min="1281" max="1529" width="9.1171875" style="586"/>
    <col min="1530" max="1530" width="20.29296875" style="586" bestFit="1" customWidth="1"/>
    <col min="1531" max="1531" width="23.703125" style="586" bestFit="1" customWidth="1"/>
    <col min="1532" max="1532" width="74.703125" style="586" bestFit="1" customWidth="1"/>
    <col min="1533" max="1533" width="7.703125" style="586" bestFit="1" customWidth="1"/>
    <col min="1534" max="1534" width="9.29296875" style="586" bestFit="1" customWidth="1"/>
    <col min="1535" max="1535" width="13.29296875" style="586" bestFit="1" customWidth="1"/>
    <col min="1536" max="1536" width="12" style="586" customWidth="1"/>
    <col min="1537" max="1785" width="9.1171875" style="586"/>
    <col min="1786" max="1786" width="20.29296875" style="586" bestFit="1" customWidth="1"/>
    <col min="1787" max="1787" width="23.703125" style="586" bestFit="1" customWidth="1"/>
    <col min="1788" max="1788" width="74.703125" style="586" bestFit="1" customWidth="1"/>
    <col min="1789" max="1789" width="7.703125" style="586" bestFit="1" customWidth="1"/>
    <col min="1790" max="1790" width="9.29296875" style="586" bestFit="1" customWidth="1"/>
    <col min="1791" max="1791" width="13.29296875" style="586" bestFit="1" customWidth="1"/>
    <col min="1792" max="1792" width="12" style="586" customWidth="1"/>
    <col min="1793" max="2041" width="9.1171875" style="586"/>
    <col min="2042" max="2042" width="20.29296875" style="586" bestFit="1" customWidth="1"/>
    <col min="2043" max="2043" width="23.703125" style="586" bestFit="1" customWidth="1"/>
    <col min="2044" max="2044" width="74.703125" style="586" bestFit="1" customWidth="1"/>
    <col min="2045" max="2045" width="7.703125" style="586" bestFit="1" customWidth="1"/>
    <col min="2046" max="2046" width="9.29296875" style="586" bestFit="1" customWidth="1"/>
    <col min="2047" max="2047" width="13.29296875" style="586" bestFit="1" customWidth="1"/>
    <col min="2048" max="2048" width="12" style="586" customWidth="1"/>
    <col min="2049" max="2297" width="9.1171875" style="586"/>
    <col min="2298" max="2298" width="20.29296875" style="586" bestFit="1" customWidth="1"/>
    <col min="2299" max="2299" width="23.703125" style="586" bestFit="1" customWidth="1"/>
    <col min="2300" max="2300" width="74.703125" style="586" bestFit="1" customWidth="1"/>
    <col min="2301" max="2301" width="7.703125" style="586" bestFit="1" customWidth="1"/>
    <col min="2302" max="2302" width="9.29296875" style="586" bestFit="1" customWidth="1"/>
    <col min="2303" max="2303" width="13.29296875" style="586" bestFit="1" customWidth="1"/>
    <col min="2304" max="2304" width="12" style="586" customWidth="1"/>
    <col min="2305" max="2553" width="9.1171875" style="586"/>
    <col min="2554" max="2554" width="20.29296875" style="586" bestFit="1" customWidth="1"/>
    <col min="2555" max="2555" width="23.703125" style="586" bestFit="1" customWidth="1"/>
    <col min="2556" max="2556" width="74.703125" style="586" bestFit="1" customWidth="1"/>
    <col min="2557" max="2557" width="7.703125" style="586" bestFit="1" customWidth="1"/>
    <col min="2558" max="2558" width="9.29296875" style="586" bestFit="1" customWidth="1"/>
    <col min="2559" max="2559" width="13.29296875" style="586" bestFit="1" customWidth="1"/>
    <col min="2560" max="2560" width="12" style="586" customWidth="1"/>
    <col min="2561" max="2809" width="9.1171875" style="586"/>
    <col min="2810" max="2810" width="20.29296875" style="586" bestFit="1" customWidth="1"/>
    <col min="2811" max="2811" width="23.703125" style="586" bestFit="1" customWidth="1"/>
    <col min="2812" max="2812" width="74.703125" style="586" bestFit="1" customWidth="1"/>
    <col min="2813" max="2813" width="7.703125" style="586" bestFit="1" customWidth="1"/>
    <col min="2814" max="2814" width="9.29296875" style="586" bestFit="1" customWidth="1"/>
    <col min="2815" max="2815" width="13.29296875" style="586" bestFit="1" customWidth="1"/>
    <col min="2816" max="2816" width="12" style="586" customWidth="1"/>
    <col min="2817" max="3065" width="9.1171875" style="586"/>
    <col min="3066" max="3066" width="20.29296875" style="586" bestFit="1" customWidth="1"/>
    <col min="3067" max="3067" width="23.703125" style="586" bestFit="1" customWidth="1"/>
    <col min="3068" max="3068" width="74.703125" style="586" bestFit="1" customWidth="1"/>
    <col min="3069" max="3069" width="7.703125" style="586" bestFit="1" customWidth="1"/>
    <col min="3070" max="3070" width="9.29296875" style="586" bestFit="1" customWidth="1"/>
    <col min="3071" max="3071" width="13.29296875" style="586" bestFit="1" customWidth="1"/>
    <col min="3072" max="3072" width="12" style="586" customWidth="1"/>
    <col min="3073" max="3321" width="9.1171875" style="586"/>
    <col min="3322" max="3322" width="20.29296875" style="586" bestFit="1" customWidth="1"/>
    <col min="3323" max="3323" width="23.703125" style="586" bestFit="1" customWidth="1"/>
    <col min="3324" max="3324" width="74.703125" style="586" bestFit="1" customWidth="1"/>
    <col min="3325" max="3325" width="7.703125" style="586" bestFit="1" customWidth="1"/>
    <col min="3326" max="3326" width="9.29296875" style="586" bestFit="1" customWidth="1"/>
    <col min="3327" max="3327" width="13.29296875" style="586" bestFit="1" customWidth="1"/>
    <col min="3328" max="3328" width="12" style="586" customWidth="1"/>
    <col min="3329" max="3577" width="9.1171875" style="586"/>
    <col min="3578" max="3578" width="20.29296875" style="586" bestFit="1" customWidth="1"/>
    <col min="3579" max="3579" width="23.703125" style="586" bestFit="1" customWidth="1"/>
    <col min="3580" max="3580" width="74.703125" style="586" bestFit="1" customWidth="1"/>
    <col min="3581" max="3581" width="7.703125" style="586" bestFit="1" customWidth="1"/>
    <col min="3582" max="3582" width="9.29296875" style="586" bestFit="1" customWidth="1"/>
    <col min="3583" max="3583" width="13.29296875" style="586" bestFit="1" customWidth="1"/>
    <col min="3584" max="3584" width="12" style="586" customWidth="1"/>
    <col min="3585" max="3833" width="9.1171875" style="586"/>
    <col min="3834" max="3834" width="20.29296875" style="586" bestFit="1" customWidth="1"/>
    <col min="3835" max="3835" width="23.703125" style="586" bestFit="1" customWidth="1"/>
    <col min="3836" max="3836" width="74.703125" style="586" bestFit="1" customWidth="1"/>
    <col min="3837" max="3837" width="7.703125" style="586" bestFit="1" customWidth="1"/>
    <col min="3838" max="3838" width="9.29296875" style="586" bestFit="1" customWidth="1"/>
    <col min="3839" max="3839" width="13.29296875" style="586" bestFit="1" customWidth="1"/>
    <col min="3840" max="3840" width="12" style="586" customWidth="1"/>
    <col min="3841" max="4089" width="9.1171875" style="586"/>
    <col min="4090" max="4090" width="20.29296875" style="586" bestFit="1" customWidth="1"/>
    <col min="4091" max="4091" width="23.703125" style="586" bestFit="1" customWidth="1"/>
    <col min="4092" max="4092" width="74.703125" style="586" bestFit="1" customWidth="1"/>
    <col min="4093" max="4093" width="7.703125" style="586" bestFit="1" customWidth="1"/>
    <col min="4094" max="4094" width="9.29296875" style="586" bestFit="1" customWidth="1"/>
    <col min="4095" max="4095" width="13.29296875" style="586" bestFit="1" customWidth="1"/>
    <col min="4096" max="4096" width="12" style="586" customWidth="1"/>
    <col min="4097" max="4345" width="9.1171875" style="586"/>
    <col min="4346" max="4346" width="20.29296875" style="586" bestFit="1" customWidth="1"/>
    <col min="4347" max="4347" width="23.703125" style="586" bestFit="1" customWidth="1"/>
    <col min="4348" max="4348" width="74.703125" style="586" bestFit="1" customWidth="1"/>
    <col min="4349" max="4349" width="7.703125" style="586" bestFit="1" customWidth="1"/>
    <col min="4350" max="4350" width="9.29296875" style="586" bestFit="1" customWidth="1"/>
    <col min="4351" max="4351" width="13.29296875" style="586" bestFit="1" customWidth="1"/>
    <col min="4352" max="4352" width="12" style="586" customWidth="1"/>
    <col min="4353" max="4601" width="9.1171875" style="586"/>
    <col min="4602" max="4602" width="20.29296875" style="586" bestFit="1" customWidth="1"/>
    <col min="4603" max="4603" width="23.703125" style="586" bestFit="1" customWidth="1"/>
    <col min="4604" max="4604" width="74.703125" style="586" bestFit="1" customWidth="1"/>
    <col min="4605" max="4605" width="7.703125" style="586" bestFit="1" customWidth="1"/>
    <col min="4606" max="4606" width="9.29296875" style="586" bestFit="1" customWidth="1"/>
    <col min="4607" max="4607" width="13.29296875" style="586" bestFit="1" customWidth="1"/>
    <col min="4608" max="4608" width="12" style="586" customWidth="1"/>
    <col min="4609" max="4857" width="9.1171875" style="586"/>
    <col min="4858" max="4858" width="20.29296875" style="586" bestFit="1" customWidth="1"/>
    <col min="4859" max="4859" width="23.703125" style="586" bestFit="1" customWidth="1"/>
    <col min="4860" max="4860" width="74.703125" style="586" bestFit="1" customWidth="1"/>
    <col min="4861" max="4861" width="7.703125" style="586" bestFit="1" customWidth="1"/>
    <col min="4862" max="4862" width="9.29296875" style="586" bestFit="1" customWidth="1"/>
    <col min="4863" max="4863" width="13.29296875" style="586" bestFit="1" customWidth="1"/>
    <col min="4864" max="4864" width="12" style="586" customWidth="1"/>
    <col min="4865" max="5113" width="9.1171875" style="586"/>
    <col min="5114" max="5114" width="20.29296875" style="586" bestFit="1" customWidth="1"/>
    <col min="5115" max="5115" width="23.703125" style="586" bestFit="1" customWidth="1"/>
    <col min="5116" max="5116" width="74.703125" style="586" bestFit="1" customWidth="1"/>
    <col min="5117" max="5117" width="7.703125" style="586" bestFit="1" customWidth="1"/>
    <col min="5118" max="5118" width="9.29296875" style="586" bestFit="1" customWidth="1"/>
    <col min="5119" max="5119" width="13.29296875" style="586" bestFit="1" customWidth="1"/>
    <col min="5120" max="5120" width="12" style="586" customWidth="1"/>
    <col min="5121" max="5369" width="9.1171875" style="586"/>
    <col min="5370" max="5370" width="20.29296875" style="586" bestFit="1" customWidth="1"/>
    <col min="5371" max="5371" width="23.703125" style="586" bestFit="1" customWidth="1"/>
    <col min="5372" max="5372" width="74.703125" style="586" bestFit="1" customWidth="1"/>
    <col min="5373" max="5373" width="7.703125" style="586" bestFit="1" customWidth="1"/>
    <col min="5374" max="5374" width="9.29296875" style="586" bestFit="1" customWidth="1"/>
    <col min="5375" max="5375" width="13.29296875" style="586" bestFit="1" customWidth="1"/>
    <col min="5376" max="5376" width="12" style="586" customWidth="1"/>
    <col min="5377" max="5625" width="9.1171875" style="586"/>
    <col min="5626" max="5626" width="20.29296875" style="586" bestFit="1" customWidth="1"/>
    <col min="5627" max="5627" width="23.703125" style="586" bestFit="1" customWidth="1"/>
    <col min="5628" max="5628" width="74.703125" style="586" bestFit="1" customWidth="1"/>
    <col min="5629" max="5629" width="7.703125" style="586" bestFit="1" customWidth="1"/>
    <col min="5630" max="5630" width="9.29296875" style="586" bestFit="1" customWidth="1"/>
    <col min="5631" max="5631" width="13.29296875" style="586" bestFit="1" customWidth="1"/>
    <col min="5632" max="5632" width="12" style="586" customWidth="1"/>
    <col min="5633" max="5881" width="9.1171875" style="586"/>
    <col min="5882" max="5882" width="20.29296875" style="586" bestFit="1" customWidth="1"/>
    <col min="5883" max="5883" width="23.703125" style="586" bestFit="1" customWidth="1"/>
    <col min="5884" max="5884" width="74.703125" style="586" bestFit="1" customWidth="1"/>
    <col min="5885" max="5885" width="7.703125" style="586" bestFit="1" customWidth="1"/>
    <col min="5886" max="5886" width="9.29296875" style="586" bestFit="1" customWidth="1"/>
    <col min="5887" max="5887" width="13.29296875" style="586" bestFit="1" customWidth="1"/>
    <col min="5888" max="5888" width="12" style="586" customWidth="1"/>
    <col min="5889" max="6137" width="9.1171875" style="586"/>
    <col min="6138" max="6138" width="20.29296875" style="586" bestFit="1" customWidth="1"/>
    <col min="6139" max="6139" width="23.703125" style="586" bestFit="1" customWidth="1"/>
    <col min="6140" max="6140" width="74.703125" style="586" bestFit="1" customWidth="1"/>
    <col min="6141" max="6141" width="7.703125" style="586" bestFit="1" customWidth="1"/>
    <col min="6142" max="6142" width="9.29296875" style="586" bestFit="1" customWidth="1"/>
    <col min="6143" max="6143" width="13.29296875" style="586" bestFit="1" customWidth="1"/>
    <col min="6144" max="6144" width="12" style="586" customWidth="1"/>
    <col min="6145" max="6393" width="9.1171875" style="586"/>
    <col min="6394" max="6394" width="20.29296875" style="586" bestFit="1" customWidth="1"/>
    <col min="6395" max="6395" width="23.703125" style="586" bestFit="1" customWidth="1"/>
    <col min="6396" max="6396" width="74.703125" style="586" bestFit="1" customWidth="1"/>
    <col min="6397" max="6397" width="7.703125" style="586" bestFit="1" customWidth="1"/>
    <col min="6398" max="6398" width="9.29296875" style="586" bestFit="1" customWidth="1"/>
    <col min="6399" max="6399" width="13.29296875" style="586" bestFit="1" customWidth="1"/>
    <col min="6400" max="6400" width="12" style="586" customWidth="1"/>
    <col min="6401" max="6649" width="9.1171875" style="586"/>
    <col min="6650" max="6650" width="20.29296875" style="586" bestFit="1" customWidth="1"/>
    <col min="6651" max="6651" width="23.703125" style="586" bestFit="1" customWidth="1"/>
    <col min="6652" max="6652" width="74.703125" style="586" bestFit="1" customWidth="1"/>
    <col min="6653" max="6653" width="7.703125" style="586" bestFit="1" customWidth="1"/>
    <col min="6654" max="6654" width="9.29296875" style="586" bestFit="1" customWidth="1"/>
    <col min="6655" max="6655" width="13.29296875" style="586" bestFit="1" customWidth="1"/>
    <col min="6656" max="6656" width="12" style="586" customWidth="1"/>
    <col min="6657" max="6905" width="9.1171875" style="586"/>
    <col min="6906" max="6906" width="20.29296875" style="586" bestFit="1" customWidth="1"/>
    <col min="6907" max="6907" width="23.703125" style="586" bestFit="1" customWidth="1"/>
    <col min="6908" max="6908" width="74.703125" style="586" bestFit="1" customWidth="1"/>
    <col min="6909" max="6909" width="7.703125" style="586" bestFit="1" customWidth="1"/>
    <col min="6910" max="6910" width="9.29296875" style="586" bestFit="1" customWidth="1"/>
    <col min="6911" max="6911" width="13.29296875" style="586" bestFit="1" customWidth="1"/>
    <col min="6912" max="6912" width="12" style="586" customWidth="1"/>
    <col min="6913" max="7161" width="9.1171875" style="586"/>
    <col min="7162" max="7162" width="20.29296875" style="586" bestFit="1" customWidth="1"/>
    <col min="7163" max="7163" width="23.703125" style="586" bestFit="1" customWidth="1"/>
    <col min="7164" max="7164" width="74.703125" style="586" bestFit="1" customWidth="1"/>
    <col min="7165" max="7165" width="7.703125" style="586" bestFit="1" customWidth="1"/>
    <col min="7166" max="7166" width="9.29296875" style="586" bestFit="1" customWidth="1"/>
    <col min="7167" max="7167" width="13.29296875" style="586" bestFit="1" customWidth="1"/>
    <col min="7168" max="7168" width="12" style="586" customWidth="1"/>
    <col min="7169" max="7417" width="9.1171875" style="586"/>
    <col min="7418" max="7418" width="20.29296875" style="586" bestFit="1" customWidth="1"/>
    <col min="7419" max="7419" width="23.703125" style="586" bestFit="1" customWidth="1"/>
    <col min="7420" max="7420" width="74.703125" style="586" bestFit="1" customWidth="1"/>
    <col min="7421" max="7421" width="7.703125" style="586" bestFit="1" customWidth="1"/>
    <col min="7422" max="7422" width="9.29296875" style="586" bestFit="1" customWidth="1"/>
    <col min="7423" max="7423" width="13.29296875" style="586" bestFit="1" customWidth="1"/>
    <col min="7424" max="7424" width="12" style="586" customWidth="1"/>
    <col min="7425" max="7673" width="9.1171875" style="586"/>
    <col min="7674" max="7674" width="20.29296875" style="586" bestFit="1" customWidth="1"/>
    <col min="7675" max="7675" width="23.703125" style="586" bestFit="1" customWidth="1"/>
    <col min="7676" max="7676" width="74.703125" style="586" bestFit="1" customWidth="1"/>
    <col min="7677" max="7677" width="7.703125" style="586" bestFit="1" customWidth="1"/>
    <col min="7678" max="7678" width="9.29296875" style="586" bestFit="1" customWidth="1"/>
    <col min="7679" max="7679" width="13.29296875" style="586" bestFit="1" customWidth="1"/>
    <col min="7680" max="7680" width="12" style="586" customWidth="1"/>
    <col min="7681" max="7929" width="9.1171875" style="586"/>
    <col min="7930" max="7930" width="20.29296875" style="586" bestFit="1" customWidth="1"/>
    <col min="7931" max="7931" width="23.703125" style="586" bestFit="1" customWidth="1"/>
    <col min="7932" max="7932" width="74.703125" style="586" bestFit="1" customWidth="1"/>
    <col min="7933" max="7933" width="7.703125" style="586" bestFit="1" customWidth="1"/>
    <col min="7934" max="7934" width="9.29296875" style="586" bestFit="1" customWidth="1"/>
    <col min="7935" max="7935" width="13.29296875" style="586" bestFit="1" customWidth="1"/>
    <col min="7936" max="7936" width="12" style="586" customWidth="1"/>
    <col min="7937" max="8185" width="9.1171875" style="586"/>
    <col min="8186" max="8186" width="20.29296875" style="586" bestFit="1" customWidth="1"/>
    <col min="8187" max="8187" width="23.703125" style="586" bestFit="1" customWidth="1"/>
    <col min="8188" max="8188" width="74.703125" style="586" bestFit="1" customWidth="1"/>
    <col min="8189" max="8189" width="7.703125" style="586" bestFit="1" customWidth="1"/>
    <col min="8190" max="8190" width="9.29296875" style="586" bestFit="1" customWidth="1"/>
    <col min="8191" max="8191" width="13.29296875" style="586" bestFit="1" customWidth="1"/>
    <col min="8192" max="8192" width="12" style="586" customWidth="1"/>
    <col min="8193" max="8441" width="9.1171875" style="586"/>
    <col min="8442" max="8442" width="20.29296875" style="586" bestFit="1" customWidth="1"/>
    <col min="8443" max="8443" width="23.703125" style="586" bestFit="1" customWidth="1"/>
    <col min="8444" max="8444" width="74.703125" style="586" bestFit="1" customWidth="1"/>
    <col min="8445" max="8445" width="7.703125" style="586" bestFit="1" customWidth="1"/>
    <col min="8446" max="8446" width="9.29296875" style="586" bestFit="1" customWidth="1"/>
    <col min="8447" max="8447" width="13.29296875" style="586" bestFit="1" customWidth="1"/>
    <col min="8448" max="8448" width="12" style="586" customWidth="1"/>
    <col min="8449" max="8697" width="9.1171875" style="586"/>
    <col min="8698" max="8698" width="20.29296875" style="586" bestFit="1" customWidth="1"/>
    <col min="8699" max="8699" width="23.703125" style="586" bestFit="1" customWidth="1"/>
    <col min="8700" max="8700" width="74.703125" style="586" bestFit="1" customWidth="1"/>
    <col min="8701" max="8701" width="7.703125" style="586" bestFit="1" customWidth="1"/>
    <col min="8702" max="8702" width="9.29296875" style="586" bestFit="1" customWidth="1"/>
    <col min="8703" max="8703" width="13.29296875" style="586" bestFit="1" customWidth="1"/>
    <col min="8704" max="8704" width="12" style="586" customWidth="1"/>
    <col min="8705" max="8953" width="9.1171875" style="586"/>
    <col min="8954" max="8954" width="20.29296875" style="586" bestFit="1" customWidth="1"/>
    <col min="8955" max="8955" width="23.703125" style="586" bestFit="1" customWidth="1"/>
    <col min="8956" max="8956" width="74.703125" style="586" bestFit="1" customWidth="1"/>
    <col min="8957" max="8957" width="7.703125" style="586" bestFit="1" customWidth="1"/>
    <col min="8958" max="8958" width="9.29296875" style="586" bestFit="1" customWidth="1"/>
    <col min="8959" max="8959" width="13.29296875" style="586" bestFit="1" customWidth="1"/>
    <col min="8960" max="8960" width="12" style="586" customWidth="1"/>
    <col min="8961" max="9209" width="9.1171875" style="586"/>
    <col min="9210" max="9210" width="20.29296875" style="586" bestFit="1" customWidth="1"/>
    <col min="9211" max="9211" width="23.703125" style="586" bestFit="1" customWidth="1"/>
    <col min="9212" max="9212" width="74.703125" style="586" bestFit="1" customWidth="1"/>
    <col min="9213" max="9213" width="7.703125" style="586" bestFit="1" customWidth="1"/>
    <col min="9214" max="9214" width="9.29296875" style="586" bestFit="1" customWidth="1"/>
    <col min="9215" max="9215" width="13.29296875" style="586" bestFit="1" customWidth="1"/>
    <col min="9216" max="9216" width="12" style="586" customWidth="1"/>
    <col min="9217" max="9465" width="9.1171875" style="586"/>
    <col min="9466" max="9466" width="20.29296875" style="586" bestFit="1" customWidth="1"/>
    <col min="9467" max="9467" width="23.703125" style="586" bestFit="1" customWidth="1"/>
    <col min="9468" max="9468" width="74.703125" style="586" bestFit="1" customWidth="1"/>
    <col min="9469" max="9469" width="7.703125" style="586" bestFit="1" customWidth="1"/>
    <col min="9470" max="9470" width="9.29296875" style="586" bestFit="1" customWidth="1"/>
    <col min="9471" max="9471" width="13.29296875" style="586" bestFit="1" customWidth="1"/>
    <col min="9472" max="9472" width="12" style="586" customWidth="1"/>
    <col min="9473" max="9721" width="9.1171875" style="586"/>
    <col min="9722" max="9722" width="20.29296875" style="586" bestFit="1" customWidth="1"/>
    <col min="9723" max="9723" width="23.703125" style="586" bestFit="1" customWidth="1"/>
    <col min="9724" max="9724" width="74.703125" style="586" bestFit="1" customWidth="1"/>
    <col min="9725" max="9725" width="7.703125" style="586" bestFit="1" customWidth="1"/>
    <col min="9726" max="9726" width="9.29296875" style="586" bestFit="1" customWidth="1"/>
    <col min="9727" max="9727" width="13.29296875" style="586" bestFit="1" customWidth="1"/>
    <col min="9728" max="9728" width="12" style="586" customWidth="1"/>
    <col min="9729" max="9977" width="9.1171875" style="586"/>
    <col min="9978" max="9978" width="20.29296875" style="586" bestFit="1" customWidth="1"/>
    <col min="9979" max="9979" width="23.703125" style="586" bestFit="1" customWidth="1"/>
    <col min="9980" max="9980" width="74.703125" style="586" bestFit="1" customWidth="1"/>
    <col min="9981" max="9981" width="7.703125" style="586" bestFit="1" customWidth="1"/>
    <col min="9982" max="9982" width="9.29296875" style="586" bestFit="1" customWidth="1"/>
    <col min="9983" max="9983" width="13.29296875" style="586" bestFit="1" customWidth="1"/>
    <col min="9984" max="9984" width="12" style="586" customWidth="1"/>
    <col min="9985" max="10233" width="9.1171875" style="586"/>
    <col min="10234" max="10234" width="20.29296875" style="586" bestFit="1" customWidth="1"/>
    <col min="10235" max="10235" width="23.703125" style="586" bestFit="1" customWidth="1"/>
    <col min="10236" max="10236" width="74.703125" style="586" bestFit="1" customWidth="1"/>
    <col min="10237" max="10237" width="7.703125" style="586" bestFit="1" customWidth="1"/>
    <col min="10238" max="10238" width="9.29296875" style="586" bestFit="1" customWidth="1"/>
    <col min="10239" max="10239" width="13.29296875" style="586" bestFit="1" customWidth="1"/>
    <col min="10240" max="10240" width="12" style="586" customWidth="1"/>
    <col min="10241" max="10489" width="9.1171875" style="586"/>
    <col min="10490" max="10490" width="20.29296875" style="586" bestFit="1" customWidth="1"/>
    <col min="10491" max="10491" width="23.703125" style="586" bestFit="1" customWidth="1"/>
    <col min="10492" max="10492" width="74.703125" style="586" bestFit="1" customWidth="1"/>
    <col min="10493" max="10493" width="7.703125" style="586" bestFit="1" customWidth="1"/>
    <col min="10494" max="10494" width="9.29296875" style="586" bestFit="1" customWidth="1"/>
    <col min="10495" max="10495" width="13.29296875" style="586" bestFit="1" customWidth="1"/>
    <col min="10496" max="10496" width="12" style="586" customWidth="1"/>
    <col min="10497" max="10745" width="9.1171875" style="586"/>
    <col min="10746" max="10746" width="20.29296875" style="586" bestFit="1" customWidth="1"/>
    <col min="10747" max="10747" width="23.703125" style="586" bestFit="1" customWidth="1"/>
    <col min="10748" max="10748" width="74.703125" style="586" bestFit="1" customWidth="1"/>
    <col min="10749" max="10749" width="7.703125" style="586" bestFit="1" customWidth="1"/>
    <col min="10750" max="10750" width="9.29296875" style="586" bestFit="1" customWidth="1"/>
    <col min="10751" max="10751" width="13.29296875" style="586" bestFit="1" customWidth="1"/>
    <col min="10752" max="10752" width="12" style="586" customWidth="1"/>
    <col min="10753" max="11001" width="9.1171875" style="586"/>
    <col min="11002" max="11002" width="20.29296875" style="586" bestFit="1" customWidth="1"/>
    <col min="11003" max="11003" width="23.703125" style="586" bestFit="1" customWidth="1"/>
    <col min="11004" max="11004" width="74.703125" style="586" bestFit="1" customWidth="1"/>
    <col min="11005" max="11005" width="7.703125" style="586" bestFit="1" customWidth="1"/>
    <col min="11006" max="11006" width="9.29296875" style="586" bestFit="1" customWidth="1"/>
    <col min="11007" max="11007" width="13.29296875" style="586" bestFit="1" customWidth="1"/>
    <col min="11008" max="11008" width="12" style="586" customWidth="1"/>
    <col min="11009" max="11257" width="9.1171875" style="586"/>
    <col min="11258" max="11258" width="20.29296875" style="586" bestFit="1" customWidth="1"/>
    <col min="11259" max="11259" width="23.703125" style="586" bestFit="1" customWidth="1"/>
    <col min="11260" max="11260" width="74.703125" style="586" bestFit="1" customWidth="1"/>
    <col min="11261" max="11261" width="7.703125" style="586" bestFit="1" customWidth="1"/>
    <col min="11262" max="11262" width="9.29296875" style="586" bestFit="1" customWidth="1"/>
    <col min="11263" max="11263" width="13.29296875" style="586" bestFit="1" customWidth="1"/>
    <col min="11264" max="11264" width="12" style="586" customWidth="1"/>
    <col min="11265" max="11513" width="9.1171875" style="586"/>
    <col min="11514" max="11514" width="20.29296875" style="586" bestFit="1" customWidth="1"/>
    <col min="11515" max="11515" width="23.703125" style="586" bestFit="1" customWidth="1"/>
    <col min="11516" max="11516" width="74.703125" style="586" bestFit="1" customWidth="1"/>
    <col min="11517" max="11517" width="7.703125" style="586" bestFit="1" customWidth="1"/>
    <col min="11518" max="11518" width="9.29296875" style="586" bestFit="1" customWidth="1"/>
    <col min="11519" max="11519" width="13.29296875" style="586" bestFit="1" customWidth="1"/>
    <col min="11520" max="11520" width="12" style="586" customWidth="1"/>
    <col min="11521" max="11769" width="9.1171875" style="586"/>
    <col min="11770" max="11770" width="20.29296875" style="586" bestFit="1" customWidth="1"/>
    <col min="11771" max="11771" width="23.703125" style="586" bestFit="1" customWidth="1"/>
    <col min="11772" max="11772" width="74.703125" style="586" bestFit="1" customWidth="1"/>
    <col min="11773" max="11773" width="7.703125" style="586" bestFit="1" customWidth="1"/>
    <col min="11774" max="11774" width="9.29296875" style="586" bestFit="1" customWidth="1"/>
    <col min="11775" max="11775" width="13.29296875" style="586" bestFit="1" customWidth="1"/>
    <col min="11776" max="11776" width="12" style="586" customWidth="1"/>
    <col min="11777" max="12025" width="9.1171875" style="586"/>
    <col min="12026" max="12026" width="20.29296875" style="586" bestFit="1" customWidth="1"/>
    <col min="12027" max="12027" width="23.703125" style="586" bestFit="1" customWidth="1"/>
    <col min="12028" max="12028" width="74.703125" style="586" bestFit="1" customWidth="1"/>
    <col min="12029" max="12029" width="7.703125" style="586" bestFit="1" customWidth="1"/>
    <col min="12030" max="12030" width="9.29296875" style="586" bestFit="1" customWidth="1"/>
    <col min="12031" max="12031" width="13.29296875" style="586" bestFit="1" customWidth="1"/>
    <col min="12032" max="12032" width="12" style="586" customWidth="1"/>
    <col min="12033" max="12281" width="9.1171875" style="586"/>
    <col min="12282" max="12282" width="20.29296875" style="586" bestFit="1" customWidth="1"/>
    <col min="12283" max="12283" width="23.703125" style="586" bestFit="1" customWidth="1"/>
    <col min="12284" max="12284" width="74.703125" style="586" bestFit="1" customWidth="1"/>
    <col min="12285" max="12285" width="7.703125" style="586" bestFit="1" customWidth="1"/>
    <col min="12286" max="12286" width="9.29296875" style="586" bestFit="1" customWidth="1"/>
    <col min="12287" max="12287" width="13.29296875" style="586" bestFit="1" customWidth="1"/>
    <col min="12288" max="12288" width="12" style="586" customWidth="1"/>
    <col min="12289" max="12537" width="9.1171875" style="586"/>
    <col min="12538" max="12538" width="20.29296875" style="586" bestFit="1" customWidth="1"/>
    <col min="12539" max="12539" width="23.703125" style="586" bestFit="1" customWidth="1"/>
    <col min="12540" max="12540" width="74.703125" style="586" bestFit="1" customWidth="1"/>
    <col min="12541" max="12541" width="7.703125" style="586" bestFit="1" customWidth="1"/>
    <col min="12542" max="12542" width="9.29296875" style="586" bestFit="1" customWidth="1"/>
    <col min="12543" max="12543" width="13.29296875" style="586" bestFit="1" customWidth="1"/>
    <col min="12544" max="12544" width="12" style="586" customWidth="1"/>
    <col min="12545" max="12793" width="9.1171875" style="586"/>
    <col min="12794" max="12794" width="20.29296875" style="586" bestFit="1" customWidth="1"/>
    <col min="12795" max="12795" width="23.703125" style="586" bestFit="1" customWidth="1"/>
    <col min="12796" max="12796" width="74.703125" style="586" bestFit="1" customWidth="1"/>
    <col min="12797" max="12797" width="7.703125" style="586" bestFit="1" customWidth="1"/>
    <col min="12798" max="12798" width="9.29296875" style="586" bestFit="1" customWidth="1"/>
    <col min="12799" max="12799" width="13.29296875" style="586" bestFit="1" customWidth="1"/>
    <col min="12800" max="12800" width="12" style="586" customWidth="1"/>
    <col min="12801" max="13049" width="9.1171875" style="586"/>
    <col min="13050" max="13050" width="20.29296875" style="586" bestFit="1" customWidth="1"/>
    <col min="13051" max="13051" width="23.703125" style="586" bestFit="1" customWidth="1"/>
    <col min="13052" max="13052" width="74.703125" style="586" bestFit="1" customWidth="1"/>
    <col min="13053" max="13053" width="7.703125" style="586" bestFit="1" customWidth="1"/>
    <col min="13054" max="13054" width="9.29296875" style="586" bestFit="1" customWidth="1"/>
    <col min="13055" max="13055" width="13.29296875" style="586" bestFit="1" customWidth="1"/>
    <col min="13056" max="13056" width="12" style="586" customWidth="1"/>
    <col min="13057" max="13305" width="9.1171875" style="586"/>
    <col min="13306" max="13306" width="20.29296875" style="586" bestFit="1" customWidth="1"/>
    <col min="13307" max="13307" width="23.703125" style="586" bestFit="1" customWidth="1"/>
    <col min="13308" max="13308" width="74.703125" style="586" bestFit="1" customWidth="1"/>
    <col min="13309" max="13309" width="7.703125" style="586" bestFit="1" customWidth="1"/>
    <col min="13310" max="13310" width="9.29296875" style="586" bestFit="1" customWidth="1"/>
    <col min="13311" max="13311" width="13.29296875" style="586" bestFit="1" customWidth="1"/>
    <col min="13312" max="13312" width="12" style="586" customWidth="1"/>
    <col min="13313" max="13561" width="9.1171875" style="586"/>
    <col min="13562" max="13562" width="20.29296875" style="586" bestFit="1" customWidth="1"/>
    <col min="13563" max="13563" width="23.703125" style="586" bestFit="1" customWidth="1"/>
    <col min="13564" max="13564" width="74.703125" style="586" bestFit="1" customWidth="1"/>
    <col min="13565" max="13565" width="7.703125" style="586" bestFit="1" customWidth="1"/>
    <col min="13566" max="13566" width="9.29296875" style="586" bestFit="1" customWidth="1"/>
    <col min="13567" max="13567" width="13.29296875" style="586" bestFit="1" customWidth="1"/>
    <col min="13568" max="13568" width="12" style="586" customWidth="1"/>
    <col min="13569" max="13817" width="9.1171875" style="586"/>
    <col min="13818" max="13818" width="20.29296875" style="586" bestFit="1" customWidth="1"/>
    <col min="13819" max="13819" width="23.703125" style="586" bestFit="1" customWidth="1"/>
    <col min="13820" max="13820" width="74.703125" style="586" bestFit="1" customWidth="1"/>
    <col min="13821" max="13821" width="7.703125" style="586" bestFit="1" customWidth="1"/>
    <col min="13822" max="13822" width="9.29296875" style="586" bestFit="1" customWidth="1"/>
    <col min="13823" max="13823" width="13.29296875" style="586" bestFit="1" customWidth="1"/>
    <col min="13824" max="13824" width="12" style="586" customWidth="1"/>
    <col min="13825" max="14073" width="9.1171875" style="586"/>
    <col min="14074" max="14074" width="20.29296875" style="586" bestFit="1" customWidth="1"/>
    <col min="14075" max="14075" width="23.703125" style="586" bestFit="1" customWidth="1"/>
    <col min="14076" max="14076" width="74.703125" style="586" bestFit="1" customWidth="1"/>
    <col min="14077" max="14077" width="7.703125" style="586" bestFit="1" customWidth="1"/>
    <col min="14078" max="14078" width="9.29296875" style="586" bestFit="1" customWidth="1"/>
    <col min="14079" max="14079" width="13.29296875" style="586" bestFit="1" customWidth="1"/>
    <col min="14080" max="14080" width="12" style="586" customWidth="1"/>
    <col min="14081" max="14329" width="9.1171875" style="586"/>
    <col min="14330" max="14330" width="20.29296875" style="586" bestFit="1" customWidth="1"/>
    <col min="14331" max="14331" width="23.703125" style="586" bestFit="1" customWidth="1"/>
    <col min="14332" max="14332" width="74.703125" style="586" bestFit="1" customWidth="1"/>
    <col min="14333" max="14333" width="7.703125" style="586" bestFit="1" customWidth="1"/>
    <col min="14334" max="14334" width="9.29296875" style="586" bestFit="1" customWidth="1"/>
    <col min="14335" max="14335" width="13.29296875" style="586" bestFit="1" customWidth="1"/>
    <col min="14336" max="14336" width="12" style="586" customWidth="1"/>
    <col min="14337" max="14585" width="9.1171875" style="586"/>
    <col min="14586" max="14586" width="20.29296875" style="586" bestFit="1" customWidth="1"/>
    <col min="14587" max="14587" width="23.703125" style="586" bestFit="1" customWidth="1"/>
    <col min="14588" max="14588" width="74.703125" style="586" bestFit="1" customWidth="1"/>
    <col min="14589" max="14589" width="7.703125" style="586" bestFit="1" customWidth="1"/>
    <col min="14590" max="14590" width="9.29296875" style="586" bestFit="1" customWidth="1"/>
    <col min="14591" max="14591" width="13.29296875" style="586" bestFit="1" customWidth="1"/>
    <col min="14592" max="14592" width="12" style="586" customWidth="1"/>
    <col min="14593" max="14841" width="9.1171875" style="586"/>
    <col min="14842" max="14842" width="20.29296875" style="586" bestFit="1" customWidth="1"/>
    <col min="14843" max="14843" width="23.703125" style="586" bestFit="1" customWidth="1"/>
    <col min="14844" max="14844" width="74.703125" style="586" bestFit="1" customWidth="1"/>
    <col min="14845" max="14845" width="7.703125" style="586" bestFit="1" customWidth="1"/>
    <col min="14846" max="14846" width="9.29296875" style="586" bestFit="1" customWidth="1"/>
    <col min="14847" max="14847" width="13.29296875" style="586" bestFit="1" customWidth="1"/>
    <col min="14848" max="14848" width="12" style="586" customWidth="1"/>
    <col min="14849" max="15097" width="9.1171875" style="586"/>
    <col min="15098" max="15098" width="20.29296875" style="586" bestFit="1" customWidth="1"/>
    <col min="15099" max="15099" width="23.703125" style="586" bestFit="1" customWidth="1"/>
    <col min="15100" max="15100" width="74.703125" style="586" bestFit="1" customWidth="1"/>
    <col min="15101" max="15101" width="7.703125" style="586" bestFit="1" customWidth="1"/>
    <col min="15102" max="15102" width="9.29296875" style="586" bestFit="1" customWidth="1"/>
    <col min="15103" max="15103" width="13.29296875" style="586" bestFit="1" customWidth="1"/>
    <col min="15104" max="15104" width="12" style="586" customWidth="1"/>
    <col min="15105" max="15353" width="9.1171875" style="586"/>
    <col min="15354" max="15354" width="20.29296875" style="586" bestFit="1" customWidth="1"/>
    <col min="15355" max="15355" width="23.703125" style="586" bestFit="1" customWidth="1"/>
    <col min="15356" max="15356" width="74.703125" style="586" bestFit="1" customWidth="1"/>
    <col min="15357" max="15357" width="7.703125" style="586" bestFit="1" customWidth="1"/>
    <col min="15358" max="15358" width="9.29296875" style="586" bestFit="1" customWidth="1"/>
    <col min="15359" max="15359" width="13.29296875" style="586" bestFit="1" customWidth="1"/>
    <col min="15360" max="15360" width="12" style="586" customWidth="1"/>
    <col min="15361" max="15609" width="9.1171875" style="586"/>
    <col min="15610" max="15610" width="20.29296875" style="586" bestFit="1" customWidth="1"/>
    <col min="15611" max="15611" width="23.703125" style="586" bestFit="1" customWidth="1"/>
    <col min="15612" max="15612" width="74.703125" style="586" bestFit="1" customWidth="1"/>
    <col min="15613" max="15613" width="7.703125" style="586" bestFit="1" customWidth="1"/>
    <col min="15614" max="15614" width="9.29296875" style="586" bestFit="1" customWidth="1"/>
    <col min="15615" max="15615" width="13.29296875" style="586" bestFit="1" customWidth="1"/>
    <col min="15616" max="15616" width="12" style="586" customWidth="1"/>
    <col min="15617" max="15865" width="9.1171875" style="586"/>
    <col min="15866" max="15866" width="20.29296875" style="586" bestFit="1" customWidth="1"/>
    <col min="15867" max="15867" width="23.703125" style="586" bestFit="1" customWidth="1"/>
    <col min="15868" max="15868" width="74.703125" style="586" bestFit="1" customWidth="1"/>
    <col min="15869" max="15869" width="7.703125" style="586" bestFit="1" customWidth="1"/>
    <col min="15870" max="15870" width="9.29296875" style="586" bestFit="1" customWidth="1"/>
    <col min="15871" max="15871" width="13.29296875" style="586" bestFit="1" customWidth="1"/>
    <col min="15872" max="15872" width="12" style="586" customWidth="1"/>
    <col min="15873" max="16121" width="9.1171875" style="586"/>
    <col min="16122" max="16122" width="20.29296875" style="586" bestFit="1" customWidth="1"/>
    <col min="16123" max="16123" width="23.703125" style="586" bestFit="1" customWidth="1"/>
    <col min="16124" max="16124" width="74.703125" style="586" bestFit="1" customWidth="1"/>
    <col min="16125" max="16125" width="7.703125" style="586" bestFit="1" customWidth="1"/>
    <col min="16126" max="16126" width="9.29296875" style="586" bestFit="1" customWidth="1"/>
    <col min="16127" max="16127" width="13.29296875" style="586" bestFit="1" customWidth="1"/>
    <col min="16128" max="16128" width="12" style="586" customWidth="1"/>
    <col min="16129" max="16377" width="9.1171875" style="586"/>
    <col min="16378" max="16384" width="9.29296875" style="586" customWidth="1"/>
  </cols>
  <sheetData>
    <row r="1" spans="1:6">
      <c r="A1" s="8912" t="s">
        <v>21485</v>
      </c>
      <c r="B1" s="8912"/>
      <c r="C1" s="8912"/>
      <c r="D1" s="8912"/>
      <c r="E1" s="8912"/>
      <c r="F1" s="8912"/>
    </row>
    <row r="4" spans="1:6">
      <c r="A4" s="4839" t="s">
        <v>14547</v>
      </c>
      <c r="B4" s="4698">
        <v>0</v>
      </c>
    </row>
    <row r="5" spans="1:6" ht="9" customHeight="1"/>
    <row r="6" spans="1:6" ht="28.7">
      <c r="A6" s="4893" t="s">
        <v>10403</v>
      </c>
      <c r="B6" s="4893" t="s">
        <v>42</v>
      </c>
      <c r="C6" s="4902" t="s">
        <v>14548</v>
      </c>
      <c r="D6" s="4893" t="s">
        <v>14549</v>
      </c>
      <c r="E6" s="4903" t="s">
        <v>7620</v>
      </c>
      <c r="F6" s="4904" t="s">
        <v>12033</v>
      </c>
    </row>
    <row r="7" spans="1:6" ht="15" customHeight="1" thickBot="1">
      <c r="A7" s="4894" t="s">
        <v>21470</v>
      </c>
      <c r="B7" s="4905"/>
      <c r="C7" s="4902" t="s">
        <v>14548</v>
      </c>
      <c r="D7" s="4893" t="s">
        <v>14549</v>
      </c>
      <c r="E7" s="4906"/>
      <c r="F7" s="4904"/>
    </row>
    <row r="8" spans="1:6" ht="26">
      <c r="A8" s="5903">
        <v>1100015</v>
      </c>
      <c r="B8" s="5906" t="s">
        <v>21471</v>
      </c>
      <c r="C8" s="5903">
        <v>15</v>
      </c>
      <c r="D8" s="5901">
        <v>16</v>
      </c>
      <c r="E8" s="5909">
        <v>71.927999999999997</v>
      </c>
      <c r="F8" s="4364">
        <f t="shared" ref="F8:F21" si="0">E8-E8*$B$4/100</f>
        <v>71.927999999999997</v>
      </c>
    </row>
    <row r="9" spans="1:6" ht="26">
      <c r="A9" s="5904">
        <v>1100020</v>
      </c>
      <c r="B9" s="5907" t="s">
        <v>21472</v>
      </c>
      <c r="C9" s="5904">
        <v>20</v>
      </c>
      <c r="D9" s="5901">
        <v>16</v>
      </c>
      <c r="E9" s="5910">
        <v>73.872000000000014</v>
      </c>
      <c r="F9" s="4364">
        <f t="shared" si="0"/>
        <v>73.872000000000014</v>
      </c>
    </row>
    <row r="10" spans="1:6" ht="26">
      <c r="A10" s="5904">
        <v>1100025</v>
      </c>
      <c r="B10" s="5907" t="s">
        <v>21473</v>
      </c>
      <c r="C10" s="5904">
        <v>25</v>
      </c>
      <c r="D10" s="5901">
        <v>16</v>
      </c>
      <c r="E10" s="5910">
        <v>75.816000000000003</v>
      </c>
      <c r="F10" s="4364">
        <f t="shared" si="0"/>
        <v>75.816000000000003</v>
      </c>
    </row>
    <row r="11" spans="1:6" ht="26">
      <c r="A11" s="5904">
        <v>1100032</v>
      </c>
      <c r="B11" s="5907" t="s">
        <v>21474</v>
      </c>
      <c r="C11" s="5904">
        <v>32</v>
      </c>
      <c r="D11" s="5901">
        <v>16</v>
      </c>
      <c r="E11" s="5910">
        <v>89.423999999999992</v>
      </c>
      <c r="F11" s="4364">
        <f t="shared" si="0"/>
        <v>89.423999999999992</v>
      </c>
    </row>
    <row r="12" spans="1:6" ht="26">
      <c r="A12" s="5904">
        <v>1100040</v>
      </c>
      <c r="B12" s="5907" t="s">
        <v>21475</v>
      </c>
      <c r="C12" s="5904">
        <v>40</v>
      </c>
      <c r="D12" s="5901">
        <v>16</v>
      </c>
      <c r="E12" s="5910">
        <v>118.584</v>
      </c>
      <c r="F12" s="4364">
        <f t="shared" si="0"/>
        <v>118.584</v>
      </c>
    </row>
    <row r="13" spans="1:6" ht="26">
      <c r="A13" s="5904">
        <v>1100050</v>
      </c>
      <c r="B13" s="5907" t="s">
        <v>21476</v>
      </c>
      <c r="C13" s="5904">
        <v>50</v>
      </c>
      <c r="D13" s="5901">
        <v>16</v>
      </c>
      <c r="E13" s="5910">
        <v>147.74400000000003</v>
      </c>
      <c r="F13" s="4364">
        <f t="shared" si="0"/>
        <v>147.74400000000003</v>
      </c>
    </row>
    <row r="14" spans="1:6" ht="26">
      <c r="A14" s="5904">
        <v>1100065</v>
      </c>
      <c r="B14" s="5907" t="s">
        <v>21477</v>
      </c>
      <c r="C14" s="5904">
        <v>65</v>
      </c>
      <c r="D14" s="5901">
        <v>16</v>
      </c>
      <c r="E14" s="5910">
        <v>196.34399999999999</v>
      </c>
      <c r="F14" s="4364">
        <f t="shared" si="0"/>
        <v>196.34399999999999</v>
      </c>
    </row>
    <row r="15" spans="1:6" ht="26">
      <c r="A15" s="5904">
        <v>1100080</v>
      </c>
      <c r="B15" s="5907" t="s">
        <v>21478</v>
      </c>
      <c r="C15" s="5904">
        <v>80</v>
      </c>
      <c r="D15" s="5901">
        <v>16</v>
      </c>
      <c r="E15" s="5910">
        <v>252.72000000000003</v>
      </c>
      <c r="F15" s="4364">
        <f t="shared" si="0"/>
        <v>252.72000000000003</v>
      </c>
    </row>
    <row r="16" spans="1:6" ht="26">
      <c r="A16" s="5904">
        <v>1100100</v>
      </c>
      <c r="B16" s="5907" t="s">
        <v>21479</v>
      </c>
      <c r="C16" s="5904">
        <v>100</v>
      </c>
      <c r="D16" s="5901">
        <v>16</v>
      </c>
      <c r="E16" s="5910">
        <v>347.976</v>
      </c>
      <c r="F16" s="4364">
        <f t="shared" si="0"/>
        <v>347.976</v>
      </c>
    </row>
    <row r="17" spans="1:6" ht="26">
      <c r="A17" s="5904">
        <v>1100125</v>
      </c>
      <c r="B17" s="5907" t="s">
        <v>21480</v>
      </c>
      <c r="C17" s="5904">
        <v>125</v>
      </c>
      <c r="D17" s="5901">
        <v>16</v>
      </c>
      <c r="E17" s="5910">
        <v>563.76</v>
      </c>
      <c r="F17" s="4364">
        <f t="shared" si="0"/>
        <v>563.76</v>
      </c>
    </row>
    <row r="18" spans="1:6" ht="26">
      <c r="A18" s="5904">
        <v>1100150</v>
      </c>
      <c r="B18" s="5907" t="s">
        <v>21481</v>
      </c>
      <c r="C18" s="5904">
        <v>150</v>
      </c>
      <c r="D18" s="5901">
        <v>16</v>
      </c>
      <c r="E18" s="5910">
        <v>740.66399999999999</v>
      </c>
      <c r="F18" s="4364">
        <f t="shared" si="0"/>
        <v>740.66399999999999</v>
      </c>
    </row>
    <row r="19" spans="1:6" ht="26">
      <c r="A19" s="5904">
        <v>1100200</v>
      </c>
      <c r="B19" s="5907" t="s">
        <v>21482</v>
      </c>
      <c r="C19" s="5904">
        <v>200</v>
      </c>
      <c r="D19" s="5901">
        <v>16</v>
      </c>
      <c r="E19" s="5910">
        <v>1819.5840000000001</v>
      </c>
      <c r="F19" s="4364">
        <f t="shared" si="0"/>
        <v>1819.5840000000001</v>
      </c>
    </row>
    <row r="20" spans="1:6" ht="26">
      <c r="A20" s="5904">
        <v>1100250</v>
      </c>
      <c r="B20" s="5907" t="s">
        <v>21483</v>
      </c>
      <c r="C20" s="5904">
        <v>250</v>
      </c>
      <c r="D20" s="5901">
        <v>16</v>
      </c>
      <c r="E20" s="5910">
        <v>2686.6080000000002</v>
      </c>
      <c r="F20" s="4364">
        <f t="shared" si="0"/>
        <v>2686.6080000000002</v>
      </c>
    </row>
    <row r="21" spans="1:6" ht="26.35" thickBot="1">
      <c r="A21" s="5905">
        <v>1100300</v>
      </c>
      <c r="B21" s="5908" t="s">
        <v>21484</v>
      </c>
      <c r="C21" s="5905">
        <v>300</v>
      </c>
      <c r="D21" s="5901">
        <v>16</v>
      </c>
      <c r="E21" s="5911">
        <v>2816.8560000000002</v>
      </c>
      <c r="F21" s="4364">
        <f t="shared" si="0"/>
        <v>2816.8560000000002</v>
      </c>
    </row>
    <row r="22" spans="1:6" ht="14.7" thickBot="1">
      <c r="A22" s="4894" t="s">
        <v>21486</v>
      </c>
      <c r="B22" s="4896"/>
      <c r="C22" s="4907"/>
      <c r="D22" s="4907"/>
      <c r="E22" s="4907"/>
      <c r="F22" s="4908"/>
    </row>
    <row r="23" spans="1:6" ht="26">
      <c r="A23" s="5903">
        <v>2290050</v>
      </c>
      <c r="B23" s="5906" t="s">
        <v>21487</v>
      </c>
      <c r="C23" s="5903">
        <v>50</v>
      </c>
      <c r="D23" s="5901">
        <v>16</v>
      </c>
      <c r="E23" s="5910">
        <v>219.672</v>
      </c>
      <c r="F23" s="4364">
        <f t="shared" ref="F23:F57" si="1">E23-E23*$B$4/100</f>
        <v>219.672</v>
      </c>
    </row>
    <row r="24" spans="1:6" ht="26">
      <c r="A24" s="5904">
        <v>2290065</v>
      </c>
      <c r="B24" s="5907" t="s">
        <v>21488</v>
      </c>
      <c r="C24" s="5904">
        <v>65</v>
      </c>
      <c r="D24" s="5901">
        <v>16</v>
      </c>
      <c r="E24" s="5910">
        <v>246.88800000000001</v>
      </c>
      <c r="F24" s="4364">
        <f t="shared" si="1"/>
        <v>246.88800000000001</v>
      </c>
    </row>
    <row r="25" spans="1:6" ht="26">
      <c r="A25" s="5904">
        <v>2290080</v>
      </c>
      <c r="B25" s="5907" t="s">
        <v>21489</v>
      </c>
      <c r="C25" s="5904">
        <v>80</v>
      </c>
      <c r="D25" s="5901">
        <v>16</v>
      </c>
      <c r="E25" s="5910">
        <v>299.37599999999998</v>
      </c>
      <c r="F25" s="4364">
        <f t="shared" si="1"/>
        <v>299.37599999999998</v>
      </c>
    </row>
    <row r="26" spans="1:6" ht="26">
      <c r="A26" s="5904">
        <v>2290100</v>
      </c>
      <c r="B26" s="5907" t="s">
        <v>21490</v>
      </c>
      <c r="C26" s="5904">
        <v>100</v>
      </c>
      <c r="D26" s="5901">
        <v>16</v>
      </c>
      <c r="E26" s="5910">
        <v>400.464</v>
      </c>
      <c r="F26" s="4364">
        <f t="shared" si="1"/>
        <v>400.464</v>
      </c>
    </row>
    <row r="27" spans="1:6" ht="26">
      <c r="A27" s="5904">
        <v>2290125</v>
      </c>
      <c r="B27" s="5907" t="s">
        <v>21491</v>
      </c>
      <c r="C27" s="5904">
        <v>125</v>
      </c>
      <c r="D27" s="5901">
        <v>16</v>
      </c>
      <c r="E27" s="5910">
        <v>579.31200000000001</v>
      </c>
      <c r="F27" s="4364">
        <f t="shared" si="1"/>
        <v>579.31200000000001</v>
      </c>
    </row>
    <row r="28" spans="1:6" ht="26">
      <c r="A28" s="5904">
        <v>2290150</v>
      </c>
      <c r="B28" s="5907" t="s">
        <v>21492</v>
      </c>
      <c r="C28" s="5904">
        <v>150</v>
      </c>
      <c r="D28" s="5901">
        <v>16</v>
      </c>
      <c r="E28" s="5910">
        <v>729</v>
      </c>
      <c r="F28" s="4364">
        <f t="shared" si="1"/>
        <v>729</v>
      </c>
    </row>
    <row r="29" spans="1:6" ht="26">
      <c r="A29" s="5904">
        <v>2290200</v>
      </c>
      <c r="B29" s="5907" t="s">
        <v>21493</v>
      </c>
      <c r="C29" s="5904">
        <v>200</v>
      </c>
      <c r="D29" s="5901">
        <v>16</v>
      </c>
      <c r="E29" s="5910">
        <v>1496.88</v>
      </c>
      <c r="F29" s="4364">
        <f t="shared" si="1"/>
        <v>1496.88</v>
      </c>
    </row>
    <row r="30" spans="1:6" ht="26">
      <c r="A30" s="5904">
        <v>2290250</v>
      </c>
      <c r="B30" s="5907" t="s">
        <v>21494</v>
      </c>
      <c r="C30" s="5904">
        <v>250</v>
      </c>
      <c r="D30" s="5901">
        <v>16</v>
      </c>
      <c r="E30" s="5910">
        <v>2387.232</v>
      </c>
      <c r="F30" s="4364">
        <f t="shared" si="1"/>
        <v>2387.232</v>
      </c>
    </row>
    <row r="31" spans="1:6" ht="26.35" thickBot="1">
      <c r="A31" s="5905">
        <v>2290300</v>
      </c>
      <c r="B31" s="5908" t="s">
        <v>21495</v>
      </c>
      <c r="C31" s="5905">
        <v>300</v>
      </c>
      <c r="D31" s="5901">
        <v>16</v>
      </c>
      <c r="E31" s="5910">
        <v>3223.152</v>
      </c>
      <c r="F31" s="4364">
        <f t="shared" si="1"/>
        <v>3223.152</v>
      </c>
    </row>
    <row r="32" spans="1:6" ht="14.7" thickBot="1">
      <c r="A32" s="4894" t="s">
        <v>21496</v>
      </c>
      <c r="B32" s="4905"/>
      <c r="C32" s="4902" t="s">
        <v>14548</v>
      </c>
      <c r="D32" s="4893" t="s">
        <v>14549</v>
      </c>
      <c r="E32" s="4906"/>
      <c r="F32" s="4904"/>
    </row>
    <row r="33" spans="1:6" ht="26">
      <c r="A33" s="5903">
        <v>2350040</v>
      </c>
      <c r="B33" s="5906" t="s">
        <v>21497</v>
      </c>
      <c r="C33" s="5903">
        <v>40</v>
      </c>
      <c r="D33" s="5901">
        <v>16</v>
      </c>
      <c r="E33" s="5910">
        <v>46.655999999999992</v>
      </c>
      <c r="F33" s="4364">
        <f t="shared" si="1"/>
        <v>46.655999999999992</v>
      </c>
    </row>
    <row r="34" spans="1:6" ht="26">
      <c r="A34" s="5904">
        <v>2350050</v>
      </c>
      <c r="B34" s="5907" t="s">
        <v>21498</v>
      </c>
      <c r="C34" s="5904">
        <v>50</v>
      </c>
      <c r="D34" s="5901">
        <v>16</v>
      </c>
      <c r="E34" s="5910">
        <v>50.544000000000004</v>
      </c>
      <c r="F34" s="4364">
        <f t="shared" si="1"/>
        <v>50.544000000000004</v>
      </c>
    </row>
    <row r="35" spans="1:6" ht="26">
      <c r="A35" s="5904">
        <v>2350065</v>
      </c>
      <c r="B35" s="5907" t="s">
        <v>21499</v>
      </c>
      <c r="C35" s="5904">
        <v>65</v>
      </c>
      <c r="D35" s="5901">
        <v>16</v>
      </c>
      <c r="E35" s="5910">
        <v>66.095999999999989</v>
      </c>
      <c r="F35" s="4364">
        <f t="shared" si="1"/>
        <v>66.095999999999989</v>
      </c>
    </row>
    <row r="36" spans="1:6" ht="26">
      <c r="A36" s="5904">
        <v>2350080</v>
      </c>
      <c r="B36" s="5907" t="s">
        <v>21500</v>
      </c>
      <c r="C36" s="5904">
        <v>80</v>
      </c>
      <c r="D36" s="5901">
        <v>16</v>
      </c>
      <c r="E36" s="5910">
        <v>81.64800000000001</v>
      </c>
      <c r="F36" s="4364">
        <f t="shared" si="1"/>
        <v>81.64800000000001</v>
      </c>
    </row>
    <row r="37" spans="1:6" ht="26">
      <c r="A37" s="5904">
        <v>2350100</v>
      </c>
      <c r="B37" s="5907" t="s">
        <v>21501</v>
      </c>
      <c r="C37" s="5904">
        <v>100</v>
      </c>
      <c r="D37" s="5901">
        <v>16</v>
      </c>
      <c r="E37" s="5910">
        <v>108.86400000000002</v>
      </c>
      <c r="F37" s="4364">
        <f t="shared" si="1"/>
        <v>108.86400000000002</v>
      </c>
    </row>
    <row r="38" spans="1:6" ht="23.25" customHeight="1">
      <c r="A38" s="5904">
        <v>2350125</v>
      </c>
      <c r="B38" s="5907" t="s">
        <v>21502</v>
      </c>
      <c r="C38" s="5904">
        <v>125</v>
      </c>
      <c r="D38" s="5901">
        <v>16</v>
      </c>
      <c r="E38" s="5910">
        <v>141.91200000000001</v>
      </c>
      <c r="F38" s="4364">
        <f t="shared" si="1"/>
        <v>141.91200000000001</v>
      </c>
    </row>
    <row r="39" spans="1:6" ht="26">
      <c r="A39" s="5904">
        <v>2350150</v>
      </c>
      <c r="B39" s="5907" t="s">
        <v>21503</v>
      </c>
      <c r="C39" s="5904">
        <v>150</v>
      </c>
      <c r="D39" s="5901">
        <v>16</v>
      </c>
      <c r="E39" s="5910">
        <v>194.4</v>
      </c>
      <c r="F39" s="4364">
        <f t="shared" si="1"/>
        <v>194.4</v>
      </c>
    </row>
    <row r="40" spans="1:6" ht="26">
      <c r="A40" s="5904">
        <v>2350200</v>
      </c>
      <c r="B40" s="5907" t="s">
        <v>21504</v>
      </c>
      <c r="C40" s="5904">
        <v>200</v>
      </c>
      <c r="D40" s="5901">
        <v>16</v>
      </c>
      <c r="E40" s="5910">
        <v>355.75200000000001</v>
      </c>
      <c r="F40" s="4364">
        <f t="shared" si="1"/>
        <v>355.75200000000001</v>
      </c>
    </row>
    <row r="41" spans="1:6" ht="30" customHeight="1">
      <c r="A41" s="5904">
        <v>2350250</v>
      </c>
      <c r="B41" s="5907" t="s">
        <v>21505</v>
      </c>
      <c r="C41" s="5904">
        <v>250</v>
      </c>
      <c r="D41" s="5901">
        <v>16</v>
      </c>
      <c r="E41" s="5910">
        <v>546.26400000000001</v>
      </c>
      <c r="F41" s="4364">
        <f t="shared" si="1"/>
        <v>546.26400000000001</v>
      </c>
    </row>
    <row r="42" spans="1:6" ht="26.35" thickBot="1">
      <c r="A42" s="5905">
        <v>2350300</v>
      </c>
      <c r="B42" s="5908" t="s">
        <v>21506</v>
      </c>
      <c r="C42" s="5905">
        <v>300</v>
      </c>
      <c r="D42" s="5901">
        <v>16</v>
      </c>
      <c r="E42" s="5910">
        <v>902.01599999999996</v>
      </c>
      <c r="F42" s="4364">
        <f t="shared" si="1"/>
        <v>902.01599999999996</v>
      </c>
    </row>
    <row r="43" spans="1:6" ht="14.7" thickBot="1">
      <c r="A43" s="4894" t="s">
        <v>21507</v>
      </c>
      <c r="B43" s="4909"/>
      <c r="C43" s="4910"/>
      <c r="D43" s="4911"/>
      <c r="E43" s="4913"/>
      <c r="F43" s="4375"/>
    </row>
    <row r="44" spans="1:6" ht="26">
      <c r="A44" s="5903">
        <v>2500015</v>
      </c>
      <c r="B44" s="5906" t="s">
        <v>21508</v>
      </c>
      <c r="C44" s="5903">
        <v>15</v>
      </c>
      <c r="D44" s="5901">
        <v>16</v>
      </c>
      <c r="E44" s="5910">
        <v>37.440000000000005</v>
      </c>
      <c r="F44" s="4364">
        <f t="shared" si="1"/>
        <v>37.440000000000005</v>
      </c>
    </row>
    <row r="45" spans="1:6" ht="26">
      <c r="A45" s="5904">
        <v>2500020</v>
      </c>
      <c r="B45" s="5907" t="s">
        <v>21509</v>
      </c>
      <c r="C45" s="5904">
        <v>20</v>
      </c>
      <c r="D45" s="5901">
        <v>16</v>
      </c>
      <c r="E45" s="5910">
        <v>46.8</v>
      </c>
      <c r="F45" s="4364">
        <f t="shared" si="1"/>
        <v>46.8</v>
      </c>
    </row>
    <row r="46" spans="1:6" ht="26">
      <c r="A46" s="5904">
        <v>2500025</v>
      </c>
      <c r="B46" s="5907" t="s">
        <v>21510</v>
      </c>
      <c r="C46" s="5904">
        <v>25</v>
      </c>
      <c r="D46" s="5901">
        <v>16</v>
      </c>
      <c r="E46" s="5910">
        <v>61.776000000000003</v>
      </c>
      <c r="F46" s="4364">
        <f t="shared" si="1"/>
        <v>61.776000000000003</v>
      </c>
    </row>
    <row r="47" spans="1:6" ht="26">
      <c r="A47" s="5904">
        <v>2500032</v>
      </c>
      <c r="B47" s="5907" t="s">
        <v>21511</v>
      </c>
      <c r="C47" s="5904">
        <v>32</v>
      </c>
      <c r="D47" s="5901">
        <v>16</v>
      </c>
      <c r="E47" s="5910">
        <v>80.495999999999995</v>
      </c>
      <c r="F47" s="4364">
        <f t="shared" si="1"/>
        <v>80.495999999999995</v>
      </c>
    </row>
    <row r="48" spans="1:6" ht="26">
      <c r="A48" s="5904">
        <v>2500040</v>
      </c>
      <c r="B48" s="5907" t="s">
        <v>21512</v>
      </c>
      <c r="C48" s="5904">
        <v>40</v>
      </c>
      <c r="D48" s="5901">
        <v>16</v>
      </c>
      <c r="E48" s="5910">
        <v>95.471999999999994</v>
      </c>
      <c r="F48" s="4364">
        <f t="shared" si="1"/>
        <v>95.471999999999994</v>
      </c>
    </row>
    <row r="49" spans="1:6" ht="26">
      <c r="A49" s="5904">
        <v>2500050</v>
      </c>
      <c r="B49" s="5907" t="s">
        <v>21513</v>
      </c>
      <c r="C49" s="5904">
        <v>50</v>
      </c>
      <c r="D49" s="5901">
        <v>16</v>
      </c>
      <c r="E49" s="5910">
        <v>125.42399999999999</v>
      </c>
      <c r="F49" s="4364">
        <f t="shared" si="1"/>
        <v>125.42399999999999</v>
      </c>
    </row>
    <row r="50" spans="1:6" ht="26">
      <c r="A50" s="5904">
        <v>2500065</v>
      </c>
      <c r="B50" s="5907" t="s">
        <v>21514</v>
      </c>
      <c r="C50" s="5904">
        <v>65</v>
      </c>
      <c r="D50" s="5901">
        <v>16</v>
      </c>
      <c r="E50" s="5910">
        <v>157.24799999999999</v>
      </c>
      <c r="F50" s="4364">
        <f t="shared" si="1"/>
        <v>157.24799999999999</v>
      </c>
    </row>
    <row r="51" spans="1:6" ht="26">
      <c r="A51" s="5904">
        <v>2500080</v>
      </c>
      <c r="B51" s="5907" t="s">
        <v>21515</v>
      </c>
      <c r="C51" s="5904">
        <v>80</v>
      </c>
      <c r="D51" s="5901">
        <v>16</v>
      </c>
      <c r="E51" s="5910">
        <v>204.04799999999997</v>
      </c>
      <c r="F51" s="4364">
        <f t="shared" si="1"/>
        <v>204.04799999999997</v>
      </c>
    </row>
    <row r="52" spans="1:6" ht="26">
      <c r="A52" s="5904">
        <v>2500100</v>
      </c>
      <c r="B52" s="5907" t="s">
        <v>21516</v>
      </c>
      <c r="C52" s="5904">
        <v>100</v>
      </c>
      <c r="D52" s="5901">
        <v>16</v>
      </c>
      <c r="E52" s="5910">
        <v>254.59199999999998</v>
      </c>
      <c r="F52" s="4364">
        <f t="shared" si="1"/>
        <v>254.59199999999998</v>
      </c>
    </row>
    <row r="53" spans="1:6" ht="26">
      <c r="A53" s="5904">
        <v>2500125</v>
      </c>
      <c r="B53" s="5907" t="s">
        <v>21517</v>
      </c>
      <c r="C53" s="5904">
        <v>125</v>
      </c>
      <c r="D53" s="5901">
        <v>16</v>
      </c>
      <c r="E53" s="5910">
        <v>372.52799999999996</v>
      </c>
      <c r="F53" s="4364">
        <f t="shared" si="1"/>
        <v>372.52799999999996</v>
      </c>
    </row>
    <row r="54" spans="1:6" ht="26">
      <c r="A54" s="5904">
        <v>2500150</v>
      </c>
      <c r="B54" s="5907" t="s">
        <v>21518</v>
      </c>
      <c r="C54" s="5904">
        <v>150</v>
      </c>
      <c r="D54" s="5901">
        <v>16</v>
      </c>
      <c r="E54" s="5910">
        <v>541.00800000000004</v>
      </c>
      <c r="F54" s="4364">
        <f t="shared" si="1"/>
        <v>541.00800000000004</v>
      </c>
    </row>
    <row r="55" spans="1:6" ht="26">
      <c r="A55" s="5904">
        <v>2500200</v>
      </c>
      <c r="B55" s="5907" t="s">
        <v>21519</v>
      </c>
      <c r="C55" s="5904">
        <v>200</v>
      </c>
      <c r="D55" s="5901">
        <v>16</v>
      </c>
      <c r="E55" s="5910">
        <v>1020.24</v>
      </c>
      <c r="F55" s="4364">
        <f t="shared" si="1"/>
        <v>1020.24</v>
      </c>
    </row>
    <row r="56" spans="1:6" ht="26">
      <c r="A56" s="5904">
        <v>2500250</v>
      </c>
      <c r="B56" s="5907" t="s">
        <v>21520</v>
      </c>
      <c r="C56" s="5904">
        <v>250</v>
      </c>
      <c r="D56" s="5901">
        <v>16</v>
      </c>
      <c r="E56" s="5910">
        <v>1733.4720000000002</v>
      </c>
      <c r="F56" s="4364">
        <f t="shared" si="1"/>
        <v>1733.4720000000002</v>
      </c>
    </row>
    <row r="57" spans="1:6" ht="26">
      <c r="A57" s="5904">
        <v>2500300</v>
      </c>
      <c r="B57" s="5907" t="s">
        <v>21521</v>
      </c>
      <c r="C57" s="5904">
        <v>300</v>
      </c>
      <c r="D57" s="5901">
        <v>16</v>
      </c>
      <c r="E57" s="5910">
        <v>2484.1439999999998</v>
      </c>
      <c r="F57" s="4364">
        <f t="shared" si="1"/>
        <v>2484.1439999999998</v>
      </c>
    </row>
    <row r="58" spans="1:6" ht="14.7" thickBot="1">
      <c r="A58" s="4894" t="s">
        <v>21543</v>
      </c>
      <c r="B58" s="4905"/>
      <c r="C58" s="4902" t="s">
        <v>14548</v>
      </c>
      <c r="D58" s="4893" t="s">
        <v>14549</v>
      </c>
      <c r="E58" s="4906"/>
      <c r="F58" s="4904"/>
    </row>
    <row r="59" spans="1:6" ht="26">
      <c r="A59" s="5903">
        <v>3500040</v>
      </c>
      <c r="B59" s="5906" t="s">
        <v>21522</v>
      </c>
      <c r="C59" s="5903">
        <v>40</v>
      </c>
      <c r="D59" s="5901">
        <v>16</v>
      </c>
      <c r="E59" s="5910">
        <v>54.28799999999999</v>
      </c>
      <c r="F59" s="4364">
        <f t="shared" ref="F59:F68" si="2">E59-E59*$B$4/100</f>
        <v>54.28799999999999</v>
      </c>
    </row>
    <row r="60" spans="1:6" ht="26">
      <c r="A60" s="5904">
        <v>3500050</v>
      </c>
      <c r="B60" s="5907" t="s">
        <v>21523</v>
      </c>
      <c r="C60" s="5904">
        <v>50</v>
      </c>
      <c r="D60" s="5901">
        <v>16</v>
      </c>
      <c r="E60" s="5910">
        <v>61.776000000000003</v>
      </c>
      <c r="F60" s="4364">
        <f t="shared" si="2"/>
        <v>61.776000000000003</v>
      </c>
    </row>
    <row r="61" spans="1:6" ht="26">
      <c r="A61" s="5904">
        <v>3500065</v>
      </c>
      <c r="B61" s="5907" t="s">
        <v>21524</v>
      </c>
      <c r="C61" s="5904">
        <v>65</v>
      </c>
      <c r="D61" s="5901">
        <v>16</v>
      </c>
      <c r="E61" s="5910">
        <v>74.88000000000001</v>
      </c>
      <c r="F61" s="4364">
        <f t="shared" si="2"/>
        <v>74.88000000000001</v>
      </c>
    </row>
    <row r="62" spans="1:6" ht="26">
      <c r="A62" s="5904">
        <v>3500080</v>
      </c>
      <c r="B62" s="5907" t="s">
        <v>21525</v>
      </c>
      <c r="C62" s="5904">
        <v>80</v>
      </c>
      <c r="D62" s="5901">
        <v>16</v>
      </c>
      <c r="E62" s="5910">
        <v>86.111999999999981</v>
      </c>
      <c r="F62" s="4364">
        <f t="shared" si="2"/>
        <v>86.111999999999981</v>
      </c>
    </row>
    <row r="63" spans="1:6" ht="26">
      <c r="A63" s="5904">
        <v>3500100</v>
      </c>
      <c r="B63" s="5907" t="s">
        <v>21526</v>
      </c>
      <c r="C63" s="5904">
        <v>100</v>
      </c>
      <c r="D63" s="5901">
        <v>16</v>
      </c>
      <c r="E63" s="5910">
        <v>129.16800000000001</v>
      </c>
      <c r="F63" s="4364">
        <f t="shared" si="2"/>
        <v>129.16800000000001</v>
      </c>
    </row>
    <row r="64" spans="1:6" ht="26">
      <c r="A64" s="5904">
        <v>3500125</v>
      </c>
      <c r="B64" s="5907" t="s">
        <v>21527</v>
      </c>
      <c r="C64" s="5904">
        <v>125</v>
      </c>
      <c r="D64" s="5901">
        <v>16</v>
      </c>
      <c r="E64" s="5910">
        <v>177.84</v>
      </c>
      <c r="F64" s="4364">
        <f t="shared" si="2"/>
        <v>177.84</v>
      </c>
    </row>
    <row r="65" spans="1:6" ht="26">
      <c r="A65" s="5904">
        <v>3500150</v>
      </c>
      <c r="B65" s="5907" t="s">
        <v>21528</v>
      </c>
      <c r="C65" s="5904">
        <v>150</v>
      </c>
      <c r="D65" s="5901">
        <v>16</v>
      </c>
      <c r="E65" s="5910">
        <v>224.64000000000001</v>
      </c>
      <c r="F65" s="4364">
        <f t="shared" si="2"/>
        <v>224.64000000000001</v>
      </c>
    </row>
    <row r="66" spans="1:6" ht="26">
      <c r="A66" s="5904">
        <v>3500200</v>
      </c>
      <c r="B66" s="5907" t="s">
        <v>21529</v>
      </c>
      <c r="C66" s="5904">
        <v>200</v>
      </c>
      <c r="D66" s="5901">
        <v>16</v>
      </c>
      <c r="E66" s="5910">
        <v>353.80799999999994</v>
      </c>
      <c r="F66" s="4364">
        <f t="shared" si="2"/>
        <v>353.80799999999994</v>
      </c>
    </row>
    <row r="67" spans="1:6" ht="26">
      <c r="A67" s="5904">
        <v>3500250</v>
      </c>
      <c r="B67" s="5907" t="s">
        <v>21530</v>
      </c>
      <c r="C67" s="5904">
        <v>250</v>
      </c>
      <c r="D67" s="5901">
        <v>16</v>
      </c>
      <c r="E67" s="5910">
        <v>526.03200000000004</v>
      </c>
      <c r="F67" s="4364">
        <f t="shared" si="2"/>
        <v>526.03200000000004</v>
      </c>
    </row>
    <row r="68" spans="1:6" ht="26.35" thickBot="1">
      <c r="A68" s="5905">
        <v>3500300</v>
      </c>
      <c r="B68" s="5908" t="s">
        <v>21531</v>
      </c>
      <c r="C68" s="5905">
        <v>300</v>
      </c>
      <c r="D68" s="5901">
        <v>16</v>
      </c>
      <c r="E68" s="5910">
        <v>889.19999999999993</v>
      </c>
      <c r="F68" s="4364">
        <f t="shared" si="2"/>
        <v>889.19999999999993</v>
      </c>
    </row>
    <row r="69" spans="1:6" ht="14.7" thickBot="1">
      <c r="A69" s="4894" t="s">
        <v>21542</v>
      </c>
      <c r="B69" s="4905"/>
      <c r="C69" s="4902" t="s">
        <v>14548</v>
      </c>
      <c r="D69" s="4893" t="s">
        <v>14549</v>
      </c>
      <c r="E69" s="4906"/>
      <c r="F69" s="4904"/>
    </row>
    <row r="70" spans="1:6" ht="26">
      <c r="A70" s="5903">
        <v>3550040</v>
      </c>
      <c r="B70" s="5906" t="s">
        <v>21532</v>
      </c>
      <c r="C70" s="5903">
        <v>40</v>
      </c>
      <c r="D70" s="5901">
        <v>16</v>
      </c>
      <c r="E70" s="5910">
        <v>48.672000000000004</v>
      </c>
      <c r="F70" s="4364">
        <f t="shared" ref="F70:F79" si="3">E70-E70*$B$4/100</f>
        <v>48.672000000000004</v>
      </c>
    </row>
    <row r="71" spans="1:6" ht="26">
      <c r="A71" s="5904">
        <v>3550050</v>
      </c>
      <c r="B71" s="5907" t="s">
        <v>21533</v>
      </c>
      <c r="C71" s="5904">
        <v>50</v>
      </c>
      <c r="D71" s="5901">
        <v>16</v>
      </c>
      <c r="E71" s="5910">
        <v>56.160000000000004</v>
      </c>
      <c r="F71" s="4364">
        <f t="shared" si="3"/>
        <v>56.160000000000004</v>
      </c>
    </row>
    <row r="72" spans="1:6" ht="26">
      <c r="A72" s="5904">
        <v>3550065</v>
      </c>
      <c r="B72" s="5907" t="s">
        <v>21534</v>
      </c>
      <c r="C72" s="5904">
        <v>65</v>
      </c>
      <c r="D72" s="5901">
        <v>16</v>
      </c>
      <c r="E72" s="5910">
        <v>63.647999999999996</v>
      </c>
      <c r="F72" s="4364">
        <f t="shared" si="3"/>
        <v>63.647999999999996</v>
      </c>
    </row>
    <row r="73" spans="1:6" ht="26">
      <c r="A73" s="5904">
        <v>3550080</v>
      </c>
      <c r="B73" s="5907" t="s">
        <v>21535</v>
      </c>
      <c r="C73" s="5904">
        <v>80</v>
      </c>
      <c r="D73" s="5901">
        <v>16</v>
      </c>
      <c r="E73" s="5910">
        <v>73.007999999999996</v>
      </c>
      <c r="F73" s="4364">
        <f t="shared" si="3"/>
        <v>73.007999999999996</v>
      </c>
    </row>
    <row r="74" spans="1:6" ht="26">
      <c r="A74" s="5904">
        <v>3550100</v>
      </c>
      <c r="B74" s="5907" t="s">
        <v>21536</v>
      </c>
      <c r="C74" s="5904">
        <v>100</v>
      </c>
      <c r="D74" s="5901">
        <v>16</v>
      </c>
      <c r="E74" s="5910">
        <v>99.215999999999994</v>
      </c>
      <c r="F74" s="4364">
        <f t="shared" si="3"/>
        <v>99.215999999999994</v>
      </c>
    </row>
    <row r="75" spans="1:6" ht="26">
      <c r="A75" s="5904">
        <v>3550125</v>
      </c>
      <c r="B75" s="5907" t="s">
        <v>21537</v>
      </c>
      <c r="C75" s="5904">
        <v>125</v>
      </c>
      <c r="D75" s="5901">
        <v>16</v>
      </c>
      <c r="E75" s="5910">
        <v>132.91200000000001</v>
      </c>
      <c r="F75" s="4364">
        <f t="shared" si="3"/>
        <v>132.91200000000001</v>
      </c>
    </row>
    <row r="76" spans="1:6" ht="26">
      <c r="A76" s="5904">
        <v>3550150</v>
      </c>
      <c r="B76" s="5907" t="s">
        <v>21538</v>
      </c>
      <c r="C76" s="5904">
        <v>150</v>
      </c>
      <c r="D76" s="5901">
        <v>16</v>
      </c>
      <c r="E76" s="5910">
        <v>155.37599999999998</v>
      </c>
      <c r="F76" s="4364">
        <f t="shared" si="3"/>
        <v>155.37599999999998</v>
      </c>
    </row>
    <row r="77" spans="1:6" ht="26">
      <c r="A77" s="5904">
        <v>3550200</v>
      </c>
      <c r="B77" s="5907" t="s">
        <v>21539</v>
      </c>
      <c r="C77" s="5904">
        <v>200</v>
      </c>
      <c r="D77" s="5901">
        <v>16</v>
      </c>
      <c r="E77" s="5910">
        <v>293.904</v>
      </c>
      <c r="F77" s="4364">
        <f t="shared" si="3"/>
        <v>293.904</v>
      </c>
    </row>
    <row r="78" spans="1:6" ht="26">
      <c r="A78" s="5904">
        <v>3550250</v>
      </c>
      <c r="B78" s="5907" t="s">
        <v>21540</v>
      </c>
      <c r="C78" s="5904">
        <v>250</v>
      </c>
      <c r="D78" s="5901">
        <v>16</v>
      </c>
      <c r="E78" s="5910">
        <v>411.84</v>
      </c>
      <c r="F78" s="4364">
        <f t="shared" si="3"/>
        <v>411.84</v>
      </c>
    </row>
    <row r="79" spans="1:6" ht="26.35" thickBot="1">
      <c r="A79" s="5905">
        <v>3550300</v>
      </c>
      <c r="B79" s="5908" t="s">
        <v>21541</v>
      </c>
      <c r="C79" s="5905">
        <v>300</v>
      </c>
      <c r="D79" s="5901">
        <v>16</v>
      </c>
      <c r="E79" s="5910">
        <v>565.34399999999994</v>
      </c>
      <c r="F79" s="4364">
        <f t="shared" si="3"/>
        <v>565.34399999999994</v>
      </c>
    </row>
    <row r="80" spans="1:6" ht="14.7" thickBot="1">
      <c r="A80" s="4894" t="s">
        <v>21544</v>
      </c>
      <c r="B80" s="4905"/>
      <c r="C80" s="4902" t="s">
        <v>14548</v>
      </c>
      <c r="D80" s="4893" t="s">
        <v>14549</v>
      </c>
      <c r="E80" s="4906"/>
      <c r="F80" s="4904"/>
    </row>
    <row r="81" spans="1:6" ht="26">
      <c r="A81" s="5903">
        <v>3600040</v>
      </c>
      <c r="B81" s="5906" t="s">
        <v>21545</v>
      </c>
      <c r="C81" s="5903">
        <v>40</v>
      </c>
      <c r="D81" s="5901">
        <v>16</v>
      </c>
      <c r="E81" s="5910">
        <v>63.647999999999996</v>
      </c>
      <c r="F81" s="4364">
        <f t="shared" ref="F81:F90" si="4">E81-E81*$B$4/100</f>
        <v>63.647999999999996</v>
      </c>
    </row>
    <row r="82" spans="1:6" ht="26">
      <c r="A82" s="5904">
        <v>3600050</v>
      </c>
      <c r="B82" s="5907" t="s">
        <v>21546</v>
      </c>
      <c r="C82" s="5904">
        <v>50</v>
      </c>
      <c r="D82" s="5901">
        <v>16</v>
      </c>
      <c r="E82" s="5910">
        <v>73.007999999999996</v>
      </c>
      <c r="F82" s="4364">
        <f t="shared" si="4"/>
        <v>73.007999999999996</v>
      </c>
    </row>
    <row r="83" spans="1:6" ht="26">
      <c r="A83" s="5904">
        <v>3600065</v>
      </c>
      <c r="B83" s="5907" t="s">
        <v>21547</v>
      </c>
      <c r="C83" s="5904">
        <v>65</v>
      </c>
      <c r="D83" s="5901">
        <v>16</v>
      </c>
      <c r="E83" s="5910">
        <v>87.984000000000009</v>
      </c>
      <c r="F83" s="4364">
        <f t="shared" si="4"/>
        <v>87.984000000000009</v>
      </c>
    </row>
    <row r="84" spans="1:6" ht="26">
      <c r="A84" s="5904">
        <v>3600080</v>
      </c>
      <c r="B84" s="5907" t="s">
        <v>21548</v>
      </c>
      <c r="C84" s="5904">
        <v>80</v>
      </c>
      <c r="D84" s="5901">
        <v>16</v>
      </c>
      <c r="E84" s="5910">
        <v>104.83200000000001</v>
      </c>
      <c r="F84" s="4364">
        <f t="shared" si="4"/>
        <v>104.83200000000001</v>
      </c>
    </row>
    <row r="85" spans="1:6" ht="26">
      <c r="A85" s="5904">
        <v>3600100</v>
      </c>
      <c r="B85" s="5907" t="s">
        <v>21549</v>
      </c>
      <c r="C85" s="5904">
        <v>100</v>
      </c>
      <c r="D85" s="5901">
        <v>16</v>
      </c>
      <c r="E85" s="5910">
        <v>153.50399999999999</v>
      </c>
      <c r="F85" s="4364">
        <f t="shared" si="4"/>
        <v>153.50399999999999</v>
      </c>
    </row>
    <row r="86" spans="1:6" ht="26">
      <c r="A86" s="5904">
        <v>3600125</v>
      </c>
      <c r="B86" s="5907" t="s">
        <v>21550</v>
      </c>
      <c r="C86" s="5904">
        <v>125</v>
      </c>
      <c r="D86" s="5901">
        <v>16</v>
      </c>
      <c r="E86" s="5910">
        <v>211.536</v>
      </c>
      <c r="F86" s="4364">
        <f t="shared" si="4"/>
        <v>211.536</v>
      </c>
    </row>
    <row r="87" spans="1:6" ht="26">
      <c r="A87" s="5904">
        <v>3600150</v>
      </c>
      <c r="B87" s="5907" t="s">
        <v>21551</v>
      </c>
      <c r="C87" s="5904">
        <v>150</v>
      </c>
      <c r="D87" s="5901">
        <v>16</v>
      </c>
      <c r="E87" s="5910">
        <v>262.08</v>
      </c>
      <c r="F87" s="4364">
        <f t="shared" si="4"/>
        <v>262.08</v>
      </c>
    </row>
    <row r="88" spans="1:6" ht="26">
      <c r="A88" s="5904">
        <v>3600200</v>
      </c>
      <c r="B88" s="5907" t="s">
        <v>21552</v>
      </c>
      <c r="C88" s="5904">
        <v>200</v>
      </c>
      <c r="D88" s="5901">
        <v>16</v>
      </c>
      <c r="E88" s="5910">
        <v>434.30399999999992</v>
      </c>
      <c r="F88" s="4364">
        <f t="shared" si="4"/>
        <v>434.30399999999992</v>
      </c>
    </row>
    <row r="89" spans="1:6" ht="26">
      <c r="A89" s="5904">
        <v>3600250</v>
      </c>
      <c r="B89" s="5907" t="s">
        <v>21553</v>
      </c>
      <c r="C89" s="5904">
        <v>250</v>
      </c>
      <c r="D89" s="5901">
        <v>16</v>
      </c>
      <c r="E89" s="5910">
        <v>642.09599999999989</v>
      </c>
      <c r="F89" s="4364">
        <f t="shared" si="4"/>
        <v>642.09599999999989</v>
      </c>
    </row>
    <row r="90" spans="1:6" ht="26.35" thickBot="1">
      <c r="A90" s="5905">
        <v>3600300</v>
      </c>
      <c r="B90" s="5908" t="s">
        <v>21554</v>
      </c>
      <c r="C90" s="5905">
        <v>300</v>
      </c>
      <c r="D90" s="5901">
        <v>16</v>
      </c>
      <c r="E90" s="5910">
        <v>1033.3440000000001</v>
      </c>
      <c r="F90" s="4364">
        <f t="shared" si="4"/>
        <v>1033.3440000000001</v>
      </c>
    </row>
    <row r="91" spans="1:6" ht="14.7" thickBot="1">
      <c r="A91" s="4894" t="s">
        <v>21555</v>
      </c>
      <c r="B91" s="4905"/>
      <c r="C91" s="4902" t="s">
        <v>14548</v>
      </c>
      <c r="D91" s="4893" t="s">
        <v>14549</v>
      </c>
      <c r="E91" s="4906"/>
      <c r="F91" s="4904"/>
    </row>
    <row r="92" spans="1:6" ht="26">
      <c r="A92" s="5903" t="s">
        <v>21556</v>
      </c>
      <c r="B92" s="5906" t="s">
        <v>21837</v>
      </c>
      <c r="C92" s="5903" t="s">
        <v>21562</v>
      </c>
      <c r="D92" s="5901">
        <v>16</v>
      </c>
      <c r="E92" s="5910">
        <v>93.311999999999983</v>
      </c>
      <c r="F92" s="4364">
        <f t="shared" ref="F92:F97" si="5">E92-E92*$B$4/100</f>
        <v>93.311999999999983</v>
      </c>
    </row>
    <row r="93" spans="1:6" ht="26">
      <c r="A93" s="5904" t="s">
        <v>21557</v>
      </c>
      <c r="B93" s="5907" t="s">
        <v>21838</v>
      </c>
      <c r="C93" s="5904" t="s">
        <v>21563</v>
      </c>
      <c r="D93" s="5901">
        <v>16</v>
      </c>
      <c r="E93" s="5910">
        <v>93.311999999999983</v>
      </c>
      <c r="F93" s="4364">
        <f t="shared" si="5"/>
        <v>93.311999999999983</v>
      </c>
    </row>
    <row r="94" spans="1:6" ht="26">
      <c r="A94" s="5904" t="s">
        <v>21558</v>
      </c>
      <c r="B94" s="5907" t="s">
        <v>21839</v>
      </c>
      <c r="C94" s="5904">
        <v>150</v>
      </c>
      <c r="D94" s="5901">
        <v>16</v>
      </c>
      <c r="E94" s="5910">
        <v>93.311999999999983</v>
      </c>
      <c r="F94" s="4364">
        <f t="shared" si="5"/>
        <v>93.311999999999983</v>
      </c>
    </row>
    <row r="95" spans="1:6" ht="26">
      <c r="A95" s="5904" t="s">
        <v>21559</v>
      </c>
      <c r="B95" s="5907" t="s">
        <v>21840</v>
      </c>
      <c r="C95" s="5904">
        <v>200</v>
      </c>
      <c r="D95" s="5901">
        <v>16</v>
      </c>
      <c r="E95" s="5910">
        <v>161.352</v>
      </c>
      <c r="F95" s="4364">
        <f t="shared" si="5"/>
        <v>161.352</v>
      </c>
    </row>
    <row r="96" spans="1:6" ht="26">
      <c r="A96" s="5904" t="s">
        <v>21560</v>
      </c>
      <c r="B96" s="5907" t="s">
        <v>21841</v>
      </c>
      <c r="C96" s="5904">
        <v>250</v>
      </c>
      <c r="D96" s="5901">
        <v>16</v>
      </c>
      <c r="E96" s="5910">
        <v>161.352</v>
      </c>
      <c r="F96" s="4364">
        <f t="shared" si="5"/>
        <v>161.352</v>
      </c>
    </row>
    <row r="97" spans="1:6" ht="26.35" thickBot="1">
      <c r="A97" s="5905" t="s">
        <v>21561</v>
      </c>
      <c r="B97" s="5908" t="s">
        <v>21842</v>
      </c>
      <c r="C97" s="5905">
        <v>300</v>
      </c>
      <c r="D97" s="5901">
        <v>16</v>
      </c>
      <c r="E97" s="5910">
        <v>213.84</v>
      </c>
      <c r="F97" s="4364">
        <f t="shared" si="5"/>
        <v>213.84</v>
      </c>
    </row>
    <row r="98" spans="1:6" ht="14.7" thickBot="1">
      <c r="A98" s="4894" t="s">
        <v>21564</v>
      </c>
      <c r="B98" s="4905"/>
      <c r="C98" s="4902" t="s">
        <v>14548</v>
      </c>
      <c r="D98" s="4893" t="s">
        <v>14549</v>
      </c>
      <c r="E98" s="4906"/>
      <c r="F98" s="4904"/>
    </row>
    <row r="99" spans="1:6" ht="26">
      <c r="A99" s="5903">
        <v>5000032</v>
      </c>
      <c r="B99" s="5906" t="s">
        <v>21565</v>
      </c>
      <c r="C99" s="5903">
        <v>32</v>
      </c>
      <c r="D99" s="5901">
        <v>16</v>
      </c>
      <c r="E99" s="5910">
        <v>44.711999999999996</v>
      </c>
      <c r="F99" s="4364">
        <f t="shared" ref="F99:F130" si="6">E99-E99*$B$4/100</f>
        <v>44.711999999999996</v>
      </c>
    </row>
    <row r="100" spans="1:6" ht="26">
      <c r="A100" s="5904">
        <v>5000040</v>
      </c>
      <c r="B100" s="5907" t="s">
        <v>21566</v>
      </c>
      <c r="C100" s="5904">
        <v>40</v>
      </c>
      <c r="D100" s="5901">
        <v>16</v>
      </c>
      <c r="E100" s="5910">
        <v>46.655999999999992</v>
      </c>
      <c r="F100" s="4364">
        <f t="shared" si="6"/>
        <v>46.655999999999992</v>
      </c>
    </row>
    <row r="101" spans="1:6" ht="26">
      <c r="A101" s="5904">
        <v>5000050</v>
      </c>
      <c r="B101" s="5907" t="s">
        <v>21567</v>
      </c>
      <c r="C101" s="5904">
        <v>50</v>
      </c>
      <c r="D101" s="5901">
        <v>16</v>
      </c>
      <c r="E101" s="5910">
        <v>56.375999999999998</v>
      </c>
      <c r="F101" s="4364">
        <f t="shared" si="6"/>
        <v>56.375999999999998</v>
      </c>
    </row>
    <row r="102" spans="1:6" ht="26">
      <c r="A102" s="5904">
        <v>5000065</v>
      </c>
      <c r="B102" s="5907" t="s">
        <v>21568</v>
      </c>
      <c r="C102" s="5904">
        <v>65</v>
      </c>
      <c r="D102" s="5901">
        <v>16</v>
      </c>
      <c r="E102" s="5910">
        <v>68.040000000000006</v>
      </c>
      <c r="F102" s="4364">
        <f t="shared" si="6"/>
        <v>68.040000000000006</v>
      </c>
    </row>
    <row r="103" spans="1:6" ht="26">
      <c r="A103" s="5904">
        <v>5000080</v>
      </c>
      <c r="B103" s="5907" t="s">
        <v>21569</v>
      </c>
      <c r="C103" s="5904">
        <v>80</v>
      </c>
      <c r="D103" s="5901">
        <v>16</v>
      </c>
      <c r="E103" s="5910">
        <v>81.64800000000001</v>
      </c>
      <c r="F103" s="4364">
        <f t="shared" si="6"/>
        <v>81.64800000000001</v>
      </c>
    </row>
    <row r="104" spans="1:6" ht="26">
      <c r="A104" s="5904">
        <v>5000100</v>
      </c>
      <c r="B104" s="5907" t="s">
        <v>21570</v>
      </c>
      <c r="C104" s="5904">
        <v>100</v>
      </c>
      <c r="D104" s="5901">
        <v>16</v>
      </c>
      <c r="E104" s="5910">
        <v>97.2</v>
      </c>
      <c r="F104" s="4364">
        <f t="shared" si="6"/>
        <v>97.2</v>
      </c>
    </row>
    <row r="105" spans="1:6" ht="26">
      <c r="A105" s="5904">
        <v>5000125</v>
      </c>
      <c r="B105" s="5907" t="s">
        <v>21571</v>
      </c>
      <c r="C105" s="5904">
        <v>125</v>
      </c>
      <c r="D105" s="5901">
        <v>16</v>
      </c>
      <c r="E105" s="5910">
        <v>145.80000000000001</v>
      </c>
      <c r="F105" s="4364">
        <f t="shared" si="6"/>
        <v>145.80000000000001</v>
      </c>
    </row>
    <row r="106" spans="1:6" ht="26">
      <c r="A106" s="5904">
        <v>5000150</v>
      </c>
      <c r="B106" s="5907" t="s">
        <v>21572</v>
      </c>
      <c r="C106" s="5904">
        <v>150</v>
      </c>
      <c r="D106" s="5901">
        <v>16</v>
      </c>
      <c r="E106" s="5910">
        <v>184.68</v>
      </c>
      <c r="F106" s="4364">
        <f t="shared" si="6"/>
        <v>184.68</v>
      </c>
    </row>
    <row r="107" spans="1:6" ht="26">
      <c r="A107" s="5904">
        <v>5000200</v>
      </c>
      <c r="B107" s="5907" t="s">
        <v>21573</v>
      </c>
      <c r="C107" s="5904">
        <v>200</v>
      </c>
      <c r="D107" s="5901">
        <v>16</v>
      </c>
      <c r="E107" s="5910">
        <v>293.54399999999998</v>
      </c>
      <c r="F107" s="4364">
        <f t="shared" si="6"/>
        <v>293.54399999999998</v>
      </c>
    </row>
    <row r="108" spans="1:6" ht="26">
      <c r="A108" s="5904">
        <v>5000250</v>
      </c>
      <c r="B108" s="5907" t="s">
        <v>21574</v>
      </c>
      <c r="C108" s="5904">
        <v>250</v>
      </c>
      <c r="D108" s="5901">
        <v>16</v>
      </c>
      <c r="E108" s="5910">
        <v>472.39199999999994</v>
      </c>
      <c r="F108" s="4364">
        <f t="shared" si="6"/>
        <v>472.39199999999994</v>
      </c>
    </row>
    <row r="109" spans="1:6" ht="26.35" thickBot="1">
      <c r="A109" s="5905">
        <v>5000300</v>
      </c>
      <c r="B109" s="5908" t="s">
        <v>21575</v>
      </c>
      <c r="C109" s="5905">
        <v>300</v>
      </c>
      <c r="D109" s="5901">
        <v>16</v>
      </c>
      <c r="E109" s="5910">
        <v>571.53600000000006</v>
      </c>
      <c r="F109" s="4364">
        <f t="shared" si="6"/>
        <v>571.53600000000006</v>
      </c>
    </row>
    <row r="110" spans="1:6" ht="14.7" thickBot="1">
      <c r="A110" s="4894" t="s">
        <v>21576</v>
      </c>
      <c r="B110" s="4905"/>
      <c r="C110" s="4918"/>
      <c r="D110" s="4919"/>
      <c r="E110" s="4920"/>
      <c r="F110" s="4921"/>
    </row>
    <row r="111" spans="1:6" ht="26">
      <c r="A111" s="5903">
        <v>6000040</v>
      </c>
      <c r="B111" s="5906" t="s">
        <v>21577</v>
      </c>
      <c r="C111" s="5903">
        <v>40</v>
      </c>
      <c r="D111" s="5901">
        <v>16</v>
      </c>
      <c r="E111" s="5910">
        <v>112.8498113207547</v>
      </c>
      <c r="F111" s="4364">
        <f t="shared" si="6"/>
        <v>112.8498113207547</v>
      </c>
    </row>
    <row r="112" spans="1:6" ht="26">
      <c r="A112" s="5904">
        <v>6000050</v>
      </c>
      <c r="B112" s="5907" t="s">
        <v>21578</v>
      </c>
      <c r="C112" s="5904">
        <v>50</v>
      </c>
      <c r="D112" s="5901">
        <v>16</v>
      </c>
      <c r="E112" s="5910">
        <v>122.38641509433958</v>
      </c>
      <c r="F112" s="4364">
        <f t="shared" si="6"/>
        <v>122.38641509433958</v>
      </c>
    </row>
    <row r="113" spans="1:6" ht="26">
      <c r="A113" s="5904">
        <v>6000065</v>
      </c>
      <c r="B113" s="5907" t="s">
        <v>21579</v>
      </c>
      <c r="C113" s="5904">
        <v>65</v>
      </c>
      <c r="D113" s="5901">
        <v>16</v>
      </c>
      <c r="E113" s="5910">
        <v>158.94339622641505</v>
      </c>
      <c r="F113" s="4364">
        <f t="shared" si="6"/>
        <v>158.94339622641505</v>
      </c>
    </row>
    <row r="114" spans="1:6" ht="26">
      <c r="A114" s="5904">
        <v>6000080</v>
      </c>
      <c r="B114" s="5907" t="s">
        <v>21580</v>
      </c>
      <c r="C114" s="5904">
        <v>80</v>
      </c>
      <c r="D114" s="5901">
        <v>16</v>
      </c>
      <c r="E114" s="5910">
        <v>184.37433962264143</v>
      </c>
      <c r="F114" s="4364">
        <f t="shared" si="6"/>
        <v>184.37433962264143</v>
      </c>
    </row>
    <row r="115" spans="1:6" ht="26">
      <c r="A115" s="5904">
        <v>6000100</v>
      </c>
      <c r="B115" s="5907" t="s">
        <v>21581</v>
      </c>
      <c r="C115" s="5904">
        <v>100</v>
      </c>
      <c r="D115" s="5901">
        <v>16</v>
      </c>
      <c r="E115" s="5910">
        <v>233.64679245283017</v>
      </c>
      <c r="F115" s="4364">
        <f t="shared" si="6"/>
        <v>233.64679245283017</v>
      </c>
    </row>
    <row r="116" spans="1:6" ht="26">
      <c r="A116" s="5904">
        <v>6000125</v>
      </c>
      <c r="B116" s="5907" t="s">
        <v>21582</v>
      </c>
      <c r="C116" s="5904">
        <v>125</v>
      </c>
      <c r="D116" s="5901">
        <v>16</v>
      </c>
      <c r="E116" s="5910">
        <v>289.27698113207543</v>
      </c>
      <c r="F116" s="4364">
        <f t="shared" si="6"/>
        <v>289.27698113207543</v>
      </c>
    </row>
    <row r="117" spans="1:6" ht="26">
      <c r="A117" s="5904">
        <v>6000150</v>
      </c>
      <c r="B117" s="5907" t="s">
        <v>21583</v>
      </c>
      <c r="C117" s="5904">
        <v>150</v>
      </c>
      <c r="D117" s="5901">
        <v>16</v>
      </c>
      <c r="E117" s="5910">
        <v>375.10641509433958</v>
      </c>
      <c r="F117" s="4364">
        <f t="shared" si="6"/>
        <v>375.10641509433958</v>
      </c>
    </row>
    <row r="118" spans="1:6" ht="26">
      <c r="A118" s="5904">
        <v>6000200</v>
      </c>
      <c r="B118" s="5907" t="s">
        <v>21584</v>
      </c>
      <c r="C118" s="5904">
        <v>200</v>
      </c>
      <c r="D118" s="5901">
        <v>16</v>
      </c>
      <c r="E118" s="5910">
        <v>672.33056603773571</v>
      </c>
      <c r="F118" s="4364">
        <f t="shared" si="6"/>
        <v>672.33056603773571</v>
      </c>
    </row>
    <row r="119" spans="1:6" ht="26">
      <c r="A119" s="5904">
        <v>6000250</v>
      </c>
      <c r="B119" s="5907" t="s">
        <v>21585</v>
      </c>
      <c r="C119" s="5904">
        <v>250</v>
      </c>
      <c r="D119" s="5901">
        <v>16</v>
      </c>
      <c r="E119" s="5910">
        <v>1079.2256603773583</v>
      </c>
      <c r="F119" s="4364">
        <f t="shared" si="6"/>
        <v>1079.2256603773583</v>
      </c>
    </row>
    <row r="120" spans="1:6" ht="26.35" thickBot="1">
      <c r="A120" s="5905">
        <v>6000300</v>
      </c>
      <c r="B120" s="5908" t="s">
        <v>21586</v>
      </c>
      <c r="C120" s="5905">
        <v>300</v>
      </c>
      <c r="D120" s="5901">
        <v>16</v>
      </c>
      <c r="E120" s="5910">
        <v>1417.7750943396222</v>
      </c>
      <c r="F120" s="4364">
        <f t="shared" si="6"/>
        <v>1417.7750943396222</v>
      </c>
    </row>
    <row r="121" spans="1:6" ht="14.7" thickBot="1">
      <c r="A121" s="4894" t="s">
        <v>21587</v>
      </c>
      <c r="B121" s="4914"/>
      <c r="C121" s="4915"/>
      <c r="D121" s="4915"/>
      <c r="E121" s="4916"/>
      <c r="F121" s="4917"/>
    </row>
    <row r="122" spans="1:6" ht="39">
      <c r="A122" s="5903">
        <v>6500050</v>
      </c>
      <c r="B122" s="5906" t="s">
        <v>21588</v>
      </c>
      <c r="C122" s="5903">
        <v>50</v>
      </c>
      <c r="D122" s="5901">
        <v>10</v>
      </c>
      <c r="E122" s="5910">
        <v>361.584</v>
      </c>
      <c r="F122" s="4364">
        <f t="shared" si="6"/>
        <v>361.584</v>
      </c>
    </row>
    <row r="123" spans="1:6" ht="39">
      <c r="A123" s="5904">
        <v>6500065</v>
      </c>
      <c r="B123" s="5907" t="s">
        <v>21589</v>
      </c>
      <c r="C123" s="5904">
        <v>65</v>
      </c>
      <c r="D123" s="5901">
        <v>10</v>
      </c>
      <c r="E123" s="5910">
        <v>369.36</v>
      </c>
      <c r="F123" s="4364">
        <f t="shared" si="6"/>
        <v>369.36</v>
      </c>
    </row>
    <row r="124" spans="1:6" ht="39">
      <c r="A124" s="5904">
        <v>6500080</v>
      </c>
      <c r="B124" s="5907" t="s">
        <v>21590</v>
      </c>
      <c r="C124" s="5904">
        <v>80</v>
      </c>
      <c r="D124" s="5901">
        <v>10</v>
      </c>
      <c r="E124" s="5910">
        <v>390.74399999999997</v>
      </c>
      <c r="F124" s="4364">
        <f t="shared" si="6"/>
        <v>390.74399999999997</v>
      </c>
    </row>
    <row r="125" spans="1:6" ht="39">
      <c r="A125" s="5904">
        <v>6500100</v>
      </c>
      <c r="B125" s="5907" t="s">
        <v>21591</v>
      </c>
      <c r="C125" s="5904">
        <v>100</v>
      </c>
      <c r="D125" s="5901">
        <v>10</v>
      </c>
      <c r="E125" s="5910">
        <v>398.52000000000004</v>
      </c>
      <c r="F125" s="4364">
        <f t="shared" si="6"/>
        <v>398.52000000000004</v>
      </c>
    </row>
    <row r="126" spans="1:6" ht="39">
      <c r="A126" s="5904">
        <v>6500125</v>
      </c>
      <c r="B126" s="5907" t="s">
        <v>21592</v>
      </c>
      <c r="C126" s="5904">
        <v>125</v>
      </c>
      <c r="D126" s="5901">
        <v>10</v>
      </c>
      <c r="E126" s="5910">
        <v>520.99199999999996</v>
      </c>
      <c r="F126" s="4364">
        <f t="shared" si="6"/>
        <v>520.99199999999996</v>
      </c>
    </row>
    <row r="127" spans="1:6" ht="39">
      <c r="A127" s="5904">
        <v>6500150</v>
      </c>
      <c r="B127" s="5907" t="s">
        <v>21593</v>
      </c>
      <c r="C127" s="5904">
        <v>150</v>
      </c>
      <c r="D127" s="5901">
        <v>10</v>
      </c>
      <c r="E127" s="5910">
        <v>600.69600000000003</v>
      </c>
      <c r="F127" s="4364">
        <f t="shared" si="6"/>
        <v>600.69600000000003</v>
      </c>
    </row>
    <row r="128" spans="1:6" ht="39">
      <c r="A128" s="5904">
        <v>6500200</v>
      </c>
      <c r="B128" s="5907" t="s">
        <v>21594</v>
      </c>
      <c r="C128" s="5904">
        <v>200</v>
      </c>
      <c r="D128" s="5901">
        <v>10</v>
      </c>
      <c r="E128" s="5910">
        <v>756.21599999999989</v>
      </c>
      <c r="F128" s="4364">
        <f t="shared" si="6"/>
        <v>756.21599999999989</v>
      </c>
    </row>
    <row r="129" spans="1:6" ht="39">
      <c r="A129" s="5904">
        <v>6500250</v>
      </c>
      <c r="B129" s="5907" t="s">
        <v>21595</v>
      </c>
      <c r="C129" s="5904">
        <v>250</v>
      </c>
      <c r="D129" s="5901">
        <v>10</v>
      </c>
      <c r="E129" s="5910">
        <v>1162.5120000000002</v>
      </c>
      <c r="F129" s="4364">
        <f t="shared" si="6"/>
        <v>1162.5120000000002</v>
      </c>
    </row>
    <row r="130" spans="1:6" ht="39">
      <c r="A130" s="5904">
        <v>6500300</v>
      </c>
      <c r="B130" s="5907" t="s">
        <v>21596</v>
      </c>
      <c r="C130" s="5904">
        <v>300</v>
      </c>
      <c r="D130" s="5901">
        <v>10</v>
      </c>
      <c r="E130" s="5910">
        <v>1590.1919999999998</v>
      </c>
      <c r="F130" s="4364">
        <f t="shared" si="6"/>
        <v>1590.1919999999998</v>
      </c>
    </row>
    <row r="131" spans="1:6" ht="14.7" thickBot="1">
      <c r="A131" s="4894" t="s">
        <v>21597</v>
      </c>
      <c r="B131" s="4914"/>
      <c r="C131" s="4915"/>
      <c r="D131" s="4915"/>
      <c r="E131" s="4916"/>
      <c r="F131" s="4917"/>
    </row>
    <row r="132" spans="1:6" ht="39">
      <c r="A132" s="5903">
        <v>6550050</v>
      </c>
      <c r="B132" s="5906" t="s">
        <v>21598</v>
      </c>
      <c r="C132" s="5903">
        <v>50</v>
      </c>
      <c r="D132" s="5901">
        <v>10</v>
      </c>
      <c r="E132" s="5910">
        <v>344.08800000000002</v>
      </c>
      <c r="F132" s="4364">
        <f t="shared" ref="F132:F140" si="7">E132-E132*$B$4/100</f>
        <v>344.08800000000002</v>
      </c>
    </row>
    <row r="133" spans="1:6" ht="39">
      <c r="A133" s="5904">
        <v>6550065</v>
      </c>
      <c r="B133" s="5907" t="s">
        <v>21599</v>
      </c>
      <c r="C133" s="5904">
        <v>65</v>
      </c>
      <c r="D133" s="5901">
        <v>10</v>
      </c>
      <c r="E133" s="5910">
        <v>347.976</v>
      </c>
      <c r="F133" s="4364">
        <f t="shared" si="7"/>
        <v>347.976</v>
      </c>
    </row>
    <row r="134" spans="1:6" ht="39">
      <c r="A134" s="5904">
        <v>6550080</v>
      </c>
      <c r="B134" s="5907" t="s">
        <v>21600</v>
      </c>
      <c r="C134" s="5904">
        <v>80</v>
      </c>
      <c r="D134" s="5901">
        <v>10</v>
      </c>
      <c r="E134" s="5910">
        <v>359.64000000000004</v>
      </c>
      <c r="F134" s="4364">
        <f t="shared" si="7"/>
        <v>359.64000000000004</v>
      </c>
    </row>
    <row r="135" spans="1:6" ht="39">
      <c r="A135" s="5904">
        <v>6550100</v>
      </c>
      <c r="B135" s="5907" t="s">
        <v>21601</v>
      </c>
      <c r="C135" s="5904">
        <v>100</v>
      </c>
      <c r="D135" s="5901">
        <v>10</v>
      </c>
      <c r="E135" s="5910">
        <v>373.24799999999993</v>
      </c>
      <c r="F135" s="4364">
        <f t="shared" si="7"/>
        <v>373.24799999999993</v>
      </c>
    </row>
    <row r="136" spans="1:6" ht="39">
      <c r="A136" s="5904">
        <v>6550125</v>
      </c>
      <c r="B136" s="5907" t="s">
        <v>21602</v>
      </c>
      <c r="C136" s="5904">
        <v>125</v>
      </c>
      <c r="D136" s="5901">
        <v>10</v>
      </c>
      <c r="E136" s="5910">
        <v>464.61600000000004</v>
      </c>
      <c r="F136" s="4364">
        <f t="shared" si="7"/>
        <v>464.61600000000004</v>
      </c>
    </row>
    <row r="137" spans="1:6" ht="39">
      <c r="A137" s="5904">
        <v>6550150</v>
      </c>
      <c r="B137" s="5907" t="s">
        <v>21603</v>
      </c>
      <c r="C137" s="5904">
        <v>150</v>
      </c>
      <c r="D137" s="5901">
        <v>10</v>
      </c>
      <c r="E137" s="5910">
        <v>536.54399999999998</v>
      </c>
      <c r="F137" s="4364">
        <f t="shared" si="7"/>
        <v>536.54399999999998</v>
      </c>
    </row>
    <row r="138" spans="1:6" ht="39">
      <c r="A138" s="5904">
        <v>6550200</v>
      </c>
      <c r="B138" s="5907" t="s">
        <v>21604</v>
      </c>
      <c r="C138" s="5904">
        <v>200</v>
      </c>
      <c r="D138" s="5901">
        <v>10</v>
      </c>
      <c r="E138" s="5910">
        <v>674.56799999999998</v>
      </c>
      <c r="F138" s="4364">
        <f t="shared" si="7"/>
        <v>674.56799999999998</v>
      </c>
    </row>
    <row r="139" spans="1:6" ht="39">
      <c r="A139" s="5904">
        <v>6550250</v>
      </c>
      <c r="B139" s="5907" t="s">
        <v>21605</v>
      </c>
      <c r="C139" s="5904">
        <v>250</v>
      </c>
      <c r="D139" s="5901">
        <v>10</v>
      </c>
      <c r="E139" s="5910">
        <v>968.11200000000008</v>
      </c>
      <c r="F139" s="4364">
        <f t="shared" si="7"/>
        <v>968.11200000000008</v>
      </c>
    </row>
    <row r="140" spans="1:6" ht="39.35" thickBot="1">
      <c r="A140" s="5905">
        <v>6550300</v>
      </c>
      <c r="B140" s="5908" t="s">
        <v>21606</v>
      </c>
      <c r="C140" s="5905">
        <v>300</v>
      </c>
      <c r="D140" s="5901">
        <v>10</v>
      </c>
      <c r="E140" s="5910">
        <v>1419.1200000000001</v>
      </c>
      <c r="F140" s="4364">
        <f t="shared" si="7"/>
        <v>1419.1200000000001</v>
      </c>
    </row>
  </sheetData>
  <mergeCells count="1">
    <mergeCell ref="A1:F1"/>
  </mergeCells>
  <pageMargins left="0.7" right="0.7" top="0.75" bottom="0.75" header="0.3" footer="0.3"/>
  <pageSetup paperSize="9" orientation="portrait" horizontalDpi="90" verticalDpi="90" r:id="rId1"/>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dimension ref="A1:F73"/>
  <sheetViews>
    <sheetView zoomScale="90" zoomScaleNormal="90" workbookViewId="0">
      <selection activeCell="K46" sqref="K46"/>
    </sheetView>
  </sheetViews>
  <sheetFormatPr defaultRowHeight="14.35"/>
  <cols>
    <col min="1" max="1" width="12.29296875" style="3309" customWidth="1"/>
    <col min="2" max="2" width="74.29296875" style="3309" customWidth="1"/>
    <col min="3" max="3" width="9.703125" style="3309" bestFit="1" customWidth="1"/>
    <col min="4" max="4" width="14.703125" style="3309" bestFit="1" customWidth="1"/>
    <col min="5" max="5" width="12.703125" style="3309" customWidth="1"/>
    <col min="6" max="6" width="20" style="4717" customWidth="1"/>
    <col min="7" max="253" width="9.1171875" style="3309"/>
    <col min="254" max="254" width="8.703125" style="3309" bestFit="1" customWidth="1"/>
    <col min="255" max="255" width="73.703125" style="3309" bestFit="1" customWidth="1"/>
    <col min="256" max="256" width="9.703125" style="3309" bestFit="1" customWidth="1"/>
    <col min="257" max="257" width="14.703125" style="3309" bestFit="1" customWidth="1"/>
    <col min="258" max="259" width="12.703125" style="3309" customWidth="1"/>
    <col min="260" max="509" width="9.1171875" style="3309"/>
    <col min="510" max="510" width="8.703125" style="3309" bestFit="1" customWidth="1"/>
    <col min="511" max="511" width="73.703125" style="3309" bestFit="1" customWidth="1"/>
    <col min="512" max="512" width="9.703125" style="3309" bestFit="1" customWidth="1"/>
    <col min="513" max="513" width="14.703125" style="3309" bestFit="1" customWidth="1"/>
    <col min="514" max="515" width="12.703125" style="3309" customWidth="1"/>
    <col min="516" max="765" width="9.1171875" style="3309"/>
    <col min="766" max="766" width="8.703125" style="3309" bestFit="1" customWidth="1"/>
    <col min="767" max="767" width="73.703125" style="3309" bestFit="1" customWidth="1"/>
    <col min="768" max="768" width="9.703125" style="3309" bestFit="1" customWidth="1"/>
    <col min="769" max="769" width="14.703125" style="3309" bestFit="1" customWidth="1"/>
    <col min="770" max="771" width="12.703125" style="3309" customWidth="1"/>
    <col min="772" max="1021" width="9.1171875" style="3309"/>
    <col min="1022" max="1022" width="8.703125" style="3309" bestFit="1" customWidth="1"/>
    <col min="1023" max="1023" width="73.703125" style="3309" bestFit="1" customWidth="1"/>
    <col min="1024" max="1024" width="9.703125" style="3309" bestFit="1" customWidth="1"/>
    <col min="1025" max="1025" width="14.703125" style="3309" bestFit="1" customWidth="1"/>
    <col min="1026" max="1027" width="12.703125" style="3309" customWidth="1"/>
    <col min="1028" max="1277" width="9.1171875" style="3309"/>
    <col min="1278" max="1278" width="8.703125" style="3309" bestFit="1" customWidth="1"/>
    <col min="1279" max="1279" width="73.703125" style="3309" bestFit="1" customWidth="1"/>
    <col min="1280" max="1280" width="9.703125" style="3309" bestFit="1" customWidth="1"/>
    <col min="1281" max="1281" width="14.703125" style="3309" bestFit="1" customWidth="1"/>
    <col min="1282" max="1283" width="12.703125" style="3309" customWidth="1"/>
    <col min="1284" max="1533" width="9.1171875" style="3309"/>
    <col min="1534" max="1534" width="8.703125" style="3309" bestFit="1" customWidth="1"/>
    <col min="1535" max="1535" width="73.703125" style="3309" bestFit="1" customWidth="1"/>
    <col min="1536" max="1536" width="9.703125" style="3309" bestFit="1" customWidth="1"/>
    <col min="1537" max="1537" width="14.703125" style="3309" bestFit="1" customWidth="1"/>
    <col min="1538" max="1539" width="12.703125" style="3309" customWidth="1"/>
    <col min="1540" max="1789" width="9.1171875" style="3309"/>
    <col min="1790" max="1790" width="8.703125" style="3309" bestFit="1" customWidth="1"/>
    <col min="1791" max="1791" width="73.703125" style="3309" bestFit="1" customWidth="1"/>
    <col min="1792" max="1792" width="9.703125" style="3309" bestFit="1" customWidth="1"/>
    <col min="1793" max="1793" width="14.703125" style="3309" bestFit="1" customWidth="1"/>
    <col min="1794" max="1795" width="12.703125" style="3309" customWidth="1"/>
    <col min="1796" max="2045" width="9.1171875" style="3309"/>
    <col min="2046" max="2046" width="8.703125" style="3309" bestFit="1" customWidth="1"/>
    <col min="2047" max="2047" width="73.703125" style="3309" bestFit="1" customWidth="1"/>
    <col min="2048" max="2048" width="9.703125" style="3309" bestFit="1" customWidth="1"/>
    <col min="2049" max="2049" width="14.703125" style="3309" bestFit="1" customWidth="1"/>
    <col min="2050" max="2051" width="12.703125" style="3309" customWidth="1"/>
    <col min="2052" max="2301" width="9.1171875" style="3309"/>
    <col min="2302" max="2302" width="8.703125" style="3309" bestFit="1" customWidth="1"/>
    <col min="2303" max="2303" width="73.703125" style="3309" bestFit="1" customWidth="1"/>
    <col min="2304" max="2304" width="9.703125" style="3309" bestFit="1" customWidth="1"/>
    <col min="2305" max="2305" width="14.703125" style="3309" bestFit="1" customWidth="1"/>
    <col min="2306" max="2307" width="12.703125" style="3309" customWidth="1"/>
    <col min="2308" max="2557" width="9.1171875" style="3309"/>
    <col min="2558" max="2558" width="8.703125" style="3309" bestFit="1" customWidth="1"/>
    <col min="2559" max="2559" width="73.703125" style="3309" bestFit="1" customWidth="1"/>
    <col min="2560" max="2560" width="9.703125" style="3309" bestFit="1" customWidth="1"/>
    <col min="2561" max="2561" width="14.703125" style="3309" bestFit="1" customWidth="1"/>
    <col min="2562" max="2563" width="12.703125" style="3309" customWidth="1"/>
    <col min="2564" max="2813" width="9.1171875" style="3309"/>
    <col min="2814" max="2814" width="8.703125" style="3309" bestFit="1" customWidth="1"/>
    <col min="2815" max="2815" width="73.703125" style="3309" bestFit="1" customWidth="1"/>
    <col min="2816" max="2816" width="9.703125" style="3309" bestFit="1" customWidth="1"/>
    <col min="2817" max="2817" width="14.703125" style="3309" bestFit="1" customWidth="1"/>
    <col min="2818" max="2819" width="12.703125" style="3309" customWidth="1"/>
    <col min="2820" max="3069" width="9.1171875" style="3309"/>
    <col min="3070" max="3070" width="8.703125" style="3309" bestFit="1" customWidth="1"/>
    <col min="3071" max="3071" width="73.703125" style="3309" bestFit="1" customWidth="1"/>
    <col min="3072" max="3072" width="9.703125" style="3309" bestFit="1" customWidth="1"/>
    <col min="3073" max="3073" width="14.703125" style="3309" bestFit="1" customWidth="1"/>
    <col min="3074" max="3075" width="12.703125" style="3309" customWidth="1"/>
    <col min="3076" max="3325" width="9.1171875" style="3309"/>
    <col min="3326" max="3326" width="8.703125" style="3309" bestFit="1" customWidth="1"/>
    <col min="3327" max="3327" width="73.703125" style="3309" bestFit="1" customWidth="1"/>
    <col min="3328" max="3328" width="9.703125" style="3309" bestFit="1" customWidth="1"/>
    <col min="3329" max="3329" width="14.703125" style="3309" bestFit="1" customWidth="1"/>
    <col min="3330" max="3331" width="12.703125" style="3309" customWidth="1"/>
    <col min="3332" max="3581" width="9.1171875" style="3309"/>
    <col min="3582" max="3582" width="8.703125" style="3309" bestFit="1" customWidth="1"/>
    <col min="3583" max="3583" width="73.703125" style="3309" bestFit="1" customWidth="1"/>
    <col min="3584" max="3584" width="9.703125" style="3309" bestFit="1" customWidth="1"/>
    <col min="3585" max="3585" width="14.703125" style="3309" bestFit="1" customWidth="1"/>
    <col min="3586" max="3587" width="12.703125" style="3309" customWidth="1"/>
    <col min="3588" max="3837" width="9.1171875" style="3309"/>
    <col min="3838" max="3838" width="8.703125" style="3309" bestFit="1" customWidth="1"/>
    <col min="3839" max="3839" width="73.703125" style="3309" bestFit="1" customWidth="1"/>
    <col min="3840" max="3840" width="9.703125" style="3309" bestFit="1" customWidth="1"/>
    <col min="3841" max="3841" width="14.703125" style="3309" bestFit="1" customWidth="1"/>
    <col min="3842" max="3843" width="12.703125" style="3309" customWidth="1"/>
    <col min="3844" max="4093" width="9.1171875" style="3309"/>
    <col min="4094" max="4094" width="8.703125" style="3309" bestFit="1" customWidth="1"/>
    <col min="4095" max="4095" width="73.703125" style="3309" bestFit="1" customWidth="1"/>
    <col min="4096" max="4096" width="9.703125" style="3309" bestFit="1" customWidth="1"/>
    <col min="4097" max="4097" width="14.703125" style="3309" bestFit="1" customWidth="1"/>
    <col min="4098" max="4099" width="12.703125" style="3309" customWidth="1"/>
    <col min="4100" max="4349" width="9.1171875" style="3309"/>
    <col min="4350" max="4350" width="8.703125" style="3309" bestFit="1" customWidth="1"/>
    <col min="4351" max="4351" width="73.703125" style="3309" bestFit="1" customWidth="1"/>
    <col min="4352" max="4352" width="9.703125" style="3309" bestFit="1" customWidth="1"/>
    <col min="4353" max="4353" width="14.703125" style="3309" bestFit="1" customWidth="1"/>
    <col min="4354" max="4355" width="12.703125" style="3309" customWidth="1"/>
    <col min="4356" max="4605" width="9.1171875" style="3309"/>
    <col min="4606" max="4606" width="8.703125" style="3309" bestFit="1" customWidth="1"/>
    <col min="4607" max="4607" width="73.703125" style="3309" bestFit="1" customWidth="1"/>
    <col min="4608" max="4608" width="9.703125" style="3309" bestFit="1" customWidth="1"/>
    <col min="4609" max="4609" width="14.703125" style="3309" bestFit="1" customWidth="1"/>
    <col min="4610" max="4611" width="12.703125" style="3309" customWidth="1"/>
    <col min="4612" max="4861" width="9.1171875" style="3309"/>
    <col min="4862" max="4862" width="8.703125" style="3309" bestFit="1" customWidth="1"/>
    <col min="4863" max="4863" width="73.703125" style="3309" bestFit="1" customWidth="1"/>
    <col min="4864" max="4864" width="9.703125" style="3309" bestFit="1" customWidth="1"/>
    <col min="4865" max="4865" width="14.703125" style="3309" bestFit="1" customWidth="1"/>
    <col min="4866" max="4867" width="12.703125" style="3309" customWidth="1"/>
    <col min="4868" max="5117" width="9.1171875" style="3309"/>
    <col min="5118" max="5118" width="8.703125" style="3309" bestFit="1" customWidth="1"/>
    <col min="5119" max="5119" width="73.703125" style="3309" bestFit="1" customWidth="1"/>
    <col min="5120" max="5120" width="9.703125" style="3309" bestFit="1" customWidth="1"/>
    <col min="5121" max="5121" width="14.703125" style="3309" bestFit="1" customWidth="1"/>
    <col min="5122" max="5123" width="12.703125" style="3309" customWidth="1"/>
    <col min="5124" max="5373" width="9.1171875" style="3309"/>
    <col min="5374" max="5374" width="8.703125" style="3309" bestFit="1" customWidth="1"/>
    <col min="5375" max="5375" width="73.703125" style="3309" bestFit="1" customWidth="1"/>
    <col min="5376" max="5376" width="9.703125" style="3309" bestFit="1" customWidth="1"/>
    <col min="5377" max="5377" width="14.703125" style="3309" bestFit="1" customWidth="1"/>
    <col min="5378" max="5379" width="12.703125" style="3309" customWidth="1"/>
    <col min="5380" max="5629" width="9.1171875" style="3309"/>
    <col min="5630" max="5630" width="8.703125" style="3309" bestFit="1" customWidth="1"/>
    <col min="5631" max="5631" width="73.703125" style="3309" bestFit="1" customWidth="1"/>
    <col min="5632" max="5632" width="9.703125" style="3309" bestFit="1" customWidth="1"/>
    <col min="5633" max="5633" width="14.703125" style="3309" bestFit="1" customWidth="1"/>
    <col min="5634" max="5635" width="12.703125" style="3309" customWidth="1"/>
    <col min="5636" max="5885" width="9.1171875" style="3309"/>
    <col min="5886" max="5886" width="8.703125" style="3309" bestFit="1" customWidth="1"/>
    <col min="5887" max="5887" width="73.703125" style="3309" bestFit="1" customWidth="1"/>
    <col min="5888" max="5888" width="9.703125" style="3309" bestFit="1" customWidth="1"/>
    <col min="5889" max="5889" width="14.703125" style="3309" bestFit="1" customWidth="1"/>
    <col min="5890" max="5891" width="12.703125" style="3309" customWidth="1"/>
    <col min="5892" max="6141" width="9.1171875" style="3309"/>
    <col min="6142" max="6142" width="8.703125" style="3309" bestFit="1" customWidth="1"/>
    <col min="6143" max="6143" width="73.703125" style="3309" bestFit="1" customWidth="1"/>
    <col min="6144" max="6144" width="9.703125" style="3309" bestFit="1" customWidth="1"/>
    <col min="6145" max="6145" width="14.703125" style="3309" bestFit="1" customWidth="1"/>
    <col min="6146" max="6147" width="12.703125" style="3309" customWidth="1"/>
    <col min="6148" max="6397" width="9.1171875" style="3309"/>
    <col min="6398" max="6398" width="8.703125" style="3309" bestFit="1" customWidth="1"/>
    <col min="6399" max="6399" width="73.703125" style="3309" bestFit="1" customWidth="1"/>
    <col min="6400" max="6400" width="9.703125" style="3309" bestFit="1" customWidth="1"/>
    <col min="6401" max="6401" width="14.703125" style="3309" bestFit="1" customWidth="1"/>
    <col min="6402" max="6403" width="12.703125" style="3309" customWidth="1"/>
    <col min="6404" max="6653" width="9.1171875" style="3309"/>
    <col min="6654" max="6654" width="8.703125" style="3309" bestFit="1" customWidth="1"/>
    <col min="6655" max="6655" width="73.703125" style="3309" bestFit="1" customWidth="1"/>
    <col min="6656" max="6656" width="9.703125" style="3309" bestFit="1" customWidth="1"/>
    <col min="6657" max="6657" width="14.703125" style="3309" bestFit="1" customWidth="1"/>
    <col min="6658" max="6659" width="12.703125" style="3309" customWidth="1"/>
    <col min="6660" max="6909" width="9.1171875" style="3309"/>
    <col min="6910" max="6910" width="8.703125" style="3309" bestFit="1" customWidth="1"/>
    <col min="6911" max="6911" width="73.703125" style="3309" bestFit="1" customWidth="1"/>
    <col min="6912" max="6912" width="9.703125" style="3309" bestFit="1" customWidth="1"/>
    <col min="6913" max="6913" width="14.703125" style="3309" bestFit="1" customWidth="1"/>
    <col min="6914" max="6915" width="12.703125" style="3309" customWidth="1"/>
    <col min="6916" max="7165" width="9.1171875" style="3309"/>
    <col min="7166" max="7166" width="8.703125" style="3309" bestFit="1" customWidth="1"/>
    <col min="7167" max="7167" width="73.703125" style="3309" bestFit="1" customWidth="1"/>
    <col min="7168" max="7168" width="9.703125" style="3309" bestFit="1" customWidth="1"/>
    <col min="7169" max="7169" width="14.703125" style="3309" bestFit="1" customWidth="1"/>
    <col min="7170" max="7171" width="12.703125" style="3309" customWidth="1"/>
    <col min="7172" max="7421" width="9.1171875" style="3309"/>
    <col min="7422" max="7422" width="8.703125" style="3309" bestFit="1" customWidth="1"/>
    <col min="7423" max="7423" width="73.703125" style="3309" bestFit="1" customWidth="1"/>
    <col min="7424" max="7424" width="9.703125" style="3309" bestFit="1" customWidth="1"/>
    <col min="7425" max="7425" width="14.703125" style="3309" bestFit="1" customWidth="1"/>
    <col min="7426" max="7427" width="12.703125" style="3309" customWidth="1"/>
    <col min="7428" max="7677" width="9.1171875" style="3309"/>
    <col min="7678" max="7678" width="8.703125" style="3309" bestFit="1" customWidth="1"/>
    <col min="7679" max="7679" width="73.703125" style="3309" bestFit="1" customWidth="1"/>
    <col min="7680" max="7680" width="9.703125" style="3309" bestFit="1" customWidth="1"/>
    <col min="7681" max="7681" width="14.703125" style="3309" bestFit="1" customWidth="1"/>
    <col min="7682" max="7683" width="12.703125" style="3309" customWidth="1"/>
    <col min="7684" max="7933" width="9.1171875" style="3309"/>
    <col min="7934" max="7934" width="8.703125" style="3309" bestFit="1" customWidth="1"/>
    <col min="7935" max="7935" width="73.703125" style="3309" bestFit="1" customWidth="1"/>
    <col min="7936" max="7936" width="9.703125" style="3309" bestFit="1" customWidth="1"/>
    <col min="7937" max="7937" width="14.703125" style="3309" bestFit="1" customWidth="1"/>
    <col min="7938" max="7939" width="12.703125" style="3309" customWidth="1"/>
    <col min="7940" max="8189" width="9.1171875" style="3309"/>
    <col min="8190" max="8190" width="8.703125" style="3309" bestFit="1" customWidth="1"/>
    <col min="8191" max="8191" width="73.703125" style="3309" bestFit="1" customWidth="1"/>
    <col min="8192" max="8192" width="9.703125" style="3309" bestFit="1" customWidth="1"/>
    <col min="8193" max="8193" width="14.703125" style="3309" bestFit="1" customWidth="1"/>
    <col min="8194" max="8195" width="12.703125" style="3309" customWidth="1"/>
    <col min="8196" max="8445" width="9.1171875" style="3309"/>
    <col min="8446" max="8446" width="8.703125" style="3309" bestFit="1" customWidth="1"/>
    <col min="8447" max="8447" width="73.703125" style="3309" bestFit="1" customWidth="1"/>
    <col min="8448" max="8448" width="9.703125" style="3309" bestFit="1" customWidth="1"/>
    <col min="8449" max="8449" width="14.703125" style="3309" bestFit="1" customWidth="1"/>
    <col min="8450" max="8451" width="12.703125" style="3309" customWidth="1"/>
    <col min="8452" max="8701" width="9.1171875" style="3309"/>
    <col min="8702" max="8702" width="8.703125" style="3309" bestFit="1" customWidth="1"/>
    <col min="8703" max="8703" width="73.703125" style="3309" bestFit="1" customWidth="1"/>
    <col min="8704" max="8704" width="9.703125" style="3309" bestFit="1" customWidth="1"/>
    <col min="8705" max="8705" width="14.703125" style="3309" bestFit="1" customWidth="1"/>
    <col min="8706" max="8707" width="12.703125" style="3309" customWidth="1"/>
    <col min="8708" max="8957" width="9.1171875" style="3309"/>
    <col min="8958" max="8958" width="8.703125" style="3309" bestFit="1" customWidth="1"/>
    <col min="8959" max="8959" width="73.703125" style="3309" bestFit="1" customWidth="1"/>
    <col min="8960" max="8960" width="9.703125" style="3309" bestFit="1" customWidth="1"/>
    <col min="8961" max="8961" width="14.703125" style="3309" bestFit="1" customWidth="1"/>
    <col min="8962" max="8963" width="12.703125" style="3309" customWidth="1"/>
    <col min="8964" max="9213" width="9.1171875" style="3309"/>
    <col min="9214" max="9214" width="8.703125" style="3309" bestFit="1" customWidth="1"/>
    <col min="9215" max="9215" width="73.703125" style="3309" bestFit="1" customWidth="1"/>
    <col min="9216" max="9216" width="9.703125" style="3309" bestFit="1" customWidth="1"/>
    <col min="9217" max="9217" width="14.703125" style="3309" bestFit="1" customWidth="1"/>
    <col min="9218" max="9219" width="12.703125" style="3309" customWidth="1"/>
    <col min="9220" max="9469" width="9.1171875" style="3309"/>
    <col min="9470" max="9470" width="8.703125" style="3309" bestFit="1" customWidth="1"/>
    <col min="9471" max="9471" width="73.703125" style="3309" bestFit="1" customWidth="1"/>
    <col min="9472" max="9472" width="9.703125" style="3309" bestFit="1" customWidth="1"/>
    <col min="9473" max="9473" width="14.703125" style="3309" bestFit="1" customWidth="1"/>
    <col min="9474" max="9475" width="12.703125" style="3309" customWidth="1"/>
    <col min="9476" max="9725" width="9.1171875" style="3309"/>
    <col min="9726" max="9726" width="8.703125" style="3309" bestFit="1" customWidth="1"/>
    <col min="9727" max="9727" width="73.703125" style="3309" bestFit="1" customWidth="1"/>
    <col min="9728" max="9728" width="9.703125" style="3309" bestFit="1" customWidth="1"/>
    <col min="9729" max="9729" width="14.703125" style="3309" bestFit="1" customWidth="1"/>
    <col min="9730" max="9731" width="12.703125" style="3309" customWidth="1"/>
    <col min="9732" max="9981" width="9.1171875" style="3309"/>
    <col min="9982" max="9982" width="8.703125" style="3309" bestFit="1" customWidth="1"/>
    <col min="9983" max="9983" width="73.703125" style="3309" bestFit="1" customWidth="1"/>
    <col min="9984" max="9984" width="9.703125" style="3309" bestFit="1" customWidth="1"/>
    <col min="9985" max="9985" width="14.703125" style="3309" bestFit="1" customWidth="1"/>
    <col min="9986" max="9987" width="12.703125" style="3309" customWidth="1"/>
    <col min="9988" max="10237" width="9.1171875" style="3309"/>
    <col min="10238" max="10238" width="8.703125" style="3309" bestFit="1" customWidth="1"/>
    <col min="10239" max="10239" width="73.703125" style="3309" bestFit="1" customWidth="1"/>
    <col min="10240" max="10240" width="9.703125" style="3309" bestFit="1" customWidth="1"/>
    <col min="10241" max="10241" width="14.703125" style="3309" bestFit="1" customWidth="1"/>
    <col min="10242" max="10243" width="12.703125" style="3309" customWidth="1"/>
    <col min="10244" max="10493" width="9.1171875" style="3309"/>
    <col min="10494" max="10494" width="8.703125" style="3309" bestFit="1" customWidth="1"/>
    <col min="10495" max="10495" width="73.703125" style="3309" bestFit="1" customWidth="1"/>
    <col min="10496" max="10496" width="9.703125" style="3309" bestFit="1" customWidth="1"/>
    <col min="10497" max="10497" width="14.703125" style="3309" bestFit="1" customWidth="1"/>
    <col min="10498" max="10499" width="12.703125" style="3309" customWidth="1"/>
    <col min="10500" max="10749" width="9.1171875" style="3309"/>
    <col min="10750" max="10750" width="8.703125" style="3309" bestFit="1" customWidth="1"/>
    <col min="10751" max="10751" width="73.703125" style="3309" bestFit="1" customWidth="1"/>
    <col min="10752" max="10752" width="9.703125" style="3309" bestFit="1" customWidth="1"/>
    <col min="10753" max="10753" width="14.703125" style="3309" bestFit="1" customWidth="1"/>
    <col min="10754" max="10755" width="12.703125" style="3309" customWidth="1"/>
    <col min="10756" max="11005" width="9.1171875" style="3309"/>
    <col min="11006" max="11006" width="8.703125" style="3309" bestFit="1" customWidth="1"/>
    <col min="11007" max="11007" width="73.703125" style="3309" bestFit="1" customWidth="1"/>
    <col min="11008" max="11008" width="9.703125" style="3309" bestFit="1" customWidth="1"/>
    <col min="11009" max="11009" width="14.703125" style="3309" bestFit="1" customWidth="1"/>
    <col min="11010" max="11011" width="12.703125" style="3309" customWidth="1"/>
    <col min="11012" max="11261" width="9.1171875" style="3309"/>
    <col min="11262" max="11262" width="8.703125" style="3309" bestFit="1" customWidth="1"/>
    <col min="11263" max="11263" width="73.703125" style="3309" bestFit="1" customWidth="1"/>
    <col min="11264" max="11264" width="9.703125" style="3309" bestFit="1" customWidth="1"/>
    <col min="11265" max="11265" width="14.703125" style="3309" bestFit="1" customWidth="1"/>
    <col min="11266" max="11267" width="12.703125" style="3309" customWidth="1"/>
    <col min="11268" max="11517" width="9.1171875" style="3309"/>
    <col min="11518" max="11518" width="8.703125" style="3309" bestFit="1" customWidth="1"/>
    <col min="11519" max="11519" width="73.703125" style="3309" bestFit="1" customWidth="1"/>
    <col min="11520" max="11520" width="9.703125" style="3309" bestFit="1" customWidth="1"/>
    <col min="11521" max="11521" width="14.703125" style="3309" bestFit="1" customWidth="1"/>
    <col min="11522" max="11523" width="12.703125" style="3309" customWidth="1"/>
    <col min="11524" max="11773" width="9.1171875" style="3309"/>
    <col min="11774" max="11774" width="8.703125" style="3309" bestFit="1" customWidth="1"/>
    <col min="11775" max="11775" width="73.703125" style="3309" bestFit="1" customWidth="1"/>
    <col min="11776" max="11776" width="9.703125" style="3309" bestFit="1" customWidth="1"/>
    <col min="11777" max="11777" width="14.703125" style="3309" bestFit="1" customWidth="1"/>
    <col min="11778" max="11779" width="12.703125" style="3309" customWidth="1"/>
    <col min="11780" max="12029" width="9.1171875" style="3309"/>
    <col min="12030" max="12030" width="8.703125" style="3309" bestFit="1" customWidth="1"/>
    <col min="12031" max="12031" width="73.703125" style="3309" bestFit="1" customWidth="1"/>
    <col min="12032" max="12032" width="9.703125" style="3309" bestFit="1" customWidth="1"/>
    <col min="12033" max="12033" width="14.703125" style="3309" bestFit="1" customWidth="1"/>
    <col min="12034" max="12035" width="12.703125" style="3309" customWidth="1"/>
    <col min="12036" max="12285" width="9.1171875" style="3309"/>
    <col min="12286" max="12286" width="8.703125" style="3309" bestFit="1" customWidth="1"/>
    <col min="12287" max="12287" width="73.703125" style="3309" bestFit="1" customWidth="1"/>
    <col min="12288" max="12288" width="9.703125" style="3309" bestFit="1" customWidth="1"/>
    <col min="12289" max="12289" width="14.703125" style="3309" bestFit="1" customWidth="1"/>
    <col min="12290" max="12291" width="12.703125" style="3309" customWidth="1"/>
    <col min="12292" max="12541" width="9.1171875" style="3309"/>
    <col min="12542" max="12542" width="8.703125" style="3309" bestFit="1" customWidth="1"/>
    <col min="12543" max="12543" width="73.703125" style="3309" bestFit="1" customWidth="1"/>
    <col min="12544" max="12544" width="9.703125" style="3309" bestFit="1" customWidth="1"/>
    <col min="12545" max="12545" width="14.703125" style="3309" bestFit="1" customWidth="1"/>
    <col min="12546" max="12547" width="12.703125" style="3309" customWidth="1"/>
    <col min="12548" max="12797" width="9.1171875" style="3309"/>
    <col min="12798" max="12798" width="8.703125" style="3309" bestFit="1" customWidth="1"/>
    <col min="12799" max="12799" width="73.703125" style="3309" bestFit="1" customWidth="1"/>
    <col min="12800" max="12800" width="9.703125" style="3309" bestFit="1" customWidth="1"/>
    <col min="12801" max="12801" width="14.703125" style="3309" bestFit="1" customWidth="1"/>
    <col min="12802" max="12803" width="12.703125" style="3309" customWidth="1"/>
    <col min="12804" max="13053" width="9.1171875" style="3309"/>
    <col min="13054" max="13054" width="8.703125" style="3309" bestFit="1" customWidth="1"/>
    <col min="13055" max="13055" width="73.703125" style="3309" bestFit="1" customWidth="1"/>
    <col min="13056" max="13056" width="9.703125" style="3309" bestFit="1" customWidth="1"/>
    <col min="13057" max="13057" width="14.703125" style="3309" bestFit="1" customWidth="1"/>
    <col min="13058" max="13059" width="12.703125" style="3309" customWidth="1"/>
    <col min="13060" max="13309" width="9.1171875" style="3309"/>
    <col min="13310" max="13310" width="8.703125" style="3309" bestFit="1" customWidth="1"/>
    <col min="13311" max="13311" width="73.703125" style="3309" bestFit="1" customWidth="1"/>
    <col min="13312" max="13312" width="9.703125" style="3309" bestFit="1" customWidth="1"/>
    <col min="13313" max="13313" width="14.703125" style="3309" bestFit="1" customWidth="1"/>
    <col min="13314" max="13315" width="12.703125" style="3309" customWidth="1"/>
    <col min="13316" max="13565" width="9.1171875" style="3309"/>
    <col min="13566" max="13566" width="8.703125" style="3309" bestFit="1" customWidth="1"/>
    <col min="13567" max="13567" width="73.703125" style="3309" bestFit="1" customWidth="1"/>
    <col min="13568" max="13568" width="9.703125" style="3309" bestFit="1" customWidth="1"/>
    <col min="13569" max="13569" width="14.703125" style="3309" bestFit="1" customWidth="1"/>
    <col min="13570" max="13571" width="12.703125" style="3309" customWidth="1"/>
    <col min="13572" max="13821" width="9.1171875" style="3309"/>
    <col min="13822" max="13822" width="8.703125" style="3309" bestFit="1" customWidth="1"/>
    <col min="13823" max="13823" width="73.703125" style="3309" bestFit="1" customWidth="1"/>
    <col min="13824" max="13824" width="9.703125" style="3309" bestFit="1" customWidth="1"/>
    <col min="13825" max="13825" width="14.703125" style="3309" bestFit="1" customWidth="1"/>
    <col min="13826" max="13827" width="12.703125" style="3309" customWidth="1"/>
    <col min="13828" max="14077" width="9.1171875" style="3309"/>
    <col min="14078" max="14078" width="8.703125" style="3309" bestFit="1" customWidth="1"/>
    <col min="14079" max="14079" width="73.703125" style="3309" bestFit="1" customWidth="1"/>
    <col min="14080" max="14080" width="9.703125" style="3309" bestFit="1" customWidth="1"/>
    <col min="14081" max="14081" width="14.703125" style="3309" bestFit="1" customWidth="1"/>
    <col min="14082" max="14083" width="12.703125" style="3309" customWidth="1"/>
    <col min="14084" max="14333" width="9.1171875" style="3309"/>
    <col min="14334" max="14334" width="8.703125" style="3309" bestFit="1" customWidth="1"/>
    <col min="14335" max="14335" width="73.703125" style="3309" bestFit="1" customWidth="1"/>
    <col min="14336" max="14336" width="9.703125" style="3309" bestFit="1" customWidth="1"/>
    <col min="14337" max="14337" width="14.703125" style="3309" bestFit="1" customWidth="1"/>
    <col min="14338" max="14339" width="12.703125" style="3309" customWidth="1"/>
    <col min="14340" max="14589" width="9.1171875" style="3309"/>
    <col min="14590" max="14590" width="8.703125" style="3309" bestFit="1" customWidth="1"/>
    <col min="14591" max="14591" width="73.703125" style="3309" bestFit="1" customWidth="1"/>
    <col min="14592" max="14592" width="9.703125" style="3309" bestFit="1" customWidth="1"/>
    <col min="14593" max="14593" width="14.703125" style="3309" bestFit="1" customWidth="1"/>
    <col min="14594" max="14595" width="12.703125" style="3309" customWidth="1"/>
    <col min="14596" max="14845" width="9.1171875" style="3309"/>
    <col min="14846" max="14846" width="8.703125" style="3309" bestFit="1" customWidth="1"/>
    <col min="14847" max="14847" width="73.703125" style="3309" bestFit="1" customWidth="1"/>
    <col min="14848" max="14848" width="9.703125" style="3309" bestFit="1" customWidth="1"/>
    <col min="14849" max="14849" width="14.703125" style="3309" bestFit="1" customWidth="1"/>
    <col min="14850" max="14851" width="12.703125" style="3309" customWidth="1"/>
    <col min="14852" max="15101" width="9.1171875" style="3309"/>
    <col min="15102" max="15102" width="8.703125" style="3309" bestFit="1" customWidth="1"/>
    <col min="15103" max="15103" width="73.703125" style="3309" bestFit="1" customWidth="1"/>
    <col min="15104" max="15104" width="9.703125" style="3309" bestFit="1" customWidth="1"/>
    <col min="15105" max="15105" width="14.703125" style="3309" bestFit="1" customWidth="1"/>
    <col min="15106" max="15107" width="12.703125" style="3309" customWidth="1"/>
    <col min="15108" max="15357" width="9.1171875" style="3309"/>
    <col min="15358" max="15358" width="8.703125" style="3309" bestFit="1" customWidth="1"/>
    <col min="15359" max="15359" width="73.703125" style="3309" bestFit="1" customWidth="1"/>
    <col min="15360" max="15360" width="9.703125" style="3309" bestFit="1" customWidth="1"/>
    <col min="15361" max="15361" width="14.703125" style="3309" bestFit="1" customWidth="1"/>
    <col min="15362" max="15363" width="12.703125" style="3309" customWidth="1"/>
    <col min="15364" max="15613" width="9.1171875" style="3309"/>
    <col min="15614" max="15614" width="8.703125" style="3309" bestFit="1" customWidth="1"/>
    <col min="15615" max="15615" width="73.703125" style="3309" bestFit="1" customWidth="1"/>
    <col min="15616" max="15616" width="9.703125" style="3309" bestFit="1" customWidth="1"/>
    <col min="15617" max="15617" width="14.703125" style="3309" bestFit="1" customWidth="1"/>
    <col min="15618" max="15619" width="12.703125" style="3309" customWidth="1"/>
    <col min="15620" max="15869" width="9.1171875" style="3309"/>
    <col min="15870" max="15870" width="8.703125" style="3309" bestFit="1" customWidth="1"/>
    <col min="15871" max="15871" width="73.703125" style="3309" bestFit="1" customWidth="1"/>
    <col min="15872" max="15872" width="9.703125" style="3309" bestFit="1" customWidth="1"/>
    <col min="15873" max="15873" width="14.703125" style="3309" bestFit="1" customWidth="1"/>
    <col min="15874" max="15875" width="12.703125" style="3309" customWidth="1"/>
    <col min="15876" max="16125" width="9.1171875" style="3309"/>
    <col min="16126" max="16126" width="8.703125" style="3309" bestFit="1" customWidth="1"/>
    <col min="16127" max="16127" width="73.703125" style="3309" bestFit="1" customWidth="1"/>
    <col min="16128" max="16128" width="9.703125" style="3309" bestFit="1" customWidth="1"/>
    <col min="16129" max="16129" width="14.703125" style="3309" bestFit="1" customWidth="1"/>
    <col min="16130" max="16131" width="12.703125" style="3309" customWidth="1"/>
    <col min="16132" max="16381" width="9.1171875" style="3309"/>
    <col min="16382" max="16384" width="9.29296875" style="3309" customWidth="1"/>
  </cols>
  <sheetData>
    <row r="1" spans="1:6">
      <c r="A1" s="8916" t="s">
        <v>10577</v>
      </c>
      <c r="B1" s="8916"/>
      <c r="C1" s="8916"/>
      <c r="D1" s="8916"/>
      <c r="E1" s="8916"/>
      <c r="F1" s="8916"/>
    </row>
    <row r="2" spans="1:6" ht="22.5" customHeight="1"/>
    <row r="3" spans="1:6">
      <c r="A3" s="4703" t="s">
        <v>48</v>
      </c>
      <c r="B3" s="4704">
        <v>0</v>
      </c>
    </row>
    <row r="4" spans="1:6" ht="9" customHeight="1"/>
    <row r="5" spans="1:6" ht="28.7">
      <c r="A5" s="4705" t="s">
        <v>10578</v>
      </c>
      <c r="B5" s="4705" t="s">
        <v>42</v>
      </c>
      <c r="C5" s="4706" t="s">
        <v>18975</v>
      </c>
      <c r="D5" s="4705" t="s">
        <v>10296</v>
      </c>
      <c r="E5" s="4707" t="s">
        <v>18976</v>
      </c>
      <c r="F5" s="4707" t="s">
        <v>59</v>
      </c>
    </row>
    <row r="6" spans="1:6" ht="15" customHeight="1">
      <c r="A6" s="8917" t="s">
        <v>10579</v>
      </c>
      <c r="B6" s="8917"/>
      <c r="C6" s="8917"/>
      <c r="D6" s="8917"/>
      <c r="E6" s="8917"/>
      <c r="F6" s="8917"/>
    </row>
    <row r="7" spans="1:6">
      <c r="A7" s="4923" t="s">
        <v>10580</v>
      </c>
      <c r="B7" s="4826" t="s">
        <v>18977</v>
      </c>
      <c r="C7" s="4713">
        <v>15</v>
      </c>
      <c r="D7" s="4713">
        <v>16</v>
      </c>
      <c r="E7" s="4779">
        <v>125</v>
      </c>
      <c r="F7" s="4924">
        <f>E7-E7*$B$3/100</f>
        <v>125</v>
      </c>
    </row>
    <row r="8" spans="1:6">
      <c r="A8" s="4923" t="s">
        <v>10581</v>
      </c>
      <c r="B8" s="4826" t="s">
        <v>18978</v>
      </c>
      <c r="C8" s="4713">
        <v>20</v>
      </c>
      <c r="D8" s="4713">
        <v>16</v>
      </c>
      <c r="E8" s="4924">
        <v>218.8</v>
      </c>
      <c r="F8" s="4924">
        <f t="shared" ref="F8:F38" si="0">E8-E8*$B$3/100</f>
        <v>218.8</v>
      </c>
    </row>
    <row r="9" spans="1:6">
      <c r="A9" s="4923" t="s">
        <v>10582</v>
      </c>
      <c r="B9" s="4826" t="s">
        <v>18979</v>
      </c>
      <c r="C9" s="4713">
        <v>25</v>
      </c>
      <c r="D9" s="4713">
        <v>16</v>
      </c>
      <c r="E9" s="4924">
        <v>248.8</v>
      </c>
      <c r="F9" s="4924">
        <f t="shared" si="0"/>
        <v>248.8</v>
      </c>
    </row>
    <row r="10" spans="1:6">
      <c r="A10" s="4923" t="s">
        <v>10583</v>
      </c>
      <c r="B10" s="4826" t="s">
        <v>18980</v>
      </c>
      <c r="C10" s="4713">
        <v>32</v>
      </c>
      <c r="D10" s="4713">
        <v>16</v>
      </c>
      <c r="E10" s="4924">
        <v>372.8</v>
      </c>
      <c r="F10" s="4924">
        <f t="shared" si="0"/>
        <v>372.8</v>
      </c>
    </row>
    <row r="11" spans="1:6">
      <c r="A11" s="4923" t="s">
        <v>10584</v>
      </c>
      <c r="B11" s="4826" t="s">
        <v>18981</v>
      </c>
      <c r="C11" s="4713">
        <v>40</v>
      </c>
      <c r="D11" s="4713">
        <v>16</v>
      </c>
      <c r="E11" s="4924">
        <v>384.7</v>
      </c>
      <c r="F11" s="4924">
        <f t="shared" si="0"/>
        <v>384.7</v>
      </c>
    </row>
    <row r="12" spans="1:6">
      <c r="A12" s="4923" t="s">
        <v>10585</v>
      </c>
      <c r="B12" s="4826" t="s">
        <v>18982</v>
      </c>
      <c r="C12" s="4713">
        <v>50</v>
      </c>
      <c r="D12" s="4713">
        <v>16</v>
      </c>
      <c r="E12" s="4924">
        <v>511.3</v>
      </c>
      <c r="F12" s="4924">
        <f t="shared" si="0"/>
        <v>511.3</v>
      </c>
    </row>
    <row r="13" spans="1:6">
      <c r="A13" s="4923" t="s">
        <v>10586</v>
      </c>
      <c r="B13" s="4826" t="s">
        <v>18983</v>
      </c>
      <c r="C13" s="4713">
        <v>65</v>
      </c>
      <c r="D13" s="4713">
        <v>16</v>
      </c>
      <c r="E13" s="4924">
        <v>616</v>
      </c>
      <c r="F13" s="4924">
        <f t="shared" si="0"/>
        <v>616</v>
      </c>
    </row>
    <row r="14" spans="1:6">
      <c r="A14" s="4923" t="s">
        <v>10588</v>
      </c>
      <c r="B14" s="4826" t="s">
        <v>18984</v>
      </c>
      <c r="C14" s="4713">
        <v>80</v>
      </c>
      <c r="D14" s="4713">
        <v>16</v>
      </c>
      <c r="E14" s="4924">
        <v>764.4</v>
      </c>
      <c r="F14" s="4924">
        <f t="shared" si="0"/>
        <v>764.4</v>
      </c>
    </row>
    <row r="15" spans="1:6">
      <c r="A15" s="4923" t="s">
        <v>10590</v>
      </c>
      <c r="B15" s="4826" t="s">
        <v>18985</v>
      </c>
      <c r="C15" s="4713">
        <v>100</v>
      </c>
      <c r="D15" s="4713">
        <v>16</v>
      </c>
      <c r="E15" s="4924">
        <v>958</v>
      </c>
      <c r="F15" s="4924">
        <f t="shared" si="0"/>
        <v>958</v>
      </c>
    </row>
    <row r="16" spans="1:6">
      <c r="A16" s="4923" t="s">
        <v>10592</v>
      </c>
      <c r="B16" s="4826" t="s">
        <v>18986</v>
      </c>
      <c r="C16" s="4713">
        <v>125</v>
      </c>
      <c r="D16" s="4713">
        <v>16</v>
      </c>
      <c r="E16" s="4924">
        <v>1268.2</v>
      </c>
      <c r="F16" s="4924">
        <f t="shared" si="0"/>
        <v>1268.2</v>
      </c>
    </row>
    <row r="17" spans="1:6">
      <c r="A17" s="4923" t="s">
        <v>10594</v>
      </c>
      <c r="B17" s="4826" t="s">
        <v>18987</v>
      </c>
      <c r="C17" s="4713">
        <v>150</v>
      </c>
      <c r="D17" s="4713">
        <v>16</v>
      </c>
      <c r="E17" s="4924">
        <v>1710</v>
      </c>
      <c r="F17" s="4924">
        <f t="shared" si="0"/>
        <v>1710</v>
      </c>
    </row>
    <row r="18" spans="1:6">
      <c r="A18" s="4923" t="s">
        <v>10596</v>
      </c>
      <c r="B18" s="4826" t="s">
        <v>18988</v>
      </c>
      <c r="C18" s="4713">
        <v>200</v>
      </c>
      <c r="D18" s="4713">
        <v>16</v>
      </c>
      <c r="E18" s="4924">
        <v>2530.6999999999998</v>
      </c>
      <c r="F18" s="4924">
        <f t="shared" si="0"/>
        <v>2530.6999999999998</v>
      </c>
    </row>
    <row r="19" spans="1:6">
      <c r="A19" s="4923" t="s">
        <v>10598</v>
      </c>
      <c r="B19" s="4826" t="s">
        <v>18989</v>
      </c>
      <c r="C19" s="4713">
        <v>250</v>
      </c>
      <c r="D19" s="4713">
        <v>16</v>
      </c>
      <c r="E19" s="4924">
        <v>3929.4</v>
      </c>
      <c r="F19" s="4924">
        <f t="shared" si="0"/>
        <v>3929.4</v>
      </c>
    </row>
    <row r="20" spans="1:6">
      <c r="A20" s="4923" t="s">
        <v>18990</v>
      </c>
      <c r="B20" s="4826" t="s">
        <v>18991</v>
      </c>
      <c r="C20" s="4713">
        <v>300</v>
      </c>
      <c r="D20" s="4713">
        <v>16</v>
      </c>
      <c r="E20" s="4924">
        <v>4910.5</v>
      </c>
      <c r="F20" s="4924">
        <f t="shared" si="0"/>
        <v>4910.5</v>
      </c>
    </row>
    <row r="21" spans="1:6">
      <c r="A21" s="4310" t="s">
        <v>18992</v>
      </c>
      <c r="B21" s="4826" t="s">
        <v>18993</v>
      </c>
      <c r="C21" s="4713">
        <v>400</v>
      </c>
      <c r="D21" s="4713">
        <v>16</v>
      </c>
      <c r="E21" s="4924">
        <v>12372.7</v>
      </c>
      <c r="F21" s="4924">
        <f t="shared" si="0"/>
        <v>12372.7</v>
      </c>
    </row>
    <row r="22" spans="1:6">
      <c r="A22" s="4310" t="s">
        <v>18994</v>
      </c>
      <c r="B22" s="4826" t="s">
        <v>18995</v>
      </c>
      <c r="C22" s="4713">
        <v>500</v>
      </c>
      <c r="D22" s="4713">
        <v>16</v>
      </c>
      <c r="E22" s="4924">
        <v>20521.2</v>
      </c>
      <c r="F22" s="4924">
        <f t="shared" si="0"/>
        <v>20521.2</v>
      </c>
    </row>
    <row r="23" spans="1:6">
      <c r="A23" s="4310" t="s">
        <v>18996</v>
      </c>
      <c r="B23" s="4826" t="s">
        <v>18997</v>
      </c>
      <c r="C23" s="4713">
        <v>600</v>
      </c>
      <c r="D23" s="4713">
        <v>16</v>
      </c>
      <c r="E23" s="4924">
        <v>29808.7</v>
      </c>
      <c r="F23" s="4924">
        <f t="shared" si="0"/>
        <v>29808.7</v>
      </c>
    </row>
    <row r="24" spans="1:6">
      <c r="A24" s="4708"/>
      <c r="B24" s="4708"/>
      <c r="C24" s="4708"/>
      <c r="D24" s="4708"/>
      <c r="E24" s="4708"/>
      <c r="F24" s="4718"/>
    </row>
    <row r="25" spans="1:6">
      <c r="A25" s="4923" t="s">
        <v>18998</v>
      </c>
      <c r="B25" s="4826" t="s">
        <v>18999</v>
      </c>
      <c r="C25" s="4713">
        <v>15</v>
      </c>
      <c r="D25" s="4828">
        <v>25</v>
      </c>
      <c r="E25" s="4779">
        <v>188.2</v>
      </c>
      <c r="F25" s="4924">
        <f t="shared" si="0"/>
        <v>188.2</v>
      </c>
    </row>
    <row r="26" spans="1:6">
      <c r="A26" s="4923" t="s">
        <v>19000</v>
      </c>
      <c r="B26" s="4826" t="s">
        <v>19001</v>
      </c>
      <c r="C26" s="4713">
        <v>20</v>
      </c>
      <c r="D26" s="4828">
        <v>25</v>
      </c>
      <c r="E26" s="4779">
        <v>229.9</v>
      </c>
      <c r="F26" s="4924">
        <f t="shared" si="0"/>
        <v>229.9</v>
      </c>
    </row>
    <row r="27" spans="1:6" ht="15" customHeight="1">
      <c r="A27" s="4923" t="s">
        <v>19002</v>
      </c>
      <c r="B27" s="4826" t="s">
        <v>19003</v>
      </c>
      <c r="C27" s="4713">
        <v>25</v>
      </c>
      <c r="D27" s="4828">
        <v>25</v>
      </c>
      <c r="E27" s="4779">
        <v>289.10000000000002</v>
      </c>
      <c r="F27" s="4924">
        <f t="shared" si="0"/>
        <v>289.10000000000002</v>
      </c>
    </row>
    <row r="28" spans="1:6" ht="15" customHeight="1">
      <c r="A28" s="4923" t="s">
        <v>19004</v>
      </c>
      <c r="B28" s="4826" t="s">
        <v>19005</v>
      </c>
      <c r="C28" s="4713">
        <v>32</v>
      </c>
      <c r="D28" s="4828">
        <v>25</v>
      </c>
      <c r="E28" s="4779">
        <v>421.1</v>
      </c>
      <c r="F28" s="4924">
        <f t="shared" si="0"/>
        <v>421.1</v>
      </c>
    </row>
    <row r="29" spans="1:6">
      <c r="A29" s="4923" t="s">
        <v>19006</v>
      </c>
      <c r="B29" s="4826" t="s">
        <v>19007</v>
      </c>
      <c r="C29" s="4713">
        <v>40</v>
      </c>
      <c r="D29" s="4828">
        <v>25</v>
      </c>
      <c r="E29" s="4779">
        <v>479.5</v>
      </c>
      <c r="F29" s="4924">
        <f t="shared" si="0"/>
        <v>479.5</v>
      </c>
    </row>
    <row r="30" spans="1:6">
      <c r="A30" s="4923" t="s">
        <v>19008</v>
      </c>
      <c r="B30" s="4826" t="s">
        <v>19009</v>
      </c>
      <c r="C30" s="4713">
        <v>50</v>
      </c>
      <c r="D30" s="4828">
        <v>25</v>
      </c>
      <c r="E30" s="4779">
        <v>720.1</v>
      </c>
      <c r="F30" s="4924">
        <f t="shared" si="0"/>
        <v>720.1</v>
      </c>
    </row>
    <row r="31" spans="1:6">
      <c r="A31" s="4923" t="s">
        <v>10587</v>
      </c>
      <c r="B31" s="4826" t="s">
        <v>19010</v>
      </c>
      <c r="C31" s="4713">
        <v>65</v>
      </c>
      <c r="D31" s="4828">
        <v>25</v>
      </c>
      <c r="E31" s="4779">
        <v>679.6</v>
      </c>
      <c r="F31" s="4924">
        <f t="shared" si="0"/>
        <v>679.6</v>
      </c>
    </row>
    <row r="32" spans="1:6">
      <c r="A32" s="4923" t="s">
        <v>10589</v>
      </c>
      <c r="B32" s="4826" t="s">
        <v>19011</v>
      </c>
      <c r="C32" s="4713">
        <v>80</v>
      </c>
      <c r="D32" s="4828">
        <v>25</v>
      </c>
      <c r="E32" s="4779">
        <v>893.3</v>
      </c>
      <c r="F32" s="4924">
        <f t="shared" si="0"/>
        <v>893.3</v>
      </c>
    </row>
    <row r="33" spans="1:6">
      <c r="A33" s="4923" t="s">
        <v>10591</v>
      </c>
      <c r="B33" s="4826" t="s">
        <v>19012</v>
      </c>
      <c r="C33" s="4713">
        <v>100</v>
      </c>
      <c r="D33" s="4828">
        <v>25</v>
      </c>
      <c r="E33" s="4779">
        <v>1427</v>
      </c>
      <c r="F33" s="4924">
        <f t="shared" si="0"/>
        <v>1427</v>
      </c>
    </row>
    <row r="34" spans="1:6">
      <c r="A34" s="4923" t="s">
        <v>10593</v>
      </c>
      <c r="B34" s="4826" t="s">
        <v>19013</v>
      </c>
      <c r="C34" s="4713">
        <v>125</v>
      </c>
      <c r="D34" s="4828">
        <v>25</v>
      </c>
      <c r="E34" s="4779">
        <v>2345.6</v>
      </c>
      <c r="F34" s="4924">
        <f t="shared" si="0"/>
        <v>2345.6</v>
      </c>
    </row>
    <row r="35" spans="1:6">
      <c r="A35" s="4923" t="s">
        <v>10595</v>
      </c>
      <c r="B35" s="4826" t="s">
        <v>19014</v>
      </c>
      <c r="C35" s="4713">
        <v>150</v>
      </c>
      <c r="D35" s="4828">
        <v>25</v>
      </c>
      <c r="E35" s="4779">
        <v>2472.8000000000002</v>
      </c>
      <c r="F35" s="4924">
        <f t="shared" si="0"/>
        <v>2472.8000000000002</v>
      </c>
    </row>
    <row r="36" spans="1:6">
      <c r="A36" s="4923" t="s">
        <v>10597</v>
      </c>
      <c r="B36" s="4826" t="s">
        <v>19015</v>
      </c>
      <c r="C36" s="4713">
        <v>200</v>
      </c>
      <c r="D36" s="4828">
        <v>25</v>
      </c>
      <c r="E36" s="4779">
        <v>3711.8</v>
      </c>
      <c r="F36" s="4924">
        <f t="shared" si="0"/>
        <v>3711.8</v>
      </c>
    </row>
    <row r="37" spans="1:6">
      <c r="A37" s="4310" t="s">
        <v>19016</v>
      </c>
      <c r="B37" s="4826" t="s">
        <v>19017</v>
      </c>
      <c r="C37" s="4713">
        <v>250</v>
      </c>
      <c r="D37" s="4828">
        <v>25</v>
      </c>
      <c r="E37" s="4779">
        <v>10344.799999999999</v>
      </c>
      <c r="F37" s="4924">
        <f t="shared" si="0"/>
        <v>10344.799999999999</v>
      </c>
    </row>
    <row r="38" spans="1:6">
      <c r="A38" s="4310" t="s">
        <v>19018</v>
      </c>
      <c r="B38" s="4826" t="s">
        <v>19019</v>
      </c>
      <c r="C38" s="4713">
        <v>300</v>
      </c>
      <c r="D38" s="4828">
        <v>25</v>
      </c>
      <c r="E38" s="4779">
        <v>14815</v>
      </c>
      <c r="F38" s="4924">
        <f t="shared" si="0"/>
        <v>14815</v>
      </c>
    </row>
    <row r="39" spans="1:6">
      <c r="A39" s="8913" t="s">
        <v>10599</v>
      </c>
      <c r="B39" s="8913"/>
      <c r="C39" s="8913"/>
      <c r="D39" s="8913"/>
      <c r="E39" s="8913"/>
      <c r="F39" s="8913"/>
    </row>
    <row r="40" spans="1:6" s="4709" customFormat="1" ht="28.7">
      <c r="A40" s="4705" t="s">
        <v>10578</v>
      </c>
      <c r="B40" s="4705" t="s">
        <v>42</v>
      </c>
      <c r="C40" s="4706" t="s">
        <v>18975</v>
      </c>
      <c r="D40" s="4705" t="s">
        <v>10296</v>
      </c>
      <c r="E40" s="4707" t="s">
        <v>18976</v>
      </c>
      <c r="F40" s="4707" t="s">
        <v>59</v>
      </c>
    </row>
    <row r="41" spans="1:6" s="4709" customFormat="1">
      <c r="A41" s="4923" t="s">
        <v>10600</v>
      </c>
      <c r="B41" s="4826" t="s">
        <v>19020</v>
      </c>
      <c r="C41" s="4713">
        <v>15</v>
      </c>
      <c r="D41" s="4828" t="s">
        <v>10601</v>
      </c>
      <c r="E41" s="4779" t="s">
        <v>19021</v>
      </c>
      <c r="F41" s="4924">
        <f t="shared" ref="F41:F54" si="1">E41-E41*$B$3/100</f>
        <v>1.8</v>
      </c>
    </row>
    <row r="42" spans="1:6" s="4709" customFormat="1">
      <c r="A42" s="4923" t="s">
        <v>10602</v>
      </c>
      <c r="B42" s="4826" t="s">
        <v>19022</v>
      </c>
      <c r="C42" s="4713">
        <v>20</v>
      </c>
      <c r="D42" s="4828" t="s">
        <v>10601</v>
      </c>
      <c r="E42" s="4779" t="s">
        <v>19023</v>
      </c>
      <c r="F42" s="4924">
        <f t="shared" si="1"/>
        <v>2.5</v>
      </c>
    </row>
    <row r="43" spans="1:6" s="4709" customFormat="1">
      <c r="A43" s="4923" t="s">
        <v>10603</v>
      </c>
      <c r="B43" s="4826" t="s">
        <v>19024</v>
      </c>
      <c r="C43" s="4713">
        <v>25</v>
      </c>
      <c r="D43" s="4828" t="s">
        <v>10601</v>
      </c>
      <c r="E43" s="4779" t="s">
        <v>19025</v>
      </c>
      <c r="F43" s="4924">
        <f t="shared" si="1"/>
        <v>3.2</v>
      </c>
    </row>
    <row r="44" spans="1:6" s="4709" customFormat="1">
      <c r="A44" s="4923" t="s">
        <v>10604</v>
      </c>
      <c r="B44" s="4826" t="s">
        <v>19026</v>
      </c>
      <c r="C44" s="4713">
        <v>32</v>
      </c>
      <c r="D44" s="4828" t="s">
        <v>10601</v>
      </c>
      <c r="E44" s="4779" t="s">
        <v>19027</v>
      </c>
      <c r="F44" s="4924">
        <f t="shared" si="1"/>
        <v>4.0999999999999996</v>
      </c>
    </row>
    <row r="45" spans="1:6" s="4709" customFormat="1">
      <c r="A45" s="4923" t="s">
        <v>10605</v>
      </c>
      <c r="B45" s="4826" t="s">
        <v>19028</v>
      </c>
      <c r="C45" s="4713">
        <v>40</v>
      </c>
      <c r="D45" s="4828" t="s">
        <v>10601</v>
      </c>
      <c r="E45" s="4779" t="s">
        <v>19029</v>
      </c>
      <c r="F45" s="4924">
        <f t="shared" si="1"/>
        <v>4.9000000000000004</v>
      </c>
    </row>
    <row r="46" spans="1:6" s="4709" customFormat="1">
      <c r="A46" s="4923" t="s">
        <v>10606</v>
      </c>
      <c r="B46" s="4826" t="s">
        <v>19030</v>
      </c>
      <c r="C46" s="4713">
        <v>50</v>
      </c>
      <c r="D46" s="4828" t="s">
        <v>10601</v>
      </c>
      <c r="E46" s="4779" t="s">
        <v>7418</v>
      </c>
      <c r="F46" s="4924">
        <f t="shared" si="1"/>
        <v>7</v>
      </c>
    </row>
    <row r="47" spans="1:6" s="4709" customFormat="1">
      <c r="A47" s="4923" t="s">
        <v>10607</v>
      </c>
      <c r="B47" s="4826" t="s">
        <v>19031</v>
      </c>
      <c r="C47" s="4713">
        <v>65</v>
      </c>
      <c r="D47" s="4828" t="s">
        <v>10601</v>
      </c>
      <c r="E47" s="4779" t="s">
        <v>19032</v>
      </c>
      <c r="F47" s="4924">
        <f t="shared" si="1"/>
        <v>9.4</v>
      </c>
    </row>
    <row r="48" spans="1:6" s="4709" customFormat="1">
      <c r="A48" s="4923" t="s">
        <v>10608</v>
      </c>
      <c r="B48" s="4826" t="s">
        <v>19033</v>
      </c>
      <c r="C48" s="4713">
        <v>80</v>
      </c>
      <c r="D48" s="4828" t="s">
        <v>10601</v>
      </c>
      <c r="E48" s="4779" t="s">
        <v>19034</v>
      </c>
      <c r="F48" s="4924">
        <f t="shared" si="1"/>
        <v>11.4</v>
      </c>
    </row>
    <row r="49" spans="1:6" s="4709" customFormat="1">
      <c r="A49" s="4923" t="s">
        <v>10609</v>
      </c>
      <c r="B49" s="4826" t="s">
        <v>19035</v>
      </c>
      <c r="C49" s="4713">
        <v>100</v>
      </c>
      <c r="D49" s="4828" t="s">
        <v>10610</v>
      </c>
      <c r="E49" s="4779" t="s">
        <v>19036</v>
      </c>
      <c r="F49" s="4924">
        <f t="shared" si="1"/>
        <v>14.2</v>
      </c>
    </row>
    <row r="50" spans="1:6" s="4709" customFormat="1">
      <c r="A50" s="4923" t="s">
        <v>10611</v>
      </c>
      <c r="B50" s="4826" t="s">
        <v>19037</v>
      </c>
      <c r="C50" s="4713">
        <v>125</v>
      </c>
      <c r="D50" s="4828" t="s">
        <v>10610</v>
      </c>
      <c r="E50" s="4779" t="s">
        <v>3414</v>
      </c>
      <c r="F50" s="4924">
        <f t="shared" si="1"/>
        <v>19.399999999999999</v>
      </c>
    </row>
    <row r="51" spans="1:6" s="4709" customFormat="1">
      <c r="A51" s="4923" t="s">
        <v>10612</v>
      </c>
      <c r="B51" s="4826" t="s">
        <v>19038</v>
      </c>
      <c r="C51" s="4713">
        <v>150</v>
      </c>
      <c r="D51" s="4828" t="s">
        <v>10610</v>
      </c>
      <c r="E51" s="4779" t="s">
        <v>19039</v>
      </c>
      <c r="F51" s="4924">
        <f t="shared" si="1"/>
        <v>24.5</v>
      </c>
    </row>
    <row r="52" spans="1:6" s="4709" customFormat="1">
      <c r="A52" s="4923" t="s">
        <v>10613</v>
      </c>
      <c r="B52" s="4826" t="s">
        <v>19040</v>
      </c>
      <c r="C52" s="4713">
        <v>200</v>
      </c>
      <c r="D52" s="4828" t="s">
        <v>10610</v>
      </c>
      <c r="E52" s="4779" t="s">
        <v>19041</v>
      </c>
      <c r="F52" s="4924">
        <f t="shared" si="1"/>
        <v>40.200000000000003</v>
      </c>
    </row>
    <row r="53" spans="1:6" s="4709" customFormat="1">
      <c r="A53" s="4923" t="s">
        <v>10614</v>
      </c>
      <c r="B53" s="4826" t="s">
        <v>19042</v>
      </c>
      <c r="C53" s="4713">
        <v>250</v>
      </c>
      <c r="D53" s="4828" t="s">
        <v>10610</v>
      </c>
      <c r="E53" s="4779" t="s">
        <v>19043</v>
      </c>
      <c r="F53" s="4924">
        <f t="shared" si="1"/>
        <v>46.4</v>
      </c>
    </row>
    <row r="54" spans="1:6" s="4709" customFormat="1">
      <c r="A54" s="4923" t="s">
        <v>19044</v>
      </c>
      <c r="B54" s="4826" t="s">
        <v>19045</v>
      </c>
      <c r="C54" s="4713">
        <v>300</v>
      </c>
      <c r="D54" s="4828">
        <v>10</v>
      </c>
      <c r="E54" s="4779" t="s">
        <v>19046</v>
      </c>
      <c r="F54" s="4924">
        <f t="shared" si="1"/>
        <v>76.7</v>
      </c>
    </row>
    <row r="55" spans="1:6" ht="28.7">
      <c r="A55" s="8914" t="s">
        <v>10615</v>
      </c>
      <c r="B55" s="8915"/>
      <c r="C55" s="4710" t="s">
        <v>76</v>
      </c>
      <c r="D55" s="4710" t="s">
        <v>10616</v>
      </c>
      <c r="E55" s="4710" t="s">
        <v>10617</v>
      </c>
      <c r="F55" s="4711" t="s">
        <v>10618</v>
      </c>
    </row>
    <row r="56" spans="1:6">
      <c r="A56" s="4712" t="s">
        <v>10619</v>
      </c>
      <c r="B56" s="4712" t="s">
        <v>10620</v>
      </c>
      <c r="C56" s="4713" t="s">
        <v>10621</v>
      </c>
      <c r="D56" s="4714">
        <v>1</v>
      </c>
      <c r="E56" s="4714">
        <v>8</v>
      </c>
      <c r="F56" s="4922">
        <v>328.6</v>
      </c>
    </row>
    <row r="57" spans="1:6">
      <c r="A57" s="4712" t="s">
        <v>10622</v>
      </c>
      <c r="B57" s="4712" t="s">
        <v>10623</v>
      </c>
      <c r="C57" s="4713" t="s">
        <v>10624</v>
      </c>
      <c r="D57" s="4714">
        <v>1</v>
      </c>
      <c r="E57" s="4714">
        <v>7</v>
      </c>
      <c r="F57" s="4922">
        <v>328.6</v>
      </c>
    </row>
    <row r="58" spans="1:6">
      <c r="A58" s="4712" t="s">
        <v>10625</v>
      </c>
      <c r="B58" s="4712" t="s">
        <v>10626</v>
      </c>
      <c r="C58" s="4713" t="s">
        <v>10627</v>
      </c>
      <c r="D58" s="4714">
        <v>1</v>
      </c>
      <c r="E58" s="4714">
        <v>7</v>
      </c>
      <c r="F58" s="4922">
        <v>328.6</v>
      </c>
    </row>
    <row r="59" spans="1:6">
      <c r="A59" s="4712" t="s">
        <v>10628</v>
      </c>
      <c r="B59" s="4712" t="s">
        <v>10629</v>
      </c>
      <c r="C59" s="4713" t="s">
        <v>10630</v>
      </c>
      <c r="D59" s="4714">
        <v>1</v>
      </c>
      <c r="E59" s="4714">
        <v>4</v>
      </c>
      <c r="F59" s="4922">
        <v>404.9</v>
      </c>
    </row>
    <row r="60" spans="1:6">
      <c r="A60" s="4712" t="s">
        <v>10631</v>
      </c>
      <c r="B60" s="4712" t="s">
        <v>10632</v>
      </c>
      <c r="C60" s="4713" t="s">
        <v>10633</v>
      </c>
      <c r="D60" s="4714">
        <v>1</v>
      </c>
      <c r="E60" s="4714">
        <v>2</v>
      </c>
      <c r="F60" s="4922">
        <v>388.6</v>
      </c>
    </row>
    <row r="61" spans="1:6">
      <c r="A61" s="4712" t="s">
        <v>10634</v>
      </c>
      <c r="B61" s="4712" t="s">
        <v>10635</v>
      </c>
      <c r="C61" s="4713" t="s">
        <v>10636</v>
      </c>
      <c r="D61" s="4714">
        <v>1</v>
      </c>
      <c r="E61" s="4714">
        <v>2</v>
      </c>
      <c r="F61" s="4922">
        <v>386.8</v>
      </c>
    </row>
    <row r="62" spans="1:6" ht="28.7">
      <c r="A62" s="8914" t="s">
        <v>10637</v>
      </c>
      <c r="B62" s="8915"/>
      <c r="C62" s="4710" t="s">
        <v>76</v>
      </c>
      <c r="D62" s="4710" t="s">
        <v>10616</v>
      </c>
      <c r="E62" s="4710" t="s">
        <v>10638</v>
      </c>
      <c r="F62" s="4711" t="s">
        <v>10618</v>
      </c>
    </row>
    <row r="63" spans="1:6">
      <c r="A63" s="4712" t="s">
        <v>10639</v>
      </c>
      <c r="B63" s="4712" t="s">
        <v>10640</v>
      </c>
      <c r="C63" s="4713" t="s">
        <v>10641</v>
      </c>
      <c r="D63" s="4714">
        <v>1</v>
      </c>
      <c r="E63" s="4714">
        <v>62</v>
      </c>
      <c r="F63" s="4922">
        <v>405.6</v>
      </c>
    </row>
    <row r="64" spans="1:6">
      <c r="A64" s="4712" t="s">
        <v>10642</v>
      </c>
      <c r="B64" s="4712" t="s">
        <v>10643</v>
      </c>
      <c r="C64" s="4713" t="s">
        <v>10644</v>
      </c>
      <c r="D64" s="4714">
        <v>1</v>
      </c>
      <c r="E64" s="4714">
        <v>26</v>
      </c>
      <c r="F64" s="4922">
        <v>391.1</v>
      </c>
    </row>
    <row r="65" spans="1:6">
      <c r="A65" s="4712" t="s">
        <v>10645</v>
      </c>
      <c r="B65" s="4712" t="s">
        <v>10646</v>
      </c>
      <c r="C65" s="4713" t="s">
        <v>10647</v>
      </c>
      <c r="D65" s="4714">
        <v>1</v>
      </c>
      <c r="E65" s="4714">
        <v>14</v>
      </c>
      <c r="F65" s="4922">
        <v>445.3</v>
      </c>
    </row>
    <row r="66" spans="1:6">
      <c r="A66" s="4712" t="s">
        <v>10648</v>
      </c>
      <c r="B66" s="4712" t="s">
        <v>10649</v>
      </c>
      <c r="C66" s="4713" t="s">
        <v>10650</v>
      </c>
      <c r="D66" s="4714">
        <v>1</v>
      </c>
      <c r="E66" s="4714">
        <v>8</v>
      </c>
      <c r="F66" s="4922">
        <v>461.4</v>
      </c>
    </row>
    <row r="67" spans="1:6" ht="28.7">
      <c r="A67" s="8914" t="s">
        <v>10651</v>
      </c>
      <c r="B67" s="8915"/>
      <c r="C67" s="4710" t="s">
        <v>76</v>
      </c>
      <c r="D67" s="4710" t="s">
        <v>10652</v>
      </c>
      <c r="E67" s="4710" t="s">
        <v>10653</v>
      </c>
      <c r="F67" s="4711" t="s">
        <v>10654</v>
      </c>
    </row>
    <row r="68" spans="1:6">
      <c r="A68" s="4712" t="s">
        <v>10655</v>
      </c>
      <c r="B68" s="4712" t="s">
        <v>10656</v>
      </c>
      <c r="C68" s="4713" t="s">
        <v>10657</v>
      </c>
      <c r="D68" s="4714">
        <v>1</v>
      </c>
      <c r="E68" s="4715">
        <v>0.56799999999999995</v>
      </c>
      <c r="F68" s="4922" t="s">
        <v>19047</v>
      </c>
    </row>
    <row r="69" spans="1:6">
      <c r="A69" s="4712" t="s">
        <v>10658</v>
      </c>
      <c r="B69" s="4712" t="s">
        <v>10659</v>
      </c>
      <c r="C69" s="4713" t="s">
        <v>10660</v>
      </c>
      <c r="D69" s="4714">
        <v>1</v>
      </c>
      <c r="E69" s="4714">
        <v>1.06</v>
      </c>
      <c r="F69" s="4922" t="s">
        <v>19048</v>
      </c>
    </row>
    <row r="70" spans="1:6">
      <c r="A70" s="4712" t="s">
        <v>10661</v>
      </c>
      <c r="B70" s="4712" t="s">
        <v>10662</v>
      </c>
      <c r="C70" s="4713" t="s">
        <v>10663</v>
      </c>
      <c r="D70" s="4714">
        <v>1</v>
      </c>
      <c r="E70" s="4714">
        <v>1.75</v>
      </c>
      <c r="F70" s="4922" t="s">
        <v>19049</v>
      </c>
    </row>
    <row r="71" spans="1:6">
      <c r="A71" s="4712" t="s">
        <v>10664</v>
      </c>
      <c r="B71" s="4712" t="s">
        <v>10665</v>
      </c>
      <c r="C71" s="4713" t="s">
        <v>10666</v>
      </c>
      <c r="D71" s="4714">
        <v>1</v>
      </c>
      <c r="E71" s="4714">
        <v>2.58</v>
      </c>
      <c r="F71" s="4922" t="s">
        <v>19050</v>
      </c>
    </row>
    <row r="73" spans="1:6" ht="15.7">
      <c r="A73" s="4716" t="s">
        <v>13528</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dimension ref="A1:L224"/>
  <sheetViews>
    <sheetView topLeftCell="A138" workbookViewId="0">
      <selection activeCell="E148" sqref="E148"/>
    </sheetView>
  </sheetViews>
  <sheetFormatPr defaultColWidth="8.1171875" defaultRowHeight="11.7" customHeight="1"/>
  <cols>
    <col min="1" max="1" width="26.41015625" style="2234" customWidth="1"/>
    <col min="2" max="2" width="12.29296875" style="2235" customWidth="1"/>
    <col min="3" max="3" width="48.5859375" style="2236" customWidth="1"/>
    <col min="4" max="4" width="10.41015625" style="2236" customWidth="1"/>
    <col min="5" max="5" width="13.87890625" style="473" customWidth="1"/>
    <col min="6" max="6" width="10.41015625" style="473" customWidth="1"/>
    <col min="7" max="7" width="10.29296875" style="473" customWidth="1"/>
    <col min="8" max="8" width="10.1171875" style="473" customWidth="1"/>
    <col min="9" max="10" width="8.1171875" style="1279"/>
    <col min="11" max="16384" width="8.1171875" style="2218"/>
  </cols>
  <sheetData>
    <row r="1" spans="1:10" ht="14.35">
      <c r="A1" s="7269"/>
      <c r="B1" s="7269"/>
      <c r="C1" s="7269"/>
      <c r="D1" s="7269"/>
      <c r="E1" s="7269"/>
      <c r="F1" s="7269"/>
    </row>
    <row r="2" spans="1:10" ht="22.5" customHeight="1">
      <c r="A2" s="2218"/>
      <c r="B2" s="2218"/>
      <c r="C2" s="2218"/>
      <c r="D2" s="2218"/>
      <c r="E2" s="309"/>
    </row>
    <row r="3" spans="1:10" ht="14.35">
      <c r="A3" s="1486" t="s">
        <v>48</v>
      </c>
      <c r="B3" s="19">
        <v>0</v>
      </c>
      <c r="C3" s="2218"/>
      <c r="D3" s="2218"/>
      <c r="E3" s="309"/>
    </row>
    <row r="6" spans="1:10" ht="57.6" customHeight="1">
      <c r="A6" s="2221"/>
      <c r="B6" s="8921" t="s">
        <v>12868</v>
      </c>
      <c r="C6" s="8921"/>
      <c r="D6" s="8921"/>
      <c r="E6" s="8922"/>
    </row>
    <row r="8" spans="1:10" s="2224" customFormat="1" ht="63.35">
      <c r="A8" s="2222" t="s">
        <v>70</v>
      </c>
      <c r="B8" s="2223" t="s">
        <v>75</v>
      </c>
      <c r="C8" s="2222" t="s">
        <v>42</v>
      </c>
      <c r="D8" s="2222" t="s">
        <v>12869</v>
      </c>
      <c r="E8" s="4070" t="s">
        <v>12870</v>
      </c>
      <c r="F8" s="2240" t="s">
        <v>3234</v>
      </c>
      <c r="G8" s="2240" t="s">
        <v>58</v>
      </c>
      <c r="H8" s="2240" t="s">
        <v>59</v>
      </c>
      <c r="I8" s="2627"/>
      <c r="J8" s="2627"/>
    </row>
    <row r="9" spans="1:10" s="2229" customFormat="1" ht="13.2" customHeight="1">
      <c r="A9" s="8918"/>
      <c r="B9" s="2225">
        <v>3373018</v>
      </c>
      <c r="C9" s="2226" t="s">
        <v>12871</v>
      </c>
      <c r="D9" s="2227" t="s">
        <v>6800</v>
      </c>
      <c r="E9" s="5059">
        <v>2.25</v>
      </c>
      <c r="F9" s="2228">
        <f>E9-E9*$B$3/100</f>
        <v>2.25</v>
      </c>
      <c r="G9" s="2228">
        <f>E9*Оглавление!$B$14</f>
        <v>213.75</v>
      </c>
      <c r="H9" s="2228">
        <f>G9-G9*$B$3/100</f>
        <v>213.75</v>
      </c>
      <c r="I9" s="2628"/>
      <c r="J9" s="2628"/>
    </row>
    <row r="10" spans="1:10" s="2229" customFormat="1" ht="13.2" customHeight="1">
      <c r="A10" s="8919"/>
      <c r="B10" s="2225">
        <v>3373023</v>
      </c>
      <c r="C10" s="2226" t="s">
        <v>12872</v>
      </c>
      <c r="D10" s="2227" t="s">
        <v>6800</v>
      </c>
      <c r="E10" s="5059">
        <v>2.31</v>
      </c>
      <c r="F10" s="2228">
        <f t="shared" ref="F10:F73" si="0">E10-E10*$B$3/100</f>
        <v>2.31</v>
      </c>
      <c r="G10" s="2228">
        <f>E10*Оглавление!$B$14</f>
        <v>219.45000000000002</v>
      </c>
      <c r="H10" s="2228">
        <f t="shared" ref="H10:H73" si="1">G10-G10*$B$3/100</f>
        <v>219.45000000000002</v>
      </c>
      <c r="I10" s="2628"/>
      <c r="J10" s="2628"/>
    </row>
    <row r="11" spans="1:10" s="2229" customFormat="1" ht="13.2" customHeight="1">
      <c r="A11" s="8919"/>
      <c r="B11" s="2225">
        <v>3373028</v>
      </c>
      <c r="C11" s="2226" t="s">
        <v>12873</v>
      </c>
      <c r="D11" s="2227" t="s">
        <v>6800</v>
      </c>
      <c r="E11" s="5059">
        <v>2.44</v>
      </c>
      <c r="F11" s="2228">
        <f t="shared" si="0"/>
        <v>2.44</v>
      </c>
      <c r="G11" s="2228">
        <f>E11*Оглавление!$B$14</f>
        <v>231.79999999999998</v>
      </c>
      <c r="H11" s="2228">
        <f t="shared" si="1"/>
        <v>231.79999999999998</v>
      </c>
      <c r="I11" s="2628"/>
      <c r="J11" s="2628"/>
    </row>
    <row r="12" spans="1:10" s="2229" customFormat="1" ht="13.2" customHeight="1">
      <c r="A12" s="8919"/>
      <c r="B12" s="2225">
        <v>3373035</v>
      </c>
      <c r="C12" s="2226" t="s">
        <v>12874</v>
      </c>
      <c r="D12" s="2227" t="s">
        <v>6800</v>
      </c>
      <c r="E12" s="5059">
        <v>2.65</v>
      </c>
      <c r="F12" s="2228">
        <f t="shared" si="0"/>
        <v>2.65</v>
      </c>
      <c r="G12" s="2228">
        <f>E12*Оглавление!$B$14</f>
        <v>251.75</v>
      </c>
      <c r="H12" s="2228">
        <f t="shared" si="1"/>
        <v>251.75</v>
      </c>
      <c r="I12" s="2628"/>
      <c r="J12" s="2628"/>
    </row>
    <row r="13" spans="1:10" s="2229" customFormat="1" ht="13.2" customHeight="1">
      <c r="A13" s="8919"/>
      <c r="B13" s="2225">
        <v>3373043</v>
      </c>
      <c r="C13" s="2226" t="s">
        <v>12875</v>
      </c>
      <c r="D13" s="2227" t="s">
        <v>6800</v>
      </c>
      <c r="E13" s="5059">
        <v>3.2600000000000002</v>
      </c>
      <c r="F13" s="2228">
        <f t="shared" si="0"/>
        <v>3.2600000000000002</v>
      </c>
      <c r="G13" s="2228">
        <f>E13*Оглавление!$B$14</f>
        <v>309.70000000000005</v>
      </c>
      <c r="H13" s="2228">
        <f t="shared" si="1"/>
        <v>309.70000000000005</v>
      </c>
      <c r="I13" s="2628"/>
      <c r="J13" s="2628"/>
    </row>
    <row r="14" spans="1:10" s="2229" customFormat="1" ht="13.2" customHeight="1">
      <c r="A14" s="8920"/>
      <c r="B14" s="2225">
        <v>3373051</v>
      </c>
      <c r="C14" s="2226" t="s">
        <v>12876</v>
      </c>
      <c r="D14" s="2227" t="s">
        <v>6800</v>
      </c>
      <c r="E14" s="5059">
        <v>3.56</v>
      </c>
      <c r="F14" s="2228">
        <f t="shared" si="0"/>
        <v>3.56</v>
      </c>
      <c r="G14" s="2228">
        <f>E14*Оглавление!$B$14</f>
        <v>338.2</v>
      </c>
      <c r="H14" s="2228">
        <f t="shared" si="1"/>
        <v>338.2</v>
      </c>
      <c r="I14" s="2628"/>
      <c r="J14" s="2628"/>
    </row>
    <row r="15" spans="1:10" s="2229" customFormat="1" ht="13.2" customHeight="1">
      <c r="A15" s="8923"/>
      <c r="B15" s="2230">
        <v>31085019</v>
      </c>
      <c r="C15" s="2231" t="s">
        <v>12877</v>
      </c>
      <c r="D15" s="2232" t="s">
        <v>6800</v>
      </c>
      <c r="E15" s="5059">
        <v>3.13</v>
      </c>
      <c r="F15" s="2228">
        <f t="shared" si="0"/>
        <v>3.13</v>
      </c>
      <c r="G15" s="2228">
        <f>E15*Оглавление!$B$14</f>
        <v>297.34999999999997</v>
      </c>
      <c r="H15" s="2228">
        <f t="shared" si="1"/>
        <v>297.34999999999997</v>
      </c>
      <c r="I15" s="2628"/>
      <c r="J15" s="2628"/>
    </row>
    <row r="16" spans="1:10" s="2229" customFormat="1" ht="13.2" customHeight="1">
      <c r="A16" s="8924"/>
      <c r="B16" s="2230">
        <v>31085023</v>
      </c>
      <c r="C16" s="2231" t="s">
        <v>12878</v>
      </c>
      <c r="D16" s="2232" t="s">
        <v>6800</v>
      </c>
      <c r="E16" s="5059">
        <v>3.13</v>
      </c>
      <c r="F16" s="2228">
        <f t="shared" si="0"/>
        <v>3.13</v>
      </c>
      <c r="G16" s="2228">
        <f>E16*Оглавление!$B$14</f>
        <v>297.34999999999997</v>
      </c>
      <c r="H16" s="2228">
        <f t="shared" si="1"/>
        <v>297.34999999999997</v>
      </c>
      <c r="I16" s="2628"/>
      <c r="J16" s="2628"/>
    </row>
    <row r="17" spans="1:10" s="2229" customFormat="1" ht="13.2" customHeight="1">
      <c r="A17" s="8924"/>
      <c r="B17" s="2230">
        <v>31085028</v>
      </c>
      <c r="C17" s="2231" t="s">
        <v>12879</v>
      </c>
      <c r="D17" s="2232" t="s">
        <v>6800</v>
      </c>
      <c r="E17" s="5059">
        <v>3.19</v>
      </c>
      <c r="F17" s="2228">
        <f t="shared" si="0"/>
        <v>3.19</v>
      </c>
      <c r="G17" s="2228">
        <f>E17*Оглавление!$B$14</f>
        <v>303.05</v>
      </c>
      <c r="H17" s="2228">
        <f t="shared" si="1"/>
        <v>303.05</v>
      </c>
      <c r="I17" s="2628"/>
      <c r="J17" s="2628"/>
    </row>
    <row r="18" spans="1:10" s="2229" customFormat="1" ht="13.2" customHeight="1">
      <c r="A18" s="8924"/>
      <c r="B18" s="2230">
        <v>31085035</v>
      </c>
      <c r="C18" s="2231" t="s">
        <v>12880</v>
      </c>
      <c r="D18" s="2232" t="s">
        <v>6800</v>
      </c>
      <c r="E18" s="5059">
        <v>3.3200000000000003</v>
      </c>
      <c r="F18" s="2228">
        <f t="shared" si="0"/>
        <v>3.3200000000000003</v>
      </c>
      <c r="G18" s="2228">
        <f>E18*Оглавление!$B$14</f>
        <v>315.40000000000003</v>
      </c>
      <c r="H18" s="2228">
        <f t="shared" si="1"/>
        <v>315.40000000000003</v>
      </c>
      <c r="I18" s="2628"/>
      <c r="J18" s="2628"/>
    </row>
    <row r="19" spans="1:10" s="2229" customFormat="1" ht="13.2" customHeight="1">
      <c r="A19" s="8924"/>
      <c r="B19" s="2230">
        <v>31085045</v>
      </c>
      <c r="C19" s="2231" t="s">
        <v>12881</v>
      </c>
      <c r="D19" s="2232" t="s">
        <v>6800</v>
      </c>
      <c r="E19" s="5059">
        <v>4</v>
      </c>
      <c r="F19" s="2228">
        <f t="shared" si="0"/>
        <v>4</v>
      </c>
      <c r="G19" s="2228">
        <f>E19*Оглавление!$B$14</f>
        <v>380</v>
      </c>
      <c r="H19" s="2228">
        <f t="shared" si="1"/>
        <v>380</v>
      </c>
      <c r="I19" s="2628"/>
      <c r="J19" s="2628"/>
    </row>
    <row r="20" spans="1:10" s="2229" customFormat="1" ht="13.2" customHeight="1">
      <c r="A20" s="8924"/>
      <c r="B20" s="2230">
        <v>31085052</v>
      </c>
      <c r="C20" s="2231" t="s">
        <v>12882</v>
      </c>
      <c r="D20" s="2232" t="s">
        <v>6800</v>
      </c>
      <c r="E20" s="5059">
        <v>4.34</v>
      </c>
      <c r="F20" s="2228">
        <f t="shared" si="0"/>
        <v>4.34</v>
      </c>
      <c r="G20" s="2228">
        <f>E20*Оглавление!$B$14</f>
        <v>412.3</v>
      </c>
      <c r="H20" s="2228">
        <f t="shared" si="1"/>
        <v>412.3</v>
      </c>
      <c r="I20" s="2628"/>
      <c r="J20" s="2628"/>
    </row>
    <row r="21" spans="1:10" s="2229" customFormat="1" ht="13.2" customHeight="1">
      <c r="A21" s="8924"/>
      <c r="B21" s="2230">
        <v>31085058</v>
      </c>
      <c r="C21" s="2231" t="s">
        <v>12883</v>
      </c>
      <c r="D21" s="2232" t="s">
        <v>6800</v>
      </c>
      <c r="E21" s="5059">
        <v>4.3899999999999997</v>
      </c>
      <c r="F21" s="2228">
        <f t="shared" si="0"/>
        <v>4.3899999999999997</v>
      </c>
      <c r="G21" s="2228">
        <f>E21*Оглавление!$B$14</f>
        <v>417.04999999999995</v>
      </c>
      <c r="H21" s="2228">
        <f t="shared" si="1"/>
        <v>417.04999999999995</v>
      </c>
      <c r="I21" s="2628"/>
      <c r="J21" s="2628"/>
    </row>
    <row r="22" spans="1:10" s="2229" customFormat="1" ht="13.2" customHeight="1">
      <c r="A22" s="8924"/>
      <c r="B22" s="2230">
        <v>31085064</v>
      </c>
      <c r="C22" s="2231" t="s">
        <v>12884</v>
      </c>
      <c r="D22" s="2232" t="s">
        <v>6800</v>
      </c>
      <c r="E22" s="5059">
        <v>6.34</v>
      </c>
      <c r="F22" s="2228">
        <f t="shared" si="0"/>
        <v>6.34</v>
      </c>
      <c r="G22" s="2228">
        <f>E22*Оглавление!$B$14</f>
        <v>602.29999999999995</v>
      </c>
      <c r="H22" s="2228">
        <f t="shared" si="1"/>
        <v>602.29999999999995</v>
      </c>
      <c r="I22" s="2628"/>
      <c r="J22" s="2628"/>
    </row>
    <row r="23" spans="1:10" s="2229" customFormat="1" ht="13.2" customHeight="1">
      <c r="A23" s="8925"/>
      <c r="B23" s="2230">
        <v>31085115</v>
      </c>
      <c r="C23" s="2231" t="s">
        <v>12885</v>
      </c>
      <c r="D23" s="2232" t="s">
        <v>6800</v>
      </c>
      <c r="E23" s="5059">
        <v>9.57</v>
      </c>
      <c r="F23" s="2228">
        <f t="shared" si="0"/>
        <v>9.57</v>
      </c>
      <c r="G23" s="2228">
        <f>E23*Оглавление!$B$14</f>
        <v>909.15</v>
      </c>
      <c r="H23" s="2228">
        <f t="shared" si="1"/>
        <v>909.15</v>
      </c>
      <c r="I23" s="2628"/>
      <c r="J23" s="2628"/>
    </row>
    <row r="24" spans="1:10" s="2229" customFormat="1" ht="13.2" customHeight="1">
      <c r="A24" s="8918"/>
      <c r="B24" s="2225">
        <v>3363018</v>
      </c>
      <c r="C24" s="2226" t="s">
        <v>12886</v>
      </c>
      <c r="D24" s="2227" t="s">
        <v>6800</v>
      </c>
      <c r="E24" s="5059">
        <v>1.62</v>
      </c>
      <c r="F24" s="2228">
        <f t="shared" si="0"/>
        <v>1.62</v>
      </c>
      <c r="G24" s="2228">
        <f>E24*Оглавление!$B$14</f>
        <v>153.9</v>
      </c>
      <c r="H24" s="2228">
        <f t="shared" si="1"/>
        <v>153.9</v>
      </c>
      <c r="I24" s="2628"/>
      <c r="J24" s="2628"/>
    </row>
    <row r="25" spans="1:10" s="2229" customFormat="1" ht="13.2" customHeight="1">
      <c r="A25" s="8919"/>
      <c r="B25" s="2225">
        <v>3363023</v>
      </c>
      <c r="C25" s="2226" t="s">
        <v>12887</v>
      </c>
      <c r="D25" s="2227" t="s">
        <v>6800</v>
      </c>
      <c r="E25" s="5059">
        <v>1.62</v>
      </c>
      <c r="F25" s="2228">
        <f t="shared" si="0"/>
        <v>1.62</v>
      </c>
      <c r="G25" s="2228">
        <f>E25*Оглавление!$B$14</f>
        <v>153.9</v>
      </c>
      <c r="H25" s="2228">
        <f t="shared" si="1"/>
        <v>153.9</v>
      </c>
      <c r="I25" s="2628"/>
      <c r="J25" s="2628"/>
    </row>
    <row r="26" spans="1:10" s="2229" customFormat="1" ht="13.2" customHeight="1">
      <c r="A26" s="8919"/>
      <c r="B26" s="2225">
        <v>3363028</v>
      </c>
      <c r="C26" s="2226" t="s">
        <v>12888</v>
      </c>
      <c r="D26" s="2227" t="s">
        <v>6800</v>
      </c>
      <c r="E26" s="5059">
        <v>1.8</v>
      </c>
      <c r="F26" s="2228">
        <f t="shared" si="0"/>
        <v>1.8</v>
      </c>
      <c r="G26" s="2228">
        <f>E26*Оглавление!$B$14</f>
        <v>171</v>
      </c>
      <c r="H26" s="2228">
        <f t="shared" si="1"/>
        <v>171</v>
      </c>
      <c r="I26" s="2628"/>
      <c r="J26" s="2628"/>
    </row>
    <row r="27" spans="1:10" s="2229" customFormat="1" ht="13.2" customHeight="1">
      <c r="A27" s="8919"/>
      <c r="B27" s="2225">
        <v>3363035</v>
      </c>
      <c r="C27" s="2226" t="s">
        <v>12889</v>
      </c>
      <c r="D27" s="2227" t="s">
        <v>6800</v>
      </c>
      <c r="E27" s="5059">
        <v>1.95</v>
      </c>
      <c r="F27" s="2228">
        <f t="shared" si="0"/>
        <v>1.95</v>
      </c>
      <c r="G27" s="2228">
        <f>E27*Оглавление!$B$14</f>
        <v>185.25</v>
      </c>
      <c r="H27" s="2228">
        <f t="shared" si="1"/>
        <v>185.25</v>
      </c>
      <c r="I27" s="2628"/>
      <c r="J27" s="2628"/>
    </row>
    <row r="28" spans="1:10" s="2229" customFormat="1" ht="13.2" customHeight="1">
      <c r="A28" s="8919"/>
      <c r="B28" s="2225">
        <v>3363043</v>
      </c>
      <c r="C28" s="2226" t="s">
        <v>12890</v>
      </c>
      <c r="D28" s="2227" t="s">
        <v>6800</v>
      </c>
      <c r="E28" s="5059">
        <v>2.4900000000000002</v>
      </c>
      <c r="F28" s="2228">
        <f t="shared" si="0"/>
        <v>2.4900000000000002</v>
      </c>
      <c r="G28" s="2228">
        <f>E28*Оглавление!$B$14</f>
        <v>236.55</v>
      </c>
      <c r="H28" s="2228">
        <f t="shared" si="1"/>
        <v>236.55</v>
      </c>
      <c r="I28" s="2628"/>
      <c r="J28" s="2628"/>
    </row>
    <row r="29" spans="1:10" s="2229" customFormat="1" ht="13.2" customHeight="1">
      <c r="A29" s="8919"/>
      <c r="B29" s="2225">
        <v>3363051</v>
      </c>
      <c r="C29" s="2226" t="s">
        <v>12891</v>
      </c>
      <c r="D29" s="2227" t="s">
        <v>6800</v>
      </c>
      <c r="E29" s="5059">
        <v>2.83</v>
      </c>
      <c r="F29" s="2228">
        <f t="shared" si="0"/>
        <v>2.83</v>
      </c>
      <c r="G29" s="2228">
        <f>E29*Оглавление!$B$14</f>
        <v>268.85000000000002</v>
      </c>
      <c r="H29" s="2228">
        <f t="shared" si="1"/>
        <v>268.85000000000002</v>
      </c>
      <c r="I29" s="2628"/>
      <c r="J29" s="2628"/>
    </row>
    <row r="30" spans="1:10" s="2229" customFormat="1" ht="13.2" customHeight="1">
      <c r="A30" s="8919"/>
      <c r="B30" s="2225">
        <v>3363054</v>
      </c>
      <c r="C30" s="2226" t="s">
        <v>12892</v>
      </c>
      <c r="D30" s="2227" t="s">
        <v>6800</v>
      </c>
      <c r="E30" s="5059">
        <v>3.0300000000000002</v>
      </c>
      <c r="F30" s="2228">
        <f t="shared" si="0"/>
        <v>3.0300000000000002</v>
      </c>
      <c r="G30" s="2228">
        <f>E30*Оглавление!$B$14</f>
        <v>287.85000000000002</v>
      </c>
      <c r="H30" s="2228">
        <f t="shared" si="1"/>
        <v>287.85000000000002</v>
      </c>
      <c r="I30" s="2628"/>
      <c r="J30" s="2628"/>
    </row>
    <row r="31" spans="1:10" s="2229" customFormat="1" ht="13.2" customHeight="1">
      <c r="A31" s="8920"/>
      <c r="B31" s="2225">
        <v>3363062</v>
      </c>
      <c r="C31" s="2226" t="s">
        <v>12893</v>
      </c>
      <c r="D31" s="2227" t="s">
        <v>6800</v>
      </c>
      <c r="E31" s="5059">
        <v>3.56</v>
      </c>
      <c r="F31" s="2228">
        <f t="shared" si="0"/>
        <v>3.56</v>
      </c>
      <c r="G31" s="2228">
        <f>E31*Оглавление!$B$14</f>
        <v>338.2</v>
      </c>
      <c r="H31" s="2228">
        <f t="shared" si="1"/>
        <v>338.2</v>
      </c>
      <c r="I31" s="2628"/>
      <c r="J31" s="2628"/>
    </row>
    <row r="32" spans="1:10" s="2229" customFormat="1" ht="11.7" customHeight="1">
      <c r="A32" s="8918"/>
      <c r="B32" s="2225">
        <v>3396019</v>
      </c>
      <c r="C32" s="2226" t="s">
        <v>12894</v>
      </c>
      <c r="D32" s="2227" t="s">
        <v>6800</v>
      </c>
      <c r="E32" s="5059">
        <v>1.42</v>
      </c>
      <c r="F32" s="2228">
        <f t="shared" si="0"/>
        <v>1.42</v>
      </c>
      <c r="G32" s="2228">
        <f>E32*Оглавление!$B$14</f>
        <v>134.9</v>
      </c>
      <c r="H32" s="2228">
        <f t="shared" si="1"/>
        <v>134.9</v>
      </c>
      <c r="I32" s="2628"/>
      <c r="J32" s="2628"/>
    </row>
    <row r="33" spans="1:10" s="2229" customFormat="1" ht="11.7" customHeight="1">
      <c r="A33" s="8919"/>
      <c r="B33" s="2225">
        <v>3396023</v>
      </c>
      <c r="C33" s="2226" t="s">
        <v>12895</v>
      </c>
      <c r="D33" s="2227" t="s">
        <v>6800</v>
      </c>
      <c r="E33" s="5059">
        <v>1.55</v>
      </c>
      <c r="F33" s="2228">
        <f t="shared" si="0"/>
        <v>1.55</v>
      </c>
      <c r="G33" s="2228">
        <f>E33*Оглавление!$B$14</f>
        <v>147.25</v>
      </c>
      <c r="H33" s="2228">
        <f t="shared" si="1"/>
        <v>147.25</v>
      </c>
      <c r="I33" s="2628"/>
      <c r="J33" s="2628"/>
    </row>
    <row r="34" spans="1:10" s="2229" customFormat="1" ht="11.7" customHeight="1">
      <c r="A34" s="8919"/>
      <c r="B34" s="2225">
        <v>3396028</v>
      </c>
      <c r="C34" s="2226" t="s">
        <v>12896</v>
      </c>
      <c r="D34" s="2227" t="s">
        <v>6800</v>
      </c>
      <c r="E34" s="5059">
        <v>1.58</v>
      </c>
      <c r="F34" s="2228">
        <f t="shared" si="0"/>
        <v>1.58</v>
      </c>
      <c r="G34" s="2228">
        <f>E34*Оглавление!$B$14</f>
        <v>150.1</v>
      </c>
      <c r="H34" s="2228">
        <f t="shared" si="1"/>
        <v>150.1</v>
      </c>
      <c r="I34" s="2628"/>
      <c r="J34" s="2628"/>
    </row>
    <row r="35" spans="1:10" s="2229" customFormat="1" ht="11.7" customHeight="1">
      <c r="A35" s="8919"/>
      <c r="B35" s="2225">
        <v>3396035</v>
      </c>
      <c r="C35" s="2226" t="s">
        <v>12897</v>
      </c>
      <c r="D35" s="2227" t="s">
        <v>6800</v>
      </c>
      <c r="E35" s="5059">
        <v>1.72</v>
      </c>
      <c r="F35" s="2228">
        <f t="shared" si="0"/>
        <v>1.72</v>
      </c>
      <c r="G35" s="2228">
        <f>E35*Оглавление!$B$14</f>
        <v>163.4</v>
      </c>
      <c r="H35" s="2228">
        <f t="shared" si="1"/>
        <v>163.4</v>
      </c>
      <c r="I35" s="2628"/>
      <c r="J35" s="2628"/>
    </row>
    <row r="36" spans="1:10" s="2229" customFormat="1" ht="11.7" customHeight="1">
      <c r="A36" s="8919"/>
      <c r="B36" s="2225">
        <v>3396045</v>
      </c>
      <c r="C36" s="2226" t="s">
        <v>12898</v>
      </c>
      <c r="D36" s="2227" t="s">
        <v>6800</v>
      </c>
      <c r="E36" s="5059">
        <v>2.21</v>
      </c>
      <c r="F36" s="2228">
        <f t="shared" si="0"/>
        <v>2.21</v>
      </c>
      <c r="G36" s="2228">
        <f>E36*Оглавление!$B$14</f>
        <v>209.95</v>
      </c>
      <c r="H36" s="2228">
        <f t="shared" si="1"/>
        <v>209.95</v>
      </c>
      <c r="I36" s="2628"/>
      <c r="J36" s="2628"/>
    </row>
    <row r="37" spans="1:10" s="2229" customFormat="1" ht="11.7" customHeight="1">
      <c r="A37" s="8919"/>
      <c r="B37" s="2225">
        <v>3396052</v>
      </c>
      <c r="C37" s="2226" t="s">
        <v>12899</v>
      </c>
      <c r="D37" s="2227" t="s">
        <v>6800</v>
      </c>
      <c r="E37" s="5059">
        <v>2.98</v>
      </c>
      <c r="F37" s="2228">
        <f t="shared" si="0"/>
        <v>2.98</v>
      </c>
      <c r="G37" s="2228">
        <f>E37*Оглавление!$B$14</f>
        <v>283.10000000000002</v>
      </c>
      <c r="H37" s="2228">
        <f t="shared" si="1"/>
        <v>283.10000000000002</v>
      </c>
      <c r="I37" s="2628"/>
      <c r="J37" s="2628"/>
    </row>
    <row r="38" spans="1:10" s="2229" customFormat="1" ht="11.7" customHeight="1">
      <c r="A38" s="8919"/>
      <c r="B38" s="2225">
        <v>3396058</v>
      </c>
      <c r="C38" s="2226" t="s">
        <v>12900</v>
      </c>
      <c r="D38" s="2227" t="s">
        <v>6800</v>
      </c>
      <c r="E38" s="5059">
        <v>2.99</v>
      </c>
      <c r="F38" s="2228">
        <f t="shared" si="0"/>
        <v>2.99</v>
      </c>
      <c r="G38" s="2228">
        <f>E38*Оглавление!$B$14</f>
        <v>284.05</v>
      </c>
      <c r="H38" s="2228">
        <f t="shared" si="1"/>
        <v>284.05</v>
      </c>
      <c r="I38" s="2628"/>
      <c r="J38" s="2628"/>
    </row>
    <row r="39" spans="1:10" s="2229" customFormat="1" ht="11.7" customHeight="1">
      <c r="A39" s="8919"/>
      <c r="B39" s="2225">
        <v>3396064</v>
      </c>
      <c r="C39" s="2226" t="s">
        <v>12901</v>
      </c>
      <c r="D39" s="2227" t="s">
        <v>6800</v>
      </c>
      <c r="E39" s="5059">
        <v>3.21</v>
      </c>
      <c r="F39" s="2228">
        <f t="shared" si="0"/>
        <v>3.21</v>
      </c>
      <c r="G39" s="2228">
        <f>E39*Оглавление!$B$14</f>
        <v>304.95</v>
      </c>
      <c r="H39" s="2228">
        <f t="shared" si="1"/>
        <v>304.95</v>
      </c>
      <c r="I39" s="2628"/>
      <c r="J39" s="2628"/>
    </row>
    <row r="40" spans="1:10" s="2229" customFormat="1" ht="11.7" customHeight="1">
      <c r="A40" s="8919"/>
      <c r="B40" s="2225">
        <v>3396079</v>
      </c>
      <c r="C40" s="2226" t="s">
        <v>12902</v>
      </c>
      <c r="D40" s="2227" t="s">
        <v>6800</v>
      </c>
      <c r="E40" s="5059">
        <v>5.36</v>
      </c>
      <c r="F40" s="2228">
        <f t="shared" si="0"/>
        <v>5.36</v>
      </c>
      <c r="G40" s="2228">
        <f>E40*Оглавление!$B$14</f>
        <v>509.20000000000005</v>
      </c>
      <c r="H40" s="2228">
        <f t="shared" si="1"/>
        <v>509.20000000000005</v>
      </c>
      <c r="I40" s="2628"/>
      <c r="J40" s="2628"/>
    </row>
    <row r="41" spans="1:10" s="2229" customFormat="1" ht="11.7" customHeight="1">
      <c r="A41" s="8919"/>
      <c r="B41" s="2225">
        <v>3396091</v>
      </c>
      <c r="C41" s="2226" t="s">
        <v>12903</v>
      </c>
      <c r="D41" s="2227" t="s">
        <v>6800</v>
      </c>
      <c r="E41" s="5059">
        <v>6.37</v>
      </c>
      <c r="F41" s="2228">
        <f t="shared" si="0"/>
        <v>6.37</v>
      </c>
      <c r="G41" s="2228">
        <f>E41*Оглавление!$B$14</f>
        <v>605.15</v>
      </c>
      <c r="H41" s="2228">
        <f t="shared" si="1"/>
        <v>605.15</v>
      </c>
      <c r="I41" s="2628"/>
      <c r="J41" s="2628"/>
    </row>
    <row r="42" spans="1:10" s="2229" customFormat="1" ht="11.7" customHeight="1">
      <c r="A42" s="8920"/>
      <c r="B42" s="2225">
        <v>3396115</v>
      </c>
      <c r="C42" s="2226" t="s">
        <v>12904</v>
      </c>
      <c r="D42" s="2227" t="s">
        <v>6800</v>
      </c>
      <c r="E42" s="5059">
        <v>6.44</v>
      </c>
      <c r="F42" s="2228">
        <f t="shared" si="0"/>
        <v>6.44</v>
      </c>
      <c r="G42" s="2228">
        <f>E42*Оглавление!$B$14</f>
        <v>611.80000000000007</v>
      </c>
      <c r="H42" s="2228">
        <f t="shared" si="1"/>
        <v>611.80000000000007</v>
      </c>
      <c r="I42" s="2628"/>
      <c r="J42" s="2628"/>
    </row>
    <row r="43" spans="1:10" s="2229" customFormat="1" ht="13.2" customHeight="1">
      <c r="A43" s="8918"/>
      <c r="B43" s="2225">
        <v>33335019</v>
      </c>
      <c r="C43" s="2226" t="s">
        <v>12905</v>
      </c>
      <c r="D43" s="2227" t="s">
        <v>6800</v>
      </c>
      <c r="E43" s="5059">
        <v>0.93</v>
      </c>
      <c r="F43" s="2228">
        <f t="shared" si="0"/>
        <v>0.93</v>
      </c>
      <c r="G43" s="2228">
        <f>E43*Оглавление!$B$14</f>
        <v>88.350000000000009</v>
      </c>
      <c r="H43" s="2228">
        <f t="shared" si="1"/>
        <v>88.350000000000009</v>
      </c>
      <c r="I43" s="2628"/>
      <c r="J43" s="2628"/>
    </row>
    <row r="44" spans="1:10" s="2229" customFormat="1" ht="13.2" customHeight="1">
      <c r="A44" s="8919"/>
      <c r="B44" s="2225">
        <v>33335024</v>
      </c>
      <c r="C44" s="2226" t="s">
        <v>12906</v>
      </c>
      <c r="D44" s="2227" t="s">
        <v>6800</v>
      </c>
      <c r="E44" s="5059">
        <v>1.07</v>
      </c>
      <c r="F44" s="2228">
        <f t="shared" si="0"/>
        <v>1.07</v>
      </c>
      <c r="G44" s="2228">
        <f>E44*Оглавление!$B$14</f>
        <v>101.65</v>
      </c>
      <c r="H44" s="2228">
        <f t="shared" si="1"/>
        <v>101.65</v>
      </c>
      <c r="I44" s="2628"/>
      <c r="J44" s="2628"/>
    </row>
    <row r="45" spans="1:10" s="2229" customFormat="1" ht="13.2" customHeight="1">
      <c r="A45" s="8919"/>
      <c r="B45" s="2225">
        <v>33335030</v>
      </c>
      <c r="C45" s="2226" t="s">
        <v>12907</v>
      </c>
      <c r="D45" s="2227" t="s">
        <v>6800</v>
      </c>
      <c r="E45" s="5059">
        <v>1.1400000000000001</v>
      </c>
      <c r="F45" s="2228">
        <f t="shared" si="0"/>
        <v>1.1400000000000001</v>
      </c>
      <c r="G45" s="2228">
        <f>E45*Оглавление!$B$14</f>
        <v>108.30000000000001</v>
      </c>
      <c r="H45" s="2228">
        <f t="shared" si="1"/>
        <v>108.30000000000001</v>
      </c>
      <c r="I45" s="2628"/>
      <c r="J45" s="2628"/>
    </row>
    <row r="46" spans="1:10" s="2229" customFormat="1" ht="13.2" customHeight="1">
      <c r="A46" s="8919"/>
      <c r="B46" s="2225">
        <v>33335037</v>
      </c>
      <c r="C46" s="2226" t="s">
        <v>12908</v>
      </c>
      <c r="D46" s="2227" t="s">
        <v>6800</v>
      </c>
      <c r="E46" s="5059">
        <v>1.3800000000000001</v>
      </c>
      <c r="F46" s="2228">
        <f t="shared" si="0"/>
        <v>1.3800000000000001</v>
      </c>
      <c r="G46" s="2228">
        <f>E46*Оглавление!$B$14</f>
        <v>131.10000000000002</v>
      </c>
      <c r="H46" s="2228">
        <f t="shared" si="1"/>
        <v>131.10000000000002</v>
      </c>
      <c r="I46" s="2628"/>
      <c r="J46" s="2628"/>
    </row>
    <row r="47" spans="1:10" s="2229" customFormat="1" ht="13.2" customHeight="1">
      <c r="A47" s="8919"/>
      <c r="B47" s="2225">
        <v>33335046</v>
      </c>
      <c r="C47" s="2226" t="s">
        <v>12909</v>
      </c>
      <c r="D47" s="2227" t="s">
        <v>6800</v>
      </c>
      <c r="E47" s="5059">
        <v>1.57</v>
      </c>
      <c r="F47" s="2228">
        <f t="shared" si="0"/>
        <v>1.57</v>
      </c>
      <c r="G47" s="2228">
        <f>E47*Оглавление!$B$14</f>
        <v>149.15</v>
      </c>
      <c r="H47" s="2228">
        <f t="shared" si="1"/>
        <v>149.15</v>
      </c>
      <c r="I47" s="2628"/>
      <c r="J47" s="2628"/>
    </row>
    <row r="48" spans="1:10" s="2229" customFormat="1" ht="13.2" customHeight="1">
      <c r="A48" s="8919"/>
      <c r="B48" s="2225">
        <v>33335052</v>
      </c>
      <c r="C48" s="2226" t="s">
        <v>12910</v>
      </c>
      <c r="D48" s="2227" t="s">
        <v>6800</v>
      </c>
      <c r="E48" s="5059">
        <v>1.69</v>
      </c>
      <c r="F48" s="2228">
        <f t="shared" si="0"/>
        <v>1.69</v>
      </c>
      <c r="G48" s="2228">
        <f>E48*Оглавление!$B$14</f>
        <v>160.54999999999998</v>
      </c>
      <c r="H48" s="2228">
        <f t="shared" si="1"/>
        <v>160.54999999999998</v>
      </c>
      <c r="I48" s="2628"/>
      <c r="J48" s="2628"/>
    </row>
    <row r="49" spans="1:10" s="2229" customFormat="1" ht="13.2" customHeight="1">
      <c r="A49" s="8919"/>
      <c r="B49" s="2225">
        <v>33335061</v>
      </c>
      <c r="C49" s="2226" t="s">
        <v>12911</v>
      </c>
      <c r="D49" s="2227" t="s">
        <v>6800</v>
      </c>
      <c r="E49" s="5059">
        <v>1.9100000000000001</v>
      </c>
      <c r="F49" s="2228">
        <f t="shared" si="0"/>
        <v>1.9100000000000001</v>
      </c>
      <c r="G49" s="2228">
        <f>E49*Оглавление!$B$14</f>
        <v>181.45000000000002</v>
      </c>
      <c r="H49" s="2228">
        <f t="shared" si="1"/>
        <v>181.45000000000002</v>
      </c>
      <c r="I49" s="2628"/>
      <c r="J49" s="2628"/>
    </row>
    <row r="50" spans="1:10" s="2229" customFormat="1" ht="13.2" customHeight="1">
      <c r="A50" s="8920"/>
      <c r="B50" s="2225">
        <v>33335067</v>
      </c>
      <c r="C50" s="2226" t="s">
        <v>12912</v>
      </c>
      <c r="D50" s="2227" t="s">
        <v>6800</v>
      </c>
      <c r="E50" s="5059">
        <v>2.11</v>
      </c>
      <c r="F50" s="2228">
        <f t="shared" si="0"/>
        <v>2.11</v>
      </c>
      <c r="G50" s="2228">
        <f>E50*Оглавление!$B$14</f>
        <v>200.45</v>
      </c>
      <c r="H50" s="2228">
        <f t="shared" si="1"/>
        <v>200.45</v>
      </c>
      <c r="I50" s="2628"/>
      <c r="J50" s="2628"/>
    </row>
    <row r="51" spans="1:10" s="2229" customFormat="1" ht="12" customHeight="1">
      <c r="A51" s="8918"/>
      <c r="B51" s="2225">
        <v>33435019</v>
      </c>
      <c r="C51" s="2226" t="s">
        <v>12913</v>
      </c>
      <c r="D51" s="2227" t="s">
        <v>6800</v>
      </c>
      <c r="E51" s="5059">
        <v>1.1299999999999999</v>
      </c>
      <c r="F51" s="2228">
        <f t="shared" si="0"/>
        <v>1.1299999999999999</v>
      </c>
      <c r="G51" s="2228">
        <f>E51*Оглавление!$B$14</f>
        <v>107.35</v>
      </c>
      <c r="H51" s="2228">
        <f t="shared" si="1"/>
        <v>107.35</v>
      </c>
      <c r="I51" s="2628"/>
      <c r="J51" s="2628"/>
    </row>
    <row r="52" spans="1:10" s="2229" customFormat="1" ht="12" customHeight="1">
      <c r="A52" s="8919"/>
      <c r="B52" s="2225">
        <v>33435024</v>
      </c>
      <c r="C52" s="2226" t="s">
        <v>12914</v>
      </c>
      <c r="D52" s="2227" t="s">
        <v>6800</v>
      </c>
      <c r="E52" s="5059">
        <v>1.26</v>
      </c>
      <c r="F52" s="2228">
        <f t="shared" si="0"/>
        <v>1.26</v>
      </c>
      <c r="G52" s="2228">
        <f>E52*Оглавление!$B$14</f>
        <v>119.7</v>
      </c>
      <c r="H52" s="2228">
        <f t="shared" si="1"/>
        <v>119.7</v>
      </c>
      <c r="I52" s="2628"/>
      <c r="J52" s="2628"/>
    </row>
    <row r="53" spans="1:10" s="2229" customFormat="1" ht="12" customHeight="1">
      <c r="A53" s="8919"/>
      <c r="B53" s="2225">
        <v>33435030</v>
      </c>
      <c r="C53" s="2226" t="s">
        <v>12915</v>
      </c>
      <c r="D53" s="2227" t="s">
        <v>6800</v>
      </c>
      <c r="E53" s="5059">
        <v>1.29</v>
      </c>
      <c r="F53" s="2228">
        <f t="shared" si="0"/>
        <v>1.29</v>
      </c>
      <c r="G53" s="2228">
        <f>E53*Оглавление!$B$14</f>
        <v>122.55</v>
      </c>
      <c r="H53" s="2228">
        <f t="shared" si="1"/>
        <v>122.55</v>
      </c>
      <c r="I53" s="2628"/>
      <c r="J53" s="2628"/>
    </row>
    <row r="54" spans="1:10" s="2229" customFormat="1" ht="12" customHeight="1">
      <c r="A54" s="8919"/>
      <c r="B54" s="2225">
        <v>33435037</v>
      </c>
      <c r="C54" s="2226" t="s">
        <v>12916</v>
      </c>
      <c r="D54" s="2227" t="s">
        <v>6800</v>
      </c>
      <c r="E54" s="5059">
        <v>1.52</v>
      </c>
      <c r="F54" s="2228">
        <f t="shared" si="0"/>
        <v>1.52</v>
      </c>
      <c r="G54" s="2228">
        <f>E54*Оглавление!$B$14</f>
        <v>144.4</v>
      </c>
      <c r="H54" s="2228">
        <f t="shared" si="1"/>
        <v>144.4</v>
      </c>
      <c r="I54" s="2628"/>
      <c r="J54" s="2628"/>
    </row>
    <row r="55" spans="1:10" s="2229" customFormat="1" ht="12" customHeight="1">
      <c r="A55" s="8919"/>
      <c r="B55" s="2225">
        <v>33435046</v>
      </c>
      <c r="C55" s="2226" t="s">
        <v>12917</v>
      </c>
      <c r="D55" s="2227" t="s">
        <v>6800</v>
      </c>
      <c r="E55" s="5059">
        <v>1.7</v>
      </c>
      <c r="F55" s="2228">
        <f t="shared" si="0"/>
        <v>1.7</v>
      </c>
      <c r="G55" s="2228">
        <f>E55*Оглавление!$B$14</f>
        <v>161.5</v>
      </c>
      <c r="H55" s="2228">
        <f t="shared" si="1"/>
        <v>161.5</v>
      </c>
      <c r="I55" s="2628"/>
      <c r="J55" s="2628"/>
    </row>
    <row r="56" spans="1:10" s="2229" customFormat="1" ht="12" customHeight="1">
      <c r="A56" s="8919"/>
      <c r="B56" s="2225">
        <v>33435052</v>
      </c>
      <c r="C56" s="2226" t="s">
        <v>12918</v>
      </c>
      <c r="D56" s="2227" t="s">
        <v>6800</v>
      </c>
      <c r="E56" s="5059">
        <v>1.97</v>
      </c>
      <c r="F56" s="2228">
        <f t="shared" si="0"/>
        <v>1.97</v>
      </c>
      <c r="G56" s="2228">
        <f>E56*Оглавление!$B$14</f>
        <v>187.15</v>
      </c>
      <c r="H56" s="2228">
        <f t="shared" si="1"/>
        <v>187.15</v>
      </c>
      <c r="I56" s="2628"/>
      <c r="J56" s="2628"/>
    </row>
    <row r="57" spans="1:10" s="2229" customFormat="1" ht="12" customHeight="1">
      <c r="A57" s="8919"/>
      <c r="B57" s="2225">
        <v>33435061</v>
      </c>
      <c r="C57" s="2226" t="s">
        <v>12919</v>
      </c>
      <c r="D57" s="2227" t="s">
        <v>6800</v>
      </c>
      <c r="E57" s="5059">
        <v>2.21</v>
      </c>
      <c r="F57" s="2228">
        <f t="shared" si="0"/>
        <v>2.21</v>
      </c>
      <c r="G57" s="2228">
        <f>E57*Оглавление!$B$14</f>
        <v>209.95</v>
      </c>
      <c r="H57" s="2228">
        <f t="shared" si="1"/>
        <v>209.95</v>
      </c>
      <c r="I57" s="2628"/>
      <c r="J57" s="2628"/>
    </row>
    <row r="58" spans="1:10" s="2229" customFormat="1" ht="12" customHeight="1">
      <c r="A58" s="8919"/>
      <c r="B58" s="2225">
        <v>33435081</v>
      </c>
      <c r="C58" s="2226" t="s">
        <v>12920</v>
      </c>
      <c r="D58" s="2227" t="s">
        <v>6800</v>
      </c>
      <c r="E58" s="5059">
        <v>3.3200000000000003</v>
      </c>
      <c r="F58" s="2228">
        <f t="shared" si="0"/>
        <v>3.3200000000000003</v>
      </c>
      <c r="G58" s="2228">
        <f>E58*Оглавление!$B$14</f>
        <v>315.40000000000003</v>
      </c>
      <c r="H58" s="2228">
        <f t="shared" si="1"/>
        <v>315.40000000000003</v>
      </c>
      <c r="I58" s="2628"/>
      <c r="J58" s="2628"/>
    </row>
    <row r="59" spans="1:10" s="2229" customFormat="1" ht="12" customHeight="1">
      <c r="A59" s="8919"/>
      <c r="B59" s="2225">
        <v>33435095</v>
      </c>
      <c r="C59" s="2226" t="s">
        <v>12921</v>
      </c>
      <c r="D59" s="2227" t="s">
        <v>6800</v>
      </c>
      <c r="E59" s="5059">
        <v>3.7600000000000002</v>
      </c>
      <c r="F59" s="2228">
        <f t="shared" si="0"/>
        <v>3.7600000000000002</v>
      </c>
      <c r="G59" s="2228">
        <f>E59*Оглавление!$B$14</f>
        <v>357.20000000000005</v>
      </c>
      <c r="H59" s="2228">
        <f t="shared" si="1"/>
        <v>357.20000000000005</v>
      </c>
      <c r="I59" s="2628"/>
      <c r="J59" s="2628"/>
    </row>
    <row r="60" spans="1:10" s="2229" customFormat="1" ht="12" customHeight="1">
      <c r="A60" s="8920"/>
      <c r="B60" s="2225">
        <v>33435112</v>
      </c>
      <c r="C60" s="2226" t="s">
        <v>12922</v>
      </c>
      <c r="D60" s="2227" t="s">
        <v>6800</v>
      </c>
      <c r="E60" s="5059">
        <v>4.55</v>
      </c>
      <c r="F60" s="2228">
        <f t="shared" si="0"/>
        <v>4.55</v>
      </c>
      <c r="G60" s="2228">
        <f>E60*Оглавление!$B$14</f>
        <v>432.25</v>
      </c>
      <c r="H60" s="2228">
        <f t="shared" si="1"/>
        <v>432.25</v>
      </c>
      <c r="I60" s="2628"/>
      <c r="J60" s="2628"/>
    </row>
    <row r="61" spans="1:10" s="2229" customFormat="1" ht="22.2" customHeight="1">
      <c r="A61" s="8918"/>
      <c r="B61" s="2225">
        <v>802118</v>
      </c>
      <c r="C61" s="2226" t="s">
        <v>12923</v>
      </c>
      <c r="D61" s="2227" t="s">
        <v>6800</v>
      </c>
      <c r="E61" s="5059">
        <v>2.86</v>
      </c>
      <c r="F61" s="2228">
        <f t="shared" si="0"/>
        <v>2.86</v>
      </c>
      <c r="G61" s="2228">
        <f>E61*Оглавление!$B$14</f>
        <v>271.7</v>
      </c>
      <c r="H61" s="2228">
        <f t="shared" si="1"/>
        <v>271.7</v>
      </c>
      <c r="I61" s="2628"/>
      <c r="J61" s="2628"/>
    </row>
    <row r="62" spans="1:10" s="2229" customFormat="1" ht="22.2" customHeight="1">
      <c r="A62" s="8919"/>
      <c r="B62" s="2225">
        <v>802124</v>
      </c>
      <c r="C62" s="2226" t="s">
        <v>12924</v>
      </c>
      <c r="D62" s="2227" t="s">
        <v>6800</v>
      </c>
      <c r="E62" s="5059">
        <v>3.18</v>
      </c>
      <c r="F62" s="2228">
        <f t="shared" si="0"/>
        <v>3.18</v>
      </c>
      <c r="G62" s="2228">
        <f>E62*Оглавление!$B$14</f>
        <v>302.10000000000002</v>
      </c>
      <c r="H62" s="2228">
        <f t="shared" si="1"/>
        <v>302.10000000000002</v>
      </c>
      <c r="I62" s="2628"/>
      <c r="J62" s="2628"/>
    </row>
    <row r="63" spans="1:10" s="2229" customFormat="1" ht="22.2" customHeight="1">
      <c r="A63" s="8919"/>
      <c r="B63" s="2225">
        <v>802129</v>
      </c>
      <c r="C63" s="2226" t="s">
        <v>12925</v>
      </c>
      <c r="D63" s="2227" t="s">
        <v>6800</v>
      </c>
      <c r="E63" s="5059">
        <v>3.43</v>
      </c>
      <c r="F63" s="2228">
        <f t="shared" si="0"/>
        <v>3.43</v>
      </c>
      <c r="G63" s="2228">
        <f>E63*Оглавление!$B$14</f>
        <v>325.85000000000002</v>
      </c>
      <c r="H63" s="2228">
        <f t="shared" si="1"/>
        <v>325.85000000000002</v>
      </c>
      <c r="I63" s="2628"/>
      <c r="J63" s="2628"/>
    </row>
    <row r="64" spans="1:10" s="2229" customFormat="1" ht="22.2" customHeight="1">
      <c r="A64" s="8920"/>
      <c r="B64" s="2225">
        <v>802136</v>
      </c>
      <c r="C64" s="2226" t="s">
        <v>12926</v>
      </c>
      <c r="D64" s="2227" t="s">
        <v>6800</v>
      </c>
      <c r="E64" s="5059">
        <v>3.8000000000000003</v>
      </c>
      <c r="F64" s="2228">
        <f t="shared" si="0"/>
        <v>3.8000000000000003</v>
      </c>
      <c r="G64" s="2228">
        <f>E64*Оглавление!$B$14</f>
        <v>361</v>
      </c>
      <c r="H64" s="2228">
        <f t="shared" si="1"/>
        <v>361</v>
      </c>
      <c r="I64" s="2628"/>
      <c r="J64" s="2628"/>
    </row>
    <row r="65" spans="1:10" s="2229" customFormat="1" ht="51" customHeight="1">
      <c r="A65" s="2233"/>
      <c r="B65" s="2225">
        <v>4323100</v>
      </c>
      <c r="C65" s="2226" t="s">
        <v>12927</v>
      </c>
      <c r="D65" s="2227" t="s">
        <v>6800</v>
      </c>
      <c r="E65" s="5059">
        <v>57.33</v>
      </c>
      <c r="F65" s="2228">
        <f t="shared" si="0"/>
        <v>57.33</v>
      </c>
      <c r="G65" s="2228">
        <f>E65*Оглавление!$B$14</f>
        <v>5446.3499999999995</v>
      </c>
      <c r="H65" s="2228">
        <f t="shared" si="1"/>
        <v>5446.3499999999995</v>
      </c>
      <c r="I65" s="2628"/>
      <c r="J65" s="2628"/>
    </row>
    <row r="66" spans="1:10" s="2229" customFormat="1" ht="16.2" customHeight="1">
      <c r="A66" s="8918"/>
      <c r="B66" s="2225">
        <v>828015</v>
      </c>
      <c r="C66" s="2226" t="s">
        <v>12928</v>
      </c>
      <c r="D66" s="2227" t="s">
        <v>6800</v>
      </c>
      <c r="E66" s="5059">
        <v>4.03</v>
      </c>
      <c r="F66" s="2228">
        <f t="shared" si="0"/>
        <v>4.03</v>
      </c>
      <c r="G66" s="2228">
        <f>E66*Оглавление!$B$14</f>
        <v>382.85</v>
      </c>
      <c r="H66" s="2228">
        <f t="shared" si="1"/>
        <v>382.85</v>
      </c>
      <c r="I66" s="2628"/>
      <c r="J66" s="2628"/>
    </row>
    <row r="67" spans="1:10" s="2229" customFormat="1" ht="16.2" customHeight="1">
      <c r="A67" s="8919"/>
      <c r="B67" s="2225">
        <v>828018</v>
      </c>
      <c r="C67" s="2226" t="s">
        <v>12929</v>
      </c>
      <c r="D67" s="2227" t="s">
        <v>6800</v>
      </c>
      <c r="E67" s="5059">
        <v>5.32</v>
      </c>
      <c r="F67" s="2228">
        <f t="shared" si="0"/>
        <v>5.32</v>
      </c>
      <c r="G67" s="2228">
        <f>E67*Оглавление!$B$14</f>
        <v>505.40000000000003</v>
      </c>
      <c r="H67" s="2228">
        <f t="shared" si="1"/>
        <v>505.40000000000003</v>
      </c>
      <c r="I67" s="2628"/>
      <c r="J67" s="2628"/>
    </row>
    <row r="68" spans="1:10" s="2229" customFormat="1" ht="16.2" customHeight="1">
      <c r="A68" s="8919"/>
      <c r="B68" s="2225">
        <v>828022</v>
      </c>
      <c r="C68" s="2226" t="s">
        <v>12930</v>
      </c>
      <c r="D68" s="2227" t="s">
        <v>6800</v>
      </c>
      <c r="E68" s="5059">
        <v>6.57</v>
      </c>
      <c r="F68" s="2228">
        <f t="shared" si="0"/>
        <v>6.57</v>
      </c>
      <c r="G68" s="2228">
        <f>E68*Оглавление!$B$14</f>
        <v>624.15</v>
      </c>
      <c r="H68" s="2228">
        <f t="shared" si="1"/>
        <v>624.15</v>
      </c>
      <c r="I68" s="2628"/>
      <c r="J68" s="2628"/>
    </row>
    <row r="69" spans="1:10" s="2229" customFormat="1" ht="16.2" customHeight="1">
      <c r="A69" s="8919"/>
      <c r="B69" s="2225">
        <v>828028</v>
      </c>
      <c r="C69" s="2226" t="s">
        <v>12931</v>
      </c>
      <c r="D69" s="2227" t="s">
        <v>6800</v>
      </c>
      <c r="E69" s="5059">
        <v>7.62</v>
      </c>
      <c r="F69" s="2228">
        <f t="shared" si="0"/>
        <v>7.62</v>
      </c>
      <c r="G69" s="2228">
        <f>E69*Оглавление!$B$14</f>
        <v>723.9</v>
      </c>
      <c r="H69" s="2228">
        <f t="shared" si="1"/>
        <v>723.9</v>
      </c>
      <c r="I69" s="2628"/>
      <c r="J69" s="2628"/>
    </row>
    <row r="70" spans="1:10" s="2229" customFormat="1" ht="16.2" customHeight="1">
      <c r="A70" s="8920"/>
      <c r="B70" s="2225">
        <v>828035</v>
      </c>
      <c r="C70" s="2226" t="s">
        <v>12932</v>
      </c>
      <c r="D70" s="2227" t="s">
        <v>6800</v>
      </c>
      <c r="E70" s="5059">
        <v>9.8000000000000007</v>
      </c>
      <c r="F70" s="2228">
        <f t="shared" si="0"/>
        <v>9.8000000000000007</v>
      </c>
      <c r="G70" s="2228">
        <f>E70*Оглавление!$B$14</f>
        <v>931.00000000000011</v>
      </c>
      <c r="H70" s="2228">
        <f t="shared" si="1"/>
        <v>931.00000000000011</v>
      </c>
      <c r="I70" s="2628"/>
      <c r="J70" s="2628"/>
    </row>
    <row r="71" spans="1:10" s="2229" customFormat="1" ht="13.2" customHeight="1">
      <c r="A71" s="8918"/>
      <c r="B71" s="2225">
        <v>854018</v>
      </c>
      <c r="C71" s="2226" t="s">
        <v>12933</v>
      </c>
      <c r="D71" s="2227" t="s">
        <v>6800</v>
      </c>
      <c r="E71" s="5059">
        <v>1.05</v>
      </c>
      <c r="F71" s="2228">
        <f t="shared" si="0"/>
        <v>1.05</v>
      </c>
      <c r="G71" s="2228">
        <f>E71*Оглавление!$B$14</f>
        <v>99.75</v>
      </c>
      <c r="H71" s="2228">
        <f t="shared" si="1"/>
        <v>99.75</v>
      </c>
      <c r="I71" s="2628"/>
      <c r="J71" s="2628"/>
    </row>
    <row r="72" spans="1:10" s="2229" customFormat="1" ht="13.2" customHeight="1">
      <c r="A72" s="8919"/>
      <c r="B72" s="2225">
        <v>854022</v>
      </c>
      <c r="C72" s="2226" t="s">
        <v>12934</v>
      </c>
      <c r="D72" s="2227" t="s">
        <v>6800</v>
      </c>
      <c r="E72" s="5059">
        <v>1.05</v>
      </c>
      <c r="F72" s="2228">
        <f t="shared" si="0"/>
        <v>1.05</v>
      </c>
      <c r="G72" s="2228">
        <f>E72*Оглавление!$B$14</f>
        <v>99.75</v>
      </c>
      <c r="H72" s="2228">
        <f t="shared" si="1"/>
        <v>99.75</v>
      </c>
      <c r="I72" s="2628"/>
      <c r="J72" s="2628"/>
    </row>
    <row r="73" spans="1:10" s="2229" customFormat="1" ht="13.2" customHeight="1">
      <c r="A73" s="8919"/>
      <c r="B73" s="2225">
        <v>854028</v>
      </c>
      <c r="C73" s="2226" t="s">
        <v>12935</v>
      </c>
      <c r="D73" s="2227" t="s">
        <v>6800</v>
      </c>
      <c r="E73" s="5059">
        <v>1.41</v>
      </c>
      <c r="F73" s="2228">
        <f t="shared" si="0"/>
        <v>1.41</v>
      </c>
      <c r="G73" s="2228">
        <f>E73*Оглавление!$B$14</f>
        <v>133.94999999999999</v>
      </c>
      <c r="H73" s="2228">
        <f t="shared" si="1"/>
        <v>133.94999999999999</v>
      </c>
      <c r="I73" s="2628"/>
      <c r="J73" s="2628"/>
    </row>
    <row r="74" spans="1:10" s="2229" customFormat="1" ht="13.2" customHeight="1">
      <c r="A74" s="8919"/>
      <c r="B74" s="2225">
        <v>854031</v>
      </c>
      <c r="C74" s="2226" t="s">
        <v>12936</v>
      </c>
      <c r="D74" s="2227" t="s">
        <v>6800</v>
      </c>
      <c r="E74" s="5059">
        <v>1.5</v>
      </c>
      <c r="F74" s="2228">
        <f t="shared" ref="F74:F137" si="2">E74-E74*$B$3/100</f>
        <v>1.5</v>
      </c>
      <c r="G74" s="2228">
        <f>E74*Оглавление!$B$14</f>
        <v>142.5</v>
      </c>
      <c r="H74" s="2228">
        <f t="shared" ref="H74:H137" si="3">G74-G74*$B$3/100</f>
        <v>142.5</v>
      </c>
      <c r="I74" s="2628"/>
      <c r="J74" s="2628"/>
    </row>
    <row r="75" spans="1:10" s="2229" customFormat="1" ht="13.2" customHeight="1">
      <c r="A75" s="8920"/>
      <c r="B75" s="2225">
        <v>854035</v>
      </c>
      <c r="C75" s="2226" t="s">
        <v>12937</v>
      </c>
      <c r="D75" s="2227" t="s">
        <v>6800</v>
      </c>
      <c r="E75" s="5059">
        <v>1.6600000000000001</v>
      </c>
      <c r="F75" s="2228">
        <f t="shared" si="2"/>
        <v>1.6600000000000001</v>
      </c>
      <c r="G75" s="2228">
        <f>E75*Оглавление!$B$14</f>
        <v>157.70000000000002</v>
      </c>
      <c r="H75" s="2228">
        <f t="shared" si="3"/>
        <v>157.70000000000002</v>
      </c>
      <c r="I75" s="2628"/>
      <c r="J75" s="2628"/>
    </row>
    <row r="76" spans="1:10" s="2229" customFormat="1" ht="16.2" customHeight="1">
      <c r="A76" s="8918"/>
      <c r="B76" s="2225">
        <v>855018</v>
      </c>
      <c r="C76" s="2226" t="s">
        <v>12938</v>
      </c>
      <c r="D76" s="2227" t="s">
        <v>6800</v>
      </c>
      <c r="E76" s="5059">
        <v>1.05</v>
      </c>
      <c r="F76" s="2228">
        <f t="shared" si="2"/>
        <v>1.05</v>
      </c>
      <c r="G76" s="2228">
        <f>E76*Оглавление!$B$14</f>
        <v>99.75</v>
      </c>
      <c r="H76" s="2228">
        <f t="shared" si="3"/>
        <v>99.75</v>
      </c>
      <c r="I76" s="2628"/>
      <c r="J76" s="2628"/>
    </row>
    <row r="77" spans="1:10" s="2229" customFormat="1" ht="16.2" customHeight="1">
      <c r="A77" s="8919"/>
      <c r="B77" s="2225">
        <v>855022</v>
      </c>
      <c r="C77" s="2226" t="s">
        <v>12939</v>
      </c>
      <c r="D77" s="2227" t="s">
        <v>6800</v>
      </c>
      <c r="E77" s="5059">
        <v>1.05</v>
      </c>
      <c r="F77" s="2228">
        <f t="shared" si="2"/>
        <v>1.05</v>
      </c>
      <c r="G77" s="2228">
        <f>E77*Оглавление!$B$14</f>
        <v>99.75</v>
      </c>
      <c r="H77" s="2228">
        <f t="shared" si="3"/>
        <v>99.75</v>
      </c>
      <c r="I77" s="2628"/>
      <c r="J77" s="2628"/>
    </row>
    <row r="78" spans="1:10" s="2229" customFormat="1" ht="16.2" customHeight="1">
      <c r="A78" s="8919"/>
      <c r="B78" s="2225">
        <v>855028</v>
      </c>
      <c r="C78" s="2226" t="s">
        <v>12940</v>
      </c>
      <c r="D78" s="2227" t="s">
        <v>6800</v>
      </c>
      <c r="E78" s="5059">
        <v>1.41</v>
      </c>
      <c r="F78" s="2228">
        <f t="shared" si="2"/>
        <v>1.41</v>
      </c>
      <c r="G78" s="2228">
        <f>E78*Оглавление!$B$14</f>
        <v>133.94999999999999</v>
      </c>
      <c r="H78" s="2228">
        <f t="shared" si="3"/>
        <v>133.94999999999999</v>
      </c>
      <c r="I78" s="2628"/>
      <c r="J78" s="2628"/>
    </row>
    <row r="79" spans="1:10" s="2229" customFormat="1" ht="16.2" customHeight="1">
      <c r="A79" s="8920"/>
      <c r="B79" s="2225">
        <v>855035</v>
      </c>
      <c r="C79" s="2226" t="s">
        <v>12941</v>
      </c>
      <c r="D79" s="2227" t="s">
        <v>6800</v>
      </c>
      <c r="E79" s="5059">
        <v>1.6600000000000001</v>
      </c>
      <c r="F79" s="2228">
        <f t="shared" si="2"/>
        <v>1.6600000000000001</v>
      </c>
      <c r="G79" s="2228">
        <f>E79*Оглавление!$B$14</f>
        <v>157.70000000000002</v>
      </c>
      <c r="H79" s="2228">
        <f t="shared" si="3"/>
        <v>157.70000000000002</v>
      </c>
      <c r="I79" s="2628"/>
      <c r="J79" s="2628"/>
    </row>
    <row r="80" spans="1:10" s="2229" customFormat="1" ht="18.600000000000001" customHeight="1">
      <c r="A80" s="8918"/>
      <c r="B80" s="2225">
        <v>855818</v>
      </c>
      <c r="C80" s="2226" t="s">
        <v>12942</v>
      </c>
      <c r="D80" s="2227" t="s">
        <v>6800</v>
      </c>
      <c r="E80" s="5059">
        <v>1.26</v>
      </c>
      <c r="F80" s="2228">
        <f t="shared" si="2"/>
        <v>1.26</v>
      </c>
      <c r="G80" s="2228">
        <f>E80*Оглавление!$B$14</f>
        <v>119.7</v>
      </c>
      <c r="H80" s="2228">
        <f t="shared" si="3"/>
        <v>119.7</v>
      </c>
      <c r="I80" s="2628"/>
      <c r="J80" s="2628"/>
    </row>
    <row r="81" spans="1:10" s="2229" customFormat="1" ht="18.600000000000001" customHeight="1">
      <c r="A81" s="8919"/>
      <c r="B81" s="2225">
        <v>855822</v>
      </c>
      <c r="C81" s="2226" t="s">
        <v>12943</v>
      </c>
      <c r="D81" s="2227" t="s">
        <v>6800</v>
      </c>
      <c r="E81" s="5059">
        <v>1.29</v>
      </c>
      <c r="F81" s="2228">
        <f t="shared" si="2"/>
        <v>1.29</v>
      </c>
      <c r="G81" s="2228">
        <f>E81*Оглавление!$B$14</f>
        <v>122.55</v>
      </c>
      <c r="H81" s="2228">
        <f t="shared" si="3"/>
        <v>122.55</v>
      </c>
      <c r="I81" s="2628"/>
      <c r="J81" s="2628"/>
    </row>
    <row r="82" spans="1:10" s="2229" customFormat="1" ht="18.600000000000001" customHeight="1">
      <c r="A82" s="8920"/>
      <c r="B82" s="2225">
        <v>855828</v>
      </c>
      <c r="C82" s="2226" t="s">
        <v>12944</v>
      </c>
      <c r="D82" s="2227" t="s">
        <v>6800</v>
      </c>
      <c r="E82" s="5059">
        <v>1.59</v>
      </c>
      <c r="F82" s="2228">
        <f t="shared" si="2"/>
        <v>1.59</v>
      </c>
      <c r="G82" s="2228">
        <f>E82*Оглавление!$B$14</f>
        <v>151.05000000000001</v>
      </c>
      <c r="H82" s="2228">
        <f t="shared" si="3"/>
        <v>151.05000000000001</v>
      </c>
      <c r="I82" s="2628"/>
      <c r="J82" s="2628"/>
    </row>
    <row r="83" spans="1:10" s="2229" customFormat="1" ht="37.200000000000003" customHeight="1">
      <c r="A83" s="2233"/>
      <c r="B83" s="2225">
        <v>854308</v>
      </c>
      <c r="C83" s="2226" t="s">
        <v>12945</v>
      </c>
      <c r="D83" s="2227" t="s">
        <v>6800</v>
      </c>
      <c r="E83" s="5059">
        <v>0.51</v>
      </c>
      <c r="F83" s="2228">
        <f t="shared" si="2"/>
        <v>0.51</v>
      </c>
      <c r="G83" s="2228">
        <f>E83*Оглавление!$B$14</f>
        <v>48.45</v>
      </c>
      <c r="H83" s="2228">
        <f t="shared" si="3"/>
        <v>48.45</v>
      </c>
      <c r="I83" s="2628"/>
      <c r="J83" s="2628"/>
    </row>
    <row r="84" spans="1:10" s="2229" customFormat="1" ht="47.1" customHeight="1">
      <c r="A84" s="2233"/>
      <c r="B84" s="2225">
        <v>854358</v>
      </c>
      <c r="C84" s="2226" t="s">
        <v>12946</v>
      </c>
      <c r="D84" s="2227" t="s">
        <v>6800</v>
      </c>
      <c r="E84" s="5059">
        <v>1.21</v>
      </c>
      <c r="F84" s="2228">
        <f t="shared" si="2"/>
        <v>1.21</v>
      </c>
      <c r="G84" s="2228">
        <f>E84*Оглавление!$B$14</f>
        <v>114.95</v>
      </c>
      <c r="H84" s="2228">
        <f t="shared" si="3"/>
        <v>114.95</v>
      </c>
      <c r="I84" s="2628"/>
      <c r="J84" s="2628"/>
    </row>
    <row r="85" spans="1:10" s="2229" customFormat="1" ht="42.6" customHeight="1">
      <c r="A85" s="2233"/>
      <c r="B85" s="2225">
        <v>854301</v>
      </c>
      <c r="C85" s="2226" t="s">
        <v>12947</v>
      </c>
      <c r="D85" s="2227" t="s">
        <v>6800</v>
      </c>
      <c r="E85" s="5059">
        <v>0.66</v>
      </c>
      <c r="F85" s="2228">
        <f t="shared" si="2"/>
        <v>0.66</v>
      </c>
      <c r="G85" s="2228">
        <f>E85*Оглавление!$B$14</f>
        <v>62.7</v>
      </c>
      <c r="H85" s="2228">
        <f t="shared" si="3"/>
        <v>62.7</v>
      </c>
      <c r="I85" s="2628"/>
      <c r="J85" s="2628"/>
    </row>
    <row r="86" spans="1:10" s="2229" customFormat="1" ht="42.6" customHeight="1">
      <c r="A86" s="2233"/>
      <c r="B86" s="2225">
        <v>854332</v>
      </c>
      <c r="C86" s="2226" t="s">
        <v>12948</v>
      </c>
      <c r="D86" s="2227" t="s">
        <v>6800</v>
      </c>
      <c r="E86" s="5059">
        <v>1.6300000000000001</v>
      </c>
      <c r="F86" s="2228">
        <f t="shared" si="2"/>
        <v>1.6300000000000001</v>
      </c>
      <c r="G86" s="2228">
        <f>E86*Оглавление!$B$14</f>
        <v>154.85000000000002</v>
      </c>
      <c r="H86" s="2228">
        <f t="shared" si="3"/>
        <v>154.85000000000002</v>
      </c>
      <c r="I86" s="2628"/>
      <c r="J86" s="2628"/>
    </row>
    <row r="87" spans="1:10" s="2229" customFormat="1" ht="42" customHeight="1">
      <c r="A87" s="2233"/>
      <c r="B87" s="2225">
        <v>4125009</v>
      </c>
      <c r="C87" s="2226" t="s">
        <v>12949</v>
      </c>
      <c r="D87" s="2227" t="s">
        <v>6800</v>
      </c>
      <c r="E87" s="5059">
        <v>9.57</v>
      </c>
      <c r="F87" s="2228">
        <f t="shared" si="2"/>
        <v>9.57</v>
      </c>
      <c r="G87" s="2228">
        <f>E87*Оглавление!$B$14</f>
        <v>909.15</v>
      </c>
      <c r="H87" s="2228">
        <f t="shared" si="3"/>
        <v>909.15</v>
      </c>
      <c r="I87" s="2628"/>
      <c r="J87" s="2628"/>
    </row>
    <row r="88" spans="1:10" s="2229" customFormat="1" ht="30.6" customHeight="1">
      <c r="A88" s="8918"/>
      <c r="B88" s="2225">
        <v>6663410</v>
      </c>
      <c r="C88" s="2226" t="s">
        <v>12950</v>
      </c>
      <c r="D88" s="2227" t="s">
        <v>6800</v>
      </c>
      <c r="E88" s="5059">
        <v>10.370000000000001</v>
      </c>
      <c r="F88" s="2228">
        <f t="shared" si="2"/>
        <v>10.370000000000001</v>
      </c>
      <c r="G88" s="2228">
        <f>E88*Оглавление!$B$14</f>
        <v>985.15000000000009</v>
      </c>
      <c r="H88" s="2228">
        <f t="shared" si="3"/>
        <v>985.15000000000009</v>
      </c>
      <c r="I88" s="2628"/>
      <c r="J88" s="2628"/>
    </row>
    <row r="89" spans="1:10" s="2229" customFormat="1" ht="30.6" customHeight="1">
      <c r="A89" s="8920"/>
      <c r="B89" s="2225">
        <v>6663412</v>
      </c>
      <c r="C89" s="2226" t="s">
        <v>12951</v>
      </c>
      <c r="D89" s="2227" t="s">
        <v>6800</v>
      </c>
      <c r="E89" s="5059">
        <v>22.68</v>
      </c>
      <c r="F89" s="2228">
        <f t="shared" si="2"/>
        <v>22.68</v>
      </c>
      <c r="G89" s="2228">
        <f>E89*Оглавление!$B$14</f>
        <v>2154.6</v>
      </c>
      <c r="H89" s="2228">
        <f t="shared" si="3"/>
        <v>2154.6</v>
      </c>
      <c r="I89" s="2628"/>
      <c r="J89" s="2628"/>
    </row>
    <row r="90" spans="1:10" s="5034" customFormat="1" ht="38.1" customHeight="1">
      <c r="A90" s="5031"/>
      <c r="B90" s="2230">
        <v>6505294</v>
      </c>
      <c r="C90" s="2231" t="s">
        <v>12952</v>
      </c>
      <c r="D90" s="2232" t="s">
        <v>705</v>
      </c>
      <c r="E90" s="5060">
        <v>10.39</v>
      </c>
      <c r="F90" s="5032">
        <f t="shared" si="2"/>
        <v>10.39</v>
      </c>
      <c r="G90" s="5032">
        <f>E90*Оглавление!$B$14</f>
        <v>987.05000000000007</v>
      </c>
      <c r="H90" s="5032">
        <f t="shared" si="3"/>
        <v>987.05000000000007</v>
      </c>
      <c r="I90" s="5033"/>
      <c r="J90" s="5033"/>
    </row>
    <row r="91" spans="1:10" s="5034" customFormat="1" ht="40.5" customHeight="1">
      <c r="A91" s="5031"/>
      <c r="B91" s="2230">
        <v>6505298</v>
      </c>
      <c r="C91" s="2231" t="s">
        <v>12953</v>
      </c>
      <c r="D91" s="2232" t="s">
        <v>705</v>
      </c>
      <c r="E91" s="5060">
        <v>6.53</v>
      </c>
      <c r="F91" s="5032">
        <f t="shared" si="2"/>
        <v>6.53</v>
      </c>
      <c r="G91" s="5032">
        <f>E91*Оглавление!$B$14</f>
        <v>620.35</v>
      </c>
      <c r="H91" s="5032">
        <f t="shared" si="3"/>
        <v>620.35</v>
      </c>
      <c r="I91" s="5033"/>
      <c r="J91" s="5033"/>
    </row>
    <row r="92" spans="1:10" s="2229" customFormat="1" ht="22.2" customHeight="1">
      <c r="A92" s="8918"/>
      <c r="B92" s="2225">
        <v>6505000</v>
      </c>
      <c r="C92" s="2226" t="s">
        <v>12954</v>
      </c>
      <c r="D92" s="2227" t="s">
        <v>705</v>
      </c>
      <c r="E92" s="5059">
        <v>6.88</v>
      </c>
      <c r="F92" s="2228">
        <f t="shared" si="2"/>
        <v>6.88</v>
      </c>
      <c r="G92" s="2228">
        <f>E92*Оглавление!$B$14</f>
        <v>653.6</v>
      </c>
      <c r="H92" s="2228">
        <f t="shared" si="3"/>
        <v>653.6</v>
      </c>
      <c r="I92" s="2628"/>
      <c r="J92" s="2628"/>
    </row>
    <row r="93" spans="1:10" s="2229" customFormat="1" ht="22.2" customHeight="1">
      <c r="A93" s="8919"/>
      <c r="B93" s="2225">
        <v>6505001</v>
      </c>
      <c r="C93" s="2226" t="s">
        <v>12955</v>
      </c>
      <c r="D93" s="2227" t="s">
        <v>705</v>
      </c>
      <c r="E93" s="5059">
        <v>9.17</v>
      </c>
      <c r="F93" s="2228">
        <f t="shared" si="2"/>
        <v>9.17</v>
      </c>
      <c r="G93" s="2228">
        <f>E93*Оглавление!$B$14</f>
        <v>871.15</v>
      </c>
      <c r="H93" s="2228">
        <f t="shared" si="3"/>
        <v>871.15</v>
      </c>
      <c r="I93" s="2628"/>
      <c r="J93" s="2628"/>
    </row>
    <row r="94" spans="1:10" s="2229" customFormat="1" ht="22.2" customHeight="1">
      <c r="A94" s="8919"/>
      <c r="B94" s="2225">
        <v>6505002</v>
      </c>
      <c r="C94" s="2226" t="s">
        <v>12956</v>
      </c>
      <c r="D94" s="2227" t="s">
        <v>705</v>
      </c>
      <c r="E94" s="5059">
        <v>13.01</v>
      </c>
      <c r="F94" s="2228">
        <f t="shared" si="2"/>
        <v>13.01</v>
      </c>
      <c r="G94" s="2228">
        <f>E94*Оглавление!$B$14</f>
        <v>1235.95</v>
      </c>
      <c r="H94" s="2228">
        <f t="shared" si="3"/>
        <v>1235.95</v>
      </c>
      <c r="I94" s="2628"/>
      <c r="J94" s="2628"/>
    </row>
    <row r="95" spans="1:10" s="2229" customFormat="1" ht="22.2" customHeight="1">
      <c r="A95" s="8920"/>
      <c r="B95" s="2225">
        <v>6505015</v>
      </c>
      <c r="C95" s="2226" t="s">
        <v>12957</v>
      </c>
      <c r="D95" s="2227" t="s">
        <v>705</v>
      </c>
      <c r="E95" s="5059">
        <v>11.16</v>
      </c>
      <c r="F95" s="2228">
        <f t="shared" si="2"/>
        <v>11.16</v>
      </c>
      <c r="G95" s="2228">
        <f>E95*Оглавление!$B$14</f>
        <v>1060.2</v>
      </c>
      <c r="H95" s="2228">
        <f t="shared" si="3"/>
        <v>1060.2</v>
      </c>
      <c r="I95" s="2628"/>
      <c r="J95" s="2628"/>
    </row>
    <row r="96" spans="1:10" s="2229" customFormat="1" ht="22.2" customHeight="1">
      <c r="A96" s="8918"/>
      <c r="B96" s="2225">
        <v>6603015</v>
      </c>
      <c r="C96" s="2226" t="s">
        <v>12958</v>
      </c>
      <c r="D96" s="2227" t="s">
        <v>6800</v>
      </c>
      <c r="E96" s="5059">
        <v>9.43</v>
      </c>
      <c r="F96" s="2228">
        <f t="shared" si="2"/>
        <v>9.43</v>
      </c>
      <c r="G96" s="2228">
        <f>E96*Оглавление!$B$14</f>
        <v>895.85</v>
      </c>
      <c r="H96" s="2228">
        <f t="shared" si="3"/>
        <v>895.85</v>
      </c>
      <c r="I96" s="2628"/>
      <c r="J96" s="2628"/>
    </row>
    <row r="97" spans="1:10" s="2229" customFormat="1" ht="22.2" customHeight="1">
      <c r="A97" s="8919"/>
      <c r="B97" s="2225">
        <v>6603019</v>
      </c>
      <c r="C97" s="2226" t="s">
        <v>12959</v>
      </c>
      <c r="D97" s="2227" t="s">
        <v>6800</v>
      </c>
      <c r="E97" s="5059">
        <v>9.42</v>
      </c>
      <c r="F97" s="2228">
        <f t="shared" si="2"/>
        <v>9.42</v>
      </c>
      <c r="G97" s="2228">
        <f>E97*Оглавление!$B$14</f>
        <v>894.9</v>
      </c>
      <c r="H97" s="2228">
        <f t="shared" si="3"/>
        <v>894.9</v>
      </c>
      <c r="I97" s="2628"/>
      <c r="J97" s="2628"/>
    </row>
    <row r="98" spans="1:10" s="2229" customFormat="1" ht="22.2" customHeight="1">
      <c r="A98" s="8919"/>
      <c r="B98" s="2225">
        <v>6603120</v>
      </c>
      <c r="C98" s="2226" t="s">
        <v>12960</v>
      </c>
      <c r="D98" s="2227" t="s">
        <v>6800</v>
      </c>
      <c r="E98" s="5059">
        <v>10.19</v>
      </c>
      <c r="F98" s="2228">
        <f t="shared" si="2"/>
        <v>10.19</v>
      </c>
      <c r="G98" s="2228">
        <f>E98*Оглавление!$B$14</f>
        <v>968.05</v>
      </c>
      <c r="H98" s="2228">
        <f t="shared" si="3"/>
        <v>968.05</v>
      </c>
      <c r="I98" s="2628"/>
      <c r="J98" s="2628"/>
    </row>
    <row r="99" spans="1:10" s="2229" customFormat="1" ht="22.2" customHeight="1">
      <c r="A99" s="8919"/>
      <c r="B99" s="2225">
        <v>6603125</v>
      </c>
      <c r="C99" s="2226" t="s">
        <v>12961</v>
      </c>
      <c r="D99" s="2227" t="s">
        <v>6800</v>
      </c>
      <c r="E99" s="5059">
        <v>15</v>
      </c>
      <c r="F99" s="2228">
        <f t="shared" si="2"/>
        <v>15</v>
      </c>
      <c r="G99" s="2228">
        <f>E99*Оглавление!$B$14</f>
        <v>1425</v>
      </c>
      <c r="H99" s="2228">
        <f t="shared" si="3"/>
        <v>1425</v>
      </c>
      <c r="I99" s="2628"/>
      <c r="J99" s="2628"/>
    </row>
    <row r="100" spans="1:10" s="2229" customFormat="1" ht="22.2" customHeight="1">
      <c r="A100" s="8919"/>
      <c r="B100" s="2225">
        <v>6603130</v>
      </c>
      <c r="C100" s="2226" t="s">
        <v>12962</v>
      </c>
      <c r="D100" s="2227" t="s">
        <v>6800</v>
      </c>
      <c r="E100" s="5059">
        <v>10.39</v>
      </c>
      <c r="F100" s="2228">
        <f t="shared" si="2"/>
        <v>10.39</v>
      </c>
      <c r="G100" s="2228">
        <f>E100*Оглавление!$B$14</f>
        <v>987.05000000000007</v>
      </c>
      <c r="H100" s="2228">
        <f t="shared" si="3"/>
        <v>987.05000000000007</v>
      </c>
      <c r="I100" s="2628"/>
      <c r="J100" s="2628"/>
    </row>
    <row r="101" spans="1:10" s="2229" customFormat="1" ht="22.2" customHeight="1">
      <c r="A101" s="8919"/>
      <c r="B101" s="2225">
        <v>6603720</v>
      </c>
      <c r="C101" s="2226" t="s">
        <v>12963</v>
      </c>
      <c r="D101" s="2227" t="s">
        <v>6800</v>
      </c>
      <c r="E101" s="5059">
        <v>10.39</v>
      </c>
      <c r="F101" s="2228">
        <f t="shared" si="2"/>
        <v>10.39</v>
      </c>
      <c r="G101" s="2228">
        <f>E101*Оглавление!$B$14</f>
        <v>987.05000000000007</v>
      </c>
      <c r="H101" s="2228">
        <f t="shared" si="3"/>
        <v>987.05000000000007</v>
      </c>
      <c r="I101" s="2628"/>
      <c r="J101" s="2628"/>
    </row>
    <row r="102" spans="1:10" s="2229" customFormat="1" ht="22.2" customHeight="1">
      <c r="A102" s="8919"/>
      <c r="B102" s="2225">
        <v>6603725</v>
      </c>
      <c r="C102" s="2226" t="s">
        <v>12964</v>
      </c>
      <c r="D102" s="2227" t="s">
        <v>6800</v>
      </c>
      <c r="E102" s="5059">
        <v>12.6</v>
      </c>
      <c r="F102" s="2228">
        <f t="shared" si="2"/>
        <v>12.6</v>
      </c>
      <c r="G102" s="2228">
        <f>E102*Оглавление!$B$14</f>
        <v>1197</v>
      </c>
      <c r="H102" s="2228">
        <f t="shared" si="3"/>
        <v>1197</v>
      </c>
      <c r="I102" s="2628"/>
      <c r="J102" s="2628"/>
    </row>
    <row r="103" spans="1:10" s="2229" customFormat="1" ht="22.2" customHeight="1">
      <c r="A103" s="8919"/>
      <c r="B103" s="2225">
        <v>6603220</v>
      </c>
      <c r="C103" s="2226" t="s">
        <v>12965</v>
      </c>
      <c r="D103" s="2227" t="s">
        <v>6800</v>
      </c>
      <c r="E103" s="5059">
        <v>10.38</v>
      </c>
      <c r="F103" s="2228">
        <f t="shared" si="2"/>
        <v>10.38</v>
      </c>
      <c r="G103" s="2228">
        <f>E103*Оглавление!$B$14</f>
        <v>986.1</v>
      </c>
      <c r="H103" s="2228">
        <f t="shared" si="3"/>
        <v>986.1</v>
      </c>
      <c r="I103" s="2628"/>
      <c r="J103" s="2628"/>
    </row>
    <row r="104" spans="1:10" s="2229" customFormat="1" ht="22.2" customHeight="1">
      <c r="A104" s="8919"/>
      <c r="B104" s="2225">
        <v>6603230</v>
      </c>
      <c r="C104" s="2226" t="s">
        <v>12966</v>
      </c>
      <c r="D104" s="2227" t="s">
        <v>6800</v>
      </c>
      <c r="E104" s="5059">
        <v>10.39</v>
      </c>
      <c r="F104" s="2228">
        <f t="shared" si="2"/>
        <v>10.39</v>
      </c>
      <c r="G104" s="2228">
        <f>E104*Оглавление!$B$14</f>
        <v>987.05000000000007</v>
      </c>
      <c r="H104" s="2228">
        <f t="shared" si="3"/>
        <v>987.05000000000007</v>
      </c>
      <c r="I104" s="2628"/>
      <c r="J104" s="2628"/>
    </row>
    <row r="105" spans="1:10" s="2229" customFormat="1" ht="22.2" customHeight="1">
      <c r="A105" s="8920"/>
      <c r="B105" s="2225">
        <v>6603240</v>
      </c>
      <c r="C105" s="2226" t="s">
        <v>12967</v>
      </c>
      <c r="D105" s="2227" t="s">
        <v>6800</v>
      </c>
      <c r="E105" s="5059">
        <v>14.43</v>
      </c>
      <c r="F105" s="2228">
        <f t="shared" si="2"/>
        <v>14.43</v>
      </c>
      <c r="G105" s="2228">
        <f>E105*Оглавление!$B$14</f>
        <v>1370.85</v>
      </c>
      <c r="H105" s="2228">
        <f t="shared" si="3"/>
        <v>1370.85</v>
      </c>
      <c r="I105" s="2628"/>
      <c r="J105" s="2628"/>
    </row>
    <row r="106" spans="1:10" s="2229" customFormat="1" ht="43.2" customHeight="1">
      <c r="A106" s="2233"/>
      <c r="B106" s="2225">
        <v>6613200</v>
      </c>
      <c r="C106" s="2226" t="s">
        <v>12968</v>
      </c>
      <c r="D106" s="2227" t="s">
        <v>6800</v>
      </c>
      <c r="E106" s="5059">
        <v>10.55</v>
      </c>
      <c r="F106" s="2228">
        <f t="shared" si="2"/>
        <v>10.55</v>
      </c>
      <c r="G106" s="2228">
        <f>E106*Оглавление!$B$14</f>
        <v>1002.2500000000001</v>
      </c>
      <c r="H106" s="2228">
        <f t="shared" si="3"/>
        <v>1002.2500000000001</v>
      </c>
      <c r="I106" s="2628"/>
      <c r="J106" s="2628"/>
    </row>
    <row r="107" spans="1:10" s="2229" customFormat="1" ht="32.1" customHeight="1">
      <c r="A107" s="8918"/>
      <c r="B107" s="2225">
        <v>6513108</v>
      </c>
      <c r="C107" s="2226" t="s">
        <v>12969</v>
      </c>
      <c r="D107" s="2227" t="s">
        <v>6800</v>
      </c>
      <c r="E107" s="5059">
        <v>0.71</v>
      </c>
      <c r="F107" s="2228">
        <f t="shared" si="2"/>
        <v>0.71</v>
      </c>
      <c r="G107" s="2228">
        <f>E107*Оглавление!$B$14</f>
        <v>67.45</v>
      </c>
      <c r="H107" s="2228">
        <f t="shared" si="3"/>
        <v>67.45</v>
      </c>
      <c r="I107" s="2628"/>
      <c r="J107" s="2628"/>
    </row>
    <row r="108" spans="1:10" s="2229" customFormat="1" ht="32.1" customHeight="1">
      <c r="A108" s="8920"/>
      <c r="B108" s="2225">
        <v>6513110</v>
      </c>
      <c r="C108" s="2226" t="s">
        <v>12970</v>
      </c>
      <c r="D108" s="2227" t="s">
        <v>6800</v>
      </c>
      <c r="E108" s="5059">
        <v>0.71</v>
      </c>
      <c r="F108" s="2228">
        <f t="shared" si="2"/>
        <v>0.71</v>
      </c>
      <c r="G108" s="2228">
        <f>E108*Оглавление!$B$14</f>
        <v>67.45</v>
      </c>
      <c r="H108" s="2228">
        <f t="shared" si="3"/>
        <v>67.45</v>
      </c>
      <c r="I108" s="2628"/>
      <c r="J108" s="2628"/>
    </row>
    <row r="109" spans="1:10" s="2229" customFormat="1" ht="22.5" customHeight="1">
      <c r="A109" s="8918"/>
      <c r="B109" s="2225">
        <v>6513008</v>
      </c>
      <c r="C109" s="2226" t="s">
        <v>12971</v>
      </c>
      <c r="D109" s="2227" t="s">
        <v>6800</v>
      </c>
      <c r="E109" s="5059">
        <v>0.3</v>
      </c>
      <c r="F109" s="2228">
        <f t="shared" si="2"/>
        <v>0.3</v>
      </c>
      <c r="G109" s="2228">
        <f>E109*Оглавление!$B$14</f>
        <v>28.5</v>
      </c>
      <c r="H109" s="2228">
        <f t="shared" si="3"/>
        <v>28.5</v>
      </c>
      <c r="I109" s="2628"/>
      <c r="J109" s="2628"/>
    </row>
    <row r="110" spans="1:10" s="2229" customFormat="1" ht="22.5" customHeight="1">
      <c r="A110" s="8920"/>
      <c r="B110" s="2225">
        <v>6513010</v>
      </c>
      <c r="C110" s="2226" t="s">
        <v>12972</v>
      </c>
      <c r="D110" s="2227" t="s">
        <v>6800</v>
      </c>
      <c r="E110" s="5059">
        <v>0.3</v>
      </c>
      <c r="F110" s="2228">
        <f t="shared" si="2"/>
        <v>0.3</v>
      </c>
      <c r="G110" s="2228">
        <f>E110*Оглавление!$B$14</f>
        <v>28.5</v>
      </c>
      <c r="H110" s="2228">
        <f t="shared" si="3"/>
        <v>28.5</v>
      </c>
      <c r="I110" s="2628"/>
      <c r="J110" s="2628"/>
    </row>
    <row r="111" spans="1:10" s="2229" customFormat="1" ht="22.2" customHeight="1">
      <c r="A111" s="8918"/>
      <c r="B111" s="2225">
        <v>6523802</v>
      </c>
      <c r="C111" s="2226" t="s">
        <v>12973</v>
      </c>
      <c r="D111" s="2227" t="s">
        <v>6800</v>
      </c>
      <c r="E111" s="5059">
        <v>0.92</v>
      </c>
      <c r="F111" s="2228">
        <f t="shared" si="2"/>
        <v>0.92</v>
      </c>
      <c r="G111" s="2228">
        <f>E111*Оглавление!$B$14</f>
        <v>87.4</v>
      </c>
      <c r="H111" s="2228">
        <f t="shared" si="3"/>
        <v>87.4</v>
      </c>
      <c r="I111" s="2628"/>
      <c r="J111" s="2628"/>
    </row>
    <row r="112" spans="1:10" s="2229" customFormat="1" ht="22.2" customHeight="1">
      <c r="A112" s="8919"/>
      <c r="B112" s="2225">
        <v>6523803</v>
      </c>
      <c r="C112" s="2226" t="s">
        <v>12974</v>
      </c>
      <c r="D112" s="2227" t="s">
        <v>6800</v>
      </c>
      <c r="E112" s="5059">
        <v>0.93</v>
      </c>
      <c r="F112" s="2228">
        <f t="shared" si="2"/>
        <v>0.93</v>
      </c>
      <c r="G112" s="2228">
        <f>E112*Оглавление!$B$14</f>
        <v>88.350000000000009</v>
      </c>
      <c r="H112" s="2228">
        <f t="shared" si="3"/>
        <v>88.350000000000009</v>
      </c>
      <c r="I112" s="2628"/>
      <c r="J112" s="2628"/>
    </row>
    <row r="113" spans="1:10" s="2229" customFormat="1" ht="22.2" customHeight="1">
      <c r="A113" s="8919"/>
      <c r="B113" s="2225">
        <v>6523804</v>
      </c>
      <c r="C113" s="2226" t="s">
        <v>12975</v>
      </c>
      <c r="D113" s="2227" t="s">
        <v>6800</v>
      </c>
      <c r="E113" s="5059">
        <v>0.96</v>
      </c>
      <c r="F113" s="2228">
        <f t="shared" si="2"/>
        <v>0.96</v>
      </c>
      <c r="G113" s="2228">
        <f>E113*Оглавление!$B$14</f>
        <v>91.2</v>
      </c>
      <c r="H113" s="2228">
        <f t="shared" si="3"/>
        <v>91.2</v>
      </c>
      <c r="I113" s="2628"/>
      <c r="J113" s="2628"/>
    </row>
    <row r="114" spans="1:10" s="2229" customFormat="1" ht="22.2" customHeight="1">
      <c r="A114" s="8919"/>
      <c r="B114" s="2225">
        <v>6523805</v>
      </c>
      <c r="C114" s="2226" t="s">
        <v>12976</v>
      </c>
      <c r="D114" s="2227" t="s">
        <v>6800</v>
      </c>
      <c r="E114" s="5059">
        <v>1.1400000000000001</v>
      </c>
      <c r="F114" s="2228">
        <f t="shared" si="2"/>
        <v>1.1400000000000001</v>
      </c>
      <c r="G114" s="2228">
        <f>E114*Оглавление!$B$14</f>
        <v>108.30000000000001</v>
      </c>
      <c r="H114" s="2228">
        <f t="shared" si="3"/>
        <v>108.30000000000001</v>
      </c>
      <c r="I114" s="2628"/>
      <c r="J114" s="2628"/>
    </row>
    <row r="115" spans="1:10" s="2229" customFormat="1" ht="22.2" customHeight="1">
      <c r="A115" s="8919"/>
      <c r="B115" s="2225">
        <v>6523806</v>
      </c>
      <c r="C115" s="2226" t="s">
        <v>12977</v>
      </c>
      <c r="D115" s="2227" t="s">
        <v>6800</v>
      </c>
      <c r="E115" s="5059">
        <v>1.1100000000000001</v>
      </c>
      <c r="F115" s="2228">
        <f t="shared" si="2"/>
        <v>1.1100000000000001</v>
      </c>
      <c r="G115" s="2228">
        <f>E115*Оглавление!$B$14</f>
        <v>105.45</v>
      </c>
      <c r="H115" s="2228">
        <f t="shared" si="3"/>
        <v>105.45</v>
      </c>
      <c r="I115" s="2628"/>
      <c r="J115" s="2628"/>
    </row>
    <row r="116" spans="1:10" s="2229" customFormat="1" ht="22.2" customHeight="1">
      <c r="A116" s="8919"/>
      <c r="B116" s="2225">
        <v>6523004</v>
      </c>
      <c r="C116" s="2226" t="s">
        <v>12978</v>
      </c>
      <c r="D116" s="2227" t="s">
        <v>6800</v>
      </c>
      <c r="E116" s="5059">
        <v>1.04</v>
      </c>
      <c r="F116" s="2228">
        <f t="shared" si="2"/>
        <v>1.04</v>
      </c>
      <c r="G116" s="2228">
        <f>E116*Оглавление!$B$14</f>
        <v>98.8</v>
      </c>
      <c r="H116" s="2228">
        <f t="shared" si="3"/>
        <v>98.8</v>
      </c>
      <c r="I116" s="2628"/>
      <c r="J116" s="2628"/>
    </row>
    <row r="117" spans="1:10" s="2229" customFormat="1" ht="22.2" customHeight="1">
      <c r="A117" s="8919"/>
      <c r="B117" s="2225">
        <v>6523005</v>
      </c>
      <c r="C117" s="2226" t="s">
        <v>12979</v>
      </c>
      <c r="D117" s="2227" t="s">
        <v>6800</v>
      </c>
      <c r="E117" s="5059">
        <v>1.1200000000000001</v>
      </c>
      <c r="F117" s="2228">
        <f t="shared" si="2"/>
        <v>1.1200000000000001</v>
      </c>
      <c r="G117" s="2228">
        <f>E117*Оглавление!$B$14</f>
        <v>106.4</v>
      </c>
      <c r="H117" s="2228">
        <f t="shared" si="3"/>
        <v>106.4</v>
      </c>
      <c r="I117" s="2628"/>
      <c r="J117" s="2628"/>
    </row>
    <row r="118" spans="1:10" s="2229" customFormat="1" ht="22.2" customHeight="1">
      <c r="A118" s="8920"/>
      <c r="B118" s="2225">
        <v>6523006</v>
      </c>
      <c r="C118" s="2226" t="s">
        <v>12980</v>
      </c>
      <c r="D118" s="2227" t="s">
        <v>6800</v>
      </c>
      <c r="E118" s="5059">
        <v>1.2</v>
      </c>
      <c r="F118" s="2228">
        <f t="shared" si="2"/>
        <v>1.2</v>
      </c>
      <c r="G118" s="2228">
        <f>E118*Оглавление!$B$14</f>
        <v>114</v>
      </c>
      <c r="H118" s="2228">
        <f t="shared" si="3"/>
        <v>114</v>
      </c>
      <c r="I118" s="2628"/>
      <c r="J118" s="2628"/>
    </row>
    <row r="119" spans="1:10" s="2229" customFormat="1" ht="20.7" customHeight="1">
      <c r="A119" s="8918"/>
      <c r="B119" s="2225">
        <v>6533308</v>
      </c>
      <c r="C119" s="2226" t="s">
        <v>12981</v>
      </c>
      <c r="D119" s="2227" t="s">
        <v>6800</v>
      </c>
      <c r="E119" s="5059">
        <v>0.17</v>
      </c>
      <c r="F119" s="2228">
        <f t="shared" si="2"/>
        <v>0.17</v>
      </c>
      <c r="G119" s="2228">
        <f>E119*Оглавление!$B$14</f>
        <v>16.150000000000002</v>
      </c>
      <c r="H119" s="2228">
        <f t="shared" si="3"/>
        <v>16.150000000000002</v>
      </c>
      <c r="I119" s="2628"/>
      <c r="J119" s="2628"/>
    </row>
    <row r="120" spans="1:10" s="2229" customFormat="1" ht="20.7" customHeight="1">
      <c r="A120" s="8920"/>
      <c r="B120" s="2225">
        <v>6533310</v>
      </c>
      <c r="C120" s="2226" t="s">
        <v>12982</v>
      </c>
      <c r="D120" s="2227" t="s">
        <v>6800</v>
      </c>
      <c r="E120" s="5059">
        <v>0.18</v>
      </c>
      <c r="F120" s="2228">
        <f t="shared" si="2"/>
        <v>0.18</v>
      </c>
      <c r="G120" s="2228">
        <f>E120*Оглавление!$B$14</f>
        <v>17.099999999999998</v>
      </c>
      <c r="H120" s="2228">
        <f t="shared" si="3"/>
        <v>17.099999999999998</v>
      </c>
      <c r="I120" s="2628"/>
      <c r="J120" s="2628"/>
    </row>
    <row r="121" spans="1:10" s="2229" customFormat="1" ht="41.7" customHeight="1">
      <c r="A121" s="2055"/>
      <c r="B121" s="2225">
        <v>6535110</v>
      </c>
      <c r="C121" s="2226" t="s">
        <v>12983</v>
      </c>
      <c r="D121" s="2227" t="s">
        <v>6800</v>
      </c>
      <c r="E121" s="5059">
        <v>1.27</v>
      </c>
      <c r="F121" s="2228">
        <f t="shared" si="2"/>
        <v>1.27</v>
      </c>
      <c r="G121" s="2228">
        <f>E121*Оглавление!$B$14</f>
        <v>120.65</v>
      </c>
      <c r="H121" s="2228">
        <f t="shared" si="3"/>
        <v>120.65</v>
      </c>
      <c r="I121" s="2628"/>
      <c r="J121" s="2628"/>
    </row>
    <row r="122" spans="1:10" s="2229" customFormat="1" ht="22.2" customHeight="1">
      <c r="A122" s="8918"/>
      <c r="B122" s="2225">
        <v>6584001</v>
      </c>
      <c r="C122" s="2226" t="s">
        <v>12984</v>
      </c>
      <c r="D122" s="2227" t="s">
        <v>6800</v>
      </c>
      <c r="E122" s="5059">
        <v>9.92</v>
      </c>
      <c r="F122" s="2228">
        <f t="shared" si="2"/>
        <v>9.92</v>
      </c>
      <c r="G122" s="2228">
        <f>E122*Оглавление!$B$14</f>
        <v>942.4</v>
      </c>
      <c r="H122" s="2228">
        <f t="shared" si="3"/>
        <v>942.4</v>
      </c>
      <c r="I122" s="2628"/>
      <c r="J122" s="2628"/>
    </row>
    <row r="123" spans="1:10" s="2229" customFormat="1" ht="22.2" customHeight="1">
      <c r="A123" s="8920"/>
      <c r="B123" s="2225">
        <v>6584003</v>
      </c>
      <c r="C123" s="2226" t="s">
        <v>12985</v>
      </c>
      <c r="D123" s="2227" t="s">
        <v>6800</v>
      </c>
      <c r="E123" s="5059">
        <v>7.5</v>
      </c>
      <c r="F123" s="2228">
        <f t="shared" si="2"/>
        <v>7.5</v>
      </c>
      <c r="G123" s="2228">
        <f>E123*Оглавление!$B$14</f>
        <v>712.5</v>
      </c>
      <c r="H123" s="2228">
        <f t="shared" si="3"/>
        <v>712.5</v>
      </c>
      <c r="I123" s="2628"/>
      <c r="J123" s="2628"/>
    </row>
    <row r="124" spans="1:10" s="2229" customFormat="1" ht="35.700000000000003" customHeight="1">
      <c r="A124" s="2233"/>
      <c r="B124" s="2225">
        <v>6543001</v>
      </c>
      <c r="C124" s="2226" t="s">
        <v>12986</v>
      </c>
      <c r="D124" s="2227" t="s">
        <v>6800</v>
      </c>
      <c r="E124" s="5059">
        <v>12.620000000000001</v>
      </c>
      <c r="F124" s="2228">
        <f t="shared" si="2"/>
        <v>12.620000000000001</v>
      </c>
      <c r="G124" s="2228">
        <f>E124*Оглавление!$B$14</f>
        <v>1198.9000000000001</v>
      </c>
      <c r="H124" s="2228">
        <f t="shared" si="3"/>
        <v>1198.9000000000001</v>
      </c>
      <c r="I124" s="2628"/>
      <c r="J124" s="2628"/>
    </row>
    <row r="125" spans="1:10" s="2229" customFormat="1" ht="27" customHeight="1">
      <c r="A125" s="8918"/>
      <c r="B125" s="2225">
        <v>6584090</v>
      </c>
      <c r="C125" s="2226" t="s">
        <v>12987</v>
      </c>
      <c r="D125" s="2227" t="s">
        <v>6800</v>
      </c>
      <c r="E125" s="5059">
        <v>7.57</v>
      </c>
      <c r="F125" s="2228">
        <f t="shared" si="2"/>
        <v>7.57</v>
      </c>
      <c r="G125" s="2228">
        <f>E125*Оглавление!$B$14</f>
        <v>719.15</v>
      </c>
      <c r="H125" s="2228">
        <f t="shared" si="3"/>
        <v>719.15</v>
      </c>
      <c r="I125" s="2628"/>
      <c r="J125" s="2628"/>
    </row>
    <row r="126" spans="1:10" s="2229" customFormat="1" ht="30" customHeight="1">
      <c r="A126" s="8920"/>
      <c r="B126" s="2225">
        <v>6584091</v>
      </c>
      <c r="C126" s="2226" t="s">
        <v>12988</v>
      </c>
      <c r="D126" s="2227" t="s">
        <v>6800</v>
      </c>
      <c r="E126" s="5059">
        <v>9.48</v>
      </c>
      <c r="F126" s="2228">
        <f t="shared" si="2"/>
        <v>9.48</v>
      </c>
      <c r="G126" s="2228">
        <f>E126*Оглавление!$B$14</f>
        <v>900.6</v>
      </c>
      <c r="H126" s="2228">
        <f t="shared" si="3"/>
        <v>900.6</v>
      </c>
      <c r="I126" s="2628"/>
      <c r="J126" s="2628"/>
    </row>
    <row r="127" spans="1:10" s="2229" customFormat="1" ht="22.2" customHeight="1">
      <c r="A127" s="8918"/>
      <c r="B127" s="2225">
        <v>6584150</v>
      </c>
      <c r="C127" s="2226" t="s">
        <v>12989</v>
      </c>
      <c r="D127" s="2227" t="s">
        <v>6800</v>
      </c>
      <c r="E127" s="5059">
        <v>9.01</v>
      </c>
      <c r="F127" s="2228">
        <f t="shared" si="2"/>
        <v>9.01</v>
      </c>
      <c r="G127" s="2228">
        <f>E127*Оглавление!$B$14</f>
        <v>855.94999999999993</v>
      </c>
      <c r="H127" s="2228">
        <f t="shared" si="3"/>
        <v>855.94999999999993</v>
      </c>
      <c r="I127" s="2628"/>
      <c r="J127" s="2628"/>
    </row>
    <row r="128" spans="1:10" s="2229" customFormat="1" ht="22.2" customHeight="1">
      <c r="A128" s="8919"/>
      <c r="B128" s="2225">
        <v>6584151</v>
      </c>
      <c r="C128" s="2226" t="s">
        <v>12990</v>
      </c>
      <c r="D128" s="2227" t="s">
        <v>6800</v>
      </c>
      <c r="E128" s="5059">
        <v>11.08</v>
      </c>
      <c r="F128" s="2228">
        <f t="shared" si="2"/>
        <v>11.08</v>
      </c>
      <c r="G128" s="2228">
        <f>E128*Оглавление!$B$14</f>
        <v>1052.5999999999999</v>
      </c>
      <c r="H128" s="2228">
        <f t="shared" si="3"/>
        <v>1052.5999999999999</v>
      </c>
      <c r="I128" s="2628"/>
      <c r="J128" s="2628"/>
    </row>
    <row r="129" spans="1:10" s="2229" customFormat="1" ht="22.2" customHeight="1">
      <c r="A129" s="8919"/>
      <c r="B129" s="2225">
        <v>6584152</v>
      </c>
      <c r="C129" s="2226" t="s">
        <v>12991</v>
      </c>
      <c r="D129" s="2227" t="s">
        <v>6800</v>
      </c>
      <c r="E129" s="5059">
        <v>11.790000000000001</v>
      </c>
      <c r="F129" s="2228">
        <f t="shared" si="2"/>
        <v>11.790000000000001</v>
      </c>
      <c r="G129" s="2228">
        <f>E129*Оглавление!$B$14</f>
        <v>1120.0500000000002</v>
      </c>
      <c r="H129" s="2228">
        <f t="shared" si="3"/>
        <v>1120.0500000000002</v>
      </c>
      <c r="I129" s="2628"/>
      <c r="J129" s="2628"/>
    </row>
    <row r="130" spans="1:10" s="2229" customFormat="1" ht="22.2" customHeight="1">
      <c r="A130" s="8920"/>
      <c r="B130" s="2225">
        <v>6584153</v>
      </c>
      <c r="C130" s="2226" t="s">
        <v>12992</v>
      </c>
      <c r="D130" s="2227" t="s">
        <v>6800</v>
      </c>
      <c r="E130" s="5059">
        <v>16.47</v>
      </c>
      <c r="F130" s="2228">
        <f t="shared" si="2"/>
        <v>16.47</v>
      </c>
      <c r="G130" s="2228">
        <f>E130*Оглавление!$B$14</f>
        <v>1564.6499999999999</v>
      </c>
      <c r="H130" s="2228">
        <f t="shared" si="3"/>
        <v>1564.6499999999999</v>
      </c>
      <c r="I130" s="2628"/>
      <c r="J130" s="2628"/>
    </row>
    <row r="131" spans="1:10" s="2229" customFormat="1" ht="19.5" customHeight="1">
      <c r="A131" s="8918"/>
      <c r="B131" s="2225">
        <v>6566000</v>
      </c>
      <c r="C131" s="2226" t="s">
        <v>12993</v>
      </c>
      <c r="D131" s="2227" t="s">
        <v>6800</v>
      </c>
      <c r="E131" s="5059">
        <v>0.77</v>
      </c>
      <c r="F131" s="2228">
        <f t="shared" si="2"/>
        <v>0.77</v>
      </c>
      <c r="G131" s="2228">
        <f>E131*Оглавление!$B$14</f>
        <v>73.150000000000006</v>
      </c>
      <c r="H131" s="2228">
        <f t="shared" si="3"/>
        <v>73.150000000000006</v>
      </c>
      <c r="I131" s="2628"/>
      <c r="J131" s="2628"/>
    </row>
    <row r="132" spans="1:10" s="2229" customFormat="1" ht="19.5" customHeight="1">
      <c r="A132" s="8919"/>
      <c r="B132" s="2225">
        <v>6566001</v>
      </c>
      <c r="C132" s="2226" t="s">
        <v>12994</v>
      </c>
      <c r="D132" s="2227" t="s">
        <v>6800</v>
      </c>
      <c r="E132" s="5059">
        <v>0.77</v>
      </c>
      <c r="F132" s="2228">
        <f t="shared" si="2"/>
        <v>0.77</v>
      </c>
      <c r="G132" s="2228">
        <f>E132*Оглавление!$B$14</f>
        <v>73.150000000000006</v>
      </c>
      <c r="H132" s="2228">
        <f t="shared" si="3"/>
        <v>73.150000000000006</v>
      </c>
      <c r="I132" s="2628"/>
      <c r="J132" s="2628"/>
    </row>
    <row r="133" spans="1:10" s="2229" customFormat="1" ht="19.5" customHeight="1">
      <c r="A133" s="8920"/>
      <c r="B133" s="2225">
        <v>6566002</v>
      </c>
      <c r="C133" s="2226" t="s">
        <v>12995</v>
      </c>
      <c r="D133" s="2227" t="s">
        <v>6800</v>
      </c>
      <c r="E133" s="5059">
        <v>0.77</v>
      </c>
      <c r="F133" s="2228">
        <f t="shared" si="2"/>
        <v>0.77</v>
      </c>
      <c r="G133" s="2228">
        <f>E133*Оглавление!$B$14</f>
        <v>73.150000000000006</v>
      </c>
      <c r="H133" s="2228">
        <f t="shared" si="3"/>
        <v>73.150000000000006</v>
      </c>
      <c r="I133" s="2628"/>
      <c r="J133" s="2628"/>
    </row>
    <row r="134" spans="1:10" s="2229" customFormat="1" ht="50.7" customHeight="1">
      <c r="A134" s="2233"/>
      <c r="B134" s="2225">
        <v>59491624</v>
      </c>
      <c r="C134" s="2226" t="s">
        <v>12996</v>
      </c>
      <c r="D134" s="2227" t="s">
        <v>12997</v>
      </c>
      <c r="E134" s="5059">
        <v>7.91</v>
      </c>
      <c r="F134" s="2228">
        <f t="shared" si="2"/>
        <v>7.91</v>
      </c>
      <c r="G134" s="2228">
        <f>E134*Оглавление!$B$14</f>
        <v>751.45</v>
      </c>
      <c r="H134" s="2228">
        <f t="shared" si="3"/>
        <v>751.45</v>
      </c>
      <c r="I134" s="2628"/>
      <c r="J134" s="2628"/>
    </row>
    <row r="135" spans="1:10" s="2229" customFormat="1" ht="52.2" customHeight="1">
      <c r="A135" s="2233"/>
      <c r="B135" s="2225">
        <v>831012</v>
      </c>
      <c r="C135" s="2226" t="s">
        <v>12998</v>
      </c>
      <c r="D135" s="2227" t="s">
        <v>6800</v>
      </c>
      <c r="E135" s="5059">
        <v>14.1</v>
      </c>
      <c r="F135" s="2228">
        <f t="shared" si="2"/>
        <v>14.1</v>
      </c>
      <c r="G135" s="2228">
        <f>E135*Оглавление!$B$14</f>
        <v>1339.5</v>
      </c>
      <c r="H135" s="2228">
        <f t="shared" si="3"/>
        <v>1339.5</v>
      </c>
      <c r="I135" s="2628"/>
      <c r="J135" s="2628"/>
    </row>
    <row r="136" spans="1:10" s="2229" customFormat="1" ht="19.2" customHeight="1">
      <c r="A136" s="8918"/>
      <c r="B136" s="2225">
        <v>6703008</v>
      </c>
      <c r="C136" s="2226" t="s">
        <v>12999</v>
      </c>
      <c r="D136" s="2227" t="s">
        <v>6800</v>
      </c>
      <c r="E136" s="5059">
        <v>1.59</v>
      </c>
      <c r="F136" s="2228">
        <f t="shared" si="2"/>
        <v>1.59</v>
      </c>
      <c r="G136" s="2228">
        <f>E136*Оглавление!$B$14</f>
        <v>151.05000000000001</v>
      </c>
      <c r="H136" s="2228">
        <f t="shared" si="3"/>
        <v>151.05000000000001</v>
      </c>
      <c r="I136" s="2628"/>
      <c r="J136" s="2628"/>
    </row>
    <row r="137" spans="1:10" s="2229" customFormat="1" ht="19.2" customHeight="1">
      <c r="A137" s="8920"/>
      <c r="B137" s="2225">
        <v>6703010</v>
      </c>
      <c r="C137" s="2226" t="s">
        <v>13000</v>
      </c>
      <c r="D137" s="2227" t="s">
        <v>6800</v>
      </c>
      <c r="E137" s="5059">
        <v>1.79</v>
      </c>
      <c r="F137" s="2228">
        <f t="shared" si="2"/>
        <v>1.79</v>
      </c>
      <c r="G137" s="2228">
        <f>E137*Оглавление!$B$14</f>
        <v>170.05</v>
      </c>
      <c r="H137" s="2228">
        <f t="shared" si="3"/>
        <v>170.05</v>
      </c>
      <c r="I137" s="2628"/>
      <c r="J137" s="2628"/>
    </row>
    <row r="138" spans="1:10" s="2229" customFormat="1" ht="47.7" customHeight="1">
      <c r="A138" s="2233"/>
      <c r="B138" s="2225">
        <v>835503</v>
      </c>
      <c r="C138" s="2226" t="s">
        <v>13001</v>
      </c>
      <c r="D138" s="2227" t="s">
        <v>705</v>
      </c>
      <c r="E138" s="5059">
        <v>13.39</v>
      </c>
      <c r="F138" s="2228">
        <f t="shared" ref="F138:F201" si="4">E138-E138*$B$3/100</f>
        <v>13.39</v>
      </c>
      <c r="G138" s="2228">
        <f>E138*Оглавление!$B$14</f>
        <v>1272.05</v>
      </c>
      <c r="H138" s="2228">
        <f t="shared" ref="H138:H201" si="5">G138-G138*$B$3/100</f>
        <v>1272.05</v>
      </c>
      <c r="I138" s="2628"/>
      <c r="J138" s="2628"/>
    </row>
    <row r="139" spans="1:10" s="2229" customFormat="1" ht="41.1" customHeight="1">
      <c r="A139" s="2233"/>
      <c r="B139" s="2225">
        <v>6920050</v>
      </c>
      <c r="C139" s="2226" t="s">
        <v>13002</v>
      </c>
      <c r="D139" s="2227" t="s">
        <v>6800</v>
      </c>
      <c r="E139" s="5059">
        <v>212.52</v>
      </c>
      <c r="F139" s="2228">
        <f t="shared" si="4"/>
        <v>212.52</v>
      </c>
      <c r="G139" s="2228">
        <f>E139*Оглавление!$B$14</f>
        <v>20189.400000000001</v>
      </c>
      <c r="H139" s="2228">
        <f t="shared" si="5"/>
        <v>20189.400000000001</v>
      </c>
      <c r="I139" s="2628"/>
      <c r="J139" s="2628"/>
    </row>
    <row r="140" spans="1:10" s="2229" customFormat="1" ht="43.5" customHeight="1">
      <c r="A140" s="2233"/>
      <c r="B140" s="2225">
        <v>835000</v>
      </c>
      <c r="C140" s="2226" t="s">
        <v>13003</v>
      </c>
      <c r="D140" s="2227" t="s">
        <v>6800</v>
      </c>
      <c r="E140" s="5059">
        <v>0.93</v>
      </c>
      <c r="F140" s="2228">
        <f t="shared" si="4"/>
        <v>0.93</v>
      </c>
      <c r="G140" s="2228">
        <f>E140*Оглавление!$B$14</f>
        <v>88.350000000000009</v>
      </c>
      <c r="H140" s="2228">
        <f t="shared" si="5"/>
        <v>88.350000000000009</v>
      </c>
      <c r="I140" s="2628"/>
      <c r="J140" s="2628"/>
    </row>
    <row r="141" spans="1:10" s="2229" customFormat="1" ht="32.700000000000003" customHeight="1">
      <c r="A141" s="2233"/>
      <c r="B141" s="2225">
        <v>835002</v>
      </c>
      <c r="C141" s="2226" t="s">
        <v>13004</v>
      </c>
      <c r="D141" s="2227" t="s">
        <v>6800</v>
      </c>
      <c r="E141" s="5059">
        <v>2.0100000000000002</v>
      </c>
      <c r="F141" s="2228">
        <f t="shared" si="4"/>
        <v>2.0100000000000002</v>
      </c>
      <c r="G141" s="2228">
        <f>E141*Оглавление!$B$14</f>
        <v>190.95000000000002</v>
      </c>
      <c r="H141" s="2228">
        <f t="shared" si="5"/>
        <v>190.95000000000002</v>
      </c>
      <c r="I141" s="2628"/>
      <c r="J141" s="2628"/>
    </row>
    <row r="142" spans="1:10" s="2229" customFormat="1" ht="13.2" customHeight="1">
      <c r="A142" s="8918"/>
      <c r="B142" s="2225">
        <v>6263805</v>
      </c>
      <c r="C142" s="2226" t="s">
        <v>13005</v>
      </c>
      <c r="D142" s="2227" t="s">
        <v>6800</v>
      </c>
      <c r="E142" s="5059">
        <v>0.22</v>
      </c>
      <c r="F142" s="2228">
        <f t="shared" si="4"/>
        <v>0.22</v>
      </c>
      <c r="G142" s="2228">
        <f>E142*Оглавление!$B$14</f>
        <v>20.9</v>
      </c>
      <c r="H142" s="2228">
        <f t="shared" si="5"/>
        <v>20.9</v>
      </c>
      <c r="I142" s="2628"/>
      <c r="J142" s="2628"/>
    </row>
    <row r="143" spans="1:10" s="2229" customFormat="1" ht="13.2" customHeight="1">
      <c r="A143" s="8919"/>
      <c r="B143" s="2225">
        <v>6263806</v>
      </c>
      <c r="C143" s="2226" t="s">
        <v>13006</v>
      </c>
      <c r="D143" s="2227" t="s">
        <v>6800</v>
      </c>
      <c r="E143" s="5059">
        <v>0.24</v>
      </c>
      <c r="F143" s="2228">
        <f t="shared" si="4"/>
        <v>0.24</v>
      </c>
      <c r="G143" s="2228">
        <f>E143*Оглавление!$B$14</f>
        <v>22.8</v>
      </c>
      <c r="H143" s="2228">
        <f t="shared" si="5"/>
        <v>22.8</v>
      </c>
      <c r="I143" s="2628"/>
      <c r="J143" s="2628"/>
    </row>
    <row r="144" spans="1:10" s="2229" customFormat="1" ht="13.2" customHeight="1">
      <c r="A144" s="8919"/>
      <c r="B144" s="2225">
        <v>6263808</v>
      </c>
      <c r="C144" s="2226" t="s">
        <v>13007</v>
      </c>
      <c r="D144" s="2227" t="s">
        <v>6800</v>
      </c>
      <c r="E144" s="5059">
        <v>0.3</v>
      </c>
      <c r="F144" s="2228">
        <f t="shared" si="4"/>
        <v>0.3</v>
      </c>
      <c r="G144" s="2228">
        <f>E144*Оглавление!$B$14</f>
        <v>28.5</v>
      </c>
      <c r="H144" s="2228">
        <f t="shared" si="5"/>
        <v>28.5</v>
      </c>
      <c r="I144" s="2628"/>
      <c r="J144" s="2628"/>
    </row>
    <row r="145" spans="1:12" s="2229" customFormat="1" ht="13.2" customHeight="1">
      <c r="A145" s="8919"/>
      <c r="B145" s="2225">
        <v>6263810</v>
      </c>
      <c r="C145" s="2226" t="s">
        <v>13008</v>
      </c>
      <c r="D145" s="2227" t="s">
        <v>6800</v>
      </c>
      <c r="E145" s="5059">
        <v>0.36</v>
      </c>
      <c r="F145" s="2228">
        <f t="shared" si="4"/>
        <v>0.36</v>
      </c>
      <c r="G145" s="2228">
        <f>E145*Оглавление!$B$14</f>
        <v>34.199999999999996</v>
      </c>
      <c r="H145" s="2228">
        <f t="shared" si="5"/>
        <v>34.199999999999996</v>
      </c>
      <c r="I145" s="2628"/>
      <c r="J145" s="2628"/>
    </row>
    <row r="146" spans="1:12" s="2229" customFormat="1" ht="13.2" customHeight="1">
      <c r="A146" s="8919"/>
      <c r="B146" s="2225">
        <v>6263812</v>
      </c>
      <c r="C146" s="2226" t="s">
        <v>13009</v>
      </c>
      <c r="D146" s="2227" t="s">
        <v>6800</v>
      </c>
      <c r="E146" s="5059">
        <v>0.44</v>
      </c>
      <c r="F146" s="2228">
        <f t="shared" si="4"/>
        <v>0.44</v>
      </c>
      <c r="G146" s="2228">
        <f>E146*Оглавление!$B$14</f>
        <v>41.8</v>
      </c>
      <c r="H146" s="2228">
        <f t="shared" si="5"/>
        <v>41.8</v>
      </c>
      <c r="I146" s="2628"/>
      <c r="J146" s="2628"/>
    </row>
    <row r="147" spans="1:12" s="2229" customFormat="1" ht="13.2" customHeight="1">
      <c r="A147" s="8919"/>
      <c r="B147" s="2225">
        <v>6263815</v>
      </c>
      <c r="C147" s="2226" t="s">
        <v>13010</v>
      </c>
      <c r="D147" s="2227" t="s">
        <v>6800</v>
      </c>
      <c r="E147" s="5059">
        <v>0.52</v>
      </c>
      <c r="F147" s="2228">
        <f t="shared" si="4"/>
        <v>0.52</v>
      </c>
      <c r="G147" s="2228">
        <f>E147*Оглавление!$B$14</f>
        <v>49.4</v>
      </c>
      <c r="H147" s="2228">
        <f t="shared" si="5"/>
        <v>49.4</v>
      </c>
      <c r="I147" s="2628"/>
      <c r="J147" s="2628"/>
    </row>
    <row r="148" spans="1:12" s="2229" customFormat="1" ht="13.2" customHeight="1">
      <c r="A148" s="8919"/>
      <c r="B148" s="2225">
        <v>6283006</v>
      </c>
      <c r="C148" s="2226" t="s">
        <v>13011</v>
      </c>
      <c r="D148" s="2227" t="s">
        <v>6800</v>
      </c>
      <c r="E148" s="5059">
        <v>0.38</v>
      </c>
      <c r="F148" s="2228">
        <f t="shared" si="4"/>
        <v>0.38</v>
      </c>
      <c r="G148" s="2228">
        <f>E148*Оглавление!$B$14</f>
        <v>36.1</v>
      </c>
      <c r="H148" s="2228">
        <f t="shared" si="5"/>
        <v>36.1</v>
      </c>
      <c r="I148" s="2628"/>
      <c r="J148" s="2628"/>
    </row>
    <row r="149" spans="1:12" s="2229" customFormat="1" ht="13.2" customHeight="1">
      <c r="A149" s="8919"/>
      <c r="B149" s="2225">
        <v>6283008</v>
      </c>
      <c r="C149" s="2226" t="s">
        <v>13012</v>
      </c>
      <c r="D149" s="2227" t="s">
        <v>6800</v>
      </c>
      <c r="E149" s="5059">
        <v>0.41000000000000003</v>
      </c>
      <c r="F149" s="2228">
        <f t="shared" si="4"/>
        <v>0.41000000000000003</v>
      </c>
      <c r="G149" s="2228">
        <f>E149*Оглавление!$B$14</f>
        <v>38.950000000000003</v>
      </c>
      <c r="H149" s="2228">
        <f t="shared" si="5"/>
        <v>38.950000000000003</v>
      </c>
      <c r="I149" s="2628"/>
      <c r="J149" s="2628"/>
    </row>
    <row r="150" spans="1:12" s="2229" customFormat="1" ht="13.2" customHeight="1">
      <c r="A150" s="8919"/>
      <c r="B150" s="2225">
        <v>6283010</v>
      </c>
      <c r="C150" s="2226" t="s">
        <v>13013</v>
      </c>
      <c r="D150" s="2227" t="s">
        <v>6800</v>
      </c>
      <c r="E150" s="5059">
        <v>0.52</v>
      </c>
      <c r="F150" s="2228">
        <f t="shared" si="4"/>
        <v>0.52</v>
      </c>
      <c r="G150" s="2228">
        <f>E150*Оглавление!$B$14</f>
        <v>49.4</v>
      </c>
      <c r="H150" s="2228">
        <f t="shared" si="5"/>
        <v>49.4</v>
      </c>
      <c r="I150" s="2628"/>
      <c r="J150" s="2628"/>
    </row>
    <row r="151" spans="1:12" s="2229" customFormat="1" ht="13.2" customHeight="1">
      <c r="A151" s="8920"/>
      <c r="B151" s="2225">
        <v>6283012</v>
      </c>
      <c r="C151" s="2226" t="s">
        <v>13014</v>
      </c>
      <c r="D151" s="2227" t="s">
        <v>6800</v>
      </c>
      <c r="E151" s="5059">
        <v>0.7</v>
      </c>
      <c r="F151" s="2228">
        <f t="shared" si="4"/>
        <v>0.7</v>
      </c>
      <c r="G151" s="2228">
        <f>E151*Оглавление!$B$14</f>
        <v>66.5</v>
      </c>
      <c r="H151" s="2228">
        <f t="shared" si="5"/>
        <v>66.5</v>
      </c>
      <c r="I151" s="2628"/>
      <c r="J151" s="2628"/>
    </row>
    <row r="152" spans="1:12" s="2229" customFormat="1" ht="22.2" customHeight="1">
      <c r="A152" s="8918"/>
      <c r="B152" s="2225">
        <v>6143825</v>
      </c>
      <c r="C152" s="2226" t="s">
        <v>13015</v>
      </c>
      <c r="D152" s="2227" t="s">
        <v>6800</v>
      </c>
      <c r="E152" s="5059">
        <v>0.36</v>
      </c>
      <c r="F152" s="2228">
        <f t="shared" si="4"/>
        <v>0.36</v>
      </c>
      <c r="G152" s="2228">
        <f>E152*Оглавление!$B$14</f>
        <v>34.199999999999996</v>
      </c>
      <c r="H152" s="2228">
        <f t="shared" si="5"/>
        <v>34.199999999999996</v>
      </c>
      <c r="I152" s="2628"/>
      <c r="J152" s="2628"/>
    </row>
    <row r="153" spans="1:12" s="2229" customFormat="1" ht="22.2" customHeight="1">
      <c r="A153" s="8919"/>
      <c r="B153" s="2225">
        <v>6143835</v>
      </c>
      <c r="C153" s="2226" t="s">
        <v>13016</v>
      </c>
      <c r="D153" s="2227" t="s">
        <v>6800</v>
      </c>
      <c r="E153" s="5059">
        <v>0.43</v>
      </c>
      <c r="F153" s="2228">
        <f t="shared" si="4"/>
        <v>0.43</v>
      </c>
      <c r="G153" s="2228">
        <f>E153*Оглавление!$B$14</f>
        <v>40.85</v>
      </c>
      <c r="H153" s="2228">
        <f t="shared" si="5"/>
        <v>40.85</v>
      </c>
      <c r="I153" s="2628"/>
      <c r="J153" s="2628"/>
    </row>
    <row r="154" spans="1:12" s="2229" customFormat="1" ht="22.2" customHeight="1">
      <c r="A154" s="8919"/>
      <c r="B154" s="2225">
        <v>6143925</v>
      </c>
      <c r="C154" s="2226" t="s">
        <v>13017</v>
      </c>
      <c r="D154" s="2227" t="s">
        <v>6800</v>
      </c>
      <c r="E154" s="5059">
        <v>0.48</v>
      </c>
      <c r="F154" s="2228">
        <f t="shared" si="4"/>
        <v>0.48</v>
      </c>
      <c r="G154" s="2228">
        <f>E154*Оглавление!$B$14</f>
        <v>45.6</v>
      </c>
      <c r="H154" s="2228">
        <f t="shared" si="5"/>
        <v>45.6</v>
      </c>
      <c r="I154" s="2628"/>
      <c r="J154" s="2628"/>
    </row>
    <row r="155" spans="1:12" s="2229" customFormat="1" ht="22.2" customHeight="1">
      <c r="A155" s="8919"/>
      <c r="B155" s="2225">
        <v>6143930</v>
      </c>
      <c r="C155" s="2226" t="s">
        <v>13018</v>
      </c>
      <c r="D155" s="2227" t="s">
        <v>6800</v>
      </c>
      <c r="E155" s="5059">
        <v>0.63</v>
      </c>
      <c r="F155" s="2228">
        <f t="shared" si="4"/>
        <v>0.63</v>
      </c>
      <c r="G155" s="2228">
        <f>E155*Оглавление!$B$14</f>
        <v>59.85</v>
      </c>
      <c r="H155" s="2228">
        <f t="shared" si="5"/>
        <v>59.85</v>
      </c>
      <c r="I155" s="2628"/>
      <c r="J155" s="2628"/>
    </row>
    <row r="156" spans="1:12" s="2229" customFormat="1" ht="22.2" customHeight="1">
      <c r="A156" s="8920"/>
      <c r="B156" s="2225">
        <v>6143935</v>
      </c>
      <c r="C156" s="2226" t="s">
        <v>13019</v>
      </c>
      <c r="D156" s="2227" t="s">
        <v>6800</v>
      </c>
      <c r="E156" s="5059">
        <v>0.6</v>
      </c>
      <c r="F156" s="2228">
        <f t="shared" si="4"/>
        <v>0.6</v>
      </c>
      <c r="G156" s="2228">
        <f>E156*Оглавление!$B$14</f>
        <v>57</v>
      </c>
      <c r="H156" s="2228">
        <f t="shared" si="5"/>
        <v>57</v>
      </c>
      <c r="I156" s="2628"/>
      <c r="J156" s="2628"/>
      <c r="K156" s="5346"/>
      <c r="L156" s="5346"/>
    </row>
    <row r="157" spans="1:12" s="2229" customFormat="1" ht="23.7" customHeight="1">
      <c r="A157" s="8918"/>
      <c r="B157" s="2230" t="s">
        <v>20477</v>
      </c>
      <c r="C157" s="2231" t="s">
        <v>20478</v>
      </c>
      <c r="D157" s="2227" t="s">
        <v>6800</v>
      </c>
      <c r="E157" s="5059">
        <v>0.09</v>
      </c>
      <c r="F157" s="2228">
        <f t="shared" si="4"/>
        <v>0.09</v>
      </c>
      <c r="G157" s="2228">
        <f>E157*Оглавление!$B$14</f>
        <v>8.5499999999999989</v>
      </c>
      <c r="H157" s="2228">
        <f t="shared" si="5"/>
        <v>8.5499999999999989</v>
      </c>
      <c r="I157" s="2628"/>
      <c r="J157" s="678"/>
      <c r="K157" s="5347"/>
      <c r="L157" s="5346"/>
    </row>
    <row r="158" spans="1:12" s="2229" customFormat="1" ht="23.7" customHeight="1">
      <c r="A158" s="8920"/>
      <c r="B158" s="2225">
        <v>6533010</v>
      </c>
      <c r="C158" s="2226" t="s">
        <v>13020</v>
      </c>
      <c r="D158" s="2227" t="s">
        <v>6800</v>
      </c>
      <c r="E158" s="5059">
        <v>0.13</v>
      </c>
      <c r="F158" s="2228">
        <f t="shared" si="4"/>
        <v>0.13</v>
      </c>
      <c r="G158" s="2228">
        <f>E158*Оглавление!$B$14</f>
        <v>12.35</v>
      </c>
      <c r="H158" s="2228">
        <f t="shared" si="5"/>
        <v>12.35</v>
      </c>
      <c r="I158" s="2628"/>
      <c r="J158" s="2628"/>
      <c r="K158" s="5346"/>
      <c r="L158" s="5346"/>
    </row>
    <row r="159" spans="1:12" s="2229" customFormat="1" ht="23.1" customHeight="1">
      <c r="A159" s="8918"/>
      <c r="B159" s="2225">
        <v>6123008</v>
      </c>
      <c r="C159" s="2226" t="s">
        <v>13021</v>
      </c>
      <c r="D159" s="2227" t="s">
        <v>6800</v>
      </c>
      <c r="E159" s="5059">
        <v>0.08</v>
      </c>
      <c r="F159" s="2228">
        <f t="shared" si="4"/>
        <v>0.08</v>
      </c>
      <c r="G159" s="2228">
        <f>E159*Оглавление!$B$14</f>
        <v>7.6000000000000005</v>
      </c>
      <c r="H159" s="2228">
        <f t="shared" si="5"/>
        <v>7.6000000000000005</v>
      </c>
      <c r="I159" s="2628"/>
      <c r="J159" s="2628"/>
    </row>
    <row r="160" spans="1:12" s="2229" customFormat="1" ht="23.1" customHeight="1">
      <c r="A160" s="8920"/>
      <c r="B160" s="2225">
        <v>6123010</v>
      </c>
      <c r="C160" s="2226" t="s">
        <v>13022</v>
      </c>
      <c r="D160" s="2227" t="s">
        <v>6800</v>
      </c>
      <c r="E160" s="5059">
        <v>0.17</v>
      </c>
      <c r="F160" s="2228">
        <f t="shared" si="4"/>
        <v>0.17</v>
      </c>
      <c r="G160" s="2228">
        <f>E160*Оглавление!$B$14</f>
        <v>16.150000000000002</v>
      </c>
      <c r="H160" s="2228">
        <f t="shared" si="5"/>
        <v>16.150000000000002</v>
      </c>
      <c r="I160" s="2628"/>
      <c r="J160" s="2628"/>
    </row>
    <row r="161" spans="1:10" s="2229" customFormat="1" ht="19.2" customHeight="1">
      <c r="A161" s="8918"/>
      <c r="B161" s="2225">
        <v>6303008</v>
      </c>
      <c r="C161" s="2226" t="s">
        <v>13023</v>
      </c>
      <c r="D161" s="2227" t="s">
        <v>6800</v>
      </c>
      <c r="E161" s="5059">
        <v>2.75</v>
      </c>
      <c r="F161" s="2228">
        <f t="shared" si="4"/>
        <v>2.75</v>
      </c>
      <c r="G161" s="2228">
        <f>E161*Оглавление!$B$14</f>
        <v>261.25</v>
      </c>
      <c r="H161" s="2228">
        <f t="shared" si="5"/>
        <v>261.25</v>
      </c>
      <c r="I161" s="2628"/>
      <c r="J161" s="2628"/>
    </row>
    <row r="162" spans="1:10" s="2229" customFormat="1" ht="19.2" customHeight="1">
      <c r="A162" s="8919"/>
      <c r="B162" s="2225">
        <v>6303208</v>
      </c>
      <c r="C162" s="2226" t="s">
        <v>13024</v>
      </c>
      <c r="D162" s="2227" t="s">
        <v>6800</v>
      </c>
      <c r="E162" s="5059">
        <v>5.96</v>
      </c>
      <c r="F162" s="2228">
        <f t="shared" si="4"/>
        <v>5.96</v>
      </c>
      <c r="G162" s="2228">
        <f>E162*Оглавление!$B$14</f>
        <v>566.20000000000005</v>
      </c>
      <c r="H162" s="2228">
        <f t="shared" si="5"/>
        <v>566.20000000000005</v>
      </c>
      <c r="I162" s="2628"/>
      <c r="J162" s="2628"/>
    </row>
    <row r="163" spans="1:10" s="2229" customFormat="1" ht="19.2" customHeight="1">
      <c r="A163" s="8919"/>
      <c r="B163" s="2225">
        <v>6303010</v>
      </c>
      <c r="C163" s="2226" t="s">
        <v>13025</v>
      </c>
      <c r="D163" s="2227" t="s">
        <v>6800</v>
      </c>
      <c r="E163" s="5059">
        <v>4.17</v>
      </c>
      <c r="F163" s="2228">
        <f t="shared" si="4"/>
        <v>4.17</v>
      </c>
      <c r="G163" s="2228">
        <f>E163*Оглавление!$B$14</f>
        <v>396.15</v>
      </c>
      <c r="H163" s="2228">
        <f t="shared" si="5"/>
        <v>396.15</v>
      </c>
      <c r="I163" s="2628"/>
      <c r="J163" s="2628"/>
    </row>
    <row r="164" spans="1:10" s="2229" customFormat="1" ht="19.2" customHeight="1">
      <c r="A164" s="8920"/>
      <c r="B164" s="2225">
        <v>6303210</v>
      </c>
      <c r="C164" s="2226" t="s">
        <v>13026</v>
      </c>
      <c r="D164" s="2227" t="s">
        <v>6800</v>
      </c>
      <c r="E164" s="5059">
        <v>9.7799999999999994</v>
      </c>
      <c r="F164" s="2228">
        <f t="shared" si="4"/>
        <v>9.7799999999999994</v>
      </c>
      <c r="G164" s="2228">
        <f>E164*Оглавление!$B$14</f>
        <v>929.09999999999991</v>
      </c>
      <c r="H164" s="2228">
        <f t="shared" si="5"/>
        <v>929.09999999999991</v>
      </c>
      <c r="I164" s="2628"/>
      <c r="J164" s="2628"/>
    </row>
    <row r="165" spans="1:10" s="2229" customFormat="1" ht="17.100000000000001" customHeight="1">
      <c r="A165" s="8918"/>
      <c r="B165" s="2225">
        <v>6453830</v>
      </c>
      <c r="C165" s="2226" t="s">
        <v>13027</v>
      </c>
      <c r="D165" s="2227" t="s">
        <v>6800</v>
      </c>
      <c r="E165" s="5059">
        <v>0.28999999999999998</v>
      </c>
      <c r="F165" s="2228">
        <f t="shared" si="4"/>
        <v>0.28999999999999998</v>
      </c>
      <c r="G165" s="2228">
        <f>E165*Оглавление!$B$14</f>
        <v>27.549999999999997</v>
      </c>
      <c r="H165" s="2228">
        <f t="shared" si="5"/>
        <v>27.549999999999997</v>
      </c>
      <c r="I165" s="2628"/>
      <c r="J165" s="2628"/>
    </row>
    <row r="166" spans="1:10" s="2229" customFormat="1" ht="17.100000000000001" customHeight="1">
      <c r="A166" s="8920"/>
      <c r="B166" s="2225">
        <v>6453930</v>
      </c>
      <c r="C166" s="2226" t="s">
        <v>13028</v>
      </c>
      <c r="D166" s="2227" t="s">
        <v>6800</v>
      </c>
      <c r="E166" s="5059">
        <v>0.38</v>
      </c>
      <c r="F166" s="2228">
        <f t="shared" si="4"/>
        <v>0.38</v>
      </c>
      <c r="G166" s="2228">
        <f>E166*Оглавление!$B$14</f>
        <v>36.1</v>
      </c>
      <c r="H166" s="2228">
        <f t="shared" si="5"/>
        <v>36.1</v>
      </c>
      <c r="I166" s="2628"/>
      <c r="J166" s="2628"/>
    </row>
    <row r="167" spans="1:10" s="2229" customFormat="1" ht="17.7" customHeight="1">
      <c r="A167" s="8918"/>
      <c r="B167" s="2225">
        <v>6103008</v>
      </c>
      <c r="C167" s="2226" t="s">
        <v>13029</v>
      </c>
      <c r="D167" s="2227" t="s">
        <v>6800</v>
      </c>
      <c r="E167" s="5059">
        <v>0.43</v>
      </c>
      <c r="F167" s="2228">
        <f t="shared" si="4"/>
        <v>0.43</v>
      </c>
      <c r="G167" s="2228">
        <f>E167*Оглавление!$B$14</f>
        <v>40.85</v>
      </c>
      <c r="H167" s="2228">
        <f t="shared" si="5"/>
        <v>40.85</v>
      </c>
      <c r="I167" s="2628"/>
      <c r="J167" s="2628"/>
    </row>
    <row r="168" spans="1:10" s="2229" customFormat="1" ht="17.7" customHeight="1">
      <c r="A168" s="8920"/>
      <c r="B168" s="2225">
        <v>6103010</v>
      </c>
      <c r="C168" s="2226" t="s">
        <v>13030</v>
      </c>
      <c r="D168" s="2227" t="s">
        <v>6800</v>
      </c>
      <c r="E168" s="5059">
        <v>0.59</v>
      </c>
      <c r="F168" s="2228">
        <f t="shared" si="4"/>
        <v>0.59</v>
      </c>
      <c r="G168" s="2228">
        <f>E168*Оглавление!$B$14</f>
        <v>56.05</v>
      </c>
      <c r="H168" s="2228">
        <f t="shared" si="5"/>
        <v>56.05</v>
      </c>
      <c r="I168" s="2628"/>
      <c r="J168" s="2628"/>
    </row>
    <row r="169" spans="1:10" s="2229" customFormat="1" ht="17.7" customHeight="1">
      <c r="A169" s="8918"/>
      <c r="B169" s="2225">
        <v>6107008</v>
      </c>
      <c r="C169" s="2226" t="s">
        <v>13031</v>
      </c>
      <c r="D169" s="2227" t="s">
        <v>6800</v>
      </c>
      <c r="E169" s="5059">
        <v>0.71</v>
      </c>
      <c r="F169" s="2228">
        <f t="shared" si="4"/>
        <v>0.71</v>
      </c>
      <c r="G169" s="2228">
        <f>E169*Оглавление!$B$14</f>
        <v>67.45</v>
      </c>
      <c r="H169" s="2228">
        <f t="shared" si="5"/>
        <v>67.45</v>
      </c>
      <c r="I169" s="2628"/>
      <c r="J169" s="2628"/>
    </row>
    <row r="170" spans="1:10" s="2229" customFormat="1" ht="17.7" customHeight="1">
      <c r="A170" s="8920"/>
      <c r="B170" s="2225">
        <v>6107010</v>
      </c>
      <c r="C170" s="2226" t="s">
        <v>13032</v>
      </c>
      <c r="D170" s="2227" t="s">
        <v>6800</v>
      </c>
      <c r="E170" s="5059">
        <v>1.1200000000000001</v>
      </c>
      <c r="F170" s="2228">
        <f t="shared" si="4"/>
        <v>1.1200000000000001</v>
      </c>
      <c r="G170" s="2228">
        <f>E170*Оглавление!$B$14</f>
        <v>106.4</v>
      </c>
      <c r="H170" s="2228">
        <f t="shared" si="5"/>
        <v>106.4</v>
      </c>
      <c r="I170" s="2628"/>
      <c r="J170" s="2628"/>
    </row>
    <row r="171" spans="1:10" s="2229" customFormat="1" ht="31.5" customHeight="1">
      <c r="A171" s="8918"/>
      <c r="B171" s="2225">
        <v>609831080</v>
      </c>
      <c r="C171" s="2226" t="s">
        <v>13033</v>
      </c>
      <c r="D171" s="2227" t="s">
        <v>6800</v>
      </c>
      <c r="E171" s="5059">
        <v>1.71</v>
      </c>
      <c r="F171" s="2228">
        <f t="shared" si="4"/>
        <v>1.71</v>
      </c>
      <c r="G171" s="2228">
        <f>E171*Оглавление!$B$14</f>
        <v>162.44999999999999</v>
      </c>
      <c r="H171" s="2228">
        <f t="shared" si="5"/>
        <v>162.44999999999999</v>
      </c>
      <c r="I171" s="2628"/>
      <c r="J171" s="2628"/>
    </row>
    <row r="172" spans="1:10" s="2229" customFormat="1" ht="34.950000000000003" customHeight="1">
      <c r="A172" s="8920"/>
      <c r="B172" s="2225">
        <v>609831100</v>
      </c>
      <c r="C172" s="2226" t="s">
        <v>13034</v>
      </c>
      <c r="D172" s="2227" t="s">
        <v>6800</v>
      </c>
      <c r="E172" s="5059">
        <v>2.3000000000000003</v>
      </c>
      <c r="F172" s="2228">
        <f t="shared" si="4"/>
        <v>2.3000000000000003</v>
      </c>
      <c r="G172" s="2228">
        <f>E172*Оглавление!$B$14</f>
        <v>218.50000000000003</v>
      </c>
      <c r="H172" s="2228">
        <f t="shared" si="5"/>
        <v>218.50000000000003</v>
      </c>
      <c r="I172" s="2628"/>
      <c r="J172" s="2628"/>
    </row>
    <row r="173" spans="1:10" s="2229" customFormat="1" ht="48.6" customHeight="1">
      <c r="A173" s="2233"/>
      <c r="B173" s="2225">
        <v>6253606</v>
      </c>
      <c r="C173" s="2226" t="s">
        <v>13035</v>
      </c>
      <c r="D173" s="2227" t="s">
        <v>6800</v>
      </c>
      <c r="E173" s="5059">
        <v>2.2599999999999998</v>
      </c>
      <c r="F173" s="2228">
        <f t="shared" si="4"/>
        <v>2.2599999999999998</v>
      </c>
      <c r="G173" s="2228">
        <f>E173*Оглавление!$B$14</f>
        <v>214.7</v>
      </c>
      <c r="H173" s="2228">
        <f t="shared" si="5"/>
        <v>214.7</v>
      </c>
      <c r="I173" s="2628"/>
      <c r="J173" s="2628"/>
    </row>
    <row r="174" spans="1:10" s="2229" customFormat="1" ht="22.2" customHeight="1">
      <c r="A174" s="8918"/>
      <c r="B174" s="2225">
        <v>69520616</v>
      </c>
      <c r="C174" s="2226" t="s">
        <v>13036</v>
      </c>
      <c r="D174" s="2227" t="s">
        <v>6800</v>
      </c>
      <c r="E174" s="5059">
        <v>14.38</v>
      </c>
      <c r="F174" s="2228">
        <f t="shared" si="4"/>
        <v>14.38</v>
      </c>
      <c r="G174" s="2228">
        <f>E174*Оглавление!$B$14</f>
        <v>1366.1000000000001</v>
      </c>
      <c r="H174" s="2228">
        <f t="shared" si="5"/>
        <v>1366.1000000000001</v>
      </c>
      <c r="I174" s="2628"/>
      <c r="J174" s="2628"/>
    </row>
    <row r="175" spans="1:10" s="2229" customFormat="1" ht="22.2" customHeight="1">
      <c r="A175" s="8919"/>
      <c r="B175" s="2225">
        <v>69520621</v>
      </c>
      <c r="C175" s="2226" t="s">
        <v>13037</v>
      </c>
      <c r="D175" s="2227" t="s">
        <v>6800</v>
      </c>
      <c r="E175" s="5059">
        <v>17.84</v>
      </c>
      <c r="F175" s="2228">
        <f t="shared" si="4"/>
        <v>17.84</v>
      </c>
      <c r="G175" s="2228">
        <f>E175*Оглавление!$B$14</f>
        <v>1694.8</v>
      </c>
      <c r="H175" s="2228">
        <f t="shared" si="5"/>
        <v>1694.8</v>
      </c>
      <c r="I175" s="2628"/>
      <c r="J175" s="2628"/>
    </row>
    <row r="176" spans="1:10" s="2229" customFormat="1" ht="22.2" customHeight="1">
      <c r="A176" s="8919"/>
      <c r="B176" s="2225">
        <v>69520816</v>
      </c>
      <c r="C176" s="2226" t="s">
        <v>13038</v>
      </c>
      <c r="D176" s="2227" t="s">
        <v>6800</v>
      </c>
      <c r="E176" s="5059">
        <v>15.120000000000001</v>
      </c>
      <c r="F176" s="2228">
        <f t="shared" si="4"/>
        <v>15.120000000000001</v>
      </c>
      <c r="G176" s="2228">
        <f>E176*Оглавление!$B$14</f>
        <v>1436.4</v>
      </c>
      <c r="H176" s="2228">
        <f t="shared" si="5"/>
        <v>1436.4</v>
      </c>
      <c r="I176" s="2628"/>
      <c r="J176" s="2628"/>
    </row>
    <row r="177" spans="1:10" s="2229" customFormat="1" ht="22.2" customHeight="1">
      <c r="A177" s="8919"/>
      <c r="B177" s="2225">
        <v>69520821</v>
      </c>
      <c r="C177" s="2226" t="s">
        <v>13039</v>
      </c>
      <c r="D177" s="2227" t="s">
        <v>6800</v>
      </c>
      <c r="E177" s="5059">
        <v>20.82</v>
      </c>
      <c r="F177" s="2228">
        <f t="shared" si="4"/>
        <v>20.82</v>
      </c>
      <c r="G177" s="2228">
        <f>E177*Оглавление!$B$14</f>
        <v>1977.9</v>
      </c>
      <c r="H177" s="2228">
        <f t="shared" si="5"/>
        <v>1977.9</v>
      </c>
      <c r="I177" s="2628"/>
      <c r="J177" s="2628"/>
    </row>
    <row r="178" spans="1:10" s="2229" customFormat="1" ht="22.2" customHeight="1">
      <c r="A178" s="8920"/>
      <c r="B178" s="2225">
        <v>69521021</v>
      </c>
      <c r="C178" s="2226" t="s">
        <v>13040</v>
      </c>
      <c r="D178" s="2227" t="s">
        <v>6800</v>
      </c>
      <c r="E178" s="5059">
        <v>24.8</v>
      </c>
      <c r="F178" s="2228">
        <f t="shared" si="4"/>
        <v>24.8</v>
      </c>
      <c r="G178" s="2228">
        <f>E178*Оглавление!$B$14</f>
        <v>2356</v>
      </c>
      <c r="H178" s="2228">
        <f t="shared" si="5"/>
        <v>2356</v>
      </c>
      <c r="I178" s="2628"/>
      <c r="J178" s="2628"/>
    </row>
    <row r="179" spans="1:10" s="2229" customFormat="1" ht="37.200000000000003" customHeight="1">
      <c r="A179" s="8918"/>
      <c r="B179" s="2225">
        <v>61001008</v>
      </c>
      <c r="C179" s="2226" t="s">
        <v>13041</v>
      </c>
      <c r="D179" s="2227" t="s">
        <v>6800</v>
      </c>
      <c r="E179" s="5059">
        <v>0.1</v>
      </c>
      <c r="F179" s="2228">
        <f t="shared" si="4"/>
        <v>0.1</v>
      </c>
      <c r="G179" s="2228">
        <f>E179*Оглавление!$B$14</f>
        <v>9.5</v>
      </c>
      <c r="H179" s="2228">
        <f t="shared" si="5"/>
        <v>9.5</v>
      </c>
      <c r="I179" s="2628"/>
      <c r="J179" s="2628"/>
    </row>
    <row r="180" spans="1:10" s="2229" customFormat="1" ht="36.450000000000003" customHeight="1">
      <c r="A180" s="8920"/>
      <c r="B180" s="2225">
        <v>61001010</v>
      </c>
      <c r="C180" s="2226" t="s">
        <v>13042</v>
      </c>
      <c r="D180" s="2227" t="s">
        <v>6800</v>
      </c>
      <c r="E180" s="5059">
        <v>0.15</v>
      </c>
      <c r="F180" s="2228">
        <f t="shared" si="4"/>
        <v>0.15</v>
      </c>
      <c r="G180" s="2228">
        <f>E180*Оглавление!$B$14</f>
        <v>14.25</v>
      </c>
      <c r="H180" s="2228">
        <f t="shared" si="5"/>
        <v>14.25</v>
      </c>
      <c r="I180" s="2628"/>
      <c r="J180" s="2628"/>
    </row>
    <row r="181" spans="1:10" s="2229" customFormat="1" ht="26.7" customHeight="1">
      <c r="A181" s="8918"/>
      <c r="B181" s="2225">
        <v>6103860</v>
      </c>
      <c r="C181" s="2226" t="s">
        <v>13043</v>
      </c>
      <c r="D181" s="2227" t="s">
        <v>6800</v>
      </c>
      <c r="E181" s="5059">
        <v>0.5</v>
      </c>
      <c r="F181" s="2228">
        <f t="shared" si="4"/>
        <v>0.5</v>
      </c>
      <c r="G181" s="2228">
        <f>E181*Оглавление!$B$14</f>
        <v>47.5</v>
      </c>
      <c r="H181" s="2228">
        <f t="shared" si="5"/>
        <v>47.5</v>
      </c>
      <c r="I181" s="2628"/>
      <c r="J181" s="2628"/>
    </row>
    <row r="182" spans="1:10" s="2229" customFormat="1" ht="26.7" customHeight="1">
      <c r="A182" s="8920"/>
      <c r="B182" s="2225">
        <v>6103960</v>
      </c>
      <c r="C182" s="2226" t="s">
        <v>13044</v>
      </c>
      <c r="D182" s="2227" t="s">
        <v>6800</v>
      </c>
      <c r="E182" s="5059">
        <v>0.83000000000000007</v>
      </c>
      <c r="F182" s="2228">
        <f t="shared" si="4"/>
        <v>0.83000000000000007</v>
      </c>
      <c r="G182" s="2228">
        <f>E182*Оглавление!$B$14</f>
        <v>78.850000000000009</v>
      </c>
      <c r="H182" s="2228">
        <f t="shared" si="5"/>
        <v>78.850000000000009</v>
      </c>
      <c r="I182" s="2628"/>
      <c r="J182" s="2628"/>
    </row>
    <row r="183" spans="1:10" s="2229" customFormat="1" ht="33" customHeight="1">
      <c r="A183" s="2233"/>
      <c r="B183" s="2225">
        <v>692021</v>
      </c>
      <c r="C183" s="2226" t="s">
        <v>13045</v>
      </c>
      <c r="D183" s="2227" t="s">
        <v>6800</v>
      </c>
      <c r="E183" s="5059">
        <v>1.94</v>
      </c>
      <c r="F183" s="2228">
        <f t="shared" si="4"/>
        <v>1.94</v>
      </c>
      <c r="G183" s="2228">
        <f>E183*Оглавление!$B$14</f>
        <v>184.29999999999998</v>
      </c>
      <c r="H183" s="2228">
        <f t="shared" si="5"/>
        <v>184.29999999999998</v>
      </c>
      <c r="I183" s="2628"/>
      <c r="J183" s="2628"/>
    </row>
    <row r="184" spans="1:10" s="2229" customFormat="1" ht="47.7" customHeight="1">
      <c r="A184" s="2233"/>
      <c r="B184" s="2225">
        <v>200002</v>
      </c>
      <c r="C184" s="2226" t="s">
        <v>13046</v>
      </c>
      <c r="D184" s="2227" t="s">
        <v>6800</v>
      </c>
      <c r="E184" s="5059">
        <v>6.3500000000000005</v>
      </c>
      <c r="F184" s="2228">
        <f t="shared" si="4"/>
        <v>6.3500000000000005</v>
      </c>
      <c r="G184" s="2228">
        <f>E184*Оглавление!$B$14</f>
        <v>603.25</v>
      </c>
      <c r="H184" s="2228">
        <f t="shared" si="5"/>
        <v>603.25</v>
      </c>
      <c r="I184" s="2628"/>
      <c r="J184" s="2628"/>
    </row>
    <row r="185" spans="1:10" s="2229" customFormat="1" ht="46.2" customHeight="1">
      <c r="A185" s="2233"/>
      <c r="B185" s="2225">
        <v>200300</v>
      </c>
      <c r="C185" s="2226" t="s">
        <v>13047</v>
      </c>
      <c r="D185" s="2227" t="s">
        <v>6800</v>
      </c>
      <c r="E185" s="5059">
        <v>110.88</v>
      </c>
      <c r="F185" s="2228">
        <f t="shared" si="4"/>
        <v>110.88</v>
      </c>
      <c r="G185" s="2228">
        <f>E185*Оглавление!$B$14</f>
        <v>10533.6</v>
      </c>
      <c r="H185" s="2228">
        <f t="shared" si="5"/>
        <v>10533.6</v>
      </c>
      <c r="I185" s="2628"/>
      <c r="J185" s="2628"/>
    </row>
    <row r="186" spans="1:10" s="2229" customFormat="1" ht="40.5" customHeight="1">
      <c r="A186" s="2233"/>
      <c r="B186" s="2225">
        <v>200112</v>
      </c>
      <c r="C186" s="2226" t="s">
        <v>13048</v>
      </c>
      <c r="D186" s="2227" t="s">
        <v>6800</v>
      </c>
      <c r="E186" s="5059">
        <v>3.1</v>
      </c>
      <c r="F186" s="2228">
        <f t="shared" si="4"/>
        <v>3.1</v>
      </c>
      <c r="G186" s="2228">
        <f>E186*Оглавление!$B$14</f>
        <v>294.5</v>
      </c>
      <c r="H186" s="2228">
        <f t="shared" si="5"/>
        <v>294.5</v>
      </c>
      <c r="I186" s="2628"/>
      <c r="J186" s="2628"/>
    </row>
    <row r="187" spans="1:10" s="2229" customFormat="1" ht="20.100000000000001" customHeight="1">
      <c r="A187" s="8918"/>
      <c r="B187" s="2225">
        <v>872018</v>
      </c>
      <c r="C187" s="2226" t="s">
        <v>13049</v>
      </c>
      <c r="D187" s="2227" t="s">
        <v>6800</v>
      </c>
      <c r="E187" s="5059">
        <v>2.2200000000000002</v>
      </c>
      <c r="F187" s="2228">
        <f t="shared" si="4"/>
        <v>2.2200000000000002</v>
      </c>
      <c r="G187" s="2228">
        <f>E187*Оглавление!$B$14</f>
        <v>210.9</v>
      </c>
      <c r="H187" s="2228">
        <f t="shared" si="5"/>
        <v>210.9</v>
      </c>
      <c r="I187" s="2628"/>
      <c r="J187" s="2628"/>
    </row>
    <row r="188" spans="1:10" s="2229" customFormat="1" ht="20.100000000000001" customHeight="1">
      <c r="A188" s="8920"/>
      <c r="B188" s="2225">
        <v>872023</v>
      </c>
      <c r="C188" s="2226" t="s">
        <v>13050</v>
      </c>
      <c r="D188" s="2227" t="s">
        <v>6800</v>
      </c>
      <c r="E188" s="5059">
        <v>4.2300000000000004</v>
      </c>
      <c r="F188" s="2228">
        <f t="shared" si="4"/>
        <v>4.2300000000000004</v>
      </c>
      <c r="G188" s="2228">
        <f>E188*Оглавление!$B$14</f>
        <v>401.85</v>
      </c>
      <c r="H188" s="2228">
        <f t="shared" si="5"/>
        <v>401.85</v>
      </c>
      <c r="I188" s="2628"/>
      <c r="J188" s="2628"/>
    </row>
    <row r="189" spans="1:10" s="2229" customFormat="1" ht="13.2" customHeight="1">
      <c r="A189" s="8918"/>
      <c r="B189" s="2225">
        <v>3913016</v>
      </c>
      <c r="C189" s="2226" t="s">
        <v>13051</v>
      </c>
      <c r="D189" s="2227" t="s">
        <v>6800</v>
      </c>
      <c r="E189" s="5059">
        <v>0.17</v>
      </c>
      <c r="F189" s="2228">
        <f t="shared" si="4"/>
        <v>0.17</v>
      </c>
      <c r="G189" s="2228">
        <f>E189*Оглавление!$B$14</f>
        <v>16.150000000000002</v>
      </c>
      <c r="H189" s="2228">
        <f t="shared" si="5"/>
        <v>16.150000000000002</v>
      </c>
      <c r="I189" s="2628"/>
      <c r="J189" s="2628"/>
    </row>
    <row r="190" spans="1:10" s="2229" customFormat="1" ht="13.2" customHeight="1">
      <c r="A190" s="8919"/>
      <c r="B190" s="2225">
        <v>3913020</v>
      </c>
      <c r="C190" s="2226" t="s">
        <v>13052</v>
      </c>
      <c r="D190" s="2227" t="s">
        <v>6800</v>
      </c>
      <c r="E190" s="5059">
        <v>0.2</v>
      </c>
      <c r="F190" s="2228">
        <f t="shared" si="4"/>
        <v>0.2</v>
      </c>
      <c r="G190" s="2228">
        <f>E190*Оглавление!$B$14</f>
        <v>19</v>
      </c>
      <c r="H190" s="2228">
        <f t="shared" si="5"/>
        <v>19</v>
      </c>
      <c r="I190" s="2628"/>
      <c r="J190" s="2628"/>
    </row>
    <row r="191" spans="1:10" s="2229" customFormat="1" ht="13.2" customHeight="1">
      <c r="A191" s="8919"/>
      <c r="B191" s="2225">
        <v>3913025</v>
      </c>
      <c r="C191" s="2226" t="s">
        <v>13053</v>
      </c>
      <c r="D191" s="2227" t="s">
        <v>6800</v>
      </c>
      <c r="E191" s="5059">
        <v>0.23</v>
      </c>
      <c r="F191" s="2228">
        <f t="shared" si="4"/>
        <v>0.23</v>
      </c>
      <c r="G191" s="2228">
        <f>E191*Оглавление!$B$14</f>
        <v>21.85</v>
      </c>
      <c r="H191" s="2228">
        <f t="shared" si="5"/>
        <v>21.85</v>
      </c>
      <c r="I191" s="2628"/>
      <c r="J191" s="2628"/>
    </row>
    <row r="192" spans="1:10" s="2229" customFormat="1" ht="13.2" customHeight="1">
      <c r="A192" s="8919"/>
      <c r="B192" s="2225">
        <v>3913028</v>
      </c>
      <c r="C192" s="2226" t="s">
        <v>13054</v>
      </c>
      <c r="D192" s="2227" t="s">
        <v>6800</v>
      </c>
      <c r="E192" s="5059">
        <v>0.24</v>
      </c>
      <c r="F192" s="2228">
        <f t="shared" si="4"/>
        <v>0.24</v>
      </c>
      <c r="G192" s="2228">
        <f>E192*Оглавление!$B$14</f>
        <v>22.8</v>
      </c>
      <c r="H192" s="2228">
        <f t="shared" si="5"/>
        <v>22.8</v>
      </c>
      <c r="I192" s="2628"/>
      <c r="J192" s="2628"/>
    </row>
    <row r="193" spans="1:10" s="2229" customFormat="1" ht="13.2" customHeight="1">
      <c r="A193" s="8919"/>
      <c r="B193" s="2225">
        <v>3913216</v>
      </c>
      <c r="C193" s="2226" t="s">
        <v>13055</v>
      </c>
      <c r="D193" s="2227" t="s">
        <v>6800</v>
      </c>
      <c r="E193" s="5059">
        <v>0.32</v>
      </c>
      <c r="F193" s="2228">
        <f t="shared" si="4"/>
        <v>0.32</v>
      </c>
      <c r="G193" s="2228">
        <f>E193*Оглавление!$B$14</f>
        <v>30.400000000000002</v>
      </c>
      <c r="H193" s="2228">
        <f t="shared" si="5"/>
        <v>30.400000000000002</v>
      </c>
      <c r="I193" s="2628"/>
      <c r="J193" s="2628"/>
    </row>
    <row r="194" spans="1:10" s="2229" customFormat="1" ht="13.2" customHeight="1">
      <c r="A194" s="8919"/>
      <c r="B194" s="2225">
        <v>3913220</v>
      </c>
      <c r="C194" s="2226" t="s">
        <v>13056</v>
      </c>
      <c r="D194" s="2227" t="s">
        <v>6800</v>
      </c>
      <c r="E194" s="5059">
        <v>0.35000000000000003</v>
      </c>
      <c r="F194" s="2228">
        <f t="shared" si="4"/>
        <v>0.35000000000000003</v>
      </c>
      <c r="G194" s="2228">
        <f>E194*Оглавление!$B$14</f>
        <v>33.25</v>
      </c>
      <c r="H194" s="2228">
        <f t="shared" si="5"/>
        <v>33.25</v>
      </c>
      <c r="I194" s="2628"/>
      <c r="J194" s="2628"/>
    </row>
    <row r="195" spans="1:10" s="2229" customFormat="1" ht="13.2" customHeight="1">
      <c r="A195" s="8919"/>
      <c r="B195" s="2225">
        <v>3913225</v>
      </c>
      <c r="C195" s="2226" t="s">
        <v>13057</v>
      </c>
      <c r="D195" s="2227" t="s">
        <v>6800</v>
      </c>
      <c r="E195" s="5059">
        <v>0.35000000000000003</v>
      </c>
      <c r="F195" s="2228">
        <f t="shared" si="4"/>
        <v>0.35000000000000003</v>
      </c>
      <c r="G195" s="2228">
        <f>E195*Оглавление!$B$14</f>
        <v>33.25</v>
      </c>
      <c r="H195" s="2228">
        <f t="shared" si="5"/>
        <v>33.25</v>
      </c>
      <c r="I195" s="2628"/>
      <c r="J195" s="2628"/>
    </row>
    <row r="196" spans="1:10" s="2229" customFormat="1" ht="13.2" customHeight="1">
      <c r="A196" s="8920"/>
      <c r="B196" s="2225">
        <v>3913228</v>
      </c>
      <c r="C196" s="2226" t="s">
        <v>13058</v>
      </c>
      <c r="D196" s="2227" t="s">
        <v>6800</v>
      </c>
      <c r="E196" s="5059">
        <v>0.46</v>
      </c>
      <c r="F196" s="2228">
        <f t="shared" si="4"/>
        <v>0.46</v>
      </c>
      <c r="G196" s="2228">
        <f>E196*Оглавление!$B$14</f>
        <v>43.7</v>
      </c>
      <c r="H196" s="2228">
        <f t="shared" si="5"/>
        <v>43.7</v>
      </c>
      <c r="I196" s="2628"/>
      <c r="J196" s="2628"/>
    </row>
    <row r="197" spans="1:10" s="2229" customFormat="1" ht="27" customHeight="1">
      <c r="A197" s="8918"/>
      <c r="B197" s="2225">
        <v>6330018</v>
      </c>
      <c r="C197" s="2226" t="s">
        <v>13059</v>
      </c>
      <c r="D197" s="2227" t="s">
        <v>6800</v>
      </c>
      <c r="E197" s="5059">
        <v>0.11</v>
      </c>
      <c r="F197" s="2228">
        <f t="shared" si="4"/>
        <v>0.11</v>
      </c>
      <c r="G197" s="2228">
        <f>E197*Оглавление!$B$14</f>
        <v>10.45</v>
      </c>
      <c r="H197" s="2228">
        <f t="shared" si="5"/>
        <v>10.45</v>
      </c>
      <c r="I197" s="2628"/>
      <c r="J197" s="2628"/>
    </row>
    <row r="198" spans="1:10" s="2229" customFormat="1" ht="27" customHeight="1">
      <c r="A198" s="8920"/>
      <c r="B198" s="2225">
        <v>6900000</v>
      </c>
      <c r="C198" s="2226" t="s">
        <v>13060</v>
      </c>
      <c r="D198" s="2227" t="s">
        <v>6800</v>
      </c>
      <c r="E198" s="5059">
        <v>86.7</v>
      </c>
      <c r="F198" s="2228">
        <f t="shared" si="4"/>
        <v>86.7</v>
      </c>
      <c r="G198" s="2228">
        <f>E198*Оглавление!$B$14</f>
        <v>8236.5</v>
      </c>
      <c r="H198" s="2228">
        <f t="shared" si="5"/>
        <v>8236.5</v>
      </c>
      <c r="I198" s="2628"/>
      <c r="J198" s="2628"/>
    </row>
    <row r="199" spans="1:10" s="2229" customFormat="1" ht="18.600000000000001" customHeight="1">
      <c r="A199" s="8918"/>
      <c r="B199" s="2225">
        <v>852050</v>
      </c>
      <c r="C199" s="2226" t="s">
        <v>13061</v>
      </c>
      <c r="D199" s="2227" t="s">
        <v>6800</v>
      </c>
      <c r="E199" s="5059">
        <v>0.48</v>
      </c>
      <c r="F199" s="2228">
        <f t="shared" si="4"/>
        <v>0.48</v>
      </c>
      <c r="G199" s="2228">
        <f>E199*Оглавление!$B$14</f>
        <v>45.6</v>
      </c>
      <c r="H199" s="2228">
        <f t="shared" si="5"/>
        <v>45.6</v>
      </c>
      <c r="I199" s="2628"/>
      <c r="J199" s="2628"/>
    </row>
    <row r="200" spans="1:10" s="2229" customFormat="1" ht="18.600000000000001" customHeight="1">
      <c r="A200" s="8919"/>
      <c r="B200" s="2225">
        <v>852080</v>
      </c>
      <c r="C200" s="2226" t="s">
        <v>13062</v>
      </c>
      <c r="D200" s="2227" t="s">
        <v>6800</v>
      </c>
      <c r="E200" s="5059">
        <v>0.59</v>
      </c>
      <c r="F200" s="2228">
        <f t="shared" si="4"/>
        <v>0.59</v>
      </c>
      <c r="G200" s="2228">
        <f>E200*Оглавление!$B$14</f>
        <v>56.05</v>
      </c>
      <c r="H200" s="2228">
        <f t="shared" si="5"/>
        <v>56.05</v>
      </c>
      <c r="I200" s="2628"/>
      <c r="J200" s="2628"/>
    </row>
    <row r="201" spans="1:10" s="2229" customFormat="1" ht="18.600000000000001" customHeight="1">
      <c r="A201" s="8919"/>
      <c r="B201" s="2225">
        <v>852250</v>
      </c>
      <c r="C201" s="2226" t="s">
        <v>13063</v>
      </c>
      <c r="D201" s="2227" t="s">
        <v>6800</v>
      </c>
      <c r="E201" s="5059">
        <v>0.71</v>
      </c>
      <c r="F201" s="2228">
        <f t="shared" si="4"/>
        <v>0.71</v>
      </c>
      <c r="G201" s="2228">
        <f>E201*Оглавление!$B$14</f>
        <v>67.45</v>
      </c>
      <c r="H201" s="2228">
        <f t="shared" si="5"/>
        <v>67.45</v>
      </c>
      <c r="I201" s="2628"/>
      <c r="J201" s="2628"/>
    </row>
    <row r="202" spans="1:10" s="2229" customFormat="1" ht="18.600000000000001" customHeight="1">
      <c r="A202" s="8920"/>
      <c r="B202" s="2225">
        <v>852280</v>
      </c>
      <c r="C202" s="2226" t="s">
        <v>13064</v>
      </c>
      <c r="D202" s="2227" t="s">
        <v>6800</v>
      </c>
      <c r="E202" s="5059">
        <v>0.77</v>
      </c>
      <c r="F202" s="2228">
        <f t="shared" ref="F202:F224" si="6">E202-E202*$B$3/100</f>
        <v>0.77</v>
      </c>
      <c r="G202" s="2228">
        <f>E202*Оглавление!$B$14</f>
        <v>73.150000000000006</v>
      </c>
      <c r="H202" s="2228">
        <f t="shared" ref="H202:H224" si="7">G202-G202*$B$3/100</f>
        <v>73.150000000000006</v>
      </c>
      <c r="I202" s="2628"/>
      <c r="J202" s="2628"/>
    </row>
    <row r="203" spans="1:10" s="2229" customFormat="1" ht="15.6" customHeight="1">
      <c r="A203" s="8918"/>
      <c r="B203" s="2225">
        <v>671415</v>
      </c>
      <c r="C203" s="2226" t="s">
        <v>13065</v>
      </c>
      <c r="D203" s="2227" t="s">
        <v>6800</v>
      </c>
      <c r="E203" s="5059">
        <v>0.56999999999999995</v>
      </c>
      <c r="F203" s="2228">
        <f t="shared" si="6"/>
        <v>0.56999999999999995</v>
      </c>
      <c r="G203" s="2228">
        <f>E203*Оглавление!$B$14</f>
        <v>54.15</v>
      </c>
      <c r="H203" s="2228">
        <f t="shared" si="7"/>
        <v>54.15</v>
      </c>
      <c r="I203" s="2628"/>
      <c r="J203" s="2628"/>
    </row>
    <row r="204" spans="1:10" s="2229" customFormat="1" ht="15.6" customHeight="1">
      <c r="A204" s="8919"/>
      <c r="B204" s="2225">
        <v>671418</v>
      </c>
      <c r="C204" s="2226" t="s">
        <v>13066</v>
      </c>
      <c r="D204" s="2227" t="s">
        <v>6800</v>
      </c>
      <c r="E204" s="5059">
        <v>0.56999999999999995</v>
      </c>
      <c r="F204" s="2228">
        <f t="shared" si="6"/>
        <v>0.56999999999999995</v>
      </c>
      <c r="G204" s="2228">
        <f>E204*Оглавление!$B$14</f>
        <v>54.15</v>
      </c>
      <c r="H204" s="2228">
        <f t="shared" si="7"/>
        <v>54.15</v>
      </c>
      <c r="I204" s="2628"/>
      <c r="J204" s="2628"/>
    </row>
    <row r="205" spans="1:10" s="2229" customFormat="1" ht="15.6" customHeight="1">
      <c r="A205" s="8919"/>
      <c r="B205" s="2225">
        <v>671422</v>
      </c>
      <c r="C205" s="2226" t="s">
        <v>13067</v>
      </c>
      <c r="D205" s="2227" t="s">
        <v>6800</v>
      </c>
      <c r="E205" s="5059">
        <v>0.56999999999999995</v>
      </c>
      <c r="F205" s="2228">
        <f t="shared" si="6"/>
        <v>0.56999999999999995</v>
      </c>
      <c r="G205" s="2228">
        <f>E205*Оглавление!$B$14</f>
        <v>54.15</v>
      </c>
      <c r="H205" s="2228">
        <f t="shared" si="7"/>
        <v>54.15</v>
      </c>
      <c r="I205" s="2628"/>
      <c r="J205" s="2628"/>
    </row>
    <row r="206" spans="1:10" s="2229" customFormat="1" ht="15.6" customHeight="1">
      <c r="A206" s="8920"/>
      <c r="B206" s="2225">
        <v>671428</v>
      </c>
      <c r="C206" s="2226" t="s">
        <v>13068</v>
      </c>
      <c r="D206" s="2227" t="s">
        <v>6800</v>
      </c>
      <c r="E206" s="5059">
        <v>0.98</v>
      </c>
      <c r="F206" s="2228">
        <f t="shared" si="6"/>
        <v>0.98</v>
      </c>
      <c r="G206" s="2228">
        <f>E206*Оглавление!$B$14</f>
        <v>93.1</v>
      </c>
      <c r="H206" s="2228">
        <f t="shared" si="7"/>
        <v>93.1</v>
      </c>
      <c r="I206" s="2628"/>
      <c r="J206" s="2628"/>
    </row>
    <row r="207" spans="1:10" s="2229" customFormat="1" ht="22.2" customHeight="1">
      <c r="A207" s="8918"/>
      <c r="B207" s="2225">
        <v>672150</v>
      </c>
      <c r="C207" s="2226" t="s">
        <v>13069</v>
      </c>
      <c r="D207" s="2227" t="s">
        <v>6800</v>
      </c>
      <c r="E207" s="5059">
        <v>1.83</v>
      </c>
      <c r="F207" s="2228">
        <f t="shared" si="6"/>
        <v>1.83</v>
      </c>
      <c r="G207" s="2228">
        <f>E207*Оглавление!$B$14</f>
        <v>173.85</v>
      </c>
      <c r="H207" s="2228">
        <f t="shared" si="7"/>
        <v>173.85</v>
      </c>
      <c r="I207" s="2628"/>
      <c r="J207" s="2628"/>
    </row>
    <row r="208" spans="1:10" s="2229" customFormat="1" ht="32.1" customHeight="1">
      <c r="A208" s="8920"/>
      <c r="B208" s="2225">
        <v>672250</v>
      </c>
      <c r="C208" s="2226" t="s">
        <v>13070</v>
      </c>
      <c r="D208" s="2227" t="s">
        <v>6800</v>
      </c>
      <c r="E208" s="5059">
        <v>1.83</v>
      </c>
      <c r="F208" s="2228">
        <f t="shared" si="6"/>
        <v>1.83</v>
      </c>
      <c r="G208" s="2228">
        <f>E208*Оглавление!$B$14</f>
        <v>173.85</v>
      </c>
      <c r="H208" s="2228">
        <f t="shared" si="7"/>
        <v>173.85</v>
      </c>
      <c r="I208" s="2628"/>
      <c r="J208" s="2628"/>
    </row>
    <row r="209" spans="1:10" s="2229" customFormat="1" ht="46.2" customHeight="1">
      <c r="A209" s="2055"/>
      <c r="B209" s="2225">
        <v>61843640</v>
      </c>
      <c r="C209" s="2226" t="s">
        <v>13071</v>
      </c>
      <c r="D209" s="2227" t="s">
        <v>6800</v>
      </c>
      <c r="E209" s="5059">
        <v>0.45</v>
      </c>
      <c r="F209" s="2228">
        <f t="shared" si="6"/>
        <v>0.45</v>
      </c>
      <c r="G209" s="2228">
        <f>E209*Оглавление!$B$14</f>
        <v>42.75</v>
      </c>
      <c r="H209" s="2228">
        <f t="shared" si="7"/>
        <v>42.75</v>
      </c>
      <c r="I209" s="2628"/>
      <c r="J209" s="2628"/>
    </row>
    <row r="210" spans="1:10" s="2229" customFormat="1" ht="22.2" customHeight="1">
      <c r="A210" s="8918"/>
      <c r="B210" s="2225">
        <v>6183805</v>
      </c>
      <c r="C210" s="2226" t="s">
        <v>13072</v>
      </c>
      <c r="D210" s="2227" t="s">
        <v>6800</v>
      </c>
      <c r="E210" s="5059">
        <v>0.8</v>
      </c>
      <c r="F210" s="2228">
        <f t="shared" si="6"/>
        <v>0.8</v>
      </c>
      <c r="G210" s="2228">
        <f>E210*Оглавление!$B$14</f>
        <v>76</v>
      </c>
      <c r="H210" s="2228">
        <f t="shared" si="7"/>
        <v>76</v>
      </c>
      <c r="I210" s="2628"/>
      <c r="J210" s="2628"/>
    </row>
    <row r="211" spans="1:10" s="2229" customFormat="1" ht="22.2" customHeight="1">
      <c r="A211" s="8919"/>
      <c r="B211" s="2225">
        <v>6183806</v>
      </c>
      <c r="C211" s="2226" t="s">
        <v>13073</v>
      </c>
      <c r="D211" s="2227" t="s">
        <v>6800</v>
      </c>
      <c r="E211" s="5059">
        <v>0.9</v>
      </c>
      <c r="F211" s="2228">
        <f t="shared" si="6"/>
        <v>0.9</v>
      </c>
      <c r="G211" s="2228">
        <f>E211*Оглавление!$B$14</f>
        <v>85.5</v>
      </c>
      <c r="H211" s="2228">
        <f t="shared" si="7"/>
        <v>85.5</v>
      </c>
      <c r="I211" s="2628"/>
      <c r="J211" s="2628"/>
    </row>
    <row r="212" spans="1:10" s="2229" customFormat="1" ht="22.2" customHeight="1">
      <c r="A212" s="8919"/>
      <c r="B212" s="2225">
        <v>6183807</v>
      </c>
      <c r="C212" s="2226" t="s">
        <v>13074</v>
      </c>
      <c r="D212" s="2227" t="s">
        <v>6800</v>
      </c>
      <c r="E212" s="5059">
        <v>0.94000000000000006</v>
      </c>
      <c r="F212" s="2228">
        <f t="shared" si="6"/>
        <v>0.94000000000000006</v>
      </c>
      <c r="G212" s="2228">
        <f>E212*Оглавление!$B$14</f>
        <v>89.300000000000011</v>
      </c>
      <c r="H212" s="2228">
        <f t="shared" si="7"/>
        <v>89.300000000000011</v>
      </c>
      <c r="I212" s="2628"/>
      <c r="J212" s="2628"/>
    </row>
    <row r="213" spans="1:10" s="2229" customFormat="1" ht="22.2" customHeight="1">
      <c r="A213" s="8920"/>
      <c r="B213" s="2225">
        <v>6183808</v>
      </c>
      <c r="C213" s="2226" t="s">
        <v>13075</v>
      </c>
      <c r="D213" s="2227" t="s">
        <v>6800</v>
      </c>
      <c r="E213" s="5059">
        <v>1.05</v>
      </c>
      <c r="F213" s="2228">
        <f t="shared" si="6"/>
        <v>1.05</v>
      </c>
      <c r="G213" s="2228">
        <f>E213*Оглавление!$B$14</f>
        <v>99.75</v>
      </c>
      <c r="H213" s="2228">
        <f t="shared" si="7"/>
        <v>99.75</v>
      </c>
      <c r="I213" s="2628"/>
      <c r="J213" s="2628"/>
    </row>
    <row r="214" spans="1:10" s="2229" customFormat="1" ht="47.7" customHeight="1">
      <c r="A214" s="2233"/>
      <c r="B214" s="2225">
        <v>6253408</v>
      </c>
      <c r="C214" s="2226" t="s">
        <v>13076</v>
      </c>
      <c r="D214" s="2227" t="s">
        <v>6800</v>
      </c>
      <c r="E214" s="5059">
        <v>2.57</v>
      </c>
      <c r="F214" s="2228">
        <f t="shared" si="6"/>
        <v>2.57</v>
      </c>
      <c r="G214" s="2228">
        <f>E214*Оглавление!$B$14</f>
        <v>244.14999999999998</v>
      </c>
      <c r="H214" s="2228">
        <f t="shared" si="7"/>
        <v>244.14999999999998</v>
      </c>
      <c r="I214" s="2628"/>
      <c r="J214" s="2628"/>
    </row>
    <row r="215" spans="1:10" s="2229" customFormat="1" ht="27.6" customHeight="1">
      <c r="A215" s="8918"/>
      <c r="B215" s="2225">
        <v>909010</v>
      </c>
      <c r="C215" s="2226" t="s">
        <v>13077</v>
      </c>
      <c r="D215" s="2227" t="s">
        <v>6800</v>
      </c>
      <c r="E215" s="5059">
        <v>103.18</v>
      </c>
      <c r="F215" s="2228">
        <f t="shared" si="6"/>
        <v>103.18</v>
      </c>
      <c r="G215" s="2228">
        <f>E215*Оглавление!$B$14</f>
        <v>9802.1</v>
      </c>
      <c r="H215" s="2228">
        <f t="shared" si="7"/>
        <v>9802.1</v>
      </c>
      <c r="I215" s="2628"/>
      <c r="J215" s="2628"/>
    </row>
    <row r="216" spans="1:10" s="2229" customFormat="1" ht="27.6" customHeight="1">
      <c r="A216" s="8919"/>
      <c r="B216" s="2225">
        <v>909060</v>
      </c>
      <c r="C216" s="2226" t="s">
        <v>13078</v>
      </c>
      <c r="D216" s="2227" t="s">
        <v>6800</v>
      </c>
      <c r="E216" s="5059">
        <v>185.09</v>
      </c>
      <c r="F216" s="2228">
        <f t="shared" si="6"/>
        <v>185.09</v>
      </c>
      <c r="G216" s="2228">
        <f>E216*Оглавление!$B$14</f>
        <v>17583.55</v>
      </c>
      <c r="H216" s="2228">
        <f t="shared" si="7"/>
        <v>17583.55</v>
      </c>
      <c r="I216" s="2628"/>
      <c r="J216" s="2628"/>
    </row>
    <row r="217" spans="1:10" s="2229" customFormat="1" ht="34.5" customHeight="1">
      <c r="A217" s="8919"/>
      <c r="B217" s="2225">
        <v>909120</v>
      </c>
      <c r="C217" s="2226" t="s">
        <v>13079</v>
      </c>
      <c r="D217" s="2227" t="s">
        <v>6800</v>
      </c>
      <c r="E217" s="5059">
        <v>29.990000000000002</v>
      </c>
      <c r="F217" s="2228">
        <f t="shared" si="6"/>
        <v>29.990000000000002</v>
      </c>
      <c r="G217" s="2228">
        <f>E217*Оглавление!$B$14</f>
        <v>2849.05</v>
      </c>
      <c r="H217" s="2228">
        <f t="shared" si="7"/>
        <v>2849.05</v>
      </c>
      <c r="I217" s="2628"/>
      <c r="J217" s="2628"/>
    </row>
    <row r="218" spans="1:10" s="2229" customFormat="1" ht="22.2" customHeight="1">
      <c r="A218" s="8920"/>
      <c r="B218" s="2225">
        <v>909200</v>
      </c>
      <c r="C218" s="2226" t="s">
        <v>13080</v>
      </c>
      <c r="D218" s="2227" t="s">
        <v>6800</v>
      </c>
      <c r="E218" s="5059">
        <v>2.0300000000000002</v>
      </c>
      <c r="F218" s="2228">
        <f t="shared" si="6"/>
        <v>2.0300000000000002</v>
      </c>
      <c r="G218" s="2228">
        <f>E218*Оглавление!$B$14</f>
        <v>192.85000000000002</v>
      </c>
      <c r="H218" s="2228">
        <f t="shared" si="7"/>
        <v>192.85000000000002</v>
      </c>
      <c r="I218" s="2628"/>
      <c r="J218" s="2628"/>
    </row>
    <row r="219" spans="1:10" s="2229" customFormat="1" ht="22.2" customHeight="1">
      <c r="A219" s="8918"/>
      <c r="B219" s="2225">
        <v>6930001</v>
      </c>
      <c r="C219" s="2226" t="s">
        <v>13081</v>
      </c>
      <c r="D219" s="2227" t="s">
        <v>6800</v>
      </c>
      <c r="E219" s="5059">
        <v>619.25</v>
      </c>
      <c r="F219" s="2228">
        <f t="shared" si="6"/>
        <v>619.25</v>
      </c>
      <c r="G219" s="2228">
        <f>E219*Оглавление!$B$14</f>
        <v>58828.75</v>
      </c>
      <c r="H219" s="2228">
        <f t="shared" si="7"/>
        <v>58828.75</v>
      </c>
      <c r="I219" s="2628"/>
      <c r="J219" s="2628"/>
    </row>
    <row r="220" spans="1:10" s="2229" customFormat="1" ht="22.2" customHeight="1">
      <c r="A220" s="8919"/>
      <c r="B220" s="2225">
        <v>870141</v>
      </c>
      <c r="C220" s="2226" t="s">
        <v>13082</v>
      </c>
      <c r="D220" s="2227" t="s">
        <v>6800</v>
      </c>
      <c r="E220" s="5059">
        <v>0.21</v>
      </c>
      <c r="F220" s="2228">
        <f t="shared" si="6"/>
        <v>0.21</v>
      </c>
      <c r="G220" s="2228">
        <f>E220*Оглавление!$B$14</f>
        <v>19.95</v>
      </c>
      <c r="H220" s="2228">
        <f t="shared" si="7"/>
        <v>19.95</v>
      </c>
      <c r="I220" s="2628"/>
      <c r="J220" s="2628"/>
    </row>
    <row r="221" spans="1:10" s="2229" customFormat="1" ht="22.2" customHeight="1">
      <c r="A221" s="8920"/>
      <c r="B221" s="2225">
        <v>870158</v>
      </c>
      <c r="C221" s="2226" t="s">
        <v>13083</v>
      </c>
      <c r="D221" s="2227" t="s">
        <v>6800</v>
      </c>
      <c r="E221" s="5059">
        <v>0.36</v>
      </c>
      <c r="F221" s="2228">
        <f t="shared" si="6"/>
        <v>0.36</v>
      </c>
      <c r="G221" s="2228">
        <f>E221*Оглавление!$B$14</f>
        <v>34.199999999999996</v>
      </c>
      <c r="H221" s="2228">
        <f t="shared" si="7"/>
        <v>34.199999999999996</v>
      </c>
      <c r="I221" s="2628"/>
      <c r="J221" s="2628"/>
    </row>
    <row r="222" spans="1:10" s="2229" customFormat="1" ht="22.2" customHeight="1">
      <c r="A222" s="8918"/>
      <c r="B222" s="2225">
        <v>853015</v>
      </c>
      <c r="C222" s="2226" t="s">
        <v>13084</v>
      </c>
      <c r="D222" s="2227" t="s">
        <v>6800</v>
      </c>
      <c r="E222" s="5059">
        <v>0.39</v>
      </c>
      <c r="F222" s="2228">
        <f t="shared" si="6"/>
        <v>0.39</v>
      </c>
      <c r="G222" s="2228">
        <f>E222*Оглавление!$B$14</f>
        <v>37.050000000000004</v>
      </c>
      <c r="H222" s="2228">
        <f t="shared" si="7"/>
        <v>37.050000000000004</v>
      </c>
      <c r="I222" s="2628"/>
      <c r="J222" s="2628"/>
    </row>
    <row r="223" spans="1:10" s="2229" customFormat="1" ht="22.2" customHeight="1">
      <c r="A223" s="8919"/>
      <c r="B223" s="2225">
        <v>853018</v>
      </c>
      <c r="C223" s="2226" t="s">
        <v>13085</v>
      </c>
      <c r="D223" s="2227" t="s">
        <v>6800</v>
      </c>
      <c r="E223" s="5059">
        <v>0.39</v>
      </c>
      <c r="F223" s="2228">
        <f t="shared" si="6"/>
        <v>0.39</v>
      </c>
      <c r="G223" s="2228">
        <f>E223*Оглавление!$B$14</f>
        <v>37.050000000000004</v>
      </c>
      <c r="H223" s="2228">
        <f t="shared" si="7"/>
        <v>37.050000000000004</v>
      </c>
      <c r="I223" s="2628"/>
      <c r="J223" s="2628"/>
    </row>
    <row r="224" spans="1:10" s="2229" customFormat="1" ht="22.2" customHeight="1">
      <c r="A224" s="8920"/>
      <c r="B224" s="2225">
        <v>853022</v>
      </c>
      <c r="C224" s="2226" t="s">
        <v>13086</v>
      </c>
      <c r="D224" s="2227" t="s">
        <v>6800</v>
      </c>
      <c r="E224" s="5059">
        <v>0.43</v>
      </c>
      <c r="F224" s="2228">
        <f t="shared" si="6"/>
        <v>0.43</v>
      </c>
      <c r="G224" s="2228">
        <f>E224*Оглавление!$B$14</f>
        <v>40.85</v>
      </c>
      <c r="H224" s="2228">
        <f t="shared" si="7"/>
        <v>40.85</v>
      </c>
      <c r="I224" s="2628"/>
      <c r="J224" s="2628"/>
    </row>
  </sheetData>
  <mergeCells count="47">
    <mergeCell ref="A80:A82"/>
    <mergeCell ref="B6:E6"/>
    <mergeCell ref="A9:A14"/>
    <mergeCell ref="A15:A23"/>
    <mergeCell ref="A24:A31"/>
    <mergeCell ref="A32:A42"/>
    <mergeCell ref="A43:A50"/>
    <mergeCell ref="A51:A60"/>
    <mergeCell ref="A61:A64"/>
    <mergeCell ref="A66:A70"/>
    <mergeCell ref="A71:A75"/>
    <mergeCell ref="A76:A79"/>
    <mergeCell ref="A136:A137"/>
    <mergeCell ref="A88:A89"/>
    <mergeCell ref="A92:A95"/>
    <mergeCell ref="A96:A105"/>
    <mergeCell ref="A107:A108"/>
    <mergeCell ref="A109:A110"/>
    <mergeCell ref="A111:A118"/>
    <mergeCell ref="A119:A120"/>
    <mergeCell ref="A122:A123"/>
    <mergeCell ref="A125:A126"/>
    <mergeCell ref="A127:A130"/>
    <mergeCell ref="A131:A133"/>
    <mergeCell ref="A181:A182"/>
    <mergeCell ref="A142:A151"/>
    <mergeCell ref="A152:A156"/>
    <mergeCell ref="A157:A158"/>
    <mergeCell ref="A159:A160"/>
    <mergeCell ref="A161:A164"/>
    <mergeCell ref="A165:A166"/>
    <mergeCell ref="A210:A213"/>
    <mergeCell ref="A215:A218"/>
    <mergeCell ref="A219:A221"/>
    <mergeCell ref="A222:A224"/>
    <mergeCell ref="A1:F1"/>
    <mergeCell ref="A187:A188"/>
    <mergeCell ref="A189:A196"/>
    <mergeCell ref="A197:A198"/>
    <mergeCell ref="A199:A202"/>
    <mergeCell ref="A203:A206"/>
    <mergeCell ref="A207:A208"/>
    <mergeCell ref="A167:A168"/>
    <mergeCell ref="A169:A170"/>
    <mergeCell ref="A171:A172"/>
    <mergeCell ref="A174:A178"/>
    <mergeCell ref="A179:A180"/>
  </mergeCells>
  <pageMargins left="0.7" right="0.7" top="0.75" bottom="0.75" header="0.3" footer="0.3"/>
  <pageSetup paperSize="9" orientation="portrait" r:id="rId1"/>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dimension ref="A1:I34"/>
  <sheetViews>
    <sheetView zoomScale="75" zoomScaleNormal="75" workbookViewId="0">
      <selection activeCell="A6" sqref="A6:G8"/>
    </sheetView>
  </sheetViews>
  <sheetFormatPr defaultRowHeight="14.35"/>
  <cols>
    <col min="1" max="1" width="19.703125" customWidth="1"/>
    <col min="2" max="2" width="46.41015625" customWidth="1"/>
    <col min="3" max="4" width="17.703125" customWidth="1"/>
    <col min="5" max="5" width="23.703125" customWidth="1"/>
    <col min="6" max="7" width="20.29296875" customWidth="1"/>
    <col min="8" max="8" width="11.5859375" bestFit="1" customWidth="1"/>
  </cols>
  <sheetData>
    <row r="1" spans="1:9" s="1682" customFormat="1" ht="15.35">
      <c r="A1" s="8929" t="s">
        <v>10877</v>
      </c>
      <c r="B1" s="8929"/>
      <c r="C1" s="8929"/>
      <c r="D1" s="8929"/>
      <c r="E1" s="8929"/>
      <c r="F1" s="8929"/>
      <c r="G1" s="8929"/>
    </row>
    <row r="2" spans="1:9" s="1682" customFormat="1" ht="24" customHeight="1"/>
    <row r="3" spans="1:9" s="1682" customFormat="1" ht="16.5" customHeight="1"/>
    <row r="4" spans="1:9" s="1682" customFormat="1" ht="14.25" customHeight="1">
      <c r="A4" s="18" t="s">
        <v>48</v>
      </c>
      <c r="B4" s="19">
        <v>0</v>
      </c>
    </row>
    <row r="5" spans="1:9" s="1682" customFormat="1" ht="14.25" customHeight="1">
      <c r="A5" s="175"/>
      <c r="B5" s="176"/>
    </row>
    <row r="6" spans="1:9" s="756" customFormat="1" ht="38.25" customHeight="1">
      <c r="A6" s="1684" t="s">
        <v>64</v>
      </c>
      <c r="B6" s="1684" t="s">
        <v>71</v>
      </c>
      <c r="C6" s="1684" t="s">
        <v>8910</v>
      </c>
      <c r="D6" s="1684" t="s">
        <v>57</v>
      </c>
      <c r="E6" s="1684" t="s">
        <v>3234</v>
      </c>
      <c r="F6" s="1684" t="s">
        <v>58</v>
      </c>
      <c r="G6" s="1684" t="s">
        <v>59</v>
      </c>
    </row>
    <row r="7" spans="1:9" s="626" customFormat="1">
      <c r="A7" s="8926" t="s">
        <v>13592</v>
      </c>
      <c r="B7" s="8927"/>
      <c r="C7" s="8927"/>
      <c r="D7" s="8927"/>
      <c r="E7" s="8927"/>
      <c r="F7" s="8927"/>
      <c r="G7" s="8928"/>
    </row>
    <row r="8" spans="1:9" ht="43">
      <c r="A8" s="3620" t="s">
        <v>9988</v>
      </c>
      <c r="B8" s="2047" t="s">
        <v>11950</v>
      </c>
      <c r="C8" s="3620">
        <v>1</v>
      </c>
      <c r="D8" s="3651">
        <v>2604.36</v>
      </c>
      <c r="E8" s="3651">
        <f>D8-D8*$B$4/100</f>
        <v>2604.36</v>
      </c>
      <c r="F8" s="767">
        <f>D8*Оглавление!$B$14</f>
        <v>247414.2</v>
      </c>
      <c r="G8" s="767">
        <f>F8-F8*$B$4/100</f>
        <v>247414.2</v>
      </c>
      <c r="H8" s="4053">
        <v>44942</v>
      </c>
    </row>
    <row r="9" spans="1:9" ht="57.35">
      <c r="A9" s="3620" t="s">
        <v>9989</v>
      </c>
      <c r="B9" s="2047" t="s">
        <v>11951</v>
      </c>
      <c r="C9" s="3620">
        <v>1</v>
      </c>
      <c r="D9" s="3651">
        <v>1803.02</v>
      </c>
      <c r="E9" s="3651">
        <f>D9-D9*$B$4/100</f>
        <v>1803.02</v>
      </c>
      <c r="F9" s="767">
        <f>D9*Оглавление!$B$14</f>
        <v>171286.9</v>
      </c>
      <c r="G9" s="767">
        <f>F9-F9*$B$4/100</f>
        <v>171286.9</v>
      </c>
      <c r="H9" s="4053">
        <v>44942</v>
      </c>
      <c r="I9" s="3981"/>
    </row>
    <row r="10" spans="1:9" s="3745" customFormat="1" ht="57.35">
      <c r="A10" s="2637" t="s">
        <v>18486</v>
      </c>
      <c r="B10" s="3652" t="s">
        <v>14071</v>
      </c>
      <c r="C10" s="2637">
        <v>1</v>
      </c>
      <c r="D10" s="3651">
        <v>1189.25</v>
      </c>
      <c r="E10" s="3651">
        <f>D10-D10*$B$4/100</f>
        <v>1189.25</v>
      </c>
      <c r="F10" s="767">
        <f>D10*Оглавление!$B$14</f>
        <v>112978.75</v>
      </c>
      <c r="G10" s="767">
        <f>F10-F10*$B$4/100</f>
        <v>112978.75</v>
      </c>
      <c r="H10" s="4053">
        <v>44942</v>
      </c>
    </row>
    <row r="11" spans="1:9" s="756" customFormat="1">
      <c r="A11" s="3622"/>
      <c r="B11" s="3623"/>
      <c r="C11" s="3623"/>
      <c r="D11" s="3623"/>
      <c r="E11" s="3623"/>
      <c r="F11" s="3623"/>
      <c r="G11" s="3624"/>
    </row>
    <row r="12" spans="1:9" s="626" customFormat="1">
      <c r="A12" s="8926" t="s">
        <v>13595</v>
      </c>
      <c r="B12" s="8927"/>
      <c r="C12" s="8927"/>
      <c r="D12" s="8927"/>
      <c r="E12" s="8927"/>
      <c r="F12" s="8927"/>
      <c r="G12" s="8928"/>
    </row>
    <row r="13" spans="1:9">
      <c r="A13" s="3620" t="s">
        <v>9984</v>
      </c>
      <c r="B13" s="3653" t="s">
        <v>9993</v>
      </c>
      <c r="C13" s="3620">
        <v>1</v>
      </c>
      <c r="D13" s="3651">
        <v>178.9</v>
      </c>
      <c r="E13" s="3651">
        <f>D13-D13*$B$4/100</f>
        <v>178.9</v>
      </c>
      <c r="F13" s="767">
        <f>D13*Оглавление!$B$14</f>
        <v>16995.5</v>
      </c>
      <c r="G13" s="767">
        <f>F13-F13*$B$4/100</f>
        <v>16995.5</v>
      </c>
      <c r="H13" s="4053">
        <v>44942</v>
      </c>
      <c r="I13" s="3981"/>
    </row>
    <row r="14" spans="1:9">
      <c r="A14" s="3620" t="s">
        <v>9985</v>
      </c>
      <c r="B14" s="3653" t="s">
        <v>9995</v>
      </c>
      <c r="C14" s="3620">
        <v>1</v>
      </c>
      <c r="D14" s="3651">
        <v>178.9</v>
      </c>
      <c r="E14" s="3651">
        <f>D14-D14*$B$4/100</f>
        <v>178.9</v>
      </c>
      <c r="F14" s="767">
        <f>D14*Оглавление!$B$14</f>
        <v>16995.5</v>
      </c>
      <c r="G14" s="767">
        <f>F14-F14*$B$4/100</f>
        <v>16995.5</v>
      </c>
      <c r="H14" s="4053">
        <v>44942</v>
      </c>
      <c r="I14" s="3981"/>
    </row>
    <row r="15" spans="1:9">
      <c r="A15" s="3620" t="s">
        <v>9986</v>
      </c>
      <c r="B15" s="3653" t="s">
        <v>9994</v>
      </c>
      <c r="C15" s="3620">
        <v>1</v>
      </c>
      <c r="D15" s="3651">
        <v>178.9</v>
      </c>
      <c r="E15" s="3651">
        <f>D15-D15*$B$4/100</f>
        <v>178.9</v>
      </c>
      <c r="F15" s="767">
        <f>D15*Оглавление!$B$14</f>
        <v>16995.5</v>
      </c>
      <c r="G15" s="767">
        <f>F15-F15*$B$4/100</f>
        <v>16995.5</v>
      </c>
      <c r="H15" s="4053">
        <v>44942</v>
      </c>
      <c r="I15" s="3981"/>
    </row>
    <row r="16" spans="1:9">
      <c r="A16" s="3620" t="s">
        <v>9987</v>
      </c>
      <c r="B16" s="3653" t="s">
        <v>9996</v>
      </c>
      <c r="C16" s="3620">
        <v>1</v>
      </c>
      <c r="D16" s="3651">
        <v>192.06</v>
      </c>
      <c r="E16" s="3651">
        <f>D16-D16*$B$4/100</f>
        <v>192.06</v>
      </c>
      <c r="F16" s="767">
        <f>D16*Оглавление!$B$14</f>
        <v>18245.7</v>
      </c>
      <c r="G16" s="767">
        <f>F16-F16*$B$4/100</f>
        <v>18245.7</v>
      </c>
      <c r="H16" s="4053">
        <v>44942</v>
      </c>
      <c r="I16" s="3981"/>
    </row>
    <row r="17" spans="1:9" s="756" customFormat="1">
      <c r="A17" s="4559"/>
      <c r="B17" s="4560"/>
      <c r="C17" s="4560"/>
      <c r="D17" s="4560"/>
      <c r="E17" s="4560"/>
      <c r="F17" s="4560"/>
      <c r="G17" s="4561"/>
    </row>
    <row r="18" spans="1:9" s="626" customFormat="1">
      <c r="A18" s="8926" t="s">
        <v>13593</v>
      </c>
      <c r="B18" s="8927"/>
      <c r="C18" s="8927"/>
      <c r="D18" s="8927"/>
      <c r="E18" s="8927"/>
      <c r="F18" s="8927"/>
      <c r="G18" s="8928"/>
    </row>
    <row r="19" spans="1:9" ht="28.7">
      <c r="A19" s="3620" t="s">
        <v>10878</v>
      </c>
      <c r="B19" s="3653" t="s">
        <v>9990</v>
      </c>
      <c r="C19" s="3620">
        <v>1</v>
      </c>
      <c r="D19" s="3651">
        <v>2070.1</v>
      </c>
      <c r="E19" s="3651">
        <f t="shared" ref="E19:E21" si="0">D19-D19*$B$4/100</f>
        <v>2070.1</v>
      </c>
      <c r="F19" s="767">
        <f>D19*Оглавление!$B$14</f>
        <v>196659.5</v>
      </c>
      <c r="G19" s="767">
        <f t="shared" ref="G19:G21" si="1">F19-F19*$B$4/100</f>
        <v>196659.5</v>
      </c>
      <c r="H19" s="4053">
        <v>44942</v>
      </c>
      <c r="I19" s="3981"/>
    </row>
    <row r="20" spans="1:9" ht="43">
      <c r="A20" s="3620" t="s">
        <v>10879</v>
      </c>
      <c r="B20" s="3653" t="s">
        <v>9991</v>
      </c>
      <c r="C20" s="3620">
        <v>1</v>
      </c>
      <c r="D20" s="3651">
        <v>3061.64</v>
      </c>
      <c r="E20" s="3651">
        <f t="shared" si="0"/>
        <v>3061.64</v>
      </c>
      <c r="F20" s="767">
        <f>D20*Оглавление!$B$14</f>
        <v>290855.8</v>
      </c>
      <c r="G20" s="767">
        <f t="shared" si="1"/>
        <v>290855.8</v>
      </c>
      <c r="H20" s="4053">
        <v>44942</v>
      </c>
      <c r="I20" s="3981"/>
    </row>
    <row r="21" spans="1:9">
      <c r="A21" s="3620" t="s">
        <v>9983</v>
      </c>
      <c r="B21" s="3653" t="s">
        <v>9992</v>
      </c>
      <c r="C21" s="3620">
        <v>1</v>
      </c>
      <c r="D21" s="3651">
        <v>1186.48</v>
      </c>
      <c r="E21" s="3651">
        <f t="shared" si="0"/>
        <v>1186.48</v>
      </c>
      <c r="F21" s="767">
        <f>D21*Оглавление!$B$14</f>
        <v>112715.6</v>
      </c>
      <c r="G21" s="767">
        <f t="shared" si="1"/>
        <v>112715.6</v>
      </c>
      <c r="H21" s="4053">
        <v>44942</v>
      </c>
      <c r="I21" s="3981"/>
    </row>
    <row r="22" spans="1:9" s="2674" customFormat="1">
      <c r="A22" s="3654"/>
      <c r="B22" s="3655"/>
      <c r="C22" s="3656"/>
      <c r="D22" s="2675"/>
      <c r="E22" s="2675"/>
      <c r="F22" s="2676"/>
      <c r="G22" s="2677"/>
    </row>
    <row r="23" spans="1:9">
      <c r="A23" s="8926" t="s">
        <v>13594</v>
      </c>
      <c r="B23" s="8927"/>
      <c r="C23" s="8927"/>
      <c r="D23" s="8927"/>
      <c r="E23" s="8927"/>
      <c r="F23" s="8927"/>
      <c r="G23" s="8928"/>
    </row>
    <row r="24" spans="1:9">
      <c r="A24" s="4309" t="s">
        <v>18487</v>
      </c>
      <c r="B24" s="4310" t="s">
        <v>18494</v>
      </c>
      <c r="C24" s="4309">
        <v>1</v>
      </c>
      <c r="D24" s="3651">
        <v>176.27</v>
      </c>
      <c r="E24" s="4565">
        <f t="shared" ref="E24:E28" si="2">D24-D24*$B$4/100</f>
        <v>176.27</v>
      </c>
      <c r="F24" s="4364">
        <f>D24*Оглавление!$B$14</f>
        <v>16745.650000000001</v>
      </c>
      <c r="G24" s="4364">
        <f t="shared" ref="G24:G28" si="3">F24-F24*$B$4/100</f>
        <v>16745.650000000001</v>
      </c>
      <c r="H24" s="4053">
        <v>44942</v>
      </c>
    </row>
    <row r="25" spans="1:9">
      <c r="A25" s="4309" t="s">
        <v>18488</v>
      </c>
      <c r="B25" s="4310" t="s">
        <v>18495</v>
      </c>
      <c r="C25" s="4309">
        <v>1</v>
      </c>
      <c r="D25" s="3651">
        <v>176.27</v>
      </c>
      <c r="E25" s="4565">
        <f t="shared" si="2"/>
        <v>176.27</v>
      </c>
      <c r="F25" s="4364">
        <f>D25*Оглавление!$B$14</f>
        <v>16745.650000000001</v>
      </c>
      <c r="G25" s="4364">
        <f t="shared" si="3"/>
        <v>16745.650000000001</v>
      </c>
      <c r="H25" s="4053">
        <v>44942</v>
      </c>
    </row>
    <row r="26" spans="1:9">
      <c r="A26" s="4309" t="s">
        <v>18489</v>
      </c>
      <c r="B26" s="4310" t="s">
        <v>18496</v>
      </c>
      <c r="C26" s="4309">
        <v>1</v>
      </c>
      <c r="D26" s="3651">
        <v>176.27</v>
      </c>
      <c r="E26" s="4565">
        <f t="shared" si="2"/>
        <v>176.27</v>
      </c>
      <c r="F26" s="4364">
        <f>D26*Оглавление!$B$14</f>
        <v>16745.650000000001</v>
      </c>
      <c r="G26" s="4364">
        <f t="shared" si="3"/>
        <v>16745.650000000001</v>
      </c>
      <c r="H26" s="4053">
        <v>44942</v>
      </c>
    </row>
    <row r="27" spans="1:9">
      <c r="A27" s="4309" t="s">
        <v>18490</v>
      </c>
      <c r="B27" s="4310" t="s">
        <v>18497</v>
      </c>
      <c r="C27" s="4309">
        <v>1</v>
      </c>
      <c r="D27" s="3651">
        <v>176.27</v>
      </c>
      <c r="E27" s="4565">
        <f t="shared" si="2"/>
        <v>176.27</v>
      </c>
      <c r="F27" s="4364">
        <f>D27*Оглавление!$B$14</f>
        <v>16745.650000000001</v>
      </c>
      <c r="G27" s="4364">
        <f t="shared" si="3"/>
        <v>16745.650000000001</v>
      </c>
      <c r="H27" s="4053">
        <v>44942</v>
      </c>
    </row>
    <row r="28" spans="1:9">
      <c r="A28" s="4309" t="s">
        <v>18491</v>
      </c>
      <c r="B28" s="4310" t="s">
        <v>18498</v>
      </c>
      <c r="C28" s="4309">
        <v>1</v>
      </c>
      <c r="D28" s="3651">
        <v>176.27</v>
      </c>
      <c r="E28" s="4565">
        <f t="shared" si="2"/>
        <v>176.27</v>
      </c>
      <c r="F28" s="4364">
        <f>D28*Оглавление!$B$14</f>
        <v>16745.650000000001</v>
      </c>
      <c r="G28" s="4364">
        <f t="shared" si="3"/>
        <v>16745.650000000001</v>
      </c>
      <c r="H28" s="4053">
        <v>44942</v>
      </c>
    </row>
    <row r="29" spans="1:9">
      <c r="A29" s="4309" t="s">
        <v>18492</v>
      </c>
      <c r="B29" s="4310" t="s">
        <v>18499</v>
      </c>
      <c r="C29" s="4309">
        <v>1</v>
      </c>
      <c r="D29" s="3651">
        <v>505.13</v>
      </c>
      <c r="E29" s="4565">
        <f t="shared" ref="E29:E30" si="4">D29-D29*$B$4/100</f>
        <v>505.13</v>
      </c>
      <c r="F29" s="4364">
        <f>D29*Оглавление!$B$14</f>
        <v>47987.35</v>
      </c>
      <c r="G29" s="4364">
        <f t="shared" ref="G29:G30" si="5">F29-F29*$B$4/100</f>
        <v>47987.35</v>
      </c>
      <c r="H29" s="4053">
        <v>44942</v>
      </c>
    </row>
    <row r="30" spans="1:9">
      <c r="A30" s="4309" t="s">
        <v>18493</v>
      </c>
      <c r="B30" s="4310" t="s">
        <v>18500</v>
      </c>
      <c r="C30" s="4309">
        <v>1</v>
      </c>
      <c r="D30" s="3651">
        <v>547.23</v>
      </c>
      <c r="E30" s="4565">
        <f t="shared" si="4"/>
        <v>547.23</v>
      </c>
      <c r="F30" s="4364">
        <f>D30*Оглавление!$B$14</f>
        <v>51986.85</v>
      </c>
      <c r="G30" s="4364">
        <f t="shared" si="5"/>
        <v>51986.85</v>
      </c>
      <c r="H30" s="4053">
        <v>44942</v>
      </c>
    </row>
    <row r="34" spans="5:5">
      <c r="E34" s="4564"/>
    </row>
  </sheetData>
  <mergeCells count="5">
    <mergeCell ref="A23:G23"/>
    <mergeCell ref="A1:G1"/>
    <mergeCell ref="A7:G7"/>
    <mergeCell ref="A18:G18"/>
    <mergeCell ref="A12:G12"/>
  </mergeCells>
  <pageMargins left="0.7" right="0.7" top="0.75" bottom="0.75" header="0.3" footer="0.3"/>
  <pageSetup paperSize="9" orientation="portrait" r:id="rId1"/>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Лист79">
    <pageSetUpPr fitToPage="1"/>
  </sheetPr>
  <dimension ref="A1:T268"/>
  <sheetViews>
    <sheetView zoomScale="75" zoomScaleNormal="75" workbookViewId="0">
      <selection activeCell="O16" sqref="O16"/>
    </sheetView>
  </sheetViews>
  <sheetFormatPr defaultColWidth="9.1171875" defaultRowHeight="14.35"/>
  <cols>
    <col min="1" max="1" width="33.29296875" style="2703" customWidth="1"/>
    <col min="2" max="2" width="16.5859375" style="2703" customWidth="1"/>
    <col min="3" max="3" width="20" style="2703" customWidth="1"/>
    <col min="4" max="4" width="20.5859375" style="2703" customWidth="1"/>
    <col min="5" max="5" width="21.703125" style="2703" customWidth="1"/>
    <col min="6" max="6" width="18.29296875" style="2703" customWidth="1"/>
    <col min="7" max="7" width="22.41015625" style="2703" customWidth="1"/>
    <col min="8" max="8" width="16.29296875" style="2703" customWidth="1"/>
    <col min="9" max="9" width="18.703125" style="2704" customWidth="1"/>
    <col min="10" max="10" width="17.41015625" style="2703" customWidth="1"/>
    <col min="11" max="11" width="12.29296875" style="2703" customWidth="1"/>
    <col min="12" max="12" width="19.1171875" style="2703" customWidth="1"/>
    <col min="13" max="13" width="14.41015625" style="2703" customWidth="1"/>
    <col min="14" max="14" width="21.29296875" style="2703" customWidth="1"/>
    <col min="15" max="15" width="12.87890625" style="2703" bestFit="1" customWidth="1"/>
    <col min="16" max="16" width="16.5859375" style="2703" customWidth="1"/>
    <col min="17" max="17" width="10.703125" style="2703" bestFit="1" customWidth="1"/>
    <col min="18" max="18" width="12.87890625" style="2703" bestFit="1" customWidth="1"/>
    <col min="19" max="19" width="16.5859375" style="2703" bestFit="1" customWidth="1"/>
    <col min="20" max="20" width="10.703125" style="2703" bestFit="1" customWidth="1"/>
    <col min="21" max="21" width="12.87890625" style="2703" bestFit="1" customWidth="1"/>
    <col min="22" max="22" width="16.5859375" style="2703" bestFit="1" customWidth="1"/>
    <col min="23" max="16384" width="9.1171875" style="2703"/>
  </cols>
  <sheetData>
    <row r="1" spans="1:13" ht="24" customHeight="1">
      <c r="A1" s="8990" t="s">
        <v>10003</v>
      </c>
      <c r="B1" s="8990"/>
      <c r="C1" s="8990"/>
      <c r="D1" s="8990"/>
      <c r="E1" s="8990"/>
      <c r="F1" s="8990"/>
      <c r="G1" s="8990"/>
      <c r="H1" s="8990"/>
      <c r="I1" s="8990"/>
      <c r="J1" s="8990"/>
      <c r="K1" s="8990"/>
      <c r="L1" s="8990"/>
      <c r="M1" s="8990"/>
    </row>
    <row r="2" spans="1:13">
      <c r="A2" s="40"/>
      <c r="B2" s="41"/>
      <c r="C2" s="42"/>
      <c r="D2" s="42"/>
      <c r="E2" s="42"/>
      <c r="F2" s="42"/>
      <c r="G2" s="42"/>
      <c r="H2" s="42"/>
      <c r="I2" s="42"/>
      <c r="J2" s="42"/>
      <c r="K2" s="42"/>
      <c r="L2" s="42"/>
      <c r="M2" s="42"/>
    </row>
    <row r="3" spans="1:13">
      <c r="A3" s="40"/>
      <c r="B3" s="41"/>
      <c r="C3" s="42"/>
      <c r="D3" s="42"/>
      <c r="E3" s="42"/>
      <c r="F3" s="42"/>
      <c r="G3" s="42"/>
      <c r="H3" s="42"/>
      <c r="I3" s="42"/>
      <c r="J3" s="42"/>
      <c r="K3" s="42"/>
      <c r="L3" s="42"/>
      <c r="M3" s="42"/>
    </row>
    <row r="4" spans="1:13" ht="20.100000000000001" customHeight="1">
      <c r="A4" s="18" t="s">
        <v>48</v>
      </c>
      <c r="B4" s="19"/>
      <c r="C4" s="42"/>
      <c r="D4" s="42"/>
      <c r="E4" s="42"/>
      <c r="F4" s="42"/>
      <c r="G4" s="42"/>
      <c r="H4" s="43"/>
      <c r="I4" s="2478"/>
      <c r="J4" s="44"/>
      <c r="K4" s="42"/>
      <c r="L4" s="42"/>
      <c r="M4" s="42"/>
    </row>
    <row r="5" spans="1:13">
      <c r="A5" s="45"/>
      <c r="B5" s="46"/>
      <c r="C5" s="47"/>
      <c r="D5" s="42"/>
      <c r="E5" s="42"/>
      <c r="F5" s="42"/>
      <c r="G5" s="42"/>
      <c r="H5" s="42"/>
      <c r="I5" s="42"/>
      <c r="J5" s="42"/>
      <c r="K5" s="42"/>
      <c r="L5" s="42"/>
      <c r="M5" s="42"/>
    </row>
    <row r="6" spans="1:13">
      <c r="A6" s="46" t="s">
        <v>692</v>
      </c>
      <c r="B6" s="46"/>
      <c r="C6" s="47"/>
      <c r="D6" s="42"/>
      <c r="E6" s="42"/>
      <c r="F6" s="42"/>
      <c r="G6" s="42"/>
      <c r="H6" s="42"/>
      <c r="I6" s="42"/>
      <c r="J6" s="42"/>
      <c r="K6" s="42"/>
      <c r="L6" s="42"/>
      <c r="M6" s="42"/>
    </row>
    <row r="7" spans="1:13">
      <c r="A7" s="48" t="s">
        <v>2056</v>
      </c>
      <c r="B7" s="48"/>
      <c r="C7" s="49"/>
      <c r="D7" s="50"/>
      <c r="E7" s="50"/>
      <c r="F7" s="50"/>
      <c r="G7" s="50"/>
      <c r="H7" s="50"/>
      <c r="I7" s="50"/>
      <c r="J7" s="50"/>
    </row>
    <row r="8" spans="1:13" ht="15.35">
      <c r="A8" s="1371" t="s">
        <v>693</v>
      </c>
      <c r="B8" s="48"/>
      <c r="C8" s="49"/>
      <c r="D8" s="50"/>
      <c r="E8" s="50"/>
      <c r="F8" s="50"/>
      <c r="G8" s="50"/>
      <c r="H8" s="50"/>
      <c r="I8" s="50"/>
      <c r="J8" s="50"/>
    </row>
    <row r="9" spans="1:13">
      <c r="A9" s="48" t="s">
        <v>694</v>
      </c>
      <c r="B9" s="48"/>
      <c r="C9" s="49"/>
      <c r="D9" s="50"/>
      <c r="E9" s="50"/>
      <c r="F9" s="50"/>
      <c r="G9" s="50"/>
      <c r="H9" s="50"/>
      <c r="I9" s="50"/>
      <c r="J9" s="50"/>
    </row>
    <row r="10" spans="1:13" ht="14.7" thickBot="1">
      <c r="A10" s="48"/>
      <c r="B10" s="48"/>
      <c r="C10" s="49"/>
      <c r="D10" s="50"/>
      <c r="E10" s="50"/>
      <c r="F10" s="50"/>
      <c r="G10" s="50"/>
      <c r="H10" s="50"/>
      <c r="I10" s="50"/>
      <c r="J10" s="50"/>
      <c r="K10" s="52"/>
    </row>
    <row r="11" spans="1:13">
      <c r="A11" s="2417" t="s">
        <v>695</v>
      </c>
      <c r="B11" s="8991" t="s">
        <v>696</v>
      </c>
      <c r="C11" s="8992"/>
      <c r="D11" s="8993"/>
      <c r="E11" s="8991" t="s">
        <v>697</v>
      </c>
      <c r="F11" s="8992"/>
      <c r="G11" s="8993"/>
      <c r="H11" s="8991" t="s">
        <v>698</v>
      </c>
      <c r="I11" s="8992"/>
      <c r="J11" s="8993"/>
      <c r="K11" s="8991" t="s">
        <v>699</v>
      </c>
      <c r="L11" s="8992"/>
      <c r="M11" s="8993"/>
    </row>
    <row r="12" spans="1:13">
      <c r="A12" s="53" t="s">
        <v>700</v>
      </c>
      <c r="B12" s="8994"/>
      <c r="C12" s="8995"/>
      <c r="D12" s="8996"/>
      <c r="E12" s="8997"/>
      <c r="F12" s="8998"/>
      <c r="G12" s="8999"/>
      <c r="H12" s="8997"/>
      <c r="I12" s="8998"/>
      <c r="J12" s="8999"/>
      <c r="K12" s="8997"/>
      <c r="L12" s="8998"/>
      <c r="M12" s="8999"/>
    </row>
    <row r="13" spans="1:13" ht="14.7" thickBot="1">
      <c r="A13" s="53" t="s">
        <v>701</v>
      </c>
      <c r="B13" s="2421" t="s">
        <v>702</v>
      </c>
      <c r="C13" s="2422" t="s">
        <v>703</v>
      </c>
      <c r="D13" s="2423" t="s">
        <v>703</v>
      </c>
      <c r="E13" s="5378" t="s">
        <v>702</v>
      </c>
      <c r="F13" s="5379" t="s">
        <v>703</v>
      </c>
      <c r="G13" s="5380" t="s">
        <v>703</v>
      </c>
      <c r="H13" s="5378" t="s">
        <v>702</v>
      </c>
      <c r="I13" s="5379" t="s">
        <v>703</v>
      </c>
      <c r="J13" s="5381" t="s">
        <v>703</v>
      </c>
      <c r="K13" s="5382" t="s">
        <v>702</v>
      </c>
      <c r="L13" s="5379" t="s">
        <v>703</v>
      </c>
      <c r="M13" s="5381" t="s">
        <v>703</v>
      </c>
    </row>
    <row r="14" spans="1:13" ht="38.35" thickBot="1">
      <c r="A14" s="2405" t="s">
        <v>704</v>
      </c>
      <c r="B14" s="2408" t="s">
        <v>705</v>
      </c>
      <c r="C14" s="2406" t="s">
        <v>706</v>
      </c>
      <c r="D14" s="2409" t="s">
        <v>707</v>
      </c>
      <c r="E14" s="2405" t="s">
        <v>705</v>
      </c>
      <c r="F14" s="2528" t="s">
        <v>708</v>
      </c>
      <c r="G14" s="2407" t="s">
        <v>707</v>
      </c>
      <c r="H14" s="2408" t="s">
        <v>705</v>
      </c>
      <c r="I14" s="2406" t="s">
        <v>708</v>
      </c>
      <c r="J14" s="2409" t="s">
        <v>707</v>
      </c>
      <c r="K14" s="2410" t="s">
        <v>705</v>
      </c>
      <c r="L14" s="2406" t="s">
        <v>709</v>
      </c>
      <c r="M14" s="2409" t="s">
        <v>707</v>
      </c>
    </row>
    <row r="15" spans="1:13">
      <c r="A15" s="2418">
        <v>15</v>
      </c>
      <c r="B15" s="2424">
        <v>440</v>
      </c>
      <c r="C15" s="2455">
        <v>18.350000000000001</v>
      </c>
      <c r="D15" s="2476">
        <f>C15-C15*$B$4/100</f>
        <v>18.350000000000001</v>
      </c>
      <c r="E15" s="5383">
        <v>356</v>
      </c>
      <c r="F15" s="5449">
        <v>25.945500000000003</v>
      </c>
      <c r="G15" s="5384">
        <f>F15-F15*$B$4/100</f>
        <v>25.945500000000003</v>
      </c>
      <c r="H15" s="5385">
        <v>240</v>
      </c>
      <c r="I15" s="5445">
        <v>40.906100000000002</v>
      </c>
      <c r="J15" s="5386">
        <f>I15-I15*$B$4/100</f>
        <v>40.906100000000002</v>
      </c>
      <c r="K15" s="5387"/>
      <c r="L15" s="5388"/>
      <c r="M15" s="5389"/>
    </row>
    <row r="16" spans="1:13">
      <c r="A16" s="2419">
        <v>18</v>
      </c>
      <c r="B16" s="2425">
        <v>400</v>
      </c>
      <c r="C16" s="3657">
        <v>19.93</v>
      </c>
      <c r="D16" s="2476">
        <f t="shared" ref="D16:D20" si="0">C16-C16*$B$4/100</f>
        <v>19.93</v>
      </c>
      <c r="E16" s="5390">
        <v>284</v>
      </c>
      <c r="F16" s="5449">
        <v>27.594000000000001</v>
      </c>
      <c r="G16" s="5384">
        <f>F16-F16*$B$4/100</f>
        <v>27.594000000000001</v>
      </c>
      <c r="H16" s="5391">
        <v>200</v>
      </c>
      <c r="I16" s="5445">
        <v>45.186099999999996</v>
      </c>
      <c r="J16" s="5386">
        <f>I16-I16*$B$4/100</f>
        <v>45.186099999999996</v>
      </c>
      <c r="K16" s="5392"/>
      <c r="L16" s="5393"/>
      <c r="M16" s="5394"/>
    </row>
    <row r="17" spans="1:13">
      <c r="A17" s="2419">
        <v>22</v>
      </c>
      <c r="B17" s="2425">
        <v>320</v>
      </c>
      <c r="C17" s="3657">
        <v>21.54</v>
      </c>
      <c r="D17" s="2476">
        <f t="shared" si="0"/>
        <v>21.54</v>
      </c>
      <c r="E17" s="5390">
        <v>240</v>
      </c>
      <c r="F17" s="5449">
        <v>30.124500000000001</v>
      </c>
      <c r="G17" s="5384">
        <f t="shared" ref="G17:G32" si="1">F17-F17*$B$4/100</f>
        <v>30.124500000000001</v>
      </c>
      <c r="H17" s="5391">
        <v>168</v>
      </c>
      <c r="I17" s="5445">
        <v>46.876700000000007</v>
      </c>
      <c r="J17" s="5386">
        <f t="shared" ref="J17:J32" si="2">I17-I17*$B$4/100</f>
        <v>46.876700000000007</v>
      </c>
      <c r="K17" s="5392">
        <v>108</v>
      </c>
      <c r="L17" s="5445">
        <v>112.2216</v>
      </c>
      <c r="M17" s="5394">
        <f t="shared" ref="M17:M32" si="3">L17-L17*$B$4/100</f>
        <v>112.2216</v>
      </c>
    </row>
    <row r="18" spans="1:13">
      <c r="A18" s="2419">
        <v>25</v>
      </c>
      <c r="B18" s="2425">
        <v>244</v>
      </c>
      <c r="C18" s="3657">
        <v>24.71</v>
      </c>
      <c r="D18" s="2476">
        <f t="shared" si="0"/>
        <v>24.71</v>
      </c>
      <c r="E18" s="5390">
        <v>200</v>
      </c>
      <c r="F18" s="5449">
        <v>34.292999999999999</v>
      </c>
      <c r="G18" s="5384">
        <f t="shared" si="1"/>
        <v>34.292999999999999</v>
      </c>
      <c r="H18" s="5391">
        <v>140</v>
      </c>
      <c r="I18" s="5445">
        <v>52.023400000000002</v>
      </c>
      <c r="J18" s="5386">
        <f t="shared" si="2"/>
        <v>52.023400000000002</v>
      </c>
      <c r="K18" s="5392">
        <v>100</v>
      </c>
      <c r="L18" s="5445">
        <v>120.08610000000002</v>
      </c>
      <c r="M18" s="5394">
        <f t="shared" si="3"/>
        <v>120.08610000000002</v>
      </c>
    </row>
    <row r="19" spans="1:13">
      <c r="A19" s="2419">
        <v>28</v>
      </c>
      <c r="B19" s="2425">
        <v>240</v>
      </c>
      <c r="C19" s="3657">
        <v>27.1</v>
      </c>
      <c r="D19" s="2476">
        <f t="shared" si="0"/>
        <v>27.1</v>
      </c>
      <c r="E19" s="5390">
        <v>168</v>
      </c>
      <c r="F19" s="5449">
        <v>35.983500000000006</v>
      </c>
      <c r="G19" s="5384">
        <f t="shared" si="1"/>
        <v>35.983500000000006</v>
      </c>
      <c r="H19" s="5391">
        <v>132</v>
      </c>
      <c r="I19" s="5445">
        <v>52.847300000000004</v>
      </c>
      <c r="J19" s="5386">
        <f t="shared" si="2"/>
        <v>52.847300000000004</v>
      </c>
      <c r="K19" s="5392">
        <v>88</v>
      </c>
      <c r="L19" s="5445">
        <v>126.7094</v>
      </c>
      <c r="M19" s="5394">
        <f t="shared" si="3"/>
        <v>126.7094</v>
      </c>
    </row>
    <row r="20" spans="1:13">
      <c r="A20" s="2419">
        <v>35</v>
      </c>
      <c r="B20" s="2425">
        <v>160</v>
      </c>
      <c r="C20" s="3657">
        <v>34.270000000000003</v>
      </c>
      <c r="D20" s="2476">
        <f t="shared" si="0"/>
        <v>34.270000000000003</v>
      </c>
      <c r="E20" s="5390">
        <v>136</v>
      </c>
      <c r="F20" s="5449">
        <v>46.000500000000002</v>
      </c>
      <c r="G20" s="5384">
        <f t="shared" si="1"/>
        <v>46.000500000000002</v>
      </c>
      <c r="H20" s="5391">
        <v>108</v>
      </c>
      <c r="I20" s="5445">
        <v>63.943200000000004</v>
      </c>
      <c r="J20" s="5386">
        <f t="shared" si="2"/>
        <v>63.943200000000004</v>
      </c>
      <c r="K20" s="5392">
        <v>70</v>
      </c>
      <c r="L20" s="5445">
        <v>145.10270000000003</v>
      </c>
      <c r="M20" s="5394">
        <f t="shared" si="3"/>
        <v>145.10270000000003</v>
      </c>
    </row>
    <row r="21" spans="1:13">
      <c r="A21" s="2419">
        <v>42</v>
      </c>
      <c r="B21" s="2426"/>
      <c r="C21" s="2413"/>
      <c r="D21" s="2427"/>
      <c r="E21" s="5390">
        <v>110</v>
      </c>
      <c r="F21" s="5449">
        <v>57.728999999999999</v>
      </c>
      <c r="G21" s="5384">
        <f t="shared" si="1"/>
        <v>57.728999999999999</v>
      </c>
      <c r="H21" s="5391">
        <v>80</v>
      </c>
      <c r="I21" s="5445">
        <v>83.545600000000007</v>
      </c>
      <c r="J21" s="5386">
        <f t="shared" si="2"/>
        <v>83.545600000000007</v>
      </c>
      <c r="K21" s="5392">
        <v>60</v>
      </c>
      <c r="L21" s="5445">
        <v>152.92439999999999</v>
      </c>
      <c r="M21" s="5394">
        <f t="shared" si="3"/>
        <v>152.92439999999999</v>
      </c>
    </row>
    <row r="22" spans="1:13">
      <c r="A22" s="2419">
        <v>45</v>
      </c>
      <c r="B22" s="2426"/>
      <c r="C22" s="2414"/>
      <c r="D22" s="2427"/>
      <c r="E22" s="5390">
        <v>94</v>
      </c>
      <c r="F22" s="5449">
        <v>65.268000000000001</v>
      </c>
      <c r="G22" s="5384">
        <f t="shared" si="1"/>
        <v>65.268000000000001</v>
      </c>
      <c r="H22" s="5391">
        <v>72</v>
      </c>
      <c r="I22" s="5445">
        <v>97.198800000000006</v>
      </c>
      <c r="J22" s="5386">
        <f t="shared" si="2"/>
        <v>97.198800000000006</v>
      </c>
      <c r="K22" s="5392">
        <v>50</v>
      </c>
      <c r="L22" s="5445">
        <v>159.00200000000001</v>
      </c>
      <c r="M22" s="5394">
        <f t="shared" si="3"/>
        <v>159.00200000000001</v>
      </c>
    </row>
    <row r="23" spans="1:13">
      <c r="A23" s="2419">
        <v>48</v>
      </c>
      <c r="B23" s="2426"/>
      <c r="C23" s="2414"/>
      <c r="D23" s="2427"/>
      <c r="E23" s="5390">
        <v>74</v>
      </c>
      <c r="F23" s="5449">
        <v>72.796499999999995</v>
      </c>
      <c r="G23" s="5384">
        <f t="shared" si="1"/>
        <v>72.796499999999995</v>
      </c>
      <c r="H23" s="5391">
        <v>70</v>
      </c>
      <c r="I23" s="5445">
        <v>98.900100000000009</v>
      </c>
      <c r="J23" s="5386">
        <f t="shared" si="2"/>
        <v>98.900100000000009</v>
      </c>
      <c r="K23" s="5392">
        <v>48</v>
      </c>
      <c r="L23" s="5445">
        <v>170.27979999999999</v>
      </c>
      <c r="M23" s="5394">
        <f t="shared" si="3"/>
        <v>170.27979999999999</v>
      </c>
    </row>
    <row r="24" spans="1:13">
      <c r="A24" s="2419">
        <v>54</v>
      </c>
      <c r="B24" s="2426"/>
      <c r="C24" s="2414"/>
      <c r="D24" s="2427"/>
      <c r="E24" s="5390">
        <v>70</v>
      </c>
      <c r="F24" s="5449">
        <v>87.853500000000011</v>
      </c>
      <c r="G24" s="5384">
        <f t="shared" si="1"/>
        <v>87.853500000000011</v>
      </c>
      <c r="H24" s="5391">
        <v>66</v>
      </c>
      <c r="I24" s="5445">
        <v>118.4918</v>
      </c>
      <c r="J24" s="5386">
        <f t="shared" si="2"/>
        <v>118.4918</v>
      </c>
      <c r="K24" s="5392">
        <v>48</v>
      </c>
      <c r="L24" s="5445">
        <v>192.86750000000001</v>
      </c>
      <c r="M24" s="5394">
        <f t="shared" si="3"/>
        <v>192.86750000000001</v>
      </c>
    </row>
    <row r="25" spans="1:13">
      <c r="A25" s="2419">
        <v>60</v>
      </c>
      <c r="B25" s="2426"/>
      <c r="C25" s="2414"/>
      <c r="D25" s="2427"/>
      <c r="E25" s="5390">
        <v>66</v>
      </c>
      <c r="F25" s="5449">
        <v>104.58</v>
      </c>
      <c r="G25" s="5384">
        <f t="shared" si="1"/>
        <v>104.58</v>
      </c>
      <c r="H25" s="5391">
        <v>48</v>
      </c>
      <c r="I25" s="5445">
        <v>126.17440000000001</v>
      </c>
      <c r="J25" s="5386">
        <f t="shared" si="2"/>
        <v>126.17440000000001</v>
      </c>
      <c r="K25" s="5392">
        <v>40</v>
      </c>
      <c r="L25" s="5445">
        <v>204.15600000000003</v>
      </c>
      <c r="M25" s="5394">
        <f t="shared" si="3"/>
        <v>204.15600000000003</v>
      </c>
    </row>
    <row r="26" spans="1:13">
      <c r="A26" s="2419">
        <v>64</v>
      </c>
      <c r="B26" s="2426"/>
      <c r="C26" s="2414"/>
      <c r="D26" s="2427"/>
      <c r="E26" s="5390">
        <v>60</v>
      </c>
      <c r="F26" s="5449">
        <v>112.17150000000001</v>
      </c>
      <c r="G26" s="5384">
        <f t="shared" si="1"/>
        <v>112.17150000000001</v>
      </c>
      <c r="H26" s="5391">
        <v>48</v>
      </c>
      <c r="I26" s="5445">
        <v>135.01260000000002</v>
      </c>
      <c r="J26" s="5386">
        <f t="shared" si="2"/>
        <v>135.01260000000002</v>
      </c>
      <c r="K26" s="5392">
        <v>38</v>
      </c>
      <c r="L26" s="5445">
        <v>217.745</v>
      </c>
      <c r="M26" s="5394">
        <f t="shared" si="3"/>
        <v>217.745</v>
      </c>
    </row>
    <row r="27" spans="1:13">
      <c r="A27" s="2419">
        <v>76</v>
      </c>
      <c r="B27" s="2426"/>
      <c r="C27" s="2414"/>
      <c r="D27" s="2427"/>
      <c r="E27" s="5390">
        <v>48</v>
      </c>
      <c r="F27" s="5449">
        <v>141.14099999999999</v>
      </c>
      <c r="G27" s="5384">
        <f t="shared" si="1"/>
        <v>141.14099999999999</v>
      </c>
      <c r="H27" s="5391">
        <v>40</v>
      </c>
      <c r="I27" s="5445">
        <v>165.0796</v>
      </c>
      <c r="J27" s="5386">
        <f t="shared" si="2"/>
        <v>165.0796</v>
      </c>
      <c r="K27" s="5392">
        <v>26</v>
      </c>
      <c r="L27" s="5445">
        <v>251.96360000000001</v>
      </c>
      <c r="M27" s="5394">
        <f t="shared" si="3"/>
        <v>251.96360000000001</v>
      </c>
    </row>
    <row r="28" spans="1:13">
      <c r="A28" s="2419">
        <v>89</v>
      </c>
      <c r="B28" s="2426"/>
      <c r="C28" s="2414"/>
      <c r="D28" s="2427"/>
      <c r="E28" s="5390">
        <v>40</v>
      </c>
      <c r="F28" s="5449">
        <v>218.88300000000001</v>
      </c>
      <c r="G28" s="5384">
        <f t="shared" si="1"/>
        <v>218.88300000000001</v>
      </c>
      <c r="H28" s="5391">
        <v>30</v>
      </c>
      <c r="I28" s="5445">
        <v>247.25560000000002</v>
      </c>
      <c r="J28" s="5386">
        <f t="shared" si="2"/>
        <v>247.25560000000002</v>
      </c>
      <c r="K28" s="5392">
        <v>24</v>
      </c>
      <c r="L28" s="5445">
        <v>374.44650000000001</v>
      </c>
      <c r="M28" s="5394">
        <f t="shared" si="3"/>
        <v>374.44650000000001</v>
      </c>
    </row>
    <row r="29" spans="1:13">
      <c r="A29" s="2419">
        <v>110</v>
      </c>
      <c r="B29" s="2426"/>
      <c r="C29" s="2414"/>
      <c r="D29" s="2427"/>
      <c r="E29" s="5390">
        <v>26</v>
      </c>
      <c r="F29" s="5449">
        <v>260.17950000000002</v>
      </c>
      <c r="G29" s="5384">
        <f t="shared" si="1"/>
        <v>260.17950000000002</v>
      </c>
      <c r="H29" s="5391">
        <v>22</v>
      </c>
      <c r="I29" s="5445">
        <v>288.17239999999998</v>
      </c>
      <c r="J29" s="5386">
        <f t="shared" si="2"/>
        <v>288.17239999999998</v>
      </c>
      <c r="K29" s="5392">
        <v>14</v>
      </c>
      <c r="L29" s="5445">
        <v>447.44190000000003</v>
      </c>
      <c r="M29" s="5394">
        <f t="shared" si="3"/>
        <v>447.44190000000003</v>
      </c>
    </row>
    <row r="30" spans="1:13">
      <c r="A30" s="2419">
        <v>114</v>
      </c>
      <c r="B30" s="2426"/>
      <c r="C30" s="2414"/>
      <c r="D30" s="2427"/>
      <c r="E30" s="5390">
        <v>26</v>
      </c>
      <c r="F30" s="5449">
        <v>266.86799999999999</v>
      </c>
      <c r="G30" s="5384">
        <f t="shared" si="1"/>
        <v>266.86799999999999</v>
      </c>
      <c r="H30" s="5391">
        <v>22</v>
      </c>
      <c r="I30" s="5445">
        <v>292.44170000000003</v>
      </c>
      <c r="J30" s="5386">
        <f t="shared" si="2"/>
        <v>292.44170000000003</v>
      </c>
      <c r="K30" s="5392">
        <v>14</v>
      </c>
      <c r="L30" s="5445">
        <v>459.58640000000003</v>
      </c>
      <c r="M30" s="5394">
        <f t="shared" si="3"/>
        <v>459.58640000000003</v>
      </c>
    </row>
    <row r="31" spans="1:13">
      <c r="A31" s="2419">
        <v>133</v>
      </c>
      <c r="B31" s="2426"/>
      <c r="C31" s="2414"/>
      <c r="D31" s="2427"/>
      <c r="E31" s="5390">
        <v>16</v>
      </c>
      <c r="F31" s="5449">
        <v>305.37149999999997</v>
      </c>
      <c r="G31" s="5384">
        <f t="shared" si="1"/>
        <v>305.37149999999997</v>
      </c>
      <c r="H31" s="5391">
        <v>16</v>
      </c>
      <c r="I31" s="5445">
        <v>342.32510000000002</v>
      </c>
      <c r="J31" s="5386">
        <f t="shared" si="2"/>
        <v>342.32510000000002</v>
      </c>
      <c r="K31" s="5392">
        <v>12</v>
      </c>
      <c r="L31" s="5445">
        <v>525.61610000000007</v>
      </c>
      <c r="M31" s="5394">
        <f t="shared" si="3"/>
        <v>525.61610000000007</v>
      </c>
    </row>
    <row r="32" spans="1:13" ht="14.7" thickBot="1">
      <c r="A32" s="2420">
        <v>160</v>
      </c>
      <c r="B32" s="2428"/>
      <c r="C32" s="2415"/>
      <c r="D32" s="2429"/>
      <c r="E32" s="5395">
        <v>12</v>
      </c>
      <c r="F32" s="5450">
        <v>361.46250000000003</v>
      </c>
      <c r="G32" s="2430">
        <f t="shared" si="1"/>
        <v>361.46250000000003</v>
      </c>
      <c r="H32" s="5396">
        <v>12</v>
      </c>
      <c r="I32" s="5446">
        <v>404.84520000000003</v>
      </c>
      <c r="J32" s="2432">
        <f t="shared" si="2"/>
        <v>404.84520000000003</v>
      </c>
      <c r="K32" s="5397">
        <v>12</v>
      </c>
      <c r="L32" s="5446">
        <v>618.58840000000009</v>
      </c>
      <c r="M32" s="5398">
        <f t="shared" si="3"/>
        <v>618.58840000000009</v>
      </c>
    </row>
    <row r="33" spans="1:13">
      <c r="A33" s="1543"/>
      <c r="B33" s="2402"/>
      <c r="C33" s="2403"/>
      <c r="D33" s="2403"/>
      <c r="E33" s="2402"/>
      <c r="J33" s="2404"/>
      <c r="K33" s="2402"/>
      <c r="M33" s="2404"/>
    </row>
    <row r="34" spans="1:13" ht="14.7" thickBot="1">
      <c r="A34" s="1543"/>
      <c r="B34" s="2402"/>
      <c r="C34" s="2403"/>
      <c r="D34" s="2403"/>
      <c r="E34" s="2402"/>
      <c r="J34" s="2404"/>
      <c r="K34" s="2402"/>
      <c r="M34" s="2404"/>
    </row>
    <row r="35" spans="1:13">
      <c r="A35" s="2531" t="s">
        <v>695</v>
      </c>
      <c r="B35" s="8968" t="s">
        <v>10880</v>
      </c>
      <c r="C35" s="8969"/>
      <c r="D35" s="8970"/>
      <c r="E35" s="8968" t="s">
        <v>10881</v>
      </c>
      <c r="F35" s="8969"/>
      <c r="G35" s="8970"/>
      <c r="H35" s="8968" t="s">
        <v>10882</v>
      </c>
      <c r="I35" s="8969"/>
      <c r="J35" s="8970"/>
      <c r="K35" s="2402"/>
      <c r="M35" s="2404"/>
    </row>
    <row r="36" spans="1:13">
      <c r="A36" s="2532" t="s">
        <v>700</v>
      </c>
      <c r="B36" s="8971"/>
      <c r="C36" s="8972"/>
      <c r="D36" s="8973"/>
      <c r="E36" s="8971"/>
      <c r="F36" s="8972"/>
      <c r="G36" s="8973"/>
      <c r="H36" s="8971"/>
      <c r="I36" s="8972"/>
      <c r="J36" s="8973"/>
      <c r="K36" s="2402"/>
      <c r="M36" s="2404"/>
    </row>
    <row r="37" spans="1:13" ht="14.7" thickBot="1">
      <c r="A37" s="2532" t="s">
        <v>701</v>
      </c>
      <c r="B37" s="2494" t="s">
        <v>702</v>
      </c>
      <c r="C37" s="2495" t="s">
        <v>703</v>
      </c>
      <c r="D37" s="2496" t="s">
        <v>703</v>
      </c>
      <c r="E37" s="2494" t="s">
        <v>702</v>
      </c>
      <c r="F37" s="2495" t="s">
        <v>703</v>
      </c>
      <c r="G37" s="2497" t="s">
        <v>703</v>
      </c>
      <c r="H37" s="2498" t="s">
        <v>702</v>
      </c>
      <c r="I37" s="2495" t="s">
        <v>703</v>
      </c>
      <c r="J37" s="2499" t="s">
        <v>703</v>
      </c>
      <c r="K37" s="2402"/>
      <c r="M37" s="2404"/>
    </row>
    <row r="38" spans="1:13" ht="25.7" thickBot="1">
      <c r="A38" s="2533" t="s">
        <v>704</v>
      </c>
      <c r="B38" s="2500" t="s">
        <v>705</v>
      </c>
      <c r="C38" s="2501" t="s">
        <v>709</v>
      </c>
      <c r="D38" s="2502" t="s">
        <v>707</v>
      </c>
      <c r="E38" s="2500" t="s">
        <v>705</v>
      </c>
      <c r="F38" s="2501" t="s">
        <v>709</v>
      </c>
      <c r="G38" s="2503" t="s">
        <v>707</v>
      </c>
      <c r="H38" s="2504" t="s">
        <v>705</v>
      </c>
      <c r="I38" s="2501" t="s">
        <v>709</v>
      </c>
      <c r="J38" s="2505" t="s">
        <v>707</v>
      </c>
      <c r="K38" s="2402"/>
      <c r="M38" s="2404"/>
    </row>
    <row r="39" spans="1:13">
      <c r="A39" s="2418">
        <v>15</v>
      </c>
      <c r="B39" s="2454"/>
      <c r="C39" s="2411"/>
      <c r="D39" s="2475"/>
      <c r="E39" s="2454"/>
      <c r="F39" s="2411"/>
      <c r="G39" s="2412"/>
      <c r="H39" s="2431"/>
      <c r="I39" s="2411"/>
      <c r="J39" s="2412"/>
      <c r="K39" s="2402"/>
      <c r="M39" s="2404"/>
    </row>
    <row r="40" spans="1:13">
      <c r="A40" s="2419">
        <v>18</v>
      </c>
      <c r="B40" s="2450"/>
      <c r="C40" s="2484"/>
      <c r="D40" s="2474"/>
      <c r="E40" s="2450"/>
      <c r="F40" s="2484"/>
      <c r="G40" s="2479"/>
      <c r="H40" s="2485"/>
      <c r="I40" s="2484"/>
      <c r="J40" s="2479"/>
      <c r="K40" s="2402"/>
      <c r="M40" s="2404"/>
    </row>
    <row r="41" spans="1:13">
      <c r="A41" s="2419">
        <v>22</v>
      </c>
      <c r="B41" s="2449">
        <v>72</v>
      </c>
      <c r="C41" s="5445">
        <v>222.22200000000001</v>
      </c>
      <c r="D41" s="2474">
        <f t="shared" ref="D41:D54" si="4">C41-C41*$B$4/100</f>
        <v>222.22200000000001</v>
      </c>
      <c r="E41" s="2449">
        <v>58</v>
      </c>
      <c r="F41" s="5445">
        <v>355.45650000000001</v>
      </c>
      <c r="G41" s="2479">
        <f t="shared" ref="G41:G53" si="5">F41-F41*$B$4/100</f>
        <v>355.45650000000001</v>
      </c>
      <c r="H41" s="2487"/>
      <c r="I41" s="2486"/>
      <c r="J41" s="2479"/>
      <c r="K41" s="2402"/>
      <c r="M41" s="2404"/>
    </row>
    <row r="42" spans="1:13">
      <c r="A42" s="2419">
        <v>25</v>
      </c>
      <c r="B42" s="2449"/>
      <c r="C42" s="2486"/>
      <c r="D42" s="2474"/>
      <c r="E42" s="2449"/>
      <c r="F42" s="2486"/>
      <c r="G42" s="2479"/>
      <c r="H42" s="2487"/>
      <c r="I42" s="2486"/>
      <c r="J42" s="2479"/>
      <c r="K42" s="2402"/>
      <c r="M42" s="2404"/>
    </row>
    <row r="43" spans="1:13">
      <c r="A43" s="2419">
        <v>28</v>
      </c>
      <c r="B43" s="2449">
        <v>66</v>
      </c>
      <c r="C43" s="5445">
        <v>231.86099999999999</v>
      </c>
      <c r="D43" s="2474">
        <f t="shared" si="4"/>
        <v>231.86099999999999</v>
      </c>
      <c r="E43" s="2449">
        <v>52</v>
      </c>
      <c r="F43" s="5445">
        <v>393.62400000000002</v>
      </c>
      <c r="G43" s="2479">
        <f t="shared" si="5"/>
        <v>393.62400000000002</v>
      </c>
      <c r="H43" s="2487"/>
      <c r="I43" s="2486"/>
      <c r="J43" s="2479"/>
      <c r="K43" s="2402"/>
      <c r="M43" s="2404"/>
    </row>
    <row r="44" spans="1:13">
      <c r="A44" s="2419">
        <v>35</v>
      </c>
      <c r="B44" s="2449">
        <v>54</v>
      </c>
      <c r="C44" s="5445">
        <v>258.48900000000003</v>
      </c>
      <c r="D44" s="2474">
        <f t="shared" si="4"/>
        <v>258.48900000000003</v>
      </c>
      <c r="E44" s="2449">
        <v>46</v>
      </c>
      <c r="F44" s="5445">
        <v>400.65899999999999</v>
      </c>
      <c r="G44" s="2479">
        <f t="shared" si="5"/>
        <v>400.65899999999999</v>
      </c>
      <c r="H44" s="2487"/>
      <c r="I44" s="2486"/>
      <c r="J44" s="2479"/>
      <c r="K44" s="2402"/>
      <c r="M44" s="2404"/>
    </row>
    <row r="45" spans="1:13">
      <c r="A45" s="2419">
        <v>42</v>
      </c>
      <c r="B45" s="2449">
        <v>46</v>
      </c>
      <c r="C45" s="5445">
        <v>286.45050000000003</v>
      </c>
      <c r="D45" s="2474">
        <f t="shared" si="4"/>
        <v>286.45050000000003</v>
      </c>
      <c r="E45" s="2449">
        <v>40</v>
      </c>
      <c r="F45" s="5445">
        <v>443.99250000000006</v>
      </c>
      <c r="G45" s="2479">
        <f t="shared" si="5"/>
        <v>443.99250000000006</v>
      </c>
      <c r="H45" s="2487">
        <v>28</v>
      </c>
      <c r="I45" s="5445">
        <v>633.42930000000001</v>
      </c>
      <c r="J45" s="2479">
        <f t="shared" ref="J45:J53" si="6">I45-I45*$B$4/100</f>
        <v>633.42930000000001</v>
      </c>
      <c r="K45" s="2402"/>
      <c r="M45" s="2404"/>
    </row>
    <row r="46" spans="1:13">
      <c r="A46" s="2419">
        <v>45</v>
      </c>
      <c r="B46" s="2449"/>
      <c r="C46" s="2486"/>
      <c r="D46" s="2474"/>
      <c r="E46" s="2449"/>
      <c r="F46" s="2486"/>
      <c r="G46" s="2479"/>
      <c r="H46" s="2487"/>
      <c r="I46" s="2486"/>
      <c r="J46" s="2479"/>
      <c r="K46" s="2402"/>
      <c r="M46" s="2404"/>
    </row>
    <row r="47" spans="1:13">
      <c r="A47" s="2419">
        <v>48</v>
      </c>
      <c r="B47" s="2449">
        <v>42</v>
      </c>
      <c r="C47" s="5445">
        <v>314.94749999999999</v>
      </c>
      <c r="D47" s="2474">
        <f t="shared" si="4"/>
        <v>314.94749999999999</v>
      </c>
      <c r="E47" s="2449">
        <v>36</v>
      </c>
      <c r="F47" s="5445">
        <v>472.43700000000001</v>
      </c>
      <c r="G47" s="2479">
        <f t="shared" si="5"/>
        <v>472.43700000000001</v>
      </c>
      <c r="H47" s="2487">
        <v>24</v>
      </c>
      <c r="I47" s="5445">
        <v>674.01440000000002</v>
      </c>
      <c r="J47" s="2479">
        <f>I47-I47*$B$4/100</f>
        <v>674.01440000000002</v>
      </c>
      <c r="K47" s="2402"/>
      <c r="M47" s="2404"/>
    </row>
    <row r="48" spans="1:13">
      <c r="A48" s="2419">
        <v>54</v>
      </c>
      <c r="B48" s="2449">
        <v>38</v>
      </c>
      <c r="C48" s="5445">
        <v>337.92149999999998</v>
      </c>
      <c r="D48" s="2474">
        <f t="shared" si="4"/>
        <v>337.92149999999998</v>
      </c>
      <c r="E48" s="2449">
        <v>28</v>
      </c>
      <c r="F48" s="5445">
        <v>523.79250000000002</v>
      </c>
      <c r="G48" s="2479">
        <f t="shared" si="5"/>
        <v>523.79250000000002</v>
      </c>
      <c r="H48" s="2487">
        <v>22</v>
      </c>
      <c r="I48" s="5445">
        <v>720.58080000000007</v>
      </c>
      <c r="J48" s="2479">
        <f t="shared" si="6"/>
        <v>720.58080000000007</v>
      </c>
      <c r="K48" s="2402"/>
      <c r="M48" s="2404"/>
    </row>
    <row r="49" spans="1:20">
      <c r="A49" s="2419">
        <v>60</v>
      </c>
      <c r="B49" s="2449">
        <v>34</v>
      </c>
      <c r="C49" s="5445">
        <v>363.71999999999997</v>
      </c>
      <c r="D49" s="2474">
        <f t="shared" si="4"/>
        <v>363.71999999999997</v>
      </c>
      <c r="E49" s="2449">
        <v>24</v>
      </c>
      <c r="F49" s="5445">
        <v>545.58000000000004</v>
      </c>
      <c r="G49" s="2479">
        <f t="shared" si="5"/>
        <v>545.58000000000004</v>
      </c>
      <c r="H49" s="2487">
        <v>22</v>
      </c>
      <c r="I49" s="5445">
        <v>750.55150000000015</v>
      </c>
      <c r="J49" s="2479">
        <f t="shared" si="6"/>
        <v>750.55150000000015</v>
      </c>
      <c r="K49" s="2402"/>
      <c r="M49" s="2404"/>
    </row>
    <row r="50" spans="1:20">
      <c r="A50" s="2419">
        <v>64</v>
      </c>
      <c r="B50" s="2449">
        <v>32</v>
      </c>
      <c r="C50" s="5445">
        <v>450.92250000000001</v>
      </c>
      <c r="D50" s="2474">
        <f t="shared" si="4"/>
        <v>450.92250000000001</v>
      </c>
      <c r="E50" s="2449">
        <v>24</v>
      </c>
      <c r="F50" s="5445">
        <v>631.3125</v>
      </c>
      <c r="G50" s="2479">
        <f t="shared" si="5"/>
        <v>631.3125</v>
      </c>
      <c r="H50" s="2487">
        <v>22</v>
      </c>
      <c r="I50" s="5445">
        <v>836.31200000000013</v>
      </c>
      <c r="J50" s="2479">
        <f t="shared" si="6"/>
        <v>836.31200000000013</v>
      </c>
      <c r="K50" s="2402"/>
      <c r="M50" s="2404"/>
    </row>
    <row r="51" spans="1:20">
      <c r="A51" s="2419">
        <v>76</v>
      </c>
      <c r="B51" s="2449">
        <v>26</v>
      </c>
      <c r="C51" s="5445">
        <v>518.85749999999996</v>
      </c>
      <c r="D51" s="2474">
        <f t="shared" si="4"/>
        <v>518.85749999999996</v>
      </c>
      <c r="E51" s="2449">
        <v>22</v>
      </c>
      <c r="F51" s="5445">
        <v>726.37950000000001</v>
      </c>
      <c r="G51" s="2479">
        <f t="shared" si="5"/>
        <v>726.37950000000001</v>
      </c>
      <c r="H51" s="2487">
        <v>16</v>
      </c>
      <c r="I51" s="5445">
        <v>962.32590000000005</v>
      </c>
      <c r="J51" s="2479">
        <f t="shared" si="6"/>
        <v>962.32590000000005</v>
      </c>
      <c r="K51" s="2402"/>
      <c r="M51" s="2404"/>
    </row>
    <row r="52" spans="1:20">
      <c r="A52" s="2419">
        <v>89</v>
      </c>
      <c r="B52" s="2449">
        <v>20</v>
      </c>
      <c r="C52" s="5445">
        <v>610.50149999999996</v>
      </c>
      <c r="D52" s="2474">
        <f t="shared" si="4"/>
        <v>610.50149999999996</v>
      </c>
      <c r="E52" s="2449">
        <v>16</v>
      </c>
      <c r="F52" s="5445">
        <v>854.68950000000007</v>
      </c>
      <c r="G52" s="2479">
        <f t="shared" si="5"/>
        <v>854.68950000000007</v>
      </c>
      <c r="H52" s="2487">
        <v>12</v>
      </c>
      <c r="I52" s="5445">
        <v>1088.7357</v>
      </c>
      <c r="J52" s="2479">
        <f t="shared" si="6"/>
        <v>1088.7357</v>
      </c>
      <c r="K52" s="2402"/>
      <c r="M52" s="2404"/>
    </row>
    <row r="53" spans="1:20">
      <c r="A53" s="2419">
        <v>110</v>
      </c>
      <c r="B53" s="2449">
        <v>14</v>
      </c>
      <c r="C53" s="5445">
        <v>714.66150000000005</v>
      </c>
      <c r="D53" s="2474">
        <f t="shared" si="4"/>
        <v>714.66150000000005</v>
      </c>
      <c r="E53" s="2449">
        <v>12</v>
      </c>
      <c r="F53" s="5445">
        <v>1000.503</v>
      </c>
      <c r="G53" s="2479">
        <f t="shared" si="5"/>
        <v>1000.503</v>
      </c>
      <c r="H53" s="2487">
        <v>12</v>
      </c>
      <c r="I53" s="5445">
        <v>1274.4770000000001</v>
      </c>
      <c r="J53" s="2479">
        <f t="shared" si="6"/>
        <v>1274.4770000000001</v>
      </c>
      <c r="K53" s="2402"/>
      <c r="M53" s="2404"/>
    </row>
    <row r="54" spans="1:20">
      <c r="A54" s="2419">
        <v>114</v>
      </c>
      <c r="B54" s="2449">
        <v>12</v>
      </c>
      <c r="C54" s="5445">
        <v>778.74300000000005</v>
      </c>
      <c r="D54" s="2474">
        <f t="shared" si="4"/>
        <v>778.74300000000005</v>
      </c>
      <c r="E54" s="2449"/>
      <c r="F54" s="2455"/>
      <c r="G54" s="2479"/>
      <c r="H54" s="2487"/>
      <c r="I54" s="2455"/>
      <c r="J54" s="2479"/>
      <c r="K54" s="2402"/>
      <c r="M54" s="2404"/>
    </row>
    <row r="55" spans="1:20">
      <c r="A55" s="2419">
        <v>133</v>
      </c>
      <c r="B55" s="2449"/>
      <c r="C55" s="2455"/>
      <c r="D55" s="2474"/>
      <c r="E55" s="2449"/>
      <c r="F55" s="2455"/>
      <c r="G55" s="2479"/>
      <c r="H55" s="2487"/>
      <c r="I55" s="2455"/>
      <c r="J55" s="2479"/>
      <c r="K55" s="2402"/>
      <c r="M55" s="2404"/>
    </row>
    <row r="56" spans="1:20" ht="14.7" thickBot="1">
      <c r="A56" s="2420">
        <v>160</v>
      </c>
      <c r="B56" s="2488"/>
      <c r="C56" s="2480"/>
      <c r="D56" s="2477"/>
      <c r="E56" s="2488"/>
      <c r="F56" s="2480"/>
      <c r="G56" s="2416"/>
      <c r="H56" s="2489"/>
      <c r="I56" s="2480"/>
      <c r="J56" s="2416"/>
      <c r="K56" s="2402"/>
      <c r="M56" s="2404"/>
    </row>
    <row r="57" spans="1:20">
      <c r="A57" s="1543"/>
      <c r="B57" s="2402"/>
      <c r="C57" s="2403"/>
      <c r="D57" s="2403"/>
      <c r="E57" s="2402"/>
      <c r="J57" s="2404"/>
      <c r="K57" s="2402"/>
      <c r="M57" s="2404"/>
    </row>
    <row r="58" spans="1:20">
      <c r="A58" s="1543"/>
      <c r="B58" s="1543"/>
      <c r="C58" s="1544"/>
      <c r="D58" s="1544"/>
      <c r="E58" s="1544"/>
      <c r="F58" s="1544"/>
      <c r="G58" s="1544"/>
      <c r="H58" s="1544"/>
      <c r="I58" s="1545"/>
      <c r="J58" s="1544"/>
      <c r="K58" s="1544"/>
      <c r="L58" s="1544"/>
      <c r="M58" s="1544"/>
      <c r="N58" s="2704"/>
      <c r="Q58" s="2704"/>
      <c r="T58" s="2704"/>
    </row>
    <row r="59" spans="1:20">
      <c r="A59" s="1784" t="s">
        <v>710</v>
      </c>
      <c r="B59" s="1784"/>
      <c r="C59" s="56"/>
      <c r="D59" s="56"/>
      <c r="E59" s="56"/>
      <c r="F59" s="56"/>
      <c r="G59" s="1544"/>
      <c r="H59" s="1544"/>
      <c r="I59" s="1545"/>
      <c r="J59" s="1544"/>
      <c r="K59" s="1544"/>
      <c r="L59" s="54"/>
      <c r="M59" s="54"/>
    </row>
    <row r="60" spans="1:20">
      <c r="A60" s="1784"/>
      <c r="B60" s="1784"/>
      <c r="C60" s="56"/>
      <c r="D60" s="56"/>
      <c r="E60" s="56"/>
      <c r="F60" s="56"/>
      <c r="G60" s="1544"/>
      <c r="H60" s="1544"/>
      <c r="I60" s="1545"/>
      <c r="J60" s="1544"/>
      <c r="K60" s="1544"/>
      <c r="L60" s="54"/>
      <c r="M60" s="54"/>
    </row>
    <row r="61" spans="1:20">
      <c r="A61" s="55"/>
      <c r="B61" s="55"/>
      <c r="C61" s="51"/>
      <c r="D61" s="51"/>
      <c r="E61" s="51"/>
      <c r="F61" s="51"/>
      <c r="G61" s="51"/>
      <c r="H61" s="51"/>
      <c r="I61" s="57"/>
      <c r="J61" s="51"/>
      <c r="K61" s="55"/>
      <c r="L61" s="55"/>
      <c r="M61" s="55"/>
    </row>
    <row r="62" spans="1:20" s="2704" customFormat="1">
      <c r="A62" s="376" t="s">
        <v>2136</v>
      </c>
      <c r="B62" s="55"/>
      <c r="C62" s="51"/>
      <c r="D62" s="51"/>
      <c r="E62" s="51"/>
      <c r="F62" s="51"/>
      <c r="G62" s="51"/>
      <c r="H62" s="51"/>
      <c r="I62" s="57"/>
      <c r="J62" s="51"/>
      <c r="K62" s="55"/>
      <c r="L62" s="55"/>
      <c r="M62" s="55"/>
    </row>
    <row r="63" spans="1:20" s="2704" customFormat="1">
      <c r="A63" s="376" t="s">
        <v>2741</v>
      </c>
      <c r="B63" s="55"/>
      <c r="C63" s="51"/>
      <c r="D63" s="51"/>
      <c r="E63" s="51"/>
      <c r="F63" s="51"/>
      <c r="G63" s="51"/>
      <c r="H63" s="51"/>
      <c r="I63" s="57"/>
      <c r="J63" s="51"/>
      <c r="K63" s="55"/>
      <c r="L63" s="55"/>
      <c r="M63" s="55"/>
    </row>
    <row r="64" spans="1:20" s="2704" customFormat="1">
      <c r="A64" s="377" t="s">
        <v>2056</v>
      </c>
      <c r="B64" s="55"/>
      <c r="C64" s="51"/>
      <c r="D64" s="51"/>
      <c r="E64" s="51"/>
      <c r="F64" s="51"/>
      <c r="G64" s="51"/>
      <c r="H64" s="51"/>
      <c r="I64" s="57"/>
      <c r="J64" s="51"/>
      <c r="K64" s="55"/>
      <c r="L64" s="55"/>
      <c r="M64" s="55"/>
    </row>
    <row r="65" spans="1:13" s="2704" customFormat="1">
      <c r="A65" s="377" t="s">
        <v>693</v>
      </c>
      <c r="B65" s="55"/>
      <c r="C65" s="51"/>
      <c r="D65" s="51"/>
      <c r="E65" s="51"/>
      <c r="F65" s="51"/>
      <c r="G65" s="51"/>
      <c r="H65" s="51"/>
      <c r="I65" s="57"/>
      <c r="J65" s="51"/>
      <c r="K65" s="55"/>
      <c r="L65" s="55"/>
      <c r="M65" s="55"/>
    </row>
    <row r="66" spans="1:13" s="2704" customFormat="1" ht="14.7" thickBot="1">
      <c r="A66" s="377" t="s">
        <v>694</v>
      </c>
      <c r="B66" s="55"/>
      <c r="C66" s="51"/>
      <c r="D66" s="51"/>
      <c r="E66" s="51"/>
      <c r="F66" s="51"/>
      <c r="G66" s="51"/>
      <c r="H66" s="51"/>
      <c r="I66" s="57"/>
      <c r="J66" s="51"/>
      <c r="K66" s="55"/>
      <c r="L66" s="55"/>
      <c r="M66" s="55"/>
    </row>
    <row r="67" spans="1:13" s="2704" customFormat="1">
      <c r="A67" s="9000" t="s">
        <v>10210</v>
      </c>
      <c r="B67" s="8947" t="s">
        <v>697</v>
      </c>
      <c r="C67" s="8948"/>
      <c r="D67" s="8949"/>
      <c r="E67" s="8947" t="s">
        <v>698</v>
      </c>
      <c r="F67" s="8948"/>
      <c r="G67" s="8949"/>
      <c r="H67" s="8947" t="s">
        <v>699</v>
      </c>
      <c r="I67" s="8948"/>
      <c r="J67" s="8949"/>
      <c r="K67" s="55"/>
      <c r="L67" s="55"/>
      <c r="M67" s="55"/>
    </row>
    <row r="68" spans="1:13" s="2704" customFormat="1">
      <c r="A68" s="9001"/>
      <c r="B68" s="9006"/>
      <c r="C68" s="9007"/>
      <c r="D68" s="9008"/>
      <c r="E68" s="9006"/>
      <c r="F68" s="9007"/>
      <c r="G68" s="9008"/>
      <c r="H68" s="9003"/>
      <c r="I68" s="9004"/>
      <c r="J68" s="9005"/>
      <c r="K68" s="55"/>
      <c r="L68" s="55"/>
      <c r="M68" s="55"/>
    </row>
    <row r="69" spans="1:13" s="2704" customFormat="1">
      <c r="A69" s="9001"/>
      <c r="B69" s="2446" t="s">
        <v>702</v>
      </c>
      <c r="C69" s="2433" t="s">
        <v>703</v>
      </c>
      <c r="D69" s="2435" t="s">
        <v>703</v>
      </c>
      <c r="E69" s="2443" t="s">
        <v>702</v>
      </c>
      <c r="F69" s="2433" t="s">
        <v>703</v>
      </c>
      <c r="G69" s="2434" t="s">
        <v>703</v>
      </c>
      <c r="H69" s="5399" t="s">
        <v>702</v>
      </c>
      <c r="I69" s="5400" t="s">
        <v>703</v>
      </c>
      <c r="J69" s="5401" t="s">
        <v>703</v>
      </c>
      <c r="K69" s="55"/>
      <c r="L69" s="55"/>
      <c r="M69" s="55"/>
    </row>
    <row r="70" spans="1:13" s="2704" customFormat="1" ht="25.7" thickBot="1">
      <c r="A70" s="9002"/>
      <c r="B70" s="2447" t="s">
        <v>705</v>
      </c>
      <c r="C70" s="491" t="s">
        <v>708</v>
      </c>
      <c r="D70" s="493" t="s">
        <v>707</v>
      </c>
      <c r="E70" s="2444" t="s">
        <v>705</v>
      </c>
      <c r="F70" s="491" t="s">
        <v>708</v>
      </c>
      <c r="G70" s="492" t="s">
        <v>707</v>
      </c>
      <c r="H70" s="2447" t="s">
        <v>705</v>
      </c>
      <c r="I70" s="2506" t="s">
        <v>709</v>
      </c>
      <c r="J70" s="493" t="s">
        <v>707</v>
      </c>
      <c r="K70" s="55"/>
      <c r="L70" s="55"/>
      <c r="M70" s="55"/>
    </row>
    <row r="71" spans="1:13" s="2704" customFormat="1">
      <c r="A71" s="2418">
        <v>18</v>
      </c>
      <c r="B71" s="2448">
        <v>284</v>
      </c>
      <c r="C71" s="5445">
        <v>34.723500000000001</v>
      </c>
      <c r="D71" s="2476">
        <f t="shared" ref="D71:D79" si="7">C71-C71*$B$4/100</f>
        <v>34.723500000000001</v>
      </c>
      <c r="E71" s="2436">
        <v>200</v>
      </c>
      <c r="F71" s="5445">
        <v>56.806300000000007</v>
      </c>
      <c r="G71" s="2453">
        <f t="shared" ref="G71:G81" si="8">F71-F71*$B$4/100</f>
        <v>56.806300000000007</v>
      </c>
      <c r="H71" s="5402"/>
      <c r="I71" s="5403"/>
      <c r="J71" s="5404"/>
      <c r="K71" s="55"/>
      <c r="L71" s="55"/>
      <c r="M71" s="55"/>
    </row>
    <row r="72" spans="1:13" s="2704" customFormat="1">
      <c r="A72" s="2441">
        <v>22</v>
      </c>
      <c r="B72" s="2449">
        <v>240</v>
      </c>
      <c r="C72" s="5445">
        <v>37.8735</v>
      </c>
      <c r="D72" s="2476">
        <f t="shared" si="7"/>
        <v>37.8735</v>
      </c>
      <c r="E72" s="2437">
        <v>168</v>
      </c>
      <c r="F72" s="5445">
        <v>58.967700000000001</v>
      </c>
      <c r="G72" s="2453">
        <f t="shared" si="8"/>
        <v>58.967700000000001</v>
      </c>
      <c r="H72" s="5405">
        <v>108</v>
      </c>
      <c r="I72" s="5445">
        <v>140.98320000000001</v>
      </c>
      <c r="J72" s="5386">
        <f t="shared" ref="J72:J82" si="9">I72-I72*$B$4/100</f>
        <v>140.98320000000001</v>
      </c>
      <c r="K72" s="55"/>
      <c r="L72" s="55"/>
      <c r="M72" s="55"/>
    </row>
    <row r="73" spans="1:13" s="2704" customFormat="1">
      <c r="A73" s="2441">
        <v>25</v>
      </c>
      <c r="B73" s="2449">
        <v>200</v>
      </c>
      <c r="C73" s="5445">
        <v>43.1235</v>
      </c>
      <c r="D73" s="2476">
        <f t="shared" si="7"/>
        <v>43.1235</v>
      </c>
      <c r="E73" s="2437">
        <v>140</v>
      </c>
      <c r="F73" s="5445">
        <v>65.37700000000001</v>
      </c>
      <c r="G73" s="2453">
        <f t="shared" si="8"/>
        <v>65.37700000000001</v>
      </c>
      <c r="H73" s="5405">
        <v>100</v>
      </c>
      <c r="I73" s="5445">
        <v>150.85930000000002</v>
      </c>
      <c r="J73" s="5386">
        <f t="shared" si="9"/>
        <v>150.85930000000002</v>
      </c>
      <c r="K73" s="55"/>
      <c r="L73" s="55"/>
      <c r="M73" s="55"/>
    </row>
    <row r="74" spans="1:13" s="2704" customFormat="1">
      <c r="A74" s="2442">
        <v>28</v>
      </c>
      <c r="B74" s="2449">
        <v>168</v>
      </c>
      <c r="C74" s="5445">
        <v>45.265500000000003</v>
      </c>
      <c r="D74" s="2476">
        <f t="shared" si="7"/>
        <v>45.265500000000003</v>
      </c>
      <c r="E74" s="2437">
        <v>132</v>
      </c>
      <c r="F74" s="5445">
        <v>66.457700000000003</v>
      </c>
      <c r="G74" s="2453">
        <f t="shared" si="8"/>
        <v>66.457700000000003</v>
      </c>
      <c r="H74" s="5405">
        <v>88</v>
      </c>
      <c r="I74" s="5445">
        <v>159.13040000000001</v>
      </c>
      <c r="J74" s="5386">
        <f t="shared" si="9"/>
        <v>159.13040000000001</v>
      </c>
      <c r="K74" s="55"/>
      <c r="L74" s="55"/>
      <c r="M74" s="55"/>
    </row>
    <row r="75" spans="1:13" s="2704" customFormat="1">
      <c r="A75" s="2442">
        <v>35</v>
      </c>
      <c r="B75" s="2449">
        <v>136</v>
      </c>
      <c r="C75" s="5445">
        <v>57.865500000000004</v>
      </c>
      <c r="D75" s="2476">
        <f t="shared" si="7"/>
        <v>57.865500000000004</v>
      </c>
      <c r="E75" s="2437">
        <v>108</v>
      </c>
      <c r="F75" s="5445">
        <v>80.421199999999999</v>
      </c>
      <c r="G75" s="2453">
        <f t="shared" si="8"/>
        <v>80.421199999999999</v>
      </c>
      <c r="H75" s="5405">
        <v>70</v>
      </c>
      <c r="I75" s="5445">
        <v>182.23170000000002</v>
      </c>
      <c r="J75" s="5386">
        <f t="shared" si="9"/>
        <v>182.23170000000002</v>
      </c>
      <c r="K75" s="55"/>
      <c r="L75" s="55"/>
      <c r="M75" s="55"/>
    </row>
    <row r="76" spans="1:13" s="2704" customFormat="1">
      <c r="A76" s="2442">
        <v>42</v>
      </c>
      <c r="B76" s="2449">
        <v>110</v>
      </c>
      <c r="C76" s="5445">
        <v>72.5655</v>
      </c>
      <c r="D76" s="2476">
        <f t="shared" si="7"/>
        <v>72.5655</v>
      </c>
      <c r="E76" s="2437">
        <v>80</v>
      </c>
      <c r="F76" s="5445">
        <v>105.0312</v>
      </c>
      <c r="G76" s="2453">
        <f t="shared" si="8"/>
        <v>105.0312</v>
      </c>
      <c r="H76" s="5405">
        <v>60</v>
      </c>
      <c r="I76" s="5445">
        <v>192.08640000000003</v>
      </c>
      <c r="J76" s="5386">
        <f t="shared" si="9"/>
        <v>192.08640000000003</v>
      </c>
      <c r="K76" s="55"/>
      <c r="L76" s="55"/>
      <c r="M76" s="55"/>
    </row>
    <row r="77" spans="1:13" s="2704" customFormat="1">
      <c r="A77" s="2441">
        <v>48</v>
      </c>
      <c r="B77" s="2449">
        <v>74</v>
      </c>
      <c r="C77" s="5445">
        <v>91.518000000000001</v>
      </c>
      <c r="D77" s="2476">
        <f t="shared" si="7"/>
        <v>91.518000000000001</v>
      </c>
      <c r="E77" s="2437">
        <v>70</v>
      </c>
      <c r="F77" s="5445">
        <v>124.3233</v>
      </c>
      <c r="G77" s="2453">
        <f t="shared" si="8"/>
        <v>124.3233</v>
      </c>
      <c r="H77" s="5405">
        <v>48</v>
      </c>
      <c r="I77" s="5445">
        <v>213.88229999999999</v>
      </c>
      <c r="J77" s="5386">
        <f t="shared" si="9"/>
        <v>213.88229999999999</v>
      </c>
      <c r="K77" s="55"/>
      <c r="L77" s="55"/>
      <c r="M77" s="55"/>
    </row>
    <row r="78" spans="1:13" s="2704" customFormat="1">
      <c r="A78" s="2441">
        <v>54</v>
      </c>
      <c r="B78" s="2449">
        <v>70</v>
      </c>
      <c r="C78" s="5445">
        <v>110.46000000000001</v>
      </c>
      <c r="D78" s="2476">
        <f t="shared" si="7"/>
        <v>110.46000000000001</v>
      </c>
      <c r="E78" s="2437">
        <v>66</v>
      </c>
      <c r="F78" s="5445">
        <v>148.96540000000002</v>
      </c>
      <c r="G78" s="2453">
        <f t="shared" si="8"/>
        <v>148.96540000000002</v>
      </c>
      <c r="H78" s="5405">
        <v>48</v>
      </c>
      <c r="I78" s="5445">
        <v>242.22660000000002</v>
      </c>
      <c r="J78" s="5386">
        <f t="shared" si="9"/>
        <v>242.22660000000002</v>
      </c>
      <c r="K78" s="55"/>
      <c r="L78" s="55"/>
      <c r="M78" s="55"/>
    </row>
    <row r="79" spans="1:13" s="2704" customFormat="1">
      <c r="A79" s="2441">
        <v>60</v>
      </c>
      <c r="B79" s="2449">
        <v>66</v>
      </c>
      <c r="C79" s="5445">
        <v>131.50200000000001</v>
      </c>
      <c r="D79" s="2476">
        <f t="shared" si="7"/>
        <v>131.50200000000001</v>
      </c>
      <c r="E79" s="2437">
        <v>48</v>
      </c>
      <c r="F79" s="5445">
        <v>158.6275</v>
      </c>
      <c r="G79" s="2453">
        <f t="shared" si="8"/>
        <v>158.6275</v>
      </c>
      <c r="H79" s="5405">
        <v>40</v>
      </c>
      <c r="I79" s="5445">
        <v>256.4255</v>
      </c>
      <c r="J79" s="5386">
        <f t="shared" si="9"/>
        <v>256.4255</v>
      </c>
      <c r="K79" s="55"/>
      <c r="L79" s="55"/>
      <c r="M79" s="55"/>
    </row>
    <row r="80" spans="1:13" s="2704" customFormat="1">
      <c r="A80" s="2441">
        <v>76</v>
      </c>
      <c r="B80" s="2450"/>
      <c r="C80" s="2438"/>
      <c r="D80" s="2451"/>
      <c r="E80" s="2437">
        <v>40</v>
      </c>
      <c r="F80" s="5445">
        <v>207.33390000000003</v>
      </c>
      <c r="G80" s="2453">
        <f t="shared" si="8"/>
        <v>207.33390000000003</v>
      </c>
      <c r="H80" s="5405">
        <v>26</v>
      </c>
      <c r="I80" s="5445">
        <v>316.46320000000003</v>
      </c>
      <c r="J80" s="5386">
        <f t="shared" si="9"/>
        <v>316.46320000000003</v>
      </c>
      <c r="K80" s="55"/>
      <c r="L80" s="55"/>
      <c r="M80" s="55"/>
    </row>
    <row r="81" spans="1:13" s="2704" customFormat="1">
      <c r="A81" s="2441">
        <v>89</v>
      </c>
      <c r="B81" s="2450"/>
      <c r="C81" s="2438"/>
      <c r="D81" s="2451"/>
      <c r="E81" s="2437">
        <v>30</v>
      </c>
      <c r="F81" s="5445">
        <v>310.81360000000006</v>
      </c>
      <c r="G81" s="2453">
        <f t="shared" si="8"/>
        <v>310.81360000000006</v>
      </c>
      <c r="H81" s="5405">
        <v>24</v>
      </c>
      <c r="I81" s="5445">
        <v>470.32920000000001</v>
      </c>
      <c r="J81" s="5386">
        <f t="shared" si="9"/>
        <v>470.32920000000001</v>
      </c>
      <c r="K81" s="55"/>
      <c r="L81" s="55"/>
      <c r="M81" s="55"/>
    </row>
    <row r="82" spans="1:13" s="2704" customFormat="1" ht="14.7" thickBot="1">
      <c r="A82" s="2420">
        <v>110</v>
      </c>
      <c r="B82" s="2428"/>
      <c r="C82" s="2439"/>
      <c r="D82" s="2452"/>
      <c r="E82" s="2445"/>
      <c r="F82" s="2440"/>
      <c r="G82" s="2477"/>
      <c r="H82" s="5406">
        <v>14</v>
      </c>
      <c r="I82" s="5446">
        <v>562.0068</v>
      </c>
      <c r="J82" s="2432">
        <f t="shared" si="9"/>
        <v>562.0068</v>
      </c>
      <c r="K82" s="55"/>
      <c r="L82" s="55"/>
      <c r="M82" s="55"/>
    </row>
    <row r="83" spans="1:13" ht="15.35">
      <c r="A83" s="55"/>
      <c r="B83" s="55"/>
      <c r="C83" s="51"/>
      <c r="D83" s="1387"/>
      <c r="E83" s="56"/>
      <c r="F83" s="51"/>
      <c r="G83" s="51"/>
      <c r="H83" s="51"/>
      <c r="I83" s="57"/>
      <c r="J83" s="51"/>
      <c r="K83" s="55"/>
      <c r="L83" s="55"/>
      <c r="M83" s="55"/>
    </row>
    <row r="84" spans="1:13" ht="14.7" thickBot="1"/>
    <row r="85" spans="1:13">
      <c r="A85" s="9000" t="s">
        <v>10210</v>
      </c>
      <c r="B85" s="8981" t="s">
        <v>10880</v>
      </c>
      <c r="C85" s="8982"/>
      <c r="D85" s="8983"/>
      <c r="E85" s="8981" t="s">
        <v>10881</v>
      </c>
      <c r="F85" s="8982"/>
      <c r="G85" s="8983"/>
      <c r="H85" s="8981" t="s">
        <v>10882</v>
      </c>
      <c r="I85" s="8982"/>
      <c r="J85" s="8983"/>
    </row>
    <row r="86" spans="1:13">
      <c r="A86" s="9001"/>
      <c r="B86" s="8984"/>
      <c r="C86" s="8985"/>
      <c r="D86" s="8986"/>
      <c r="E86" s="8984"/>
      <c r="F86" s="8985"/>
      <c r="G86" s="8986"/>
      <c r="H86" s="8984"/>
      <c r="I86" s="8985"/>
      <c r="J86" s="8986"/>
    </row>
    <row r="87" spans="1:13">
      <c r="A87" s="9001"/>
      <c r="B87" s="5407" t="s">
        <v>702</v>
      </c>
      <c r="C87" s="5408" t="s">
        <v>703</v>
      </c>
      <c r="D87" s="5409" t="s">
        <v>703</v>
      </c>
      <c r="E87" s="5407" t="s">
        <v>702</v>
      </c>
      <c r="F87" s="5408" t="s">
        <v>703</v>
      </c>
      <c r="G87" s="5412" t="s">
        <v>703</v>
      </c>
      <c r="H87" s="5407" t="s">
        <v>702</v>
      </c>
      <c r="I87" s="5400" t="s">
        <v>703</v>
      </c>
      <c r="J87" s="5409" t="s">
        <v>703</v>
      </c>
    </row>
    <row r="88" spans="1:13" ht="25.7" thickBot="1">
      <c r="A88" s="9002"/>
      <c r="B88" s="2456" t="s">
        <v>705</v>
      </c>
      <c r="C88" s="1808" t="s">
        <v>708</v>
      </c>
      <c r="D88" s="1810" t="s">
        <v>707</v>
      </c>
      <c r="E88" s="2456" t="s">
        <v>705</v>
      </c>
      <c r="F88" s="1808" t="s">
        <v>708</v>
      </c>
      <c r="G88" s="1809" t="s">
        <v>707</v>
      </c>
      <c r="H88" s="2456" t="s">
        <v>705</v>
      </c>
      <c r="I88" s="2506" t="s">
        <v>709</v>
      </c>
      <c r="J88" s="1810" t="s">
        <v>707</v>
      </c>
    </row>
    <row r="89" spans="1:13">
      <c r="A89" s="2441">
        <v>22</v>
      </c>
      <c r="B89" s="5390">
        <v>72</v>
      </c>
      <c r="C89" s="5445">
        <v>279.13200000000001</v>
      </c>
      <c r="D89" s="5386">
        <f t="shared" ref="D89:D98" si="10">C89-C89*$B$4/100</f>
        <v>279.13200000000001</v>
      </c>
      <c r="E89" s="5413">
        <v>58</v>
      </c>
      <c r="F89" s="5445">
        <v>446.86950000000002</v>
      </c>
      <c r="G89" s="2453">
        <f t="shared" ref="G89:G98" si="11">F89-F89*$B$4/100</f>
        <v>446.86950000000002</v>
      </c>
      <c r="H89" s="5405"/>
      <c r="I89" s="5414"/>
      <c r="J89" s="5386"/>
    </row>
    <row r="90" spans="1:13">
      <c r="A90" s="2442">
        <v>28</v>
      </c>
      <c r="B90" s="5390">
        <v>66</v>
      </c>
      <c r="C90" s="5445">
        <v>291.23850000000004</v>
      </c>
      <c r="D90" s="5386">
        <f t="shared" si="10"/>
        <v>291.23850000000004</v>
      </c>
      <c r="E90" s="5413">
        <v>52</v>
      </c>
      <c r="F90" s="5445">
        <v>494.84399999999999</v>
      </c>
      <c r="G90" s="2453">
        <f t="shared" si="11"/>
        <v>494.84399999999999</v>
      </c>
      <c r="H90" s="5405"/>
      <c r="I90" s="5414"/>
      <c r="J90" s="5386"/>
    </row>
    <row r="91" spans="1:13">
      <c r="A91" s="2442">
        <v>35</v>
      </c>
      <c r="B91" s="5390">
        <v>54</v>
      </c>
      <c r="C91" s="5445">
        <v>324.95400000000001</v>
      </c>
      <c r="D91" s="5386">
        <f t="shared" si="10"/>
        <v>324.95400000000001</v>
      </c>
      <c r="E91" s="5413">
        <v>46</v>
      </c>
      <c r="F91" s="5445">
        <v>503.69549999999998</v>
      </c>
      <c r="G91" s="2453">
        <f t="shared" si="11"/>
        <v>503.69549999999998</v>
      </c>
      <c r="H91" s="5405"/>
      <c r="I91" s="5414"/>
      <c r="J91" s="5386"/>
    </row>
    <row r="92" spans="1:13">
      <c r="A92" s="2442">
        <v>42</v>
      </c>
      <c r="B92" s="5390">
        <v>46</v>
      </c>
      <c r="C92" s="5445">
        <v>360.108</v>
      </c>
      <c r="D92" s="5386">
        <f t="shared" si="10"/>
        <v>360.108</v>
      </c>
      <c r="E92" s="5413">
        <v>40</v>
      </c>
      <c r="F92" s="5445">
        <v>558.16950000000008</v>
      </c>
      <c r="G92" s="2453">
        <f t="shared" si="11"/>
        <v>558.16950000000008</v>
      </c>
      <c r="H92" s="5405">
        <v>28</v>
      </c>
      <c r="I92" s="5445">
        <v>796.31540000000007</v>
      </c>
      <c r="J92" s="5386">
        <f t="shared" ref="J92:J98" si="12">I92-I92*$B$4/100</f>
        <v>796.31540000000007</v>
      </c>
    </row>
    <row r="93" spans="1:13">
      <c r="A93" s="2441">
        <v>48</v>
      </c>
      <c r="B93" s="5390">
        <v>42</v>
      </c>
      <c r="C93" s="5445">
        <v>395.93400000000003</v>
      </c>
      <c r="D93" s="5386">
        <f t="shared" si="10"/>
        <v>395.93400000000003</v>
      </c>
      <c r="E93" s="5413">
        <v>36</v>
      </c>
      <c r="F93" s="5445">
        <v>593.92200000000003</v>
      </c>
      <c r="G93" s="2453">
        <f t="shared" si="11"/>
        <v>593.92200000000003</v>
      </c>
      <c r="H93" s="5405">
        <v>24</v>
      </c>
      <c r="I93" s="5445">
        <v>847.32230000000004</v>
      </c>
      <c r="J93" s="5386">
        <f t="shared" si="12"/>
        <v>847.32230000000004</v>
      </c>
    </row>
    <row r="94" spans="1:13">
      <c r="A94" s="2441">
        <v>54</v>
      </c>
      <c r="B94" s="5390">
        <v>38</v>
      </c>
      <c r="C94" s="5445">
        <v>424.80900000000003</v>
      </c>
      <c r="D94" s="5386">
        <f t="shared" si="10"/>
        <v>424.80900000000003</v>
      </c>
      <c r="E94" s="5413">
        <v>28</v>
      </c>
      <c r="F94" s="5448">
        <v>658.476</v>
      </c>
      <c r="G94" s="2453">
        <f t="shared" si="11"/>
        <v>658.476</v>
      </c>
      <c r="H94" s="5405">
        <v>22</v>
      </c>
      <c r="I94" s="5445">
        <v>905.87270000000012</v>
      </c>
      <c r="J94" s="5386">
        <f t="shared" si="12"/>
        <v>905.87270000000012</v>
      </c>
    </row>
    <row r="95" spans="1:13">
      <c r="A95" s="2441">
        <v>60</v>
      </c>
      <c r="B95" s="5390">
        <v>34</v>
      </c>
      <c r="C95" s="5445">
        <v>457.25400000000002</v>
      </c>
      <c r="D95" s="5386">
        <f t="shared" si="10"/>
        <v>457.25400000000002</v>
      </c>
      <c r="E95" s="5413">
        <v>24</v>
      </c>
      <c r="F95" s="5445">
        <v>685.87050000000011</v>
      </c>
      <c r="G95" s="2453">
        <f t="shared" si="11"/>
        <v>685.87050000000011</v>
      </c>
      <c r="H95" s="5405">
        <v>22</v>
      </c>
      <c r="I95" s="5445">
        <v>943.54740000000015</v>
      </c>
      <c r="J95" s="5386">
        <f t="shared" si="12"/>
        <v>943.54740000000015</v>
      </c>
    </row>
    <row r="96" spans="1:13">
      <c r="A96" s="2441">
        <v>76</v>
      </c>
      <c r="B96" s="5405">
        <v>26</v>
      </c>
      <c r="C96" s="5445">
        <v>652.28100000000006</v>
      </c>
      <c r="D96" s="5410">
        <f t="shared" si="10"/>
        <v>652.28100000000006</v>
      </c>
      <c r="E96" s="5413">
        <v>22</v>
      </c>
      <c r="F96" s="5445">
        <v>913.16399999999999</v>
      </c>
      <c r="G96" s="2453">
        <f t="shared" si="11"/>
        <v>913.16399999999999</v>
      </c>
      <c r="H96" s="5405">
        <v>16</v>
      </c>
      <c r="I96" s="5445">
        <v>1209.7741000000001</v>
      </c>
      <c r="J96" s="5386">
        <f t="shared" si="12"/>
        <v>1209.7741000000001</v>
      </c>
    </row>
    <row r="97" spans="1:14">
      <c r="A97" s="2441">
        <v>89</v>
      </c>
      <c r="B97" s="5405">
        <v>20</v>
      </c>
      <c r="C97" s="5445">
        <v>767.48700000000008</v>
      </c>
      <c r="D97" s="5410">
        <f t="shared" si="10"/>
        <v>767.48700000000008</v>
      </c>
      <c r="E97" s="5413">
        <v>16</v>
      </c>
      <c r="F97" s="5445">
        <v>1074.4649999999999</v>
      </c>
      <c r="G97" s="2453">
        <f t="shared" si="11"/>
        <v>1074.4649999999999</v>
      </c>
      <c r="H97" s="5405">
        <v>12</v>
      </c>
      <c r="I97" s="5445">
        <v>1368.6905000000002</v>
      </c>
      <c r="J97" s="5386">
        <f t="shared" si="12"/>
        <v>1368.6905000000002</v>
      </c>
    </row>
    <row r="98" spans="1:14" ht="14.7" thickBot="1">
      <c r="A98" s="2420">
        <v>110</v>
      </c>
      <c r="B98" s="5406">
        <v>14</v>
      </c>
      <c r="C98" s="5446">
        <v>898.4325</v>
      </c>
      <c r="D98" s="5411">
        <f t="shared" si="10"/>
        <v>898.4325</v>
      </c>
      <c r="E98" s="5415">
        <v>12</v>
      </c>
      <c r="F98" s="5446">
        <v>1257.7740000000001</v>
      </c>
      <c r="G98" s="5416">
        <f t="shared" si="11"/>
        <v>1257.7740000000001</v>
      </c>
      <c r="H98" s="5406">
        <v>12</v>
      </c>
      <c r="I98" s="5446">
        <v>1602.1966000000002</v>
      </c>
      <c r="J98" s="2432">
        <f t="shared" si="12"/>
        <v>1602.1966000000002</v>
      </c>
    </row>
    <row r="101" spans="1:14">
      <c r="A101" s="642" t="s">
        <v>10206</v>
      </c>
      <c r="B101" s="2704"/>
      <c r="C101" s="2704"/>
      <c r="D101" s="2704"/>
      <c r="E101" s="2704"/>
      <c r="F101" s="2704"/>
      <c r="G101" s="2704"/>
      <c r="H101" s="2704"/>
      <c r="J101" s="2704"/>
    </row>
    <row r="102" spans="1:14">
      <c r="A102" s="642" t="s">
        <v>10208</v>
      </c>
      <c r="B102" s="2704"/>
      <c r="C102" s="2704"/>
      <c r="D102" s="2704"/>
      <c r="E102" s="2704"/>
      <c r="F102" s="2704"/>
      <c r="G102" s="2704"/>
      <c r="H102" s="2704"/>
      <c r="J102" s="2704"/>
    </row>
    <row r="103" spans="1:14">
      <c r="A103" s="2704" t="s">
        <v>10209</v>
      </c>
      <c r="B103" s="2704"/>
      <c r="C103" s="2704"/>
      <c r="D103" s="2704"/>
      <c r="E103" s="2704"/>
      <c r="F103" s="2704"/>
      <c r="G103" s="2704"/>
      <c r="H103" s="2704"/>
      <c r="J103" s="2704"/>
    </row>
    <row r="104" spans="1:14">
      <c r="A104" s="2704" t="s">
        <v>10207</v>
      </c>
      <c r="B104" s="2704"/>
      <c r="C104" s="2704"/>
      <c r="D104" s="2704"/>
      <c r="E104" s="2704"/>
      <c r="F104" s="2704"/>
      <c r="G104" s="2704"/>
      <c r="H104" s="2704"/>
      <c r="J104" s="2704"/>
    </row>
    <row r="105" spans="1:14" ht="14.7" thickBot="1">
      <c r="A105" s="2704"/>
      <c r="B105" s="2704"/>
      <c r="C105" s="2704"/>
      <c r="D105" s="2704"/>
      <c r="E105" s="2704"/>
      <c r="F105" s="2704"/>
      <c r="G105" s="2704"/>
      <c r="H105" s="2704"/>
      <c r="J105" s="2704"/>
    </row>
    <row r="106" spans="1:14" ht="15.75" customHeight="1">
      <c r="A106" s="8974" t="s">
        <v>10210</v>
      </c>
      <c r="B106" s="8978" t="s">
        <v>10181</v>
      </c>
      <c r="C106" s="8979"/>
      <c r="D106" s="8979"/>
      <c r="E106" s="8979"/>
      <c r="F106" s="8979"/>
      <c r="G106" s="8979"/>
      <c r="H106" s="8979"/>
      <c r="I106" s="8979"/>
      <c r="J106" s="8979"/>
      <c r="K106" s="8980"/>
    </row>
    <row r="107" spans="1:14" ht="15.75" customHeight="1" thickBot="1">
      <c r="A107" s="8975"/>
      <c r="B107" s="9010" t="s">
        <v>10169</v>
      </c>
      <c r="C107" s="8988"/>
      <c r="D107" s="8988"/>
      <c r="E107" s="8988"/>
      <c r="F107" s="8988"/>
      <c r="G107" s="8988"/>
      <c r="H107" s="8988"/>
      <c r="I107" s="8988"/>
      <c r="J107" s="8988"/>
      <c r="K107" s="8989"/>
    </row>
    <row r="108" spans="1:14" ht="38.35" thickBot="1">
      <c r="A108" s="8976"/>
      <c r="B108" s="2507" t="s">
        <v>13478</v>
      </c>
      <c r="C108" s="2508" t="s">
        <v>5550</v>
      </c>
      <c r="D108" s="2509" t="s">
        <v>75</v>
      </c>
      <c r="E108" s="2510" t="s">
        <v>58</v>
      </c>
      <c r="F108" s="2511" t="s">
        <v>59</v>
      </c>
      <c r="G108" s="2512" t="s">
        <v>10182</v>
      </c>
      <c r="H108" s="2508" t="s">
        <v>5550</v>
      </c>
      <c r="I108" s="2513" t="s">
        <v>75</v>
      </c>
      <c r="J108" s="2510" t="s">
        <v>58</v>
      </c>
      <c r="K108" s="2511" t="s">
        <v>59</v>
      </c>
      <c r="M108" s="3745"/>
      <c r="N108" s="3745"/>
    </row>
    <row r="109" spans="1:14">
      <c r="A109" s="9009">
        <v>15</v>
      </c>
      <c r="B109" s="8942" t="s">
        <v>10211</v>
      </c>
      <c r="C109" s="2481" t="s">
        <v>10225</v>
      </c>
      <c r="D109" s="5417" t="s">
        <v>10170</v>
      </c>
      <c r="E109" s="3658">
        <v>20.39</v>
      </c>
      <c r="F109" s="2490">
        <f>E109-E109*$B$4/100</f>
        <v>20.39</v>
      </c>
      <c r="G109" s="8942" t="s">
        <v>10216</v>
      </c>
      <c r="H109" s="2481" t="s">
        <v>10225</v>
      </c>
      <c r="I109" s="5417" t="s">
        <v>10184</v>
      </c>
      <c r="J109" s="3659">
        <v>21.26</v>
      </c>
      <c r="K109" s="2490">
        <f>J109-J109*$B$4/100</f>
        <v>21.26</v>
      </c>
      <c r="M109" s="3745"/>
      <c r="N109" s="3745"/>
    </row>
    <row r="110" spans="1:14">
      <c r="A110" s="8956"/>
      <c r="B110" s="8963"/>
      <c r="C110" s="2482" t="s">
        <v>10224</v>
      </c>
      <c r="D110" s="2461" t="s">
        <v>10171</v>
      </c>
      <c r="E110" s="3660">
        <v>20.39</v>
      </c>
      <c r="F110" s="2462">
        <f>E110-E110*$B$4/100</f>
        <v>20.39</v>
      </c>
      <c r="G110" s="8963"/>
      <c r="H110" s="2482" t="s">
        <v>10224</v>
      </c>
      <c r="I110" s="5418" t="s">
        <v>10186</v>
      </c>
      <c r="J110" s="2493">
        <v>21.26</v>
      </c>
      <c r="K110" s="2462">
        <f t="shared" ref="K110:K118" si="13">J110-J110*$B$4/100</f>
        <v>21.26</v>
      </c>
      <c r="M110" s="3745"/>
      <c r="N110" s="3745"/>
    </row>
    <row r="111" spans="1:14">
      <c r="A111" s="8955">
        <v>18</v>
      </c>
      <c r="B111" s="8962" t="s">
        <v>10212</v>
      </c>
      <c r="C111" s="2482" t="s">
        <v>10225</v>
      </c>
      <c r="D111" s="5418" t="s">
        <v>10172</v>
      </c>
      <c r="E111" s="3660">
        <v>22.19</v>
      </c>
      <c r="F111" s="2462">
        <f t="shared" ref="F111:F117" si="14">E111-E111*$B$4/100</f>
        <v>22.19</v>
      </c>
      <c r="G111" s="8962" t="s">
        <v>10217</v>
      </c>
      <c r="H111" s="2482" t="s">
        <v>10225</v>
      </c>
      <c r="I111" s="5418" t="s">
        <v>10188</v>
      </c>
      <c r="J111" s="2471">
        <v>23.13</v>
      </c>
      <c r="K111" s="2462">
        <f t="shared" si="13"/>
        <v>23.13</v>
      </c>
      <c r="M111" s="3745"/>
      <c r="N111" s="3745"/>
    </row>
    <row r="112" spans="1:14">
      <c r="A112" s="8956"/>
      <c r="B112" s="8963"/>
      <c r="C112" s="2482" t="s">
        <v>10224</v>
      </c>
      <c r="D112" s="2461" t="s">
        <v>10173</v>
      </c>
      <c r="E112" s="3660">
        <v>22.19</v>
      </c>
      <c r="F112" s="2462">
        <f t="shared" ref="F112" si="15">E112-E112*$B$4/100</f>
        <v>22.19</v>
      </c>
      <c r="G112" s="8963"/>
      <c r="H112" s="2482" t="s">
        <v>10224</v>
      </c>
      <c r="I112" s="5418" t="s">
        <v>10190</v>
      </c>
      <c r="J112" s="2471">
        <v>23.13</v>
      </c>
      <c r="K112" s="2462">
        <f t="shared" si="13"/>
        <v>23.13</v>
      </c>
      <c r="M112" s="3745"/>
      <c r="N112" s="3745"/>
    </row>
    <row r="113" spans="1:16">
      <c r="A113" s="8955">
        <v>22</v>
      </c>
      <c r="B113" s="8962" t="s">
        <v>10213</v>
      </c>
      <c r="C113" s="2482" t="s">
        <v>10225</v>
      </c>
      <c r="D113" s="5418" t="s">
        <v>10174</v>
      </c>
      <c r="E113" s="3661">
        <v>23.95</v>
      </c>
      <c r="F113" s="2462">
        <f t="shared" si="14"/>
        <v>23.95</v>
      </c>
      <c r="G113" s="8962" t="s">
        <v>10218</v>
      </c>
      <c r="H113" s="2482" t="s">
        <v>10225</v>
      </c>
      <c r="I113" s="5418" t="s">
        <v>10192</v>
      </c>
      <c r="J113" s="2471">
        <v>25.01</v>
      </c>
      <c r="K113" s="2462">
        <f t="shared" si="13"/>
        <v>25.01</v>
      </c>
      <c r="M113" s="3745"/>
      <c r="N113" s="3745"/>
    </row>
    <row r="114" spans="1:16">
      <c r="A114" s="8956"/>
      <c r="B114" s="8943"/>
      <c r="C114" s="2482" t="s">
        <v>10224</v>
      </c>
      <c r="D114" s="2461" t="s">
        <v>10175</v>
      </c>
      <c r="E114" s="3661">
        <v>23.95</v>
      </c>
      <c r="F114" s="2462">
        <f t="shared" ref="F114" si="16">E114-E114*$B$4/100</f>
        <v>23.95</v>
      </c>
      <c r="G114" s="8963"/>
      <c r="H114" s="2482" t="s">
        <v>10224</v>
      </c>
      <c r="I114" s="5418" t="s">
        <v>10194</v>
      </c>
      <c r="J114" s="2471">
        <v>25.01</v>
      </c>
      <c r="K114" s="2462">
        <f t="shared" si="13"/>
        <v>25.01</v>
      </c>
      <c r="M114" s="3745"/>
      <c r="N114" s="3745"/>
    </row>
    <row r="115" spans="1:16">
      <c r="A115" s="8955">
        <v>28</v>
      </c>
      <c r="B115" s="8962" t="s">
        <v>10214</v>
      </c>
      <c r="C115" s="2482" t="s">
        <v>10225</v>
      </c>
      <c r="D115" s="5418" t="s">
        <v>10176</v>
      </c>
      <c r="E115" s="3661">
        <v>30.16</v>
      </c>
      <c r="F115" s="2462">
        <f t="shared" si="14"/>
        <v>30.16</v>
      </c>
      <c r="G115" s="8962" t="s">
        <v>10219</v>
      </c>
      <c r="H115" s="2482" t="s">
        <v>10225</v>
      </c>
      <c r="I115" s="5418" t="s">
        <v>10196</v>
      </c>
      <c r="J115" s="2471">
        <v>31.44</v>
      </c>
      <c r="K115" s="2462">
        <f t="shared" si="13"/>
        <v>31.44</v>
      </c>
      <c r="M115" s="3745"/>
      <c r="N115" s="3745"/>
    </row>
    <row r="116" spans="1:16">
      <c r="A116" s="8961"/>
      <c r="B116" s="8943"/>
      <c r="C116" s="2482" t="s">
        <v>10224</v>
      </c>
      <c r="D116" s="2461" t="s">
        <v>10177</v>
      </c>
      <c r="E116" s="3661">
        <v>30.16</v>
      </c>
      <c r="F116" s="2462">
        <f t="shared" ref="F116" si="17">E116-E116*$B$4/100</f>
        <v>30.16</v>
      </c>
      <c r="G116" s="8963"/>
      <c r="H116" s="2482" t="s">
        <v>10224</v>
      </c>
      <c r="I116" s="5418" t="s">
        <v>10198</v>
      </c>
      <c r="J116" s="2471">
        <v>31.44</v>
      </c>
      <c r="K116" s="2462">
        <f t="shared" si="13"/>
        <v>31.44</v>
      </c>
      <c r="M116" s="3745"/>
      <c r="N116" s="3745"/>
    </row>
    <row r="117" spans="1:16">
      <c r="A117" s="8955">
        <v>35</v>
      </c>
      <c r="B117" s="8962" t="s">
        <v>10178</v>
      </c>
      <c r="C117" s="2482" t="s">
        <v>10225</v>
      </c>
      <c r="D117" s="5418" t="s">
        <v>10179</v>
      </c>
      <c r="E117" s="3661">
        <v>38.119999999999997</v>
      </c>
      <c r="F117" s="2462">
        <f t="shared" si="14"/>
        <v>38.119999999999997</v>
      </c>
      <c r="G117" s="8962" t="s">
        <v>10200</v>
      </c>
      <c r="H117" s="2482" t="s">
        <v>10225</v>
      </c>
      <c r="I117" s="5418" t="s">
        <v>10201</v>
      </c>
      <c r="J117" s="2471">
        <v>39.770000000000003</v>
      </c>
      <c r="K117" s="2462">
        <f t="shared" si="13"/>
        <v>39.770000000000003</v>
      </c>
      <c r="M117" s="3745"/>
      <c r="N117" s="3745"/>
    </row>
    <row r="118" spans="1:16" ht="14.7" thickBot="1">
      <c r="A118" s="8967"/>
      <c r="B118" s="8954"/>
      <c r="C118" s="2483" t="s">
        <v>10224</v>
      </c>
      <c r="D118" s="2464" t="s">
        <v>10180</v>
      </c>
      <c r="E118" s="3662">
        <v>38.119999999999997</v>
      </c>
      <c r="F118" s="2465">
        <f t="shared" ref="F118" si="18">E118-E118*$B$4/100</f>
        <v>38.119999999999997</v>
      </c>
      <c r="G118" s="8954"/>
      <c r="H118" s="2483" t="s">
        <v>10224</v>
      </c>
      <c r="I118" s="5419" t="s">
        <v>10204</v>
      </c>
      <c r="J118" s="2359">
        <v>39.770000000000003</v>
      </c>
      <c r="K118" s="2465">
        <f t="shared" si="13"/>
        <v>39.770000000000003</v>
      </c>
      <c r="M118" s="3745"/>
      <c r="N118" s="3745"/>
    </row>
    <row r="119" spans="1:16">
      <c r="A119" s="2704"/>
      <c r="B119" s="2704"/>
      <c r="D119" s="2704"/>
      <c r="E119" s="2704"/>
      <c r="F119" s="2704"/>
      <c r="G119" s="2704"/>
      <c r="H119" s="2704"/>
      <c r="J119" s="2704"/>
    </row>
    <row r="120" spans="1:16">
      <c r="A120" s="642" t="s">
        <v>10206</v>
      </c>
      <c r="B120" s="2704"/>
      <c r="C120" s="2704"/>
      <c r="D120" s="2704"/>
      <c r="E120" s="2704"/>
      <c r="F120" s="2704"/>
      <c r="G120" s="2704"/>
      <c r="H120" s="2704"/>
      <c r="J120" s="2704"/>
    </row>
    <row r="121" spans="1:16">
      <c r="A121" s="642" t="s">
        <v>10215</v>
      </c>
      <c r="B121" s="2704"/>
      <c r="C121" s="2704"/>
      <c r="D121" s="2704"/>
      <c r="E121" s="2704"/>
      <c r="F121" s="2704"/>
      <c r="G121" s="2704"/>
      <c r="H121" s="2704"/>
      <c r="J121" s="2704"/>
    </row>
    <row r="122" spans="1:16">
      <c r="A122" s="2704" t="s">
        <v>10209</v>
      </c>
      <c r="B122" s="2704"/>
      <c r="C122" s="2704"/>
      <c r="D122" s="2704"/>
      <c r="E122" s="2704"/>
      <c r="F122" s="2704"/>
      <c r="G122" s="2704"/>
      <c r="H122" s="2704"/>
      <c r="J122" s="2704"/>
    </row>
    <row r="123" spans="1:16">
      <c r="A123" s="2704" t="s">
        <v>693</v>
      </c>
      <c r="B123" s="2704"/>
      <c r="C123" s="2704"/>
      <c r="D123" s="2704"/>
      <c r="E123" s="2704"/>
      <c r="F123" s="2704"/>
      <c r="G123" s="2704"/>
      <c r="H123" s="2704"/>
      <c r="J123" s="2704"/>
    </row>
    <row r="124" spans="1:16" ht="14.7" thickBot="1">
      <c r="A124" s="2704"/>
      <c r="B124" s="2704"/>
      <c r="C124" s="2704"/>
      <c r="D124" s="2704"/>
      <c r="E124" s="2704"/>
      <c r="F124" s="2704"/>
      <c r="G124" s="2704"/>
      <c r="H124" s="2704"/>
      <c r="J124" s="2704"/>
    </row>
    <row r="125" spans="1:16" ht="15" customHeight="1">
      <c r="A125" s="8944" t="s">
        <v>10210</v>
      </c>
      <c r="B125" s="9011" t="s">
        <v>10181</v>
      </c>
      <c r="C125" s="8979"/>
      <c r="D125" s="8979"/>
      <c r="E125" s="8979"/>
      <c r="F125" s="8979"/>
      <c r="G125" s="8979"/>
      <c r="H125" s="8979"/>
      <c r="I125" s="8979"/>
      <c r="J125" s="8979"/>
      <c r="K125" s="8979"/>
      <c r="L125" s="8979"/>
      <c r="M125" s="8979"/>
      <c r="N125" s="8979"/>
      <c r="O125" s="8979"/>
      <c r="P125" s="8980"/>
    </row>
    <row r="126" spans="1:16" ht="15" customHeight="1" thickBot="1">
      <c r="A126" s="8945"/>
      <c r="B126" s="8987" t="s">
        <v>10169</v>
      </c>
      <c r="C126" s="8988"/>
      <c r="D126" s="8988"/>
      <c r="E126" s="8988"/>
      <c r="F126" s="8988"/>
      <c r="G126" s="8988"/>
      <c r="H126" s="8988"/>
      <c r="I126" s="8988"/>
      <c r="J126" s="8988"/>
      <c r="K126" s="8988"/>
      <c r="L126" s="8988"/>
      <c r="M126" s="8988"/>
      <c r="N126" s="8988"/>
      <c r="O126" s="8988"/>
      <c r="P126" s="8989"/>
    </row>
    <row r="127" spans="1:16" ht="38.35" thickBot="1">
      <c r="A127" s="8977"/>
      <c r="B127" s="2507" t="s">
        <v>10183</v>
      </c>
      <c r="C127" s="2508" t="s">
        <v>5550</v>
      </c>
      <c r="D127" s="2509" t="s">
        <v>75</v>
      </c>
      <c r="E127" s="2510" t="s">
        <v>58</v>
      </c>
      <c r="F127" s="2511" t="s">
        <v>59</v>
      </c>
      <c r="G127" s="5420" t="s">
        <v>13479</v>
      </c>
      <c r="H127" s="5421" t="s">
        <v>5550</v>
      </c>
      <c r="I127" s="2513" t="s">
        <v>75</v>
      </c>
      <c r="J127" s="2510" t="s">
        <v>58</v>
      </c>
      <c r="K127" s="2511" t="s">
        <v>59</v>
      </c>
      <c r="L127" s="2512" t="s">
        <v>2877</v>
      </c>
      <c r="M127" s="2508" t="s">
        <v>5550</v>
      </c>
      <c r="N127" s="2513" t="s">
        <v>75</v>
      </c>
      <c r="O127" s="2510" t="s">
        <v>58</v>
      </c>
      <c r="P127" s="2511" t="s">
        <v>59</v>
      </c>
    </row>
    <row r="128" spans="1:16">
      <c r="A128" s="8955">
        <v>15</v>
      </c>
      <c r="B128" s="8942" t="s">
        <v>10220</v>
      </c>
      <c r="C128" s="2481" t="s">
        <v>10225</v>
      </c>
      <c r="D128" s="2481" t="s">
        <v>10185</v>
      </c>
      <c r="E128" s="5445">
        <v>30.124500000000001</v>
      </c>
      <c r="F128" s="2491">
        <f>E128-E128*$B$4/100</f>
        <v>30.124500000000001</v>
      </c>
      <c r="G128" s="8959"/>
      <c r="H128" s="5422"/>
      <c r="I128" s="5423"/>
      <c r="J128" s="5021"/>
      <c r="K128" s="5424"/>
      <c r="L128" s="8942"/>
      <c r="M128" s="5423"/>
      <c r="N128" s="5423"/>
      <c r="O128" s="5021"/>
      <c r="P128" s="5424"/>
    </row>
    <row r="129" spans="1:18">
      <c r="A129" s="8961"/>
      <c r="B129" s="8963"/>
      <c r="C129" s="2482" t="s">
        <v>10224</v>
      </c>
      <c r="D129" s="2482" t="s">
        <v>10187</v>
      </c>
      <c r="E129" s="5445">
        <v>30.124500000000001</v>
      </c>
      <c r="F129" s="2492">
        <f t="shared" ref="F129:F137" si="19">E129-E129*$B$4/100</f>
        <v>30.124500000000001</v>
      </c>
      <c r="G129" s="8960"/>
      <c r="H129" s="5425"/>
      <c r="I129" s="294"/>
      <c r="J129" s="5426"/>
      <c r="K129" s="5427"/>
      <c r="L129" s="8943"/>
      <c r="M129" s="5432"/>
      <c r="N129" s="294"/>
      <c r="O129" s="5426"/>
      <c r="P129" s="5427"/>
      <c r="R129" s="5377"/>
    </row>
    <row r="130" spans="1:18">
      <c r="A130" s="8955">
        <v>18</v>
      </c>
      <c r="B130" s="8962" t="s">
        <v>10221</v>
      </c>
      <c r="C130" s="2482" t="s">
        <v>10225</v>
      </c>
      <c r="D130" s="2482" t="s">
        <v>10189</v>
      </c>
      <c r="E130" s="5445">
        <v>32.067</v>
      </c>
      <c r="F130" s="2492">
        <f t="shared" si="19"/>
        <v>32.067</v>
      </c>
      <c r="G130" s="8957" t="s">
        <v>13480</v>
      </c>
      <c r="H130" s="5425" t="s">
        <v>10225</v>
      </c>
      <c r="I130" s="5428" t="s">
        <v>13486</v>
      </c>
      <c r="J130" s="5366">
        <v>52.868699999999997</v>
      </c>
      <c r="K130" s="5427">
        <f t="shared" ref="K130:K137" si="20">J130-J130*$B$4/100</f>
        <v>52.868699999999997</v>
      </c>
      <c r="L130" s="8953"/>
      <c r="M130" s="5432"/>
      <c r="N130" s="5432"/>
      <c r="O130" s="5426"/>
      <c r="P130" s="5427"/>
      <c r="R130" s="5377"/>
    </row>
    <row r="131" spans="1:18">
      <c r="A131" s="8956"/>
      <c r="B131" s="8963"/>
      <c r="C131" s="2482" t="s">
        <v>10224</v>
      </c>
      <c r="D131" s="2482" t="s">
        <v>10191</v>
      </c>
      <c r="E131" s="5445">
        <v>32.067</v>
      </c>
      <c r="F131" s="2492">
        <f t="shared" si="19"/>
        <v>32.067</v>
      </c>
      <c r="G131" s="8960"/>
      <c r="H131" s="5425" t="s">
        <v>10224</v>
      </c>
      <c r="I131" s="5428" t="s">
        <v>13485</v>
      </c>
      <c r="J131" s="5366">
        <v>52.868699999999997</v>
      </c>
      <c r="K131" s="5427">
        <f t="shared" si="20"/>
        <v>52.868699999999997</v>
      </c>
      <c r="L131" s="8943"/>
      <c r="M131" s="5432"/>
      <c r="N131" s="5432"/>
      <c r="O131" s="5366"/>
      <c r="P131" s="5427"/>
      <c r="R131" s="5377"/>
    </row>
    <row r="132" spans="1:18">
      <c r="A132" s="8955">
        <v>22</v>
      </c>
      <c r="B132" s="8962" t="s">
        <v>10222</v>
      </c>
      <c r="C132" s="2482" t="s">
        <v>10225</v>
      </c>
      <c r="D132" s="2482" t="s">
        <v>10193</v>
      </c>
      <c r="E132" s="5445">
        <v>34.986000000000004</v>
      </c>
      <c r="F132" s="2492">
        <f t="shared" si="19"/>
        <v>34.986000000000004</v>
      </c>
      <c r="G132" s="8957" t="s">
        <v>13481</v>
      </c>
      <c r="H132" s="5425" t="s">
        <v>10225</v>
      </c>
      <c r="I132" s="5428" t="s">
        <v>13487</v>
      </c>
      <c r="J132" s="5366">
        <v>54.848199999999999</v>
      </c>
      <c r="K132" s="5427">
        <f t="shared" si="20"/>
        <v>54.848199999999999</v>
      </c>
      <c r="L132" s="8953" t="s">
        <v>13495</v>
      </c>
      <c r="M132" s="5432" t="s">
        <v>10225</v>
      </c>
      <c r="N132" s="5432" t="s">
        <v>13499</v>
      </c>
      <c r="O132" s="5445">
        <v>131.28900000000002</v>
      </c>
      <c r="P132" s="5427">
        <f t="shared" ref="P132:P137" si="21">O132-O132*$B$4/100</f>
        <v>131.28900000000002</v>
      </c>
      <c r="R132" s="5377"/>
    </row>
    <row r="133" spans="1:18">
      <c r="A133" s="8956"/>
      <c r="B133" s="8963"/>
      <c r="C133" s="2482" t="s">
        <v>10224</v>
      </c>
      <c r="D133" s="2482" t="s">
        <v>10195</v>
      </c>
      <c r="E133" s="5445">
        <v>34.986000000000004</v>
      </c>
      <c r="F133" s="2492">
        <f t="shared" si="19"/>
        <v>34.986000000000004</v>
      </c>
      <c r="G133" s="8960"/>
      <c r="H133" s="5425" t="s">
        <v>10224</v>
      </c>
      <c r="I133" s="5428" t="s">
        <v>13488</v>
      </c>
      <c r="J133" s="5366">
        <v>54.848199999999999</v>
      </c>
      <c r="K133" s="5427">
        <f t="shared" si="20"/>
        <v>54.848199999999999</v>
      </c>
      <c r="L133" s="8943"/>
      <c r="M133" s="5432" t="s">
        <v>10224</v>
      </c>
      <c r="N133" s="5432" t="s">
        <v>13500</v>
      </c>
      <c r="O133" s="5445">
        <v>131.28900000000002</v>
      </c>
      <c r="P133" s="5427">
        <f t="shared" si="21"/>
        <v>131.28900000000002</v>
      </c>
      <c r="R133" s="5377"/>
    </row>
    <row r="134" spans="1:18">
      <c r="A134" s="8955">
        <v>28</v>
      </c>
      <c r="B134" s="8962" t="s">
        <v>10223</v>
      </c>
      <c r="C134" s="2482" t="s">
        <v>10225</v>
      </c>
      <c r="D134" s="2482" t="s">
        <v>10197</v>
      </c>
      <c r="E134" s="5445">
        <v>41.758500000000005</v>
      </c>
      <c r="F134" s="2492">
        <f t="shared" si="19"/>
        <v>41.758500000000005</v>
      </c>
      <c r="G134" s="8957" t="s">
        <v>13482</v>
      </c>
      <c r="H134" s="5425" t="s">
        <v>10225</v>
      </c>
      <c r="I134" s="5428" t="s">
        <v>13489</v>
      </c>
      <c r="J134" s="5366">
        <v>61.835300000000004</v>
      </c>
      <c r="K134" s="5427">
        <f t="shared" si="20"/>
        <v>61.835300000000004</v>
      </c>
      <c r="L134" s="8953" t="s">
        <v>13496</v>
      </c>
      <c r="M134" s="5432" t="s">
        <v>10225</v>
      </c>
      <c r="N134" s="5432" t="s">
        <v>13501</v>
      </c>
      <c r="O134" s="5445">
        <v>148.25920000000002</v>
      </c>
      <c r="P134" s="5427">
        <f t="shared" si="21"/>
        <v>148.25920000000002</v>
      </c>
      <c r="R134" s="5377"/>
    </row>
    <row r="135" spans="1:18">
      <c r="A135" s="8956"/>
      <c r="B135" s="8963"/>
      <c r="C135" s="2482" t="s">
        <v>10224</v>
      </c>
      <c r="D135" s="2482" t="s">
        <v>10199</v>
      </c>
      <c r="E135" s="5445">
        <v>41.758500000000005</v>
      </c>
      <c r="F135" s="2492">
        <f t="shared" si="19"/>
        <v>41.758500000000005</v>
      </c>
      <c r="G135" s="8960"/>
      <c r="H135" s="5425" t="s">
        <v>10224</v>
      </c>
      <c r="I135" s="5428" t="s">
        <v>13490</v>
      </c>
      <c r="J135" s="5366">
        <v>61.835300000000004</v>
      </c>
      <c r="K135" s="5427">
        <f t="shared" si="20"/>
        <v>61.835300000000004</v>
      </c>
      <c r="L135" s="8943"/>
      <c r="M135" s="5432" t="s">
        <v>10224</v>
      </c>
      <c r="N135" s="5432" t="s">
        <v>13502</v>
      </c>
      <c r="O135" s="5445">
        <v>148.25920000000002</v>
      </c>
      <c r="P135" s="5427">
        <f t="shared" si="21"/>
        <v>148.25920000000002</v>
      </c>
      <c r="R135" s="5377"/>
    </row>
    <row r="136" spans="1:18">
      <c r="A136" s="8955">
        <v>35</v>
      </c>
      <c r="B136" s="8962" t="s">
        <v>10202</v>
      </c>
      <c r="C136" s="2482" t="s">
        <v>10225</v>
      </c>
      <c r="D136" s="2482" t="s">
        <v>10203</v>
      </c>
      <c r="E136" s="5445">
        <v>53.445</v>
      </c>
      <c r="F136" s="2492">
        <f t="shared" si="19"/>
        <v>53.445</v>
      </c>
      <c r="G136" s="8957" t="s">
        <v>13483</v>
      </c>
      <c r="H136" s="5425" t="s">
        <v>10225</v>
      </c>
      <c r="I136" s="5428" t="s">
        <v>13491</v>
      </c>
      <c r="J136" s="5366">
        <v>74.814400000000006</v>
      </c>
      <c r="K136" s="5427">
        <f t="shared" si="20"/>
        <v>74.814400000000006</v>
      </c>
      <c r="L136" s="8953" t="s">
        <v>13497</v>
      </c>
      <c r="M136" s="5432" t="s">
        <v>10225</v>
      </c>
      <c r="N136" s="5432" t="s">
        <v>13503</v>
      </c>
      <c r="O136" s="5445">
        <v>169.7662</v>
      </c>
      <c r="P136" s="5427">
        <f t="shared" si="21"/>
        <v>169.7662</v>
      </c>
      <c r="R136" s="5377"/>
    </row>
    <row r="137" spans="1:18">
      <c r="A137" s="8956"/>
      <c r="B137" s="8963"/>
      <c r="C137" s="2482" t="s">
        <v>10224</v>
      </c>
      <c r="D137" s="2482" t="s">
        <v>10205</v>
      </c>
      <c r="E137" s="5445">
        <v>53.445</v>
      </c>
      <c r="F137" s="2492">
        <f t="shared" si="19"/>
        <v>53.445</v>
      </c>
      <c r="G137" s="8960"/>
      <c r="H137" s="5425" t="s">
        <v>10224</v>
      </c>
      <c r="I137" s="5428" t="s">
        <v>13492</v>
      </c>
      <c r="J137" s="5366">
        <v>74.814400000000006</v>
      </c>
      <c r="K137" s="5427">
        <f t="shared" si="20"/>
        <v>74.814400000000006</v>
      </c>
      <c r="L137" s="8943"/>
      <c r="M137" s="5432" t="s">
        <v>10224</v>
      </c>
      <c r="N137" s="5432" t="s">
        <v>13504</v>
      </c>
      <c r="O137" s="5445">
        <v>169.7662</v>
      </c>
      <c r="P137" s="5427">
        <f t="shared" si="21"/>
        <v>169.7662</v>
      </c>
      <c r="R137" s="5377"/>
    </row>
    <row r="138" spans="1:18">
      <c r="A138" s="8955">
        <v>42</v>
      </c>
      <c r="B138" s="8962" t="s">
        <v>13475</v>
      </c>
      <c r="C138" s="2482" t="s">
        <v>10225</v>
      </c>
      <c r="D138" s="2482" t="s">
        <v>13476</v>
      </c>
      <c r="E138" s="5445">
        <v>67.084500000000006</v>
      </c>
      <c r="F138" s="2462">
        <f>E138-E138*$B$4/100</f>
        <v>67.084500000000006</v>
      </c>
      <c r="G138" s="8957" t="s">
        <v>13484</v>
      </c>
      <c r="H138" s="5425" t="s">
        <v>10225</v>
      </c>
      <c r="I138" s="5428" t="s">
        <v>13493</v>
      </c>
      <c r="J138" s="5366">
        <v>97.755200000000002</v>
      </c>
      <c r="K138" s="5427">
        <f>J138-J138*$B$4/100</f>
        <v>97.755200000000002</v>
      </c>
      <c r="L138" s="8953" t="s">
        <v>13498</v>
      </c>
      <c r="M138" s="5432" t="s">
        <v>10225</v>
      </c>
      <c r="N138" s="5432" t="s">
        <v>13505</v>
      </c>
      <c r="O138" s="5445">
        <v>178.9254</v>
      </c>
      <c r="P138" s="5427">
        <f>O138-O138*$B$4/100</f>
        <v>178.9254</v>
      </c>
      <c r="R138" s="5377"/>
    </row>
    <row r="139" spans="1:18" ht="14.7" thickBot="1">
      <c r="A139" s="8967"/>
      <c r="B139" s="8954"/>
      <c r="C139" s="2483" t="s">
        <v>10224</v>
      </c>
      <c r="D139" s="2483" t="s">
        <v>13477</v>
      </c>
      <c r="E139" s="5445">
        <v>67.084500000000006</v>
      </c>
      <c r="F139" s="2465">
        <f t="shared" ref="F139" si="22">E139-E139*$B$4/100</f>
        <v>67.084500000000006</v>
      </c>
      <c r="G139" s="8958"/>
      <c r="H139" s="5429" t="s">
        <v>10224</v>
      </c>
      <c r="I139" s="5430" t="s">
        <v>13494</v>
      </c>
      <c r="J139" s="5447">
        <v>97.755200000000002</v>
      </c>
      <c r="K139" s="5431">
        <f t="shared" ref="K139" si="23">J139-J139*$B$4/100</f>
        <v>97.755200000000002</v>
      </c>
      <c r="L139" s="8954"/>
      <c r="M139" s="5433" t="s">
        <v>10224</v>
      </c>
      <c r="N139" s="5433" t="s">
        <v>13506</v>
      </c>
      <c r="O139" s="5446">
        <v>178.9254</v>
      </c>
      <c r="P139" s="5431">
        <f t="shared" ref="P139" si="24">O139-O139*$B$4/100</f>
        <v>178.9254</v>
      </c>
      <c r="R139" s="5377"/>
    </row>
    <row r="140" spans="1:18">
      <c r="A140" s="2704"/>
      <c r="B140" s="2704"/>
      <c r="C140" s="2704"/>
      <c r="D140" s="2704"/>
      <c r="E140" s="2704"/>
      <c r="F140" s="2704"/>
      <c r="G140" s="2704"/>
      <c r="H140" s="2704"/>
      <c r="J140" s="2704"/>
    </row>
    <row r="141" spans="1:18">
      <c r="A141" s="5150" t="s">
        <v>19881</v>
      </c>
      <c r="B141" s="2704"/>
      <c r="C141" s="2704"/>
      <c r="D141" s="2704"/>
      <c r="E141" s="2704"/>
      <c r="F141" s="2704"/>
      <c r="G141" s="2704"/>
      <c r="H141" s="2704"/>
      <c r="J141" s="2704"/>
    </row>
    <row r="142" spans="1:18">
      <c r="A142" s="5150" t="s">
        <v>19882</v>
      </c>
      <c r="B142" s="2704"/>
      <c r="C142" s="2704"/>
      <c r="I142" s="2703"/>
    </row>
    <row r="143" spans="1:18">
      <c r="A143" s="642" t="s">
        <v>13560</v>
      </c>
      <c r="B143" s="2704"/>
      <c r="C143" s="2704"/>
      <c r="I143" s="2703"/>
    </row>
    <row r="144" spans="1:18">
      <c r="A144" s="2704" t="s">
        <v>13561</v>
      </c>
      <c r="B144" s="2704"/>
      <c r="C144" s="2704"/>
      <c r="I144" s="2703"/>
    </row>
    <row r="145" spans="1:12" ht="15.75" customHeight="1">
      <c r="A145" s="2704" t="s">
        <v>693</v>
      </c>
      <c r="B145" s="2704"/>
      <c r="C145" s="2704"/>
      <c r="I145" s="2703"/>
    </row>
    <row r="146" spans="1:12" ht="14.7" thickBot="1">
      <c r="A146" s="2704"/>
      <c r="B146" s="2704"/>
      <c r="C146" s="2704"/>
      <c r="D146" s="2704"/>
      <c r="E146" s="2704"/>
      <c r="F146" s="2704"/>
      <c r="G146" s="2704"/>
      <c r="H146" s="2704"/>
      <c r="J146" s="2704"/>
    </row>
    <row r="147" spans="1:12">
      <c r="A147" s="8944" t="s">
        <v>10210</v>
      </c>
      <c r="B147" s="8947" t="s">
        <v>696</v>
      </c>
      <c r="C147" s="8948"/>
      <c r="D147" s="8949"/>
      <c r="E147" s="8947" t="s">
        <v>697</v>
      </c>
      <c r="F147" s="8948"/>
      <c r="G147" s="8949"/>
      <c r="H147" s="8947" t="s">
        <v>698</v>
      </c>
      <c r="I147" s="8948"/>
      <c r="J147" s="8949"/>
      <c r="L147" s="3745"/>
    </row>
    <row r="148" spans="1:12">
      <c r="A148" s="8945"/>
      <c r="B148" s="8950"/>
      <c r="C148" s="8951"/>
      <c r="D148" s="8952"/>
      <c r="E148" s="8950"/>
      <c r="F148" s="8951"/>
      <c r="G148" s="8952"/>
      <c r="H148" s="8950"/>
      <c r="I148" s="8951"/>
      <c r="J148" s="8952"/>
      <c r="L148" s="3745"/>
    </row>
    <row r="149" spans="1:12">
      <c r="A149" s="8945"/>
      <c r="B149" s="2632" t="s">
        <v>702</v>
      </c>
      <c r="C149" s="2633" t="s">
        <v>703</v>
      </c>
      <c r="D149" s="2634" t="s">
        <v>703</v>
      </c>
      <c r="E149" s="2632" t="s">
        <v>702</v>
      </c>
      <c r="F149" s="2633" t="s">
        <v>703</v>
      </c>
      <c r="G149" s="2634" t="s">
        <v>703</v>
      </c>
      <c r="H149" s="2632" t="s">
        <v>702</v>
      </c>
      <c r="I149" s="2633" t="s">
        <v>703</v>
      </c>
      <c r="J149" s="2634" t="s">
        <v>703</v>
      </c>
      <c r="L149" s="3745"/>
    </row>
    <row r="150" spans="1:12" ht="25.7" thickBot="1">
      <c r="A150" s="8946"/>
      <c r="B150" s="2447" t="s">
        <v>705</v>
      </c>
      <c r="C150" s="491" t="s">
        <v>708</v>
      </c>
      <c r="D150" s="493" t="s">
        <v>707</v>
      </c>
      <c r="E150" s="2447" t="s">
        <v>705</v>
      </c>
      <c r="F150" s="491" t="s">
        <v>708</v>
      </c>
      <c r="G150" s="493" t="s">
        <v>707</v>
      </c>
      <c r="H150" s="2447" t="s">
        <v>705</v>
      </c>
      <c r="I150" s="491" t="s">
        <v>708</v>
      </c>
      <c r="J150" s="493" t="s">
        <v>707</v>
      </c>
      <c r="L150" s="3745"/>
    </row>
    <row r="151" spans="1:12">
      <c r="A151" s="2639">
        <v>6</v>
      </c>
      <c r="B151" s="2448">
        <v>480</v>
      </c>
      <c r="C151" s="3873">
        <v>23.81154210039697</v>
      </c>
      <c r="D151" s="2645">
        <f>C151-C151*$B$4/100</f>
        <v>23.81154210039697</v>
      </c>
      <c r="E151" s="2448"/>
      <c r="F151" s="2640"/>
      <c r="G151" s="2476"/>
      <c r="H151" s="2448"/>
      <c r="I151" s="2640"/>
      <c r="J151" s="2476"/>
      <c r="L151" s="3745"/>
    </row>
    <row r="152" spans="1:12">
      <c r="A152" s="2442">
        <v>8</v>
      </c>
      <c r="B152" s="2448">
        <v>380</v>
      </c>
      <c r="C152" s="2641">
        <v>26.705946093750008</v>
      </c>
      <c r="D152" s="2645">
        <f t="shared" ref="D152:D160" si="25">C152-C152*$B$4/100</f>
        <v>26.705946093750008</v>
      </c>
      <c r="E152" s="2448"/>
      <c r="F152" s="2640"/>
      <c r="G152" s="2476"/>
      <c r="H152" s="2448"/>
      <c r="I152" s="2640"/>
      <c r="J152" s="2476"/>
      <c r="L152" s="3745"/>
    </row>
    <row r="153" spans="1:12">
      <c r="A153" s="2442">
        <v>10</v>
      </c>
      <c r="B153" s="2448">
        <v>320</v>
      </c>
      <c r="C153" s="2641">
        <v>32.463198143511356</v>
      </c>
      <c r="D153" s="2645">
        <f t="shared" si="25"/>
        <v>32.463198143511356</v>
      </c>
      <c r="E153" s="2448"/>
      <c r="F153" s="2640"/>
      <c r="G153" s="2476"/>
      <c r="H153" s="2448"/>
      <c r="I153" s="2640"/>
      <c r="J153" s="2476"/>
      <c r="L153" s="3745"/>
    </row>
    <row r="154" spans="1:12">
      <c r="A154" s="2442">
        <v>12</v>
      </c>
      <c r="B154" s="2448">
        <v>244</v>
      </c>
      <c r="C154" s="2641">
        <v>34.866038445687757</v>
      </c>
      <c r="D154" s="2645">
        <f t="shared" si="25"/>
        <v>34.866038445687757</v>
      </c>
      <c r="E154" s="2448"/>
      <c r="F154" s="2640"/>
      <c r="G154" s="2476"/>
      <c r="H154" s="2448"/>
      <c r="I154" s="2640"/>
      <c r="J154" s="2476"/>
      <c r="L154" s="3745"/>
    </row>
    <row r="155" spans="1:12">
      <c r="A155" s="2442">
        <v>15</v>
      </c>
      <c r="B155" s="2448">
        <v>440</v>
      </c>
      <c r="C155" s="2641">
        <v>35.18300243155764</v>
      </c>
      <c r="D155" s="2645">
        <f t="shared" si="25"/>
        <v>35.18300243155764</v>
      </c>
      <c r="E155" s="2448">
        <v>356</v>
      </c>
      <c r="F155" s="2641">
        <v>47.408593741954689</v>
      </c>
      <c r="G155" s="2645">
        <f>F155-F155*$B$4/100</f>
        <v>47.408593741954689</v>
      </c>
      <c r="H155" s="2448">
        <v>240</v>
      </c>
      <c r="I155" s="2641">
        <v>70.477401331978427</v>
      </c>
      <c r="J155" s="2646">
        <f t="shared" ref="J155:J171" si="26">I155-I155*$B$4/100</f>
        <v>70.477401331978427</v>
      </c>
      <c r="L155" s="3745"/>
    </row>
    <row r="156" spans="1:12">
      <c r="A156" s="2442">
        <v>18</v>
      </c>
      <c r="B156" s="2448">
        <v>400</v>
      </c>
      <c r="C156" s="2641">
        <v>38.035678304386636</v>
      </c>
      <c r="D156" s="2645">
        <f t="shared" si="25"/>
        <v>38.035678304386636</v>
      </c>
      <c r="E156" s="2448">
        <v>284</v>
      </c>
      <c r="F156" s="2641">
        <v>50.383128771918514</v>
      </c>
      <c r="G156" s="2645">
        <f t="shared" ref="G156:G169" si="27">F156-F156*$B$4/100</f>
        <v>50.383128771918514</v>
      </c>
      <c r="H156" s="2448">
        <v>200</v>
      </c>
      <c r="I156" s="2641">
        <v>72.6309045</v>
      </c>
      <c r="J156" s="2646">
        <f t="shared" si="26"/>
        <v>72.6309045</v>
      </c>
      <c r="L156" s="3745"/>
    </row>
    <row r="157" spans="1:12">
      <c r="A157" s="2442">
        <v>22</v>
      </c>
      <c r="B157" s="2448">
        <v>320</v>
      </c>
      <c r="C157" s="2641">
        <v>44.906787017306456</v>
      </c>
      <c r="D157" s="2645">
        <f t="shared" si="25"/>
        <v>44.906787017306456</v>
      </c>
      <c r="E157" s="2448">
        <v>240</v>
      </c>
      <c r="F157" s="2641">
        <v>60.32595972207227</v>
      </c>
      <c r="G157" s="2645">
        <f t="shared" si="27"/>
        <v>60.32595972207227</v>
      </c>
      <c r="H157" s="2448">
        <v>168</v>
      </c>
      <c r="I157" s="2641">
        <v>75.953661890567957</v>
      </c>
      <c r="J157" s="2646">
        <f t="shared" si="26"/>
        <v>75.953661890567957</v>
      </c>
      <c r="L157" s="3745"/>
    </row>
    <row r="158" spans="1:12">
      <c r="A158" s="2442">
        <v>25</v>
      </c>
      <c r="B158" s="2448">
        <v>244</v>
      </c>
      <c r="C158" s="2641">
        <v>53.462871000000014</v>
      </c>
      <c r="D158" s="2645">
        <f t="shared" si="25"/>
        <v>53.462871000000014</v>
      </c>
      <c r="E158" s="2448">
        <v>200</v>
      </c>
      <c r="F158" s="2641">
        <v>67.859359669856701</v>
      </c>
      <c r="G158" s="2645">
        <f t="shared" si="27"/>
        <v>67.859359669856701</v>
      </c>
      <c r="H158" s="2448">
        <v>140</v>
      </c>
      <c r="I158" s="2641">
        <v>88.647520500000013</v>
      </c>
      <c r="J158" s="2646">
        <f t="shared" si="26"/>
        <v>88.647520500000013</v>
      </c>
      <c r="L158" s="3745"/>
    </row>
    <row r="159" spans="1:12">
      <c r="A159" s="2442">
        <v>28</v>
      </c>
      <c r="B159" s="2448">
        <v>240</v>
      </c>
      <c r="C159" s="2641">
        <v>55.328417258911507</v>
      </c>
      <c r="D159" s="2645">
        <f t="shared" si="25"/>
        <v>55.328417258911507</v>
      </c>
      <c r="E159" s="2448">
        <v>168</v>
      </c>
      <c r="F159" s="2641">
        <v>72.401840485450847</v>
      </c>
      <c r="G159" s="2645">
        <f t="shared" si="27"/>
        <v>72.401840485450847</v>
      </c>
      <c r="H159" s="2448">
        <v>132</v>
      </c>
      <c r="I159" s="2641">
        <v>89.685247685496122</v>
      </c>
      <c r="J159" s="2646">
        <f t="shared" si="26"/>
        <v>89.685247685496122</v>
      </c>
      <c r="L159" s="3745"/>
    </row>
    <row r="160" spans="1:12">
      <c r="A160" s="2442">
        <v>35</v>
      </c>
      <c r="B160" s="2448">
        <v>160</v>
      </c>
      <c r="C160" s="2641">
        <v>69.728353881394426</v>
      </c>
      <c r="D160" s="2645">
        <f t="shared" si="25"/>
        <v>69.728353881394426</v>
      </c>
      <c r="E160" s="2448">
        <v>136</v>
      </c>
      <c r="F160" s="2641">
        <v>81.575690698697898</v>
      </c>
      <c r="G160" s="2645">
        <f t="shared" si="27"/>
        <v>81.575690698697898</v>
      </c>
      <c r="H160" s="2448">
        <v>108</v>
      </c>
      <c r="I160" s="2641">
        <v>109.68803180926353</v>
      </c>
      <c r="J160" s="2646">
        <f t="shared" si="26"/>
        <v>109.68803180926353</v>
      </c>
      <c r="L160" s="3745"/>
    </row>
    <row r="161" spans="1:12">
      <c r="A161" s="2442">
        <v>42</v>
      </c>
      <c r="B161" s="2448"/>
      <c r="C161" s="2641"/>
      <c r="D161" s="2476"/>
      <c r="E161" s="2448">
        <v>110</v>
      </c>
      <c r="F161" s="2641">
        <v>96.256750280038929</v>
      </c>
      <c r="G161" s="2645">
        <f t="shared" si="27"/>
        <v>96.256750280038929</v>
      </c>
      <c r="H161" s="2448">
        <v>80</v>
      </c>
      <c r="I161" s="2641">
        <v>128.35852040390571</v>
      </c>
      <c r="J161" s="2646">
        <f t="shared" si="26"/>
        <v>128.35852040390571</v>
      </c>
      <c r="L161" s="3745"/>
    </row>
    <row r="162" spans="1:12">
      <c r="A162" s="2442">
        <v>48</v>
      </c>
      <c r="B162" s="2448"/>
      <c r="C162" s="2641"/>
      <c r="D162" s="2476"/>
      <c r="E162" s="2448">
        <v>74</v>
      </c>
      <c r="F162" s="2641">
        <v>125.56711258762354</v>
      </c>
      <c r="G162" s="2645">
        <f t="shared" si="27"/>
        <v>125.56711258762354</v>
      </c>
      <c r="H162" s="2448">
        <v>70</v>
      </c>
      <c r="I162" s="2641">
        <v>154.85289103336859</v>
      </c>
      <c r="J162" s="2646">
        <f t="shared" si="26"/>
        <v>154.85289103336859</v>
      </c>
      <c r="L162" s="3745"/>
    </row>
    <row r="163" spans="1:12">
      <c r="A163" s="2442">
        <v>54</v>
      </c>
      <c r="B163" s="2448"/>
      <c r="C163" s="2641"/>
      <c r="D163" s="2476"/>
      <c r="E163" s="2448">
        <v>70</v>
      </c>
      <c r="F163" s="2641">
        <v>147.69997614595903</v>
      </c>
      <c r="G163" s="2645">
        <f t="shared" si="27"/>
        <v>147.69997614595903</v>
      </c>
      <c r="H163" s="2448">
        <v>66</v>
      </c>
      <c r="I163" s="2641">
        <v>187.6884148629872</v>
      </c>
      <c r="J163" s="2646">
        <f t="shared" si="26"/>
        <v>187.6884148629872</v>
      </c>
      <c r="L163" s="3745"/>
    </row>
    <row r="164" spans="1:12">
      <c r="A164" s="2442">
        <v>60</v>
      </c>
      <c r="B164" s="2448"/>
      <c r="C164" s="2641"/>
      <c r="D164" s="2476"/>
      <c r="E164" s="2448">
        <v>66</v>
      </c>
      <c r="F164" s="2641">
        <v>171.55920306184481</v>
      </c>
      <c r="G164" s="2645">
        <f t="shared" si="27"/>
        <v>171.55920306184481</v>
      </c>
      <c r="H164" s="2448">
        <v>48</v>
      </c>
      <c r="I164" s="2641">
        <v>197.56675248735479</v>
      </c>
      <c r="J164" s="2646">
        <f t="shared" si="26"/>
        <v>197.56675248735479</v>
      </c>
      <c r="L164" s="3745"/>
    </row>
    <row r="165" spans="1:12">
      <c r="A165" s="2442">
        <v>64</v>
      </c>
      <c r="B165" s="2448"/>
      <c r="C165" s="2640"/>
      <c r="D165" s="2476"/>
      <c r="E165" s="2448">
        <v>60</v>
      </c>
      <c r="F165" s="2641">
        <v>180.36865352145142</v>
      </c>
      <c r="G165" s="2645">
        <f t="shared" si="27"/>
        <v>180.36865352145142</v>
      </c>
      <c r="H165" s="2448">
        <v>48</v>
      </c>
      <c r="I165" s="2641">
        <v>214.04709447365192</v>
      </c>
      <c r="J165" s="2646">
        <f t="shared" si="26"/>
        <v>214.04709447365192</v>
      </c>
      <c r="L165" s="3745"/>
    </row>
    <row r="166" spans="1:12">
      <c r="A166" s="2442">
        <v>76</v>
      </c>
      <c r="B166" s="2448"/>
      <c r="C166" s="2640"/>
      <c r="D166" s="2476"/>
      <c r="E166" s="2448">
        <v>48</v>
      </c>
      <c r="F166" s="2641">
        <v>230.55580609544597</v>
      </c>
      <c r="G166" s="2645">
        <f t="shared" si="27"/>
        <v>230.55580609544597</v>
      </c>
      <c r="H166" s="2448">
        <v>40</v>
      </c>
      <c r="I166" s="2641">
        <v>246.31921767645011</v>
      </c>
      <c r="J166" s="2646">
        <f t="shared" si="26"/>
        <v>246.31921767645011</v>
      </c>
      <c r="L166" s="3745"/>
    </row>
    <row r="167" spans="1:12">
      <c r="A167" s="2442">
        <v>89</v>
      </c>
      <c r="B167" s="2448"/>
      <c r="C167" s="2640"/>
      <c r="D167" s="2476"/>
      <c r="E167" s="2448">
        <v>40</v>
      </c>
      <c r="F167" s="2641">
        <v>355.60794718735917</v>
      </c>
      <c r="G167" s="2645">
        <f t="shared" si="27"/>
        <v>355.60794718735917</v>
      </c>
      <c r="H167" s="2448">
        <v>30</v>
      </c>
      <c r="I167" s="2641">
        <v>393.10493459438084</v>
      </c>
      <c r="J167" s="2646">
        <f t="shared" si="26"/>
        <v>393.10493459438084</v>
      </c>
      <c r="L167" s="3745"/>
    </row>
    <row r="168" spans="1:12">
      <c r="A168" s="2442">
        <v>110</v>
      </c>
      <c r="B168" s="2448"/>
      <c r="C168" s="2640"/>
      <c r="D168" s="2476"/>
      <c r="E168" s="2448">
        <v>26</v>
      </c>
      <c r="F168" s="2641">
        <v>448.33600803284577</v>
      </c>
      <c r="G168" s="2645">
        <f t="shared" si="27"/>
        <v>448.33600803284577</v>
      </c>
      <c r="H168" s="2448">
        <v>22</v>
      </c>
      <c r="I168" s="2641">
        <v>462.94187798147078</v>
      </c>
      <c r="J168" s="2646">
        <f t="shared" si="26"/>
        <v>462.94187798147078</v>
      </c>
      <c r="L168" s="3745"/>
    </row>
    <row r="169" spans="1:12">
      <c r="A169" s="2442">
        <v>114</v>
      </c>
      <c r="B169" s="2448"/>
      <c r="C169" s="2640"/>
      <c r="D169" s="2476"/>
      <c r="E169" s="2448">
        <v>26</v>
      </c>
      <c r="F169" s="2641">
        <v>469.08664110000007</v>
      </c>
      <c r="G169" s="2645">
        <f t="shared" si="27"/>
        <v>469.08664110000007</v>
      </c>
      <c r="H169" s="2448">
        <v>22</v>
      </c>
      <c r="I169" s="2641">
        <v>473.83108958140429</v>
      </c>
      <c r="J169" s="2646">
        <f t="shared" si="26"/>
        <v>473.83108958140429</v>
      </c>
      <c r="L169" s="3745"/>
    </row>
    <row r="170" spans="1:12">
      <c r="A170" s="2442">
        <v>133</v>
      </c>
      <c r="B170" s="2448"/>
      <c r="C170" s="2640"/>
      <c r="D170" s="2476"/>
      <c r="E170" s="2448"/>
      <c r="F170" s="2640"/>
      <c r="G170" s="2476"/>
      <c r="H170" s="2448">
        <v>16</v>
      </c>
      <c r="I170" s="2641">
        <v>709.24065007711874</v>
      </c>
      <c r="J170" s="2646">
        <f t="shared" si="26"/>
        <v>709.24065007711874</v>
      </c>
      <c r="L170" s="3745"/>
    </row>
    <row r="171" spans="1:12" ht="14.7" thickBot="1">
      <c r="A171" s="2643">
        <v>160</v>
      </c>
      <c r="B171" s="2644"/>
      <c r="C171" s="2480"/>
      <c r="D171" s="2432"/>
      <c r="E171" s="2644"/>
      <c r="F171" s="2480"/>
      <c r="G171" s="2432"/>
      <c r="H171" s="2644">
        <v>12</v>
      </c>
      <c r="I171" s="3874">
        <v>829.97690664554227</v>
      </c>
      <c r="J171" s="2416">
        <f t="shared" si="26"/>
        <v>829.97690664554227</v>
      </c>
      <c r="L171" s="3745"/>
    </row>
    <row r="172" spans="1:12">
      <c r="A172" s="2704"/>
      <c r="B172" s="2704"/>
      <c r="C172" s="2704"/>
      <c r="D172" s="2704"/>
      <c r="E172" s="2704"/>
      <c r="F172" s="2704"/>
      <c r="G172" s="2704"/>
      <c r="H172" s="2704"/>
      <c r="J172" s="2704"/>
      <c r="L172" s="3745"/>
    </row>
    <row r="173" spans="1:12" ht="14.7" thickBot="1">
      <c r="A173" s="2704"/>
      <c r="B173" s="2704"/>
      <c r="C173" s="2704"/>
      <c r="D173" s="2704"/>
      <c r="E173" s="2704"/>
      <c r="F173" s="2704"/>
      <c r="G173" s="2704"/>
      <c r="H173" s="2704"/>
      <c r="J173" s="2704"/>
      <c r="L173" s="3745"/>
    </row>
    <row r="174" spans="1:12">
      <c r="A174" s="8944" t="s">
        <v>10210</v>
      </c>
      <c r="B174" s="8947" t="s">
        <v>699</v>
      </c>
      <c r="C174" s="8948"/>
      <c r="D174" s="8949"/>
      <c r="E174" s="8947" t="s">
        <v>13562</v>
      </c>
      <c r="F174" s="8948"/>
      <c r="G174" s="8949"/>
      <c r="H174" s="2704"/>
      <c r="J174" s="2704"/>
      <c r="L174" s="3745"/>
    </row>
    <row r="175" spans="1:12">
      <c r="A175" s="8945"/>
      <c r="B175" s="8950"/>
      <c r="C175" s="8951"/>
      <c r="D175" s="8952"/>
      <c r="E175" s="8950"/>
      <c r="F175" s="8951"/>
      <c r="G175" s="8952"/>
      <c r="H175" s="2704"/>
      <c r="J175" s="2704"/>
      <c r="L175" s="3745"/>
    </row>
    <row r="176" spans="1:12">
      <c r="A176" s="8945"/>
      <c r="B176" s="2446" t="s">
        <v>702</v>
      </c>
      <c r="C176" s="2433" t="s">
        <v>703</v>
      </c>
      <c r="D176" s="2631" t="s">
        <v>703</v>
      </c>
      <c r="E176" s="2446" t="s">
        <v>702</v>
      </c>
      <c r="F176" s="2433" t="s">
        <v>703</v>
      </c>
      <c r="G176" s="2631" t="s">
        <v>703</v>
      </c>
      <c r="H176" s="2704"/>
      <c r="J176" s="2704"/>
      <c r="L176" s="3745"/>
    </row>
    <row r="177" spans="1:12" ht="25.7" thickBot="1">
      <c r="A177" s="8946"/>
      <c r="B177" s="2447" t="s">
        <v>705</v>
      </c>
      <c r="C177" s="491" t="s">
        <v>708</v>
      </c>
      <c r="D177" s="493" t="s">
        <v>707</v>
      </c>
      <c r="E177" s="2447" t="s">
        <v>705</v>
      </c>
      <c r="F177" s="491" t="s">
        <v>708</v>
      </c>
      <c r="G177" s="493" t="s">
        <v>707</v>
      </c>
      <c r="H177" s="2704"/>
      <c r="J177" s="2704"/>
      <c r="L177" s="3745"/>
    </row>
    <row r="178" spans="1:12">
      <c r="A178" s="2639">
        <v>6</v>
      </c>
      <c r="B178" s="2448"/>
      <c r="C178" s="2640"/>
      <c r="D178" s="2476"/>
      <c r="E178" s="2448"/>
      <c r="F178" s="2640"/>
      <c r="G178" s="2476"/>
      <c r="H178" s="2704"/>
      <c r="J178" s="2704"/>
      <c r="L178" s="3745"/>
    </row>
    <row r="179" spans="1:12">
      <c r="A179" s="2442">
        <v>9</v>
      </c>
      <c r="B179" s="2448"/>
      <c r="C179" s="2640"/>
      <c r="D179" s="2476"/>
      <c r="E179" s="2448"/>
      <c r="F179" s="2640"/>
      <c r="G179" s="2476"/>
      <c r="H179" s="2704"/>
      <c r="J179" s="2704"/>
      <c r="L179" s="3745"/>
    </row>
    <row r="180" spans="1:12">
      <c r="A180" s="2442">
        <v>10</v>
      </c>
      <c r="B180" s="2448"/>
      <c r="C180" s="2640"/>
      <c r="D180" s="2476"/>
      <c r="E180" s="2448"/>
      <c r="F180" s="2640"/>
      <c r="G180" s="2476"/>
      <c r="H180" s="2704"/>
      <c r="J180" s="2704"/>
      <c r="L180" s="3745"/>
    </row>
    <row r="181" spans="1:12">
      <c r="A181" s="2442">
        <v>12</v>
      </c>
      <c r="B181" s="2448"/>
      <c r="C181" s="2640"/>
      <c r="D181" s="2476"/>
      <c r="E181" s="2448"/>
      <c r="F181" s="2640"/>
      <c r="G181" s="2476"/>
      <c r="H181" s="2704"/>
      <c r="J181" s="2704"/>
      <c r="L181" s="3745"/>
    </row>
    <row r="182" spans="1:12">
      <c r="A182" s="2442">
        <v>15</v>
      </c>
      <c r="B182" s="2448"/>
      <c r="C182" s="2640"/>
      <c r="D182" s="2476"/>
      <c r="E182" s="2448"/>
      <c r="F182" s="2640"/>
      <c r="G182" s="2476"/>
      <c r="H182" s="2704"/>
      <c r="J182" s="2704"/>
      <c r="L182" s="3745"/>
    </row>
    <row r="183" spans="1:12">
      <c r="A183" s="2442">
        <v>18</v>
      </c>
      <c r="B183" s="2448"/>
      <c r="C183" s="2640"/>
      <c r="D183" s="2476"/>
      <c r="E183" s="2448"/>
      <c r="F183" s="2640"/>
      <c r="G183" s="2476"/>
      <c r="H183" s="2704"/>
      <c r="J183" s="2704"/>
      <c r="L183" s="3745"/>
    </row>
    <row r="184" spans="1:12">
      <c r="A184" s="2442">
        <v>22</v>
      </c>
      <c r="B184" s="2448">
        <v>108</v>
      </c>
      <c r="C184" s="2641">
        <v>186.74835625118504</v>
      </c>
      <c r="D184" s="2642">
        <f t="shared" ref="D184:D198" si="28">C184-C184*$B$4/100</f>
        <v>186.74835625118504</v>
      </c>
      <c r="E184" s="2448">
        <v>72</v>
      </c>
      <c r="F184" s="2641">
        <v>357.47719407181978</v>
      </c>
      <c r="G184" s="2638">
        <f>F184-F184*$B$4/100</f>
        <v>357.47719407181978</v>
      </c>
      <c r="H184" s="2704"/>
      <c r="J184" s="2704"/>
      <c r="L184" s="3745"/>
    </row>
    <row r="185" spans="1:12">
      <c r="A185" s="2442">
        <v>25</v>
      </c>
      <c r="B185" s="2448">
        <v>100</v>
      </c>
      <c r="C185" s="2641">
        <v>202.02819180884566</v>
      </c>
      <c r="D185" s="2642">
        <f t="shared" si="28"/>
        <v>202.02819180884566</v>
      </c>
      <c r="E185" s="2448"/>
      <c r="F185" s="2641"/>
      <c r="G185" s="2476"/>
      <c r="H185" s="2704"/>
      <c r="J185" s="2704"/>
      <c r="L185" s="3745"/>
    </row>
    <row r="186" spans="1:12">
      <c r="A186" s="2442">
        <v>28</v>
      </c>
      <c r="B186" s="2448">
        <v>88</v>
      </c>
      <c r="C186" s="2641">
        <v>213.32974493905232</v>
      </c>
      <c r="D186" s="2642">
        <f t="shared" si="28"/>
        <v>213.32974493905232</v>
      </c>
      <c r="E186" s="2448">
        <v>66</v>
      </c>
      <c r="F186" s="2641">
        <v>386.89224620456389</v>
      </c>
      <c r="G186" s="2638">
        <f t="shared" ref="G186:G196" si="29">F186-F186*$B$4/100</f>
        <v>386.89224620456389</v>
      </c>
      <c r="H186" s="2704"/>
      <c r="J186" s="2704"/>
      <c r="L186" s="3745"/>
    </row>
    <row r="187" spans="1:12">
      <c r="A187" s="2442">
        <v>35</v>
      </c>
      <c r="B187" s="2448">
        <v>70</v>
      </c>
      <c r="C187" s="2641">
        <v>235.78059155894704</v>
      </c>
      <c r="D187" s="2642">
        <f t="shared" si="28"/>
        <v>235.78059155894704</v>
      </c>
      <c r="E187" s="2448">
        <v>54</v>
      </c>
      <c r="F187" s="2641">
        <v>458.10257651030241</v>
      </c>
      <c r="G187" s="2638">
        <f t="shared" si="29"/>
        <v>458.10257651030241</v>
      </c>
      <c r="H187" s="2704"/>
      <c r="J187" s="2704"/>
      <c r="L187" s="3745"/>
    </row>
    <row r="188" spans="1:12">
      <c r="A188" s="2442">
        <v>42</v>
      </c>
      <c r="B188" s="2448">
        <v>60</v>
      </c>
      <c r="C188" s="2641">
        <v>250.15719995842204</v>
      </c>
      <c r="D188" s="2642">
        <f t="shared" si="28"/>
        <v>250.15719995842204</v>
      </c>
      <c r="E188" s="2448">
        <v>46</v>
      </c>
      <c r="F188" s="2641">
        <v>514.53174071855744</v>
      </c>
      <c r="G188" s="2638">
        <f t="shared" si="29"/>
        <v>514.53174071855744</v>
      </c>
      <c r="H188" s="2704"/>
      <c r="J188" s="2704"/>
      <c r="L188" s="3745"/>
    </row>
    <row r="189" spans="1:12">
      <c r="A189" s="2442">
        <v>48</v>
      </c>
      <c r="B189" s="2448">
        <v>48</v>
      </c>
      <c r="C189" s="2641">
        <v>301.82033579856449</v>
      </c>
      <c r="D189" s="2642">
        <f t="shared" si="28"/>
        <v>301.82033579856449</v>
      </c>
      <c r="E189" s="2448">
        <v>42</v>
      </c>
      <c r="F189" s="2641">
        <v>558.36154381077279</v>
      </c>
      <c r="G189" s="2638">
        <f t="shared" si="29"/>
        <v>558.36154381077279</v>
      </c>
      <c r="H189" s="2704"/>
      <c r="J189" s="2704"/>
      <c r="L189" s="3745"/>
    </row>
    <row r="190" spans="1:12">
      <c r="A190" s="2442">
        <v>54</v>
      </c>
      <c r="B190" s="2448">
        <v>48</v>
      </c>
      <c r="C190" s="2641">
        <v>345.66059613256635</v>
      </c>
      <c r="D190" s="2642">
        <f t="shared" si="28"/>
        <v>345.66059613256635</v>
      </c>
      <c r="E190" s="2448">
        <v>38</v>
      </c>
      <c r="F190" s="2641">
        <v>608.30297221613512</v>
      </c>
      <c r="G190" s="2638">
        <f t="shared" si="29"/>
        <v>608.30297221613512</v>
      </c>
      <c r="H190" s="2704"/>
      <c r="J190" s="2704"/>
      <c r="L190" s="3745"/>
    </row>
    <row r="191" spans="1:12">
      <c r="A191" s="2442">
        <v>60</v>
      </c>
      <c r="B191" s="2448">
        <v>40</v>
      </c>
      <c r="C191" s="2641">
        <v>367.72550032300904</v>
      </c>
      <c r="D191" s="2642">
        <f t="shared" si="28"/>
        <v>367.72550032300904</v>
      </c>
      <c r="E191" s="2448">
        <v>34</v>
      </c>
      <c r="F191" s="2641">
        <v>709.89574860488699</v>
      </c>
      <c r="G191" s="2638">
        <f t="shared" si="29"/>
        <v>709.89574860488699</v>
      </c>
      <c r="H191" s="2704"/>
      <c r="J191" s="2704"/>
      <c r="L191" s="3745"/>
    </row>
    <row r="192" spans="1:12">
      <c r="A192" s="2442">
        <v>64</v>
      </c>
      <c r="B192" s="2448">
        <v>38</v>
      </c>
      <c r="C192" s="2641">
        <v>412.2575280376542</v>
      </c>
      <c r="D192" s="2642">
        <f t="shared" si="28"/>
        <v>412.2575280376542</v>
      </c>
      <c r="E192" s="2448">
        <v>32</v>
      </c>
      <c r="F192" s="2641">
        <v>762.84284244382695</v>
      </c>
      <c r="G192" s="2638">
        <f t="shared" si="29"/>
        <v>762.84284244382695</v>
      </c>
      <c r="H192" s="2704"/>
      <c r="J192" s="2704"/>
      <c r="L192" s="3745"/>
    </row>
    <row r="193" spans="1:12">
      <c r="A193" s="2442">
        <v>76</v>
      </c>
      <c r="B193" s="2448">
        <v>26</v>
      </c>
      <c r="C193" s="2641">
        <v>464.19515518043772</v>
      </c>
      <c r="D193" s="2642">
        <f t="shared" si="28"/>
        <v>464.19515518043772</v>
      </c>
      <c r="E193" s="2448">
        <v>26</v>
      </c>
      <c r="F193" s="2641">
        <v>917.49834771485348</v>
      </c>
      <c r="G193" s="2638">
        <f t="shared" si="29"/>
        <v>917.49834771485348</v>
      </c>
      <c r="H193" s="2704"/>
      <c r="J193" s="2704"/>
      <c r="L193" s="3745"/>
    </row>
    <row r="194" spans="1:12">
      <c r="A194" s="2442">
        <v>89</v>
      </c>
      <c r="B194" s="2448">
        <v>24</v>
      </c>
      <c r="C194" s="2641">
        <v>578.2445273596993</v>
      </c>
      <c r="D194" s="2642">
        <f t="shared" si="28"/>
        <v>578.2445273596993</v>
      </c>
      <c r="E194" s="2448">
        <v>20</v>
      </c>
      <c r="F194" s="2641">
        <v>1024.4571641061164</v>
      </c>
      <c r="G194" s="2638">
        <f t="shared" si="29"/>
        <v>1024.4571641061164</v>
      </c>
      <c r="H194" s="2704"/>
      <c r="J194" s="2704"/>
      <c r="L194" s="3745"/>
    </row>
    <row r="195" spans="1:12">
      <c r="A195" s="2442">
        <v>110</v>
      </c>
      <c r="B195" s="2448">
        <v>14</v>
      </c>
      <c r="C195" s="2641">
        <v>709.50484793998999</v>
      </c>
      <c r="D195" s="2642">
        <f t="shared" si="28"/>
        <v>709.50484793998999</v>
      </c>
      <c r="E195" s="2448">
        <v>14</v>
      </c>
      <c r="F195" s="2641">
        <v>1319.3699143035558</v>
      </c>
      <c r="G195" s="2638">
        <f t="shared" si="29"/>
        <v>1319.3699143035558</v>
      </c>
      <c r="H195" s="2704"/>
      <c r="J195" s="2704"/>
      <c r="L195" s="3745"/>
    </row>
    <row r="196" spans="1:12">
      <c r="A196" s="2442">
        <v>114</v>
      </c>
      <c r="B196" s="2448">
        <v>14</v>
      </c>
      <c r="C196" s="2641">
        <v>767.66898193553277</v>
      </c>
      <c r="D196" s="2642">
        <f t="shared" si="28"/>
        <v>767.66898193553277</v>
      </c>
      <c r="E196" s="2448">
        <v>12</v>
      </c>
      <c r="F196" s="2641">
        <v>1428.5874369679832</v>
      </c>
      <c r="G196" s="2638">
        <f t="shared" si="29"/>
        <v>1428.5874369679832</v>
      </c>
      <c r="H196" s="2704"/>
      <c r="J196" s="2704"/>
      <c r="L196" s="3745"/>
    </row>
    <row r="197" spans="1:12">
      <c r="A197" s="2442">
        <v>133</v>
      </c>
      <c r="B197" s="2448">
        <v>12</v>
      </c>
      <c r="C197" s="2641">
        <v>1012.7247233195702</v>
      </c>
      <c r="D197" s="2642">
        <f t="shared" si="28"/>
        <v>1012.7247233195702</v>
      </c>
      <c r="E197" s="2448"/>
      <c r="F197" s="2641"/>
      <c r="G197" s="2476"/>
      <c r="H197" s="2704"/>
      <c r="J197" s="2704"/>
      <c r="L197" s="3745"/>
    </row>
    <row r="198" spans="1:12" ht="14.7" thickBot="1">
      <c r="A198" s="2643">
        <v>160</v>
      </c>
      <c r="B198" s="2644">
        <v>12</v>
      </c>
      <c r="C198" s="3874">
        <v>1113.3844840643851</v>
      </c>
      <c r="D198" s="2477">
        <f t="shared" si="28"/>
        <v>1113.3844840643851</v>
      </c>
      <c r="E198" s="2644"/>
      <c r="F198" s="2480"/>
      <c r="G198" s="2432"/>
      <c r="H198" s="2704"/>
      <c r="J198" s="2704"/>
      <c r="L198" s="3745"/>
    </row>
    <row r="199" spans="1:12">
      <c r="A199" s="2704"/>
      <c r="B199" s="2704"/>
      <c r="C199" s="2704"/>
      <c r="D199" s="2704"/>
      <c r="E199" s="2704"/>
      <c r="F199" s="2704"/>
      <c r="G199" s="2704"/>
      <c r="H199" s="2704"/>
      <c r="J199" s="2704"/>
    </row>
    <row r="200" spans="1:12">
      <c r="A200" s="5150" t="s">
        <v>19883</v>
      </c>
      <c r="B200" s="2704"/>
      <c r="C200" s="2704"/>
      <c r="I200" s="2703"/>
    </row>
    <row r="201" spans="1:12">
      <c r="A201" s="642" t="s">
        <v>13563</v>
      </c>
      <c r="B201" s="2704"/>
      <c r="C201" s="2704"/>
      <c r="I201" s="2703"/>
    </row>
    <row r="202" spans="1:12">
      <c r="A202" s="2704" t="s">
        <v>13561</v>
      </c>
      <c r="B202" s="2704"/>
      <c r="C202" s="2704"/>
      <c r="D202" s="2704"/>
      <c r="E202" s="2704"/>
      <c r="F202" s="2704"/>
      <c r="G202" s="2704"/>
      <c r="H202" s="2704"/>
      <c r="J202" s="2704"/>
    </row>
    <row r="203" spans="1:12" ht="14.7" thickBot="1">
      <c r="A203" s="2704"/>
      <c r="B203" s="2704"/>
      <c r="C203" s="2704"/>
      <c r="D203" s="2704"/>
      <c r="E203" s="2704"/>
      <c r="F203" s="2704"/>
      <c r="G203" s="2704"/>
      <c r="H203" s="2704"/>
      <c r="J203" s="2704"/>
    </row>
    <row r="204" spans="1:12" ht="25.35">
      <c r="A204" s="2466" t="s">
        <v>75</v>
      </c>
      <c r="B204" s="2470" t="s">
        <v>337</v>
      </c>
      <c r="C204" s="2472" t="s">
        <v>11305</v>
      </c>
      <c r="D204" s="2472" t="s">
        <v>13569</v>
      </c>
      <c r="E204" s="2473" t="s">
        <v>13570</v>
      </c>
      <c r="F204" s="2704"/>
      <c r="G204" s="2704"/>
      <c r="H204" s="3745"/>
      <c r="J204" s="2704"/>
    </row>
    <row r="205" spans="1:12">
      <c r="A205" s="5151" t="s">
        <v>19885</v>
      </c>
      <c r="B205" s="2636" t="s">
        <v>13571</v>
      </c>
      <c r="C205" s="2637">
        <v>20</v>
      </c>
      <c r="D205" s="3706">
        <v>497.17133235000006</v>
      </c>
      <c r="E205" s="2638">
        <f>D205-D205*$B$4/100</f>
        <v>497.17133235000006</v>
      </c>
      <c r="F205" s="2704"/>
      <c r="G205" s="2704"/>
      <c r="H205" s="3745"/>
      <c r="J205" s="2704"/>
    </row>
    <row r="206" spans="1:12">
      <c r="A206" s="2636" t="s">
        <v>13565</v>
      </c>
      <c r="B206" s="2636" t="s">
        <v>13572</v>
      </c>
      <c r="C206" s="2637">
        <v>10</v>
      </c>
      <c r="D206" s="3706">
        <v>677.7599359693844</v>
      </c>
      <c r="E206" s="2638">
        <f>D206-D206*$B$4/100</f>
        <v>677.7599359693844</v>
      </c>
      <c r="F206" s="2704"/>
      <c r="G206" s="2704"/>
      <c r="H206" s="3745"/>
      <c r="J206" s="2704"/>
    </row>
    <row r="207" spans="1:12">
      <c r="A207" s="2636" t="s">
        <v>13564</v>
      </c>
      <c r="B207" s="2636" t="s">
        <v>13573</v>
      </c>
      <c r="C207" s="2637">
        <v>7</v>
      </c>
      <c r="D207" s="3706">
        <v>814.72684901954347</v>
      </c>
      <c r="E207" s="2638">
        <f>D207-D207*$B$4/100</f>
        <v>814.72684901954347</v>
      </c>
      <c r="F207" s="2704"/>
      <c r="G207" s="2704"/>
      <c r="H207" s="3745"/>
      <c r="J207" s="2704"/>
    </row>
    <row r="208" spans="1:12">
      <c r="A208" s="2636" t="s">
        <v>13566</v>
      </c>
      <c r="B208" s="2636" t="s">
        <v>13574</v>
      </c>
      <c r="C208" s="2637">
        <v>5</v>
      </c>
      <c r="D208" s="3706">
        <v>1370.7267182681646</v>
      </c>
      <c r="E208" s="2638">
        <f>D208-D208*$B$4/100</f>
        <v>1370.7267182681646</v>
      </c>
      <c r="F208" s="2704"/>
      <c r="G208" s="2704"/>
      <c r="H208" s="3745"/>
      <c r="J208" s="2704"/>
    </row>
    <row r="209" spans="1:13">
      <c r="A209" s="5151" t="s">
        <v>19884</v>
      </c>
      <c r="B209" s="2636" t="s">
        <v>13575</v>
      </c>
      <c r="C209" s="2637">
        <v>4</v>
      </c>
      <c r="D209" s="3706">
        <v>2001.713661118157</v>
      </c>
      <c r="E209" s="2638">
        <f>D209-D209*$B$4/100</f>
        <v>2001.713661118157</v>
      </c>
      <c r="F209" s="2704"/>
      <c r="G209" s="2704"/>
      <c r="H209" s="3745"/>
      <c r="J209" s="2704"/>
    </row>
    <row r="210" spans="1:13">
      <c r="A210" s="2704"/>
      <c r="B210" s="2704"/>
      <c r="C210" s="2704"/>
      <c r="D210" s="2704"/>
      <c r="E210" s="2704"/>
      <c r="F210" s="2704"/>
      <c r="G210" s="2704"/>
      <c r="H210" s="3745"/>
      <c r="J210" s="2704"/>
    </row>
    <row r="211" spans="1:13">
      <c r="A211" s="2704"/>
      <c r="B211" s="2704"/>
      <c r="C211" s="2704"/>
      <c r="D211" s="2704"/>
      <c r="E211" s="2704"/>
      <c r="F211" s="2704"/>
      <c r="G211" s="2704"/>
      <c r="H211" s="3745"/>
      <c r="J211" s="2704"/>
    </row>
    <row r="212" spans="1:13">
      <c r="A212" s="642" t="s">
        <v>10227</v>
      </c>
      <c r="B212" s="2704"/>
      <c r="C212" s="2704"/>
      <c r="D212" s="2704"/>
      <c r="E212" s="2704"/>
      <c r="F212" s="2704"/>
      <c r="G212" s="2704"/>
      <c r="H212" s="3745"/>
      <c r="J212" s="2704"/>
    </row>
    <row r="213" spans="1:13">
      <c r="A213" s="1711" t="s">
        <v>10228</v>
      </c>
      <c r="B213" s="2704"/>
      <c r="C213" s="2704"/>
      <c r="D213" s="2704"/>
      <c r="E213" s="2704"/>
      <c r="F213" s="2704"/>
      <c r="G213" s="2704"/>
      <c r="H213" s="3745"/>
      <c r="J213" s="2704"/>
    </row>
    <row r="214" spans="1:13">
      <c r="A214" s="2704" t="s">
        <v>10209</v>
      </c>
      <c r="B214" s="2704"/>
      <c r="C214" s="2704"/>
      <c r="D214" s="2704"/>
      <c r="E214" s="2704"/>
      <c r="F214" s="2704"/>
      <c r="G214" s="2704"/>
      <c r="H214" s="3745"/>
      <c r="J214" s="2704"/>
    </row>
    <row r="215" spans="1:13" ht="14.7" thickBot="1">
      <c r="A215" s="2704"/>
      <c r="B215" s="2704"/>
      <c r="C215" s="2704"/>
      <c r="D215" s="2704"/>
      <c r="E215" s="2704"/>
      <c r="F215" s="2704"/>
      <c r="G215" s="2704"/>
      <c r="H215" s="3745"/>
      <c r="J215" s="2704"/>
    </row>
    <row r="216" spans="1:13" ht="25.35">
      <c r="A216" s="2457" t="s">
        <v>75</v>
      </c>
      <c r="B216" s="2466" t="s">
        <v>10210</v>
      </c>
      <c r="C216" s="2458" t="s">
        <v>6842</v>
      </c>
      <c r="D216" s="2466" t="s">
        <v>10230</v>
      </c>
      <c r="E216" s="2458" t="s">
        <v>58</v>
      </c>
      <c r="F216" s="2459" t="s">
        <v>59</v>
      </c>
      <c r="G216" s="2704"/>
      <c r="H216" s="3745"/>
      <c r="J216" s="2704"/>
    </row>
    <row r="217" spans="1:13">
      <c r="A217" s="2460" t="s">
        <v>10226</v>
      </c>
      <c r="B217" s="2461">
        <v>110</v>
      </c>
      <c r="C217" s="2461">
        <v>5</v>
      </c>
      <c r="D217" s="2461">
        <v>25</v>
      </c>
      <c r="E217" s="2482">
        <v>247.79</v>
      </c>
      <c r="F217" s="2462">
        <f t="shared" ref="F217:F218" si="30">E217-E217*$B$4/100</f>
        <v>247.79</v>
      </c>
      <c r="G217" s="2704"/>
      <c r="H217" s="3745"/>
      <c r="J217" s="2704"/>
    </row>
    <row r="218" spans="1:13" ht="14.7" thickBot="1">
      <c r="A218" s="2463" t="s">
        <v>10229</v>
      </c>
      <c r="B218" s="2464">
        <v>110</v>
      </c>
      <c r="C218" s="2464">
        <v>2</v>
      </c>
      <c r="D218" s="2464">
        <v>56</v>
      </c>
      <c r="E218" s="2483">
        <v>247.79</v>
      </c>
      <c r="F218" s="2465">
        <f t="shared" si="30"/>
        <v>247.79</v>
      </c>
      <c r="G218" s="2704"/>
      <c r="H218" s="3745"/>
      <c r="J218" s="2704"/>
    </row>
    <row r="219" spans="1:13">
      <c r="A219" s="2704"/>
      <c r="B219" s="2704"/>
      <c r="C219" s="2704"/>
      <c r="D219" s="2704"/>
      <c r="E219" s="2704"/>
      <c r="F219" s="2704"/>
      <c r="G219" s="2704"/>
      <c r="H219" s="3745"/>
      <c r="J219" s="2704"/>
    </row>
    <row r="220" spans="1:13">
      <c r="A220" s="2704"/>
      <c r="B220" s="2704"/>
      <c r="C220" s="2704"/>
      <c r="D220" s="2704"/>
      <c r="E220" s="2704"/>
      <c r="F220" s="2704"/>
      <c r="G220" s="2704"/>
      <c r="H220" s="2704"/>
      <c r="J220" s="2704"/>
    </row>
    <row r="221" spans="1:13">
      <c r="A221" s="8930" t="s">
        <v>711</v>
      </c>
      <c r="B221" s="8930"/>
      <c r="C221" s="8930"/>
      <c r="D221" s="8930"/>
      <c r="E221" s="8930"/>
      <c r="F221" s="8930"/>
      <c r="G221" s="8930"/>
      <c r="H221" s="8930"/>
      <c r="I221" s="8930"/>
      <c r="J221" s="8930"/>
      <c r="K221" s="1372"/>
      <c r="L221" s="1372"/>
      <c r="M221" s="1372"/>
    </row>
    <row r="222" spans="1:13" ht="14.7" thickBot="1">
      <c r="A222" s="1712"/>
      <c r="B222" s="1712"/>
      <c r="C222" s="55"/>
      <c r="D222" s="55"/>
      <c r="E222" s="55"/>
      <c r="F222" s="55"/>
      <c r="G222" s="55"/>
      <c r="H222" s="55"/>
      <c r="I222" s="1713"/>
      <c r="J222" s="55"/>
    </row>
    <row r="223" spans="1:13" ht="26.25" customHeight="1">
      <c r="A223" s="2467" t="s">
        <v>75</v>
      </c>
      <c r="B223" s="8964" t="s">
        <v>42</v>
      </c>
      <c r="C223" s="8965"/>
      <c r="D223" s="8966"/>
      <c r="E223" s="2468" t="s">
        <v>712</v>
      </c>
      <c r="F223" s="2458" t="s">
        <v>58</v>
      </c>
      <c r="G223" s="2459" t="s">
        <v>59</v>
      </c>
      <c r="H223" s="2704"/>
      <c r="J223" s="2704"/>
    </row>
    <row r="224" spans="1:13" s="3745" customFormat="1" ht="15" customHeight="1">
      <c r="A224" s="2460" t="s">
        <v>13598</v>
      </c>
      <c r="B224" s="8931" t="s">
        <v>10159</v>
      </c>
      <c r="C224" s="8932"/>
      <c r="D224" s="8933"/>
      <c r="E224" s="2469" t="s">
        <v>713</v>
      </c>
      <c r="F224" s="3706">
        <v>1150.9000000000001</v>
      </c>
      <c r="G224" s="3892">
        <f t="shared" ref="G224:G238" si="31">F224-F224*$B$4/100</f>
        <v>1150.9000000000001</v>
      </c>
      <c r="J224" s="305"/>
    </row>
    <row r="225" spans="1:10" s="3745" customFormat="1" ht="15" customHeight="1">
      <c r="A225" s="2460" t="s">
        <v>13599</v>
      </c>
      <c r="B225" s="8931" t="s">
        <v>10160</v>
      </c>
      <c r="C225" s="8932"/>
      <c r="D225" s="8933"/>
      <c r="E225" s="2469" t="s">
        <v>713</v>
      </c>
      <c r="F225" s="3707">
        <v>1709.35</v>
      </c>
      <c r="G225" s="3892">
        <f t="shared" si="31"/>
        <v>1709.35</v>
      </c>
      <c r="J225" s="305"/>
    </row>
    <row r="226" spans="1:10" s="3745" customFormat="1" ht="34.5" customHeight="1">
      <c r="A226" s="3900" t="s">
        <v>14581</v>
      </c>
      <c r="B226" s="8934" t="s">
        <v>14589</v>
      </c>
      <c r="C226" s="8935"/>
      <c r="D226" s="8935"/>
      <c r="E226" s="3901" t="s">
        <v>713</v>
      </c>
      <c r="F226" s="3902">
        <v>1308.72</v>
      </c>
      <c r="G226" s="3903">
        <f t="shared" si="31"/>
        <v>1308.72</v>
      </c>
      <c r="J226" s="305"/>
    </row>
    <row r="227" spans="1:10" s="3745" customFormat="1" ht="34.5" customHeight="1">
      <c r="A227" s="3900" t="s">
        <v>14582</v>
      </c>
      <c r="B227" s="8934" t="s">
        <v>14590</v>
      </c>
      <c r="C227" s="8935"/>
      <c r="D227" s="8935"/>
      <c r="E227" s="3901" t="s">
        <v>713</v>
      </c>
      <c r="F227" s="3902">
        <v>2881.92</v>
      </c>
      <c r="G227" s="3903">
        <f t="shared" si="31"/>
        <v>2881.92</v>
      </c>
      <c r="J227" s="305"/>
    </row>
    <row r="228" spans="1:10" s="3745" customFormat="1" ht="15" customHeight="1">
      <c r="A228" s="2460" t="s">
        <v>10162</v>
      </c>
      <c r="B228" s="8931" t="s">
        <v>10161</v>
      </c>
      <c r="C228" s="8932"/>
      <c r="D228" s="8933"/>
      <c r="E228" s="2469" t="s">
        <v>714</v>
      </c>
      <c r="F228" s="3893">
        <v>336.87</v>
      </c>
      <c r="G228" s="3892">
        <f t="shared" si="31"/>
        <v>336.87</v>
      </c>
    </row>
    <row r="229" spans="1:10" s="3745" customFormat="1" ht="15" customHeight="1">
      <c r="A229" s="2460" t="s">
        <v>13601</v>
      </c>
      <c r="B229" s="8931" t="s">
        <v>10163</v>
      </c>
      <c r="C229" s="8932"/>
      <c r="D229" s="8933"/>
      <c r="E229" s="2469" t="s">
        <v>715</v>
      </c>
      <c r="F229" s="3893">
        <v>879.46</v>
      </c>
      <c r="G229" s="3892">
        <f t="shared" si="31"/>
        <v>879.46</v>
      </c>
    </row>
    <row r="230" spans="1:10" s="3745" customFormat="1" ht="29.25" customHeight="1">
      <c r="A230" s="3745" t="s">
        <v>13600</v>
      </c>
      <c r="B230" s="8931" t="s">
        <v>10164</v>
      </c>
      <c r="C230" s="8932"/>
      <c r="D230" s="8933"/>
      <c r="E230" s="2469" t="s">
        <v>716</v>
      </c>
      <c r="F230" s="3707">
        <v>896.11</v>
      </c>
      <c r="G230" s="3892">
        <f t="shared" si="31"/>
        <v>896.11</v>
      </c>
    </row>
    <row r="231" spans="1:10" s="3745" customFormat="1" ht="15" customHeight="1">
      <c r="A231" s="2460" t="s">
        <v>10166</v>
      </c>
      <c r="B231" s="8931" t="s">
        <v>10165</v>
      </c>
      <c r="C231" s="8932"/>
      <c r="D231" s="8933"/>
      <c r="E231" s="2469" t="s">
        <v>716</v>
      </c>
      <c r="F231" s="3707">
        <v>828.8</v>
      </c>
      <c r="G231" s="3892">
        <f t="shared" si="31"/>
        <v>828.8</v>
      </c>
    </row>
    <row r="232" spans="1:10" s="3745" customFormat="1" ht="26.25" customHeight="1">
      <c r="A232" s="3900" t="s">
        <v>14586</v>
      </c>
      <c r="B232" s="8931" t="s">
        <v>14591</v>
      </c>
      <c r="C232" s="8932"/>
      <c r="D232" s="8933"/>
      <c r="E232" s="2469" t="s">
        <v>716</v>
      </c>
      <c r="F232" s="3707">
        <v>897.11</v>
      </c>
      <c r="G232" s="3892">
        <f t="shared" si="31"/>
        <v>897.11</v>
      </c>
    </row>
    <row r="233" spans="1:10" s="3745" customFormat="1" ht="40.5" customHeight="1">
      <c r="A233" s="3745" t="s">
        <v>14583</v>
      </c>
      <c r="B233" s="8931" t="s">
        <v>14584</v>
      </c>
      <c r="C233" s="8932"/>
      <c r="D233" s="8933"/>
      <c r="E233" s="2469" t="s">
        <v>716</v>
      </c>
      <c r="F233" s="3707">
        <v>488.12</v>
      </c>
      <c r="G233" s="3892">
        <f t="shared" si="31"/>
        <v>488.12</v>
      </c>
    </row>
    <row r="234" spans="1:10" s="3745" customFormat="1" ht="34.5" customHeight="1">
      <c r="A234" s="3900" t="s">
        <v>14585</v>
      </c>
      <c r="B234" s="8934" t="s">
        <v>14592</v>
      </c>
      <c r="C234" s="8935"/>
      <c r="D234" s="8935"/>
      <c r="E234" s="3901" t="s">
        <v>716</v>
      </c>
      <c r="F234" s="3902">
        <v>488.12</v>
      </c>
      <c r="G234" s="3903">
        <f t="shared" si="31"/>
        <v>488.12</v>
      </c>
      <c r="J234" s="305"/>
    </row>
    <row r="235" spans="1:10" s="3745" customFormat="1" ht="15" customHeight="1">
      <c r="A235" s="2460" t="s">
        <v>10168</v>
      </c>
      <c r="B235" s="8931" t="s">
        <v>10167</v>
      </c>
      <c r="C235" s="8932"/>
      <c r="D235" s="8933"/>
      <c r="E235" s="2469" t="s">
        <v>716</v>
      </c>
      <c r="F235" s="3893">
        <v>645.66</v>
      </c>
      <c r="G235" s="3892">
        <f t="shared" si="31"/>
        <v>645.66</v>
      </c>
    </row>
    <row r="236" spans="1:10" s="3745" customFormat="1" ht="34.5" customHeight="1">
      <c r="A236" s="3900" t="s">
        <v>14587</v>
      </c>
      <c r="B236" s="8934" t="s">
        <v>14588</v>
      </c>
      <c r="C236" s="8935"/>
      <c r="D236" s="8935"/>
      <c r="E236" s="3901" t="s">
        <v>716</v>
      </c>
      <c r="F236" s="3893">
        <v>901.35149999999999</v>
      </c>
      <c r="G236" s="3903">
        <f t="shared" si="31"/>
        <v>901.35149999999999</v>
      </c>
      <c r="J236" s="305"/>
    </row>
    <row r="237" spans="1:10" s="3745" customFormat="1" ht="15" customHeight="1">
      <c r="A237" s="2460" t="s">
        <v>10885</v>
      </c>
      <c r="B237" s="8939" t="s">
        <v>10883</v>
      </c>
      <c r="C237" s="8940"/>
      <c r="D237" s="8941"/>
      <c r="E237" s="2469" t="s">
        <v>10884</v>
      </c>
      <c r="F237" s="3893">
        <v>1175.6600000000001</v>
      </c>
      <c r="G237" s="3892">
        <f t="shared" si="31"/>
        <v>1175.6600000000001</v>
      </c>
    </row>
    <row r="238" spans="1:10" s="3745" customFormat="1" ht="15.75" customHeight="1" thickBot="1">
      <c r="A238" s="2463" t="s">
        <v>10887</v>
      </c>
      <c r="B238" s="8936" t="s">
        <v>10886</v>
      </c>
      <c r="C238" s="8937"/>
      <c r="D238" s="8938"/>
      <c r="E238" s="3904" t="s">
        <v>10884</v>
      </c>
      <c r="F238" s="3894">
        <v>2351.3200000000002</v>
      </c>
      <c r="G238" s="3905">
        <f t="shared" si="31"/>
        <v>2351.3200000000002</v>
      </c>
    </row>
    <row r="239" spans="1:10">
      <c r="E239" s="2702"/>
      <c r="F239" s="2702"/>
      <c r="I239" s="3745"/>
      <c r="J239" s="3891"/>
    </row>
    <row r="240" spans="1:10">
      <c r="E240" s="2704"/>
      <c r="F240" s="2704"/>
      <c r="I240" s="3745"/>
      <c r="J240" s="3891"/>
    </row>
    <row r="241" spans="1:10">
      <c r="A241" s="8930" t="s">
        <v>10002</v>
      </c>
      <c r="B241" s="8930"/>
      <c r="C241" s="8930"/>
      <c r="D241" s="8930"/>
      <c r="E241" s="8930"/>
      <c r="F241" s="1372"/>
      <c r="G241" s="1372"/>
      <c r="H241" s="1372"/>
      <c r="I241" s="3745"/>
      <c r="J241" s="3891"/>
    </row>
    <row r="242" spans="1:10" ht="14.7" thickBot="1">
      <c r="A242" s="2705"/>
      <c r="B242" s="2705"/>
      <c r="C242" s="2705"/>
      <c r="D242" s="2705"/>
      <c r="E242" s="2705"/>
      <c r="F242" s="2705"/>
      <c r="G242" s="2705"/>
      <c r="H242" s="2705"/>
      <c r="I242" s="3745"/>
      <c r="J242" s="3891"/>
    </row>
    <row r="243" spans="1:10" ht="63.75" customHeight="1">
      <c r="A243" s="5434" t="s">
        <v>75</v>
      </c>
      <c r="B243" s="5435" t="s">
        <v>337</v>
      </c>
      <c r="C243" s="5435" t="s">
        <v>8910</v>
      </c>
      <c r="D243" s="5435" t="s">
        <v>8911</v>
      </c>
      <c r="E243" s="5436" t="s">
        <v>8912</v>
      </c>
      <c r="F243" s="2704"/>
      <c r="I243" s="3745"/>
    </row>
    <row r="244" spans="1:10">
      <c r="A244" s="5437" t="s">
        <v>9997</v>
      </c>
      <c r="B244" s="5315" t="s">
        <v>10011</v>
      </c>
      <c r="C244" s="5426">
        <v>20</v>
      </c>
      <c r="D244" s="5445">
        <v>648.71400000000006</v>
      </c>
      <c r="E244" s="5438">
        <f>D244-D244*$B$4/100</f>
        <v>648.71400000000006</v>
      </c>
      <c r="F244" s="2704"/>
      <c r="I244" s="3745"/>
    </row>
    <row r="245" spans="1:10">
      <c r="A245" s="5437" t="s">
        <v>9998</v>
      </c>
      <c r="B245" s="5315" t="s">
        <v>10000</v>
      </c>
      <c r="C245" s="5426">
        <v>13</v>
      </c>
      <c r="D245" s="5445">
        <v>924.13200000000006</v>
      </c>
      <c r="E245" s="5438">
        <f>D245-D245*$B$4/100</f>
        <v>924.13200000000006</v>
      </c>
      <c r="F245" s="2704"/>
      <c r="I245" s="3745"/>
    </row>
    <row r="246" spans="1:10" ht="14.7" thickBot="1">
      <c r="A246" s="3909" t="s">
        <v>9999</v>
      </c>
      <c r="B246" s="5439" t="s">
        <v>10001</v>
      </c>
      <c r="C246" s="5376">
        <v>10</v>
      </c>
      <c r="D246" s="5446">
        <v>1075.3490000000002</v>
      </c>
      <c r="E246" s="5440">
        <f>D246-D246*$B$4/100</f>
        <v>1075.3490000000002</v>
      </c>
      <c r="I246" s="3745"/>
    </row>
    <row r="247" spans="1:10">
      <c r="A247" s="2704"/>
      <c r="B247" s="2704"/>
      <c r="C247" s="2704"/>
      <c r="D247" s="2704"/>
      <c r="E247" s="2704"/>
      <c r="I247" s="3745"/>
    </row>
    <row r="248" spans="1:10">
      <c r="A248" s="2704"/>
      <c r="B248" s="2704"/>
      <c r="C248" s="2704"/>
      <c r="D248" s="2704"/>
      <c r="E248" s="2704"/>
      <c r="I248" s="3745"/>
    </row>
    <row r="249" spans="1:10" s="2704" customFormat="1">
      <c r="A249" s="1711" t="s">
        <v>13507</v>
      </c>
      <c r="I249" s="3745"/>
    </row>
    <row r="250" spans="1:10" ht="14.7" thickBot="1">
      <c r="A250" s="2704"/>
      <c r="B250" s="2704"/>
      <c r="C250" s="2704"/>
      <c r="D250" s="2704"/>
      <c r="E250" s="2704"/>
      <c r="I250" s="3745"/>
    </row>
    <row r="251" spans="1:10" ht="25.35">
      <c r="A251" s="5441" t="s">
        <v>75</v>
      </c>
      <c r="B251" s="3896" t="s">
        <v>337</v>
      </c>
      <c r="C251" s="3896" t="s">
        <v>11305</v>
      </c>
      <c r="D251" s="3897" t="s">
        <v>13568</v>
      </c>
      <c r="E251" s="3898" t="s">
        <v>13567</v>
      </c>
      <c r="I251" s="3745"/>
    </row>
    <row r="252" spans="1:10">
      <c r="A252" s="5437" t="s">
        <v>13509</v>
      </c>
      <c r="B252" s="5315" t="s">
        <v>11308</v>
      </c>
      <c r="C252" s="5315">
        <v>4.8</v>
      </c>
      <c r="D252" s="5442">
        <v>706.29130825000004</v>
      </c>
      <c r="E252" s="5438">
        <f>D252-D252*$B$4/100</f>
        <v>706.29130825000004</v>
      </c>
      <c r="I252" s="3745"/>
    </row>
    <row r="253" spans="1:10">
      <c r="A253" s="5437" t="s">
        <v>13510</v>
      </c>
      <c r="B253" s="5315" t="s">
        <v>11309</v>
      </c>
      <c r="C253" s="5315">
        <v>3.2</v>
      </c>
      <c r="D253" s="5442">
        <v>706.29130825000004</v>
      </c>
      <c r="E253" s="5438">
        <f>D253-D253*$B$4/100</f>
        <v>706.29130825000004</v>
      </c>
      <c r="I253" s="3745"/>
    </row>
    <row r="254" spans="1:10">
      <c r="A254" s="5437" t="s">
        <v>13511</v>
      </c>
      <c r="B254" s="5315" t="s">
        <v>11306</v>
      </c>
      <c r="C254" s="5315">
        <v>14.4</v>
      </c>
      <c r="D254" s="5442">
        <v>901.05400000000009</v>
      </c>
      <c r="E254" s="5438">
        <f>D254-D254*$B$4/100</f>
        <v>901.05400000000009</v>
      </c>
      <c r="I254" s="3745"/>
    </row>
    <row r="255" spans="1:10" ht="14.7" thickBot="1">
      <c r="A255" s="3909" t="s">
        <v>13508</v>
      </c>
      <c r="B255" s="5439" t="s">
        <v>11307</v>
      </c>
      <c r="C255" s="5439">
        <v>9.6</v>
      </c>
      <c r="D255" s="5444">
        <v>901.05400000000009</v>
      </c>
      <c r="E255" s="5440">
        <f>D255-D255*$B$4/100</f>
        <v>901.05400000000009</v>
      </c>
      <c r="I255" s="3745"/>
    </row>
    <row r="256" spans="1:10">
      <c r="A256" s="2704"/>
      <c r="B256" s="2704"/>
      <c r="C256" s="2704"/>
      <c r="D256" s="2704"/>
      <c r="E256" s="2704"/>
      <c r="I256" s="3745"/>
    </row>
    <row r="257" spans="1:9" s="3891" customFormat="1">
      <c r="A257" s="3745"/>
      <c r="B257" s="3745"/>
      <c r="C257" s="3745"/>
      <c r="D257" s="3745"/>
      <c r="E257" s="3745"/>
      <c r="I257" s="3745"/>
    </row>
    <row r="258" spans="1:9" s="3891" customFormat="1">
      <c r="A258" s="8930" t="s">
        <v>14593</v>
      </c>
      <c r="B258" s="8930"/>
      <c r="C258" s="8930"/>
      <c r="D258" s="8930"/>
      <c r="E258" s="8930"/>
      <c r="F258" s="1372"/>
      <c r="G258" s="1372"/>
      <c r="H258" s="1372"/>
      <c r="I258" s="3745"/>
    </row>
    <row r="259" spans="1:9" s="3891" customFormat="1" ht="14.7" thickBot="1">
      <c r="A259" s="3745"/>
      <c r="B259" s="3745"/>
      <c r="C259" s="3745"/>
      <c r="D259" s="3745"/>
      <c r="E259" s="3745"/>
      <c r="I259" s="3745"/>
    </row>
    <row r="260" spans="1:9" s="3891" customFormat="1" ht="25.35">
      <c r="A260" s="3895" t="s">
        <v>75</v>
      </c>
      <c r="B260" s="3896" t="s">
        <v>337</v>
      </c>
      <c r="C260" s="3896" t="s">
        <v>11305</v>
      </c>
      <c r="D260" s="3897" t="s">
        <v>13568</v>
      </c>
      <c r="E260" s="3898" t="s">
        <v>13567</v>
      </c>
      <c r="I260" s="3745"/>
    </row>
    <row r="261" spans="1:9" s="3891" customFormat="1">
      <c r="A261" s="3906" t="s">
        <v>14594</v>
      </c>
      <c r="B261" s="3907" t="s">
        <v>14598</v>
      </c>
      <c r="C261" s="3907">
        <v>10</v>
      </c>
      <c r="D261" s="5443">
        <v>287.02800000000002</v>
      </c>
      <c r="E261" s="3912">
        <f>D261-D261*$B$4/100</f>
        <v>287.02800000000002</v>
      </c>
      <c r="I261" s="3745"/>
    </row>
    <row r="262" spans="1:9" s="3891" customFormat="1">
      <c r="A262" s="3906" t="s">
        <v>14595</v>
      </c>
      <c r="B262" s="3907" t="s">
        <v>14599</v>
      </c>
      <c r="C262" s="3907">
        <v>7</v>
      </c>
      <c r="D262" s="5443">
        <v>425.67810000000003</v>
      </c>
      <c r="E262" s="3912">
        <f t="shared" ref="E262:E264" si="32">D262-D262*$B$4/100</f>
        <v>425.67810000000003</v>
      </c>
      <c r="I262" s="3745"/>
    </row>
    <row r="263" spans="1:9" s="3891" customFormat="1">
      <c r="A263" s="3906" t="s">
        <v>14596</v>
      </c>
      <c r="B263" s="3907" t="s">
        <v>14600</v>
      </c>
      <c r="C263" s="3907">
        <v>5</v>
      </c>
      <c r="D263" s="3908">
        <v>850.15</v>
      </c>
      <c r="E263" s="3912">
        <f t="shared" si="32"/>
        <v>850.15</v>
      </c>
      <c r="I263" s="3745"/>
    </row>
    <row r="264" spans="1:9" s="3891" customFormat="1" ht="14.7" thickBot="1">
      <c r="A264" s="3909" t="s">
        <v>14597</v>
      </c>
      <c r="B264" s="3910" t="s">
        <v>14601</v>
      </c>
      <c r="C264" s="3910">
        <v>4</v>
      </c>
      <c r="D264" s="3911">
        <v>1244.69</v>
      </c>
      <c r="E264" s="3913">
        <f t="shared" si="32"/>
        <v>1244.69</v>
      </c>
      <c r="I264" s="3745"/>
    </row>
    <row r="265" spans="1:9" s="3891" customFormat="1">
      <c r="A265" s="3745"/>
      <c r="B265" s="3745"/>
      <c r="C265" s="3745"/>
      <c r="D265" s="3745"/>
      <c r="E265" s="3745"/>
      <c r="I265" s="3745"/>
    </row>
    <row r="266" spans="1:9">
      <c r="A266" s="2704"/>
      <c r="B266" s="2704"/>
      <c r="C266" s="2704"/>
      <c r="D266" s="2704"/>
      <c r="E266" s="2704"/>
      <c r="I266" s="3745"/>
    </row>
    <row r="267" spans="1:9">
      <c r="A267" s="1784" t="s">
        <v>710</v>
      </c>
      <c r="B267" s="2704"/>
      <c r="C267" s="2704"/>
      <c r="D267" s="2704"/>
      <c r="E267" s="2704"/>
      <c r="I267" s="3745"/>
    </row>
    <row r="268" spans="1:9">
      <c r="I268" s="3745"/>
    </row>
  </sheetData>
  <customSheetViews>
    <customSheetView guid="{76FA2CE7-179E-4731-B7AE-63C5E5E79002}" scale="70" topLeftCell="A4">
      <selection activeCell="Q51" sqref="Q51"/>
      <pageMargins left="0.7" right="0.7" top="0.75" bottom="0.75" header="0.3" footer="0.3"/>
      <pageSetup paperSize="9" orientation="portrait" r:id="rId1"/>
    </customSheetView>
    <customSheetView guid="{24F900A2-7147-4318-9E77-2B71404314A7}" scale="70" topLeftCell="A4">
      <selection activeCell="H75" sqref="H75"/>
      <pageMargins left="0.7" right="0.7" top="0.75" bottom="0.75" header="0.3" footer="0.3"/>
      <pageSetup paperSize="9" orientation="portrait" r:id="rId2"/>
    </customSheetView>
    <customSheetView guid="{A02336A9-D2FB-4D03-950A-00B6EBD6A28C}" scale="70" topLeftCell="A4">
      <selection activeCell="H75" sqref="H75"/>
      <pageMargins left="0.7" right="0.7" top="0.75" bottom="0.75" header="0.3" footer="0.3"/>
      <pageSetup paperSize="9" orientation="portrait" r:id="rId3"/>
    </customSheetView>
    <customSheetView guid="{3E3E5346-F5D1-49F5-AB0E-78170B65853C}" scale="85" topLeftCell="A60">
      <selection activeCell="A80" sqref="A80"/>
      <pageMargins left="0.7" right="0.7" top="0.75" bottom="0.75" header="0.3" footer="0.3"/>
      <pageSetup paperSize="9" orientation="portrait" r:id="rId4"/>
    </customSheetView>
    <customSheetView guid="{D7CF3121-CFC0-4E70-8DCD-811E30042E24}" scale="70" topLeftCell="A4">
      <selection activeCell="H75" sqref="H75"/>
      <pageMargins left="0.7" right="0.7" top="0.75" bottom="0.75" header="0.3" footer="0.3"/>
      <pageSetup paperSize="9" orientation="portrait" r:id="rId5"/>
    </customSheetView>
    <customSheetView guid="{A76FD505-AF56-4CD8-967A-59C705AF567C}" scale="70" topLeftCell="A4">
      <selection activeCell="H75" sqref="H75"/>
      <pageMargins left="0.7" right="0.7" top="0.75" bottom="0.75" header="0.3" footer="0.3"/>
      <pageSetup paperSize="9" orientation="portrait" r:id="rId6"/>
    </customSheetView>
    <customSheetView guid="{B3358888-E690-452C-98EC-431498422E6E}" scale="85" topLeftCell="A60">
      <selection activeCell="A80" sqref="A80"/>
      <pageMargins left="0.7" right="0.7" top="0.75" bottom="0.75" header="0.3" footer="0.3"/>
      <pageSetup paperSize="9" orientation="portrait" r:id="rId7"/>
    </customSheetView>
    <customSheetView guid="{6108970F-8E7A-462E-A499-E2FD79FB3A77}" scale="85" topLeftCell="A13">
      <selection activeCell="G26" sqref="G26"/>
      <pageMargins left="0.7" right="0.7" top="0.75" bottom="0.75" header="0.3" footer="0.3"/>
      <pageSetup paperSize="9" orientation="portrait" r:id="rId8"/>
    </customSheetView>
    <customSheetView guid="{45761FB6-8710-4C75-A8B6-5A7FCAACACDF}" scale="85" topLeftCell="A13">
      <selection activeCell="G26" sqref="G26"/>
      <pageMargins left="0.7" right="0.7" top="0.75" bottom="0.75" header="0.3" footer="0.3"/>
      <pageSetup paperSize="9" orientation="portrait" r:id="rId9"/>
    </customSheetView>
    <customSheetView guid="{C23E91BF-4A86-4D00-A577-1A263DDCB8BC}" scale="70" topLeftCell="A4">
      <selection activeCell="H75" sqref="H75"/>
      <pageMargins left="0.7" right="0.7" top="0.75" bottom="0.75" header="0.3" footer="0.3"/>
      <pageSetup paperSize="9" orientation="portrait" r:id="rId10"/>
    </customSheetView>
    <customSheetView guid="{94E74550-0B2B-4B3C-8E97-CCCC46023914}" scale="70" topLeftCell="A4">
      <selection activeCell="H75" sqref="H75"/>
      <pageMargins left="0.7" right="0.7" top="0.75" bottom="0.75" header="0.3" footer="0.3"/>
      <pageSetup paperSize="9" orientation="portrait" r:id="rId11"/>
    </customSheetView>
  </customSheetViews>
  <mergeCells count="87">
    <mergeCell ref="B107:K107"/>
    <mergeCell ref="B113:B114"/>
    <mergeCell ref="G111:G112"/>
    <mergeCell ref="G109:G110"/>
    <mergeCell ref="B125:P125"/>
    <mergeCell ref="A109:A110"/>
    <mergeCell ref="A111:A112"/>
    <mergeCell ref="A113:A114"/>
    <mergeCell ref="B111:B112"/>
    <mergeCell ref="B109:B110"/>
    <mergeCell ref="H35:J36"/>
    <mergeCell ref="B128:B129"/>
    <mergeCell ref="B130:B131"/>
    <mergeCell ref="A1:M1"/>
    <mergeCell ref="B11:D12"/>
    <mergeCell ref="E11:G12"/>
    <mergeCell ref="H11:J12"/>
    <mergeCell ref="K11:M12"/>
    <mergeCell ref="G117:G118"/>
    <mergeCell ref="A67:A70"/>
    <mergeCell ref="H67:J68"/>
    <mergeCell ref="B67:D68"/>
    <mergeCell ref="E67:G68"/>
    <mergeCell ref="A85:A88"/>
    <mergeCell ref="B85:D86"/>
    <mergeCell ref="E85:G86"/>
    <mergeCell ref="A136:A137"/>
    <mergeCell ref="A134:A135"/>
    <mergeCell ref="A132:A133"/>
    <mergeCell ref="B35:D36"/>
    <mergeCell ref="E35:G36"/>
    <mergeCell ref="A115:A116"/>
    <mergeCell ref="A117:A118"/>
    <mergeCell ref="B117:B118"/>
    <mergeCell ref="B115:B116"/>
    <mergeCell ref="A106:A108"/>
    <mergeCell ref="A125:A127"/>
    <mergeCell ref="B106:K106"/>
    <mergeCell ref="G115:G116"/>
    <mergeCell ref="G113:G114"/>
    <mergeCell ref="H85:J86"/>
    <mergeCell ref="B126:P126"/>
    <mergeCell ref="A130:A131"/>
    <mergeCell ref="G138:G139"/>
    <mergeCell ref="G128:G129"/>
    <mergeCell ref="A128:A129"/>
    <mergeCell ref="B232:D232"/>
    <mergeCell ref="G130:G131"/>
    <mergeCell ref="G132:G133"/>
    <mergeCell ref="B136:B137"/>
    <mergeCell ref="B132:B133"/>
    <mergeCell ref="B134:B135"/>
    <mergeCell ref="B223:D223"/>
    <mergeCell ref="A221:J221"/>
    <mergeCell ref="G134:G135"/>
    <mergeCell ref="G136:G137"/>
    <mergeCell ref="A138:A139"/>
    <mergeCell ref="B138:B139"/>
    <mergeCell ref="B224:D224"/>
    <mergeCell ref="A258:E258"/>
    <mergeCell ref="L128:L129"/>
    <mergeCell ref="A174:A177"/>
    <mergeCell ref="B174:D175"/>
    <mergeCell ref="E174:G175"/>
    <mergeCell ref="B147:D148"/>
    <mergeCell ref="A147:A150"/>
    <mergeCell ref="E147:G148"/>
    <mergeCell ref="L130:L131"/>
    <mergeCell ref="L132:L133"/>
    <mergeCell ref="L134:L135"/>
    <mergeCell ref="L136:L137"/>
    <mergeCell ref="H147:J148"/>
    <mergeCell ref="L138:L139"/>
    <mergeCell ref="B233:D233"/>
    <mergeCell ref="A241:E241"/>
    <mergeCell ref="B229:D229"/>
    <mergeCell ref="B228:D228"/>
    <mergeCell ref="B227:D227"/>
    <mergeCell ref="B225:D225"/>
    <mergeCell ref="B238:D238"/>
    <mergeCell ref="B237:D237"/>
    <mergeCell ref="B236:D236"/>
    <mergeCell ref="B235:D235"/>
    <mergeCell ref="B231:D231"/>
    <mergeCell ref="B230:D230"/>
    <mergeCell ref="B226:D226"/>
    <mergeCell ref="B234:D234"/>
  </mergeCells>
  <pageMargins left="0.70866141732283472" right="0.70866141732283472" top="0.74803149606299213" bottom="0.74803149606299213" header="0.31496062992125984" footer="0.31496062992125984"/>
  <pageSetup paperSize="9" scale="22" fitToHeight="2" orientation="landscape" r:id="rId12"/>
  <drawing r:id="rId13"/>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dimension ref="A1:N58"/>
  <sheetViews>
    <sheetView topLeftCell="A28" workbookViewId="0">
      <selection activeCell="D52" sqref="D52"/>
    </sheetView>
  </sheetViews>
  <sheetFormatPr defaultRowHeight="14.35"/>
  <cols>
    <col min="1" max="1" width="19.1171875" customWidth="1"/>
    <col min="2" max="2" width="16.703125" customWidth="1"/>
    <col min="3" max="3" width="20.87890625" customWidth="1"/>
    <col min="5" max="5" width="11.5859375" customWidth="1"/>
    <col min="6" max="6" width="12.29296875" customWidth="1"/>
    <col min="8" max="8" width="11.29296875" bestFit="1" customWidth="1"/>
    <col min="11" max="11" width="9.1171875" style="1279"/>
  </cols>
  <sheetData>
    <row r="1" spans="1:11" s="1800" customFormat="1" ht="24" customHeight="1">
      <c r="A1" s="8990" t="s">
        <v>13520</v>
      </c>
      <c r="B1" s="8990"/>
      <c r="C1" s="8990"/>
      <c r="D1" s="8990"/>
      <c r="E1" s="8990"/>
      <c r="F1" s="8990"/>
      <c r="K1" s="1279"/>
    </row>
    <row r="2" spans="1:11" s="1800" customFormat="1">
      <c r="A2" s="40"/>
      <c r="B2" s="41"/>
      <c r="C2" s="42"/>
      <c r="D2" s="42"/>
      <c r="E2" s="42"/>
      <c r="F2" s="42"/>
      <c r="K2" s="1279"/>
    </row>
    <row r="3" spans="1:11" s="1800" customFormat="1">
      <c r="A3" s="40"/>
      <c r="B3" s="41"/>
      <c r="C3" s="42"/>
      <c r="D3" s="42"/>
      <c r="E3" s="42"/>
      <c r="F3" s="42"/>
      <c r="K3" s="1279"/>
    </row>
    <row r="4" spans="1:11">
      <c r="A4" s="650" t="s">
        <v>10871</v>
      </c>
    </row>
    <row r="5" spans="1:11" s="1800" customFormat="1">
      <c r="A5" s="48" t="s">
        <v>10876</v>
      </c>
      <c r="K5" s="1279"/>
    </row>
    <row r="6" spans="1:11" s="1800" customFormat="1">
      <c r="A6" s="536" t="s">
        <v>693</v>
      </c>
      <c r="K6" s="1279"/>
    </row>
    <row r="8" spans="1:11" s="2206" customFormat="1" ht="43">
      <c r="A8" s="2208" t="s">
        <v>75</v>
      </c>
      <c r="B8" s="2208" t="s">
        <v>8040</v>
      </c>
      <c r="C8" s="2208" t="s">
        <v>10873</v>
      </c>
      <c r="D8" s="2208" t="s">
        <v>77</v>
      </c>
      <c r="E8" s="2208" t="s">
        <v>58</v>
      </c>
      <c r="F8" s="2208" t="s">
        <v>59</v>
      </c>
      <c r="H8" s="2209" t="s">
        <v>48</v>
      </c>
      <c r="I8" s="2210">
        <v>0</v>
      </c>
      <c r="K8" s="1279"/>
    </row>
    <row r="9" spans="1:11" s="2206" customFormat="1">
      <c r="A9" s="2604" t="s">
        <v>13529</v>
      </c>
      <c r="B9" s="2211">
        <v>9</v>
      </c>
      <c r="C9" s="2212" t="s">
        <v>3496</v>
      </c>
      <c r="D9" s="2116" t="s">
        <v>8192</v>
      </c>
      <c r="E9" s="2213">
        <v>62.284439464864896</v>
      </c>
      <c r="F9" s="2213">
        <f>E9-E9*$I$8</f>
        <v>62.284439464864896</v>
      </c>
      <c r="H9" s="2602"/>
      <c r="J9" s="1279"/>
      <c r="K9" s="1279"/>
    </row>
    <row r="10" spans="1:11" s="2206" customFormat="1">
      <c r="A10" s="2101" t="s">
        <v>13530</v>
      </c>
      <c r="B10" s="2211">
        <v>9</v>
      </c>
      <c r="C10" s="2212" t="s">
        <v>8058</v>
      </c>
      <c r="D10" s="2116" t="s">
        <v>14568</v>
      </c>
      <c r="E10" s="2213">
        <v>74.575928054779553</v>
      </c>
      <c r="F10" s="2213">
        <f t="shared" ref="F10:F32" si="0">E10-E10*$I$8</f>
        <v>74.575928054779553</v>
      </c>
      <c r="H10" s="2602"/>
      <c r="J10" s="1279"/>
      <c r="K10" s="1279"/>
    </row>
    <row r="11" spans="1:11" s="2206" customFormat="1">
      <c r="A11" s="2101" t="s">
        <v>13531</v>
      </c>
      <c r="B11" s="2211">
        <v>9</v>
      </c>
      <c r="C11" s="2212" t="s">
        <v>8060</v>
      </c>
      <c r="D11" s="3917" t="s">
        <v>14559</v>
      </c>
      <c r="E11" s="2213">
        <v>89.50432735678541</v>
      </c>
      <c r="F11" s="2213">
        <f t="shared" si="0"/>
        <v>89.50432735678541</v>
      </c>
      <c r="H11" s="2602"/>
      <c r="J11" s="1279"/>
      <c r="K11" s="1279"/>
    </row>
    <row r="12" spans="1:11" s="2206" customFormat="1">
      <c r="A12" s="2101" t="s">
        <v>13532</v>
      </c>
      <c r="B12" s="2211">
        <v>9</v>
      </c>
      <c r="C12" s="2212">
        <v>35</v>
      </c>
      <c r="D12" s="3917" t="s">
        <v>14569</v>
      </c>
      <c r="E12" s="2213">
        <v>94.542365165936403</v>
      </c>
      <c r="F12" s="2213">
        <f t="shared" si="0"/>
        <v>94.542365165936403</v>
      </c>
      <c r="H12" s="2602"/>
      <c r="J12" s="1279"/>
      <c r="K12" s="1279"/>
    </row>
    <row r="13" spans="1:11" s="2206" customFormat="1">
      <c r="A13" s="2101" t="s">
        <v>13533</v>
      </c>
      <c r="B13" s="2211">
        <v>9</v>
      </c>
      <c r="C13" s="2212">
        <v>42</v>
      </c>
      <c r="D13" s="3917" t="s">
        <v>14570</v>
      </c>
      <c r="E13" s="2213">
        <v>107.09473773925112</v>
      </c>
      <c r="F13" s="2213">
        <f t="shared" si="0"/>
        <v>107.09473773925112</v>
      </c>
      <c r="H13" s="2602"/>
      <c r="J13" s="1279"/>
      <c r="K13" s="1279"/>
    </row>
    <row r="14" spans="1:11" s="3887" customFormat="1">
      <c r="A14" s="2101" t="s">
        <v>14551</v>
      </c>
      <c r="B14" s="3918">
        <v>9</v>
      </c>
      <c r="C14" s="3919">
        <v>48</v>
      </c>
      <c r="D14" s="3915" t="s">
        <v>10874</v>
      </c>
      <c r="E14" s="3916">
        <v>139.70528770318597</v>
      </c>
      <c r="F14" s="2213">
        <f t="shared" si="0"/>
        <v>139.70528770318597</v>
      </c>
      <c r="J14" s="1279"/>
      <c r="K14" s="1279"/>
    </row>
    <row r="15" spans="1:11" s="3887" customFormat="1">
      <c r="A15" s="2101" t="s">
        <v>14554</v>
      </c>
      <c r="B15" s="3918">
        <v>9</v>
      </c>
      <c r="C15" s="3919">
        <v>54</v>
      </c>
      <c r="D15" s="3915" t="s">
        <v>14552</v>
      </c>
      <c r="E15" s="3916">
        <v>164.33019152865938</v>
      </c>
      <c r="F15" s="2213">
        <f t="shared" si="0"/>
        <v>164.33019152865938</v>
      </c>
      <c r="J15" s="1279"/>
      <c r="K15" s="1279"/>
    </row>
    <row r="16" spans="1:11" s="3887" customFormat="1">
      <c r="A16" s="2101" t="s">
        <v>14555</v>
      </c>
      <c r="B16" s="3918">
        <v>9</v>
      </c>
      <c r="C16" s="3919">
        <v>76</v>
      </c>
      <c r="D16" s="3915" t="s">
        <v>14553</v>
      </c>
      <c r="E16" s="3916">
        <v>233.19558006174486</v>
      </c>
      <c r="F16" s="2213">
        <f t="shared" si="0"/>
        <v>233.19558006174486</v>
      </c>
      <c r="J16" s="1279"/>
      <c r="K16" s="1279"/>
    </row>
    <row r="17" spans="1:11" s="3887" customFormat="1">
      <c r="A17" s="2101" t="s">
        <v>14556</v>
      </c>
      <c r="B17" s="3918">
        <v>9</v>
      </c>
      <c r="C17" s="3919">
        <v>89</v>
      </c>
      <c r="D17" s="3915" t="s">
        <v>9952</v>
      </c>
      <c r="E17" s="3916">
        <v>290.91725829485</v>
      </c>
      <c r="F17" s="2213">
        <f t="shared" si="0"/>
        <v>290.91725829485</v>
      </c>
      <c r="J17" s="1279"/>
      <c r="K17" s="1279"/>
    </row>
    <row r="18" spans="1:11" s="3887" customFormat="1">
      <c r="A18" s="2101" t="s">
        <v>14557</v>
      </c>
      <c r="B18" s="3918">
        <v>9</v>
      </c>
      <c r="C18" s="3919">
        <v>108</v>
      </c>
      <c r="D18" s="3915" t="s">
        <v>1087</v>
      </c>
      <c r="E18" s="3916">
        <v>453.46928028567959</v>
      </c>
      <c r="F18" s="2213">
        <f t="shared" si="0"/>
        <v>453.46928028567959</v>
      </c>
      <c r="J18" s="1279"/>
      <c r="K18" s="1279"/>
    </row>
    <row r="19" spans="1:11" s="3887" customFormat="1">
      <c r="A19" s="2101" t="s">
        <v>14558</v>
      </c>
      <c r="B19" s="3918">
        <v>9</v>
      </c>
      <c r="C19" s="3919">
        <v>114</v>
      </c>
      <c r="D19" s="3915" t="s">
        <v>1087</v>
      </c>
      <c r="E19" s="3916">
        <v>474.45950899299612</v>
      </c>
      <c r="F19" s="2213">
        <f t="shared" si="0"/>
        <v>474.45950899299612</v>
      </c>
      <c r="J19" s="1279"/>
      <c r="K19" s="1279"/>
    </row>
    <row r="20" spans="1:11" s="2206" customFormat="1">
      <c r="A20" s="2245" t="s">
        <v>13534</v>
      </c>
      <c r="B20" s="2211">
        <v>13</v>
      </c>
      <c r="C20" s="2212">
        <v>18</v>
      </c>
      <c r="D20" s="3917" t="s">
        <v>14571</v>
      </c>
      <c r="E20" s="2213">
        <v>91.834780439556994</v>
      </c>
      <c r="F20" s="2213">
        <f t="shared" si="0"/>
        <v>91.834780439556994</v>
      </c>
      <c r="H20" s="2602"/>
      <c r="J20" s="1279"/>
      <c r="K20" s="1279"/>
    </row>
    <row r="21" spans="1:11" s="2206" customFormat="1">
      <c r="A21" s="2712" t="s">
        <v>13795</v>
      </c>
      <c r="B21" s="2211">
        <v>13</v>
      </c>
      <c r="C21" s="2212">
        <v>22</v>
      </c>
      <c r="D21" s="3917" t="s">
        <v>14559</v>
      </c>
      <c r="E21" s="2213">
        <v>93.895146479958399</v>
      </c>
      <c r="F21" s="2213">
        <f t="shared" si="0"/>
        <v>93.895146479958399</v>
      </c>
      <c r="H21" s="2602"/>
      <c r="J21" s="1279"/>
      <c r="K21" s="1279"/>
    </row>
    <row r="22" spans="1:11" s="2206" customFormat="1">
      <c r="A22" s="2245" t="s">
        <v>13535</v>
      </c>
      <c r="B22" s="2211">
        <v>13</v>
      </c>
      <c r="C22" s="2212">
        <v>28</v>
      </c>
      <c r="D22" s="3917" t="s">
        <v>8813</v>
      </c>
      <c r="E22" s="2213">
        <v>110.87035514698131</v>
      </c>
      <c r="F22" s="2213">
        <f t="shared" si="0"/>
        <v>110.87035514698131</v>
      </c>
      <c r="H22" s="2602"/>
      <c r="J22" s="1279"/>
      <c r="K22" s="1279"/>
    </row>
    <row r="23" spans="1:11" s="2206" customFormat="1">
      <c r="A23" s="2245" t="s">
        <v>13536</v>
      </c>
      <c r="B23" s="2211">
        <v>13</v>
      </c>
      <c r="C23" s="2212">
        <v>35</v>
      </c>
      <c r="D23" s="3917" t="s">
        <v>14572</v>
      </c>
      <c r="E23" s="2213">
        <v>135.59812071560049</v>
      </c>
      <c r="F23" s="2213">
        <f t="shared" si="0"/>
        <v>135.59812071560049</v>
      </c>
      <c r="H23" s="2602"/>
      <c r="J23" s="1279"/>
      <c r="K23" s="1279"/>
    </row>
    <row r="24" spans="1:11" s="2206" customFormat="1">
      <c r="A24" s="2245" t="s">
        <v>13537</v>
      </c>
      <c r="B24" s="2211">
        <v>13</v>
      </c>
      <c r="C24" s="2212">
        <v>42</v>
      </c>
      <c r="D24" s="3917" t="s">
        <v>8700</v>
      </c>
      <c r="E24" s="2213">
        <v>142.81099288374023</v>
      </c>
      <c r="F24" s="2213">
        <f t="shared" si="0"/>
        <v>142.81099288374023</v>
      </c>
      <c r="H24" s="2602"/>
      <c r="J24" s="1279"/>
      <c r="K24" s="1279"/>
    </row>
    <row r="25" spans="1:11" s="3887" customFormat="1">
      <c r="A25" s="3914" t="s">
        <v>14560</v>
      </c>
      <c r="B25" s="3918">
        <v>13</v>
      </c>
      <c r="C25" s="3919">
        <v>48</v>
      </c>
      <c r="D25" s="3915" t="s">
        <v>10875</v>
      </c>
      <c r="E25" s="3916">
        <v>165.66200557299538</v>
      </c>
      <c r="F25" s="2213">
        <f t="shared" si="0"/>
        <v>165.66200557299538</v>
      </c>
      <c r="J25" s="1279"/>
      <c r="K25" s="1279"/>
    </row>
    <row r="26" spans="1:11" s="3887" customFormat="1">
      <c r="A26" s="3914" t="s">
        <v>14561</v>
      </c>
      <c r="B26" s="3918">
        <v>13</v>
      </c>
      <c r="C26" s="3919">
        <v>54</v>
      </c>
      <c r="D26" s="3915" t="s">
        <v>9952</v>
      </c>
      <c r="E26" s="3916">
        <v>204.72657973483945</v>
      </c>
      <c r="F26" s="2213">
        <f t="shared" si="0"/>
        <v>204.72657973483945</v>
      </c>
      <c r="J26" s="1279"/>
      <c r="K26" s="1279"/>
    </row>
    <row r="27" spans="1:11" s="3887" customFormat="1">
      <c r="A27" s="3914" t="s">
        <v>14562</v>
      </c>
      <c r="B27" s="3918">
        <v>13</v>
      </c>
      <c r="C27" s="3919">
        <v>60</v>
      </c>
      <c r="D27" s="3915" t="s">
        <v>9952</v>
      </c>
      <c r="E27" s="3916">
        <v>219.81169613635382</v>
      </c>
      <c r="F27" s="2213">
        <f t="shared" si="0"/>
        <v>219.81169613635382</v>
      </c>
      <c r="J27" s="1279"/>
      <c r="K27" s="1279"/>
    </row>
    <row r="28" spans="1:11" s="3887" customFormat="1">
      <c r="A28" s="3914" t="s">
        <v>14563</v>
      </c>
      <c r="B28" s="3918">
        <v>13</v>
      </c>
      <c r="C28" s="3919">
        <v>64</v>
      </c>
      <c r="D28" s="3915" t="s">
        <v>9952</v>
      </c>
      <c r="E28" s="3916">
        <v>253.34854803289954</v>
      </c>
      <c r="F28" s="2213">
        <f t="shared" si="0"/>
        <v>253.34854803289954</v>
      </c>
      <c r="J28" s="1279"/>
      <c r="K28" s="1279"/>
    </row>
    <row r="29" spans="1:11" s="3887" customFormat="1">
      <c r="A29" s="3914" t="s">
        <v>14564</v>
      </c>
      <c r="B29" s="3918">
        <v>13</v>
      </c>
      <c r="C29" s="3919">
        <v>76</v>
      </c>
      <c r="D29" s="3915" t="s">
        <v>14226</v>
      </c>
      <c r="E29" s="3916">
        <v>253.75317056121131</v>
      </c>
      <c r="F29" s="2213">
        <f t="shared" si="0"/>
        <v>253.75317056121131</v>
      </c>
      <c r="J29" s="1279"/>
      <c r="K29" s="1279"/>
    </row>
    <row r="30" spans="1:11" s="3887" customFormat="1">
      <c r="A30" s="3914" t="s">
        <v>14565</v>
      </c>
      <c r="B30" s="3918">
        <v>13</v>
      </c>
      <c r="C30" s="3919">
        <v>89</v>
      </c>
      <c r="D30" s="3915" t="s">
        <v>317</v>
      </c>
      <c r="E30" s="3916">
        <v>397.60583261963507</v>
      </c>
      <c r="F30" s="2213">
        <f t="shared" si="0"/>
        <v>397.60583261963507</v>
      </c>
      <c r="J30" s="1279"/>
      <c r="K30" s="1279"/>
    </row>
    <row r="31" spans="1:11" s="3887" customFormat="1">
      <c r="A31" s="3914" t="s">
        <v>14566</v>
      </c>
      <c r="B31" s="3918">
        <v>13</v>
      </c>
      <c r="C31" s="3919">
        <v>108</v>
      </c>
      <c r="D31" s="3915" t="s">
        <v>280</v>
      </c>
      <c r="E31" s="3916">
        <v>476.91353696025863</v>
      </c>
      <c r="F31" s="2213">
        <f t="shared" si="0"/>
        <v>476.91353696025863</v>
      </c>
      <c r="J31" s="1279"/>
      <c r="K31" s="1279"/>
    </row>
    <row r="32" spans="1:11" s="3887" customFormat="1">
      <c r="A32" s="3914" t="s">
        <v>14567</v>
      </c>
      <c r="B32" s="3918">
        <v>13</v>
      </c>
      <c r="C32" s="3919">
        <v>114</v>
      </c>
      <c r="D32" s="3915" t="s">
        <v>280</v>
      </c>
      <c r="E32" s="3916">
        <v>516.84499766726481</v>
      </c>
      <c r="F32" s="2213">
        <f t="shared" si="0"/>
        <v>516.84499766726481</v>
      </c>
      <c r="J32" s="1279"/>
      <c r="K32" s="1279"/>
    </row>
    <row r="33" spans="1:11" s="3887" customFormat="1">
      <c r="A33" s="2247"/>
      <c r="B33" s="3888"/>
      <c r="C33" s="3889"/>
      <c r="D33" s="3890"/>
      <c r="E33" s="2635"/>
      <c r="F33" s="2635"/>
      <c r="J33" s="1279"/>
      <c r="K33" s="1279"/>
    </row>
    <row r="34" spans="1:11" s="3887" customFormat="1">
      <c r="A34" s="2246" t="s">
        <v>14604</v>
      </c>
      <c r="B34" s="3888"/>
      <c r="C34" s="3889"/>
      <c r="D34" s="3890"/>
      <c r="E34" s="2635"/>
      <c r="F34" s="2635"/>
      <c r="J34" s="1279"/>
      <c r="K34" s="1279"/>
    </row>
    <row r="35" spans="1:11" s="3887" customFormat="1" ht="43">
      <c r="A35" s="2248" t="s">
        <v>75</v>
      </c>
      <c r="B35" s="9014" t="s">
        <v>42</v>
      </c>
      <c r="C35" s="9015"/>
      <c r="D35" s="2248" t="s">
        <v>77</v>
      </c>
      <c r="E35" s="2248" t="s">
        <v>58</v>
      </c>
      <c r="F35" s="2248" t="s">
        <v>59</v>
      </c>
      <c r="H35" s="2209" t="s">
        <v>48</v>
      </c>
      <c r="I35" s="2210">
        <v>0</v>
      </c>
      <c r="J35" s="1279"/>
      <c r="K35" s="1279"/>
    </row>
    <row r="36" spans="1:11">
      <c r="A36" s="3914" t="s">
        <v>12859</v>
      </c>
      <c r="B36" s="9012" t="s">
        <v>14580</v>
      </c>
      <c r="C36" s="9013"/>
      <c r="D36" s="3915">
        <v>24</v>
      </c>
      <c r="E36" s="3916">
        <v>767.76095712586084</v>
      </c>
      <c r="F36" s="2213">
        <f>E36-E36*$I$35</f>
        <v>767.76095712586084</v>
      </c>
      <c r="H36" s="1279"/>
      <c r="I36" s="1279"/>
      <c r="J36" s="1279"/>
    </row>
    <row r="37" spans="1:11" s="3899" customFormat="1">
      <c r="A37" s="3745"/>
      <c r="B37" s="3745"/>
      <c r="C37" s="3745"/>
      <c r="D37" s="3745"/>
      <c r="E37" s="3745"/>
      <c r="F37" s="3745"/>
      <c r="H37" s="1279"/>
      <c r="I37" s="1279"/>
      <c r="J37" s="1279"/>
      <c r="K37" s="1279"/>
    </row>
    <row r="38" spans="1:11" s="3899" customFormat="1">
      <c r="A38" s="2246" t="s">
        <v>14573</v>
      </c>
      <c r="B38" s="3745"/>
      <c r="C38" s="3745"/>
      <c r="D38" s="3745"/>
      <c r="E38" s="3745"/>
      <c r="F38" s="3745"/>
      <c r="H38" s="1279"/>
      <c r="I38" s="1279"/>
      <c r="J38" s="1279"/>
      <c r="K38" s="1279"/>
    </row>
    <row r="39" spans="1:11" s="3899" customFormat="1" ht="43">
      <c r="A39" s="2248" t="s">
        <v>75</v>
      </c>
      <c r="B39" s="9014" t="s">
        <v>42</v>
      </c>
      <c r="C39" s="9015"/>
      <c r="D39" s="2248" t="s">
        <v>77</v>
      </c>
      <c r="E39" s="2248" t="s">
        <v>58</v>
      </c>
      <c r="F39" s="2248" t="s">
        <v>59</v>
      </c>
      <c r="H39" s="2209" t="s">
        <v>48</v>
      </c>
      <c r="I39" s="2210">
        <v>0</v>
      </c>
      <c r="J39" s="1279"/>
      <c r="K39" s="1279"/>
    </row>
    <row r="40" spans="1:11" s="3887" customFormat="1">
      <c r="A40" s="3914" t="s">
        <v>14574</v>
      </c>
      <c r="B40" s="9012" t="s">
        <v>14575</v>
      </c>
      <c r="C40" s="9013"/>
      <c r="D40" s="3915">
        <v>20</v>
      </c>
      <c r="E40" s="3916">
        <v>1225.2066619187701</v>
      </c>
      <c r="F40" s="2213">
        <f>E40-E40*$I$39</f>
        <v>1225.2066619187701</v>
      </c>
      <c r="K40" s="1279"/>
    </row>
    <row r="41" spans="1:11" s="3887" customFormat="1">
      <c r="A41" s="3914" t="s">
        <v>14576</v>
      </c>
      <c r="B41" s="9012" t="s">
        <v>14577</v>
      </c>
      <c r="C41" s="9013"/>
      <c r="D41" s="3915">
        <v>20</v>
      </c>
      <c r="E41" s="3916">
        <v>1749.5397386750606</v>
      </c>
      <c r="F41" s="2213">
        <f>E41-E41*$I$39</f>
        <v>1749.5397386750606</v>
      </c>
      <c r="J41" s="1279"/>
      <c r="K41" s="1279"/>
    </row>
    <row r="42" spans="1:11" s="3887" customFormat="1">
      <c r="A42" s="3914" t="s">
        <v>14578</v>
      </c>
      <c r="B42" s="9012" t="s">
        <v>14579</v>
      </c>
      <c r="C42" s="9013"/>
      <c r="D42" s="3915">
        <v>6</v>
      </c>
      <c r="E42" s="3916">
        <v>4507.0597956899246</v>
      </c>
      <c r="F42" s="2213">
        <f>E42-E42*$I$39</f>
        <v>4507.0597956899246</v>
      </c>
      <c r="J42" s="1279"/>
      <c r="K42" s="1279"/>
    </row>
    <row r="43" spans="1:11" s="3887" customFormat="1">
      <c r="A43" s="3914" t="s">
        <v>14602</v>
      </c>
      <c r="B43" s="9012" t="s">
        <v>14603</v>
      </c>
      <c r="C43" s="9013"/>
      <c r="D43" s="3915">
        <v>12</v>
      </c>
      <c r="E43" s="3916">
        <v>1762.6474601291459</v>
      </c>
      <c r="F43" s="2213">
        <f>E43-E43*$I$39</f>
        <v>1762.6474601291459</v>
      </c>
      <c r="J43" s="1279"/>
      <c r="K43" s="1279"/>
    </row>
    <row r="44" spans="1:11" s="3887" customFormat="1">
      <c r="J44" s="1279"/>
      <c r="K44" s="1279"/>
    </row>
    <row r="45" spans="1:11">
      <c r="A45" s="2246" t="s">
        <v>21423</v>
      </c>
      <c r="B45" s="3745"/>
      <c r="C45" s="3745"/>
      <c r="D45" s="3745"/>
      <c r="E45" s="3745"/>
      <c r="F45" s="3745"/>
      <c r="J45" s="1279"/>
    </row>
    <row r="46" spans="1:11" s="5855" customFormat="1" ht="43">
      <c r="A46" s="2248" t="s">
        <v>75</v>
      </c>
      <c r="B46" s="9014" t="s">
        <v>42</v>
      </c>
      <c r="C46" s="9015"/>
      <c r="D46" s="2248" t="s">
        <v>77</v>
      </c>
      <c r="E46" s="2248" t="s">
        <v>58</v>
      </c>
      <c r="F46" s="2248" t="s">
        <v>59</v>
      </c>
      <c r="H46" s="2209" t="s">
        <v>48</v>
      </c>
      <c r="I46" s="2210">
        <v>0</v>
      </c>
      <c r="J46" s="1279"/>
      <c r="K46" s="1279"/>
    </row>
    <row r="47" spans="1:11" s="5855" customFormat="1">
      <c r="A47" s="5856" t="s">
        <v>21424</v>
      </c>
      <c r="B47" s="9012" t="s">
        <v>21425</v>
      </c>
      <c r="C47" s="9013"/>
      <c r="D47" s="3915">
        <v>116</v>
      </c>
      <c r="E47" s="3916">
        <v>284.99</v>
      </c>
      <c r="F47" s="2213">
        <f>E47-E47*$I$46</f>
        <v>284.99</v>
      </c>
      <c r="J47" s="1279"/>
      <c r="K47" s="1279"/>
    </row>
    <row r="48" spans="1:11" s="5855" customFormat="1">
      <c r="A48" s="5856" t="s">
        <v>21426</v>
      </c>
      <c r="B48" s="9012" t="s">
        <v>21427</v>
      </c>
      <c r="C48" s="9013"/>
      <c r="D48" s="3915">
        <v>24</v>
      </c>
      <c r="E48" s="3916">
        <v>450.88</v>
      </c>
      <c r="F48" s="2213">
        <f>E48-E48*$I$46</f>
        <v>450.88</v>
      </c>
      <c r="J48" s="1279"/>
      <c r="K48" s="1279"/>
    </row>
    <row r="49" spans="1:14" s="5855" customFormat="1">
      <c r="J49" s="1279"/>
      <c r="K49" s="1279"/>
    </row>
    <row r="50" spans="1:14">
      <c r="A50" s="2530" t="s">
        <v>13521</v>
      </c>
      <c r="J50" s="1279"/>
    </row>
    <row r="51" spans="1:14">
      <c r="J51" s="1279"/>
    </row>
    <row r="52" spans="1:14">
      <c r="J52" s="1279"/>
    </row>
    <row r="53" spans="1:14">
      <c r="J53" s="1279"/>
    </row>
    <row r="55" spans="1:14">
      <c r="A55" s="3887"/>
      <c r="B55" s="3887"/>
      <c r="C55" s="3887"/>
      <c r="D55" s="3887"/>
      <c r="E55" s="3887"/>
      <c r="F55" s="3887"/>
      <c r="G55" s="3887"/>
      <c r="H55" s="3887"/>
      <c r="I55" s="3887"/>
      <c r="J55" s="3887"/>
      <c r="K55" s="3887"/>
      <c r="L55" s="3887"/>
      <c r="M55" s="3887"/>
      <c r="N55" s="3887"/>
    </row>
    <row r="56" spans="1:14">
      <c r="A56" s="3887"/>
      <c r="B56" s="3887"/>
      <c r="C56" s="3887"/>
      <c r="D56" s="3887"/>
      <c r="E56" s="3887"/>
      <c r="F56" s="3887"/>
      <c r="G56" s="3887"/>
      <c r="H56" s="3887"/>
      <c r="I56" s="3887"/>
      <c r="J56" s="3887"/>
      <c r="K56" s="3887"/>
      <c r="L56" s="3887"/>
      <c r="M56" s="3887"/>
      <c r="N56" s="3887"/>
    </row>
    <row r="57" spans="1:14">
      <c r="A57" s="3887"/>
      <c r="B57" s="3887"/>
      <c r="C57" s="3887"/>
      <c r="D57" s="3887"/>
      <c r="E57" s="3887"/>
      <c r="F57" s="3887"/>
      <c r="G57" s="3887"/>
      <c r="H57" s="3887"/>
      <c r="I57" s="3887"/>
      <c r="J57" s="3887"/>
      <c r="K57" s="3887"/>
      <c r="L57" s="3887"/>
      <c r="M57" s="3887"/>
      <c r="N57" s="3887"/>
    </row>
    <row r="58" spans="1:14">
      <c r="A58" s="3887"/>
      <c r="B58" s="3887"/>
      <c r="C58" s="3887"/>
      <c r="D58" s="3887"/>
      <c r="E58" s="3887"/>
      <c r="F58" s="3887"/>
      <c r="G58" s="3887"/>
      <c r="H58" s="3887"/>
      <c r="I58" s="3887"/>
      <c r="J58" s="3887"/>
      <c r="K58" s="3887"/>
      <c r="L58" s="3887"/>
      <c r="M58" s="3887"/>
      <c r="N58" s="3887"/>
    </row>
  </sheetData>
  <mergeCells count="11">
    <mergeCell ref="B46:C46"/>
    <mergeCell ref="B48:C48"/>
    <mergeCell ref="B47:C47"/>
    <mergeCell ref="B43:C43"/>
    <mergeCell ref="B39:C39"/>
    <mergeCell ref="A1:F1"/>
    <mergeCell ref="B42:C42"/>
    <mergeCell ref="B41:C41"/>
    <mergeCell ref="B40:C40"/>
    <mergeCell ref="B36:C36"/>
    <mergeCell ref="B35:C35"/>
  </mergeCells>
  <pageMargins left="0.7" right="0.7" top="0.75" bottom="0.75" header="0.3" footer="0.3"/>
  <pageSetup paperSize="9" orientation="portrait" horizontalDpi="90" verticalDpi="90" r:id="rId1"/>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dimension ref="A1:J388"/>
  <sheetViews>
    <sheetView zoomScale="70" zoomScaleNormal="70" workbookViewId="0">
      <selection activeCell="N43" sqref="N43"/>
    </sheetView>
  </sheetViews>
  <sheetFormatPr defaultRowHeight="14.35"/>
  <cols>
    <col min="1" max="1" width="26.29296875" customWidth="1"/>
    <col min="3" max="3" width="15.703125" customWidth="1"/>
    <col min="4" max="4" width="7.87890625" style="4209" customWidth="1"/>
    <col min="5" max="5" width="12.5859375" bestFit="1" customWidth="1"/>
    <col min="6" max="6" width="16.5859375" customWidth="1"/>
    <col min="7" max="7" width="15.5859375" style="4223" customWidth="1"/>
    <col min="9" max="9" width="26.29296875" style="5273" customWidth="1"/>
  </cols>
  <sheetData>
    <row r="1" spans="1:10">
      <c r="A1" s="7651" t="s">
        <v>16561</v>
      </c>
      <c r="B1" s="7651"/>
      <c r="C1" s="7651"/>
      <c r="D1" s="7651"/>
      <c r="E1" s="7651"/>
      <c r="F1" s="7651"/>
      <c r="G1" s="4207"/>
      <c r="I1"/>
    </row>
    <row r="2" spans="1:10">
      <c r="A2" s="645"/>
      <c r="B2" s="4207"/>
      <c r="C2" s="303"/>
      <c r="D2" s="303"/>
      <c r="E2" s="4207"/>
      <c r="F2" s="4207"/>
      <c r="G2" s="4222"/>
      <c r="I2" s="645"/>
    </row>
    <row r="3" spans="1:10">
      <c r="A3" s="645"/>
      <c r="B3" s="4207"/>
      <c r="C3" s="303"/>
      <c r="D3" s="303"/>
      <c r="I3" s="645"/>
    </row>
    <row r="4" spans="1:10" s="4223" customFormat="1">
      <c r="A4" s="2209" t="s">
        <v>48</v>
      </c>
      <c r="B4" s="2210"/>
      <c r="C4" s="303"/>
      <c r="D4" s="303"/>
      <c r="E4" s="4222"/>
      <c r="F4" s="4222"/>
      <c r="G4" s="4222"/>
      <c r="I4" s="2209" t="s">
        <v>48</v>
      </c>
    </row>
    <row r="5" spans="1:10" s="4223" customFormat="1">
      <c r="A5" s="645"/>
      <c r="B5" s="4222"/>
      <c r="C5" s="303"/>
      <c r="D5" s="303"/>
      <c r="E5" s="4222"/>
      <c r="F5" s="4222"/>
      <c r="G5" s="4222"/>
      <c r="I5" s="645"/>
    </row>
    <row r="6" spans="1:10" ht="43">
      <c r="A6" s="4003" t="s">
        <v>75</v>
      </c>
      <c r="B6" s="4003" t="s">
        <v>16562</v>
      </c>
      <c r="C6" s="4003" t="s">
        <v>16563</v>
      </c>
      <c r="D6" s="4003" t="s">
        <v>712</v>
      </c>
      <c r="E6" s="4003" t="s">
        <v>16564</v>
      </c>
      <c r="F6" s="4003" t="s">
        <v>1142</v>
      </c>
      <c r="G6" s="5755" t="s">
        <v>59</v>
      </c>
      <c r="H6" s="4005"/>
      <c r="I6" s="4005"/>
      <c r="J6" s="294"/>
    </row>
    <row r="7" spans="1:10">
      <c r="A7" s="645"/>
      <c r="B7" s="4207"/>
      <c r="C7" s="303"/>
      <c r="D7" s="303"/>
      <c r="E7" s="4207"/>
      <c r="F7" s="4207"/>
      <c r="G7" s="4222"/>
      <c r="I7" s="645"/>
    </row>
    <row r="8" spans="1:10">
      <c r="A8" s="9028" t="s">
        <v>16662</v>
      </c>
      <c r="B8" s="9029"/>
      <c r="C8" s="9029"/>
      <c r="D8" s="9029"/>
      <c r="E8" s="9029"/>
      <c r="F8" s="9029"/>
      <c r="G8" s="9030"/>
      <c r="I8"/>
    </row>
    <row r="9" spans="1:10">
      <c r="A9" s="9031" t="s">
        <v>16665</v>
      </c>
      <c r="B9" s="9032"/>
      <c r="C9" s="9032"/>
      <c r="D9" s="9032"/>
      <c r="E9" s="9032"/>
      <c r="F9" s="9032"/>
      <c r="G9" s="9033"/>
      <c r="I9"/>
    </row>
    <row r="10" spans="1:10">
      <c r="A10" s="4228" t="s">
        <v>16565</v>
      </c>
      <c r="B10" s="4229"/>
      <c r="C10" s="4229"/>
      <c r="D10" s="4229"/>
      <c r="E10" s="4229"/>
      <c r="F10" s="4229"/>
      <c r="G10" s="4231"/>
      <c r="I10"/>
    </row>
    <row r="11" spans="1:10">
      <c r="A11" s="4941" t="s">
        <v>16697</v>
      </c>
      <c r="B11" s="4942">
        <v>90</v>
      </c>
      <c r="C11" s="4943" t="s">
        <v>16667</v>
      </c>
      <c r="D11" s="4230"/>
      <c r="E11" s="4943">
        <v>500</v>
      </c>
      <c r="F11" s="3757">
        <v>5266</v>
      </c>
      <c r="G11" s="4225">
        <f>F11-F11*$B$4</f>
        <v>5266</v>
      </c>
      <c r="I11"/>
    </row>
    <row r="12" spans="1:10">
      <c r="A12" s="4944" t="s">
        <v>16698</v>
      </c>
      <c r="B12" s="4945">
        <v>90</v>
      </c>
      <c r="C12" s="4946" t="s">
        <v>16668</v>
      </c>
      <c r="D12" s="4217" t="s">
        <v>16677</v>
      </c>
      <c r="E12" s="4946">
        <v>500</v>
      </c>
      <c r="F12" s="3757">
        <v>5944</v>
      </c>
      <c r="G12" s="4225">
        <f t="shared" ref="G12:G17" si="0">F12-F12*$B$4</f>
        <v>5944</v>
      </c>
      <c r="H12" s="4938"/>
      <c r="I12"/>
    </row>
    <row r="13" spans="1:10">
      <c r="A13" s="4944" t="s">
        <v>16699</v>
      </c>
      <c r="B13" s="4945">
        <v>90</v>
      </c>
      <c r="C13" s="4946" t="s">
        <v>16578</v>
      </c>
      <c r="D13" s="4217" t="s">
        <v>16677</v>
      </c>
      <c r="E13" s="4946">
        <v>500</v>
      </c>
      <c r="F13" s="3757">
        <v>6249</v>
      </c>
      <c r="G13" s="4225">
        <f t="shared" si="0"/>
        <v>6249</v>
      </c>
      <c r="H13" s="4938"/>
      <c r="I13"/>
    </row>
    <row r="14" spans="1:10">
      <c r="A14" s="4944" t="s">
        <v>16700</v>
      </c>
      <c r="B14" s="4947">
        <v>125</v>
      </c>
      <c r="C14" s="4946" t="s">
        <v>16566</v>
      </c>
      <c r="D14" s="4217" t="s">
        <v>16677</v>
      </c>
      <c r="E14" s="4946">
        <v>300</v>
      </c>
      <c r="F14" s="3757">
        <v>9910</v>
      </c>
      <c r="G14" s="4225">
        <f t="shared" si="0"/>
        <v>9910</v>
      </c>
      <c r="H14" s="4938"/>
      <c r="I14"/>
    </row>
    <row r="15" spans="1:10">
      <c r="A15" s="4944" t="s">
        <v>16701</v>
      </c>
      <c r="B15" s="4947">
        <v>125</v>
      </c>
      <c r="C15" s="4946" t="s">
        <v>16666</v>
      </c>
      <c r="D15" s="4217" t="s">
        <v>16677</v>
      </c>
      <c r="E15" s="4946">
        <v>300</v>
      </c>
      <c r="F15" s="3757">
        <v>11712</v>
      </c>
      <c r="G15" s="4225">
        <f t="shared" si="0"/>
        <v>11712</v>
      </c>
      <c r="H15" s="4938"/>
      <c r="I15"/>
    </row>
    <row r="16" spans="1:10">
      <c r="A16" s="4944" t="s">
        <v>16702</v>
      </c>
      <c r="B16" s="4947">
        <v>160</v>
      </c>
      <c r="C16" s="4946" t="s">
        <v>16567</v>
      </c>
      <c r="D16" s="4217" t="s">
        <v>16677</v>
      </c>
      <c r="E16" s="4946">
        <v>150</v>
      </c>
      <c r="F16" s="3757">
        <v>14941</v>
      </c>
      <c r="G16" s="4225">
        <f t="shared" si="0"/>
        <v>14941</v>
      </c>
      <c r="H16" s="4938"/>
      <c r="I16"/>
    </row>
    <row r="17" spans="1:9">
      <c r="A17" s="4944" t="s">
        <v>16703</v>
      </c>
      <c r="B17" s="4947">
        <v>160</v>
      </c>
      <c r="C17" s="4946" t="s">
        <v>16669</v>
      </c>
      <c r="D17" s="4217" t="s">
        <v>16677</v>
      </c>
      <c r="E17" s="4946">
        <v>150</v>
      </c>
      <c r="F17" s="3757">
        <v>18483</v>
      </c>
      <c r="G17" s="4225">
        <f t="shared" si="0"/>
        <v>18483</v>
      </c>
      <c r="H17" s="4938"/>
      <c r="I17"/>
    </row>
    <row r="18" spans="1:9" s="4223" customFormat="1">
      <c r="A18" s="4228" t="s">
        <v>16661</v>
      </c>
      <c r="B18" s="4229"/>
      <c r="C18" s="4229"/>
      <c r="D18" s="4229"/>
      <c r="E18" s="4229"/>
      <c r="F18" s="5781"/>
      <c r="G18" s="4231"/>
      <c r="H18" s="4938"/>
    </row>
    <row r="19" spans="1:9">
      <c r="A19" s="4949" t="s">
        <v>16568</v>
      </c>
      <c r="B19" s="4950">
        <v>200</v>
      </c>
      <c r="C19" s="4951" t="s">
        <v>16569</v>
      </c>
      <c r="D19" s="4217" t="s">
        <v>16677</v>
      </c>
      <c r="E19" s="4951">
        <v>100</v>
      </c>
      <c r="F19" s="3757">
        <v>22888</v>
      </c>
      <c r="G19" s="4225">
        <f t="shared" ref="G19:G20" si="1">F19-F19*$B$4</f>
        <v>22888</v>
      </c>
      <c r="H19" s="4938"/>
      <c r="I19"/>
    </row>
    <row r="20" spans="1:9">
      <c r="A20" s="4944" t="s">
        <v>16570</v>
      </c>
      <c r="B20" s="4947">
        <v>200</v>
      </c>
      <c r="C20" s="4946" t="s">
        <v>16670</v>
      </c>
      <c r="D20" s="4217" t="s">
        <v>16677</v>
      </c>
      <c r="E20" s="4952">
        <v>80</v>
      </c>
      <c r="F20" s="3757">
        <v>28585</v>
      </c>
      <c r="G20" s="4225">
        <f t="shared" si="1"/>
        <v>28585</v>
      </c>
      <c r="H20" s="4938"/>
      <c r="I20"/>
    </row>
    <row r="21" spans="1:9" s="4223" customFormat="1">
      <c r="A21" s="4228"/>
      <c r="B21" s="4229"/>
      <c r="C21" s="4229"/>
      <c r="D21" s="4229"/>
      <c r="E21" s="4229"/>
      <c r="F21" s="4229"/>
      <c r="G21" s="4231"/>
      <c r="H21" s="4938"/>
    </row>
    <row r="22" spans="1:9" s="4221" customFormat="1">
      <c r="A22" s="9028" t="s">
        <v>16678</v>
      </c>
      <c r="B22" s="9029"/>
      <c r="C22" s="9029"/>
      <c r="D22" s="9029"/>
      <c r="E22" s="9029"/>
      <c r="F22" s="9029"/>
      <c r="G22" s="9030"/>
      <c r="H22" s="4938"/>
    </row>
    <row r="23" spans="1:9" s="4221" customFormat="1">
      <c r="A23" s="9031" t="s">
        <v>16665</v>
      </c>
      <c r="B23" s="9032"/>
      <c r="C23" s="9032"/>
      <c r="D23" s="9032"/>
      <c r="E23" s="9032"/>
      <c r="F23" s="9032"/>
      <c r="G23" s="9033"/>
      <c r="H23" s="4938"/>
    </row>
    <row r="24" spans="1:9" s="4223" customFormat="1">
      <c r="A24" s="4228" t="s">
        <v>16571</v>
      </c>
      <c r="B24" s="4229"/>
      <c r="C24" s="4229"/>
      <c r="D24" s="4229"/>
      <c r="E24" s="4229"/>
      <c r="F24" s="4229"/>
      <c r="G24" s="4231"/>
      <c r="H24" s="4938"/>
    </row>
    <row r="25" spans="1:9" s="4209" customFormat="1">
      <c r="A25" s="4944" t="s">
        <v>16572</v>
      </c>
      <c r="B25" s="4947">
        <v>125</v>
      </c>
      <c r="C25" s="4946" t="s">
        <v>16671</v>
      </c>
      <c r="D25" s="4217" t="s">
        <v>16677</v>
      </c>
      <c r="E25" s="4946">
        <v>300</v>
      </c>
      <c r="F25" s="3757">
        <v>5835</v>
      </c>
      <c r="G25" s="4225">
        <f t="shared" ref="G25:G30" si="2">F25-F25*$B$4</f>
        <v>5835</v>
      </c>
      <c r="H25" s="4938"/>
    </row>
    <row r="26" spans="1:9" s="4209" customFormat="1">
      <c r="A26" s="4944" t="s">
        <v>16573</v>
      </c>
      <c r="B26" s="4947">
        <v>125</v>
      </c>
      <c r="C26" s="4946" t="s">
        <v>16672</v>
      </c>
      <c r="D26" s="4217" t="s">
        <v>16677</v>
      </c>
      <c r="E26" s="4946">
        <v>300</v>
      </c>
      <c r="F26" s="3757">
        <v>7604</v>
      </c>
      <c r="G26" s="4225">
        <f t="shared" si="2"/>
        <v>7604</v>
      </c>
      <c r="H26" s="4938"/>
    </row>
    <row r="27" spans="1:9" s="4209" customFormat="1">
      <c r="A27" s="4944" t="s">
        <v>16676</v>
      </c>
      <c r="B27" s="4947">
        <v>160</v>
      </c>
      <c r="C27" s="4946" t="s">
        <v>16672</v>
      </c>
      <c r="D27" s="4217" t="s">
        <v>16677</v>
      </c>
      <c r="E27" s="4946">
        <v>150</v>
      </c>
      <c r="F27" s="3757">
        <v>11277</v>
      </c>
      <c r="G27" s="4225">
        <f t="shared" si="2"/>
        <v>11277</v>
      </c>
      <c r="H27" s="4938"/>
    </row>
    <row r="28" spans="1:9" s="4209" customFormat="1">
      <c r="A28" s="4944" t="s">
        <v>16574</v>
      </c>
      <c r="B28" s="4947">
        <v>160</v>
      </c>
      <c r="C28" s="4946" t="s">
        <v>16673</v>
      </c>
      <c r="D28" s="4217" t="s">
        <v>16677</v>
      </c>
      <c r="E28" s="4946">
        <v>150</v>
      </c>
      <c r="F28" s="3757">
        <v>11855</v>
      </c>
      <c r="G28" s="4225">
        <f t="shared" si="2"/>
        <v>11855</v>
      </c>
      <c r="H28" s="4938"/>
    </row>
    <row r="29" spans="1:9" s="4209" customFormat="1">
      <c r="A29" s="4944" t="s">
        <v>16704</v>
      </c>
      <c r="B29" s="4947">
        <v>160</v>
      </c>
      <c r="C29" s="4946" t="s">
        <v>16674</v>
      </c>
      <c r="D29" s="4217" t="s">
        <v>16677</v>
      </c>
      <c r="E29" s="4946">
        <v>150</v>
      </c>
      <c r="F29" s="3757">
        <v>14478</v>
      </c>
      <c r="G29" s="4225">
        <f t="shared" si="2"/>
        <v>14478</v>
      </c>
      <c r="H29" s="4938"/>
    </row>
    <row r="30" spans="1:9" s="4209" customFormat="1">
      <c r="A30" s="4944" t="s">
        <v>16705</v>
      </c>
      <c r="B30" s="4947">
        <v>200</v>
      </c>
      <c r="C30" s="4946" t="s">
        <v>16675</v>
      </c>
      <c r="D30" s="4217" t="s">
        <v>16677</v>
      </c>
      <c r="E30" s="4946">
        <v>100</v>
      </c>
      <c r="F30" s="3757">
        <v>23320</v>
      </c>
      <c r="G30" s="4225">
        <f t="shared" si="2"/>
        <v>23320</v>
      </c>
      <c r="H30" s="4938"/>
    </row>
    <row r="31" spans="1:9" s="4223" customFormat="1">
      <c r="A31" s="4232"/>
      <c r="B31" s="4233"/>
      <c r="C31" s="4233"/>
      <c r="D31" s="4233"/>
      <c r="E31" s="4233"/>
      <c r="F31" s="4233"/>
      <c r="G31" s="4234"/>
      <c r="H31" s="4938"/>
    </row>
    <row r="32" spans="1:9" s="4209" customFormat="1">
      <c r="A32" s="9028" t="s">
        <v>16662</v>
      </c>
      <c r="B32" s="9029"/>
      <c r="C32" s="9029"/>
      <c r="D32" s="9029"/>
      <c r="E32" s="9029"/>
      <c r="F32" s="9029"/>
      <c r="G32" s="9030"/>
      <c r="H32" s="4938"/>
    </row>
    <row r="33" spans="1:9">
      <c r="A33" s="9055" t="s">
        <v>16663</v>
      </c>
      <c r="B33" s="9056"/>
      <c r="C33" s="9056"/>
      <c r="D33" s="9056"/>
      <c r="E33" s="9056"/>
      <c r="F33" s="9056"/>
      <c r="G33" s="9057"/>
      <c r="H33" s="4938"/>
      <c r="I33"/>
    </row>
    <row r="34" spans="1:9">
      <c r="A34" s="9031" t="s">
        <v>16664</v>
      </c>
      <c r="B34" s="9032"/>
      <c r="C34" s="9032"/>
      <c r="D34" s="9032"/>
      <c r="E34" s="9032"/>
      <c r="F34" s="9032"/>
      <c r="G34" s="9033"/>
      <c r="H34" s="4938"/>
      <c r="I34"/>
    </row>
    <row r="35" spans="1:9" s="4223" customFormat="1">
      <c r="A35" s="4228" t="s">
        <v>16565</v>
      </c>
      <c r="B35" s="4229"/>
      <c r="C35" s="4229"/>
      <c r="D35" s="4229"/>
      <c r="E35" s="4229"/>
      <c r="F35" s="4229"/>
      <c r="G35" s="4231"/>
      <c r="H35" s="4938"/>
    </row>
    <row r="36" spans="1:9">
      <c r="A36" s="4944" t="s">
        <v>16706</v>
      </c>
      <c r="B36" s="4939">
        <v>125</v>
      </c>
      <c r="C36" s="4948" t="s">
        <v>16578</v>
      </c>
      <c r="D36" s="4217" t="s">
        <v>16677</v>
      </c>
      <c r="E36" s="4953">
        <v>200</v>
      </c>
      <c r="F36" s="3757">
        <v>8348</v>
      </c>
      <c r="G36" s="4225">
        <f t="shared" ref="G36:G38" si="3">F36-F36*$B$4</f>
        <v>8348</v>
      </c>
      <c r="H36" s="4938"/>
      <c r="I36"/>
    </row>
    <row r="37" spans="1:9">
      <c r="A37" s="4944" t="s">
        <v>16707</v>
      </c>
      <c r="B37" s="4939">
        <v>160</v>
      </c>
      <c r="C37" s="4948" t="s">
        <v>16566</v>
      </c>
      <c r="D37" s="4217" t="s">
        <v>16677</v>
      </c>
      <c r="E37" s="4953">
        <v>150</v>
      </c>
      <c r="F37" s="3757">
        <v>11586</v>
      </c>
      <c r="G37" s="4225">
        <f t="shared" si="3"/>
        <v>11586</v>
      </c>
      <c r="H37" s="4938"/>
      <c r="I37"/>
    </row>
    <row r="38" spans="1:9">
      <c r="A38" s="4944" t="s">
        <v>16708</v>
      </c>
      <c r="B38" s="4939">
        <v>160</v>
      </c>
      <c r="C38" s="4948" t="s">
        <v>16666</v>
      </c>
      <c r="D38" s="4217" t="s">
        <v>16677</v>
      </c>
      <c r="E38" s="4953">
        <v>150</v>
      </c>
      <c r="F38" s="3757">
        <v>13855</v>
      </c>
      <c r="G38" s="4225">
        <f t="shared" si="3"/>
        <v>13855</v>
      </c>
      <c r="H38" s="4938"/>
      <c r="I38"/>
    </row>
    <row r="39" spans="1:9">
      <c r="A39" s="645"/>
      <c r="B39" s="4207"/>
      <c r="C39" s="303"/>
      <c r="D39" s="303"/>
      <c r="E39" s="4207"/>
      <c r="F39" s="4208"/>
      <c r="G39" s="4224"/>
      <c r="H39" s="4938"/>
      <c r="I39"/>
    </row>
    <row r="40" spans="1:9" s="4209" customFormat="1">
      <c r="A40" s="645"/>
      <c r="B40" s="4207"/>
      <c r="C40" s="303"/>
      <c r="D40" s="303"/>
      <c r="E40" s="4207"/>
      <c r="F40" s="4208"/>
      <c r="G40" s="4224"/>
      <c r="H40" s="4938"/>
    </row>
    <row r="41" spans="1:9" s="4221" customFormat="1">
      <c r="A41" s="9028" t="s">
        <v>16575</v>
      </c>
      <c r="B41" s="9029"/>
      <c r="C41" s="9029"/>
      <c r="D41" s="9029"/>
      <c r="E41" s="9029"/>
      <c r="F41" s="9029"/>
      <c r="G41" s="9030"/>
      <c r="H41" s="4938"/>
    </row>
    <row r="42" spans="1:9" s="4221" customFormat="1">
      <c r="A42" s="9031" t="s">
        <v>16665</v>
      </c>
      <c r="B42" s="9032"/>
      <c r="C42" s="9032"/>
      <c r="D42" s="9032"/>
      <c r="E42" s="9032"/>
      <c r="F42" s="9032"/>
      <c r="G42" s="9033"/>
      <c r="H42" s="4938"/>
    </row>
    <row r="43" spans="1:9" s="4223" customFormat="1">
      <c r="A43" s="4228" t="s">
        <v>16565</v>
      </c>
      <c r="B43" s="4229"/>
      <c r="C43" s="4229"/>
      <c r="D43" s="4229"/>
      <c r="E43" s="4229"/>
      <c r="F43" s="4229"/>
      <c r="G43" s="4231"/>
      <c r="H43" s="4938"/>
    </row>
    <row r="44" spans="1:9" s="4209" customFormat="1">
      <c r="A44" s="4954" t="s">
        <v>16709</v>
      </c>
      <c r="B44" s="4945">
        <v>90</v>
      </c>
      <c r="C44" s="4955" t="s">
        <v>16667</v>
      </c>
      <c r="D44" s="4217" t="s">
        <v>16677</v>
      </c>
      <c r="E44" s="4953">
        <v>500</v>
      </c>
      <c r="F44" s="3757">
        <v>5241</v>
      </c>
      <c r="G44" s="4225">
        <f t="shared" ref="G44:G52" si="4">F44-F44*$B$4</f>
        <v>5241</v>
      </c>
      <c r="H44" s="4938"/>
    </row>
    <row r="45" spans="1:9" s="4209" customFormat="1">
      <c r="A45" s="4956" t="s">
        <v>16710</v>
      </c>
      <c r="B45" s="4945">
        <v>90</v>
      </c>
      <c r="C45" s="4946" t="s">
        <v>16668</v>
      </c>
      <c r="D45" s="4216" t="s">
        <v>16677</v>
      </c>
      <c r="E45" s="4953">
        <v>500</v>
      </c>
      <c r="F45" s="3757">
        <v>5909</v>
      </c>
      <c r="G45" s="4225">
        <f t="shared" si="4"/>
        <v>5909</v>
      </c>
      <c r="H45" s="4938"/>
    </row>
    <row r="46" spans="1:9" s="4209" customFormat="1">
      <c r="A46" s="4956" t="s">
        <v>16959</v>
      </c>
      <c r="B46" s="4945">
        <v>90</v>
      </c>
      <c r="C46" s="4946" t="s">
        <v>16578</v>
      </c>
      <c r="D46" s="4216" t="s">
        <v>16677</v>
      </c>
      <c r="E46" s="4953">
        <v>500</v>
      </c>
      <c r="F46" s="3757">
        <v>6235</v>
      </c>
      <c r="G46" s="4225">
        <f t="shared" si="4"/>
        <v>6235</v>
      </c>
      <c r="H46" s="4938"/>
    </row>
    <row r="47" spans="1:9" s="4209" customFormat="1">
      <c r="A47" s="4956" t="s">
        <v>16960</v>
      </c>
      <c r="B47" s="4947">
        <v>90</v>
      </c>
      <c r="C47" s="4946" t="s">
        <v>16566</v>
      </c>
      <c r="D47" s="4216" t="s">
        <v>16677</v>
      </c>
      <c r="E47" s="4953">
        <v>500</v>
      </c>
      <c r="F47" s="3757">
        <v>7809</v>
      </c>
      <c r="G47" s="4225">
        <f t="shared" si="4"/>
        <v>7809</v>
      </c>
      <c r="H47" s="4938"/>
    </row>
    <row r="48" spans="1:9" s="4209" customFormat="1">
      <c r="A48" s="4956" t="s">
        <v>16961</v>
      </c>
      <c r="B48" s="4947">
        <v>125</v>
      </c>
      <c r="C48" s="4946" t="s">
        <v>16666</v>
      </c>
      <c r="D48" s="4216" t="s">
        <v>16677</v>
      </c>
      <c r="E48" s="4953">
        <v>300</v>
      </c>
      <c r="F48" s="3757">
        <v>11696</v>
      </c>
      <c r="G48" s="4225">
        <f t="shared" si="4"/>
        <v>11696</v>
      </c>
      <c r="H48" s="4938"/>
    </row>
    <row r="49" spans="1:9" s="4209" customFormat="1">
      <c r="A49" s="4956" t="s">
        <v>16962</v>
      </c>
      <c r="B49" s="4947">
        <v>125</v>
      </c>
      <c r="C49" s="4946" t="s">
        <v>16567</v>
      </c>
      <c r="D49" s="4216" t="s">
        <v>16677</v>
      </c>
      <c r="E49" s="4953">
        <v>300</v>
      </c>
      <c r="F49" s="3757">
        <v>14905</v>
      </c>
      <c r="G49" s="4225">
        <f t="shared" si="4"/>
        <v>14905</v>
      </c>
      <c r="H49" s="4938"/>
    </row>
    <row r="50" spans="1:9" s="4209" customFormat="1">
      <c r="A50" s="4956" t="s">
        <v>16963</v>
      </c>
      <c r="B50" s="4947">
        <v>160</v>
      </c>
      <c r="C50" s="4946" t="s">
        <v>16669</v>
      </c>
      <c r="D50" s="4216" t="s">
        <v>16677</v>
      </c>
      <c r="E50" s="4953">
        <v>150</v>
      </c>
      <c r="F50" s="3757">
        <v>18447</v>
      </c>
      <c r="G50" s="4225">
        <f t="shared" si="4"/>
        <v>18447</v>
      </c>
      <c r="H50" s="4938"/>
      <c r="I50" s="4940"/>
    </row>
    <row r="51" spans="1:9" s="4209" customFormat="1">
      <c r="A51" s="4957" t="s">
        <v>16568</v>
      </c>
      <c r="B51" s="4950">
        <v>200</v>
      </c>
      <c r="C51" s="4951" t="s">
        <v>16569</v>
      </c>
      <c r="D51" s="4218" t="s">
        <v>16677</v>
      </c>
      <c r="E51" s="4953">
        <v>100</v>
      </c>
      <c r="F51" s="3757">
        <v>22888</v>
      </c>
      <c r="G51" s="4225">
        <f t="shared" si="4"/>
        <v>22888</v>
      </c>
      <c r="H51" s="4938"/>
    </row>
    <row r="52" spans="1:9" s="4209" customFormat="1">
      <c r="A52" s="4956" t="s">
        <v>16570</v>
      </c>
      <c r="B52" s="4947">
        <v>200</v>
      </c>
      <c r="C52" s="4946" t="s">
        <v>16670</v>
      </c>
      <c r="D52" s="4216" t="s">
        <v>16677</v>
      </c>
      <c r="E52" s="4958">
        <v>80</v>
      </c>
      <c r="F52" s="3757">
        <v>28585</v>
      </c>
      <c r="G52" s="4225">
        <f t="shared" si="4"/>
        <v>28585</v>
      </c>
      <c r="H52" s="4938"/>
    </row>
    <row r="53" spans="1:9" s="4209" customFormat="1">
      <c r="A53" s="645"/>
      <c r="B53" s="4207"/>
      <c r="C53" s="303"/>
      <c r="D53" s="303"/>
      <c r="E53" s="4207"/>
      <c r="F53" s="4208"/>
      <c r="G53" s="4224"/>
      <c r="H53" s="4938"/>
    </row>
    <row r="54" spans="1:9" s="4223" customFormat="1">
      <c r="A54" s="9028" t="s">
        <v>16575</v>
      </c>
      <c r="B54" s="9029"/>
      <c r="C54" s="9029"/>
      <c r="D54" s="9029"/>
      <c r="E54" s="9029"/>
      <c r="F54" s="9029"/>
      <c r="G54" s="9030"/>
      <c r="H54" s="4938"/>
    </row>
    <row r="55" spans="1:9" s="4223" customFormat="1">
      <c r="A55" s="9055" t="s">
        <v>16663</v>
      </c>
      <c r="B55" s="9056"/>
      <c r="C55" s="9056"/>
      <c r="D55" s="9056"/>
      <c r="E55" s="9056"/>
      <c r="F55" s="9056"/>
      <c r="G55" s="9057"/>
      <c r="H55" s="4938"/>
    </row>
    <row r="56" spans="1:9" s="4223" customFormat="1">
      <c r="A56" s="9031" t="s">
        <v>16664</v>
      </c>
      <c r="B56" s="9032"/>
      <c r="C56" s="9032"/>
      <c r="D56" s="9032"/>
      <c r="E56" s="9032"/>
      <c r="F56" s="9032"/>
      <c r="G56" s="9033"/>
      <c r="H56" s="4938"/>
    </row>
    <row r="57" spans="1:9" s="4223" customFormat="1">
      <c r="A57" s="4228" t="s">
        <v>16565</v>
      </c>
      <c r="B57" s="4229"/>
      <c r="C57" s="4229"/>
      <c r="D57" s="4229"/>
      <c r="E57" s="4229"/>
      <c r="F57" s="4229"/>
      <c r="G57" s="4231"/>
      <c r="H57" s="4938"/>
    </row>
    <row r="58" spans="1:9" s="4209" customFormat="1">
      <c r="A58" s="4954" t="s">
        <v>16954</v>
      </c>
      <c r="B58" s="4945">
        <v>125</v>
      </c>
      <c r="C58" s="4955" t="s">
        <v>16578</v>
      </c>
      <c r="D58" s="4217" t="s">
        <v>16677</v>
      </c>
      <c r="E58" s="4958">
        <v>300</v>
      </c>
      <c r="F58" s="3757">
        <v>7964</v>
      </c>
      <c r="G58" s="4225">
        <f t="shared" ref="G58:G62" si="5">F58-F58*$B$4</f>
        <v>7964</v>
      </c>
      <c r="H58" s="4938"/>
    </row>
    <row r="59" spans="1:9" s="4209" customFormat="1">
      <c r="A59" s="4956" t="s">
        <v>16955</v>
      </c>
      <c r="B59" s="4947">
        <v>125</v>
      </c>
      <c r="C59" s="4946" t="s">
        <v>16566</v>
      </c>
      <c r="D59" s="4216" t="s">
        <v>16677</v>
      </c>
      <c r="E59" s="4958">
        <v>300</v>
      </c>
      <c r="F59" s="3757">
        <v>8394</v>
      </c>
      <c r="G59" s="4225">
        <f t="shared" si="5"/>
        <v>8394</v>
      </c>
      <c r="H59" s="4938"/>
    </row>
    <row r="60" spans="1:9" s="4209" customFormat="1">
      <c r="A60" s="4956" t="s">
        <v>16956</v>
      </c>
      <c r="B60" s="4947">
        <v>160</v>
      </c>
      <c r="C60" s="4946" t="s">
        <v>16566</v>
      </c>
      <c r="D60" s="4216" t="s">
        <v>16677</v>
      </c>
      <c r="E60" s="4958">
        <v>150</v>
      </c>
      <c r="F60" s="3757">
        <v>11047</v>
      </c>
      <c r="G60" s="4225">
        <f t="shared" si="5"/>
        <v>11047</v>
      </c>
      <c r="H60" s="4938"/>
    </row>
    <row r="61" spans="1:9" s="4209" customFormat="1">
      <c r="A61" s="4956" t="s">
        <v>16957</v>
      </c>
      <c r="B61" s="4947">
        <v>160</v>
      </c>
      <c r="C61" s="4946" t="s">
        <v>16666</v>
      </c>
      <c r="D61" s="4216" t="s">
        <v>16677</v>
      </c>
      <c r="E61" s="4958">
        <v>150</v>
      </c>
      <c r="F61" s="3757">
        <v>13213</v>
      </c>
      <c r="G61" s="4225">
        <f t="shared" si="5"/>
        <v>13213</v>
      </c>
      <c r="H61" s="4938"/>
    </row>
    <row r="62" spans="1:9" s="4209" customFormat="1">
      <c r="A62" s="4956" t="s">
        <v>16958</v>
      </c>
      <c r="B62" s="4947">
        <v>160</v>
      </c>
      <c r="C62" s="4946" t="s">
        <v>16567</v>
      </c>
      <c r="D62" s="4216" t="s">
        <v>16677</v>
      </c>
      <c r="E62" s="4958">
        <v>150</v>
      </c>
      <c r="F62" s="3757">
        <v>15992</v>
      </c>
      <c r="G62" s="4225">
        <f t="shared" si="5"/>
        <v>15992</v>
      </c>
      <c r="H62" s="4938"/>
    </row>
    <row r="63" spans="1:9" s="4209" customFormat="1">
      <c r="A63" s="645"/>
      <c r="B63" s="4207"/>
      <c r="C63" s="303"/>
      <c r="D63" s="303"/>
      <c r="E63" s="4207"/>
      <c r="F63" s="4208"/>
      <c r="G63" s="4224"/>
      <c r="H63" s="4938"/>
    </row>
    <row r="64" spans="1:9" s="4221" customFormat="1">
      <c r="A64" s="9028" t="s">
        <v>16576</v>
      </c>
      <c r="B64" s="9029"/>
      <c r="C64" s="9029"/>
      <c r="D64" s="9029"/>
      <c r="E64" s="9029"/>
      <c r="F64" s="9029"/>
      <c r="G64" s="9030"/>
      <c r="H64" s="4938"/>
    </row>
    <row r="65" spans="1:9" s="4221" customFormat="1">
      <c r="A65" s="9031" t="s">
        <v>16577</v>
      </c>
      <c r="B65" s="9032"/>
      <c r="C65" s="9032"/>
      <c r="D65" s="9032"/>
      <c r="E65" s="9032"/>
      <c r="F65" s="9032"/>
      <c r="G65" s="9033"/>
      <c r="H65" s="4938"/>
    </row>
    <row r="66" spans="1:9" s="4223" customFormat="1">
      <c r="A66" s="4228" t="s">
        <v>16565</v>
      </c>
      <c r="B66" s="4229"/>
      <c r="C66" s="4229"/>
      <c r="D66" s="4229"/>
      <c r="E66" s="4229"/>
      <c r="F66" s="4229"/>
      <c r="G66" s="4231"/>
      <c r="H66" s="4938"/>
    </row>
    <row r="67" spans="1:9" s="4209" customFormat="1">
      <c r="A67" s="4956" t="s">
        <v>16951</v>
      </c>
      <c r="B67" s="4947">
        <v>90</v>
      </c>
      <c r="C67" s="4946" t="s">
        <v>16667</v>
      </c>
      <c r="D67" s="4216" t="s">
        <v>16677</v>
      </c>
      <c r="E67" s="4958">
        <v>500</v>
      </c>
      <c r="F67" s="3757">
        <v>5745</v>
      </c>
      <c r="G67" s="4225">
        <f t="shared" ref="G67:G69" si="6">F67-F67*$B$4</f>
        <v>5745</v>
      </c>
      <c r="H67" s="4938"/>
    </row>
    <row r="68" spans="1:9" s="4209" customFormat="1">
      <c r="A68" s="4956" t="s">
        <v>16952</v>
      </c>
      <c r="B68" s="4947">
        <v>90</v>
      </c>
      <c r="C68" s="4946" t="s">
        <v>16668</v>
      </c>
      <c r="D68" s="4216" t="s">
        <v>16677</v>
      </c>
      <c r="E68" s="4958">
        <v>500</v>
      </c>
      <c r="F68" s="3757">
        <v>5885</v>
      </c>
      <c r="G68" s="4225">
        <f t="shared" si="6"/>
        <v>5885</v>
      </c>
      <c r="H68" s="4938"/>
    </row>
    <row r="69" spans="1:9" s="4209" customFormat="1">
      <c r="A69" s="4956" t="s">
        <v>16953</v>
      </c>
      <c r="B69" s="4947">
        <v>125</v>
      </c>
      <c r="C69" s="4946" t="s">
        <v>16578</v>
      </c>
      <c r="D69" s="4216" t="s">
        <v>16677</v>
      </c>
      <c r="E69" s="4958">
        <v>50</v>
      </c>
      <c r="F69" s="3757">
        <v>7280</v>
      </c>
      <c r="G69" s="4225">
        <f t="shared" si="6"/>
        <v>7280</v>
      </c>
      <c r="H69" s="4938"/>
    </row>
    <row r="70" spans="1:9" s="4209" customFormat="1">
      <c r="A70" s="645"/>
      <c r="B70" s="4207"/>
      <c r="C70" s="303"/>
      <c r="D70" s="303"/>
      <c r="E70" s="4207"/>
      <c r="F70" s="4208"/>
      <c r="G70" s="4224"/>
      <c r="H70" s="4938"/>
    </row>
    <row r="71" spans="1:9" s="4209" customFormat="1">
      <c r="A71" s="9058" t="s">
        <v>1585</v>
      </c>
      <c r="B71" s="9059"/>
      <c r="C71" s="9059"/>
      <c r="D71" s="9059"/>
      <c r="E71" s="9059"/>
      <c r="F71" s="9059"/>
      <c r="G71" s="9060"/>
      <c r="H71" s="4938"/>
    </row>
    <row r="72" spans="1:9" ht="43">
      <c r="A72" s="4003" t="s">
        <v>75</v>
      </c>
      <c r="B72" s="9018" t="s">
        <v>42</v>
      </c>
      <c r="C72" s="9061"/>
      <c r="D72" s="9061"/>
      <c r="E72" s="9019"/>
      <c r="F72" s="4003" t="s">
        <v>16584</v>
      </c>
      <c r="G72" s="4003" t="s">
        <v>59</v>
      </c>
      <c r="H72" s="4938"/>
      <c r="I72"/>
    </row>
    <row r="73" spans="1:9" s="4209" customFormat="1" ht="30.75" customHeight="1">
      <c r="A73" s="4959" t="s">
        <v>16949</v>
      </c>
      <c r="B73" s="9034" t="s">
        <v>16579</v>
      </c>
      <c r="C73" s="9035"/>
      <c r="D73" s="9035"/>
      <c r="E73" s="9036"/>
      <c r="F73" s="4948">
        <v>659</v>
      </c>
      <c r="G73" s="4225">
        <f t="shared" ref="G73:G74" si="7">F73-F73*$B$4</f>
        <v>659</v>
      </c>
      <c r="H73" s="4938"/>
    </row>
    <row r="74" spans="1:9" s="4209" customFormat="1" ht="15" customHeight="1">
      <c r="A74" s="4960" t="s">
        <v>16950</v>
      </c>
      <c r="B74" s="9034" t="s">
        <v>16580</v>
      </c>
      <c r="C74" s="9035"/>
      <c r="D74" s="9035"/>
      <c r="E74" s="9036"/>
      <c r="F74" s="4948">
        <v>5385</v>
      </c>
      <c r="G74" s="4225">
        <f t="shared" si="7"/>
        <v>5385</v>
      </c>
      <c r="H74" s="4938"/>
    </row>
    <row r="75" spans="1:9" s="4209" customFormat="1">
      <c r="A75" s="1187"/>
      <c r="B75" s="567"/>
      <c r="C75" s="510"/>
      <c r="D75" s="510"/>
      <c r="E75" s="1384"/>
      <c r="F75" s="510"/>
      <c r="G75" s="510"/>
      <c r="H75" s="4938"/>
    </row>
    <row r="76" spans="1:9" s="4209" customFormat="1">
      <c r="A76" s="1187"/>
      <c r="B76" s="567"/>
      <c r="C76" s="510"/>
      <c r="D76" s="510"/>
      <c r="E76" s="1384"/>
      <c r="F76" s="510"/>
      <c r="G76" s="510"/>
      <c r="H76" s="4938"/>
    </row>
    <row r="77" spans="1:9" s="4221" customFormat="1">
      <c r="A77" s="9028" t="s">
        <v>16591</v>
      </c>
      <c r="B77" s="9029"/>
      <c r="C77" s="9029"/>
      <c r="D77" s="9029"/>
      <c r="E77" s="9029"/>
      <c r="F77" s="9029"/>
      <c r="G77" s="9030"/>
      <c r="H77" s="4938"/>
    </row>
    <row r="78" spans="1:9" s="4221" customFormat="1">
      <c r="A78" s="9031" t="s">
        <v>16592</v>
      </c>
      <c r="B78" s="9032"/>
      <c r="C78" s="9032"/>
      <c r="D78" s="9032"/>
      <c r="E78" s="9032"/>
      <c r="F78" s="9032"/>
      <c r="G78" s="9033"/>
      <c r="H78" s="4938"/>
    </row>
    <row r="79" spans="1:9" s="1833" customFormat="1" ht="43">
      <c r="A79" s="4003" t="s">
        <v>75</v>
      </c>
      <c r="B79" s="9018" t="s">
        <v>16593</v>
      </c>
      <c r="C79" s="9019"/>
      <c r="D79" s="4003" t="s">
        <v>712</v>
      </c>
      <c r="E79" s="4003" t="s">
        <v>16594</v>
      </c>
      <c r="F79" s="4003" t="s">
        <v>16584</v>
      </c>
      <c r="G79" s="4003" t="s">
        <v>59</v>
      </c>
      <c r="H79" s="4938"/>
    </row>
    <row r="80" spans="1:9" s="4223" customFormat="1">
      <c r="A80" s="4228" t="s">
        <v>16595</v>
      </c>
      <c r="B80" s="4229"/>
      <c r="C80" s="4229"/>
      <c r="D80" s="4229"/>
      <c r="E80" s="4229"/>
      <c r="F80" s="4229"/>
      <c r="G80" s="4231"/>
      <c r="H80" s="4938"/>
    </row>
    <row r="81" spans="1:9">
      <c r="A81" s="4944" t="s">
        <v>16913</v>
      </c>
      <c r="B81" s="9026">
        <v>3</v>
      </c>
      <c r="C81" s="9027"/>
      <c r="D81" s="4216" t="s">
        <v>16677</v>
      </c>
      <c r="E81" s="4045">
        <v>50</v>
      </c>
      <c r="F81" s="4948">
        <v>5750</v>
      </c>
      <c r="G81" s="4225">
        <f t="shared" ref="G81:G116" si="8">F81-F81*$B$4</f>
        <v>5750</v>
      </c>
      <c r="H81" s="4938"/>
      <c r="I81"/>
    </row>
    <row r="82" spans="1:9">
      <c r="A82" s="4944" t="s">
        <v>16914</v>
      </c>
      <c r="B82" s="9026">
        <v>3</v>
      </c>
      <c r="C82" s="9027"/>
      <c r="D82" s="4216" t="s">
        <v>16677</v>
      </c>
      <c r="E82" s="4045">
        <v>50</v>
      </c>
      <c r="F82" s="4948">
        <v>6289</v>
      </c>
      <c r="G82" s="4225">
        <f t="shared" si="8"/>
        <v>6289</v>
      </c>
      <c r="H82" s="4938"/>
      <c r="I82"/>
    </row>
    <row r="83" spans="1:9">
      <c r="A83" s="4944" t="s">
        <v>16915</v>
      </c>
      <c r="B83" s="9026">
        <v>3</v>
      </c>
      <c r="C83" s="9027"/>
      <c r="D83" s="4216" t="s">
        <v>16677</v>
      </c>
      <c r="E83" s="4045">
        <v>50</v>
      </c>
      <c r="F83" s="4948">
        <v>6527</v>
      </c>
      <c r="G83" s="4225">
        <f t="shared" si="8"/>
        <v>6527</v>
      </c>
      <c r="H83" s="4938"/>
      <c r="I83"/>
    </row>
    <row r="84" spans="1:9">
      <c r="A84" s="4944" t="s">
        <v>16916</v>
      </c>
      <c r="B84" s="9026">
        <v>3</v>
      </c>
      <c r="C84" s="9027"/>
      <c r="D84" s="4216" t="s">
        <v>16677</v>
      </c>
      <c r="E84" s="4045">
        <v>50</v>
      </c>
      <c r="F84" s="4948">
        <v>7009</v>
      </c>
      <c r="G84" s="4225">
        <f t="shared" si="8"/>
        <v>7009</v>
      </c>
      <c r="H84" s="4938"/>
      <c r="I84"/>
    </row>
    <row r="85" spans="1:9">
      <c r="A85" s="4944" t="s">
        <v>16917</v>
      </c>
      <c r="B85" s="9026">
        <v>3</v>
      </c>
      <c r="C85" s="9027"/>
      <c r="D85" s="4216" t="s">
        <v>16677</v>
      </c>
      <c r="E85" s="4045">
        <v>50</v>
      </c>
      <c r="F85" s="4948">
        <v>6987</v>
      </c>
      <c r="G85" s="4225">
        <f t="shared" si="8"/>
        <v>6987</v>
      </c>
      <c r="H85" s="4938"/>
      <c r="I85"/>
    </row>
    <row r="86" spans="1:9">
      <c r="A86" s="4944" t="s">
        <v>16918</v>
      </c>
      <c r="B86" s="9026">
        <v>3</v>
      </c>
      <c r="C86" s="9027"/>
      <c r="D86" s="4216" t="s">
        <v>16677</v>
      </c>
      <c r="E86" s="4045">
        <v>50</v>
      </c>
      <c r="F86" s="4948">
        <v>7958</v>
      </c>
      <c r="G86" s="4225">
        <f t="shared" si="8"/>
        <v>7958</v>
      </c>
      <c r="H86" s="4938"/>
      <c r="I86"/>
    </row>
    <row r="87" spans="1:9">
      <c r="A87" s="4944" t="s">
        <v>16919</v>
      </c>
      <c r="B87" s="9026">
        <v>3</v>
      </c>
      <c r="C87" s="9027"/>
      <c r="D87" s="4216" t="s">
        <v>16677</v>
      </c>
      <c r="E87" s="4045">
        <v>50</v>
      </c>
      <c r="F87" s="4948">
        <v>8197</v>
      </c>
      <c r="G87" s="4225">
        <f t="shared" si="8"/>
        <v>8197</v>
      </c>
      <c r="H87" s="4938"/>
      <c r="I87"/>
    </row>
    <row r="88" spans="1:9">
      <c r="A88" s="4944" t="s">
        <v>16920</v>
      </c>
      <c r="B88" s="9026">
        <v>3</v>
      </c>
      <c r="C88" s="9027"/>
      <c r="D88" s="4216" t="s">
        <v>16677</v>
      </c>
      <c r="E88" s="4045">
        <v>50</v>
      </c>
      <c r="F88" s="4948">
        <v>8888</v>
      </c>
      <c r="G88" s="4225">
        <f t="shared" si="8"/>
        <v>8888</v>
      </c>
      <c r="H88" s="4938"/>
      <c r="I88"/>
    </row>
    <row r="89" spans="1:9">
      <c r="A89" s="4944" t="s">
        <v>16921</v>
      </c>
      <c r="B89" s="9026">
        <v>3</v>
      </c>
      <c r="C89" s="9027"/>
      <c r="D89" s="4216" t="s">
        <v>16677</v>
      </c>
      <c r="E89" s="4045">
        <v>50</v>
      </c>
      <c r="F89" s="4948">
        <v>9128</v>
      </c>
      <c r="G89" s="4225">
        <f t="shared" si="8"/>
        <v>9128</v>
      </c>
      <c r="H89" s="4938"/>
      <c r="I89"/>
    </row>
    <row r="90" spans="1:9">
      <c r="A90" s="4944" t="s">
        <v>16922</v>
      </c>
      <c r="B90" s="9026">
        <v>3</v>
      </c>
      <c r="C90" s="9027"/>
      <c r="D90" s="4216" t="s">
        <v>16677</v>
      </c>
      <c r="E90" s="4045">
        <v>50</v>
      </c>
      <c r="F90" s="4948">
        <v>7715</v>
      </c>
      <c r="G90" s="4225">
        <f t="shared" si="8"/>
        <v>7715</v>
      </c>
      <c r="H90" s="4938"/>
      <c r="I90"/>
    </row>
    <row r="91" spans="1:9">
      <c r="A91" s="4944" t="s">
        <v>16923</v>
      </c>
      <c r="B91" s="9026">
        <v>3</v>
      </c>
      <c r="C91" s="9027"/>
      <c r="D91" s="4216" t="s">
        <v>16677</v>
      </c>
      <c r="E91" s="4045">
        <v>50</v>
      </c>
      <c r="F91" s="4948">
        <v>8437</v>
      </c>
      <c r="G91" s="4225">
        <f t="shared" si="8"/>
        <v>8437</v>
      </c>
      <c r="H91" s="4938"/>
      <c r="I91"/>
    </row>
    <row r="92" spans="1:9">
      <c r="A92" s="4944" t="s">
        <v>16924</v>
      </c>
      <c r="B92" s="9026">
        <v>3</v>
      </c>
      <c r="C92" s="9027"/>
      <c r="D92" s="4216" t="s">
        <v>16677</v>
      </c>
      <c r="E92" s="4045">
        <v>50</v>
      </c>
      <c r="F92" s="4948">
        <v>9475</v>
      </c>
      <c r="G92" s="4225">
        <f t="shared" si="8"/>
        <v>9475</v>
      </c>
      <c r="H92" s="4938"/>
      <c r="I92"/>
    </row>
    <row r="93" spans="1:9">
      <c r="A93" s="4944" t="s">
        <v>16925</v>
      </c>
      <c r="B93" s="9026">
        <v>3</v>
      </c>
      <c r="C93" s="9027"/>
      <c r="D93" s="4216" t="s">
        <v>16677</v>
      </c>
      <c r="E93" s="4045">
        <v>50</v>
      </c>
      <c r="F93" s="4948">
        <v>10997</v>
      </c>
      <c r="G93" s="4225">
        <f t="shared" si="8"/>
        <v>10997</v>
      </c>
      <c r="H93" s="4938"/>
      <c r="I93"/>
    </row>
    <row r="94" spans="1:9">
      <c r="A94" s="4944" t="s">
        <v>16926</v>
      </c>
      <c r="B94" s="9026">
        <v>3</v>
      </c>
      <c r="C94" s="9027"/>
      <c r="D94" s="4216" t="s">
        <v>16677</v>
      </c>
      <c r="E94" s="4045">
        <v>50</v>
      </c>
      <c r="F94" s="4948">
        <v>8419</v>
      </c>
      <c r="G94" s="4225">
        <f t="shared" si="8"/>
        <v>8419</v>
      </c>
      <c r="H94" s="4938"/>
      <c r="I94"/>
    </row>
    <row r="95" spans="1:9">
      <c r="A95" s="4944" t="s">
        <v>16927</v>
      </c>
      <c r="B95" s="9026">
        <v>3</v>
      </c>
      <c r="C95" s="9027"/>
      <c r="D95" s="4216" t="s">
        <v>16677</v>
      </c>
      <c r="E95" s="4045">
        <v>50</v>
      </c>
      <c r="F95" s="4948">
        <v>8656</v>
      </c>
      <c r="G95" s="4225">
        <f t="shared" si="8"/>
        <v>8656</v>
      </c>
      <c r="H95" s="4938"/>
      <c r="I95"/>
    </row>
    <row r="96" spans="1:9">
      <c r="A96" s="4944" t="s">
        <v>16928</v>
      </c>
      <c r="B96" s="9026">
        <v>3</v>
      </c>
      <c r="C96" s="9027"/>
      <c r="D96" s="4216" t="s">
        <v>16677</v>
      </c>
      <c r="E96" s="4045">
        <v>50</v>
      </c>
      <c r="F96" s="4948">
        <v>9002</v>
      </c>
      <c r="G96" s="4225">
        <f t="shared" si="8"/>
        <v>9002</v>
      </c>
      <c r="H96" s="4938"/>
      <c r="I96"/>
    </row>
    <row r="97" spans="1:9">
      <c r="A97" s="4944" t="s">
        <v>16929</v>
      </c>
      <c r="B97" s="9026">
        <v>3</v>
      </c>
      <c r="C97" s="9027"/>
      <c r="D97" s="4216" t="s">
        <v>16677</v>
      </c>
      <c r="E97" s="4045">
        <v>50</v>
      </c>
      <c r="F97" s="4948">
        <v>8782</v>
      </c>
      <c r="G97" s="4225">
        <f t="shared" si="8"/>
        <v>8782</v>
      </c>
      <c r="H97" s="4938"/>
      <c r="I97"/>
    </row>
    <row r="98" spans="1:9">
      <c r="A98" s="4944" t="s">
        <v>16930</v>
      </c>
      <c r="B98" s="9026">
        <v>3</v>
      </c>
      <c r="C98" s="9027"/>
      <c r="D98" s="4216" t="s">
        <v>16677</v>
      </c>
      <c r="E98" s="4045">
        <v>50</v>
      </c>
      <c r="F98" s="4948">
        <v>9600</v>
      </c>
      <c r="G98" s="4225">
        <f t="shared" si="8"/>
        <v>9600</v>
      </c>
      <c r="H98" s="4938"/>
      <c r="I98"/>
    </row>
    <row r="99" spans="1:9">
      <c r="A99" s="4944" t="s">
        <v>16931</v>
      </c>
      <c r="B99" s="9026">
        <v>3</v>
      </c>
      <c r="C99" s="9027"/>
      <c r="D99" s="4216" t="s">
        <v>16677</v>
      </c>
      <c r="E99" s="4045">
        <v>50</v>
      </c>
      <c r="F99" s="4948">
        <v>9118</v>
      </c>
      <c r="G99" s="4225">
        <f t="shared" si="8"/>
        <v>9118</v>
      </c>
      <c r="H99" s="4938"/>
      <c r="I99"/>
    </row>
    <row r="100" spans="1:9">
      <c r="A100" s="4944" t="s">
        <v>16932</v>
      </c>
      <c r="B100" s="9026">
        <v>3</v>
      </c>
      <c r="C100" s="9027"/>
      <c r="D100" s="4216" t="s">
        <v>16677</v>
      </c>
      <c r="E100" s="4045">
        <v>50</v>
      </c>
      <c r="F100" s="4948">
        <v>9357</v>
      </c>
      <c r="G100" s="4225">
        <f t="shared" si="8"/>
        <v>9357</v>
      </c>
      <c r="H100" s="4938"/>
      <c r="I100"/>
    </row>
    <row r="101" spans="1:9">
      <c r="A101" s="4944" t="s">
        <v>16933</v>
      </c>
      <c r="B101" s="9026">
        <v>3</v>
      </c>
      <c r="C101" s="9027"/>
      <c r="D101" s="4216" t="s">
        <v>16677</v>
      </c>
      <c r="E101" s="4045">
        <v>50</v>
      </c>
      <c r="F101" s="4948">
        <v>10840</v>
      </c>
      <c r="G101" s="4225">
        <f t="shared" si="8"/>
        <v>10840</v>
      </c>
      <c r="H101" s="4938"/>
      <c r="I101"/>
    </row>
    <row r="102" spans="1:9">
      <c r="A102" s="4944" t="s">
        <v>16934</v>
      </c>
      <c r="B102" s="9026">
        <v>3</v>
      </c>
      <c r="C102" s="9027"/>
      <c r="D102" s="4216" t="s">
        <v>16677</v>
      </c>
      <c r="E102" s="4045">
        <v>50</v>
      </c>
      <c r="F102" s="4948">
        <v>10590</v>
      </c>
      <c r="G102" s="4225">
        <f t="shared" si="8"/>
        <v>10590</v>
      </c>
      <c r="H102" s="4938"/>
      <c r="I102"/>
    </row>
    <row r="103" spans="1:9">
      <c r="A103" s="4944" t="s">
        <v>16935</v>
      </c>
      <c r="B103" s="9026">
        <v>3</v>
      </c>
      <c r="C103" s="9027"/>
      <c r="D103" s="4216" t="s">
        <v>16677</v>
      </c>
      <c r="E103" s="4045">
        <v>50</v>
      </c>
      <c r="F103" s="4948">
        <v>11785</v>
      </c>
      <c r="G103" s="4225">
        <f t="shared" si="8"/>
        <v>11785</v>
      </c>
      <c r="H103" s="4938"/>
      <c r="I103"/>
    </row>
    <row r="104" spans="1:9">
      <c r="A104" s="4944" t="s">
        <v>16936</v>
      </c>
      <c r="B104" s="9026">
        <v>3</v>
      </c>
      <c r="C104" s="9027"/>
      <c r="D104" s="4216" t="s">
        <v>16677</v>
      </c>
      <c r="E104" s="4045">
        <v>50</v>
      </c>
      <c r="F104" s="4948">
        <v>12132</v>
      </c>
      <c r="G104" s="4225">
        <f t="shared" si="8"/>
        <v>12132</v>
      </c>
      <c r="H104" s="4938"/>
      <c r="I104"/>
    </row>
    <row r="105" spans="1:9">
      <c r="A105" s="4944" t="s">
        <v>16937</v>
      </c>
      <c r="B105" s="9026">
        <v>3</v>
      </c>
      <c r="C105" s="9027"/>
      <c r="D105" s="4216" t="s">
        <v>16677</v>
      </c>
      <c r="E105" s="4045">
        <v>50</v>
      </c>
      <c r="F105" s="4948">
        <v>10937</v>
      </c>
      <c r="G105" s="4225">
        <f t="shared" si="8"/>
        <v>10937</v>
      </c>
      <c r="H105" s="4938"/>
      <c r="I105"/>
    </row>
    <row r="106" spans="1:9">
      <c r="A106" s="4944" t="s">
        <v>16938</v>
      </c>
      <c r="B106" s="9026">
        <v>3</v>
      </c>
      <c r="C106" s="9027"/>
      <c r="D106" s="4216" t="s">
        <v>16677</v>
      </c>
      <c r="E106" s="4045">
        <v>50</v>
      </c>
      <c r="F106" s="4948">
        <v>12729</v>
      </c>
      <c r="G106" s="4225">
        <f t="shared" si="8"/>
        <v>12729</v>
      </c>
      <c r="H106" s="4938"/>
      <c r="I106"/>
    </row>
    <row r="107" spans="1:9">
      <c r="A107" s="4944" t="s">
        <v>16939</v>
      </c>
      <c r="B107" s="9026">
        <v>3</v>
      </c>
      <c r="C107" s="9027"/>
      <c r="D107" s="4216" t="s">
        <v>16677</v>
      </c>
      <c r="E107" s="4045">
        <v>50</v>
      </c>
      <c r="F107" s="4948">
        <v>10945</v>
      </c>
      <c r="G107" s="4225">
        <f t="shared" si="8"/>
        <v>10945</v>
      </c>
      <c r="H107" s="4938"/>
      <c r="I107"/>
    </row>
    <row r="108" spans="1:9">
      <c r="A108" s="4944" t="s">
        <v>16940</v>
      </c>
      <c r="B108" s="9026">
        <v>3</v>
      </c>
      <c r="C108" s="9027"/>
      <c r="D108" s="4216" t="s">
        <v>16677</v>
      </c>
      <c r="E108" s="4045">
        <v>50</v>
      </c>
      <c r="F108" s="4948">
        <v>11280</v>
      </c>
      <c r="G108" s="4225">
        <f t="shared" si="8"/>
        <v>11280</v>
      </c>
      <c r="H108" s="4938"/>
      <c r="I108"/>
    </row>
    <row r="109" spans="1:9">
      <c r="A109" s="4944" t="s">
        <v>16941</v>
      </c>
      <c r="B109" s="9026">
        <v>3</v>
      </c>
      <c r="C109" s="9027"/>
      <c r="D109" s="4216" t="s">
        <v>16677</v>
      </c>
      <c r="E109" s="4045">
        <v>50</v>
      </c>
      <c r="F109" s="4948">
        <v>12463</v>
      </c>
      <c r="G109" s="4225">
        <f t="shared" si="8"/>
        <v>12463</v>
      </c>
      <c r="H109" s="4938"/>
      <c r="I109"/>
    </row>
    <row r="110" spans="1:9">
      <c r="A110" s="4944" t="s">
        <v>16942</v>
      </c>
      <c r="B110" s="9026">
        <v>3</v>
      </c>
      <c r="C110" s="9027"/>
      <c r="D110" s="4216" t="s">
        <v>16677</v>
      </c>
      <c r="E110" s="4045">
        <v>50</v>
      </c>
      <c r="F110" s="4948">
        <v>11163</v>
      </c>
      <c r="G110" s="4225">
        <f t="shared" si="8"/>
        <v>11163</v>
      </c>
      <c r="H110" s="4938"/>
      <c r="I110"/>
    </row>
    <row r="111" spans="1:9">
      <c r="A111" s="4944" t="s">
        <v>16943</v>
      </c>
      <c r="B111" s="9026">
        <v>3</v>
      </c>
      <c r="C111" s="9027"/>
      <c r="D111" s="4216" t="s">
        <v>16677</v>
      </c>
      <c r="E111" s="4045">
        <v>50</v>
      </c>
      <c r="F111" s="4948">
        <v>12110</v>
      </c>
      <c r="G111" s="4225">
        <f t="shared" si="8"/>
        <v>12110</v>
      </c>
      <c r="H111" s="4938"/>
      <c r="I111"/>
    </row>
    <row r="112" spans="1:9">
      <c r="A112" s="4944" t="s">
        <v>16944</v>
      </c>
      <c r="B112" s="9026">
        <v>3</v>
      </c>
      <c r="C112" s="9027"/>
      <c r="D112" s="4216" t="s">
        <v>16677</v>
      </c>
      <c r="E112" s="4045">
        <v>50</v>
      </c>
      <c r="F112" s="4948">
        <v>12459</v>
      </c>
      <c r="G112" s="4225">
        <f t="shared" si="8"/>
        <v>12459</v>
      </c>
      <c r="H112" s="4938"/>
      <c r="I112"/>
    </row>
    <row r="113" spans="1:9">
      <c r="A113" s="4944" t="s">
        <v>16945</v>
      </c>
      <c r="B113" s="9026">
        <v>3</v>
      </c>
      <c r="C113" s="9027"/>
      <c r="D113" s="4216" t="s">
        <v>16677</v>
      </c>
      <c r="E113" s="4045">
        <v>50</v>
      </c>
      <c r="F113" s="4948">
        <v>13055</v>
      </c>
      <c r="G113" s="4225">
        <f t="shared" si="8"/>
        <v>13055</v>
      </c>
      <c r="H113" s="4938"/>
      <c r="I113"/>
    </row>
    <row r="114" spans="1:9">
      <c r="A114" s="4944" t="s">
        <v>16946</v>
      </c>
      <c r="B114" s="9026">
        <v>3</v>
      </c>
      <c r="C114" s="9027"/>
      <c r="D114" s="4216" t="s">
        <v>16677</v>
      </c>
      <c r="E114" s="4045">
        <v>50</v>
      </c>
      <c r="F114" s="4948">
        <v>13105</v>
      </c>
      <c r="G114" s="4225">
        <f t="shared" si="8"/>
        <v>13105</v>
      </c>
      <c r="H114" s="4938"/>
      <c r="I114"/>
    </row>
    <row r="115" spans="1:9">
      <c r="A115" s="4944" t="s">
        <v>16947</v>
      </c>
      <c r="B115" s="9026">
        <v>3</v>
      </c>
      <c r="C115" s="9027"/>
      <c r="D115" s="4216" t="s">
        <v>16677</v>
      </c>
      <c r="E115" s="4045">
        <v>50</v>
      </c>
      <c r="F115" s="4948">
        <v>13347</v>
      </c>
      <c r="G115" s="4225">
        <f t="shared" si="8"/>
        <v>13347</v>
      </c>
      <c r="H115" s="4938"/>
      <c r="I115"/>
    </row>
    <row r="116" spans="1:9">
      <c r="A116" s="4944" t="s">
        <v>16948</v>
      </c>
      <c r="B116" s="9026">
        <v>3</v>
      </c>
      <c r="C116" s="9027"/>
      <c r="D116" s="4216" t="s">
        <v>16677</v>
      </c>
      <c r="E116" s="4045">
        <v>50</v>
      </c>
      <c r="F116" s="4948">
        <v>13693</v>
      </c>
      <c r="G116" s="4225">
        <f t="shared" si="8"/>
        <v>13693</v>
      </c>
      <c r="H116" s="4938"/>
      <c r="I116"/>
    </row>
    <row r="117" spans="1:9" s="4223" customFormat="1">
      <c r="A117" s="4228" t="s">
        <v>16596</v>
      </c>
      <c r="B117" s="4229"/>
      <c r="C117" s="4229"/>
      <c r="D117" s="4229"/>
      <c r="E117" s="4229"/>
      <c r="F117" s="4229"/>
      <c r="G117" s="4231"/>
      <c r="H117" s="4938"/>
    </row>
    <row r="118" spans="1:9">
      <c r="A118" s="4944" t="s">
        <v>16899</v>
      </c>
      <c r="B118" s="9026">
        <v>4</v>
      </c>
      <c r="C118" s="9027"/>
      <c r="D118" s="4216" t="s">
        <v>16677</v>
      </c>
      <c r="E118" s="4045">
        <v>50</v>
      </c>
      <c r="F118" s="4948">
        <v>8288</v>
      </c>
      <c r="G118" s="4225">
        <f t="shared" ref="G118:G181" si="9">F118-F118*$B$4</f>
        <v>8288</v>
      </c>
      <c r="H118" s="4938"/>
      <c r="I118"/>
    </row>
    <row r="119" spans="1:9">
      <c r="A119" s="4944" t="s">
        <v>16900</v>
      </c>
      <c r="B119" s="9026">
        <v>4</v>
      </c>
      <c r="C119" s="9027"/>
      <c r="D119" s="4216" t="s">
        <v>16677</v>
      </c>
      <c r="E119" s="4045">
        <v>50</v>
      </c>
      <c r="F119" s="4948">
        <v>8288</v>
      </c>
      <c r="G119" s="4225">
        <f t="shared" si="9"/>
        <v>8288</v>
      </c>
      <c r="H119" s="4938"/>
      <c r="I119"/>
    </row>
    <row r="120" spans="1:9">
      <c r="A120" s="4944" t="s">
        <v>16901</v>
      </c>
      <c r="B120" s="9026">
        <v>4</v>
      </c>
      <c r="C120" s="9027"/>
      <c r="D120" s="4216" t="s">
        <v>16677</v>
      </c>
      <c r="E120" s="4045">
        <v>50</v>
      </c>
      <c r="F120" s="4948">
        <v>9046</v>
      </c>
      <c r="G120" s="4225">
        <f t="shared" si="9"/>
        <v>9046</v>
      </c>
      <c r="H120" s="4938"/>
      <c r="I120"/>
    </row>
    <row r="121" spans="1:9">
      <c r="A121" s="4944" t="s">
        <v>16902</v>
      </c>
      <c r="B121" s="9026">
        <v>4</v>
      </c>
      <c r="C121" s="9027"/>
      <c r="D121" s="4216" t="s">
        <v>16677</v>
      </c>
      <c r="E121" s="4045">
        <v>50</v>
      </c>
      <c r="F121" s="4948">
        <v>10917</v>
      </c>
      <c r="G121" s="4225">
        <f t="shared" si="9"/>
        <v>10917</v>
      </c>
      <c r="H121" s="4938"/>
      <c r="I121"/>
    </row>
    <row r="122" spans="1:9">
      <c r="A122" s="4944" t="s">
        <v>16903</v>
      </c>
      <c r="B122" s="9026">
        <v>4</v>
      </c>
      <c r="C122" s="9027"/>
      <c r="D122" s="4216" t="s">
        <v>16677</v>
      </c>
      <c r="E122" s="4045">
        <v>50</v>
      </c>
      <c r="F122" s="4948">
        <v>8920</v>
      </c>
      <c r="G122" s="4225">
        <f t="shared" si="9"/>
        <v>8920</v>
      </c>
      <c r="H122" s="4938"/>
      <c r="I122"/>
    </row>
    <row r="123" spans="1:9">
      <c r="A123" s="4944" t="s">
        <v>16904</v>
      </c>
      <c r="B123" s="9026">
        <v>4</v>
      </c>
      <c r="C123" s="9027"/>
      <c r="D123" s="4216" t="s">
        <v>16677</v>
      </c>
      <c r="E123" s="4045">
        <v>50</v>
      </c>
      <c r="F123" s="4948">
        <v>12805</v>
      </c>
      <c r="G123" s="4225">
        <f t="shared" si="9"/>
        <v>12805</v>
      </c>
      <c r="H123" s="4938"/>
      <c r="I123"/>
    </row>
    <row r="124" spans="1:9">
      <c r="A124" s="4944" t="s">
        <v>16905</v>
      </c>
      <c r="B124" s="9026">
        <v>4</v>
      </c>
      <c r="C124" s="9027"/>
      <c r="D124" s="4216" t="s">
        <v>16677</v>
      </c>
      <c r="E124" s="4045">
        <v>50</v>
      </c>
      <c r="F124" s="4948">
        <v>8990</v>
      </c>
      <c r="G124" s="4225">
        <f t="shared" si="9"/>
        <v>8990</v>
      </c>
      <c r="H124" s="4938"/>
      <c r="I124"/>
    </row>
    <row r="125" spans="1:9">
      <c r="A125" s="4944" t="s">
        <v>16906</v>
      </c>
      <c r="B125" s="9026">
        <v>4</v>
      </c>
      <c r="C125" s="9027"/>
      <c r="D125" s="4216" t="s">
        <v>16677</v>
      </c>
      <c r="E125" s="4045">
        <v>50</v>
      </c>
      <c r="F125" s="4948">
        <v>8299</v>
      </c>
      <c r="G125" s="4225">
        <f t="shared" si="9"/>
        <v>8299</v>
      </c>
      <c r="H125" s="4938"/>
      <c r="I125"/>
    </row>
    <row r="126" spans="1:9">
      <c r="A126" s="4944" t="s">
        <v>16907</v>
      </c>
      <c r="B126" s="9026">
        <v>4</v>
      </c>
      <c r="C126" s="9027"/>
      <c r="D126" s="4216" t="s">
        <v>16677</v>
      </c>
      <c r="E126" s="4045">
        <v>50</v>
      </c>
      <c r="F126" s="4948">
        <v>13913</v>
      </c>
      <c r="G126" s="4225">
        <f t="shared" si="9"/>
        <v>13913</v>
      </c>
      <c r="H126" s="4938"/>
      <c r="I126"/>
    </row>
    <row r="127" spans="1:9">
      <c r="A127" s="4944" t="s">
        <v>16908</v>
      </c>
      <c r="B127" s="9026">
        <v>4</v>
      </c>
      <c r="C127" s="9027"/>
      <c r="D127" s="4216" t="s">
        <v>16677</v>
      </c>
      <c r="E127" s="4045">
        <v>50</v>
      </c>
      <c r="F127" s="4948">
        <v>13926</v>
      </c>
      <c r="G127" s="4225">
        <f t="shared" si="9"/>
        <v>13926</v>
      </c>
      <c r="H127" s="4938"/>
      <c r="I127"/>
    </row>
    <row r="128" spans="1:9">
      <c r="A128" s="4944" t="s">
        <v>16909</v>
      </c>
      <c r="B128" s="9026">
        <v>4</v>
      </c>
      <c r="C128" s="9027"/>
      <c r="D128" s="4216" t="s">
        <v>16677</v>
      </c>
      <c r="E128" s="4045">
        <v>50</v>
      </c>
      <c r="F128" s="4948">
        <v>8288</v>
      </c>
      <c r="G128" s="4225">
        <f t="shared" si="9"/>
        <v>8288</v>
      </c>
      <c r="H128" s="4938"/>
      <c r="I128"/>
    </row>
    <row r="129" spans="1:9">
      <c r="A129" s="4944" t="s">
        <v>16910</v>
      </c>
      <c r="B129" s="9026">
        <v>4</v>
      </c>
      <c r="C129" s="9027"/>
      <c r="D129" s="4216" t="s">
        <v>16677</v>
      </c>
      <c r="E129" s="4045">
        <v>50</v>
      </c>
      <c r="F129" s="4948">
        <v>11999</v>
      </c>
      <c r="G129" s="4225">
        <f t="shared" si="9"/>
        <v>11999</v>
      </c>
      <c r="H129" s="4938"/>
      <c r="I129"/>
    </row>
    <row r="130" spans="1:9">
      <c r="A130" s="4944" t="s">
        <v>16911</v>
      </c>
      <c r="B130" s="9026">
        <v>4</v>
      </c>
      <c r="C130" s="9027"/>
      <c r="D130" s="4216" t="s">
        <v>16677</v>
      </c>
      <c r="E130" s="4045">
        <v>50</v>
      </c>
      <c r="F130" s="4948">
        <v>8288</v>
      </c>
      <c r="G130" s="4225">
        <f t="shared" si="9"/>
        <v>8288</v>
      </c>
      <c r="H130" s="4938"/>
      <c r="I130"/>
    </row>
    <row r="131" spans="1:9">
      <c r="A131" s="4944" t="s">
        <v>16912</v>
      </c>
      <c r="B131" s="9026">
        <v>4</v>
      </c>
      <c r="C131" s="9027"/>
      <c r="D131" s="4216" t="s">
        <v>16677</v>
      </c>
      <c r="E131" s="4045">
        <v>50</v>
      </c>
      <c r="F131" s="4948">
        <v>11999</v>
      </c>
      <c r="G131" s="4225">
        <f t="shared" si="9"/>
        <v>11999</v>
      </c>
      <c r="H131" s="4938"/>
      <c r="I131"/>
    </row>
    <row r="132" spans="1:9">
      <c r="A132" s="4944" t="s">
        <v>16597</v>
      </c>
      <c r="B132" s="9026">
        <v>4</v>
      </c>
      <c r="C132" s="9027"/>
      <c r="D132" s="4216" t="s">
        <v>16677</v>
      </c>
      <c r="E132" s="4045">
        <v>50</v>
      </c>
      <c r="F132" s="4948">
        <v>8550</v>
      </c>
      <c r="G132" s="4225">
        <f t="shared" si="9"/>
        <v>8550</v>
      </c>
      <c r="H132" s="4938"/>
      <c r="I132"/>
    </row>
    <row r="133" spans="1:9">
      <c r="A133" s="4944" t="s">
        <v>16896</v>
      </c>
      <c r="B133" s="9026">
        <v>4</v>
      </c>
      <c r="C133" s="9027"/>
      <c r="D133" s="4216" t="s">
        <v>16677</v>
      </c>
      <c r="E133" s="4045">
        <v>50</v>
      </c>
      <c r="F133" s="4948">
        <v>8912</v>
      </c>
      <c r="G133" s="4225">
        <f t="shared" si="9"/>
        <v>8912</v>
      </c>
      <c r="H133" s="4938"/>
      <c r="I133"/>
    </row>
    <row r="134" spans="1:9">
      <c r="A134" s="4944" t="s">
        <v>16897</v>
      </c>
      <c r="B134" s="9026">
        <v>4</v>
      </c>
      <c r="C134" s="9027"/>
      <c r="D134" s="4216" t="s">
        <v>16677</v>
      </c>
      <c r="E134" s="4045">
        <v>50</v>
      </c>
      <c r="F134" s="4948">
        <v>16040</v>
      </c>
      <c r="G134" s="4225">
        <f t="shared" si="9"/>
        <v>16040</v>
      </c>
      <c r="H134" s="4938"/>
      <c r="I134"/>
    </row>
    <row r="135" spans="1:9">
      <c r="A135" s="4944" t="s">
        <v>16898</v>
      </c>
      <c r="B135" s="9026">
        <v>4</v>
      </c>
      <c r="C135" s="9027"/>
      <c r="D135" s="4216" t="s">
        <v>16677</v>
      </c>
      <c r="E135" s="4045">
        <v>50</v>
      </c>
      <c r="F135" s="4948">
        <v>13499</v>
      </c>
      <c r="G135" s="4225">
        <f t="shared" si="9"/>
        <v>13499</v>
      </c>
      <c r="H135" s="4938"/>
      <c r="I135"/>
    </row>
    <row r="136" spans="1:9">
      <c r="A136" s="4944" t="s">
        <v>16598</v>
      </c>
      <c r="B136" s="9026">
        <v>4</v>
      </c>
      <c r="C136" s="9027"/>
      <c r="D136" s="4216" t="s">
        <v>16677</v>
      </c>
      <c r="E136" s="4045">
        <v>50</v>
      </c>
      <c r="F136" s="4948">
        <v>12805</v>
      </c>
      <c r="G136" s="4225">
        <f t="shared" si="9"/>
        <v>12805</v>
      </c>
      <c r="H136" s="4938"/>
      <c r="I136"/>
    </row>
    <row r="137" spans="1:9">
      <c r="A137" s="4944" t="s">
        <v>16599</v>
      </c>
      <c r="B137" s="9026">
        <v>4</v>
      </c>
      <c r="C137" s="9027"/>
      <c r="D137" s="4216" t="s">
        <v>16677</v>
      </c>
      <c r="E137" s="4045">
        <v>50</v>
      </c>
      <c r="F137" s="4948">
        <v>8990</v>
      </c>
      <c r="G137" s="4225">
        <f t="shared" si="9"/>
        <v>8990</v>
      </c>
      <c r="H137" s="4938"/>
      <c r="I137"/>
    </row>
    <row r="138" spans="1:9">
      <c r="A138" s="4944" t="s">
        <v>16895</v>
      </c>
      <c r="B138" s="9026">
        <v>4</v>
      </c>
      <c r="C138" s="9027"/>
      <c r="D138" s="4216" t="s">
        <v>16677</v>
      </c>
      <c r="E138" s="4045">
        <v>50</v>
      </c>
      <c r="F138" s="4948">
        <v>12805</v>
      </c>
      <c r="G138" s="4225">
        <f t="shared" si="9"/>
        <v>12805</v>
      </c>
      <c r="H138" s="4938"/>
      <c r="I138"/>
    </row>
    <row r="139" spans="1:9">
      <c r="A139" s="4944" t="s">
        <v>16600</v>
      </c>
      <c r="B139" s="9026">
        <v>4</v>
      </c>
      <c r="C139" s="9027"/>
      <c r="D139" s="4216" t="s">
        <v>16677</v>
      </c>
      <c r="E139" s="4045">
        <v>50</v>
      </c>
      <c r="F139" s="4948">
        <v>12866</v>
      </c>
      <c r="G139" s="4225">
        <f t="shared" si="9"/>
        <v>12866</v>
      </c>
      <c r="H139" s="4938"/>
      <c r="I139"/>
    </row>
    <row r="140" spans="1:9">
      <c r="A140" s="4944" t="s">
        <v>16855</v>
      </c>
      <c r="B140" s="9026">
        <v>4</v>
      </c>
      <c r="C140" s="9027"/>
      <c r="D140" s="4216" t="s">
        <v>16677</v>
      </c>
      <c r="E140" s="4045">
        <v>50</v>
      </c>
      <c r="F140" s="4948">
        <v>13508</v>
      </c>
      <c r="G140" s="4225">
        <f t="shared" si="9"/>
        <v>13508</v>
      </c>
      <c r="H140" s="4938"/>
      <c r="I140"/>
    </row>
    <row r="141" spans="1:9">
      <c r="A141" s="4944" t="s">
        <v>16856</v>
      </c>
      <c r="B141" s="9026">
        <v>4</v>
      </c>
      <c r="C141" s="9027"/>
      <c r="D141" s="4216" t="s">
        <v>16677</v>
      </c>
      <c r="E141" s="4045">
        <v>50</v>
      </c>
      <c r="F141" s="4948">
        <v>14537</v>
      </c>
      <c r="G141" s="4225">
        <f t="shared" si="9"/>
        <v>14537</v>
      </c>
      <c r="H141" s="4938"/>
      <c r="I141"/>
    </row>
    <row r="142" spans="1:9">
      <c r="A142" s="4944" t="s">
        <v>16857</v>
      </c>
      <c r="B142" s="9026">
        <v>4</v>
      </c>
      <c r="C142" s="9027"/>
      <c r="D142" s="4216" t="s">
        <v>16677</v>
      </c>
      <c r="E142" s="4045">
        <v>50</v>
      </c>
      <c r="F142" s="4948">
        <v>14537</v>
      </c>
      <c r="G142" s="4225">
        <f t="shared" si="9"/>
        <v>14537</v>
      </c>
      <c r="H142" s="4938"/>
      <c r="I142"/>
    </row>
    <row r="143" spans="1:9">
      <c r="A143" s="4944" t="s">
        <v>16858</v>
      </c>
      <c r="B143" s="9026">
        <v>4</v>
      </c>
      <c r="C143" s="9027"/>
      <c r="D143" s="4216" t="s">
        <v>16677</v>
      </c>
      <c r="E143" s="4045">
        <v>50</v>
      </c>
      <c r="F143" s="4948">
        <v>12725</v>
      </c>
      <c r="G143" s="4225">
        <f t="shared" si="9"/>
        <v>12725</v>
      </c>
      <c r="H143" s="4938"/>
      <c r="I143"/>
    </row>
    <row r="144" spans="1:9">
      <c r="A144" s="4944" t="s">
        <v>16859</v>
      </c>
      <c r="B144" s="9026">
        <v>4</v>
      </c>
      <c r="C144" s="9027"/>
      <c r="D144" s="4216" t="s">
        <v>16677</v>
      </c>
      <c r="E144" s="4045">
        <v>50</v>
      </c>
      <c r="F144" s="4948">
        <v>14537</v>
      </c>
      <c r="G144" s="4225">
        <f t="shared" si="9"/>
        <v>14537</v>
      </c>
      <c r="H144" s="4938"/>
      <c r="I144"/>
    </row>
    <row r="145" spans="1:9">
      <c r="A145" s="4944" t="s">
        <v>16860</v>
      </c>
      <c r="B145" s="9026">
        <v>4</v>
      </c>
      <c r="C145" s="9027"/>
      <c r="D145" s="4216" t="s">
        <v>16677</v>
      </c>
      <c r="E145" s="4045">
        <v>50</v>
      </c>
      <c r="F145" s="4948">
        <v>8920</v>
      </c>
      <c r="G145" s="4225">
        <f t="shared" si="9"/>
        <v>8920</v>
      </c>
      <c r="H145" s="4938"/>
      <c r="I145"/>
    </row>
    <row r="146" spans="1:9">
      <c r="A146" s="4944" t="s">
        <v>16861</v>
      </c>
      <c r="B146" s="9026">
        <v>4</v>
      </c>
      <c r="C146" s="9027"/>
      <c r="D146" s="4216" t="s">
        <v>16677</v>
      </c>
      <c r="E146" s="4045">
        <v>50</v>
      </c>
      <c r="F146" s="4948">
        <v>11999</v>
      </c>
      <c r="G146" s="4225">
        <f t="shared" si="9"/>
        <v>11999</v>
      </c>
      <c r="H146" s="4938"/>
      <c r="I146"/>
    </row>
    <row r="147" spans="1:9">
      <c r="A147" s="4944" t="s">
        <v>16862</v>
      </c>
      <c r="B147" s="9026">
        <v>4</v>
      </c>
      <c r="C147" s="9027"/>
      <c r="D147" s="4216" t="s">
        <v>16677</v>
      </c>
      <c r="E147" s="4045">
        <v>50</v>
      </c>
      <c r="F147" s="4948">
        <v>14956</v>
      </c>
      <c r="G147" s="4225">
        <f t="shared" si="9"/>
        <v>14956</v>
      </c>
      <c r="H147" s="4938"/>
      <c r="I147"/>
    </row>
    <row r="148" spans="1:9">
      <c r="A148" s="4944" t="s">
        <v>16863</v>
      </c>
      <c r="B148" s="9026">
        <v>4</v>
      </c>
      <c r="C148" s="9027"/>
      <c r="D148" s="4216" t="s">
        <v>16677</v>
      </c>
      <c r="E148" s="4045">
        <v>50</v>
      </c>
      <c r="F148" s="4948">
        <v>14956</v>
      </c>
      <c r="G148" s="4225">
        <f t="shared" si="9"/>
        <v>14956</v>
      </c>
      <c r="H148" s="4938"/>
      <c r="I148"/>
    </row>
    <row r="149" spans="1:9">
      <c r="A149" s="4944" t="s">
        <v>16864</v>
      </c>
      <c r="B149" s="9026">
        <v>4</v>
      </c>
      <c r="C149" s="9027"/>
      <c r="D149" s="4216" t="s">
        <v>16677</v>
      </c>
      <c r="E149" s="4045">
        <v>50</v>
      </c>
      <c r="F149" s="4948">
        <v>14956</v>
      </c>
      <c r="G149" s="4225">
        <f t="shared" si="9"/>
        <v>14956</v>
      </c>
      <c r="H149" s="4938"/>
      <c r="I149"/>
    </row>
    <row r="150" spans="1:9">
      <c r="A150" s="4944" t="s">
        <v>16865</v>
      </c>
      <c r="B150" s="9026">
        <v>4</v>
      </c>
      <c r="C150" s="9027"/>
      <c r="D150" s="4216" t="s">
        <v>16677</v>
      </c>
      <c r="E150" s="4045">
        <v>50</v>
      </c>
      <c r="F150" s="4948">
        <v>14956</v>
      </c>
      <c r="G150" s="4225">
        <f t="shared" si="9"/>
        <v>14956</v>
      </c>
      <c r="H150" s="4938"/>
      <c r="I150"/>
    </row>
    <row r="151" spans="1:9">
      <c r="A151" s="4944" t="s">
        <v>16866</v>
      </c>
      <c r="B151" s="9026">
        <v>4</v>
      </c>
      <c r="C151" s="9027"/>
      <c r="D151" s="4216" t="s">
        <v>16677</v>
      </c>
      <c r="E151" s="4045">
        <v>50</v>
      </c>
      <c r="F151" s="4948">
        <v>14956</v>
      </c>
      <c r="G151" s="4225">
        <f t="shared" si="9"/>
        <v>14956</v>
      </c>
      <c r="H151" s="4938"/>
      <c r="I151"/>
    </row>
    <row r="152" spans="1:9">
      <c r="A152" s="4944" t="s">
        <v>16867</v>
      </c>
      <c r="B152" s="9026">
        <v>4</v>
      </c>
      <c r="C152" s="9027"/>
      <c r="D152" s="4216" t="s">
        <v>16677</v>
      </c>
      <c r="E152" s="4045">
        <v>50</v>
      </c>
      <c r="F152" s="4948">
        <v>14956</v>
      </c>
      <c r="G152" s="4225">
        <f t="shared" si="9"/>
        <v>14956</v>
      </c>
      <c r="H152" s="4938"/>
      <c r="I152"/>
    </row>
    <row r="153" spans="1:9">
      <c r="A153" s="4944" t="s">
        <v>16868</v>
      </c>
      <c r="B153" s="9026">
        <v>4</v>
      </c>
      <c r="C153" s="9027"/>
      <c r="D153" s="4216" t="s">
        <v>16677</v>
      </c>
      <c r="E153" s="4045">
        <v>50</v>
      </c>
      <c r="F153" s="4948">
        <v>14956</v>
      </c>
      <c r="G153" s="4225">
        <f t="shared" si="9"/>
        <v>14956</v>
      </c>
      <c r="H153" s="4938"/>
      <c r="I153"/>
    </row>
    <row r="154" spans="1:9">
      <c r="A154" s="4944" t="s">
        <v>16869</v>
      </c>
      <c r="B154" s="9026">
        <v>4</v>
      </c>
      <c r="C154" s="9027"/>
      <c r="D154" s="4216" t="s">
        <v>16677</v>
      </c>
      <c r="E154" s="4045">
        <v>50</v>
      </c>
      <c r="F154" s="4948">
        <v>12957</v>
      </c>
      <c r="G154" s="4225">
        <f t="shared" si="9"/>
        <v>12957</v>
      </c>
      <c r="H154" s="4938"/>
      <c r="I154"/>
    </row>
    <row r="155" spans="1:9">
      <c r="A155" s="4944" t="s">
        <v>16870</v>
      </c>
      <c r="B155" s="9026">
        <v>4</v>
      </c>
      <c r="C155" s="9027"/>
      <c r="D155" s="4216" t="s">
        <v>16677</v>
      </c>
      <c r="E155" s="4045">
        <v>50</v>
      </c>
      <c r="F155" s="4948">
        <v>12725</v>
      </c>
      <c r="G155" s="4225">
        <f t="shared" si="9"/>
        <v>12725</v>
      </c>
      <c r="H155" s="4938"/>
      <c r="I155"/>
    </row>
    <row r="156" spans="1:9">
      <c r="A156" s="4944" t="s">
        <v>16871</v>
      </c>
      <c r="B156" s="9026">
        <v>4</v>
      </c>
      <c r="C156" s="9027"/>
      <c r="D156" s="4216" t="s">
        <v>16677</v>
      </c>
      <c r="E156" s="4045">
        <v>50</v>
      </c>
      <c r="F156" s="4948">
        <v>14956</v>
      </c>
      <c r="G156" s="4225">
        <f t="shared" si="9"/>
        <v>14956</v>
      </c>
      <c r="H156" s="4938"/>
      <c r="I156"/>
    </row>
    <row r="157" spans="1:9">
      <c r="A157" s="4944" t="s">
        <v>16872</v>
      </c>
      <c r="B157" s="9026">
        <v>4</v>
      </c>
      <c r="C157" s="9027"/>
      <c r="D157" s="4216" t="s">
        <v>16677</v>
      </c>
      <c r="E157" s="4045">
        <v>50</v>
      </c>
      <c r="F157" s="4948">
        <v>21984</v>
      </c>
      <c r="G157" s="4225">
        <f t="shared" si="9"/>
        <v>21984</v>
      </c>
      <c r="H157" s="4938"/>
      <c r="I157"/>
    </row>
    <row r="158" spans="1:9">
      <c r="A158" s="4944" t="s">
        <v>16873</v>
      </c>
      <c r="B158" s="9026">
        <v>4</v>
      </c>
      <c r="C158" s="9027"/>
      <c r="D158" s="4216" t="s">
        <v>16677</v>
      </c>
      <c r="E158" s="4045">
        <v>50</v>
      </c>
      <c r="F158" s="4948">
        <v>22423</v>
      </c>
      <c r="G158" s="4225">
        <f t="shared" si="9"/>
        <v>22423</v>
      </c>
      <c r="H158" s="4938"/>
      <c r="I158"/>
    </row>
    <row r="159" spans="1:9">
      <c r="A159" s="4944" t="s">
        <v>16874</v>
      </c>
      <c r="B159" s="9026">
        <v>4</v>
      </c>
      <c r="C159" s="9027"/>
      <c r="D159" s="4216" t="s">
        <v>16677</v>
      </c>
      <c r="E159" s="4045">
        <v>50</v>
      </c>
      <c r="F159" s="4948">
        <v>14956</v>
      </c>
      <c r="G159" s="4225">
        <f t="shared" si="9"/>
        <v>14956</v>
      </c>
      <c r="H159" s="4938"/>
      <c r="I159"/>
    </row>
    <row r="160" spans="1:9">
      <c r="A160" s="4944" t="s">
        <v>16875</v>
      </c>
      <c r="B160" s="9026">
        <v>4</v>
      </c>
      <c r="C160" s="9027"/>
      <c r="D160" s="4216" t="s">
        <v>16677</v>
      </c>
      <c r="E160" s="4045">
        <v>50</v>
      </c>
      <c r="F160" s="4948">
        <v>14956</v>
      </c>
      <c r="G160" s="4225">
        <f t="shared" si="9"/>
        <v>14956</v>
      </c>
      <c r="H160" s="4938"/>
      <c r="I160"/>
    </row>
    <row r="161" spans="1:9">
      <c r="A161" s="4944" t="s">
        <v>16876</v>
      </c>
      <c r="B161" s="9026">
        <v>4</v>
      </c>
      <c r="C161" s="9027"/>
      <c r="D161" s="4216" t="s">
        <v>16677</v>
      </c>
      <c r="E161" s="4045">
        <v>50</v>
      </c>
      <c r="F161" s="4948">
        <v>21085</v>
      </c>
      <c r="G161" s="4225">
        <f t="shared" si="9"/>
        <v>21085</v>
      </c>
      <c r="H161" s="4938"/>
      <c r="I161"/>
    </row>
    <row r="162" spans="1:9">
      <c r="A162" s="4944" t="s">
        <v>16877</v>
      </c>
      <c r="B162" s="9026">
        <v>4</v>
      </c>
      <c r="C162" s="9027"/>
      <c r="D162" s="4216" t="s">
        <v>16677</v>
      </c>
      <c r="E162" s="4045">
        <v>50</v>
      </c>
      <c r="F162" s="4948">
        <v>14956</v>
      </c>
      <c r="G162" s="4225">
        <f t="shared" si="9"/>
        <v>14956</v>
      </c>
      <c r="H162" s="4938"/>
      <c r="I162"/>
    </row>
    <row r="163" spans="1:9">
      <c r="A163" s="4944" t="s">
        <v>16878</v>
      </c>
      <c r="B163" s="9026">
        <v>4</v>
      </c>
      <c r="C163" s="9027"/>
      <c r="D163" s="4216" t="s">
        <v>16677</v>
      </c>
      <c r="E163" s="4045">
        <v>50</v>
      </c>
      <c r="F163" s="4948">
        <v>14956</v>
      </c>
      <c r="G163" s="4225">
        <f t="shared" si="9"/>
        <v>14956</v>
      </c>
      <c r="H163" s="4938"/>
      <c r="I163"/>
    </row>
    <row r="164" spans="1:9">
      <c r="A164" s="4944" t="s">
        <v>16879</v>
      </c>
      <c r="B164" s="9026">
        <v>4</v>
      </c>
      <c r="C164" s="9027"/>
      <c r="D164" s="4216" t="s">
        <v>16677</v>
      </c>
      <c r="E164" s="4045">
        <v>50</v>
      </c>
      <c r="F164" s="4948">
        <v>14956</v>
      </c>
      <c r="G164" s="4225">
        <f t="shared" si="9"/>
        <v>14956</v>
      </c>
      <c r="H164" s="4938"/>
      <c r="I164"/>
    </row>
    <row r="165" spans="1:9">
      <c r="A165" s="4944" t="s">
        <v>16880</v>
      </c>
      <c r="B165" s="9026">
        <v>4</v>
      </c>
      <c r="C165" s="9027"/>
      <c r="D165" s="4216" t="s">
        <v>16677</v>
      </c>
      <c r="E165" s="4045">
        <v>50</v>
      </c>
      <c r="F165" s="4948">
        <v>14956</v>
      </c>
      <c r="G165" s="4225">
        <f t="shared" si="9"/>
        <v>14956</v>
      </c>
      <c r="H165" s="4938"/>
      <c r="I165"/>
    </row>
    <row r="166" spans="1:9">
      <c r="A166" s="4944" t="s">
        <v>16881</v>
      </c>
      <c r="B166" s="9026">
        <v>4</v>
      </c>
      <c r="C166" s="9027"/>
      <c r="D166" s="4216" t="s">
        <v>16677</v>
      </c>
      <c r="E166" s="4045">
        <v>50</v>
      </c>
      <c r="F166" s="4948">
        <v>14956</v>
      </c>
      <c r="G166" s="4225">
        <f t="shared" si="9"/>
        <v>14956</v>
      </c>
      <c r="H166" s="4938"/>
      <c r="I166"/>
    </row>
    <row r="167" spans="1:9">
      <c r="A167" s="4944" t="s">
        <v>16882</v>
      </c>
      <c r="B167" s="9026">
        <v>4</v>
      </c>
      <c r="C167" s="9027"/>
      <c r="D167" s="4216" t="s">
        <v>16677</v>
      </c>
      <c r="E167" s="4045">
        <v>50</v>
      </c>
      <c r="F167" s="4948">
        <v>14956</v>
      </c>
      <c r="G167" s="4225">
        <f t="shared" si="9"/>
        <v>14956</v>
      </c>
      <c r="H167" s="4938"/>
      <c r="I167"/>
    </row>
    <row r="168" spans="1:9">
      <c r="A168" s="4944" t="s">
        <v>16883</v>
      </c>
      <c r="B168" s="9026">
        <v>4</v>
      </c>
      <c r="C168" s="9027"/>
      <c r="D168" s="4216" t="s">
        <v>16677</v>
      </c>
      <c r="E168" s="4045">
        <v>50</v>
      </c>
      <c r="F168" s="4948">
        <v>14956</v>
      </c>
      <c r="G168" s="4225">
        <f t="shared" si="9"/>
        <v>14956</v>
      </c>
      <c r="H168" s="4938"/>
      <c r="I168"/>
    </row>
    <row r="169" spans="1:9">
      <c r="A169" s="4944" t="s">
        <v>16884</v>
      </c>
      <c r="B169" s="9026">
        <v>4</v>
      </c>
      <c r="C169" s="9027"/>
      <c r="D169" s="4216" t="s">
        <v>16677</v>
      </c>
      <c r="E169" s="4045">
        <v>50</v>
      </c>
      <c r="F169" s="4948">
        <v>14956</v>
      </c>
      <c r="G169" s="4225">
        <f t="shared" si="9"/>
        <v>14956</v>
      </c>
      <c r="H169" s="4938"/>
      <c r="I169"/>
    </row>
    <row r="170" spans="1:9">
      <c r="A170" s="4944" t="s">
        <v>16885</v>
      </c>
      <c r="B170" s="9026">
        <v>4</v>
      </c>
      <c r="C170" s="9027"/>
      <c r="D170" s="4216" t="s">
        <v>16677</v>
      </c>
      <c r="E170" s="4045">
        <v>50</v>
      </c>
      <c r="F170" s="4948">
        <v>14956</v>
      </c>
      <c r="G170" s="4225">
        <f t="shared" si="9"/>
        <v>14956</v>
      </c>
      <c r="H170" s="4938"/>
      <c r="I170"/>
    </row>
    <row r="171" spans="1:9">
      <c r="A171" s="4944" t="s">
        <v>16886</v>
      </c>
      <c r="B171" s="9026">
        <v>4</v>
      </c>
      <c r="C171" s="9027"/>
      <c r="D171" s="4216" t="s">
        <v>16677</v>
      </c>
      <c r="E171" s="4045">
        <v>50</v>
      </c>
      <c r="F171" s="4948">
        <v>14956</v>
      </c>
      <c r="G171" s="4225">
        <f t="shared" si="9"/>
        <v>14956</v>
      </c>
      <c r="H171" s="4938"/>
      <c r="I171"/>
    </row>
    <row r="172" spans="1:9">
      <c r="A172" s="4944" t="s">
        <v>16887</v>
      </c>
      <c r="B172" s="9026">
        <v>4</v>
      </c>
      <c r="C172" s="9027"/>
      <c r="D172" s="4216" t="s">
        <v>16677</v>
      </c>
      <c r="E172" s="4045">
        <v>50</v>
      </c>
      <c r="F172" s="4948">
        <v>14956</v>
      </c>
      <c r="G172" s="4225">
        <f t="shared" si="9"/>
        <v>14956</v>
      </c>
      <c r="H172" s="4938"/>
      <c r="I172"/>
    </row>
    <row r="173" spans="1:9">
      <c r="A173" s="4944" t="s">
        <v>16888</v>
      </c>
      <c r="B173" s="9026">
        <v>4</v>
      </c>
      <c r="C173" s="9027"/>
      <c r="D173" s="4216" t="s">
        <v>16677</v>
      </c>
      <c r="E173" s="4045">
        <v>50</v>
      </c>
      <c r="F173" s="4948">
        <v>14956</v>
      </c>
      <c r="G173" s="4225">
        <f t="shared" si="9"/>
        <v>14956</v>
      </c>
      <c r="H173" s="4938"/>
      <c r="I173"/>
    </row>
    <row r="174" spans="1:9">
      <c r="A174" s="4944" t="s">
        <v>16889</v>
      </c>
      <c r="B174" s="9026">
        <v>4</v>
      </c>
      <c r="C174" s="9027"/>
      <c r="D174" s="4216" t="s">
        <v>16677</v>
      </c>
      <c r="E174" s="4045">
        <v>50</v>
      </c>
      <c r="F174" s="4948">
        <v>14956</v>
      </c>
      <c r="G174" s="4225">
        <f t="shared" si="9"/>
        <v>14956</v>
      </c>
      <c r="H174" s="4938"/>
      <c r="I174"/>
    </row>
    <row r="175" spans="1:9">
      <c r="A175" s="4944" t="s">
        <v>16890</v>
      </c>
      <c r="B175" s="9026">
        <v>4</v>
      </c>
      <c r="C175" s="9027"/>
      <c r="D175" s="4216" t="s">
        <v>16677</v>
      </c>
      <c r="E175" s="4045">
        <v>50</v>
      </c>
      <c r="F175" s="4948">
        <v>14956</v>
      </c>
      <c r="G175" s="4225">
        <f t="shared" si="9"/>
        <v>14956</v>
      </c>
      <c r="H175" s="4938"/>
      <c r="I175"/>
    </row>
    <row r="176" spans="1:9">
      <c r="A176" s="4944" t="s">
        <v>16891</v>
      </c>
      <c r="B176" s="9026">
        <v>4</v>
      </c>
      <c r="C176" s="9027"/>
      <c r="D176" s="4216" t="s">
        <v>16677</v>
      </c>
      <c r="E176" s="4045">
        <v>50</v>
      </c>
      <c r="F176" s="4948">
        <v>14956</v>
      </c>
      <c r="G176" s="4225">
        <f t="shared" si="9"/>
        <v>14956</v>
      </c>
      <c r="H176" s="4938"/>
      <c r="I176"/>
    </row>
    <row r="177" spans="1:9">
      <c r="A177" s="4944" t="s">
        <v>16892</v>
      </c>
      <c r="B177" s="9026">
        <v>4</v>
      </c>
      <c r="C177" s="9027"/>
      <c r="D177" s="4216" t="s">
        <v>16677</v>
      </c>
      <c r="E177" s="4045">
        <v>50</v>
      </c>
      <c r="F177" s="4948">
        <v>17449</v>
      </c>
      <c r="G177" s="4225">
        <f t="shared" si="9"/>
        <v>17449</v>
      </c>
      <c r="H177" s="4938"/>
      <c r="I177"/>
    </row>
    <row r="178" spans="1:9">
      <c r="A178" s="4944" t="s">
        <v>16893</v>
      </c>
      <c r="B178" s="9026">
        <v>4</v>
      </c>
      <c r="C178" s="9027"/>
      <c r="D178" s="4216" t="s">
        <v>16677</v>
      </c>
      <c r="E178" s="4045">
        <v>50</v>
      </c>
      <c r="F178" s="4948">
        <v>14956</v>
      </c>
      <c r="G178" s="4225">
        <f t="shared" si="9"/>
        <v>14956</v>
      </c>
      <c r="H178" s="4938"/>
      <c r="I178"/>
    </row>
    <row r="179" spans="1:9">
      <c r="A179" s="4944" t="s">
        <v>16894</v>
      </c>
      <c r="B179" s="9026">
        <v>4</v>
      </c>
      <c r="C179" s="9027"/>
      <c r="D179" s="4216" t="s">
        <v>16677</v>
      </c>
      <c r="E179" s="4045">
        <v>50</v>
      </c>
      <c r="F179" s="4948">
        <v>12957</v>
      </c>
      <c r="G179" s="4225">
        <f t="shared" si="9"/>
        <v>12957</v>
      </c>
      <c r="H179" s="4938"/>
      <c r="I179"/>
    </row>
    <row r="180" spans="1:9">
      <c r="A180" s="4944" t="s">
        <v>16601</v>
      </c>
      <c r="B180" s="9026">
        <v>4</v>
      </c>
      <c r="C180" s="9027"/>
      <c r="D180" s="4216" t="s">
        <v>16677</v>
      </c>
      <c r="E180" s="4045">
        <v>50</v>
      </c>
      <c r="F180" s="4948">
        <v>12725</v>
      </c>
      <c r="G180" s="4225">
        <f t="shared" si="9"/>
        <v>12725</v>
      </c>
      <c r="H180" s="4938"/>
      <c r="I180"/>
    </row>
    <row r="181" spans="1:9">
      <c r="A181" s="4944" t="s">
        <v>16836</v>
      </c>
      <c r="B181" s="9026">
        <v>4</v>
      </c>
      <c r="C181" s="9027"/>
      <c r="D181" s="4216" t="s">
        <v>16677</v>
      </c>
      <c r="E181" s="4045">
        <v>50</v>
      </c>
      <c r="F181" s="4948">
        <v>14956</v>
      </c>
      <c r="G181" s="4225">
        <f t="shared" si="9"/>
        <v>14956</v>
      </c>
      <c r="H181" s="4938"/>
      <c r="I181"/>
    </row>
    <row r="182" spans="1:9">
      <c r="A182" s="4944" t="s">
        <v>16837</v>
      </c>
      <c r="B182" s="9026">
        <v>4</v>
      </c>
      <c r="C182" s="9027"/>
      <c r="D182" s="4216" t="s">
        <v>16677</v>
      </c>
      <c r="E182" s="4045">
        <v>50</v>
      </c>
      <c r="F182" s="4948">
        <v>14956</v>
      </c>
      <c r="G182" s="4225">
        <f t="shared" ref="G182:G199" si="10">F182-F182*$B$4</f>
        <v>14956</v>
      </c>
      <c r="H182" s="4938"/>
      <c r="I182"/>
    </row>
    <row r="183" spans="1:9">
      <c r="A183" s="4944" t="s">
        <v>16838</v>
      </c>
      <c r="B183" s="9026">
        <v>4</v>
      </c>
      <c r="C183" s="9027"/>
      <c r="D183" s="4216" t="s">
        <v>16677</v>
      </c>
      <c r="E183" s="4045">
        <v>50</v>
      </c>
      <c r="F183" s="4948">
        <v>14956</v>
      </c>
      <c r="G183" s="4225">
        <f t="shared" si="10"/>
        <v>14956</v>
      </c>
      <c r="H183" s="4938"/>
      <c r="I183"/>
    </row>
    <row r="184" spans="1:9">
      <c r="A184" s="4944" t="s">
        <v>16839</v>
      </c>
      <c r="B184" s="9026">
        <v>4</v>
      </c>
      <c r="C184" s="9027"/>
      <c r="D184" s="4216" t="s">
        <v>16677</v>
      </c>
      <c r="E184" s="4045">
        <v>50</v>
      </c>
      <c r="F184" s="4948">
        <v>22453</v>
      </c>
      <c r="G184" s="4225">
        <f t="shared" si="10"/>
        <v>22453</v>
      </c>
      <c r="H184" s="4938"/>
      <c r="I184"/>
    </row>
    <row r="185" spans="1:9">
      <c r="A185" s="4944" t="s">
        <v>16840</v>
      </c>
      <c r="B185" s="9026">
        <v>4</v>
      </c>
      <c r="C185" s="9027"/>
      <c r="D185" s="4216" t="s">
        <v>16677</v>
      </c>
      <c r="E185" s="4045">
        <v>50</v>
      </c>
      <c r="F185" s="4948">
        <v>22891</v>
      </c>
      <c r="G185" s="4225">
        <f t="shared" si="10"/>
        <v>22891</v>
      </c>
      <c r="H185" s="4938"/>
      <c r="I185"/>
    </row>
    <row r="186" spans="1:9">
      <c r="A186" s="4944" t="s">
        <v>16841</v>
      </c>
      <c r="B186" s="9026">
        <v>4</v>
      </c>
      <c r="C186" s="9027"/>
      <c r="D186" s="4216" t="s">
        <v>16677</v>
      </c>
      <c r="E186" s="4045">
        <v>50</v>
      </c>
      <c r="F186" s="4948">
        <v>14956</v>
      </c>
      <c r="G186" s="4225">
        <f t="shared" si="10"/>
        <v>14956</v>
      </c>
      <c r="H186" s="4938"/>
      <c r="I186"/>
    </row>
    <row r="187" spans="1:9">
      <c r="A187" s="4944" t="s">
        <v>16842</v>
      </c>
      <c r="B187" s="9026">
        <v>4</v>
      </c>
      <c r="C187" s="9027"/>
      <c r="D187" s="4216" t="s">
        <v>16677</v>
      </c>
      <c r="E187" s="4045">
        <v>50</v>
      </c>
      <c r="F187" s="4948">
        <v>15600</v>
      </c>
      <c r="G187" s="4225">
        <f t="shared" si="10"/>
        <v>15600</v>
      </c>
      <c r="H187" s="4938"/>
      <c r="I187"/>
    </row>
    <row r="188" spans="1:9">
      <c r="A188" s="4944" t="s">
        <v>16843</v>
      </c>
      <c r="B188" s="9026">
        <v>4</v>
      </c>
      <c r="C188" s="9027"/>
      <c r="D188" s="4216" t="s">
        <v>16677</v>
      </c>
      <c r="E188" s="4045">
        <v>50</v>
      </c>
      <c r="F188" s="4948">
        <v>22431</v>
      </c>
      <c r="G188" s="4225">
        <f t="shared" si="10"/>
        <v>22431</v>
      </c>
      <c r="H188" s="4938"/>
      <c r="I188"/>
    </row>
    <row r="189" spans="1:9">
      <c r="A189" s="4944" t="s">
        <v>16844</v>
      </c>
      <c r="B189" s="9026">
        <v>4</v>
      </c>
      <c r="C189" s="9027"/>
      <c r="D189" s="4216" t="s">
        <v>16677</v>
      </c>
      <c r="E189" s="4045">
        <v>50</v>
      </c>
      <c r="F189" s="4948">
        <v>23307</v>
      </c>
      <c r="G189" s="4225">
        <f t="shared" si="10"/>
        <v>23307</v>
      </c>
      <c r="H189" s="4938"/>
      <c r="I189"/>
    </row>
    <row r="190" spans="1:9">
      <c r="A190" s="4944" t="s">
        <v>16845</v>
      </c>
      <c r="B190" s="9026">
        <v>4</v>
      </c>
      <c r="C190" s="9027"/>
      <c r="D190" s="4216" t="s">
        <v>16677</v>
      </c>
      <c r="E190" s="4045">
        <v>50</v>
      </c>
      <c r="F190" s="4948">
        <v>21643</v>
      </c>
      <c r="G190" s="4225">
        <f t="shared" si="10"/>
        <v>21643</v>
      </c>
      <c r="H190" s="4938"/>
      <c r="I190"/>
    </row>
    <row r="191" spans="1:9">
      <c r="A191" s="4944" t="s">
        <v>16846</v>
      </c>
      <c r="B191" s="9026">
        <v>4</v>
      </c>
      <c r="C191" s="9027"/>
      <c r="D191" s="4216" t="s">
        <v>16677</v>
      </c>
      <c r="E191" s="4045">
        <v>50</v>
      </c>
      <c r="F191" s="4948">
        <v>22083</v>
      </c>
      <c r="G191" s="4225">
        <f t="shared" si="10"/>
        <v>22083</v>
      </c>
      <c r="H191" s="4938"/>
      <c r="I191"/>
    </row>
    <row r="192" spans="1:9">
      <c r="A192" s="4944" t="s">
        <v>16847</v>
      </c>
      <c r="B192" s="9026">
        <v>4</v>
      </c>
      <c r="C192" s="9027"/>
      <c r="D192" s="4216" t="s">
        <v>16677</v>
      </c>
      <c r="E192" s="4045">
        <v>50</v>
      </c>
      <c r="F192" s="4948">
        <v>22869</v>
      </c>
      <c r="G192" s="4225">
        <f t="shared" si="10"/>
        <v>22869</v>
      </c>
      <c r="H192" s="4938"/>
      <c r="I192"/>
    </row>
    <row r="193" spans="1:9">
      <c r="A193" s="4944" t="s">
        <v>16848</v>
      </c>
      <c r="B193" s="9026">
        <v>4</v>
      </c>
      <c r="C193" s="9027"/>
      <c r="D193" s="4216" t="s">
        <v>16677</v>
      </c>
      <c r="E193" s="4045">
        <v>50</v>
      </c>
      <c r="F193" s="4948">
        <v>22750</v>
      </c>
      <c r="G193" s="4225">
        <f t="shared" si="10"/>
        <v>22750</v>
      </c>
      <c r="H193" s="4938"/>
      <c r="I193"/>
    </row>
    <row r="194" spans="1:9">
      <c r="A194" s="4944" t="s">
        <v>16849</v>
      </c>
      <c r="B194" s="9026">
        <v>4</v>
      </c>
      <c r="C194" s="9027"/>
      <c r="D194" s="4216" t="s">
        <v>16677</v>
      </c>
      <c r="E194" s="4045">
        <v>50</v>
      </c>
      <c r="F194" s="4948">
        <v>23540</v>
      </c>
      <c r="G194" s="4225">
        <f t="shared" si="10"/>
        <v>23540</v>
      </c>
      <c r="H194" s="4938"/>
      <c r="I194"/>
    </row>
    <row r="195" spans="1:9">
      <c r="A195" s="4944" t="s">
        <v>16850</v>
      </c>
      <c r="B195" s="9026">
        <v>4</v>
      </c>
      <c r="C195" s="9027"/>
      <c r="D195" s="4216" t="s">
        <v>16677</v>
      </c>
      <c r="E195" s="4045">
        <v>50</v>
      </c>
      <c r="F195" s="4948">
        <v>23975</v>
      </c>
      <c r="G195" s="4225">
        <f t="shared" si="10"/>
        <v>23975</v>
      </c>
      <c r="H195" s="4938"/>
      <c r="I195"/>
    </row>
    <row r="196" spans="1:9">
      <c r="A196" s="4944" t="s">
        <v>16851</v>
      </c>
      <c r="B196" s="9026">
        <v>4</v>
      </c>
      <c r="C196" s="9027"/>
      <c r="D196" s="4216" t="s">
        <v>16677</v>
      </c>
      <c r="E196" s="4045">
        <v>50</v>
      </c>
      <c r="F196" s="4948">
        <v>24480</v>
      </c>
      <c r="G196" s="4225">
        <f t="shared" si="10"/>
        <v>24480</v>
      </c>
      <c r="H196" s="4938"/>
      <c r="I196"/>
    </row>
    <row r="197" spans="1:9">
      <c r="A197" s="4944" t="s">
        <v>16852</v>
      </c>
      <c r="B197" s="9026">
        <v>4</v>
      </c>
      <c r="C197" s="9027"/>
      <c r="D197" s="4216" t="s">
        <v>16677</v>
      </c>
      <c r="E197" s="4045">
        <v>50</v>
      </c>
      <c r="F197" s="4948">
        <v>24918</v>
      </c>
      <c r="G197" s="4225">
        <f t="shared" si="10"/>
        <v>24918</v>
      </c>
      <c r="H197" s="4938"/>
      <c r="I197"/>
    </row>
    <row r="198" spans="1:9">
      <c r="A198" s="4944" t="s">
        <v>16853</v>
      </c>
      <c r="B198" s="9026">
        <v>4</v>
      </c>
      <c r="C198" s="9027"/>
      <c r="D198" s="4216" t="s">
        <v>16677</v>
      </c>
      <c r="E198" s="4045">
        <v>50</v>
      </c>
      <c r="F198" s="4948">
        <v>14956</v>
      </c>
      <c r="G198" s="4225">
        <f t="shared" si="10"/>
        <v>14956</v>
      </c>
      <c r="H198" s="4938"/>
      <c r="I198"/>
    </row>
    <row r="199" spans="1:9">
      <c r="A199" s="4944" t="s">
        <v>16854</v>
      </c>
      <c r="B199" s="9026">
        <v>4</v>
      </c>
      <c r="C199" s="9027"/>
      <c r="D199" s="4216" t="s">
        <v>16677</v>
      </c>
      <c r="E199" s="4045">
        <v>50</v>
      </c>
      <c r="F199" s="4948">
        <v>17449</v>
      </c>
      <c r="G199" s="4225">
        <f t="shared" si="10"/>
        <v>17449</v>
      </c>
      <c r="H199" s="4938"/>
      <c r="I199"/>
    </row>
    <row r="200" spans="1:9" s="4223" customFormat="1">
      <c r="A200" s="4228" t="s">
        <v>16602</v>
      </c>
      <c r="B200" s="4229"/>
      <c r="C200" s="4229"/>
      <c r="D200" s="4229"/>
      <c r="E200" s="4229"/>
      <c r="F200" s="4229"/>
      <c r="G200" s="4231"/>
      <c r="H200" s="4938"/>
    </row>
    <row r="201" spans="1:9">
      <c r="A201" s="4214" t="s">
        <v>16823</v>
      </c>
      <c r="B201" s="9026">
        <v>5</v>
      </c>
      <c r="C201" s="9027"/>
      <c r="D201" s="4216" t="s">
        <v>16677</v>
      </c>
      <c r="E201" s="4045">
        <v>50</v>
      </c>
      <c r="F201" s="4948">
        <v>14671</v>
      </c>
      <c r="G201" s="4225">
        <f t="shared" ref="G201:G213" si="11">F201-F201*$B$4</f>
        <v>14671</v>
      </c>
      <c r="H201" s="4938"/>
      <c r="I201"/>
    </row>
    <row r="202" spans="1:9">
      <c r="A202" s="4214" t="s">
        <v>16824</v>
      </c>
      <c r="B202" s="9026">
        <v>5</v>
      </c>
      <c r="C202" s="9027"/>
      <c r="D202" s="4216" t="s">
        <v>16677</v>
      </c>
      <c r="E202" s="4045">
        <v>50</v>
      </c>
      <c r="F202" s="4948">
        <v>15462</v>
      </c>
      <c r="G202" s="4225">
        <f t="shared" si="11"/>
        <v>15462</v>
      </c>
      <c r="H202" s="4938"/>
      <c r="I202"/>
    </row>
    <row r="203" spans="1:9">
      <c r="A203" s="4214" t="s">
        <v>16825</v>
      </c>
      <c r="B203" s="9026">
        <v>5</v>
      </c>
      <c r="C203" s="9027"/>
      <c r="D203" s="4216" t="s">
        <v>16677</v>
      </c>
      <c r="E203" s="4045">
        <v>50</v>
      </c>
      <c r="F203" s="4948">
        <v>16250</v>
      </c>
      <c r="G203" s="4225">
        <f t="shared" si="11"/>
        <v>16250</v>
      </c>
      <c r="H203" s="4938"/>
      <c r="I203"/>
    </row>
    <row r="204" spans="1:9">
      <c r="A204" s="4214" t="s">
        <v>16826</v>
      </c>
      <c r="B204" s="9026">
        <v>5</v>
      </c>
      <c r="C204" s="9027"/>
      <c r="D204" s="4216" t="s">
        <v>16677</v>
      </c>
      <c r="E204" s="4045">
        <v>50</v>
      </c>
      <c r="F204" s="4948">
        <v>16493</v>
      </c>
      <c r="G204" s="4225">
        <f t="shared" si="11"/>
        <v>16493</v>
      </c>
      <c r="H204" s="4938"/>
      <c r="I204"/>
    </row>
    <row r="205" spans="1:9">
      <c r="A205" s="4214" t="s">
        <v>16827</v>
      </c>
      <c r="B205" s="9026">
        <v>5</v>
      </c>
      <c r="C205" s="9027"/>
      <c r="D205" s="4216" t="s">
        <v>16677</v>
      </c>
      <c r="E205" s="4045">
        <v>50</v>
      </c>
      <c r="F205" s="4948">
        <v>15705</v>
      </c>
      <c r="G205" s="4225">
        <f t="shared" si="11"/>
        <v>15705</v>
      </c>
      <c r="H205" s="4938"/>
      <c r="I205"/>
    </row>
    <row r="206" spans="1:9">
      <c r="A206" s="4214" t="s">
        <v>16828</v>
      </c>
      <c r="B206" s="9026">
        <v>5</v>
      </c>
      <c r="C206" s="9027"/>
      <c r="D206" s="4216" t="s">
        <v>16677</v>
      </c>
      <c r="E206" s="4045">
        <v>50</v>
      </c>
      <c r="F206" s="4948">
        <v>17284</v>
      </c>
      <c r="G206" s="4225">
        <f t="shared" si="11"/>
        <v>17284</v>
      </c>
      <c r="H206" s="4938"/>
      <c r="I206"/>
    </row>
    <row r="207" spans="1:9">
      <c r="A207" s="4214" t="s">
        <v>16829</v>
      </c>
      <c r="B207" s="9026">
        <v>5</v>
      </c>
      <c r="C207" s="9027"/>
      <c r="D207" s="4216" t="s">
        <v>16677</v>
      </c>
      <c r="E207" s="4045">
        <v>50</v>
      </c>
      <c r="F207" s="4948">
        <v>14916</v>
      </c>
      <c r="G207" s="4225">
        <f t="shared" si="11"/>
        <v>14916</v>
      </c>
      <c r="H207" s="4938"/>
      <c r="I207"/>
    </row>
    <row r="208" spans="1:9">
      <c r="A208" s="4214" t="s">
        <v>16830</v>
      </c>
      <c r="B208" s="9026">
        <v>5</v>
      </c>
      <c r="C208" s="9027"/>
      <c r="D208" s="4216" t="s">
        <v>16677</v>
      </c>
      <c r="E208" s="4045">
        <v>50</v>
      </c>
      <c r="F208" s="4948">
        <v>17284</v>
      </c>
      <c r="G208" s="4225">
        <f t="shared" si="11"/>
        <v>17284</v>
      </c>
      <c r="H208" s="4938"/>
      <c r="I208"/>
    </row>
    <row r="209" spans="1:9">
      <c r="A209" s="4214" t="s">
        <v>16831</v>
      </c>
      <c r="B209" s="9026">
        <v>5</v>
      </c>
      <c r="C209" s="9027"/>
      <c r="D209" s="4216" t="s">
        <v>16677</v>
      </c>
      <c r="E209" s="4045">
        <v>50</v>
      </c>
      <c r="F209" s="4948">
        <v>16739</v>
      </c>
      <c r="G209" s="4225">
        <f t="shared" si="11"/>
        <v>16739</v>
      </c>
      <c r="H209" s="4938"/>
      <c r="I209"/>
    </row>
    <row r="210" spans="1:9">
      <c r="A210" s="4214" t="s">
        <v>16832</v>
      </c>
      <c r="B210" s="9026">
        <v>5</v>
      </c>
      <c r="C210" s="9027"/>
      <c r="D210" s="4216" t="s">
        <v>16677</v>
      </c>
      <c r="E210" s="4045">
        <v>50</v>
      </c>
      <c r="F210" s="4948">
        <v>20158</v>
      </c>
      <c r="G210" s="4225">
        <f t="shared" si="11"/>
        <v>20158</v>
      </c>
      <c r="H210" s="4938"/>
      <c r="I210"/>
    </row>
    <row r="211" spans="1:9">
      <c r="A211" s="4214" t="s">
        <v>16833</v>
      </c>
      <c r="B211" s="9026">
        <v>5</v>
      </c>
      <c r="C211" s="9027"/>
      <c r="D211" s="4216" t="s">
        <v>16677</v>
      </c>
      <c r="E211" s="4045">
        <v>50</v>
      </c>
      <c r="F211" s="4948">
        <v>18144</v>
      </c>
      <c r="G211" s="4225">
        <f t="shared" si="11"/>
        <v>18144</v>
      </c>
      <c r="H211" s="4938"/>
      <c r="I211"/>
    </row>
    <row r="212" spans="1:9">
      <c r="A212" s="4214" t="s">
        <v>16834</v>
      </c>
      <c r="B212" s="9026">
        <v>5</v>
      </c>
      <c r="C212" s="9027"/>
      <c r="D212" s="4216" t="s">
        <v>16677</v>
      </c>
      <c r="E212" s="4045">
        <v>50</v>
      </c>
      <c r="F212" s="4948">
        <v>20510</v>
      </c>
      <c r="G212" s="4225">
        <f t="shared" si="11"/>
        <v>20510</v>
      </c>
      <c r="H212" s="4938"/>
      <c r="I212"/>
    </row>
    <row r="213" spans="1:9">
      <c r="A213" s="4214" t="s">
        <v>16835</v>
      </c>
      <c r="B213" s="9026">
        <v>5</v>
      </c>
      <c r="C213" s="9027"/>
      <c r="D213" s="4216" t="s">
        <v>16677</v>
      </c>
      <c r="E213" s="4045">
        <v>50</v>
      </c>
      <c r="F213" s="4948">
        <v>19967</v>
      </c>
      <c r="G213" s="4225">
        <f t="shared" si="11"/>
        <v>19967</v>
      </c>
      <c r="H213" s="4938"/>
      <c r="I213"/>
    </row>
    <row r="214" spans="1:9">
      <c r="A214" s="4213"/>
      <c r="B214" s="440"/>
      <c r="C214" s="510"/>
      <c r="D214" s="510"/>
      <c r="E214" s="4207"/>
      <c r="F214" s="4207"/>
      <c r="G214" s="4222"/>
      <c r="H214" s="4938"/>
      <c r="I214"/>
    </row>
    <row r="215" spans="1:9" s="4209" customFormat="1">
      <c r="A215" s="4213"/>
      <c r="B215" s="440"/>
      <c r="C215" s="510"/>
      <c r="D215" s="510"/>
      <c r="E215" s="4207"/>
      <c r="F215" s="4207"/>
      <c r="G215" s="4222"/>
      <c r="H215" s="4938"/>
    </row>
    <row r="216" spans="1:9">
      <c r="A216" s="9028" t="s">
        <v>16680</v>
      </c>
      <c r="B216" s="9029"/>
      <c r="C216" s="9029"/>
      <c r="D216" s="9029"/>
      <c r="E216" s="9029"/>
      <c r="F216" s="9029"/>
      <c r="G216" s="9030"/>
      <c r="H216" s="4938"/>
      <c r="I216"/>
    </row>
    <row r="217" spans="1:9">
      <c r="A217" s="9031" t="s">
        <v>16581</v>
      </c>
      <c r="B217" s="9032"/>
      <c r="C217" s="9032"/>
      <c r="D217" s="9032"/>
      <c r="E217" s="9032"/>
      <c r="F217" s="9032"/>
      <c r="G217" s="9033"/>
      <c r="H217" s="4938"/>
      <c r="I217"/>
    </row>
    <row r="218" spans="1:9" ht="57.35">
      <c r="A218" s="4237" t="s">
        <v>75</v>
      </c>
      <c r="B218" s="4236" t="s">
        <v>16582</v>
      </c>
      <c r="C218" s="4236" t="s">
        <v>16563</v>
      </c>
      <c r="D218" s="4236" t="s">
        <v>712</v>
      </c>
      <c r="E218" s="4236" t="s">
        <v>16583</v>
      </c>
      <c r="F218" s="4236" t="s">
        <v>16584</v>
      </c>
      <c r="G218" s="4236" t="s">
        <v>59</v>
      </c>
      <c r="H218" s="4938"/>
      <c r="I218"/>
    </row>
    <row r="219" spans="1:9">
      <c r="A219" s="4944" t="s">
        <v>16819</v>
      </c>
      <c r="B219" s="4939">
        <v>200</v>
      </c>
      <c r="C219" s="4948" t="s">
        <v>16585</v>
      </c>
      <c r="D219" s="4215" t="s">
        <v>16681</v>
      </c>
      <c r="E219" s="4212" t="s">
        <v>16586</v>
      </c>
      <c r="F219" s="3757">
        <v>28585</v>
      </c>
      <c r="G219" s="4225">
        <f t="shared" ref="G219:G222" si="12">F219-F219*$B$4</f>
        <v>28585</v>
      </c>
      <c r="H219" s="4938"/>
      <c r="I219"/>
    </row>
    <row r="220" spans="1:9">
      <c r="A220" s="4944" t="s">
        <v>16820</v>
      </c>
      <c r="B220" s="4939">
        <v>225</v>
      </c>
      <c r="C220" s="4948" t="s">
        <v>16587</v>
      </c>
      <c r="D220" s="4215" t="s">
        <v>16681</v>
      </c>
      <c r="E220" s="4212" t="s">
        <v>16586</v>
      </c>
      <c r="F220" s="3757">
        <v>43811</v>
      </c>
      <c r="G220" s="4225">
        <f t="shared" si="12"/>
        <v>43811</v>
      </c>
      <c r="H220" s="4938"/>
      <c r="I220"/>
    </row>
    <row r="221" spans="1:9">
      <c r="A221" s="4944" t="s">
        <v>16821</v>
      </c>
      <c r="B221" s="4939">
        <v>250</v>
      </c>
      <c r="C221" s="4948" t="s">
        <v>16588</v>
      </c>
      <c r="D221" s="4215" t="s">
        <v>16681</v>
      </c>
      <c r="E221" s="4212" t="s">
        <v>16586</v>
      </c>
      <c r="F221" s="3757">
        <v>54869</v>
      </c>
      <c r="G221" s="4225">
        <f t="shared" si="12"/>
        <v>54869</v>
      </c>
      <c r="H221" s="4938"/>
      <c r="I221"/>
    </row>
    <row r="222" spans="1:9">
      <c r="A222" s="4944" t="s">
        <v>16822</v>
      </c>
      <c r="B222" s="4939">
        <v>315</v>
      </c>
      <c r="C222" s="4948" t="s">
        <v>16589</v>
      </c>
      <c r="D222" s="4215" t="s">
        <v>16681</v>
      </c>
      <c r="E222" s="4212" t="s">
        <v>16590</v>
      </c>
      <c r="F222" s="4948">
        <v>99788</v>
      </c>
      <c r="G222" s="4225">
        <f t="shared" si="12"/>
        <v>99788</v>
      </c>
      <c r="H222" s="4938"/>
      <c r="I222"/>
    </row>
    <row r="223" spans="1:9" s="4209" customFormat="1" ht="30.75" customHeight="1">
      <c r="A223" s="9063" t="s">
        <v>16679</v>
      </c>
      <c r="B223" s="9063"/>
      <c r="C223" s="9063"/>
      <c r="D223" s="9063"/>
      <c r="E223" s="9063"/>
      <c r="F223" s="9063"/>
      <c r="G223" s="9063"/>
      <c r="H223" s="4938"/>
    </row>
    <row r="224" spans="1:9">
      <c r="A224" s="645"/>
      <c r="B224" s="4207"/>
      <c r="C224" s="303"/>
      <c r="D224" s="303"/>
      <c r="E224" s="4208"/>
      <c r="F224" s="3745"/>
      <c r="G224" s="3745"/>
      <c r="H224" s="4938"/>
      <c r="I224"/>
    </row>
    <row r="225" spans="1:10">
      <c r="A225" s="9058" t="s">
        <v>16603</v>
      </c>
      <c r="B225" s="9059"/>
      <c r="C225" s="9059"/>
      <c r="D225" s="9059"/>
      <c r="E225" s="9059"/>
      <c r="F225" s="9059"/>
      <c r="G225" s="9060"/>
      <c r="H225" s="4938"/>
      <c r="I225"/>
    </row>
    <row r="226" spans="1:10" ht="57.35">
      <c r="A226" s="4237" t="s">
        <v>75</v>
      </c>
      <c r="B226" s="4237" t="s">
        <v>16582</v>
      </c>
      <c r="C226" s="4238" t="s">
        <v>16604</v>
      </c>
      <c r="D226" s="4238" t="s">
        <v>12266</v>
      </c>
      <c r="E226" s="4081" t="s">
        <v>16564</v>
      </c>
      <c r="F226" s="4239" t="s">
        <v>16584</v>
      </c>
      <c r="G226" s="4236" t="s">
        <v>59</v>
      </c>
      <c r="H226" s="4938"/>
      <c r="I226"/>
    </row>
    <row r="227" spans="1:10">
      <c r="A227" s="4106" t="s">
        <v>16815</v>
      </c>
      <c r="B227" s="3811">
        <v>90</v>
      </c>
      <c r="C227" s="3757" t="s">
        <v>16605</v>
      </c>
      <c r="D227" s="4215" t="s">
        <v>705</v>
      </c>
      <c r="E227" s="4219">
        <v>200</v>
      </c>
      <c r="F227" s="3757">
        <v>2451</v>
      </c>
      <c r="G227" s="4225">
        <f t="shared" ref="G227:G230" si="13">F227-F227*$B$4</f>
        <v>2451</v>
      </c>
      <c r="H227" s="4938"/>
      <c r="I227"/>
    </row>
    <row r="228" spans="1:10">
      <c r="A228" s="4106" t="s">
        <v>16816</v>
      </c>
      <c r="B228" s="3811">
        <v>125</v>
      </c>
      <c r="C228" s="3757" t="s">
        <v>16606</v>
      </c>
      <c r="D228" s="4215" t="s">
        <v>705</v>
      </c>
      <c r="E228" s="4219">
        <v>200</v>
      </c>
      <c r="F228" s="3757">
        <v>3004</v>
      </c>
      <c r="G228" s="4225">
        <f t="shared" si="13"/>
        <v>3004</v>
      </c>
      <c r="H228" s="4938"/>
      <c r="I228"/>
    </row>
    <row r="229" spans="1:10">
      <c r="A229" s="4106" t="s">
        <v>16817</v>
      </c>
      <c r="B229" s="3811">
        <v>160</v>
      </c>
      <c r="C229" s="3757" t="s">
        <v>16607</v>
      </c>
      <c r="D229" s="4215" t="s">
        <v>705</v>
      </c>
      <c r="E229" s="4219">
        <v>150</v>
      </c>
      <c r="F229" s="3757">
        <v>4600</v>
      </c>
      <c r="G229" s="4225">
        <f t="shared" si="13"/>
        <v>4600</v>
      </c>
      <c r="H229" s="4938"/>
      <c r="I229"/>
    </row>
    <row r="230" spans="1:10">
      <c r="A230" s="4106" t="s">
        <v>16818</v>
      </c>
      <c r="B230" s="3811">
        <v>200</v>
      </c>
      <c r="C230" s="3757" t="s">
        <v>16608</v>
      </c>
      <c r="D230" s="4215" t="s">
        <v>705</v>
      </c>
      <c r="E230" s="4219">
        <v>100</v>
      </c>
      <c r="F230" s="3757">
        <v>6230</v>
      </c>
      <c r="G230" s="4225">
        <f t="shared" si="13"/>
        <v>6230</v>
      </c>
      <c r="H230" s="4938"/>
      <c r="I230"/>
    </row>
    <row r="231" spans="1:10">
      <c r="A231" s="645"/>
      <c r="B231" s="4207"/>
      <c r="C231" s="303"/>
      <c r="D231" s="303"/>
      <c r="E231" s="4208"/>
      <c r="F231" s="3745"/>
      <c r="G231" s="3745"/>
      <c r="H231" s="4938"/>
      <c r="I231"/>
    </row>
    <row r="232" spans="1:10" s="4223" customFormat="1">
      <c r="A232" s="9058" t="s">
        <v>711</v>
      </c>
      <c r="B232" s="9059"/>
      <c r="C232" s="9059"/>
      <c r="D232" s="9059"/>
      <c r="E232" s="9059"/>
      <c r="F232" s="9059"/>
      <c r="G232" s="9060"/>
      <c r="H232" s="4938"/>
    </row>
    <row r="233" spans="1:10" s="4223" customFormat="1" ht="35.25" customHeight="1">
      <c r="A233" s="9062" t="s">
        <v>16966</v>
      </c>
      <c r="B233" s="9029"/>
      <c r="C233" s="9029"/>
      <c r="D233" s="9029"/>
      <c r="E233" s="9029"/>
      <c r="F233" s="9029"/>
      <c r="G233" s="9030"/>
      <c r="H233" s="4938"/>
    </row>
    <row r="234" spans="1:10" s="4223" customFormat="1" ht="43">
      <c r="A234" s="4003" t="s">
        <v>75</v>
      </c>
      <c r="B234" s="9018" t="s">
        <v>16609</v>
      </c>
      <c r="C234" s="9019"/>
      <c r="D234" s="9018" t="s">
        <v>12266</v>
      </c>
      <c r="E234" s="9019"/>
      <c r="F234" s="4003" t="s">
        <v>1142</v>
      </c>
      <c r="G234" s="4003" t="s">
        <v>59</v>
      </c>
      <c r="H234" s="4938"/>
    </row>
    <row r="235" spans="1:10" s="4223" customFormat="1">
      <c r="A235" s="4228" t="s">
        <v>16686</v>
      </c>
      <c r="B235" s="4229"/>
      <c r="C235" s="4229"/>
      <c r="D235" s="4229"/>
      <c r="E235" s="4229"/>
      <c r="F235" s="4229"/>
      <c r="G235" s="4231"/>
      <c r="H235" s="4938"/>
    </row>
    <row r="236" spans="1:10">
      <c r="A236" s="4961" t="s">
        <v>16812</v>
      </c>
      <c r="B236" s="9021" t="s">
        <v>16682</v>
      </c>
      <c r="C236" s="9021"/>
      <c r="D236" s="9016" t="s">
        <v>10884</v>
      </c>
      <c r="E236" s="9017"/>
      <c r="F236" s="3757">
        <v>5452</v>
      </c>
      <c r="G236" s="4225">
        <f t="shared" ref="G236:G238" si="14">F236-F236*$B$4</f>
        <v>5452</v>
      </c>
      <c r="H236" s="4938"/>
      <c r="I236"/>
    </row>
    <row r="237" spans="1:10">
      <c r="A237" s="4961" t="s">
        <v>16813</v>
      </c>
      <c r="B237" s="9021" t="s">
        <v>16683</v>
      </c>
      <c r="C237" s="9021"/>
      <c r="D237" s="9016" t="s">
        <v>10884</v>
      </c>
      <c r="E237" s="9017"/>
      <c r="F237" s="3757">
        <v>7132</v>
      </c>
      <c r="G237" s="4225">
        <f t="shared" si="14"/>
        <v>7132</v>
      </c>
      <c r="H237" s="4938"/>
      <c r="I237"/>
    </row>
    <row r="238" spans="1:10">
      <c r="A238" s="4962" t="s">
        <v>16814</v>
      </c>
      <c r="B238" s="9021" t="s">
        <v>16684</v>
      </c>
      <c r="C238" s="9021"/>
      <c r="D238" s="9016" t="s">
        <v>10884</v>
      </c>
      <c r="E238" s="9017"/>
      <c r="F238" s="3757">
        <v>8093</v>
      </c>
      <c r="G238" s="4225">
        <f t="shared" si="14"/>
        <v>8093</v>
      </c>
      <c r="H238" s="4938"/>
      <c r="I238"/>
    </row>
    <row r="239" spans="1:10" s="4223" customFormat="1">
      <c r="A239" s="4228" t="s">
        <v>16685</v>
      </c>
      <c r="B239" s="4229"/>
      <c r="C239" s="4229"/>
      <c r="D239" s="4229"/>
      <c r="E239" s="4229"/>
      <c r="F239" s="5781"/>
      <c r="G239" s="4231"/>
      <c r="H239" s="4938"/>
      <c r="J239" s="5273">
        <v>9367</v>
      </c>
    </row>
    <row r="240" spans="1:10">
      <c r="A240" s="4214" t="s">
        <v>16808</v>
      </c>
      <c r="B240" s="9021" t="s">
        <v>16610</v>
      </c>
      <c r="C240" s="9021"/>
      <c r="D240" s="9016" t="s">
        <v>10884</v>
      </c>
      <c r="E240" s="9017"/>
      <c r="F240" s="3757">
        <v>6498</v>
      </c>
      <c r="G240" s="4225">
        <f t="shared" ref="G240:G243" si="15">F240-F240*$B$4</f>
        <v>6498</v>
      </c>
      <c r="H240" s="4938"/>
      <c r="I240"/>
    </row>
    <row r="241" spans="1:9">
      <c r="A241" s="4214" t="s">
        <v>16809</v>
      </c>
      <c r="B241" s="9021" t="s">
        <v>16611</v>
      </c>
      <c r="C241" s="9021"/>
      <c r="D241" s="9016" t="s">
        <v>10884</v>
      </c>
      <c r="E241" s="9017"/>
      <c r="F241" s="3757">
        <v>8528</v>
      </c>
      <c r="G241" s="4225">
        <f t="shared" si="15"/>
        <v>8528</v>
      </c>
      <c r="H241" s="4938"/>
      <c r="I241"/>
    </row>
    <row r="242" spans="1:9">
      <c r="A242" s="4214" t="s">
        <v>16810</v>
      </c>
      <c r="B242" s="9021" t="s">
        <v>16612</v>
      </c>
      <c r="C242" s="9021"/>
      <c r="D242" s="9016" t="s">
        <v>10884</v>
      </c>
      <c r="E242" s="9017"/>
      <c r="F242" s="3757">
        <v>8558</v>
      </c>
      <c r="G242" s="4225">
        <f t="shared" si="15"/>
        <v>8558</v>
      </c>
      <c r="H242" s="4938"/>
      <c r="I242"/>
    </row>
    <row r="243" spans="1:9">
      <c r="A243" s="4214" t="s">
        <v>16811</v>
      </c>
      <c r="B243" s="9021" t="s">
        <v>16613</v>
      </c>
      <c r="C243" s="9021"/>
      <c r="D243" s="9016" t="s">
        <v>10884</v>
      </c>
      <c r="E243" s="9017"/>
      <c r="F243" s="3757">
        <v>9206</v>
      </c>
      <c r="G243" s="4225">
        <f t="shared" si="15"/>
        <v>9206</v>
      </c>
      <c r="H243" s="4938"/>
      <c r="I243"/>
    </row>
    <row r="244" spans="1:9" s="4223" customFormat="1">
      <c r="A244" s="4228" t="s">
        <v>16614</v>
      </c>
      <c r="B244" s="4229"/>
      <c r="C244" s="4229"/>
      <c r="D244" s="4229"/>
      <c r="E244" s="4229"/>
      <c r="F244" s="5781"/>
      <c r="G244" s="4231"/>
      <c r="H244" s="4938"/>
    </row>
    <row r="245" spans="1:9">
      <c r="A245" s="9037" t="s">
        <v>16615</v>
      </c>
      <c r="B245" s="9021" t="s">
        <v>16616</v>
      </c>
      <c r="C245" s="9021"/>
      <c r="D245" s="9016" t="s">
        <v>10884</v>
      </c>
      <c r="E245" s="9017"/>
      <c r="F245" s="9038">
        <v>10304</v>
      </c>
      <c r="G245" s="9064">
        <f t="shared" ref="G245:G251" si="16">F245-F245*$B$4</f>
        <v>10304</v>
      </c>
      <c r="H245" s="4938"/>
      <c r="I245"/>
    </row>
    <row r="246" spans="1:9">
      <c r="A246" s="9037"/>
      <c r="B246" s="9021" t="s">
        <v>16617</v>
      </c>
      <c r="C246" s="9021"/>
      <c r="D246" s="9016" t="s">
        <v>10884</v>
      </c>
      <c r="E246" s="9017"/>
      <c r="F246" s="9039"/>
      <c r="G246" s="9039">
        <f t="shared" si="16"/>
        <v>0</v>
      </c>
      <c r="H246" s="4938"/>
      <c r="I246"/>
    </row>
    <row r="247" spans="1:9">
      <c r="A247" s="9037"/>
      <c r="B247" s="9021" t="s">
        <v>16618</v>
      </c>
      <c r="C247" s="9021"/>
      <c r="D247" s="9016" t="s">
        <v>10884</v>
      </c>
      <c r="E247" s="9017"/>
      <c r="F247" s="9040"/>
      <c r="G247" s="9065">
        <f t="shared" si="16"/>
        <v>0</v>
      </c>
      <c r="H247" s="4938"/>
      <c r="I247"/>
    </row>
    <row r="248" spans="1:9">
      <c r="A248" s="9037" t="s">
        <v>16619</v>
      </c>
      <c r="B248" s="9021" t="s">
        <v>16620</v>
      </c>
      <c r="C248" s="9021"/>
      <c r="D248" s="9016" t="s">
        <v>10884</v>
      </c>
      <c r="E248" s="9017"/>
      <c r="F248" s="9038">
        <v>12159</v>
      </c>
      <c r="G248" s="9064">
        <f>F248-F248*$B$4</f>
        <v>12159</v>
      </c>
      <c r="H248" s="4938"/>
      <c r="I248"/>
    </row>
    <row r="249" spans="1:9">
      <c r="A249" s="9037"/>
      <c r="B249" s="9021" t="s">
        <v>16621</v>
      </c>
      <c r="C249" s="9021"/>
      <c r="D249" s="9016" t="s">
        <v>10884</v>
      </c>
      <c r="E249" s="9017"/>
      <c r="F249" s="9039"/>
      <c r="G249" s="9039">
        <f t="shared" si="16"/>
        <v>0</v>
      </c>
      <c r="H249" s="4938"/>
      <c r="I249"/>
    </row>
    <row r="250" spans="1:9">
      <c r="A250" s="9037"/>
      <c r="B250" s="9021" t="s">
        <v>16622</v>
      </c>
      <c r="C250" s="9021"/>
      <c r="D250" s="9016" t="s">
        <v>10884</v>
      </c>
      <c r="E250" s="9017"/>
      <c r="F250" s="9039"/>
      <c r="G250" s="9039">
        <f t="shared" si="16"/>
        <v>0</v>
      </c>
      <c r="H250" s="4938"/>
      <c r="I250"/>
    </row>
    <row r="251" spans="1:9">
      <c r="A251" s="9037"/>
      <c r="B251" s="9021" t="s">
        <v>16623</v>
      </c>
      <c r="C251" s="9021"/>
      <c r="D251" s="9016" t="s">
        <v>10884</v>
      </c>
      <c r="E251" s="9017"/>
      <c r="F251" s="9040"/>
      <c r="G251" s="9065">
        <f t="shared" si="16"/>
        <v>0</v>
      </c>
      <c r="H251" s="4938"/>
      <c r="I251"/>
    </row>
    <row r="252" spans="1:9" s="4223" customFormat="1">
      <c r="A252" s="9031" t="s">
        <v>16687</v>
      </c>
      <c r="B252" s="9032"/>
      <c r="C252" s="9032"/>
      <c r="D252" s="9032"/>
      <c r="E252" s="9032"/>
      <c r="F252" s="9032"/>
      <c r="G252" s="9033"/>
      <c r="H252" s="4938"/>
    </row>
    <row r="253" spans="1:9" ht="43">
      <c r="A253" s="4003" t="s">
        <v>75</v>
      </c>
      <c r="B253" s="9018" t="s">
        <v>16624</v>
      </c>
      <c r="C253" s="9019"/>
      <c r="D253" s="9018" t="s">
        <v>12266</v>
      </c>
      <c r="E253" s="9019"/>
      <c r="F253" s="4003" t="s">
        <v>1142</v>
      </c>
      <c r="G253" s="4003" t="s">
        <v>59</v>
      </c>
      <c r="H253" s="4938"/>
      <c r="I253"/>
    </row>
    <row r="254" spans="1:9" s="4223" customFormat="1">
      <c r="A254" s="4228" t="s">
        <v>16625</v>
      </c>
      <c r="B254" s="4229"/>
      <c r="C254" s="4229"/>
      <c r="D254" s="4229"/>
      <c r="E254" s="4229"/>
      <c r="F254" s="4229"/>
      <c r="G254" s="4231"/>
      <c r="H254" s="4938"/>
    </row>
    <row r="255" spans="1:9">
      <c r="A255" s="4214" t="s">
        <v>16803</v>
      </c>
      <c r="B255" s="9020" t="s">
        <v>16626</v>
      </c>
      <c r="C255" s="9020"/>
      <c r="D255" s="9016" t="s">
        <v>10884</v>
      </c>
      <c r="E255" s="9017"/>
      <c r="F255" s="3757">
        <v>21270</v>
      </c>
      <c r="G255" s="4225">
        <f t="shared" ref="G255:G259" si="17">F255-F255*$B$4</f>
        <v>21270</v>
      </c>
      <c r="H255" s="4938"/>
      <c r="I255"/>
    </row>
    <row r="256" spans="1:9">
      <c r="A256" s="4214" t="s">
        <v>16804</v>
      </c>
      <c r="B256" s="9020" t="s">
        <v>16627</v>
      </c>
      <c r="C256" s="9020"/>
      <c r="D256" s="9016" t="s">
        <v>10884</v>
      </c>
      <c r="E256" s="9017"/>
      <c r="F256" s="3757">
        <v>21803</v>
      </c>
      <c r="G256" s="4225">
        <f t="shared" si="17"/>
        <v>21803</v>
      </c>
      <c r="H256" s="4938"/>
      <c r="I256"/>
    </row>
    <row r="257" spans="1:9">
      <c r="A257" s="4214" t="s">
        <v>16805</v>
      </c>
      <c r="B257" s="9020" t="s">
        <v>16628</v>
      </c>
      <c r="C257" s="9020"/>
      <c r="D257" s="9016" t="s">
        <v>10884</v>
      </c>
      <c r="E257" s="9017"/>
      <c r="F257" s="3757">
        <v>22389</v>
      </c>
      <c r="G257" s="4225">
        <f t="shared" si="17"/>
        <v>22389</v>
      </c>
      <c r="H257" s="4938"/>
      <c r="I257"/>
    </row>
    <row r="258" spans="1:9">
      <c r="A258" s="4214" t="s">
        <v>16806</v>
      </c>
      <c r="B258" s="9020" t="s">
        <v>16629</v>
      </c>
      <c r="C258" s="9020"/>
      <c r="D258" s="9016" t="s">
        <v>10884</v>
      </c>
      <c r="E258" s="9017"/>
      <c r="F258" s="3757">
        <v>22612</v>
      </c>
      <c r="G258" s="4225">
        <f t="shared" si="17"/>
        <v>22612</v>
      </c>
      <c r="H258" s="4938"/>
      <c r="I258"/>
    </row>
    <row r="259" spans="1:9">
      <c r="A259" s="4214" t="s">
        <v>16807</v>
      </c>
      <c r="B259" s="9020" t="s">
        <v>16630</v>
      </c>
      <c r="C259" s="9020"/>
      <c r="D259" s="9016" t="s">
        <v>10884</v>
      </c>
      <c r="E259" s="9017"/>
      <c r="F259" s="3757">
        <v>22644</v>
      </c>
      <c r="G259" s="4225">
        <f t="shared" si="17"/>
        <v>22644</v>
      </c>
      <c r="H259" s="4938"/>
      <c r="I259"/>
    </row>
    <row r="260" spans="1:9" s="4223" customFormat="1">
      <c r="A260" s="4228" t="s">
        <v>16631</v>
      </c>
      <c r="B260" s="4229"/>
      <c r="C260" s="4229"/>
      <c r="D260" s="4229"/>
      <c r="E260" s="4229"/>
      <c r="F260" s="5781"/>
      <c r="G260" s="4231"/>
      <c r="H260" s="4938"/>
    </row>
    <row r="261" spans="1:9">
      <c r="A261" s="4214" t="s">
        <v>16800</v>
      </c>
      <c r="B261" s="9020">
        <v>75</v>
      </c>
      <c r="C261" s="9020"/>
      <c r="D261" s="9016" t="s">
        <v>10884</v>
      </c>
      <c r="E261" s="9017"/>
      <c r="F261" s="3757">
        <v>62051</v>
      </c>
      <c r="G261" s="4225">
        <f t="shared" ref="G261:G263" si="18">F261-F261*$B$4</f>
        <v>62051</v>
      </c>
      <c r="H261" s="4938"/>
      <c r="I261"/>
    </row>
    <row r="262" spans="1:9">
      <c r="A262" s="4214" t="s">
        <v>16801</v>
      </c>
      <c r="B262" s="9020">
        <v>90</v>
      </c>
      <c r="C262" s="9020"/>
      <c r="D262" s="9016" t="s">
        <v>10884</v>
      </c>
      <c r="E262" s="9017"/>
      <c r="F262" s="3757">
        <v>63326</v>
      </c>
      <c r="G262" s="4225">
        <f t="shared" si="18"/>
        <v>63326</v>
      </c>
      <c r="H262" s="4938"/>
      <c r="I262"/>
    </row>
    <row r="263" spans="1:9">
      <c r="A263" s="4214" t="s">
        <v>16802</v>
      </c>
      <c r="B263" s="9020">
        <v>110</v>
      </c>
      <c r="C263" s="9020"/>
      <c r="D263" s="9016" t="s">
        <v>10884</v>
      </c>
      <c r="E263" s="9017"/>
      <c r="F263" s="3757">
        <v>74702</v>
      </c>
      <c r="G263" s="4225">
        <f t="shared" si="18"/>
        <v>74702</v>
      </c>
      <c r="H263" s="4938"/>
      <c r="I263"/>
    </row>
    <row r="264" spans="1:9" s="4211" customFormat="1" ht="15" customHeight="1">
      <c r="A264" s="9048" t="s">
        <v>16632</v>
      </c>
      <c r="B264" s="9049"/>
      <c r="C264" s="9049"/>
      <c r="D264" s="9049"/>
      <c r="E264" s="9049"/>
      <c r="F264" s="9049"/>
      <c r="G264" s="9050"/>
      <c r="H264" s="4938"/>
    </row>
    <row r="265" spans="1:9" s="4211" customFormat="1" ht="43">
      <c r="A265" s="4237" t="s">
        <v>75</v>
      </c>
      <c r="B265" s="9046" t="s">
        <v>16633</v>
      </c>
      <c r="C265" s="9047"/>
      <c r="D265" s="9066" t="s">
        <v>12266</v>
      </c>
      <c r="E265" s="9067"/>
      <c r="F265" s="4239" t="s">
        <v>1142</v>
      </c>
      <c r="G265" s="4003" t="s">
        <v>59</v>
      </c>
      <c r="H265" s="4938"/>
    </row>
    <row r="266" spans="1:9" s="4223" customFormat="1">
      <c r="A266" s="4228" t="s">
        <v>16692</v>
      </c>
      <c r="B266" s="4229"/>
      <c r="C266" s="4229"/>
      <c r="D266" s="4229"/>
      <c r="E266" s="4229"/>
      <c r="F266" s="4229"/>
      <c r="G266" s="4231"/>
      <c r="H266" s="4938"/>
    </row>
    <row r="267" spans="1:9">
      <c r="A267" s="4214" t="s">
        <v>16796</v>
      </c>
      <c r="B267" s="9020" t="s">
        <v>16634</v>
      </c>
      <c r="C267" s="9020"/>
      <c r="D267" s="9016" t="s">
        <v>10884</v>
      </c>
      <c r="E267" s="9017"/>
      <c r="F267" s="3757">
        <v>11832</v>
      </c>
      <c r="G267" s="4225">
        <f t="shared" ref="G267:G270" si="19">F267-F267*$B$4</f>
        <v>11832</v>
      </c>
      <c r="H267" s="4938"/>
      <c r="I267"/>
    </row>
    <row r="268" spans="1:9">
      <c r="A268" s="4214" t="s">
        <v>16797</v>
      </c>
      <c r="B268" s="9020" t="s">
        <v>16635</v>
      </c>
      <c r="C268" s="9020"/>
      <c r="D268" s="9016" t="s">
        <v>10884</v>
      </c>
      <c r="E268" s="9017"/>
      <c r="F268" s="3757">
        <v>14758</v>
      </c>
      <c r="G268" s="4225">
        <f t="shared" si="19"/>
        <v>14758</v>
      </c>
      <c r="H268" s="4938"/>
      <c r="I268"/>
    </row>
    <row r="269" spans="1:9">
      <c r="A269" s="4214" t="s">
        <v>16798</v>
      </c>
      <c r="B269" s="9020" t="s">
        <v>16636</v>
      </c>
      <c r="C269" s="9020"/>
      <c r="D269" s="9016" t="s">
        <v>10884</v>
      </c>
      <c r="E269" s="9017"/>
      <c r="F269" s="3757">
        <v>20183</v>
      </c>
      <c r="G269" s="4225">
        <f t="shared" si="19"/>
        <v>20183</v>
      </c>
      <c r="H269" s="4938"/>
      <c r="I269"/>
    </row>
    <row r="270" spans="1:9">
      <c r="A270" s="4214" t="s">
        <v>16799</v>
      </c>
      <c r="B270" s="9020" t="s">
        <v>16637</v>
      </c>
      <c r="C270" s="9020"/>
      <c r="D270" s="9016" t="s">
        <v>10884</v>
      </c>
      <c r="E270" s="9017"/>
      <c r="F270" s="3757">
        <v>23961</v>
      </c>
      <c r="G270" s="4225">
        <f t="shared" si="19"/>
        <v>23961</v>
      </c>
      <c r="H270" s="4938"/>
      <c r="I270"/>
    </row>
    <row r="271" spans="1:9" s="4223" customFormat="1">
      <c r="A271" s="4228" t="s">
        <v>16964</v>
      </c>
      <c r="B271" s="4229"/>
      <c r="C271" s="4229"/>
      <c r="D271" s="4229"/>
      <c r="E271" s="4229"/>
      <c r="F271" s="5781"/>
      <c r="G271" s="4231"/>
      <c r="H271" s="4938"/>
    </row>
    <row r="272" spans="1:9" s="4220" customFormat="1">
      <c r="A272" s="4226" t="s">
        <v>16795</v>
      </c>
      <c r="B272" s="9024" t="s">
        <v>16693</v>
      </c>
      <c r="C272" s="9025"/>
      <c r="D272" s="9016" t="s">
        <v>10884</v>
      </c>
      <c r="E272" s="9017"/>
      <c r="F272" s="3757">
        <v>9533</v>
      </c>
      <c r="G272" s="4225">
        <f t="shared" ref="G272:G274" si="20">F272-F272*$B$4</f>
        <v>9533</v>
      </c>
      <c r="H272" s="4938"/>
    </row>
    <row r="273" spans="1:9" s="4220" customFormat="1">
      <c r="A273" s="4635" t="s">
        <v>16694</v>
      </c>
      <c r="B273" s="9024" t="s">
        <v>16695</v>
      </c>
      <c r="C273" s="9025"/>
      <c r="D273" s="9016" t="s">
        <v>10884</v>
      </c>
      <c r="E273" s="9017"/>
      <c r="F273" s="3757">
        <v>17000</v>
      </c>
      <c r="G273" s="4225">
        <f t="shared" si="20"/>
        <v>17000</v>
      </c>
      <c r="H273" s="4938"/>
    </row>
    <row r="274" spans="1:9" s="4220" customFormat="1">
      <c r="A274" s="4227" t="s">
        <v>16794</v>
      </c>
      <c r="B274" s="9024" t="s">
        <v>16696</v>
      </c>
      <c r="C274" s="9025"/>
      <c r="D274" s="9016" t="s">
        <v>10884</v>
      </c>
      <c r="E274" s="9017"/>
      <c r="F274" s="3757">
        <v>18126</v>
      </c>
      <c r="G274" s="4225">
        <f t="shared" si="20"/>
        <v>18126</v>
      </c>
      <c r="H274" s="4938"/>
    </row>
    <row r="275" spans="1:9" s="4211" customFormat="1" ht="15" customHeight="1">
      <c r="A275" s="9048" t="s">
        <v>16638</v>
      </c>
      <c r="B275" s="9049"/>
      <c r="C275" s="9049"/>
      <c r="D275" s="9049"/>
      <c r="E275" s="9049"/>
      <c r="F275" s="9049"/>
      <c r="G275" s="9050"/>
      <c r="H275" s="4938"/>
    </row>
    <row r="276" spans="1:9" s="4211" customFormat="1" ht="43">
      <c r="A276" s="4237" t="s">
        <v>75</v>
      </c>
      <c r="B276" s="9046" t="s">
        <v>16633</v>
      </c>
      <c r="C276" s="9047" t="s">
        <v>12266</v>
      </c>
      <c r="D276" s="9066" t="s">
        <v>12266</v>
      </c>
      <c r="E276" s="9067"/>
      <c r="F276" s="4239" t="s">
        <v>1142</v>
      </c>
      <c r="G276" s="4236" t="s">
        <v>59</v>
      </c>
      <c r="H276" s="4938"/>
    </row>
    <row r="277" spans="1:9" s="4223" customFormat="1">
      <c r="A277" s="4228" t="s">
        <v>16639</v>
      </c>
      <c r="B277" s="4229"/>
      <c r="C277" s="4229"/>
      <c r="D277" s="4229"/>
      <c r="E277" s="4229"/>
      <c r="F277" s="4229"/>
      <c r="G277" s="4231"/>
      <c r="H277" s="4938"/>
    </row>
    <row r="278" spans="1:9">
      <c r="A278" s="4214" t="s">
        <v>16790</v>
      </c>
      <c r="B278" s="9020" t="s">
        <v>16640</v>
      </c>
      <c r="C278" s="9020"/>
      <c r="D278" s="9016" t="s">
        <v>10884</v>
      </c>
      <c r="E278" s="9017"/>
      <c r="F278" s="3757">
        <v>17976</v>
      </c>
      <c r="G278" s="4225">
        <f t="shared" ref="G278:G281" si="21">F278-F278*$B$4</f>
        <v>17976</v>
      </c>
      <c r="H278" s="4938"/>
      <c r="I278"/>
    </row>
    <row r="279" spans="1:9">
      <c r="A279" s="4214" t="s">
        <v>16791</v>
      </c>
      <c r="B279" s="9020" t="s">
        <v>16641</v>
      </c>
      <c r="C279" s="9020"/>
      <c r="D279" s="9016" t="s">
        <v>10884</v>
      </c>
      <c r="E279" s="9017"/>
      <c r="F279" s="3757">
        <v>21673</v>
      </c>
      <c r="G279" s="4225">
        <f t="shared" si="21"/>
        <v>21673</v>
      </c>
      <c r="H279" s="4938"/>
      <c r="I279"/>
    </row>
    <row r="280" spans="1:9">
      <c r="A280" s="4214" t="s">
        <v>16792</v>
      </c>
      <c r="B280" s="9020" t="s">
        <v>16642</v>
      </c>
      <c r="C280" s="9020"/>
      <c r="D280" s="9016" t="s">
        <v>10884</v>
      </c>
      <c r="E280" s="9017"/>
      <c r="F280" s="3757">
        <v>30034</v>
      </c>
      <c r="G280" s="4225">
        <f t="shared" si="21"/>
        <v>30034</v>
      </c>
      <c r="H280" s="4938"/>
      <c r="I280"/>
    </row>
    <row r="281" spans="1:9">
      <c r="A281" s="4214" t="s">
        <v>16793</v>
      </c>
      <c r="B281" s="9020" t="s">
        <v>16643</v>
      </c>
      <c r="C281" s="9020"/>
      <c r="D281" s="9016" t="s">
        <v>10884</v>
      </c>
      <c r="E281" s="9017"/>
      <c r="F281" s="3757">
        <v>43094</v>
      </c>
      <c r="G281" s="4225">
        <f t="shared" si="21"/>
        <v>43094</v>
      </c>
      <c r="H281" s="4938"/>
      <c r="I281"/>
    </row>
    <row r="282" spans="1:9" s="4223" customFormat="1">
      <c r="A282" s="4228" t="s">
        <v>16644</v>
      </c>
      <c r="B282" s="4229"/>
      <c r="C282" s="4229"/>
      <c r="D282" s="4229"/>
      <c r="E282" s="4229"/>
      <c r="F282" s="3757"/>
      <c r="G282" s="4231"/>
      <c r="H282" s="4938"/>
    </row>
    <row r="283" spans="1:9">
      <c r="A283" s="4106" t="s">
        <v>16789</v>
      </c>
      <c r="B283" s="9020" t="s">
        <v>16645</v>
      </c>
      <c r="C283" s="9020"/>
      <c r="D283" s="9016" t="s">
        <v>10884</v>
      </c>
      <c r="E283" s="9017"/>
      <c r="F283" s="3757">
        <v>49966</v>
      </c>
      <c r="G283" s="4225">
        <f t="shared" ref="G283" si="22">F283-F283*$B$4</f>
        <v>49966</v>
      </c>
      <c r="H283" s="4938"/>
      <c r="I283"/>
    </row>
    <row r="284" spans="1:9">
      <c r="A284" s="645"/>
      <c r="B284" s="4207"/>
      <c r="C284" s="303"/>
      <c r="D284" s="303"/>
      <c r="E284" s="4207"/>
      <c r="F284" s="3745"/>
      <c r="G284" s="3745"/>
      <c r="H284" s="4938"/>
      <c r="I284"/>
    </row>
    <row r="285" spans="1:9" s="4223" customFormat="1">
      <c r="A285" s="645"/>
      <c r="B285" s="4222"/>
      <c r="C285" s="303"/>
      <c r="D285" s="303"/>
      <c r="E285" s="4222"/>
      <c r="F285" s="3745"/>
      <c r="G285" s="3745"/>
      <c r="H285" s="4938"/>
    </row>
    <row r="286" spans="1:9" s="4223" customFormat="1" ht="15" customHeight="1">
      <c r="A286" s="9062" t="s">
        <v>16688</v>
      </c>
      <c r="B286" s="9068"/>
      <c r="C286" s="9068"/>
      <c r="D286" s="9068"/>
      <c r="E286" s="9068"/>
      <c r="F286" s="9068"/>
      <c r="G286" s="9069"/>
      <c r="H286" s="4938"/>
    </row>
    <row r="287" spans="1:9" s="4223" customFormat="1">
      <c r="A287" s="9031" t="s">
        <v>16965</v>
      </c>
      <c r="B287" s="9032"/>
      <c r="C287" s="9032"/>
      <c r="D287" s="9032"/>
      <c r="E287" s="9032"/>
      <c r="F287" s="9032"/>
      <c r="G287" s="9033"/>
      <c r="H287" s="4938"/>
    </row>
    <row r="288" spans="1:9" s="4211" customFormat="1" ht="43">
      <c r="A288" s="4242" t="s">
        <v>75</v>
      </c>
      <c r="B288" s="9051" t="s">
        <v>16646</v>
      </c>
      <c r="C288" s="9052"/>
      <c r="D288" s="9053" t="s">
        <v>12266</v>
      </c>
      <c r="E288" s="9054"/>
      <c r="F288" s="4243" t="s">
        <v>1142</v>
      </c>
      <c r="G288" s="4235" t="s">
        <v>59</v>
      </c>
      <c r="H288" s="4938"/>
    </row>
    <row r="289" spans="1:9" s="4223" customFormat="1">
      <c r="A289" s="4228" t="s">
        <v>16647</v>
      </c>
      <c r="B289" s="4229"/>
      <c r="C289" s="4229"/>
      <c r="D289" s="4229"/>
      <c r="E289" s="4229"/>
      <c r="F289" s="4229"/>
      <c r="G289" s="4231"/>
      <c r="H289" s="4938"/>
    </row>
    <row r="290" spans="1:9">
      <c r="A290" s="4214" t="s">
        <v>16787</v>
      </c>
      <c r="B290" s="9020" t="s">
        <v>16648</v>
      </c>
      <c r="C290" s="9020"/>
      <c r="D290" s="9016" t="s">
        <v>10884</v>
      </c>
      <c r="E290" s="9017"/>
      <c r="F290" s="3757">
        <v>4600</v>
      </c>
      <c r="G290" s="4225">
        <f t="shared" ref="G290:G292" si="23">F290-F290*$B$4</f>
        <v>4600</v>
      </c>
      <c r="H290" s="4938"/>
      <c r="I290"/>
    </row>
    <row r="291" spans="1:9">
      <c r="A291" s="4214" t="s">
        <v>16788</v>
      </c>
      <c r="B291" s="9020" t="s">
        <v>16648</v>
      </c>
      <c r="C291" s="9020"/>
      <c r="D291" s="9016" t="s">
        <v>10884</v>
      </c>
      <c r="E291" s="9017"/>
      <c r="F291" s="3757">
        <v>3705</v>
      </c>
      <c r="G291" s="4225">
        <f t="shared" si="23"/>
        <v>3705</v>
      </c>
      <c r="H291" s="4938"/>
      <c r="I291"/>
    </row>
    <row r="292" spans="1:9">
      <c r="A292" s="4214" t="s">
        <v>16649</v>
      </c>
      <c r="B292" s="9020" t="s">
        <v>944</v>
      </c>
      <c r="C292" s="9020"/>
      <c r="D292" s="9016" t="s">
        <v>10884</v>
      </c>
      <c r="E292" s="9017"/>
      <c r="F292" s="3757">
        <v>4738</v>
      </c>
      <c r="G292" s="4225">
        <f t="shared" si="23"/>
        <v>4738</v>
      </c>
      <c r="H292" s="4938"/>
      <c r="I292"/>
    </row>
    <row r="293" spans="1:9" s="4223" customFormat="1">
      <c r="A293" s="4228" t="s">
        <v>16650</v>
      </c>
      <c r="B293" s="4229"/>
      <c r="C293" s="4229"/>
      <c r="D293" s="4229"/>
      <c r="E293" s="4229"/>
      <c r="F293" s="5781"/>
      <c r="G293" s="4231"/>
      <c r="H293" s="4938"/>
    </row>
    <row r="294" spans="1:9" s="756" customFormat="1">
      <c r="A294" s="4963" t="s">
        <v>16690</v>
      </c>
      <c r="B294" s="9022" t="s">
        <v>1175</v>
      </c>
      <c r="C294" s="9023"/>
      <c r="D294" s="9016" t="s">
        <v>10884</v>
      </c>
      <c r="E294" s="9017"/>
      <c r="F294" s="3757">
        <v>4615</v>
      </c>
      <c r="G294" s="4225">
        <f t="shared" ref="G294:G302" si="24">F294-F294*$B$4</f>
        <v>4615</v>
      </c>
      <c r="H294" s="4938"/>
    </row>
    <row r="295" spans="1:9" s="756" customFormat="1">
      <c r="A295" s="4963" t="s">
        <v>16691</v>
      </c>
      <c r="B295" s="9022" t="s">
        <v>1175</v>
      </c>
      <c r="C295" s="9023"/>
      <c r="D295" s="9016" t="s">
        <v>10884</v>
      </c>
      <c r="E295" s="9017"/>
      <c r="F295" s="3757">
        <v>4868</v>
      </c>
      <c r="G295" s="4225">
        <f t="shared" si="24"/>
        <v>4868</v>
      </c>
      <c r="H295" s="4938"/>
    </row>
    <row r="296" spans="1:9">
      <c r="A296" s="4944" t="s">
        <v>16651</v>
      </c>
      <c r="B296" s="9045" t="s">
        <v>944</v>
      </c>
      <c r="C296" s="9045"/>
      <c r="D296" s="9016" t="s">
        <v>10884</v>
      </c>
      <c r="E296" s="9017"/>
      <c r="F296" s="3757">
        <v>5762</v>
      </c>
      <c r="G296" s="4225">
        <f t="shared" si="24"/>
        <v>5762</v>
      </c>
      <c r="H296" s="4938"/>
      <c r="I296"/>
    </row>
    <row r="297" spans="1:9">
      <c r="A297" s="4944" t="s">
        <v>16652</v>
      </c>
      <c r="B297" s="9045" t="s">
        <v>1180</v>
      </c>
      <c r="C297" s="9045"/>
      <c r="D297" s="9016" t="s">
        <v>10884</v>
      </c>
      <c r="E297" s="9017"/>
      <c r="F297" s="3757">
        <v>7869</v>
      </c>
      <c r="G297" s="4225">
        <f t="shared" si="24"/>
        <v>7869</v>
      </c>
      <c r="H297" s="4938"/>
      <c r="I297"/>
    </row>
    <row r="298" spans="1:9">
      <c r="A298" s="4944" t="s">
        <v>16782</v>
      </c>
      <c r="B298" s="9045" t="s">
        <v>1171</v>
      </c>
      <c r="C298" s="9045"/>
      <c r="D298" s="9016" t="s">
        <v>10884</v>
      </c>
      <c r="E298" s="9017"/>
      <c r="F298" s="3757">
        <v>10748</v>
      </c>
      <c r="G298" s="4225">
        <f t="shared" si="24"/>
        <v>10748</v>
      </c>
      <c r="H298" s="4938"/>
      <c r="I298"/>
    </row>
    <row r="299" spans="1:9">
      <c r="A299" s="4944" t="s">
        <v>16783</v>
      </c>
      <c r="B299" s="9045" t="s">
        <v>4915</v>
      </c>
      <c r="C299" s="9045"/>
      <c r="D299" s="9016" t="s">
        <v>10884</v>
      </c>
      <c r="E299" s="9017"/>
      <c r="F299" s="3757">
        <v>16618</v>
      </c>
      <c r="G299" s="4225">
        <f t="shared" si="24"/>
        <v>16618</v>
      </c>
      <c r="H299" s="4938"/>
      <c r="I299"/>
    </row>
    <row r="300" spans="1:9">
      <c r="A300" s="4944" t="s">
        <v>16784</v>
      </c>
      <c r="B300" s="9045" t="s">
        <v>5459</v>
      </c>
      <c r="C300" s="9045"/>
      <c r="D300" s="9016" t="s">
        <v>10884</v>
      </c>
      <c r="E300" s="9017"/>
      <c r="F300" s="3757">
        <v>26842</v>
      </c>
      <c r="G300" s="4225">
        <f t="shared" si="24"/>
        <v>26842</v>
      </c>
      <c r="H300" s="4938"/>
      <c r="I300"/>
    </row>
    <row r="301" spans="1:9">
      <c r="A301" s="4944" t="s">
        <v>16785</v>
      </c>
      <c r="B301" s="9045" t="s">
        <v>4916</v>
      </c>
      <c r="C301" s="9045"/>
      <c r="D301" s="9016" t="s">
        <v>10884</v>
      </c>
      <c r="E301" s="9017"/>
      <c r="F301" s="3757">
        <v>42041</v>
      </c>
      <c r="G301" s="4225">
        <f t="shared" si="24"/>
        <v>42041</v>
      </c>
      <c r="H301" s="4938"/>
      <c r="I301"/>
    </row>
    <row r="302" spans="1:9">
      <c r="A302" s="4944" t="s">
        <v>16786</v>
      </c>
      <c r="B302" s="9045" t="s">
        <v>4916</v>
      </c>
      <c r="C302" s="9045"/>
      <c r="D302" s="9016" t="s">
        <v>10884</v>
      </c>
      <c r="E302" s="9017"/>
      <c r="F302" s="3757">
        <v>53001</v>
      </c>
      <c r="G302" s="4225">
        <f t="shared" si="24"/>
        <v>53001</v>
      </c>
      <c r="H302" s="4938"/>
      <c r="I302"/>
    </row>
    <row r="303" spans="1:9">
      <c r="A303" s="645"/>
      <c r="B303" s="4207"/>
      <c r="C303" s="303"/>
      <c r="D303" s="303"/>
      <c r="E303" s="4207"/>
      <c r="F303" s="3745"/>
      <c r="G303" s="3745"/>
      <c r="H303" s="4938"/>
      <c r="I303"/>
    </row>
    <row r="304" spans="1:9" s="4223" customFormat="1" ht="15" customHeight="1">
      <c r="A304" s="9048" t="s">
        <v>16689</v>
      </c>
      <c r="B304" s="9049"/>
      <c r="C304" s="9049"/>
      <c r="D304" s="9049"/>
      <c r="E304" s="9049"/>
      <c r="F304" s="9049"/>
      <c r="G304" s="9050"/>
      <c r="H304" s="4938"/>
    </row>
    <row r="305" spans="1:9" s="4211" customFormat="1" ht="43">
      <c r="A305" s="4240" t="s">
        <v>75</v>
      </c>
      <c r="B305" s="9041" t="s">
        <v>337</v>
      </c>
      <c r="C305" s="9042"/>
      <c r="D305" s="9043" t="s">
        <v>12266</v>
      </c>
      <c r="E305" s="9044"/>
      <c r="F305" s="4241" t="s">
        <v>1142</v>
      </c>
      <c r="G305" s="4003" t="s">
        <v>59</v>
      </c>
      <c r="H305" s="4938"/>
    </row>
    <row r="306" spans="1:9" s="4223" customFormat="1">
      <c r="A306" s="4228" t="s">
        <v>16653</v>
      </c>
      <c r="B306" s="4229"/>
      <c r="C306" s="4229"/>
      <c r="D306" s="4229"/>
      <c r="E306" s="4229"/>
      <c r="F306" s="4229"/>
      <c r="G306" s="4231"/>
      <c r="H306" s="4938"/>
    </row>
    <row r="307" spans="1:9">
      <c r="A307" s="4214" t="s">
        <v>16774</v>
      </c>
      <c r="B307" s="9020">
        <v>25</v>
      </c>
      <c r="C307" s="9020"/>
      <c r="D307" s="9016" t="s">
        <v>10884</v>
      </c>
      <c r="E307" s="9017"/>
      <c r="F307" s="3757">
        <v>5105</v>
      </c>
      <c r="G307" s="4225">
        <f t="shared" ref="G307:G314" si="25">F307-F307*$B$4</f>
        <v>5105</v>
      </c>
      <c r="H307" s="4938"/>
      <c r="I307"/>
    </row>
    <row r="308" spans="1:9">
      <c r="A308" s="4214" t="s">
        <v>16775</v>
      </c>
      <c r="B308" s="9020">
        <v>32</v>
      </c>
      <c r="C308" s="9020"/>
      <c r="D308" s="9016" t="s">
        <v>10884</v>
      </c>
      <c r="E308" s="9017"/>
      <c r="F308" s="3757">
        <v>5396</v>
      </c>
      <c r="G308" s="4225">
        <f t="shared" si="25"/>
        <v>5396</v>
      </c>
      <c r="H308" s="4938"/>
      <c r="I308"/>
    </row>
    <row r="309" spans="1:9">
      <c r="A309" s="4214" t="s">
        <v>16776</v>
      </c>
      <c r="B309" s="9020">
        <v>40</v>
      </c>
      <c r="C309" s="9020"/>
      <c r="D309" s="9016" t="s">
        <v>10884</v>
      </c>
      <c r="E309" s="9017"/>
      <c r="F309" s="3757">
        <v>6119</v>
      </c>
      <c r="G309" s="4225">
        <f t="shared" si="25"/>
        <v>6119</v>
      </c>
      <c r="H309" s="4938"/>
      <c r="I309"/>
    </row>
    <row r="310" spans="1:9">
      <c r="A310" s="4214" t="s">
        <v>16777</v>
      </c>
      <c r="B310" s="9020">
        <v>50</v>
      </c>
      <c r="C310" s="9020"/>
      <c r="D310" s="9016" t="s">
        <v>10884</v>
      </c>
      <c r="E310" s="9017"/>
      <c r="F310" s="3757">
        <v>7324</v>
      </c>
      <c r="G310" s="4225">
        <f t="shared" si="25"/>
        <v>7324</v>
      </c>
      <c r="H310" s="4938"/>
      <c r="I310"/>
    </row>
    <row r="311" spans="1:9">
      <c r="A311" s="4214" t="s">
        <v>16778</v>
      </c>
      <c r="B311" s="9020">
        <v>63</v>
      </c>
      <c r="C311" s="9020"/>
      <c r="D311" s="9016" t="s">
        <v>10884</v>
      </c>
      <c r="E311" s="9017"/>
      <c r="F311" s="3757">
        <v>9020</v>
      </c>
      <c r="G311" s="4225">
        <f t="shared" si="25"/>
        <v>9020</v>
      </c>
      <c r="H311" s="4938"/>
      <c r="I311"/>
    </row>
    <row r="312" spans="1:9">
      <c r="A312" s="4214" t="s">
        <v>16779</v>
      </c>
      <c r="B312" s="9020">
        <v>75</v>
      </c>
      <c r="C312" s="9020"/>
      <c r="D312" s="9016" t="s">
        <v>10884</v>
      </c>
      <c r="E312" s="9017"/>
      <c r="F312" s="3757">
        <v>9822</v>
      </c>
      <c r="G312" s="4225">
        <f t="shared" si="25"/>
        <v>9822</v>
      </c>
      <c r="H312" s="4938"/>
      <c r="I312"/>
    </row>
    <row r="313" spans="1:9">
      <c r="A313" s="4214" t="s">
        <v>16780</v>
      </c>
      <c r="B313" s="9020">
        <v>90</v>
      </c>
      <c r="C313" s="9020"/>
      <c r="D313" s="9016" t="s">
        <v>10884</v>
      </c>
      <c r="E313" s="9017"/>
      <c r="F313" s="3757">
        <v>11948</v>
      </c>
      <c r="G313" s="4225">
        <f t="shared" si="25"/>
        <v>11948</v>
      </c>
      <c r="H313" s="4938"/>
      <c r="I313"/>
    </row>
    <row r="314" spans="1:9">
      <c r="A314" s="4214" t="s">
        <v>16781</v>
      </c>
      <c r="B314" s="9020">
        <v>110</v>
      </c>
      <c r="C314" s="9020"/>
      <c r="D314" s="9016" t="s">
        <v>10884</v>
      </c>
      <c r="E314" s="9017"/>
      <c r="F314" s="3757">
        <v>16055</v>
      </c>
      <c r="G314" s="4225">
        <f t="shared" si="25"/>
        <v>16055</v>
      </c>
      <c r="H314" s="4938"/>
      <c r="I314"/>
    </row>
    <row r="315" spans="1:9" s="4223" customFormat="1">
      <c r="A315" s="4228" t="s">
        <v>16654</v>
      </c>
      <c r="B315" s="4229"/>
      <c r="C315" s="4229"/>
      <c r="D315" s="4229"/>
      <c r="E315" s="4229"/>
      <c r="F315" s="5781"/>
      <c r="G315" s="4231"/>
      <c r="H315" s="4938"/>
    </row>
    <row r="316" spans="1:9">
      <c r="A316" s="4214" t="s">
        <v>16766</v>
      </c>
      <c r="B316" s="9020">
        <v>25</v>
      </c>
      <c r="C316" s="9020"/>
      <c r="D316" s="9016" t="s">
        <v>10884</v>
      </c>
      <c r="E316" s="9017"/>
      <c r="F316" s="3757">
        <v>1802</v>
      </c>
      <c r="G316" s="4225">
        <f t="shared" ref="G316:G323" si="26">F316-F316*$B$4</f>
        <v>1802</v>
      </c>
      <c r="H316" s="4938"/>
      <c r="I316"/>
    </row>
    <row r="317" spans="1:9">
      <c r="A317" s="4214" t="s">
        <v>16767</v>
      </c>
      <c r="B317" s="9020">
        <v>32</v>
      </c>
      <c r="C317" s="9020"/>
      <c r="D317" s="9016" t="s">
        <v>10884</v>
      </c>
      <c r="E317" s="9017"/>
      <c r="F317" s="3757">
        <v>3551</v>
      </c>
      <c r="G317" s="4225">
        <f t="shared" si="26"/>
        <v>3551</v>
      </c>
      <c r="H317" s="4938"/>
      <c r="I317"/>
    </row>
    <row r="318" spans="1:9">
      <c r="A318" s="4214" t="s">
        <v>16768</v>
      </c>
      <c r="B318" s="9020">
        <v>40</v>
      </c>
      <c r="C318" s="9020"/>
      <c r="D318" s="9016" t="s">
        <v>10884</v>
      </c>
      <c r="E318" s="9017"/>
      <c r="F318" s="3757">
        <v>4496</v>
      </c>
      <c r="G318" s="4225">
        <f t="shared" si="26"/>
        <v>4496</v>
      </c>
      <c r="H318" s="4938"/>
      <c r="I318"/>
    </row>
    <row r="319" spans="1:9">
      <c r="A319" s="4214" t="s">
        <v>16769</v>
      </c>
      <c r="B319" s="9020">
        <v>50</v>
      </c>
      <c r="C319" s="9020"/>
      <c r="D319" s="9016" t="s">
        <v>10884</v>
      </c>
      <c r="E319" s="9017"/>
      <c r="F319" s="3757">
        <v>6864</v>
      </c>
      <c r="G319" s="4225">
        <f t="shared" si="26"/>
        <v>6864</v>
      </c>
      <c r="H319" s="4938"/>
      <c r="I319"/>
    </row>
    <row r="320" spans="1:9">
      <c r="A320" s="4214" t="s">
        <v>16770</v>
      </c>
      <c r="B320" s="9020">
        <v>63</v>
      </c>
      <c r="C320" s="9020"/>
      <c r="D320" s="9016" t="s">
        <v>10884</v>
      </c>
      <c r="E320" s="9017"/>
      <c r="F320" s="3757">
        <v>7597</v>
      </c>
      <c r="G320" s="4225">
        <f t="shared" si="26"/>
        <v>7597</v>
      </c>
      <c r="H320" s="4938"/>
      <c r="I320"/>
    </row>
    <row r="321" spans="1:9">
      <c r="A321" s="4214" t="s">
        <v>16771</v>
      </c>
      <c r="B321" s="9020">
        <v>75</v>
      </c>
      <c r="C321" s="9020"/>
      <c r="D321" s="9016" t="s">
        <v>10884</v>
      </c>
      <c r="E321" s="9017"/>
      <c r="F321" s="3757">
        <v>15897</v>
      </c>
      <c r="G321" s="4225">
        <f t="shared" si="26"/>
        <v>15897</v>
      </c>
      <c r="H321" s="4938"/>
      <c r="I321"/>
    </row>
    <row r="322" spans="1:9">
      <c r="A322" s="4214" t="s">
        <v>16772</v>
      </c>
      <c r="B322" s="9020">
        <v>90</v>
      </c>
      <c r="C322" s="9020"/>
      <c r="D322" s="9016" t="s">
        <v>10884</v>
      </c>
      <c r="E322" s="9017"/>
      <c r="F322" s="3757">
        <v>17895</v>
      </c>
      <c r="G322" s="4225">
        <f t="shared" si="26"/>
        <v>17895</v>
      </c>
      <c r="H322" s="4938"/>
      <c r="I322"/>
    </row>
    <row r="323" spans="1:9">
      <c r="A323" s="4214" t="s">
        <v>16773</v>
      </c>
      <c r="B323" s="9020">
        <v>110</v>
      </c>
      <c r="C323" s="9020"/>
      <c r="D323" s="9016" t="s">
        <v>10884</v>
      </c>
      <c r="E323" s="9017"/>
      <c r="F323" s="3757">
        <v>25942</v>
      </c>
      <c r="G323" s="4225">
        <f t="shared" si="26"/>
        <v>25942</v>
      </c>
      <c r="H323" s="4938"/>
      <c r="I323"/>
    </row>
    <row r="324" spans="1:9" s="4223" customFormat="1">
      <c r="A324" s="4228" t="s">
        <v>16655</v>
      </c>
      <c r="B324" s="4229"/>
      <c r="C324" s="4229"/>
      <c r="D324" s="4229"/>
      <c r="E324" s="4229"/>
      <c r="F324" s="5781"/>
      <c r="G324" s="4231"/>
      <c r="H324" s="4938"/>
    </row>
    <row r="325" spans="1:9">
      <c r="A325" s="4106" t="s">
        <v>16758</v>
      </c>
      <c r="B325" s="9020">
        <v>25</v>
      </c>
      <c r="C325" s="9020"/>
      <c r="D325" s="9016" t="s">
        <v>10884</v>
      </c>
      <c r="E325" s="9017"/>
      <c r="F325" s="3757">
        <v>1826</v>
      </c>
      <c r="G325" s="4225">
        <f t="shared" ref="G325:G332" si="27">F325-F325*$B$4</f>
        <v>1826</v>
      </c>
      <c r="H325" s="4938"/>
      <c r="I325"/>
    </row>
    <row r="326" spans="1:9">
      <c r="A326" s="4106" t="s">
        <v>16759</v>
      </c>
      <c r="B326" s="9020">
        <v>32</v>
      </c>
      <c r="C326" s="9020"/>
      <c r="D326" s="9016" t="s">
        <v>10884</v>
      </c>
      <c r="E326" s="9017"/>
      <c r="F326" s="3757">
        <v>2245</v>
      </c>
      <c r="G326" s="4225">
        <f t="shared" si="27"/>
        <v>2245</v>
      </c>
      <c r="H326" s="4938"/>
      <c r="I326"/>
    </row>
    <row r="327" spans="1:9">
      <c r="A327" s="4106" t="s">
        <v>16760</v>
      </c>
      <c r="B327" s="9020">
        <v>40</v>
      </c>
      <c r="C327" s="9020"/>
      <c r="D327" s="9016" t="s">
        <v>10884</v>
      </c>
      <c r="E327" s="9017"/>
      <c r="F327" s="3757">
        <v>3187</v>
      </c>
      <c r="G327" s="4225">
        <f t="shared" si="27"/>
        <v>3187</v>
      </c>
      <c r="H327" s="4938"/>
      <c r="I327"/>
    </row>
    <row r="328" spans="1:9">
      <c r="A328" s="4106" t="s">
        <v>16761</v>
      </c>
      <c r="B328" s="9020">
        <v>50</v>
      </c>
      <c r="C328" s="9020"/>
      <c r="D328" s="9016" t="s">
        <v>10884</v>
      </c>
      <c r="E328" s="9017"/>
      <c r="F328" s="3757">
        <v>3880</v>
      </c>
      <c r="G328" s="4225">
        <f t="shared" si="27"/>
        <v>3880</v>
      </c>
      <c r="H328" s="4938"/>
      <c r="I328"/>
    </row>
    <row r="329" spans="1:9">
      <c r="A329" s="4106" t="s">
        <v>16762</v>
      </c>
      <c r="B329" s="9020">
        <v>63</v>
      </c>
      <c r="C329" s="9020"/>
      <c r="D329" s="9016" t="s">
        <v>10884</v>
      </c>
      <c r="E329" s="9017"/>
      <c r="F329" s="3757">
        <v>5850</v>
      </c>
      <c r="G329" s="4225">
        <f t="shared" si="27"/>
        <v>5850</v>
      </c>
      <c r="H329" s="4938"/>
      <c r="I329"/>
    </row>
    <row r="330" spans="1:9">
      <c r="A330" s="4106" t="s">
        <v>16763</v>
      </c>
      <c r="B330" s="9020">
        <v>75</v>
      </c>
      <c r="C330" s="9020"/>
      <c r="D330" s="9016" t="s">
        <v>10884</v>
      </c>
      <c r="E330" s="9017"/>
      <c r="F330" s="3757">
        <v>9977</v>
      </c>
      <c r="G330" s="4225">
        <f t="shared" si="27"/>
        <v>9977</v>
      </c>
      <c r="H330" s="4938"/>
      <c r="I330"/>
    </row>
    <row r="331" spans="1:9">
      <c r="A331" s="4106" t="s">
        <v>16764</v>
      </c>
      <c r="B331" s="9020">
        <v>90</v>
      </c>
      <c r="C331" s="9020"/>
      <c r="D331" s="9016" t="s">
        <v>10884</v>
      </c>
      <c r="E331" s="9017"/>
      <c r="F331" s="3757">
        <v>17206</v>
      </c>
      <c r="G331" s="4225">
        <f t="shared" si="27"/>
        <v>17206</v>
      </c>
      <c r="H331" s="4938"/>
      <c r="I331"/>
    </row>
    <row r="332" spans="1:9">
      <c r="A332" s="4106" t="s">
        <v>16765</v>
      </c>
      <c r="B332" s="9020">
        <v>110</v>
      </c>
      <c r="C332" s="9020"/>
      <c r="D332" s="9016" t="s">
        <v>10884</v>
      </c>
      <c r="E332" s="9017"/>
      <c r="F332" s="3757">
        <v>25873</v>
      </c>
      <c r="G332" s="4225">
        <f t="shared" si="27"/>
        <v>25873</v>
      </c>
      <c r="H332" s="4938"/>
      <c r="I332"/>
    </row>
    <row r="333" spans="1:9" s="4223" customFormat="1">
      <c r="A333" s="4228" t="s">
        <v>16656</v>
      </c>
      <c r="B333" s="4229"/>
      <c r="C333" s="4229"/>
      <c r="D333" s="4229"/>
      <c r="E333" s="4229"/>
      <c r="F333" s="5781"/>
      <c r="G333" s="4231"/>
      <c r="H333" s="4938"/>
    </row>
    <row r="334" spans="1:9">
      <c r="A334" s="4106" t="s">
        <v>16748</v>
      </c>
      <c r="B334" s="9020">
        <v>16</v>
      </c>
      <c r="C334" s="9020"/>
      <c r="D334" s="9016" t="s">
        <v>10884</v>
      </c>
      <c r="E334" s="9017"/>
      <c r="F334" s="3757">
        <v>818</v>
      </c>
      <c r="G334" s="4225">
        <f t="shared" ref="G334:G343" si="28">F334-F334*$B$4</f>
        <v>818</v>
      </c>
      <c r="H334" s="4938"/>
      <c r="I334"/>
    </row>
    <row r="335" spans="1:9">
      <c r="A335" s="4106" t="s">
        <v>16749</v>
      </c>
      <c r="B335" s="9020">
        <v>20</v>
      </c>
      <c r="C335" s="9020"/>
      <c r="D335" s="9016" t="s">
        <v>10884</v>
      </c>
      <c r="E335" s="9017"/>
      <c r="F335" s="3757">
        <v>943</v>
      </c>
      <c r="G335" s="4225">
        <f t="shared" si="28"/>
        <v>943</v>
      </c>
      <c r="H335" s="4938"/>
      <c r="I335"/>
    </row>
    <row r="336" spans="1:9">
      <c r="A336" s="4106" t="s">
        <v>16750</v>
      </c>
      <c r="B336" s="9020">
        <v>25</v>
      </c>
      <c r="C336" s="9020"/>
      <c r="D336" s="9016" t="s">
        <v>10884</v>
      </c>
      <c r="E336" s="9017"/>
      <c r="F336" s="3757">
        <v>1016</v>
      </c>
      <c r="G336" s="4225">
        <f t="shared" si="28"/>
        <v>1016</v>
      </c>
      <c r="H336" s="4938"/>
      <c r="I336"/>
    </row>
    <row r="337" spans="1:9">
      <c r="A337" s="4106" t="s">
        <v>16751</v>
      </c>
      <c r="B337" s="9020">
        <v>32</v>
      </c>
      <c r="C337" s="9020"/>
      <c r="D337" s="9016" t="s">
        <v>10884</v>
      </c>
      <c r="E337" s="9017"/>
      <c r="F337" s="3757">
        <v>1592</v>
      </c>
      <c r="G337" s="4225">
        <f t="shared" si="28"/>
        <v>1592</v>
      </c>
      <c r="H337" s="4938"/>
      <c r="I337"/>
    </row>
    <row r="338" spans="1:9">
      <c r="A338" s="4106" t="s">
        <v>16752</v>
      </c>
      <c r="B338" s="9020">
        <v>40</v>
      </c>
      <c r="C338" s="9020"/>
      <c r="D338" s="9016" t="s">
        <v>10884</v>
      </c>
      <c r="E338" s="9017"/>
      <c r="F338" s="3757">
        <v>2576</v>
      </c>
      <c r="G338" s="4225">
        <f t="shared" si="28"/>
        <v>2576</v>
      </c>
      <c r="H338" s="4938"/>
      <c r="I338"/>
    </row>
    <row r="339" spans="1:9">
      <c r="A339" s="4106" t="s">
        <v>16753</v>
      </c>
      <c r="B339" s="9020">
        <v>50</v>
      </c>
      <c r="C339" s="9020"/>
      <c r="D339" s="9016" t="s">
        <v>10884</v>
      </c>
      <c r="E339" s="9017"/>
      <c r="F339" s="3757">
        <v>3678</v>
      </c>
      <c r="G339" s="4225">
        <f t="shared" si="28"/>
        <v>3678</v>
      </c>
      <c r="H339" s="4938"/>
      <c r="I339"/>
    </row>
    <row r="340" spans="1:9">
      <c r="A340" s="4106" t="s">
        <v>16754</v>
      </c>
      <c r="B340" s="9020">
        <v>63</v>
      </c>
      <c r="C340" s="9020"/>
      <c r="D340" s="9016" t="s">
        <v>10884</v>
      </c>
      <c r="E340" s="9017"/>
      <c r="F340" s="3757">
        <v>4535</v>
      </c>
      <c r="G340" s="4225">
        <f t="shared" si="28"/>
        <v>4535</v>
      </c>
      <c r="H340" s="4938"/>
      <c r="I340"/>
    </row>
    <row r="341" spans="1:9">
      <c r="A341" s="4106" t="s">
        <v>16755</v>
      </c>
      <c r="B341" s="9020">
        <v>75</v>
      </c>
      <c r="C341" s="9020"/>
      <c r="D341" s="9016" t="s">
        <v>10884</v>
      </c>
      <c r="E341" s="9017"/>
      <c r="F341" s="3757">
        <v>11275</v>
      </c>
      <c r="G341" s="4225">
        <f t="shared" si="28"/>
        <v>11275</v>
      </c>
      <c r="H341" s="4938"/>
      <c r="I341"/>
    </row>
    <row r="342" spans="1:9">
      <c r="A342" s="4106" t="s">
        <v>16756</v>
      </c>
      <c r="B342" s="9020">
        <v>90</v>
      </c>
      <c r="C342" s="9020"/>
      <c r="D342" s="9016" t="s">
        <v>10884</v>
      </c>
      <c r="E342" s="9017"/>
      <c r="F342" s="3757">
        <v>14755</v>
      </c>
      <c r="G342" s="4225">
        <f t="shared" si="28"/>
        <v>14755</v>
      </c>
      <c r="H342" s="4938"/>
      <c r="I342"/>
    </row>
    <row r="343" spans="1:9">
      <c r="A343" s="4106" t="s">
        <v>16757</v>
      </c>
      <c r="B343" s="9020">
        <v>110</v>
      </c>
      <c r="C343" s="9020"/>
      <c r="D343" s="9016" t="s">
        <v>10884</v>
      </c>
      <c r="E343" s="9017"/>
      <c r="F343" s="3757">
        <v>21448</v>
      </c>
      <c r="G343" s="4225">
        <f t="shared" si="28"/>
        <v>21448</v>
      </c>
      <c r="H343" s="4938"/>
      <c r="I343"/>
    </row>
    <row r="344" spans="1:9" s="4223" customFormat="1">
      <c r="A344" s="4228" t="s">
        <v>16657</v>
      </c>
      <c r="B344" s="4229"/>
      <c r="C344" s="4229"/>
      <c r="D344" s="4229"/>
      <c r="E344" s="4229"/>
      <c r="F344" s="5781"/>
      <c r="G344" s="4231"/>
      <c r="H344" s="4938"/>
    </row>
    <row r="345" spans="1:9">
      <c r="A345" s="4106" t="s">
        <v>16739</v>
      </c>
      <c r="B345" s="9020">
        <v>20</v>
      </c>
      <c r="C345" s="9020"/>
      <c r="D345" s="9016" t="s">
        <v>10884</v>
      </c>
      <c r="E345" s="9017"/>
      <c r="F345" s="3757">
        <v>3664</v>
      </c>
      <c r="G345" s="4225">
        <f t="shared" ref="G345:G353" si="29">F345-F345*$B$4</f>
        <v>3664</v>
      </c>
      <c r="H345" s="4938"/>
      <c r="I345"/>
    </row>
    <row r="346" spans="1:9">
      <c r="A346" s="4106" t="s">
        <v>16740</v>
      </c>
      <c r="B346" s="9020">
        <v>25</v>
      </c>
      <c r="C346" s="9020"/>
      <c r="D346" s="9016" t="s">
        <v>10884</v>
      </c>
      <c r="E346" s="9017"/>
      <c r="F346" s="3757">
        <v>4402</v>
      </c>
      <c r="G346" s="4225">
        <f t="shared" si="29"/>
        <v>4402</v>
      </c>
      <c r="H346" s="4938"/>
      <c r="I346"/>
    </row>
    <row r="347" spans="1:9">
      <c r="A347" s="4106" t="s">
        <v>16741</v>
      </c>
      <c r="B347" s="9020">
        <v>32</v>
      </c>
      <c r="C347" s="9020"/>
      <c r="D347" s="9016" t="s">
        <v>10884</v>
      </c>
      <c r="E347" s="9017"/>
      <c r="F347" s="3757">
        <v>5442</v>
      </c>
      <c r="G347" s="4225">
        <f t="shared" si="29"/>
        <v>5442</v>
      </c>
      <c r="H347" s="4938"/>
      <c r="I347"/>
    </row>
    <row r="348" spans="1:9">
      <c r="A348" s="4106" t="s">
        <v>16742</v>
      </c>
      <c r="B348" s="9020">
        <v>40</v>
      </c>
      <c r="C348" s="9020"/>
      <c r="D348" s="9016" t="s">
        <v>10884</v>
      </c>
      <c r="E348" s="9017"/>
      <c r="F348" s="3757">
        <v>7803</v>
      </c>
      <c r="G348" s="4225">
        <f t="shared" si="29"/>
        <v>7803</v>
      </c>
      <c r="H348" s="4938"/>
      <c r="I348"/>
    </row>
    <row r="349" spans="1:9">
      <c r="A349" s="4106" t="s">
        <v>16743</v>
      </c>
      <c r="B349" s="9020">
        <v>50</v>
      </c>
      <c r="C349" s="9020"/>
      <c r="D349" s="9016" t="s">
        <v>10884</v>
      </c>
      <c r="E349" s="9017"/>
      <c r="F349" s="3757">
        <v>11858</v>
      </c>
      <c r="G349" s="4225">
        <f t="shared" si="29"/>
        <v>11858</v>
      </c>
      <c r="H349" s="4938"/>
      <c r="I349"/>
    </row>
    <row r="350" spans="1:9">
      <c r="A350" s="4106" t="s">
        <v>16744</v>
      </c>
      <c r="B350" s="9020">
        <v>63</v>
      </c>
      <c r="C350" s="9020"/>
      <c r="D350" s="9016" t="s">
        <v>10884</v>
      </c>
      <c r="E350" s="9017"/>
      <c r="F350" s="3757">
        <v>13815</v>
      </c>
      <c r="G350" s="4225">
        <f t="shared" si="29"/>
        <v>13815</v>
      </c>
      <c r="H350" s="4938"/>
      <c r="I350"/>
    </row>
    <row r="351" spans="1:9">
      <c r="A351" s="4106" t="s">
        <v>16745</v>
      </c>
      <c r="B351" s="9020">
        <v>75</v>
      </c>
      <c r="C351" s="9020"/>
      <c r="D351" s="9016" t="s">
        <v>10884</v>
      </c>
      <c r="E351" s="9017"/>
      <c r="F351" s="3757">
        <v>32121</v>
      </c>
      <c r="G351" s="4225">
        <f t="shared" si="29"/>
        <v>32121</v>
      </c>
      <c r="H351" s="4938"/>
      <c r="I351"/>
    </row>
    <row r="352" spans="1:9">
      <c r="A352" s="4106" t="s">
        <v>16746</v>
      </c>
      <c r="B352" s="9020">
        <v>90</v>
      </c>
      <c r="C352" s="9020"/>
      <c r="D352" s="9016" t="s">
        <v>10884</v>
      </c>
      <c r="E352" s="9017"/>
      <c r="F352" s="3757">
        <v>38058</v>
      </c>
      <c r="G352" s="4225">
        <f t="shared" si="29"/>
        <v>38058</v>
      </c>
      <c r="H352" s="4938"/>
      <c r="I352"/>
    </row>
    <row r="353" spans="1:9">
      <c r="A353" s="4106" t="s">
        <v>16747</v>
      </c>
      <c r="B353" s="9020">
        <v>110</v>
      </c>
      <c r="C353" s="9020"/>
      <c r="D353" s="9016" t="s">
        <v>10884</v>
      </c>
      <c r="E353" s="9017"/>
      <c r="F353" s="3757">
        <v>47904</v>
      </c>
      <c r="G353" s="4225">
        <f t="shared" si="29"/>
        <v>47904</v>
      </c>
      <c r="H353" s="4938"/>
      <c r="I353"/>
    </row>
    <row r="354" spans="1:9" s="4223" customFormat="1">
      <c r="A354" s="4228" t="s">
        <v>16658</v>
      </c>
      <c r="B354" s="4229"/>
      <c r="C354" s="4229"/>
      <c r="D354" s="4229"/>
      <c r="E354" s="4229"/>
      <c r="F354" s="5781"/>
      <c r="G354" s="4231"/>
      <c r="H354" s="4938"/>
    </row>
    <row r="355" spans="1:9">
      <c r="A355" s="4106" t="s">
        <v>16729</v>
      </c>
      <c r="B355" s="9020">
        <v>16</v>
      </c>
      <c r="C355" s="9020"/>
      <c r="D355" s="9016" t="s">
        <v>10884</v>
      </c>
      <c r="E355" s="9017"/>
      <c r="F355" s="3757">
        <v>961</v>
      </c>
      <c r="G355" s="4225">
        <f t="shared" ref="G355:G364" si="30">F355-F355*$B$4</f>
        <v>961</v>
      </c>
      <c r="H355" s="4938"/>
      <c r="I355"/>
    </row>
    <row r="356" spans="1:9">
      <c r="A356" s="4106" t="s">
        <v>16730</v>
      </c>
      <c r="B356" s="9020">
        <v>20</v>
      </c>
      <c r="C356" s="9020"/>
      <c r="D356" s="9016" t="s">
        <v>10884</v>
      </c>
      <c r="E356" s="9017"/>
      <c r="F356" s="3757">
        <v>1052</v>
      </c>
      <c r="G356" s="4225">
        <f t="shared" si="30"/>
        <v>1052</v>
      </c>
      <c r="H356" s="4938"/>
      <c r="I356"/>
    </row>
    <row r="357" spans="1:9">
      <c r="A357" s="4106" t="s">
        <v>16731</v>
      </c>
      <c r="B357" s="9020">
        <v>25</v>
      </c>
      <c r="C357" s="9020"/>
      <c r="D357" s="9016" t="s">
        <v>10884</v>
      </c>
      <c r="E357" s="9017"/>
      <c r="F357" s="3757">
        <v>1219</v>
      </c>
      <c r="G357" s="4225">
        <f t="shared" si="30"/>
        <v>1219</v>
      </c>
      <c r="H357" s="4938"/>
      <c r="I357"/>
    </row>
    <row r="358" spans="1:9">
      <c r="A358" s="4106" t="s">
        <v>16732</v>
      </c>
      <c r="B358" s="9020">
        <v>32</v>
      </c>
      <c r="C358" s="9020"/>
      <c r="D358" s="9016" t="s">
        <v>10884</v>
      </c>
      <c r="E358" s="9017"/>
      <c r="F358" s="3757">
        <v>1926</v>
      </c>
      <c r="G358" s="4225">
        <f t="shared" si="30"/>
        <v>1926</v>
      </c>
      <c r="H358" s="4938"/>
      <c r="I358"/>
    </row>
    <row r="359" spans="1:9">
      <c r="A359" s="4106" t="s">
        <v>16733</v>
      </c>
      <c r="B359" s="9020">
        <v>40</v>
      </c>
      <c r="C359" s="9020"/>
      <c r="D359" s="9016" t="s">
        <v>10884</v>
      </c>
      <c r="E359" s="9017"/>
      <c r="F359" s="3757">
        <v>3487</v>
      </c>
      <c r="G359" s="4225">
        <f t="shared" si="30"/>
        <v>3487</v>
      </c>
      <c r="H359" s="4938"/>
      <c r="I359"/>
    </row>
    <row r="360" spans="1:9">
      <c r="A360" s="4106" t="s">
        <v>16734</v>
      </c>
      <c r="B360" s="9020">
        <v>50</v>
      </c>
      <c r="C360" s="9020"/>
      <c r="D360" s="9016" t="s">
        <v>10884</v>
      </c>
      <c r="E360" s="9017"/>
      <c r="F360" s="3757">
        <v>4840</v>
      </c>
      <c r="G360" s="4225">
        <f t="shared" si="30"/>
        <v>4840</v>
      </c>
      <c r="H360" s="4938"/>
      <c r="I360"/>
    </row>
    <row r="361" spans="1:9">
      <c r="A361" s="4106" t="s">
        <v>16735</v>
      </c>
      <c r="B361" s="9020">
        <v>63</v>
      </c>
      <c r="C361" s="9020"/>
      <c r="D361" s="9016" t="s">
        <v>10884</v>
      </c>
      <c r="E361" s="9017"/>
      <c r="F361" s="3757">
        <v>5621</v>
      </c>
      <c r="G361" s="4225">
        <f t="shared" si="30"/>
        <v>5621</v>
      </c>
      <c r="H361" s="4938"/>
      <c r="I361"/>
    </row>
    <row r="362" spans="1:9">
      <c r="A362" s="4106" t="s">
        <v>16736</v>
      </c>
      <c r="B362" s="9020">
        <v>75</v>
      </c>
      <c r="C362" s="9020"/>
      <c r="D362" s="9016" t="s">
        <v>10884</v>
      </c>
      <c r="E362" s="9017"/>
      <c r="F362" s="3757">
        <v>14296</v>
      </c>
      <c r="G362" s="4225">
        <f t="shared" si="30"/>
        <v>14296</v>
      </c>
      <c r="H362" s="4938"/>
      <c r="I362"/>
    </row>
    <row r="363" spans="1:9">
      <c r="A363" s="4106" t="s">
        <v>16737</v>
      </c>
      <c r="B363" s="9020">
        <v>90</v>
      </c>
      <c r="C363" s="9020"/>
      <c r="D363" s="9016" t="s">
        <v>10884</v>
      </c>
      <c r="E363" s="9017"/>
      <c r="F363" s="3757">
        <v>21404</v>
      </c>
      <c r="G363" s="4225">
        <f t="shared" si="30"/>
        <v>21404</v>
      </c>
      <c r="H363" s="4938"/>
      <c r="I363"/>
    </row>
    <row r="364" spans="1:9">
      <c r="A364" s="4106" t="s">
        <v>16738</v>
      </c>
      <c r="B364" s="9020">
        <v>110</v>
      </c>
      <c r="C364" s="9020"/>
      <c r="D364" s="9016" t="s">
        <v>10884</v>
      </c>
      <c r="E364" s="9017"/>
      <c r="F364" s="3757">
        <v>36661</v>
      </c>
      <c r="G364" s="4225">
        <f t="shared" si="30"/>
        <v>36661</v>
      </c>
      <c r="H364" s="4938"/>
      <c r="I364"/>
    </row>
    <row r="365" spans="1:9" s="4223" customFormat="1">
      <c r="A365" s="4228" t="s">
        <v>16659</v>
      </c>
      <c r="B365" s="4229"/>
      <c r="C365" s="4229"/>
      <c r="D365" s="4229"/>
      <c r="E365" s="4229"/>
      <c r="F365" s="5781"/>
      <c r="G365" s="4231"/>
      <c r="H365" s="4938"/>
    </row>
    <row r="366" spans="1:9">
      <c r="A366" s="4106" t="s">
        <v>16720</v>
      </c>
      <c r="B366" s="9020">
        <v>20</v>
      </c>
      <c r="C366" s="9020"/>
      <c r="D366" s="9016" t="s">
        <v>10884</v>
      </c>
      <c r="E366" s="9017"/>
      <c r="F366" s="3757">
        <v>5721</v>
      </c>
      <c r="G366" s="4225">
        <f t="shared" ref="G366:G374" si="31">F366-F366*$B$4</f>
        <v>5721</v>
      </c>
      <c r="H366" s="4938"/>
      <c r="I366"/>
    </row>
    <row r="367" spans="1:9">
      <c r="A367" s="4106" t="s">
        <v>16721</v>
      </c>
      <c r="B367" s="9020">
        <v>25</v>
      </c>
      <c r="C367" s="9020"/>
      <c r="D367" s="9016" t="s">
        <v>10884</v>
      </c>
      <c r="E367" s="9017"/>
      <c r="F367" s="3757">
        <v>6169</v>
      </c>
      <c r="G367" s="4225">
        <f t="shared" si="31"/>
        <v>6169</v>
      </c>
      <c r="H367" s="4938"/>
      <c r="I367"/>
    </row>
    <row r="368" spans="1:9">
      <c r="A368" s="4106" t="s">
        <v>16722</v>
      </c>
      <c r="B368" s="9020">
        <v>32</v>
      </c>
      <c r="C368" s="9020"/>
      <c r="D368" s="9016" t="s">
        <v>10884</v>
      </c>
      <c r="E368" s="9017"/>
      <c r="F368" s="3757">
        <v>7315</v>
      </c>
      <c r="G368" s="4225">
        <f t="shared" si="31"/>
        <v>7315</v>
      </c>
      <c r="H368" s="4938"/>
      <c r="I368"/>
    </row>
    <row r="369" spans="1:9">
      <c r="A369" s="4106" t="s">
        <v>16723</v>
      </c>
      <c r="B369" s="9020">
        <v>40</v>
      </c>
      <c r="C369" s="9020"/>
      <c r="D369" s="9016" t="s">
        <v>10884</v>
      </c>
      <c r="E369" s="9017"/>
      <c r="F369" s="3757">
        <v>10050</v>
      </c>
      <c r="G369" s="4225">
        <f t="shared" si="31"/>
        <v>10050</v>
      </c>
      <c r="H369" s="4938"/>
      <c r="I369"/>
    </row>
    <row r="370" spans="1:9">
      <c r="A370" s="4106" t="s">
        <v>16724</v>
      </c>
      <c r="B370" s="9020">
        <v>50</v>
      </c>
      <c r="C370" s="9020"/>
      <c r="D370" s="9016" t="s">
        <v>10884</v>
      </c>
      <c r="E370" s="9017"/>
      <c r="F370" s="3757">
        <v>11275</v>
      </c>
      <c r="G370" s="4225">
        <f t="shared" si="31"/>
        <v>11275</v>
      </c>
      <c r="H370" s="4938"/>
      <c r="I370"/>
    </row>
    <row r="371" spans="1:9">
      <c r="A371" s="4106" t="s">
        <v>16725</v>
      </c>
      <c r="B371" s="9020">
        <v>63</v>
      </c>
      <c r="C371" s="9020"/>
      <c r="D371" s="9016" t="s">
        <v>10884</v>
      </c>
      <c r="E371" s="9017"/>
      <c r="F371" s="3757">
        <v>14755</v>
      </c>
      <c r="G371" s="4225">
        <f t="shared" si="31"/>
        <v>14755</v>
      </c>
      <c r="H371" s="4938"/>
      <c r="I371"/>
    </row>
    <row r="372" spans="1:9">
      <c r="A372" s="4106" t="s">
        <v>16726</v>
      </c>
      <c r="B372" s="9020">
        <v>75</v>
      </c>
      <c r="C372" s="9020"/>
      <c r="D372" s="9016" t="s">
        <v>10884</v>
      </c>
      <c r="E372" s="9017"/>
      <c r="F372" s="3757">
        <v>61057</v>
      </c>
      <c r="G372" s="4225">
        <f t="shared" si="31"/>
        <v>61057</v>
      </c>
      <c r="H372" s="4938"/>
      <c r="I372"/>
    </row>
    <row r="373" spans="1:9">
      <c r="A373" s="4106" t="s">
        <v>16727</v>
      </c>
      <c r="B373" s="9020">
        <v>90</v>
      </c>
      <c r="C373" s="9020"/>
      <c r="D373" s="9016" t="s">
        <v>10884</v>
      </c>
      <c r="E373" s="9017"/>
      <c r="F373" s="3757">
        <v>71798</v>
      </c>
      <c r="G373" s="4225">
        <f t="shared" si="31"/>
        <v>71798</v>
      </c>
      <c r="H373" s="4938"/>
      <c r="I373"/>
    </row>
    <row r="374" spans="1:9">
      <c r="A374" s="4106" t="s">
        <v>16728</v>
      </c>
      <c r="B374" s="9020">
        <v>110</v>
      </c>
      <c r="C374" s="9020"/>
      <c r="D374" s="9016" t="s">
        <v>10884</v>
      </c>
      <c r="E374" s="9017"/>
      <c r="F374" s="3757">
        <v>89822</v>
      </c>
      <c r="G374" s="4225">
        <f t="shared" si="31"/>
        <v>89822</v>
      </c>
      <c r="H374" s="4938"/>
      <c r="I374"/>
    </row>
    <row r="375" spans="1:9" s="4223" customFormat="1">
      <c r="A375" s="4228" t="s">
        <v>16660</v>
      </c>
      <c r="B375" s="4229"/>
      <c r="C375" s="4229"/>
      <c r="D375" s="4229"/>
      <c r="E375" s="4229"/>
      <c r="F375" s="5781"/>
      <c r="G375" s="4231"/>
      <c r="H375" s="4938"/>
    </row>
    <row r="376" spans="1:9">
      <c r="A376" s="4106" t="s">
        <v>16711</v>
      </c>
      <c r="B376" s="9020">
        <v>20</v>
      </c>
      <c r="C376" s="9020"/>
      <c r="D376" s="9016" t="s">
        <v>10884</v>
      </c>
      <c r="E376" s="9017"/>
      <c r="F376" s="3757">
        <v>1487</v>
      </c>
      <c r="G376" s="4225">
        <f t="shared" ref="G376:G384" si="32">F376-F376*$B$4</f>
        <v>1487</v>
      </c>
      <c r="H376" s="4938"/>
      <c r="I376"/>
    </row>
    <row r="377" spans="1:9">
      <c r="A377" s="4106" t="s">
        <v>16712</v>
      </c>
      <c r="B377" s="9020">
        <v>25</v>
      </c>
      <c r="C377" s="9020"/>
      <c r="D377" s="9016" t="s">
        <v>10884</v>
      </c>
      <c r="E377" s="9017"/>
      <c r="F377" s="3757">
        <v>1609</v>
      </c>
      <c r="G377" s="4225">
        <f t="shared" si="32"/>
        <v>1609</v>
      </c>
      <c r="H377" s="4938"/>
      <c r="I377"/>
    </row>
    <row r="378" spans="1:9">
      <c r="A378" s="4106" t="s">
        <v>16713</v>
      </c>
      <c r="B378" s="9020">
        <v>32</v>
      </c>
      <c r="C378" s="9020"/>
      <c r="D378" s="9016" t="s">
        <v>10884</v>
      </c>
      <c r="E378" s="9017"/>
      <c r="F378" s="3757">
        <v>2223</v>
      </c>
      <c r="G378" s="4225">
        <f t="shared" si="32"/>
        <v>2223</v>
      </c>
      <c r="H378" s="4938"/>
      <c r="I378"/>
    </row>
    <row r="379" spans="1:9">
      <c r="A379" s="4106" t="s">
        <v>16714</v>
      </c>
      <c r="B379" s="9020">
        <v>40</v>
      </c>
      <c r="C379" s="9020"/>
      <c r="D379" s="9016" t="s">
        <v>10884</v>
      </c>
      <c r="E379" s="9017"/>
      <c r="F379" s="3757">
        <v>4535</v>
      </c>
      <c r="G379" s="4225">
        <f t="shared" si="32"/>
        <v>4535</v>
      </c>
      <c r="H379" s="4938"/>
      <c r="I379"/>
    </row>
    <row r="380" spans="1:9">
      <c r="A380" s="4106" t="s">
        <v>16715</v>
      </c>
      <c r="B380" s="9020">
        <v>50</v>
      </c>
      <c r="C380" s="9020"/>
      <c r="D380" s="9016" t="s">
        <v>10884</v>
      </c>
      <c r="E380" s="9017"/>
      <c r="F380" s="3757">
        <v>6010</v>
      </c>
      <c r="G380" s="4225">
        <f t="shared" si="32"/>
        <v>6010</v>
      </c>
      <c r="H380" s="4938"/>
      <c r="I380"/>
    </row>
    <row r="381" spans="1:9">
      <c r="A381" s="4106" t="s">
        <v>16716</v>
      </c>
      <c r="B381" s="9020">
        <v>63</v>
      </c>
      <c r="C381" s="9020"/>
      <c r="D381" s="9016" t="s">
        <v>10884</v>
      </c>
      <c r="E381" s="9017"/>
      <c r="F381" s="3757">
        <v>9768</v>
      </c>
      <c r="G381" s="4225">
        <f t="shared" si="32"/>
        <v>9768</v>
      </c>
      <c r="H381" s="4938"/>
      <c r="I381"/>
    </row>
    <row r="382" spans="1:9">
      <c r="A382" s="4106" t="s">
        <v>16717</v>
      </c>
      <c r="B382" s="9020">
        <v>75</v>
      </c>
      <c r="C382" s="9020"/>
      <c r="D382" s="9016" t="s">
        <v>10884</v>
      </c>
      <c r="E382" s="9017"/>
      <c r="F382" s="3757">
        <v>19091</v>
      </c>
      <c r="G382" s="4225">
        <f t="shared" si="32"/>
        <v>19091</v>
      </c>
      <c r="H382" s="4938"/>
      <c r="I382"/>
    </row>
    <row r="383" spans="1:9">
      <c r="A383" s="4106" t="s">
        <v>16718</v>
      </c>
      <c r="B383" s="9020">
        <v>90</v>
      </c>
      <c r="C383" s="9020"/>
      <c r="D383" s="9016" t="s">
        <v>10884</v>
      </c>
      <c r="E383" s="9017"/>
      <c r="F383" s="3757">
        <v>26244</v>
      </c>
      <c r="G383" s="4225">
        <f t="shared" si="32"/>
        <v>26244</v>
      </c>
      <c r="H383" s="4938"/>
      <c r="I383"/>
    </row>
    <row r="384" spans="1:9">
      <c r="A384" s="4106" t="s">
        <v>16719</v>
      </c>
      <c r="B384" s="9020">
        <v>110</v>
      </c>
      <c r="C384" s="9020"/>
      <c r="D384" s="9016" t="s">
        <v>10884</v>
      </c>
      <c r="E384" s="9017"/>
      <c r="F384" s="3757">
        <v>42671</v>
      </c>
      <c r="G384" s="4225">
        <f t="shared" si="32"/>
        <v>42671</v>
      </c>
      <c r="H384" s="4938"/>
      <c r="I384"/>
    </row>
    <row r="385" spans="1:9">
      <c r="F385" s="3745"/>
      <c r="I385"/>
    </row>
    <row r="386" spans="1:9">
      <c r="A386" s="484" t="s">
        <v>13528</v>
      </c>
      <c r="I386"/>
    </row>
    <row r="388" spans="1:9">
      <c r="E388" s="4940"/>
    </row>
  </sheetData>
  <mergeCells count="417">
    <mergeCell ref="D301:E301"/>
    <mergeCell ref="D302:E302"/>
    <mergeCell ref="B280:C280"/>
    <mergeCell ref="B208:C208"/>
    <mergeCell ref="B209:C209"/>
    <mergeCell ref="B210:C210"/>
    <mergeCell ref="B211:C211"/>
    <mergeCell ref="B212:C212"/>
    <mergeCell ref="A286:G286"/>
    <mergeCell ref="A287:G287"/>
    <mergeCell ref="B268:C268"/>
    <mergeCell ref="B269:C269"/>
    <mergeCell ref="B270:C270"/>
    <mergeCell ref="A275:G275"/>
    <mergeCell ref="D267:E267"/>
    <mergeCell ref="D268:E268"/>
    <mergeCell ref="D269:E269"/>
    <mergeCell ref="D270:E270"/>
    <mergeCell ref="B263:C263"/>
    <mergeCell ref="B265:C265"/>
    <mergeCell ref="D259:E259"/>
    <mergeCell ref="D258:E258"/>
    <mergeCell ref="B281:C281"/>
    <mergeCell ref="D276:E276"/>
    <mergeCell ref="B296:C296"/>
    <mergeCell ref="B297:C297"/>
    <mergeCell ref="B201:C201"/>
    <mergeCell ref="B202:C202"/>
    <mergeCell ref="B203:C203"/>
    <mergeCell ref="B204:C204"/>
    <mergeCell ref="B205:C205"/>
    <mergeCell ref="B206:C206"/>
    <mergeCell ref="B207:C207"/>
    <mergeCell ref="B258:C258"/>
    <mergeCell ref="B259:C259"/>
    <mergeCell ref="B261:C261"/>
    <mergeCell ref="B262:C262"/>
    <mergeCell ref="B234:C234"/>
    <mergeCell ref="B241:C241"/>
    <mergeCell ref="B242:C242"/>
    <mergeCell ref="B243:C243"/>
    <mergeCell ref="A304:G304"/>
    <mergeCell ref="A233:G233"/>
    <mergeCell ref="B213:C213"/>
    <mergeCell ref="A217:G217"/>
    <mergeCell ref="A216:G216"/>
    <mergeCell ref="A223:G223"/>
    <mergeCell ref="A225:G225"/>
    <mergeCell ref="A232:G232"/>
    <mergeCell ref="G245:G247"/>
    <mergeCell ref="G248:G251"/>
    <mergeCell ref="D291:E291"/>
    <mergeCell ref="D292:E292"/>
    <mergeCell ref="D296:E296"/>
    <mergeCell ref="D297:E297"/>
    <mergeCell ref="D298:E298"/>
    <mergeCell ref="D299:E299"/>
    <mergeCell ref="D300:E300"/>
    <mergeCell ref="D257:E257"/>
    <mergeCell ref="D256:E256"/>
    <mergeCell ref="D255:E255"/>
    <mergeCell ref="D261:E261"/>
    <mergeCell ref="D262:E262"/>
    <mergeCell ref="D265:E265"/>
    <mergeCell ref="B257:C257"/>
    <mergeCell ref="B191:C191"/>
    <mergeCell ref="B192:C192"/>
    <mergeCell ref="B193:C193"/>
    <mergeCell ref="B194:C194"/>
    <mergeCell ref="B195:C195"/>
    <mergeCell ref="B196:C196"/>
    <mergeCell ref="B197:C197"/>
    <mergeCell ref="B198:C198"/>
    <mergeCell ref="B199:C199"/>
    <mergeCell ref="B182:C182"/>
    <mergeCell ref="B183:C183"/>
    <mergeCell ref="B184:C184"/>
    <mergeCell ref="B185:C185"/>
    <mergeCell ref="B186:C186"/>
    <mergeCell ref="B187:C187"/>
    <mergeCell ref="B188:C188"/>
    <mergeCell ref="B189:C189"/>
    <mergeCell ref="B190:C190"/>
    <mergeCell ref="B173:C173"/>
    <mergeCell ref="B174:C174"/>
    <mergeCell ref="B175:C175"/>
    <mergeCell ref="B176:C176"/>
    <mergeCell ref="B177:C177"/>
    <mergeCell ref="B178:C178"/>
    <mergeCell ref="B179:C179"/>
    <mergeCell ref="B180:C180"/>
    <mergeCell ref="B181:C181"/>
    <mergeCell ref="B164:C164"/>
    <mergeCell ref="B165:C165"/>
    <mergeCell ref="B166:C166"/>
    <mergeCell ref="B167:C167"/>
    <mergeCell ref="B168:C168"/>
    <mergeCell ref="B169:C169"/>
    <mergeCell ref="B170:C170"/>
    <mergeCell ref="B171:C171"/>
    <mergeCell ref="B172:C172"/>
    <mergeCell ref="B155:C155"/>
    <mergeCell ref="B156:C156"/>
    <mergeCell ref="B157:C157"/>
    <mergeCell ref="B158:C158"/>
    <mergeCell ref="B159:C159"/>
    <mergeCell ref="B160:C160"/>
    <mergeCell ref="B161:C161"/>
    <mergeCell ref="B162:C162"/>
    <mergeCell ref="B163:C163"/>
    <mergeCell ref="B146:C146"/>
    <mergeCell ref="B147:C147"/>
    <mergeCell ref="B148:C148"/>
    <mergeCell ref="B149:C149"/>
    <mergeCell ref="B150:C150"/>
    <mergeCell ref="B151:C151"/>
    <mergeCell ref="B152:C152"/>
    <mergeCell ref="B153:C153"/>
    <mergeCell ref="B154:C154"/>
    <mergeCell ref="B137:C137"/>
    <mergeCell ref="B138:C138"/>
    <mergeCell ref="B139:C139"/>
    <mergeCell ref="B140:C140"/>
    <mergeCell ref="B141:C141"/>
    <mergeCell ref="B142:C142"/>
    <mergeCell ref="B143:C143"/>
    <mergeCell ref="B144:C144"/>
    <mergeCell ref="B145:C145"/>
    <mergeCell ref="B128:C128"/>
    <mergeCell ref="B129:C129"/>
    <mergeCell ref="B130:C130"/>
    <mergeCell ref="B131:C131"/>
    <mergeCell ref="B132:C132"/>
    <mergeCell ref="B133:C133"/>
    <mergeCell ref="B134:C134"/>
    <mergeCell ref="B135:C135"/>
    <mergeCell ref="B136:C136"/>
    <mergeCell ref="B119:C119"/>
    <mergeCell ref="B120:C120"/>
    <mergeCell ref="B121:C121"/>
    <mergeCell ref="B122:C122"/>
    <mergeCell ref="B123:C123"/>
    <mergeCell ref="B124:C124"/>
    <mergeCell ref="B125:C125"/>
    <mergeCell ref="B126:C126"/>
    <mergeCell ref="B127:C127"/>
    <mergeCell ref="B109:C109"/>
    <mergeCell ref="B110:C110"/>
    <mergeCell ref="B111:C111"/>
    <mergeCell ref="B112:C112"/>
    <mergeCell ref="B113:C113"/>
    <mergeCell ref="B114:C114"/>
    <mergeCell ref="B115:C115"/>
    <mergeCell ref="B116:C116"/>
    <mergeCell ref="B118:C118"/>
    <mergeCell ref="B85:C85"/>
    <mergeCell ref="B84:C84"/>
    <mergeCell ref="B83:C83"/>
    <mergeCell ref="B82:C82"/>
    <mergeCell ref="B81:C81"/>
    <mergeCell ref="B90:C90"/>
    <mergeCell ref="B91:C91"/>
    <mergeCell ref="B92:C92"/>
    <mergeCell ref="B93:C93"/>
    <mergeCell ref="B86:C86"/>
    <mergeCell ref="B89:C89"/>
    <mergeCell ref="B88:C88"/>
    <mergeCell ref="B87:C87"/>
    <mergeCell ref="A54:G54"/>
    <mergeCell ref="A55:G55"/>
    <mergeCell ref="A56:G56"/>
    <mergeCell ref="A64:G64"/>
    <mergeCell ref="A65:G65"/>
    <mergeCell ref="A71:G71"/>
    <mergeCell ref="B72:E72"/>
    <mergeCell ref="A9:G9"/>
    <mergeCell ref="A8:G8"/>
    <mergeCell ref="A22:G22"/>
    <mergeCell ref="A23:G23"/>
    <mergeCell ref="A34:G34"/>
    <mergeCell ref="A33:G33"/>
    <mergeCell ref="A32:G32"/>
    <mergeCell ref="A41:G41"/>
    <mergeCell ref="A42:G42"/>
    <mergeCell ref="B377:C377"/>
    <mergeCell ref="D377:E377"/>
    <mergeCell ref="B378:C378"/>
    <mergeCell ref="D378:E378"/>
    <mergeCell ref="B379:C379"/>
    <mergeCell ref="D379:E379"/>
    <mergeCell ref="D373:E373"/>
    <mergeCell ref="B374:C374"/>
    <mergeCell ref="D374:E374"/>
    <mergeCell ref="B376:C376"/>
    <mergeCell ref="D376:E376"/>
    <mergeCell ref="B383:C383"/>
    <mergeCell ref="D383:E383"/>
    <mergeCell ref="B384:C384"/>
    <mergeCell ref="D384:E384"/>
    <mergeCell ref="B380:C380"/>
    <mergeCell ref="D380:E380"/>
    <mergeCell ref="B381:C381"/>
    <mergeCell ref="D381:E381"/>
    <mergeCell ref="B382:C382"/>
    <mergeCell ref="D382:E382"/>
    <mergeCell ref="B366:C366"/>
    <mergeCell ref="B371:C371"/>
    <mergeCell ref="D371:E371"/>
    <mergeCell ref="B372:C372"/>
    <mergeCell ref="D372:E372"/>
    <mergeCell ref="B373:C373"/>
    <mergeCell ref="B363:C363"/>
    <mergeCell ref="D363:E363"/>
    <mergeCell ref="B364:C364"/>
    <mergeCell ref="D364:E364"/>
    <mergeCell ref="D366:E366"/>
    <mergeCell ref="B367:C367"/>
    <mergeCell ref="D367:E367"/>
    <mergeCell ref="B368:C368"/>
    <mergeCell ref="D368:E368"/>
    <mergeCell ref="B369:C369"/>
    <mergeCell ref="D369:E369"/>
    <mergeCell ref="B370:C370"/>
    <mergeCell ref="D370:E370"/>
    <mergeCell ref="B360:C360"/>
    <mergeCell ref="D360:E360"/>
    <mergeCell ref="B361:C361"/>
    <mergeCell ref="D361:E361"/>
    <mergeCell ref="B362:C362"/>
    <mergeCell ref="D362:E362"/>
    <mergeCell ref="B357:C357"/>
    <mergeCell ref="D357:E357"/>
    <mergeCell ref="B358:C358"/>
    <mergeCell ref="D358:E358"/>
    <mergeCell ref="B359:C359"/>
    <mergeCell ref="D359:E359"/>
    <mergeCell ref="B355:C355"/>
    <mergeCell ref="D355:E355"/>
    <mergeCell ref="B356:C356"/>
    <mergeCell ref="D356:E356"/>
    <mergeCell ref="B352:C352"/>
    <mergeCell ref="D352:E352"/>
    <mergeCell ref="B353:C353"/>
    <mergeCell ref="D353:E353"/>
    <mergeCell ref="B349:C349"/>
    <mergeCell ref="D349:E349"/>
    <mergeCell ref="B350:C350"/>
    <mergeCell ref="D350:E350"/>
    <mergeCell ref="B351:C351"/>
    <mergeCell ref="D351:E351"/>
    <mergeCell ref="B346:C346"/>
    <mergeCell ref="D346:E346"/>
    <mergeCell ref="B347:C347"/>
    <mergeCell ref="D347:E347"/>
    <mergeCell ref="B348:C348"/>
    <mergeCell ref="D348:E348"/>
    <mergeCell ref="B342:C342"/>
    <mergeCell ref="D342:E342"/>
    <mergeCell ref="B343:C343"/>
    <mergeCell ref="D343:E343"/>
    <mergeCell ref="B345:C345"/>
    <mergeCell ref="D345:E345"/>
    <mergeCell ref="B339:C339"/>
    <mergeCell ref="D339:E339"/>
    <mergeCell ref="B340:C340"/>
    <mergeCell ref="D340:E340"/>
    <mergeCell ref="B341:C341"/>
    <mergeCell ref="D341:E341"/>
    <mergeCell ref="B336:C336"/>
    <mergeCell ref="D336:E336"/>
    <mergeCell ref="B337:C337"/>
    <mergeCell ref="D337:E337"/>
    <mergeCell ref="B338:C338"/>
    <mergeCell ref="D338:E338"/>
    <mergeCell ref="B334:C334"/>
    <mergeCell ref="D334:E334"/>
    <mergeCell ref="B335:C335"/>
    <mergeCell ref="D335:E335"/>
    <mergeCell ref="D329:E329"/>
    <mergeCell ref="D330:E330"/>
    <mergeCell ref="D331:E331"/>
    <mergeCell ref="D332:E332"/>
    <mergeCell ref="B325:C325"/>
    <mergeCell ref="B326:C326"/>
    <mergeCell ref="B327:C327"/>
    <mergeCell ref="B328:C328"/>
    <mergeCell ref="B329:C329"/>
    <mergeCell ref="B330:C330"/>
    <mergeCell ref="B331:C331"/>
    <mergeCell ref="B332:C332"/>
    <mergeCell ref="D325:E325"/>
    <mergeCell ref="D326:E326"/>
    <mergeCell ref="D327:E327"/>
    <mergeCell ref="D328:E328"/>
    <mergeCell ref="B323:C323"/>
    <mergeCell ref="D316:E316"/>
    <mergeCell ref="D317:E317"/>
    <mergeCell ref="D318:E318"/>
    <mergeCell ref="D319:E319"/>
    <mergeCell ref="D320:E320"/>
    <mergeCell ref="D321:E321"/>
    <mergeCell ref="D322:E322"/>
    <mergeCell ref="D323:E323"/>
    <mergeCell ref="B318:C318"/>
    <mergeCell ref="B319:C319"/>
    <mergeCell ref="B320:C320"/>
    <mergeCell ref="B321:C321"/>
    <mergeCell ref="B322:C322"/>
    <mergeCell ref="B316:C316"/>
    <mergeCell ref="B317:C317"/>
    <mergeCell ref="B312:C312"/>
    <mergeCell ref="B313:C313"/>
    <mergeCell ref="B314:C314"/>
    <mergeCell ref="D307:E307"/>
    <mergeCell ref="D308:E308"/>
    <mergeCell ref="D309:E309"/>
    <mergeCell ref="D310:E310"/>
    <mergeCell ref="D311:E311"/>
    <mergeCell ref="D312:E312"/>
    <mergeCell ref="D313:E313"/>
    <mergeCell ref="D314:E314"/>
    <mergeCell ref="B307:C307"/>
    <mergeCell ref="B308:C308"/>
    <mergeCell ref="B309:C309"/>
    <mergeCell ref="B310:C310"/>
    <mergeCell ref="B311:C311"/>
    <mergeCell ref="B305:C305"/>
    <mergeCell ref="D305:E305"/>
    <mergeCell ref="D246:E246"/>
    <mergeCell ref="D245:E245"/>
    <mergeCell ref="D243:E243"/>
    <mergeCell ref="D242:E242"/>
    <mergeCell ref="B298:C298"/>
    <mergeCell ref="B299:C299"/>
    <mergeCell ref="B300:C300"/>
    <mergeCell ref="B283:C283"/>
    <mergeCell ref="B290:C290"/>
    <mergeCell ref="B291:C291"/>
    <mergeCell ref="B292:C292"/>
    <mergeCell ref="D283:E283"/>
    <mergeCell ref="B276:C276"/>
    <mergeCell ref="B278:C278"/>
    <mergeCell ref="B279:C279"/>
    <mergeCell ref="A252:G252"/>
    <mergeCell ref="A264:G264"/>
    <mergeCell ref="B301:C301"/>
    <mergeCell ref="B302:C302"/>
    <mergeCell ref="B288:C288"/>
    <mergeCell ref="D288:E288"/>
    <mergeCell ref="D290:E290"/>
    <mergeCell ref="A245:A247"/>
    <mergeCell ref="F245:F247"/>
    <mergeCell ref="A248:A251"/>
    <mergeCell ref="F248:F251"/>
    <mergeCell ref="B245:C245"/>
    <mergeCell ref="B246:C246"/>
    <mergeCell ref="B247:C247"/>
    <mergeCell ref="B248:C248"/>
    <mergeCell ref="B249:C249"/>
    <mergeCell ref="B250:C250"/>
    <mergeCell ref="B251:C251"/>
    <mergeCell ref="D251:E251"/>
    <mergeCell ref="D250:E250"/>
    <mergeCell ref="D249:E249"/>
    <mergeCell ref="D248:E248"/>
    <mergeCell ref="D247:E247"/>
    <mergeCell ref="B103:C103"/>
    <mergeCell ref="B104:C104"/>
    <mergeCell ref="B105:C105"/>
    <mergeCell ref="B106:C106"/>
    <mergeCell ref="B107:C107"/>
    <mergeCell ref="B108:C108"/>
    <mergeCell ref="A1:F1"/>
    <mergeCell ref="B238:C238"/>
    <mergeCell ref="B237:C237"/>
    <mergeCell ref="B236:C236"/>
    <mergeCell ref="B94:C94"/>
    <mergeCell ref="B95:C95"/>
    <mergeCell ref="B96:C96"/>
    <mergeCell ref="B97:C97"/>
    <mergeCell ref="B98:C98"/>
    <mergeCell ref="B99:C99"/>
    <mergeCell ref="B100:C100"/>
    <mergeCell ref="B101:C101"/>
    <mergeCell ref="B102:C102"/>
    <mergeCell ref="A77:G77"/>
    <mergeCell ref="A78:G78"/>
    <mergeCell ref="B79:C79"/>
    <mergeCell ref="B74:E74"/>
    <mergeCell ref="B73:E73"/>
    <mergeCell ref="D263:E263"/>
    <mergeCell ref="D294:E294"/>
    <mergeCell ref="D295:E295"/>
    <mergeCell ref="B295:C295"/>
    <mergeCell ref="B294:C294"/>
    <mergeCell ref="B274:C274"/>
    <mergeCell ref="B273:C273"/>
    <mergeCell ref="B272:C272"/>
    <mergeCell ref="D272:E272"/>
    <mergeCell ref="D273:E273"/>
    <mergeCell ref="D274:E274"/>
    <mergeCell ref="D278:E278"/>
    <mergeCell ref="D279:E279"/>
    <mergeCell ref="D280:E280"/>
    <mergeCell ref="D281:E281"/>
    <mergeCell ref="B267:C267"/>
    <mergeCell ref="D240:E240"/>
    <mergeCell ref="B253:C253"/>
    <mergeCell ref="B255:C255"/>
    <mergeCell ref="B256:C256"/>
    <mergeCell ref="B240:C240"/>
    <mergeCell ref="D234:E234"/>
    <mergeCell ref="D238:E238"/>
    <mergeCell ref="D237:E237"/>
    <mergeCell ref="D236:E236"/>
    <mergeCell ref="D253:E253"/>
    <mergeCell ref="D241:E241"/>
  </mergeCells>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Лист80"/>
  <dimension ref="A1:I14"/>
  <sheetViews>
    <sheetView workbookViewId="0">
      <selection activeCell="D8" sqref="D8"/>
    </sheetView>
  </sheetViews>
  <sheetFormatPr defaultColWidth="22.29296875" defaultRowHeight="14.35"/>
  <sheetData>
    <row r="1" spans="1:9">
      <c r="A1" s="7460" t="s">
        <v>3324</v>
      </c>
      <c r="B1" s="7460"/>
      <c r="C1" s="7460"/>
      <c r="D1" s="7460"/>
      <c r="E1" s="7460"/>
      <c r="F1" s="4615"/>
      <c r="G1" s="4615"/>
      <c r="H1" s="4615"/>
      <c r="I1" s="4615"/>
    </row>
    <row r="2" spans="1:9" ht="24" customHeight="1"/>
    <row r="3" spans="1:9" s="714" customFormat="1" ht="16.5" customHeight="1"/>
    <row r="4" spans="1:9" s="714" customFormat="1" ht="14.25" customHeight="1">
      <c r="A4" s="18" t="s">
        <v>48</v>
      </c>
      <c r="B4" s="19"/>
    </row>
    <row r="5" spans="1:9" s="714" customFormat="1" ht="14.25" customHeight="1">
      <c r="A5" s="175"/>
      <c r="B5" s="176"/>
    </row>
    <row r="6" spans="1:9">
      <c r="A6" s="1481" t="s">
        <v>8914</v>
      </c>
      <c r="B6" s="27"/>
      <c r="C6" s="27"/>
      <c r="D6" s="26"/>
      <c r="E6" s="32"/>
      <c r="F6" s="32"/>
    </row>
    <row r="7" spans="1:9" ht="25.35">
      <c r="A7" s="1482" t="s">
        <v>75</v>
      </c>
      <c r="B7" s="1482" t="s">
        <v>337</v>
      </c>
      <c r="C7" s="1482" t="s">
        <v>8910</v>
      </c>
      <c r="D7" s="1483" t="s">
        <v>8911</v>
      </c>
      <c r="E7" s="1483" t="s">
        <v>8912</v>
      </c>
      <c r="F7" s="372"/>
    </row>
    <row r="8" spans="1:9">
      <c r="A8" s="2048">
        <v>126174</v>
      </c>
      <c r="B8" s="29" t="s">
        <v>7817</v>
      </c>
      <c r="C8" s="29">
        <v>20</v>
      </c>
      <c r="D8" s="25">
        <v>437.14</v>
      </c>
      <c r="E8" s="767">
        <f>D8-D8*$B$4/100</f>
        <v>437.14</v>
      </c>
      <c r="F8" s="372"/>
      <c r="G8" s="5809"/>
    </row>
    <row r="9" spans="1:9" s="319" customFormat="1">
      <c r="A9" s="373"/>
      <c r="B9" s="28"/>
      <c r="C9" s="28"/>
      <c r="D9" s="4076"/>
      <c r="E9" s="4077"/>
      <c r="F9" s="372"/>
      <c r="G9" s="5809"/>
    </row>
    <row r="10" spans="1:9" s="321" customFormat="1">
      <c r="A10" s="1481" t="s">
        <v>8913</v>
      </c>
      <c r="B10" s="374"/>
      <c r="C10" s="374"/>
      <c r="D10" s="375"/>
      <c r="E10" s="372"/>
      <c r="F10" s="2694"/>
    </row>
    <row r="11" spans="1:9" s="321" customFormat="1" ht="25.35">
      <c r="A11" s="1482" t="s">
        <v>75</v>
      </c>
      <c r="B11" s="1482" t="s">
        <v>337</v>
      </c>
      <c r="C11" s="1482" t="s">
        <v>8910</v>
      </c>
      <c r="D11" s="1483" t="s">
        <v>8911</v>
      </c>
      <c r="E11" s="1483" t="s">
        <v>8912</v>
      </c>
      <c r="F11" s="2694"/>
    </row>
    <row r="12" spans="1:9" s="321" customFormat="1">
      <c r="A12" s="2048">
        <v>126173</v>
      </c>
      <c r="B12" s="29" t="s">
        <v>2137</v>
      </c>
      <c r="C12" s="29">
        <v>20</v>
      </c>
      <c r="D12" s="25">
        <v>334.29</v>
      </c>
      <c r="E12" s="767">
        <f>D12-D12*$B$4/100</f>
        <v>334.29</v>
      </c>
      <c r="F12" s="372"/>
    </row>
    <row r="13" spans="1:9">
      <c r="D13" s="3745"/>
      <c r="E13" s="3745"/>
    </row>
    <row r="14" spans="1:9">
      <c r="D14" s="1546"/>
    </row>
  </sheetData>
  <customSheetViews>
    <customSheetView guid="{76FA2CE7-179E-4731-B7AE-63C5E5E79002}">
      <selection activeCell="Q51" sqref="Q51"/>
      <pageMargins left="0.7" right="0.7" top="0.75" bottom="0.75" header="0.3" footer="0.3"/>
      <pageSetup paperSize="9" orientation="portrait" r:id="rId1"/>
    </customSheetView>
    <customSheetView guid="{24F900A2-7147-4318-9E77-2B71404314A7}">
      <selection activeCell="D16" sqref="D16"/>
      <pageMargins left="0.7" right="0.7" top="0.75" bottom="0.75" header="0.3" footer="0.3"/>
      <pageSetup paperSize="9" orientation="portrait" r:id="rId2"/>
    </customSheetView>
    <customSheetView guid="{A02336A9-D2FB-4D03-950A-00B6EBD6A28C}">
      <selection activeCell="D16" sqref="D16"/>
      <pageMargins left="0.7" right="0.7" top="0.75" bottom="0.75" header="0.3" footer="0.3"/>
      <pageSetup paperSize="9" orientation="portrait" r:id="rId3"/>
    </customSheetView>
    <customSheetView guid="{3E3E5346-F5D1-49F5-AB0E-78170B65853C}">
      <selection activeCell="B24" sqref="B24"/>
      <pageMargins left="0.7" right="0.7" top="0.75" bottom="0.75" header="0.3" footer="0.3"/>
      <pageSetup paperSize="9" orientation="portrait" r:id="rId4"/>
    </customSheetView>
    <customSheetView guid="{D7CF3121-CFC0-4E70-8DCD-811E30042E24}">
      <selection activeCell="D16" sqref="D16"/>
      <pageMargins left="0.7" right="0.7" top="0.75" bottom="0.75" header="0.3" footer="0.3"/>
      <pageSetup paperSize="9" orientation="portrait" r:id="rId5"/>
    </customSheetView>
    <customSheetView guid="{A76FD505-AF56-4CD8-967A-59C705AF567C}">
      <selection activeCell="D16" sqref="D16"/>
      <pageMargins left="0.7" right="0.7" top="0.75" bottom="0.75" header="0.3" footer="0.3"/>
      <pageSetup paperSize="9" orientation="portrait" r:id="rId6"/>
    </customSheetView>
    <customSheetView guid="{B3358888-E690-452C-98EC-431498422E6E}">
      <selection activeCell="B24" sqref="B24"/>
      <pageMargins left="0.7" right="0.7" top="0.75" bottom="0.75" header="0.3" footer="0.3"/>
      <pageSetup paperSize="9" orientation="portrait" r:id="rId7"/>
    </customSheetView>
    <customSheetView guid="{6108970F-8E7A-462E-A499-E2FD79FB3A77}">
      <selection activeCell="B24" sqref="B24"/>
      <pageMargins left="0.7" right="0.7" top="0.75" bottom="0.75" header="0.3" footer="0.3"/>
      <pageSetup paperSize="9" orientation="portrait" r:id="rId8"/>
    </customSheetView>
    <customSheetView guid="{45761FB6-8710-4C75-A8B6-5A7FCAACACDF}">
      <selection activeCell="B24" sqref="B24"/>
      <pageMargins left="0.7" right="0.7" top="0.75" bottom="0.75" header="0.3" footer="0.3"/>
      <pageSetup paperSize="9" orientation="portrait" r:id="rId9"/>
    </customSheetView>
    <customSheetView guid="{C23E91BF-4A86-4D00-A577-1A263DDCB8BC}">
      <selection activeCell="D20" sqref="D20"/>
      <pageMargins left="0.7" right="0.7" top="0.75" bottom="0.75" header="0.3" footer="0.3"/>
      <pageSetup paperSize="9" orientation="portrait" r:id="rId10"/>
    </customSheetView>
    <customSheetView guid="{94E74550-0B2B-4B3C-8E97-CCCC46023914}">
      <selection activeCell="D16" sqref="D16"/>
      <pageMargins left="0.7" right="0.7" top="0.75" bottom="0.75" header="0.3" footer="0.3"/>
      <pageSetup paperSize="9" orientation="portrait" r:id="rId11"/>
    </customSheetView>
  </customSheetViews>
  <mergeCells count="1">
    <mergeCell ref="A1:E1"/>
  </mergeCells>
  <pageMargins left="0.7" right="0.7" top="0.75" bottom="0.75" header="0.3" footer="0.3"/>
  <pageSetup paperSize="9" orientation="portrait" r:id="rId12"/>
  <drawing r:id="rId13"/>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dimension ref="A1:E15"/>
  <sheetViews>
    <sheetView workbookViewId="0">
      <selection activeCell="D11" sqref="D11"/>
    </sheetView>
  </sheetViews>
  <sheetFormatPr defaultRowHeight="14.35"/>
  <cols>
    <col min="1" max="1" width="22.703125" customWidth="1"/>
    <col min="2" max="2" width="36.1171875" bestFit="1" customWidth="1"/>
    <col min="3" max="3" width="13.41015625" style="584" bestFit="1" customWidth="1"/>
    <col min="4" max="4" width="9.1171875" style="473"/>
    <col min="5" max="5" width="9.1171875" style="584"/>
  </cols>
  <sheetData>
    <row r="1" spans="1:5">
      <c r="A1" s="8385" t="s">
        <v>22023</v>
      </c>
      <c r="B1" s="8385"/>
      <c r="C1" s="8385"/>
      <c r="D1" s="8385"/>
      <c r="E1" s="8385"/>
    </row>
    <row r="2" spans="1:5">
      <c r="A2" s="4615"/>
      <c r="B2" s="4615"/>
    </row>
    <row r="3" spans="1:5">
      <c r="A3" s="4615"/>
      <c r="B3" s="4615"/>
    </row>
    <row r="4" spans="1:5">
      <c r="A4" s="18" t="s">
        <v>48</v>
      </c>
      <c r="B4" s="19"/>
    </row>
    <row r="5" spans="1:5">
      <c r="A5" s="175"/>
      <c r="B5" s="176"/>
    </row>
    <row r="6" spans="1:5" ht="76">
      <c r="A6" s="1482" t="s">
        <v>75</v>
      </c>
      <c r="B6" s="1482" t="s">
        <v>42</v>
      </c>
      <c r="C6" s="1482" t="s">
        <v>77</v>
      </c>
      <c r="D6" s="1483" t="s">
        <v>8911</v>
      </c>
      <c r="E6" s="1483" t="s">
        <v>8912</v>
      </c>
    </row>
    <row r="7" spans="1:5">
      <c r="A7" s="9070" t="s">
        <v>18504</v>
      </c>
      <c r="B7" s="9070"/>
      <c r="C7" s="9071"/>
      <c r="D7" s="9071"/>
    </row>
    <row r="8" spans="1:5">
      <c r="A8" s="4614">
        <v>261313</v>
      </c>
      <c r="B8" s="6060" t="s">
        <v>18505</v>
      </c>
      <c r="C8" s="6014" t="s">
        <v>18506</v>
      </c>
      <c r="D8" s="6181">
        <v>3540.54</v>
      </c>
      <c r="E8" s="6062">
        <f t="shared" ref="E8:E9" si="0">D8-D8*$B$4/100</f>
        <v>3540.54</v>
      </c>
    </row>
    <row r="9" spans="1:5">
      <c r="A9" s="4614">
        <v>261315</v>
      </c>
      <c r="B9" s="6060" t="s">
        <v>18507</v>
      </c>
      <c r="C9" s="6014" t="s">
        <v>18506</v>
      </c>
      <c r="D9" s="6181">
        <v>6837.84</v>
      </c>
      <c r="E9" s="6062">
        <f t="shared" si="0"/>
        <v>6837.84</v>
      </c>
    </row>
    <row r="10" spans="1:5">
      <c r="A10" s="4618" t="s">
        <v>18508</v>
      </c>
      <c r="B10" s="6061"/>
      <c r="C10" s="4005"/>
      <c r="D10" s="6182"/>
      <c r="E10" s="6180"/>
    </row>
    <row r="11" spans="1:5">
      <c r="A11" s="4614">
        <v>261317</v>
      </c>
      <c r="B11" s="6060" t="s">
        <v>18509</v>
      </c>
      <c r="C11" s="6014" t="s">
        <v>6800</v>
      </c>
      <c r="D11" s="6181">
        <v>260.81</v>
      </c>
      <c r="E11" s="6062">
        <f>D11-D11*$B$4/100</f>
        <v>260.81</v>
      </c>
    </row>
    <row r="12" spans="1:5" s="6069" customFormat="1">
      <c r="A12" s="4618" t="s">
        <v>22019</v>
      </c>
      <c r="B12" s="6061"/>
      <c r="C12" s="4005"/>
      <c r="D12" s="6182"/>
      <c r="E12" s="6183"/>
    </row>
    <row r="13" spans="1:5">
      <c r="A13" s="6184">
        <v>294871</v>
      </c>
      <c r="B13" s="5684" t="s">
        <v>22020</v>
      </c>
      <c r="C13" s="5857" t="s">
        <v>6800</v>
      </c>
      <c r="D13" s="6181">
        <v>5837.8378378378375</v>
      </c>
      <c r="E13" s="6062">
        <f t="shared" ref="E13:E15" si="1">D13-D13*$B$4/100</f>
        <v>5837.8378378378375</v>
      </c>
    </row>
    <row r="14" spans="1:5">
      <c r="A14" s="6184">
        <v>294873</v>
      </c>
      <c r="B14" s="5684" t="s">
        <v>22021</v>
      </c>
      <c r="C14" s="5857" t="s">
        <v>6800</v>
      </c>
      <c r="D14" s="6181">
        <v>7540.5405405405409</v>
      </c>
      <c r="E14" s="6062">
        <f t="shared" si="1"/>
        <v>7540.5405405405409</v>
      </c>
    </row>
    <row r="15" spans="1:5">
      <c r="A15" s="6184">
        <v>294874</v>
      </c>
      <c r="B15" s="5684" t="s">
        <v>22022</v>
      </c>
      <c r="C15" s="5857" t="s">
        <v>6800</v>
      </c>
      <c r="D15" s="6181">
        <v>1308.1081081081081</v>
      </c>
      <c r="E15" s="6062">
        <f t="shared" si="1"/>
        <v>1308.1081081081081</v>
      </c>
    </row>
  </sheetData>
  <mergeCells count="2">
    <mergeCell ref="A1:E1"/>
    <mergeCell ref="A7:D7"/>
  </mergeCells>
  <pageMargins left="0.7" right="0.7" top="0.75" bottom="0.75" header="0.3" footer="0.3"/>
  <pageSetup paperSize="9" orientation="portrait" horizontalDpi="4294967295" verticalDpi="4294967295"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Лист81"/>
  <dimension ref="A1:G18"/>
  <sheetViews>
    <sheetView workbookViewId="0">
      <selection activeCell="AB40" sqref="AB40"/>
    </sheetView>
  </sheetViews>
  <sheetFormatPr defaultRowHeight="14.35"/>
  <cols>
    <col min="1" max="1" width="12.703125" customWidth="1"/>
    <col min="2" max="2" width="30.5859375" bestFit="1" customWidth="1"/>
    <col min="3" max="3" width="20.29296875" customWidth="1"/>
    <col min="4" max="4" width="19.703125" customWidth="1"/>
    <col min="5" max="6" width="17.29296875" customWidth="1"/>
  </cols>
  <sheetData>
    <row r="1" spans="1:7" ht="24" customHeight="1">
      <c r="A1" s="7450" t="s">
        <v>13</v>
      </c>
      <c r="B1" s="7450"/>
      <c r="C1" s="7450"/>
      <c r="D1" s="7450"/>
      <c r="E1" s="7450"/>
      <c r="F1" s="7450"/>
    </row>
    <row r="2" spans="1:7">
      <c r="A2" s="59"/>
      <c r="B2" s="60"/>
      <c r="C2" s="60"/>
      <c r="D2" s="60"/>
      <c r="E2" s="71"/>
      <c r="F2" s="71"/>
    </row>
    <row r="3" spans="1:7">
      <c r="A3" s="59"/>
      <c r="B3" s="60"/>
      <c r="C3" s="60"/>
      <c r="D3" s="60"/>
      <c r="E3" s="71"/>
      <c r="F3" s="71"/>
    </row>
    <row r="4" spans="1:7" ht="20.100000000000001" customHeight="1">
      <c r="A4" s="18" t="s">
        <v>48</v>
      </c>
      <c r="B4" s="19">
        <v>0</v>
      </c>
      <c r="C4" s="62"/>
      <c r="D4" s="62"/>
      <c r="E4" s="72"/>
      <c r="F4" s="72"/>
    </row>
    <row r="5" spans="1:7" ht="14.7" thickBot="1">
      <c r="A5" s="61"/>
      <c r="B5" s="63"/>
      <c r="C5" s="62"/>
      <c r="D5" s="62"/>
      <c r="E5" s="72"/>
      <c r="F5" s="72"/>
    </row>
    <row r="6" spans="1:7" ht="21" thickBot="1">
      <c r="A6" s="69" t="s">
        <v>70</v>
      </c>
      <c r="B6" s="70" t="s">
        <v>42</v>
      </c>
      <c r="C6" s="70" t="s">
        <v>75</v>
      </c>
      <c r="D6" s="70" t="s">
        <v>717</v>
      </c>
      <c r="E6" s="73" t="s">
        <v>58</v>
      </c>
      <c r="F6" s="74" t="s">
        <v>59</v>
      </c>
    </row>
    <row r="7" spans="1:7" ht="14.7" thickBot="1">
      <c r="A7" s="9072"/>
      <c r="B7" s="9073" t="s">
        <v>718</v>
      </c>
      <c r="C7" s="64" t="s">
        <v>719</v>
      </c>
      <c r="D7" s="65" t="s">
        <v>720</v>
      </c>
      <c r="E7" s="580">
        <v>2252.25</v>
      </c>
      <c r="F7" s="520">
        <f>E7-E7*$B$4/100</f>
        <v>2252.25</v>
      </c>
    </row>
    <row r="8" spans="1:7" ht="14.7" thickBot="1">
      <c r="A8" s="9072"/>
      <c r="B8" s="9073"/>
      <c r="C8" s="66" t="s">
        <v>721</v>
      </c>
      <c r="D8" s="58" t="s">
        <v>722</v>
      </c>
      <c r="E8" s="581">
        <v>2446.5</v>
      </c>
      <c r="F8" s="521">
        <f t="shared" ref="F8:F18" si="0">E8-E8*$B$4/100</f>
        <v>2446.5</v>
      </c>
      <c r="G8" s="512"/>
    </row>
    <row r="9" spans="1:7" ht="14.7" thickBot="1">
      <c r="A9" s="9072"/>
      <c r="B9" s="9073"/>
      <c r="C9" s="66" t="s">
        <v>723</v>
      </c>
      <c r="D9" s="58" t="s">
        <v>724</v>
      </c>
      <c r="E9" s="581">
        <v>2877</v>
      </c>
      <c r="F9" s="521">
        <f t="shared" si="0"/>
        <v>2877</v>
      </c>
      <c r="G9" s="512"/>
    </row>
    <row r="10" spans="1:7" ht="14.7" thickBot="1">
      <c r="A10" s="9072"/>
      <c r="B10" s="9073"/>
      <c r="C10" s="66" t="s">
        <v>725</v>
      </c>
      <c r="D10" s="58" t="s">
        <v>726</v>
      </c>
      <c r="E10" s="581">
        <v>3486</v>
      </c>
      <c r="F10" s="521">
        <f t="shared" si="0"/>
        <v>3486</v>
      </c>
      <c r="G10" s="512"/>
    </row>
    <row r="11" spans="1:7" ht="14.7" thickBot="1">
      <c r="A11" s="9072"/>
      <c r="B11" s="9073"/>
      <c r="C11" s="66" t="s">
        <v>727</v>
      </c>
      <c r="D11" s="58" t="s">
        <v>728</v>
      </c>
      <c r="E11" s="581">
        <v>4357.5</v>
      </c>
      <c r="F11" s="521">
        <f t="shared" si="0"/>
        <v>4357.5</v>
      </c>
      <c r="G11" s="512"/>
    </row>
    <row r="12" spans="1:7" ht="14.7" thickBot="1">
      <c r="A12" s="9072"/>
      <c r="B12" s="9073"/>
      <c r="C12" s="67" t="s">
        <v>729</v>
      </c>
      <c r="D12" s="68" t="s">
        <v>730</v>
      </c>
      <c r="E12" s="582">
        <v>4735.5</v>
      </c>
      <c r="F12" s="522">
        <f t="shared" si="0"/>
        <v>4735.5</v>
      </c>
      <c r="G12" s="512"/>
    </row>
    <row r="13" spans="1:7" ht="14.7" thickBot="1">
      <c r="A13" s="9072"/>
      <c r="B13" s="9073" t="s">
        <v>731</v>
      </c>
      <c r="C13" s="64" t="s">
        <v>732</v>
      </c>
      <c r="D13" s="65" t="s">
        <v>733</v>
      </c>
      <c r="E13" s="580">
        <v>2052.75</v>
      </c>
      <c r="F13" s="520">
        <f t="shared" si="0"/>
        <v>2052.75</v>
      </c>
      <c r="G13" s="512"/>
    </row>
    <row r="14" spans="1:7" ht="14.7" thickBot="1">
      <c r="A14" s="9072"/>
      <c r="B14" s="9073"/>
      <c r="C14" s="66" t="s">
        <v>734</v>
      </c>
      <c r="D14" s="559" t="s">
        <v>3092</v>
      </c>
      <c r="E14" s="581">
        <v>2131.5</v>
      </c>
      <c r="F14" s="521">
        <f t="shared" si="0"/>
        <v>2131.5</v>
      </c>
      <c r="G14" s="512"/>
    </row>
    <row r="15" spans="1:7" ht="14.7" thickBot="1">
      <c r="A15" s="9072"/>
      <c r="B15" s="9073"/>
      <c r="C15" s="66" t="s">
        <v>735</v>
      </c>
      <c r="D15" s="58" t="s">
        <v>736</v>
      </c>
      <c r="E15" s="581">
        <v>2535.75</v>
      </c>
      <c r="F15" s="521">
        <f t="shared" si="0"/>
        <v>2535.75</v>
      </c>
      <c r="G15" s="512"/>
    </row>
    <row r="16" spans="1:7" ht="14.7" thickBot="1">
      <c r="A16" s="9072"/>
      <c r="B16" s="9073"/>
      <c r="C16" s="66" t="s">
        <v>737</v>
      </c>
      <c r="D16" s="58" t="s">
        <v>738</v>
      </c>
      <c r="E16" s="581">
        <v>3192</v>
      </c>
      <c r="F16" s="521">
        <f t="shared" si="0"/>
        <v>3192</v>
      </c>
      <c r="G16" s="512"/>
    </row>
    <row r="17" spans="1:7" ht="14.7" thickBot="1">
      <c r="A17" s="9072"/>
      <c r="B17" s="9073"/>
      <c r="C17" s="66" t="s">
        <v>739</v>
      </c>
      <c r="D17" s="58" t="s">
        <v>740</v>
      </c>
      <c r="E17" s="581">
        <v>3575.25</v>
      </c>
      <c r="F17" s="521">
        <f t="shared" si="0"/>
        <v>3575.25</v>
      </c>
      <c r="G17" s="512"/>
    </row>
    <row r="18" spans="1:7" ht="14.7" thickBot="1">
      <c r="A18" s="9072"/>
      <c r="B18" s="9073"/>
      <c r="C18" s="67" t="s">
        <v>741</v>
      </c>
      <c r="D18" s="68" t="s">
        <v>742</v>
      </c>
      <c r="E18" s="582">
        <v>4200</v>
      </c>
      <c r="F18" s="522">
        <f t="shared" si="0"/>
        <v>4200</v>
      </c>
      <c r="G18" s="512"/>
    </row>
  </sheetData>
  <customSheetViews>
    <customSheetView guid="{76FA2CE7-179E-4731-B7AE-63C5E5E79002}" topLeftCell="A2">
      <selection activeCell="Q51" sqref="Q51"/>
      <pageMargins left="0.7" right="0.7" top="0.75" bottom="0.75" header="0.3" footer="0.3"/>
      <pageSetup paperSize="9" orientation="portrait" r:id="rId1"/>
    </customSheetView>
    <customSheetView guid="{24F900A2-7147-4318-9E77-2B71404314A7}" topLeftCell="A2">
      <selection activeCell="H26" sqref="H26"/>
      <pageMargins left="0.7" right="0.7" top="0.75" bottom="0.75" header="0.3" footer="0.3"/>
      <pageSetup paperSize="9" orientation="portrait" r:id="rId2"/>
    </customSheetView>
    <customSheetView guid="{A02336A9-D2FB-4D03-950A-00B6EBD6A28C}" topLeftCell="A2">
      <selection activeCell="H26" sqref="H26"/>
      <pageMargins left="0.7" right="0.7" top="0.75" bottom="0.75" header="0.3" footer="0.3"/>
      <pageSetup paperSize="9" orientation="portrait" r:id="rId3"/>
    </customSheetView>
    <customSheetView guid="{3E3E5346-F5D1-49F5-AB0E-78170B65853C}" topLeftCell="A28">
      <selection activeCell="A65" sqref="A65"/>
      <pageMargins left="0.7" right="0.7" top="0.75" bottom="0.75" header="0.3" footer="0.3"/>
      <pageSetup paperSize="9" orientation="portrait" r:id="rId4"/>
    </customSheetView>
    <customSheetView guid="{D7CF3121-CFC0-4E70-8DCD-811E30042E24}" topLeftCell="A2">
      <selection activeCell="H26" sqref="H26"/>
      <pageMargins left="0.7" right="0.7" top="0.75" bottom="0.75" header="0.3" footer="0.3"/>
      <pageSetup paperSize="9" orientation="portrait" r:id="rId5"/>
    </customSheetView>
    <customSheetView guid="{A76FD505-AF56-4CD8-967A-59C705AF567C}" topLeftCell="A2">
      <selection activeCell="H26" sqref="H26"/>
      <pageMargins left="0.7" right="0.7" top="0.75" bottom="0.75" header="0.3" footer="0.3"/>
      <pageSetup paperSize="9" orientation="portrait" r:id="rId6"/>
    </customSheetView>
    <customSheetView guid="{B3358888-E690-452C-98EC-431498422E6E}" topLeftCell="A28">
      <selection activeCell="A65" sqref="A65"/>
      <pageMargins left="0.7" right="0.7" top="0.75" bottom="0.75" header="0.3" footer="0.3"/>
      <pageSetup paperSize="9" orientation="portrait" r:id="rId7"/>
    </customSheetView>
    <customSheetView guid="{6108970F-8E7A-462E-A499-E2FD79FB3A77}" topLeftCell="A28">
      <selection activeCell="A65" sqref="A65"/>
      <pageMargins left="0.7" right="0.7" top="0.75" bottom="0.75" header="0.3" footer="0.3"/>
      <pageSetup paperSize="9" orientation="portrait" r:id="rId8"/>
    </customSheetView>
    <customSheetView guid="{45761FB6-8710-4C75-A8B6-5A7FCAACACDF}" topLeftCell="A28">
      <selection activeCell="A65" sqref="A65"/>
      <pageMargins left="0.7" right="0.7" top="0.75" bottom="0.75" header="0.3" footer="0.3"/>
      <pageSetup paperSize="9" orientation="portrait" r:id="rId9"/>
    </customSheetView>
    <customSheetView guid="{C23E91BF-4A86-4D00-A577-1A263DDCB8BC}" topLeftCell="A2">
      <selection activeCell="H26" sqref="H26"/>
      <pageMargins left="0.7" right="0.7" top="0.75" bottom="0.75" header="0.3" footer="0.3"/>
      <pageSetup paperSize="9" orientation="portrait" r:id="rId10"/>
    </customSheetView>
    <customSheetView guid="{94E74550-0B2B-4B3C-8E97-CCCC46023914}" topLeftCell="A2">
      <selection activeCell="H26" sqref="H26"/>
      <pageMargins left="0.7" right="0.7" top="0.75" bottom="0.75" header="0.3" footer="0.3"/>
      <pageSetup paperSize="9" orientation="portrait" r:id="rId11"/>
    </customSheetView>
  </customSheetViews>
  <mergeCells count="5">
    <mergeCell ref="A1:F1"/>
    <mergeCell ref="A7:A12"/>
    <mergeCell ref="B7:B12"/>
    <mergeCell ref="A13:A18"/>
    <mergeCell ref="B13:B18"/>
  </mergeCells>
  <pageMargins left="0.7" right="0.7" top="0.75" bottom="0.75" header="0.3" footer="0.3"/>
  <pageSetup paperSize="9" orientation="portrait" r:id="rId12"/>
  <drawing r:id="rId13"/>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Лист82">
    <pageSetUpPr fitToPage="1"/>
  </sheetPr>
  <dimension ref="A1:F61"/>
  <sheetViews>
    <sheetView zoomScale="80" zoomScaleNormal="80" workbookViewId="0">
      <selection activeCell="E7" sqref="E7"/>
    </sheetView>
  </sheetViews>
  <sheetFormatPr defaultRowHeight="14.35"/>
  <cols>
    <col min="1" max="1" width="76.1171875" style="2752" customWidth="1"/>
    <col min="2" max="2" width="12.29296875" style="2752" customWidth="1"/>
    <col min="3" max="3" width="19.41015625" style="2752" customWidth="1"/>
    <col min="4" max="4" width="16.41015625" style="3082" customWidth="1"/>
    <col min="5" max="5" width="16.41015625" style="2752" customWidth="1"/>
  </cols>
  <sheetData>
    <row r="1" spans="1:5" ht="24" customHeight="1">
      <c r="A1" s="9074" t="s">
        <v>1141</v>
      </c>
      <c r="B1" s="9075"/>
      <c r="C1" s="9075"/>
      <c r="D1" s="9075"/>
      <c r="E1" s="9075"/>
    </row>
    <row r="2" spans="1:5">
      <c r="A2" s="2756"/>
      <c r="B2" s="2756"/>
      <c r="C2" s="2756"/>
      <c r="D2" s="2757"/>
      <c r="E2" s="2757"/>
    </row>
    <row r="3" spans="1:5">
      <c r="A3" s="2756"/>
      <c r="B3" s="2756"/>
      <c r="C3" s="2756"/>
      <c r="D3" s="2757"/>
      <c r="E3" s="2757"/>
    </row>
    <row r="4" spans="1:5" ht="20.100000000000001" customHeight="1">
      <c r="A4" s="2758" t="s">
        <v>48</v>
      </c>
      <c r="B4" s="2759">
        <v>0</v>
      </c>
      <c r="C4" s="2760"/>
      <c r="D4" s="3559"/>
      <c r="E4" s="2761"/>
    </row>
    <row r="5" spans="1:5">
      <c r="A5" s="2762"/>
      <c r="B5" s="2762"/>
      <c r="C5" s="2762"/>
      <c r="D5" s="2763"/>
      <c r="E5" s="2763"/>
    </row>
    <row r="6" spans="1:5" ht="54.7">
      <c r="A6" s="2764" t="s">
        <v>67</v>
      </c>
      <c r="B6" s="2764" t="s">
        <v>1144</v>
      </c>
      <c r="C6" s="2863" t="s">
        <v>9008</v>
      </c>
      <c r="D6" s="2765" t="s">
        <v>1142</v>
      </c>
      <c r="E6" s="2765" t="s">
        <v>1143</v>
      </c>
    </row>
    <row r="7" spans="1:5" s="2110" customFormat="1">
      <c r="A7" s="2766" t="s">
        <v>2062</v>
      </c>
      <c r="B7" s="2767">
        <v>80</v>
      </c>
      <c r="C7" s="2767" t="s">
        <v>13861</v>
      </c>
      <c r="D7" s="3663">
        <v>1308</v>
      </c>
      <c r="E7" s="3587">
        <f t="shared" ref="E7:E14" si="0">D7-D7*$B$4/100</f>
        <v>1308</v>
      </c>
    </row>
    <row r="8" spans="1:5" s="2110" customFormat="1">
      <c r="A8" s="2766" t="s">
        <v>2063</v>
      </c>
      <c r="B8" s="2767">
        <v>80</v>
      </c>
      <c r="C8" s="2767" t="s">
        <v>13861</v>
      </c>
      <c r="D8" s="3663">
        <v>1308</v>
      </c>
      <c r="E8" s="3587">
        <f t="shared" si="0"/>
        <v>1308</v>
      </c>
    </row>
    <row r="9" spans="1:5" s="2110" customFormat="1">
      <c r="A9" s="2766" t="s">
        <v>2060</v>
      </c>
      <c r="B9" s="2767">
        <v>110</v>
      </c>
      <c r="C9" s="2767" t="s">
        <v>13861</v>
      </c>
      <c r="D9" s="3663">
        <v>1308</v>
      </c>
      <c r="E9" s="3587">
        <f t="shared" si="0"/>
        <v>1308</v>
      </c>
    </row>
    <row r="10" spans="1:5" s="2110" customFormat="1">
      <c r="A10" s="2766" t="s">
        <v>2061</v>
      </c>
      <c r="B10" s="2767">
        <v>110</v>
      </c>
      <c r="C10" s="2767" t="s">
        <v>13861</v>
      </c>
      <c r="D10" s="3663">
        <v>1308</v>
      </c>
      <c r="E10" s="3587">
        <f t="shared" si="0"/>
        <v>1308</v>
      </c>
    </row>
    <row r="11" spans="1:5" s="2110" customFormat="1">
      <c r="A11" s="2766" t="s">
        <v>2058</v>
      </c>
      <c r="B11" s="2767">
        <v>80</v>
      </c>
      <c r="C11" s="2767" t="s">
        <v>13861</v>
      </c>
      <c r="D11" s="3663">
        <v>1521</v>
      </c>
      <c r="E11" s="3587">
        <f t="shared" si="0"/>
        <v>1521</v>
      </c>
    </row>
    <row r="12" spans="1:5" s="2110" customFormat="1">
      <c r="A12" s="2766" t="s">
        <v>2059</v>
      </c>
      <c r="B12" s="2767">
        <v>80</v>
      </c>
      <c r="C12" s="2767" t="s">
        <v>13861</v>
      </c>
      <c r="D12" s="3663">
        <v>1521</v>
      </c>
      <c r="E12" s="3587">
        <f t="shared" si="0"/>
        <v>1521</v>
      </c>
    </row>
    <row r="13" spans="1:5" s="2110" customFormat="1">
      <c r="A13" s="2766" t="s">
        <v>3321</v>
      </c>
      <c r="B13" s="2767">
        <v>110</v>
      </c>
      <c r="C13" s="2767" t="s">
        <v>13861</v>
      </c>
      <c r="D13" s="3663">
        <v>1521</v>
      </c>
      <c r="E13" s="3587">
        <f t="shared" si="0"/>
        <v>1521</v>
      </c>
    </row>
    <row r="14" spans="1:5" s="2110" customFormat="1">
      <c r="A14" s="2766" t="s">
        <v>3322</v>
      </c>
      <c r="B14" s="2767">
        <v>110</v>
      </c>
      <c r="C14" s="2767" t="s">
        <v>13861</v>
      </c>
      <c r="D14" s="3663">
        <v>1521</v>
      </c>
      <c r="E14" s="3587">
        <f t="shared" si="0"/>
        <v>1521</v>
      </c>
    </row>
    <row r="15" spans="1:5" s="2751" customFormat="1">
      <c r="A15" s="2755" t="s">
        <v>13847</v>
      </c>
      <c r="B15" s="2768">
        <v>130</v>
      </c>
      <c r="C15" s="2767" t="s">
        <v>13861</v>
      </c>
      <c r="D15" s="3663">
        <v>1830</v>
      </c>
      <c r="E15" s="3587">
        <f t="shared" ref="E15:E18" si="1">D15-D15*$B$4/100</f>
        <v>1830</v>
      </c>
    </row>
    <row r="16" spans="1:5" s="2751" customFormat="1">
      <c r="A16" s="2755" t="s">
        <v>13848</v>
      </c>
      <c r="B16" s="2768">
        <v>130</v>
      </c>
      <c r="C16" s="2767" t="s">
        <v>13861</v>
      </c>
      <c r="D16" s="3663">
        <v>1830</v>
      </c>
      <c r="E16" s="3587">
        <f t="shared" si="1"/>
        <v>1830</v>
      </c>
    </row>
    <row r="17" spans="1:5" s="2751" customFormat="1" ht="27.35">
      <c r="A17" s="2861" t="s">
        <v>13849</v>
      </c>
      <c r="B17" s="2768">
        <v>130</v>
      </c>
      <c r="C17" s="2767" t="s">
        <v>13861</v>
      </c>
      <c r="D17" s="3663">
        <v>2042</v>
      </c>
      <c r="E17" s="3587">
        <f t="shared" si="1"/>
        <v>2042</v>
      </c>
    </row>
    <row r="18" spans="1:5" s="2751" customFormat="1" ht="27.35">
      <c r="A18" s="2861" t="s">
        <v>13850</v>
      </c>
      <c r="B18" s="2768">
        <v>130</v>
      </c>
      <c r="C18" s="2767" t="s">
        <v>13861</v>
      </c>
      <c r="D18" s="3663">
        <v>2042</v>
      </c>
      <c r="E18" s="3587">
        <f t="shared" si="1"/>
        <v>2042</v>
      </c>
    </row>
    <row r="19" spans="1:5" s="2751" customFormat="1">
      <c r="A19" s="2862" t="s">
        <v>13859</v>
      </c>
      <c r="B19" s="2768"/>
      <c r="C19" s="2768"/>
      <c r="D19" s="3663">
        <v>289.43</v>
      </c>
      <c r="E19" s="3587">
        <f>D19-D19*$B$4/100</f>
        <v>289.43</v>
      </c>
    </row>
    <row r="20" spans="1:5" s="2751" customFormat="1" ht="27.35">
      <c r="A20" s="2861" t="s">
        <v>13858</v>
      </c>
      <c r="B20" s="2768"/>
      <c r="C20" s="2768"/>
      <c r="D20" s="3663">
        <v>332.69</v>
      </c>
      <c r="E20" s="3587">
        <f>D20-D20*$B$4/100</f>
        <v>332.69</v>
      </c>
    </row>
    <row r="21" spans="1:5" s="2751" customFormat="1">
      <c r="A21" s="2862" t="s">
        <v>13857</v>
      </c>
      <c r="B21" s="2768"/>
      <c r="C21" s="2768"/>
      <c r="D21" s="3663">
        <v>612.85</v>
      </c>
      <c r="E21" s="3587">
        <f>D21-D21*$B$4/100</f>
        <v>612.85</v>
      </c>
    </row>
    <row r="22" spans="1:5" ht="41">
      <c r="A22" s="2769" t="s">
        <v>9014</v>
      </c>
      <c r="B22" s="2770" t="s">
        <v>1144</v>
      </c>
      <c r="C22" s="2860" t="s">
        <v>13862</v>
      </c>
      <c r="D22" s="2771" t="s">
        <v>1142</v>
      </c>
      <c r="E22" s="3586" t="s">
        <v>1143</v>
      </c>
    </row>
    <row r="23" spans="1:5">
      <c r="A23" s="2772" t="s">
        <v>9023</v>
      </c>
      <c r="B23" s="2773"/>
      <c r="C23" s="2773"/>
      <c r="D23" s="2773"/>
      <c r="E23" s="3585"/>
    </row>
    <row r="24" spans="1:5" ht="28">
      <c r="A24" s="2774" t="s">
        <v>9015</v>
      </c>
      <c r="B24" s="2775">
        <v>110</v>
      </c>
      <c r="C24" s="2776" t="s">
        <v>13860</v>
      </c>
      <c r="D24" s="3588">
        <v>4858</v>
      </c>
      <c r="E24" s="3584">
        <f t="shared" ref="E24:E31" si="2">D24-D24*$B$4/100</f>
        <v>4858</v>
      </c>
    </row>
    <row r="25" spans="1:5" ht="28">
      <c r="A25" s="2774" t="s">
        <v>9016</v>
      </c>
      <c r="B25" s="2775">
        <v>110</v>
      </c>
      <c r="C25" s="2776" t="s">
        <v>13860</v>
      </c>
      <c r="D25" s="3588">
        <v>4858</v>
      </c>
      <c r="E25" s="3584">
        <f t="shared" si="2"/>
        <v>4858</v>
      </c>
    </row>
    <row r="26" spans="1:5" s="1491" customFormat="1" ht="28">
      <c r="A26" s="2774" t="s">
        <v>9017</v>
      </c>
      <c r="B26" s="2775">
        <v>110</v>
      </c>
      <c r="C26" s="2776" t="s">
        <v>13860</v>
      </c>
      <c r="D26" s="3588">
        <v>4767</v>
      </c>
      <c r="E26" s="3584">
        <f t="shared" si="2"/>
        <v>4767</v>
      </c>
    </row>
    <row r="27" spans="1:5" s="1491" customFormat="1" ht="28">
      <c r="A27" s="2774" t="s">
        <v>9018</v>
      </c>
      <c r="B27" s="2775">
        <v>110</v>
      </c>
      <c r="C27" s="2776" t="s">
        <v>13860</v>
      </c>
      <c r="D27" s="3588">
        <v>4681</v>
      </c>
      <c r="E27" s="3584">
        <f t="shared" si="2"/>
        <v>4681</v>
      </c>
    </row>
    <row r="28" spans="1:5" s="1491" customFormat="1" ht="28">
      <c r="A28" s="2774" t="s">
        <v>9019</v>
      </c>
      <c r="B28" s="2775">
        <v>110</v>
      </c>
      <c r="C28" s="2776" t="s">
        <v>13860</v>
      </c>
      <c r="D28" s="3588">
        <v>4858</v>
      </c>
      <c r="E28" s="3584">
        <f t="shared" si="2"/>
        <v>4858</v>
      </c>
    </row>
    <row r="29" spans="1:5" s="1491" customFormat="1" ht="28">
      <c r="A29" s="2774" t="s">
        <v>9020</v>
      </c>
      <c r="B29" s="2775">
        <v>110</v>
      </c>
      <c r="C29" s="2776" t="s">
        <v>13860</v>
      </c>
      <c r="D29" s="3588">
        <v>4767</v>
      </c>
      <c r="E29" s="3584">
        <f t="shared" si="2"/>
        <v>4767</v>
      </c>
    </row>
    <row r="30" spans="1:5" s="1491" customFormat="1" ht="28">
      <c r="A30" s="2774" t="s">
        <v>9021</v>
      </c>
      <c r="B30" s="2775">
        <v>110</v>
      </c>
      <c r="C30" s="2776" t="s">
        <v>13860</v>
      </c>
      <c r="D30" s="3588">
        <v>4681</v>
      </c>
      <c r="E30" s="3584">
        <f t="shared" si="2"/>
        <v>4681</v>
      </c>
    </row>
    <row r="31" spans="1:5" s="1491" customFormat="1" ht="28">
      <c r="A31" s="2774" t="s">
        <v>9022</v>
      </c>
      <c r="B31" s="2775">
        <v>110</v>
      </c>
      <c r="C31" s="2776" t="s">
        <v>13860</v>
      </c>
      <c r="D31" s="3588">
        <v>4858</v>
      </c>
      <c r="E31" s="3584">
        <f t="shared" si="2"/>
        <v>4858</v>
      </c>
    </row>
    <row r="32" spans="1:5" s="1491" customFormat="1">
      <c r="A32" s="2777" t="s">
        <v>9032</v>
      </c>
      <c r="B32" s="2773"/>
      <c r="C32" s="2773"/>
      <c r="D32" s="2773"/>
      <c r="E32" s="3585"/>
    </row>
    <row r="33" spans="1:6" s="1491" customFormat="1" ht="27.35">
      <c r="A33" s="2778" t="s">
        <v>9024</v>
      </c>
      <c r="B33" s="2779">
        <v>110</v>
      </c>
      <c r="C33" s="2776" t="s">
        <v>13860</v>
      </c>
      <c r="D33" s="3588">
        <v>4858</v>
      </c>
      <c r="E33" s="3584">
        <f t="shared" ref="E33:E40" si="3">D33-D33*$B$4/100</f>
        <v>4858</v>
      </c>
      <c r="F33" s="1532"/>
    </row>
    <row r="34" spans="1:6" s="1491" customFormat="1" ht="27.35">
      <c r="A34" s="2778" t="s">
        <v>9025</v>
      </c>
      <c r="B34" s="2779">
        <v>110</v>
      </c>
      <c r="C34" s="2776" t="s">
        <v>13860</v>
      </c>
      <c r="D34" s="3588">
        <v>4858</v>
      </c>
      <c r="E34" s="3584">
        <f t="shared" si="3"/>
        <v>4858</v>
      </c>
      <c r="F34" s="1532"/>
    </row>
    <row r="35" spans="1:6" s="1491" customFormat="1" ht="27.35">
      <c r="A35" s="2778" t="s">
        <v>9026</v>
      </c>
      <c r="B35" s="2779">
        <v>110</v>
      </c>
      <c r="C35" s="2776" t="s">
        <v>13860</v>
      </c>
      <c r="D35" s="3588">
        <v>4858</v>
      </c>
      <c r="E35" s="3584">
        <f t="shared" si="3"/>
        <v>4858</v>
      </c>
      <c r="F35" s="1532"/>
    </row>
    <row r="36" spans="1:6" s="1491" customFormat="1" ht="27.35">
      <c r="A36" s="2778" t="s">
        <v>9027</v>
      </c>
      <c r="B36" s="2779">
        <v>110</v>
      </c>
      <c r="C36" s="2776" t="s">
        <v>13860</v>
      </c>
      <c r="D36" s="3588">
        <v>4767</v>
      </c>
      <c r="E36" s="3584">
        <f t="shared" si="3"/>
        <v>4767</v>
      </c>
      <c r="F36" s="1532"/>
    </row>
    <row r="37" spans="1:6" s="1491" customFormat="1" ht="27.35">
      <c r="A37" s="2778" t="s">
        <v>9028</v>
      </c>
      <c r="B37" s="2779">
        <v>110</v>
      </c>
      <c r="C37" s="2776" t="s">
        <v>13860</v>
      </c>
      <c r="D37" s="3588">
        <v>4681</v>
      </c>
      <c r="E37" s="3584">
        <f t="shared" si="3"/>
        <v>4681</v>
      </c>
      <c r="F37" s="1532"/>
    </row>
    <row r="38" spans="1:6" s="1491" customFormat="1" ht="27.35">
      <c r="A38" s="2778" t="s">
        <v>9029</v>
      </c>
      <c r="B38" s="2779">
        <v>110</v>
      </c>
      <c r="C38" s="2776" t="s">
        <v>13860</v>
      </c>
      <c r="D38" s="3588">
        <v>4858</v>
      </c>
      <c r="E38" s="3584">
        <f t="shared" si="3"/>
        <v>4858</v>
      </c>
      <c r="F38" s="1532"/>
    </row>
    <row r="39" spans="1:6" s="1491" customFormat="1" ht="27.35">
      <c r="A39" s="2778" t="s">
        <v>9030</v>
      </c>
      <c r="B39" s="2779">
        <v>110</v>
      </c>
      <c r="C39" s="2776" t="s">
        <v>13860</v>
      </c>
      <c r="D39" s="3588">
        <v>4767</v>
      </c>
      <c r="E39" s="3584">
        <f t="shared" si="3"/>
        <v>4767</v>
      </c>
      <c r="F39" s="1532"/>
    </row>
    <row r="40" spans="1:6" s="1491" customFormat="1" ht="27.35">
      <c r="A40" s="2778" t="s">
        <v>9031</v>
      </c>
      <c r="B40" s="2779">
        <v>110</v>
      </c>
      <c r="C40" s="2776" t="s">
        <v>13860</v>
      </c>
      <c r="D40" s="3588">
        <v>4681</v>
      </c>
      <c r="E40" s="3584">
        <f t="shared" si="3"/>
        <v>4681</v>
      </c>
      <c r="F40" s="1532"/>
    </row>
    <row r="41" spans="1:6" s="1491" customFormat="1">
      <c r="A41" s="2777" t="s">
        <v>9033</v>
      </c>
      <c r="B41" s="2773"/>
      <c r="C41" s="2773"/>
      <c r="D41" s="2780"/>
      <c r="E41" s="3585"/>
    </row>
    <row r="42" spans="1:6" s="1491" customFormat="1" ht="27.35">
      <c r="A42" s="2778" t="s">
        <v>9034</v>
      </c>
      <c r="B42" s="2779">
        <v>130</v>
      </c>
      <c r="C42" s="2776" t="s">
        <v>13860</v>
      </c>
      <c r="D42" s="3588">
        <v>5618</v>
      </c>
      <c r="E42" s="3584">
        <f t="shared" ref="E42:E49" si="4">D42-D42*$B$4/100</f>
        <v>5618</v>
      </c>
    </row>
    <row r="43" spans="1:6" ht="27.35">
      <c r="A43" s="2778" t="s">
        <v>9035</v>
      </c>
      <c r="B43" s="2779">
        <v>130</v>
      </c>
      <c r="C43" s="2776" t="s">
        <v>13860</v>
      </c>
      <c r="D43" s="3588">
        <v>5725</v>
      </c>
      <c r="E43" s="3584">
        <f t="shared" si="4"/>
        <v>5725</v>
      </c>
    </row>
    <row r="44" spans="1:6" ht="27.35">
      <c r="A44" s="2778" t="s">
        <v>9036</v>
      </c>
      <c r="B44" s="2779">
        <v>130</v>
      </c>
      <c r="C44" s="2776" t="s">
        <v>13860</v>
      </c>
      <c r="D44" s="3588">
        <v>5527</v>
      </c>
      <c r="E44" s="3584">
        <f t="shared" si="4"/>
        <v>5527</v>
      </c>
    </row>
    <row r="45" spans="1:6" ht="27.35">
      <c r="A45" s="2778" t="s">
        <v>9037</v>
      </c>
      <c r="B45" s="2779">
        <v>130</v>
      </c>
      <c r="C45" s="2776" t="s">
        <v>13860</v>
      </c>
      <c r="D45" s="3588">
        <v>5725</v>
      </c>
      <c r="E45" s="3584">
        <f t="shared" si="4"/>
        <v>5725</v>
      </c>
    </row>
    <row r="46" spans="1:6" ht="27.35">
      <c r="A46" s="2778" t="s">
        <v>9038</v>
      </c>
      <c r="B46" s="2779">
        <v>130</v>
      </c>
      <c r="C46" s="2776" t="s">
        <v>13860</v>
      </c>
      <c r="D46" s="3588">
        <v>5618</v>
      </c>
      <c r="E46" s="3584">
        <f t="shared" si="4"/>
        <v>5618</v>
      </c>
    </row>
    <row r="47" spans="1:6" ht="27.35">
      <c r="A47" s="2778" t="s">
        <v>9039</v>
      </c>
      <c r="B47" s="2779">
        <v>130</v>
      </c>
      <c r="C47" s="2776" t="s">
        <v>13860</v>
      </c>
      <c r="D47" s="3588">
        <v>5725</v>
      </c>
      <c r="E47" s="3584">
        <f t="shared" si="4"/>
        <v>5725</v>
      </c>
    </row>
    <row r="48" spans="1:6" ht="27.35">
      <c r="A48" s="2778" t="s">
        <v>9040</v>
      </c>
      <c r="B48" s="2779">
        <v>130</v>
      </c>
      <c r="C48" s="2776" t="s">
        <v>13860</v>
      </c>
      <c r="D48" s="3588">
        <v>5527</v>
      </c>
      <c r="E48" s="3584">
        <f t="shared" si="4"/>
        <v>5527</v>
      </c>
    </row>
    <row r="49" spans="1:5" ht="27.35">
      <c r="A49" s="2778" t="s">
        <v>9041</v>
      </c>
      <c r="B49" s="2779">
        <v>130</v>
      </c>
      <c r="C49" s="2776" t="s">
        <v>13860</v>
      </c>
      <c r="D49" s="3588">
        <v>5725</v>
      </c>
      <c r="E49" s="3584">
        <f t="shared" si="4"/>
        <v>5725</v>
      </c>
    </row>
    <row r="50" spans="1:5">
      <c r="A50" s="2777" t="s">
        <v>12030</v>
      </c>
      <c r="B50" s="2780"/>
      <c r="C50" s="2780"/>
      <c r="D50" s="2773"/>
      <c r="E50" s="3585"/>
    </row>
    <row r="51" spans="1:5" ht="27.35">
      <c r="A51" s="2859" t="s">
        <v>13856</v>
      </c>
      <c r="B51" s="2781"/>
      <c r="C51" s="2782"/>
      <c r="D51" s="3588">
        <v>880</v>
      </c>
      <c r="E51" s="3584">
        <f t="shared" ref="E51:E56" si="5">D51-D51*$B$4/100</f>
        <v>880</v>
      </c>
    </row>
    <row r="52" spans="1:5" ht="41">
      <c r="A52" s="2859" t="s">
        <v>13851</v>
      </c>
      <c r="B52" s="2781"/>
      <c r="C52" s="2782"/>
      <c r="D52" s="3588">
        <v>1360</v>
      </c>
      <c r="E52" s="3584">
        <f t="shared" si="5"/>
        <v>1360</v>
      </c>
    </row>
    <row r="53" spans="1:5" ht="27.35">
      <c r="A53" s="2859" t="s">
        <v>13853</v>
      </c>
      <c r="B53" s="2781"/>
      <c r="C53" s="2782"/>
      <c r="D53" s="3588">
        <v>760</v>
      </c>
      <c r="E53" s="3584">
        <f t="shared" si="5"/>
        <v>760</v>
      </c>
    </row>
    <row r="54" spans="1:5" ht="27.35">
      <c r="A54" s="2859" t="s">
        <v>13855</v>
      </c>
      <c r="B54" s="2781"/>
      <c r="C54" s="2782"/>
      <c r="D54" s="3588">
        <v>1280</v>
      </c>
      <c r="E54" s="3584">
        <f t="shared" si="5"/>
        <v>1280</v>
      </c>
    </row>
    <row r="55" spans="1:5" ht="41">
      <c r="A55" s="2859" t="s">
        <v>13852</v>
      </c>
      <c r="B55" s="2781"/>
      <c r="C55" s="2782"/>
      <c r="D55" s="3588">
        <v>1760</v>
      </c>
      <c r="E55" s="3584">
        <f t="shared" si="5"/>
        <v>1760</v>
      </c>
    </row>
    <row r="56" spans="1:5" ht="27.35">
      <c r="A56" s="2859" t="s">
        <v>13854</v>
      </c>
      <c r="B56" s="2781"/>
      <c r="C56" s="2782"/>
      <c r="D56" s="3588">
        <v>992</v>
      </c>
      <c r="E56" s="3584">
        <f t="shared" si="5"/>
        <v>992</v>
      </c>
    </row>
    <row r="57" spans="1:5">
      <c r="A57" s="1636"/>
      <c r="B57" s="1636"/>
      <c r="C57" s="1636"/>
      <c r="D57" s="3083"/>
    </row>
    <row r="58" spans="1:5">
      <c r="D58" s="3083"/>
    </row>
    <row r="59" spans="1:5">
      <c r="D59" s="3083"/>
    </row>
    <row r="60" spans="1:5">
      <c r="D60" s="3083"/>
    </row>
    <row r="61" spans="1:5">
      <c r="D61" s="3083"/>
    </row>
  </sheetData>
  <customSheetViews>
    <customSheetView guid="{76FA2CE7-179E-4731-B7AE-63C5E5E79002}" scale="85" fitToPage="1">
      <selection activeCell="Q51" sqref="Q51"/>
      <pageMargins left="0" right="0" top="0.74803149606299213" bottom="0.74803149606299213" header="0.31496062992125984" footer="0.31496062992125984"/>
      <pageSetup paperSize="9" scale="73" orientation="portrait" r:id="rId1"/>
    </customSheetView>
    <customSheetView guid="{24F900A2-7147-4318-9E77-2B71404314A7}" scale="85" fitToPage="1">
      <selection activeCell="E29" sqref="E29"/>
      <pageMargins left="0" right="0" top="0.74803149606299213" bottom="0.74803149606299213" header="0.31496062992125984" footer="0.31496062992125984"/>
      <pageSetup paperSize="9" scale="73" orientation="portrait" r:id="rId2"/>
    </customSheetView>
    <customSheetView guid="{A02336A9-D2FB-4D03-950A-00B6EBD6A28C}" scale="85" fitToPage="1">
      <selection activeCell="E29" sqref="E29"/>
      <pageMargins left="0" right="0" top="0.74803149606299213" bottom="0.74803149606299213" header="0.31496062992125984" footer="0.31496062992125984"/>
      <pageSetup paperSize="9" scale="73" orientation="portrait" r:id="rId3"/>
    </customSheetView>
    <customSheetView guid="{3E3E5346-F5D1-49F5-AB0E-78170B65853C}" fitToPage="1">
      <selection activeCell="A60" sqref="A60:XFD60"/>
      <pageMargins left="0" right="0" top="0.74803149606299213" bottom="0.74803149606299213" header="0.31496062992125984" footer="0.31496062992125984"/>
      <pageSetup paperSize="9" scale="73" orientation="portrait" r:id="rId4"/>
    </customSheetView>
    <customSheetView guid="{D7CF3121-CFC0-4E70-8DCD-811E30042E24}" scale="85" fitToPage="1" topLeftCell="A4">
      <selection activeCell="A25" sqref="A25:E32"/>
      <pageMargins left="0" right="0" top="0.74803149606299213" bottom="0.74803149606299213" header="0.31496062992125984" footer="0.31496062992125984"/>
      <pageSetup paperSize="9" scale="73" orientation="portrait" r:id="rId5"/>
    </customSheetView>
    <customSheetView guid="{A76FD505-AF56-4CD8-967A-59C705AF567C}" scale="85" fitToPage="1">
      <selection activeCell="E29" sqref="E29"/>
      <pageMargins left="0" right="0" top="0.74803149606299213" bottom="0.74803149606299213" header="0.31496062992125984" footer="0.31496062992125984"/>
      <pageSetup paperSize="9" scale="73" orientation="portrait" r:id="rId6"/>
    </customSheetView>
    <customSheetView guid="{B3358888-E690-452C-98EC-431498422E6E}" fitToPage="1">
      <selection activeCell="E7" sqref="E7"/>
      <pageMargins left="0" right="0" top="0.74803149606299213" bottom="0.74803149606299213" header="0.31496062992125984" footer="0.31496062992125984"/>
      <pageSetup paperSize="9" scale="73" orientation="portrait" r:id="rId7"/>
    </customSheetView>
    <customSheetView guid="{6108970F-8E7A-462E-A499-E2FD79FB3A77}" fitToPage="1">
      <selection activeCell="E7" sqref="E7"/>
      <pageMargins left="0" right="0" top="0.74803149606299213" bottom="0.74803149606299213" header="0.31496062992125984" footer="0.31496062992125984"/>
      <pageSetup paperSize="9" scale="73" orientation="portrait" r:id="rId8"/>
    </customSheetView>
    <customSheetView guid="{45761FB6-8710-4C75-A8B6-5A7FCAACACDF}" fitToPage="1">
      <selection activeCell="E7" sqref="E7"/>
      <pageMargins left="0" right="0" top="0.74803149606299213" bottom="0.74803149606299213" header="0.31496062992125984" footer="0.31496062992125984"/>
      <pageSetup paperSize="9" scale="73" orientation="portrait" r:id="rId9"/>
    </customSheetView>
    <customSheetView guid="{C23E91BF-4A86-4D00-A577-1A263DDCB8BC}" scale="85" fitToPage="1">
      <selection activeCell="E29" sqref="E29"/>
      <pageMargins left="0" right="0" top="0.74803149606299213" bottom="0.74803149606299213" header="0.31496062992125984" footer="0.31496062992125984"/>
      <pageSetup paperSize="9" scale="73" orientation="portrait" r:id="rId10"/>
    </customSheetView>
    <customSheetView guid="{94E74550-0B2B-4B3C-8E97-CCCC46023914}" scale="85" fitToPage="1">
      <selection activeCell="I19" sqref="I19"/>
      <pageMargins left="0" right="0" top="0.74803149606299213" bottom="0.74803149606299213" header="0.31496062992125984" footer="0.31496062992125984"/>
      <pageSetup paperSize="9" scale="73" orientation="portrait" r:id="rId11"/>
    </customSheetView>
  </customSheetViews>
  <mergeCells count="1">
    <mergeCell ref="A1:E1"/>
  </mergeCells>
  <pageMargins left="0" right="0" top="0.74803149606299213" bottom="0.74803149606299213" header="0.31496062992125984" footer="0.31496062992125984"/>
  <pageSetup paperSize="9" scale="52" orientation="portrait" r:id="rId12"/>
  <drawing r:id="rId13"/>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pageSetUpPr fitToPage="1"/>
  </sheetPr>
  <dimension ref="A1:F104"/>
  <sheetViews>
    <sheetView zoomScale="80" zoomScaleNormal="80" workbookViewId="0">
      <selection activeCell="K100" sqref="K100:K101"/>
    </sheetView>
  </sheetViews>
  <sheetFormatPr defaultColWidth="9.1171875" defaultRowHeight="14.35"/>
  <cols>
    <col min="1" max="1" width="17.29296875" style="5870" customWidth="1"/>
    <col min="2" max="2" width="82.1171875" style="2752" bestFit="1" customWidth="1"/>
    <col min="3" max="3" width="14.5859375" style="2752" bestFit="1" customWidth="1"/>
    <col min="4" max="4" width="19.41015625" style="2752" customWidth="1"/>
    <col min="5" max="5" width="16.41015625" style="3082" customWidth="1"/>
    <col min="6" max="6" width="16.41015625" style="2752" customWidth="1"/>
    <col min="7" max="16384" width="9.1171875" style="5870"/>
  </cols>
  <sheetData>
    <row r="1" spans="1:6" ht="24" customHeight="1">
      <c r="B1" s="9074" t="s">
        <v>21810</v>
      </c>
      <c r="C1" s="9075"/>
      <c r="D1" s="9075"/>
      <c r="E1" s="9075"/>
      <c r="F1" s="9075"/>
    </row>
    <row r="2" spans="1:6">
      <c r="B2" s="2756"/>
      <c r="C2" s="2756"/>
      <c r="D2" s="2756"/>
      <c r="E2" s="2757"/>
      <c r="F2" s="2757"/>
    </row>
    <row r="3" spans="1:6">
      <c r="B3" s="2756"/>
      <c r="C3" s="2756"/>
      <c r="D3" s="2756"/>
      <c r="E3" s="2757"/>
      <c r="F3" s="2757"/>
    </row>
    <row r="4" spans="1:6" ht="20.100000000000001" customHeight="1">
      <c r="B4" s="2758" t="s">
        <v>48</v>
      </c>
      <c r="C4" s="2759">
        <v>0</v>
      </c>
      <c r="D4" s="2760"/>
      <c r="E4" s="3559"/>
      <c r="F4" s="2761"/>
    </row>
    <row r="5" spans="1:6">
      <c r="A5" s="9076" t="s">
        <v>21676</v>
      </c>
      <c r="B5" s="9076"/>
      <c r="C5" s="9076"/>
      <c r="D5" s="9076"/>
      <c r="E5" s="9076"/>
      <c r="F5" s="9077"/>
    </row>
    <row r="6" spans="1:6" ht="41">
      <c r="A6" s="2764" t="s">
        <v>75</v>
      </c>
      <c r="B6" s="2764" t="s">
        <v>21608</v>
      </c>
      <c r="C6" s="2764" t="s">
        <v>1144</v>
      </c>
      <c r="D6" s="2863" t="s">
        <v>21675</v>
      </c>
      <c r="E6" s="2765" t="s">
        <v>1142</v>
      </c>
      <c r="F6" s="2765" t="s">
        <v>1143</v>
      </c>
    </row>
    <row r="7" spans="1:6" ht="15" customHeight="1">
      <c r="A7" s="2767" t="s">
        <v>21609</v>
      </c>
      <c r="B7" s="2766" t="s">
        <v>21642</v>
      </c>
      <c r="C7" s="2767" t="s">
        <v>1542</v>
      </c>
      <c r="D7" s="2767" t="s">
        <v>7543</v>
      </c>
      <c r="E7" s="6505">
        <v>2339</v>
      </c>
      <c r="F7" s="2767">
        <f>E7-E7*$C$4/100</f>
        <v>2339</v>
      </c>
    </row>
    <row r="8" spans="1:6" ht="15" customHeight="1">
      <c r="A8" s="2767" t="s">
        <v>21610</v>
      </c>
      <c r="B8" s="2766" t="s">
        <v>21643</v>
      </c>
      <c r="C8" s="2767" t="s">
        <v>1542</v>
      </c>
      <c r="D8" s="2767" t="s">
        <v>7543</v>
      </c>
      <c r="E8" s="6505">
        <v>2712</v>
      </c>
      <c r="F8" s="2767">
        <f t="shared" ref="F8:F71" si="0">E8-E8*$C$4/100</f>
        <v>2712</v>
      </c>
    </row>
    <row r="9" spans="1:6" ht="15" customHeight="1">
      <c r="A9" s="2767" t="s">
        <v>21611</v>
      </c>
      <c r="B9" s="2766" t="s">
        <v>21644</v>
      </c>
      <c r="C9" s="2767" t="s">
        <v>1542</v>
      </c>
      <c r="D9" s="2767" t="s">
        <v>7543</v>
      </c>
      <c r="E9" s="6505">
        <v>1694</v>
      </c>
      <c r="F9" s="2767">
        <f t="shared" si="0"/>
        <v>1694</v>
      </c>
    </row>
    <row r="10" spans="1:6" ht="15" customHeight="1">
      <c r="A10" s="2767" t="s">
        <v>21612</v>
      </c>
      <c r="B10" s="2766" t="s">
        <v>21645</v>
      </c>
      <c r="C10" s="2767" t="s">
        <v>1542</v>
      </c>
      <c r="D10" s="2767" t="s">
        <v>7543</v>
      </c>
      <c r="E10" s="6505">
        <v>845</v>
      </c>
      <c r="F10" s="2767">
        <f t="shared" si="0"/>
        <v>845</v>
      </c>
    </row>
    <row r="11" spans="1:6" ht="15" customHeight="1">
      <c r="A11" s="2767" t="s">
        <v>21613</v>
      </c>
      <c r="B11" s="2766" t="s">
        <v>21646</v>
      </c>
      <c r="C11" s="2767" t="s">
        <v>1542</v>
      </c>
      <c r="D11" s="2767" t="s">
        <v>7543</v>
      </c>
      <c r="E11" s="6505">
        <v>850</v>
      </c>
      <c r="F11" s="2767">
        <f t="shared" si="0"/>
        <v>850</v>
      </c>
    </row>
    <row r="12" spans="1:6" ht="15" customHeight="1">
      <c r="A12" s="2767" t="s">
        <v>21614</v>
      </c>
      <c r="B12" s="2766" t="s">
        <v>21647</v>
      </c>
      <c r="C12" s="2767" t="s">
        <v>1542</v>
      </c>
      <c r="D12" s="2767" t="s">
        <v>7543</v>
      </c>
      <c r="E12" s="6505">
        <v>1416</v>
      </c>
      <c r="F12" s="2767">
        <f t="shared" si="0"/>
        <v>1416</v>
      </c>
    </row>
    <row r="13" spans="1:6" ht="15" customHeight="1">
      <c r="A13" s="2767" t="s">
        <v>21615</v>
      </c>
      <c r="B13" s="2766" t="s">
        <v>21648</v>
      </c>
      <c r="C13" s="2767" t="s">
        <v>5809</v>
      </c>
      <c r="D13" s="2767" t="s">
        <v>7543</v>
      </c>
      <c r="E13" s="6505">
        <v>927</v>
      </c>
      <c r="F13" s="2767">
        <f t="shared" si="0"/>
        <v>927</v>
      </c>
    </row>
    <row r="14" spans="1:6" ht="15" customHeight="1">
      <c r="A14" s="2767" t="s">
        <v>21616</v>
      </c>
      <c r="B14" s="2766" t="s">
        <v>21649</v>
      </c>
      <c r="C14" s="2767" t="s">
        <v>5809</v>
      </c>
      <c r="D14" s="2767" t="s">
        <v>7543</v>
      </c>
      <c r="E14" s="6505">
        <v>960</v>
      </c>
      <c r="F14" s="2767">
        <f t="shared" si="0"/>
        <v>960</v>
      </c>
    </row>
    <row r="15" spans="1:6" s="3745" customFormat="1" ht="15" customHeight="1">
      <c r="A15" s="2767" t="s">
        <v>21617</v>
      </c>
      <c r="B15" s="2766" t="s">
        <v>21650</v>
      </c>
      <c r="C15" s="2767" t="s">
        <v>5809</v>
      </c>
      <c r="D15" s="2767" t="s">
        <v>7543</v>
      </c>
      <c r="E15" s="6505">
        <v>1059</v>
      </c>
      <c r="F15" s="2767">
        <f t="shared" si="0"/>
        <v>1059</v>
      </c>
    </row>
    <row r="16" spans="1:6" s="3745" customFormat="1" ht="15" customHeight="1">
      <c r="A16" s="2767" t="s">
        <v>21618</v>
      </c>
      <c r="B16" s="2766" t="s">
        <v>21651</v>
      </c>
      <c r="C16" s="2767" t="s">
        <v>1542</v>
      </c>
      <c r="D16" s="2767" t="s">
        <v>7543</v>
      </c>
      <c r="E16" s="6505">
        <v>720</v>
      </c>
      <c r="F16" s="2767">
        <f t="shared" si="0"/>
        <v>720</v>
      </c>
    </row>
    <row r="17" spans="1:6" s="3745" customFormat="1" ht="15" customHeight="1">
      <c r="A17" s="2767" t="s">
        <v>21619</v>
      </c>
      <c r="B17" s="2766" t="s">
        <v>21652</v>
      </c>
      <c r="C17" s="2767" t="s">
        <v>5809</v>
      </c>
      <c r="D17" s="2767" t="s">
        <v>7543</v>
      </c>
      <c r="E17" s="6505">
        <v>745</v>
      </c>
      <c r="F17" s="2767">
        <f t="shared" si="0"/>
        <v>745</v>
      </c>
    </row>
    <row r="18" spans="1:6" s="3745" customFormat="1" ht="15" customHeight="1">
      <c r="A18" s="2767" t="s">
        <v>21620</v>
      </c>
      <c r="B18" s="2766" t="s">
        <v>21653</v>
      </c>
      <c r="C18" s="2767" t="s">
        <v>1542</v>
      </c>
      <c r="D18" s="2767" t="s">
        <v>7543</v>
      </c>
      <c r="E18" s="6505">
        <v>1172</v>
      </c>
      <c r="F18" s="2767">
        <f t="shared" si="0"/>
        <v>1172</v>
      </c>
    </row>
    <row r="19" spans="1:6" s="3745" customFormat="1" ht="15" customHeight="1">
      <c r="A19" s="2767" t="s">
        <v>21621</v>
      </c>
      <c r="B19" s="2766" t="s">
        <v>21654</v>
      </c>
      <c r="C19" s="2767" t="s">
        <v>5809</v>
      </c>
      <c r="D19" s="2767" t="s">
        <v>7543</v>
      </c>
      <c r="E19" s="6505">
        <v>877</v>
      </c>
      <c r="F19" s="2767">
        <f t="shared" si="0"/>
        <v>877</v>
      </c>
    </row>
    <row r="20" spans="1:6" s="3745" customFormat="1" ht="15" customHeight="1">
      <c r="A20" s="2767" t="s">
        <v>21622</v>
      </c>
      <c r="B20" s="2766" t="s">
        <v>21655</v>
      </c>
      <c r="C20" s="2767" t="s">
        <v>1542</v>
      </c>
      <c r="D20" s="2767" t="s">
        <v>7543</v>
      </c>
      <c r="E20" s="6505">
        <v>1378</v>
      </c>
      <c r="F20" s="2767">
        <f t="shared" si="0"/>
        <v>1378</v>
      </c>
    </row>
    <row r="21" spans="1:6" s="3745" customFormat="1" ht="15" customHeight="1">
      <c r="A21" s="2767" t="s">
        <v>21623</v>
      </c>
      <c r="B21" s="2766" t="s">
        <v>21656</v>
      </c>
      <c r="C21" s="2767" t="s">
        <v>5809</v>
      </c>
      <c r="D21" s="2767" t="s">
        <v>7543</v>
      </c>
      <c r="E21" s="6505">
        <v>1030</v>
      </c>
      <c r="F21" s="2767">
        <f t="shared" si="0"/>
        <v>1030</v>
      </c>
    </row>
    <row r="22" spans="1:6" s="3745" customFormat="1" ht="15" customHeight="1">
      <c r="A22" s="2767" t="s">
        <v>21624</v>
      </c>
      <c r="B22" s="2766" t="s">
        <v>21657</v>
      </c>
      <c r="C22" s="2767" t="s">
        <v>5809</v>
      </c>
      <c r="D22" s="2767" t="s">
        <v>7543</v>
      </c>
      <c r="E22" s="6505">
        <v>1485</v>
      </c>
      <c r="F22" s="2767">
        <f t="shared" si="0"/>
        <v>1485</v>
      </c>
    </row>
    <row r="23" spans="1:6" s="3745" customFormat="1" ht="15" customHeight="1">
      <c r="A23" s="2767" t="s">
        <v>21625</v>
      </c>
      <c r="B23" s="2766" t="s">
        <v>21658</v>
      </c>
      <c r="C23" s="2767" t="s">
        <v>5809</v>
      </c>
      <c r="D23" s="2767" t="s">
        <v>7543</v>
      </c>
      <c r="E23" s="6505">
        <v>1320</v>
      </c>
      <c r="F23" s="2767">
        <f t="shared" si="0"/>
        <v>1320</v>
      </c>
    </row>
    <row r="24" spans="1:6" s="3745" customFormat="1" ht="15" customHeight="1">
      <c r="A24" s="2767" t="s">
        <v>21626</v>
      </c>
      <c r="B24" s="2766" t="s">
        <v>21659</v>
      </c>
      <c r="C24" s="2767" t="s">
        <v>1542</v>
      </c>
      <c r="D24" s="2767" t="s">
        <v>7543</v>
      </c>
      <c r="E24" s="6505">
        <v>792</v>
      </c>
      <c r="F24" s="2767">
        <f t="shared" si="0"/>
        <v>792</v>
      </c>
    </row>
    <row r="25" spans="1:6" s="3745" customFormat="1" ht="15" customHeight="1">
      <c r="A25" s="2767" t="s">
        <v>21627</v>
      </c>
      <c r="B25" s="2766" t="s">
        <v>21660</v>
      </c>
      <c r="C25" s="2767" t="s">
        <v>1542</v>
      </c>
      <c r="D25" s="2767" t="s">
        <v>7543</v>
      </c>
      <c r="E25" s="6505">
        <v>620</v>
      </c>
      <c r="F25" s="2767">
        <f t="shared" si="0"/>
        <v>620</v>
      </c>
    </row>
    <row r="26" spans="1:6" s="3745" customFormat="1" ht="15" customHeight="1">
      <c r="A26" s="2767" t="s">
        <v>21628</v>
      </c>
      <c r="B26" s="2766" t="s">
        <v>21661</v>
      </c>
      <c r="C26" s="2767" t="s">
        <v>1542</v>
      </c>
      <c r="D26" s="2767" t="s">
        <v>7543</v>
      </c>
      <c r="E26" s="6505">
        <v>839</v>
      </c>
      <c r="F26" s="2767">
        <f t="shared" si="0"/>
        <v>839</v>
      </c>
    </row>
    <row r="27" spans="1:6" s="3745" customFormat="1" ht="15" customHeight="1">
      <c r="A27" s="2767" t="s">
        <v>21629</v>
      </c>
      <c r="B27" s="2766" t="s">
        <v>21662</v>
      </c>
      <c r="C27" s="2767" t="s">
        <v>1542</v>
      </c>
      <c r="D27" s="2767" t="s">
        <v>7543</v>
      </c>
      <c r="E27" s="6505">
        <v>6303</v>
      </c>
      <c r="F27" s="2767">
        <f t="shared" si="0"/>
        <v>6303</v>
      </c>
    </row>
    <row r="28" spans="1:6" s="3745" customFormat="1" ht="15" customHeight="1">
      <c r="A28" s="2767" t="s">
        <v>21630</v>
      </c>
      <c r="B28" s="2766" t="s">
        <v>21663</v>
      </c>
      <c r="C28" s="2767" t="s">
        <v>1542</v>
      </c>
      <c r="D28" s="2767" t="s">
        <v>7543</v>
      </c>
      <c r="E28" s="6505">
        <v>4803</v>
      </c>
      <c r="F28" s="2767">
        <f t="shared" si="0"/>
        <v>4803</v>
      </c>
    </row>
    <row r="29" spans="1:6" s="3745" customFormat="1" ht="15" customHeight="1">
      <c r="A29" s="2767" t="s">
        <v>21631</v>
      </c>
      <c r="B29" s="2766" t="s">
        <v>21664</v>
      </c>
      <c r="C29" s="2767" t="s">
        <v>1542</v>
      </c>
      <c r="D29" s="2767" t="s">
        <v>7543</v>
      </c>
      <c r="E29" s="6505">
        <v>14071</v>
      </c>
      <c r="F29" s="2767">
        <f t="shared" si="0"/>
        <v>14071</v>
      </c>
    </row>
    <row r="30" spans="1:6" s="3745" customFormat="1" ht="15" customHeight="1">
      <c r="A30" s="2767" t="s">
        <v>21632</v>
      </c>
      <c r="B30" s="2766" t="s">
        <v>21665</v>
      </c>
      <c r="C30" s="2767" t="s">
        <v>1542</v>
      </c>
      <c r="D30" s="2767" t="s">
        <v>7543</v>
      </c>
      <c r="E30" s="6505">
        <v>9212</v>
      </c>
      <c r="F30" s="2767">
        <f t="shared" si="0"/>
        <v>9212</v>
      </c>
    </row>
    <row r="31" spans="1:6" s="3745" customFormat="1" ht="15" customHeight="1">
      <c r="A31" s="2767" t="s">
        <v>21633</v>
      </c>
      <c r="B31" s="2766" t="s">
        <v>21666</v>
      </c>
      <c r="C31" s="2767" t="s">
        <v>1564</v>
      </c>
      <c r="D31" s="2767" t="s">
        <v>329</v>
      </c>
      <c r="E31" s="6505">
        <v>2924</v>
      </c>
      <c r="F31" s="2767">
        <f t="shared" si="0"/>
        <v>2924</v>
      </c>
    </row>
    <row r="32" spans="1:6" s="3745" customFormat="1" ht="15" customHeight="1">
      <c r="A32" s="2767" t="s">
        <v>21634</v>
      </c>
      <c r="B32" s="2766" t="s">
        <v>21667</v>
      </c>
      <c r="C32" s="2767" t="s">
        <v>1564</v>
      </c>
      <c r="D32" s="2767" t="s">
        <v>329</v>
      </c>
      <c r="E32" s="6505">
        <v>3210</v>
      </c>
      <c r="F32" s="2767">
        <f t="shared" si="0"/>
        <v>3210</v>
      </c>
    </row>
    <row r="33" spans="1:6" s="3745" customFormat="1" ht="15" customHeight="1">
      <c r="A33" s="2767" t="s">
        <v>21635</v>
      </c>
      <c r="B33" s="2766" t="s">
        <v>21668</v>
      </c>
      <c r="C33" s="2767" t="s">
        <v>1564</v>
      </c>
      <c r="D33" s="2767" t="s">
        <v>329</v>
      </c>
      <c r="E33" s="6505">
        <v>2202</v>
      </c>
      <c r="F33" s="2767">
        <f t="shared" si="0"/>
        <v>2202</v>
      </c>
    </row>
    <row r="34" spans="1:6" s="3745" customFormat="1" ht="15" customHeight="1">
      <c r="A34" s="2767" t="s">
        <v>21636</v>
      </c>
      <c r="B34" s="2766" t="s">
        <v>21669</v>
      </c>
      <c r="C34" s="2767" t="s">
        <v>1564</v>
      </c>
      <c r="D34" s="2767" t="s">
        <v>329</v>
      </c>
      <c r="E34" s="6505">
        <v>1659</v>
      </c>
      <c r="F34" s="2767">
        <f t="shared" si="0"/>
        <v>1659</v>
      </c>
    </row>
    <row r="35" spans="1:6" ht="15" customHeight="1">
      <c r="A35" s="2767" t="s">
        <v>21637</v>
      </c>
      <c r="B35" s="2766" t="s">
        <v>21670</v>
      </c>
      <c r="C35" s="2767" t="s">
        <v>1564</v>
      </c>
      <c r="D35" s="2767" t="s">
        <v>329</v>
      </c>
      <c r="E35" s="6505">
        <v>2244</v>
      </c>
      <c r="F35" s="2767">
        <f t="shared" si="0"/>
        <v>2244</v>
      </c>
    </row>
    <row r="36" spans="1:6" ht="15" customHeight="1">
      <c r="A36" s="2767" t="s">
        <v>21638</v>
      </c>
      <c r="B36" s="2766" t="s">
        <v>21671</v>
      </c>
      <c r="C36" s="2767" t="s">
        <v>1564</v>
      </c>
      <c r="D36" s="2767" t="s">
        <v>329</v>
      </c>
      <c r="E36" s="6505">
        <v>9372</v>
      </c>
      <c r="F36" s="2767">
        <f t="shared" si="0"/>
        <v>9372</v>
      </c>
    </row>
    <row r="37" spans="1:6" ht="15" customHeight="1">
      <c r="A37" s="2767" t="s">
        <v>21639</v>
      </c>
      <c r="B37" s="2766" t="s">
        <v>21672</v>
      </c>
      <c r="C37" s="2767" t="s">
        <v>1564</v>
      </c>
      <c r="D37" s="2767" t="s">
        <v>329</v>
      </c>
      <c r="E37" s="6505">
        <v>7031</v>
      </c>
      <c r="F37" s="2767">
        <f t="shared" si="0"/>
        <v>7031</v>
      </c>
    </row>
    <row r="38" spans="1:6" ht="15" customHeight="1">
      <c r="A38" s="2767" t="s">
        <v>21640</v>
      </c>
      <c r="B38" s="2766" t="s">
        <v>21673</v>
      </c>
      <c r="C38" s="2767" t="s">
        <v>1564</v>
      </c>
      <c r="D38" s="2767" t="s">
        <v>329</v>
      </c>
      <c r="E38" s="6505">
        <v>15972</v>
      </c>
      <c r="F38" s="2767">
        <f t="shared" si="0"/>
        <v>15972</v>
      </c>
    </row>
    <row r="39" spans="1:6" ht="15" customHeight="1">
      <c r="A39" s="2767" t="s">
        <v>21641</v>
      </c>
      <c r="B39" s="2766" t="s">
        <v>21674</v>
      </c>
      <c r="C39" s="2767" t="s">
        <v>1564</v>
      </c>
      <c r="D39" s="2767" t="s">
        <v>329</v>
      </c>
      <c r="E39" s="6505">
        <v>10926</v>
      </c>
      <c r="F39" s="2767">
        <f t="shared" si="0"/>
        <v>10926</v>
      </c>
    </row>
    <row r="40" spans="1:6" ht="41">
      <c r="A40" s="2764" t="s">
        <v>75</v>
      </c>
      <c r="B40" s="2764" t="s">
        <v>21677</v>
      </c>
      <c r="C40" s="2764" t="s">
        <v>1144</v>
      </c>
      <c r="D40" s="2863" t="s">
        <v>21675</v>
      </c>
      <c r="E40" s="2765" t="s">
        <v>1142</v>
      </c>
      <c r="F40" s="2765" t="s">
        <v>1143</v>
      </c>
    </row>
    <row r="41" spans="1:6">
      <c r="A41" s="2767" t="s">
        <v>21678</v>
      </c>
      <c r="B41" s="2766" t="s">
        <v>21723</v>
      </c>
      <c r="C41" s="2767" t="s">
        <v>21768</v>
      </c>
      <c r="D41" s="2767" t="s">
        <v>330</v>
      </c>
      <c r="E41" s="6505">
        <v>10116</v>
      </c>
      <c r="F41" s="2767">
        <f t="shared" si="0"/>
        <v>10116</v>
      </c>
    </row>
    <row r="42" spans="1:6">
      <c r="A42" s="2767" t="s">
        <v>21679</v>
      </c>
      <c r="B42" s="2766" t="s">
        <v>21724</v>
      </c>
      <c r="C42" s="2767" t="s">
        <v>21768</v>
      </c>
      <c r="D42" s="2767" t="s">
        <v>330</v>
      </c>
      <c r="E42" s="6505">
        <v>11450</v>
      </c>
      <c r="F42" s="2767">
        <f t="shared" si="0"/>
        <v>11450</v>
      </c>
    </row>
    <row r="43" spans="1:6">
      <c r="A43" s="2767" t="s">
        <v>21680</v>
      </c>
      <c r="B43" s="2766" t="s">
        <v>21725</v>
      </c>
      <c r="C43" s="2767" t="s">
        <v>21769</v>
      </c>
      <c r="D43" s="2767" t="s">
        <v>330</v>
      </c>
      <c r="E43" s="6505">
        <v>12469</v>
      </c>
      <c r="F43" s="2767">
        <f t="shared" si="0"/>
        <v>12469</v>
      </c>
    </row>
    <row r="44" spans="1:6">
      <c r="A44" s="2767" t="s">
        <v>21681</v>
      </c>
      <c r="B44" s="2766" t="s">
        <v>21726</v>
      </c>
      <c r="C44" s="2767" t="s">
        <v>21769</v>
      </c>
      <c r="D44" s="2767" t="s">
        <v>330</v>
      </c>
      <c r="E44" s="6505">
        <v>7697</v>
      </c>
      <c r="F44" s="2767">
        <f t="shared" si="0"/>
        <v>7697</v>
      </c>
    </row>
    <row r="45" spans="1:6">
      <c r="A45" s="2767" t="s">
        <v>21682</v>
      </c>
      <c r="B45" s="2766" t="s">
        <v>21727</v>
      </c>
      <c r="C45" s="2767" t="s">
        <v>21769</v>
      </c>
      <c r="D45" s="2767" t="s">
        <v>330</v>
      </c>
      <c r="E45" s="6505">
        <v>8697</v>
      </c>
      <c r="F45" s="2767">
        <f t="shared" si="0"/>
        <v>8697</v>
      </c>
    </row>
    <row r="46" spans="1:6">
      <c r="A46" s="2767" t="s">
        <v>21683</v>
      </c>
      <c r="B46" s="2766" t="s">
        <v>21728</v>
      </c>
      <c r="C46" s="2767" t="s">
        <v>21769</v>
      </c>
      <c r="D46" s="2767" t="s">
        <v>330</v>
      </c>
      <c r="E46" s="6505">
        <v>6414</v>
      </c>
      <c r="F46" s="2767">
        <f t="shared" si="0"/>
        <v>6414</v>
      </c>
    </row>
    <row r="47" spans="1:6">
      <c r="A47" s="2767" t="s">
        <v>21684</v>
      </c>
      <c r="B47" s="2766" t="s">
        <v>21729</v>
      </c>
      <c r="C47" s="2767" t="s">
        <v>21768</v>
      </c>
      <c r="D47" s="2767" t="s">
        <v>330</v>
      </c>
      <c r="E47" s="6505">
        <v>6017</v>
      </c>
      <c r="F47" s="2767">
        <f t="shared" si="0"/>
        <v>6017</v>
      </c>
    </row>
    <row r="48" spans="1:6">
      <c r="A48" s="2767" t="s">
        <v>21685</v>
      </c>
      <c r="B48" s="2766" t="s">
        <v>21730</v>
      </c>
      <c r="C48" s="2767" t="s">
        <v>21768</v>
      </c>
      <c r="D48" s="2767" t="s">
        <v>330</v>
      </c>
      <c r="E48" s="6505">
        <v>7019</v>
      </c>
      <c r="F48" s="2767">
        <f t="shared" si="0"/>
        <v>7019</v>
      </c>
    </row>
    <row r="49" spans="1:6">
      <c r="A49" s="2767" t="s">
        <v>21686</v>
      </c>
      <c r="B49" s="2766" t="s">
        <v>21731</v>
      </c>
      <c r="C49" s="2767" t="s">
        <v>21768</v>
      </c>
      <c r="D49" s="2767" t="s">
        <v>330</v>
      </c>
      <c r="E49" s="6505">
        <v>5588</v>
      </c>
      <c r="F49" s="2767">
        <f t="shared" si="0"/>
        <v>5588</v>
      </c>
    </row>
    <row r="50" spans="1:6">
      <c r="A50" s="2767" t="s">
        <v>21687</v>
      </c>
      <c r="B50" s="2766" t="s">
        <v>21732</v>
      </c>
      <c r="C50" s="2767" t="s">
        <v>21768</v>
      </c>
      <c r="D50" s="2767" t="s">
        <v>330</v>
      </c>
      <c r="E50" s="6505">
        <v>6589</v>
      </c>
      <c r="F50" s="2767">
        <f t="shared" si="0"/>
        <v>6589</v>
      </c>
    </row>
    <row r="51" spans="1:6">
      <c r="A51" s="2767" t="s">
        <v>21688</v>
      </c>
      <c r="B51" s="2766" t="s">
        <v>21733</v>
      </c>
      <c r="C51" s="2767" t="s">
        <v>1577</v>
      </c>
      <c r="D51" s="2767" t="s">
        <v>330</v>
      </c>
      <c r="E51" s="6505">
        <v>10534</v>
      </c>
      <c r="F51" s="2767">
        <f t="shared" si="0"/>
        <v>10534</v>
      </c>
    </row>
    <row r="52" spans="1:6">
      <c r="A52" s="2767" t="s">
        <v>21689</v>
      </c>
      <c r="B52" s="2766" t="s">
        <v>21734</v>
      </c>
      <c r="C52" s="2767" t="s">
        <v>1577</v>
      </c>
      <c r="D52" s="2767" t="s">
        <v>330</v>
      </c>
      <c r="E52" s="6505">
        <v>11535</v>
      </c>
      <c r="F52" s="2767">
        <f t="shared" si="0"/>
        <v>11535</v>
      </c>
    </row>
    <row r="53" spans="1:6">
      <c r="A53" s="2767" t="s">
        <v>21690</v>
      </c>
      <c r="B53" s="2766" t="s">
        <v>21735</v>
      </c>
      <c r="C53" s="2767" t="s">
        <v>1577</v>
      </c>
      <c r="D53" s="2767" t="s">
        <v>330</v>
      </c>
      <c r="E53" s="6505">
        <v>10016</v>
      </c>
      <c r="F53" s="2767">
        <f t="shared" si="0"/>
        <v>10016</v>
      </c>
    </row>
    <row r="54" spans="1:6">
      <c r="A54" s="2767" t="s">
        <v>21691</v>
      </c>
      <c r="B54" s="2766" t="s">
        <v>21736</v>
      </c>
      <c r="C54" s="2767" t="s">
        <v>1577</v>
      </c>
      <c r="D54" s="2767" t="s">
        <v>330</v>
      </c>
      <c r="E54" s="6505">
        <v>11017</v>
      </c>
      <c r="F54" s="2767">
        <f t="shared" si="0"/>
        <v>11017</v>
      </c>
    </row>
    <row r="55" spans="1:6">
      <c r="A55" s="2767" t="s">
        <v>21692</v>
      </c>
      <c r="B55" s="2766" t="s">
        <v>21737</v>
      </c>
      <c r="C55" s="2767" t="s">
        <v>21768</v>
      </c>
      <c r="D55" s="2767" t="s">
        <v>331</v>
      </c>
      <c r="E55" s="6505">
        <v>14735</v>
      </c>
      <c r="F55" s="2767">
        <f t="shared" si="0"/>
        <v>14735</v>
      </c>
    </row>
    <row r="56" spans="1:6">
      <c r="A56" s="2767" t="s">
        <v>21693</v>
      </c>
      <c r="B56" s="2766" t="s">
        <v>21738</v>
      </c>
      <c r="C56" s="2767" t="s">
        <v>21769</v>
      </c>
      <c r="D56" s="2767" t="s">
        <v>331</v>
      </c>
      <c r="E56" s="6505">
        <v>17831</v>
      </c>
      <c r="F56" s="2767">
        <f t="shared" si="0"/>
        <v>17831</v>
      </c>
    </row>
    <row r="57" spans="1:6">
      <c r="A57" s="2767" t="s">
        <v>21694</v>
      </c>
      <c r="B57" s="2766" t="s">
        <v>21739</v>
      </c>
      <c r="C57" s="2767" t="s">
        <v>21769</v>
      </c>
      <c r="D57" s="2767" t="s">
        <v>331</v>
      </c>
      <c r="E57" s="6505">
        <v>9094</v>
      </c>
      <c r="F57" s="2767">
        <f t="shared" si="0"/>
        <v>9094</v>
      </c>
    </row>
    <row r="58" spans="1:6">
      <c r="A58" s="2767" t="s">
        <v>21695</v>
      </c>
      <c r="B58" s="2766" t="s">
        <v>21740</v>
      </c>
      <c r="C58" s="2767" t="s">
        <v>21769</v>
      </c>
      <c r="D58" s="2767" t="s">
        <v>331</v>
      </c>
      <c r="E58" s="6505">
        <v>10094</v>
      </c>
      <c r="F58" s="2767">
        <f t="shared" si="0"/>
        <v>10094</v>
      </c>
    </row>
    <row r="59" spans="1:6">
      <c r="A59" s="2767" t="s">
        <v>21696</v>
      </c>
      <c r="B59" s="2766" t="s">
        <v>21741</v>
      </c>
      <c r="C59" s="2767" t="s">
        <v>21769</v>
      </c>
      <c r="D59" s="2767" t="s">
        <v>331</v>
      </c>
      <c r="E59" s="6505">
        <v>7577</v>
      </c>
      <c r="F59" s="2767">
        <f t="shared" si="0"/>
        <v>7577</v>
      </c>
    </row>
    <row r="60" spans="1:6">
      <c r="A60" s="2767" t="s">
        <v>21697</v>
      </c>
      <c r="B60" s="2766" t="s">
        <v>21742</v>
      </c>
      <c r="C60" s="2767" t="s">
        <v>21768</v>
      </c>
      <c r="D60" s="2767" t="s">
        <v>331</v>
      </c>
      <c r="E60" s="6505">
        <v>7758</v>
      </c>
      <c r="F60" s="2767">
        <f t="shared" si="0"/>
        <v>7758</v>
      </c>
    </row>
    <row r="61" spans="1:6">
      <c r="A61" s="2767" t="s">
        <v>21698</v>
      </c>
      <c r="B61" s="2766" t="s">
        <v>21743</v>
      </c>
      <c r="C61" s="2767" t="s">
        <v>21768</v>
      </c>
      <c r="D61" s="2767" t="s">
        <v>331</v>
      </c>
      <c r="E61" s="6505">
        <v>7200</v>
      </c>
      <c r="F61" s="2767">
        <f t="shared" si="0"/>
        <v>7200</v>
      </c>
    </row>
    <row r="62" spans="1:6">
      <c r="A62" s="2767" t="s">
        <v>21699</v>
      </c>
      <c r="B62" s="2766" t="s">
        <v>21744</v>
      </c>
      <c r="C62" s="2767" t="s">
        <v>21768</v>
      </c>
      <c r="D62" s="2767" t="s">
        <v>331</v>
      </c>
      <c r="E62" s="6505">
        <v>8200</v>
      </c>
      <c r="F62" s="2767">
        <f t="shared" si="0"/>
        <v>8200</v>
      </c>
    </row>
    <row r="63" spans="1:6">
      <c r="A63" s="2767" t="s">
        <v>21700</v>
      </c>
      <c r="B63" s="2766" t="s">
        <v>21745</v>
      </c>
      <c r="C63" s="2767" t="s">
        <v>1577</v>
      </c>
      <c r="D63" s="2767" t="s">
        <v>331</v>
      </c>
      <c r="E63" s="6505">
        <v>12539</v>
      </c>
      <c r="F63" s="2767">
        <f t="shared" si="0"/>
        <v>12539</v>
      </c>
    </row>
    <row r="64" spans="1:6">
      <c r="A64" s="2767" t="s">
        <v>21701</v>
      </c>
      <c r="B64" s="2766" t="s">
        <v>21746</v>
      </c>
      <c r="C64" s="2767" t="s">
        <v>1577</v>
      </c>
      <c r="D64" s="2767" t="s">
        <v>331</v>
      </c>
      <c r="E64" s="6505">
        <v>13540</v>
      </c>
      <c r="F64" s="2767">
        <f t="shared" si="0"/>
        <v>13540</v>
      </c>
    </row>
    <row r="65" spans="1:6">
      <c r="A65" s="2767" t="s">
        <v>21702</v>
      </c>
      <c r="B65" s="2766" t="s">
        <v>21747</v>
      </c>
      <c r="C65" s="2767" t="s">
        <v>1577</v>
      </c>
      <c r="D65" s="2767" t="s">
        <v>331</v>
      </c>
      <c r="E65" s="6505">
        <v>12283</v>
      </c>
      <c r="F65" s="2767">
        <f t="shared" si="0"/>
        <v>12283</v>
      </c>
    </row>
    <row r="66" spans="1:6">
      <c r="A66" s="2767" t="s">
        <v>21703</v>
      </c>
      <c r="B66" s="2766" t="s">
        <v>21748</v>
      </c>
      <c r="C66" s="2767" t="s">
        <v>1485</v>
      </c>
      <c r="D66" s="2767" t="s">
        <v>625</v>
      </c>
      <c r="E66" s="6505">
        <v>25841</v>
      </c>
      <c r="F66" s="2767">
        <f t="shared" si="0"/>
        <v>25841</v>
      </c>
    </row>
    <row r="67" spans="1:6">
      <c r="A67" s="2767" t="s">
        <v>21704</v>
      </c>
      <c r="B67" s="2766" t="s">
        <v>21749</v>
      </c>
      <c r="C67" s="2767" t="s">
        <v>1485</v>
      </c>
      <c r="D67" s="2767" t="s">
        <v>625</v>
      </c>
      <c r="E67" s="6505">
        <v>13365</v>
      </c>
      <c r="F67" s="2767">
        <f t="shared" si="0"/>
        <v>13365</v>
      </c>
    </row>
    <row r="68" spans="1:6">
      <c r="A68" s="2767" t="s">
        <v>21705</v>
      </c>
      <c r="B68" s="2766" t="s">
        <v>21750</v>
      </c>
      <c r="C68" s="2767" t="s">
        <v>1485</v>
      </c>
      <c r="D68" s="2767" t="s">
        <v>625</v>
      </c>
      <c r="E68" s="6505">
        <v>14365</v>
      </c>
      <c r="F68" s="2767">
        <f t="shared" si="0"/>
        <v>14365</v>
      </c>
    </row>
    <row r="69" spans="1:6">
      <c r="A69" s="2767" t="s">
        <v>21706</v>
      </c>
      <c r="B69" s="2766" t="s">
        <v>21751</v>
      </c>
      <c r="C69" s="2767" t="s">
        <v>1485</v>
      </c>
      <c r="D69" s="2767" t="s">
        <v>625</v>
      </c>
      <c r="E69" s="6505">
        <v>11137</v>
      </c>
      <c r="F69" s="2767">
        <f t="shared" si="0"/>
        <v>11137</v>
      </c>
    </row>
    <row r="70" spans="1:6">
      <c r="A70" s="2767" t="s">
        <v>21707</v>
      </c>
      <c r="B70" s="2766" t="s">
        <v>21752</v>
      </c>
      <c r="C70" s="2767" t="s">
        <v>1485</v>
      </c>
      <c r="D70" s="2767" t="s">
        <v>625</v>
      </c>
      <c r="E70" s="6505">
        <v>12137</v>
      </c>
      <c r="F70" s="2767">
        <f t="shared" si="0"/>
        <v>12137</v>
      </c>
    </row>
    <row r="71" spans="1:6">
      <c r="A71" s="2767" t="s">
        <v>21708</v>
      </c>
      <c r="B71" s="2766" t="s">
        <v>21753</v>
      </c>
      <c r="C71" s="2767" t="s">
        <v>1554</v>
      </c>
      <c r="D71" s="2767" t="s">
        <v>625</v>
      </c>
      <c r="E71" s="6505">
        <v>12217</v>
      </c>
      <c r="F71" s="2767">
        <f t="shared" si="0"/>
        <v>12217</v>
      </c>
    </row>
    <row r="72" spans="1:6">
      <c r="A72" s="2767" t="s">
        <v>21709</v>
      </c>
      <c r="B72" s="2766" t="s">
        <v>21754</v>
      </c>
      <c r="C72" s="2767" t="s">
        <v>1554</v>
      </c>
      <c r="D72" s="2767" t="s">
        <v>625</v>
      </c>
      <c r="E72" s="6505">
        <v>11157</v>
      </c>
      <c r="F72" s="2767">
        <f t="shared" ref="F72:F104" si="1">E72-E72*$C$4/100</f>
        <v>11157</v>
      </c>
    </row>
    <row r="73" spans="1:6">
      <c r="A73" s="2767" t="s">
        <v>21710</v>
      </c>
      <c r="B73" s="2766" t="s">
        <v>21755</v>
      </c>
      <c r="C73" s="2767" t="s">
        <v>21770</v>
      </c>
      <c r="D73" s="2767" t="s">
        <v>625</v>
      </c>
      <c r="E73" s="6505">
        <v>16855</v>
      </c>
      <c r="F73" s="2767">
        <f t="shared" si="1"/>
        <v>16855</v>
      </c>
    </row>
    <row r="74" spans="1:6">
      <c r="A74" s="2767" t="s">
        <v>21711</v>
      </c>
      <c r="B74" s="2766" t="s">
        <v>21756</v>
      </c>
      <c r="C74" s="2767" t="s">
        <v>21770</v>
      </c>
      <c r="D74" s="2767" t="s">
        <v>625</v>
      </c>
      <c r="E74" s="6505">
        <v>17855</v>
      </c>
      <c r="F74" s="2767">
        <f t="shared" si="1"/>
        <v>17855</v>
      </c>
    </row>
    <row r="75" spans="1:6">
      <c r="A75" s="2767" t="s">
        <v>21712</v>
      </c>
      <c r="B75" s="2766" t="s">
        <v>21757</v>
      </c>
      <c r="C75" s="2767" t="s">
        <v>21770</v>
      </c>
      <c r="D75" s="2767" t="s">
        <v>625</v>
      </c>
      <c r="E75" s="6505">
        <v>16942</v>
      </c>
      <c r="F75" s="2767">
        <f t="shared" si="1"/>
        <v>16942</v>
      </c>
    </row>
    <row r="76" spans="1:6">
      <c r="A76" s="2767" t="s">
        <v>21713</v>
      </c>
      <c r="B76" s="2766" t="s">
        <v>21758</v>
      </c>
      <c r="C76" s="2767" t="s">
        <v>21770</v>
      </c>
      <c r="D76" s="2767" t="s">
        <v>625</v>
      </c>
      <c r="E76" s="6505">
        <v>17944</v>
      </c>
      <c r="F76" s="2767">
        <f t="shared" si="1"/>
        <v>17944</v>
      </c>
    </row>
    <row r="77" spans="1:6">
      <c r="A77" s="2767" t="s">
        <v>21714</v>
      </c>
      <c r="B77" s="2766" t="s">
        <v>21759</v>
      </c>
      <c r="C77" s="2767" t="s">
        <v>1485</v>
      </c>
      <c r="D77" s="2767" t="s">
        <v>1140</v>
      </c>
      <c r="E77" s="6505">
        <v>26780</v>
      </c>
      <c r="F77" s="2767">
        <f t="shared" si="1"/>
        <v>26780</v>
      </c>
    </row>
    <row r="78" spans="1:6">
      <c r="A78" s="2767" t="s">
        <v>21715</v>
      </c>
      <c r="B78" s="2766" t="s">
        <v>21760</v>
      </c>
      <c r="C78" s="2767" t="s">
        <v>1485</v>
      </c>
      <c r="D78" s="2767" t="s">
        <v>1140</v>
      </c>
      <c r="E78" s="6505">
        <v>19999</v>
      </c>
      <c r="F78" s="2767">
        <f t="shared" si="1"/>
        <v>19999</v>
      </c>
    </row>
    <row r="79" spans="1:6">
      <c r="A79" s="2767" t="s">
        <v>21716</v>
      </c>
      <c r="B79" s="2766" t="s">
        <v>21761</v>
      </c>
      <c r="C79" s="2767" t="s">
        <v>1485</v>
      </c>
      <c r="D79" s="2767" t="s">
        <v>1140</v>
      </c>
      <c r="E79" s="6505">
        <v>20999</v>
      </c>
      <c r="F79" s="2767">
        <f t="shared" si="1"/>
        <v>20999</v>
      </c>
    </row>
    <row r="80" spans="1:6">
      <c r="A80" s="2767" t="s">
        <v>21717</v>
      </c>
      <c r="B80" s="2766" t="s">
        <v>21762</v>
      </c>
      <c r="C80" s="2767" t="s">
        <v>1485</v>
      </c>
      <c r="D80" s="2767" t="s">
        <v>1140</v>
      </c>
      <c r="E80" s="6505">
        <v>16665</v>
      </c>
      <c r="F80" s="2767">
        <f t="shared" si="1"/>
        <v>16665</v>
      </c>
    </row>
    <row r="81" spans="1:6">
      <c r="A81" s="2767" t="s">
        <v>21718</v>
      </c>
      <c r="B81" s="2766" t="s">
        <v>21763</v>
      </c>
      <c r="C81" s="2767" t="s">
        <v>1485</v>
      </c>
      <c r="D81" s="2767" t="s">
        <v>1140</v>
      </c>
      <c r="E81" s="6505">
        <v>17665</v>
      </c>
      <c r="F81" s="2767">
        <f t="shared" si="1"/>
        <v>17665</v>
      </c>
    </row>
    <row r="82" spans="1:6">
      <c r="A82" s="2767" t="s">
        <v>21719</v>
      </c>
      <c r="B82" s="2766" t="s">
        <v>21764</v>
      </c>
      <c r="C82" s="2767" t="s">
        <v>3519</v>
      </c>
      <c r="D82" s="2767" t="s">
        <v>1140</v>
      </c>
      <c r="E82" s="6505">
        <v>103071</v>
      </c>
      <c r="F82" s="2767">
        <f t="shared" si="1"/>
        <v>103071</v>
      </c>
    </row>
    <row r="83" spans="1:6">
      <c r="A83" s="2767" t="s">
        <v>21720</v>
      </c>
      <c r="B83" s="2766" t="s">
        <v>21765</v>
      </c>
      <c r="C83" s="2767" t="s">
        <v>3519</v>
      </c>
      <c r="D83" s="2767" t="s">
        <v>1140</v>
      </c>
      <c r="E83" s="6505">
        <v>110632</v>
      </c>
      <c r="F83" s="2767">
        <f t="shared" si="1"/>
        <v>110632</v>
      </c>
    </row>
    <row r="84" spans="1:6">
      <c r="A84" s="2767" t="s">
        <v>21721</v>
      </c>
      <c r="B84" s="2766" t="s">
        <v>21766</v>
      </c>
      <c r="C84" s="2767" t="s">
        <v>3519</v>
      </c>
      <c r="D84" s="2767" t="s">
        <v>1140</v>
      </c>
      <c r="E84" s="6505">
        <v>89423</v>
      </c>
      <c r="F84" s="2767">
        <f t="shared" si="1"/>
        <v>89423</v>
      </c>
    </row>
    <row r="85" spans="1:6">
      <c r="A85" s="2767" t="s">
        <v>21722</v>
      </c>
      <c r="B85" s="2766" t="s">
        <v>21767</v>
      </c>
      <c r="C85" s="2767" t="s">
        <v>3519</v>
      </c>
      <c r="D85" s="2767" t="s">
        <v>1140</v>
      </c>
      <c r="E85" s="6505">
        <v>95981</v>
      </c>
      <c r="F85" s="2767">
        <f t="shared" si="1"/>
        <v>95981</v>
      </c>
    </row>
    <row r="86" spans="1:6" ht="41">
      <c r="A86" s="2764" t="s">
        <v>75</v>
      </c>
      <c r="B86" s="2764" t="s">
        <v>21771</v>
      </c>
      <c r="C86" s="2764" t="s">
        <v>1144</v>
      </c>
      <c r="D86" s="2863" t="s">
        <v>21675</v>
      </c>
      <c r="E86" s="2765" t="s">
        <v>1142</v>
      </c>
      <c r="F86" s="2765" t="s">
        <v>1143</v>
      </c>
    </row>
    <row r="87" spans="1:6">
      <c r="A87" s="2767" t="s">
        <v>21772</v>
      </c>
      <c r="B87" s="2766" t="s">
        <v>21790</v>
      </c>
      <c r="C87" s="2767" t="s">
        <v>1554</v>
      </c>
      <c r="D87" s="2767" t="s">
        <v>1140</v>
      </c>
      <c r="E87" s="6505">
        <v>17564</v>
      </c>
      <c r="F87" s="2767">
        <f t="shared" si="1"/>
        <v>17564</v>
      </c>
    </row>
    <row r="88" spans="1:6">
      <c r="A88" s="2767" t="s">
        <v>21773</v>
      </c>
      <c r="B88" s="2766" t="s">
        <v>21791</v>
      </c>
      <c r="C88" s="2767" t="s">
        <v>1554</v>
      </c>
      <c r="D88" s="2767" t="s">
        <v>1140</v>
      </c>
      <c r="E88" s="6505">
        <v>19149</v>
      </c>
      <c r="F88" s="2767">
        <f t="shared" si="1"/>
        <v>19149</v>
      </c>
    </row>
    <row r="89" spans="1:6">
      <c r="A89" s="2767" t="s">
        <v>21774</v>
      </c>
      <c r="B89" s="2766" t="s">
        <v>21792</v>
      </c>
      <c r="C89" s="2767" t="s">
        <v>1554</v>
      </c>
      <c r="D89" s="2767" t="s">
        <v>21809</v>
      </c>
      <c r="E89" s="6505">
        <v>19280</v>
      </c>
      <c r="F89" s="2767">
        <f t="shared" si="1"/>
        <v>19280</v>
      </c>
    </row>
    <row r="90" spans="1:6">
      <c r="A90" s="2767" t="s">
        <v>21775</v>
      </c>
      <c r="B90" s="2766" t="s">
        <v>21793</v>
      </c>
      <c r="C90" s="2767" t="s">
        <v>1554</v>
      </c>
      <c r="D90" s="2767" t="s">
        <v>21809</v>
      </c>
      <c r="E90" s="6505">
        <v>20864</v>
      </c>
      <c r="F90" s="2767">
        <f t="shared" si="1"/>
        <v>20864</v>
      </c>
    </row>
    <row r="91" spans="1:6">
      <c r="A91" s="2767" t="s">
        <v>21776</v>
      </c>
      <c r="B91" s="2766" t="s">
        <v>21794</v>
      </c>
      <c r="C91" s="2767" t="s">
        <v>21808</v>
      </c>
      <c r="D91" s="2767" t="s">
        <v>5809</v>
      </c>
      <c r="E91" s="6505">
        <v>22038</v>
      </c>
      <c r="F91" s="2767">
        <f t="shared" si="1"/>
        <v>22038</v>
      </c>
    </row>
    <row r="92" spans="1:6">
      <c r="A92" s="2767" t="s">
        <v>21777</v>
      </c>
      <c r="B92" s="2766" t="s">
        <v>21795</v>
      </c>
      <c r="C92" s="2767" t="s">
        <v>21808</v>
      </c>
      <c r="D92" s="2767" t="s">
        <v>5809</v>
      </c>
      <c r="E92" s="6505">
        <v>23622</v>
      </c>
      <c r="F92" s="2767">
        <f t="shared" si="1"/>
        <v>23622</v>
      </c>
    </row>
    <row r="93" spans="1:6">
      <c r="A93" s="2767" t="s">
        <v>21778</v>
      </c>
      <c r="B93" s="2766" t="s">
        <v>21796</v>
      </c>
      <c r="C93" s="2767" t="s">
        <v>1555</v>
      </c>
      <c r="D93" s="2767" t="s">
        <v>816</v>
      </c>
      <c r="E93" s="6505">
        <v>24396</v>
      </c>
      <c r="F93" s="2767">
        <f t="shared" si="1"/>
        <v>24396</v>
      </c>
    </row>
    <row r="94" spans="1:6">
      <c r="A94" s="2767" t="s">
        <v>21779</v>
      </c>
      <c r="B94" s="2766" t="s">
        <v>21797</v>
      </c>
      <c r="C94" s="2767" t="s">
        <v>1555</v>
      </c>
      <c r="D94" s="2767" t="s">
        <v>816</v>
      </c>
      <c r="E94" s="6505">
        <v>25980</v>
      </c>
      <c r="F94" s="2767">
        <f t="shared" si="1"/>
        <v>25980</v>
      </c>
    </row>
    <row r="95" spans="1:6">
      <c r="A95" s="2767" t="s">
        <v>21780</v>
      </c>
      <c r="B95" s="2766" t="s">
        <v>21798</v>
      </c>
      <c r="C95" s="2767" t="s">
        <v>1485</v>
      </c>
      <c r="D95" s="2767" t="s">
        <v>1223</v>
      </c>
      <c r="E95" s="6505">
        <v>53192</v>
      </c>
      <c r="F95" s="2767">
        <f t="shared" si="1"/>
        <v>53192</v>
      </c>
    </row>
    <row r="96" spans="1:6">
      <c r="A96" s="2767" t="s">
        <v>21781</v>
      </c>
      <c r="B96" s="2766" t="s">
        <v>21799</v>
      </c>
      <c r="C96" s="2767" t="s">
        <v>1485</v>
      </c>
      <c r="D96" s="2767" t="s">
        <v>1223</v>
      </c>
      <c r="E96" s="6505">
        <v>55194</v>
      </c>
      <c r="F96" s="2767">
        <f t="shared" si="1"/>
        <v>55194</v>
      </c>
    </row>
    <row r="97" spans="1:6">
      <c r="A97" s="2767" t="s">
        <v>21782</v>
      </c>
      <c r="B97" s="2766" t="s">
        <v>21800</v>
      </c>
      <c r="C97" s="2767" t="s">
        <v>1554</v>
      </c>
      <c r="D97" s="2767" t="s">
        <v>1140</v>
      </c>
      <c r="E97" s="6505">
        <v>16660</v>
      </c>
      <c r="F97" s="2767">
        <f t="shared" si="1"/>
        <v>16660</v>
      </c>
    </row>
    <row r="98" spans="1:6">
      <c r="A98" s="2767" t="s">
        <v>21783</v>
      </c>
      <c r="B98" s="2766" t="s">
        <v>21801</v>
      </c>
      <c r="C98" s="2767" t="s">
        <v>1554</v>
      </c>
      <c r="D98" s="2767" t="s">
        <v>1140</v>
      </c>
      <c r="E98" s="6505">
        <v>18244</v>
      </c>
      <c r="F98" s="2767">
        <f t="shared" si="1"/>
        <v>18244</v>
      </c>
    </row>
    <row r="99" spans="1:6">
      <c r="A99" s="2767" t="s">
        <v>21784</v>
      </c>
      <c r="B99" s="2766" t="s">
        <v>21802</v>
      </c>
      <c r="C99" s="2767" t="s">
        <v>1554</v>
      </c>
      <c r="D99" s="2767" t="s">
        <v>21809</v>
      </c>
      <c r="E99" s="6505">
        <v>18487</v>
      </c>
      <c r="F99" s="2767">
        <f t="shared" si="1"/>
        <v>18487</v>
      </c>
    </row>
    <row r="100" spans="1:6">
      <c r="A100" s="2767" t="s">
        <v>21785</v>
      </c>
      <c r="B100" s="2766" t="s">
        <v>21803</v>
      </c>
      <c r="C100" s="2767" t="s">
        <v>1554</v>
      </c>
      <c r="D100" s="2767" t="s">
        <v>21809</v>
      </c>
      <c r="E100" s="6505">
        <v>20070</v>
      </c>
      <c r="F100" s="2767">
        <f t="shared" si="1"/>
        <v>20070</v>
      </c>
    </row>
    <row r="101" spans="1:6">
      <c r="A101" s="2767" t="s">
        <v>21786</v>
      </c>
      <c r="B101" s="2766" t="s">
        <v>21804</v>
      </c>
      <c r="C101" s="2767" t="s">
        <v>21808</v>
      </c>
      <c r="D101" s="2767" t="s">
        <v>5809</v>
      </c>
      <c r="E101" s="6505">
        <v>21245</v>
      </c>
      <c r="F101" s="2767">
        <f t="shared" si="1"/>
        <v>21245</v>
      </c>
    </row>
    <row r="102" spans="1:6">
      <c r="A102" s="2767" t="s">
        <v>21787</v>
      </c>
      <c r="B102" s="2766" t="s">
        <v>21805</v>
      </c>
      <c r="C102" s="2767" t="s">
        <v>21808</v>
      </c>
      <c r="D102" s="2767" t="s">
        <v>5809</v>
      </c>
      <c r="E102" s="6505">
        <v>22829</v>
      </c>
      <c r="F102" s="2767">
        <f t="shared" si="1"/>
        <v>22829</v>
      </c>
    </row>
    <row r="103" spans="1:6">
      <c r="A103" s="2767" t="s">
        <v>21788</v>
      </c>
      <c r="B103" s="2766" t="s">
        <v>21806</v>
      </c>
      <c r="C103" s="2767" t="s">
        <v>1555</v>
      </c>
      <c r="D103" s="2767" t="s">
        <v>816</v>
      </c>
      <c r="E103" s="6505">
        <v>20900</v>
      </c>
      <c r="F103" s="2767">
        <f t="shared" si="1"/>
        <v>20900</v>
      </c>
    </row>
    <row r="104" spans="1:6">
      <c r="A104" s="2767" t="s">
        <v>21789</v>
      </c>
      <c r="B104" s="2766" t="s">
        <v>21807</v>
      </c>
      <c r="C104" s="2767" t="s">
        <v>1555</v>
      </c>
      <c r="D104" s="2767" t="s">
        <v>816</v>
      </c>
      <c r="E104" s="6505">
        <v>22484</v>
      </c>
      <c r="F104" s="2767">
        <f t="shared" si="1"/>
        <v>22484</v>
      </c>
    </row>
  </sheetData>
  <mergeCells count="2">
    <mergeCell ref="A5:F5"/>
    <mergeCell ref="B1:F1"/>
  </mergeCells>
  <pageMargins left="0" right="0" top="0.74803149606299213" bottom="0.74803149606299213" header="0.31496062992125984" footer="0.31496062992125984"/>
  <pageSetup paperSize="9" scale="52" orientation="portrait" r:id="rId1"/>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Лист83"/>
  <dimension ref="A1:BM125"/>
  <sheetViews>
    <sheetView zoomScale="70" zoomScaleNormal="70" workbookViewId="0">
      <selection sqref="A1:H1"/>
    </sheetView>
  </sheetViews>
  <sheetFormatPr defaultRowHeight="14.35"/>
  <cols>
    <col min="1" max="1" width="19.703125" bestFit="1" customWidth="1"/>
    <col min="2" max="2" width="33.5859375" style="1492" customWidth="1"/>
    <col min="3" max="3" width="7.703125" style="1607" customWidth="1"/>
    <col min="4" max="4" width="18" customWidth="1"/>
    <col min="5" max="5" width="16.5859375" customWidth="1"/>
    <col min="6" max="6" width="16" customWidth="1"/>
    <col min="7" max="7" width="17.703125" style="367" customWidth="1"/>
    <col min="8" max="8" width="17.703125" customWidth="1"/>
  </cols>
  <sheetData>
    <row r="1" spans="1:65" ht="24" customHeight="1">
      <c r="A1" s="7208" t="s">
        <v>2972</v>
      </c>
      <c r="B1" s="7209"/>
      <c r="C1" s="7209"/>
      <c r="D1" s="7209"/>
      <c r="E1" s="7209"/>
      <c r="F1" s="7209"/>
      <c r="G1" s="7209"/>
      <c r="H1" s="7209"/>
      <c r="I1" s="1632"/>
      <c r="J1" s="1632"/>
      <c r="K1" s="1632"/>
      <c r="L1" s="1632"/>
      <c r="M1" s="1632"/>
      <c r="N1" s="1632"/>
      <c r="O1" s="1632"/>
      <c r="P1" s="1632"/>
      <c r="Q1" s="1632"/>
      <c r="R1" s="1632"/>
      <c r="S1" s="1632"/>
      <c r="T1" s="1632"/>
      <c r="U1" s="1632"/>
      <c r="V1" s="1632"/>
      <c r="W1" s="1632"/>
      <c r="X1" s="1632"/>
      <c r="Y1" s="1632"/>
      <c r="Z1" s="1632"/>
      <c r="AA1" s="1632"/>
      <c r="AB1" s="1632"/>
      <c r="AC1" s="1632"/>
      <c r="AD1" s="1632"/>
      <c r="AE1" s="1632"/>
      <c r="AF1" s="1632"/>
      <c r="AG1" s="1632"/>
      <c r="AH1" s="1632"/>
      <c r="AI1" s="1632"/>
      <c r="AJ1" s="1632"/>
      <c r="AK1" s="1632"/>
      <c r="AL1" s="1632"/>
      <c r="AM1" s="1632"/>
      <c r="AN1" s="1632"/>
      <c r="AO1" s="1632"/>
      <c r="AP1" s="1632"/>
      <c r="AQ1" s="1632"/>
      <c r="AR1" s="1632"/>
      <c r="AS1" s="1632"/>
      <c r="AT1" s="1632"/>
      <c r="AU1" s="1632"/>
      <c r="AV1" s="1632"/>
      <c r="AW1" s="1632"/>
      <c r="AX1" s="1632"/>
      <c r="AY1" s="1632"/>
      <c r="AZ1" s="1632"/>
      <c r="BA1" s="1632"/>
      <c r="BB1" s="1632"/>
      <c r="BC1" s="1632"/>
      <c r="BD1" s="1632"/>
      <c r="BE1" s="1632"/>
      <c r="BF1" s="1632"/>
      <c r="BG1" s="1632"/>
      <c r="BH1" s="1632"/>
      <c r="BI1" s="1632"/>
      <c r="BJ1" s="1632"/>
      <c r="BK1" s="1632"/>
      <c r="BL1" s="1632"/>
      <c r="BM1" s="1632"/>
    </row>
    <row r="2" spans="1:65">
      <c r="A2" s="180"/>
      <c r="B2" s="179"/>
      <c r="C2" s="1595"/>
      <c r="D2" s="177"/>
      <c r="E2" s="177"/>
      <c r="F2" s="177"/>
      <c r="H2" s="177"/>
      <c r="I2" s="1632"/>
      <c r="J2" s="1632"/>
      <c r="K2" s="1632"/>
      <c r="L2" s="1632"/>
      <c r="M2" s="1632"/>
      <c r="N2" s="1632"/>
      <c r="O2" s="1632"/>
      <c r="P2" s="1632"/>
      <c r="Q2" s="1632"/>
      <c r="R2" s="1632"/>
      <c r="S2" s="1632"/>
      <c r="T2" s="1632"/>
      <c r="U2" s="1632"/>
      <c r="V2" s="1632"/>
      <c r="W2" s="1632"/>
      <c r="X2" s="1632"/>
      <c r="Y2" s="1632"/>
      <c r="Z2" s="1632"/>
      <c r="AA2" s="1632"/>
      <c r="AB2" s="1632"/>
      <c r="AC2" s="1632"/>
      <c r="AD2" s="1632"/>
      <c r="AE2" s="1632"/>
      <c r="AF2" s="1632"/>
      <c r="AG2" s="1632"/>
      <c r="AH2" s="1632"/>
      <c r="AI2" s="1632"/>
      <c r="AJ2" s="1632"/>
      <c r="AK2" s="1632"/>
      <c r="AL2" s="1632"/>
      <c r="AM2" s="1632"/>
      <c r="AN2" s="1632"/>
      <c r="AO2" s="1632"/>
      <c r="AP2" s="1632"/>
      <c r="AQ2" s="1632"/>
      <c r="AR2" s="1632"/>
      <c r="AS2" s="1632"/>
      <c r="AT2" s="1632"/>
      <c r="AU2" s="1632"/>
      <c r="AV2" s="1632"/>
      <c r="AW2" s="1632"/>
      <c r="AX2" s="1632"/>
      <c r="AY2" s="1632"/>
      <c r="AZ2" s="1632"/>
      <c r="BA2" s="1632"/>
      <c r="BB2" s="1632"/>
      <c r="BC2" s="1632"/>
      <c r="BD2" s="1632"/>
      <c r="BE2" s="1632"/>
      <c r="BF2" s="1632"/>
      <c r="BG2" s="1632"/>
      <c r="BH2" s="1632"/>
      <c r="BI2" s="1632"/>
      <c r="BJ2" s="1632"/>
      <c r="BK2" s="1632"/>
      <c r="BL2" s="1632"/>
      <c r="BM2" s="1632"/>
    </row>
    <row r="3" spans="1:65">
      <c r="A3" s="177"/>
      <c r="D3" s="177"/>
      <c r="E3" s="177"/>
      <c r="F3" s="177"/>
      <c r="H3" s="177"/>
      <c r="I3" s="1632"/>
      <c r="J3" s="1632"/>
      <c r="K3" s="1632"/>
      <c r="L3" s="1632"/>
      <c r="M3" s="1632"/>
      <c r="N3" s="1632"/>
      <c r="O3" s="1632"/>
      <c r="P3" s="1632"/>
      <c r="Q3" s="1632"/>
      <c r="R3" s="1632"/>
      <c r="S3" s="1632"/>
      <c r="T3" s="1632"/>
      <c r="U3" s="1632"/>
      <c r="V3" s="1632"/>
      <c r="W3" s="1632"/>
      <c r="X3" s="1632"/>
      <c r="Y3" s="1632"/>
      <c r="Z3" s="1632"/>
      <c r="AA3" s="1632"/>
      <c r="AB3" s="1632"/>
      <c r="AC3" s="1632"/>
      <c r="AD3" s="1632"/>
      <c r="AE3" s="1632"/>
      <c r="AF3" s="1632"/>
      <c r="AG3" s="1632"/>
      <c r="AH3" s="1632"/>
      <c r="AI3" s="1632"/>
      <c r="AJ3" s="1632"/>
      <c r="AK3" s="1632"/>
      <c r="AL3" s="1632"/>
      <c r="AM3" s="1632"/>
      <c r="AN3" s="1632"/>
      <c r="AO3" s="1632"/>
      <c r="AP3" s="1632"/>
      <c r="AQ3" s="1632"/>
      <c r="AR3" s="1632"/>
      <c r="AS3" s="1632"/>
      <c r="AT3" s="1632"/>
      <c r="AU3" s="1632"/>
      <c r="AV3" s="1632"/>
      <c r="AW3" s="1632"/>
      <c r="AX3" s="1632"/>
      <c r="AY3" s="1632"/>
      <c r="AZ3" s="1632"/>
      <c r="BA3" s="1632"/>
      <c r="BB3" s="1632"/>
      <c r="BC3" s="1632"/>
      <c r="BD3" s="1632"/>
      <c r="BE3" s="1632"/>
      <c r="BF3" s="1632"/>
      <c r="BG3" s="1632"/>
      <c r="BH3" s="1632"/>
      <c r="BI3" s="1632"/>
      <c r="BJ3" s="1632"/>
      <c r="BK3" s="1632"/>
      <c r="BL3" s="1632"/>
      <c r="BM3" s="1632"/>
    </row>
    <row r="4" spans="1:65" ht="20.100000000000001" customHeight="1">
      <c r="A4" s="18" t="s">
        <v>48</v>
      </c>
      <c r="B4" s="19">
        <v>0</v>
      </c>
      <c r="C4" s="176"/>
      <c r="D4" s="177"/>
      <c r="E4" s="177"/>
      <c r="F4" s="177"/>
      <c r="H4" s="177"/>
      <c r="I4" s="1632"/>
      <c r="J4" s="1632"/>
      <c r="K4" s="1632"/>
      <c r="L4" s="1632"/>
      <c r="M4" s="1632"/>
      <c r="N4" s="1632"/>
      <c r="O4" s="1632"/>
      <c r="P4" s="1632"/>
      <c r="Q4" s="1632"/>
      <c r="R4" s="1632"/>
      <c r="S4" s="1632"/>
      <c r="T4" s="1632"/>
      <c r="U4" s="1632"/>
      <c r="V4" s="1632"/>
      <c r="W4" s="1632"/>
      <c r="X4" s="1632"/>
      <c r="Y4" s="1632"/>
      <c r="Z4" s="1632"/>
      <c r="AA4" s="1632"/>
      <c r="AB4" s="1632"/>
      <c r="AC4" s="1632"/>
      <c r="AD4" s="1632"/>
      <c r="AE4" s="1632"/>
      <c r="AF4" s="1632"/>
      <c r="AG4" s="1632"/>
      <c r="AH4" s="1632"/>
      <c r="AI4" s="1632"/>
      <c r="AJ4" s="1632"/>
      <c r="AK4" s="1632"/>
      <c r="AL4" s="1632"/>
      <c r="AM4" s="1632"/>
      <c r="AN4" s="1632"/>
      <c r="AO4" s="1632"/>
      <c r="AP4" s="1632"/>
      <c r="AQ4" s="1632"/>
      <c r="AR4" s="1632"/>
      <c r="AS4" s="1632"/>
      <c r="AT4" s="1632"/>
      <c r="AU4" s="1632"/>
      <c r="AV4" s="1632"/>
      <c r="AW4" s="1632"/>
      <c r="AX4" s="1632"/>
      <c r="AY4" s="1632"/>
      <c r="AZ4" s="1632"/>
      <c r="BA4" s="1632"/>
      <c r="BB4" s="1632"/>
      <c r="BC4" s="1632"/>
      <c r="BD4" s="1632"/>
      <c r="BE4" s="1632"/>
      <c r="BF4" s="1632"/>
      <c r="BG4" s="1632"/>
      <c r="BH4" s="1632"/>
      <c r="BI4" s="1632"/>
      <c r="BJ4" s="1632"/>
      <c r="BK4" s="1632"/>
      <c r="BL4" s="1632"/>
      <c r="BM4" s="1632"/>
    </row>
    <row r="5" spans="1:65">
      <c r="I5" s="1632"/>
      <c r="J5" s="1632"/>
      <c r="K5" s="1632"/>
      <c r="L5" s="1632"/>
      <c r="M5" s="1632"/>
      <c r="N5" s="1632"/>
      <c r="O5" s="1632"/>
      <c r="P5" s="1632"/>
      <c r="Q5" s="1632"/>
      <c r="R5" s="1632"/>
      <c r="S5" s="1632"/>
      <c r="T5" s="1632"/>
      <c r="U5" s="1632"/>
      <c r="V5" s="1632"/>
      <c r="W5" s="1632"/>
      <c r="X5" s="1632"/>
      <c r="Y5" s="1632"/>
      <c r="Z5" s="1632"/>
      <c r="AA5" s="1632"/>
      <c r="AB5" s="1632"/>
      <c r="AC5" s="1632"/>
      <c r="AD5" s="1632"/>
      <c r="AE5" s="1632"/>
      <c r="AF5" s="1632"/>
      <c r="AG5" s="1632"/>
      <c r="AH5" s="1632"/>
      <c r="AI5" s="1632"/>
      <c r="AJ5" s="1632"/>
      <c r="AK5" s="1632"/>
      <c r="AL5" s="1632"/>
      <c r="AM5" s="1632"/>
      <c r="AN5" s="1632"/>
      <c r="AO5" s="1632"/>
      <c r="AP5" s="1632"/>
      <c r="AQ5" s="1632"/>
      <c r="AR5" s="1632"/>
      <c r="AS5" s="1632"/>
      <c r="AT5" s="1632"/>
      <c r="AU5" s="1632"/>
      <c r="AV5" s="1632"/>
      <c r="AW5" s="1632"/>
      <c r="AX5" s="1632"/>
      <c r="AY5" s="1632"/>
      <c r="AZ5" s="1632"/>
      <c r="BA5" s="1632"/>
      <c r="BB5" s="1632"/>
      <c r="BC5" s="1632"/>
      <c r="BD5" s="1632"/>
      <c r="BE5" s="1632"/>
      <c r="BF5" s="1632"/>
      <c r="BG5" s="1632"/>
      <c r="BH5" s="1632"/>
      <c r="BI5" s="1632"/>
      <c r="BJ5" s="1632"/>
      <c r="BK5" s="1632"/>
      <c r="BL5" s="1632"/>
      <c r="BM5" s="1632"/>
    </row>
    <row r="6" spans="1:65" ht="38">
      <c r="A6" s="845" t="s">
        <v>70</v>
      </c>
      <c r="B6" s="846" t="s">
        <v>67</v>
      </c>
      <c r="C6" s="846" t="s">
        <v>6333</v>
      </c>
      <c r="D6" s="846" t="s">
        <v>1264</v>
      </c>
      <c r="E6" s="846" t="s">
        <v>1265</v>
      </c>
      <c r="F6" s="847" t="s">
        <v>1266</v>
      </c>
      <c r="G6" s="2023" t="s">
        <v>1142</v>
      </c>
      <c r="H6" s="163" t="s">
        <v>1267</v>
      </c>
      <c r="I6" s="1632"/>
      <c r="J6" s="1632"/>
      <c r="K6" s="1632"/>
      <c r="L6" s="1632"/>
      <c r="M6" s="1632"/>
      <c r="N6" s="1632"/>
      <c r="O6" s="1632"/>
      <c r="P6" s="1632"/>
      <c r="Q6" s="1632"/>
      <c r="R6" s="1632"/>
      <c r="S6" s="1632"/>
      <c r="T6" s="1632"/>
      <c r="U6" s="1632"/>
      <c r="V6" s="1632"/>
      <c r="W6" s="1632"/>
      <c r="X6" s="1632"/>
      <c r="Y6" s="1632"/>
      <c r="Z6" s="1632"/>
      <c r="AA6" s="1632"/>
      <c r="AB6" s="1632"/>
      <c r="AC6" s="1632"/>
      <c r="AD6" s="1632"/>
      <c r="AE6" s="1632"/>
      <c r="AF6" s="1632"/>
      <c r="AG6" s="1632"/>
      <c r="AH6" s="1632"/>
      <c r="AI6" s="1632"/>
      <c r="AJ6" s="1632"/>
      <c r="AK6" s="1632"/>
      <c r="AL6" s="1632"/>
      <c r="AM6" s="1632"/>
      <c r="AN6" s="1632"/>
      <c r="AO6" s="1632"/>
      <c r="AP6" s="1632"/>
      <c r="AQ6" s="1632"/>
      <c r="AR6" s="1632"/>
      <c r="AS6" s="1632"/>
      <c r="AT6" s="1632"/>
      <c r="AU6" s="1632"/>
      <c r="AV6" s="1632"/>
      <c r="AW6" s="1632"/>
      <c r="AX6" s="1632"/>
      <c r="AY6" s="1632"/>
      <c r="AZ6" s="1632"/>
      <c r="BA6" s="1632"/>
      <c r="BB6" s="1632"/>
      <c r="BC6" s="1632"/>
      <c r="BD6" s="1632"/>
      <c r="BE6" s="1632"/>
      <c r="BF6" s="1632"/>
      <c r="BG6" s="1632"/>
      <c r="BH6" s="1632"/>
      <c r="BI6" s="1632"/>
      <c r="BJ6" s="1632"/>
      <c r="BK6" s="1632"/>
      <c r="BL6" s="1632"/>
      <c r="BM6" s="1632"/>
    </row>
    <row r="7" spans="1:65" s="321" customFormat="1" ht="64.5" customHeight="1">
      <c r="A7" s="186"/>
      <c r="B7" s="322" t="s">
        <v>5860</v>
      </c>
      <c r="C7" s="1176">
        <v>555</v>
      </c>
      <c r="D7" s="172">
        <v>555</v>
      </c>
      <c r="E7" s="172" t="s">
        <v>2875</v>
      </c>
      <c r="F7" s="172">
        <v>1.8</v>
      </c>
      <c r="G7" s="3734">
        <v>6430</v>
      </c>
      <c r="H7" s="357">
        <f t="shared" ref="H7:H13" si="0">G7-G7*$B$4/100</f>
        <v>6430</v>
      </c>
      <c r="I7" s="1632"/>
      <c r="J7" s="1632"/>
      <c r="K7" s="1632"/>
      <c r="L7" s="1632"/>
      <c r="M7" s="1632"/>
      <c r="N7" s="1632"/>
      <c r="O7" s="1632"/>
      <c r="P7" s="1632"/>
      <c r="Q7" s="1632"/>
      <c r="R7" s="1632"/>
      <c r="S7" s="1632"/>
      <c r="T7" s="1632"/>
      <c r="U7" s="1632"/>
      <c r="V7" s="1632"/>
      <c r="W7" s="1632"/>
      <c r="X7" s="1632"/>
      <c r="Y7" s="1632"/>
      <c r="Z7" s="1632"/>
      <c r="AA7" s="1632"/>
      <c r="AB7" s="1632"/>
      <c r="AC7" s="1632"/>
      <c r="AD7" s="1632"/>
      <c r="AE7" s="1632"/>
      <c r="AF7" s="1632"/>
      <c r="AG7" s="1632"/>
      <c r="AH7" s="1632"/>
      <c r="AI7" s="1632"/>
      <c r="AJ7" s="1632"/>
      <c r="AK7" s="1632"/>
      <c r="AL7" s="1632"/>
      <c r="AM7" s="1632"/>
      <c r="AN7" s="1632"/>
      <c r="AO7" s="1632"/>
      <c r="AP7" s="1632"/>
      <c r="AQ7" s="1632"/>
      <c r="AR7" s="1632"/>
      <c r="AS7" s="1632"/>
      <c r="AT7" s="1632"/>
      <c r="AU7" s="1632"/>
      <c r="AV7" s="1632"/>
      <c r="AW7" s="1632"/>
      <c r="AX7" s="1632"/>
      <c r="AY7" s="1632"/>
      <c r="AZ7" s="1632"/>
      <c r="BA7" s="1632"/>
      <c r="BB7" s="1632"/>
      <c r="BC7" s="1632"/>
      <c r="BD7" s="1632"/>
      <c r="BE7" s="1632"/>
      <c r="BF7" s="1632"/>
      <c r="BG7" s="1632"/>
      <c r="BH7" s="1632"/>
      <c r="BI7" s="1632"/>
      <c r="BJ7" s="1632"/>
      <c r="BK7" s="1632"/>
      <c r="BL7" s="1632"/>
      <c r="BM7" s="1632"/>
    </row>
    <row r="8" spans="1:65" s="1052" customFormat="1" ht="101.35">
      <c r="A8" s="186"/>
      <c r="B8" s="322" t="s">
        <v>6337</v>
      </c>
      <c r="C8" s="1176">
        <v>558</v>
      </c>
      <c r="D8" s="172">
        <v>555</v>
      </c>
      <c r="E8" s="172" t="s">
        <v>2875</v>
      </c>
      <c r="F8" s="172">
        <v>1.8</v>
      </c>
      <c r="G8" s="3734">
        <v>8200</v>
      </c>
      <c r="H8" s="357">
        <f t="shared" ref="H8" si="1">G8-G8*$B$4/100</f>
        <v>8200</v>
      </c>
      <c r="I8" s="1632"/>
      <c r="J8" s="1632"/>
      <c r="K8" s="1632"/>
      <c r="L8" s="1632"/>
      <c r="M8" s="1632"/>
      <c r="N8" s="1632"/>
      <c r="O8" s="1632"/>
      <c r="P8" s="1632"/>
      <c r="Q8" s="1632"/>
      <c r="R8" s="1632"/>
      <c r="S8" s="1632"/>
      <c r="T8" s="1632"/>
      <c r="U8" s="1632"/>
      <c r="V8" s="1632"/>
      <c r="W8" s="1632"/>
      <c r="X8" s="1632"/>
      <c r="Y8" s="1632"/>
      <c r="Z8" s="1632"/>
      <c r="AA8" s="1632"/>
      <c r="AB8" s="1632"/>
      <c r="AC8" s="1632"/>
      <c r="AD8" s="1632"/>
      <c r="AE8" s="1632"/>
      <c r="AF8" s="1632"/>
      <c r="AG8" s="1632"/>
      <c r="AH8" s="1632"/>
      <c r="AI8" s="1632"/>
      <c r="AJ8" s="1632"/>
      <c r="AK8" s="1632"/>
      <c r="AL8" s="1632"/>
      <c r="AM8" s="1632"/>
      <c r="AN8" s="1632"/>
      <c r="AO8" s="1632"/>
      <c r="AP8" s="1632"/>
      <c r="AQ8" s="1632"/>
      <c r="AR8" s="1632"/>
      <c r="AS8" s="1632"/>
      <c r="AT8" s="1632"/>
      <c r="AU8" s="1632"/>
      <c r="AV8" s="1632"/>
      <c r="AW8" s="1632"/>
      <c r="AX8" s="1632"/>
      <c r="AY8" s="1632"/>
      <c r="AZ8" s="1632"/>
      <c r="BA8" s="1632"/>
      <c r="BB8" s="1632"/>
      <c r="BC8" s="1632"/>
      <c r="BD8" s="1632"/>
      <c r="BE8" s="1632"/>
      <c r="BF8" s="1632"/>
      <c r="BG8" s="1632"/>
      <c r="BH8" s="1632"/>
      <c r="BI8" s="1632"/>
      <c r="BJ8" s="1632"/>
      <c r="BK8" s="1632"/>
      <c r="BL8" s="1632"/>
      <c r="BM8" s="1632"/>
    </row>
    <row r="9" spans="1:65" ht="63" customHeight="1">
      <c r="A9" s="186"/>
      <c r="B9" s="322" t="s">
        <v>6334</v>
      </c>
      <c r="C9" s="1596">
        <v>329</v>
      </c>
      <c r="D9" s="172" t="s">
        <v>1268</v>
      </c>
      <c r="E9" s="172" t="s">
        <v>1269</v>
      </c>
      <c r="F9" s="172">
        <v>2</v>
      </c>
      <c r="G9" s="3734">
        <v>7000</v>
      </c>
      <c r="H9" s="357">
        <f t="shared" si="0"/>
        <v>7000</v>
      </c>
      <c r="I9" s="1632"/>
      <c r="J9" s="1632"/>
      <c r="K9" s="1632"/>
      <c r="L9" s="1632"/>
      <c r="M9" s="1632"/>
      <c r="N9" s="1632"/>
      <c r="O9" s="1632"/>
      <c r="P9" s="1632"/>
      <c r="Q9" s="1632"/>
      <c r="R9" s="1632"/>
      <c r="S9" s="1632"/>
      <c r="T9" s="1632"/>
      <c r="U9" s="1632"/>
      <c r="V9" s="1632"/>
      <c r="W9" s="1632"/>
      <c r="X9" s="1632"/>
      <c r="Y9" s="1632"/>
      <c r="Z9" s="1632"/>
      <c r="AA9" s="1632"/>
      <c r="AB9" s="1632"/>
      <c r="AC9" s="1632"/>
      <c r="AD9" s="1632"/>
      <c r="AE9" s="1632"/>
      <c r="AF9" s="1632"/>
      <c r="AG9" s="1632"/>
      <c r="AH9" s="1632"/>
      <c r="AI9" s="1632"/>
      <c r="AJ9" s="1632"/>
      <c r="AK9" s="1632"/>
      <c r="AL9" s="1632"/>
      <c r="AM9" s="1632"/>
      <c r="AN9" s="1632"/>
      <c r="AO9" s="1632"/>
      <c r="AP9" s="1632"/>
      <c r="AQ9" s="1632"/>
      <c r="AR9" s="1632"/>
      <c r="AS9" s="1632"/>
      <c r="AT9" s="1632"/>
      <c r="AU9" s="1632"/>
      <c r="AV9" s="1632"/>
      <c r="AW9" s="1632"/>
      <c r="AX9" s="1632"/>
      <c r="AY9" s="1632"/>
      <c r="AZ9" s="1632"/>
      <c r="BA9" s="1632"/>
      <c r="BB9" s="1632"/>
      <c r="BC9" s="1632"/>
      <c r="BD9" s="1632"/>
      <c r="BE9" s="1632"/>
      <c r="BF9" s="1632"/>
      <c r="BG9" s="1632"/>
      <c r="BH9" s="1632"/>
      <c r="BI9" s="1632"/>
      <c r="BJ9" s="1632"/>
      <c r="BK9" s="1632"/>
      <c r="BL9" s="1632"/>
      <c r="BM9" s="1632"/>
    </row>
    <row r="10" spans="1:65" s="1051" customFormat="1" ht="63.35">
      <c r="A10" s="186"/>
      <c r="B10" s="322" t="s">
        <v>6335</v>
      </c>
      <c r="C10" s="1176">
        <v>559</v>
      </c>
      <c r="D10" s="172" t="s">
        <v>1268</v>
      </c>
      <c r="E10" s="172" t="s">
        <v>1269</v>
      </c>
      <c r="F10" s="172">
        <v>2</v>
      </c>
      <c r="G10" s="3734">
        <v>8950</v>
      </c>
      <c r="H10" s="357">
        <f t="shared" ref="H10" si="2">G10-G10*$B$4/100</f>
        <v>8950</v>
      </c>
      <c r="I10" s="1632"/>
      <c r="J10" s="1632"/>
      <c r="K10" s="1632"/>
      <c r="L10" s="1632"/>
      <c r="M10" s="1632"/>
      <c r="N10" s="1632"/>
      <c r="O10" s="1632"/>
      <c r="P10" s="1632"/>
      <c r="Q10" s="1632"/>
      <c r="R10" s="1632"/>
      <c r="S10" s="1632"/>
      <c r="T10" s="1632"/>
      <c r="U10" s="1632"/>
      <c r="V10" s="1632"/>
      <c r="W10" s="1632"/>
      <c r="X10" s="1632"/>
      <c r="Y10" s="1632"/>
      <c r="Z10" s="1632"/>
      <c r="AA10" s="1632"/>
      <c r="AB10" s="1632"/>
      <c r="AC10" s="1632"/>
      <c r="AD10" s="1632"/>
      <c r="AE10" s="1632"/>
      <c r="AF10" s="1632"/>
      <c r="AG10" s="1632"/>
      <c r="AH10" s="1632"/>
      <c r="AI10" s="1632"/>
      <c r="AJ10" s="1632"/>
      <c r="AK10" s="1632"/>
      <c r="AL10" s="1632"/>
      <c r="AM10" s="1632"/>
      <c r="AN10" s="1632"/>
      <c r="AO10" s="1632"/>
      <c r="AP10" s="1632"/>
      <c r="AQ10" s="1632"/>
      <c r="AR10" s="1632"/>
      <c r="AS10" s="1632"/>
      <c r="AT10" s="1632"/>
      <c r="AU10" s="1632"/>
      <c r="AV10" s="1632"/>
      <c r="AW10" s="1632"/>
      <c r="AX10" s="1632"/>
      <c r="AY10" s="1632"/>
      <c r="AZ10" s="1632"/>
      <c r="BA10" s="1632"/>
      <c r="BB10" s="1632"/>
      <c r="BC10" s="1632"/>
      <c r="BD10" s="1632"/>
      <c r="BE10" s="1632"/>
      <c r="BF10" s="1632"/>
      <c r="BG10" s="1632"/>
      <c r="BH10" s="1632"/>
      <c r="BI10" s="1632"/>
      <c r="BJ10" s="1632"/>
      <c r="BK10" s="1632"/>
      <c r="BL10" s="1632"/>
      <c r="BM10" s="1632"/>
    </row>
    <row r="11" spans="1:65" ht="66.75" customHeight="1">
      <c r="A11" s="186"/>
      <c r="B11" s="322" t="s">
        <v>1271</v>
      </c>
      <c r="C11" s="1176">
        <v>332</v>
      </c>
      <c r="D11" s="172" t="s">
        <v>1270</v>
      </c>
      <c r="E11" s="172" t="s">
        <v>1272</v>
      </c>
      <c r="F11" s="172">
        <v>4.5</v>
      </c>
      <c r="G11" s="3734">
        <v>10540</v>
      </c>
      <c r="H11" s="357">
        <f t="shared" si="0"/>
        <v>10540</v>
      </c>
      <c r="I11" s="1632"/>
      <c r="J11" s="1632"/>
      <c r="K11" s="1632"/>
      <c r="L11" s="1632"/>
      <c r="M11" s="1632"/>
      <c r="N11" s="1632"/>
      <c r="O11" s="1632"/>
      <c r="P11" s="1632"/>
      <c r="Q11" s="1632"/>
      <c r="R11" s="1632"/>
      <c r="S11" s="1632"/>
      <c r="T11" s="1632"/>
      <c r="U11" s="1632"/>
      <c r="V11" s="1632"/>
      <c r="W11" s="1632"/>
      <c r="X11" s="1632"/>
      <c r="Y11" s="1632"/>
      <c r="Z11" s="1632"/>
      <c r="AA11" s="1632"/>
      <c r="AB11" s="1632"/>
      <c r="AC11" s="1632"/>
      <c r="AD11" s="1632"/>
      <c r="AE11" s="1632"/>
      <c r="AF11" s="1632"/>
      <c r="AG11" s="1632"/>
      <c r="AH11" s="1632"/>
      <c r="AI11" s="1632"/>
      <c r="AJ11" s="1632"/>
      <c r="AK11" s="1632"/>
      <c r="AL11" s="1632"/>
      <c r="AM11" s="1632"/>
      <c r="AN11" s="1632"/>
      <c r="AO11" s="1632"/>
      <c r="AP11" s="1632"/>
      <c r="AQ11" s="1632"/>
      <c r="AR11" s="1632"/>
      <c r="AS11" s="1632"/>
      <c r="AT11" s="1632"/>
      <c r="AU11" s="1632"/>
      <c r="AV11" s="1632"/>
      <c r="AW11" s="1632"/>
      <c r="AX11" s="1632"/>
      <c r="AY11" s="1632"/>
      <c r="AZ11" s="1632"/>
      <c r="BA11" s="1632"/>
      <c r="BB11" s="1632"/>
      <c r="BC11" s="1632"/>
      <c r="BD11" s="1632"/>
      <c r="BE11" s="1632"/>
      <c r="BF11" s="1632"/>
      <c r="BG11" s="1632"/>
      <c r="BH11" s="1632"/>
      <c r="BI11" s="1632"/>
      <c r="BJ11" s="1632"/>
      <c r="BK11" s="1632"/>
      <c r="BL11" s="1632"/>
      <c r="BM11" s="1632"/>
    </row>
    <row r="12" spans="1:65" ht="82.5" customHeight="1">
      <c r="A12" s="351"/>
      <c r="B12" s="322" t="s">
        <v>1273</v>
      </c>
      <c r="C12" s="1176">
        <v>321</v>
      </c>
      <c r="D12" s="172">
        <v>200</v>
      </c>
      <c r="E12" s="172" t="s">
        <v>9537</v>
      </c>
      <c r="F12" s="843">
        <v>4</v>
      </c>
      <c r="G12" s="3734">
        <v>7880</v>
      </c>
      <c r="H12" s="844">
        <f t="shared" si="0"/>
        <v>7880</v>
      </c>
      <c r="I12" s="1632"/>
      <c r="J12" s="1632"/>
      <c r="K12" s="1632"/>
      <c r="L12" s="1632"/>
      <c r="M12" s="1632"/>
      <c r="N12" s="1632"/>
      <c r="O12" s="1632"/>
      <c r="P12" s="1632"/>
      <c r="Q12" s="1632"/>
      <c r="R12" s="1632"/>
      <c r="S12" s="1632"/>
      <c r="T12" s="1632"/>
      <c r="U12" s="1632"/>
      <c r="V12" s="1632"/>
      <c r="W12" s="1632"/>
      <c r="X12" s="1632"/>
      <c r="Y12" s="1632"/>
      <c r="Z12" s="1632"/>
      <c r="AA12" s="1632"/>
      <c r="AB12" s="1632"/>
      <c r="AC12" s="1632"/>
      <c r="AD12" s="1632"/>
      <c r="AE12" s="1632"/>
      <c r="AF12" s="1632"/>
      <c r="AG12" s="1632"/>
      <c r="AH12" s="1632"/>
      <c r="AI12" s="1632"/>
      <c r="AJ12" s="1632"/>
      <c r="AK12" s="1632"/>
      <c r="AL12" s="1632"/>
      <c r="AM12" s="1632"/>
      <c r="AN12" s="1632"/>
      <c r="AO12" s="1632"/>
      <c r="AP12" s="1632"/>
      <c r="AQ12" s="1632"/>
      <c r="AR12" s="1632"/>
      <c r="AS12" s="1632"/>
      <c r="AT12" s="1632"/>
      <c r="AU12" s="1632"/>
      <c r="AV12" s="1632"/>
      <c r="AW12" s="1632"/>
      <c r="AX12" s="1632"/>
      <c r="AY12" s="1632"/>
      <c r="AZ12" s="1632"/>
      <c r="BA12" s="1632"/>
      <c r="BB12" s="1632"/>
      <c r="BC12" s="1632"/>
      <c r="BD12" s="1632"/>
      <c r="BE12" s="1632"/>
      <c r="BF12" s="1632"/>
      <c r="BG12" s="1632"/>
      <c r="BH12" s="1632"/>
      <c r="BI12" s="1632"/>
      <c r="BJ12" s="1632"/>
      <c r="BK12" s="1632"/>
      <c r="BL12" s="1632"/>
      <c r="BM12" s="1632"/>
    </row>
    <row r="13" spans="1:65" s="948" customFormat="1" ht="38">
      <c r="A13" s="186"/>
      <c r="B13" s="322" t="s">
        <v>5858</v>
      </c>
      <c r="C13" s="1176">
        <v>554</v>
      </c>
      <c r="D13" s="172">
        <v>222</v>
      </c>
      <c r="E13" s="172" t="s">
        <v>5859</v>
      </c>
      <c r="F13" s="172">
        <v>1.5</v>
      </c>
      <c r="G13" s="3734">
        <v>4750</v>
      </c>
      <c r="H13" s="357">
        <f t="shared" si="0"/>
        <v>4750</v>
      </c>
      <c r="I13" s="1632"/>
      <c r="J13" s="1632"/>
      <c r="K13" s="1632"/>
      <c r="L13" s="1632"/>
      <c r="M13" s="1632"/>
      <c r="N13" s="1632"/>
      <c r="O13" s="1632"/>
      <c r="P13" s="1632"/>
      <c r="Q13" s="1632"/>
      <c r="R13" s="1632"/>
      <c r="S13" s="1632"/>
      <c r="T13" s="1632"/>
      <c r="U13" s="1632"/>
      <c r="V13" s="1632"/>
      <c r="W13" s="1632"/>
      <c r="X13" s="1632"/>
      <c r="Y13" s="1632"/>
      <c r="Z13" s="1632"/>
      <c r="AA13" s="1632"/>
      <c r="AB13" s="1632"/>
      <c r="AC13" s="1632"/>
      <c r="AD13" s="1632"/>
      <c r="AE13" s="1632"/>
      <c r="AF13" s="1632"/>
      <c r="AG13" s="1632"/>
      <c r="AH13" s="1632"/>
      <c r="AI13" s="1632"/>
      <c r="AJ13" s="1632"/>
      <c r="AK13" s="1632"/>
      <c r="AL13" s="1632"/>
      <c r="AM13" s="1632"/>
      <c r="AN13" s="1632"/>
      <c r="AO13" s="1632"/>
      <c r="AP13" s="1632"/>
      <c r="AQ13" s="1632"/>
      <c r="AR13" s="1632"/>
      <c r="AS13" s="1632"/>
      <c r="AT13" s="1632"/>
      <c r="AU13" s="1632"/>
      <c r="AV13" s="1632"/>
      <c r="AW13" s="1632"/>
      <c r="AX13" s="1632"/>
      <c r="AY13" s="1632"/>
      <c r="AZ13" s="1632"/>
      <c r="BA13" s="1632"/>
      <c r="BB13" s="1632"/>
      <c r="BC13" s="1632"/>
      <c r="BD13" s="1632"/>
      <c r="BE13" s="1632"/>
      <c r="BF13" s="1632"/>
      <c r="BG13" s="1632"/>
      <c r="BH13" s="1632"/>
      <c r="BI13" s="1632"/>
      <c r="BJ13" s="1632"/>
      <c r="BK13" s="1632"/>
      <c r="BL13" s="1632"/>
      <c r="BM13" s="1632"/>
    </row>
    <row r="14" spans="1:65" s="1051" customFormat="1" ht="50.7">
      <c r="A14" s="186"/>
      <c r="B14" s="322" t="s">
        <v>6336</v>
      </c>
      <c r="C14" s="1176">
        <v>557</v>
      </c>
      <c r="D14" s="172">
        <v>222</v>
      </c>
      <c r="E14" s="172" t="s">
        <v>5859</v>
      </c>
      <c r="F14" s="172">
        <v>1.5</v>
      </c>
      <c r="G14" s="3734">
        <v>6790</v>
      </c>
      <c r="H14" s="357">
        <f t="shared" ref="H14" si="3">G14-G14*$B$4/100</f>
        <v>6790</v>
      </c>
      <c r="I14" s="1632"/>
      <c r="J14" s="1632"/>
      <c r="K14" s="1632"/>
      <c r="L14" s="1632"/>
      <c r="M14" s="1632"/>
      <c r="N14" s="1632"/>
      <c r="O14" s="1632"/>
      <c r="P14" s="1632"/>
      <c r="Q14" s="1632"/>
      <c r="R14" s="1632"/>
      <c r="S14" s="1632"/>
      <c r="T14" s="1632"/>
      <c r="U14" s="1632"/>
      <c r="V14" s="1632"/>
      <c r="W14" s="1632"/>
      <c r="X14" s="1632"/>
      <c r="Y14" s="1632"/>
      <c r="Z14" s="1632"/>
      <c r="AA14" s="1632"/>
      <c r="AB14" s="1632"/>
      <c r="AC14" s="1632"/>
      <c r="AD14" s="1632"/>
      <c r="AE14" s="1632"/>
      <c r="AF14" s="1632"/>
      <c r="AG14" s="1632"/>
      <c r="AH14" s="1632"/>
      <c r="AI14" s="1632"/>
      <c r="AJ14" s="1632"/>
      <c r="AK14" s="1632"/>
      <c r="AL14" s="1632"/>
      <c r="AM14" s="1632"/>
      <c r="AN14" s="1632"/>
      <c r="AO14" s="1632"/>
      <c r="AP14" s="1632"/>
      <c r="AQ14" s="1632"/>
      <c r="AR14" s="1632"/>
      <c r="AS14" s="1632"/>
      <c r="AT14" s="1632"/>
      <c r="AU14" s="1632"/>
      <c r="AV14" s="1632"/>
      <c r="AW14" s="1632"/>
      <c r="AX14" s="1632"/>
      <c r="AY14" s="1632"/>
      <c r="AZ14" s="1632"/>
      <c r="BA14" s="1632"/>
      <c r="BB14" s="1632"/>
      <c r="BC14" s="1632"/>
      <c r="BD14" s="1632"/>
      <c r="BE14" s="1632"/>
      <c r="BF14" s="1632"/>
      <c r="BG14" s="1632"/>
      <c r="BH14" s="1632"/>
      <c r="BI14" s="1632"/>
      <c r="BJ14" s="1632"/>
      <c r="BK14" s="1632"/>
      <c r="BL14" s="1632"/>
      <c r="BM14" s="1632"/>
    </row>
    <row r="15" spans="1:65" s="1301" customFormat="1" ht="56.25" customHeight="1">
      <c r="A15" s="186"/>
      <c r="B15" s="322" t="s">
        <v>7369</v>
      </c>
      <c r="C15" s="1176">
        <v>693</v>
      </c>
      <c r="D15" s="172">
        <v>1515</v>
      </c>
      <c r="E15" s="172" t="s">
        <v>7370</v>
      </c>
      <c r="F15" s="172">
        <v>3.5</v>
      </c>
      <c r="G15" s="3734">
        <v>8410</v>
      </c>
      <c r="H15" s="357">
        <f t="shared" ref="H15" si="4">G15-G15*$B$4/100</f>
        <v>8410</v>
      </c>
      <c r="I15" s="1632"/>
      <c r="J15" s="1632"/>
      <c r="K15" s="1632"/>
      <c r="L15" s="1632"/>
      <c r="M15" s="1632"/>
      <c r="N15" s="1632"/>
      <c r="O15" s="1632"/>
      <c r="P15" s="1632"/>
      <c r="Q15" s="1632"/>
      <c r="R15" s="1632"/>
      <c r="S15" s="1632"/>
      <c r="T15" s="1632"/>
      <c r="U15" s="1632"/>
      <c r="V15" s="1632"/>
      <c r="W15" s="1632"/>
      <c r="X15" s="1632"/>
      <c r="Y15" s="1632"/>
      <c r="Z15" s="1632"/>
      <c r="AA15" s="1632"/>
      <c r="AB15" s="1632"/>
      <c r="AC15" s="1632"/>
      <c r="AD15" s="1632"/>
      <c r="AE15" s="1632"/>
      <c r="AF15" s="1632"/>
      <c r="AG15" s="1632"/>
      <c r="AH15" s="1632"/>
      <c r="AI15" s="1632"/>
      <c r="AJ15" s="1632"/>
      <c r="AK15" s="1632"/>
      <c r="AL15" s="1632"/>
      <c r="AM15" s="1632"/>
      <c r="AN15" s="1632"/>
      <c r="AO15" s="1632"/>
      <c r="AP15" s="1632"/>
      <c r="AQ15" s="1632"/>
      <c r="AR15" s="1632"/>
      <c r="AS15" s="1632"/>
      <c r="AT15" s="1632"/>
      <c r="AU15" s="1632"/>
      <c r="AV15" s="1632"/>
      <c r="AW15" s="1632"/>
      <c r="AX15" s="1632"/>
      <c r="AY15" s="1632"/>
      <c r="AZ15" s="1632"/>
      <c r="BA15" s="1632"/>
      <c r="BB15" s="1632"/>
      <c r="BC15" s="1632"/>
      <c r="BD15" s="1632"/>
      <c r="BE15" s="1632"/>
      <c r="BF15" s="1632"/>
      <c r="BG15" s="1632"/>
      <c r="BH15" s="1632"/>
      <c r="BI15" s="1632"/>
      <c r="BJ15" s="1632"/>
      <c r="BK15" s="1632"/>
      <c r="BL15" s="1632"/>
      <c r="BM15" s="1632"/>
    </row>
    <row r="16" spans="1:65" s="1657" customFormat="1" ht="56.25" customHeight="1">
      <c r="A16" s="9088" t="s">
        <v>9535</v>
      </c>
      <c r="B16" s="9089"/>
      <c r="C16" s="9089"/>
      <c r="D16" s="9089"/>
      <c r="E16" s="9089"/>
      <c r="F16" s="9089"/>
      <c r="G16" s="9089"/>
      <c r="H16" s="9090"/>
      <c r="I16" s="1658"/>
      <c r="J16" s="1658"/>
      <c r="K16" s="1658"/>
      <c r="L16" s="1658"/>
      <c r="M16" s="1658"/>
      <c r="N16" s="1658"/>
      <c r="O16" s="1658"/>
      <c r="P16" s="1658"/>
      <c r="Q16" s="1658"/>
      <c r="R16" s="1658"/>
      <c r="S16" s="1658"/>
      <c r="T16" s="1658"/>
      <c r="U16" s="1658"/>
      <c r="V16" s="1658"/>
      <c r="W16" s="1658"/>
      <c r="X16" s="1658"/>
      <c r="Y16" s="1658"/>
      <c r="Z16" s="1658"/>
      <c r="AA16" s="1658"/>
      <c r="AB16" s="1658"/>
      <c r="AC16" s="1658"/>
      <c r="AD16" s="1658"/>
      <c r="AE16" s="1658"/>
      <c r="AF16" s="1658"/>
      <c r="AG16" s="1658"/>
      <c r="AH16" s="1658"/>
      <c r="AI16" s="1658"/>
      <c r="AJ16" s="1658"/>
      <c r="AK16" s="1658"/>
      <c r="AL16" s="1658"/>
      <c r="AM16" s="1658"/>
      <c r="AN16" s="1658"/>
      <c r="AO16" s="1658"/>
      <c r="AP16" s="1658"/>
      <c r="AQ16" s="1658"/>
      <c r="AR16" s="1658"/>
      <c r="AS16" s="1658"/>
      <c r="AT16" s="1658"/>
      <c r="AU16" s="1658"/>
      <c r="AV16" s="1658"/>
      <c r="AW16" s="1658"/>
      <c r="AX16" s="1658"/>
      <c r="AY16" s="1658"/>
      <c r="AZ16" s="1658"/>
      <c r="BA16" s="1658"/>
      <c r="BB16" s="1658"/>
      <c r="BC16" s="1658"/>
      <c r="BD16" s="1658"/>
      <c r="BE16" s="1658"/>
      <c r="BF16" s="1658"/>
      <c r="BG16" s="1658"/>
      <c r="BH16" s="1658"/>
      <c r="BI16" s="1658"/>
      <c r="BJ16" s="1658"/>
      <c r="BK16" s="1658"/>
      <c r="BL16" s="1658"/>
      <c r="BM16" s="1658"/>
    </row>
    <row r="17" spans="1:65" s="1657" customFormat="1" ht="25.5" customHeight="1">
      <c r="A17" s="186"/>
      <c r="B17" s="322" t="s">
        <v>9533</v>
      </c>
      <c r="C17" s="1176">
        <v>686</v>
      </c>
      <c r="D17" s="172">
        <v>400</v>
      </c>
      <c r="E17" s="172" t="s">
        <v>9536</v>
      </c>
      <c r="F17" s="172">
        <v>2.2000000000000002</v>
      </c>
      <c r="G17" s="2006">
        <v>4900</v>
      </c>
      <c r="H17" s="357">
        <f t="shared" ref="H17:H18" si="5">G17-G17*$B$4/100</f>
        <v>4900</v>
      </c>
      <c r="I17" s="1658"/>
      <c r="J17" s="1658"/>
      <c r="K17" s="1658"/>
      <c r="L17" s="1658"/>
      <c r="M17" s="1658"/>
      <c r="N17" s="1658"/>
      <c r="O17" s="1658"/>
      <c r="P17" s="1658"/>
      <c r="Q17" s="1658"/>
      <c r="R17" s="1658"/>
      <c r="S17" s="1658"/>
      <c r="T17" s="1658"/>
      <c r="U17" s="1658"/>
      <c r="V17" s="1658"/>
      <c r="W17" s="1658"/>
      <c r="X17" s="1658"/>
      <c r="Y17" s="1658"/>
      <c r="Z17" s="1658"/>
      <c r="AA17" s="1658"/>
      <c r="AB17" s="1658"/>
      <c r="AC17" s="1658"/>
      <c r="AD17" s="1658"/>
      <c r="AE17" s="1658"/>
      <c r="AF17" s="1658"/>
      <c r="AG17" s="1658"/>
      <c r="AH17" s="1658"/>
      <c r="AI17" s="1658"/>
      <c r="AJ17" s="1658"/>
      <c r="AK17" s="1658"/>
      <c r="AL17" s="1658"/>
      <c r="AM17" s="1658"/>
      <c r="AN17" s="1658"/>
      <c r="AO17" s="1658"/>
      <c r="AP17" s="1658"/>
      <c r="AQ17" s="1658"/>
      <c r="AR17" s="1658"/>
      <c r="AS17" s="1658"/>
      <c r="AT17" s="1658"/>
      <c r="AU17" s="1658"/>
      <c r="AV17" s="1658"/>
      <c r="AW17" s="1658"/>
      <c r="AX17" s="1658"/>
      <c r="AY17" s="1658"/>
      <c r="AZ17" s="1658"/>
      <c r="BA17" s="1658"/>
      <c r="BB17" s="1658"/>
      <c r="BC17" s="1658"/>
      <c r="BD17" s="1658"/>
      <c r="BE17" s="1658"/>
      <c r="BF17" s="1658"/>
      <c r="BG17" s="1658"/>
      <c r="BH17" s="1658"/>
      <c r="BI17" s="1658"/>
      <c r="BJ17" s="1658"/>
      <c r="BK17" s="1658"/>
      <c r="BL17" s="1658"/>
      <c r="BM17" s="1658"/>
    </row>
    <row r="18" spans="1:65" s="1657" customFormat="1" ht="25.5" customHeight="1">
      <c r="A18" s="186"/>
      <c r="B18" s="322" t="s">
        <v>9534</v>
      </c>
      <c r="C18" s="1176">
        <v>687</v>
      </c>
      <c r="D18" s="172">
        <v>600</v>
      </c>
      <c r="E18" s="172" t="s">
        <v>9536</v>
      </c>
      <c r="F18" s="172">
        <v>2.2000000000000002</v>
      </c>
      <c r="G18" s="2006">
        <v>11320</v>
      </c>
      <c r="H18" s="357">
        <f t="shared" si="5"/>
        <v>11320</v>
      </c>
      <c r="I18" s="1658"/>
      <c r="J18" s="1658"/>
      <c r="K18" s="1658"/>
      <c r="L18" s="1658"/>
      <c r="M18" s="1658"/>
      <c r="N18" s="1658"/>
      <c r="O18" s="1658"/>
      <c r="P18" s="1658"/>
      <c r="Q18" s="1658"/>
      <c r="R18" s="1658"/>
      <c r="S18" s="1658"/>
      <c r="T18" s="1658"/>
      <c r="U18" s="1658"/>
      <c r="V18" s="1658"/>
      <c r="W18" s="1658"/>
      <c r="X18" s="1658"/>
      <c r="Y18" s="1658"/>
      <c r="Z18" s="1658"/>
      <c r="AA18" s="1658"/>
      <c r="AB18" s="1658"/>
      <c r="AC18" s="1658"/>
      <c r="AD18" s="1658"/>
      <c r="AE18" s="1658"/>
      <c r="AF18" s="1658"/>
      <c r="AG18" s="1658"/>
      <c r="AH18" s="1658"/>
      <c r="AI18" s="1658"/>
      <c r="AJ18" s="1658"/>
      <c r="AK18" s="1658"/>
      <c r="AL18" s="1658"/>
      <c r="AM18" s="1658"/>
      <c r="AN18" s="1658"/>
      <c r="AO18" s="1658"/>
      <c r="AP18" s="1658"/>
      <c r="AQ18" s="1658"/>
      <c r="AR18" s="1658"/>
      <c r="AS18" s="1658"/>
      <c r="AT18" s="1658"/>
      <c r="AU18" s="1658"/>
      <c r="AV18" s="1658"/>
      <c r="AW18" s="1658"/>
      <c r="AX18" s="1658"/>
      <c r="AY18" s="1658"/>
      <c r="AZ18" s="1658"/>
      <c r="BA18" s="1658"/>
      <c r="BB18" s="1658"/>
      <c r="BC18" s="1658"/>
      <c r="BD18" s="1658"/>
      <c r="BE18" s="1658"/>
      <c r="BF18" s="1658"/>
      <c r="BG18" s="1658"/>
      <c r="BH18" s="1658"/>
      <c r="BI18" s="1658"/>
      <c r="BJ18" s="1658"/>
      <c r="BK18" s="1658"/>
      <c r="BL18" s="1658"/>
      <c r="BM18" s="1658"/>
    </row>
    <row r="19" spans="1:65" s="837" customFormat="1" ht="15" customHeight="1">
      <c r="A19" s="189"/>
      <c r="B19" s="1492"/>
      <c r="C19" s="1607"/>
      <c r="D19" s="840"/>
      <c r="E19" s="840"/>
      <c r="F19" s="840"/>
      <c r="G19" s="841"/>
      <c r="H19" s="842"/>
      <c r="I19" s="1632"/>
      <c r="J19" s="1632"/>
      <c r="K19" s="1632"/>
      <c r="L19" s="1632"/>
      <c r="M19" s="1632"/>
      <c r="N19" s="1632"/>
      <c r="O19" s="1632"/>
      <c r="P19" s="1632"/>
      <c r="Q19" s="1632"/>
      <c r="R19" s="1632"/>
      <c r="S19" s="1632"/>
      <c r="T19" s="1632"/>
      <c r="U19" s="1632"/>
      <c r="V19" s="1632"/>
      <c r="W19" s="1632"/>
      <c r="X19" s="1632"/>
      <c r="Y19" s="1632"/>
      <c r="Z19" s="1632"/>
      <c r="AA19" s="1632"/>
      <c r="AB19" s="1632"/>
      <c r="AC19" s="1632"/>
      <c r="AD19" s="1632"/>
      <c r="AE19" s="1632"/>
      <c r="AF19" s="1632"/>
      <c r="AG19" s="1632"/>
      <c r="AH19" s="1632"/>
      <c r="AI19" s="1632"/>
      <c r="AJ19" s="1632"/>
      <c r="AK19" s="1632"/>
      <c r="AL19" s="1632"/>
      <c r="AM19" s="1632"/>
      <c r="AN19" s="1632"/>
      <c r="AO19" s="1632"/>
      <c r="AP19" s="1632"/>
      <c r="AQ19" s="1632"/>
      <c r="AR19" s="1632"/>
      <c r="AS19" s="1632"/>
      <c r="AT19" s="1632"/>
      <c r="AU19" s="1632"/>
      <c r="AV19" s="1632"/>
      <c r="AW19" s="1632"/>
      <c r="AX19" s="1632"/>
      <c r="AY19" s="1632"/>
      <c r="AZ19" s="1632"/>
      <c r="BA19" s="1632"/>
      <c r="BB19" s="1632"/>
      <c r="BC19" s="1632"/>
      <c r="BD19" s="1632"/>
      <c r="BE19" s="1632"/>
      <c r="BF19" s="1632"/>
      <c r="BG19" s="1632"/>
      <c r="BH19" s="1632"/>
      <c r="BI19" s="1632"/>
      <c r="BJ19" s="1632"/>
      <c r="BK19" s="1632"/>
      <c r="BL19" s="1632"/>
      <c r="BM19" s="1632"/>
    </row>
    <row r="20" spans="1:65" ht="15" customHeight="1">
      <c r="A20" s="182" t="s">
        <v>1274</v>
      </c>
      <c r="B20" s="181"/>
      <c r="C20" s="1597"/>
      <c r="D20" s="187"/>
      <c r="E20" s="183"/>
      <c r="F20" s="188"/>
      <c r="G20" s="187"/>
      <c r="H20" s="178"/>
      <c r="I20" s="1632"/>
      <c r="J20" s="1632"/>
      <c r="K20" s="1632"/>
      <c r="L20" s="1632"/>
      <c r="M20" s="1632"/>
      <c r="N20" s="1632"/>
      <c r="O20" s="1632"/>
      <c r="P20" s="1632"/>
      <c r="Q20" s="1632"/>
      <c r="R20" s="1632"/>
      <c r="S20" s="1632"/>
      <c r="T20" s="1632"/>
      <c r="U20" s="1632"/>
      <c r="V20" s="1632"/>
      <c r="W20" s="1632"/>
      <c r="X20" s="1632"/>
      <c r="Y20" s="1632"/>
      <c r="Z20" s="1632"/>
      <c r="AA20" s="1632"/>
      <c r="AB20" s="1632"/>
      <c r="AC20" s="1632"/>
      <c r="AD20" s="1632"/>
      <c r="AE20" s="1632"/>
      <c r="AF20" s="1632"/>
      <c r="AG20" s="1632"/>
      <c r="AH20" s="1632"/>
      <c r="AI20" s="1632"/>
      <c r="AJ20" s="1632"/>
      <c r="AK20" s="1632"/>
      <c r="AL20" s="1632"/>
      <c r="AM20" s="1632"/>
      <c r="AN20" s="1632"/>
      <c r="AO20" s="1632"/>
      <c r="AP20" s="1632"/>
      <c r="AQ20" s="1632"/>
      <c r="AR20" s="1632"/>
      <c r="AS20" s="1632"/>
      <c r="AT20" s="1632"/>
      <c r="AU20" s="1632"/>
      <c r="AV20" s="1632"/>
      <c r="AW20" s="1632"/>
      <c r="AX20" s="1632"/>
      <c r="AY20" s="1632"/>
      <c r="AZ20" s="1632"/>
      <c r="BA20" s="1632"/>
      <c r="BB20" s="1632"/>
      <c r="BC20" s="1632"/>
      <c r="BD20" s="1632"/>
      <c r="BE20" s="1632"/>
      <c r="BF20" s="1632"/>
      <c r="BG20" s="1632"/>
      <c r="BH20" s="1632"/>
      <c r="BI20" s="1632"/>
      <c r="BJ20" s="1632"/>
      <c r="BK20" s="1632"/>
      <c r="BL20" s="1632"/>
      <c r="BM20" s="1632"/>
    </row>
    <row r="21" spans="1:65" ht="15" customHeight="1">
      <c r="A21" s="182"/>
      <c r="B21" s="181"/>
      <c r="C21" s="1597"/>
      <c r="D21" s="187"/>
      <c r="E21" s="183"/>
      <c r="F21" s="188"/>
      <c r="G21" s="187"/>
      <c r="H21" s="178"/>
      <c r="I21" s="1632"/>
      <c r="J21" s="1632"/>
      <c r="K21" s="1632"/>
      <c r="L21" s="1632"/>
      <c r="M21" s="1632"/>
      <c r="N21" s="1632"/>
      <c r="O21" s="1632"/>
      <c r="P21" s="1632"/>
      <c r="Q21" s="1632"/>
      <c r="R21" s="1632"/>
      <c r="S21" s="1632"/>
      <c r="T21" s="1632"/>
      <c r="U21" s="1632"/>
      <c r="V21" s="1632"/>
      <c r="W21" s="1632"/>
      <c r="X21" s="1632"/>
      <c r="Y21" s="1632"/>
      <c r="Z21" s="1632"/>
      <c r="AA21" s="1632"/>
      <c r="AB21" s="1632"/>
      <c r="AC21" s="1632"/>
      <c r="AD21" s="1632"/>
      <c r="AE21" s="1632"/>
      <c r="AF21" s="1632"/>
      <c r="AG21" s="1632"/>
      <c r="AH21" s="1632"/>
      <c r="AI21" s="1632"/>
      <c r="AJ21" s="1632"/>
      <c r="AK21" s="1632"/>
      <c r="AL21" s="1632"/>
      <c r="AM21" s="1632"/>
      <c r="AN21" s="1632"/>
      <c r="AO21" s="1632"/>
      <c r="AP21" s="1632"/>
      <c r="AQ21" s="1632"/>
      <c r="AR21" s="1632"/>
      <c r="AS21" s="1632"/>
      <c r="AT21" s="1632"/>
      <c r="AU21" s="1632"/>
      <c r="AV21" s="1632"/>
      <c r="AW21" s="1632"/>
      <c r="AX21" s="1632"/>
      <c r="AY21" s="1632"/>
      <c r="AZ21" s="1632"/>
      <c r="BA21" s="1632"/>
      <c r="BB21" s="1632"/>
      <c r="BC21" s="1632"/>
      <c r="BD21" s="1632"/>
      <c r="BE21" s="1632"/>
      <c r="BF21" s="1632"/>
      <c r="BG21" s="1632"/>
      <c r="BH21" s="1632"/>
      <c r="BI21" s="1632"/>
      <c r="BJ21" s="1632"/>
      <c r="BK21" s="1632"/>
      <c r="BL21" s="1632"/>
      <c r="BM21" s="1632"/>
    </row>
    <row r="22" spans="1:65" ht="15" customHeight="1">
      <c r="A22" s="3717" t="s">
        <v>1275</v>
      </c>
      <c r="B22" s="3718"/>
      <c r="C22" s="3718"/>
      <c r="D22" s="3718"/>
      <c r="E22" s="3718"/>
      <c r="F22" s="3718"/>
      <c r="G22" s="3718"/>
      <c r="H22" s="3718"/>
      <c r="I22" s="1632"/>
      <c r="J22" s="1632"/>
      <c r="K22" s="1632"/>
      <c r="L22" s="1632"/>
      <c r="M22" s="1632"/>
      <c r="N22" s="1632"/>
      <c r="O22" s="1632"/>
      <c r="P22" s="1632"/>
      <c r="Q22" s="1632"/>
      <c r="R22" s="1632"/>
      <c r="S22" s="1632"/>
      <c r="T22" s="1632"/>
      <c r="U22" s="1632"/>
      <c r="V22" s="1632"/>
      <c r="W22" s="1632"/>
      <c r="X22" s="1632"/>
      <c r="Y22" s="1632"/>
      <c r="Z22" s="1632"/>
      <c r="AA22" s="1632"/>
      <c r="AB22" s="1632"/>
      <c r="AC22" s="1632"/>
      <c r="AD22" s="1632"/>
      <c r="AE22" s="1632"/>
      <c r="AF22" s="1632"/>
      <c r="AG22" s="1632"/>
      <c r="AH22" s="1632"/>
      <c r="AI22" s="1632"/>
      <c r="AJ22" s="1632"/>
      <c r="AK22" s="1632"/>
      <c r="AL22" s="1632"/>
      <c r="AM22" s="1632"/>
      <c r="AN22" s="1632"/>
      <c r="AO22" s="1632"/>
      <c r="AP22" s="1632"/>
      <c r="AQ22" s="1632"/>
      <c r="AR22" s="1632"/>
      <c r="AS22" s="1632"/>
      <c r="AT22" s="1632"/>
      <c r="AU22" s="1632"/>
      <c r="AV22" s="1632"/>
      <c r="AW22" s="1632"/>
      <c r="AX22" s="1632"/>
      <c r="AY22" s="1632"/>
      <c r="AZ22" s="1632"/>
      <c r="BA22" s="1632"/>
      <c r="BB22" s="1632"/>
      <c r="BC22" s="1632"/>
      <c r="BD22" s="1632"/>
      <c r="BE22" s="1632"/>
      <c r="BF22" s="1632"/>
      <c r="BG22" s="1632"/>
      <c r="BH22" s="1632"/>
      <c r="BI22" s="1632"/>
      <c r="BJ22" s="1632"/>
      <c r="BK22" s="1632"/>
      <c r="BL22" s="1632"/>
      <c r="BM22" s="1632"/>
    </row>
    <row r="23" spans="1:65" ht="38.25" customHeight="1">
      <c r="A23" s="349" t="s">
        <v>70</v>
      </c>
      <c r="B23" s="349" t="s">
        <v>67</v>
      </c>
      <c r="C23" s="349"/>
      <c r="D23" s="349" t="s">
        <v>1276</v>
      </c>
      <c r="E23" s="349" t="s">
        <v>1265</v>
      </c>
      <c r="F23" s="350" t="s">
        <v>1266</v>
      </c>
      <c r="G23" s="2024" t="s">
        <v>1142</v>
      </c>
      <c r="H23" s="163" t="s">
        <v>1267</v>
      </c>
      <c r="I23" s="1632"/>
      <c r="J23" s="1632"/>
      <c r="K23" s="1632"/>
      <c r="L23" s="1632"/>
      <c r="M23" s="1632"/>
      <c r="N23" s="1632"/>
      <c r="O23" s="1632"/>
      <c r="P23" s="1632"/>
      <c r="Q23" s="1632"/>
      <c r="R23" s="1632"/>
      <c r="S23" s="1632"/>
      <c r="T23" s="1632"/>
      <c r="U23" s="1632"/>
      <c r="V23" s="1632"/>
      <c r="W23" s="1632"/>
      <c r="X23" s="1632"/>
      <c r="Y23" s="1632"/>
      <c r="Z23" s="1632"/>
      <c r="AA23" s="1632"/>
      <c r="AB23" s="1632"/>
      <c r="AC23" s="1632"/>
      <c r="AD23" s="1632"/>
      <c r="AE23" s="1632"/>
      <c r="AF23" s="1632"/>
      <c r="AG23" s="1632"/>
      <c r="AH23" s="1632"/>
      <c r="AI23" s="1632"/>
      <c r="AJ23" s="1632"/>
      <c r="AK23" s="1632"/>
      <c r="AL23" s="1632"/>
      <c r="AM23" s="1632"/>
      <c r="AN23" s="1632"/>
      <c r="AO23" s="1632"/>
      <c r="AP23" s="1632"/>
      <c r="AQ23" s="1632"/>
      <c r="AR23" s="1632"/>
      <c r="AS23" s="1632"/>
      <c r="AT23" s="1632"/>
      <c r="AU23" s="1632"/>
      <c r="AV23" s="1632"/>
      <c r="AW23" s="1632"/>
      <c r="AX23" s="1632"/>
      <c r="AY23" s="1632"/>
      <c r="AZ23" s="1632"/>
      <c r="BA23" s="1632"/>
      <c r="BB23" s="1632"/>
      <c r="BC23" s="1632"/>
      <c r="BD23" s="1632"/>
      <c r="BE23" s="1632"/>
      <c r="BF23" s="1632"/>
      <c r="BG23" s="1632"/>
      <c r="BH23" s="1632"/>
      <c r="BI23" s="1632"/>
      <c r="BJ23" s="1632"/>
      <c r="BK23" s="1632"/>
      <c r="BL23" s="1632"/>
      <c r="BM23" s="1632"/>
    </row>
    <row r="24" spans="1:65" s="1052" customFormat="1">
      <c r="A24" s="953"/>
      <c r="B24" s="951" t="s">
        <v>6329</v>
      </c>
      <c r="C24" s="1598">
        <v>222</v>
      </c>
      <c r="D24" s="1057">
        <v>0.5</v>
      </c>
      <c r="E24" s="172" t="s">
        <v>6330</v>
      </c>
      <c r="F24" s="1058">
        <v>0.02</v>
      </c>
      <c r="G24" s="3734">
        <v>1240</v>
      </c>
      <c r="H24" s="357">
        <f t="shared" ref="H24:H40" si="6">G24-G24*$B$4/100</f>
        <v>1240</v>
      </c>
      <c r="I24" s="1632"/>
      <c r="J24" s="1632"/>
      <c r="K24" s="1632"/>
      <c r="L24" s="1632"/>
      <c r="M24" s="1632"/>
      <c r="N24" s="1632"/>
      <c r="O24" s="1632"/>
      <c r="P24" s="1632"/>
      <c r="Q24" s="1632"/>
      <c r="R24" s="1632"/>
      <c r="S24" s="1632"/>
      <c r="T24" s="1632"/>
      <c r="U24" s="1632"/>
      <c r="V24" s="1632"/>
      <c r="W24" s="1632"/>
      <c r="X24" s="1632"/>
      <c r="Y24" s="1632"/>
      <c r="Z24" s="1632"/>
      <c r="AA24" s="1632"/>
      <c r="AB24" s="1632"/>
      <c r="AC24" s="1632"/>
      <c r="AD24" s="1632"/>
      <c r="AE24" s="1632"/>
      <c r="AF24" s="1632"/>
      <c r="AG24" s="1632"/>
      <c r="AH24" s="1632"/>
      <c r="AI24" s="1632"/>
      <c r="AJ24" s="1632"/>
      <c r="AK24" s="1632"/>
      <c r="AL24" s="1632"/>
      <c r="AM24" s="1632"/>
      <c r="AN24" s="1632"/>
      <c r="AO24" s="1632"/>
      <c r="AP24" s="1632"/>
      <c r="AQ24" s="1632"/>
      <c r="AR24" s="1632"/>
      <c r="AS24" s="1632"/>
      <c r="AT24" s="1632"/>
      <c r="AU24" s="1632"/>
      <c r="AV24" s="1632"/>
      <c r="AW24" s="1632"/>
      <c r="AX24" s="1632"/>
      <c r="AY24" s="1632"/>
      <c r="AZ24" s="1632"/>
      <c r="BA24" s="1632"/>
      <c r="BB24" s="1632"/>
      <c r="BC24" s="1632"/>
      <c r="BD24" s="1632"/>
      <c r="BE24" s="1632"/>
      <c r="BF24" s="1632"/>
      <c r="BG24" s="1632"/>
      <c r="BH24" s="1632"/>
      <c r="BI24" s="1632"/>
      <c r="BJ24" s="1632"/>
      <c r="BK24" s="1632"/>
      <c r="BL24" s="1632"/>
      <c r="BM24" s="1632"/>
    </row>
    <row r="25" spans="1:65" s="1052" customFormat="1">
      <c r="A25" s="1054"/>
      <c r="B25" s="951" t="s">
        <v>6331</v>
      </c>
      <c r="C25" s="1598">
        <v>223</v>
      </c>
      <c r="D25" s="1057"/>
      <c r="E25" s="172" t="s">
        <v>6332</v>
      </c>
      <c r="F25" s="463">
        <v>0.1</v>
      </c>
      <c r="G25" s="3734">
        <v>1420</v>
      </c>
      <c r="H25" s="357">
        <f t="shared" si="6"/>
        <v>1420</v>
      </c>
      <c r="I25" s="1632"/>
      <c r="J25" s="1632"/>
      <c r="K25" s="1632"/>
      <c r="L25" s="1632"/>
      <c r="M25" s="1632"/>
      <c r="N25" s="1632"/>
      <c r="O25" s="1632"/>
      <c r="P25" s="1632"/>
      <c r="Q25" s="1632"/>
      <c r="R25" s="1632"/>
      <c r="S25" s="1632"/>
      <c r="T25" s="1632"/>
      <c r="U25" s="1632"/>
      <c r="V25" s="1632"/>
      <c r="W25" s="1632"/>
      <c r="X25" s="1632"/>
      <c r="Y25" s="1632"/>
      <c r="Z25" s="1632"/>
      <c r="AA25" s="1632"/>
      <c r="AB25" s="1632"/>
      <c r="AC25" s="1632"/>
      <c r="AD25" s="1632"/>
      <c r="AE25" s="1632"/>
      <c r="AF25" s="1632"/>
      <c r="AG25" s="1632"/>
      <c r="AH25" s="1632"/>
      <c r="AI25" s="1632"/>
      <c r="AJ25" s="1632"/>
      <c r="AK25" s="1632"/>
      <c r="AL25" s="1632"/>
      <c r="AM25" s="1632"/>
      <c r="AN25" s="1632"/>
      <c r="AO25" s="1632"/>
      <c r="AP25" s="1632"/>
      <c r="AQ25" s="1632"/>
      <c r="AR25" s="1632"/>
      <c r="AS25" s="1632"/>
      <c r="AT25" s="1632"/>
      <c r="AU25" s="1632"/>
      <c r="AV25" s="1632"/>
      <c r="AW25" s="1632"/>
      <c r="AX25" s="1632"/>
      <c r="AY25" s="1632"/>
      <c r="AZ25" s="1632"/>
      <c r="BA25" s="1632"/>
      <c r="BB25" s="1632"/>
      <c r="BC25" s="1632"/>
      <c r="BD25" s="1632"/>
      <c r="BE25" s="1632"/>
      <c r="BF25" s="1632"/>
      <c r="BG25" s="1632"/>
      <c r="BH25" s="1632"/>
      <c r="BI25" s="1632"/>
      <c r="BJ25" s="1632"/>
      <c r="BK25" s="1632"/>
      <c r="BL25" s="1632"/>
      <c r="BM25" s="1632"/>
    </row>
    <row r="26" spans="1:65" s="319" customFormat="1">
      <c r="A26" s="1054"/>
      <c r="B26" s="951" t="s">
        <v>2298</v>
      </c>
      <c r="C26" s="1598">
        <v>221</v>
      </c>
      <c r="D26" s="1057">
        <v>0.36</v>
      </c>
      <c r="E26" s="1057" t="s">
        <v>2299</v>
      </c>
      <c r="F26" s="463">
        <v>0.11</v>
      </c>
      <c r="G26" s="3734">
        <v>1950</v>
      </c>
      <c r="H26" s="357">
        <f t="shared" si="6"/>
        <v>1950</v>
      </c>
      <c r="I26" s="1632"/>
      <c r="J26" s="1632"/>
      <c r="K26" s="1632"/>
      <c r="L26" s="1632"/>
      <c r="M26" s="1632"/>
      <c r="N26" s="1632"/>
      <c r="O26" s="1632"/>
      <c r="P26" s="1632"/>
      <c r="Q26" s="1632"/>
      <c r="R26" s="1632"/>
      <c r="S26" s="1632"/>
      <c r="T26" s="1632"/>
      <c r="U26" s="1632"/>
      <c r="V26" s="1632"/>
      <c r="W26" s="1632"/>
      <c r="X26" s="1632"/>
      <c r="Y26" s="1632"/>
      <c r="Z26" s="1632"/>
      <c r="AA26" s="1632"/>
      <c r="AB26" s="1632"/>
      <c r="AC26" s="1632"/>
      <c r="AD26" s="1632"/>
      <c r="AE26" s="1632"/>
      <c r="AF26" s="1632"/>
      <c r="AG26" s="1632"/>
      <c r="AH26" s="1632"/>
      <c r="AI26" s="1632"/>
      <c r="AJ26" s="1632"/>
      <c r="AK26" s="1632"/>
      <c r="AL26" s="1632"/>
      <c r="AM26" s="1632"/>
      <c r="AN26" s="1632"/>
      <c r="AO26" s="1632"/>
      <c r="AP26" s="1632"/>
      <c r="AQ26" s="1632"/>
      <c r="AR26" s="1632"/>
      <c r="AS26" s="1632"/>
      <c r="AT26" s="1632"/>
      <c r="AU26" s="1632"/>
      <c r="AV26" s="1632"/>
      <c r="AW26" s="1632"/>
      <c r="AX26" s="1632"/>
      <c r="AY26" s="1632"/>
      <c r="AZ26" s="1632"/>
      <c r="BA26" s="1632"/>
      <c r="BB26" s="1632"/>
      <c r="BC26" s="1632"/>
      <c r="BD26" s="1632"/>
      <c r="BE26" s="1632"/>
      <c r="BF26" s="1632"/>
      <c r="BG26" s="1632"/>
      <c r="BH26" s="1632"/>
      <c r="BI26" s="1632"/>
      <c r="BJ26" s="1632"/>
      <c r="BK26" s="1632"/>
      <c r="BL26" s="1632"/>
      <c r="BM26" s="1632"/>
    </row>
    <row r="27" spans="1:65">
      <c r="A27" s="250"/>
      <c r="B27" s="952" t="s">
        <v>1277</v>
      </c>
      <c r="C27" s="1599">
        <v>218</v>
      </c>
      <c r="D27" s="172">
        <v>1.2</v>
      </c>
      <c r="E27" s="172" t="s">
        <v>1278</v>
      </c>
      <c r="F27" s="172">
        <v>0.2</v>
      </c>
      <c r="G27" s="3734">
        <v>3660</v>
      </c>
      <c r="H27" s="357">
        <f t="shared" si="6"/>
        <v>3660</v>
      </c>
      <c r="I27" s="1632"/>
      <c r="J27" s="1632"/>
      <c r="K27" s="1632"/>
      <c r="L27" s="1632"/>
      <c r="M27" s="1632"/>
      <c r="N27" s="1632"/>
      <c r="O27" s="1632"/>
      <c r="P27" s="1632"/>
      <c r="Q27" s="1632"/>
      <c r="R27" s="1632"/>
      <c r="S27" s="1632"/>
      <c r="T27" s="1632"/>
      <c r="U27" s="1632"/>
      <c r="V27" s="1632"/>
      <c r="W27" s="1632"/>
      <c r="X27" s="1632"/>
      <c r="Y27" s="1632"/>
      <c r="Z27" s="1632"/>
      <c r="AA27" s="1632"/>
      <c r="AB27" s="1632"/>
      <c r="AC27" s="1632"/>
      <c r="AD27" s="1632"/>
      <c r="AE27" s="1632"/>
      <c r="AF27" s="1632"/>
      <c r="AG27" s="1632"/>
      <c r="AH27" s="1632"/>
      <c r="AI27" s="1632"/>
      <c r="AJ27" s="1632"/>
      <c r="AK27" s="1632"/>
      <c r="AL27" s="1632"/>
      <c r="AM27" s="1632"/>
      <c r="AN27" s="1632"/>
      <c r="AO27" s="1632"/>
      <c r="AP27" s="1632"/>
      <c r="AQ27" s="1632"/>
      <c r="AR27" s="1632"/>
      <c r="AS27" s="1632"/>
      <c r="AT27" s="1632"/>
      <c r="AU27" s="1632"/>
      <c r="AV27" s="1632"/>
      <c r="AW27" s="1632"/>
      <c r="AX27" s="1632"/>
      <c r="AY27" s="1632"/>
      <c r="AZ27" s="1632"/>
      <c r="BA27" s="1632"/>
      <c r="BB27" s="1632"/>
      <c r="BC27" s="1632"/>
      <c r="BD27" s="1632"/>
      <c r="BE27" s="1632"/>
      <c r="BF27" s="1632"/>
      <c r="BG27" s="1632"/>
      <c r="BH27" s="1632"/>
      <c r="BI27" s="1632"/>
      <c r="BJ27" s="1632"/>
      <c r="BK27" s="1632"/>
      <c r="BL27" s="1632"/>
      <c r="BM27" s="1632"/>
    </row>
    <row r="28" spans="1:65" s="321" customFormat="1" ht="15" customHeight="1">
      <c r="A28" s="251"/>
      <c r="B28" s="952" t="s">
        <v>6327</v>
      </c>
      <c r="C28" s="1599">
        <v>607</v>
      </c>
      <c r="D28" s="172">
        <v>1.2</v>
      </c>
      <c r="E28" s="172" t="s">
        <v>6328</v>
      </c>
      <c r="F28" s="172">
        <v>0.5</v>
      </c>
      <c r="G28" s="3664">
        <v>1100</v>
      </c>
      <c r="H28" s="357">
        <f t="shared" si="6"/>
        <v>1100</v>
      </c>
      <c r="I28" s="1632"/>
      <c r="J28" s="1632"/>
      <c r="K28" s="1632"/>
      <c r="L28" s="1632"/>
      <c r="M28" s="1632"/>
      <c r="N28" s="1632"/>
      <c r="O28" s="1632"/>
      <c r="P28" s="1632"/>
      <c r="Q28" s="1632"/>
      <c r="R28" s="1632"/>
      <c r="S28" s="1632"/>
      <c r="T28" s="1632"/>
      <c r="U28" s="1632"/>
      <c r="V28" s="1632"/>
      <c r="W28" s="1632"/>
      <c r="X28" s="1632"/>
      <c r="Y28" s="1632"/>
      <c r="Z28" s="1632"/>
      <c r="AA28" s="1632"/>
      <c r="AB28" s="1632"/>
      <c r="AC28" s="1632"/>
      <c r="AD28" s="1632"/>
      <c r="AE28" s="1632"/>
      <c r="AF28" s="1632"/>
      <c r="AG28" s="1632"/>
      <c r="AH28" s="1632"/>
      <c r="AI28" s="1632"/>
      <c r="AJ28" s="1632"/>
      <c r="AK28" s="1632"/>
      <c r="AL28" s="1632"/>
      <c r="AM28" s="1632"/>
      <c r="AN28" s="1632"/>
      <c r="AO28" s="1632"/>
      <c r="AP28" s="1632"/>
      <c r="AQ28" s="1632"/>
      <c r="AR28" s="1632"/>
      <c r="AS28" s="1632"/>
      <c r="AT28" s="1632"/>
      <c r="AU28" s="1632"/>
      <c r="AV28" s="1632"/>
      <c r="AW28" s="1632"/>
      <c r="AX28" s="1632"/>
      <c r="AY28" s="1632"/>
      <c r="AZ28" s="1632"/>
      <c r="BA28" s="1632"/>
      <c r="BB28" s="1632"/>
      <c r="BC28" s="1632"/>
      <c r="BD28" s="1632"/>
      <c r="BE28" s="1632"/>
      <c r="BF28" s="1632"/>
      <c r="BG28" s="1632"/>
      <c r="BH28" s="1632"/>
      <c r="BI28" s="1632"/>
      <c r="BJ28" s="1632"/>
      <c r="BK28" s="1632"/>
      <c r="BL28" s="1632"/>
      <c r="BM28" s="1632"/>
    </row>
    <row r="29" spans="1:65" ht="15.75" customHeight="1">
      <c r="A29" s="9086" t="s">
        <v>1279</v>
      </c>
      <c r="B29" s="9087"/>
      <c r="C29" s="9087"/>
      <c r="D29" s="9087"/>
      <c r="E29" s="9087"/>
      <c r="F29" s="9087"/>
      <c r="G29" s="9087"/>
      <c r="H29" s="9087"/>
      <c r="I29" s="1632"/>
      <c r="J29" s="1632"/>
      <c r="K29" s="1632"/>
      <c r="L29" s="1632"/>
      <c r="M29" s="1632"/>
      <c r="N29" s="1632"/>
      <c r="O29" s="1632"/>
      <c r="P29" s="1632"/>
      <c r="Q29" s="1632"/>
      <c r="R29" s="1632"/>
      <c r="S29" s="1632"/>
      <c r="T29" s="1632"/>
      <c r="U29" s="1632"/>
      <c r="V29" s="1632"/>
      <c r="W29" s="1632"/>
      <c r="X29" s="1632"/>
      <c r="Y29" s="1632"/>
      <c r="Z29" s="1632"/>
      <c r="AA29" s="1632"/>
      <c r="AB29" s="1632"/>
      <c r="AC29" s="1632"/>
      <c r="AD29" s="1632"/>
      <c r="AE29" s="1632"/>
      <c r="AF29" s="1632"/>
      <c r="AG29" s="1632"/>
      <c r="AH29" s="1632"/>
      <c r="AI29" s="1632"/>
      <c r="AJ29" s="1632"/>
      <c r="AK29" s="1632"/>
      <c r="AL29" s="1632"/>
      <c r="AM29" s="1632"/>
      <c r="AN29" s="1632"/>
      <c r="AO29" s="1632"/>
      <c r="AP29" s="1632"/>
      <c r="AQ29" s="1632"/>
      <c r="AR29" s="1632"/>
      <c r="AS29" s="1632"/>
      <c r="AT29" s="1632"/>
      <c r="AU29" s="1632"/>
      <c r="AV29" s="1632"/>
      <c r="AW29" s="1632"/>
      <c r="AX29" s="1632"/>
      <c r="AY29" s="1632"/>
      <c r="AZ29" s="1632"/>
      <c r="BA29" s="1632"/>
      <c r="BB29" s="1632"/>
      <c r="BC29" s="1632"/>
      <c r="BD29" s="1632"/>
      <c r="BE29" s="1632"/>
      <c r="BF29" s="1632"/>
      <c r="BG29" s="1632"/>
      <c r="BH29" s="1632"/>
      <c r="BI29" s="1632"/>
      <c r="BJ29" s="1632"/>
      <c r="BK29" s="1632"/>
      <c r="BL29" s="1632"/>
      <c r="BM29" s="1632"/>
    </row>
    <row r="30" spans="1:65" s="1301" customFormat="1" ht="25.35">
      <c r="A30" s="1312" t="s">
        <v>7372</v>
      </c>
      <c r="B30" s="462" t="s">
        <v>7371</v>
      </c>
      <c r="C30" s="427">
        <v>506</v>
      </c>
      <c r="D30" s="427" t="s">
        <v>7375</v>
      </c>
      <c r="E30" s="427" t="s">
        <v>7374</v>
      </c>
      <c r="F30" s="427">
        <v>1.2</v>
      </c>
      <c r="G30" s="3734">
        <v>9710</v>
      </c>
      <c r="H30" s="838">
        <f t="shared" si="6"/>
        <v>9710</v>
      </c>
      <c r="I30" s="1632"/>
      <c r="J30" s="1632"/>
      <c r="K30" s="1632"/>
      <c r="L30" s="1632"/>
      <c r="M30" s="1632"/>
      <c r="N30" s="1632"/>
      <c r="O30" s="1632"/>
      <c r="P30" s="1632"/>
      <c r="Q30" s="1632"/>
      <c r="R30" s="1632"/>
      <c r="S30" s="1632"/>
      <c r="T30" s="1632"/>
      <c r="U30" s="1632"/>
      <c r="V30" s="1632"/>
      <c r="W30" s="1632"/>
      <c r="X30" s="1632"/>
      <c r="Y30" s="1632"/>
      <c r="Z30" s="1632"/>
      <c r="AA30" s="1632"/>
      <c r="AB30" s="1632"/>
      <c r="AC30" s="1632"/>
      <c r="AD30" s="1632"/>
      <c r="AE30" s="1632"/>
      <c r="AF30" s="1632"/>
      <c r="AG30" s="1632"/>
      <c r="AH30" s="1632"/>
      <c r="AI30" s="1632"/>
      <c r="AJ30" s="1632"/>
      <c r="AK30" s="1632"/>
      <c r="AL30" s="1632"/>
      <c r="AM30" s="1632"/>
      <c r="AN30" s="1632"/>
      <c r="AO30" s="1632"/>
      <c r="AP30" s="1632"/>
      <c r="AQ30" s="1632"/>
      <c r="AR30" s="1632"/>
      <c r="AS30" s="1632"/>
      <c r="AT30" s="1632"/>
      <c r="AU30" s="1632"/>
      <c r="AV30" s="1632"/>
      <c r="AW30" s="1632"/>
      <c r="AX30" s="1632"/>
      <c r="AY30" s="1632"/>
      <c r="AZ30" s="1632"/>
      <c r="BA30" s="1632"/>
      <c r="BB30" s="1632"/>
      <c r="BC30" s="1632"/>
      <c r="BD30" s="1632"/>
      <c r="BE30" s="1632"/>
      <c r="BF30" s="1632"/>
      <c r="BG30" s="1632"/>
      <c r="BH30" s="1632"/>
      <c r="BI30" s="1632"/>
      <c r="BJ30" s="1632"/>
      <c r="BK30" s="1632"/>
      <c r="BL30" s="1632"/>
      <c r="BM30" s="1632"/>
    </row>
    <row r="31" spans="1:65" s="1301" customFormat="1" ht="25.35">
      <c r="A31" s="1313" t="s">
        <v>7376</v>
      </c>
      <c r="B31" s="462" t="s">
        <v>7373</v>
      </c>
      <c r="C31" s="427">
        <v>507</v>
      </c>
      <c r="D31" s="427" t="s">
        <v>7377</v>
      </c>
      <c r="E31" s="427" t="s">
        <v>7378</v>
      </c>
      <c r="F31" s="427">
        <v>1.6</v>
      </c>
      <c r="G31" s="3734">
        <v>13930</v>
      </c>
      <c r="H31" s="838">
        <f t="shared" si="6"/>
        <v>13930</v>
      </c>
      <c r="I31" s="1632"/>
      <c r="J31" s="1632"/>
      <c r="K31" s="1632"/>
      <c r="L31" s="1632"/>
      <c r="M31" s="1632"/>
      <c r="N31" s="1632"/>
      <c r="O31" s="1632"/>
      <c r="P31" s="1632"/>
      <c r="Q31" s="1632"/>
      <c r="R31" s="1632"/>
      <c r="S31" s="1632"/>
      <c r="T31" s="1632"/>
      <c r="U31" s="1632"/>
      <c r="V31" s="1632"/>
      <c r="W31" s="1632"/>
      <c r="X31" s="1632"/>
      <c r="Y31" s="1632"/>
      <c r="Z31" s="1632"/>
      <c r="AA31" s="1632"/>
      <c r="AB31" s="1632"/>
      <c r="AC31" s="1632"/>
      <c r="AD31" s="1632"/>
      <c r="AE31" s="1632"/>
      <c r="AF31" s="1632"/>
      <c r="AG31" s="1632"/>
      <c r="AH31" s="1632"/>
      <c r="AI31" s="1632"/>
      <c r="AJ31" s="1632"/>
      <c r="AK31" s="1632"/>
      <c r="AL31" s="1632"/>
      <c r="AM31" s="1632"/>
      <c r="AN31" s="1632"/>
      <c r="AO31" s="1632"/>
      <c r="AP31" s="1632"/>
      <c r="AQ31" s="1632"/>
      <c r="AR31" s="1632"/>
      <c r="AS31" s="1632"/>
      <c r="AT31" s="1632"/>
      <c r="AU31" s="1632"/>
      <c r="AV31" s="1632"/>
      <c r="AW31" s="1632"/>
      <c r="AX31" s="1632"/>
      <c r="AY31" s="1632"/>
      <c r="AZ31" s="1632"/>
      <c r="BA31" s="1632"/>
      <c r="BB31" s="1632"/>
      <c r="BC31" s="1632"/>
      <c r="BD31" s="1632"/>
      <c r="BE31" s="1632"/>
      <c r="BF31" s="1632"/>
      <c r="BG31" s="1632"/>
      <c r="BH31" s="1632"/>
      <c r="BI31" s="1632"/>
      <c r="BJ31" s="1632"/>
      <c r="BK31" s="1632"/>
      <c r="BL31" s="1632"/>
      <c r="BM31" s="1632"/>
    </row>
    <row r="32" spans="1:65" s="1301" customFormat="1" ht="25.35">
      <c r="A32" s="1312" t="s">
        <v>7380</v>
      </c>
      <c r="B32" s="462" t="s">
        <v>7379</v>
      </c>
      <c r="C32" s="427">
        <v>495</v>
      </c>
      <c r="D32" s="427" t="s">
        <v>7387</v>
      </c>
      <c r="E32" s="427" t="s">
        <v>7388</v>
      </c>
      <c r="F32" s="427">
        <v>4.2</v>
      </c>
      <c r="G32" s="3734">
        <v>18460</v>
      </c>
      <c r="H32" s="838">
        <f t="shared" si="6"/>
        <v>18460</v>
      </c>
      <c r="I32" s="1632"/>
      <c r="J32" s="1632"/>
      <c r="K32" s="1632"/>
      <c r="L32" s="1632"/>
      <c r="M32" s="1632"/>
      <c r="N32" s="1632"/>
      <c r="O32" s="1632"/>
      <c r="P32" s="1632"/>
      <c r="Q32" s="1632"/>
      <c r="R32" s="1632"/>
      <c r="S32" s="1632"/>
      <c r="T32" s="1632"/>
      <c r="U32" s="1632"/>
      <c r="V32" s="1632"/>
      <c r="W32" s="1632"/>
      <c r="X32" s="1632"/>
      <c r="Y32" s="1632"/>
      <c r="Z32" s="1632"/>
      <c r="AA32" s="1632"/>
      <c r="AB32" s="1632"/>
      <c r="AC32" s="1632"/>
      <c r="AD32" s="1632"/>
      <c r="AE32" s="1632"/>
      <c r="AF32" s="1632"/>
      <c r="AG32" s="1632"/>
      <c r="AH32" s="1632"/>
      <c r="AI32" s="1632"/>
      <c r="AJ32" s="1632"/>
      <c r="AK32" s="1632"/>
      <c r="AL32" s="1632"/>
      <c r="AM32" s="1632"/>
      <c r="AN32" s="1632"/>
      <c r="AO32" s="1632"/>
      <c r="AP32" s="1632"/>
      <c r="AQ32" s="1632"/>
      <c r="AR32" s="1632"/>
      <c r="AS32" s="1632"/>
      <c r="AT32" s="1632"/>
      <c r="AU32" s="1632"/>
      <c r="AV32" s="1632"/>
      <c r="AW32" s="1632"/>
      <c r="AX32" s="1632"/>
      <c r="AY32" s="1632"/>
      <c r="AZ32" s="1632"/>
      <c r="BA32" s="1632"/>
      <c r="BB32" s="1632"/>
      <c r="BC32" s="1632"/>
      <c r="BD32" s="1632"/>
      <c r="BE32" s="1632"/>
      <c r="BF32" s="1632"/>
      <c r="BG32" s="1632"/>
      <c r="BH32" s="1632"/>
      <c r="BI32" s="1632"/>
      <c r="BJ32" s="1632"/>
      <c r="BK32" s="1632"/>
      <c r="BL32" s="1632"/>
      <c r="BM32" s="1632"/>
    </row>
    <row r="33" spans="1:65" s="1301" customFormat="1">
      <c r="A33" s="1312"/>
      <c r="B33" s="462" t="s">
        <v>7381</v>
      </c>
      <c r="C33" s="427">
        <v>496</v>
      </c>
      <c r="D33" s="1314" t="s">
        <v>7382</v>
      </c>
      <c r="E33" s="427"/>
      <c r="F33" s="427"/>
      <c r="G33" s="3734">
        <v>24430</v>
      </c>
      <c r="H33" s="838">
        <f t="shared" ref="H33:H35" si="7">G33-G33*$B$4/100</f>
        <v>24430</v>
      </c>
      <c r="I33" s="1632"/>
      <c r="J33" s="1632"/>
      <c r="K33" s="1632"/>
      <c r="L33" s="1632"/>
      <c r="M33" s="1632"/>
      <c r="N33" s="1632"/>
      <c r="O33" s="1632"/>
      <c r="P33" s="1632"/>
      <c r="Q33" s="1632"/>
      <c r="R33" s="1632"/>
      <c r="S33" s="1632"/>
      <c r="T33" s="1632"/>
      <c r="U33" s="1632"/>
      <c r="V33" s="1632"/>
      <c r="W33" s="1632"/>
      <c r="X33" s="1632"/>
      <c r="Y33" s="1632"/>
      <c r="Z33" s="1632"/>
      <c r="AA33" s="1632"/>
      <c r="AB33" s="1632"/>
      <c r="AC33" s="1632"/>
      <c r="AD33" s="1632"/>
      <c r="AE33" s="1632"/>
      <c r="AF33" s="1632"/>
      <c r="AG33" s="1632"/>
      <c r="AH33" s="1632"/>
      <c r="AI33" s="1632"/>
      <c r="AJ33" s="1632"/>
      <c r="AK33" s="1632"/>
      <c r="AL33" s="1632"/>
      <c r="AM33" s="1632"/>
      <c r="AN33" s="1632"/>
      <c r="AO33" s="1632"/>
      <c r="AP33" s="1632"/>
      <c r="AQ33" s="1632"/>
      <c r="AR33" s="1632"/>
      <c r="AS33" s="1632"/>
      <c r="AT33" s="1632"/>
      <c r="AU33" s="1632"/>
      <c r="AV33" s="1632"/>
      <c r="AW33" s="1632"/>
      <c r="AX33" s="1632"/>
      <c r="AY33" s="1632"/>
      <c r="AZ33" s="1632"/>
      <c r="BA33" s="1632"/>
      <c r="BB33" s="1632"/>
      <c r="BC33" s="1632"/>
      <c r="BD33" s="1632"/>
      <c r="BE33" s="1632"/>
      <c r="BF33" s="1632"/>
      <c r="BG33" s="1632"/>
      <c r="BH33" s="1632"/>
      <c r="BI33" s="1632"/>
      <c r="BJ33" s="1632"/>
      <c r="BK33" s="1632"/>
      <c r="BL33" s="1632"/>
      <c r="BM33" s="1632"/>
    </row>
    <row r="34" spans="1:65" s="1301" customFormat="1">
      <c r="A34" s="1312"/>
      <c r="B34" s="462" t="s">
        <v>7383</v>
      </c>
      <c r="C34" s="427">
        <v>497</v>
      </c>
      <c r="D34" s="1314" t="s">
        <v>7385</v>
      </c>
      <c r="E34" s="427"/>
      <c r="F34" s="427"/>
      <c r="G34" s="3734">
        <v>27450</v>
      </c>
      <c r="H34" s="838">
        <f t="shared" si="7"/>
        <v>27450</v>
      </c>
      <c r="I34" s="1632"/>
      <c r="J34" s="1632"/>
      <c r="K34" s="1632"/>
      <c r="L34" s="1632"/>
      <c r="M34" s="1632"/>
      <c r="N34" s="1632"/>
      <c r="O34" s="1632"/>
      <c r="P34" s="1632"/>
      <c r="Q34" s="1632"/>
      <c r="R34" s="1632"/>
      <c r="S34" s="1632"/>
      <c r="T34" s="1632"/>
      <c r="U34" s="1632"/>
      <c r="V34" s="1632"/>
      <c r="W34" s="1632"/>
      <c r="X34" s="1632"/>
      <c r="Y34" s="1632"/>
      <c r="Z34" s="1632"/>
      <c r="AA34" s="1632"/>
      <c r="AB34" s="1632"/>
      <c r="AC34" s="1632"/>
      <c r="AD34" s="1632"/>
      <c r="AE34" s="1632"/>
      <c r="AF34" s="1632"/>
      <c r="AG34" s="1632"/>
      <c r="AH34" s="1632"/>
      <c r="AI34" s="1632"/>
      <c r="AJ34" s="1632"/>
      <c r="AK34" s="1632"/>
      <c r="AL34" s="1632"/>
      <c r="AM34" s="1632"/>
      <c r="AN34" s="1632"/>
      <c r="AO34" s="1632"/>
      <c r="AP34" s="1632"/>
      <c r="AQ34" s="1632"/>
      <c r="AR34" s="1632"/>
      <c r="AS34" s="1632"/>
      <c r="AT34" s="1632"/>
      <c r="AU34" s="1632"/>
      <c r="AV34" s="1632"/>
      <c r="AW34" s="1632"/>
      <c r="AX34" s="1632"/>
      <c r="AY34" s="1632"/>
      <c r="AZ34" s="1632"/>
      <c r="BA34" s="1632"/>
      <c r="BB34" s="1632"/>
      <c r="BC34" s="1632"/>
      <c r="BD34" s="1632"/>
      <c r="BE34" s="1632"/>
      <c r="BF34" s="1632"/>
      <c r="BG34" s="1632"/>
      <c r="BH34" s="1632"/>
      <c r="BI34" s="1632"/>
      <c r="BJ34" s="1632"/>
      <c r="BK34" s="1632"/>
      <c r="BL34" s="1632"/>
      <c r="BM34" s="1632"/>
    </row>
    <row r="35" spans="1:65" s="1301" customFormat="1">
      <c r="A35" s="1312"/>
      <c r="B35" s="462" t="s">
        <v>7384</v>
      </c>
      <c r="C35" s="427">
        <v>498</v>
      </c>
      <c r="D35" s="1314" t="s">
        <v>7386</v>
      </c>
      <c r="E35" s="427"/>
      <c r="F35" s="427"/>
      <c r="G35" s="3734">
        <v>30440</v>
      </c>
      <c r="H35" s="838">
        <f t="shared" si="7"/>
        <v>30440</v>
      </c>
      <c r="I35" s="1632"/>
      <c r="J35" s="1632"/>
      <c r="K35" s="1632"/>
      <c r="L35" s="1632"/>
      <c r="M35" s="1632"/>
      <c r="N35" s="1632"/>
      <c r="O35" s="1632"/>
      <c r="P35" s="1632"/>
      <c r="Q35" s="1632"/>
      <c r="R35" s="1632"/>
      <c r="S35" s="1632"/>
      <c r="T35" s="1632"/>
      <c r="U35" s="1632"/>
      <c r="V35" s="1632"/>
      <c r="W35" s="1632"/>
      <c r="X35" s="1632"/>
      <c r="Y35" s="1632"/>
      <c r="Z35" s="1632"/>
      <c r="AA35" s="1632"/>
      <c r="AB35" s="1632"/>
      <c r="AC35" s="1632"/>
      <c r="AD35" s="1632"/>
      <c r="AE35" s="1632"/>
      <c r="AF35" s="1632"/>
      <c r="AG35" s="1632"/>
      <c r="AH35" s="1632"/>
      <c r="AI35" s="1632"/>
      <c r="AJ35" s="1632"/>
      <c r="AK35" s="1632"/>
      <c r="AL35" s="1632"/>
      <c r="AM35" s="1632"/>
      <c r="AN35" s="1632"/>
      <c r="AO35" s="1632"/>
      <c r="AP35" s="1632"/>
      <c r="AQ35" s="1632"/>
      <c r="AR35" s="1632"/>
      <c r="AS35" s="1632"/>
      <c r="AT35" s="1632"/>
      <c r="AU35" s="1632"/>
      <c r="AV35" s="1632"/>
      <c r="AW35" s="1632"/>
      <c r="AX35" s="1632"/>
      <c r="AY35" s="1632"/>
      <c r="AZ35" s="1632"/>
      <c r="BA35" s="1632"/>
      <c r="BB35" s="1632"/>
      <c r="BC35" s="1632"/>
      <c r="BD35" s="1632"/>
      <c r="BE35" s="1632"/>
      <c r="BF35" s="1632"/>
      <c r="BG35" s="1632"/>
      <c r="BH35" s="1632"/>
      <c r="BI35" s="1632"/>
      <c r="BJ35" s="1632"/>
      <c r="BK35" s="1632"/>
      <c r="BL35" s="1632"/>
      <c r="BM35" s="1632"/>
    </row>
    <row r="36" spans="1:65" s="321" customFormat="1">
      <c r="A36" s="950"/>
      <c r="B36" s="462" t="s">
        <v>2973</v>
      </c>
      <c r="C36" s="1057">
        <v>318</v>
      </c>
      <c r="D36" s="369" t="s">
        <v>5863</v>
      </c>
      <c r="E36" s="427" t="s">
        <v>2969</v>
      </c>
      <c r="F36" s="428">
        <v>5</v>
      </c>
      <c r="G36" s="3734">
        <v>24900</v>
      </c>
      <c r="H36" s="357">
        <f t="shared" si="6"/>
        <v>24900</v>
      </c>
      <c r="I36" s="1632"/>
      <c r="J36" s="1632"/>
      <c r="K36" s="1632"/>
      <c r="L36" s="1632"/>
      <c r="M36" s="1632"/>
      <c r="N36" s="1632"/>
      <c r="O36" s="1632"/>
      <c r="P36" s="1632"/>
      <c r="Q36" s="1632"/>
      <c r="R36" s="1632"/>
      <c r="S36" s="1632"/>
      <c r="T36" s="1632"/>
      <c r="U36" s="1632"/>
      <c r="V36" s="1632"/>
      <c r="W36" s="1632"/>
      <c r="X36" s="1632"/>
      <c r="Y36" s="1632"/>
      <c r="Z36" s="1632"/>
      <c r="AA36" s="1632"/>
      <c r="AB36" s="1632"/>
      <c r="AC36" s="1632"/>
      <c r="AD36" s="1632"/>
      <c r="AE36" s="1632"/>
      <c r="AF36" s="1632"/>
      <c r="AG36" s="1632"/>
      <c r="AH36" s="1632"/>
      <c r="AI36" s="1632"/>
      <c r="AJ36" s="1632"/>
      <c r="AK36" s="1632"/>
      <c r="AL36" s="1632"/>
      <c r="AM36" s="1632"/>
      <c r="AN36" s="1632"/>
      <c r="AO36" s="1632"/>
      <c r="AP36" s="1632"/>
      <c r="AQ36" s="1632"/>
      <c r="AR36" s="1632"/>
      <c r="AS36" s="1632"/>
      <c r="AT36" s="1632"/>
      <c r="AU36" s="1632"/>
      <c r="AV36" s="1632"/>
      <c r="AW36" s="1632"/>
      <c r="AX36" s="1632"/>
      <c r="AY36" s="1632"/>
      <c r="AZ36" s="1632"/>
      <c r="BA36" s="1632"/>
      <c r="BB36" s="1632"/>
      <c r="BC36" s="1632"/>
      <c r="BD36" s="1632"/>
      <c r="BE36" s="1632"/>
      <c r="BF36" s="1632"/>
      <c r="BG36" s="1632"/>
      <c r="BH36" s="1632"/>
      <c r="BI36" s="1632"/>
      <c r="BJ36" s="1632"/>
      <c r="BK36" s="1632"/>
      <c r="BL36" s="1632"/>
      <c r="BM36" s="1632"/>
    </row>
    <row r="37" spans="1:65" s="2005" customFormat="1">
      <c r="A37" s="2010"/>
      <c r="B37" s="462" t="s">
        <v>11942</v>
      </c>
      <c r="C37" s="2011">
        <v>517</v>
      </c>
      <c r="D37" s="2012" t="s">
        <v>11943</v>
      </c>
      <c r="E37" s="2013" t="s">
        <v>11944</v>
      </c>
      <c r="F37" s="2014">
        <v>6.2</v>
      </c>
      <c r="G37" s="3734">
        <v>24150</v>
      </c>
      <c r="H37" s="2015">
        <f t="shared" si="6"/>
        <v>24150</v>
      </c>
    </row>
    <row r="38" spans="1:65" s="949" customFormat="1">
      <c r="A38" s="950"/>
      <c r="B38" s="462" t="s">
        <v>5861</v>
      </c>
      <c r="C38" s="1057">
        <v>319</v>
      </c>
      <c r="D38" s="369" t="s">
        <v>5864</v>
      </c>
      <c r="E38" s="427" t="s">
        <v>5866</v>
      </c>
      <c r="F38" s="428">
        <v>5</v>
      </c>
      <c r="G38" s="3734">
        <v>29640</v>
      </c>
      <c r="H38" s="357">
        <f t="shared" si="6"/>
        <v>29640</v>
      </c>
      <c r="I38" s="1632"/>
      <c r="J38" s="1632"/>
      <c r="K38" s="1632"/>
      <c r="L38" s="1632"/>
      <c r="M38" s="1632"/>
      <c r="N38" s="1632"/>
      <c r="O38" s="1632"/>
      <c r="P38" s="1632"/>
      <c r="Q38" s="1632"/>
      <c r="R38" s="1632"/>
      <c r="S38" s="1632"/>
      <c r="T38" s="1632"/>
      <c r="U38" s="1632"/>
      <c r="V38" s="1632"/>
      <c r="W38" s="1632"/>
      <c r="X38" s="1632"/>
      <c r="Y38" s="1632"/>
      <c r="Z38" s="1632"/>
      <c r="AA38" s="1632"/>
      <c r="AB38" s="1632"/>
      <c r="AC38" s="1632"/>
      <c r="AD38" s="1632"/>
      <c r="AE38" s="1632"/>
      <c r="AF38" s="1632"/>
      <c r="AG38" s="1632"/>
      <c r="AH38" s="1632"/>
      <c r="AI38" s="1632"/>
      <c r="AJ38" s="1632"/>
      <c r="AK38" s="1632"/>
      <c r="AL38" s="1632"/>
      <c r="AM38" s="1632"/>
      <c r="AN38" s="1632"/>
      <c r="AO38" s="1632"/>
      <c r="AP38" s="1632"/>
      <c r="AQ38" s="1632"/>
      <c r="AR38" s="1632"/>
      <c r="AS38" s="1632"/>
      <c r="AT38" s="1632"/>
      <c r="AU38" s="1632"/>
      <c r="AV38" s="1632"/>
      <c r="AW38" s="1632"/>
      <c r="AX38" s="1632"/>
      <c r="AY38" s="1632"/>
      <c r="AZ38" s="1632"/>
      <c r="BA38" s="1632"/>
      <c r="BB38" s="1632"/>
      <c r="BC38" s="1632"/>
      <c r="BD38" s="1632"/>
      <c r="BE38" s="1632"/>
      <c r="BF38" s="1632"/>
      <c r="BG38" s="1632"/>
      <c r="BH38" s="1632"/>
      <c r="BI38" s="1632"/>
      <c r="BJ38" s="1632"/>
      <c r="BK38" s="1632"/>
      <c r="BL38" s="1632"/>
      <c r="BM38" s="1632"/>
    </row>
    <row r="39" spans="1:65" s="1302" customFormat="1" ht="15" customHeight="1">
      <c r="A39" s="950"/>
      <c r="B39" s="1059" t="s">
        <v>6338</v>
      </c>
      <c r="C39" s="427">
        <v>471</v>
      </c>
      <c r="D39" s="369" t="s">
        <v>5862</v>
      </c>
      <c r="E39" s="427" t="s">
        <v>4223</v>
      </c>
      <c r="F39" s="428">
        <v>7.4</v>
      </c>
      <c r="G39" s="2589">
        <v>34500</v>
      </c>
      <c r="H39" s="838">
        <f>G39-G39*$B$4/100</f>
        <v>34500</v>
      </c>
      <c r="I39" s="1632"/>
      <c r="J39" s="1632"/>
      <c r="K39" s="1632"/>
      <c r="L39" s="1632"/>
      <c r="M39" s="1632"/>
      <c r="N39" s="1632"/>
      <c r="O39" s="1632"/>
      <c r="P39" s="1632"/>
      <c r="Q39" s="1632"/>
      <c r="R39" s="1632"/>
      <c r="S39" s="1632"/>
      <c r="T39" s="1632"/>
      <c r="U39" s="1632"/>
      <c r="V39" s="1632"/>
      <c r="W39" s="1632"/>
      <c r="X39" s="1632"/>
      <c r="Y39" s="1632"/>
      <c r="Z39" s="1632"/>
      <c r="AA39" s="1632"/>
      <c r="AB39" s="1632"/>
      <c r="AC39" s="1632"/>
      <c r="AD39" s="1632"/>
      <c r="AE39" s="1632"/>
      <c r="AF39" s="1632"/>
      <c r="AG39" s="1632"/>
      <c r="AH39" s="1632"/>
      <c r="AI39" s="1632"/>
      <c r="AJ39" s="1632"/>
      <c r="AK39" s="1632"/>
      <c r="AL39" s="1632"/>
      <c r="AM39" s="1632"/>
      <c r="AN39" s="1632"/>
      <c r="AO39" s="1632"/>
      <c r="AP39" s="1632"/>
      <c r="AQ39" s="1632"/>
      <c r="AR39" s="1632"/>
      <c r="AS39" s="1632"/>
      <c r="AT39" s="1632"/>
      <c r="AU39" s="1632"/>
      <c r="AV39" s="1632"/>
      <c r="AW39" s="1632"/>
      <c r="AX39" s="1632"/>
      <c r="AY39" s="1632"/>
      <c r="AZ39" s="1632"/>
      <c r="BA39" s="1632"/>
      <c r="BB39" s="1632"/>
      <c r="BC39" s="1632"/>
      <c r="BD39" s="1632"/>
      <c r="BE39" s="1632"/>
      <c r="BF39" s="1632"/>
      <c r="BG39" s="1632"/>
      <c r="BH39" s="1632"/>
      <c r="BI39" s="1632"/>
      <c r="BJ39" s="1632"/>
      <c r="BK39" s="1632"/>
      <c r="BL39" s="1632"/>
      <c r="BM39" s="1632"/>
    </row>
    <row r="40" spans="1:65" s="321" customFormat="1" ht="15" customHeight="1">
      <c r="A40" s="590"/>
      <c r="B40" s="462" t="s">
        <v>2970</v>
      </c>
      <c r="C40" s="1057">
        <v>466</v>
      </c>
      <c r="D40" s="753" t="s">
        <v>5865</v>
      </c>
      <c r="E40" s="427" t="s">
        <v>2971</v>
      </c>
      <c r="F40" s="428">
        <v>6.5</v>
      </c>
      <c r="G40" s="3734">
        <v>49400</v>
      </c>
      <c r="H40" s="357">
        <f t="shared" si="6"/>
        <v>49400</v>
      </c>
      <c r="I40" s="1632"/>
      <c r="J40" s="1632"/>
      <c r="K40" s="1632"/>
      <c r="L40" s="1632"/>
      <c r="M40" s="1632"/>
      <c r="N40" s="1632"/>
      <c r="O40" s="1632"/>
      <c r="P40" s="1632"/>
      <c r="Q40" s="1632"/>
      <c r="R40" s="1632"/>
      <c r="S40" s="1632"/>
      <c r="T40" s="1632"/>
      <c r="U40" s="1632"/>
      <c r="V40" s="1632"/>
      <c r="W40" s="1632"/>
      <c r="X40" s="1632"/>
      <c r="Y40" s="1632"/>
      <c r="Z40" s="1632"/>
      <c r="AA40" s="1632"/>
      <c r="AB40" s="1632"/>
      <c r="AC40" s="1632"/>
      <c r="AD40" s="1632"/>
      <c r="AE40" s="1632"/>
      <c r="AF40" s="1632"/>
      <c r="AG40" s="1632"/>
      <c r="AH40" s="1632"/>
      <c r="AI40" s="1632"/>
      <c r="AJ40" s="1632"/>
      <c r="AK40" s="1632"/>
      <c r="AL40" s="1632"/>
      <c r="AM40" s="1632"/>
      <c r="AN40" s="1632"/>
      <c r="AO40" s="1632"/>
      <c r="AP40" s="1632"/>
      <c r="AQ40" s="1632"/>
      <c r="AR40" s="1632"/>
      <c r="AS40" s="1632"/>
      <c r="AT40" s="1632"/>
      <c r="AU40" s="1632"/>
      <c r="AV40" s="1632"/>
      <c r="AW40" s="1632"/>
      <c r="AX40" s="1632"/>
      <c r="AY40" s="1632"/>
      <c r="AZ40" s="1632"/>
      <c r="BA40" s="1632"/>
      <c r="BB40" s="1632"/>
      <c r="BC40" s="1632"/>
      <c r="BD40" s="1632"/>
      <c r="BE40" s="1632"/>
      <c r="BF40" s="1632"/>
      <c r="BG40" s="1632"/>
      <c r="BH40" s="1632"/>
      <c r="BI40" s="1632"/>
      <c r="BJ40" s="1632"/>
      <c r="BK40" s="1632"/>
      <c r="BL40" s="1632"/>
      <c r="BM40" s="1632"/>
    </row>
    <row r="41" spans="1:65" s="321" customFormat="1" ht="15" customHeight="1">
      <c r="A41" s="2751"/>
      <c r="B41" s="1493"/>
      <c r="C41" s="1608"/>
      <c r="D41" s="2751"/>
      <c r="E41" s="2751"/>
      <c r="F41" s="2751"/>
      <c r="G41" s="1183"/>
      <c r="H41" s="2751"/>
      <c r="I41" s="1632"/>
      <c r="J41" s="1632"/>
      <c r="K41" s="1632"/>
      <c r="L41" s="1632"/>
      <c r="M41" s="1632"/>
      <c r="N41" s="1632"/>
      <c r="O41" s="1632"/>
      <c r="P41" s="1632"/>
      <c r="Q41" s="1632"/>
      <c r="R41" s="1632"/>
      <c r="S41" s="1632"/>
      <c r="T41" s="1632"/>
      <c r="U41" s="1632"/>
      <c r="V41" s="1632"/>
      <c r="W41" s="1632"/>
      <c r="X41" s="1632"/>
      <c r="Y41" s="1632"/>
      <c r="Z41" s="1632"/>
      <c r="AA41" s="1632"/>
      <c r="AB41" s="1632"/>
      <c r="AC41" s="1632"/>
      <c r="AD41" s="1632"/>
      <c r="AE41" s="1632"/>
      <c r="AF41" s="1632"/>
      <c r="AG41" s="1632"/>
      <c r="AH41" s="1632"/>
      <c r="AI41" s="1632"/>
      <c r="AJ41" s="1632"/>
      <c r="AK41" s="1632"/>
      <c r="AL41" s="1632"/>
      <c r="AM41" s="1632"/>
      <c r="AN41" s="1632"/>
      <c r="AO41" s="1632"/>
      <c r="AP41" s="1632"/>
      <c r="AQ41" s="1632"/>
      <c r="AR41" s="1632"/>
      <c r="AS41" s="1632"/>
      <c r="AT41" s="1632"/>
      <c r="AU41" s="1632"/>
      <c r="AV41" s="1632"/>
      <c r="AW41" s="1632"/>
      <c r="AX41" s="1632"/>
      <c r="AY41" s="1632"/>
      <c r="AZ41" s="1632"/>
      <c r="BA41" s="1632"/>
      <c r="BB41" s="1632"/>
      <c r="BC41" s="1632"/>
      <c r="BD41" s="1632"/>
      <c r="BE41" s="1632"/>
      <c r="BF41" s="1632"/>
      <c r="BG41" s="1632"/>
      <c r="BH41" s="1632"/>
      <c r="BI41" s="1632"/>
      <c r="BJ41" s="1632"/>
      <c r="BK41" s="1632"/>
      <c r="BL41" s="1632"/>
      <c r="BM41" s="1632"/>
    </row>
    <row r="42" spans="1:65" s="321" customFormat="1" ht="26.25" customHeight="1">
      <c r="A42" s="597"/>
      <c r="B42" s="3719" t="s">
        <v>9463</v>
      </c>
      <c r="C42" s="3720"/>
      <c r="D42" s="3721"/>
      <c r="E42" s="3721"/>
      <c r="F42" s="3721"/>
      <c r="G42" s="3721"/>
      <c r="H42" s="3721"/>
      <c r="I42" s="1632"/>
      <c r="J42" s="1632"/>
      <c r="K42" s="1632"/>
      <c r="L42" s="1632"/>
      <c r="M42" s="1632"/>
      <c r="N42" s="1632"/>
      <c r="O42" s="1632"/>
      <c r="P42" s="1632"/>
      <c r="Q42" s="1632"/>
      <c r="R42" s="1632"/>
      <c r="S42" s="1632"/>
      <c r="T42" s="1632"/>
      <c r="U42" s="1632"/>
      <c r="V42" s="1632"/>
      <c r="W42" s="1632"/>
      <c r="X42" s="1632"/>
      <c r="Y42" s="1632"/>
      <c r="Z42" s="1632"/>
      <c r="AA42" s="1632"/>
      <c r="AB42" s="1632"/>
      <c r="AC42" s="1632"/>
      <c r="AD42" s="1632"/>
      <c r="AE42" s="1632"/>
      <c r="AF42" s="1632"/>
      <c r="AG42" s="1632"/>
      <c r="AH42" s="1632"/>
      <c r="AI42" s="1632"/>
      <c r="AJ42" s="1632"/>
      <c r="AK42" s="1632"/>
      <c r="AL42" s="1632"/>
      <c r="AM42" s="1632"/>
      <c r="AN42" s="1632"/>
      <c r="AO42" s="1632"/>
      <c r="AP42" s="1632"/>
      <c r="AQ42" s="1632"/>
      <c r="AR42" s="1632"/>
      <c r="AS42" s="1632"/>
      <c r="AT42" s="1632"/>
      <c r="AU42" s="1632"/>
      <c r="AV42" s="1632"/>
      <c r="AW42" s="1632"/>
      <c r="AX42" s="1632"/>
      <c r="AY42" s="1632"/>
      <c r="AZ42" s="1632"/>
      <c r="BA42" s="1632"/>
      <c r="BB42" s="1632"/>
      <c r="BC42" s="1632"/>
      <c r="BD42" s="1632"/>
      <c r="BE42" s="1632"/>
      <c r="BF42" s="1632"/>
      <c r="BG42" s="1632"/>
      <c r="BH42" s="1632"/>
      <c r="BI42" s="1632"/>
      <c r="BJ42" s="1632"/>
      <c r="BK42" s="1632"/>
      <c r="BL42" s="1632"/>
      <c r="BM42" s="1632"/>
    </row>
    <row r="43" spans="1:65" s="321" customFormat="1">
      <c r="A43" s="1055"/>
      <c r="B43" s="1605" t="s">
        <v>2974</v>
      </c>
      <c r="C43" s="1609">
        <v>333</v>
      </c>
      <c r="D43" s="2534"/>
      <c r="E43" s="2534"/>
      <c r="F43" s="2535"/>
      <c r="G43" s="3734">
        <v>9590</v>
      </c>
      <c r="H43" s="839">
        <f>G43-G43*$B$4/100</f>
        <v>9590</v>
      </c>
      <c r="I43" s="1632"/>
      <c r="J43" s="1632"/>
      <c r="K43" s="1632"/>
      <c r="L43" s="1632"/>
      <c r="M43" s="1632"/>
      <c r="N43" s="1632"/>
      <c r="O43" s="1632"/>
      <c r="P43" s="1632"/>
      <c r="Q43" s="1632"/>
      <c r="R43" s="1632"/>
      <c r="S43" s="1632"/>
      <c r="T43" s="1632"/>
      <c r="U43" s="1632"/>
      <c r="V43" s="1632"/>
      <c r="W43" s="1632"/>
      <c r="X43" s="1632"/>
      <c r="Y43" s="1632"/>
      <c r="Z43" s="1632"/>
      <c r="AA43" s="1632"/>
      <c r="AB43" s="1632"/>
      <c r="AC43" s="1632"/>
      <c r="AD43" s="1632"/>
      <c r="AE43" s="1632"/>
      <c r="AF43" s="1632"/>
      <c r="AG43" s="1632"/>
      <c r="AH43" s="1632"/>
      <c r="AI43" s="1632"/>
      <c r="AJ43" s="1632"/>
      <c r="AK43" s="1632"/>
      <c r="AL43" s="1632"/>
      <c r="AM43" s="1632"/>
      <c r="AN43" s="1632"/>
      <c r="AO43" s="1632"/>
      <c r="AP43" s="1632"/>
      <c r="AQ43" s="1632"/>
      <c r="AR43" s="1632"/>
      <c r="AS43" s="1632"/>
      <c r="AT43" s="1632"/>
      <c r="AU43" s="1632"/>
      <c r="AV43" s="1632"/>
      <c r="AW43" s="1632"/>
      <c r="AX43" s="1632"/>
      <c r="AY43" s="1632"/>
      <c r="AZ43" s="1632"/>
      <c r="BA43" s="1632"/>
      <c r="BB43" s="1632"/>
      <c r="BC43" s="1632"/>
      <c r="BD43" s="1632"/>
      <c r="BE43" s="1632"/>
      <c r="BF43" s="1632"/>
      <c r="BG43" s="1632"/>
      <c r="BH43" s="1632"/>
      <c r="BI43" s="1632"/>
      <c r="BJ43" s="1632"/>
      <c r="BK43" s="1632"/>
      <c r="BL43" s="1632"/>
      <c r="BM43" s="1632"/>
    </row>
    <row r="44" spans="1:65" s="1586" customFormat="1" ht="15" customHeight="1">
      <c r="A44" s="1647"/>
      <c r="B44" s="1651" t="s">
        <v>9456</v>
      </c>
      <c r="C44" s="1652">
        <v>337</v>
      </c>
      <c r="D44" s="1653"/>
      <c r="E44" s="1653"/>
      <c r="F44" s="1654"/>
      <c r="G44" s="2629">
        <v>9890</v>
      </c>
      <c r="H44" s="839">
        <f>G44-G44*$B$4/100</f>
        <v>9890</v>
      </c>
      <c r="I44" s="1632"/>
      <c r="J44" s="1632"/>
      <c r="K44" s="1632"/>
      <c r="L44" s="1632"/>
      <c r="M44" s="1632"/>
      <c r="N44" s="1632"/>
      <c r="O44" s="1632"/>
      <c r="P44" s="1632"/>
      <c r="Q44" s="1632"/>
      <c r="R44" s="1632"/>
      <c r="S44" s="1632"/>
      <c r="T44" s="1632"/>
      <c r="U44" s="1632"/>
      <c r="V44" s="1632"/>
      <c r="W44" s="1632"/>
      <c r="X44" s="1632"/>
      <c r="Y44" s="1632"/>
      <c r="Z44" s="1632"/>
      <c r="AA44" s="1632"/>
      <c r="AB44" s="1632"/>
      <c r="AC44" s="1632"/>
      <c r="AD44" s="1632"/>
      <c r="AE44" s="1632"/>
      <c r="AF44" s="1632"/>
      <c r="AG44" s="1632"/>
      <c r="AH44" s="1632"/>
      <c r="AI44" s="1632"/>
      <c r="AJ44" s="1632"/>
      <c r="AK44" s="1632"/>
      <c r="AL44" s="1632"/>
      <c r="AM44" s="1632"/>
      <c r="AN44" s="1632"/>
      <c r="AO44" s="1632"/>
      <c r="AP44" s="1632"/>
      <c r="AQ44" s="1632"/>
      <c r="AR44" s="1632"/>
      <c r="AS44" s="1632"/>
      <c r="AT44" s="1632"/>
      <c r="AU44" s="1632"/>
      <c r="AV44" s="1632"/>
      <c r="AW44" s="1632"/>
      <c r="AX44" s="1632"/>
      <c r="AY44" s="1632"/>
      <c r="AZ44" s="1632"/>
      <c r="BA44" s="1632"/>
      <c r="BB44" s="1632"/>
      <c r="BC44" s="1632"/>
      <c r="BD44" s="1632"/>
      <c r="BE44" s="1632"/>
      <c r="BF44" s="1632"/>
      <c r="BG44" s="1632"/>
      <c r="BH44" s="1632"/>
      <c r="BI44" s="1632"/>
      <c r="BJ44" s="1632"/>
      <c r="BK44" s="1632"/>
      <c r="BL44" s="1632"/>
      <c r="BM44" s="1632"/>
    </row>
    <row r="45" spans="1:65" s="1586" customFormat="1" ht="15" customHeight="1">
      <c r="A45" s="1647"/>
      <c r="B45" s="2007"/>
      <c r="C45" s="2008"/>
      <c r="D45" s="2008"/>
      <c r="E45" s="2007" t="s">
        <v>9459</v>
      </c>
      <c r="F45" s="2008"/>
      <c r="G45" s="2025"/>
      <c r="H45" s="2009"/>
      <c r="I45" s="1632"/>
      <c r="J45" s="1632"/>
      <c r="K45" s="1632"/>
      <c r="L45" s="1632"/>
      <c r="M45" s="1632"/>
      <c r="N45" s="1632"/>
      <c r="O45" s="1632"/>
      <c r="P45" s="1632"/>
      <c r="Q45" s="1632"/>
      <c r="R45" s="1632"/>
      <c r="S45" s="1632"/>
      <c r="T45" s="1632"/>
      <c r="U45" s="1632"/>
      <c r="V45" s="1632"/>
      <c r="W45" s="1632"/>
      <c r="X45" s="1632"/>
      <c r="Y45" s="1632"/>
      <c r="Z45" s="1632"/>
      <c r="AA45" s="1632"/>
      <c r="AB45" s="1632"/>
      <c r="AC45" s="1632"/>
      <c r="AD45" s="1632"/>
      <c r="AE45" s="1632"/>
      <c r="AF45" s="1632"/>
      <c r="AG45" s="1632"/>
      <c r="AH45" s="1632"/>
      <c r="AI45" s="1632"/>
      <c r="AJ45" s="1632"/>
      <c r="AK45" s="1632"/>
      <c r="AL45" s="1632"/>
      <c r="AM45" s="1632"/>
      <c r="AN45" s="1632"/>
      <c r="AO45" s="1632"/>
      <c r="AP45" s="1632"/>
      <c r="AQ45" s="1632"/>
      <c r="AR45" s="1632"/>
      <c r="AS45" s="1632"/>
      <c r="AT45" s="1632"/>
      <c r="AU45" s="1632"/>
      <c r="AV45" s="1632"/>
      <c r="AW45" s="1632"/>
      <c r="AX45" s="1632"/>
      <c r="AY45" s="1632"/>
      <c r="AZ45" s="1632"/>
      <c r="BA45" s="1632"/>
      <c r="BB45" s="1632"/>
      <c r="BC45" s="1632"/>
      <c r="BD45" s="1632"/>
      <c r="BE45" s="1632"/>
      <c r="BF45" s="1632"/>
      <c r="BG45" s="1632"/>
      <c r="BH45" s="1632"/>
      <c r="BI45" s="1632"/>
      <c r="BJ45" s="1632"/>
      <c r="BK45" s="1632"/>
      <c r="BL45" s="1632"/>
      <c r="BM45" s="1632"/>
    </row>
    <row r="46" spans="1:65" s="1586" customFormat="1">
      <c r="A46" s="1647"/>
      <c r="B46" s="1651" t="s">
        <v>9457</v>
      </c>
      <c r="C46" s="1652">
        <v>391</v>
      </c>
      <c r="D46" s="1653"/>
      <c r="E46" s="1653"/>
      <c r="F46" s="1654"/>
      <c r="G46" s="3734">
        <v>2200</v>
      </c>
      <c r="H46" s="839">
        <f t="shared" ref="H46:H50" si="8">G46-G46*$B$4/100</f>
        <v>2200</v>
      </c>
      <c r="I46" s="1632"/>
      <c r="J46" s="1632"/>
      <c r="K46" s="1632"/>
      <c r="L46" s="1632"/>
      <c r="M46" s="1632"/>
      <c r="N46" s="1632"/>
      <c r="O46" s="1632"/>
      <c r="P46" s="1632"/>
      <c r="Q46" s="1632"/>
      <c r="R46" s="1632"/>
      <c r="S46" s="1632"/>
      <c r="T46" s="1632"/>
      <c r="U46" s="1632"/>
      <c r="V46" s="1632"/>
      <c r="W46" s="1632"/>
      <c r="X46" s="1632"/>
      <c r="Y46" s="1632"/>
      <c r="Z46" s="1632"/>
      <c r="AA46" s="1632"/>
      <c r="AB46" s="1632"/>
      <c r="AC46" s="1632"/>
      <c r="AD46" s="1632"/>
      <c r="AE46" s="1632"/>
      <c r="AF46" s="1632"/>
      <c r="AG46" s="1632"/>
      <c r="AH46" s="1632"/>
      <c r="AI46" s="1632"/>
      <c r="AJ46" s="1632"/>
      <c r="AK46" s="1632"/>
      <c r="AL46" s="1632"/>
      <c r="AM46" s="1632"/>
      <c r="AN46" s="1632"/>
      <c r="AO46" s="1632"/>
      <c r="AP46" s="1632"/>
      <c r="AQ46" s="1632"/>
      <c r="AR46" s="1632"/>
      <c r="AS46" s="1632"/>
      <c r="AT46" s="1632"/>
      <c r="AU46" s="1632"/>
      <c r="AV46" s="1632"/>
      <c r="AW46" s="1632"/>
      <c r="AX46" s="1632"/>
      <c r="AY46" s="1632"/>
      <c r="AZ46" s="1632"/>
      <c r="BA46" s="1632"/>
      <c r="BB46" s="1632"/>
      <c r="BC46" s="1632"/>
      <c r="BD46" s="1632"/>
      <c r="BE46" s="1632"/>
      <c r="BF46" s="1632"/>
      <c r="BG46" s="1632"/>
      <c r="BH46" s="1632"/>
      <c r="BI46" s="1632"/>
      <c r="BJ46" s="1632"/>
      <c r="BK46" s="1632"/>
      <c r="BL46" s="1632"/>
      <c r="BM46" s="1632"/>
    </row>
    <row r="47" spans="1:65" s="1586" customFormat="1" ht="15" customHeight="1">
      <c r="A47" s="1647"/>
      <c r="B47" s="1651" t="s">
        <v>9458</v>
      </c>
      <c r="C47" s="1652">
        <v>338</v>
      </c>
      <c r="D47" s="1653"/>
      <c r="E47" s="1653"/>
      <c r="F47" s="1654"/>
      <c r="G47" s="2629">
        <v>4250</v>
      </c>
      <c r="H47" s="839">
        <f t="shared" si="8"/>
        <v>4250</v>
      </c>
      <c r="I47" s="1632"/>
      <c r="J47" s="1632"/>
      <c r="K47" s="1632"/>
      <c r="L47" s="1632"/>
      <c r="M47" s="1632"/>
      <c r="N47" s="1632"/>
      <c r="O47" s="1632"/>
      <c r="P47" s="1632"/>
      <c r="Q47" s="1632"/>
      <c r="R47" s="1632"/>
      <c r="S47" s="1632"/>
      <c r="T47" s="1632"/>
      <c r="U47" s="1632"/>
      <c r="V47" s="1632"/>
      <c r="W47" s="1632"/>
      <c r="X47" s="1632"/>
      <c r="Y47" s="1632"/>
      <c r="Z47" s="1632"/>
      <c r="AA47" s="1632"/>
      <c r="AB47" s="1632"/>
      <c r="AC47" s="1632"/>
      <c r="AD47" s="1632"/>
      <c r="AE47" s="1632"/>
      <c r="AF47" s="1632"/>
      <c r="AG47" s="1632"/>
      <c r="AH47" s="1632"/>
      <c r="AI47" s="1632"/>
      <c r="AJ47" s="1632"/>
      <c r="AK47" s="1632"/>
      <c r="AL47" s="1632"/>
      <c r="AM47" s="1632"/>
      <c r="AN47" s="1632"/>
      <c r="AO47" s="1632"/>
      <c r="AP47" s="1632"/>
      <c r="AQ47" s="1632"/>
      <c r="AR47" s="1632"/>
      <c r="AS47" s="1632"/>
      <c r="AT47" s="1632"/>
      <c r="AU47" s="1632"/>
      <c r="AV47" s="1632"/>
      <c r="AW47" s="1632"/>
      <c r="AX47" s="1632"/>
      <c r="AY47" s="1632"/>
      <c r="AZ47" s="1632"/>
      <c r="BA47" s="1632"/>
      <c r="BB47" s="1632"/>
      <c r="BC47" s="1632"/>
      <c r="BD47" s="1632"/>
      <c r="BE47" s="1632"/>
      <c r="BF47" s="1632"/>
      <c r="BG47" s="1632"/>
      <c r="BH47" s="1632"/>
      <c r="BI47" s="1632"/>
      <c r="BJ47" s="1632"/>
      <c r="BK47" s="1632"/>
      <c r="BL47" s="1632"/>
      <c r="BM47" s="1632"/>
    </row>
    <row r="48" spans="1:65" s="1586" customFormat="1" ht="15" customHeight="1">
      <c r="A48" s="1647"/>
      <c r="B48" s="1651" t="s">
        <v>9460</v>
      </c>
      <c r="C48" s="1652">
        <v>339</v>
      </c>
      <c r="D48" s="1653"/>
      <c r="E48" s="1653"/>
      <c r="F48" s="1654"/>
      <c r="G48" s="2629">
        <v>3750</v>
      </c>
      <c r="H48" s="1655">
        <f t="shared" si="8"/>
        <v>3750</v>
      </c>
      <c r="I48" s="1632"/>
      <c r="J48" s="1632"/>
      <c r="K48" s="1632"/>
      <c r="L48" s="1632"/>
      <c r="M48" s="1632"/>
      <c r="N48" s="1632"/>
      <c r="O48" s="1632"/>
      <c r="P48" s="1632"/>
      <c r="Q48" s="1632"/>
      <c r="R48" s="1632"/>
      <c r="S48" s="1632"/>
      <c r="T48" s="1632"/>
      <c r="U48" s="1632"/>
      <c r="V48" s="1632"/>
      <c r="W48" s="1632"/>
      <c r="X48" s="1632"/>
      <c r="Y48" s="1632"/>
      <c r="Z48" s="1632"/>
      <c r="AA48" s="1632"/>
      <c r="AB48" s="1632"/>
      <c r="AC48" s="1632"/>
      <c r="AD48" s="1632"/>
      <c r="AE48" s="1632"/>
      <c r="AF48" s="1632"/>
      <c r="AG48" s="1632"/>
      <c r="AH48" s="1632"/>
      <c r="AI48" s="1632"/>
      <c r="AJ48" s="1632"/>
      <c r="AK48" s="1632"/>
      <c r="AL48" s="1632"/>
      <c r="AM48" s="1632"/>
      <c r="AN48" s="1632"/>
      <c r="AO48" s="1632"/>
      <c r="AP48" s="1632"/>
      <c r="AQ48" s="1632"/>
      <c r="AR48" s="1632"/>
      <c r="AS48" s="1632"/>
      <c r="AT48" s="1632"/>
      <c r="AU48" s="1632"/>
      <c r="AV48" s="1632"/>
      <c r="AW48" s="1632"/>
      <c r="AX48" s="1632"/>
      <c r="AY48" s="1632"/>
      <c r="AZ48" s="1632"/>
      <c r="BA48" s="1632"/>
      <c r="BB48" s="1632"/>
      <c r="BC48" s="1632"/>
      <c r="BD48" s="1632"/>
      <c r="BE48" s="1632"/>
      <c r="BF48" s="1632"/>
      <c r="BG48" s="1632"/>
      <c r="BH48" s="1632"/>
      <c r="BI48" s="1632"/>
      <c r="BJ48" s="1632"/>
      <c r="BK48" s="1632"/>
      <c r="BL48" s="1632"/>
      <c r="BM48" s="1632"/>
    </row>
    <row r="49" spans="1:65" s="1586" customFormat="1">
      <c r="A49" s="1647"/>
      <c r="B49" s="1651" t="s">
        <v>9461</v>
      </c>
      <c r="C49" s="1652">
        <v>378</v>
      </c>
      <c r="D49" s="1653"/>
      <c r="E49" s="1653"/>
      <c r="F49" s="1654"/>
      <c r="G49" s="3734">
        <v>800</v>
      </c>
      <c r="H49" s="1655">
        <f t="shared" si="8"/>
        <v>800</v>
      </c>
      <c r="I49" s="1632"/>
      <c r="J49" s="1632"/>
      <c r="K49" s="1632"/>
      <c r="L49" s="1632"/>
      <c r="M49" s="1632"/>
      <c r="N49" s="1632"/>
      <c r="O49" s="1632"/>
      <c r="P49" s="1632"/>
      <c r="Q49" s="1632"/>
      <c r="R49" s="1632"/>
      <c r="S49" s="1632"/>
      <c r="T49" s="1632"/>
      <c r="U49" s="1632"/>
      <c r="V49" s="1632"/>
      <c r="W49" s="1632"/>
      <c r="X49" s="1632"/>
      <c r="Y49" s="1632"/>
      <c r="Z49" s="1632"/>
      <c r="AA49" s="1632"/>
      <c r="AB49" s="1632"/>
      <c r="AC49" s="1632"/>
      <c r="AD49" s="1632"/>
      <c r="AE49" s="1632"/>
      <c r="AF49" s="1632"/>
      <c r="AG49" s="1632"/>
      <c r="AH49" s="1632"/>
      <c r="AI49" s="1632"/>
      <c r="AJ49" s="1632"/>
      <c r="AK49" s="1632"/>
      <c r="AL49" s="1632"/>
      <c r="AM49" s="1632"/>
      <c r="AN49" s="1632"/>
      <c r="AO49" s="1632"/>
      <c r="AP49" s="1632"/>
      <c r="AQ49" s="1632"/>
      <c r="AR49" s="1632"/>
      <c r="AS49" s="1632"/>
      <c r="AT49" s="1632"/>
      <c r="AU49" s="1632"/>
      <c r="AV49" s="1632"/>
      <c r="AW49" s="1632"/>
      <c r="AX49" s="1632"/>
      <c r="AY49" s="1632"/>
      <c r="AZ49" s="1632"/>
      <c r="BA49" s="1632"/>
      <c r="BB49" s="1632"/>
      <c r="BC49" s="1632"/>
      <c r="BD49" s="1632"/>
      <c r="BE49" s="1632"/>
      <c r="BF49" s="1632"/>
      <c r="BG49" s="1632"/>
      <c r="BH49" s="1632"/>
      <c r="BI49" s="1632"/>
      <c r="BJ49" s="1632"/>
      <c r="BK49" s="1632"/>
      <c r="BL49" s="1632"/>
      <c r="BM49" s="1632"/>
    </row>
    <row r="50" spans="1:65" s="1586" customFormat="1">
      <c r="A50" s="1647"/>
      <c r="B50" s="1651" t="s">
        <v>9462</v>
      </c>
      <c r="C50" s="1652">
        <v>377</v>
      </c>
      <c r="D50" s="1653"/>
      <c r="E50" s="1653"/>
      <c r="F50" s="1654"/>
      <c r="G50" s="3734">
        <v>700</v>
      </c>
      <c r="H50" s="1655">
        <f t="shared" si="8"/>
        <v>700</v>
      </c>
      <c r="I50" s="1632"/>
      <c r="J50" s="1632"/>
      <c r="K50" s="1632"/>
      <c r="L50" s="1632"/>
      <c r="M50" s="1632"/>
      <c r="N50" s="1632"/>
      <c r="O50" s="1632"/>
      <c r="P50" s="1632"/>
      <c r="Q50" s="1632"/>
      <c r="R50" s="1632"/>
      <c r="S50" s="1632"/>
      <c r="T50" s="1632"/>
      <c r="U50" s="1632"/>
      <c r="V50" s="1632"/>
      <c r="W50" s="1632"/>
      <c r="X50" s="1632"/>
      <c r="Y50" s="1632"/>
      <c r="Z50" s="1632"/>
      <c r="AA50" s="1632"/>
      <c r="AB50" s="1632"/>
      <c r="AC50" s="1632"/>
      <c r="AD50" s="1632"/>
      <c r="AE50" s="1632"/>
      <c r="AF50" s="1632"/>
      <c r="AG50" s="1632"/>
      <c r="AH50" s="1632"/>
      <c r="AI50" s="1632"/>
      <c r="AJ50" s="1632"/>
      <c r="AK50" s="1632"/>
      <c r="AL50" s="1632"/>
      <c r="AM50" s="1632"/>
      <c r="AN50" s="1632"/>
      <c r="AO50" s="1632"/>
      <c r="AP50" s="1632"/>
      <c r="AQ50" s="1632"/>
      <c r="AR50" s="1632"/>
      <c r="AS50" s="1632"/>
      <c r="AT50" s="1632"/>
      <c r="AU50" s="1632"/>
      <c r="AV50" s="1632"/>
      <c r="AW50" s="1632"/>
      <c r="AX50" s="1632"/>
      <c r="AY50" s="1632"/>
      <c r="AZ50" s="1632"/>
      <c r="BA50" s="1632"/>
      <c r="BB50" s="1632"/>
      <c r="BC50" s="1632"/>
      <c r="BD50" s="1632"/>
      <c r="BE50" s="1632"/>
      <c r="BF50" s="1632"/>
      <c r="BG50" s="1632"/>
      <c r="BH50" s="1632"/>
      <c r="BI50" s="1632"/>
      <c r="BJ50" s="1632"/>
      <c r="BK50" s="1632"/>
      <c r="BL50" s="1632"/>
      <c r="BM50" s="1632"/>
    </row>
    <row r="51" spans="1:65" s="993" customFormat="1" ht="15" customHeight="1" thickBot="1">
      <c r="A51" s="182" t="s">
        <v>1280</v>
      </c>
      <c r="B51" s="1492"/>
      <c r="C51" s="1607"/>
      <c r="D51" s="3712"/>
      <c r="E51" s="3712"/>
      <c r="F51" s="3712"/>
      <c r="G51" s="367"/>
      <c r="H51" s="3712"/>
      <c r="I51" s="1632"/>
      <c r="J51" s="1632"/>
      <c r="K51" s="1632"/>
      <c r="L51" s="1632"/>
      <c r="M51" s="1632"/>
      <c r="N51" s="1632"/>
      <c r="O51" s="1632"/>
      <c r="P51" s="1632"/>
      <c r="Q51" s="1632"/>
      <c r="R51" s="1632"/>
      <c r="S51" s="1632"/>
      <c r="T51" s="1632"/>
      <c r="U51" s="1632"/>
      <c r="V51" s="1632"/>
      <c r="W51" s="1632"/>
      <c r="X51" s="1632"/>
      <c r="Y51" s="1632"/>
      <c r="Z51" s="1632"/>
      <c r="AA51" s="1632"/>
      <c r="AB51" s="1632"/>
      <c r="AC51" s="1632"/>
      <c r="AD51" s="1632"/>
      <c r="AE51" s="1632"/>
      <c r="AF51" s="1632"/>
      <c r="AG51" s="1632"/>
      <c r="AH51" s="1632"/>
      <c r="AI51" s="1632"/>
      <c r="AJ51" s="1632"/>
      <c r="AK51" s="1632"/>
      <c r="AL51" s="1632"/>
      <c r="AM51" s="1632"/>
      <c r="AN51" s="1632"/>
      <c r="AO51" s="1632"/>
      <c r="AP51" s="1632"/>
      <c r="AQ51" s="1632"/>
      <c r="AR51" s="1632"/>
      <c r="AS51" s="1632"/>
      <c r="AT51" s="1632"/>
      <c r="AU51" s="1632"/>
      <c r="AV51" s="1632"/>
      <c r="AW51" s="1632"/>
      <c r="AX51" s="1632"/>
      <c r="AY51" s="1632"/>
      <c r="AZ51" s="1632"/>
      <c r="BA51" s="1632"/>
      <c r="BB51" s="1632"/>
      <c r="BC51" s="1632"/>
      <c r="BD51" s="1632"/>
      <c r="BE51" s="1632"/>
      <c r="BF51" s="1632"/>
      <c r="BG51" s="1632"/>
      <c r="BH51" s="1632"/>
      <c r="BI51" s="1632"/>
      <c r="BJ51" s="1632"/>
      <c r="BK51" s="1632"/>
      <c r="BL51" s="1632"/>
      <c r="BM51" s="1632"/>
    </row>
    <row r="52" spans="1:65" s="993" customFormat="1" ht="17.25" customHeight="1" thickBot="1">
      <c r="A52" s="9091" t="s">
        <v>11879</v>
      </c>
      <c r="B52" s="9092"/>
      <c r="C52" s="9092"/>
      <c r="D52" s="9092"/>
      <c r="E52" s="9092"/>
      <c r="F52" s="9092"/>
      <c r="G52" s="9092"/>
      <c r="H52" s="9093"/>
      <c r="I52" s="1946"/>
      <c r="J52" s="1946"/>
      <c r="K52" s="1946"/>
      <c r="L52" s="1946"/>
      <c r="M52" s="1946"/>
      <c r="N52" s="1946"/>
      <c r="O52" s="1946"/>
      <c r="P52" s="1946"/>
      <c r="Q52" s="1946"/>
      <c r="R52" s="1946"/>
      <c r="S52" s="1946"/>
      <c r="T52" s="1946"/>
      <c r="U52" s="1946"/>
      <c r="V52" s="1946"/>
      <c r="W52" s="1946"/>
      <c r="X52" s="1946"/>
      <c r="Y52" s="1946"/>
      <c r="Z52" s="1946"/>
      <c r="AA52" s="1946"/>
      <c r="AB52" s="1946"/>
      <c r="AC52" s="1946"/>
      <c r="AD52" s="1946"/>
      <c r="AE52" s="1946"/>
      <c r="AF52" s="1946"/>
      <c r="AG52" s="1946"/>
      <c r="AH52" s="1946"/>
      <c r="AI52" s="1946"/>
      <c r="AJ52" s="1946"/>
      <c r="AK52" s="1946"/>
      <c r="AL52" s="1946"/>
      <c r="AM52" s="1946"/>
      <c r="AN52" s="1946"/>
      <c r="AO52" s="1946"/>
      <c r="AP52" s="1946"/>
      <c r="AQ52" s="1946"/>
      <c r="AR52" s="1946"/>
      <c r="AS52" s="1946"/>
      <c r="AT52" s="1946"/>
      <c r="AU52" s="1946"/>
      <c r="AV52" s="1946"/>
      <c r="AW52" s="1946"/>
      <c r="AX52" s="1946"/>
      <c r="AY52" s="1946"/>
      <c r="AZ52" s="1946"/>
      <c r="BA52" s="1946"/>
      <c r="BB52" s="1946"/>
      <c r="BC52" s="1946"/>
      <c r="BD52" s="1946"/>
      <c r="BE52" s="1946"/>
      <c r="BF52" s="1946"/>
      <c r="BG52" s="1946"/>
      <c r="BH52" s="1946"/>
      <c r="BI52" s="1946"/>
      <c r="BJ52" s="1946"/>
      <c r="BK52" s="1946"/>
      <c r="BL52" s="1946"/>
      <c r="BM52" s="1946"/>
    </row>
    <row r="53" spans="1:65" s="993" customFormat="1" ht="20.25" customHeight="1">
      <c r="A53" s="9094" t="s">
        <v>11880</v>
      </c>
      <c r="B53" s="9095"/>
      <c r="C53" s="9095"/>
      <c r="D53" s="9095"/>
      <c r="E53" s="9095"/>
      <c r="F53" s="9095"/>
      <c r="G53" s="9095"/>
      <c r="H53" s="9096"/>
      <c r="I53" s="1946"/>
      <c r="J53" s="1946"/>
      <c r="K53" s="1946"/>
      <c r="L53" s="1946"/>
      <c r="M53" s="1946"/>
      <c r="N53" s="1946"/>
      <c r="O53" s="1946"/>
      <c r="P53" s="1946"/>
      <c r="Q53" s="1946"/>
      <c r="R53" s="1946"/>
      <c r="S53" s="1946"/>
      <c r="T53" s="1946"/>
      <c r="U53" s="1946"/>
      <c r="V53" s="1946"/>
      <c r="W53" s="1946"/>
      <c r="X53" s="1946"/>
      <c r="Y53" s="1946"/>
      <c r="Z53" s="1946"/>
      <c r="AA53" s="1946"/>
      <c r="AB53" s="1946"/>
      <c r="AC53" s="1946"/>
      <c r="AD53" s="1946"/>
      <c r="AE53" s="1946"/>
      <c r="AF53" s="1946"/>
      <c r="AG53" s="1946"/>
      <c r="AH53" s="1946"/>
      <c r="AI53" s="1946"/>
      <c r="AJ53" s="1946"/>
      <c r="AK53" s="1946"/>
      <c r="AL53" s="1946"/>
      <c r="AM53" s="1946"/>
      <c r="AN53" s="1946"/>
      <c r="AO53" s="1946"/>
      <c r="AP53" s="1946"/>
      <c r="AQ53" s="1946"/>
      <c r="AR53" s="1946"/>
      <c r="AS53" s="1946"/>
      <c r="AT53" s="1946"/>
      <c r="AU53" s="1946"/>
      <c r="AV53" s="1946"/>
      <c r="AW53" s="1946"/>
      <c r="AX53" s="1946"/>
      <c r="AY53" s="1946"/>
      <c r="AZ53" s="1946"/>
      <c r="BA53" s="1946"/>
      <c r="BB53" s="1946"/>
      <c r="BC53" s="1946"/>
      <c r="BD53" s="1946"/>
      <c r="BE53" s="1946"/>
      <c r="BF53" s="1946"/>
      <c r="BG53" s="1946"/>
      <c r="BH53" s="1946"/>
      <c r="BI53" s="1946"/>
      <c r="BJ53" s="1946"/>
      <c r="BK53" s="1946"/>
      <c r="BL53" s="1946"/>
      <c r="BM53" s="1946"/>
    </row>
    <row r="54" spans="1:65" s="993" customFormat="1" ht="27.35">
      <c r="A54" s="1740"/>
      <c r="B54" s="1951" t="s">
        <v>11881</v>
      </c>
      <c r="C54" s="1952">
        <v>436</v>
      </c>
      <c r="D54" s="1952" t="s">
        <v>11882</v>
      </c>
      <c r="E54" s="1952" t="s">
        <v>11883</v>
      </c>
      <c r="F54" s="1952">
        <v>12.9</v>
      </c>
      <c r="G54" s="3734">
        <v>13380</v>
      </c>
      <c r="H54" s="1953">
        <f t="shared" ref="H54" si="9">G54-G54*$B$4/100</f>
        <v>13380</v>
      </c>
      <c r="I54" s="1946"/>
      <c r="J54" s="1946"/>
      <c r="K54" s="1946"/>
      <c r="L54" s="1946"/>
      <c r="M54" s="1946"/>
      <c r="N54" s="1946"/>
      <c r="O54" s="1946"/>
      <c r="P54" s="1946"/>
      <c r="Q54" s="1946"/>
      <c r="R54" s="1946"/>
      <c r="S54" s="1946"/>
      <c r="T54" s="1946"/>
      <c r="U54" s="1946"/>
      <c r="V54" s="1946"/>
      <c r="W54" s="1946"/>
      <c r="X54" s="1946"/>
      <c r="Y54" s="1946"/>
      <c r="Z54" s="1946"/>
      <c r="AA54" s="1946"/>
      <c r="AB54" s="1946"/>
      <c r="AC54" s="1946"/>
      <c r="AD54" s="1946"/>
      <c r="AE54" s="1946"/>
      <c r="AF54" s="1946"/>
      <c r="AG54" s="1946"/>
      <c r="AH54" s="1946"/>
      <c r="AI54" s="1946"/>
      <c r="AJ54" s="1946"/>
      <c r="AK54" s="1946"/>
      <c r="AL54" s="1946"/>
      <c r="AM54" s="1946"/>
      <c r="AN54" s="1946"/>
      <c r="AO54" s="1946"/>
      <c r="AP54" s="1946"/>
      <c r="AQ54" s="1946"/>
      <c r="AR54" s="1946"/>
      <c r="AS54" s="1946"/>
      <c r="AT54" s="1946"/>
      <c r="AU54" s="1946"/>
      <c r="AV54" s="1946"/>
      <c r="AW54" s="1946"/>
      <c r="AX54" s="1946"/>
      <c r="AY54" s="1946"/>
      <c r="AZ54" s="1946"/>
      <c r="BA54" s="1946"/>
      <c r="BB54" s="1946"/>
      <c r="BC54" s="1946"/>
      <c r="BD54" s="1946"/>
      <c r="BE54" s="1946"/>
      <c r="BF54" s="1946"/>
      <c r="BG54" s="1946"/>
      <c r="BH54" s="1946"/>
      <c r="BI54" s="1946"/>
      <c r="BJ54" s="1946"/>
      <c r="BK54" s="1946"/>
      <c r="BL54" s="1946"/>
      <c r="BM54" s="1946"/>
    </row>
    <row r="55" spans="1:65" s="993" customFormat="1" ht="15" customHeight="1">
      <c r="A55" s="3714" t="s">
        <v>11884</v>
      </c>
      <c r="B55" s="3714"/>
      <c r="C55" s="1952"/>
      <c r="D55" s="1952"/>
      <c r="E55" s="1952"/>
      <c r="F55" s="1952"/>
      <c r="G55" s="2016"/>
      <c r="H55" s="1952"/>
      <c r="I55" s="1946"/>
      <c r="J55" s="1946"/>
      <c r="K55" s="1946"/>
      <c r="L55" s="1946"/>
      <c r="M55" s="1946"/>
      <c r="N55" s="1946"/>
      <c r="O55" s="1946"/>
      <c r="P55" s="1946"/>
      <c r="Q55" s="1946"/>
      <c r="R55" s="1946"/>
      <c r="S55" s="1946"/>
      <c r="T55" s="1946"/>
      <c r="U55" s="1946"/>
      <c r="V55" s="1946"/>
      <c r="W55" s="1946"/>
      <c r="X55" s="1946"/>
      <c r="Y55" s="1946"/>
      <c r="Z55" s="1946"/>
      <c r="AA55" s="1946"/>
      <c r="AB55" s="1946"/>
      <c r="AC55" s="1946"/>
      <c r="AD55" s="1946"/>
      <c r="AE55" s="1946"/>
      <c r="AF55" s="1946"/>
      <c r="AG55" s="1946"/>
      <c r="AH55" s="1946"/>
      <c r="AI55" s="1946"/>
      <c r="AJ55" s="1946"/>
      <c r="AK55" s="1946"/>
      <c r="AL55" s="1946"/>
      <c r="AM55" s="1946"/>
      <c r="AN55" s="1946"/>
      <c r="AO55" s="1946"/>
      <c r="AP55" s="1946"/>
      <c r="AQ55" s="1946"/>
      <c r="AR55" s="1946"/>
      <c r="AS55" s="1946"/>
      <c r="AT55" s="1946"/>
      <c r="AU55" s="1946"/>
      <c r="AV55" s="1946"/>
      <c r="AW55" s="1946"/>
      <c r="AX55" s="1946"/>
      <c r="AY55" s="1946"/>
      <c r="AZ55" s="1946"/>
      <c r="BA55" s="1946"/>
      <c r="BB55" s="1946"/>
      <c r="BC55" s="1946"/>
      <c r="BD55" s="1946"/>
      <c r="BE55" s="1946"/>
      <c r="BF55" s="1946"/>
      <c r="BG55" s="1946"/>
      <c r="BH55" s="1946"/>
      <c r="BI55" s="1946"/>
      <c r="BJ55" s="1946"/>
      <c r="BK55" s="1946"/>
      <c r="BL55" s="1946"/>
      <c r="BM55" s="1946"/>
    </row>
    <row r="56" spans="1:65" s="993" customFormat="1" ht="27.35">
      <c r="A56" s="1740"/>
      <c r="B56" s="1951" t="s">
        <v>11885</v>
      </c>
      <c r="C56" s="1952">
        <v>435</v>
      </c>
      <c r="D56" s="1952" t="s">
        <v>11886</v>
      </c>
      <c r="E56" s="1952" t="s">
        <v>11887</v>
      </c>
      <c r="F56" s="1952">
        <v>19.7</v>
      </c>
      <c r="G56" s="3734">
        <v>20080</v>
      </c>
      <c r="H56" s="1953">
        <f t="shared" ref="H56" si="10">G56-G56*$B$4/100</f>
        <v>20080</v>
      </c>
      <c r="I56" s="1946"/>
      <c r="J56" s="1946"/>
      <c r="K56" s="1946"/>
      <c r="L56" s="1946"/>
      <c r="M56" s="1946"/>
      <c r="N56" s="1946"/>
      <c r="O56" s="1946"/>
      <c r="P56" s="1946"/>
      <c r="Q56" s="1946"/>
      <c r="R56" s="1946"/>
      <c r="S56" s="1946"/>
      <c r="T56" s="1946"/>
      <c r="U56" s="1946"/>
      <c r="V56" s="1946"/>
      <c r="W56" s="1946"/>
      <c r="X56" s="1946"/>
      <c r="Y56" s="1946"/>
      <c r="Z56" s="1946"/>
      <c r="AA56" s="1946"/>
      <c r="AB56" s="1946"/>
      <c r="AC56" s="1946"/>
      <c r="AD56" s="1946"/>
      <c r="AE56" s="1946"/>
      <c r="AF56" s="1946"/>
      <c r="AG56" s="1946"/>
      <c r="AH56" s="1946"/>
      <c r="AI56" s="1946"/>
      <c r="AJ56" s="1946"/>
      <c r="AK56" s="1946"/>
      <c r="AL56" s="1946"/>
      <c r="AM56" s="1946"/>
      <c r="AN56" s="1946"/>
      <c r="AO56" s="1946"/>
      <c r="AP56" s="1946"/>
      <c r="AQ56" s="1946"/>
      <c r="AR56" s="1946"/>
      <c r="AS56" s="1946"/>
      <c r="AT56" s="1946"/>
      <c r="AU56" s="1946"/>
      <c r="AV56" s="1946"/>
      <c r="AW56" s="1946"/>
      <c r="AX56" s="1946"/>
      <c r="AY56" s="1946"/>
      <c r="AZ56" s="1946"/>
      <c r="BA56" s="1946"/>
      <c r="BB56" s="1946"/>
      <c r="BC56" s="1946"/>
      <c r="BD56" s="1946"/>
      <c r="BE56" s="1946"/>
      <c r="BF56" s="1946"/>
      <c r="BG56" s="1946"/>
      <c r="BH56" s="1946"/>
      <c r="BI56" s="1946"/>
      <c r="BJ56" s="1946"/>
      <c r="BK56" s="1946"/>
      <c r="BL56" s="1946"/>
      <c r="BM56" s="1946"/>
    </row>
    <row r="57" spans="1:65" s="993" customFormat="1" ht="15" customHeight="1">
      <c r="A57" s="3714" t="s">
        <v>11888</v>
      </c>
      <c r="B57" s="3714"/>
      <c r="C57" s="1952"/>
      <c r="D57" s="1952"/>
      <c r="E57" s="1952"/>
      <c r="F57" s="1952"/>
      <c r="G57" s="2016"/>
      <c r="H57" s="1952"/>
      <c r="I57" s="1946"/>
      <c r="J57" s="1946"/>
      <c r="K57" s="1946"/>
      <c r="L57" s="1946"/>
      <c r="M57" s="1946"/>
      <c r="N57" s="1946"/>
      <c r="O57" s="1946"/>
      <c r="P57" s="1946"/>
      <c r="Q57" s="1946"/>
      <c r="R57" s="1946"/>
      <c r="S57" s="1946"/>
      <c r="T57" s="1946"/>
      <c r="U57" s="1946"/>
      <c r="V57" s="1946"/>
      <c r="W57" s="1946"/>
      <c r="X57" s="1946"/>
      <c r="Y57" s="1946"/>
      <c r="Z57" s="1946"/>
      <c r="AA57" s="1946"/>
      <c r="AB57" s="1946"/>
      <c r="AC57" s="1946"/>
      <c r="AD57" s="1946"/>
      <c r="AE57" s="1946"/>
      <c r="AF57" s="1946"/>
      <c r="AG57" s="1946"/>
      <c r="AH57" s="1946"/>
      <c r="AI57" s="1946"/>
      <c r="AJ57" s="1946"/>
      <c r="AK57" s="1946"/>
      <c r="AL57" s="1946"/>
      <c r="AM57" s="1946"/>
      <c r="AN57" s="1946"/>
      <c r="AO57" s="1946"/>
      <c r="AP57" s="1946"/>
      <c r="AQ57" s="1946"/>
      <c r="AR57" s="1946"/>
      <c r="AS57" s="1946"/>
      <c r="AT57" s="1946"/>
      <c r="AU57" s="1946"/>
      <c r="AV57" s="1946"/>
      <c r="AW57" s="1946"/>
      <c r="AX57" s="1946"/>
      <c r="AY57" s="1946"/>
      <c r="AZ57" s="1946"/>
      <c r="BA57" s="1946"/>
      <c r="BB57" s="1946"/>
      <c r="BC57" s="1946"/>
      <c r="BD57" s="1946"/>
      <c r="BE57" s="1946"/>
      <c r="BF57" s="1946"/>
      <c r="BG57" s="1946"/>
      <c r="BH57" s="1946"/>
      <c r="BI57" s="1946"/>
      <c r="BJ57" s="1946"/>
      <c r="BK57" s="1946"/>
      <c r="BL57" s="1946"/>
      <c r="BM57" s="1946"/>
    </row>
    <row r="58" spans="1:65" s="993" customFormat="1" ht="27.7" thickBot="1">
      <c r="A58" s="1954"/>
      <c r="B58" s="1955" t="s">
        <v>11889</v>
      </c>
      <c r="C58" s="1956">
        <v>437</v>
      </c>
      <c r="D58" s="1956" t="s">
        <v>11890</v>
      </c>
      <c r="E58" s="1956" t="s">
        <v>11891</v>
      </c>
      <c r="F58" s="1956">
        <v>27.3</v>
      </c>
      <c r="G58" s="3734">
        <v>28350</v>
      </c>
      <c r="H58" s="1953">
        <f t="shared" ref="H58" si="11">G58-G58*$B$4/100</f>
        <v>28350</v>
      </c>
      <c r="I58" s="1946"/>
      <c r="J58" s="1946"/>
      <c r="K58" s="1946"/>
      <c r="L58" s="1946"/>
      <c r="M58" s="1946"/>
      <c r="N58" s="1946"/>
      <c r="O58" s="1946"/>
      <c r="P58" s="1946"/>
      <c r="Q58" s="1946"/>
      <c r="R58" s="1946"/>
      <c r="S58" s="1946"/>
      <c r="T58" s="1946"/>
      <c r="U58" s="1946"/>
      <c r="V58" s="1946"/>
      <c r="W58" s="1946"/>
      <c r="X58" s="1946"/>
      <c r="Y58" s="1946"/>
      <c r="Z58" s="1946"/>
      <c r="AA58" s="1946"/>
      <c r="AB58" s="1946"/>
      <c r="AC58" s="1946"/>
      <c r="AD58" s="1946"/>
      <c r="AE58" s="1946"/>
      <c r="AF58" s="1946"/>
      <c r="AG58" s="1946"/>
      <c r="AH58" s="1946"/>
      <c r="AI58" s="1946"/>
      <c r="AJ58" s="1946"/>
      <c r="AK58" s="1946"/>
      <c r="AL58" s="1946"/>
      <c r="AM58" s="1946"/>
      <c r="AN58" s="1946"/>
      <c r="AO58" s="1946"/>
      <c r="AP58" s="1946"/>
      <c r="AQ58" s="1946"/>
      <c r="AR58" s="1946"/>
      <c r="AS58" s="1946"/>
      <c r="AT58" s="1946"/>
      <c r="AU58" s="1946"/>
      <c r="AV58" s="1946"/>
      <c r="AW58" s="1946"/>
      <c r="AX58" s="1946"/>
      <c r="AY58" s="1946"/>
      <c r="AZ58" s="1946"/>
      <c r="BA58" s="1946"/>
      <c r="BB58" s="1946"/>
      <c r="BC58" s="1946"/>
      <c r="BD58" s="1946"/>
      <c r="BE58" s="1946"/>
      <c r="BF58" s="1946"/>
      <c r="BG58" s="1946"/>
      <c r="BH58" s="1946"/>
      <c r="BI58" s="1946"/>
      <c r="BJ58" s="1946"/>
      <c r="BK58" s="1946"/>
      <c r="BL58" s="1946"/>
      <c r="BM58" s="1946"/>
    </row>
    <row r="59" spans="1:65" s="993" customFormat="1" ht="17.25" customHeight="1" thickBot="1">
      <c r="A59" s="3722" t="s">
        <v>11892</v>
      </c>
      <c r="B59" s="3723"/>
      <c r="C59" s="3723"/>
      <c r="D59" s="3723"/>
      <c r="E59" s="3723"/>
      <c r="F59" s="3723"/>
      <c r="G59" s="3723"/>
      <c r="H59" s="3724"/>
      <c r="I59" s="1946"/>
      <c r="J59" s="1946"/>
      <c r="K59" s="1946"/>
      <c r="L59" s="1946"/>
      <c r="M59" s="1946"/>
      <c r="N59" s="1946"/>
      <c r="O59" s="1946"/>
      <c r="P59" s="1946"/>
      <c r="Q59" s="1946"/>
      <c r="R59" s="1946"/>
      <c r="S59" s="1946"/>
      <c r="T59" s="1946"/>
      <c r="U59" s="1946"/>
      <c r="V59" s="1946"/>
      <c r="W59" s="1946"/>
      <c r="X59" s="1946"/>
      <c r="Y59" s="1946"/>
      <c r="Z59" s="1946"/>
      <c r="AA59" s="1946"/>
      <c r="AB59" s="1946"/>
      <c r="AC59" s="1946"/>
      <c r="AD59" s="1946"/>
      <c r="AE59" s="1946"/>
      <c r="AF59" s="1946"/>
      <c r="AG59" s="1946"/>
      <c r="AH59" s="1946"/>
      <c r="AI59" s="1946"/>
      <c r="AJ59" s="1946"/>
      <c r="AK59" s="1946"/>
      <c r="AL59" s="1946"/>
      <c r="AM59" s="1946"/>
      <c r="AN59" s="1946"/>
      <c r="AO59" s="1946"/>
      <c r="AP59" s="1946"/>
      <c r="AQ59" s="1946"/>
      <c r="AR59" s="1946"/>
      <c r="AS59" s="1946"/>
      <c r="AT59" s="1946"/>
      <c r="AU59" s="1946"/>
      <c r="AV59" s="1946"/>
      <c r="AW59" s="1946"/>
      <c r="AX59" s="1946"/>
      <c r="AY59" s="1946"/>
      <c r="AZ59" s="1946"/>
      <c r="BA59" s="1946"/>
      <c r="BB59" s="1946"/>
      <c r="BC59" s="1946"/>
      <c r="BD59" s="1946"/>
      <c r="BE59" s="1946"/>
      <c r="BF59" s="1946"/>
      <c r="BG59" s="1946"/>
      <c r="BH59" s="1946"/>
      <c r="BI59" s="1946"/>
      <c r="BJ59" s="1946"/>
      <c r="BK59" s="1946"/>
      <c r="BL59" s="1946"/>
      <c r="BM59" s="1946"/>
    </row>
    <row r="60" spans="1:65" s="993" customFormat="1" ht="15" customHeight="1">
      <c r="A60" s="9097" t="s">
        <v>11893</v>
      </c>
      <c r="B60" s="9098"/>
      <c r="C60" s="9098"/>
      <c r="D60" s="9098"/>
      <c r="E60" s="9098"/>
      <c r="F60" s="9098"/>
      <c r="G60" s="9098"/>
      <c r="H60" s="9098"/>
      <c r="I60" s="1946"/>
      <c r="J60" s="1946"/>
      <c r="K60" s="1946"/>
      <c r="L60" s="1946"/>
      <c r="M60" s="1946"/>
      <c r="N60" s="1946"/>
      <c r="O60" s="1946"/>
      <c r="P60" s="1946"/>
      <c r="Q60" s="1946"/>
      <c r="R60" s="1946"/>
      <c r="S60" s="1946"/>
      <c r="T60" s="1946"/>
      <c r="U60" s="1946"/>
      <c r="V60" s="1946"/>
      <c r="W60" s="1946"/>
      <c r="X60" s="1946"/>
      <c r="Y60" s="1946"/>
      <c r="Z60" s="1946"/>
      <c r="AA60" s="1946"/>
      <c r="AB60" s="1946"/>
      <c r="AC60" s="1946"/>
      <c r="AD60" s="1946"/>
      <c r="AE60" s="1946"/>
      <c r="AF60" s="1946"/>
      <c r="AG60" s="1946"/>
      <c r="AH60" s="1946"/>
      <c r="AI60" s="1946"/>
      <c r="AJ60" s="1946"/>
      <c r="AK60" s="1946"/>
      <c r="AL60" s="1946"/>
      <c r="AM60" s="1946"/>
      <c r="AN60" s="1946"/>
      <c r="AO60" s="1946"/>
      <c r="AP60" s="1946"/>
      <c r="AQ60" s="1946"/>
      <c r="AR60" s="1946"/>
      <c r="AS60" s="1946"/>
      <c r="AT60" s="1946"/>
      <c r="AU60" s="1946"/>
      <c r="AV60" s="1946"/>
      <c r="AW60" s="1946"/>
      <c r="AX60" s="1946"/>
      <c r="AY60" s="1946"/>
      <c r="AZ60" s="1946"/>
      <c r="BA60" s="1946"/>
      <c r="BB60" s="1946"/>
      <c r="BC60" s="1946"/>
      <c r="BD60" s="1946"/>
      <c r="BE60" s="1946"/>
      <c r="BF60" s="1946"/>
      <c r="BG60" s="1946"/>
      <c r="BH60" s="1946"/>
      <c r="BI60" s="1946"/>
      <c r="BJ60" s="1946"/>
      <c r="BK60" s="1946"/>
      <c r="BL60" s="1946"/>
      <c r="BM60" s="1946"/>
    </row>
    <row r="61" spans="1:65" s="993" customFormat="1" ht="15" customHeight="1">
      <c r="A61" s="9099" t="s">
        <v>11894</v>
      </c>
      <c r="B61" s="9100"/>
      <c r="C61" s="9100"/>
      <c r="D61" s="9100"/>
      <c r="E61" s="9100"/>
      <c r="F61" s="9100"/>
      <c r="G61" s="9100"/>
      <c r="H61" s="9100"/>
      <c r="I61" s="1946"/>
      <c r="J61" s="1946"/>
      <c r="K61" s="1946"/>
      <c r="L61" s="1946"/>
      <c r="M61" s="1946"/>
      <c r="N61" s="1946"/>
      <c r="O61" s="1946"/>
      <c r="P61" s="1946"/>
      <c r="Q61" s="1946"/>
      <c r="R61" s="1946"/>
      <c r="S61" s="1946"/>
      <c r="T61" s="1946"/>
      <c r="U61" s="1946"/>
      <c r="V61" s="1946"/>
      <c r="W61" s="1946"/>
      <c r="X61" s="1946"/>
      <c r="Y61" s="1946"/>
      <c r="Z61" s="1946"/>
      <c r="AA61" s="1946"/>
      <c r="AB61" s="1946"/>
      <c r="AC61" s="1946"/>
      <c r="AD61" s="1946"/>
      <c r="AE61" s="1946"/>
      <c r="AF61" s="1946"/>
      <c r="AG61" s="1946"/>
      <c r="AH61" s="1946"/>
      <c r="AI61" s="1946"/>
      <c r="AJ61" s="1946"/>
      <c r="AK61" s="1946"/>
      <c r="AL61" s="1946"/>
      <c r="AM61" s="1946"/>
      <c r="AN61" s="1946"/>
      <c r="AO61" s="1946"/>
      <c r="AP61" s="1946"/>
      <c r="AQ61" s="1946"/>
      <c r="AR61" s="1946"/>
      <c r="AS61" s="1946"/>
      <c r="AT61" s="1946"/>
      <c r="AU61" s="1946"/>
      <c r="AV61" s="1946"/>
      <c r="AW61" s="1946"/>
      <c r="AX61" s="1946"/>
      <c r="AY61" s="1946"/>
      <c r="AZ61" s="1946"/>
      <c r="BA61" s="1946"/>
      <c r="BB61" s="1946"/>
      <c r="BC61" s="1946"/>
      <c r="BD61" s="1946"/>
      <c r="BE61" s="1946"/>
      <c r="BF61" s="1946"/>
      <c r="BG61" s="1946"/>
      <c r="BH61" s="1946"/>
      <c r="BI61" s="1946"/>
      <c r="BJ61" s="1946"/>
      <c r="BK61" s="1946"/>
      <c r="BL61" s="1946"/>
      <c r="BM61" s="1946"/>
    </row>
    <row r="62" spans="1:65" s="993" customFormat="1" ht="15" customHeight="1">
      <c r="A62" s="9099" t="s">
        <v>11895</v>
      </c>
      <c r="B62" s="9100"/>
      <c r="C62" s="9100"/>
      <c r="D62" s="9100"/>
      <c r="E62" s="9100"/>
      <c r="F62" s="9100"/>
      <c r="G62" s="9100"/>
      <c r="H62" s="9100"/>
      <c r="I62" s="1946"/>
      <c r="J62" s="1946"/>
      <c r="K62" s="1946"/>
      <c r="L62" s="1946"/>
      <c r="M62" s="1946"/>
      <c r="N62" s="1946"/>
      <c r="O62" s="1946"/>
      <c r="P62" s="1946"/>
      <c r="Q62" s="1946"/>
      <c r="R62" s="1946"/>
      <c r="S62" s="1946"/>
      <c r="T62" s="1946"/>
      <c r="U62" s="1946"/>
      <c r="V62" s="1946"/>
      <c r="W62" s="1946"/>
      <c r="X62" s="1946"/>
      <c r="Y62" s="1946"/>
      <c r="Z62" s="1946"/>
      <c r="AA62" s="1946"/>
      <c r="AB62" s="1946"/>
      <c r="AC62" s="1946"/>
      <c r="AD62" s="1946"/>
      <c r="AE62" s="1946"/>
      <c r="AF62" s="1946"/>
      <c r="AG62" s="1946"/>
      <c r="AH62" s="1946"/>
      <c r="AI62" s="1946"/>
      <c r="AJ62" s="1946"/>
      <c r="AK62" s="1946"/>
      <c r="AL62" s="1946"/>
      <c r="AM62" s="1946"/>
      <c r="AN62" s="1946"/>
      <c r="AO62" s="1946"/>
      <c r="AP62" s="1946"/>
      <c r="AQ62" s="1946"/>
      <c r="AR62" s="1946"/>
      <c r="AS62" s="1946"/>
      <c r="AT62" s="1946"/>
      <c r="AU62" s="1946"/>
      <c r="AV62" s="1946"/>
      <c r="AW62" s="1946"/>
      <c r="AX62" s="1946"/>
      <c r="AY62" s="1946"/>
      <c r="AZ62" s="1946"/>
      <c r="BA62" s="1946"/>
      <c r="BB62" s="1946"/>
      <c r="BC62" s="1946"/>
      <c r="BD62" s="1946"/>
      <c r="BE62" s="1946"/>
      <c r="BF62" s="1946"/>
      <c r="BG62" s="1946"/>
      <c r="BH62" s="1946"/>
      <c r="BI62" s="1946"/>
      <c r="BJ62" s="1946"/>
      <c r="BK62" s="1946"/>
      <c r="BL62" s="1946"/>
      <c r="BM62" s="1946"/>
    </row>
    <row r="63" spans="1:65" s="993" customFormat="1" ht="15" customHeight="1">
      <c r="A63" s="1957" t="s">
        <v>11896</v>
      </c>
      <c r="B63" s="1958"/>
      <c r="C63" s="1958"/>
      <c r="D63" s="1958"/>
      <c r="E63" s="1958"/>
      <c r="F63" s="1958"/>
      <c r="G63" s="2026"/>
      <c r="H63" s="1958"/>
      <c r="I63" s="1946"/>
      <c r="J63" s="1946"/>
      <c r="K63" s="1946"/>
      <c r="L63" s="1946"/>
      <c r="M63" s="1946"/>
      <c r="N63" s="1946"/>
      <c r="O63" s="1946"/>
      <c r="P63" s="1946"/>
      <c r="Q63" s="1946"/>
      <c r="R63" s="1946"/>
      <c r="S63" s="1946"/>
      <c r="T63" s="1946"/>
      <c r="U63" s="1946"/>
      <c r="V63" s="1946"/>
      <c r="W63" s="1946"/>
      <c r="X63" s="1946"/>
      <c r="Y63" s="1946"/>
      <c r="Z63" s="1946"/>
      <c r="AA63" s="1946"/>
      <c r="AB63" s="1946"/>
      <c r="AC63" s="1946"/>
      <c r="AD63" s="1946"/>
      <c r="AE63" s="1946"/>
      <c r="AF63" s="1946"/>
      <c r="AG63" s="1946"/>
      <c r="AH63" s="1946"/>
      <c r="AI63" s="1946"/>
      <c r="AJ63" s="1946"/>
      <c r="AK63" s="1946"/>
      <c r="AL63" s="1946"/>
      <c r="AM63" s="1946"/>
      <c r="AN63" s="1946"/>
      <c r="AO63" s="1946"/>
      <c r="AP63" s="1946"/>
      <c r="AQ63" s="1946"/>
      <c r="AR63" s="1946"/>
      <c r="AS63" s="1946"/>
      <c r="AT63" s="1946"/>
      <c r="AU63" s="1946"/>
      <c r="AV63" s="1946"/>
      <c r="AW63" s="1946"/>
      <c r="AX63" s="1946"/>
      <c r="AY63" s="1946"/>
      <c r="AZ63" s="1946"/>
      <c r="BA63" s="1946"/>
      <c r="BB63" s="1946"/>
      <c r="BC63" s="1946"/>
      <c r="BD63" s="1946"/>
      <c r="BE63" s="1946"/>
      <c r="BF63" s="1946"/>
      <c r="BG63" s="1946"/>
      <c r="BH63" s="1946"/>
      <c r="BI63" s="1946"/>
      <c r="BJ63" s="1946"/>
      <c r="BK63" s="1946"/>
      <c r="BL63" s="1946"/>
      <c r="BM63" s="1946"/>
    </row>
    <row r="64" spans="1:65" s="993" customFormat="1" ht="16.5" customHeight="1">
      <c r="A64" s="1959" t="s">
        <v>11897</v>
      </c>
      <c r="B64" s="1960"/>
      <c r="C64" s="1961"/>
      <c r="D64" s="1962"/>
      <c r="E64" s="1962"/>
      <c r="F64" s="1962"/>
      <c r="G64" s="2027"/>
      <c r="H64" s="1962"/>
      <c r="I64" s="1946"/>
      <c r="J64" s="1946"/>
      <c r="K64" s="1946"/>
      <c r="L64" s="1946"/>
      <c r="M64" s="1946"/>
      <c r="N64" s="1946"/>
      <c r="O64" s="1946"/>
      <c r="P64" s="1946"/>
      <c r="Q64" s="1946"/>
      <c r="R64" s="1946"/>
      <c r="S64" s="1946"/>
      <c r="T64" s="1946"/>
      <c r="U64" s="1946"/>
      <c r="V64" s="1946"/>
      <c r="W64" s="1946"/>
      <c r="X64" s="1946"/>
      <c r="Y64" s="1946"/>
      <c r="Z64" s="1946"/>
      <c r="AA64" s="1946"/>
      <c r="AB64" s="1946"/>
      <c r="AC64" s="1946"/>
      <c r="AD64" s="1946"/>
      <c r="AE64" s="1946"/>
      <c r="AF64" s="1946"/>
      <c r="AG64" s="1946"/>
      <c r="AH64" s="1946"/>
      <c r="AI64" s="1946"/>
      <c r="AJ64" s="1946"/>
      <c r="AK64" s="1946"/>
      <c r="AL64" s="1946"/>
      <c r="AM64" s="1946"/>
      <c r="AN64" s="1946"/>
      <c r="AO64" s="1946"/>
      <c r="AP64" s="1946"/>
      <c r="AQ64" s="1946"/>
      <c r="AR64" s="1946"/>
      <c r="AS64" s="1946"/>
      <c r="AT64" s="1946"/>
      <c r="AU64" s="1946"/>
      <c r="AV64" s="1946"/>
      <c r="AW64" s="1946"/>
      <c r="AX64" s="1946"/>
      <c r="AY64" s="1946"/>
      <c r="AZ64" s="1946"/>
      <c r="BA64" s="1946"/>
      <c r="BB64" s="1946"/>
      <c r="BC64" s="1946"/>
      <c r="BD64" s="1946"/>
      <c r="BE64" s="1946"/>
      <c r="BF64" s="1946"/>
      <c r="BG64" s="1946"/>
      <c r="BH64" s="1946"/>
      <c r="BI64" s="1946"/>
      <c r="BJ64" s="1946"/>
      <c r="BK64" s="1946"/>
      <c r="BL64" s="1946"/>
      <c r="BM64" s="1946"/>
    </row>
    <row r="65" spans="1:65" s="993" customFormat="1" ht="16.5" customHeight="1">
      <c r="A65" s="9101" t="s">
        <v>11898</v>
      </c>
      <c r="B65" s="9102"/>
      <c r="C65" s="9102"/>
      <c r="D65" s="9102"/>
      <c r="E65" s="9102"/>
      <c r="F65" s="9102"/>
      <c r="G65" s="9102"/>
      <c r="H65" s="9102"/>
      <c r="I65" s="1946"/>
      <c r="J65" s="1946"/>
      <c r="K65" s="1946"/>
      <c r="L65" s="1946"/>
      <c r="M65" s="1946"/>
      <c r="N65" s="1946"/>
      <c r="O65" s="1946"/>
      <c r="P65" s="1946"/>
      <c r="Q65" s="1946"/>
      <c r="R65" s="1946"/>
      <c r="S65" s="1946"/>
      <c r="T65" s="1946"/>
      <c r="U65" s="1946"/>
      <c r="V65" s="1946"/>
      <c r="W65" s="1946"/>
      <c r="X65" s="1946"/>
      <c r="Y65" s="1946"/>
      <c r="Z65" s="1946"/>
      <c r="AA65" s="1946"/>
      <c r="AB65" s="1946"/>
      <c r="AC65" s="1946"/>
      <c r="AD65" s="1946"/>
      <c r="AE65" s="1946"/>
      <c r="AF65" s="1946"/>
      <c r="AG65" s="1946"/>
      <c r="AH65" s="1946"/>
      <c r="AI65" s="1946"/>
      <c r="AJ65" s="1946"/>
      <c r="AK65" s="1946"/>
      <c r="AL65" s="1946"/>
      <c r="AM65" s="1946"/>
      <c r="AN65" s="1946"/>
      <c r="AO65" s="1946"/>
      <c r="AP65" s="1946"/>
      <c r="AQ65" s="1946"/>
      <c r="AR65" s="1946"/>
      <c r="AS65" s="1946"/>
      <c r="AT65" s="1946"/>
      <c r="AU65" s="1946"/>
      <c r="AV65" s="1946"/>
      <c r="AW65" s="1946"/>
      <c r="AX65" s="1946"/>
      <c r="AY65" s="1946"/>
      <c r="AZ65" s="1946"/>
      <c r="BA65" s="1946"/>
      <c r="BB65" s="1946"/>
      <c r="BC65" s="1946"/>
      <c r="BD65" s="1946"/>
      <c r="BE65" s="1946"/>
      <c r="BF65" s="1946"/>
      <c r="BG65" s="1946"/>
      <c r="BH65" s="1946"/>
      <c r="BI65" s="1946"/>
      <c r="BJ65" s="1946"/>
      <c r="BK65" s="1946"/>
      <c r="BL65" s="1946"/>
      <c r="BM65" s="1946"/>
    </row>
    <row r="66" spans="1:65" s="993" customFormat="1" ht="15" customHeight="1">
      <c r="A66" s="9103" t="s">
        <v>11899</v>
      </c>
      <c r="B66" s="9104"/>
      <c r="C66" s="9104"/>
      <c r="D66" s="9104"/>
      <c r="E66" s="9104"/>
      <c r="F66" s="9104"/>
      <c r="G66" s="9104"/>
      <c r="H66" s="9104"/>
      <c r="I66" s="1946"/>
      <c r="J66" s="1946"/>
      <c r="K66" s="1946"/>
      <c r="L66" s="1946"/>
      <c r="M66" s="1946"/>
      <c r="N66" s="1946"/>
      <c r="O66" s="1946"/>
      <c r="P66" s="1946"/>
      <c r="Q66" s="1946"/>
      <c r="R66" s="1946"/>
      <c r="S66" s="1946"/>
      <c r="T66" s="1946"/>
      <c r="U66" s="1946"/>
      <c r="V66" s="1946"/>
      <c r="W66" s="1946"/>
      <c r="X66" s="1946"/>
      <c r="Y66" s="1946"/>
      <c r="Z66" s="1946"/>
      <c r="AA66" s="1946"/>
      <c r="AB66" s="1946"/>
      <c r="AC66" s="1946"/>
      <c r="AD66" s="1946"/>
      <c r="AE66" s="1946"/>
      <c r="AF66" s="1946"/>
      <c r="AG66" s="1946"/>
      <c r="AH66" s="1946"/>
      <c r="AI66" s="1946"/>
      <c r="AJ66" s="1946"/>
      <c r="AK66" s="1946"/>
      <c r="AL66" s="1946"/>
      <c r="AM66" s="1946"/>
      <c r="AN66" s="1946"/>
      <c r="AO66" s="1946"/>
      <c r="AP66" s="1946"/>
      <c r="AQ66" s="1946"/>
      <c r="AR66" s="1946"/>
      <c r="AS66" s="1946"/>
      <c r="AT66" s="1946"/>
      <c r="AU66" s="1946"/>
      <c r="AV66" s="1946"/>
      <c r="AW66" s="1946"/>
      <c r="AX66" s="1946"/>
      <c r="AY66" s="1946"/>
      <c r="AZ66" s="1946"/>
      <c r="BA66" s="1946"/>
      <c r="BB66" s="1946"/>
      <c r="BC66" s="1946"/>
      <c r="BD66" s="1946"/>
      <c r="BE66" s="1946"/>
      <c r="BF66" s="1946"/>
      <c r="BG66" s="1946"/>
      <c r="BH66" s="1946"/>
      <c r="BI66" s="1946"/>
      <c r="BJ66" s="1946"/>
      <c r="BK66" s="1946"/>
      <c r="BL66" s="1946"/>
      <c r="BM66" s="1946"/>
    </row>
    <row r="67" spans="1:65" s="993" customFormat="1" ht="40.5" customHeight="1">
      <c r="A67" s="1716"/>
      <c r="B67" s="1963" t="s">
        <v>42</v>
      </c>
      <c r="C67" s="1963"/>
      <c r="D67" s="1963" t="s">
        <v>11937</v>
      </c>
      <c r="E67" s="1963" t="s">
        <v>11900</v>
      </c>
      <c r="F67" s="1963" t="s">
        <v>1427</v>
      </c>
      <c r="G67" s="2028" t="s">
        <v>2018</v>
      </c>
      <c r="H67" s="1963" t="s">
        <v>2018</v>
      </c>
      <c r="I67" s="1946"/>
      <c r="J67" s="1946"/>
      <c r="K67" s="1946"/>
      <c r="L67" s="1946"/>
      <c r="M67" s="1946"/>
      <c r="N67" s="1946"/>
      <c r="O67" s="1946"/>
      <c r="P67" s="1946"/>
      <c r="Q67" s="1946"/>
      <c r="R67" s="1946"/>
      <c r="S67" s="1946"/>
      <c r="T67" s="1946"/>
      <c r="U67" s="1946"/>
      <c r="V67" s="1946"/>
      <c r="W67" s="1946"/>
      <c r="X67" s="1946"/>
      <c r="Y67" s="1946"/>
      <c r="Z67" s="1946"/>
      <c r="AA67" s="1946"/>
      <c r="AB67" s="1946"/>
      <c r="AC67" s="1946"/>
      <c r="AD67" s="1946"/>
      <c r="AE67" s="1946"/>
      <c r="AF67" s="1946"/>
      <c r="AG67" s="1946"/>
      <c r="AH67" s="1946"/>
      <c r="AI67" s="1946"/>
      <c r="AJ67" s="1946"/>
      <c r="AK67" s="1946"/>
      <c r="AL67" s="1946"/>
      <c r="AM67" s="1946"/>
      <c r="AN67" s="1946"/>
      <c r="AO67" s="1946"/>
      <c r="AP67" s="1946"/>
      <c r="AQ67" s="1946"/>
      <c r="AR67" s="1946"/>
      <c r="AS67" s="1946"/>
      <c r="AT67" s="1946"/>
      <c r="AU67" s="1946"/>
      <c r="AV67" s="1946"/>
      <c r="AW67" s="1946"/>
      <c r="AX67" s="1946"/>
      <c r="AY67" s="1946"/>
      <c r="AZ67" s="1946"/>
      <c r="BA67" s="1946"/>
      <c r="BB67" s="1946"/>
      <c r="BC67" s="1946"/>
      <c r="BD67" s="1946"/>
      <c r="BE67" s="1946"/>
      <c r="BF67" s="1946"/>
      <c r="BG67" s="1946"/>
      <c r="BH67" s="1946"/>
      <c r="BI67" s="1946"/>
      <c r="BJ67" s="1946"/>
      <c r="BK67" s="1946"/>
      <c r="BL67" s="1946"/>
      <c r="BM67" s="1946"/>
    </row>
    <row r="68" spans="1:65" s="993" customFormat="1" ht="38.25" customHeight="1">
      <c r="A68" s="1964"/>
      <c r="B68" s="1965" t="s">
        <v>11901</v>
      </c>
      <c r="C68" s="1966">
        <v>266</v>
      </c>
      <c r="D68" s="1966" t="s">
        <v>11940</v>
      </c>
      <c r="E68" s="1966" t="s">
        <v>11902</v>
      </c>
      <c r="F68" s="1966">
        <v>15</v>
      </c>
      <c r="G68" s="2017">
        <v>11520</v>
      </c>
      <c r="H68" s="1953">
        <f t="shared" ref="H68:H71" si="12">G68-G68*$B$4/100</f>
        <v>11520</v>
      </c>
      <c r="I68" s="1946"/>
      <c r="J68" s="1946"/>
      <c r="K68" s="1946"/>
      <c r="L68" s="1946"/>
      <c r="M68" s="1946"/>
      <c r="N68" s="1946"/>
      <c r="O68" s="1946"/>
      <c r="P68" s="1946"/>
      <c r="Q68" s="1946"/>
      <c r="R68" s="1946"/>
      <c r="S68" s="1946"/>
      <c r="T68" s="1946"/>
      <c r="U68" s="1946"/>
      <c r="V68" s="1946"/>
      <c r="W68" s="1946"/>
      <c r="X68" s="1946"/>
      <c r="Y68" s="1946"/>
      <c r="Z68" s="1946"/>
      <c r="AA68" s="1946"/>
      <c r="AB68" s="1946"/>
      <c r="AC68" s="1946"/>
      <c r="AD68" s="1946"/>
      <c r="AE68" s="1946"/>
      <c r="AF68" s="1946"/>
      <c r="AG68" s="1946"/>
      <c r="AH68" s="1946"/>
      <c r="AI68" s="1946"/>
      <c r="AJ68" s="1946"/>
      <c r="AK68" s="1946"/>
      <c r="AL68" s="1946"/>
      <c r="AM68" s="1946"/>
      <c r="AN68" s="1946"/>
      <c r="AO68" s="1946"/>
      <c r="AP68" s="1946"/>
      <c r="AQ68" s="1946"/>
      <c r="AR68" s="1946"/>
      <c r="AS68" s="1946"/>
      <c r="AT68" s="1946"/>
      <c r="AU68" s="1946"/>
      <c r="AV68" s="1946"/>
      <c r="AW68" s="1946"/>
      <c r="AX68" s="1946"/>
      <c r="AY68" s="1946"/>
      <c r="AZ68" s="1946"/>
      <c r="BA68" s="1946"/>
      <c r="BB68" s="1946"/>
      <c r="BC68" s="1946"/>
      <c r="BD68" s="1946"/>
      <c r="BE68" s="1946"/>
      <c r="BF68" s="1946"/>
      <c r="BG68" s="1946"/>
      <c r="BH68" s="1946"/>
      <c r="BI68" s="1946"/>
      <c r="BJ68" s="1946"/>
      <c r="BK68" s="1946"/>
      <c r="BL68" s="1946"/>
      <c r="BM68" s="1946"/>
    </row>
    <row r="69" spans="1:65" s="993" customFormat="1" ht="38.25" customHeight="1">
      <c r="A69" s="1964"/>
      <c r="B69" s="1965" t="s">
        <v>11903</v>
      </c>
      <c r="C69" s="1966">
        <v>267</v>
      </c>
      <c r="D69" s="1966" t="s">
        <v>11939</v>
      </c>
      <c r="E69" s="1966" t="s">
        <v>11902</v>
      </c>
      <c r="F69" s="1966">
        <v>15.5</v>
      </c>
      <c r="G69" s="3734">
        <v>24860</v>
      </c>
      <c r="H69" s="1953">
        <f t="shared" si="12"/>
        <v>24860</v>
      </c>
      <c r="I69" s="1946"/>
      <c r="J69" s="1946"/>
      <c r="K69" s="1946"/>
      <c r="L69" s="1946"/>
      <c r="M69" s="1946"/>
      <c r="N69" s="1946"/>
      <c r="O69" s="1946"/>
      <c r="P69" s="1946"/>
      <c r="Q69" s="1946"/>
      <c r="R69" s="1946"/>
      <c r="S69" s="1946"/>
      <c r="T69" s="1946"/>
      <c r="U69" s="1946"/>
      <c r="V69" s="1946"/>
      <c r="W69" s="1946"/>
      <c r="X69" s="1946"/>
      <c r="Y69" s="1946"/>
      <c r="Z69" s="1946"/>
      <c r="AA69" s="1946"/>
      <c r="AB69" s="1946"/>
      <c r="AC69" s="1946"/>
      <c r="AD69" s="1946"/>
      <c r="AE69" s="1946"/>
      <c r="AF69" s="1946"/>
      <c r="AG69" s="1946"/>
      <c r="AH69" s="1946"/>
      <c r="AI69" s="1946"/>
      <c r="AJ69" s="1946"/>
      <c r="AK69" s="1946"/>
      <c r="AL69" s="1946"/>
      <c r="AM69" s="1946"/>
      <c r="AN69" s="1946"/>
      <c r="AO69" s="1946"/>
      <c r="AP69" s="1946"/>
      <c r="AQ69" s="1946"/>
      <c r="AR69" s="1946"/>
      <c r="AS69" s="1946"/>
      <c r="AT69" s="1946"/>
      <c r="AU69" s="1946"/>
      <c r="AV69" s="1946"/>
      <c r="AW69" s="1946"/>
      <c r="AX69" s="1946"/>
      <c r="AY69" s="1946"/>
      <c r="AZ69" s="1946"/>
      <c r="BA69" s="1946"/>
      <c r="BB69" s="1946"/>
      <c r="BC69" s="1946"/>
      <c r="BD69" s="1946"/>
      <c r="BE69" s="1946"/>
      <c r="BF69" s="1946"/>
      <c r="BG69" s="1946"/>
      <c r="BH69" s="1946"/>
      <c r="BI69" s="1946"/>
      <c r="BJ69" s="1946"/>
      <c r="BK69" s="1946"/>
      <c r="BL69" s="1946"/>
      <c r="BM69" s="1946"/>
    </row>
    <row r="70" spans="1:65" s="993" customFormat="1" ht="38.25" customHeight="1">
      <c r="A70" s="1964"/>
      <c r="B70" s="1965" t="s">
        <v>11904</v>
      </c>
      <c r="C70" s="1966">
        <v>268</v>
      </c>
      <c r="D70" s="1966" t="s">
        <v>11938</v>
      </c>
      <c r="E70" s="1966" t="s">
        <v>11902</v>
      </c>
      <c r="F70" s="1966">
        <v>16</v>
      </c>
      <c r="G70" s="3734">
        <v>27860</v>
      </c>
      <c r="H70" s="1953">
        <f t="shared" si="12"/>
        <v>27860</v>
      </c>
      <c r="I70" s="1946"/>
      <c r="J70" s="1946"/>
      <c r="K70" s="1946"/>
      <c r="L70" s="1946"/>
      <c r="M70" s="1946"/>
      <c r="N70" s="1946"/>
      <c r="O70" s="1946"/>
      <c r="P70" s="1946"/>
      <c r="Q70" s="1946"/>
      <c r="R70" s="1946"/>
      <c r="S70" s="1946"/>
      <c r="T70" s="1946"/>
      <c r="U70" s="1946"/>
      <c r="V70" s="1946"/>
      <c r="W70" s="1946"/>
      <c r="X70" s="1946"/>
      <c r="Y70" s="1946"/>
      <c r="Z70" s="1946"/>
      <c r="AA70" s="1946"/>
      <c r="AB70" s="1946"/>
      <c r="AC70" s="1946"/>
      <c r="AD70" s="1946"/>
      <c r="AE70" s="1946"/>
      <c r="AF70" s="1946"/>
      <c r="AG70" s="1946"/>
      <c r="AH70" s="1946"/>
      <c r="AI70" s="1946"/>
      <c r="AJ70" s="1946"/>
      <c r="AK70" s="1946"/>
      <c r="AL70" s="1946"/>
      <c r="AM70" s="1946"/>
      <c r="AN70" s="1946"/>
      <c r="AO70" s="1946"/>
      <c r="AP70" s="1946"/>
      <c r="AQ70" s="1946"/>
      <c r="AR70" s="1946"/>
      <c r="AS70" s="1946"/>
      <c r="AT70" s="1946"/>
      <c r="AU70" s="1946"/>
      <c r="AV70" s="1946"/>
      <c r="AW70" s="1946"/>
      <c r="AX70" s="1946"/>
      <c r="AY70" s="1946"/>
      <c r="AZ70" s="1946"/>
      <c r="BA70" s="1946"/>
      <c r="BB70" s="1946"/>
      <c r="BC70" s="1946"/>
      <c r="BD70" s="1946"/>
      <c r="BE70" s="1946"/>
      <c r="BF70" s="1946"/>
      <c r="BG70" s="1946"/>
      <c r="BH70" s="1946"/>
      <c r="BI70" s="1946"/>
      <c r="BJ70" s="1946"/>
      <c r="BK70" s="1946"/>
      <c r="BL70" s="1946"/>
      <c r="BM70" s="1946"/>
    </row>
    <row r="71" spans="1:65" s="993" customFormat="1" ht="38.25" customHeight="1">
      <c r="A71" s="1964"/>
      <c r="B71" s="1965" t="s">
        <v>11905</v>
      </c>
      <c r="C71" s="1966">
        <v>269</v>
      </c>
      <c r="D71" s="1966" t="s">
        <v>11941</v>
      </c>
      <c r="E71" s="1966" t="s">
        <v>11902</v>
      </c>
      <c r="F71" s="1966">
        <v>16.5</v>
      </c>
      <c r="G71" s="3734">
        <v>29960</v>
      </c>
      <c r="H71" s="1953">
        <f t="shared" si="12"/>
        <v>29960</v>
      </c>
      <c r="I71" s="1946"/>
      <c r="J71" s="1946"/>
      <c r="K71" s="1946"/>
      <c r="L71" s="1946"/>
      <c r="M71" s="1946"/>
      <c r="N71" s="1946"/>
      <c r="O71" s="1946"/>
      <c r="P71" s="1946"/>
      <c r="Q71" s="1946"/>
      <c r="R71" s="1946"/>
      <c r="S71" s="1946"/>
      <c r="T71" s="1946"/>
      <c r="U71" s="1946"/>
      <c r="V71" s="1946"/>
      <c r="W71" s="1946"/>
      <c r="X71" s="1946"/>
      <c r="Y71" s="1946"/>
      <c r="Z71" s="1946"/>
      <c r="AA71" s="1946"/>
      <c r="AB71" s="1946"/>
      <c r="AC71" s="1946"/>
      <c r="AD71" s="1946"/>
      <c r="AE71" s="1946"/>
      <c r="AF71" s="1946"/>
      <c r="AG71" s="1946"/>
      <c r="AH71" s="1946"/>
      <c r="AI71" s="1946"/>
      <c r="AJ71" s="1946"/>
      <c r="AK71" s="1946"/>
      <c r="AL71" s="1946"/>
      <c r="AM71" s="1946"/>
      <c r="AN71" s="1946"/>
      <c r="AO71" s="1946"/>
      <c r="AP71" s="1946"/>
      <c r="AQ71" s="1946"/>
      <c r="AR71" s="1946"/>
      <c r="AS71" s="1946"/>
      <c r="AT71" s="1946"/>
      <c r="AU71" s="1946"/>
      <c r="AV71" s="1946"/>
      <c r="AW71" s="1946"/>
      <c r="AX71" s="1946"/>
      <c r="AY71" s="1946"/>
      <c r="AZ71" s="1946"/>
      <c r="BA71" s="1946"/>
      <c r="BB71" s="1946"/>
      <c r="BC71" s="1946"/>
      <c r="BD71" s="1946"/>
      <c r="BE71" s="1946"/>
      <c r="BF71" s="1946"/>
      <c r="BG71" s="1946"/>
      <c r="BH71" s="1946"/>
      <c r="BI71" s="1946"/>
      <c r="BJ71" s="1946"/>
      <c r="BK71" s="1946"/>
      <c r="BL71" s="1946"/>
      <c r="BM71" s="1946"/>
    </row>
    <row r="72" spans="1:65" s="993" customFormat="1" ht="15" customHeight="1">
      <c r="A72" s="193"/>
      <c r="B72" s="1493"/>
      <c r="C72" s="1608"/>
      <c r="D72" s="2751"/>
      <c r="E72" s="2751"/>
      <c r="F72" s="2751"/>
      <c r="G72" s="1183"/>
      <c r="H72" s="2751"/>
      <c r="I72" s="1946"/>
      <c r="J72" s="1946"/>
      <c r="K72" s="1946"/>
      <c r="L72" s="1946"/>
      <c r="M72" s="1946"/>
      <c r="N72" s="1946"/>
      <c r="O72" s="1946"/>
      <c r="P72" s="1946"/>
      <c r="Q72" s="1946"/>
      <c r="R72" s="1946"/>
      <c r="S72" s="1946"/>
      <c r="T72" s="1946"/>
      <c r="U72" s="1946"/>
      <c r="V72" s="1946"/>
      <c r="W72" s="1946"/>
      <c r="X72" s="1946"/>
      <c r="Y72" s="1946"/>
      <c r="Z72" s="1946"/>
      <c r="AA72" s="1946"/>
      <c r="AB72" s="1946"/>
      <c r="AC72" s="1946"/>
      <c r="AD72" s="1946"/>
      <c r="AE72" s="1946"/>
      <c r="AF72" s="1946"/>
      <c r="AG72" s="1946"/>
      <c r="AH72" s="1946"/>
      <c r="AI72" s="1946"/>
      <c r="AJ72" s="1946"/>
      <c r="AK72" s="1946"/>
      <c r="AL72" s="1946"/>
      <c r="AM72" s="1946"/>
      <c r="AN72" s="1946"/>
      <c r="AO72" s="1946"/>
      <c r="AP72" s="1946"/>
      <c r="AQ72" s="1946"/>
      <c r="AR72" s="1946"/>
      <c r="AS72" s="1946"/>
      <c r="AT72" s="1946"/>
      <c r="AU72" s="1946"/>
      <c r="AV72" s="1946"/>
      <c r="AW72" s="1946"/>
      <c r="AX72" s="1946"/>
      <c r="AY72" s="1946"/>
      <c r="AZ72" s="1946"/>
      <c r="BA72" s="1946"/>
      <c r="BB72" s="1946"/>
      <c r="BC72" s="1946"/>
      <c r="BD72" s="1946"/>
      <c r="BE72" s="1946"/>
      <c r="BF72" s="1946"/>
      <c r="BG72" s="1946"/>
      <c r="BH72" s="1946"/>
      <c r="BI72" s="1946"/>
      <c r="BJ72" s="1946"/>
      <c r="BK72" s="1946"/>
      <c r="BL72" s="1946"/>
      <c r="BM72" s="1946"/>
    </row>
    <row r="73" spans="1:65" s="993" customFormat="1" ht="16.5" customHeight="1">
      <c r="A73" s="1967" t="s">
        <v>11906</v>
      </c>
      <c r="B73" s="1968"/>
      <c r="C73" s="1969"/>
      <c r="D73" s="1970"/>
      <c r="E73" s="1970"/>
      <c r="F73" s="1970"/>
      <c r="G73" s="2029"/>
      <c r="H73" s="1970"/>
      <c r="I73" s="1946"/>
      <c r="J73" s="1946"/>
      <c r="K73" s="1946"/>
      <c r="L73" s="1946"/>
      <c r="M73" s="1946"/>
      <c r="N73" s="1946"/>
      <c r="O73" s="1946"/>
      <c r="P73" s="1946"/>
      <c r="Q73" s="1946"/>
      <c r="R73" s="1946"/>
      <c r="S73" s="1946"/>
      <c r="T73" s="1946"/>
      <c r="U73" s="1946"/>
      <c r="V73" s="1946"/>
      <c r="W73" s="1946"/>
      <c r="X73" s="1946"/>
      <c r="Y73" s="1946"/>
      <c r="Z73" s="1946"/>
      <c r="AA73" s="1946"/>
      <c r="AB73" s="1946"/>
      <c r="AC73" s="1946"/>
      <c r="AD73" s="1946"/>
      <c r="AE73" s="1946"/>
      <c r="AF73" s="1946"/>
      <c r="AG73" s="1946"/>
      <c r="AH73" s="1946"/>
      <c r="AI73" s="1946"/>
      <c r="AJ73" s="1946"/>
      <c r="AK73" s="1946"/>
      <c r="AL73" s="1946"/>
      <c r="AM73" s="1946"/>
      <c r="AN73" s="1946"/>
      <c r="AO73" s="1946"/>
      <c r="AP73" s="1946"/>
      <c r="AQ73" s="1946"/>
      <c r="AR73" s="1946"/>
      <c r="AS73" s="1946"/>
      <c r="AT73" s="1946"/>
      <c r="AU73" s="1946"/>
      <c r="AV73" s="1946"/>
      <c r="AW73" s="1946"/>
      <c r="AX73" s="1946"/>
      <c r="AY73" s="1946"/>
      <c r="AZ73" s="1946"/>
      <c r="BA73" s="1946"/>
      <c r="BB73" s="1946"/>
      <c r="BC73" s="1946"/>
      <c r="BD73" s="1946"/>
      <c r="BE73" s="1946"/>
      <c r="BF73" s="1946"/>
      <c r="BG73" s="1946"/>
      <c r="BH73" s="1946"/>
      <c r="BI73" s="1946"/>
      <c r="BJ73" s="1946"/>
      <c r="BK73" s="1946"/>
      <c r="BL73" s="1946"/>
      <c r="BM73" s="1946"/>
    </row>
    <row r="74" spans="1:65" s="993" customFormat="1" ht="16.5" customHeight="1">
      <c r="A74" s="3725" t="s">
        <v>11907</v>
      </c>
      <c r="B74" s="3725"/>
      <c r="C74" s="3725"/>
      <c r="D74" s="3725"/>
      <c r="E74" s="3725"/>
      <c r="F74" s="3725"/>
      <c r="G74" s="3725"/>
      <c r="H74" s="3725"/>
      <c r="I74" s="1946"/>
      <c r="J74" s="1946"/>
      <c r="K74" s="1946"/>
      <c r="L74" s="1946"/>
      <c r="M74" s="1946"/>
      <c r="N74" s="1946"/>
      <c r="O74" s="1946"/>
      <c r="P74" s="1946"/>
      <c r="Q74" s="1946"/>
      <c r="R74" s="1946"/>
      <c r="S74" s="1946"/>
      <c r="T74" s="1946"/>
      <c r="U74" s="1946"/>
      <c r="V74" s="1946"/>
      <c r="W74" s="1946"/>
      <c r="X74" s="1946"/>
      <c r="Y74" s="1946"/>
      <c r="Z74" s="1946"/>
      <c r="AA74" s="1946"/>
      <c r="AB74" s="1946"/>
      <c r="AC74" s="1946"/>
      <c r="AD74" s="1946"/>
      <c r="AE74" s="1946"/>
      <c r="AF74" s="1946"/>
      <c r="AG74" s="1946"/>
      <c r="AH74" s="1946"/>
      <c r="AI74" s="1946"/>
      <c r="AJ74" s="1946"/>
      <c r="AK74" s="1946"/>
      <c r="AL74" s="1946"/>
      <c r="AM74" s="1946"/>
      <c r="AN74" s="1946"/>
      <c r="AO74" s="1946"/>
      <c r="AP74" s="1946"/>
      <c r="AQ74" s="1946"/>
      <c r="AR74" s="1946"/>
      <c r="AS74" s="1946"/>
      <c r="AT74" s="1946"/>
      <c r="AU74" s="1946"/>
      <c r="AV74" s="1946"/>
      <c r="AW74" s="1946"/>
      <c r="AX74" s="1946"/>
      <c r="AY74" s="1946"/>
      <c r="AZ74" s="1946"/>
      <c r="BA74" s="1946"/>
      <c r="BB74" s="1946"/>
      <c r="BC74" s="1946"/>
      <c r="BD74" s="1946"/>
      <c r="BE74" s="1946"/>
      <c r="BF74" s="1946"/>
      <c r="BG74" s="1946"/>
      <c r="BH74" s="1946"/>
      <c r="BI74" s="1946"/>
      <c r="BJ74" s="1946"/>
      <c r="BK74" s="1946"/>
      <c r="BL74" s="1946"/>
      <c r="BM74" s="1946"/>
    </row>
    <row r="75" spans="1:65" s="993" customFormat="1" ht="15" customHeight="1">
      <c r="A75" s="1971" t="s">
        <v>11908</v>
      </c>
      <c r="B75" s="1493"/>
      <c r="C75" s="1608"/>
      <c r="D75" s="2751"/>
      <c r="E75" s="2751"/>
      <c r="F75" s="2751"/>
      <c r="G75" s="1183"/>
      <c r="H75" s="2751"/>
      <c r="I75" s="1946"/>
      <c r="J75" s="1946"/>
      <c r="K75" s="1946"/>
      <c r="L75" s="1946"/>
      <c r="M75" s="1946"/>
      <c r="N75" s="1946"/>
      <c r="O75" s="1946"/>
      <c r="P75" s="1946"/>
      <c r="Q75" s="1946"/>
      <c r="R75" s="1946"/>
      <c r="S75" s="1946"/>
      <c r="T75" s="1946"/>
      <c r="U75" s="1946"/>
      <c r="V75" s="1946"/>
      <c r="W75" s="1946"/>
      <c r="X75" s="1946"/>
      <c r="Y75" s="1946"/>
      <c r="Z75" s="1946"/>
      <c r="AA75" s="1946"/>
      <c r="AB75" s="1946"/>
      <c r="AC75" s="1946"/>
      <c r="AD75" s="1946"/>
      <c r="AE75" s="1946"/>
      <c r="AF75" s="1946"/>
      <c r="AG75" s="1946"/>
      <c r="AH75" s="1946"/>
      <c r="AI75" s="1946"/>
      <c r="AJ75" s="1946"/>
      <c r="AK75" s="1946"/>
      <c r="AL75" s="1946"/>
      <c r="AM75" s="1946"/>
      <c r="AN75" s="1946"/>
      <c r="AO75" s="1946"/>
      <c r="AP75" s="1946"/>
      <c r="AQ75" s="1946"/>
      <c r="AR75" s="1946"/>
      <c r="AS75" s="1946"/>
      <c r="AT75" s="1946"/>
      <c r="AU75" s="1946"/>
      <c r="AV75" s="1946"/>
      <c r="AW75" s="1946"/>
      <c r="AX75" s="1946"/>
      <c r="AY75" s="1946"/>
      <c r="AZ75" s="1946"/>
      <c r="BA75" s="1946"/>
      <c r="BB75" s="1946"/>
      <c r="BC75" s="1946"/>
      <c r="BD75" s="1946"/>
      <c r="BE75" s="1946"/>
      <c r="BF75" s="1946"/>
      <c r="BG75" s="1946"/>
      <c r="BH75" s="1946"/>
      <c r="BI75" s="1946"/>
      <c r="BJ75" s="1946"/>
      <c r="BK75" s="1946"/>
      <c r="BL75" s="1946"/>
      <c r="BM75" s="1946"/>
    </row>
    <row r="76" spans="1:65" s="993" customFormat="1" ht="40.5" customHeight="1">
      <c r="A76" s="1716"/>
      <c r="B76" s="1963" t="s">
        <v>42</v>
      </c>
      <c r="C76" s="1963" t="s">
        <v>1418</v>
      </c>
      <c r="D76" s="1963" t="s">
        <v>11937</v>
      </c>
      <c r="E76" s="1963" t="s">
        <v>11900</v>
      </c>
      <c r="F76" s="1963" t="s">
        <v>1427</v>
      </c>
      <c r="G76" s="2028" t="s">
        <v>2018</v>
      </c>
      <c r="H76" s="1963" t="s">
        <v>2018</v>
      </c>
      <c r="I76" s="1946"/>
      <c r="J76" s="1946"/>
      <c r="K76" s="1946"/>
      <c r="L76" s="1946"/>
      <c r="M76" s="1946"/>
      <c r="N76" s="1946"/>
      <c r="O76" s="1946"/>
      <c r="P76" s="1946"/>
      <c r="Q76" s="1946"/>
      <c r="R76" s="1946"/>
      <c r="S76" s="1946"/>
      <c r="T76" s="1946"/>
      <c r="U76" s="1946"/>
      <c r="V76" s="1946"/>
      <c r="W76" s="1946"/>
      <c r="X76" s="1946"/>
      <c r="Y76" s="1946"/>
      <c r="Z76" s="1946"/>
      <c r="AA76" s="1946"/>
      <c r="AB76" s="1946"/>
      <c r="AC76" s="1946"/>
      <c r="AD76" s="1946"/>
      <c r="AE76" s="1946"/>
      <c r="AF76" s="1946"/>
      <c r="AG76" s="1946"/>
      <c r="AH76" s="1946"/>
      <c r="AI76" s="1946"/>
      <c r="AJ76" s="1946"/>
      <c r="AK76" s="1946"/>
      <c r="AL76" s="1946"/>
      <c r="AM76" s="1946"/>
      <c r="AN76" s="1946"/>
      <c r="AO76" s="1946"/>
      <c r="AP76" s="1946"/>
      <c r="AQ76" s="1946"/>
      <c r="AR76" s="1946"/>
      <c r="AS76" s="1946"/>
      <c r="AT76" s="1946"/>
      <c r="AU76" s="1946"/>
      <c r="AV76" s="1946"/>
      <c r="AW76" s="1946"/>
      <c r="AX76" s="1946"/>
      <c r="AY76" s="1946"/>
      <c r="AZ76" s="1946"/>
      <c r="BA76" s="1946"/>
      <c r="BB76" s="1946"/>
      <c r="BC76" s="1946"/>
      <c r="BD76" s="1946"/>
      <c r="BE76" s="1946"/>
      <c r="BF76" s="1946"/>
      <c r="BG76" s="1946"/>
      <c r="BH76" s="1946"/>
      <c r="BI76" s="1946"/>
      <c r="BJ76" s="1946"/>
      <c r="BK76" s="1946"/>
      <c r="BL76" s="1946"/>
      <c r="BM76" s="1946"/>
    </row>
    <row r="77" spans="1:65" s="993" customFormat="1" ht="38.25" customHeight="1">
      <c r="A77" s="1964"/>
      <c r="B77" s="1965" t="s">
        <v>11909</v>
      </c>
      <c r="C77" s="1966">
        <v>271</v>
      </c>
      <c r="D77" s="1966" t="s">
        <v>11940</v>
      </c>
      <c r="E77" s="1966" t="s">
        <v>11910</v>
      </c>
      <c r="F77" s="1966">
        <v>15</v>
      </c>
      <c r="G77" s="2017">
        <v>27570</v>
      </c>
      <c r="H77" s="1953">
        <f t="shared" ref="H77:H80" si="13">G77-G77*$B$4/100</f>
        <v>27570</v>
      </c>
      <c r="I77" s="1946"/>
      <c r="J77" s="1946"/>
      <c r="K77" s="1946"/>
      <c r="L77" s="1946"/>
      <c r="M77" s="1946"/>
      <c r="N77" s="1946"/>
      <c r="O77" s="1946"/>
      <c r="P77" s="1946"/>
      <c r="Q77" s="1946"/>
      <c r="R77" s="1946"/>
      <c r="S77" s="1946"/>
      <c r="T77" s="1946"/>
      <c r="U77" s="1946"/>
      <c r="V77" s="1946"/>
      <c r="W77" s="1946"/>
      <c r="X77" s="1946"/>
      <c r="Y77" s="1946"/>
      <c r="Z77" s="1946"/>
      <c r="AA77" s="1946"/>
      <c r="AB77" s="1946"/>
      <c r="AC77" s="1946"/>
      <c r="AD77" s="1946"/>
      <c r="AE77" s="1946"/>
      <c r="AF77" s="1946"/>
      <c r="AG77" s="1946"/>
      <c r="AH77" s="1946"/>
      <c r="AI77" s="1946"/>
      <c r="AJ77" s="1946"/>
      <c r="AK77" s="1946"/>
      <c r="AL77" s="1946"/>
      <c r="AM77" s="1946"/>
      <c r="AN77" s="1946"/>
      <c r="AO77" s="1946"/>
      <c r="AP77" s="1946"/>
      <c r="AQ77" s="1946"/>
      <c r="AR77" s="1946"/>
      <c r="AS77" s="1946"/>
      <c r="AT77" s="1946"/>
      <c r="AU77" s="1946"/>
      <c r="AV77" s="1946"/>
      <c r="AW77" s="1946"/>
      <c r="AX77" s="1946"/>
      <c r="AY77" s="1946"/>
      <c r="AZ77" s="1946"/>
      <c r="BA77" s="1946"/>
      <c r="BB77" s="1946"/>
      <c r="BC77" s="1946"/>
      <c r="BD77" s="1946"/>
      <c r="BE77" s="1946"/>
      <c r="BF77" s="1946"/>
      <c r="BG77" s="1946"/>
      <c r="BH77" s="1946"/>
      <c r="BI77" s="1946"/>
      <c r="BJ77" s="1946"/>
      <c r="BK77" s="1946"/>
      <c r="BL77" s="1946"/>
      <c r="BM77" s="1946"/>
    </row>
    <row r="78" spans="1:65" s="993" customFormat="1" ht="38.25" customHeight="1">
      <c r="A78" s="1964"/>
      <c r="B78" s="1965" t="s">
        <v>11911</v>
      </c>
      <c r="C78" s="1966">
        <v>272</v>
      </c>
      <c r="D78" s="1966" t="s">
        <v>11939</v>
      </c>
      <c r="E78" s="1966" t="s">
        <v>11910</v>
      </c>
      <c r="F78" s="1966">
        <v>15.5</v>
      </c>
      <c r="G78" s="3734">
        <v>48500</v>
      </c>
      <c r="H78" s="1953">
        <f t="shared" si="13"/>
        <v>48500</v>
      </c>
      <c r="I78" s="1946"/>
      <c r="J78" s="1946"/>
      <c r="K78" s="1946"/>
      <c r="L78" s="1946"/>
      <c r="M78" s="1946"/>
      <c r="N78" s="1946"/>
      <c r="O78" s="1946"/>
      <c r="P78" s="1946"/>
      <c r="Q78" s="1946"/>
      <c r="R78" s="1946"/>
      <c r="S78" s="1946"/>
      <c r="T78" s="1946"/>
      <c r="U78" s="1946"/>
      <c r="V78" s="1946"/>
      <c r="W78" s="1946"/>
      <c r="X78" s="1946"/>
      <c r="Y78" s="1946"/>
      <c r="Z78" s="1946"/>
      <c r="AA78" s="1946"/>
      <c r="AB78" s="1946"/>
      <c r="AC78" s="1946"/>
      <c r="AD78" s="1946"/>
      <c r="AE78" s="1946"/>
      <c r="AF78" s="1946"/>
      <c r="AG78" s="1946"/>
      <c r="AH78" s="1946"/>
      <c r="AI78" s="1946"/>
      <c r="AJ78" s="1946"/>
      <c r="AK78" s="1946"/>
      <c r="AL78" s="1946"/>
      <c r="AM78" s="1946"/>
      <c r="AN78" s="1946"/>
      <c r="AO78" s="1946"/>
      <c r="AP78" s="1946"/>
      <c r="AQ78" s="1946"/>
      <c r="AR78" s="1946"/>
      <c r="AS78" s="1946"/>
      <c r="AT78" s="1946"/>
      <c r="AU78" s="1946"/>
      <c r="AV78" s="1946"/>
      <c r="AW78" s="1946"/>
      <c r="AX78" s="1946"/>
      <c r="AY78" s="1946"/>
      <c r="AZ78" s="1946"/>
      <c r="BA78" s="1946"/>
      <c r="BB78" s="1946"/>
      <c r="BC78" s="1946"/>
      <c r="BD78" s="1946"/>
      <c r="BE78" s="1946"/>
      <c r="BF78" s="1946"/>
      <c r="BG78" s="1946"/>
      <c r="BH78" s="1946"/>
      <c r="BI78" s="1946"/>
      <c r="BJ78" s="1946"/>
      <c r="BK78" s="1946"/>
      <c r="BL78" s="1946"/>
      <c r="BM78" s="1946"/>
    </row>
    <row r="79" spans="1:65" s="993" customFormat="1" ht="38.25" customHeight="1">
      <c r="A79" s="1720"/>
      <c r="B79" s="1965" t="s">
        <v>11912</v>
      </c>
      <c r="C79" s="1972">
        <v>273</v>
      </c>
      <c r="D79" s="1972" t="s">
        <v>11938</v>
      </c>
      <c r="E79" s="1972" t="s">
        <v>11910</v>
      </c>
      <c r="F79" s="1972">
        <v>16</v>
      </c>
      <c r="G79" s="3734">
        <v>44500</v>
      </c>
      <c r="H79" s="1953">
        <f t="shared" si="13"/>
        <v>44500</v>
      </c>
      <c r="I79" s="1946"/>
      <c r="J79" s="1946"/>
      <c r="K79" s="1946"/>
      <c r="L79" s="1946"/>
      <c r="M79" s="1946"/>
      <c r="N79" s="1946"/>
      <c r="O79" s="1946"/>
      <c r="P79" s="1946"/>
      <c r="Q79" s="1946"/>
      <c r="R79" s="1946"/>
      <c r="S79" s="1946"/>
      <c r="T79" s="1946"/>
      <c r="U79" s="1946"/>
      <c r="V79" s="1946"/>
      <c r="W79" s="1946"/>
      <c r="X79" s="1946"/>
      <c r="Y79" s="1946"/>
      <c r="Z79" s="1946"/>
      <c r="AA79" s="1946"/>
      <c r="AB79" s="1946"/>
      <c r="AC79" s="1946"/>
      <c r="AD79" s="1946"/>
      <c r="AE79" s="1946"/>
      <c r="AF79" s="1946"/>
      <c r="AG79" s="1946"/>
      <c r="AH79" s="1946"/>
      <c r="AI79" s="1946"/>
      <c r="AJ79" s="1946"/>
      <c r="AK79" s="1946"/>
      <c r="AL79" s="1946"/>
      <c r="AM79" s="1946"/>
      <c r="AN79" s="1946"/>
      <c r="AO79" s="1946"/>
      <c r="AP79" s="1946"/>
      <c r="AQ79" s="1946"/>
      <c r="AR79" s="1946"/>
      <c r="AS79" s="1946"/>
      <c r="AT79" s="1946"/>
      <c r="AU79" s="1946"/>
      <c r="AV79" s="1946"/>
      <c r="AW79" s="1946"/>
      <c r="AX79" s="1946"/>
      <c r="AY79" s="1946"/>
      <c r="AZ79" s="1946"/>
      <c r="BA79" s="1946"/>
      <c r="BB79" s="1946"/>
      <c r="BC79" s="1946"/>
      <c r="BD79" s="1946"/>
      <c r="BE79" s="1946"/>
      <c r="BF79" s="1946"/>
      <c r="BG79" s="1946"/>
      <c r="BH79" s="1946"/>
      <c r="BI79" s="1946"/>
      <c r="BJ79" s="1946"/>
      <c r="BK79" s="1946"/>
      <c r="BL79" s="1946"/>
      <c r="BM79" s="1946"/>
    </row>
    <row r="80" spans="1:65" s="993" customFormat="1" ht="38.25" customHeight="1">
      <c r="A80" s="1964"/>
      <c r="B80" s="1965" t="s">
        <v>11913</v>
      </c>
      <c r="C80" s="1966">
        <v>274</v>
      </c>
      <c r="D80" s="1966" t="s">
        <v>11941</v>
      </c>
      <c r="E80" s="1966" t="s">
        <v>11910</v>
      </c>
      <c r="F80" s="1966">
        <v>16.5</v>
      </c>
      <c r="G80" s="3734">
        <v>52600</v>
      </c>
      <c r="H80" s="1953">
        <f t="shared" si="13"/>
        <v>52600</v>
      </c>
      <c r="I80" s="1946"/>
      <c r="J80" s="1946"/>
      <c r="K80" s="1946"/>
      <c r="L80" s="1946"/>
      <c r="M80" s="1946"/>
      <c r="N80" s="1946"/>
      <c r="O80" s="1946"/>
      <c r="P80" s="1946"/>
      <c r="Q80" s="1946"/>
      <c r="R80" s="1946"/>
      <c r="S80" s="1946"/>
      <c r="T80" s="1946"/>
      <c r="U80" s="1946"/>
      <c r="V80" s="1946"/>
      <c r="W80" s="1946"/>
      <c r="X80" s="1946"/>
      <c r="Y80" s="1946"/>
      <c r="Z80" s="1946"/>
      <c r="AA80" s="1946"/>
      <c r="AB80" s="1946"/>
      <c r="AC80" s="1946"/>
      <c r="AD80" s="1946"/>
      <c r="AE80" s="1946"/>
      <c r="AF80" s="1946"/>
      <c r="AG80" s="1946"/>
      <c r="AH80" s="1946"/>
      <c r="AI80" s="1946"/>
      <c r="AJ80" s="1946"/>
      <c r="AK80" s="1946"/>
      <c r="AL80" s="1946"/>
      <c r="AM80" s="1946"/>
      <c r="AN80" s="1946"/>
      <c r="AO80" s="1946"/>
      <c r="AP80" s="1946"/>
      <c r="AQ80" s="1946"/>
      <c r="AR80" s="1946"/>
      <c r="AS80" s="1946"/>
      <c r="AT80" s="1946"/>
      <c r="AU80" s="1946"/>
      <c r="AV80" s="1946"/>
      <c r="AW80" s="1946"/>
      <c r="AX80" s="1946"/>
      <c r="AY80" s="1946"/>
      <c r="AZ80" s="1946"/>
      <c r="BA80" s="1946"/>
      <c r="BB80" s="1946"/>
      <c r="BC80" s="1946"/>
      <c r="BD80" s="1946"/>
      <c r="BE80" s="1946"/>
      <c r="BF80" s="1946"/>
      <c r="BG80" s="1946"/>
      <c r="BH80" s="1946"/>
      <c r="BI80" s="1946"/>
      <c r="BJ80" s="1946"/>
      <c r="BK80" s="1946"/>
      <c r="BL80" s="1946"/>
      <c r="BM80" s="1946"/>
    </row>
    <row r="81" spans="1:65" ht="15" customHeight="1">
      <c r="A81" s="3712"/>
      <c r="D81" s="3712" t="s">
        <v>5300</v>
      </c>
      <c r="E81" s="3712"/>
      <c r="F81" s="3712"/>
      <c r="H81" s="3712"/>
      <c r="I81" s="1632"/>
      <c r="J81" s="1632"/>
      <c r="K81" s="1632"/>
      <c r="L81" s="1632"/>
      <c r="M81" s="1632"/>
      <c r="N81" s="1632"/>
      <c r="O81" s="1632"/>
      <c r="P81" s="1632"/>
      <c r="Q81" s="1632"/>
      <c r="R81" s="1632"/>
      <c r="S81" s="1632"/>
      <c r="T81" s="1632"/>
      <c r="U81" s="1632"/>
      <c r="V81" s="1632"/>
      <c r="W81" s="1632"/>
      <c r="X81" s="1632"/>
      <c r="Y81" s="1632"/>
      <c r="Z81" s="1632"/>
      <c r="AA81" s="1632"/>
      <c r="AB81" s="1632"/>
      <c r="AC81" s="1632"/>
      <c r="AD81" s="1632"/>
      <c r="AE81" s="1632"/>
      <c r="AF81" s="1632"/>
      <c r="AG81" s="1632"/>
      <c r="AH81" s="1632"/>
      <c r="AI81" s="1632"/>
      <c r="AJ81" s="1632"/>
      <c r="AK81" s="1632"/>
      <c r="AL81" s="1632"/>
      <c r="AM81" s="1632"/>
      <c r="AN81" s="1632"/>
      <c r="AO81" s="1632"/>
      <c r="AP81" s="1632"/>
      <c r="AQ81" s="1632"/>
      <c r="AR81" s="1632"/>
      <c r="AS81" s="1632"/>
      <c r="AT81" s="1632"/>
      <c r="AU81" s="1632"/>
      <c r="AV81" s="1632"/>
      <c r="AW81" s="1632"/>
      <c r="AX81" s="1632"/>
      <c r="AY81" s="1632"/>
      <c r="AZ81" s="1632"/>
      <c r="BA81" s="1632"/>
      <c r="BB81" s="1632"/>
      <c r="BC81" s="1632"/>
      <c r="BD81" s="1632"/>
      <c r="BE81" s="1632"/>
      <c r="BF81" s="1632"/>
      <c r="BG81" s="1632"/>
      <c r="BH81" s="1632"/>
      <c r="BI81" s="1632"/>
      <c r="BJ81" s="1632"/>
      <c r="BK81" s="1632"/>
      <c r="BL81" s="1632"/>
      <c r="BM81" s="1632"/>
    </row>
    <row r="82" spans="1:65" ht="15" customHeight="1">
      <c r="A82" s="9105" t="s">
        <v>6624</v>
      </c>
      <c r="B82" s="9106"/>
      <c r="C82" s="9106"/>
      <c r="D82" s="9106"/>
      <c r="E82" s="9106"/>
      <c r="F82" s="9106"/>
      <c r="G82" s="9106"/>
      <c r="H82" s="9107"/>
      <c r="I82" s="1632"/>
      <c r="J82" s="1632"/>
      <c r="K82" s="1632"/>
      <c r="L82" s="1632"/>
      <c r="M82" s="1632"/>
      <c r="N82" s="1632"/>
      <c r="O82" s="1632"/>
      <c r="P82" s="1632"/>
      <c r="Q82" s="1632"/>
      <c r="R82" s="1632"/>
      <c r="S82" s="1632"/>
      <c r="T82" s="1632"/>
      <c r="U82" s="1632"/>
      <c r="V82" s="1632"/>
      <c r="W82" s="1632"/>
      <c r="X82" s="1632"/>
      <c r="Y82" s="1632"/>
      <c r="Z82" s="1632"/>
      <c r="AA82" s="1632"/>
      <c r="AB82" s="1632"/>
      <c r="AC82" s="1632"/>
      <c r="AD82" s="1632"/>
      <c r="AE82" s="1632"/>
      <c r="AF82" s="1632"/>
      <c r="AG82" s="1632"/>
      <c r="AH82" s="1632"/>
      <c r="AI82" s="1632"/>
      <c r="AJ82" s="1632"/>
      <c r="AK82" s="1632"/>
      <c r="AL82" s="1632"/>
      <c r="AM82" s="1632"/>
      <c r="AN82" s="1632"/>
      <c r="AO82" s="1632"/>
      <c r="AP82" s="1632"/>
      <c r="AQ82" s="1632"/>
      <c r="AR82" s="1632"/>
      <c r="AS82" s="1632"/>
      <c r="AT82" s="1632"/>
      <c r="AU82" s="1632"/>
      <c r="AV82" s="1632"/>
      <c r="AW82" s="1632"/>
      <c r="AX82" s="1632"/>
      <c r="AY82" s="1632"/>
      <c r="AZ82" s="1632"/>
      <c r="BA82" s="1632"/>
      <c r="BB82" s="1632"/>
      <c r="BC82" s="1632"/>
      <c r="BD82" s="1632"/>
      <c r="BE82" s="1632"/>
      <c r="BF82" s="1632"/>
      <c r="BG82" s="1632"/>
      <c r="BH82" s="1632"/>
      <c r="BI82" s="1632"/>
      <c r="BJ82" s="1632"/>
      <c r="BK82" s="1632"/>
      <c r="BL82" s="1632"/>
      <c r="BM82" s="1632"/>
    </row>
    <row r="83" spans="1:65" ht="38.25" customHeight="1">
      <c r="A83" s="1016" t="s">
        <v>70</v>
      </c>
      <c r="B83" s="1017" t="s">
        <v>67</v>
      </c>
      <c r="C83" s="1017"/>
      <c r="D83" s="3715" t="s">
        <v>6631</v>
      </c>
      <c r="E83" s="3716"/>
      <c r="F83" s="1018" t="s">
        <v>6640</v>
      </c>
      <c r="G83" s="2030" t="s">
        <v>1142</v>
      </c>
      <c r="H83" s="1020" t="s">
        <v>1267</v>
      </c>
      <c r="I83" s="1632"/>
      <c r="J83" s="1632"/>
      <c r="K83" s="1632"/>
      <c r="L83" s="1632"/>
      <c r="M83" s="1632"/>
      <c r="N83" s="1632"/>
      <c r="O83" s="1632"/>
      <c r="P83" s="1632"/>
      <c r="Q83" s="1632"/>
      <c r="R83" s="1632"/>
      <c r="S83" s="1632"/>
      <c r="T83" s="1632"/>
      <c r="U83" s="1632"/>
      <c r="V83" s="1632"/>
      <c r="W83" s="1632"/>
      <c r="X83" s="1632"/>
      <c r="Y83" s="1632"/>
      <c r="Z83" s="1632"/>
      <c r="AA83" s="1632"/>
      <c r="AB83" s="1632"/>
      <c r="AC83" s="1632"/>
      <c r="AD83" s="1632"/>
      <c r="AE83" s="1632"/>
      <c r="AF83" s="1632"/>
      <c r="AG83" s="1632"/>
      <c r="AH83" s="1632"/>
      <c r="AI83" s="1632"/>
      <c r="AJ83" s="1632"/>
      <c r="AK83" s="1632"/>
      <c r="AL83" s="1632"/>
      <c r="AM83" s="1632"/>
      <c r="AN83" s="1632"/>
      <c r="AO83" s="1632"/>
      <c r="AP83" s="1632"/>
      <c r="AQ83" s="1632"/>
      <c r="AR83" s="1632"/>
      <c r="AS83" s="1632"/>
      <c r="AT83" s="1632"/>
      <c r="AU83" s="1632"/>
      <c r="AV83" s="1632"/>
      <c r="AW83" s="1632"/>
      <c r="AX83" s="1632"/>
      <c r="AY83" s="1632"/>
      <c r="AZ83" s="1632"/>
      <c r="BA83" s="1632"/>
      <c r="BB83" s="1632"/>
      <c r="BC83" s="1632"/>
      <c r="BD83" s="1632"/>
      <c r="BE83" s="1632"/>
      <c r="BF83" s="1632"/>
      <c r="BG83" s="1632"/>
      <c r="BH83" s="1632"/>
      <c r="BI83" s="1632"/>
      <c r="BJ83" s="1632"/>
      <c r="BK83" s="1632"/>
      <c r="BL83" s="1632"/>
      <c r="BM83" s="1632"/>
    </row>
    <row r="84" spans="1:65" ht="369">
      <c r="A84" s="1175"/>
      <c r="B84" s="1189" t="s">
        <v>6763</v>
      </c>
      <c r="C84" s="1174">
        <v>931</v>
      </c>
      <c r="D84" s="3726" t="s">
        <v>6765</v>
      </c>
      <c r="E84" s="3726"/>
      <c r="F84" s="1176" t="s">
        <v>6764</v>
      </c>
      <c r="G84" s="3734">
        <v>10780</v>
      </c>
      <c r="H84" s="1021">
        <f t="shared" ref="H84" si="14">G84-G84*$B$4/100</f>
        <v>10780</v>
      </c>
      <c r="I84" s="1632"/>
      <c r="J84" s="1632"/>
      <c r="K84" s="1632"/>
      <c r="L84" s="1632"/>
      <c r="M84" s="1632"/>
      <c r="N84" s="1632"/>
      <c r="O84" s="1632"/>
      <c r="P84" s="1632"/>
      <c r="Q84" s="1632"/>
      <c r="R84" s="1632"/>
      <c r="S84" s="1632"/>
      <c r="T84" s="1632"/>
      <c r="U84" s="1632"/>
      <c r="V84" s="1632"/>
      <c r="W84" s="1632"/>
      <c r="X84" s="1632"/>
      <c r="Y84" s="1632"/>
      <c r="Z84" s="1632"/>
      <c r="AA84" s="1632"/>
      <c r="AB84" s="1632"/>
      <c r="AC84" s="1632"/>
      <c r="AD84" s="1632"/>
      <c r="AE84" s="1632"/>
      <c r="AF84" s="1632"/>
      <c r="AG84" s="1632"/>
      <c r="AH84" s="1632"/>
      <c r="AI84" s="1632"/>
      <c r="AJ84" s="1632"/>
      <c r="AK84" s="1632"/>
      <c r="AL84" s="1632"/>
      <c r="AM84" s="1632"/>
      <c r="AN84" s="1632"/>
      <c r="AO84" s="1632"/>
      <c r="AP84" s="1632"/>
      <c r="AQ84" s="1632"/>
      <c r="AR84" s="1632"/>
      <c r="AS84" s="1632"/>
      <c r="AT84" s="1632"/>
      <c r="AU84" s="1632"/>
      <c r="AV84" s="1632"/>
      <c r="AW84" s="1632"/>
      <c r="AX84" s="1632"/>
      <c r="AY84" s="1632"/>
      <c r="AZ84" s="1632"/>
      <c r="BA84" s="1632"/>
      <c r="BB84" s="1632"/>
      <c r="BC84" s="1632"/>
      <c r="BD84" s="1632"/>
      <c r="BE84" s="1632"/>
      <c r="BF84" s="1632"/>
      <c r="BG84" s="1632"/>
      <c r="BH84" s="1632"/>
      <c r="BI84" s="1632"/>
      <c r="BJ84" s="1632"/>
      <c r="BK84" s="1632"/>
      <c r="BL84" s="1632"/>
      <c r="BM84" s="1632"/>
    </row>
    <row r="85" spans="1:65" s="1186" customFormat="1" ht="37.5" customHeight="1">
      <c r="A85" s="1173"/>
      <c r="B85" s="1606" t="s">
        <v>6625</v>
      </c>
      <c r="C85" s="1174">
        <v>911</v>
      </c>
      <c r="D85" s="3726" t="s">
        <v>6632</v>
      </c>
      <c r="E85" s="3726"/>
      <c r="F85" s="172" t="s">
        <v>6641</v>
      </c>
      <c r="G85" s="3734">
        <v>2860</v>
      </c>
      <c r="H85" s="1021">
        <f t="shared" ref="H85" si="15">G85-G85*$B$4/100</f>
        <v>2860</v>
      </c>
      <c r="I85" s="1632"/>
      <c r="J85" s="1632"/>
      <c r="K85" s="1632"/>
      <c r="L85" s="1632"/>
      <c r="M85" s="1632"/>
      <c r="N85" s="1632"/>
      <c r="O85" s="1632"/>
      <c r="P85" s="1632"/>
      <c r="Q85" s="1632"/>
      <c r="R85" s="1632"/>
      <c r="S85" s="1632"/>
      <c r="T85" s="1632"/>
      <c r="U85" s="1632"/>
      <c r="V85" s="1632"/>
      <c r="W85" s="1632"/>
      <c r="X85" s="1632"/>
      <c r="Y85" s="1632"/>
      <c r="Z85" s="1632"/>
      <c r="AA85" s="1632"/>
      <c r="AB85" s="1632"/>
      <c r="AC85" s="1632"/>
      <c r="AD85" s="1632"/>
      <c r="AE85" s="1632"/>
      <c r="AF85" s="1632"/>
      <c r="AG85" s="1632"/>
      <c r="AH85" s="1632"/>
      <c r="AI85" s="1632"/>
      <c r="AJ85" s="1632"/>
      <c r="AK85" s="1632"/>
      <c r="AL85" s="1632"/>
      <c r="AM85" s="1632"/>
      <c r="AN85" s="1632"/>
      <c r="AO85" s="1632"/>
      <c r="AP85" s="1632"/>
      <c r="AQ85" s="1632"/>
      <c r="AR85" s="1632"/>
      <c r="AS85" s="1632"/>
      <c r="AT85" s="1632"/>
      <c r="AU85" s="1632"/>
      <c r="AV85" s="1632"/>
      <c r="AW85" s="1632"/>
      <c r="AX85" s="1632"/>
      <c r="AY85" s="1632"/>
      <c r="AZ85" s="1632"/>
      <c r="BA85" s="1632"/>
      <c r="BB85" s="1632"/>
      <c r="BC85" s="1632"/>
      <c r="BD85" s="1632"/>
      <c r="BE85" s="1632"/>
      <c r="BF85" s="1632"/>
      <c r="BG85" s="1632"/>
      <c r="BH85" s="1632"/>
      <c r="BI85" s="1632"/>
      <c r="BJ85" s="1632"/>
      <c r="BK85" s="1632"/>
      <c r="BL85" s="1632"/>
      <c r="BM85" s="1632"/>
    </row>
    <row r="86" spans="1:65" s="1172" customFormat="1" ht="51.75" customHeight="1">
      <c r="A86" s="1175"/>
      <c r="B86" s="1189" t="s">
        <v>6626</v>
      </c>
      <c r="C86" s="1174">
        <v>912</v>
      </c>
      <c r="D86" s="3726" t="s">
        <v>6633</v>
      </c>
      <c r="E86" s="3726"/>
      <c r="F86" s="172" t="s">
        <v>6639</v>
      </c>
      <c r="G86" s="3734">
        <v>5430</v>
      </c>
      <c r="H86" s="1021">
        <f t="shared" ref="H86:H89" si="16">G86-G86*$B$4/100</f>
        <v>5430</v>
      </c>
      <c r="I86" s="1650"/>
      <c r="J86" s="1650"/>
      <c r="K86" s="1650"/>
      <c r="L86" s="1650"/>
      <c r="M86" s="1650"/>
      <c r="N86" s="1650"/>
      <c r="O86" s="1650"/>
      <c r="P86" s="1650"/>
      <c r="Q86" s="1650"/>
      <c r="R86" s="1650"/>
      <c r="S86" s="1650"/>
      <c r="T86" s="1650"/>
      <c r="U86" s="1650"/>
      <c r="V86" s="1650"/>
      <c r="W86" s="1650"/>
      <c r="X86" s="1650"/>
      <c r="Y86" s="1650"/>
      <c r="Z86" s="1650"/>
      <c r="AA86" s="1650"/>
      <c r="AB86" s="1650"/>
      <c r="AC86" s="1650"/>
      <c r="AD86" s="1650"/>
      <c r="AE86" s="1650"/>
      <c r="AF86" s="1650"/>
      <c r="AG86" s="1650"/>
      <c r="AH86" s="1650"/>
      <c r="AI86" s="1650"/>
      <c r="AJ86" s="1650"/>
      <c r="AK86" s="1650"/>
      <c r="AL86" s="1650"/>
      <c r="AM86" s="1650"/>
      <c r="AN86" s="1650"/>
      <c r="AO86" s="1650"/>
      <c r="AP86" s="1650"/>
      <c r="AQ86" s="1650"/>
      <c r="AR86" s="1650"/>
      <c r="AS86" s="1650"/>
      <c r="AT86" s="1650"/>
      <c r="AU86" s="1650"/>
      <c r="AV86" s="1650"/>
      <c r="AW86" s="1650"/>
      <c r="AX86" s="1650"/>
      <c r="AY86" s="1650"/>
      <c r="AZ86" s="1650"/>
      <c r="BA86" s="1650"/>
      <c r="BB86" s="1650"/>
      <c r="BC86" s="1650"/>
      <c r="BD86" s="1650"/>
      <c r="BE86" s="1650"/>
      <c r="BF86" s="1650"/>
      <c r="BG86" s="1650"/>
      <c r="BH86" s="1650"/>
      <c r="BI86" s="1650"/>
      <c r="BJ86" s="1650"/>
      <c r="BK86" s="1650"/>
      <c r="BL86" s="1650"/>
      <c r="BM86" s="1650"/>
    </row>
    <row r="87" spans="1:65" ht="46.5" customHeight="1">
      <c r="A87" s="1175"/>
      <c r="B87" s="1189" t="s">
        <v>6627</v>
      </c>
      <c r="C87" s="1174">
        <v>913</v>
      </c>
      <c r="D87" s="3726" t="s">
        <v>6634</v>
      </c>
      <c r="E87" s="3726"/>
      <c r="F87" s="172" t="s">
        <v>6638</v>
      </c>
      <c r="G87" s="3734">
        <v>4820</v>
      </c>
      <c r="H87" s="1021">
        <f t="shared" si="16"/>
        <v>4820</v>
      </c>
      <c r="I87" s="1632"/>
      <c r="J87" s="1632"/>
      <c r="K87" s="1632"/>
      <c r="L87" s="1632"/>
      <c r="M87" s="1632"/>
      <c r="N87" s="1632"/>
      <c r="O87" s="1632"/>
      <c r="P87" s="1632"/>
      <c r="Q87" s="1632"/>
      <c r="R87" s="1632"/>
      <c r="S87" s="1632"/>
      <c r="T87" s="1632"/>
      <c r="U87" s="1632"/>
      <c r="V87" s="1632"/>
      <c r="W87" s="1632"/>
      <c r="X87" s="1632"/>
      <c r="Y87" s="1632"/>
      <c r="Z87" s="1632"/>
      <c r="AA87" s="1632"/>
      <c r="AB87" s="1632"/>
      <c r="AC87" s="1632"/>
      <c r="AD87" s="1632"/>
      <c r="AE87" s="1632"/>
      <c r="AF87" s="1632"/>
      <c r="AG87" s="1632"/>
      <c r="AH87" s="1632"/>
      <c r="AI87" s="1632"/>
      <c r="AJ87" s="1632"/>
      <c r="AK87" s="1632"/>
      <c r="AL87" s="1632"/>
      <c r="AM87" s="1632"/>
      <c r="AN87" s="1632"/>
      <c r="AO87" s="1632"/>
      <c r="AP87" s="1632"/>
      <c r="AQ87" s="1632"/>
      <c r="AR87" s="1632"/>
      <c r="AS87" s="1632"/>
      <c r="AT87" s="1632"/>
      <c r="AU87" s="1632"/>
      <c r="AV87" s="1632"/>
      <c r="AW87" s="1632"/>
      <c r="AX87" s="1632"/>
      <c r="AY87" s="1632"/>
      <c r="AZ87" s="1632"/>
      <c r="BA87" s="1632"/>
      <c r="BB87" s="1632"/>
      <c r="BC87" s="1632"/>
      <c r="BD87" s="1632"/>
      <c r="BE87" s="1632"/>
      <c r="BF87" s="1632"/>
      <c r="BG87" s="1632"/>
      <c r="BH87" s="1632"/>
      <c r="BI87" s="1632"/>
      <c r="BJ87" s="1632"/>
      <c r="BK87" s="1632"/>
      <c r="BL87" s="1632"/>
      <c r="BM87" s="1632"/>
    </row>
    <row r="88" spans="1:65" ht="56.25" customHeight="1">
      <c r="A88" s="1175"/>
      <c r="B88" s="1189" t="s">
        <v>6628</v>
      </c>
      <c r="C88" s="1174">
        <v>914</v>
      </c>
      <c r="D88" s="3726" t="s">
        <v>6635</v>
      </c>
      <c r="E88" s="3726"/>
      <c r="F88" s="1176" t="s">
        <v>6642</v>
      </c>
      <c r="G88" s="3734">
        <v>8840</v>
      </c>
      <c r="H88" s="1021">
        <f t="shared" si="16"/>
        <v>8840</v>
      </c>
      <c r="I88" s="1632"/>
      <c r="J88" s="1632"/>
      <c r="K88" s="1632"/>
      <c r="L88" s="1632"/>
      <c r="M88" s="1632"/>
      <c r="N88" s="1632"/>
      <c r="O88" s="1632"/>
      <c r="P88" s="1632"/>
      <c r="Q88" s="1632"/>
      <c r="R88" s="1632"/>
      <c r="S88" s="1632"/>
      <c r="T88" s="1632"/>
      <c r="U88" s="1632"/>
      <c r="V88" s="1632"/>
      <c r="W88" s="1632"/>
      <c r="X88" s="1632"/>
      <c r="Y88" s="1632"/>
      <c r="Z88" s="1632"/>
      <c r="AA88" s="1632"/>
      <c r="AB88" s="1632"/>
      <c r="AC88" s="1632"/>
      <c r="AD88" s="1632"/>
      <c r="AE88" s="1632"/>
      <c r="AF88" s="1632"/>
      <c r="AG88" s="1632"/>
      <c r="AH88" s="1632"/>
      <c r="AI88" s="1632"/>
      <c r="AJ88" s="1632"/>
      <c r="AK88" s="1632"/>
      <c r="AL88" s="1632"/>
      <c r="AM88" s="1632"/>
      <c r="AN88" s="1632"/>
      <c r="AO88" s="1632"/>
      <c r="AP88" s="1632"/>
      <c r="AQ88" s="1632"/>
      <c r="AR88" s="1632"/>
      <c r="AS88" s="1632"/>
      <c r="AT88" s="1632"/>
      <c r="AU88" s="1632"/>
      <c r="AV88" s="1632"/>
      <c r="AW88" s="1632"/>
      <c r="AX88" s="1632"/>
      <c r="AY88" s="1632"/>
      <c r="AZ88" s="1632"/>
      <c r="BA88" s="1632"/>
      <c r="BB88" s="1632"/>
      <c r="BC88" s="1632"/>
      <c r="BD88" s="1632"/>
      <c r="BE88" s="1632"/>
      <c r="BF88" s="1632"/>
      <c r="BG88" s="1632"/>
      <c r="BH88" s="1632"/>
      <c r="BI88" s="1632"/>
      <c r="BJ88" s="1632"/>
      <c r="BK88" s="1632"/>
      <c r="BL88" s="1632"/>
      <c r="BM88" s="1632"/>
    </row>
    <row r="89" spans="1:65" ht="64.5" customHeight="1">
      <c r="A89" s="1175"/>
      <c r="B89" s="1189" t="s">
        <v>6629</v>
      </c>
      <c r="C89" s="1174">
        <v>915</v>
      </c>
      <c r="D89" s="3726" t="s">
        <v>6636</v>
      </c>
      <c r="E89" s="3726"/>
      <c r="F89" s="1176" t="s">
        <v>6643</v>
      </c>
      <c r="G89" s="3734">
        <v>10700</v>
      </c>
      <c r="H89" s="1021">
        <f t="shared" si="16"/>
        <v>10700</v>
      </c>
      <c r="I89" s="1632"/>
      <c r="J89" s="1632"/>
      <c r="K89" s="1632"/>
      <c r="L89" s="1632"/>
      <c r="M89" s="1632"/>
      <c r="N89" s="1632"/>
      <c r="O89" s="1632"/>
      <c r="P89" s="1632"/>
      <c r="Q89" s="1632"/>
      <c r="R89" s="1632"/>
      <c r="S89" s="1632"/>
      <c r="T89" s="1632"/>
      <c r="U89" s="1632"/>
      <c r="V89" s="1632"/>
      <c r="W89" s="1632"/>
      <c r="X89" s="1632"/>
      <c r="Y89" s="1632"/>
      <c r="Z89" s="1632"/>
      <c r="AA89" s="1632"/>
      <c r="AB89" s="1632"/>
      <c r="AC89" s="1632"/>
      <c r="AD89" s="1632"/>
      <c r="AE89" s="1632"/>
      <c r="AF89" s="1632"/>
      <c r="AG89" s="1632"/>
      <c r="AH89" s="1632"/>
      <c r="AI89" s="1632"/>
      <c r="AJ89" s="1632"/>
      <c r="AK89" s="1632"/>
      <c r="AL89" s="1632"/>
      <c r="AM89" s="1632"/>
      <c r="AN89" s="1632"/>
      <c r="AO89" s="1632"/>
      <c r="AP89" s="1632"/>
      <c r="AQ89" s="1632"/>
      <c r="AR89" s="1632"/>
      <c r="AS89" s="1632"/>
      <c r="AT89" s="1632"/>
      <c r="AU89" s="1632"/>
      <c r="AV89" s="1632"/>
      <c r="AW89" s="1632"/>
      <c r="AX89" s="1632"/>
      <c r="AY89" s="1632"/>
      <c r="AZ89" s="1632"/>
      <c r="BA89" s="1632"/>
      <c r="BB89" s="1632"/>
      <c r="BC89" s="1632"/>
      <c r="BD89" s="1632"/>
      <c r="BE89" s="1632"/>
      <c r="BF89" s="1632"/>
      <c r="BG89" s="1632"/>
      <c r="BH89" s="1632"/>
      <c r="BI89" s="1632"/>
      <c r="BJ89" s="1632"/>
      <c r="BK89" s="1632"/>
      <c r="BL89" s="1632"/>
      <c r="BM89" s="1632"/>
    </row>
    <row r="90" spans="1:65" ht="71.25" customHeight="1">
      <c r="A90" s="1175"/>
      <c r="B90" s="1189" t="s">
        <v>6630</v>
      </c>
      <c r="C90" s="1174">
        <v>918</v>
      </c>
      <c r="D90" s="3726" t="s">
        <v>6637</v>
      </c>
      <c r="E90" s="3726"/>
      <c r="F90" s="1176" t="s">
        <v>6644</v>
      </c>
      <c r="G90" s="357">
        <v>4180</v>
      </c>
      <c r="H90" s="1021">
        <f t="shared" ref="H90:H92" si="17">G90-G90*$B$4/100</f>
        <v>4180</v>
      </c>
      <c r="I90" s="1632"/>
      <c r="J90" s="1632"/>
      <c r="K90" s="1632"/>
      <c r="L90" s="1632"/>
      <c r="M90" s="1632"/>
      <c r="N90" s="1632"/>
      <c r="O90" s="1632"/>
      <c r="P90" s="1632"/>
      <c r="Q90" s="1632"/>
      <c r="R90" s="1632"/>
      <c r="S90" s="1632"/>
      <c r="T90" s="1632"/>
      <c r="U90" s="1632"/>
      <c r="V90" s="1632"/>
      <c r="W90" s="1632"/>
      <c r="X90" s="1632"/>
      <c r="Y90" s="1632"/>
      <c r="Z90" s="1632"/>
      <c r="AA90" s="1632"/>
      <c r="AB90" s="1632"/>
      <c r="AC90" s="1632"/>
      <c r="AD90" s="1632"/>
      <c r="AE90" s="1632"/>
      <c r="AF90" s="1632"/>
      <c r="AG90" s="1632"/>
      <c r="AH90" s="1632"/>
      <c r="AI90" s="1632"/>
      <c r="AJ90" s="1632"/>
      <c r="AK90" s="1632"/>
      <c r="AL90" s="1632"/>
      <c r="AM90" s="1632"/>
      <c r="AN90" s="1632"/>
      <c r="AO90" s="1632"/>
      <c r="AP90" s="1632"/>
      <c r="AQ90" s="1632"/>
      <c r="AR90" s="1632"/>
      <c r="AS90" s="1632"/>
      <c r="AT90" s="1632"/>
      <c r="AU90" s="1632"/>
      <c r="AV90" s="1632"/>
      <c r="AW90" s="1632"/>
      <c r="AX90" s="1632"/>
      <c r="AY90" s="1632"/>
      <c r="AZ90" s="1632"/>
      <c r="BA90" s="1632"/>
      <c r="BB90" s="1632"/>
      <c r="BC90" s="1632"/>
      <c r="BD90" s="1632"/>
      <c r="BE90" s="1632"/>
      <c r="BF90" s="1632"/>
      <c r="BG90" s="1632"/>
      <c r="BH90" s="1632"/>
      <c r="BI90" s="1632"/>
      <c r="BJ90" s="1632"/>
      <c r="BK90" s="1632"/>
      <c r="BL90" s="1632"/>
      <c r="BM90" s="1632"/>
    </row>
    <row r="91" spans="1:65" s="1945" customFormat="1" ht="71.25" customHeight="1">
      <c r="A91" s="2018"/>
      <c r="B91" s="2019" t="s">
        <v>11914</v>
      </c>
      <c r="C91" s="2020">
        <v>936</v>
      </c>
      <c r="D91" s="3727" t="s">
        <v>11915</v>
      </c>
      <c r="E91" s="3728"/>
      <c r="F91" s="2021" t="s">
        <v>11916</v>
      </c>
      <c r="G91" s="3734">
        <v>5380</v>
      </c>
      <c r="H91" s="2022">
        <f t="shared" si="17"/>
        <v>5380</v>
      </c>
      <c r="I91" s="1946"/>
      <c r="J91" s="1946"/>
      <c r="K91" s="1946"/>
      <c r="L91" s="1946"/>
      <c r="M91" s="1946"/>
      <c r="N91" s="1946"/>
      <c r="O91" s="1946"/>
      <c r="P91" s="1946"/>
      <c r="Q91" s="1946"/>
      <c r="R91" s="1946"/>
      <c r="S91" s="1946"/>
      <c r="T91" s="1946"/>
      <c r="U91" s="1946"/>
      <c r="V91" s="1946"/>
      <c r="W91" s="1946"/>
      <c r="X91" s="1946"/>
      <c r="Y91" s="1946"/>
      <c r="Z91" s="1946"/>
      <c r="AA91" s="1946"/>
      <c r="AB91" s="1946"/>
      <c r="AC91" s="1946"/>
      <c r="AD91" s="1946"/>
      <c r="AE91" s="1946"/>
      <c r="AF91" s="1946"/>
      <c r="AG91" s="1946"/>
      <c r="AH91" s="1946"/>
      <c r="AI91" s="1946"/>
      <c r="AJ91" s="1946"/>
      <c r="AK91" s="1946"/>
      <c r="AL91" s="1946"/>
      <c r="AM91" s="1946"/>
      <c r="AN91" s="1946"/>
      <c r="AO91" s="1946"/>
      <c r="AP91" s="1946"/>
      <c r="AQ91" s="1946"/>
      <c r="AR91" s="1946"/>
      <c r="AS91" s="1946"/>
      <c r="AT91" s="1946"/>
      <c r="AU91" s="1946"/>
      <c r="AV91" s="1946"/>
      <c r="AW91" s="1946"/>
      <c r="AX91" s="1946"/>
      <c r="AY91" s="1946"/>
      <c r="AZ91" s="1946"/>
      <c r="BA91" s="1946"/>
      <c r="BB91" s="1946"/>
      <c r="BC91" s="1946"/>
      <c r="BD91" s="1946"/>
      <c r="BE91" s="1946"/>
      <c r="BF91" s="1946"/>
      <c r="BG91" s="1946"/>
      <c r="BH91" s="1946"/>
      <c r="BI91" s="1946"/>
      <c r="BJ91" s="1946"/>
      <c r="BK91" s="1946"/>
      <c r="BL91" s="1946"/>
      <c r="BM91" s="1946"/>
    </row>
    <row r="92" spans="1:65" ht="62.25" customHeight="1">
      <c r="A92" s="1627"/>
      <c r="B92" s="1641" t="s">
        <v>9464</v>
      </c>
      <c r="C92" s="1642">
        <v>932</v>
      </c>
      <c r="D92" s="3729" t="s">
        <v>9465</v>
      </c>
      <c r="E92" s="3730"/>
      <c r="F92" s="3713" t="s">
        <v>9466</v>
      </c>
      <c r="G92" s="3734">
        <v>12320</v>
      </c>
      <c r="H92" s="1021">
        <f t="shared" si="17"/>
        <v>12320</v>
      </c>
      <c r="I92" s="1632"/>
      <c r="J92" s="1632"/>
      <c r="K92" s="1632"/>
      <c r="L92" s="1632"/>
      <c r="M92" s="1632"/>
      <c r="N92" s="1632"/>
      <c r="O92" s="1632"/>
      <c r="P92" s="1632"/>
      <c r="Q92" s="1632"/>
      <c r="R92" s="1632"/>
      <c r="S92" s="1632"/>
      <c r="T92" s="1632"/>
      <c r="U92" s="1632"/>
      <c r="V92" s="1632"/>
      <c r="W92" s="1632"/>
      <c r="X92" s="1632"/>
      <c r="Y92" s="1632"/>
      <c r="Z92" s="1632"/>
      <c r="AA92" s="1632"/>
      <c r="AB92" s="1632"/>
      <c r="AC92" s="1632"/>
      <c r="AD92" s="1632"/>
      <c r="AE92" s="1632"/>
      <c r="AF92" s="1632"/>
      <c r="AG92" s="1632"/>
      <c r="AH92" s="1632"/>
      <c r="AI92" s="1632"/>
      <c r="AJ92" s="1632"/>
      <c r="AK92" s="1632"/>
      <c r="AL92" s="1632"/>
      <c r="AM92" s="1632"/>
      <c r="AN92" s="1632"/>
      <c r="AO92" s="1632"/>
      <c r="AP92" s="1632"/>
      <c r="AQ92" s="1632"/>
      <c r="AR92" s="1632"/>
      <c r="AS92" s="1632"/>
      <c r="AT92" s="1632"/>
      <c r="AU92" s="1632"/>
      <c r="AV92" s="1632"/>
      <c r="AW92" s="1632"/>
      <c r="AX92" s="1632"/>
      <c r="AY92" s="1632"/>
      <c r="AZ92" s="1632"/>
      <c r="BA92" s="1632"/>
      <c r="BB92" s="1632"/>
      <c r="BC92" s="1632"/>
      <c r="BD92" s="1632"/>
      <c r="BE92" s="1632"/>
      <c r="BF92" s="1632"/>
      <c r="BG92" s="1632"/>
      <c r="BH92" s="1632"/>
      <c r="BI92" s="1632"/>
      <c r="BJ92" s="1632"/>
      <c r="BK92" s="1632"/>
      <c r="BL92" s="1632"/>
      <c r="BM92" s="1632"/>
    </row>
    <row r="93" spans="1:65" s="1586" customFormat="1" ht="15" customHeight="1">
      <c r="A93" s="9081" t="s">
        <v>9473</v>
      </c>
      <c r="B93" s="9082"/>
      <c r="C93" s="9082"/>
      <c r="D93" s="9082"/>
      <c r="E93" s="9082"/>
      <c r="F93" s="9082"/>
      <c r="G93" s="9082"/>
      <c r="H93" s="9083"/>
      <c r="I93" s="1632"/>
      <c r="J93" s="1632"/>
      <c r="K93" s="1632"/>
      <c r="L93" s="1632"/>
      <c r="M93" s="1632"/>
      <c r="N93" s="1632"/>
      <c r="O93" s="1632"/>
      <c r="P93" s="1632"/>
      <c r="Q93" s="1632"/>
      <c r="R93" s="1632"/>
      <c r="S93" s="1632"/>
      <c r="T93" s="1632"/>
      <c r="U93" s="1632"/>
      <c r="V93" s="1632"/>
      <c r="W93" s="1632"/>
      <c r="X93" s="1632"/>
      <c r="Y93" s="1632"/>
      <c r="Z93" s="1632"/>
      <c r="AA93" s="1632"/>
      <c r="AB93" s="1632"/>
      <c r="AC93" s="1632"/>
      <c r="AD93" s="1632"/>
      <c r="AE93" s="1632"/>
      <c r="AF93" s="1632"/>
      <c r="AG93" s="1632"/>
      <c r="AH93" s="1632"/>
      <c r="AI93" s="1632"/>
      <c r="AJ93" s="1632"/>
      <c r="AK93" s="1632"/>
      <c r="AL93" s="1632"/>
      <c r="AM93" s="1632"/>
      <c r="AN93" s="1632"/>
      <c r="AO93" s="1632"/>
      <c r="AP93" s="1632"/>
      <c r="AQ93" s="1632"/>
      <c r="AR93" s="1632"/>
      <c r="AS93" s="1632"/>
      <c r="AT93" s="1632"/>
      <c r="AU93" s="1632"/>
      <c r="AV93" s="1632"/>
      <c r="AW93" s="1632"/>
      <c r="AX93" s="1632"/>
      <c r="AY93" s="1632"/>
      <c r="AZ93" s="1632"/>
      <c r="BA93" s="1632"/>
      <c r="BB93" s="1632"/>
      <c r="BC93" s="1632"/>
      <c r="BD93" s="1632"/>
      <c r="BE93" s="1632"/>
      <c r="BF93" s="1632"/>
      <c r="BG93" s="1632"/>
      <c r="BH93" s="1632"/>
      <c r="BI93" s="1632"/>
      <c r="BJ93" s="1632"/>
      <c r="BK93" s="1632"/>
      <c r="BL93" s="1632"/>
      <c r="BM93" s="1632"/>
    </row>
    <row r="94" spans="1:65" s="1586" customFormat="1" ht="15" customHeight="1">
      <c r="A94" s="9084" t="s">
        <v>9487</v>
      </c>
      <c r="B94" s="9084"/>
      <c r="C94" s="9084"/>
      <c r="D94" s="9084"/>
      <c r="E94" s="9084"/>
      <c r="F94" s="9084"/>
      <c r="G94" s="9084"/>
      <c r="H94" s="9085"/>
      <c r="I94" s="1632"/>
      <c r="J94" s="1632"/>
      <c r="K94" s="1632"/>
      <c r="L94" s="1632"/>
      <c r="M94" s="1632"/>
      <c r="N94" s="1632"/>
      <c r="O94" s="1632"/>
      <c r="P94" s="1632"/>
      <c r="Q94" s="1632"/>
      <c r="R94" s="1632"/>
      <c r="S94" s="1632"/>
      <c r="T94" s="1632"/>
      <c r="U94" s="1632"/>
      <c r="V94" s="1632"/>
      <c r="W94" s="1632"/>
      <c r="X94" s="1632"/>
      <c r="Y94" s="1632"/>
      <c r="Z94" s="1632"/>
      <c r="AA94" s="1632"/>
      <c r="AB94" s="1632"/>
      <c r="AC94" s="1632"/>
      <c r="AD94" s="1632"/>
      <c r="AE94" s="1632"/>
      <c r="AF94" s="1632"/>
      <c r="AG94" s="1632"/>
      <c r="AH94" s="1632"/>
      <c r="AI94" s="1632"/>
      <c r="AJ94" s="1632"/>
      <c r="AK94" s="1632"/>
      <c r="AL94" s="1632"/>
      <c r="AM94" s="1632"/>
      <c r="AN94" s="1632"/>
      <c r="AO94" s="1632"/>
      <c r="AP94" s="1632"/>
      <c r="AQ94" s="1632"/>
      <c r="AR94" s="1632"/>
      <c r="AS94" s="1632"/>
      <c r="AT94" s="1632"/>
      <c r="AU94" s="1632"/>
      <c r="AV94" s="1632"/>
      <c r="AW94" s="1632"/>
      <c r="AX94" s="1632"/>
      <c r="AY94" s="1632"/>
      <c r="AZ94" s="1632"/>
      <c r="BA94" s="1632"/>
      <c r="BB94" s="1632"/>
      <c r="BC94" s="1632"/>
      <c r="BD94" s="1632"/>
      <c r="BE94" s="1632"/>
      <c r="BF94" s="1632"/>
      <c r="BG94" s="1632"/>
      <c r="BH94" s="1632"/>
      <c r="BI94" s="1632"/>
      <c r="BJ94" s="1632"/>
      <c r="BK94" s="1632"/>
      <c r="BL94" s="1632"/>
      <c r="BM94" s="1632"/>
    </row>
    <row r="95" spans="1:65" s="1586" customFormat="1" ht="70.5" customHeight="1">
      <c r="A95" s="1643" t="s">
        <v>70</v>
      </c>
      <c r="B95" s="1017" t="s">
        <v>67</v>
      </c>
      <c r="C95" s="1017" t="s">
        <v>6333</v>
      </c>
      <c r="D95" s="3715" t="s">
        <v>9493</v>
      </c>
      <c r="E95" s="3716"/>
      <c r="F95" s="1019" t="s">
        <v>1427</v>
      </c>
      <c r="G95" s="2030" t="s">
        <v>1142</v>
      </c>
      <c r="H95" s="1020" t="s">
        <v>1267</v>
      </c>
      <c r="I95" s="1632"/>
      <c r="J95" s="1632"/>
      <c r="K95" s="1632"/>
      <c r="L95" s="1632"/>
      <c r="M95" s="1632"/>
      <c r="N95" s="1632"/>
      <c r="O95" s="1632"/>
      <c r="P95" s="1632"/>
      <c r="Q95" s="1632"/>
      <c r="R95" s="1632"/>
      <c r="S95" s="1632"/>
      <c r="T95" s="1632"/>
      <c r="U95" s="1632"/>
      <c r="V95" s="1632"/>
      <c r="W95" s="1632"/>
      <c r="X95" s="1632"/>
      <c r="Y95" s="1632"/>
      <c r="Z95" s="1632"/>
      <c r="AA95" s="1632"/>
      <c r="AB95" s="1632"/>
      <c r="AC95" s="1632"/>
      <c r="AD95" s="1632"/>
      <c r="AE95" s="1632"/>
      <c r="AF95" s="1632"/>
      <c r="AG95" s="1632"/>
      <c r="AH95" s="1632"/>
      <c r="AI95" s="1632"/>
      <c r="AJ95" s="1632"/>
      <c r="AK95" s="1632"/>
      <c r="AL95" s="1632"/>
      <c r="AM95" s="1632"/>
      <c r="AN95" s="1632"/>
      <c r="AO95" s="1632"/>
      <c r="AP95" s="1632"/>
      <c r="AQ95" s="1632"/>
      <c r="AR95" s="1632"/>
      <c r="AS95" s="1632"/>
      <c r="AT95" s="1632"/>
      <c r="AU95" s="1632"/>
      <c r="AV95" s="1632"/>
      <c r="AW95" s="1632"/>
      <c r="AX95" s="1632"/>
      <c r="AY95" s="1632"/>
      <c r="AZ95" s="1632"/>
      <c r="BA95" s="1632"/>
      <c r="BB95" s="1632"/>
      <c r="BC95" s="1632"/>
      <c r="BD95" s="1632"/>
      <c r="BE95" s="1632"/>
      <c r="BF95" s="1632"/>
      <c r="BG95" s="1632"/>
      <c r="BH95" s="1632"/>
      <c r="BI95" s="1632"/>
      <c r="BJ95" s="1632"/>
      <c r="BK95" s="1632"/>
      <c r="BL95" s="1632"/>
      <c r="BM95" s="1632"/>
    </row>
    <row r="96" spans="1:65" s="1586" customFormat="1" ht="53.25" customHeight="1">
      <c r="A96" s="1644"/>
      <c r="B96" s="1645" t="s">
        <v>9474</v>
      </c>
      <c r="C96" s="1646">
        <v>811</v>
      </c>
      <c r="D96" s="3731" t="s">
        <v>9494</v>
      </c>
      <c r="E96" s="3731"/>
      <c r="F96" s="3713">
        <v>400</v>
      </c>
      <c r="G96" s="3734">
        <v>1590</v>
      </c>
      <c r="H96" s="1021">
        <f t="shared" ref="H96:H111" si="18">G96-G96*$B$4/100</f>
        <v>1590</v>
      </c>
      <c r="I96" s="1632"/>
      <c r="J96" s="1632"/>
      <c r="K96" s="1632"/>
      <c r="L96" s="1632"/>
      <c r="M96" s="1632"/>
      <c r="N96" s="1632"/>
      <c r="O96" s="1632"/>
      <c r="P96" s="1632"/>
      <c r="Q96" s="1632"/>
      <c r="R96" s="1632"/>
      <c r="S96" s="1632"/>
      <c r="T96" s="1632"/>
      <c r="U96" s="1632"/>
      <c r="V96" s="1632"/>
      <c r="W96" s="1632"/>
      <c r="X96" s="1632"/>
      <c r="Y96" s="1632"/>
      <c r="Z96" s="1632"/>
      <c r="AA96" s="1632"/>
      <c r="AB96" s="1632"/>
      <c r="AC96" s="1632"/>
      <c r="AD96" s="1632"/>
      <c r="AE96" s="1632"/>
      <c r="AF96" s="1632"/>
      <c r="AG96" s="1632"/>
      <c r="AH96" s="1632"/>
      <c r="AI96" s="1632"/>
      <c r="AJ96" s="1632"/>
      <c r="AK96" s="1632"/>
      <c r="AL96" s="1632"/>
      <c r="AM96" s="1632"/>
      <c r="AN96" s="1632"/>
      <c r="AO96" s="1632"/>
      <c r="AP96" s="1632"/>
      <c r="AQ96" s="1632"/>
      <c r="AR96" s="1632"/>
      <c r="AS96" s="1632"/>
      <c r="AT96" s="1632"/>
      <c r="AU96" s="1632"/>
      <c r="AV96" s="1632"/>
      <c r="AW96" s="1632"/>
      <c r="AX96" s="1632"/>
      <c r="AY96" s="1632"/>
      <c r="AZ96" s="1632"/>
      <c r="BA96" s="1632"/>
      <c r="BB96" s="1632"/>
      <c r="BC96" s="1632"/>
      <c r="BD96" s="1632"/>
      <c r="BE96" s="1632"/>
      <c r="BF96" s="1632"/>
      <c r="BG96" s="1632"/>
      <c r="BH96" s="1632"/>
      <c r="BI96" s="1632"/>
      <c r="BJ96" s="1632"/>
      <c r="BK96" s="1632"/>
      <c r="BL96" s="1632"/>
      <c r="BM96" s="1632"/>
    </row>
    <row r="97" spans="1:65" s="1586" customFormat="1" ht="40.5" customHeight="1">
      <c r="A97" s="1647"/>
      <c r="B97" s="1645" t="s">
        <v>9475</v>
      </c>
      <c r="C97" s="1646">
        <v>809</v>
      </c>
      <c r="D97" s="3731" t="s">
        <v>9495</v>
      </c>
      <c r="E97" s="3731"/>
      <c r="F97" s="3713">
        <v>400</v>
      </c>
      <c r="G97" s="3734">
        <v>1990</v>
      </c>
      <c r="H97" s="1021">
        <f t="shared" si="18"/>
        <v>1990</v>
      </c>
      <c r="I97" s="1632"/>
      <c r="J97" s="1632"/>
      <c r="K97" s="1632"/>
      <c r="L97" s="1632"/>
      <c r="M97" s="1632"/>
      <c r="N97" s="1632"/>
      <c r="O97" s="1632"/>
      <c r="P97" s="1632"/>
      <c r="Q97" s="1632"/>
      <c r="R97" s="1632"/>
      <c r="S97" s="1632"/>
      <c r="T97" s="1632"/>
      <c r="U97" s="1632"/>
      <c r="V97" s="1632"/>
      <c r="W97" s="1632"/>
      <c r="X97" s="1632"/>
      <c r="Y97" s="1632"/>
      <c r="Z97" s="1632"/>
      <c r="AA97" s="1632"/>
      <c r="AB97" s="1632"/>
      <c r="AC97" s="1632"/>
      <c r="AD97" s="1632"/>
      <c r="AE97" s="1632"/>
      <c r="AF97" s="1632"/>
      <c r="AG97" s="1632"/>
      <c r="AH97" s="1632"/>
      <c r="AI97" s="1632"/>
      <c r="AJ97" s="1632"/>
      <c r="AK97" s="1632"/>
      <c r="AL97" s="1632"/>
      <c r="AM97" s="1632"/>
      <c r="AN97" s="1632"/>
      <c r="AO97" s="1632"/>
      <c r="AP97" s="1632"/>
      <c r="AQ97" s="1632"/>
      <c r="AR97" s="1632"/>
      <c r="AS97" s="1632"/>
      <c r="AT97" s="1632"/>
      <c r="AU97" s="1632"/>
      <c r="AV97" s="1632"/>
      <c r="AW97" s="1632"/>
      <c r="AX97" s="1632"/>
      <c r="AY97" s="1632"/>
      <c r="AZ97" s="1632"/>
      <c r="BA97" s="1632"/>
      <c r="BB97" s="1632"/>
      <c r="BC97" s="1632"/>
      <c r="BD97" s="1632"/>
      <c r="BE97" s="1632"/>
      <c r="BF97" s="1632"/>
      <c r="BG97" s="1632"/>
      <c r="BH97" s="1632"/>
      <c r="BI97" s="1632"/>
      <c r="BJ97" s="1632"/>
      <c r="BK97" s="1632"/>
      <c r="BL97" s="1632"/>
      <c r="BM97" s="1632"/>
    </row>
    <row r="98" spans="1:65" s="1586" customFormat="1" ht="40.5" customHeight="1">
      <c r="A98" s="1647"/>
      <c r="B98" s="1645" t="s">
        <v>9476</v>
      </c>
      <c r="C98" s="1648">
        <v>808</v>
      </c>
      <c r="D98" s="3731" t="s">
        <v>9496</v>
      </c>
      <c r="E98" s="3731"/>
      <c r="F98" s="3713">
        <v>400</v>
      </c>
      <c r="G98" s="3734">
        <v>2646</v>
      </c>
      <c r="H98" s="1021">
        <f t="shared" si="18"/>
        <v>2646</v>
      </c>
      <c r="I98" s="1632"/>
      <c r="J98" s="1632"/>
      <c r="K98" s="1632"/>
      <c r="L98" s="1632"/>
      <c r="M98" s="1632"/>
      <c r="N98" s="1632"/>
      <c r="O98" s="1632"/>
      <c r="P98" s="1632"/>
      <c r="Q98" s="1632"/>
      <c r="R98" s="1632"/>
      <c r="S98" s="1632"/>
      <c r="T98" s="1632"/>
      <c r="U98" s="1632"/>
      <c r="V98" s="1632"/>
      <c r="W98" s="1632"/>
      <c r="X98" s="1632"/>
      <c r="Y98" s="1632"/>
      <c r="Z98" s="1632"/>
      <c r="AA98" s="1632"/>
      <c r="AB98" s="1632"/>
      <c r="AC98" s="1632"/>
      <c r="AD98" s="1632"/>
      <c r="AE98" s="1632"/>
      <c r="AF98" s="1632"/>
      <c r="AG98" s="1632"/>
      <c r="AH98" s="1632"/>
      <c r="AI98" s="1632"/>
      <c r="AJ98" s="1632"/>
      <c r="AK98" s="1632"/>
      <c r="AL98" s="1632"/>
      <c r="AM98" s="1632"/>
      <c r="AN98" s="1632"/>
      <c r="AO98" s="1632"/>
      <c r="AP98" s="1632"/>
      <c r="AQ98" s="1632"/>
      <c r="AR98" s="1632"/>
      <c r="AS98" s="1632"/>
      <c r="AT98" s="1632"/>
      <c r="AU98" s="1632"/>
      <c r="AV98" s="1632"/>
      <c r="AW98" s="1632"/>
      <c r="AX98" s="1632"/>
      <c r="AY98" s="1632"/>
      <c r="AZ98" s="1632"/>
      <c r="BA98" s="1632"/>
      <c r="BB98" s="1632"/>
      <c r="BC98" s="1632"/>
      <c r="BD98" s="1632"/>
      <c r="BE98" s="1632"/>
      <c r="BF98" s="1632"/>
      <c r="BG98" s="1632"/>
      <c r="BH98" s="1632"/>
      <c r="BI98" s="1632"/>
      <c r="BJ98" s="1632"/>
      <c r="BK98" s="1632"/>
      <c r="BL98" s="1632"/>
      <c r="BM98" s="1632"/>
    </row>
    <row r="99" spans="1:65" s="1586" customFormat="1" ht="40.5" customHeight="1">
      <c r="A99" s="1647"/>
      <c r="B99" s="1645" t="s">
        <v>9477</v>
      </c>
      <c r="C99" s="1648">
        <v>807</v>
      </c>
      <c r="D99" s="3731" t="s">
        <v>9497</v>
      </c>
      <c r="E99" s="3731"/>
      <c r="F99" s="3713">
        <v>400</v>
      </c>
      <c r="G99" s="3734">
        <v>3227</v>
      </c>
      <c r="H99" s="1021">
        <f t="shared" si="18"/>
        <v>3227</v>
      </c>
      <c r="I99" s="1632"/>
      <c r="J99" s="1632"/>
      <c r="K99" s="1632"/>
      <c r="L99" s="1632"/>
      <c r="M99" s="1632"/>
      <c r="N99" s="1632"/>
      <c r="O99" s="1632"/>
      <c r="P99" s="1632"/>
      <c r="Q99" s="1632"/>
      <c r="R99" s="1632"/>
      <c r="S99" s="1632"/>
      <c r="T99" s="1632"/>
      <c r="U99" s="1632"/>
      <c r="V99" s="1632"/>
      <c r="W99" s="1632"/>
      <c r="X99" s="1632"/>
      <c r="Y99" s="1632"/>
      <c r="Z99" s="1632"/>
      <c r="AA99" s="1632"/>
      <c r="AB99" s="1632"/>
      <c r="AC99" s="1632"/>
      <c r="AD99" s="1632"/>
      <c r="AE99" s="1632"/>
      <c r="AF99" s="1632"/>
      <c r="AG99" s="1632"/>
      <c r="AH99" s="1632"/>
      <c r="AI99" s="1632"/>
      <c r="AJ99" s="1632"/>
      <c r="AK99" s="1632"/>
      <c r="AL99" s="1632"/>
      <c r="AM99" s="1632"/>
      <c r="AN99" s="1632"/>
      <c r="AO99" s="1632"/>
      <c r="AP99" s="1632"/>
      <c r="AQ99" s="1632"/>
      <c r="AR99" s="1632"/>
      <c r="AS99" s="1632"/>
      <c r="AT99" s="1632"/>
      <c r="AU99" s="1632"/>
      <c r="AV99" s="1632"/>
      <c r="AW99" s="1632"/>
      <c r="AX99" s="1632"/>
      <c r="AY99" s="1632"/>
      <c r="AZ99" s="1632"/>
      <c r="BA99" s="1632"/>
      <c r="BB99" s="1632"/>
      <c r="BC99" s="1632"/>
      <c r="BD99" s="1632"/>
      <c r="BE99" s="1632"/>
      <c r="BF99" s="1632"/>
      <c r="BG99" s="1632"/>
      <c r="BH99" s="1632"/>
      <c r="BI99" s="1632"/>
      <c r="BJ99" s="1632"/>
      <c r="BK99" s="1632"/>
      <c r="BL99" s="1632"/>
      <c r="BM99" s="1632"/>
    </row>
    <row r="100" spans="1:65" s="1586" customFormat="1" ht="40.5" customHeight="1">
      <c r="A100" s="1647"/>
      <c r="B100" s="1645" t="s">
        <v>9478</v>
      </c>
      <c r="C100" s="1648">
        <v>806</v>
      </c>
      <c r="D100" s="3731" t="s">
        <v>9498</v>
      </c>
      <c r="E100" s="3731"/>
      <c r="F100" s="3713">
        <v>400</v>
      </c>
      <c r="G100" s="3734">
        <v>3665</v>
      </c>
      <c r="H100" s="1021">
        <f t="shared" si="18"/>
        <v>3665</v>
      </c>
      <c r="I100" s="1632"/>
      <c r="J100" s="1632"/>
      <c r="K100" s="1632"/>
      <c r="L100" s="1632"/>
      <c r="M100" s="1632"/>
      <c r="N100" s="1632"/>
      <c r="O100" s="1632"/>
      <c r="P100" s="1632"/>
      <c r="Q100" s="1632"/>
      <c r="R100" s="1632"/>
      <c r="S100" s="1632"/>
      <c r="T100" s="1632"/>
      <c r="U100" s="1632"/>
      <c r="V100" s="1632"/>
      <c r="W100" s="1632"/>
      <c r="X100" s="1632"/>
      <c r="Y100" s="1632"/>
      <c r="Z100" s="1632"/>
      <c r="AA100" s="1632"/>
      <c r="AB100" s="1632"/>
      <c r="AC100" s="1632"/>
      <c r="AD100" s="1632"/>
      <c r="AE100" s="1632"/>
      <c r="AF100" s="1632"/>
      <c r="AG100" s="1632"/>
      <c r="AH100" s="1632"/>
      <c r="AI100" s="1632"/>
      <c r="AJ100" s="1632"/>
      <c r="AK100" s="1632"/>
      <c r="AL100" s="1632"/>
      <c r="AM100" s="1632"/>
      <c r="AN100" s="1632"/>
      <c r="AO100" s="1632"/>
      <c r="AP100" s="1632"/>
      <c r="AQ100" s="1632"/>
      <c r="AR100" s="1632"/>
      <c r="AS100" s="1632"/>
      <c r="AT100" s="1632"/>
      <c r="AU100" s="1632"/>
      <c r="AV100" s="1632"/>
      <c r="AW100" s="1632"/>
      <c r="AX100" s="1632"/>
      <c r="AY100" s="1632"/>
      <c r="AZ100" s="1632"/>
      <c r="BA100" s="1632"/>
      <c r="BB100" s="1632"/>
      <c r="BC100" s="1632"/>
      <c r="BD100" s="1632"/>
      <c r="BE100" s="1632"/>
      <c r="BF100" s="1632"/>
      <c r="BG100" s="1632"/>
      <c r="BH100" s="1632"/>
      <c r="BI100" s="1632"/>
      <c r="BJ100" s="1632"/>
      <c r="BK100" s="1632"/>
      <c r="BL100" s="1632"/>
      <c r="BM100" s="1632"/>
    </row>
    <row r="101" spans="1:65" s="1586" customFormat="1" ht="40.5" customHeight="1">
      <c r="A101" s="1647"/>
      <c r="B101" s="1645" t="s">
        <v>9479</v>
      </c>
      <c r="C101" s="1648">
        <v>804</v>
      </c>
      <c r="D101" s="3731" t="s">
        <v>9499</v>
      </c>
      <c r="E101" s="3731"/>
      <c r="F101" s="3713">
        <v>400</v>
      </c>
      <c r="G101" s="3734">
        <v>4172</v>
      </c>
      <c r="H101" s="1021">
        <f t="shared" si="18"/>
        <v>4172</v>
      </c>
      <c r="I101" s="1632"/>
      <c r="J101" s="1632"/>
      <c r="K101" s="1632"/>
      <c r="L101" s="1632"/>
      <c r="M101" s="1632"/>
      <c r="N101" s="1632"/>
      <c r="O101" s="1632"/>
      <c r="P101" s="1632"/>
      <c r="Q101" s="1632"/>
      <c r="R101" s="1632"/>
      <c r="S101" s="1632"/>
      <c r="T101" s="1632"/>
      <c r="U101" s="1632"/>
      <c r="V101" s="1632"/>
      <c r="W101" s="1632"/>
      <c r="X101" s="1632"/>
      <c r="Y101" s="1632"/>
      <c r="Z101" s="1632"/>
      <c r="AA101" s="1632"/>
      <c r="AB101" s="1632"/>
      <c r="AC101" s="1632"/>
      <c r="AD101" s="1632"/>
      <c r="AE101" s="1632"/>
      <c r="AF101" s="1632"/>
      <c r="AG101" s="1632"/>
      <c r="AH101" s="1632"/>
      <c r="AI101" s="1632"/>
      <c r="AJ101" s="1632"/>
      <c r="AK101" s="1632"/>
      <c r="AL101" s="1632"/>
      <c r="AM101" s="1632"/>
      <c r="AN101" s="1632"/>
      <c r="AO101" s="1632"/>
      <c r="AP101" s="1632"/>
      <c r="AQ101" s="1632"/>
      <c r="AR101" s="1632"/>
      <c r="AS101" s="1632"/>
      <c r="AT101" s="1632"/>
      <c r="AU101" s="1632"/>
      <c r="AV101" s="1632"/>
      <c r="AW101" s="1632"/>
      <c r="AX101" s="1632"/>
      <c r="AY101" s="1632"/>
      <c r="AZ101" s="1632"/>
      <c r="BA101" s="1632"/>
      <c r="BB101" s="1632"/>
      <c r="BC101" s="1632"/>
      <c r="BD101" s="1632"/>
      <c r="BE101" s="1632"/>
      <c r="BF101" s="1632"/>
      <c r="BG101" s="1632"/>
      <c r="BH101" s="1632"/>
      <c r="BI101" s="1632"/>
      <c r="BJ101" s="1632"/>
      <c r="BK101" s="1632"/>
      <c r="BL101" s="1632"/>
      <c r="BM101" s="1632"/>
    </row>
    <row r="102" spans="1:65" s="1586" customFormat="1" ht="40.5" customHeight="1">
      <c r="A102" s="1647"/>
      <c r="B102" s="1645" t="s">
        <v>9480</v>
      </c>
      <c r="C102" s="1648">
        <v>803</v>
      </c>
      <c r="D102" s="3731" t="s">
        <v>9500</v>
      </c>
      <c r="E102" s="3731"/>
      <c r="F102" s="3713">
        <v>400</v>
      </c>
      <c r="G102" s="3734">
        <v>5117</v>
      </c>
      <c r="H102" s="1021">
        <f t="shared" si="18"/>
        <v>5117</v>
      </c>
      <c r="I102" s="1632"/>
      <c r="J102" s="1632"/>
      <c r="K102" s="1632"/>
      <c r="L102" s="1632"/>
      <c r="M102" s="1632"/>
      <c r="N102" s="1632"/>
      <c r="O102" s="1632"/>
      <c r="P102" s="1632"/>
      <c r="Q102" s="1632"/>
      <c r="R102" s="1632"/>
      <c r="S102" s="1632"/>
      <c r="T102" s="1632"/>
      <c r="U102" s="1632"/>
      <c r="V102" s="1632"/>
      <c r="W102" s="1632"/>
      <c r="X102" s="1632"/>
      <c r="Y102" s="1632"/>
      <c r="Z102" s="1632"/>
      <c r="AA102" s="1632"/>
      <c r="AB102" s="1632"/>
      <c r="AC102" s="1632"/>
      <c r="AD102" s="1632"/>
      <c r="AE102" s="1632"/>
      <c r="AF102" s="1632"/>
      <c r="AG102" s="1632"/>
      <c r="AH102" s="1632"/>
      <c r="AI102" s="1632"/>
      <c r="AJ102" s="1632"/>
      <c r="AK102" s="1632"/>
      <c r="AL102" s="1632"/>
      <c r="AM102" s="1632"/>
      <c r="AN102" s="1632"/>
      <c r="AO102" s="1632"/>
      <c r="AP102" s="1632"/>
      <c r="AQ102" s="1632"/>
      <c r="AR102" s="1632"/>
      <c r="AS102" s="1632"/>
      <c r="AT102" s="1632"/>
      <c r="AU102" s="1632"/>
      <c r="AV102" s="1632"/>
      <c r="AW102" s="1632"/>
      <c r="AX102" s="1632"/>
      <c r="AY102" s="1632"/>
      <c r="AZ102" s="1632"/>
      <c r="BA102" s="1632"/>
      <c r="BB102" s="1632"/>
      <c r="BC102" s="1632"/>
      <c r="BD102" s="1632"/>
      <c r="BE102" s="1632"/>
      <c r="BF102" s="1632"/>
      <c r="BG102" s="1632"/>
      <c r="BH102" s="1632"/>
      <c r="BI102" s="1632"/>
      <c r="BJ102" s="1632"/>
      <c r="BK102" s="1632"/>
      <c r="BL102" s="1632"/>
      <c r="BM102" s="1632"/>
    </row>
    <row r="103" spans="1:65" s="1586" customFormat="1" ht="40.5" customHeight="1">
      <c r="A103" s="1647"/>
      <c r="B103" s="1645" t="s">
        <v>9481</v>
      </c>
      <c r="C103" s="1648">
        <v>802</v>
      </c>
      <c r="D103" s="3731" t="s">
        <v>9501</v>
      </c>
      <c r="E103" s="3731"/>
      <c r="F103" s="3713">
        <v>400</v>
      </c>
      <c r="G103" s="3734">
        <v>6106</v>
      </c>
      <c r="H103" s="1021">
        <f t="shared" si="18"/>
        <v>6106</v>
      </c>
      <c r="I103" s="1632"/>
      <c r="J103" s="1632"/>
      <c r="K103" s="1632"/>
      <c r="L103" s="1632"/>
      <c r="M103" s="1632"/>
      <c r="N103" s="1632"/>
      <c r="O103" s="1632"/>
      <c r="P103" s="1632"/>
      <c r="Q103" s="1632"/>
      <c r="R103" s="1632"/>
      <c r="S103" s="1632"/>
      <c r="T103" s="1632"/>
      <c r="U103" s="1632"/>
      <c r="V103" s="1632"/>
      <c r="W103" s="1632"/>
      <c r="X103" s="1632"/>
      <c r="Y103" s="1632"/>
      <c r="Z103" s="1632"/>
      <c r="AA103" s="1632"/>
      <c r="AB103" s="1632"/>
      <c r="AC103" s="1632"/>
      <c r="AD103" s="1632"/>
      <c r="AE103" s="1632"/>
      <c r="AF103" s="1632"/>
      <c r="AG103" s="1632"/>
      <c r="AH103" s="1632"/>
      <c r="AI103" s="1632"/>
      <c r="AJ103" s="1632"/>
      <c r="AK103" s="1632"/>
      <c r="AL103" s="1632"/>
      <c r="AM103" s="1632"/>
      <c r="AN103" s="1632"/>
      <c r="AO103" s="1632"/>
      <c r="AP103" s="1632"/>
      <c r="AQ103" s="1632"/>
      <c r="AR103" s="1632"/>
      <c r="AS103" s="1632"/>
      <c r="AT103" s="1632"/>
      <c r="AU103" s="1632"/>
      <c r="AV103" s="1632"/>
      <c r="AW103" s="1632"/>
      <c r="AX103" s="1632"/>
      <c r="AY103" s="1632"/>
      <c r="AZ103" s="1632"/>
      <c r="BA103" s="1632"/>
      <c r="BB103" s="1632"/>
      <c r="BC103" s="1632"/>
      <c r="BD103" s="1632"/>
      <c r="BE103" s="1632"/>
      <c r="BF103" s="1632"/>
      <c r="BG103" s="1632"/>
      <c r="BH103" s="1632"/>
      <c r="BI103" s="1632"/>
      <c r="BJ103" s="1632"/>
      <c r="BK103" s="1632"/>
      <c r="BL103" s="1632"/>
      <c r="BM103" s="1632"/>
    </row>
    <row r="104" spans="1:65" s="1586" customFormat="1" ht="40.5" customHeight="1">
      <c r="A104" s="1647"/>
      <c r="B104" s="1645" t="s">
        <v>9482</v>
      </c>
      <c r="C104" s="1648">
        <v>801</v>
      </c>
      <c r="D104" s="3731" t="s">
        <v>9502</v>
      </c>
      <c r="E104" s="3731"/>
      <c r="F104" s="3713">
        <v>400</v>
      </c>
      <c r="G104" s="3734">
        <v>6802</v>
      </c>
      <c r="H104" s="1021">
        <f t="shared" si="18"/>
        <v>6802</v>
      </c>
      <c r="I104" s="1632"/>
      <c r="J104" s="1632"/>
      <c r="K104" s="1632"/>
      <c r="L104" s="1632"/>
      <c r="M104" s="1632"/>
      <c r="N104" s="1632"/>
      <c r="O104" s="1632"/>
      <c r="P104" s="1632"/>
      <c r="Q104" s="1632"/>
      <c r="R104" s="1632"/>
      <c r="S104" s="1632"/>
      <c r="T104" s="1632"/>
      <c r="U104" s="1632"/>
      <c r="V104" s="1632"/>
      <c r="W104" s="1632"/>
      <c r="X104" s="1632"/>
      <c r="Y104" s="1632"/>
      <c r="Z104" s="1632"/>
      <c r="AA104" s="1632"/>
      <c r="AB104" s="1632"/>
      <c r="AC104" s="1632"/>
      <c r="AD104" s="1632"/>
      <c r="AE104" s="1632"/>
      <c r="AF104" s="1632"/>
      <c r="AG104" s="1632"/>
      <c r="AH104" s="1632"/>
      <c r="AI104" s="1632"/>
      <c r="AJ104" s="1632"/>
      <c r="AK104" s="1632"/>
      <c r="AL104" s="1632"/>
      <c r="AM104" s="1632"/>
      <c r="AN104" s="1632"/>
      <c r="AO104" s="1632"/>
      <c r="AP104" s="1632"/>
      <c r="AQ104" s="1632"/>
      <c r="AR104" s="1632"/>
      <c r="AS104" s="1632"/>
      <c r="AT104" s="1632"/>
      <c r="AU104" s="1632"/>
      <c r="AV104" s="1632"/>
      <c r="AW104" s="1632"/>
      <c r="AX104" s="1632"/>
      <c r="AY104" s="1632"/>
      <c r="AZ104" s="1632"/>
      <c r="BA104" s="1632"/>
      <c r="BB104" s="1632"/>
      <c r="BC104" s="1632"/>
      <c r="BD104" s="1632"/>
      <c r="BE104" s="1632"/>
      <c r="BF104" s="1632"/>
      <c r="BG104" s="1632"/>
      <c r="BH104" s="1632"/>
      <c r="BI104" s="1632"/>
      <c r="BJ104" s="1632"/>
      <c r="BK104" s="1632"/>
      <c r="BL104" s="1632"/>
      <c r="BM104" s="1632"/>
    </row>
    <row r="105" spans="1:65" s="1586" customFormat="1" ht="40.5" customHeight="1">
      <c r="A105" s="1647"/>
      <c r="B105" s="1645" t="s">
        <v>9483</v>
      </c>
      <c r="C105" s="1648">
        <v>799</v>
      </c>
      <c r="D105" s="3731" t="s">
        <v>9503</v>
      </c>
      <c r="E105" s="3731"/>
      <c r="F105" s="3713">
        <v>400</v>
      </c>
      <c r="G105" s="3734">
        <v>7230</v>
      </c>
      <c r="H105" s="1021">
        <f t="shared" si="18"/>
        <v>7230</v>
      </c>
      <c r="I105" s="1632"/>
      <c r="J105" s="1632"/>
      <c r="K105" s="1632"/>
      <c r="L105" s="1632"/>
      <c r="M105" s="1632"/>
      <c r="N105" s="1632"/>
      <c r="O105" s="1632"/>
      <c r="P105" s="1632"/>
      <c r="Q105" s="1632"/>
      <c r="R105" s="1632"/>
      <c r="S105" s="1632"/>
      <c r="T105" s="1632"/>
      <c r="U105" s="1632"/>
      <c r="V105" s="1632"/>
      <c r="W105" s="1632"/>
      <c r="X105" s="1632"/>
      <c r="Y105" s="1632"/>
      <c r="Z105" s="1632"/>
      <c r="AA105" s="1632"/>
      <c r="AB105" s="1632"/>
      <c r="AC105" s="1632"/>
      <c r="AD105" s="1632"/>
      <c r="AE105" s="1632"/>
      <c r="AF105" s="1632"/>
      <c r="AG105" s="1632"/>
      <c r="AH105" s="1632"/>
      <c r="AI105" s="1632"/>
      <c r="AJ105" s="1632"/>
      <c r="AK105" s="1632"/>
      <c r="AL105" s="1632"/>
      <c r="AM105" s="1632"/>
      <c r="AN105" s="1632"/>
      <c r="AO105" s="1632"/>
      <c r="AP105" s="1632"/>
      <c r="AQ105" s="1632"/>
      <c r="AR105" s="1632"/>
      <c r="AS105" s="1632"/>
      <c r="AT105" s="1632"/>
      <c r="AU105" s="1632"/>
      <c r="AV105" s="1632"/>
      <c r="AW105" s="1632"/>
      <c r="AX105" s="1632"/>
      <c r="AY105" s="1632"/>
      <c r="AZ105" s="1632"/>
      <c r="BA105" s="1632"/>
      <c r="BB105" s="1632"/>
      <c r="BC105" s="1632"/>
      <c r="BD105" s="1632"/>
      <c r="BE105" s="1632"/>
      <c r="BF105" s="1632"/>
      <c r="BG105" s="1632"/>
      <c r="BH105" s="1632"/>
      <c r="BI105" s="1632"/>
      <c r="BJ105" s="1632"/>
      <c r="BK105" s="1632"/>
      <c r="BL105" s="1632"/>
      <c r="BM105" s="1632"/>
    </row>
    <row r="106" spans="1:65" s="1586" customFormat="1" ht="40.5" customHeight="1">
      <c r="A106" s="1647"/>
      <c r="B106" s="1645" t="s">
        <v>9484</v>
      </c>
      <c r="C106" s="1648">
        <v>798</v>
      </c>
      <c r="D106" s="3731" t="s">
        <v>9504</v>
      </c>
      <c r="E106" s="3731"/>
      <c r="F106" s="3713">
        <v>400</v>
      </c>
      <c r="G106" s="3734">
        <v>8018</v>
      </c>
      <c r="H106" s="1021">
        <f t="shared" si="18"/>
        <v>8018</v>
      </c>
      <c r="I106" s="1632"/>
      <c r="J106" s="1632"/>
      <c r="K106" s="1632"/>
      <c r="L106" s="1632"/>
      <c r="M106" s="1632"/>
      <c r="N106" s="1632"/>
      <c r="O106" s="1632"/>
      <c r="P106" s="1632"/>
      <c r="Q106" s="1632"/>
      <c r="R106" s="1632"/>
      <c r="S106" s="1632"/>
      <c r="T106" s="1632"/>
      <c r="U106" s="1632"/>
      <c r="V106" s="1632"/>
      <c r="W106" s="1632"/>
      <c r="X106" s="1632"/>
      <c r="Y106" s="1632"/>
      <c r="Z106" s="1632"/>
      <c r="AA106" s="1632"/>
      <c r="AB106" s="1632"/>
      <c r="AC106" s="1632"/>
      <c r="AD106" s="1632"/>
      <c r="AE106" s="1632"/>
      <c r="AF106" s="1632"/>
      <c r="AG106" s="1632"/>
      <c r="AH106" s="1632"/>
      <c r="AI106" s="1632"/>
      <c r="AJ106" s="1632"/>
      <c r="AK106" s="1632"/>
      <c r="AL106" s="1632"/>
      <c r="AM106" s="1632"/>
      <c r="AN106" s="1632"/>
      <c r="AO106" s="1632"/>
      <c r="AP106" s="1632"/>
      <c r="AQ106" s="1632"/>
      <c r="AR106" s="1632"/>
      <c r="AS106" s="1632"/>
      <c r="AT106" s="1632"/>
      <c r="AU106" s="1632"/>
      <c r="AV106" s="1632"/>
      <c r="AW106" s="1632"/>
      <c r="AX106" s="1632"/>
      <c r="AY106" s="1632"/>
      <c r="AZ106" s="1632"/>
      <c r="BA106" s="1632"/>
      <c r="BB106" s="1632"/>
      <c r="BC106" s="1632"/>
      <c r="BD106" s="1632"/>
      <c r="BE106" s="1632"/>
      <c r="BF106" s="1632"/>
      <c r="BG106" s="1632"/>
      <c r="BH106" s="1632"/>
      <c r="BI106" s="1632"/>
      <c r="BJ106" s="1632"/>
      <c r="BK106" s="1632"/>
      <c r="BL106" s="1632"/>
      <c r="BM106" s="1632"/>
    </row>
    <row r="107" spans="1:65" s="1586" customFormat="1" ht="40.5" customHeight="1">
      <c r="A107" s="1647"/>
      <c r="B107" s="1645" t="s">
        <v>9485</v>
      </c>
      <c r="C107" s="1648">
        <v>797</v>
      </c>
      <c r="D107" s="3731" t="s">
        <v>9505</v>
      </c>
      <c r="E107" s="3731"/>
      <c r="F107" s="3713">
        <v>400</v>
      </c>
      <c r="G107" s="3734">
        <v>8619</v>
      </c>
      <c r="H107" s="1021">
        <f t="shared" si="18"/>
        <v>8619</v>
      </c>
      <c r="I107" s="1632"/>
      <c r="J107" s="1632"/>
      <c r="K107" s="1632"/>
      <c r="L107" s="1632"/>
      <c r="M107" s="1632"/>
      <c r="N107" s="1632"/>
      <c r="O107" s="1632"/>
      <c r="P107" s="1632"/>
      <c r="Q107" s="1632"/>
      <c r="R107" s="1632"/>
      <c r="S107" s="1632"/>
      <c r="T107" s="1632"/>
      <c r="U107" s="1632"/>
      <c r="V107" s="1632"/>
      <c r="W107" s="1632"/>
      <c r="X107" s="1632"/>
      <c r="Y107" s="1632"/>
      <c r="Z107" s="1632"/>
      <c r="AA107" s="1632"/>
      <c r="AB107" s="1632"/>
      <c r="AC107" s="1632"/>
      <c r="AD107" s="1632"/>
      <c r="AE107" s="1632"/>
      <c r="AF107" s="1632"/>
      <c r="AG107" s="1632"/>
      <c r="AH107" s="1632"/>
      <c r="AI107" s="1632"/>
      <c r="AJ107" s="1632"/>
      <c r="AK107" s="1632"/>
      <c r="AL107" s="1632"/>
      <c r="AM107" s="1632"/>
      <c r="AN107" s="1632"/>
      <c r="AO107" s="1632"/>
      <c r="AP107" s="1632"/>
      <c r="AQ107" s="1632"/>
      <c r="AR107" s="1632"/>
      <c r="AS107" s="1632"/>
      <c r="AT107" s="1632"/>
      <c r="AU107" s="1632"/>
      <c r="AV107" s="1632"/>
      <c r="AW107" s="1632"/>
      <c r="AX107" s="1632"/>
      <c r="AY107" s="1632"/>
      <c r="AZ107" s="1632"/>
      <c r="BA107" s="1632"/>
      <c r="BB107" s="1632"/>
      <c r="BC107" s="1632"/>
      <c r="BD107" s="1632"/>
      <c r="BE107" s="1632"/>
      <c r="BF107" s="1632"/>
      <c r="BG107" s="1632"/>
      <c r="BH107" s="1632"/>
      <c r="BI107" s="1632"/>
      <c r="BJ107" s="1632"/>
      <c r="BK107" s="1632"/>
      <c r="BL107" s="1632"/>
      <c r="BM107" s="1632"/>
    </row>
    <row r="108" spans="1:65" s="1586" customFormat="1" ht="40.5" customHeight="1">
      <c r="A108" s="1470"/>
      <c r="B108" s="1645" t="s">
        <v>9486</v>
      </c>
      <c r="C108" s="1648">
        <v>796</v>
      </c>
      <c r="D108" s="3731" t="s">
        <v>9506</v>
      </c>
      <c r="E108" s="3731"/>
      <c r="F108" s="3713">
        <v>400</v>
      </c>
      <c r="G108" s="3734">
        <v>10128</v>
      </c>
      <c r="H108" s="1021">
        <f t="shared" si="18"/>
        <v>10128</v>
      </c>
      <c r="I108" s="1632"/>
      <c r="J108" s="1632"/>
      <c r="K108" s="1632"/>
      <c r="L108" s="1632"/>
      <c r="M108" s="1632"/>
      <c r="N108" s="1632"/>
      <c r="O108" s="1632"/>
      <c r="P108" s="1632"/>
      <c r="Q108" s="1632"/>
      <c r="R108" s="1632"/>
      <c r="S108" s="1632"/>
      <c r="T108" s="1632"/>
      <c r="U108" s="1632"/>
      <c r="V108" s="1632"/>
      <c r="W108" s="1632"/>
      <c r="X108" s="1632"/>
      <c r="Y108" s="1632"/>
      <c r="Z108" s="1632"/>
      <c r="AA108" s="1632"/>
      <c r="AB108" s="1632"/>
      <c r="AC108" s="1632"/>
      <c r="AD108" s="1632"/>
      <c r="AE108" s="1632"/>
      <c r="AF108" s="1632"/>
      <c r="AG108" s="1632"/>
      <c r="AH108" s="1632"/>
      <c r="AI108" s="1632"/>
      <c r="AJ108" s="1632"/>
      <c r="AK108" s="1632"/>
      <c r="AL108" s="1632"/>
      <c r="AM108" s="1632"/>
      <c r="AN108" s="1632"/>
      <c r="AO108" s="1632"/>
      <c r="AP108" s="1632"/>
      <c r="AQ108" s="1632"/>
      <c r="AR108" s="1632"/>
      <c r="AS108" s="1632"/>
      <c r="AT108" s="1632"/>
      <c r="AU108" s="1632"/>
      <c r="AV108" s="1632"/>
      <c r="AW108" s="1632"/>
      <c r="AX108" s="1632"/>
      <c r="AY108" s="1632"/>
      <c r="AZ108" s="1632"/>
      <c r="BA108" s="1632"/>
      <c r="BB108" s="1632"/>
      <c r="BC108" s="1632"/>
      <c r="BD108" s="1632"/>
      <c r="BE108" s="1632"/>
      <c r="BF108" s="1632"/>
      <c r="BG108" s="1632"/>
      <c r="BH108" s="1632"/>
      <c r="BI108" s="1632"/>
      <c r="BJ108" s="1632"/>
      <c r="BK108" s="1632"/>
      <c r="BL108" s="1632"/>
      <c r="BM108" s="1632"/>
    </row>
    <row r="109" spans="1:65" s="1586" customFormat="1" ht="40.5" customHeight="1">
      <c r="A109" s="9078" t="s">
        <v>9492</v>
      </c>
      <c r="B109" s="9079"/>
      <c r="C109" s="9079"/>
      <c r="D109" s="9079"/>
      <c r="E109" s="9079"/>
      <c r="F109" s="9079"/>
      <c r="G109" s="9079"/>
      <c r="H109" s="9080"/>
      <c r="I109" s="1632"/>
      <c r="J109" s="1632"/>
      <c r="K109" s="1632"/>
      <c r="L109" s="1632"/>
      <c r="M109" s="1632"/>
      <c r="N109" s="1632"/>
      <c r="O109" s="1632"/>
      <c r="P109" s="1632"/>
      <c r="Q109" s="1632"/>
      <c r="R109" s="1632"/>
      <c r="S109" s="1632"/>
      <c r="T109" s="1632"/>
      <c r="U109" s="1632"/>
      <c r="V109" s="1632"/>
      <c r="W109" s="1632"/>
      <c r="X109" s="1632"/>
      <c r="Y109" s="1632"/>
      <c r="Z109" s="1632"/>
      <c r="AA109" s="1632"/>
      <c r="AB109" s="1632"/>
      <c r="AC109" s="1632"/>
      <c r="AD109" s="1632"/>
      <c r="AE109" s="1632"/>
      <c r="AF109" s="1632"/>
      <c r="AG109" s="1632"/>
      <c r="AH109" s="1632"/>
      <c r="AI109" s="1632"/>
      <c r="AJ109" s="1632"/>
      <c r="AK109" s="1632"/>
      <c r="AL109" s="1632"/>
      <c r="AM109" s="1632"/>
      <c r="AN109" s="1632"/>
      <c r="AO109" s="1632"/>
      <c r="AP109" s="1632"/>
      <c r="AQ109" s="1632"/>
      <c r="AR109" s="1632"/>
      <c r="AS109" s="1632"/>
      <c r="AT109" s="1632"/>
      <c r="AU109" s="1632"/>
      <c r="AV109" s="1632"/>
      <c r="AW109" s="1632"/>
      <c r="AX109" s="1632"/>
      <c r="AY109" s="1632"/>
      <c r="AZ109" s="1632"/>
      <c r="BA109" s="1632"/>
      <c r="BB109" s="1632"/>
      <c r="BC109" s="1632"/>
      <c r="BD109" s="1632"/>
      <c r="BE109" s="1632"/>
      <c r="BF109" s="1632"/>
      <c r="BG109" s="1632"/>
      <c r="BH109" s="1632"/>
      <c r="BI109" s="1632"/>
      <c r="BJ109" s="1632"/>
      <c r="BK109" s="1632"/>
      <c r="BL109" s="1632"/>
      <c r="BM109" s="1632"/>
    </row>
    <row r="110" spans="1:65" s="1586" customFormat="1" ht="25.5" customHeight="1">
      <c r="A110" s="1649"/>
      <c r="B110" s="1645" t="s">
        <v>9488</v>
      </c>
      <c r="C110" s="1648">
        <v>919</v>
      </c>
      <c r="D110" s="3732" t="s">
        <v>9489</v>
      </c>
      <c r="E110" s="3733"/>
      <c r="F110" s="3733"/>
      <c r="G110" s="3734">
        <v>2760</v>
      </c>
      <c r="H110" s="1021">
        <f t="shared" si="18"/>
        <v>2760</v>
      </c>
      <c r="I110" s="1632"/>
      <c r="J110" s="1632"/>
      <c r="K110" s="1632"/>
      <c r="L110" s="1632"/>
      <c r="M110" s="1632"/>
      <c r="N110" s="1632"/>
      <c r="O110" s="1632"/>
      <c r="P110" s="1632"/>
      <c r="Q110" s="1632"/>
      <c r="R110" s="1632"/>
      <c r="S110" s="1632"/>
      <c r="T110" s="1632"/>
      <c r="U110" s="1632"/>
      <c r="V110" s="1632"/>
      <c r="W110" s="1632"/>
      <c r="X110" s="1632"/>
      <c r="Y110" s="1632"/>
      <c r="Z110" s="1632"/>
      <c r="AA110" s="1632"/>
      <c r="AB110" s="1632"/>
      <c r="AC110" s="1632"/>
      <c r="AD110" s="1632"/>
      <c r="AE110" s="1632"/>
      <c r="AF110" s="1632"/>
      <c r="AG110" s="1632"/>
      <c r="AH110" s="1632"/>
      <c r="AI110" s="1632"/>
      <c r="AJ110" s="1632"/>
      <c r="AK110" s="1632"/>
      <c r="AL110" s="1632"/>
      <c r="AM110" s="1632"/>
      <c r="AN110" s="1632"/>
      <c r="AO110" s="1632"/>
      <c r="AP110" s="1632"/>
      <c r="AQ110" s="1632"/>
      <c r="AR110" s="1632"/>
      <c r="AS110" s="1632"/>
      <c r="AT110" s="1632"/>
      <c r="AU110" s="1632"/>
      <c r="AV110" s="1632"/>
      <c r="AW110" s="1632"/>
      <c r="AX110" s="1632"/>
      <c r="AY110" s="1632"/>
      <c r="AZ110" s="1632"/>
      <c r="BA110" s="1632"/>
      <c r="BB110" s="1632"/>
      <c r="BC110" s="1632"/>
      <c r="BD110" s="1632"/>
      <c r="BE110" s="1632"/>
      <c r="BF110" s="1632"/>
      <c r="BG110" s="1632"/>
      <c r="BH110" s="1632"/>
      <c r="BI110" s="1632"/>
      <c r="BJ110" s="1632"/>
      <c r="BK110" s="1632"/>
      <c r="BL110" s="1632"/>
      <c r="BM110" s="1632"/>
    </row>
    <row r="111" spans="1:65" s="1586" customFormat="1" ht="66.75" customHeight="1">
      <c r="A111" s="1649"/>
      <c r="B111" s="1645" t="s">
        <v>9490</v>
      </c>
      <c r="C111" s="1648">
        <v>921</v>
      </c>
      <c r="D111" s="3732" t="s">
        <v>9491</v>
      </c>
      <c r="E111" s="3733"/>
      <c r="F111" s="3733"/>
      <c r="G111" s="3734">
        <v>5490</v>
      </c>
      <c r="H111" s="1021">
        <f t="shared" si="18"/>
        <v>5490</v>
      </c>
      <c r="I111" s="1632"/>
      <c r="J111" s="1632"/>
      <c r="K111" s="1632"/>
      <c r="L111" s="1632"/>
      <c r="M111" s="1632"/>
      <c r="N111" s="1632"/>
      <c r="O111" s="1632"/>
      <c r="P111" s="1632"/>
      <c r="Q111" s="1632"/>
      <c r="R111" s="1632"/>
      <c r="S111" s="1632"/>
      <c r="T111" s="1632"/>
      <c r="U111" s="1632"/>
      <c r="V111" s="1632"/>
      <c r="W111" s="1632"/>
      <c r="X111" s="1632"/>
      <c r="Y111" s="1632"/>
      <c r="Z111" s="1632"/>
      <c r="AA111" s="1632"/>
      <c r="AB111" s="1632"/>
      <c r="AC111" s="1632"/>
      <c r="AD111" s="1632"/>
      <c r="AE111" s="1632"/>
      <c r="AF111" s="1632"/>
      <c r="AG111" s="1632"/>
      <c r="AH111" s="1632"/>
      <c r="AI111" s="1632"/>
      <c r="AJ111" s="1632"/>
      <c r="AK111" s="1632"/>
      <c r="AL111" s="1632"/>
      <c r="AM111" s="1632"/>
      <c r="AN111" s="1632"/>
      <c r="AO111" s="1632"/>
      <c r="AP111" s="1632"/>
      <c r="AQ111" s="1632"/>
      <c r="AR111" s="1632"/>
      <c r="AS111" s="1632"/>
      <c r="AT111" s="1632"/>
      <c r="AU111" s="1632"/>
      <c r="AV111" s="1632"/>
      <c r="AW111" s="1632"/>
      <c r="AX111" s="1632"/>
      <c r="AY111" s="1632"/>
      <c r="AZ111" s="1632"/>
      <c r="BA111" s="1632"/>
      <c r="BB111" s="1632"/>
      <c r="BC111" s="1632"/>
      <c r="BD111" s="1632"/>
      <c r="BE111" s="1632"/>
      <c r="BF111" s="1632"/>
      <c r="BG111" s="1632"/>
      <c r="BH111" s="1632"/>
      <c r="BI111" s="1632"/>
      <c r="BJ111" s="1632"/>
      <c r="BK111" s="1632"/>
      <c r="BL111" s="1632"/>
      <c r="BM111" s="1632"/>
    </row>
    <row r="112" spans="1:65" s="1586" customFormat="1" ht="30.75" customHeight="1">
      <c r="A112" s="1632"/>
      <c r="B112" s="1493"/>
      <c r="C112" s="1608"/>
      <c r="D112" s="1632"/>
      <c r="E112" s="1632"/>
      <c r="F112" s="1632"/>
      <c r="G112" s="1183"/>
      <c r="H112" s="1632"/>
      <c r="I112" s="1632"/>
      <c r="J112" s="1632"/>
      <c r="K112" s="1632"/>
      <c r="L112" s="1632"/>
      <c r="M112" s="1632"/>
      <c r="N112" s="1632"/>
      <c r="O112" s="1632"/>
      <c r="P112" s="1632"/>
      <c r="Q112" s="1632"/>
      <c r="R112" s="1632"/>
      <c r="S112" s="1632"/>
      <c r="T112" s="1632"/>
      <c r="U112" s="1632"/>
      <c r="V112" s="1632"/>
      <c r="W112" s="1632"/>
      <c r="X112" s="1632"/>
      <c r="Y112" s="1632"/>
      <c r="Z112" s="1632"/>
      <c r="AA112" s="1632"/>
      <c r="AB112" s="1632"/>
      <c r="AC112" s="1632"/>
      <c r="AD112" s="1632"/>
      <c r="AE112" s="1632"/>
      <c r="AF112" s="1632"/>
      <c r="AG112" s="1632"/>
      <c r="AH112" s="1632"/>
      <c r="AI112" s="1632"/>
      <c r="AJ112" s="1632"/>
      <c r="AK112" s="1632"/>
      <c r="AL112" s="1632"/>
      <c r="AM112" s="1632"/>
      <c r="AN112" s="1632"/>
      <c r="AO112" s="1632"/>
      <c r="AP112" s="1632"/>
      <c r="AQ112" s="1632"/>
      <c r="AR112" s="1632"/>
      <c r="AS112" s="1632"/>
      <c r="AT112" s="1632"/>
      <c r="AU112" s="1632"/>
      <c r="AV112" s="1632"/>
      <c r="AW112" s="1632"/>
      <c r="AX112" s="1632"/>
      <c r="AY112" s="1632"/>
      <c r="AZ112" s="1632"/>
      <c r="BA112" s="1632"/>
      <c r="BB112" s="1632"/>
      <c r="BC112" s="1632"/>
      <c r="BD112" s="1632"/>
      <c r="BE112" s="1632"/>
      <c r="BF112" s="1632"/>
      <c r="BG112" s="1632"/>
      <c r="BH112" s="1632"/>
      <c r="BI112" s="1632"/>
      <c r="BJ112" s="1632"/>
      <c r="BK112" s="1632"/>
      <c r="BL112" s="1632"/>
      <c r="BM112" s="1632"/>
    </row>
    <row r="113" spans="1:65" s="1602" customFormat="1">
      <c r="A113" s="1632"/>
      <c r="B113" s="1493"/>
      <c r="C113" s="1608"/>
      <c r="D113" s="1632"/>
      <c r="E113" s="1632"/>
      <c r="F113" s="1632"/>
      <c r="G113" s="1183"/>
      <c r="H113" s="1632"/>
      <c r="I113" s="1632"/>
      <c r="J113" s="1632"/>
      <c r="K113" s="1632"/>
      <c r="L113" s="1632"/>
      <c r="M113" s="1632"/>
      <c r="N113" s="1632"/>
      <c r="O113" s="1632"/>
      <c r="P113" s="1632"/>
      <c r="Q113" s="1632"/>
      <c r="R113" s="1632"/>
      <c r="S113" s="1632"/>
      <c r="T113" s="1632"/>
      <c r="U113" s="1632"/>
      <c r="V113" s="1632"/>
      <c r="W113" s="1632"/>
      <c r="X113" s="1632"/>
      <c r="Y113" s="1632"/>
      <c r="Z113" s="1632"/>
      <c r="AA113" s="1632"/>
      <c r="AB113" s="1632"/>
      <c r="AC113" s="1632"/>
      <c r="AD113" s="1632"/>
      <c r="AE113" s="1632"/>
      <c r="AF113" s="1632"/>
      <c r="AG113" s="1632"/>
      <c r="AH113" s="1632"/>
      <c r="AI113" s="1632"/>
      <c r="AJ113" s="1632"/>
      <c r="AK113" s="1632"/>
      <c r="AL113" s="1632"/>
      <c r="AM113" s="1632"/>
      <c r="AN113" s="1632"/>
      <c r="AO113" s="1632"/>
      <c r="AP113" s="1632"/>
      <c r="AQ113" s="1632"/>
      <c r="AR113" s="1632"/>
      <c r="AS113" s="1632"/>
      <c r="AT113" s="1632"/>
      <c r="AU113" s="1632"/>
      <c r="AV113" s="1632"/>
      <c r="AW113" s="1632"/>
      <c r="AX113" s="1632"/>
      <c r="AY113" s="1632"/>
      <c r="AZ113" s="1632"/>
      <c r="BA113" s="1632"/>
      <c r="BB113" s="1632"/>
      <c r="BC113" s="1632"/>
      <c r="BD113" s="1632"/>
      <c r="BE113" s="1632"/>
      <c r="BF113" s="1632"/>
      <c r="BG113" s="1632"/>
      <c r="BH113" s="1632"/>
      <c r="BI113" s="1632"/>
      <c r="BJ113" s="1632"/>
      <c r="BK113" s="1632"/>
      <c r="BL113" s="1632"/>
      <c r="BM113" s="1632"/>
    </row>
    <row r="114" spans="1:65" s="1602" customFormat="1">
      <c r="A114" s="1632"/>
      <c r="B114" s="1493"/>
      <c r="C114" s="1608"/>
      <c r="D114" s="1632"/>
      <c r="E114" s="1632"/>
      <c r="F114" s="1632"/>
      <c r="G114" s="1183"/>
      <c r="H114" s="1632"/>
      <c r="I114" s="1632"/>
      <c r="J114" s="1632"/>
      <c r="K114" s="1632"/>
      <c r="L114" s="1632"/>
      <c r="M114" s="1632"/>
      <c r="N114" s="1632"/>
      <c r="O114" s="1632"/>
      <c r="P114" s="1632"/>
      <c r="Q114" s="1632"/>
      <c r="R114" s="1632"/>
      <c r="S114" s="1632"/>
      <c r="T114" s="1632"/>
      <c r="U114" s="1632"/>
      <c r="V114" s="1632"/>
      <c r="W114" s="1632"/>
      <c r="X114" s="1632"/>
      <c r="Y114" s="1632"/>
      <c r="Z114" s="1632"/>
      <c r="AA114" s="1632"/>
      <c r="AB114" s="1632"/>
      <c r="AC114" s="1632"/>
      <c r="AD114" s="1632"/>
      <c r="AE114" s="1632"/>
      <c r="AF114" s="1632"/>
      <c r="AG114" s="1632"/>
      <c r="AH114" s="1632"/>
      <c r="AI114" s="1632"/>
      <c r="AJ114" s="1632"/>
      <c r="AK114" s="1632"/>
      <c r="AL114" s="1632"/>
      <c r="AM114" s="1632"/>
      <c r="AN114" s="1632"/>
      <c r="AO114" s="1632"/>
      <c r="AP114" s="1632"/>
      <c r="AQ114" s="1632"/>
      <c r="AR114" s="1632"/>
      <c r="AS114" s="1632"/>
      <c r="AT114" s="1632"/>
      <c r="AU114" s="1632"/>
      <c r="AV114" s="1632"/>
      <c r="AW114" s="1632"/>
      <c r="AX114" s="1632"/>
      <c r="AY114" s="1632"/>
      <c r="AZ114" s="1632"/>
      <c r="BA114" s="1632"/>
      <c r="BB114" s="1632"/>
      <c r="BC114" s="1632"/>
      <c r="BD114" s="1632"/>
      <c r="BE114" s="1632"/>
      <c r="BF114" s="1632"/>
      <c r="BG114" s="1632"/>
      <c r="BH114" s="1632"/>
      <c r="BI114" s="1632"/>
      <c r="BJ114" s="1632"/>
      <c r="BK114" s="1632"/>
      <c r="BL114" s="1632"/>
      <c r="BM114" s="1632"/>
    </row>
    <row r="115" spans="1:65" s="1602" customFormat="1">
      <c r="A115" s="1632"/>
      <c r="B115" s="1493"/>
      <c r="C115" s="1608"/>
      <c r="D115" s="1632"/>
      <c r="E115" s="1632"/>
      <c r="F115" s="1632"/>
      <c r="G115" s="1183"/>
      <c r="H115" s="1632"/>
      <c r="I115" s="1632"/>
      <c r="J115" s="1632"/>
      <c r="K115" s="1632"/>
      <c r="L115" s="1632"/>
      <c r="M115" s="1632"/>
      <c r="N115" s="1632"/>
      <c r="O115" s="1632"/>
      <c r="P115" s="1632"/>
      <c r="Q115" s="1632"/>
      <c r="R115" s="1632"/>
      <c r="S115" s="1632"/>
      <c r="T115" s="1632"/>
      <c r="U115" s="1632"/>
      <c r="V115" s="1632"/>
      <c r="W115" s="1632"/>
      <c r="X115" s="1632"/>
      <c r="Y115" s="1632"/>
      <c r="Z115" s="1632"/>
      <c r="AA115" s="1632"/>
      <c r="AB115" s="1632"/>
      <c r="AC115" s="1632"/>
      <c r="AD115" s="1632"/>
      <c r="AE115" s="1632"/>
      <c r="AF115" s="1632"/>
      <c r="AG115" s="1632"/>
      <c r="AH115" s="1632"/>
      <c r="AI115" s="1632"/>
      <c r="AJ115" s="1632"/>
      <c r="AK115" s="1632"/>
      <c r="AL115" s="1632"/>
      <c r="AM115" s="1632"/>
      <c r="AN115" s="1632"/>
      <c r="AO115" s="1632"/>
      <c r="AP115" s="1632"/>
      <c r="AQ115" s="1632"/>
      <c r="AR115" s="1632"/>
      <c r="AS115" s="1632"/>
      <c r="AT115" s="1632"/>
      <c r="AU115" s="1632"/>
      <c r="AV115" s="1632"/>
      <c r="AW115" s="1632"/>
      <c r="AX115" s="1632"/>
      <c r="AY115" s="1632"/>
      <c r="AZ115" s="1632"/>
      <c r="BA115" s="1632"/>
      <c r="BB115" s="1632"/>
      <c r="BC115" s="1632"/>
      <c r="BD115" s="1632"/>
      <c r="BE115" s="1632"/>
      <c r="BF115" s="1632"/>
      <c r="BG115" s="1632"/>
      <c r="BH115" s="1632"/>
      <c r="BI115" s="1632"/>
      <c r="BJ115" s="1632"/>
      <c r="BK115" s="1632"/>
      <c r="BL115" s="1632"/>
      <c r="BM115" s="1632"/>
    </row>
    <row r="116" spans="1:65" s="1602" customFormat="1">
      <c r="B116" s="1493"/>
      <c r="C116" s="1608"/>
      <c r="G116" s="1183"/>
      <c r="I116" s="1632"/>
      <c r="J116" s="1632"/>
      <c r="K116" s="1632"/>
      <c r="L116" s="1632"/>
      <c r="M116" s="1632"/>
      <c r="N116" s="1632"/>
      <c r="O116" s="1632"/>
      <c r="P116" s="1632"/>
      <c r="Q116" s="1632"/>
      <c r="R116" s="1632"/>
      <c r="S116" s="1632"/>
      <c r="T116" s="1632"/>
      <c r="U116" s="1632"/>
      <c r="V116" s="1632"/>
      <c r="W116" s="1632"/>
      <c r="X116" s="1632"/>
      <c r="Y116" s="1632"/>
      <c r="Z116" s="1632"/>
      <c r="AA116" s="1632"/>
      <c r="AB116" s="1632"/>
      <c r="AC116" s="1632"/>
      <c r="AD116" s="1632"/>
      <c r="AE116" s="1632"/>
      <c r="AF116" s="1632"/>
      <c r="AG116" s="1632"/>
      <c r="AH116" s="1632"/>
      <c r="AI116" s="1632"/>
      <c r="AJ116" s="1632"/>
      <c r="AK116" s="1632"/>
      <c r="AL116" s="1632"/>
      <c r="AM116" s="1632"/>
      <c r="AN116" s="1632"/>
      <c r="AO116" s="1632"/>
      <c r="AP116" s="1632"/>
      <c r="AQ116" s="1632"/>
      <c r="AR116" s="1632"/>
      <c r="AS116" s="1632"/>
      <c r="AT116" s="1632"/>
      <c r="AU116" s="1632"/>
      <c r="AV116" s="1632"/>
      <c r="AW116" s="1632"/>
      <c r="AX116" s="1632"/>
      <c r="AY116" s="1632"/>
      <c r="AZ116" s="1632"/>
      <c r="BA116" s="1632"/>
      <c r="BB116" s="1632"/>
      <c r="BC116" s="1632"/>
      <c r="BD116" s="1632"/>
      <c r="BE116" s="1632"/>
      <c r="BF116" s="1632"/>
      <c r="BG116" s="1632"/>
      <c r="BH116" s="1632"/>
      <c r="BI116" s="1632"/>
      <c r="BJ116" s="1632"/>
      <c r="BK116" s="1632"/>
      <c r="BL116" s="1632"/>
      <c r="BM116" s="1632"/>
    </row>
    <row r="117" spans="1:65" s="1602" customFormat="1">
      <c r="B117" s="1493"/>
      <c r="C117" s="1608"/>
      <c r="G117" s="1183"/>
      <c r="I117" s="1632"/>
      <c r="J117" s="1632"/>
      <c r="K117" s="1632"/>
      <c r="L117" s="1632"/>
      <c r="M117" s="1632"/>
      <c r="N117" s="1632"/>
      <c r="O117" s="1632"/>
      <c r="P117" s="1632"/>
      <c r="Q117" s="1632"/>
      <c r="R117" s="1632"/>
      <c r="S117" s="1632"/>
      <c r="T117" s="1632"/>
      <c r="U117" s="1632"/>
      <c r="V117" s="1632"/>
      <c r="W117" s="1632"/>
      <c r="X117" s="1632"/>
      <c r="Y117" s="1632"/>
      <c r="Z117" s="1632"/>
      <c r="AA117" s="1632"/>
      <c r="AB117" s="1632"/>
      <c r="AC117" s="1632"/>
      <c r="AD117" s="1632"/>
      <c r="AE117" s="1632"/>
      <c r="AF117" s="1632"/>
      <c r="AG117" s="1632"/>
      <c r="AH117" s="1632"/>
      <c r="AI117" s="1632"/>
      <c r="AJ117" s="1632"/>
      <c r="AK117" s="1632"/>
      <c r="AL117" s="1632"/>
      <c r="AM117" s="1632"/>
      <c r="AN117" s="1632"/>
      <c r="AO117" s="1632"/>
      <c r="AP117" s="1632"/>
      <c r="AQ117" s="1632"/>
      <c r="AR117" s="1632"/>
      <c r="AS117" s="1632"/>
      <c r="AT117" s="1632"/>
      <c r="AU117" s="1632"/>
      <c r="AV117" s="1632"/>
      <c r="AW117" s="1632"/>
      <c r="AX117" s="1632"/>
      <c r="AY117" s="1632"/>
      <c r="AZ117" s="1632"/>
      <c r="BA117" s="1632"/>
      <c r="BB117" s="1632"/>
      <c r="BC117" s="1632"/>
      <c r="BD117" s="1632"/>
      <c r="BE117" s="1632"/>
      <c r="BF117" s="1632"/>
      <c r="BG117" s="1632"/>
      <c r="BH117" s="1632"/>
      <c r="BI117" s="1632"/>
      <c r="BJ117" s="1632"/>
      <c r="BK117" s="1632"/>
      <c r="BL117" s="1632"/>
      <c r="BM117" s="1632"/>
    </row>
    <row r="118" spans="1:65" s="1602" customFormat="1">
      <c r="B118" s="1493"/>
      <c r="C118" s="1608"/>
      <c r="G118" s="1183"/>
      <c r="I118" s="1632"/>
      <c r="J118" s="1632"/>
      <c r="K118" s="1632"/>
      <c r="L118" s="1632"/>
      <c r="M118" s="1632"/>
      <c r="N118" s="1632"/>
      <c r="O118" s="1632"/>
      <c r="P118" s="1632"/>
      <c r="Q118" s="1632"/>
      <c r="R118" s="1632"/>
      <c r="S118" s="1632"/>
      <c r="T118" s="1632"/>
      <c r="U118" s="1632"/>
      <c r="V118" s="1632"/>
      <c r="W118" s="1632"/>
      <c r="X118" s="1632"/>
      <c r="Y118" s="1632"/>
      <c r="Z118" s="1632"/>
      <c r="AA118" s="1632"/>
      <c r="AB118" s="1632"/>
      <c r="AC118" s="1632"/>
      <c r="AD118" s="1632"/>
      <c r="AE118" s="1632"/>
      <c r="AF118" s="1632"/>
      <c r="AG118" s="1632"/>
      <c r="AH118" s="1632"/>
      <c r="AI118" s="1632"/>
      <c r="AJ118" s="1632"/>
      <c r="AK118" s="1632"/>
      <c r="AL118" s="1632"/>
      <c r="AM118" s="1632"/>
      <c r="AN118" s="1632"/>
      <c r="AO118" s="1632"/>
      <c r="AP118" s="1632"/>
      <c r="AQ118" s="1632"/>
      <c r="AR118" s="1632"/>
      <c r="AS118" s="1632"/>
      <c r="AT118" s="1632"/>
      <c r="AU118" s="1632"/>
      <c r="AV118" s="1632"/>
      <c r="AW118" s="1632"/>
      <c r="AX118" s="1632"/>
      <c r="AY118" s="1632"/>
      <c r="AZ118" s="1632"/>
      <c r="BA118" s="1632"/>
      <c r="BB118" s="1632"/>
      <c r="BC118" s="1632"/>
      <c r="BD118" s="1632"/>
      <c r="BE118" s="1632"/>
      <c r="BF118" s="1632"/>
      <c r="BG118" s="1632"/>
      <c r="BH118" s="1632"/>
      <c r="BI118" s="1632"/>
      <c r="BJ118" s="1632"/>
      <c r="BK118" s="1632"/>
      <c r="BL118" s="1632"/>
      <c r="BM118" s="1632"/>
    </row>
    <row r="119" spans="1:65" s="1602" customFormat="1">
      <c r="A119"/>
      <c r="B119" s="1492"/>
      <c r="C119" s="1607"/>
      <c r="D119"/>
      <c r="E119"/>
      <c r="F119"/>
      <c r="G119" s="367"/>
      <c r="H119"/>
      <c r="I119" s="1632"/>
      <c r="J119" s="1632"/>
      <c r="K119" s="1632"/>
      <c r="L119" s="1632"/>
      <c r="M119" s="1632"/>
      <c r="N119" s="1632"/>
      <c r="O119" s="1632"/>
      <c r="P119" s="1632"/>
      <c r="Q119" s="1632"/>
      <c r="R119" s="1632"/>
      <c r="S119" s="1632"/>
      <c r="T119" s="1632"/>
      <c r="U119" s="1632"/>
      <c r="V119" s="1632"/>
      <c r="W119" s="1632"/>
      <c r="X119" s="1632"/>
      <c r="Y119" s="1632"/>
      <c r="Z119" s="1632"/>
      <c r="AA119" s="1632"/>
      <c r="AB119" s="1632"/>
      <c r="AC119" s="1632"/>
      <c r="AD119" s="1632"/>
      <c r="AE119" s="1632"/>
      <c r="AF119" s="1632"/>
      <c r="AG119" s="1632"/>
      <c r="AH119" s="1632"/>
      <c r="AI119" s="1632"/>
      <c r="AJ119" s="1632"/>
      <c r="AK119" s="1632"/>
      <c r="AL119" s="1632"/>
      <c r="AM119" s="1632"/>
      <c r="AN119" s="1632"/>
      <c r="AO119" s="1632"/>
      <c r="AP119" s="1632"/>
      <c r="AQ119" s="1632"/>
      <c r="AR119" s="1632"/>
      <c r="AS119" s="1632"/>
      <c r="AT119" s="1632"/>
      <c r="AU119" s="1632"/>
      <c r="AV119" s="1632"/>
      <c r="AW119" s="1632"/>
      <c r="AX119" s="1632"/>
      <c r="AY119" s="1632"/>
      <c r="AZ119" s="1632"/>
      <c r="BA119" s="1632"/>
      <c r="BB119" s="1632"/>
      <c r="BC119" s="1632"/>
      <c r="BD119" s="1632"/>
      <c r="BE119" s="1632"/>
      <c r="BF119" s="1632"/>
      <c r="BG119" s="1632"/>
      <c r="BH119" s="1632"/>
      <c r="BI119" s="1632"/>
      <c r="BJ119" s="1632"/>
      <c r="BK119" s="1632"/>
      <c r="BL119" s="1632"/>
      <c r="BM119" s="1632"/>
    </row>
    <row r="120" spans="1:65">
      <c r="I120" s="1632"/>
      <c r="J120" s="1632"/>
      <c r="K120" s="1632"/>
      <c r="L120" s="1632"/>
      <c r="M120" s="1632"/>
      <c r="N120" s="1632"/>
      <c r="O120" s="1632"/>
      <c r="P120" s="1632"/>
      <c r="Q120" s="1632"/>
      <c r="R120" s="1632"/>
      <c r="S120" s="1632"/>
      <c r="T120" s="1632"/>
      <c r="U120" s="1632"/>
      <c r="V120" s="1632"/>
      <c r="W120" s="1632"/>
      <c r="X120" s="1632"/>
      <c r="Y120" s="1632"/>
      <c r="Z120" s="1632"/>
      <c r="AA120" s="1632"/>
      <c r="AB120" s="1632"/>
      <c r="AC120" s="1632"/>
      <c r="AD120" s="1632"/>
      <c r="AE120" s="1632"/>
      <c r="AF120" s="1632"/>
      <c r="AG120" s="1632"/>
      <c r="AH120" s="1632"/>
      <c r="AI120" s="1632"/>
      <c r="AJ120" s="1632"/>
      <c r="AK120" s="1632"/>
      <c r="AL120" s="1632"/>
      <c r="AM120" s="1632"/>
      <c r="AN120" s="1632"/>
      <c r="AO120" s="1632"/>
      <c r="AP120" s="1632"/>
      <c r="AQ120" s="1632"/>
      <c r="AR120" s="1632"/>
      <c r="AS120" s="1632"/>
      <c r="AT120" s="1632"/>
      <c r="AU120" s="1632"/>
      <c r="AV120" s="1632"/>
      <c r="AW120" s="1632"/>
      <c r="AX120" s="1632"/>
      <c r="AY120" s="1632"/>
      <c r="AZ120" s="1632"/>
      <c r="BA120" s="1632"/>
      <c r="BB120" s="1632"/>
      <c r="BC120" s="1632"/>
      <c r="BD120" s="1632"/>
      <c r="BE120" s="1632"/>
      <c r="BF120" s="1632"/>
      <c r="BG120" s="1632"/>
      <c r="BH120" s="1632"/>
      <c r="BI120" s="1632"/>
      <c r="BJ120" s="1632"/>
      <c r="BK120" s="1632"/>
      <c r="BL120" s="1632"/>
      <c r="BM120" s="1632"/>
    </row>
    <row r="121" spans="1:65">
      <c r="I121" s="1632"/>
      <c r="J121" s="1632"/>
      <c r="K121" s="1632"/>
      <c r="L121" s="1632"/>
      <c r="M121" s="1632"/>
      <c r="N121" s="1632"/>
      <c r="O121" s="1632"/>
      <c r="P121" s="1632"/>
      <c r="Q121" s="1632"/>
      <c r="R121" s="1632"/>
      <c r="S121" s="1632"/>
      <c r="T121" s="1632"/>
      <c r="U121" s="1632"/>
      <c r="V121" s="1632"/>
      <c r="W121" s="1632"/>
      <c r="X121" s="1632"/>
      <c r="Y121" s="1632"/>
      <c r="Z121" s="1632"/>
      <c r="AA121" s="1632"/>
      <c r="AB121" s="1632"/>
      <c r="AC121" s="1632"/>
      <c r="AD121" s="1632"/>
      <c r="AE121" s="1632"/>
      <c r="AF121" s="1632"/>
      <c r="AG121" s="1632"/>
      <c r="AH121" s="1632"/>
      <c r="AI121" s="1632"/>
      <c r="AJ121" s="1632"/>
      <c r="AK121" s="1632"/>
      <c r="AL121" s="1632"/>
      <c r="AM121" s="1632"/>
      <c r="AN121" s="1632"/>
      <c r="AO121" s="1632"/>
      <c r="AP121" s="1632"/>
      <c r="AQ121" s="1632"/>
      <c r="AR121" s="1632"/>
      <c r="AS121" s="1632"/>
      <c r="AT121" s="1632"/>
      <c r="AU121" s="1632"/>
      <c r="AV121" s="1632"/>
      <c r="AW121" s="1632"/>
      <c r="AX121" s="1632"/>
      <c r="AY121" s="1632"/>
      <c r="AZ121" s="1632"/>
      <c r="BA121" s="1632"/>
      <c r="BB121" s="1632"/>
      <c r="BC121" s="1632"/>
      <c r="BD121" s="1632"/>
      <c r="BE121" s="1632"/>
      <c r="BF121" s="1632"/>
      <c r="BG121" s="1632"/>
      <c r="BH121" s="1632"/>
      <c r="BI121" s="1632"/>
      <c r="BJ121" s="1632"/>
      <c r="BK121" s="1632"/>
      <c r="BL121" s="1632"/>
      <c r="BM121" s="1632"/>
    </row>
    <row r="122" spans="1:65">
      <c r="I122" s="1632"/>
      <c r="J122" s="1632"/>
      <c r="K122" s="1632"/>
      <c r="L122" s="1632"/>
      <c r="M122" s="1632"/>
      <c r="N122" s="1632"/>
      <c r="O122" s="1632"/>
      <c r="P122" s="1632"/>
      <c r="Q122" s="1632"/>
      <c r="R122" s="1632"/>
      <c r="S122" s="1632"/>
      <c r="T122" s="1632"/>
      <c r="U122" s="1632"/>
      <c r="V122" s="1632"/>
      <c r="W122" s="1632"/>
      <c r="X122" s="1632"/>
      <c r="Y122" s="1632"/>
      <c r="Z122" s="1632"/>
      <c r="AA122" s="1632"/>
      <c r="AB122" s="1632"/>
      <c r="AC122" s="1632"/>
      <c r="AD122" s="1632"/>
      <c r="AE122" s="1632"/>
      <c r="AF122" s="1632"/>
      <c r="AG122" s="1632"/>
      <c r="AH122" s="1632"/>
      <c r="AI122" s="1632"/>
      <c r="AJ122" s="1632"/>
      <c r="AK122" s="1632"/>
      <c r="AL122" s="1632"/>
      <c r="AM122" s="1632"/>
      <c r="AN122" s="1632"/>
      <c r="AO122" s="1632"/>
      <c r="AP122" s="1632"/>
      <c r="AQ122" s="1632"/>
      <c r="AR122" s="1632"/>
      <c r="AS122" s="1632"/>
      <c r="AT122" s="1632"/>
      <c r="AU122" s="1632"/>
      <c r="AV122" s="1632"/>
      <c r="AW122" s="1632"/>
      <c r="AX122" s="1632"/>
      <c r="AY122" s="1632"/>
      <c r="AZ122" s="1632"/>
      <c r="BA122" s="1632"/>
      <c r="BB122" s="1632"/>
      <c r="BC122" s="1632"/>
      <c r="BD122" s="1632"/>
      <c r="BE122" s="1632"/>
      <c r="BF122" s="1632"/>
      <c r="BG122" s="1632"/>
      <c r="BH122" s="1632"/>
      <c r="BI122" s="1632"/>
      <c r="BJ122" s="1632"/>
      <c r="BK122" s="1632"/>
      <c r="BL122" s="1632"/>
      <c r="BM122" s="1632"/>
    </row>
    <row r="123" spans="1:65">
      <c r="I123" s="1632"/>
      <c r="J123" s="1632"/>
      <c r="K123" s="1632"/>
      <c r="L123" s="1632"/>
      <c r="M123" s="1632"/>
      <c r="N123" s="1632"/>
      <c r="O123" s="1632"/>
      <c r="P123" s="1632"/>
      <c r="Q123" s="1632"/>
      <c r="R123" s="1632"/>
      <c r="S123" s="1632"/>
      <c r="T123" s="1632"/>
      <c r="U123" s="1632"/>
      <c r="V123" s="1632"/>
      <c r="W123" s="1632"/>
      <c r="X123" s="1632"/>
      <c r="Y123" s="1632"/>
      <c r="Z123" s="1632"/>
      <c r="AA123" s="1632"/>
      <c r="AB123" s="1632"/>
      <c r="AC123" s="1632"/>
      <c r="AD123" s="1632"/>
      <c r="AE123" s="1632"/>
      <c r="AF123" s="1632"/>
      <c r="AG123" s="1632"/>
      <c r="AH123" s="1632"/>
      <c r="AI123" s="1632"/>
      <c r="AJ123" s="1632"/>
      <c r="AK123" s="1632"/>
      <c r="AL123" s="1632"/>
      <c r="AM123" s="1632"/>
      <c r="AN123" s="1632"/>
      <c r="AO123" s="1632"/>
      <c r="AP123" s="1632"/>
      <c r="AQ123" s="1632"/>
      <c r="AR123" s="1632"/>
      <c r="AS123" s="1632"/>
      <c r="AT123" s="1632"/>
      <c r="AU123" s="1632"/>
      <c r="AV123" s="1632"/>
      <c r="AW123" s="1632"/>
      <c r="AX123" s="1632"/>
      <c r="AY123" s="1632"/>
      <c r="AZ123" s="1632"/>
      <c r="BA123" s="1632"/>
      <c r="BB123" s="1632"/>
      <c r="BC123" s="1632"/>
      <c r="BD123" s="1632"/>
      <c r="BE123" s="1632"/>
      <c r="BF123" s="1632"/>
      <c r="BG123" s="1632"/>
      <c r="BH123" s="1632"/>
      <c r="BI123" s="1632"/>
      <c r="BJ123" s="1632"/>
      <c r="BK123" s="1632"/>
      <c r="BL123" s="1632"/>
      <c r="BM123" s="1632"/>
    </row>
    <row r="124" spans="1:65">
      <c r="I124" s="1632"/>
      <c r="J124" s="1632"/>
      <c r="K124" s="1632"/>
      <c r="L124" s="1632"/>
      <c r="M124" s="1632"/>
      <c r="N124" s="1632"/>
      <c r="O124" s="1632"/>
      <c r="P124" s="1632"/>
      <c r="Q124" s="1632"/>
      <c r="R124" s="1632"/>
      <c r="S124" s="1632"/>
      <c r="T124" s="1632"/>
      <c r="U124" s="1632"/>
      <c r="V124" s="1632"/>
      <c r="W124" s="1632"/>
      <c r="X124" s="1632"/>
      <c r="Y124" s="1632"/>
      <c r="Z124" s="1632"/>
      <c r="AA124" s="1632"/>
      <c r="AB124" s="1632"/>
      <c r="AC124" s="1632"/>
      <c r="AD124" s="1632"/>
      <c r="AE124" s="1632"/>
      <c r="AF124" s="1632"/>
      <c r="AG124" s="1632"/>
      <c r="AH124" s="1632"/>
      <c r="AI124" s="1632"/>
      <c r="AJ124" s="1632"/>
      <c r="AK124" s="1632"/>
      <c r="AL124" s="1632"/>
      <c r="AM124" s="1632"/>
      <c r="AN124" s="1632"/>
      <c r="AO124" s="1632"/>
      <c r="AP124" s="1632"/>
      <c r="AQ124" s="1632"/>
      <c r="AR124" s="1632"/>
      <c r="AS124" s="1632"/>
      <c r="AT124" s="1632"/>
      <c r="AU124" s="1632"/>
      <c r="AV124" s="1632"/>
      <c r="AW124" s="1632"/>
      <c r="AX124" s="1632"/>
      <c r="AY124" s="1632"/>
      <c r="AZ124" s="1632"/>
      <c r="BA124" s="1632"/>
      <c r="BB124" s="1632"/>
      <c r="BC124" s="1632"/>
      <c r="BD124" s="1632"/>
      <c r="BE124" s="1632"/>
      <c r="BF124" s="1632"/>
      <c r="BG124" s="1632"/>
      <c r="BH124" s="1632"/>
      <c r="BI124" s="1632"/>
      <c r="BJ124" s="1632"/>
      <c r="BK124" s="1632"/>
      <c r="BL124" s="1632"/>
      <c r="BM124" s="1632"/>
    </row>
    <row r="125" spans="1:65">
      <c r="I125" s="1632"/>
      <c r="J125" s="1632"/>
      <c r="K125" s="1632"/>
      <c r="L125" s="1632"/>
      <c r="M125" s="1632"/>
      <c r="N125" s="1632"/>
      <c r="O125" s="1632"/>
      <c r="P125" s="1632"/>
      <c r="Q125" s="1632"/>
      <c r="R125" s="1632"/>
      <c r="S125" s="1632"/>
      <c r="T125" s="1632"/>
      <c r="U125" s="1632"/>
      <c r="V125" s="1632"/>
      <c r="W125" s="1632"/>
      <c r="X125" s="1632"/>
      <c r="Y125" s="1632"/>
      <c r="Z125" s="1632"/>
      <c r="AA125" s="1632"/>
      <c r="AB125" s="1632"/>
      <c r="AC125" s="1632"/>
      <c r="AD125" s="1632"/>
      <c r="AE125" s="1632"/>
      <c r="AF125" s="1632"/>
      <c r="AG125" s="1632"/>
      <c r="AH125" s="1632"/>
      <c r="AI125" s="1632"/>
      <c r="AJ125" s="1632"/>
      <c r="AK125" s="1632"/>
      <c r="AL125" s="1632"/>
      <c r="AM125" s="1632"/>
      <c r="AN125" s="1632"/>
      <c r="AO125" s="1632"/>
      <c r="AP125" s="1632"/>
      <c r="AQ125" s="1632"/>
      <c r="AR125" s="1632"/>
      <c r="AS125" s="1632"/>
      <c r="AT125" s="1632"/>
      <c r="AU125" s="1632"/>
      <c r="AV125" s="1632"/>
      <c r="AW125" s="1632"/>
      <c r="AX125" s="1632"/>
      <c r="AY125" s="1632"/>
      <c r="AZ125" s="1632"/>
      <c r="BA125" s="1632"/>
      <c r="BB125" s="1632"/>
      <c r="BC125" s="1632"/>
      <c r="BD125" s="1632"/>
      <c r="BE125" s="1632"/>
      <c r="BF125" s="1632"/>
      <c r="BG125" s="1632"/>
      <c r="BH125" s="1632"/>
      <c r="BI125" s="1632"/>
      <c r="BJ125" s="1632"/>
      <c r="BK125" s="1632"/>
      <c r="BL125" s="1632"/>
      <c r="BM125" s="1632"/>
    </row>
  </sheetData>
  <customSheetViews>
    <customSheetView guid="{76FA2CE7-179E-4731-B7AE-63C5E5E79002}" scale="70">
      <selection activeCell="Q51" sqref="Q51"/>
      <pageMargins left="0.7" right="0.7" top="0.75" bottom="0.75" header="0.3" footer="0.3"/>
      <pageSetup paperSize="9" orientation="portrait" r:id="rId1"/>
    </customSheetView>
    <customSheetView guid="{24F900A2-7147-4318-9E77-2B71404314A7}" scale="70" topLeftCell="A16">
      <selection activeCell="E8" sqref="E8"/>
      <pageMargins left="0.7" right="0.7" top="0.75" bottom="0.75" header="0.3" footer="0.3"/>
      <pageSetup paperSize="9" orientation="portrait" r:id="rId2"/>
    </customSheetView>
    <customSheetView guid="{A02336A9-D2FB-4D03-950A-00B6EBD6A28C}" scale="70">
      <selection sqref="A1:H1"/>
      <pageMargins left="0.7" right="0.7" top="0.75" bottom="0.75" header="0.3" footer="0.3"/>
      <pageSetup paperSize="9" orientation="portrait" r:id="rId3"/>
    </customSheetView>
    <customSheetView guid="{3E3E5346-F5D1-49F5-AB0E-78170B65853C}" scale="90">
      <selection activeCell="A13" sqref="A13:G14"/>
      <pageMargins left="0.7" right="0.7" top="0.75" bottom="0.75" header="0.3" footer="0.3"/>
      <pageSetup paperSize="9" orientation="portrait" r:id="rId4"/>
    </customSheetView>
    <customSheetView guid="{D7CF3121-CFC0-4E70-8DCD-811E30042E24}" scale="70">
      <selection sqref="A1:H1"/>
      <pageMargins left="0.7" right="0.7" top="0.75" bottom="0.75" header="0.3" footer="0.3"/>
      <pageSetup paperSize="9" orientation="portrait" r:id="rId5"/>
    </customSheetView>
    <customSheetView guid="{A76FD505-AF56-4CD8-967A-59C705AF567C}" scale="70">
      <selection sqref="A1:H1"/>
      <pageMargins left="0.7" right="0.7" top="0.75" bottom="0.75" header="0.3" footer="0.3"/>
      <pageSetup paperSize="9" orientation="portrait" r:id="rId6"/>
    </customSheetView>
    <customSheetView guid="{B3358888-E690-452C-98EC-431498422E6E}" scale="90">
      <selection activeCell="A13" sqref="A13:G14"/>
      <pageMargins left="0.7" right="0.7" top="0.75" bottom="0.75" header="0.3" footer="0.3"/>
      <pageSetup paperSize="9" orientation="portrait" r:id="rId7"/>
    </customSheetView>
    <customSheetView guid="{6108970F-8E7A-462E-A499-E2FD79FB3A77}" scale="90">
      <selection activeCell="A13" sqref="A13:G14"/>
      <pageMargins left="0.7" right="0.7" top="0.75" bottom="0.75" header="0.3" footer="0.3"/>
      <pageSetup paperSize="9" orientation="portrait" r:id="rId8"/>
    </customSheetView>
    <customSheetView guid="{45761FB6-8710-4C75-A8B6-5A7FCAACACDF}" scale="90">
      <selection activeCell="A13" sqref="A13:G14"/>
      <pageMargins left="0.7" right="0.7" top="0.75" bottom="0.75" header="0.3" footer="0.3"/>
      <pageSetup paperSize="9" orientation="portrait" r:id="rId9"/>
    </customSheetView>
    <customSheetView guid="{C23E91BF-4A86-4D00-A577-1A263DDCB8BC}" scale="70">
      <selection sqref="A1:H1"/>
      <pageMargins left="0.7" right="0.7" top="0.75" bottom="0.75" header="0.3" footer="0.3"/>
      <pageSetup paperSize="9" orientation="portrait" r:id="rId10"/>
    </customSheetView>
    <customSheetView guid="{94E74550-0B2B-4B3C-8E97-CCCC46023914}" scale="70">
      <selection activeCell="D4" sqref="D4"/>
      <pageMargins left="0.7" right="0.7" top="0.75" bottom="0.75" header="0.3" footer="0.3"/>
      <pageSetup paperSize="9" orientation="portrait" r:id="rId11"/>
    </customSheetView>
  </customSheetViews>
  <mergeCells count="14">
    <mergeCell ref="A109:H109"/>
    <mergeCell ref="A93:H93"/>
    <mergeCell ref="A94:H94"/>
    <mergeCell ref="A1:H1"/>
    <mergeCell ref="A29:H29"/>
    <mergeCell ref="A16:H16"/>
    <mergeCell ref="A52:H52"/>
    <mergeCell ref="A53:H53"/>
    <mergeCell ref="A60:H60"/>
    <mergeCell ref="A61:H61"/>
    <mergeCell ref="A62:H62"/>
    <mergeCell ref="A65:H65"/>
    <mergeCell ref="A66:H66"/>
    <mergeCell ref="A82:H82"/>
  </mergeCells>
  <pageMargins left="0.7" right="0.7" top="0.75" bottom="0.75" header="0.3" footer="0.3"/>
  <pageSetup paperSize="9" orientation="portrait" r:id="rId12"/>
  <drawing r:id="rId13"/>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Лист84"/>
  <dimension ref="A1:H33"/>
  <sheetViews>
    <sheetView topLeftCell="E1" workbookViewId="0">
      <selection activeCell="K15" sqref="K15"/>
    </sheetView>
  </sheetViews>
  <sheetFormatPr defaultRowHeight="14.35"/>
  <cols>
    <col min="1" max="1" width="12.29296875" bestFit="1" customWidth="1"/>
    <col min="2" max="2" width="10.703125" bestFit="1" customWidth="1"/>
    <col min="3" max="3" width="71.29296875" bestFit="1" customWidth="1"/>
    <col min="4" max="4" width="12" customWidth="1"/>
    <col min="5" max="5" width="13.29296875" customWidth="1"/>
    <col min="6" max="6" width="23.703125" customWidth="1"/>
    <col min="7" max="7" width="9.1171875" style="1279"/>
  </cols>
  <sheetData>
    <row r="1" spans="1:8" ht="24" customHeight="1">
      <c r="A1" s="9112" t="s">
        <v>1968</v>
      </c>
      <c r="B1" s="9113"/>
      <c r="C1" s="9113"/>
      <c r="D1" s="9113"/>
      <c r="E1" s="9113"/>
      <c r="F1" s="9113"/>
    </row>
    <row r="2" spans="1:8">
      <c r="A2" s="275"/>
      <c r="B2" s="275"/>
      <c r="C2" s="275"/>
      <c r="D2" s="276"/>
      <c r="E2" s="276"/>
      <c r="F2" s="276"/>
    </row>
    <row r="3" spans="1:8">
      <c r="A3" s="275"/>
      <c r="B3" s="275"/>
      <c r="C3" s="275"/>
      <c r="D3" s="276"/>
      <c r="E3" s="276"/>
      <c r="F3" s="276"/>
    </row>
    <row r="4" spans="1:8" ht="20.100000000000001" customHeight="1">
      <c r="A4" s="18" t="s">
        <v>48</v>
      </c>
      <c r="B4" s="19">
        <v>0</v>
      </c>
      <c r="C4" s="275"/>
      <c r="D4" s="276"/>
      <c r="E4" s="276"/>
      <c r="F4" s="276"/>
    </row>
    <row r="5" spans="1:8">
      <c r="A5" s="315"/>
      <c r="B5" s="316"/>
      <c r="C5" s="275"/>
      <c r="D5" s="276"/>
      <c r="E5" s="276"/>
      <c r="F5" s="276"/>
    </row>
    <row r="6" spans="1:8" ht="13.5" customHeight="1">
      <c r="A6" s="9114" t="s">
        <v>1586</v>
      </c>
      <c r="B6" s="9114" t="s">
        <v>1969</v>
      </c>
      <c r="C6" s="9116" t="s">
        <v>42</v>
      </c>
      <c r="D6" s="9118" t="s">
        <v>1972</v>
      </c>
      <c r="E6" s="9118" t="s">
        <v>1970</v>
      </c>
      <c r="F6" s="9118" t="s">
        <v>1971</v>
      </c>
    </row>
    <row r="7" spans="1:8" ht="27.75" customHeight="1">
      <c r="A7" s="9115"/>
      <c r="B7" s="9115"/>
      <c r="C7" s="9117"/>
      <c r="D7" s="9120"/>
      <c r="E7" s="9119"/>
      <c r="F7" s="9119"/>
    </row>
    <row r="8" spans="1:8">
      <c r="A8" s="9108"/>
      <c r="B8" s="312" t="s">
        <v>1973</v>
      </c>
      <c r="C8" s="352" t="s">
        <v>1974</v>
      </c>
      <c r="D8" s="2715">
        <v>65.96297286154892</v>
      </c>
      <c r="E8" s="317">
        <f>D8*Оглавление!$B$14</f>
        <v>6266.4824218471476</v>
      </c>
      <c r="F8" s="318">
        <f>E8-E8*$B$4/100</f>
        <v>6266.4824218471476</v>
      </c>
      <c r="H8" s="309"/>
    </row>
    <row r="9" spans="1:8">
      <c r="A9" s="9108"/>
      <c r="B9" s="312" t="s">
        <v>1975</v>
      </c>
      <c r="C9" s="352" t="s">
        <v>1976</v>
      </c>
      <c r="D9" s="2715">
        <v>76.044950455932764</v>
      </c>
      <c r="E9" s="317">
        <f>D9*Оглавление!$B$14</f>
        <v>7224.2702933136125</v>
      </c>
      <c r="F9" s="318">
        <f t="shared" ref="F9:F33" si="0">E9-E9*$B$4/100</f>
        <v>7224.2702933136125</v>
      </c>
      <c r="H9" s="309"/>
    </row>
    <row r="10" spans="1:8">
      <c r="A10" s="9108"/>
      <c r="B10" s="312" t="s">
        <v>1977</v>
      </c>
      <c r="C10" s="352" t="s">
        <v>1978</v>
      </c>
      <c r="D10" s="2715">
        <v>86.092518570472265</v>
      </c>
      <c r="E10" s="317">
        <f>D10*Оглавление!$B$14</f>
        <v>8178.7892641948656</v>
      </c>
      <c r="F10" s="318">
        <f t="shared" si="0"/>
        <v>8178.7892641948656</v>
      </c>
      <c r="H10" s="309"/>
    </row>
    <row r="11" spans="1:8">
      <c r="A11" s="9108"/>
      <c r="B11" s="312" t="s">
        <v>1979</v>
      </c>
      <c r="C11" s="352" t="s">
        <v>1980</v>
      </c>
      <c r="D11" s="2715">
        <v>119.72434417030425</v>
      </c>
      <c r="E11" s="317">
        <f>D11*Оглавление!$B$14</f>
        <v>11373.812696178904</v>
      </c>
      <c r="F11" s="318">
        <f t="shared" si="0"/>
        <v>11373.812696178904</v>
      </c>
      <c r="H11" s="309"/>
    </row>
    <row r="12" spans="1:8">
      <c r="A12" s="9108"/>
      <c r="B12" s="2714" t="s">
        <v>13796</v>
      </c>
      <c r="C12" s="352" t="s">
        <v>1981</v>
      </c>
      <c r="D12" s="2715">
        <v>129.30272820565261</v>
      </c>
      <c r="E12" s="317">
        <f>D12*Оглавление!$B$14</f>
        <v>12283.759179536999</v>
      </c>
      <c r="F12" s="318">
        <f t="shared" si="0"/>
        <v>12283.759179536999</v>
      </c>
      <c r="H12" s="309"/>
    </row>
    <row r="13" spans="1:8">
      <c r="A13" s="9108"/>
      <c r="B13" s="312" t="s">
        <v>1982</v>
      </c>
      <c r="C13" s="352" t="s">
        <v>1983</v>
      </c>
      <c r="D13" s="2715">
        <v>137.73551482776043</v>
      </c>
      <c r="E13" s="317">
        <f>D13*Оглавление!$B$14</f>
        <v>13084.873908637241</v>
      </c>
      <c r="F13" s="318">
        <f t="shared" si="0"/>
        <v>13084.873908637241</v>
      </c>
      <c r="H13" s="309"/>
    </row>
    <row r="14" spans="1:8" s="319" customFormat="1">
      <c r="A14" s="9109"/>
      <c r="B14" s="312" t="s">
        <v>2358</v>
      </c>
      <c r="C14" s="352" t="s">
        <v>2354</v>
      </c>
      <c r="D14" s="2716">
        <v>58.031480945454547</v>
      </c>
      <c r="E14" s="494">
        <f>D14*Оглавление!$B$14</f>
        <v>5512.9906898181816</v>
      </c>
      <c r="F14" s="495">
        <f t="shared" si="0"/>
        <v>5512.9906898181816</v>
      </c>
      <c r="G14" s="1279"/>
      <c r="H14" s="309"/>
    </row>
    <row r="15" spans="1:8" s="319" customFormat="1">
      <c r="A15" s="9110"/>
      <c r="B15" s="312" t="s">
        <v>2359</v>
      </c>
      <c r="C15" s="352" t="s">
        <v>2355</v>
      </c>
      <c r="D15" s="2716">
        <v>68.447387781818165</v>
      </c>
      <c r="E15" s="494">
        <f>D15*Оглавление!$B$14</f>
        <v>6502.5018392727261</v>
      </c>
      <c r="F15" s="495">
        <f t="shared" si="0"/>
        <v>6502.5018392727261</v>
      </c>
      <c r="G15" s="1279"/>
      <c r="H15" s="309"/>
    </row>
    <row r="16" spans="1:8" s="319" customFormat="1">
      <c r="A16" s="9110"/>
      <c r="B16" s="312" t="s">
        <v>2360</v>
      </c>
      <c r="C16" s="352" t="s">
        <v>2356</v>
      </c>
      <c r="D16" s="2716">
        <v>78.449964981818169</v>
      </c>
      <c r="E16" s="494">
        <f>D16*Оглавление!$B$14</f>
        <v>7452.7466732727262</v>
      </c>
      <c r="F16" s="495">
        <f t="shared" si="0"/>
        <v>7452.7466732727262</v>
      </c>
      <c r="G16" s="1279"/>
      <c r="H16" s="309"/>
    </row>
    <row r="17" spans="1:8" s="319" customFormat="1">
      <c r="A17" s="9111"/>
      <c r="B17" s="312" t="s">
        <v>2361</v>
      </c>
      <c r="C17" s="352" t="s">
        <v>2357</v>
      </c>
      <c r="D17" s="2716">
        <v>88.121878472727275</v>
      </c>
      <c r="E17" s="494">
        <f>D17*Оглавление!$B$14</f>
        <v>8371.5784549090913</v>
      </c>
      <c r="F17" s="495">
        <f t="shared" si="0"/>
        <v>8371.5784549090913</v>
      </c>
      <c r="G17" s="1279"/>
      <c r="H17" s="309"/>
    </row>
    <row r="18" spans="1:8">
      <c r="A18" s="9108"/>
      <c r="B18" s="312" t="s">
        <v>1984</v>
      </c>
      <c r="C18" s="352" t="s">
        <v>1985</v>
      </c>
      <c r="D18" s="2716">
        <v>92.086658577659634</v>
      </c>
      <c r="E18" s="317">
        <f>D18*Оглавление!$B$14</f>
        <v>8748.2325648776659</v>
      </c>
      <c r="F18" s="318">
        <f t="shared" si="0"/>
        <v>8748.2325648776659</v>
      </c>
      <c r="H18" s="309"/>
    </row>
    <row r="19" spans="1:8">
      <c r="A19" s="9108"/>
      <c r="B19" s="312" t="s">
        <v>1986</v>
      </c>
      <c r="C19" s="352" t="s">
        <v>1987</v>
      </c>
      <c r="D19" s="2716">
        <v>98.664277047492476</v>
      </c>
      <c r="E19" s="317">
        <f>D19*Оглавление!$B$14</f>
        <v>9373.1063195117858</v>
      </c>
      <c r="F19" s="318">
        <f t="shared" si="0"/>
        <v>9373.1063195117858</v>
      </c>
      <c r="H19" s="309"/>
    </row>
    <row r="20" spans="1:8">
      <c r="A20" s="9108"/>
      <c r="B20" s="312" t="s">
        <v>1988</v>
      </c>
      <c r="C20" s="352" t="s">
        <v>1989</v>
      </c>
      <c r="D20" s="2716">
        <v>107.95873792877798</v>
      </c>
      <c r="E20" s="317">
        <f>D20*Оглавление!$B$14</f>
        <v>10256.080103233908</v>
      </c>
      <c r="F20" s="318">
        <f t="shared" si="0"/>
        <v>10256.080103233908</v>
      </c>
      <c r="H20" s="309"/>
    </row>
    <row r="21" spans="1:8">
      <c r="A21" s="9108"/>
      <c r="B21" s="312" t="s">
        <v>1990</v>
      </c>
      <c r="C21" s="352" t="s">
        <v>1991</v>
      </c>
      <c r="D21" s="2716">
        <v>106.09984575252091</v>
      </c>
      <c r="E21" s="317">
        <f>D21*Оглавление!$B$14</f>
        <v>10079.485346489486</v>
      </c>
      <c r="F21" s="318">
        <f t="shared" si="0"/>
        <v>10079.485346489486</v>
      </c>
      <c r="H21" s="309"/>
    </row>
    <row r="22" spans="1:8">
      <c r="A22" s="9108"/>
      <c r="B22" s="312" t="s">
        <v>1992</v>
      </c>
      <c r="C22" s="352" t="s">
        <v>1993</v>
      </c>
      <c r="D22" s="2716">
        <v>112.67746422235372</v>
      </c>
      <c r="E22" s="317">
        <f>D22*Оглавление!$B$14</f>
        <v>10704.359101123604</v>
      </c>
      <c r="F22" s="318">
        <f t="shared" si="0"/>
        <v>10704.359101123604</v>
      </c>
      <c r="H22" s="309"/>
    </row>
    <row r="23" spans="1:8">
      <c r="A23" s="9108"/>
      <c r="B23" s="312" t="s">
        <v>1994</v>
      </c>
      <c r="C23" s="352" t="s">
        <v>1995</v>
      </c>
      <c r="D23" s="2716">
        <v>121.97192510363926</v>
      </c>
      <c r="E23" s="317">
        <f>D23*Оглавление!$B$14</f>
        <v>11587.332884845729</v>
      </c>
      <c r="F23" s="318">
        <f t="shared" si="0"/>
        <v>11587.332884845729</v>
      </c>
      <c r="H23" s="309"/>
    </row>
    <row r="24" spans="1:8">
      <c r="A24" s="9108"/>
      <c r="B24" s="312" t="s">
        <v>1996</v>
      </c>
      <c r="C24" s="352" t="s">
        <v>1997</v>
      </c>
      <c r="D24" s="2716">
        <v>42.037441311207282</v>
      </c>
      <c r="E24" s="317">
        <f>D24*Оглавление!$B$14</f>
        <v>3993.5569245646916</v>
      </c>
      <c r="F24" s="318">
        <f t="shared" si="0"/>
        <v>3993.5569245646916</v>
      </c>
      <c r="H24" s="309"/>
    </row>
    <row r="25" spans="1:8">
      <c r="A25" s="9108"/>
      <c r="B25" s="312" t="s">
        <v>1998</v>
      </c>
      <c r="C25" s="352" t="s">
        <v>1999</v>
      </c>
      <c r="D25" s="2716">
        <v>46.619255375885849</v>
      </c>
      <c r="E25" s="317">
        <f>D25*Оглавление!$B$14</f>
        <v>4428.8292607091553</v>
      </c>
      <c r="F25" s="318">
        <f t="shared" si="0"/>
        <v>4428.8292607091553</v>
      </c>
      <c r="H25" s="309"/>
    </row>
    <row r="26" spans="1:8">
      <c r="A26" s="9108"/>
      <c r="B26" s="312" t="s">
        <v>2000</v>
      </c>
      <c r="C26" s="352" t="s">
        <v>2001</v>
      </c>
      <c r="D26" s="2716">
        <v>8.4365106460899373</v>
      </c>
      <c r="E26" s="317">
        <f>D26*Оглавление!$B$14</f>
        <v>801.46851137854401</v>
      </c>
      <c r="F26" s="318">
        <f t="shared" si="0"/>
        <v>801.46851137854401</v>
      </c>
      <c r="H26" s="309"/>
    </row>
    <row r="27" spans="1:8" ht="26">
      <c r="A27" s="257"/>
      <c r="B27" s="314" t="s">
        <v>2002</v>
      </c>
      <c r="C27" s="353" t="s">
        <v>2003</v>
      </c>
      <c r="D27" s="455">
        <v>248.23360138325643</v>
      </c>
      <c r="E27" s="317">
        <f>D27*Оглавление!$B$14</f>
        <v>23582.19213140936</v>
      </c>
      <c r="F27" s="318">
        <f t="shared" si="0"/>
        <v>23582.19213140936</v>
      </c>
      <c r="H27" s="309"/>
    </row>
    <row r="28" spans="1:8" ht="26">
      <c r="A28" s="257"/>
      <c r="B28" s="314" t="s">
        <v>2004</v>
      </c>
      <c r="C28" s="353" t="s">
        <v>2005</v>
      </c>
      <c r="D28" s="455">
        <v>330.16784884443496</v>
      </c>
      <c r="E28" s="317">
        <f>D28*Оглавление!$B$14</f>
        <v>31365.945640221322</v>
      </c>
      <c r="F28" s="318">
        <f t="shared" si="0"/>
        <v>31365.945640221322</v>
      </c>
      <c r="H28" s="309"/>
    </row>
    <row r="29" spans="1:8">
      <c r="A29" s="257"/>
      <c r="B29" s="314" t="s">
        <v>2006</v>
      </c>
      <c r="C29" s="353" t="s">
        <v>2007</v>
      </c>
      <c r="D29" s="455">
        <v>126.26167627961716</v>
      </c>
      <c r="E29" s="317">
        <f>D29*Оглавление!$B$14</f>
        <v>11994.85924656363</v>
      </c>
      <c r="F29" s="318">
        <f t="shared" si="0"/>
        <v>11994.85924656363</v>
      </c>
      <c r="H29" s="309"/>
    </row>
    <row r="30" spans="1:8">
      <c r="A30" s="9108"/>
      <c r="B30" s="313" t="s">
        <v>2008</v>
      </c>
      <c r="C30" s="354" t="s">
        <v>2009</v>
      </c>
      <c r="D30" s="2717">
        <v>233.22979600094592</v>
      </c>
      <c r="E30" s="317">
        <f>D30*Оглавление!$B$14</f>
        <v>22156.830620089862</v>
      </c>
      <c r="F30" s="318">
        <f t="shared" si="0"/>
        <v>22156.830620089862</v>
      </c>
      <c r="H30" s="309"/>
    </row>
    <row r="31" spans="1:8">
      <c r="A31" s="9108"/>
      <c r="B31" s="313" t="s">
        <v>2010</v>
      </c>
      <c r="C31" s="355" t="s">
        <v>2011</v>
      </c>
      <c r="D31" s="2717">
        <v>21.840917351259151</v>
      </c>
      <c r="E31" s="317">
        <f>D31*Оглавление!$B$14</f>
        <v>2074.8871483696194</v>
      </c>
      <c r="F31" s="318">
        <f t="shared" si="0"/>
        <v>2074.8871483696194</v>
      </c>
      <c r="H31" s="309"/>
    </row>
    <row r="32" spans="1:8">
      <c r="A32" s="9108"/>
      <c r="B32" s="313" t="s">
        <v>2012</v>
      </c>
      <c r="C32" s="355" t="s">
        <v>2013</v>
      </c>
      <c r="D32" s="2717">
        <v>30.031261357981332</v>
      </c>
      <c r="E32" s="317">
        <f>D32*Оглавление!$B$14</f>
        <v>2852.9698290082265</v>
      </c>
      <c r="F32" s="318">
        <f t="shared" si="0"/>
        <v>2852.9698290082265</v>
      </c>
      <c r="H32" s="309"/>
    </row>
    <row r="33" spans="1:8">
      <c r="A33" s="9108"/>
      <c r="B33" s="313" t="s">
        <v>2014</v>
      </c>
      <c r="C33" s="355" t="s">
        <v>2015</v>
      </c>
      <c r="D33" s="2717">
        <v>39.261649048096807</v>
      </c>
      <c r="E33" s="317">
        <f>D33*Оглавление!$B$14</f>
        <v>3729.8566595691968</v>
      </c>
      <c r="F33" s="318">
        <f t="shared" si="0"/>
        <v>3729.8566595691968</v>
      </c>
      <c r="H33" s="309"/>
    </row>
  </sheetData>
  <customSheetViews>
    <customSheetView guid="{76FA2CE7-179E-4731-B7AE-63C5E5E79002}">
      <selection activeCell="Q51" sqref="Q51"/>
      <pageMargins left="0.7" right="0.7" top="0.75" bottom="0.75" header="0.3" footer="0.3"/>
    </customSheetView>
    <customSheetView guid="{24F900A2-7147-4318-9E77-2B71404314A7}">
      <selection sqref="A1:F1"/>
      <pageMargins left="0.7" right="0.7" top="0.75" bottom="0.75" header="0.3" footer="0.3"/>
    </customSheetView>
    <customSheetView guid="{A02336A9-D2FB-4D03-950A-00B6EBD6A28C}">
      <selection sqref="A1:F1"/>
      <pageMargins left="0.7" right="0.7" top="0.75" bottom="0.75" header="0.3" footer="0.3"/>
    </customSheetView>
    <customSheetView guid="{3E3E5346-F5D1-49F5-AB0E-78170B65853C}" topLeftCell="A10">
      <selection activeCell="F149" sqref="F149:F199"/>
      <pageMargins left="0.7" right="0.7" top="0.75" bottom="0.75" header="0.3" footer="0.3"/>
    </customSheetView>
    <customSheetView guid="{D7CF3121-CFC0-4E70-8DCD-811E30042E24}">
      <selection sqref="A1:F1"/>
      <pageMargins left="0.7" right="0.7" top="0.75" bottom="0.75" header="0.3" footer="0.3"/>
    </customSheetView>
    <customSheetView guid="{A76FD505-AF56-4CD8-967A-59C705AF567C}">
      <selection sqref="A1:F1"/>
      <pageMargins left="0.7" right="0.7" top="0.75" bottom="0.75" header="0.3" footer="0.3"/>
    </customSheetView>
    <customSheetView guid="{B3358888-E690-452C-98EC-431498422E6E}" topLeftCell="A10">
      <selection activeCell="F149" sqref="F149:F199"/>
      <pageMargins left="0.7" right="0.7" top="0.75" bottom="0.75" header="0.3" footer="0.3"/>
    </customSheetView>
    <customSheetView guid="{6108970F-8E7A-462E-A499-E2FD79FB3A77}" topLeftCell="A10">
      <selection activeCell="F149" sqref="F149:F199"/>
      <pageMargins left="0.7" right="0.7" top="0.75" bottom="0.75" header="0.3" footer="0.3"/>
    </customSheetView>
    <customSheetView guid="{45761FB6-8710-4C75-A8B6-5A7FCAACACDF}" topLeftCell="A10">
      <selection activeCell="F149" sqref="F149:F199"/>
      <pageMargins left="0.7" right="0.7" top="0.75" bottom="0.75" header="0.3" footer="0.3"/>
    </customSheetView>
    <customSheetView guid="{C23E91BF-4A86-4D00-A577-1A263DDCB8BC}">
      <selection sqref="A1:F1"/>
      <pageMargins left="0.7" right="0.7" top="0.75" bottom="0.75" header="0.3" footer="0.3"/>
    </customSheetView>
    <customSheetView guid="{94E74550-0B2B-4B3C-8E97-CCCC46023914}">
      <selection sqref="A1:F1"/>
      <pageMargins left="0.7" right="0.7" top="0.75" bottom="0.75" header="0.3" footer="0.3"/>
    </customSheetView>
  </customSheetViews>
  <mergeCells count="12">
    <mergeCell ref="A1:F1"/>
    <mergeCell ref="A6:A7"/>
    <mergeCell ref="B6:B7"/>
    <mergeCell ref="C6:C7"/>
    <mergeCell ref="E6:E7"/>
    <mergeCell ref="F6:F7"/>
    <mergeCell ref="D6:D7"/>
    <mergeCell ref="A30:A33"/>
    <mergeCell ref="A8:A13"/>
    <mergeCell ref="A18:A23"/>
    <mergeCell ref="A24:A26"/>
    <mergeCell ref="A14:A17"/>
  </mergeCells>
  <pageMargins left="0.7" right="0.7" top="0.75" bottom="0.75" header="0.3" footer="0.3"/>
  <pageSetup paperSize="9" orientation="portrait" horizontalDpi="90" verticalDpi="90" r:id="rId1"/>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dimension ref="A1:E42"/>
  <sheetViews>
    <sheetView workbookViewId="0">
      <selection activeCell="H3" sqref="H3"/>
    </sheetView>
  </sheetViews>
  <sheetFormatPr defaultRowHeight="14.35"/>
  <cols>
    <col min="1" max="1" width="30.41015625" style="6278" customWidth="1"/>
    <col min="2" max="2" width="22.5859375" style="5310" customWidth="1"/>
    <col min="3" max="3" width="23.41015625" style="6278" customWidth="1"/>
    <col min="4" max="4" width="22.1171875" style="6278" customWidth="1"/>
    <col min="5" max="5" width="15.5859375" style="6278" customWidth="1"/>
    <col min="6" max="256" width="9.1171875" style="6278"/>
    <col min="257" max="257" width="30.41015625" style="6278" customWidth="1"/>
    <col min="258" max="258" width="22.5859375" style="6278" customWidth="1"/>
    <col min="259" max="259" width="23.41015625" style="6278" customWidth="1"/>
    <col min="260" max="260" width="22.1171875" style="6278" customWidth="1"/>
    <col min="261" max="261" width="15.5859375" style="6278" customWidth="1"/>
    <col min="262" max="512" width="9.1171875" style="6278"/>
    <col min="513" max="513" width="30.41015625" style="6278" customWidth="1"/>
    <col min="514" max="514" width="22.5859375" style="6278" customWidth="1"/>
    <col min="515" max="515" width="23.41015625" style="6278" customWidth="1"/>
    <col min="516" max="516" width="22.1171875" style="6278" customWidth="1"/>
    <col min="517" max="517" width="15.5859375" style="6278" customWidth="1"/>
    <col min="518" max="768" width="9.1171875" style="6278"/>
    <col min="769" max="769" width="30.41015625" style="6278" customWidth="1"/>
    <col min="770" max="770" width="22.5859375" style="6278" customWidth="1"/>
    <col min="771" max="771" width="23.41015625" style="6278" customWidth="1"/>
    <col min="772" max="772" width="22.1171875" style="6278" customWidth="1"/>
    <col min="773" max="773" width="15.5859375" style="6278" customWidth="1"/>
    <col min="774" max="1024" width="9.1171875" style="6278"/>
    <col min="1025" max="1025" width="30.41015625" style="6278" customWidth="1"/>
    <col min="1026" max="1026" width="22.5859375" style="6278" customWidth="1"/>
    <col min="1027" max="1027" width="23.41015625" style="6278" customWidth="1"/>
    <col min="1028" max="1028" width="22.1171875" style="6278" customWidth="1"/>
    <col min="1029" max="1029" width="15.5859375" style="6278" customWidth="1"/>
    <col min="1030" max="1280" width="9.1171875" style="6278"/>
    <col min="1281" max="1281" width="30.41015625" style="6278" customWidth="1"/>
    <col min="1282" max="1282" width="22.5859375" style="6278" customWidth="1"/>
    <col min="1283" max="1283" width="23.41015625" style="6278" customWidth="1"/>
    <col min="1284" max="1284" width="22.1171875" style="6278" customWidth="1"/>
    <col min="1285" max="1285" width="15.5859375" style="6278" customWidth="1"/>
    <col min="1286" max="1536" width="9.1171875" style="6278"/>
    <col min="1537" max="1537" width="30.41015625" style="6278" customWidth="1"/>
    <col min="1538" max="1538" width="22.5859375" style="6278" customWidth="1"/>
    <col min="1539" max="1539" width="23.41015625" style="6278" customWidth="1"/>
    <col min="1540" max="1540" width="22.1171875" style="6278" customWidth="1"/>
    <col min="1541" max="1541" width="15.5859375" style="6278" customWidth="1"/>
    <col min="1542" max="1792" width="9.1171875" style="6278"/>
    <col min="1793" max="1793" width="30.41015625" style="6278" customWidth="1"/>
    <col min="1794" max="1794" width="22.5859375" style="6278" customWidth="1"/>
    <col min="1795" max="1795" width="23.41015625" style="6278" customWidth="1"/>
    <col min="1796" max="1796" width="22.1171875" style="6278" customWidth="1"/>
    <col min="1797" max="1797" width="15.5859375" style="6278" customWidth="1"/>
    <col min="1798" max="2048" width="9.1171875" style="6278"/>
    <col min="2049" max="2049" width="30.41015625" style="6278" customWidth="1"/>
    <col min="2050" max="2050" width="22.5859375" style="6278" customWidth="1"/>
    <col min="2051" max="2051" width="23.41015625" style="6278" customWidth="1"/>
    <col min="2052" max="2052" width="22.1171875" style="6278" customWidth="1"/>
    <col min="2053" max="2053" width="15.5859375" style="6278" customWidth="1"/>
    <col min="2054" max="2304" width="9.1171875" style="6278"/>
    <col min="2305" max="2305" width="30.41015625" style="6278" customWidth="1"/>
    <col min="2306" max="2306" width="22.5859375" style="6278" customWidth="1"/>
    <col min="2307" max="2307" width="23.41015625" style="6278" customWidth="1"/>
    <col min="2308" max="2308" width="22.1171875" style="6278" customWidth="1"/>
    <col min="2309" max="2309" width="15.5859375" style="6278" customWidth="1"/>
    <col min="2310" max="2560" width="9.1171875" style="6278"/>
    <col min="2561" max="2561" width="30.41015625" style="6278" customWidth="1"/>
    <col min="2562" max="2562" width="22.5859375" style="6278" customWidth="1"/>
    <col min="2563" max="2563" width="23.41015625" style="6278" customWidth="1"/>
    <col min="2564" max="2564" width="22.1171875" style="6278" customWidth="1"/>
    <col min="2565" max="2565" width="15.5859375" style="6278" customWidth="1"/>
    <col min="2566" max="2816" width="9.1171875" style="6278"/>
    <col min="2817" max="2817" width="30.41015625" style="6278" customWidth="1"/>
    <col min="2818" max="2818" width="22.5859375" style="6278" customWidth="1"/>
    <col min="2819" max="2819" width="23.41015625" style="6278" customWidth="1"/>
    <col min="2820" max="2820" width="22.1171875" style="6278" customWidth="1"/>
    <col min="2821" max="2821" width="15.5859375" style="6278" customWidth="1"/>
    <col min="2822" max="3072" width="9.1171875" style="6278"/>
    <col min="3073" max="3073" width="30.41015625" style="6278" customWidth="1"/>
    <col min="3074" max="3074" width="22.5859375" style="6278" customWidth="1"/>
    <col min="3075" max="3075" width="23.41015625" style="6278" customWidth="1"/>
    <col min="3076" max="3076" width="22.1171875" style="6278" customWidth="1"/>
    <col min="3077" max="3077" width="15.5859375" style="6278" customWidth="1"/>
    <col min="3078" max="3328" width="9.1171875" style="6278"/>
    <col min="3329" max="3329" width="30.41015625" style="6278" customWidth="1"/>
    <col min="3330" max="3330" width="22.5859375" style="6278" customWidth="1"/>
    <col min="3331" max="3331" width="23.41015625" style="6278" customWidth="1"/>
    <col min="3332" max="3332" width="22.1171875" style="6278" customWidth="1"/>
    <col min="3333" max="3333" width="15.5859375" style="6278" customWidth="1"/>
    <col min="3334" max="3584" width="9.1171875" style="6278"/>
    <col min="3585" max="3585" width="30.41015625" style="6278" customWidth="1"/>
    <col min="3586" max="3586" width="22.5859375" style="6278" customWidth="1"/>
    <col min="3587" max="3587" width="23.41015625" style="6278" customWidth="1"/>
    <col min="3588" max="3588" width="22.1171875" style="6278" customWidth="1"/>
    <col min="3589" max="3589" width="15.5859375" style="6278" customWidth="1"/>
    <col min="3590" max="3840" width="9.1171875" style="6278"/>
    <col min="3841" max="3841" width="30.41015625" style="6278" customWidth="1"/>
    <col min="3842" max="3842" width="22.5859375" style="6278" customWidth="1"/>
    <col min="3843" max="3843" width="23.41015625" style="6278" customWidth="1"/>
    <col min="3844" max="3844" width="22.1171875" style="6278" customWidth="1"/>
    <col min="3845" max="3845" width="15.5859375" style="6278" customWidth="1"/>
    <col min="3846" max="4096" width="9.1171875" style="6278"/>
    <col min="4097" max="4097" width="30.41015625" style="6278" customWidth="1"/>
    <col min="4098" max="4098" width="22.5859375" style="6278" customWidth="1"/>
    <col min="4099" max="4099" width="23.41015625" style="6278" customWidth="1"/>
    <col min="4100" max="4100" width="22.1171875" style="6278" customWidth="1"/>
    <col min="4101" max="4101" width="15.5859375" style="6278" customWidth="1"/>
    <col min="4102" max="4352" width="9.1171875" style="6278"/>
    <col min="4353" max="4353" width="30.41015625" style="6278" customWidth="1"/>
    <col min="4354" max="4354" width="22.5859375" style="6278" customWidth="1"/>
    <col min="4355" max="4355" width="23.41015625" style="6278" customWidth="1"/>
    <col min="4356" max="4356" width="22.1171875" style="6278" customWidth="1"/>
    <col min="4357" max="4357" width="15.5859375" style="6278" customWidth="1"/>
    <col min="4358" max="4608" width="9.1171875" style="6278"/>
    <col min="4609" max="4609" width="30.41015625" style="6278" customWidth="1"/>
    <col min="4610" max="4610" width="22.5859375" style="6278" customWidth="1"/>
    <col min="4611" max="4611" width="23.41015625" style="6278" customWidth="1"/>
    <col min="4612" max="4612" width="22.1171875" style="6278" customWidth="1"/>
    <col min="4613" max="4613" width="15.5859375" style="6278" customWidth="1"/>
    <col min="4614" max="4864" width="9.1171875" style="6278"/>
    <col min="4865" max="4865" width="30.41015625" style="6278" customWidth="1"/>
    <col min="4866" max="4866" width="22.5859375" style="6278" customWidth="1"/>
    <col min="4867" max="4867" width="23.41015625" style="6278" customWidth="1"/>
    <col min="4868" max="4868" width="22.1171875" style="6278" customWidth="1"/>
    <col min="4869" max="4869" width="15.5859375" style="6278" customWidth="1"/>
    <col min="4870" max="5120" width="9.1171875" style="6278"/>
    <col min="5121" max="5121" width="30.41015625" style="6278" customWidth="1"/>
    <col min="5122" max="5122" width="22.5859375" style="6278" customWidth="1"/>
    <col min="5123" max="5123" width="23.41015625" style="6278" customWidth="1"/>
    <col min="5124" max="5124" width="22.1171875" style="6278" customWidth="1"/>
    <col min="5125" max="5125" width="15.5859375" style="6278" customWidth="1"/>
    <col min="5126" max="5376" width="9.1171875" style="6278"/>
    <col min="5377" max="5377" width="30.41015625" style="6278" customWidth="1"/>
    <col min="5378" max="5378" width="22.5859375" style="6278" customWidth="1"/>
    <col min="5379" max="5379" width="23.41015625" style="6278" customWidth="1"/>
    <col min="5380" max="5380" width="22.1171875" style="6278" customWidth="1"/>
    <col min="5381" max="5381" width="15.5859375" style="6278" customWidth="1"/>
    <col min="5382" max="5632" width="9.1171875" style="6278"/>
    <col min="5633" max="5633" width="30.41015625" style="6278" customWidth="1"/>
    <col min="5634" max="5634" width="22.5859375" style="6278" customWidth="1"/>
    <col min="5635" max="5635" width="23.41015625" style="6278" customWidth="1"/>
    <col min="5636" max="5636" width="22.1171875" style="6278" customWidth="1"/>
    <col min="5637" max="5637" width="15.5859375" style="6278" customWidth="1"/>
    <col min="5638" max="5888" width="9.1171875" style="6278"/>
    <col min="5889" max="5889" width="30.41015625" style="6278" customWidth="1"/>
    <col min="5890" max="5890" width="22.5859375" style="6278" customWidth="1"/>
    <col min="5891" max="5891" width="23.41015625" style="6278" customWidth="1"/>
    <col min="5892" max="5892" width="22.1171875" style="6278" customWidth="1"/>
    <col min="5893" max="5893" width="15.5859375" style="6278" customWidth="1"/>
    <col min="5894" max="6144" width="9.1171875" style="6278"/>
    <col min="6145" max="6145" width="30.41015625" style="6278" customWidth="1"/>
    <col min="6146" max="6146" width="22.5859375" style="6278" customWidth="1"/>
    <col min="6147" max="6147" width="23.41015625" style="6278" customWidth="1"/>
    <col min="6148" max="6148" width="22.1171875" style="6278" customWidth="1"/>
    <col min="6149" max="6149" width="15.5859375" style="6278" customWidth="1"/>
    <col min="6150" max="6400" width="9.1171875" style="6278"/>
    <col min="6401" max="6401" width="30.41015625" style="6278" customWidth="1"/>
    <col min="6402" max="6402" width="22.5859375" style="6278" customWidth="1"/>
    <col min="6403" max="6403" width="23.41015625" style="6278" customWidth="1"/>
    <col min="6404" max="6404" width="22.1171875" style="6278" customWidth="1"/>
    <col min="6405" max="6405" width="15.5859375" style="6278" customWidth="1"/>
    <col min="6406" max="6656" width="9.1171875" style="6278"/>
    <col min="6657" max="6657" width="30.41015625" style="6278" customWidth="1"/>
    <col min="6658" max="6658" width="22.5859375" style="6278" customWidth="1"/>
    <col min="6659" max="6659" width="23.41015625" style="6278" customWidth="1"/>
    <col min="6660" max="6660" width="22.1171875" style="6278" customWidth="1"/>
    <col min="6661" max="6661" width="15.5859375" style="6278" customWidth="1"/>
    <col min="6662" max="6912" width="9.1171875" style="6278"/>
    <col min="6913" max="6913" width="30.41015625" style="6278" customWidth="1"/>
    <col min="6914" max="6914" width="22.5859375" style="6278" customWidth="1"/>
    <col min="6915" max="6915" width="23.41015625" style="6278" customWidth="1"/>
    <col min="6916" max="6916" width="22.1171875" style="6278" customWidth="1"/>
    <col min="6917" max="6917" width="15.5859375" style="6278" customWidth="1"/>
    <col min="6918" max="7168" width="9.1171875" style="6278"/>
    <col min="7169" max="7169" width="30.41015625" style="6278" customWidth="1"/>
    <col min="7170" max="7170" width="22.5859375" style="6278" customWidth="1"/>
    <col min="7171" max="7171" width="23.41015625" style="6278" customWidth="1"/>
    <col min="7172" max="7172" width="22.1171875" style="6278" customWidth="1"/>
    <col min="7173" max="7173" width="15.5859375" style="6278" customWidth="1"/>
    <col min="7174" max="7424" width="9.1171875" style="6278"/>
    <col min="7425" max="7425" width="30.41015625" style="6278" customWidth="1"/>
    <col min="7426" max="7426" width="22.5859375" style="6278" customWidth="1"/>
    <col min="7427" max="7427" width="23.41015625" style="6278" customWidth="1"/>
    <col min="7428" max="7428" width="22.1171875" style="6278" customWidth="1"/>
    <col min="7429" max="7429" width="15.5859375" style="6278" customWidth="1"/>
    <col min="7430" max="7680" width="9.1171875" style="6278"/>
    <col min="7681" max="7681" width="30.41015625" style="6278" customWidth="1"/>
    <col min="7682" max="7682" width="22.5859375" style="6278" customWidth="1"/>
    <col min="7683" max="7683" width="23.41015625" style="6278" customWidth="1"/>
    <col min="7684" max="7684" width="22.1171875" style="6278" customWidth="1"/>
    <col min="7685" max="7685" width="15.5859375" style="6278" customWidth="1"/>
    <col min="7686" max="7936" width="9.1171875" style="6278"/>
    <col min="7937" max="7937" width="30.41015625" style="6278" customWidth="1"/>
    <col min="7938" max="7938" width="22.5859375" style="6278" customWidth="1"/>
    <col min="7939" max="7939" width="23.41015625" style="6278" customWidth="1"/>
    <col min="7940" max="7940" width="22.1171875" style="6278" customWidth="1"/>
    <col min="7941" max="7941" width="15.5859375" style="6278" customWidth="1"/>
    <col min="7942" max="8192" width="9.1171875" style="6278"/>
    <col min="8193" max="8193" width="30.41015625" style="6278" customWidth="1"/>
    <col min="8194" max="8194" width="22.5859375" style="6278" customWidth="1"/>
    <col min="8195" max="8195" width="23.41015625" style="6278" customWidth="1"/>
    <col min="8196" max="8196" width="22.1171875" style="6278" customWidth="1"/>
    <col min="8197" max="8197" width="15.5859375" style="6278" customWidth="1"/>
    <col min="8198" max="8448" width="9.1171875" style="6278"/>
    <col min="8449" max="8449" width="30.41015625" style="6278" customWidth="1"/>
    <col min="8450" max="8450" width="22.5859375" style="6278" customWidth="1"/>
    <col min="8451" max="8451" width="23.41015625" style="6278" customWidth="1"/>
    <col min="8452" max="8452" width="22.1171875" style="6278" customWidth="1"/>
    <col min="8453" max="8453" width="15.5859375" style="6278" customWidth="1"/>
    <col min="8454" max="8704" width="9.1171875" style="6278"/>
    <col min="8705" max="8705" width="30.41015625" style="6278" customWidth="1"/>
    <col min="8706" max="8706" width="22.5859375" style="6278" customWidth="1"/>
    <col min="8707" max="8707" width="23.41015625" style="6278" customWidth="1"/>
    <col min="8708" max="8708" width="22.1171875" style="6278" customWidth="1"/>
    <col min="8709" max="8709" width="15.5859375" style="6278" customWidth="1"/>
    <col min="8710" max="8960" width="9.1171875" style="6278"/>
    <col min="8961" max="8961" width="30.41015625" style="6278" customWidth="1"/>
    <col min="8962" max="8962" width="22.5859375" style="6278" customWidth="1"/>
    <col min="8963" max="8963" width="23.41015625" style="6278" customWidth="1"/>
    <col min="8964" max="8964" width="22.1171875" style="6278" customWidth="1"/>
    <col min="8965" max="8965" width="15.5859375" style="6278" customWidth="1"/>
    <col min="8966" max="9216" width="9.1171875" style="6278"/>
    <col min="9217" max="9217" width="30.41015625" style="6278" customWidth="1"/>
    <col min="9218" max="9218" width="22.5859375" style="6278" customWidth="1"/>
    <col min="9219" max="9219" width="23.41015625" style="6278" customWidth="1"/>
    <col min="9220" max="9220" width="22.1171875" style="6278" customWidth="1"/>
    <col min="9221" max="9221" width="15.5859375" style="6278" customWidth="1"/>
    <col min="9222" max="9472" width="9.1171875" style="6278"/>
    <col min="9473" max="9473" width="30.41015625" style="6278" customWidth="1"/>
    <col min="9474" max="9474" width="22.5859375" style="6278" customWidth="1"/>
    <col min="9475" max="9475" width="23.41015625" style="6278" customWidth="1"/>
    <col min="9476" max="9476" width="22.1171875" style="6278" customWidth="1"/>
    <col min="9477" max="9477" width="15.5859375" style="6278" customWidth="1"/>
    <col min="9478" max="9728" width="9.1171875" style="6278"/>
    <col min="9729" max="9729" width="30.41015625" style="6278" customWidth="1"/>
    <col min="9730" max="9730" width="22.5859375" style="6278" customWidth="1"/>
    <col min="9731" max="9731" width="23.41015625" style="6278" customWidth="1"/>
    <col min="9732" max="9732" width="22.1171875" style="6278" customWidth="1"/>
    <col min="9733" max="9733" width="15.5859375" style="6278" customWidth="1"/>
    <col min="9734" max="9984" width="9.1171875" style="6278"/>
    <col min="9985" max="9985" width="30.41015625" style="6278" customWidth="1"/>
    <col min="9986" max="9986" width="22.5859375" style="6278" customWidth="1"/>
    <col min="9987" max="9987" width="23.41015625" style="6278" customWidth="1"/>
    <col min="9988" max="9988" width="22.1171875" style="6278" customWidth="1"/>
    <col min="9989" max="9989" width="15.5859375" style="6278" customWidth="1"/>
    <col min="9990" max="10240" width="9.1171875" style="6278"/>
    <col min="10241" max="10241" width="30.41015625" style="6278" customWidth="1"/>
    <col min="10242" max="10242" width="22.5859375" style="6278" customWidth="1"/>
    <col min="10243" max="10243" width="23.41015625" style="6278" customWidth="1"/>
    <col min="10244" max="10244" width="22.1171875" style="6278" customWidth="1"/>
    <col min="10245" max="10245" width="15.5859375" style="6278" customWidth="1"/>
    <col min="10246" max="10496" width="9.1171875" style="6278"/>
    <col min="10497" max="10497" width="30.41015625" style="6278" customWidth="1"/>
    <col min="10498" max="10498" width="22.5859375" style="6278" customWidth="1"/>
    <col min="10499" max="10499" width="23.41015625" style="6278" customWidth="1"/>
    <col min="10500" max="10500" width="22.1171875" style="6278" customWidth="1"/>
    <col min="10501" max="10501" width="15.5859375" style="6278" customWidth="1"/>
    <col min="10502" max="10752" width="9.1171875" style="6278"/>
    <col min="10753" max="10753" width="30.41015625" style="6278" customWidth="1"/>
    <col min="10754" max="10754" width="22.5859375" style="6278" customWidth="1"/>
    <col min="10755" max="10755" width="23.41015625" style="6278" customWidth="1"/>
    <col min="10756" max="10756" width="22.1171875" style="6278" customWidth="1"/>
    <col min="10757" max="10757" width="15.5859375" style="6278" customWidth="1"/>
    <col min="10758" max="11008" width="9.1171875" style="6278"/>
    <col min="11009" max="11009" width="30.41015625" style="6278" customWidth="1"/>
    <col min="11010" max="11010" width="22.5859375" style="6278" customWidth="1"/>
    <col min="11011" max="11011" width="23.41015625" style="6278" customWidth="1"/>
    <col min="11012" max="11012" width="22.1171875" style="6278" customWidth="1"/>
    <col min="11013" max="11013" width="15.5859375" style="6278" customWidth="1"/>
    <col min="11014" max="11264" width="9.1171875" style="6278"/>
    <col min="11265" max="11265" width="30.41015625" style="6278" customWidth="1"/>
    <col min="11266" max="11266" width="22.5859375" style="6278" customWidth="1"/>
    <col min="11267" max="11267" width="23.41015625" style="6278" customWidth="1"/>
    <col min="11268" max="11268" width="22.1171875" style="6278" customWidth="1"/>
    <col min="11269" max="11269" width="15.5859375" style="6278" customWidth="1"/>
    <col min="11270" max="11520" width="9.1171875" style="6278"/>
    <col min="11521" max="11521" width="30.41015625" style="6278" customWidth="1"/>
    <col min="11522" max="11522" width="22.5859375" style="6278" customWidth="1"/>
    <col min="11523" max="11523" width="23.41015625" style="6278" customWidth="1"/>
    <col min="11524" max="11524" width="22.1171875" style="6278" customWidth="1"/>
    <col min="11525" max="11525" width="15.5859375" style="6278" customWidth="1"/>
    <col min="11526" max="11776" width="9.1171875" style="6278"/>
    <col min="11777" max="11777" width="30.41015625" style="6278" customWidth="1"/>
    <col min="11778" max="11778" width="22.5859375" style="6278" customWidth="1"/>
    <col min="11779" max="11779" width="23.41015625" style="6278" customWidth="1"/>
    <col min="11780" max="11780" width="22.1171875" style="6278" customWidth="1"/>
    <col min="11781" max="11781" width="15.5859375" style="6278" customWidth="1"/>
    <col min="11782" max="12032" width="9.1171875" style="6278"/>
    <col min="12033" max="12033" width="30.41015625" style="6278" customWidth="1"/>
    <col min="12034" max="12034" width="22.5859375" style="6278" customWidth="1"/>
    <col min="12035" max="12035" width="23.41015625" style="6278" customWidth="1"/>
    <col min="12036" max="12036" width="22.1171875" style="6278" customWidth="1"/>
    <col min="12037" max="12037" width="15.5859375" style="6278" customWidth="1"/>
    <col min="12038" max="12288" width="9.1171875" style="6278"/>
    <col min="12289" max="12289" width="30.41015625" style="6278" customWidth="1"/>
    <col min="12290" max="12290" width="22.5859375" style="6278" customWidth="1"/>
    <col min="12291" max="12291" width="23.41015625" style="6278" customWidth="1"/>
    <col min="12292" max="12292" width="22.1171875" style="6278" customWidth="1"/>
    <col min="12293" max="12293" width="15.5859375" style="6278" customWidth="1"/>
    <col min="12294" max="12544" width="9.1171875" style="6278"/>
    <col min="12545" max="12545" width="30.41015625" style="6278" customWidth="1"/>
    <col min="12546" max="12546" width="22.5859375" style="6278" customWidth="1"/>
    <col min="12547" max="12547" width="23.41015625" style="6278" customWidth="1"/>
    <col min="12548" max="12548" width="22.1171875" style="6278" customWidth="1"/>
    <col min="12549" max="12549" width="15.5859375" style="6278" customWidth="1"/>
    <col min="12550" max="12800" width="9.1171875" style="6278"/>
    <col min="12801" max="12801" width="30.41015625" style="6278" customWidth="1"/>
    <col min="12802" max="12802" width="22.5859375" style="6278" customWidth="1"/>
    <col min="12803" max="12803" width="23.41015625" style="6278" customWidth="1"/>
    <col min="12804" max="12804" width="22.1171875" style="6278" customWidth="1"/>
    <col min="12805" max="12805" width="15.5859375" style="6278" customWidth="1"/>
    <col min="12806" max="13056" width="9.1171875" style="6278"/>
    <col min="13057" max="13057" width="30.41015625" style="6278" customWidth="1"/>
    <col min="13058" max="13058" width="22.5859375" style="6278" customWidth="1"/>
    <col min="13059" max="13059" width="23.41015625" style="6278" customWidth="1"/>
    <col min="13060" max="13060" width="22.1171875" style="6278" customWidth="1"/>
    <col min="13061" max="13061" width="15.5859375" style="6278" customWidth="1"/>
    <col min="13062" max="13312" width="9.1171875" style="6278"/>
    <col min="13313" max="13313" width="30.41015625" style="6278" customWidth="1"/>
    <col min="13314" max="13314" width="22.5859375" style="6278" customWidth="1"/>
    <col min="13315" max="13315" width="23.41015625" style="6278" customWidth="1"/>
    <col min="13316" max="13316" width="22.1171875" style="6278" customWidth="1"/>
    <col min="13317" max="13317" width="15.5859375" style="6278" customWidth="1"/>
    <col min="13318" max="13568" width="9.1171875" style="6278"/>
    <col min="13569" max="13569" width="30.41015625" style="6278" customWidth="1"/>
    <col min="13570" max="13570" width="22.5859375" style="6278" customWidth="1"/>
    <col min="13571" max="13571" width="23.41015625" style="6278" customWidth="1"/>
    <col min="13572" max="13572" width="22.1171875" style="6278" customWidth="1"/>
    <col min="13573" max="13573" width="15.5859375" style="6278" customWidth="1"/>
    <col min="13574" max="13824" width="9.1171875" style="6278"/>
    <col min="13825" max="13825" width="30.41015625" style="6278" customWidth="1"/>
    <col min="13826" max="13826" width="22.5859375" style="6278" customWidth="1"/>
    <col min="13827" max="13827" width="23.41015625" style="6278" customWidth="1"/>
    <col min="13828" max="13828" width="22.1171875" style="6278" customWidth="1"/>
    <col min="13829" max="13829" width="15.5859375" style="6278" customWidth="1"/>
    <col min="13830" max="14080" width="9.1171875" style="6278"/>
    <col min="14081" max="14081" width="30.41015625" style="6278" customWidth="1"/>
    <col min="14082" max="14082" width="22.5859375" style="6278" customWidth="1"/>
    <col min="14083" max="14083" width="23.41015625" style="6278" customWidth="1"/>
    <col min="14084" max="14084" width="22.1171875" style="6278" customWidth="1"/>
    <col min="14085" max="14085" width="15.5859375" style="6278" customWidth="1"/>
    <col min="14086" max="14336" width="9.1171875" style="6278"/>
    <col min="14337" max="14337" width="30.41015625" style="6278" customWidth="1"/>
    <col min="14338" max="14338" width="22.5859375" style="6278" customWidth="1"/>
    <col min="14339" max="14339" width="23.41015625" style="6278" customWidth="1"/>
    <col min="14340" max="14340" width="22.1171875" style="6278" customWidth="1"/>
    <col min="14341" max="14341" width="15.5859375" style="6278" customWidth="1"/>
    <col min="14342" max="14592" width="9.1171875" style="6278"/>
    <col min="14593" max="14593" width="30.41015625" style="6278" customWidth="1"/>
    <col min="14594" max="14594" width="22.5859375" style="6278" customWidth="1"/>
    <col min="14595" max="14595" width="23.41015625" style="6278" customWidth="1"/>
    <col min="14596" max="14596" width="22.1171875" style="6278" customWidth="1"/>
    <col min="14597" max="14597" width="15.5859375" style="6278" customWidth="1"/>
    <col min="14598" max="14848" width="9.1171875" style="6278"/>
    <col min="14849" max="14849" width="30.41015625" style="6278" customWidth="1"/>
    <col min="14850" max="14850" width="22.5859375" style="6278" customWidth="1"/>
    <col min="14851" max="14851" width="23.41015625" style="6278" customWidth="1"/>
    <col min="14852" max="14852" width="22.1171875" style="6278" customWidth="1"/>
    <col min="14853" max="14853" width="15.5859375" style="6278" customWidth="1"/>
    <col min="14854" max="15104" width="9.1171875" style="6278"/>
    <col min="15105" max="15105" width="30.41015625" style="6278" customWidth="1"/>
    <col min="15106" max="15106" width="22.5859375" style="6278" customWidth="1"/>
    <col min="15107" max="15107" width="23.41015625" style="6278" customWidth="1"/>
    <col min="15108" max="15108" width="22.1171875" style="6278" customWidth="1"/>
    <col min="15109" max="15109" width="15.5859375" style="6278" customWidth="1"/>
    <col min="15110" max="15360" width="9.1171875" style="6278"/>
    <col min="15361" max="15361" width="30.41015625" style="6278" customWidth="1"/>
    <col min="15362" max="15362" width="22.5859375" style="6278" customWidth="1"/>
    <col min="15363" max="15363" width="23.41015625" style="6278" customWidth="1"/>
    <col min="15364" max="15364" width="22.1171875" style="6278" customWidth="1"/>
    <col min="15365" max="15365" width="15.5859375" style="6278" customWidth="1"/>
    <col min="15366" max="15616" width="9.1171875" style="6278"/>
    <col min="15617" max="15617" width="30.41015625" style="6278" customWidth="1"/>
    <col min="15618" max="15618" width="22.5859375" style="6278" customWidth="1"/>
    <col min="15619" max="15619" width="23.41015625" style="6278" customWidth="1"/>
    <col min="15620" max="15620" width="22.1171875" style="6278" customWidth="1"/>
    <col min="15621" max="15621" width="15.5859375" style="6278" customWidth="1"/>
    <col min="15622" max="15872" width="9.1171875" style="6278"/>
    <col min="15873" max="15873" width="30.41015625" style="6278" customWidth="1"/>
    <col min="15874" max="15874" width="22.5859375" style="6278" customWidth="1"/>
    <col min="15875" max="15875" width="23.41015625" style="6278" customWidth="1"/>
    <col min="15876" max="15876" width="22.1171875" style="6278" customWidth="1"/>
    <col min="15877" max="15877" width="15.5859375" style="6278" customWidth="1"/>
    <col min="15878" max="16128" width="9.1171875" style="6278"/>
    <col min="16129" max="16129" width="30.41015625" style="6278" customWidth="1"/>
    <col min="16130" max="16130" width="22.5859375" style="6278" customWidth="1"/>
    <col min="16131" max="16131" width="23.41015625" style="6278" customWidth="1"/>
    <col min="16132" max="16132" width="22.1171875" style="6278" customWidth="1"/>
    <col min="16133" max="16133" width="15.5859375" style="6278" customWidth="1"/>
    <col min="16134" max="16384" width="9.1171875" style="6278"/>
  </cols>
  <sheetData>
    <row r="1" spans="1:5" ht="25.5" customHeight="1">
      <c r="A1" s="7377" t="s">
        <v>22333</v>
      </c>
      <c r="B1" s="7377"/>
      <c r="C1" s="7377"/>
      <c r="D1" s="7377"/>
      <c r="E1" s="7377"/>
    </row>
    <row r="4" spans="1:5" ht="28.7">
      <c r="A4" s="6285" t="s">
        <v>67</v>
      </c>
      <c r="B4" s="6361" t="s">
        <v>22332</v>
      </c>
      <c r="C4" s="6284" t="s">
        <v>22331</v>
      </c>
      <c r="D4" s="6284" t="s">
        <v>22330</v>
      </c>
      <c r="E4" s="6360" t="s">
        <v>57</v>
      </c>
    </row>
    <row r="5" spans="1:5">
      <c r="A5" s="9124" t="s">
        <v>22329</v>
      </c>
      <c r="B5" s="9124"/>
      <c r="C5" s="9124"/>
      <c r="D5" s="9124"/>
      <c r="E5" s="9124"/>
    </row>
    <row r="6" spans="1:5" ht="30.75" customHeight="1">
      <c r="A6" s="9125" t="s">
        <v>22314</v>
      </c>
      <c r="B6" s="9125"/>
      <c r="C6" s="9125"/>
      <c r="D6" s="9125"/>
      <c r="E6" s="9125"/>
    </row>
    <row r="7" spans="1:5">
      <c r="A7" s="5682" t="s">
        <v>22328</v>
      </c>
      <c r="B7" s="6357" t="s">
        <v>745</v>
      </c>
      <c r="C7" s="6184">
        <v>15</v>
      </c>
      <c r="D7" s="9121">
        <v>40</v>
      </c>
      <c r="E7" s="5747">
        <v>51.3</v>
      </c>
    </row>
    <row r="8" spans="1:5">
      <c r="A8" s="5682" t="s">
        <v>22327</v>
      </c>
      <c r="B8" s="6357" t="s">
        <v>746</v>
      </c>
      <c r="C8" s="6184">
        <v>20</v>
      </c>
      <c r="D8" s="9121"/>
      <c r="E8" s="5747">
        <v>58.67</v>
      </c>
    </row>
    <row r="9" spans="1:5">
      <c r="A9" s="5682" t="s">
        <v>22326</v>
      </c>
      <c r="B9" s="6357" t="s">
        <v>501</v>
      </c>
      <c r="C9" s="6184">
        <v>25</v>
      </c>
      <c r="D9" s="9121"/>
      <c r="E9" s="5747">
        <v>67.989999999999995</v>
      </c>
    </row>
    <row r="10" spans="1:5" ht="30.75" customHeight="1">
      <c r="A10" s="9123" t="s">
        <v>22325</v>
      </c>
      <c r="B10" s="9123"/>
      <c r="C10" s="9123"/>
      <c r="D10" s="9123"/>
      <c r="E10" s="9123"/>
    </row>
    <row r="11" spans="1:5">
      <c r="A11" s="5682" t="s">
        <v>22324</v>
      </c>
      <c r="B11" s="6357" t="s">
        <v>745</v>
      </c>
      <c r="C11" s="6184">
        <v>15</v>
      </c>
      <c r="D11" s="9121">
        <v>80</v>
      </c>
      <c r="E11" s="5747">
        <v>80.94</v>
      </c>
    </row>
    <row r="12" spans="1:5">
      <c r="A12" s="5682" t="s">
        <v>22323</v>
      </c>
      <c r="B12" s="6357" t="s">
        <v>746</v>
      </c>
      <c r="C12" s="6184">
        <v>20</v>
      </c>
      <c r="D12" s="9121"/>
      <c r="E12" s="5747">
        <v>104.47</v>
      </c>
    </row>
    <row r="13" spans="1:5">
      <c r="A13" s="5682" t="s">
        <v>22322</v>
      </c>
      <c r="B13" s="6357" t="s">
        <v>501</v>
      </c>
      <c r="C13" s="6184">
        <v>25</v>
      </c>
      <c r="D13" s="9121"/>
      <c r="E13" s="6359">
        <v>142</v>
      </c>
    </row>
    <row r="14" spans="1:5">
      <c r="A14" s="9122" t="s">
        <v>22321</v>
      </c>
      <c r="B14" s="9122"/>
      <c r="C14" s="9122"/>
      <c r="D14" s="9122"/>
      <c r="E14" s="9122"/>
    </row>
    <row r="15" spans="1:5" ht="31.5" customHeight="1">
      <c r="A15" s="9123" t="s">
        <v>22314</v>
      </c>
      <c r="B15" s="9123"/>
      <c r="C15" s="9123"/>
      <c r="D15" s="9123"/>
      <c r="E15" s="9123"/>
    </row>
    <row r="16" spans="1:5">
      <c r="A16" s="5682" t="s">
        <v>22320</v>
      </c>
      <c r="B16" s="6357" t="s">
        <v>745</v>
      </c>
      <c r="C16" s="6184">
        <v>15</v>
      </c>
      <c r="D16" s="9121">
        <v>40</v>
      </c>
      <c r="E16" s="5747">
        <v>82.69</v>
      </c>
    </row>
    <row r="17" spans="1:5">
      <c r="A17" s="5682" t="s">
        <v>22319</v>
      </c>
      <c r="B17" s="6357" t="s">
        <v>746</v>
      </c>
      <c r="C17" s="6184">
        <v>20</v>
      </c>
      <c r="D17" s="9121"/>
      <c r="E17" s="5747">
        <v>109.6</v>
      </c>
    </row>
    <row r="18" spans="1:5" ht="28.5" customHeight="1">
      <c r="A18" s="9123" t="s">
        <v>22318</v>
      </c>
      <c r="B18" s="9123"/>
      <c r="C18" s="9123"/>
      <c r="D18" s="9123"/>
      <c r="E18" s="9123"/>
    </row>
    <row r="19" spans="1:5">
      <c r="A19" s="5682" t="s">
        <v>22317</v>
      </c>
      <c r="B19" s="6357" t="s">
        <v>745</v>
      </c>
      <c r="C19" s="6184">
        <v>15</v>
      </c>
      <c r="D19" s="9121">
        <v>70</v>
      </c>
      <c r="E19" s="5747">
        <v>100.13</v>
      </c>
    </row>
    <row r="20" spans="1:5">
      <c r="A20" s="5682" t="s">
        <v>22316</v>
      </c>
      <c r="B20" s="6357" t="s">
        <v>746</v>
      </c>
      <c r="C20" s="6184">
        <v>20</v>
      </c>
      <c r="D20" s="9121"/>
      <c r="E20" s="5747">
        <v>145.61000000000001</v>
      </c>
    </row>
    <row r="21" spans="1:5">
      <c r="A21" s="9122" t="s">
        <v>22315</v>
      </c>
      <c r="B21" s="9122"/>
      <c r="C21" s="9122"/>
      <c r="D21" s="9122"/>
      <c r="E21" s="9122"/>
    </row>
    <row r="22" spans="1:5" ht="30.75" customHeight="1">
      <c r="A22" s="9128" t="s">
        <v>22314</v>
      </c>
      <c r="B22" s="9128"/>
      <c r="C22" s="9128"/>
      <c r="D22" s="9128"/>
      <c r="E22" s="9128"/>
    </row>
    <row r="23" spans="1:5">
      <c r="A23" s="5682" t="s">
        <v>22313</v>
      </c>
      <c r="B23" s="6357" t="s">
        <v>745</v>
      </c>
      <c r="C23" s="6184">
        <v>15</v>
      </c>
      <c r="D23" s="9121">
        <v>40</v>
      </c>
      <c r="E23" s="6359">
        <v>289</v>
      </c>
    </row>
    <row r="24" spans="1:5">
      <c r="A24" s="5682" t="s">
        <v>22312</v>
      </c>
      <c r="B24" s="6357" t="s">
        <v>746</v>
      </c>
      <c r="C24" s="6184">
        <v>20</v>
      </c>
      <c r="D24" s="9121"/>
      <c r="E24" s="6359">
        <v>292</v>
      </c>
    </row>
    <row r="25" spans="1:5">
      <c r="A25" s="5682" t="s">
        <v>22311</v>
      </c>
      <c r="B25" s="6357" t="s">
        <v>501</v>
      </c>
      <c r="C25" s="6184">
        <v>25</v>
      </c>
      <c r="D25" s="9121"/>
      <c r="E25" s="5747">
        <v>311.95999999999998</v>
      </c>
    </row>
    <row r="26" spans="1:5">
      <c r="A26" s="5682" t="s">
        <v>22310</v>
      </c>
      <c r="B26" s="6357" t="s">
        <v>1049</v>
      </c>
      <c r="C26" s="6184"/>
      <c r="D26" s="9121"/>
      <c r="E26" s="6359">
        <v>370</v>
      </c>
    </row>
    <row r="27" spans="1:5">
      <c r="A27" s="5682" t="s">
        <v>22309</v>
      </c>
      <c r="B27" s="6357" t="s">
        <v>1051</v>
      </c>
      <c r="C27" s="6184"/>
      <c r="D27" s="9121"/>
      <c r="E27" s="6359">
        <v>586</v>
      </c>
    </row>
    <row r="28" spans="1:5" ht="29.25" customHeight="1">
      <c r="A28" s="9129" t="s">
        <v>22308</v>
      </c>
      <c r="B28" s="9129"/>
      <c r="C28" s="9129"/>
      <c r="D28" s="9129"/>
      <c r="E28" s="9129"/>
    </row>
    <row r="29" spans="1:5">
      <c r="A29" s="5682" t="s">
        <v>22307</v>
      </c>
      <c r="B29" s="6357" t="s">
        <v>745</v>
      </c>
      <c r="C29" s="6184">
        <v>15</v>
      </c>
      <c r="D29" s="9121">
        <v>70</v>
      </c>
      <c r="E29" s="6359">
        <v>260</v>
      </c>
    </row>
    <row r="30" spans="1:5">
      <c r="A30" s="5682" t="s">
        <v>22306</v>
      </c>
      <c r="B30" s="6357" t="s">
        <v>746</v>
      </c>
      <c r="C30" s="6184">
        <v>20</v>
      </c>
      <c r="D30" s="9121"/>
      <c r="E30" s="5747">
        <v>301.07</v>
      </c>
    </row>
    <row r="31" spans="1:5">
      <c r="A31" s="5682" t="s">
        <v>22305</v>
      </c>
      <c r="B31" s="6357" t="s">
        <v>501</v>
      </c>
      <c r="C31" s="6184">
        <v>25</v>
      </c>
      <c r="D31" s="9121"/>
      <c r="E31" s="6359">
        <v>461</v>
      </c>
    </row>
    <row r="32" spans="1:5">
      <c r="A32" s="9127" t="s">
        <v>22304</v>
      </c>
      <c r="B32" s="9127"/>
      <c r="C32" s="9127"/>
      <c r="D32" s="9127"/>
      <c r="E32" s="9127"/>
    </row>
    <row r="33" spans="1:5">
      <c r="A33" s="9126" t="s">
        <v>22303</v>
      </c>
      <c r="B33" s="9126"/>
      <c r="C33" s="9126"/>
      <c r="D33" s="9126"/>
      <c r="E33" s="9126"/>
    </row>
    <row r="34" spans="1:5">
      <c r="A34" s="5682" t="s">
        <v>22302</v>
      </c>
      <c r="B34" s="6357" t="s">
        <v>745</v>
      </c>
      <c r="C34" s="6184">
        <v>15</v>
      </c>
      <c r="D34" s="6184"/>
      <c r="E34" s="6359">
        <v>410</v>
      </c>
    </row>
    <row r="35" spans="1:5">
      <c r="A35" s="5682" t="s">
        <v>22301</v>
      </c>
      <c r="B35" s="6357" t="s">
        <v>746</v>
      </c>
      <c r="C35" s="6184">
        <v>20</v>
      </c>
      <c r="D35" s="6184"/>
      <c r="E35" s="6359">
        <v>420</v>
      </c>
    </row>
    <row r="36" spans="1:5">
      <c r="A36" s="9126" t="s">
        <v>22300</v>
      </c>
      <c r="B36" s="9126"/>
      <c r="C36" s="9126"/>
      <c r="D36" s="9126"/>
      <c r="E36" s="9126"/>
    </row>
    <row r="37" spans="1:5">
      <c r="A37" s="5682" t="s">
        <v>22299</v>
      </c>
      <c r="B37" s="6357" t="s">
        <v>745</v>
      </c>
      <c r="C37" s="6184">
        <v>15</v>
      </c>
      <c r="D37" s="6184"/>
      <c r="E37" s="6359">
        <v>485</v>
      </c>
    </row>
    <row r="38" spans="1:5">
      <c r="A38" s="5682" t="s">
        <v>22298</v>
      </c>
      <c r="B38" s="6357" t="s">
        <v>746</v>
      </c>
      <c r="C38" s="6184">
        <v>20</v>
      </c>
      <c r="D38" s="6184"/>
      <c r="E38" s="6359">
        <v>490</v>
      </c>
    </row>
    <row r="39" spans="1:5">
      <c r="A39" s="9127" t="s">
        <v>22297</v>
      </c>
      <c r="B39" s="9127"/>
      <c r="C39" s="9127"/>
      <c r="D39" s="9127"/>
      <c r="E39" s="9127"/>
    </row>
    <row r="40" spans="1:5">
      <c r="A40" s="5682" t="s">
        <v>22296</v>
      </c>
      <c r="B40" s="5682"/>
      <c r="C40" s="5682"/>
      <c r="D40" s="5682"/>
      <c r="E40" s="6357" t="s">
        <v>22295</v>
      </c>
    </row>
    <row r="42" spans="1:5">
      <c r="A42" s="6358" t="s">
        <v>22294</v>
      </c>
      <c r="B42" s="6357" t="s">
        <v>288</v>
      </c>
      <c r="C42" s="6357" t="s">
        <v>288</v>
      </c>
      <c r="D42" s="6356">
        <v>60</v>
      </c>
      <c r="E42" s="6356">
        <v>9.89</v>
      </c>
    </row>
  </sheetData>
  <mergeCells count="20">
    <mergeCell ref="A18:E18"/>
    <mergeCell ref="D19:D20"/>
    <mergeCell ref="A36:E36"/>
    <mergeCell ref="A39:E39"/>
    <mergeCell ref="A22:E22"/>
    <mergeCell ref="D23:D27"/>
    <mergeCell ref="A28:E28"/>
    <mergeCell ref="D29:D31"/>
    <mergeCell ref="A32:E32"/>
    <mergeCell ref="A33:E33"/>
    <mergeCell ref="A21:E21"/>
    <mergeCell ref="D11:D13"/>
    <mergeCell ref="A14:E14"/>
    <mergeCell ref="A15:E15"/>
    <mergeCell ref="D16:D17"/>
    <mergeCell ref="A1:E1"/>
    <mergeCell ref="A5:E5"/>
    <mergeCell ref="A6:E6"/>
    <mergeCell ref="D7:D9"/>
    <mergeCell ref="A10:E10"/>
  </mergeCells>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dimension ref="A1:B49"/>
  <sheetViews>
    <sheetView topLeftCell="A13" workbookViewId="0">
      <selection activeCell="E14" sqref="E14"/>
    </sheetView>
  </sheetViews>
  <sheetFormatPr defaultRowHeight="14.35"/>
  <cols>
    <col min="1" max="1" width="97.87890625" style="6278" bestFit="1" customWidth="1"/>
    <col min="2" max="2" width="12" style="6362" customWidth="1"/>
    <col min="3" max="256" width="9.1171875" style="6278"/>
    <col min="257" max="257" width="97.87890625" style="6278" bestFit="1" customWidth="1"/>
    <col min="258" max="258" width="12" style="6278" customWidth="1"/>
    <col min="259" max="512" width="9.1171875" style="6278"/>
    <col min="513" max="513" width="97.87890625" style="6278" bestFit="1" customWidth="1"/>
    <col min="514" max="514" width="12" style="6278" customWidth="1"/>
    <col min="515" max="768" width="9.1171875" style="6278"/>
    <col min="769" max="769" width="97.87890625" style="6278" bestFit="1" customWidth="1"/>
    <col min="770" max="770" width="12" style="6278" customWidth="1"/>
    <col min="771" max="1024" width="9.1171875" style="6278"/>
    <col min="1025" max="1025" width="97.87890625" style="6278" bestFit="1" customWidth="1"/>
    <col min="1026" max="1026" width="12" style="6278" customWidth="1"/>
    <col min="1027" max="1280" width="9.1171875" style="6278"/>
    <col min="1281" max="1281" width="97.87890625" style="6278" bestFit="1" customWidth="1"/>
    <col min="1282" max="1282" width="12" style="6278" customWidth="1"/>
    <col min="1283" max="1536" width="9.1171875" style="6278"/>
    <col min="1537" max="1537" width="97.87890625" style="6278" bestFit="1" customWidth="1"/>
    <col min="1538" max="1538" width="12" style="6278" customWidth="1"/>
    <col min="1539" max="1792" width="9.1171875" style="6278"/>
    <col min="1793" max="1793" width="97.87890625" style="6278" bestFit="1" customWidth="1"/>
    <col min="1794" max="1794" width="12" style="6278" customWidth="1"/>
    <col min="1795" max="2048" width="9.1171875" style="6278"/>
    <col min="2049" max="2049" width="97.87890625" style="6278" bestFit="1" customWidth="1"/>
    <col min="2050" max="2050" width="12" style="6278" customWidth="1"/>
    <col min="2051" max="2304" width="9.1171875" style="6278"/>
    <col min="2305" max="2305" width="97.87890625" style="6278" bestFit="1" customWidth="1"/>
    <col min="2306" max="2306" width="12" style="6278" customWidth="1"/>
    <col min="2307" max="2560" width="9.1171875" style="6278"/>
    <col min="2561" max="2561" width="97.87890625" style="6278" bestFit="1" customWidth="1"/>
    <col min="2562" max="2562" width="12" style="6278" customWidth="1"/>
    <col min="2563" max="2816" width="9.1171875" style="6278"/>
    <col min="2817" max="2817" width="97.87890625" style="6278" bestFit="1" customWidth="1"/>
    <col min="2818" max="2818" width="12" style="6278" customWidth="1"/>
    <col min="2819" max="3072" width="9.1171875" style="6278"/>
    <col min="3073" max="3073" width="97.87890625" style="6278" bestFit="1" customWidth="1"/>
    <col min="3074" max="3074" width="12" style="6278" customWidth="1"/>
    <col min="3075" max="3328" width="9.1171875" style="6278"/>
    <col min="3329" max="3329" width="97.87890625" style="6278" bestFit="1" customWidth="1"/>
    <col min="3330" max="3330" width="12" style="6278" customWidth="1"/>
    <col min="3331" max="3584" width="9.1171875" style="6278"/>
    <col min="3585" max="3585" width="97.87890625" style="6278" bestFit="1" customWidth="1"/>
    <col min="3586" max="3586" width="12" style="6278" customWidth="1"/>
    <col min="3587" max="3840" width="9.1171875" style="6278"/>
    <col min="3841" max="3841" width="97.87890625" style="6278" bestFit="1" customWidth="1"/>
    <col min="3842" max="3842" width="12" style="6278" customWidth="1"/>
    <col min="3843" max="4096" width="9.1171875" style="6278"/>
    <col min="4097" max="4097" width="97.87890625" style="6278" bestFit="1" customWidth="1"/>
    <col min="4098" max="4098" width="12" style="6278" customWidth="1"/>
    <col min="4099" max="4352" width="9.1171875" style="6278"/>
    <col min="4353" max="4353" width="97.87890625" style="6278" bestFit="1" customWidth="1"/>
    <col min="4354" max="4354" width="12" style="6278" customWidth="1"/>
    <col min="4355" max="4608" width="9.1171875" style="6278"/>
    <col min="4609" max="4609" width="97.87890625" style="6278" bestFit="1" customWidth="1"/>
    <col min="4610" max="4610" width="12" style="6278" customWidth="1"/>
    <col min="4611" max="4864" width="9.1171875" style="6278"/>
    <col min="4865" max="4865" width="97.87890625" style="6278" bestFit="1" customWidth="1"/>
    <col min="4866" max="4866" width="12" style="6278" customWidth="1"/>
    <col min="4867" max="5120" width="9.1171875" style="6278"/>
    <col min="5121" max="5121" width="97.87890625" style="6278" bestFit="1" customWidth="1"/>
    <col min="5122" max="5122" width="12" style="6278" customWidth="1"/>
    <col min="5123" max="5376" width="9.1171875" style="6278"/>
    <col min="5377" max="5377" width="97.87890625" style="6278" bestFit="1" customWidth="1"/>
    <col min="5378" max="5378" width="12" style="6278" customWidth="1"/>
    <col min="5379" max="5632" width="9.1171875" style="6278"/>
    <col min="5633" max="5633" width="97.87890625" style="6278" bestFit="1" customWidth="1"/>
    <col min="5634" max="5634" width="12" style="6278" customWidth="1"/>
    <col min="5635" max="5888" width="9.1171875" style="6278"/>
    <col min="5889" max="5889" width="97.87890625" style="6278" bestFit="1" customWidth="1"/>
    <col min="5890" max="5890" width="12" style="6278" customWidth="1"/>
    <col min="5891" max="6144" width="9.1171875" style="6278"/>
    <col min="6145" max="6145" width="97.87890625" style="6278" bestFit="1" customWidth="1"/>
    <col min="6146" max="6146" width="12" style="6278" customWidth="1"/>
    <col min="6147" max="6400" width="9.1171875" style="6278"/>
    <col min="6401" max="6401" width="97.87890625" style="6278" bestFit="1" customWidth="1"/>
    <col min="6402" max="6402" width="12" style="6278" customWidth="1"/>
    <col min="6403" max="6656" width="9.1171875" style="6278"/>
    <col min="6657" max="6657" width="97.87890625" style="6278" bestFit="1" customWidth="1"/>
    <col min="6658" max="6658" width="12" style="6278" customWidth="1"/>
    <col min="6659" max="6912" width="9.1171875" style="6278"/>
    <col min="6913" max="6913" width="97.87890625" style="6278" bestFit="1" customWidth="1"/>
    <col min="6914" max="6914" width="12" style="6278" customWidth="1"/>
    <col min="6915" max="7168" width="9.1171875" style="6278"/>
    <col min="7169" max="7169" width="97.87890625" style="6278" bestFit="1" customWidth="1"/>
    <col min="7170" max="7170" width="12" style="6278" customWidth="1"/>
    <col min="7171" max="7424" width="9.1171875" style="6278"/>
    <col min="7425" max="7425" width="97.87890625" style="6278" bestFit="1" customWidth="1"/>
    <col min="7426" max="7426" width="12" style="6278" customWidth="1"/>
    <col min="7427" max="7680" width="9.1171875" style="6278"/>
    <col min="7681" max="7681" width="97.87890625" style="6278" bestFit="1" customWidth="1"/>
    <col min="7682" max="7682" width="12" style="6278" customWidth="1"/>
    <col min="7683" max="7936" width="9.1171875" style="6278"/>
    <col min="7937" max="7937" width="97.87890625" style="6278" bestFit="1" customWidth="1"/>
    <col min="7938" max="7938" width="12" style="6278" customWidth="1"/>
    <col min="7939" max="8192" width="9.1171875" style="6278"/>
    <col min="8193" max="8193" width="97.87890625" style="6278" bestFit="1" customWidth="1"/>
    <col min="8194" max="8194" width="12" style="6278" customWidth="1"/>
    <col min="8195" max="8448" width="9.1171875" style="6278"/>
    <col min="8449" max="8449" width="97.87890625" style="6278" bestFit="1" customWidth="1"/>
    <col min="8450" max="8450" width="12" style="6278" customWidth="1"/>
    <col min="8451" max="8704" width="9.1171875" style="6278"/>
    <col min="8705" max="8705" width="97.87890625" style="6278" bestFit="1" customWidth="1"/>
    <col min="8706" max="8706" width="12" style="6278" customWidth="1"/>
    <col min="8707" max="8960" width="9.1171875" style="6278"/>
    <col min="8961" max="8961" width="97.87890625" style="6278" bestFit="1" customWidth="1"/>
    <col min="8962" max="8962" width="12" style="6278" customWidth="1"/>
    <col min="8963" max="9216" width="9.1171875" style="6278"/>
    <col min="9217" max="9217" width="97.87890625" style="6278" bestFit="1" customWidth="1"/>
    <col min="9218" max="9218" width="12" style="6278" customWidth="1"/>
    <col min="9219" max="9472" width="9.1171875" style="6278"/>
    <col min="9473" max="9473" width="97.87890625" style="6278" bestFit="1" customWidth="1"/>
    <col min="9474" max="9474" width="12" style="6278" customWidth="1"/>
    <col min="9475" max="9728" width="9.1171875" style="6278"/>
    <col min="9729" max="9729" width="97.87890625" style="6278" bestFit="1" customWidth="1"/>
    <col min="9730" max="9730" width="12" style="6278" customWidth="1"/>
    <col min="9731" max="9984" width="9.1171875" style="6278"/>
    <col min="9985" max="9985" width="97.87890625" style="6278" bestFit="1" customWidth="1"/>
    <col min="9986" max="9986" width="12" style="6278" customWidth="1"/>
    <col min="9987" max="10240" width="9.1171875" style="6278"/>
    <col min="10241" max="10241" width="97.87890625" style="6278" bestFit="1" customWidth="1"/>
    <col min="10242" max="10242" width="12" style="6278" customWidth="1"/>
    <col min="10243" max="10496" width="9.1171875" style="6278"/>
    <col min="10497" max="10497" width="97.87890625" style="6278" bestFit="1" customWidth="1"/>
    <col min="10498" max="10498" width="12" style="6278" customWidth="1"/>
    <col min="10499" max="10752" width="9.1171875" style="6278"/>
    <col min="10753" max="10753" width="97.87890625" style="6278" bestFit="1" customWidth="1"/>
    <col min="10754" max="10754" width="12" style="6278" customWidth="1"/>
    <col min="10755" max="11008" width="9.1171875" style="6278"/>
    <col min="11009" max="11009" width="97.87890625" style="6278" bestFit="1" customWidth="1"/>
    <col min="11010" max="11010" width="12" style="6278" customWidth="1"/>
    <col min="11011" max="11264" width="9.1171875" style="6278"/>
    <col min="11265" max="11265" width="97.87890625" style="6278" bestFit="1" customWidth="1"/>
    <col min="11266" max="11266" width="12" style="6278" customWidth="1"/>
    <col min="11267" max="11520" width="9.1171875" style="6278"/>
    <col min="11521" max="11521" width="97.87890625" style="6278" bestFit="1" customWidth="1"/>
    <col min="11522" max="11522" width="12" style="6278" customWidth="1"/>
    <col min="11523" max="11776" width="9.1171875" style="6278"/>
    <col min="11777" max="11777" width="97.87890625" style="6278" bestFit="1" customWidth="1"/>
    <col min="11778" max="11778" width="12" style="6278" customWidth="1"/>
    <col min="11779" max="12032" width="9.1171875" style="6278"/>
    <col min="12033" max="12033" width="97.87890625" style="6278" bestFit="1" customWidth="1"/>
    <col min="12034" max="12034" width="12" style="6278" customWidth="1"/>
    <col min="12035" max="12288" width="9.1171875" style="6278"/>
    <col min="12289" max="12289" width="97.87890625" style="6278" bestFit="1" customWidth="1"/>
    <col min="12290" max="12290" width="12" style="6278" customWidth="1"/>
    <col min="12291" max="12544" width="9.1171875" style="6278"/>
    <col min="12545" max="12545" width="97.87890625" style="6278" bestFit="1" customWidth="1"/>
    <col min="12546" max="12546" width="12" style="6278" customWidth="1"/>
    <col min="12547" max="12800" width="9.1171875" style="6278"/>
    <col min="12801" max="12801" width="97.87890625" style="6278" bestFit="1" customWidth="1"/>
    <col min="12802" max="12802" width="12" style="6278" customWidth="1"/>
    <col min="12803" max="13056" width="9.1171875" style="6278"/>
    <col min="13057" max="13057" width="97.87890625" style="6278" bestFit="1" customWidth="1"/>
    <col min="13058" max="13058" width="12" style="6278" customWidth="1"/>
    <col min="13059" max="13312" width="9.1171875" style="6278"/>
    <col min="13313" max="13313" width="97.87890625" style="6278" bestFit="1" customWidth="1"/>
    <col min="13314" max="13314" width="12" style="6278" customWidth="1"/>
    <col min="13315" max="13568" width="9.1171875" style="6278"/>
    <col min="13569" max="13569" width="97.87890625" style="6278" bestFit="1" customWidth="1"/>
    <col min="13570" max="13570" width="12" style="6278" customWidth="1"/>
    <col min="13571" max="13824" width="9.1171875" style="6278"/>
    <col min="13825" max="13825" width="97.87890625" style="6278" bestFit="1" customWidth="1"/>
    <col min="13826" max="13826" width="12" style="6278" customWidth="1"/>
    <col min="13827" max="14080" width="9.1171875" style="6278"/>
    <col min="14081" max="14081" width="97.87890625" style="6278" bestFit="1" customWidth="1"/>
    <col min="14082" max="14082" width="12" style="6278" customWidth="1"/>
    <col min="14083" max="14336" width="9.1171875" style="6278"/>
    <col min="14337" max="14337" width="97.87890625" style="6278" bestFit="1" customWidth="1"/>
    <col min="14338" max="14338" width="12" style="6278" customWidth="1"/>
    <col min="14339" max="14592" width="9.1171875" style="6278"/>
    <col min="14593" max="14593" width="97.87890625" style="6278" bestFit="1" customWidth="1"/>
    <col min="14594" max="14594" width="12" style="6278" customWidth="1"/>
    <col min="14595" max="14848" width="9.1171875" style="6278"/>
    <col min="14849" max="14849" width="97.87890625" style="6278" bestFit="1" customWidth="1"/>
    <col min="14850" max="14850" width="12" style="6278" customWidth="1"/>
    <col min="14851" max="15104" width="9.1171875" style="6278"/>
    <col min="15105" max="15105" width="97.87890625" style="6278" bestFit="1" customWidth="1"/>
    <col min="15106" max="15106" width="12" style="6278" customWidth="1"/>
    <col min="15107" max="15360" width="9.1171875" style="6278"/>
    <col min="15361" max="15361" width="97.87890625" style="6278" bestFit="1" customWidth="1"/>
    <col min="15362" max="15362" width="12" style="6278" customWidth="1"/>
    <col min="15363" max="15616" width="9.1171875" style="6278"/>
    <col min="15617" max="15617" width="97.87890625" style="6278" bestFit="1" customWidth="1"/>
    <col min="15618" max="15618" width="12" style="6278" customWidth="1"/>
    <col min="15619" max="15872" width="9.1171875" style="6278"/>
    <col min="15873" max="15873" width="97.87890625" style="6278" bestFit="1" customWidth="1"/>
    <col min="15874" max="15874" width="12" style="6278" customWidth="1"/>
    <col min="15875" max="16128" width="9.1171875" style="6278"/>
    <col min="16129" max="16129" width="97.87890625" style="6278" bestFit="1" customWidth="1"/>
    <col min="16130" max="16130" width="12" style="6278" customWidth="1"/>
    <col min="16131" max="16384" width="9.1171875" style="6278"/>
  </cols>
  <sheetData>
    <row r="1" spans="1:2" ht="26.25" customHeight="1">
      <c r="A1" s="7377" t="s">
        <v>22378</v>
      </c>
      <c r="B1" s="7377"/>
    </row>
    <row r="4" spans="1:2" ht="28.7">
      <c r="A4" s="6285" t="s">
        <v>22377</v>
      </c>
      <c r="B4" s="6367" t="s">
        <v>57</v>
      </c>
    </row>
    <row r="5" spans="1:2">
      <c r="A5" s="514" t="s">
        <v>22376</v>
      </c>
    </row>
    <row r="6" spans="1:2">
      <c r="A6" s="5682" t="s">
        <v>22375</v>
      </c>
      <c r="B6" s="6363">
        <v>12.26</v>
      </c>
    </row>
    <row r="7" spans="1:2">
      <c r="A7" s="5682" t="s">
        <v>22374</v>
      </c>
      <c r="B7" s="6363">
        <v>12.26</v>
      </c>
    </row>
    <row r="8" spans="1:2">
      <c r="A8" s="5682" t="s">
        <v>22373</v>
      </c>
      <c r="B8" s="6363">
        <v>13.57</v>
      </c>
    </row>
    <row r="9" spans="1:2">
      <c r="A9" s="5682" t="s">
        <v>22372</v>
      </c>
      <c r="B9" s="6363">
        <v>18.913043478260867</v>
      </c>
    </row>
    <row r="10" spans="1:2">
      <c r="A10" s="5682" t="s">
        <v>22371</v>
      </c>
      <c r="B10" s="6363">
        <v>18.913043478260867</v>
      </c>
    </row>
    <row r="11" spans="1:2">
      <c r="A11" s="5682" t="s">
        <v>22370</v>
      </c>
      <c r="B11" s="6363">
        <v>20.434782608695656</v>
      </c>
    </row>
    <row r="12" spans="1:2">
      <c r="A12" s="575" t="s">
        <v>22365</v>
      </c>
      <c r="B12" s="6366"/>
    </row>
    <row r="13" spans="1:2">
      <c r="A13" s="5682" t="s">
        <v>22369</v>
      </c>
      <c r="B13" s="6363">
        <v>1.29</v>
      </c>
    </row>
    <row r="14" spans="1:2">
      <c r="A14" s="5682" t="s">
        <v>22368</v>
      </c>
      <c r="B14" s="6363">
        <v>1.29</v>
      </c>
    </row>
    <row r="15" spans="1:2">
      <c r="A15" s="5682" t="s">
        <v>22367</v>
      </c>
      <c r="B15" s="6363">
        <v>1.7</v>
      </c>
    </row>
    <row r="16" spans="1:2">
      <c r="A16" s="5682" t="s">
        <v>22366</v>
      </c>
      <c r="B16" s="6363">
        <v>1.7</v>
      </c>
    </row>
    <row r="17" spans="1:2">
      <c r="A17" s="575" t="s">
        <v>22365</v>
      </c>
      <c r="B17" s="6365"/>
    </row>
    <row r="18" spans="1:2">
      <c r="A18" s="5682" t="s">
        <v>22364</v>
      </c>
      <c r="B18" s="6363">
        <v>3.26</v>
      </c>
    </row>
    <row r="19" spans="1:2">
      <c r="A19" s="5682" t="s">
        <v>22363</v>
      </c>
      <c r="B19" s="6363">
        <v>5.74</v>
      </c>
    </row>
    <row r="20" spans="1:2">
      <c r="A20" s="5682" t="s">
        <v>22362</v>
      </c>
      <c r="B20" s="6363">
        <v>5.87</v>
      </c>
    </row>
    <row r="21" spans="1:2">
      <c r="A21" s="575" t="s">
        <v>22361</v>
      </c>
      <c r="B21" s="6366"/>
    </row>
    <row r="22" spans="1:2">
      <c r="A22" s="5682" t="s">
        <v>22360</v>
      </c>
      <c r="B22" s="6363">
        <v>56.35</v>
      </c>
    </row>
    <row r="23" spans="1:2">
      <c r="A23" s="5682" t="s">
        <v>22359</v>
      </c>
      <c r="B23" s="6363">
        <v>68.61</v>
      </c>
    </row>
    <row r="24" spans="1:2">
      <c r="A24" s="575" t="s">
        <v>22351</v>
      </c>
      <c r="B24" s="6366"/>
    </row>
    <row r="25" spans="1:2">
      <c r="A25" s="5682" t="s">
        <v>22358</v>
      </c>
      <c r="B25" s="6363">
        <v>6.2</v>
      </c>
    </row>
    <row r="26" spans="1:2">
      <c r="A26" s="5682" t="s">
        <v>22357</v>
      </c>
      <c r="B26" s="6363">
        <v>7.7</v>
      </c>
    </row>
    <row r="27" spans="1:2">
      <c r="A27" s="5682" t="s">
        <v>22356</v>
      </c>
      <c r="B27" s="6363">
        <v>15.39</v>
      </c>
    </row>
    <row r="28" spans="1:2">
      <c r="A28" s="5682" t="s">
        <v>22355</v>
      </c>
      <c r="B28" s="6363">
        <v>21.39</v>
      </c>
    </row>
    <row r="29" spans="1:2">
      <c r="A29" s="5682" t="s">
        <v>22354</v>
      </c>
      <c r="B29" s="6363">
        <v>19.57</v>
      </c>
    </row>
    <row r="30" spans="1:2">
      <c r="A30" s="5682" t="s">
        <v>22353</v>
      </c>
      <c r="B30" s="6363">
        <v>12.59</v>
      </c>
    </row>
    <row r="31" spans="1:2">
      <c r="A31" s="5682" t="s">
        <v>22352</v>
      </c>
      <c r="B31" s="6363">
        <v>17.87</v>
      </c>
    </row>
    <row r="32" spans="1:2">
      <c r="A32" s="575" t="s">
        <v>22351</v>
      </c>
      <c r="B32" s="6365"/>
    </row>
    <row r="33" spans="1:2">
      <c r="A33" s="5682" t="s">
        <v>22350</v>
      </c>
      <c r="B33" s="6363">
        <v>43.260869565217391</v>
      </c>
    </row>
    <row r="34" spans="1:2">
      <c r="A34" s="5682" t="s">
        <v>22349</v>
      </c>
      <c r="B34" s="6363">
        <v>30.52</v>
      </c>
    </row>
    <row r="35" spans="1:2">
      <c r="A35" s="5682" t="s">
        <v>22348</v>
      </c>
      <c r="B35" s="6363">
        <v>40.43</v>
      </c>
    </row>
    <row r="36" spans="1:2">
      <c r="A36" s="5682" t="s">
        <v>22347</v>
      </c>
      <c r="B36" s="6363">
        <v>37.01</v>
      </c>
    </row>
    <row r="37" spans="1:2">
      <c r="A37" s="6318" t="s">
        <v>22346</v>
      </c>
      <c r="B37" s="6364"/>
    </row>
    <row r="38" spans="1:2">
      <c r="A38" s="5682" t="s">
        <v>22345</v>
      </c>
      <c r="B38" s="6363">
        <v>51</v>
      </c>
    </row>
    <row r="39" spans="1:2">
      <c r="A39" s="6318" t="s">
        <v>22344</v>
      </c>
      <c r="B39" s="6363"/>
    </row>
    <row r="40" spans="1:2">
      <c r="A40" s="5682" t="s">
        <v>22343</v>
      </c>
      <c r="B40" s="6363">
        <v>224.35</v>
      </c>
    </row>
    <row r="41" spans="1:2">
      <c r="A41" s="5682" t="s">
        <v>22342</v>
      </c>
      <c r="B41" s="6363">
        <v>13.7</v>
      </c>
    </row>
    <row r="42" spans="1:2">
      <c r="A42" s="5682" t="s">
        <v>22341</v>
      </c>
      <c r="B42" s="6363">
        <v>16.3</v>
      </c>
    </row>
    <row r="43" spans="1:2">
      <c r="A43" s="6318" t="s">
        <v>22340</v>
      </c>
      <c r="B43" s="6363"/>
    </row>
    <row r="44" spans="1:2">
      <c r="A44" s="5682" t="s">
        <v>22339</v>
      </c>
      <c r="B44" s="6363">
        <v>61.57</v>
      </c>
    </row>
    <row r="45" spans="1:2">
      <c r="A45" s="5682" t="s">
        <v>22338</v>
      </c>
      <c r="B45" s="6363">
        <v>1.92</v>
      </c>
    </row>
    <row r="46" spans="1:2">
      <c r="A46" s="5682" t="s">
        <v>22337</v>
      </c>
      <c r="B46" s="6363">
        <v>6.91</v>
      </c>
    </row>
    <row r="47" spans="1:2">
      <c r="A47" s="5682" t="s">
        <v>22336</v>
      </c>
      <c r="B47" s="6363">
        <v>2.61</v>
      </c>
    </row>
    <row r="48" spans="1:2">
      <c r="A48" s="6318" t="s">
        <v>22335</v>
      </c>
      <c r="B48" s="5747"/>
    </row>
    <row r="49" spans="1:2">
      <c r="A49" s="5682" t="s">
        <v>22334</v>
      </c>
      <c r="B49" s="5747">
        <v>82.17</v>
      </c>
    </row>
  </sheetData>
  <mergeCells count="1">
    <mergeCell ref="A1:B1"/>
  </mergeCells>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dimension ref="A1:H93"/>
  <sheetViews>
    <sheetView workbookViewId="0">
      <selection activeCell="D27" sqref="D27"/>
    </sheetView>
  </sheetViews>
  <sheetFormatPr defaultRowHeight="14.35"/>
  <cols>
    <col min="1" max="1" width="29.5859375" style="6278" customWidth="1"/>
    <col min="2" max="2" width="29.87890625" style="6278" customWidth="1"/>
    <col min="3" max="5" width="15.41015625" style="6278" customWidth="1"/>
    <col min="6" max="6" width="23.1171875" style="429" customWidth="1"/>
    <col min="7" max="7" width="15.41015625" style="429" customWidth="1"/>
    <col min="8" max="8" width="15.41015625" style="6278" customWidth="1"/>
    <col min="9" max="256" width="9.1171875" style="6278"/>
    <col min="257" max="257" width="29.5859375" style="6278" customWidth="1"/>
    <col min="258" max="258" width="29.87890625" style="6278" customWidth="1"/>
    <col min="259" max="261" width="15.41015625" style="6278" customWidth="1"/>
    <col min="262" max="262" width="23.1171875" style="6278" customWidth="1"/>
    <col min="263" max="264" width="15.41015625" style="6278" customWidth="1"/>
    <col min="265" max="512" width="9.1171875" style="6278"/>
    <col min="513" max="513" width="29.5859375" style="6278" customWidth="1"/>
    <col min="514" max="514" width="29.87890625" style="6278" customWidth="1"/>
    <col min="515" max="517" width="15.41015625" style="6278" customWidth="1"/>
    <col min="518" max="518" width="23.1171875" style="6278" customWidth="1"/>
    <col min="519" max="520" width="15.41015625" style="6278" customWidth="1"/>
    <col min="521" max="768" width="9.1171875" style="6278"/>
    <col min="769" max="769" width="29.5859375" style="6278" customWidth="1"/>
    <col min="770" max="770" width="29.87890625" style="6278" customWidth="1"/>
    <col min="771" max="773" width="15.41015625" style="6278" customWidth="1"/>
    <col min="774" max="774" width="23.1171875" style="6278" customWidth="1"/>
    <col min="775" max="776" width="15.41015625" style="6278" customWidth="1"/>
    <col min="777" max="1024" width="9.1171875" style="6278"/>
    <col min="1025" max="1025" width="29.5859375" style="6278" customWidth="1"/>
    <col min="1026" max="1026" width="29.87890625" style="6278" customWidth="1"/>
    <col min="1027" max="1029" width="15.41015625" style="6278" customWidth="1"/>
    <col min="1030" max="1030" width="23.1171875" style="6278" customWidth="1"/>
    <col min="1031" max="1032" width="15.41015625" style="6278" customWidth="1"/>
    <col min="1033" max="1280" width="9.1171875" style="6278"/>
    <col min="1281" max="1281" width="29.5859375" style="6278" customWidth="1"/>
    <col min="1282" max="1282" width="29.87890625" style="6278" customWidth="1"/>
    <col min="1283" max="1285" width="15.41015625" style="6278" customWidth="1"/>
    <col min="1286" max="1286" width="23.1171875" style="6278" customWidth="1"/>
    <col min="1287" max="1288" width="15.41015625" style="6278" customWidth="1"/>
    <col min="1289" max="1536" width="9.1171875" style="6278"/>
    <col min="1537" max="1537" width="29.5859375" style="6278" customWidth="1"/>
    <col min="1538" max="1538" width="29.87890625" style="6278" customWidth="1"/>
    <col min="1539" max="1541" width="15.41015625" style="6278" customWidth="1"/>
    <col min="1542" max="1542" width="23.1171875" style="6278" customWidth="1"/>
    <col min="1543" max="1544" width="15.41015625" style="6278" customWidth="1"/>
    <col min="1545" max="1792" width="9.1171875" style="6278"/>
    <col min="1793" max="1793" width="29.5859375" style="6278" customWidth="1"/>
    <col min="1794" max="1794" width="29.87890625" style="6278" customWidth="1"/>
    <col min="1795" max="1797" width="15.41015625" style="6278" customWidth="1"/>
    <col min="1798" max="1798" width="23.1171875" style="6278" customWidth="1"/>
    <col min="1799" max="1800" width="15.41015625" style="6278" customWidth="1"/>
    <col min="1801" max="2048" width="9.1171875" style="6278"/>
    <col min="2049" max="2049" width="29.5859375" style="6278" customWidth="1"/>
    <col min="2050" max="2050" width="29.87890625" style="6278" customWidth="1"/>
    <col min="2051" max="2053" width="15.41015625" style="6278" customWidth="1"/>
    <col min="2054" max="2054" width="23.1171875" style="6278" customWidth="1"/>
    <col min="2055" max="2056" width="15.41015625" style="6278" customWidth="1"/>
    <col min="2057" max="2304" width="9.1171875" style="6278"/>
    <col min="2305" max="2305" width="29.5859375" style="6278" customWidth="1"/>
    <col min="2306" max="2306" width="29.87890625" style="6278" customWidth="1"/>
    <col min="2307" max="2309" width="15.41015625" style="6278" customWidth="1"/>
    <col min="2310" max="2310" width="23.1171875" style="6278" customWidth="1"/>
    <col min="2311" max="2312" width="15.41015625" style="6278" customWidth="1"/>
    <col min="2313" max="2560" width="9.1171875" style="6278"/>
    <col min="2561" max="2561" width="29.5859375" style="6278" customWidth="1"/>
    <col min="2562" max="2562" width="29.87890625" style="6278" customWidth="1"/>
    <col min="2563" max="2565" width="15.41015625" style="6278" customWidth="1"/>
    <col min="2566" max="2566" width="23.1171875" style="6278" customWidth="1"/>
    <col min="2567" max="2568" width="15.41015625" style="6278" customWidth="1"/>
    <col min="2569" max="2816" width="9.1171875" style="6278"/>
    <col min="2817" max="2817" width="29.5859375" style="6278" customWidth="1"/>
    <col min="2818" max="2818" width="29.87890625" style="6278" customWidth="1"/>
    <col min="2819" max="2821" width="15.41015625" style="6278" customWidth="1"/>
    <col min="2822" max="2822" width="23.1171875" style="6278" customWidth="1"/>
    <col min="2823" max="2824" width="15.41015625" style="6278" customWidth="1"/>
    <col min="2825" max="3072" width="9.1171875" style="6278"/>
    <col min="3073" max="3073" width="29.5859375" style="6278" customWidth="1"/>
    <col min="3074" max="3074" width="29.87890625" style="6278" customWidth="1"/>
    <col min="3075" max="3077" width="15.41015625" style="6278" customWidth="1"/>
    <col min="3078" max="3078" width="23.1171875" style="6278" customWidth="1"/>
    <col min="3079" max="3080" width="15.41015625" style="6278" customWidth="1"/>
    <col min="3081" max="3328" width="9.1171875" style="6278"/>
    <col min="3329" max="3329" width="29.5859375" style="6278" customWidth="1"/>
    <col min="3330" max="3330" width="29.87890625" style="6278" customWidth="1"/>
    <col min="3331" max="3333" width="15.41015625" style="6278" customWidth="1"/>
    <col min="3334" max="3334" width="23.1171875" style="6278" customWidth="1"/>
    <col min="3335" max="3336" width="15.41015625" style="6278" customWidth="1"/>
    <col min="3337" max="3584" width="9.1171875" style="6278"/>
    <col min="3585" max="3585" width="29.5859375" style="6278" customWidth="1"/>
    <col min="3586" max="3586" width="29.87890625" style="6278" customWidth="1"/>
    <col min="3587" max="3589" width="15.41015625" style="6278" customWidth="1"/>
    <col min="3590" max="3590" width="23.1171875" style="6278" customWidth="1"/>
    <col min="3591" max="3592" width="15.41015625" style="6278" customWidth="1"/>
    <col min="3593" max="3840" width="9.1171875" style="6278"/>
    <col min="3841" max="3841" width="29.5859375" style="6278" customWidth="1"/>
    <col min="3842" max="3842" width="29.87890625" style="6278" customWidth="1"/>
    <col min="3843" max="3845" width="15.41015625" style="6278" customWidth="1"/>
    <col min="3846" max="3846" width="23.1171875" style="6278" customWidth="1"/>
    <col min="3847" max="3848" width="15.41015625" style="6278" customWidth="1"/>
    <col min="3849" max="4096" width="9.1171875" style="6278"/>
    <col min="4097" max="4097" width="29.5859375" style="6278" customWidth="1"/>
    <col min="4098" max="4098" width="29.87890625" style="6278" customWidth="1"/>
    <col min="4099" max="4101" width="15.41015625" style="6278" customWidth="1"/>
    <col min="4102" max="4102" width="23.1171875" style="6278" customWidth="1"/>
    <col min="4103" max="4104" width="15.41015625" style="6278" customWidth="1"/>
    <col min="4105" max="4352" width="9.1171875" style="6278"/>
    <col min="4353" max="4353" width="29.5859375" style="6278" customWidth="1"/>
    <col min="4354" max="4354" width="29.87890625" style="6278" customWidth="1"/>
    <col min="4355" max="4357" width="15.41015625" style="6278" customWidth="1"/>
    <col min="4358" max="4358" width="23.1171875" style="6278" customWidth="1"/>
    <col min="4359" max="4360" width="15.41015625" style="6278" customWidth="1"/>
    <col min="4361" max="4608" width="9.1171875" style="6278"/>
    <col min="4609" max="4609" width="29.5859375" style="6278" customWidth="1"/>
    <col min="4610" max="4610" width="29.87890625" style="6278" customWidth="1"/>
    <col min="4611" max="4613" width="15.41015625" style="6278" customWidth="1"/>
    <col min="4614" max="4614" width="23.1171875" style="6278" customWidth="1"/>
    <col min="4615" max="4616" width="15.41015625" style="6278" customWidth="1"/>
    <col min="4617" max="4864" width="9.1171875" style="6278"/>
    <col min="4865" max="4865" width="29.5859375" style="6278" customWidth="1"/>
    <col min="4866" max="4866" width="29.87890625" style="6278" customWidth="1"/>
    <col min="4867" max="4869" width="15.41015625" style="6278" customWidth="1"/>
    <col min="4870" max="4870" width="23.1171875" style="6278" customWidth="1"/>
    <col min="4871" max="4872" width="15.41015625" style="6278" customWidth="1"/>
    <col min="4873" max="5120" width="9.1171875" style="6278"/>
    <col min="5121" max="5121" width="29.5859375" style="6278" customWidth="1"/>
    <col min="5122" max="5122" width="29.87890625" style="6278" customWidth="1"/>
    <col min="5123" max="5125" width="15.41015625" style="6278" customWidth="1"/>
    <col min="5126" max="5126" width="23.1171875" style="6278" customWidth="1"/>
    <col min="5127" max="5128" width="15.41015625" style="6278" customWidth="1"/>
    <col min="5129" max="5376" width="9.1171875" style="6278"/>
    <col min="5377" max="5377" width="29.5859375" style="6278" customWidth="1"/>
    <col min="5378" max="5378" width="29.87890625" style="6278" customWidth="1"/>
    <col min="5379" max="5381" width="15.41015625" style="6278" customWidth="1"/>
    <col min="5382" max="5382" width="23.1171875" style="6278" customWidth="1"/>
    <col min="5383" max="5384" width="15.41015625" style="6278" customWidth="1"/>
    <col min="5385" max="5632" width="9.1171875" style="6278"/>
    <col min="5633" max="5633" width="29.5859375" style="6278" customWidth="1"/>
    <col min="5634" max="5634" width="29.87890625" style="6278" customWidth="1"/>
    <col min="5635" max="5637" width="15.41015625" style="6278" customWidth="1"/>
    <col min="5638" max="5638" width="23.1171875" style="6278" customWidth="1"/>
    <col min="5639" max="5640" width="15.41015625" style="6278" customWidth="1"/>
    <col min="5641" max="5888" width="9.1171875" style="6278"/>
    <col min="5889" max="5889" width="29.5859375" style="6278" customWidth="1"/>
    <col min="5890" max="5890" width="29.87890625" style="6278" customWidth="1"/>
    <col min="5891" max="5893" width="15.41015625" style="6278" customWidth="1"/>
    <col min="5894" max="5894" width="23.1171875" style="6278" customWidth="1"/>
    <col min="5895" max="5896" width="15.41015625" style="6278" customWidth="1"/>
    <col min="5897" max="6144" width="9.1171875" style="6278"/>
    <col min="6145" max="6145" width="29.5859375" style="6278" customWidth="1"/>
    <col min="6146" max="6146" width="29.87890625" style="6278" customWidth="1"/>
    <col min="6147" max="6149" width="15.41015625" style="6278" customWidth="1"/>
    <col min="6150" max="6150" width="23.1171875" style="6278" customWidth="1"/>
    <col min="6151" max="6152" width="15.41015625" style="6278" customWidth="1"/>
    <col min="6153" max="6400" width="9.1171875" style="6278"/>
    <col min="6401" max="6401" width="29.5859375" style="6278" customWidth="1"/>
    <col min="6402" max="6402" width="29.87890625" style="6278" customWidth="1"/>
    <col min="6403" max="6405" width="15.41015625" style="6278" customWidth="1"/>
    <col min="6406" max="6406" width="23.1171875" style="6278" customWidth="1"/>
    <col min="6407" max="6408" width="15.41015625" style="6278" customWidth="1"/>
    <col min="6409" max="6656" width="9.1171875" style="6278"/>
    <col min="6657" max="6657" width="29.5859375" style="6278" customWidth="1"/>
    <col min="6658" max="6658" width="29.87890625" style="6278" customWidth="1"/>
    <col min="6659" max="6661" width="15.41015625" style="6278" customWidth="1"/>
    <col min="6662" max="6662" width="23.1171875" style="6278" customWidth="1"/>
    <col min="6663" max="6664" width="15.41015625" style="6278" customWidth="1"/>
    <col min="6665" max="6912" width="9.1171875" style="6278"/>
    <col min="6913" max="6913" width="29.5859375" style="6278" customWidth="1"/>
    <col min="6914" max="6914" width="29.87890625" style="6278" customWidth="1"/>
    <col min="6915" max="6917" width="15.41015625" style="6278" customWidth="1"/>
    <col min="6918" max="6918" width="23.1171875" style="6278" customWidth="1"/>
    <col min="6919" max="6920" width="15.41015625" style="6278" customWidth="1"/>
    <col min="6921" max="7168" width="9.1171875" style="6278"/>
    <col min="7169" max="7169" width="29.5859375" style="6278" customWidth="1"/>
    <col min="7170" max="7170" width="29.87890625" style="6278" customWidth="1"/>
    <col min="7171" max="7173" width="15.41015625" style="6278" customWidth="1"/>
    <col min="7174" max="7174" width="23.1171875" style="6278" customWidth="1"/>
    <col min="7175" max="7176" width="15.41015625" style="6278" customWidth="1"/>
    <col min="7177" max="7424" width="9.1171875" style="6278"/>
    <col min="7425" max="7425" width="29.5859375" style="6278" customWidth="1"/>
    <col min="7426" max="7426" width="29.87890625" style="6278" customWidth="1"/>
    <col min="7427" max="7429" width="15.41015625" style="6278" customWidth="1"/>
    <col min="7430" max="7430" width="23.1171875" style="6278" customWidth="1"/>
    <col min="7431" max="7432" width="15.41015625" style="6278" customWidth="1"/>
    <col min="7433" max="7680" width="9.1171875" style="6278"/>
    <col min="7681" max="7681" width="29.5859375" style="6278" customWidth="1"/>
    <col min="7682" max="7682" width="29.87890625" style="6278" customWidth="1"/>
    <col min="7683" max="7685" width="15.41015625" style="6278" customWidth="1"/>
    <col min="7686" max="7686" width="23.1171875" style="6278" customWidth="1"/>
    <col min="7687" max="7688" width="15.41015625" style="6278" customWidth="1"/>
    <col min="7689" max="7936" width="9.1171875" style="6278"/>
    <col min="7937" max="7937" width="29.5859375" style="6278" customWidth="1"/>
    <col min="7938" max="7938" width="29.87890625" style="6278" customWidth="1"/>
    <col min="7939" max="7941" width="15.41015625" style="6278" customWidth="1"/>
    <col min="7942" max="7942" width="23.1171875" style="6278" customWidth="1"/>
    <col min="7943" max="7944" width="15.41015625" style="6278" customWidth="1"/>
    <col min="7945" max="8192" width="9.1171875" style="6278"/>
    <col min="8193" max="8193" width="29.5859375" style="6278" customWidth="1"/>
    <col min="8194" max="8194" width="29.87890625" style="6278" customWidth="1"/>
    <col min="8195" max="8197" width="15.41015625" style="6278" customWidth="1"/>
    <col min="8198" max="8198" width="23.1171875" style="6278" customWidth="1"/>
    <col min="8199" max="8200" width="15.41015625" style="6278" customWidth="1"/>
    <col min="8201" max="8448" width="9.1171875" style="6278"/>
    <col min="8449" max="8449" width="29.5859375" style="6278" customWidth="1"/>
    <col min="8450" max="8450" width="29.87890625" style="6278" customWidth="1"/>
    <col min="8451" max="8453" width="15.41015625" style="6278" customWidth="1"/>
    <col min="8454" max="8454" width="23.1171875" style="6278" customWidth="1"/>
    <col min="8455" max="8456" width="15.41015625" style="6278" customWidth="1"/>
    <col min="8457" max="8704" width="9.1171875" style="6278"/>
    <col min="8705" max="8705" width="29.5859375" style="6278" customWidth="1"/>
    <col min="8706" max="8706" width="29.87890625" style="6278" customWidth="1"/>
    <col min="8707" max="8709" width="15.41015625" style="6278" customWidth="1"/>
    <col min="8710" max="8710" width="23.1171875" style="6278" customWidth="1"/>
    <col min="8711" max="8712" width="15.41015625" style="6278" customWidth="1"/>
    <col min="8713" max="8960" width="9.1171875" style="6278"/>
    <col min="8961" max="8961" width="29.5859375" style="6278" customWidth="1"/>
    <col min="8962" max="8962" width="29.87890625" style="6278" customWidth="1"/>
    <col min="8963" max="8965" width="15.41015625" style="6278" customWidth="1"/>
    <col min="8966" max="8966" width="23.1171875" style="6278" customWidth="1"/>
    <col min="8967" max="8968" width="15.41015625" style="6278" customWidth="1"/>
    <col min="8969" max="9216" width="9.1171875" style="6278"/>
    <col min="9217" max="9217" width="29.5859375" style="6278" customWidth="1"/>
    <col min="9218" max="9218" width="29.87890625" style="6278" customWidth="1"/>
    <col min="9219" max="9221" width="15.41015625" style="6278" customWidth="1"/>
    <col min="9222" max="9222" width="23.1171875" style="6278" customWidth="1"/>
    <col min="9223" max="9224" width="15.41015625" style="6278" customWidth="1"/>
    <col min="9225" max="9472" width="9.1171875" style="6278"/>
    <col min="9473" max="9473" width="29.5859375" style="6278" customWidth="1"/>
    <col min="9474" max="9474" width="29.87890625" style="6278" customWidth="1"/>
    <col min="9475" max="9477" width="15.41015625" style="6278" customWidth="1"/>
    <col min="9478" max="9478" width="23.1171875" style="6278" customWidth="1"/>
    <col min="9479" max="9480" width="15.41015625" style="6278" customWidth="1"/>
    <col min="9481" max="9728" width="9.1171875" style="6278"/>
    <col min="9729" max="9729" width="29.5859375" style="6278" customWidth="1"/>
    <col min="9730" max="9730" width="29.87890625" style="6278" customWidth="1"/>
    <col min="9731" max="9733" width="15.41015625" style="6278" customWidth="1"/>
    <col min="9734" max="9734" width="23.1171875" style="6278" customWidth="1"/>
    <col min="9735" max="9736" width="15.41015625" style="6278" customWidth="1"/>
    <col min="9737" max="9984" width="9.1171875" style="6278"/>
    <col min="9985" max="9985" width="29.5859375" style="6278" customWidth="1"/>
    <col min="9986" max="9986" width="29.87890625" style="6278" customWidth="1"/>
    <col min="9987" max="9989" width="15.41015625" style="6278" customWidth="1"/>
    <col min="9990" max="9990" width="23.1171875" style="6278" customWidth="1"/>
    <col min="9991" max="9992" width="15.41015625" style="6278" customWidth="1"/>
    <col min="9993" max="10240" width="9.1171875" style="6278"/>
    <col min="10241" max="10241" width="29.5859375" style="6278" customWidth="1"/>
    <col min="10242" max="10242" width="29.87890625" style="6278" customWidth="1"/>
    <col min="10243" max="10245" width="15.41015625" style="6278" customWidth="1"/>
    <col min="10246" max="10246" width="23.1171875" style="6278" customWidth="1"/>
    <col min="10247" max="10248" width="15.41015625" style="6278" customWidth="1"/>
    <col min="10249" max="10496" width="9.1171875" style="6278"/>
    <col min="10497" max="10497" width="29.5859375" style="6278" customWidth="1"/>
    <col min="10498" max="10498" width="29.87890625" style="6278" customWidth="1"/>
    <col min="10499" max="10501" width="15.41015625" style="6278" customWidth="1"/>
    <col min="10502" max="10502" width="23.1171875" style="6278" customWidth="1"/>
    <col min="10503" max="10504" width="15.41015625" style="6278" customWidth="1"/>
    <col min="10505" max="10752" width="9.1171875" style="6278"/>
    <col min="10753" max="10753" width="29.5859375" style="6278" customWidth="1"/>
    <col min="10754" max="10754" width="29.87890625" style="6278" customWidth="1"/>
    <col min="10755" max="10757" width="15.41015625" style="6278" customWidth="1"/>
    <col min="10758" max="10758" width="23.1171875" style="6278" customWidth="1"/>
    <col min="10759" max="10760" width="15.41015625" style="6278" customWidth="1"/>
    <col min="10761" max="11008" width="9.1171875" style="6278"/>
    <col min="11009" max="11009" width="29.5859375" style="6278" customWidth="1"/>
    <col min="11010" max="11010" width="29.87890625" style="6278" customWidth="1"/>
    <col min="11011" max="11013" width="15.41015625" style="6278" customWidth="1"/>
    <col min="11014" max="11014" width="23.1171875" style="6278" customWidth="1"/>
    <col min="11015" max="11016" width="15.41015625" style="6278" customWidth="1"/>
    <col min="11017" max="11264" width="9.1171875" style="6278"/>
    <col min="11265" max="11265" width="29.5859375" style="6278" customWidth="1"/>
    <col min="11266" max="11266" width="29.87890625" style="6278" customWidth="1"/>
    <col min="11267" max="11269" width="15.41015625" style="6278" customWidth="1"/>
    <col min="11270" max="11270" width="23.1171875" style="6278" customWidth="1"/>
    <col min="11271" max="11272" width="15.41015625" style="6278" customWidth="1"/>
    <col min="11273" max="11520" width="9.1171875" style="6278"/>
    <col min="11521" max="11521" width="29.5859375" style="6278" customWidth="1"/>
    <col min="11522" max="11522" width="29.87890625" style="6278" customWidth="1"/>
    <col min="11523" max="11525" width="15.41015625" style="6278" customWidth="1"/>
    <col min="11526" max="11526" width="23.1171875" style="6278" customWidth="1"/>
    <col min="11527" max="11528" width="15.41015625" style="6278" customWidth="1"/>
    <col min="11529" max="11776" width="9.1171875" style="6278"/>
    <col min="11777" max="11777" width="29.5859375" style="6278" customWidth="1"/>
    <col min="11778" max="11778" width="29.87890625" style="6278" customWidth="1"/>
    <col min="11779" max="11781" width="15.41015625" style="6278" customWidth="1"/>
    <col min="11782" max="11782" width="23.1171875" style="6278" customWidth="1"/>
    <col min="11783" max="11784" width="15.41015625" style="6278" customWidth="1"/>
    <col min="11785" max="12032" width="9.1171875" style="6278"/>
    <col min="12033" max="12033" width="29.5859375" style="6278" customWidth="1"/>
    <col min="12034" max="12034" width="29.87890625" style="6278" customWidth="1"/>
    <col min="12035" max="12037" width="15.41015625" style="6278" customWidth="1"/>
    <col min="12038" max="12038" width="23.1171875" style="6278" customWidth="1"/>
    <col min="12039" max="12040" width="15.41015625" style="6278" customWidth="1"/>
    <col min="12041" max="12288" width="9.1171875" style="6278"/>
    <col min="12289" max="12289" width="29.5859375" style="6278" customWidth="1"/>
    <col min="12290" max="12290" width="29.87890625" style="6278" customWidth="1"/>
    <col min="12291" max="12293" width="15.41015625" style="6278" customWidth="1"/>
    <col min="12294" max="12294" width="23.1171875" style="6278" customWidth="1"/>
    <col min="12295" max="12296" width="15.41015625" style="6278" customWidth="1"/>
    <col min="12297" max="12544" width="9.1171875" style="6278"/>
    <col min="12545" max="12545" width="29.5859375" style="6278" customWidth="1"/>
    <col min="12546" max="12546" width="29.87890625" style="6278" customWidth="1"/>
    <col min="12547" max="12549" width="15.41015625" style="6278" customWidth="1"/>
    <col min="12550" max="12550" width="23.1171875" style="6278" customWidth="1"/>
    <col min="12551" max="12552" width="15.41015625" style="6278" customWidth="1"/>
    <col min="12553" max="12800" width="9.1171875" style="6278"/>
    <col min="12801" max="12801" width="29.5859375" style="6278" customWidth="1"/>
    <col min="12802" max="12802" width="29.87890625" style="6278" customWidth="1"/>
    <col min="12803" max="12805" width="15.41015625" style="6278" customWidth="1"/>
    <col min="12806" max="12806" width="23.1171875" style="6278" customWidth="1"/>
    <col min="12807" max="12808" width="15.41015625" style="6278" customWidth="1"/>
    <col min="12809" max="13056" width="9.1171875" style="6278"/>
    <col min="13057" max="13057" width="29.5859375" style="6278" customWidth="1"/>
    <col min="13058" max="13058" width="29.87890625" style="6278" customWidth="1"/>
    <col min="13059" max="13061" width="15.41015625" style="6278" customWidth="1"/>
    <col min="13062" max="13062" width="23.1171875" style="6278" customWidth="1"/>
    <col min="13063" max="13064" width="15.41015625" style="6278" customWidth="1"/>
    <col min="13065" max="13312" width="9.1171875" style="6278"/>
    <col min="13313" max="13313" width="29.5859375" style="6278" customWidth="1"/>
    <col min="13314" max="13314" width="29.87890625" style="6278" customWidth="1"/>
    <col min="13315" max="13317" width="15.41015625" style="6278" customWidth="1"/>
    <col min="13318" max="13318" width="23.1171875" style="6278" customWidth="1"/>
    <col min="13319" max="13320" width="15.41015625" style="6278" customWidth="1"/>
    <col min="13321" max="13568" width="9.1171875" style="6278"/>
    <col min="13569" max="13569" width="29.5859375" style="6278" customWidth="1"/>
    <col min="13570" max="13570" width="29.87890625" style="6278" customWidth="1"/>
    <col min="13571" max="13573" width="15.41015625" style="6278" customWidth="1"/>
    <col min="13574" max="13574" width="23.1171875" style="6278" customWidth="1"/>
    <col min="13575" max="13576" width="15.41015625" style="6278" customWidth="1"/>
    <col min="13577" max="13824" width="9.1171875" style="6278"/>
    <col min="13825" max="13825" width="29.5859375" style="6278" customWidth="1"/>
    <col min="13826" max="13826" width="29.87890625" style="6278" customWidth="1"/>
    <col min="13827" max="13829" width="15.41015625" style="6278" customWidth="1"/>
    <col min="13830" max="13830" width="23.1171875" style="6278" customWidth="1"/>
    <col min="13831" max="13832" width="15.41015625" style="6278" customWidth="1"/>
    <col min="13833" max="14080" width="9.1171875" style="6278"/>
    <col min="14081" max="14081" width="29.5859375" style="6278" customWidth="1"/>
    <col min="14082" max="14082" width="29.87890625" style="6278" customWidth="1"/>
    <col min="14083" max="14085" width="15.41015625" style="6278" customWidth="1"/>
    <col min="14086" max="14086" width="23.1171875" style="6278" customWidth="1"/>
    <col min="14087" max="14088" width="15.41015625" style="6278" customWidth="1"/>
    <col min="14089" max="14336" width="9.1171875" style="6278"/>
    <col min="14337" max="14337" width="29.5859375" style="6278" customWidth="1"/>
    <col min="14338" max="14338" width="29.87890625" style="6278" customWidth="1"/>
    <col min="14339" max="14341" width="15.41015625" style="6278" customWidth="1"/>
    <col min="14342" max="14342" width="23.1171875" style="6278" customWidth="1"/>
    <col min="14343" max="14344" width="15.41015625" style="6278" customWidth="1"/>
    <col min="14345" max="14592" width="9.1171875" style="6278"/>
    <col min="14593" max="14593" width="29.5859375" style="6278" customWidth="1"/>
    <col min="14594" max="14594" width="29.87890625" style="6278" customWidth="1"/>
    <col min="14595" max="14597" width="15.41015625" style="6278" customWidth="1"/>
    <col min="14598" max="14598" width="23.1171875" style="6278" customWidth="1"/>
    <col min="14599" max="14600" width="15.41015625" style="6278" customWidth="1"/>
    <col min="14601" max="14848" width="9.1171875" style="6278"/>
    <col min="14849" max="14849" width="29.5859375" style="6278" customWidth="1"/>
    <col min="14850" max="14850" width="29.87890625" style="6278" customWidth="1"/>
    <col min="14851" max="14853" width="15.41015625" style="6278" customWidth="1"/>
    <col min="14854" max="14854" width="23.1171875" style="6278" customWidth="1"/>
    <col min="14855" max="14856" width="15.41015625" style="6278" customWidth="1"/>
    <col min="14857" max="15104" width="9.1171875" style="6278"/>
    <col min="15105" max="15105" width="29.5859375" style="6278" customWidth="1"/>
    <col min="15106" max="15106" width="29.87890625" style="6278" customWidth="1"/>
    <col min="15107" max="15109" width="15.41015625" style="6278" customWidth="1"/>
    <col min="15110" max="15110" width="23.1171875" style="6278" customWidth="1"/>
    <col min="15111" max="15112" width="15.41015625" style="6278" customWidth="1"/>
    <col min="15113" max="15360" width="9.1171875" style="6278"/>
    <col min="15361" max="15361" width="29.5859375" style="6278" customWidth="1"/>
    <col min="15362" max="15362" width="29.87890625" style="6278" customWidth="1"/>
    <col min="15363" max="15365" width="15.41015625" style="6278" customWidth="1"/>
    <col min="15366" max="15366" width="23.1171875" style="6278" customWidth="1"/>
    <col min="15367" max="15368" width="15.41015625" style="6278" customWidth="1"/>
    <col min="15369" max="15616" width="9.1171875" style="6278"/>
    <col min="15617" max="15617" width="29.5859375" style="6278" customWidth="1"/>
    <col min="15618" max="15618" width="29.87890625" style="6278" customWidth="1"/>
    <col min="15619" max="15621" width="15.41015625" style="6278" customWidth="1"/>
    <col min="15622" max="15622" width="23.1171875" style="6278" customWidth="1"/>
    <col min="15623" max="15624" width="15.41015625" style="6278" customWidth="1"/>
    <col min="15625" max="15872" width="9.1171875" style="6278"/>
    <col min="15873" max="15873" width="29.5859375" style="6278" customWidth="1"/>
    <col min="15874" max="15874" width="29.87890625" style="6278" customWidth="1"/>
    <col min="15875" max="15877" width="15.41015625" style="6278" customWidth="1"/>
    <col min="15878" max="15878" width="23.1171875" style="6278" customWidth="1"/>
    <col min="15879" max="15880" width="15.41015625" style="6278" customWidth="1"/>
    <col min="15881" max="16128" width="9.1171875" style="6278"/>
    <col min="16129" max="16129" width="29.5859375" style="6278" customWidth="1"/>
    <col min="16130" max="16130" width="29.87890625" style="6278" customWidth="1"/>
    <col min="16131" max="16133" width="15.41015625" style="6278" customWidth="1"/>
    <col min="16134" max="16134" width="23.1171875" style="6278" customWidth="1"/>
    <col min="16135" max="16136" width="15.41015625" style="6278" customWidth="1"/>
    <col min="16137" max="16384" width="9.1171875" style="6278"/>
  </cols>
  <sheetData>
    <row r="1" spans="1:8" ht="24.75" customHeight="1">
      <c r="A1" s="7377" t="s">
        <v>22418</v>
      </c>
      <c r="B1" s="7377"/>
      <c r="C1" s="7377"/>
      <c r="D1" s="7377"/>
      <c r="E1" s="7377"/>
      <c r="F1" s="7377"/>
      <c r="G1" s="7377"/>
      <c r="H1" s="7377"/>
    </row>
    <row r="5" spans="1:8">
      <c r="A5" s="6285" t="s">
        <v>75</v>
      </c>
      <c r="B5" s="6285" t="s">
        <v>1483</v>
      </c>
      <c r="C5" s="6285" t="s">
        <v>3762</v>
      </c>
      <c r="D5" s="6285" t="s">
        <v>74</v>
      </c>
      <c r="E5" s="6285" t="s">
        <v>73</v>
      </c>
      <c r="F5" s="6284" t="s">
        <v>22417</v>
      </c>
      <c r="G5" s="6284" t="s">
        <v>22416</v>
      </c>
      <c r="H5" s="6284" t="s">
        <v>4107</v>
      </c>
    </row>
    <row r="6" spans="1:8">
      <c r="A6" s="9131" t="s">
        <v>22415</v>
      </c>
      <c r="B6" s="9131"/>
      <c r="C6" s="9131"/>
      <c r="D6" s="9131"/>
      <c r="E6" s="9131"/>
      <c r="F6" s="9131"/>
      <c r="G6" s="9131"/>
      <c r="H6" s="9131"/>
    </row>
    <row r="7" spans="1:8">
      <c r="A7" s="5682" t="s">
        <v>22414</v>
      </c>
      <c r="B7" s="6184">
        <v>500</v>
      </c>
      <c r="C7" s="6184">
        <v>650</v>
      </c>
      <c r="D7" s="6184">
        <v>650</v>
      </c>
      <c r="E7" s="6359">
        <v>1460</v>
      </c>
      <c r="F7" s="6288">
        <v>380</v>
      </c>
      <c r="G7" s="9132" t="s">
        <v>22413</v>
      </c>
      <c r="H7" s="6359">
        <v>9744</v>
      </c>
    </row>
    <row r="8" spans="1:8">
      <c r="A8" s="5682" t="s">
        <v>22412</v>
      </c>
      <c r="B8" s="6184">
        <v>800</v>
      </c>
      <c r="C8" s="6184">
        <v>750</v>
      </c>
      <c r="D8" s="6184">
        <v>750</v>
      </c>
      <c r="E8" s="6359">
        <v>1730</v>
      </c>
      <c r="F8" s="6288">
        <v>380</v>
      </c>
      <c r="G8" s="9132"/>
      <c r="H8" s="6359">
        <v>12713</v>
      </c>
    </row>
    <row r="9" spans="1:8">
      <c r="A9" s="5682" t="s">
        <v>22411</v>
      </c>
      <c r="B9" s="6184">
        <v>500</v>
      </c>
      <c r="C9" s="6184">
        <v>1430</v>
      </c>
      <c r="D9" s="6184">
        <v>650</v>
      </c>
      <c r="E9" s="6184">
        <v>680</v>
      </c>
      <c r="F9" s="6288">
        <v>380</v>
      </c>
      <c r="G9" s="9132"/>
      <c r="H9" s="6359">
        <v>10390</v>
      </c>
    </row>
    <row r="10" spans="1:8">
      <c r="A10" s="5682" t="s">
        <v>22410</v>
      </c>
      <c r="B10" s="6184">
        <v>800</v>
      </c>
      <c r="C10" s="6184">
        <v>1700</v>
      </c>
      <c r="D10" s="6184">
        <v>750</v>
      </c>
      <c r="E10" s="6184">
        <v>780</v>
      </c>
      <c r="F10" s="6288">
        <v>380</v>
      </c>
      <c r="G10" s="9132"/>
      <c r="H10" s="6359">
        <v>14132</v>
      </c>
    </row>
    <row r="11" spans="1:8">
      <c r="A11" s="5682" t="s">
        <v>22409</v>
      </c>
      <c r="B11" s="6359">
        <v>1000</v>
      </c>
      <c r="C11" s="6359">
        <v>1300</v>
      </c>
      <c r="D11" s="6184">
        <v>650</v>
      </c>
      <c r="E11" s="6359">
        <v>1660</v>
      </c>
      <c r="F11" s="6288">
        <v>380</v>
      </c>
      <c r="G11" s="9132"/>
      <c r="H11" s="6359">
        <v>16907</v>
      </c>
    </row>
    <row r="12" spans="1:8">
      <c r="A12" s="5682" t="s">
        <v>22408</v>
      </c>
      <c r="B12" s="6359">
        <v>1500</v>
      </c>
      <c r="C12" s="6359">
        <v>1500</v>
      </c>
      <c r="D12" s="6184">
        <v>750</v>
      </c>
      <c r="E12" s="6359">
        <v>1680</v>
      </c>
      <c r="F12" s="6288">
        <v>380</v>
      </c>
      <c r="G12" s="9132"/>
      <c r="H12" s="6359">
        <v>22586</v>
      </c>
    </row>
    <row r="13" spans="1:8">
      <c r="A13" s="5682" t="s">
        <v>22407</v>
      </c>
      <c r="B13" s="6359">
        <v>2000</v>
      </c>
      <c r="C13" s="6359">
        <v>2150</v>
      </c>
      <c r="D13" s="6184">
        <v>760</v>
      </c>
      <c r="E13" s="6359">
        <v>1530</v>
      </c>
      <c r="F13" s="6288">
        <v>380</v>
      </c>
      <c r="G13" s="9132"/>
      <c r="H13" s="6359">
        <v>27297</v>
      </c>
    </row>
    <row r="14" spans="1:8">
      <c r="A14" s="9133" t="s">
        <v>22406</v>
      </c>
      <c r="B14" s="9133"/>
      <c r="C14" s="9133"/>
      <c r="D14" s="9133"/>
      <c r="E14" s="9133"/>
      <c r="F14" s="9133"/>
      <c r="G14" s="9133"/>
      <c r="H14" s="9133"/>
    </row>
    <row r="15" spans="1:8">
      <c r="A15" s="6144" t="s">
        <v>22405</v>
      </c>
      <c r="B15" s="6184">
        <v>500</v>
      </c>
      <c r="C15" s="6184">
        <v>650</v>
      </c>
      <c r="D15" s="6184">
        <v>650</v>
      </c>
      <c r="E15" s="6184">
        <v>1460</v>
      </c>
      <c r="F15" s="6288">
        <v>380</v>
      </c>
      <c r="G15" s="9132" t="s">
        <v>22404</v>
      </c>
      <c r="H15" s="6359">
        <v>9034</v>
      </c>
    </row>
    <row r="16" spans="1:8">
      <c r="A16" s="6144" t="s">
        <v>22403</v>
      </c>
      <c r="B16" s="6184">
        <v>800</v>
      </c>
      <c r="C16" s="6359">
        <v>1700</v>
      </c>
      <c r="D16" s="6184">
        <v>750</v>
      </c>
      <c r="E16" s="6184">
        <v>780</v>
      </c>
      <c r="F16" s="6288">
        <v>90</v>
      </c>
      <c r="G16" s="9132"/>
      <c r="H16" s="6359">
        <v>11938</v>
      </c>
    </row>
    <row r="17" spans="1:8">
      <c r="A17" s="6144" t="s">
        <v>22402</v>
      </c>
      <c r="B17" s="6184">
        <v>500</v>
      </c>
      <c r="C17" s="6184">
        <v>1430</v>
      </c>
      <c r="D17" s="6184">
        <v>650</v>
      </c>
      <c r="E17" s="6184">
        <v>680</v>
      </c>
      <c r="F17" s="6288">
        <v>380</v>
      </c>
      <c r="G17" s="9132"/>
      <c r="H17" s="6359">
        <v>8917</v>
      </c>
    </row>
    <row r="18" spans="1:8">
      <c r="A18" s="6144" t="s">
        <v>22401</v>
      </c>
      <c r="B18" s="6359">
        <v>1000</v>
      </c>
      <c r="C18" s="6359">
        <v>1300</v>
      </c>
      <c r="D18" s="6184">
        <v>650</v>
      </c>
      <c r="E18" s="6359">
        <v>1660</v>
      </c>
      <c r="F18" s="6288">
        <v>90</v>
      </c>
      <c r="G18" s="9132"/>
      <c r="H18" s="6359">
        <v>16714</v>
      </c>
    </row>
    <row r="19" spans="1:8">
      <c r="A19" s="6144" t="s">
        <v>22400</v>
      </c>
      <c r="B19" s="6359">
        <v>1500</v>
      </c>
      <c r="C19" s="6359">
        <v>1500</v>
      </c>
      <c r="D19" s="6184">
        <v>750</v>
      </c>
      <c r="E19" s="6359">
        <v>1680</v>
      </c>
      <c r="F19" s="6288">
        <v>90</v>
      </c>
      <c r="G19" s="9132"/>
      <c r="H19" s="6359">
        <v>22070</v>
      </c>
    </row>
    <row r="20" spans="1:8">
      <c r="A20" s="6144" t="s">
        <v>22399</v>
      </c>
      <c r="B20" s="6359">
        <v>2000</v>
      </c>
      <c r="C20" s="6359">
        <v>2150</v>
      </c>
      <c r="D20" s="6184">
        <v>760</v>
      </c>
      <c r="E20" s="6359">
        <v>1530</v>
      </c>
      <c r="F20" s="6288">
        <v>90</v>
      </c>
      <c r="G20" s="9132"/>
      <c r="H20" s="6370">
        <v>29932.240000000002</v>
      </c>
    </row>
    <row r="23" spans="1:8">
      <c r="A23" s="514" t="s">
        <v>22398</v>
      </c>
    </row>
    <row r="25" spans="1:8">
      <c r="A25" s="6285" t="s">
        <v>75</v>
      </c>
      <c r="B25" s="6285" t="s">
        <v>42</v>
      </c>
      <c r="C25" s="6285" t="s">
        <v>76</v>
      </c>
      <c r="D25" s="6284" t="s">
        <v>4107</v>
      </c>
    </row>
    <row r="26" spans="1:8">
      <c r="A26" s="6325" t="s">
        <v>22397</v>
      </c>
      <c r="B26" s="9130" t="s">
        <v>22396</v>
      </c>
      <c r="C26" s="6321" t="s">
        <v>1175</v>
      </c>
      <c r="D26" s="6184">
        <v>130</v>
      </c>
      <c r="E26" s="5627"/>
      <c r="F26" s="452"/>
    </row>
    <row r="27" spans="1:8">
      <c r="A27" s="6325" t="s">
        <v>22395</v>
      </c>
      <c r="B27" s="9130"/>
      <c r="C27" s="6321" t="s">
        <v>944</v>
      </c>
      <c r="D27" s="6184">
        <v>163</v>
      </c>
      <c r="E27" s="5627"/>
      <c r="F27" s="452"/>
    </row>
    <row r="28" spans="1:8">
      <c r="A28" s="6325" t="s">
        <v>22394</v>
      </c>
      <c r="B28" s="9130"/>
      <c r="C28" s="6321" t="s">
        <v>1180</v>
      </c>
      <c r="D28" s="6184">
        <v>170</v>
      </c>
      <c r="E28" s="5627"/>
      <c r="F28" s="452"/>
    </row>
    <row r="29" spans="1:8">
      <c r="A29" s="6325" t="s">
        <v>22393</v>
      </c>
      <c r="B29" s="9130"/>
      <c r="C29" s="6321" t="s">
        <v>1171</v>
      </c>
      <c r="D29" s="6184">
        <v>245</v>
      </c>
      <c r="E29" s="5627"/>
      <c r="F29" s="452"/>
    </row>
    <row r="30" spans="1:8">
      <c r="A30" s="514" t="s">
        <v>22392</v>
      </c>
      <c r="B30" s="429"/>
      <c r="D30" s="5627"/>
      <c r="E30" s="5627"/>
      <c r="F30" s="452"/>
    </row>
    <row r="31" spans="1:8">
      <c r="A31" s="6368">
        <v>16304</v>
      </c>
      <c r="B31" s="8862" t="s">
        <v>22391</v>
      </c>
      <c r="C31" s="8862"/>
      <c r="D31" s="6184">
        <v>1620</v>
      </c>
      <c r="E31" s="5627"/>
      <c r="F31" s="452"/>
    </row>
    <row r="32" spans="1:8">
      <c r="A32" s="6368" t="s">
        <v>22390</v>
      </c>
      <c r="B32" s="8862" t="s">
        <v>22389</v>
      </c>
      <c r="C32" s="8862"/>
      <c r="D32" s="6359">
        <v>1316</v>
      </c>
      <c r="E32" s="5627"/>
      <c r="F32" s="452"/>
    </row>
    <row r="33" spans="1:6">
      <c r="A33" s="2748" t="s">
        <v>22388</v>
      </c>
      <c r="B33" s="6369"/>
      <c r="C33" s="645"/>
      <c r="D33" s="483"/>
      <c r="E33" s="5627"/>
      <c r="F33" s="452"/>
    </row>
    <row r="34" spans="1:6">
      <c r="A34" s="6368" t="s">
        <v>22387</v>
      </c>
      <c r="B34" s="8862" t="s">
        <v>22386</v>
      </c>
      <c r="C34" s="8862"/>
      <c r="D34" s="6359">
        <v>8167</v>
      </c>
      <c r="E34" s="5627"/>
      <c r="F34" s="452"/>
    </row>
    <row r="35" spans="1:6">
      <c r="A35" s="6368" t="s">
        <v>22385</v>
      </c>
      <c r="B35" s="8862" t="s">
        <v>22384</v>
      </c>
      <c r="C35" s="8862"/>
      <c r="D35" s="6359">
        <v>6472</v>
      </c>
      <c r="E35" s="5627"/>
      <c r="F35" s="452"/>
    </row>
    <row r="36" spans="1:6">
      <c r="A36" s="6144" t="s">
        <v>16436</v>
      </c>
      <c r="B36" s="8862" t="s">
        <v>22383</v>
      </c>
      <c r="C36" s="8862"/>
      <c r="D36" s="6184">
        <v>730</v>
      </c>
      <c r="E36" s="5627"/>
      <c r="F36" s="452"/>
    </row>
    <row r="37" spans="1:6">
      <c r="A37" s="6144" t="s">
        <v>22382</v>
      </c>
      <c r="B37" s="8862" t="s">
        <v>22381</v>
      </c>
      <c r="C37" s="8862"/>
      <c r="D37" s="6184">
        <v>7375</v>
      </c>
      <c r="E37" s="5627"/>
      <c r="F37" s="452"/>
    </row>
    <row r="38" spans="1:6">
      <c r="A38" s="6144" t="s">
        <v>22380</v>
      </c>
      <c r="B38" s="8862" t="s">
        <v>22379</v>
      </c>
      <c r="C38" s="8862"/>
      <c r="D38" s="6184">
        <v>75</v>
      </c>
      <c r="E38" s="5627"/>
      <c r="F38" s="452"/>
    </row>
    <row r="86" ht="30" customHeight="1"/>
    <row r="87" ht="30" customHeight="1"/>
    <row r="91" ht="30.75" customHeight="1"/>
    <row r="93" ht="32.25" customHeight="1"/>
  </sheetData>
  <mergeCells count="13">
    <mergeCell ref="B38:C38"/>
    <mergeCell ref="B31:C31"/>
    <mergeCell ref="B32:C32"/>
    <mergeCell ref="B34:C34"/>
    <mergeCell ref="B35:C35"/>
    <mergeCell ref="B36:C36"/>
    <mergeCell ref="B37:C37"/>
    <mergeCell ref="B26:B29"/>
    <mergeCell ref="A1:H1"/>
    <mergeCell ref="A6:H6"/>
    <mergeCell ref="G7:G13"/>
    <mergeCell ref="A14:H14"/>
    <mergeCell ref="G15:G20"/>
  </mergeCells>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Лист85"/>
  <dimension ref="A1:F26"/>
  <sheetViews>
    <sheetView workbookViewId="0">
      <selection activeCell="AB40" sqref="AB40"/>
    </sheetView>
  </sheetViews>
  <sheetFormatPr defaultRowHeight="14.35"/>
  <cols>
    <col min="1" max="1" width="13.29296875" customWidth="1"/>
    <col min="2" max="2" width="15.703125" bestFit="1" customWidth="1"/>
    <col min="3" max="3" width="84.29296875" bestFit="1" customWidth="1"/>
    <col min="4" max="6" width="16.703125" customWidth="1"/>
  </cols>
  <sheetData>
    <row r="1" spans="1:6" ht="24" customHeight="1">
      <c r="A1" s="7460" t="s">
        <v>14</v>
      </c>
      <c r="B1" s="7460"/>
      <c r="C1" s="7460"/>
      <c r="D1" s="7460"/>
      <c r="E1" s="7460"/>
      <c r="F1" s="7460"/>
    </row>
    <row r="3" spans="1:6">
      <c r="A3" s="160"/>
      <c r="B3" s="160"/>
      <c r="C3" s="160"/>
      <c r="D3" s="160"/>
      <c r="E3" s="160"/>
      <c r="F3" s="160"/>
    </row>
    <row r="4" spans="1:6" ht="20.100000000000001" customHeight="1">
      <c r="A4" s="18" t="s">
        <v>48</v>
      </c>
      <c r="B4" s="19">
        <v>0</v>
      </c>
      <c r="C4" s="160"/>
      <c r="D4" s="160"/>
      <c r="E4" s="160"/>
      <c r="F4" s="160"/>
    </row>
    <row r="6" spans="1:6" ht="25.35">
      <c r="A6" s="161" t="s">
        <v>70</v>
      </c>
      <c r="B6" s="161" t="s">
        <v>1009</v>
      </c>
      <c r="C6" s="161" t="s">
        <v>42</v>
      </c>
      <c r="D6" s="162" t="s">
        <v>1010</v>
      </c>
      <c r="E6" s="148" t="s">
        <v>1006</v>
      </c>
      <c r="F6" s="163" t="s">
        <v>1011</v>
      </c>
    </row>
    <row r="7" spans="1:6">
      <c r="A7" s="9134"/>
      <c r="B7" s="159" t="s">
        <v>1012</v>
      </c>
      <c r="C7" s="159" t="s">
        <v>1013</v>
      </c>
      <c r="D7" s="31">
        <v>0.703889286566452</v>
      </c>
      <c r="E7" s="31">
        <f>D7*Оглавление!$B$14</f>
        <v>66.869482223812938</v>
      </c>
      <c r="F7" s="31">
        <f>E7-E7*$B$4/100</f>
        <v>66.869482223812938</v>
      </c>
    </row>
    <row r="8" spans="1:6">
      <c r="A8" s="9134"/>
      <c r="B8" s="159" t="s">
        <v>1012</v>
      </c>
      <c r="C8" s="159" t="s">
        <v>1014</v>
      </c>
      <c r="D8" s="31">
        <v>1.5485564304461901</v>
      </c>
      <c r="E8" s="31">
        <f>D8*Оглавление!$B$14</f>
        <v>147.11286089238806</v>
      </c>
      <c r="F8" s="31">
        <f t="shared" ref="F8:F26" si="0">E8-E8*$B$4/100</f>
        <v>147.11286089238806</v>
      </c>
    </row>
    <row r="9" spans="1:6">
      <c r="A9" s="9134"/>
      <c r="B9" s="159" t="s">
        <v>1012</v>
      </c>
      <c r="C9" s="159" t="s">
        <v>1015</v>
      </c>
      <c r="D9" s="31">
        <v>0.96611787162968299</v>
      </c>
      <c r="E9" s="31">
        <f>D9*Оглавление!$B$14</f>
        <v>91.781197804819882</v>
      </c>
      <c r="F9" s="31">
        <f t="shared" si="0"/>
        <v>91.781197804819882</v>
      </c>
    </row>
    <row r="10" spans="1:6">
      <c r="A10" s="9134"/>
      <c r="B10" s="159" t="s">
        <v>1012</v>
      </c>
      <c r="C10" s="159" t="s">
        <v>1016</v>
      </c>
      <c r="D10" s="31">
        <v>1.11496062992126</v>
      </c>
      <c r="E10" s="31">
        <f>D10*Оглавление!$B$14</f>
        <v>105.9212598425197</v>
      </c>
      <c r="F10" s="31">
        <f t="shared" si="0"/>
        <v>105.9212598425197</v>
      </c>
    </row>
    <row r="11" spans="1:6">
      <c r="A11" s="9135"/>
      <c r="B11" s="159" t="s">
        <v>1017</v>
      </c>
      <c r="C11" s="159" t="s">
        <v>1018</v>
      </c>
      <c r="D11" s="31">
        <v>226.66333094726801</v>
      </c>
      <c r="E11" s="31">
        <f>D11*Оглавление!$B$14</f>
        <v>21533.016439990461</v>
      </c>
      <c r="F11" s="31">
        <f t="shared" si="0"/>
        <v>21533.016439990461</v>
      </c>
    </row>
    <row r="12" spans="1:6">
      <c r="A12" s="9136"/>
      <c r="B12" s="159" t="s">
        <v>1017</v>
      </c>
      <c r="C12" s="159" t="s">
        <v>1019</v>
      </c>
      <c r="D12" s="31">
        <v>274.87158196134601</v>
      </c>
      <c r="E12" s="31">
        <f>D12*Оглавление!$B$14</f>
        <v>26112.800286327871</v>
      </c>
      <c r="F12" s="31">
        <f t="shared" si="0"/>
        <v>26112.800286327871</v>
      </c>
    </row>
    <row r="13" spans="1:6">
      <c r="A13" s="9136"/>
      <c r="B13" s="159" t="s">
        <v>1017</v>
      </c>
      <c r="C13" s="159" t="s">
        <v>1020</v>
      </c>
      <c r="D13" s="31">
        <v>278.25475542829901</v>
      </c>
      <c r="E13" s="31">
        <f>D13*Оглавление!$B$14</f>
        <v>26434.201765688405</v>
      </c>
      <c r="F13" s="31">
        <f t="shared" si="0"/>
        <v>26434.201765688405</v>
      </c>
    </row>
    <row r="14" spans="1:6">
      <c r="A14" s="9136"/>
      <c r="B14" s="159" t="s">
        <v>1017</v>
      </c>
      <c r="C14" s="159" t="s">
        <v>1021</v>
      </c>
      <c r="D14" s="31">
        <v>293.47847291815799</v>
      </c>
      <c r="E14" s="31">
        <f>D14*Оглавление!$B$14</f>
        <v>27880.454927225008</v>
      </c>
      <c r="F14" s="31">
        <f t="shared" si="0"/>
        <v>27880.454927225008</v>
      </c>
    </row>
    <row r="15" spans="1:6">
      <c r="A15" s="9136"/>
      <c r="B15" s="159" t="s">
        <v>1012</v>
      </c>
      <c r="C15" s="159" t="s">
        <v>1022</v>
      </c>
      <c r="D15" s="31">
        <v>1.1171558100692001</v>
      </c>
      <c r="E15" s="31">
        <f>D15*Оглавление!$B$14</f>
        <v>106.129801956574</v>
      </c>
      <c r="F15" s="31">
        <f t="shared" si="0"/>
        <v>106.129801956574</v>
      </c>
    </row>
    <row r="16" spans="1:6">
      <c r="A16" s="9136"/>
      <c r="B16" s="159" t="s">
        <v>1012</v>
      </c>
      <c r="C16" s="159" t="s">
        <v>1023</v>
      </c>
      <c r="D16" s="31">
        <v>1.5254115962777399</v>
      </c>
      <c r="E16" s="31">
        <f>D16*Оглавление!$B$14</f>
        <v>144.91410164638529</v>
      </c>
      <c r="F16" s="31">
        <f t="shared" si="0"/>
        <v>144.91410164638529</v>
      </c>
    </row>
    <row r="17" spans="1:6">
      <c r="A17" s="9136"/>
      <c r="B17" s="159" t="s">
        <v>1012</v>
      </c>
      <c r="C17" s="159" t="s">
        <v>1024</v>
      </c>
      <c r="D17" s="31">
        <v>2.2252445717012699</v>
      </c>
      <c r="E17" s="31">
        <f>D17*Оглавление!$B$14</f>
        <v>211.39823431162063</v>
      </c>
      <c r="F17" s="31">
        <f t="shared" si="0"/>
        <v>211.39823431162063</v>
      </c>
    </row>
    <row r="18" spans="1:6">
      <c r="A18" s="9136"/>
      <c r="B18" s="159" t="s">
        <v>1025</v>
      </c>
      <c r="C18" s="159" t="s">
        <v>1026</v>
      </c>
      <c r="D18" s="31">
        <v>19.441684562157</v>
      </c>
      <c r="E18" s="31">
        <f>D18*Оглавление!$B$14</f>
        <v>1846.9600334049151</v>
      </c>
      <c r="F18" s="31">
        <f t="shared" si="0"/>
        <v>1846.9600334049151</v>
      </c>
    </row>
    <row r="19" spans="1:6">
      <c r="A19" s="9136"/>
      <c r="B19" s="159" t="s">
        <v>1025</v>
      </c>
      <c r="C19" s="159" t="s">
        <v>1027</v>
      </c>
      <c r="D19" s="31">
        <v>12.510617990933</v>
      </c>
      <c r="E19" s="31">
        <f>D19*Оглавление!$B$14</f>
        <v>1188.5087091386349</v>
      </c>
      <c r="F19" s="31">
        <f t="shared" si="0"/>
        <v>1188.5087091386349</v>
      </c>
    </row>
    <row r="20" spans="1:6">
      <c r="A20" s="9137"/>
      <c r="B20" s="159" t="s">
        <v>1017</v>
      </c>
      <c r="C20" s="159" t="s">
        <v>1028</v>
      </c>
      <c r="D20" s="31">
        <v>7.1613696015270802</v>
      </c>
      <c r="E20" s="31">
        <f>D20*Оглавление!$B$14</f>
        <v>680.33011214507258</v>
      </c>
      <c r="F20" s="31">
        <f t="shared" si="0"/>
        <v>680.33011214507258</v>
      </c>
    </row>
    <row r="21" spans="1:6">
      <c r="A21" s="9134"/>
      <c r="B21" s="159" t="s">
        <v>1017</v>
      </c>
      <c r="C21" s="159" t="s">
        <v>1029</v>
      </c>
      <c r="D21" s="31">
        <v>10.3578716296827</v>
      </c>
      <c r="E21" s="31">
        <f>D21*Оглавление!$B$14</f>
        <v>983.99780481985647</v>
      </c>
      <c r="F21" s="31">
        <f t="shared" si="0"/>
        <v>983.99780481985647</v>
      </c>
    </row>
    <row r="22" spans="1:6">
      <c r="A22" s="9134"/>
      <c r="B22" s="159" t="s">
        <v>1017</v>
      </c>
      <c r="C22" s="159" t="s">
        <v>1030</v>
      </c>
      <c r="D22" s="31">
        <v>10.5116010498688</v>
      </c>
      <c r="E22" s="31">
        <f>D22*Оглавление!$B$14</f>
        <v>998.60209973753592</v>
      </c>
      <c r="F22" s="31">
        <f t="shared" si="0"/>
        <v>998.60209973753592</v>
      </c>
    </row>
    <row r="23" spans="1:6">
      <c r="A23" s="9134"/>
      <c r="B23" s="159" t="s">
        <v>1017</v>
      </c>
      <c r="C23" s="159" t="s">
        <v>1031</v>
      </c>
      <c r="D23" s="31">
        <v>12.5768122166547</v>
      </c>
      <c r="E23" s="31">
        <f>D23*Оглавление!$B$14</f>
        <v>1194.7971605821965</v>
      </c>
      <c r="F23" s="31">
        <f t="shared" si="0"/>
        <v>1194.7971605821965</v>
      </c>
    </row>
    <row r="24" spans="1:6">
      <c r="A24" s="9134"/>
      <c r="B24" s="159" t="s">
        <v>1017</v>
      </c>
      <c r="C24" s="159" t="s">
        <v>1032</v>
      </c>
      <c r="D24" s="31">
        <v>16.181555714626601</v>
      </c>
      <c r="E24" s="31">
        <f>D24*Оглавление!$B$14</f>
        <v>1537.2477928895271</v>
      </c>
      <c r="F24" s="31">
        <f t="shared" si="0"/>
        <v>1537.2477928895271</v>
      </c>
    </row>
    <row r="25" spans="1:6">
      <c r="A25" s="9134"/>
      <c r="B25" s="159" t="s">
        <v>1017</v>
      </c>
      <c r="C25" s="159" t="s">
        <v>1033</v>
      </c>
      <c r="D25" s="31">
        <v>20.265254115962801</v>
      </c>
      <c r="E25" s="31">
        <f>D25*Оглавление!$B$14</f>
        <v>1925.199141016466</v>
      </c>
      <c r="F25" s="31">
        <f t="shared" si="0"/>
        <v>1925.199141016466</v>
      </c>
    </row>
    <row r="26" spans="1:6">
      <c r="A26" s="9134"/>
      <c r="B26" s="159" t="s">
        <v>1017</v>
      </c>
      <c r="C26" s="159" t="s">
        <v>1034</v>
      </c>
      <c r="D26" s="31">
        <v>8.4576473395371004</v>
      </c>
      <c r="E26" s="31">
        <f>D26*Оглавление!$B$14</f>
        <v>803.47649725602457</v>
      </c>
      <c r="F26" s="31">
        <f t="shared" si="0"/>
        <v>803.47649725602457</v>
      </c>
    </row>
  </sheetData>
  <customSheetViews>
    <customSheetView guid="{76FA2CE7-179E-4731-B7AE-63C5E5E79002}">
      <selection activeCell="Q51" sqref="Q51"/>
      <pageMargins left="0.7" right="0.7" top="0.75" bottom="0.75" header="0.3" footer="0.3"/>
    </customSheetView>
    <customSheetView guid="{24F900A2-7147-4318-9E77-2B71404314A7}">
      <selection activeCell="C18" sqref="C18"/>
      <pageMargins left="0.7" right="0.7" top="0.75" bottom="0.75" header="0.3" footer="0.3"/>
    </customSheetView>
    <customSheetView guid="{A02336A9-D2FB-4D03-950A-00B6EBD6A28C}">
      <selection activeCell="C18" sqref="C18"/>
      <pageMargins left="0.7" right="0.7" top="0.75" bottom="0.75" header="0.3" footer="0.3"/>
    </customSheetView>
    <customSheetView guid="{3E3E5346-F5D1-49F5-AB0E-78170B65853C}">
      <selection sqref="A1:F1"/>
      <pageMargins left="0.7" right="0.7" top="0.75" bottom="0.75" header="0.3" footer="0.3"/>
    </customSheetView>
    <customSheetView guid="{D7CF3121-CFC0-4E70-8DCD-811E30042E24}">
      <selection activeCell="C18" sqref="C18"/>
      <pageMargins left="0.7" right="0.7" top="0.75" bottom="0.75" header="0.3" footer="0.3"/>
    </customSheetView>
    <customSheetView guid="{A76FD505-AF56-4CD8-967A-59C705AF567C}">
      <selection activeCell="C18" sqref="C18"/>
      <pageMargins left="0.7" right="0.7" top="0.75" bottom="0.75" header="0.3" footer="0.3"/>
    </customSheetView>
    <customSheetView guid="{B3358888-E690-452C-98EC-431498422E6E}">
      <selection sqref="A1:F1"/>
      <pageMargins left="0.7" right="0.7" top="0.75" bottom="0.75" header="0.3" footer="0.3"/>
    </customSheetView>
    <customSheetView guid="{6108970F-8E7A-462E-A499-E2FD79FB3A77}">
      <selection sqref="A1:F1"/>
      <pageMargins left="0.7" right="0.7" top="0.75" bottom="0.75" header="0.3" footer="0.3"/>
    </customSheetView>
    <customSheetView guid="{45761FB6-8710-4C75-A8B6-5A7FCAACACDF}">
      <selection sqref="A1:F1"/>
      <pageMargins left="0.7" right="0.7" top="0.75" bottom="0.75" header="0.3" footer="0.3"/>
    </customSheetView>
    <customSheetView guid="{C23E91BF-4A86-4D00-A577-1A263DDCB8BC}">
      <selection activeCell="C18" sqref="C18"/>
      <pageMargins left="0.7" right="0.7" top="0.75" bottom="0.75" header="0.3" footer="0.3"/>
    </customSheetView>
    <customSheetView guid="{94E74550-0B2B-4B3C-8E97-CCCC46023914}">
      <selection activeCell="C18" sqref="C18"/>
      <pageMargins left="0.7" right="0.7" top="0.75" bottom="0.75" header="0.3" footer="0.3"/>
    </customSheetView>
  </customSheetViews>
  <mergeCells count="5">
    <mergeCell ref="A7:A10"/>
    <mergeCell ref="A11:A14"/>
    <mergeCell ref="A15:A20"/>
    <mergeCell ref="A21:A26"/>
    <mergeCell ref="A1:F1"/>
  </mergeCells>
  <pageMargins left="0.7" right="0.7" top="0.75" bottom="0.75" header="0.3" footer="0.3"/>
  <pageSetup paperSize="9" orientation="portrait" horizontalDpi="90" verticalDpi="90" r:id="rId1"/>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Лист86"/>
  <dimension ref="A1:G49"/>
  <sheetViews>
    <sheetView zoomScale="70" zoomScaleNormal="70" workbookViewId="0">
      <selection activeCell="J11" sqref="J11"/>
    </sheetView>
  </sheetViews>
  <sheetFormatPr defaultColWidth="9.29296875" defaultRowHeight="12.35"/>
  <cols>
    <col min="1" max="1" width="19.1171875" style="1242" customWidth="1"/>
    <col min="2" max="2" width="14" style="1242" customWidth="1"/>
    <col min="3" max="3" width="22.5859375" style="1242" customWidth="1"/>
    <col min="4" max="4" width="64.703125" style="1242" customWidth="1"/>
    <col min="5" max="5" width="40.1171875" style="1242" customWidth="1"/>
    <col min="6" max="6" width="15.87890625" style="1385" customWidth="1"/>
    <col min="7" max="7" width="14.1171875" style="3551" customWidth="1"/>
    <col min="8" max="16384" width="9.29296875" style="1242"/>
  </cols>
  <sheetData>
    <row r="1" spans="1:7" ht="27" customHeight="1">
      <c r="A1" s="9138" t="s">
        <v>9914</v>
      </c>
      <c r="B1" s="9138"/>
      <c r="C1" s="9138"/>
      <c r="D1" s="9138"/>
      <c r="E1" s="9138"/>
      <c r="F1" s="9138"/>
      <c r="G1" s="9138"/>
    </row>
    <row r="3" spans="1:7">
      <c r="F3" s="1242"/>
      <c r="G3" s="3550"/>
    </row>
    <row r="4" spans="1:7">
      <c r="F4" s="1242"/>
      <c r="G4" s="3550"/>
    </row>
    <row r="5" spans="1:7">
      <c r="F5" s="1242"/>
      <c r="G5" s="3550"/>
    </row>
    <row r="6" spans="1:7">
      <c r="F6" s="1242"/>
      <c r="G6" s="3550"/>
    </row>
    <row r="7" spans="1:7" s="1241" customFormat="1" ht="27.35">
      <c r="A7" s="2753" t="s">
        <v>70</v>
      </c>
      <c r="B7" s="2753" t="s">
        <v>75</v>
      </c>
      <c r="C7" s="3667" t="s">
        <v>64</v>
      </c>
      <c r="D7" s="2753" t="s">
        <v>1429</v>
      </c>
      <c r="E7" s="3549" t="s">
        <v>2857</v>
      </c>
      <c r="F7" s="2753" t="s">
        <v>66</v>
      </c>
      <c r="G7" s="2754" t="s">
        <v>58</v>
      </c>
    </row>
    <row r="8" spans="1:7" ht="12.75" customHeight="1">
      <c r="A8" s="9145" t="s">
        <v>7007</v>
      </c>
      <c r="B8" s="9145"/>
      <c r="C8" s="9145"/>
      <c r="D8" s="9145"/>
      <c r="E8" s="9145"/>
      <c r="F8" s="9145"/>
      <c r="G8" s="9145"/>
    </row>
    <row r="9" spans="1:7" ht="81" customHeight="1">
      <c r="A9" s="9146"/>
      <c r="B9" s="3665" t="s">
        <v>14247</v>
      </c>
      <c r="C9" s="3665" t="s">
        <v>14257</v>
      </c>
      <c r="D9" s="3543" t="s">
        <v>14248</v>
      </c>
      <c r="E9" s="3548" t="s">
        <v>14258</v>
      </c>
      <c r="F9" s="3666" t="s">
        <v>2858</v>
      </c>
      <c r="G9" s="3666">
        <v>37420</v>
      </c>
    </row>
    <row r="10" spans="1:7" ht="78.75" customHeight="1">
      <c r="A10" s="9147"/>
      <c r="B10" s="3665" t="s">
        <v>14249</v>
      </c>
      <c r="C10" s="3665" t="s">
        <v>14259</v>
      </c>
      <c r="D10" s="3543" t="s">
        <v>14250</v>
      </c>
      <c r="E10" s="3548" t="s">
        <v>14260</v>
      </c>
      <c r="F10" s="3666" t="s">
        <v>2858</v>
      </c>
      <c r="G10" s="3666">
        <v>39420</v>
      </c>
    </row>
    <row r="11" spans="1:7" ht="87" customHeight="1">
      <c r="A11" s="9147"/>
      <c r="B11" s="3665" t="s">
        <v>14251</v>
      </c>
      <c r="C11" s="3665" t="s">
        <v>14261</v>
      </c>
      <c r="D11" s="3543" t="s">
        <v>14252</v>
      </c>
      <c r="E11" s="3548" t="s">
        <v>14262</v>
      </c>
      <c r="F11" s="3666" t="s">
        <v>7008</v>
      </c>
      <c r="G11" s="3666">
        <v>45430</v>
      </c>
    </row>
    <row r="12" spans="1:7" ht="89.25" customHeight="1">
      <c r="A12" s="9147"/>
      <c r="B12" s="3665" t="s">
        <v>14253</v>
      </c>
      <c r="C12" s="3665" t="s">
        <v>14263</v>
      </c>
      <c r="D12" s="3543" t="s">
        <v>14254</v>
      </c>
      <c r="E12" s="3548" t="s">
        <v>14264</v>
      </c>
      <c r="F12" s="3666" t="s">
        <v>7008</v>
      </c>
      <c r="G12" s="3666">
        <v>47430</v>
      </c>
    </row>
    <row r="13" spans="1:7" ht="90" customHeight="1">
      <c r="A13" s="9148"/>
      <c r="B13" s="3665" t="s">
        <v>14255</v>
      </c>
      <c r="C13" s="3665" t="s">
        <v>14265</v>
      </c>
      <c r="D13" s="3543" t="s">
        <v>14256</v>
      </c>
      <c r="E13" s="3548" t="s">
        <v>14266</v>
      </c>
      <c r="F13" s="3666" t="s">
        <v>2858</v>
      </c>
      <c r="G13" s="3666">
        <v>29440</v>
      </c>
    </row>
    <row r="14" spans="1:7" ht="42.75" customHeight="1">
      <c r="A14" s="9149" t="s">
        <v>7009</v>
      </c>
      <c r="B14" s="9149"/>
      <c r="C14" s="9149"/>
      <c r="D14" s="9149"/>
      <c r="E14" s="9149"/>
      <c r="F14" s="9149"/>
      <c r="G14" s="9149"/>
    </row>
    <row r="15" spans="1:7" ht="78" customHeight="1">
      <c r="A15" s="3668"/>
      <c r="B15" s="2793" t="s">
        <v>14243</v>
      </c>
      <c r="C15" s="2793" t="s">
        <v>14267</v>
      </c>
      <c r="D15" s="3543" t="s">
        <v>14244</v>
      </c>
      <c r="E15" s="3548" t="s">
        <v>14268</v>
      </c>
      <c r="F15" s="3543" t="s">
        <v>2858</v>
      </c>
      <c r="G15" s="3666">
        <v>28737.5</v>
      </c>
    </row>
    <row r="16" spans="1:7" ht="82.5" customHeight="1">
      <c r="A16" s="3668"/>
      <c r="B16" s="2793" t="s">
        <v>14245</v>
      </c>
      <c r="C16" s="2793" t="s">
        <v>14269</v>
      </c>
      <c r="D16" s="3543" t="s">
        <v>14246</v>
      </c>
      <c r="E16" s="3548" t="s">
        <v>14270</v>
      </c>
      <c r="F16" s="3543" t="s">
        <v>2858</v>
      </c>
      <c r="G16" s="3666">
        <v>29987.5</v>
      </c>
    </row>
    <row r="17" spans="1:7">
      <c r="A17" s="9149" t="s">
        <v>1585</v>
      </c>
      <c r="B17" s="9149"/>
      <c r="C17" s="9149"/>
      <c r="D17" s="9149"/>
      <c r="E17" s="9149"/>
      <c r="F17" s="9149"/>
      <c r="G17" s="9149"/>
    </row>
    <row r="18" spans="1:7" ht="150" customHeight="1">
      <c r="A18" s="9139"/>
      <c r="B18" s="2793" t="s">
        <v>14235</v>
      </c>
      <c r="C18" s="2793" t="s">
        <v>14235</v>
      </c>
      <c r="D18" s="3543" t="s">
        <v>14236</v>
      </c>
      <c r="E18" s="3548" t="s">
        <v>14274</v>
      </c>
      <c r="F18" s="3543"/>
      <c r="G18" s="3666">
        <v>7990</v>
      </c>
    </row>
    <row r="19" spans="1:7" ht="74.25" customHeight="1">
      <c r="A19" s="9141"/>
      <c r="B19" s="2793" t="s">
        <v>14237</v>
      </c>
      <c r="C19" s="2793" t="s">
        <v>14237</v>
      </c>
      <c r="D19" s="3543" t="s">
        <v>14238</v>
      </c>
      <c r="E19" s="3548" t="s">
        <v>14271</v>
      </c>
      <c r="F19" s="3543"/>
      <c r="G19" s="3666">
        <v>8990</v>
      </c>
    </row>
    <row r="20" spans="1:7" ht="157.5" customHeight="1">
      <c r="A20" s="9139"/>
      <c r="B20" s="2793" t="s">
        <v>14239</v>
      </c>
      <c r="C20" s="2793" t="s">
        <v>14239</v>
      </c>
      <c r="D20" s="3543" t="s">
        <v>14240</v>
      </c>
      <c r="E20" s="3548" t="s">
        <v>14272</v>
      </c>
      <c r="F20" s="3543"/>
      <c r="G20" s="3666">
        <v>8990</v>
      </c>
    </row>
    <row r="21" spans="1:7" ht="57" customHeight="1">
      <c r="A21" s="9141"/>
      <c r="B21" s="2793" t="s">
        <v>14241</v>
      </c>
      <c r="C21" s="2793" t="s">
        <v>14241</v>
      </c>
      <c r="D21" s="3543" t="s">
        <v>14242</v>
      </c>
      <c r="E21" s="3548" t="s">
        <v>9891</v>
      </c>
      <c r="F21" s="3543"/>
      <c r="G21" s="3666">
        <v>9990</v>
      </c>
    </row>
    <row r="22" spans="1:7" ht="128.25" customHeight="1">
      <c r="A22" s="9139"/>
      <c r="B22" s="2793" t="s">
        <v>14232</v>
      </c>
      <c r="C22" s="2793" t="s">
        <v>14232</v>
      </c>
      <c r="D22" s="3543" t="s">
        <v>14275</v>
      </c>
      <c r="E22" s="3669" t="s">
        <v>14278</v>
      </c>
      <c r="F22" s="3543"/>
      <c r="G22" s="3666">
        <v>8490</v>
      </c>
    </row>
    <row r="23" spans="1:7" ht="45" customHeight="1">
      <c r="A23" s="9140"/>
      <c r="B23" s="2793" t="s">
        <v>14233</v>
      </c>
      <c r="C23" s="2793" t="s">
        <v>14233</v>
      </c>
      <c r="D23" s="3543" t="s">
        <v>14276</v>
      </c>
      <c r="E23" s="3669" t="s">
        <v>14279</v>
      </c>
      <c r="F23" s="3543"/>
      <c r="G23" s="3666">
        <v>9490</v>
      </c>
    </row>
    <row r="24" spans="1:7" s="2695" customFormat="1" ht="44.25" customHeight="1">
      <c r="A24" s="9141"/>
      <c r="B24" s="2793" t="s">
        <v>14234</v>
      </c>
      <c r="C24" s="2793" t="s">
        <v>14234</v>
      </c>
      <c r="D24" s="3543" t="s">
        <v>14277</v>
      </c>
      <c r="E24" s="3669" t="s">
        <v>14280</v>
      </c>
      <c r="F24" s="3543"/>
      <c r="G24" s="3666">
        <v>10490</v>
      </c>
    </row>
    <row r="25" spans="1:7" s="2695" customFormat="1" ht="61.7">
      <c r="A25" s="9139"/>
      <c r="B25" s="3543" t="s">
        <v>9892</v>
      </c>
      <c r="C25" s="3543" t="s">
        <v>9892</v>
      </c>
      <c r="D25" s="3543" t="s">
        <v>14273</v>
      </c>
      <c r="E25" s="3548" t="s">
        <v>9893</v>
      </c>
      <c r="F25" s="3543"/>
      <c r="G25" s="3666">
        <v>1490</v>
      </c>
    </row>
    <row r="26" spans="1:7" s="2695" customFormat="1" ht="74.25" customHeight="1">
      <c r="A26" s="9140"/>
      <c r="B26" s="3544" t="s">
        <v>14428</v>
      </c>
      <c r="C26" s="3544" t="s">
        <v>13863</v>
      </c>
      <c r="D26" s="3544" t="s">
        <v>13773</v>
      </c>
      <c r="E26" s="2798" t="s">
        <v>13774</v>
      </c>
      <c r="F26" s="3545"/>
      <c r="G26" s="3666">
        <v>1490</v>
      </c>
    </row>
    <row r="27" spans="1:7" ht="61.7">
      <c r="A27" s="9140"/>
      <c r="B27" s="3544" t="s">
        <v>14429</v>
      </c>
      <c r="C27" s="3544" t="s">
        <v>13864</v>
      </c>
      <c r="D27" s="3544" t="s">
        <v>13775</v>
      </c>
      <c r="E27" s="2798" t="s">
        <v>13776</v>
      </c>
      <c r="F27" s="3545"/>
      <c r="G27" s="3666">
        <v>1420</v>
      </c>
    </row>
    <row r="28" spans="1:7" s="2695" customFormat="1" ht="69" customHeight="1">
      <c r="A28" s="9141"/>
      <c r="B28" s="3543" t="s">
        <v>9894</v>
      </c>
      <c r="C28" s="3543" t="s">
        <v>9894</v>
      </c>
      <c r="D28" s="3543" t="s">
        <v>9895</v>
      </c>
      <c r="E28" s="3548" t="s">
        <v>9896</v>
      </c>
      <c r="F28" s="3543"/>
      <c r="G28" s="3666">
        <v>2490</v>
      </c>
    </row>
    <row r="29" spans="1:7" s="2695" customFormat="1" ht="69.75" customHeight="1">
      <c r="A29" s="3543"/>
      <c r="B29" s="3544" t="s">
        <v>14430</v>
      </c>
      <c r="C29" s="3544" t="s">
        <v>13865</v>
      </c>
      <c r="D29" s="3544" t="s">
        <v>13777</v>
      </c>
      <c r="E29" s="2798" t="s">
        <v>13866</v>
      </c>
      <c r="F29" s="3545"/>
      <c r="G29" s="3666">
        <v>2200</v>
      </c>
    </row>
    <row r="30" spans="1:7" s="2695" customFormat="1" ht="55.5" customHeight="1">
      <c r="A30" s="3543"/>
      <c r="B30" s="3544" t="s">
        <v>14431</v>
      </c>
      <c r="C30" s="3544" t="s">
        <v>13867</v>
      </c>
      <c r="D30" s="3544" t="s">
        <v>13778</v>
      </c>
      <c r="E30" s="2798" t="s">
        <v>9912</v>
      </c>
      <c r="F30" s="3545"/>
      <c r="G30" s="3666">
        <v>5990</v>
      </c>
    </row>
    <row r="31" spans="1:7" s="2695" customFormat="1" ht="55.5" customHeight="1">
      <c r="A31" s="3543"/>
      <c r="B31" s="3544" t="s">
        <v>14432</v>
      </c>
      <c r="C31" s="3544" t="s">
        <v>13868</v>
      </c>
      <c r="D31" s="3544" t="s">
        <v>13779</v>
      </c>
      <c r="E31" s="2798" t="s">
        <v>9913</v>
      </c>
      <c r="F31" s="3545"/>
      <c r="G31" s="3666">
        <v>5990</v>
      </c>
    </row>
    <row r="32" spans="1:7" s="2695" customFormat="1" ht="45" customHeight="1">
      <c r="A32" s="3670"/>
      <c r="B32" s="3543" t="s">
        <v>9897</v>
      </c>
      <c r="C32" s="3543" t="s">
        <v>9897</v>
      </c>
      <c r="D32" s="3543" t="s">
        <v>7010</v>
      </c>
      <c r="E32" s="3548" t="s">
        <v>9898</v>
      </c>
      <c r="F32" s="3543"/>
      <c r="G32" s="3666">
        <v>1490</v>
      </c>
    </row>
    <row r="33" spans="1:7" s="2695" customFormat="1" ht="49.35">
      <c r="A33" s="3670"/>
      <c r="B33" s="3543" t="s">
        <v>9899</v>
      </c>
      <c r="C33" s="3543" t="s">
        <v>9899</v>
      </c>
      <c r="D33" s="3543" t="s">
        <v>2859</v>
      </c>
      <c r="E33" s="3548" t="s">
        <v>9900</v>
      </c>
      <c r="F33" s="3543"/>
      <c r="G33" s="3666">
        <v>1990</v>
      </c>
    </row>
    <row r="34" spans="1:7" ht="66" customHeight="1">
      <c r="A34" s="3670"/>
      <c r="B34" s="3543" t="s">
        <v>9901</v>
      </c>
      <c r="C34" s="3543" t="s">
        <v>9901</v>
      </c>
      <c r="D34" s="3543" t="s">
        <v>9902</v>
      </c>
      <c r="E34" s="3548" t="s">
        <v>9903</v>
      </c>
      <c r="F34" s="3543"/>
      <c r="G34" s="3666">
        <v>5990</v>
      </c>
    </row>
    <row r="35" spans="1:7" ht="61.5" customHeight="1">
      <c r="A35" s="3670"/>
      <c r="B35" s="3543" t="s">
        <v>9904</v>
      </c>
      <c r="C35" s="3543" t="s">
        <v>9904</v>
      </c>
      <c r="D35" s="3543" t="s">
        <v>2860</v>
      </c>
      <c r="E35" s="3548" t="s">
        <v>9905</v>
      </c>
      <c r="F35" s="3543"/>
      <c r="G35" s="3666">
        <v>1990</v>
      </c>
    </row>
    <row r="36" spans="1:7" ht="86.35">
      <c r="A36" s="3670"/>
      <c r="B36" s="3543" t="s">
        <v>9906</v>
      </c>
      <c r="C36" s="3543" t="s">
        <v>9906</v>
      </c>
      <c r="D36" s="3543" t="s">
        <v>9907</v>
      </c>
      <c r="E36" s="3548" t="s">
        <v>9908</v>
      </c>
      <c r="F36" s="3543"/>
      <c r="G36" s="3666">
        <v>6990</v>
      </c>
    </row>
    <row r="37" spans="1:7" ht="49.35">
      <c r="A37" s="3670"/>
      <c r="B37" s="3543" t="s">
        <v>9909</v>
      </c>
      <c r="C37" s="3543" t="s">
        <v>9909</v>
      </c>
      <c r="D37" s="3543" t="s">
        <v>9910</v>
      </c>
      <c r="E37" s="3548" t="s">
        <v>9911</v>
      </c>
      <c r="F37" s="3543"/>
      <c r="G37" s="3666">
        <v>12990</v>
      </c>
    </row>
    <row r="38" spans="1:7" ht="26.25" customHeight="1">
      <c r="A38" s="3545"/>
      <c r="B38" s="3543" t="s">
        <v>9915</v>
      </c>
      <c r="C38" s="3543" t="s">
        <v>9915</v>
      </c>
      <c r="D38" s="3543" t="s">
        <v>9916</v>
      </c>
      <c r="E38" s="3548" t="s">
        <v>13869</v>
      </c>
      <c r="F38" s="3545"/>
      <c r="G38" s="3666">
        <v>45</v>
      </c>
    </row>
    <row r="39" spans="1:7">
      <c r="A39" s="9142"/>
      <c r="B39" s="3543" t="s">
        <v>9917</v>
      </c>
      <c r="C39" s="3543" t="s">
        <v>9917</v>
      </c>
      <c r="D39" s="3543" t="s">
        <v>9918</v>
      </c>
      <c r="E39" s="3548" t="s">
        <v>13870</v>
      </c>
      <c r="F39" s="3545"/>
      <c r="G39" s="3666">
        <v>90</v>
      </c>
    </row>
    <row r="40" spans="1:7">
      <c r="A40" s="9143"/>
      <c r="B40" s="3543" t="s">
        <v>9919</v>
      </c>
      <c r="C40" s="3543" t="s">
        <v>9919</v>
      </c>
      <c r="D40" s="3543" t="s">
        <v>9920</v>
      </c>
      <c r="E40" s="3548" t="s">
        <v>13871</v>
      </c>
      <c r="F40" s="3545"/>
      <c r="G40" s="3666">
        <v>135</v>
      </c>
    </row>
    <row r="41" spans="1:7">
      <c r="A41" s="9143"/>
      <c r="B41" s="3543" t="s">
        <v>9921</v>
      </c>
      <c r="C41" s="3543" t="s">
        <v>9921</v>
      </c>
      <c r="D41" s="3543" t="s">
        <v>9922</v>
      </c>
      <c r="E41" s="3548" t="s">
        <v>13872</v>
      </c>
      <c r="F41" s="3545"/>
      <c r="G41" s="3666">
        <v>180</v>
      </c>
    </row>
    <row r="42" spans="1:7">
      <c r="A42" s="9143"/>
      <c r="B42" s="3543" t="s">
        <v>9923</v>
      </c>
      <c r="C42" s="3543" t="s">
        <v>9923</v>
      </c>
      <c r="D42" s="3543" t="s">
        <v>9924</v>
      </c>
      <c r="E42" s="3548" t="s">
        <v>13873</v>
      </c>
      <c r="F42" s="3545"/>
      <c r="G42" s="3666">
        <v>270</v>
      </c>
    </row>
    <row r="43" spans="1:7">
      <c r="A43" s="9143"/>
      <c r="B43" s="3543" t="s">
        <v>9925</v>
      </c>
      <c r="C43" s="3543" t="s">
        <v>9925</v>
      </c>
      <c r="D43" s="3543" t="s">
        <v>9926</v>
      </c>
      <c r="E43" s="3548" t="s">
        <v>13874</v>
      </c>
      <c r="F43" s="3545"/>
      <c r="G43" s="3666">
        <v>360</v>
      </c>
    </row>
    <row r="44" spans="1:7">
      <c r="A44" s="9143"/>
      <c r="B44" s="3543" t="s">
        <v>9927</v>
      </c>
      <c r="C44" s="3543" t="s">
        <v>9927</v>
      </c>
      <c r="D44" s="3543" t="s">
        <v>9928</v>
      </c>
      <c r="E44" s="3548" t="s">
        <v>13875</v>
      </c>
      <c r="F44" s="3545"/>
      <c r="G44" s="3666">
        <v>450</v>
      </c>
    </row>
    <row r="45" spans="1:7">
      <c r="A45" s="9143"/>
      <c r="B45" s="3543" t="s">
        <v>9929</v>
      </c>
      <c r="C45" s="3543" t="s">
        <v>9929</v>
      </c>
      <c r="D45" s="3543" t="s">
        <v>9930</v>
      </c>
      <c r="E45" s="3548" t="s">
        <v>13876</v>
      </c>
      <c r="F45" s="3545"/>
      <c r="G45" s="3666">
        <v>540</v>
      </c>
    </row>
    <row r="46" spans="1:7">
      <c r="A46" s="9143"/>
      <c r="B46" s="3543" t="s">
        <v>9931</v>
      </c>
      <c r="C46" s="3543" t="s">
        <v>9931</v>
      </c>
      <c r="D46" s="3543" t="s">
        <v>9932</v>
      </c>
      <c r="E46" s="3548" t="s">
        <v>13877</v>
      </c>
      <c r="F46" s="3545"/>
      <c r="G46" s="3666">
        <v>675</v>
      </c>
    </row>
    <row r="47" spans="1:7">
      <c r="A47" s="9144"/>
      <c r="B47" s="3543" t="s">
        <v>9933</v>
      </c>
      <c r="C47" s="3543" t="s">
        <v>9933</v>
      </c>
      <c r="D47" s="3543" t="s">
        <v>9934</v>
      </c>
      <c r="E47" s="3548" t="s">
        <v>13878</v>
      </c>
      <c r="F47" s="3545"/>
      <c r="G47" s="3666">
        <v>900</v>
      </c>
    </row>
    <row r="48" spans="1:7">
      <c r="A48" s="3545"/>
      <c r="B48" s="3543" t="s">
        <v>9931</v>
      </c>
      <c r="C48" s="3543" t="s">
        <v>9932</v>
      </c>
      <c r="D48" s="3543" t="s">
        <v>13877</v>
      </c>
      <c r="E48" s="3545"/>
      <c r="F48" s="3705"/>
      <c r="G48" s="3666">
        <v>675</v>
      </c>
    </row>
    <row r="49" spans="1:7">
      <c r="A49" s="3545"/>
      <c r="B49" s="3543" t="s">
        <v>9933</v>
      </c>
      <c r="C49" s="3543" t="s">
        <v>9934</v>
      </c>
      <c r="D49" s="3543" t="s">
        <v>13878</v>
      </c>
      <c r="E49" s="3545"/>
      <c r="F49" s="3705"/>
      <c r="G49" s="3666">
        <v>900</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1:G1"/>
    <mergeCell ref="A25:A28"/>
    <mergeCell ref="A39:A47"/>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dimension ref="A1:F75"/>
  <sheetViews>
    <sheetView zoomScale="70" zoomScaleNormal="70" workbookViewId="0">
      <selection activeCell="E67" sqref="E5:E67"/>
    </sheetView>
  </sheetViews>
  <sheetFormatPr defaultRowHeight="14.35"/>
  <cols>
    <col min="1" max="1" width="20.703125" style="3554" customWidth="1"/>
    <col min="2" max="2" width="32.1171875" style="2785" customWidth="1"/>
    <col min="3" max="3" width="49.41015625" style="3554" customWidth="1"/>
    <col min="4" max="4" width="62.703125" style="2785" customWidth="1"/>
    <col min="5" max="5" width="19.703125" style="3557" customWidth="1"/>
  </cols>
  <sheetData>
    <row r="1" spans="1:6" ht="32.25" customHeight="1">
      <c r="A1" s="9138" t="s">
        <v>13897</v>
      </c>
      <c r="B1" s="9138"/>
      <c r="C1" s="9138"/>
      <c r="D1" s="9138"/>
      <c r="E1" s="9138"/>
    </row>
    <row r="3" spans="1:6">
      <c r="A3" s="2786" t="s">
        <v>75</v>
      </c>
      <c r="B3" s="2787" t="s">
        <v>13898</v>
      </c>
      <c r="C3" s="2787" t="s">
        <v>42</v>
      </c>
      <c r="D3" s="2787" t="s">
        <v>71</v>
      </c>
      <c r="E3" s="2788" t="s">
        <v>13899</v>
      </c>
    </row>
    <row r="4" spans="1:6">
      <c r="A4" s="3555" t="s">
        <v>13900</v>
      </c>
      <c r="B4" s="2790"/>
      <c r="C4" s="2791"/>
      <c r="D4" s="2789"/>
      <c r="E4" s="2792"/>
    </row>
    <row r="5" spans="1:6" ht="45" customHeight="1">
      <c r="A5" s="2793">
        <v>2156527</v>
      </c>
      <c r="B5" s="9161"/>
      <c r="C5" s="2793" t="s">
        <v>13901</v>
      </c>
      <c r="D5" s="9162" t="s">
        <v>13902</v>
      </c>
      <c r="E5" s="5144">
        <v>12640</v>
      </c>
    </row>
    <row r="6" spans="1:6" ht="81" customHeight="1">
      <c r="A6" s="2793">
        <v>2156528</v>
      </c>
      <c r="B6" s="9161"/>
      <c r="C6" s="2793" t="s">
        <v>13903</v>
      </c>
      <c r="D6" s="9162"/>
      <c r="E6" s="5144">
        <v>13350</v>
      </c>
      <c r="F6" s="5148"/>
    </row>
    <row r="7" spans="1:6" ht="54" customHeight="1">
      <c r="A7" s="2793">
        <v>2156529</v>
      </c>
      <c r="B7" s="9161"/>
      <c r="C7" s="2793" t="s">
        <v>13904</v>
      </c>
      <c r="D7" s="9164" t="s">
        <v>13905</v>
      </c>
      <c r="E7" s="5144">
        <v>17930</v>
      </c>
      <c r="F7" s="5148"/>
    </row>
    <row r="8" spans="1:6" ht="65.25" customHeight="1">
      <c r="A8" s="2793">
        <v>2156530</v>
      </c>
      <c r="B8" s="9161"/>
      <c r="C8" s="2793" t="s">
        <v>13906</v>
      </c>
      <c r="D8" s="9165"/>
      <c r="E8" s="5144">
        <v>18680</v>
      </c>
      <c r="F8" s="5148"/>
    </row>
    <row r="9" spans="1:6" ht="64.5" customHeight="1">
      <c r="A9" s="2793">
        <v>2205737</v>
      </c>
      <c r="B9" s="9161"/>
      <c r="C9" s="2793" t="s">
        <v>13907</v>
      </c>
      <c r="D9" s="9162" t="s">
        <v>13908</v>
      </c>
      <c r="E9" s="5144">
        <v>16330</v>
      </c>
      <c r="F9" s="5148"/>
    </row>
    <row r="10" spans="1:6" ht="53.25" customHeight="1">
      <c r="A10" s="2793">
        <v>2205738</v>
      </c>
      <c r="B10" s="9161"/>
      <c r="C10" s="2793" t="s">
        <v>13909</v>
      </c>
      <c r="D10" s="9163"/>
      <c r="E10" s="5144">
        <v>17030</v>
      </c>
      <c r="F10" s="5148"/>
    </row>
    <row r="11" spans="1:6" s="3546" customFormat="1" ht="111.75" customHeight="1">
      <c r="A11" s="3671">
        <v>2264869</v>
      </c>
      <c r="B11" s="9168"/>
      <c r="C11" s="3672" t="s">
        <v>14281</v>
      </c>
      <c r="D11" s="9166" t="s">
        <v>14287</v>
      </c>
      <c r="E11" s="5144">
        <v>25230</v>
      </c>
      <c r="F11" s="5148"/>
    </row>
    <row r="12" spans="1:6" s="3546" customFormat="1" ht="115.5" customHeight="1">
      <c r="A12" s="3671">
        <v>2264870</v>
      </c>
      <c r="B12" s="9169"/>
      <c r="C12" s="3672" t="s">
        <v>14282</v>
      </c>
      <c r="D12" s="9167"/>
      <c r="E12" s="5144">
        <v>25230</v>
      </c>
      <c r="F12" s="5148"/>
    </row>
    <row r="13" spans="1:6">
      <c r="A13" s="2791" t="s">
        <v>13910</v>
      </c>
      <c r="B13" s="3673"/>
      <c r="C13" s="2791"/>
      <c r="D13" s="3674"/>
      <c r="E13" s="5144"/>
      <c r="F13" s="5148"/>
    </row>
    <row r="14" spans="1:6" s="3546" customFormat="1" ht="127.5" customHeight="1">
      <c r="A14" s="3671">
        <v>2264867</v>
      </c>
      <c r="B14" s="9152"/>
      <c r="C14" s="3672" t="s">
        <v>14283</v>
      </c>
      <c r="D14" s="9154" t="s">
        <v>14288</v>
      </c>
      <c r="E14" s="5144">
        <v>35860</v>
      </c>
      <c r="F14" s="5148"/>
    </row>
    <row r="15" spans="1:6" s="3546" customFormat="1" ht="121.5" customHeight="1">
      <c r="A15" s="3671">
        <v>2264868</v>
      </c>
      <c r="B15" s="9153"/>
      <c r="C15" s="3672" t="s">
        <v>14284</v>
      </c>
      <c r="D15" s="9155"/>
      <c r="E15" s="5144">
        <v>35860</v>
      </c>
      <c r="F15" s="5148"/>
    </row>
    <row r="16" spans="1:6">
      <c r="A16" s="2791" t="s">
        <v>1585</v>
      </c>
      <c r="B16" s="3675"/>
      <c r="C16" s="2793"/>
      <c r="D16" s="3676"/>
      <c r="E16" s="5152"/>
      <c r="F16" s="5148"/>
    </row>
    <row r="17" spans="1:6">
      <c r="A17" s="2794" t="s">
        <v>13911</v>
      </c>
      <c r="B17" s="3677"/>
      <c r="C17" s="2794"/>
      <c r="D17" s="3678"/>
      <c r="E17" s="5153"/>
      <c r="F17" s="5148"/>
    </row>
    <row r="18" spans="1:6" ht="98.7">
      <c r="A18" s="2793">
        <v>2153661</v>
      </c>
      <c r="B18" s="3679"/>
      <c r="C18" s="2793" t="s">
        <v>13912</v>
      </c>
      <c r="D18" s="2797" t="s">
        <v>13913</v>
      </c>
      <c r="E18" s="5144">
        <v>5780</v>
      </c>
      <c r="F18" s="5148"/>
    </row>
    <row r="19" spans="1:6" s="3547" customFormat="1" ht="195.75" customHeight="1">
      <c r="A19" s="3680">
        <v>2264865</v>
      </c>
      <c r="B19" s="3681"/>
      <c r="C19" s="3682" t="s">
        <v>14285</v>
      </c>
      <c r="D19" s="3683" t="s">
        <v>14289</v>
      </c>
      <c r="E19" s="5144">
        <v>14080</v>
      </c>
      <c r="F19" s="5148"/>
    </row>
    <row r="20" spans="1:6" s="3547" customFormat="1" ht="186" customHeight="1">
      <c r="A20" s="3680">
        <v>2264866</v>
      </c>
      <c r="B20" s="3681"/>
      <c r="C20" s="3682" t="s">
        <v>14286</v>
      </c>
      <c r="D20" s="3683" t="s">
        <v>14290</v>
      </c>
      <c r="E20" s="5144">
        <v>16100</v>
      </c>
      <c r="F20" s="5148"/>
    </row>
    <row r="21" spans="1:6" ht="37">
      <c r="A21" s="2793">
        <v>2249809</v>
      </c>
      <c r="B21" s="2795"/>
      <c r="C21" s="2796" t="s">
        <v>13914</v>
      </c>
      <c r="D21" s="2797" t="s">
        <v>13915</v>
      </c>
      <c r="E21" s="5144">
        <v>4420</v>
      </c>
      <c r="F21" s="5148"/>
    </row>
    <row r="22" spans="1:6" ht="49.35">
      <c r="A22" s="2793">
        <v>2249810</v>
      </c>
      <c r="B22" s="2795"/>
      <c r="C22" s="2796" t="s">
        <v>13916</v>
      </c>
      <c r="D22" s="2797" t="s">
        <v>13917</v>
      </c>
      <c r="E22" s="5144">
        <v>2140</v>
      </c>
      <c r="F22" s="5148"/>
    </row>
    <row r="23" spans="1:6" ht="43.5" customHeight="1">
      <c r="A23" s="2793">
        <v>2249808</v>
      </c>
      <c r="B23" s="2795"/>
      <c r="C23" s="2796" t="s">
        <v>13918</v>
      </c>
      <c r="D23" s="2797" t="s">
        <v>13919</v>
      </c>
      <c r="E23" s="5144">
        <v>5520</v>
      </c>
      <c r="F23" s="5148"/>
    </row>
    <row r="24" spans="1:6" ht="35.25" customHeight="1">
      <c r="A24" s="2793">
        <v>2249796</v>
      </c>
      <c r="B24" s="2795"/>
      <c r="C24" s="2796" t="s">
        <v>13920</v>
      </c>
      <c r="D24" s="2797" t="s">
        <v>13921</v>
      </c>
      <c r="E24" s="5144">
        <v>1000</v>
      </c>
      <c r="F24" s="5148"/>
    </row>
    <row r="25" spans="1:6">
      <c r="A25" s="2794" t="s">
        <v>13922</v>
      </c>
      <c r="B25" s="3675"/>
      <c r="C25" s="2793"/>
      <c r="D25" s="3676"/>
      <c r="E25" s="5144"/>
      <c r="F25" s="5148"/>
    </row>
    <row r="26" spans="1:6">
      <c r="A26" s="3552">
        <v>2153570</v>
      </c>
      <c r="B26" s="9174"/>
      <c r="C26" s="3553" t="s">
        <v>13923</v>
      </c>
      <c r="D26" s="9171" t="s">
        <v>13924</v>
      </c>
      <c r="E26" s="5144">
        <v>8220</v>
      </c>
      <c r="F26" s="5148"/>
    </row>
    <row r="27" spans="1:6">
      <c r="A27" s="3552">
        <v>2153572</v>
      </c>
      <c r="B27" s="9174"/>
      <c r="C27" s="3553" t="s">
        <v>13925</v>
      </c>
      <c r="D27" s="9171"/>
      <c r="E27" s="5144">
        <v>8550</v>
      </c>
      <c r="F27" s="5148"/>
    </row>
    <row r="28" spans="1:6">
      <c r="A28" s="3552">
        <v>2153568</v>
      </c>
      <c r="B28" s="9174"/>
      <c r="C28" s="3553" t="s">
        <v>13926</v>
      </c>
      <c r="D28" s="9171"/>
      <c r="E28" s="5144">
        <v>10200</v>
      </c>
      <c r="F28" s="5148"/>
    </row>
    <row r="29" spans="1:6" ht="53.25" customHeight="1">
      <c r="A29" s="3552">
        <v>2153569</v>
      </c>
      <c r="B29" s="9173"/>
      <c r="C29" s="3553" t="s">
        <v>13927</v>
      </c>
      <c r="D29" s="9156" t="s">
        <v>13928</v>
      </c>
      <c r="E29" s="5144">
        <v>15300</v>
      </c>
      <c r="F29" s="5148"/>
    </row>
    <row r="30" spans="1:6" ht="45.75" customHeight="1">
      <c r="A30" s="3552">
        <v>2153571</v>
      </c>
      <c r="B30" s="9173"/>
      <c r="C30" s="3553" t="s">
        <v>13929</v>
      </c>
      <c r="D30" s="9158"/>
      <c r="E30" s="5144">
        <v>17480</v>
      </c>
      <c r="F30" s="5148"/>
    </row>
    <row r="31" spans="1:6" ht="29.25" customHeight="1">
      <c r="A31" s="3552">
        <v>2153566</v>
      </c>
      <c r="B31" s="9173"/>
      <c r="C31" s="3553" t="s">
        <v>13930</v>
      </c>
      <c r="D31" s="9171" t="s">
        <v>13931</v>
      </c>
      <c r="E31" s="5144">
        <v>7690</v>
      </c>
      <c r="F31" s="5148"/>
    </row>
    <row r="32" spans="1:6" ht="27.75" customHeight="1">
      <c r="A32" s="3552">
        <v>2153567</v>
      </c>
      <c r="B32" s="9173"/>
      <c r="C32" s="3553" t="s">
        <v>13932</v>
      </c>
      <c r="D32" s="9171"/>
      <c r="E32" s="5144">
        <v>8470</v>
      </c>
      <c r="F32" s="5148"/>
    </row>
    <row r="33" spans="1:6" ht="22.5" customHeight="1">
      <c r="A33" s="3552">
        <v>2153565</v>
      </c>
      <c r="B33" s="9173"/>
      <c r="C33" s="3553" t="s">
        <v>13933</v>
      </c>
      <c r="D33" s="9171"/>
      <c r="E33" s="5144">
        <v>9610</v>
      </c>
      <c r="F33" s="5148"/>
    </row>
    <row r="34" spans="1:6">
      <c r="A34" s="3684">
        <v>2205798</v>
      </c>
      <c r="B34" s="9173"/>
      <c r="C34" s="3553" t="s">
        <v>13934</v>
      </c>
      <c r="D34" s="9171" t="s">
        <v>14291</v>
      </c>
      <c r="E34" s="5144">
        <v>5720</v>
      </c>
      <c r="F34" s="5148"/>
    </row>
    <row r="35" spans="1:6">
      <c r="A35" s="3684">
        <v>2205799</v>
      </c>
      <c r="B35" s="9173"/>
      <c r="C35" s="3553" t="s">
        <v>13935</v>
      </c>
      <c r="D35" s="9171"/>
      <c r="E35" s="5144">
        <v>6070</v>
      </c>
      <c r="F35" s="5148"/>
    </row>
    <row r="36" spans="1:6">
      <c r="A36" s="3684">
        <v>2205800</v>
      </c>
      <c r="B36" s="9173"/>
      <c r="C36" s="3553" t="s">
        <v>13936</v>
      </c>
      <c r="D36" s="9171"/>
      <c r="E36" s="5144">
        <v>7120</v>
      </c>
      <c r="F36" s="5148"/>
    </row>
    <row r="37" spans="1:6">
      <c r="A37" s="3684">
        <v>2205801</v>
      </c>
      <c r="B37" s="9173"/>
      <c r="C37" s="3553" t="s">
        <v>13937</v>
      </c>
      <c r="D37" s="9171"/>
      <c r="E37" s="5144">
        <v>8950</v>
      </c>
      <c r="F37" s="5148"/>
    </row>
    <row r="38" spans="1:6">
      <c r="A38" s="3684">
        <v>2205802</v>
      </c>
      <c r="B38" s="9173"/>
      <c r="C38" s="3553" t="s">
        <v>13938</v>
      </c>
      <c r="D38" s="9171"/>
      <c r="E38" s="5144">
        <v>5830</v>
      </c>
      <c r="F38" s="5148"/>
    </row>
    <row r="39" spans="1:6">
      <c r="A39" s="3684">
        <v>2205803</v>
      </c>
      <c r="B39" s="9173"/>
      <c r="C39" s="3553" t="s">
        <v>13939</v>
      </c>
      <c r="D39" s="9171"/>
      <c r="E39" s="5144">
        <v>6170</v>
      </c>
      <c r="F39" s="5148"/>
    </row>
    <row r="40" spans="1:6">
      <c r="A40" s="3684">
        <v>2205804</v>
      </c>
      <c r="B40" s="9173"/>
      <c r="C40" s="3553" t="s">
        <v>13940</v>
      </c>
      <c r="D40" s="9171"/>
      <c r="E40" s="5144">
        <v>7220</v>
      </c>
      <c r="F40" s="5148"/>
    </row>
    <row r="41" spans="1:6">
      <c r="A41" s="3684">
        <v>2205805</v>
      </c>
      <c r="B41" s="9173"/>
      <c r="C41" s="3553" t="s">
        <v>13941</v>
      </c>
      <c r="D41" s="9171"/>
      <c r="E41" s="5144">
        <v>9060</v>
      </c>
      <c r="F41" s="5148"/>
    </row>
    <row r="42" spans="1:6">
      <c r="A42" s="2794" t="s">
        <v>13942</v>
      </c>
      <c r="B42" s="3675"/>
      <c r="C42" s="2793"/>
      <c r="D42" s="3676"/>
      <c r="E42" s="5144"/>
      <c r="F42" s="5148"/>
    </row>
    <row r="43" spans="1:6" ht="26.25" customHeight="1">
      <c r="A43" s="3552">
        <v>2153129</v>
      </c>
      <c r="B43" s="9170"/>
      <c r="C43" s="3552" t="s">
        <v>13943</v>
      </c>
      <c r="D43" s="9171" t="s">
        <v>13944</v>
      </c>
      <c r="E43" s="5144">
        <v>1130</v>
      </c>
      <c r="F43" s="5148"/>
    </row>
    <row r="44" spans="1:6" ht="27" customHeight="1">
      <c r="A44" s="3552">
        <v>2153133</v>
      </c>
      <c r="B44" s="9170"/>
      <c r="C44" s="3552" t="s">
        <v>13945</v>
      </c>
      <c r="D44" s="9172"/>
      <c r="E44" s="5144">
        <v>1200</v>
      </c>
      <c r="F44" s="5148"/>
    </row>
    <row r="45" spans="1:6" ht="24" customHeight="1">
      <c r="A45" s="3552">
        <v>2153130</v>
      </c>
      <c r="B45" s="9170"/>
      <c r="C45" s="3552" t="s">
        <v>13946</v>
      </c>
      <c r="D45" s="9172"/>
      <c r="E45" s="5144">
        <v>1360</v>
      </c>
      <c r="F45" s="5148"/>
    </row>
    <row r="46" spans="1:6" ht="27.75" customHeight="1">
      <c r="A46" s="3552">
        <v>2153132</v>
      </c>
      <c r="B46" s="9170"/>
      <c r="C46" s="3552" t="s">
        <v>13947</v>
      </c>
      <c r="D46" s="9172"/>
      <c r="E46" s="5144">
        <v>1570</v>
      </c>
      <c r="F46" s="5148"/>
    </row>
    <row r="47" spans="1:6" s="3556" customFormat="1" ht="27.75" customHeight="1">
      <c r="A47" s="3685">
        <v>2264871</v>
      </c>
      <c r="B47" s="3686"/>
      <c r="C47" s="3685" t="s">
        <v>14292</v>
      </c>
      <c r="D47" s="9156" t="s">
        <v>14308</v>
      </c>
      <c r="E47" s="5154">
        <v>1053</v>
      </c>
      <c r="F47" s="5148"/>
    </row>
    <row r="48" spans="1:6" s="3556" customFormat="1" ht="27.75" customHeight="1">
      <c r="A48" s="3685">
        <v>2265905</v>
      </c>
      <c r="B48" s="3686"/>
      <c r="C48" s="3685" t="s">
        <v>14293</v>
      </c>
      <c r="D48" s="9157"/>
      <c r="E48" s="5154">
        <v>1254</v>
      </c>
      <c r="F48" s="5148"/>
    </row>
    <row r="49" spans="1:6" s="3556" customFormat="1" ht="27.75" customHeight="1">
      <c r="A49" s="3685">
        <v>2265906</v>
      </c>
      <c r="B49" s="3686"/>
      <c r="C49" s="3685" t="s">
        <v>14294</v>
      </c>
      <c r="D49" s="9157"/>
      <c r="E49" s="5154">
        <v>1417</v>
      </c>
      <c r="F49" s="5148"/>
    </row>
    <row r="50" spans="1:6" s="3556" customFormat="1" ht="27.75" customHeight="1">
      <c r="A50" s="3685">
        <v>2265907</v>
      </c>
      <c r="B50" s="3686"/>
      <c r="C50" s="3685" t="s">
        <v>14295</v>
      </c>
      <c r="D50" s="9158"/>
      <c r="E50" s="5154">
        <v>1635</v>
      </c>
      <c r="F50" s="5148"/>
    </row>
    <row r="51" spans="1:6" ht="71.25" customHeight="1">
      <c r="A51" s="3552">
        <v>2153134</v>
      </c>
      <c r="B51" s="3686"/>
      <c r="C51" s="3552" t="s">
        <v>13948</v>
      </c>
      <c r="D51" s="3687" t="s">
        <v>13949</v>
      </c>
      <c r="E51" s="5144">
        <v>830</v>
      </c>
      <c r="F51" s="5148"/>
    </row>
    <row r="52" spans="1:6" s="3556" customFormat="1" ht="76.5" customHeight="1">
      <c r="A52" s="3685">
        <v>2265558</v>
      </c>
      <c r="B52" s="3686"/>
      <c r="C52" s="3685" t="s">
        <v>14296</v>
      </c>
      <c r="D52" s="3687" t="s">
        <v>14307</v>
      </c>
      <c r="E52" s="5155">
        <v>858</v>
      </c>
      <c r="F52" s="5148"/>
    </row>
    <row r="53" spans="1:6" ht="60" customHeight="1">
      <c r="A53" s="3552">
        <v>2240140</v>
      </c>
      <c r="B53" s="3686"/>
      <c r="C53" s="3552" t="s">
        <v>13950</v>
      </c>
      <c r="D53" s="3687" t="s">
        <v>13951</v>
      </c>
      <c r="E53" s="5144">
        <v>3850</v>
      </c>
      <c r="F53" s="5148"/>
    </row>
    <row r="54" spans="1:6">
      <c r="A54" s="2794" t="s">
        <v>9459</v>
      </c>
      <c r="B54" s="3675"/>
      <c r="C54" s="2793"/>
      <c r="D54" s="3676"/>
      <c r="E54" s="5144"/>
      <c r="F54" s="5148"/>
    </row>
    <row r="55" spans="1:6" ht="71.25" customHeight="1">
      <c r="A55" s="3552">
        <v>2153349</v>
      </c>
      <c r="B55" s="3686"/>
      <c r="C55" s="3552" t="s">
        <v>13952</v>
      </c>
      <c r="D55" s="3687" t="s">
        <v>13953</v>
      </c>
      <c r="E55" s="5144">
        <v>3281</v>
      </c>
      <c r="F55" s="5148"/>
    </row>
    <row r="56" spans="1:6" ht="96" customHeight="1">
      <c r="A56" s="3552">
        <v>2153346</v>
      </c>
      <c r="B56" s="3686"/>
      <c r="C56" s="3552" t="s">
        <v>13954</v>
      </c>
      <c r="D56" s="3687" t="s">
        <v>13955</v>
      </c>
      <c r="E56" s="5144">
        <v>2471</v>
      </c>
      <c r="F56" s="5148"/>
    </row>
    <row r="57" spans="1:6" ht="61.7">
      <c r="A57" s="3552">
        <v>2250372</v>
      </c>
      <c r="B57" s="3686"/>
      <c r="C57" s="3552" t="s">
        <v>13956</v>
      </c>
      <c r="D57" s="3687" t="s">
        <v>13957</v>
      </c>
      <c r="E57" s="5144">
        <v>2200</v>
      </c>
      <c r="F57" s="5148"/>
    </row>
    <row r="58" spans="1:6">
      <c r="A58" s="3688" t="s">
        <v>13900</v>
      </c>
      <c r="B58" s="3621"/>
      <c r="C58" s="3689"/>
      <c r="D58" s="3621"/>
      <c r="E58" s="5156"/>
      <c r="F58" s="5148"/>
    </row>
    <row r="59" spans="1:6" ht="61.5" customHeight="1">
      <c r="A59" s="3685">
        <v>2153588</v>
      </c>
      <c r="B59" s="9150"/>
      <c r="C59" s="3685" t="s">
        <v>14297</v>
      </c>
      <c r="D59" s="9159" t="s">
        <v>14306</v>
      </c>
      <c r="E59" s="5144">
        <v>12510</v>
      </c>
      <c r="F59" s="5148"/>
    </row>
    <row r="60" spans="1:6" ht="63" customHeight="1">
      <c r="A60" s="3685">
        <v>2153589</v>
      </c>
      <c r="B60" s="9150"/>
      <c r="C60" s="3685" t="s">
        <v>14298</v>
      </c>
      <c r="D60" s="9160"/>
      <c r="E60" s="5144">
        <v>13080</v>
      </c>
      <c r="F60" s="5148"/>
    </row>
    <row r="61" spans="1:6">
      <c r="A61" s="3688" t="s">
        <v>13922</v>
      </c>
      <c r="B61" s="3621"/>
      <c r="C61" s="3689"/>
      <c r="D61" s="3621"/>
      <c r="E61" s="5156"/>
      <c r="F61" s="5148"/>
    </row>
    <row r="62" spans="1:6">
      <c r="A62" s="3685">
        <v>2167139</v>
      </c>
      <c r="B62" s="9150"/>
      <c r="C62" s="3685" t="s">
        <v>14299</v>
      </c>
      <c r="D62" s="9151" t="s">
        <v>14305</v>
      </c>
      <c r="E62" s="5144">
        <v>3460</v>
      </c>
      <c r="F62" s="5148"/>
    </row>
    <row r="63" spans="1:6">
      <c r="A63" s="3685">
        <v>2167140</v>
      </c>
      <c r="B63" s="9150"/>
      <c r="C63" s="3685" t="s">
        <v>14300</v>
      </c>
      <c r="D63" s="9151"/>
      <c r="E63" s="5144">
        <v>4340</v>
      </c>
      <c r="F63" s="5148"/>
    </row>
    <row r="64" spans="1:6">
      <c r="A64" s="3685">
        <v>2237777</v>
      </c>
      <c r="B64" s="9150"/>
      <c r="C64" s="3685" t="s">
        <v>14301</v>
      </c>
      <c r="D64" s="9151"/>
      <c r="E64" s="5144">
        <v>4940</v>
      </c>
      <c r="F64" s="5148"/>
    </row>
    <row r="65" spans="1:6">
      <c r="A65" s="3685">
        <v>2167142</v>
      </c>
      <c r="B65" s="9150"/>
      <c r="C65" s="3685" t="s">
        <v>14302</v>
      </c>
      <c r="D65" s="9151"/>
      <c r="E65" s="5144">
        <v>3560</v>
      </c>
      <c r="F65" s="5148"/>
    </row>
    <row r="66" spans="1:6">
      <c r="A66" s="3685">
        <v>2167143</v>
      </c>
      <c r="B66" s="9150"/>
      <c r="C66" s="3685" t="s">
        <v>14303</v>
      </c>
      <c r="D66" s="9151"/>
      <c r="E66" s="5144">
        <v>4470</v>
      </c>
      <c r="F66" s="5148"/>
    </row>
    <row r="67" spans="1:6">
      <c r="A67" s="3685">
        <v>2210445</v>
      </c>
      <c r="B67" s="9150"/>
      <c r="C67" s="3685" t="s">
        <v>14304</v>
      </c>
      <c r="D67" s="9151"/>
      <c r="E67" s="5144">
        <v>5090</v>
      </c>
      <c r="F67" s="5148"/>
    </row>
    <row r="75" spans="1:6">
      <c r="D75" s="3590"/>
    </row>
  </sheetData>
  <mergeCells count="26">
    <mergeCell ref="D11:D12"/>
    <mergeCell ref="B11:B12"/>
    <mergeCell ref="B43:B46"/>
    <mergeCell ref="D43:D46"/>
    <mergeCell ref="B29:B30"/>
    <mergeCell ref="D29:D30"/>
    <mergeCell ref="B31:B33"/>
    <mergeCell ref="D31:D33"/>
    <mergeCell ref="B34:B41"/>
    <mergeCell ref="D34:D41"/>
    <mergeCell ref="B26:B28"/>
    <mergeCell ref="D26:D28"/>
    <mergeCell ref="B9:B10"/>
    <mergeCell ref="D9:D10"/>
    <mergeCell ref="A1:E1"/>
    <mergeCell ref="B5:B6"/>
    <mergeCell ref="D5:D6"/>
    <mergeCell ref="B7:B8"/>
    <mergeCell ref="D7:D8"/>
    <mergeCell ref="B59:B60"/>
    <mergeCell ref="B62:B67"/>
    <mergeCell ref="D62:D67"/>
    <mergeCell ref="B14:B15"/>
    <mergeCell ref="D14:D15"/>
    <mergeCell ref="D47:D50"/>
    <mergeCell ref="D59:D60"/>
  </mergeCells>
  <pageMargins left="0.7" right="0.7" top="0.75" bottom="0.75" header="0.3" footer="0.3"/>
  <pageSetup paperSize="9" orientation="portrait" r:id="rId1"/>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dimension ref="A1:H223"/>
  <sheetViews>
    <sheetView workbookViewId="0">
      <selection activeCell="H7" sqref="H7"/>
    </sheetView>
  </sheetViews>
  <sheetFormatPr defaultRowHeight="14.35"/>
  <cols>
    <col min="1" max="2" width="9.1171875" style="6069"/>
    <col min="3" max="3" width="37.1171875" style="6069" bestFit="1" customWidth="1"/>
    <col min="4" max="4" width="9.1171875" style="6069"/>
    <col min="5" max="5" width="9.41015625" style="6069" customWidth="1"/>
    <col min="6" max="258" width="9.1171875" style="6069"/>
    <col min="259" max="259" width="37.1171875" style="6069" bestFit="1" customWidth="1"/>
    <col min="260" max="260" width="9.1171875" style="6069"/>
    <col min="261" max="261" width="9.41015625" style="6069" customWidth="1"/>
    <col min="262" max="514" width="9.1171875" style="6069"/>
    <col min="515" max="515" width="37.1171875" style="6069" bestFit="1" customWidth="1"/>
    <col min="516" max="516" width="9.1171875" style="6069"/>
    <col min="517" max="517" width="9.41015625" style="6069" customWidth="1"/>
    <col min="518" max="770" width="9.1171875" style="6069"/>
    <col min="771" max="771" width="37.1171875" style="6069" bestFit="1" customWidth="1"/>
    <col min="772" max="772" width="9.1171875" style="6069"/>
    <col min="773" max="773" width="9.41015625" style="6069" customWidth="1"/>
    <col min="774" max="1026" width="9.1171875" style="6069"/>
    <col min="1027" max="1027" width="37.1171875" style="6069" bestFit="1" customWidth="1"/>
    <col min="1028" max="1028" width="9.1171875" style="6069"/>
    <col min="1029" max="1029" width="9.41015625" style="6069" customWidth="1"/>
    <col min="1030" max="1282" width="9.1171875" style="6069"/>
    <col min="1283" max="1283" width="37.1171875" style="6069" bestFit="1" customWidth="1"/>
    <col min="1284" max="1284" width="9.1171875" style="6069"/>
    <col min="1285" max="1285" width="9.41015625" style="6069" customWidth="1"/>
    <col min="1286" max="1538" width="9.1171875" style="6069"/>
    <col min="1539" max="1539" width="37.1171875" style="6069" bestFit="1" customWidth="1"/>
    <col min="1540" max="1540" width="9.1171875" style="6069"/>
    <col min="1541" max="1541" width="9.41015625" style="6069" customWidth="1"/>
    <col min="1542" max="1794" width="9.1171875" style="6069"/>
    <col min="1795" max="1795" width="37.1171875" style="6069" bestFit="1" customWidth="1"/>
    <col min="1796" max="1796" width="9.1171875" style="6069"/>
    <col min="1797" max="1797" width="9.41015625" style="6069" customWidth="1"/>
    <col min="1798" max="2050" width="9.1171875" style="6069"/>
    <col min="2051" max="2051" width="37.1171875" style="6069" bestFit="1" customWidth="1"/>
    <col min="2052" max="2052" width="9.1171875" style="6069"/>
    <col min="2053" max="2053" width="9.41015625" style="6069" customWidth="1"/>
    <col min="2054" max="2306" width="9.1171875" style="6069"/>
    <col min="2307" max="2307" width="37.1171875" style="6069" bestFit="1" customWidth="1"/>
    <col min="2308" max="2308" width="9.1171875" style="6069"/>
    <col min="2309" max="2309" width="9.41015625" style="6069" customWidth="1"/>
    <col min="2310" max="2562" width="9.1171875" style="6069"/>
    <col min="2563" max="2563" width="37.1171875" style="6069" bestFit="1" customWidth="1"/>
    <col min="2564" max="2564" width="9.1171875" style="6069"/>
    <col min="2565" max="2565" width="9.41015625" style="6069" customWidth="1"/>
    <col min="2566" max="2818" width="9.1171875" style="6069"/>
    <col min="2819" max="2819" width="37.1171875" style="6069" bestFit="1" customWidth="1"/>
    <col min="2820" max="2820" width="9.1171875" style="6069"/>
    <col min="2821" max="2821" width="9.41015625" style="6069" customWidth="1"/>
    <col min="2822" max="3074" width="9.1171875" style="6069"/>
    <col min="3075" max="3075" width="37.1171875" style="6069" bestFit="1" customWidth="1"/>
    <col min="3076" max="3076" width="9.1171875" style="6069"/>
    <col min="3077" max="3077" width="9.41015625" style="6069" customWidth="1"/>
    <col min="3078" max="3330" width="9.1171875" style="6069"/>
    <col min="3331" max="3331" width="37.1171875" style="6069" bestFit="1" customWidth="1"/>
    <col min="3332" max="3332" width="9.1171875" style="6069"/>
    <col min="3333" max="3333" width="9.41015625" style="6069" customWidth="1"/>
    <col min="3334" max="3586" width="9.1171875" style="6069"/>
    <col min="3587" max="3587" width="37.1171875" style="6069" bestFit="1" customWidth="1"/>
    <col min="3588" max="3588" width="9.1171875" style="6069"/>
    <col min="3589" max="3589" width="9.41015625" style="6069" customWidth="1"/>
    <col min="3590" max="3842" width="9.1171875" style="6069"/>
    <col min="3843" max="3843" width="37.1171875" style="6069" bestFit="1" customWidth="1"/>
    <col min="3844" max="3844" width="9.1171875" style="6069"/>
    <col min="3845" max="3845" width="9.41015625" style="6069" customWidth="1"/>
    <col min="3846" max="4098" width="9.1171875" style="6069"/>
    <col min="4099" max="4099" width="37.1171875" style="6069" bestFit="1" customWidth="1"/>
    <col min="4100" max="4100" width="9.1171875" style="6069"/>
    <col min="4101" max="4101" width="9.41015625" style="6069" customWidth="1"/>
    <col min="4102" max="4354" width="9.1171875" style="6069"/>
    <col min="4355" max="4355" width="37.1171875" style="6069" bestFit="1" customWidth="1"/>
    <col min="4356" max="4356" width="9.1171875" style="6069"/>
    <col min="4357" max="4357" width="9.41015625" style="6069" customWidth="1"/>
    <col min="4358" max="4610" width="9.1171875" style="6069"/>
    <col min="4611" max="4611" width="37.1171875" style="6069" bestFit="1" customWidth="1"/>
    <col min="4612" max="4612" width="9.1171875" style="6069"/>
    <col min="4613" max="4613" width="9.41015625" style="6069" customWidth="1"/>
    <col min="4614" max="4866" width="9.1171875" style="6069"/>
    <col min="4867" max="4867" width="37.1171875" style="6069" bestFit="1" customWidth="1"/>
    <col min="4868" max="4868" width="9.1171875" style="6069"/>
    <col min="4869" max="4869" width="9.41015625" style="6069" customWidth="1"/>
    <col min="4870" max="5122" width="9.1171875" style="6069"/>
    <col min="5123" max="5123" width="37.1171875" style="6069" bestFit="1" customWidth="1"/>
    <col min="5124" max="5124" width="9.1171875" style="6069"/>
    <col min="5125" max="5125" width="9.41015625" style="6069" customWidth="1"/>
    <col min="5126" max="5378" width="9.1171875" style="6069"/>
    <col min="5379" max="5379" width="37.1171875" style="6069" bestFit="1" customWidth="1"/>
    <col min="5380" max="5380" width="9.1171875" style="6069"/>
    <col min="5381" max="5381" width="9.41015625" style="6069" customWidth="1"/>
    <col min="5382" max="5634" width="9.1171875" style="6069"/>
    <col min="5635" max="5635" width="37.1171875" style="6069" bestFit="1" customWidth="1"/>
    <col min="5636" max="5636" width="9.1171875" style="6069"/>
    <col min="5637" max="5637" width="9.41015625" style="6069" customWidth="1"/>
    <col min="5638" max="5890" width="9.1171875" style="6069"/>
    <col min="5891" max="5891" width="37.1171875" style="6069" bestFit="1" customWidth="1"/>
    <col min="5892" max="5892" width="9.1171875" style="6069"/>
    <col min="5893" max="5893" width="9.41015625" style="6069" customWidth="1"/>
    <col min="5894" max="6146" width="9.1171875" style="6069"/>
    <col min="6147" max="6147" width="37.1171875" style="6069" bestFit="1" customWidth="1"/>
    <col min="6148" max="6148" width="9.1171875" style="6069"/>
    <col min="6149" max="6149" width="9.41015625" style="6069" customWidth="1"/>
    <col min="6150" max="6402" width="9.1171875" style="6069"/>
    <col min="6403" max="6403" width="37.1171875" style="6069" bestFit="1" customWidth="1"/>
    <col min="6404" max="6404" width="9.1171875" style="6069"/>
    <col min="6405" max="6405" width="9.41015625" style="6069" customWidth="1"/>
    <col min="6406" max="6658" width="9.1171875" style="6069"/>
    <col min="6659" max="6659" width="37.1171875" style="6069" bestFit="1" customWidth="1"/>
    <col min="6660" max="6660" width="9.1171875" style="6069"/>
    <col min="6661" max="6661" width="9.41015625" style="6069" customWidth="1"/>
    <col min="6662" max="6914" width="9.1171875" style="6069"/>
    <col min="6915" max="6915" width="37.1171875" style="6069" bestFit="1" customWidth="1"/>
    <col min="6916" max="6916" width="9.1171875" style="6069"/>
    <col min="6917" max="6917" width="9.41015625" style="6069" customWidth="1"/>
    <col min="6918" max="7170" width="9.1171875" style="6069"/>
    <col min="7171" max="7171" width="37.1171875" style="6069" bestFit="1" customWidth="1"/>
    <col min="7172" max="7172" width="9.1171875" style="6069"/>
    <col min="7173" max="7173" width="9.41015625" style="6069" customWidth="1"/>
    <col min="7174" max="7426" width="9.1171875" style="6069"/>
    <col min="7427" max="7427" width="37.1171875" style="6069" bestFit="1" customWidth="1"/>
    <col min="7428" max="7428" width="9.1171875" style="6069"/>
    <col min="7429" max="7429" width="9.41015625" style="6069" customWidth="1"/>
    <col min="7430" max="7682" width="9.1171875" style="6069"/>
    <col min="7683" max="7683" width="37.1171875" style="6069" bestFit="1" customWidth="1"/>
    <col min="7684" max="7684" width="9.1171875" style="6069"/>
    <col min="7685" max="7685" width="9.41015625" style="6069" customWidth="1"/>
    <col min="7686" max="7938" width="9.1171875" style="6069"/>
    <col min="7939" max="7939" width="37.1171875" style="6069" bestFit="1" customWidth="1"/>
    <col min="7940" max="7940" width="9.1171875" style="6069"/>
    <col min="7941" max="7941" width="9.41015625" style="6069" customWidth="1"/>
    <col min="7942" max="8194" width="9.1171875" style="6069"/>
    <col min="8195" max="8195" width="37.1171875" style="6069" bestFit="1" customWidth="1"/>
    <col min="8196" max="8196" width="9.1171875" style="6069"/>
    <col min="8197" max="8197" width="9.41015625" style="6069" customWidth="1"/>
    <col min="8198" max="8450" width="9.1171875" style="6069"/>
    <col min="8451" max="8451" width="37.1171875" style="6069" bestFit="1" customWidth="1"/>
    <col min="8452" max="8452" width="9.1171875" style="6069"/>
    <col min="8453" max="8453" width="9.41015625" style="6069" customWidth="1"/>
    <col min="8454" max="8706" width="9.1171875" style="6069"/>
    <col min="8707" max="8707" width="37.1171875" style="6069" bestFit="1" customWidth="1"/>
    <col min="8708" max="8708" width="9.1171875" style="6069"/>
    <col min="8709" max="8709" width="9.41015625" style="6069" customWidth="1"/>
    <col min="8710" max="8962" width="9.1171875" style="6069"/>
    <col min="8963" max="8963" width="37.1171875" style="6069" bestFit="1" customWidth="1"/>
    <col min="8964" max="8964" width="9.1171875" style="6069"/>
    <col min="8965" max="8965" width="9.41015625" style="6069" customWidth="1"/>
    <col min="8966" max="9218" width="9.1171875" style="6069"/>
    <col min="9219" max="9219" width="37.1171875" style="6069" bestFit="1" customWidth="1"/>
    <col min="9220" max="9220" width="9.1171875" style="6069"/>
    <col min="9221" max="9221" width="9.41015625" style="6069" customWidth="1"/>
    <col min="9222" max="9474" width="9.1171875" style="6069"/>
    <col min="9475" max="9475" width="37.1171875" style="6069" bestFit="1" customWidth="1"/>
    <col min="9476" max="9476" width="9.1171875" style="6069"/>
    <col min="9477" max="9477" width="9.41015625" style="6069" customWidth="1"/>
    <col min="9478" max="9730" width="9.1171875" style="6069"/>
    <col min="9731" max="9731" width="37.1171875" style="6069" bestFit="1" customWidth="1"/>
    <col min="9732" max="9732" width="9.1171875" style="6069"/>
    <col min="9733" max="9733" width="9.41015625" style="6069" customWidth="1"/>
    <col min="9734" max="9986" width="9.1171875" style="6069"/>
    <col min="9987" max="9987" width="37.1171875" style="6069" bestFit="1" customWidth="1"/>
    <col min="9988" max="9988" width="9.1171875" style="6069"/>
    <col min="9989" max="9989" width="9.41015625" style="6069" customWidth="1"/>
    <col min="9990" max="10242" width="9.1171875" style="6069"/>
    <col min="10243" max="10243" width="37.1171875" style="6069" bestFit="1" customWidth="1"/>
    <col min="10244" max="10244" width="9.1171875" style="6069"/>
    <col min="10245" max="10245" width="9.41015625" style="6069" customWidth="1"/>
    <col min="10246" max="10498" width="9.1171875" style="6069"/>
    <col min="10499" max="10499" width="37.1171875" style="6069" bestFit="1" customWidth="1"/>
    <col min="10500" max="10500" width="9.1171875" style="6069"/>
    <col min="10501" max="10501" width="9.41015625" style="6069" customWidth="1"/>
    <col min="10502" max="10754" width="9.1171875" style="6069"/>
    <col min="10755" max="10755" width="37.1171875" style="6069" bestFit="1" customWidth="1"/>
    <col min="10756" max="10756" width="9.1171875" style="6069"/>
    <col min="10757" max="10757" width="9.41015625" style="6069" customWidth="1"/>
    <col min="10758" max="11010" width="9.1171875" style="6069"/>
    <col min="11011" max="11011" width="37.1171875" style="6069" bestFit="1" customWidth="1"/>
    <col min="11012" max="11012" width="9.1171875" style="6069"/>
    <col min="11013" max="11013" width="9.41015625" style="6069" customWidth="1"/>
    <col min="11014" max="11266" width="9.1171875" style="6069"/>
    <col min="11267" max="11267" width="37.1171875" style="6069" bestFit="1" customWidth="1"/>
    <col min="11268" max="11268" width="9.1171875" style="6069"/>
    <col min="11269" max="11269" width="9.41015625" style="6069" customWidth="1"/>
    <col min="11270" max="11522" width="9.1171875" style="6069"/>
    <col min="11523" max="11523" width="37.1171875" style="6069" bestFit="1" customWidth="1"/>
    <col min="11524" max="11524" width="9.1171875" style="6069"/>
    <col min="11525" max="11525" width="9.41015625" style="6069" customWidth="1"/>
    <col min="11526" max="11778" width="9.1171875" style="6069"/>
    <col min="11779" max="11779" width="37.1171875" style="6069" bestFit="1" customWidth="1"/>
    <col min="11780" max="11780" width="9.1171875" style="6069"/>
    <col min="11781" max="11781" width="9.41015625" style="6069" customWidth="1"/>
    <col min="11782" max="12034" width="9.1171875" style="6069"/>
    <col min="12035" max="12035" width="37.1171875" style="6069" bestFit="1" customWidth="1"/>
    <col min="12036" max="12036" width="9.1171875" style="6069"/>
    <col min="12037" max="12037" width="9.41015625" style="6069" customWidth="1"/>
    <col min="12038" max="12290" width="9.1171875" style="6069"/>
    <col min="12291" max="12291" width="37.1171875" style="6069" bestFit="1" customWidth="1"/>
    <col min="12292" max="12292" width="9.1171875" style="6069"/>
    <col min="12293" max="12293" width="9.41015625" style="6069" customWidth="1"/>
    <col min="12294" max="12546" width="9.1171875" style="6069"/>
    <col min="12547" max="12547" width="37.1171875" style="6069" bestFit="1" customWidth="1"/>
    <col min="12548" max="12548" width="9.1171875" style="6069"/>
    <col min="12549" max="12549" width="9.41015625" style="6069" customWidth="1"/>
    <col min="12550" max="12802" width="9.1171875" style="6069"/>
    <col min="12803" max="12803" width="37.1171875" style="6069" bestFit="1" customWidth="1"/>
    <col min="12804" max="12804" width="9.1171875" style="6069"/>
    <col min="12805" max="12805" width="9.41015625" style="6069" customWidth="1"/>
    <col min="12806" max="13058" width="9.1171875" style="6069"/>
    <col min="13059" max="13059" width="37.1171875" style="6069" bestFit="1" customWidth="1"/>
    <col min="13060" max="13060" width="9.1171875" style="6069"/>
    <col min="13061" max="13061" width="9.41015625" style="6069" customWidth="1"/>
    <col min="13062" max="13314" width="9.1171875" style="6069"/>
    <col min="13315" max="13315" width="37.1171875" style="6069" bestFit="1" customWidth="1"/>
    <col min="13316" max="13316" width="9.1171875" style="6069"/>
    <col min="13317" max="13317" width="9.41015625" style="6069" customWidth="1"/>
    <col min="13318" max="13570" width="9.1171875" style="6069"/>
    <col min="13571" max="13571" width="37.1171875" style="6069" bestFit="1" customWidth="1"/>
    <col min="13572" max="13572" width="9.1171875" style="6069"/>
    <col min="13573" max="13573" width="9.41015625" style="6069" customWidth="1"/>
    <col min="13574" max="13826" width="9.1171875" style="6069"/>
    <col min="13827" max="13827" width="37.1171875" style="6069" bestFit="1" customWidth="1"/>
    <col min="13828" max="13828" width="9.1171875" style="6069"/>
    <col min="13829" max="13829" width="9.41015625" style="6069" customWidth="1"/>
    <col min="13830" max="14082" width="9.1171875" style="6069"/>
    <col min="14083" max="14083" width="37.1171875" style="6069" bestFit="1" customWidth="1"/>
    <col min="14084" max="14084" width="9.1171875" style="6069"/>
    <col min="14085" max="14085" width="9.41015625" style="6069" customWidth="1"/>
    <col min="14086" max="14338" width="9.1171875" style="6069"/>
    <col min="14339" max="14339" width="37.1171875" style="6069" bestFit="1" customWidth="1"/>
    <col min="14340" max="14340" width="9.1171875" style="6069"/>
    <col min="14341" max="14341" width="9.41015625" style="6069" customWidth="1"/>
    <col min="14342" max="14594" width="9.1171875" style="6069"/>
    <col min="14595" max="14595" width="37.1171875" style="6069" bestFit="1" customWidth="1"/>
    <col min="14596" max="14596" width="9.1171875" style="6069"/>
    <col min="14597" max="14597" width="9.41015625" style="6069" customWidth="1"/>
    <col min="14598" max="14850" width="9.1171875" style="6069"/>
    <col min="14851" max="14851" width="37.1171875" style="6069" bestFit="1" customWidth="1"/>
    <col min="14852" max="14852" width="9.1171875" style="6069"/>
    <col min="14853" max="14853" width="9.41015625" style="6069" customWidth="1"/>
    <col min="14854" max="15106" width="9.1171875" style="6069"/>
    <col min="15107" max="15107" width="37.1171875" style="6069" bestFit="1" customWidth="1"/>
    <col min="15108" max="15108" width="9.1171875" style="6069"/>
    <col min="15109" max="15109" width="9.41015625" style="6069" customWidth="1"/>
    <col min="15110" max="15362" width="9.1171875" style="6069"/>
    <col min="15363" max="15363" width="37.1171875" style="6069" bestFit="1" customWidth="1"/>
    <col min="15364" max="15364" width="9.1171875" style="6069"/>
    <col min="15365" max="15365" width="9.41015625" style="6069" customWidth="1"/>
    <col min="15366" max="15618" width="9.1171875" style="6069"/>
    <col min="15619" max="15619" width="37.1171875" style="6069" bestFit="1" customWidth="1"/>
    <col min="15620" max="15620" width="9.1171875" style="6069"/>
    <col min="15621" max="15621" width="9.41015625" style="6069" customWidth="1"/>
    <col min="15622" max="15874" width="9.1171875" style="6069"/>
    <col min="15875" max="15875" width="37.1171875" style="6069" bestFit="1" customWidth="1"/>
    <col min="15876" max="15876" width="9.1171875" style="6069"/>
    <col min="15877" max="15877" width="9.41015625" style="6069" customWidth="1"/>
    <col min="15878" max="16130" width="9.1171875" style="6069"/>
    <col min="16131" max="16131" width="37.1171875" style="6069" bestFit="1" customWidth="1"/>
    <col min="16132" max="16132" width="9.1171875" style="6069"/>
    <col min="16133" max="16133" width="9.41015625" style="6069" customWidth="1"/>
    <col min="16134" max="16384" width="9.1171875" style="6069"/>
  </cols>
  <sheetData>
    <row r="1" spans="1:8">
      <c r="A1" s="9175" t="s">
        <v>22692</v>
      </c>
      <c r="B1" s="9176"/>
      <c r="C1" s="9176"/>
      <c r="D1" s="9176"/>
      <c r="E1" s="9176"/>
      <c r="F1" s="9176"/>
      <c r="G1" s="9176"/>
      <c r="H1" s="9176"/>
    </row>
    <row r="2" spans="1:8" s="529" customFormat="1">
      <c r="A2" s="6279"/>
      <c r="B2" s="6279"/>
      <c r="C2" s="6279"/>
      <c r="D2" s="6279"/>
      <c r="E2" s="6279"/>
      <c r="F2" s="6279"/>
      <c r="G2" s="6279"/>
      <c r="H2" s="6279"/>
    </row>
    <row r="3" spans="1:8" ht="18" customHeight="1"/>
    <row r="4" spans="1:8" ht="26">
      <c r="A4" s="6375" t="s">
        <v>70</v>
      </c>
      <c r="B4" s="6375" t="s">
        <v>75</v>
      </c>
      <c r="C4" s="6375" t="s">
        <v>71</v>
      </c>
      <c r="D4" s="6375" t="s">
        <v>22691</v>
      </c>
      <c r="E4" s="6375" t="s">
        <v>2124</v>
      </c>
      <c r="F4" s="6375" t="s">
        <v>22501</v>
      </c>
      <c r="G4" s="6375" t="s">
        <v>22690</v>
      </c>
      <c r="H4" s="6375" t="s">
        <v>1142</v>
      </c>
    </row>
    <row r="5" spans="1:8">
      <c r="A5" s="6420" t="s">
        <v>22689</v>
      </c>
      <c r="G5" s="584"/>
    </row>
    <row r="6" spans="1:8">
      <c r="A6" s="5757"/>
      <c r="B6" s="6418">
        <v>2206239</v>
      </c>
      <c r="C6" s="6403" t="s">
        <v>22688</v>
      </c>
      <c r="D6" s="6419" t="s">
        <v>22687</v>
      </c>
      <c r="E6" s="6418">
        <v>100</v>
      </c>
      <c r="F6" s="6418">
        <v>5</v>
      </c>
      <c r="G6" s="6418">
        <v>0.5</v>
      </c>
      <c r="H6" s="6381">
        <v>4145</v>
      </c>
    </row>
    <row r="7" spans="1:8">
      <c r="A7" s="5757"/>
      <c r="B7" s="6418">
        <v>2206240</v>
      </c>
      <c r="C7" s="6403" t="s">
        <v>22686</v>
      </c>
      <c r="D7" s="6419" t="s">
        <v>22685</v>
      </c>
      <c r="E7" s="6418">
        <v>195</v>
      </c>
      <c r="F7" s="6418">
        <v>13</v>
      </c>
      <c r="G7" s="6418">
        <v>0.9</v>
      </c>
      <c r="H7" s="6381">
        <v>4836</v>
      </c>
    </row>
    <row r="8" spans="1:8">
      <c r="B8" s="6418">
        <v>2206241</v>
      </c>
      <c r="C8" s="6403" t="s">
        <v>22684</v>
      </c>
      <c r="D8" s="6419" t="s">
        <v>22683</v>
      </c>
      <c r="E8" s="6418">
        <v>270</v>
      </c>
      <c r="F8" s="6418">
        <v>18</v>
      </c>
      <c r="G8" s="6418">
        <v>1.2</v>
      </c>
      <c r="H8" s="6381">
        <v>5274</v>
      </c>
    </row>
    <row r="9" spans="1:8">
      <c r="B9" s="6418">
        <v>2206242</v>
      </c>
      <c r="C9" s="6403" t="s">
        <v>22682</v>
      </c>
      <c r="D9" s="6419" t="s">
        <v>22681</v>
      </c>
      <c r="E9" s="6418">
        <v>355</v>
      </c>
      <c r="F9" s="6418">
        <v>21</v>
      </c>
      <c r="G9" s="6418">
        <v>1.5</v>
      </c>
      <c r="H9" s="6381">
        <v>5752</v>
      </c>
    </row>
    <row r="10" spans="1:8">
      <c r="B10" s="6418">
        <v>2206243</v>
      </c>
      <c r="C10" s="6403" t="s">
        <v>22680</v>
      </c>
      <c r="D10" s="6419" t="s">
        <v>22679</v>
      </c>
      <c r="E10" s="6418">
        <v>415</v>
      </c>
      <c r="F10" s="6418">
        <v>23</v>
      </c>
      <c r="G10" s="6418">
        <v>1.9</v>
      </c>
      <c r="H10" s="6381">
        <v>6531</v>
      </c>
    </row>
    <row r="11" spans="1:8">
      <c r="B11" s="6418">
        <v>2206244</v>
      </c>
      <c r="C11" s="6403" t="s">
        <v>22678</v>
      </c>
      <c r="D11" s="6419" t="s">
        <v>22677</v>
      </c>
      <c r="E11" s="6418">
        <v>520</v>
      </c>
      <c r="F11" s="6418">
        <v>26</v>
      </c>
      <c r="G11" s="6418">
        <v>2.4</v>
      </c>
      <c r="H11" s="6381">
        <v>7116</v>
      </c>
    </row>
    <row r="12" spans="1:8">
      <c r="B12" s="6418">
        <v>2206245</v>
      </c>
      <c r="C12" s="6403" t="s">
        <v>22676</v>
      </c>
      <c r="D12" s="6419" t="s">
        <v>22675</v>
      </c>
      <c r="E12" s="6418">
        <v>640</v>
      </c>
      <c r="F12" s="6418">
        <v>32</v>
      </c>
      <c r="G12" s="6418">
        <v>2.9</v>
      </c>
      <c r="H12" s="6381">
        <v>8214</v>
      </c>
    </row>
    <row r="13" spans="1:8">
      <c r="B13" s="6418">
        <v>2206246</v>
      </c>
      <c r="C13" s="6403" t="s">
        <v>22674</v>
      </c>
      <c r="D13" s="6419" t="s">
        <v>22652</v>
      </c>
      <c r="E13" s="6418">
        <v>840</v>
      </c>
      <c r="F13" s="6418">
        <v>42</v>
      </c>
      <c r="G13" s="6418">
        <v>3.6</v>
      </c>
      <c r="H13" s="6381">
        <v>9435</v>
      </c>
    </row>
    <row r="14" spans="1:8">
      <c r="B14" s="6418">
        <v>2206247</v>
      </c>
      <c r="C14" s="6403" t="s">
        <v>22673</v>
      </c>
      <c r="D14" s="6419" t="s">
        <v>22672</v>
      </c>
      <c r="E14" s="6418">
        <v>960</v>
      </c>
      <c r="F14" s="6418">
        <v>48</v>
      </c>
      <c r="G14" s="6418">
        <v>4.0999999999999996</v>
      </c>
      <c r="H14" s="6381">
        <v>10453</v>
      </c>
    </row>
    <row r="15" spans="1:8">
      <c r="B15" s="6418">
        <v>2206248</v>
      </c>
      <c r="C15" s="6403" t="s">
        <v>22671</v>
      </c>
      <c r="D15" s="6419" t="s">
        <v>22670</v>
      </c>
      <c r="E15" s="6418">
        <v>1260</v>
      </c>
      <c r="F15" s="6418">
        <v>63</v>
      </c>
      <c r="G15" s="6418">
        <v>5.5</v>
      </c>
      <c r="H15" s="6381">
        <v>13436</v>
      </c>
    </row>
    <row r="16" spans="1:8">
      <c r="B16" s="6418">
        <v>2206249</v>
      </c>
      <c r="C16" s="6403" t="s">
        <v>22669</v>
      </c>
      <c r="D16" s="6419" t="s">
        <v>22641</v>
      </c>
      <c r="E16" s="6418">
        <v>1500</v>
      </c>
      <c r="F16" s="6418">
        <v>75</v>
      </c>
      <c r="G16" s="6418">
        <v>6.4</v>
      </c>
      <c r="H16" s="6381">
        <v>15534</v>
      </c>
    </row>
    <row r="17" spans="1:8">
      <c r="B17" s="6418">
        <v>2206250</v>
      </c>
      <c r="C17" s="6403" t="s">
        <v>22668</v>
      </c>
      <c r="D17" s="6419" t="s">
        <v>22635</v>
      </c>
      <c r="E17" s="6418">
        <v>2000</v>
      </c>
      <c r="F17" s="6418">
        <v>100</v>
      </c>
      <c r="G17" s="6418">
        <v>9.1</v>
      </c>
      <c r="H17" s="6381">
        <v>21171</v>
      </c>
    </row>
    <row r="18" spans="1:8">
      <c r="A18" s="6404" t="s">
        <v>22667</v>
      </c>
      <c r="G18" s="584"/>
      <c r="H18" s="6381"/>
    </row>
    <row r="19" spans="1:8">
      <c r="B19" s="6398">
        <v>2206142</v>
      </c>
      <c r="C19" s="6415" t="s">
        <v>22666</v>
      </c>
      <c r="D19" s="6416" t="s">
        <v>22665</v>
      </c>
      <c r="E19" s="6382">
        <v>160</v>
      </c>
      <c r="F19" s="6382">
        <v>11</v>
      </c>
      <c r="G19" s="6382">
        <v>0.7</v>
      </c>
      <c r="H19" s="6381">
        <v>5147</v>
      </c>
    </row>
    <row r="20" spans="1:8">
      <c r="B20" s="6398">
        <v>2206143</v>
      </c>
      <c r="C20" s="6415" t="s">
        <v>22664</v>
      </c>
      <c r="D20" s="6417" t="s">
        <v>22628</v>
      </c>
      <c r="E20" s="6383">
        <v>200</v>
      </c>
      <c r="F20" s="6383">
        <v>14</v>
      </c>
      <c r="G20" s="6383">
        <v>0.9</v>
      </c>
      <c r="H20" s="6381">
        <v>5456</v>
      </c>
    </row>
    <row r="21" spans="1:8">
      <c r="B21" s="6398">
        <v>2206144</v>
      </c>
      <c r="C21" s="6415" t="s">
        <v>22663</v>
      </c>
      <c r="D21" s="6416" t="s">
        <v>22662</v>
      </c>
      <c r="E21" s="6382">
        <v>240</v>
      </c>
      <c r="F21" s="6382">
        <v>17.5</v>
      </c>
      <c r="G21" s="6382">
        <v>1.1000000000000001</v>
      </c>
      <c r="H21" s="6381">
        <v>5762</v>
      </c>
    </row>
    <row r="22" spans="1:8">
      <c r="B22" s="6398">
        <v>2206145</v>
      </c>
      <c r="C22" s="6415" t="s">
        <v>22661</v>
      </c>
      <c r="D22" s="6416" t="s">
        <v>22660</v>
      </c>
      <c r="E22" s="6382">
        <v>400</v>
      </c>
      <c r="F22" s="6382">
        <v>28.5</v>
      </c>
      <c r="G22" s="6382">
        <v>1.8</v>
      </c>
      <c r="H22" s="6381">
        <v>6931</v>
      </c>
    </row>
    <row r="23" spans="1:8">
      <c r="B23" s="6398">
        <v>2206146</v>
      </c>
      <c r="C23" s="6415" t="s">
        <v>22659</v>
      </c>
      <c r="D23" s="6417" t="s">
        <v>22658</v>
      </c>
      <c r="E23" s="6383">
        <v>480</v>
      </c>
      <c r="F23" s="6383">
        <v>35</v>
      </c>
      <c r="G23" s="6383">
        <v>2.2000000000000002</v>
      </c>
      <c r="H23" s="6381">
        <v>8254</v>
      </c>
    </row>
    <row r="24" spans="1:8">
      <c r="B24" s="6398">
        <v>2206147</v>
      </c>
      <c r="C24" s="6415" t="s">
        <v>22657</v>
      </c>
      <c r="D24" s="6417" t="s">
        <v>22656</v>
      </c>
      <c r="E24" s="6383">
        <v>600</v>
      </c>
      <c r="F24" s="6383">
        <v>47</v>
      </c>
      <c r="G24" s="6383">
        <v>2.7</v>
      </c>
      <c r="H24" s="6381">
        <v>9640</v>
      </c>
    </row>
    <row r="25" spans="1:8">
      <c r="B25" s="6398">
        <v>2206148</v>
      </c>
      <c r="C25" s="6415" t="s">
        <v>22655</v>
      </c>
      <c r="D25" s="6416" t="s">
        <v>22654</v>
      </c>
      <c r="E25" s="6382">
        <v>720</v>
      </c>
      <c r="F25" s="6382">
        <v>55</v>
      </c>
      <c r="G25" s="6382">
        <v>3.3</v>
      </c>
      <c r="H25" s="6381">
        <v>10518</v>
      </c>
    </row>
    <row r="26" spans="1:8">
      <c r="B26" s="6398">
        <v>2206149</v>
      </c>
      <c r="C26" s="6415" t="s">
        <v>22653</v>
      </c>
      <c r="D26" s="6417" t="s">
        <v>22652</v>
      </c>
      <c r="E26" s="6383">
        <v>800</v>
      </c>
      <c r="F26" s="6383">
        <v>61</v>
      </c>
      <c r="G26" s="6383">
        <v>3.6</v>
      </c>
      <c r="H26" s="6381">
        <v>11642</v>
      </c>
    </row>
    <row r="27" spans="1:8">
      <c r="B27" s="6398">
        <v>2206150</v>
      </c>
      <c r="C27" s="6415" t="s">
        <v>22651</v>
      </c>
      <c r="D27" s="6383" t="s">
        <v>22593</v>
      </c>
      <c r="E27" s="6383">
        <v>900</v>
      </c>
      <c r="F27" s="6383">
        <v>54</v>
      </c>
      <c r="G27" s="6383">
        <v>4.5</v>
      </c>
      <c r="H27" s="6381">
        <v>12271</v>
      </c>
    </row>
    <row r="28" spans="1:8">
      <c r="B28" s="6398">
        <v>2206151</v>
      </c>
      <c r="C28" s="6415" t="s">
        <v>22650</v>
      </c>
      <c r="D28" s="6383" t="s">
        <v>22649</v>
      </c>
      <c r="E28" s="6383">
        <v>1080</v>
      </c>
      <c r="F28" s="6383">
        <v>62</v>
      </c>
      <c r="G28" s="6383">
        <v>5.4</v>
      </c>
      <c r="H28" s="6381">
        <v>14481</v>
      </c>
    </row>
    <row r="29" spans="1:8">
      <c r="B29" s="6398">
        <v>2206152</v>
      </c>
      <c r="C29" s="6415" t="s">
        <v>22648</v>
      </c>
      <c r="D29" s="6417" t="s">
        <v>22647</v>
      </c>
      <c r="E29" s="6383">
        <v>960</v>
      </c>
      <c r="F29" s="6383">
        <v>70.5</v>
      </c>
      <c r="G29" s="6383">
        <v>4.4000000000000004</v>
      </c>
      <c r="H29" s="6381">
        <v>15566</v>
      </c>
    </row>
    <row r="30" spans="1:8">
      <c r="B30" s="6398">
        <v>2206153</v>
      </c>
      <c r="C30" s="6415" t="s">
        <v>22646</v>
      </c>
      <c r="D30" s="6416" t="s">
        <v>22645</v>
      </c>
      <c r="E30" s="6382">
        <v>1120</v>
      </c>
      <c r="F30" s="6382">
        <v>80.5</v>
      </c>
      <c r="G30" s="6382">
        <v>5.0999999999999996</v>
      </c>
      <c r="H30" s="6381">
        <v>17962</v>
      </c>
    </row>
    <row r="31" spans="1:8">
      <c r="B31" s="6398">
        <v>2206154</v>
      </c>
      <c r="C31" s="6415" t="s">
        <v>22644</v>
      </c>
      <c r="D31" s="6417" t="s">
        <v>22643</v>
      </c>
      <c r="E31" s="6383">
        <v>1280</v>
      </c>
      <c r="F31" s="6383">
        <v>89</v>
      </c>
      <c r="G31" s="6383">
        <v>5.8</v>
      </c>
      <c r="H31" s="6381">
        <v>20452</v>
      </c>
    </row>
    <row r="32" spans="1:8">
      <c r="B32" s="6398">
        <v>2206155</v>
      </c>
      <c r="C32" s="6415" t="s">
        <v>22642</v>
      </c>
      <c r="D32" s="6417" t="s">
        <v>22641</v>
      </c>
      <c r="E32" s="6383">
        <v>1400</v>
      </c>
      <c r="F32" s="6383">
        <v>97</v>
      </c>
      <c r="G32" s="6383">
        <v>6.4</v>
      </c>
      <c r="H32" s="6381">
        <v>21719</v>
      </c>
    </row>
    <row r="33" spans="1:8">
      <c r="B33" s="6398">
        <v>2206156</v>
      </c>
      <c r="C33" s="6415" t="s">
        <v>22640</v>
      </c>
      <c r="D33" s="6417" t="s">
        <v>22639</v>
      </c>
      <c r="E33" s="6383">
        <v>1800</v>
      </c>
      <c r="F33" s="6383">
        <v>131</v>
      </c>
      <c r="G33" s="6383">
        <v>8.1999999999999993</v>
      </c>
      <c r="H33" s="6381">
        <v>24397</v>
      </c>
    </row>
    <row r="34" spans="1:8">
      <c r="B34" s="6398">
        <v>2206158</v>
      </c>
      <c r="C34" s="6415" t="s">
        <v>22638</v>
      </c>
      <c r="D34" s="6416" t="s">
        <v>22637</v>
      </c>
      <c r="E34" s="6382">
        <v>1920</v>
      </c>
      <c r="F34" s="6382">
        <v>138</v>
      </c>
      <c r="G34" s="6382">
        <v>8.6999999999999993</v>
      </c>
      <c r="H34" s="6381">
        <v>29267</v>
      </c>
    </row>
    <row r="35" spans="1:8">
      <c r="B35" s="6398">
        <v>2206159</v>
      </c>
      <c r="C35" s="6415" t="s">
        <v>22636</v>
      </c>
      <c r="D35" s="6414" t="s">
        <v>22635</v>
      </c>
      <c r="E35" s="6383">
        <v>2000</v>
      </c>
      <c r="F35" s="6383">
        <v>143</v>
      </c>
      <c r="G35" s="6399">
        <v>9.1</v>
      </c>
      <c r="H35" s="6381">
        <v>37551</v>
      </c>
    </row>
    <row r="36" spans="1:8">
      <c r="A36" s="6404" t="s">
        <v>22634</v>
      </c>
      <c r="G36" s="584"/>
      <c r="H36" s="6381"/>
    </row>
    <row r="37" spans="1:8">
      <c r="B37" s="6398">
        <v>2206207</v>
      </c>
      <c r="C37" s="6403" t="s">
        <v>22633</v>
      </c>
      <c r="D37" s="6413" t="s">
        <v>22632</v>
      </c>
      <c r="E37" s="6383">
        <v>110</v>
      </c>
      <c r="F37" s="6383">
        <v>6</v>
      </c>
      <c r="G37" s="6399">
        <v>0.5</v>
      </c>
      <c r="H37" s="6381">
        <v>1982</v>
      </c>
    </row>
    <row r="38" spans="1:8">
      <c r="B38" s="6398">
        <v>2206208</v>
      </c>
      <c r="C38" s="6403" t="s">
        <v>22631</v>
      </c>
      <c r="D38" s="6413" t="s">
        <v>22630</v>
      </c>
      <c r="E38" s="6383">
        <v>150</v>
      </c>
      <c r="F38" s="6383">
        <v>9</v>
      </c>
      <c r="G38" s="6399">
        <v>0.7</v>
      </c>
      <c r="H38" s="6381">
        <v>2315</v>
      </c>
    </row>
    <row r="39" spans="1:8">
      <c r="B39" s="6398">
        <v>2206209</v>
      </c>
      <c r="C39" s="6403" t="s">
        <v>22629</v>
      </c>
      <c r="D39" s="6413" t="s">
        <v>22628</v>
      </c>
      <c r="E39" s="6383">
        <v>200</v>
      </c>
      <c r="F39" s="6383">
        <v>11.5</v>
      </c>
      <c r="G39" s="6399">
        <v>0.9</v>
      </c>
      <c r="H39" s="6381">
        <v>2712</v>
      </c>
    </row>
    <row r="40" spans="1:8">
      <c r="B40" s="6398">
        <v>2206210</v>
      </c>
      <c r="C40" s="6403" t="s">
        <v>22627</v>
      </c>
      <c r="D40" s="6413" t="s">
        <v>22626</v>
      </c>
      <c r="E40" s="6383">
        <v>260</v>
      </c>
      <c r="F40" s="6383">
        <v>14</v>
      </c>
      <c r="G40" s="6399">
        <v>1.2</v>
      </c>
      <c r="H40" s="6381">
        <v>2964</v>
      </c>
    </row>
    <row r="41" spans="1:8">
      <c r="B41" s="6398">
        <v>2206211</v>
      </c>
      <c r="C41" s="6403" t="s">
        <v>22625</v>
      </c>
      <c r="D41" s="6413" t="s">
        <v>22624</v>
      </c>
      <c r="E41" s="6383">
        <v>360</v>
      </c>
      <c r="F41" s="6383">
        <v>19</v>
      </c>
      <c r="G41" s="6399">
        <v>1.6</v>
      </c>
      <c r="H41" s="6381">
        <v>3288</v>
      </c>
    </row>
    <row r="42" spans="1:8">
      <c r="B42" s="6398">
        <v>2206212</v>
      </c>
      <c r="C42" s="6403" t="s">
        <v>22623</v>
      </c>
      <c r="D42" s="6413" t="s">
        <v>22622</v>
      </c>
      <c r="E42" s="6383">
        <v>450</v>
      </c>
      <c r="F42" s="6383">
        <v>25</v>
      </c>
      <c r="G42" s="6399">
        <v>2.1</v>
      </c>
      <c r="H42" s="6381">
        <v>3669</v>
      </c>
    </row>
    <row r="43" spans="1:8">
      <c r="B43" s="6398">
        <v>2206213</v>
      </c>
      <c r="C43" s="6403" t="s">
        <v>22621</v>
      </c>
      <c r="D43" s="6413" t="s">
        <v>22620</v>
      </c>
      <c r="E43" s="6383">
        <v>540</v>
      </c>
      <c r="F43" s="6383">
        <v>31</v>
      </c>
      <c r="G43" s="6399">
        <v>2.5</v>
      </c>
      <c r="H43" s="6381">
        <v>4027</v>
      </c>
    </row>
    <row r="44" spans="1:8">
      <c r="B44" s="6398">
        <v>2208346</v>
      </c>
      <c r="C44" s="6403" t="s">
        <v>22619</v>
      </c>
      <c r="D44" s="6413" t="s">
        <v>22618</v>
      </c>
      <c r="E44" s="6383">
        <v>700</v>
      </c>
      <c r="F44" s="6383">
        <v>40</v>
      </c>
      <c r="G44" s="6399">
        <v>3.2</v>
      </c>
      <c r="H44" s="6381">
        <v>5088</v>
      </c>
    </row>
    <row r="45" spans="1:8">
      <c r="B45" s="6398">
        <v>2206216</v>
      </c>
      <c r="C45" s="6403" t="s">
        <v>22617</v>
      </c>
      <c r="D45" s="6413" t="s">
        <v>22616</v>
      </c>
      <c r="E45" s="6383">
        <v>930</v>
      </c>
      <c r="F45" s="6383">
        <v>53</v>
      </c>
      <c r="G45" s="6399">
        <v>4.2</v>
      </c>
      <c r="H45" s="6381">
        <v>6087</v>
      </c>
    </row>
    <row r="46" spans="1:8">
      <c r="B46" s="6398">
        <v>2206218</v>
      </c>
      <c r="C46" s="6403" t="s">
        <v>22615</v>
      </c>
      <c r="D46" s="6413" t="s">
        <v>22614</v>
      </c>
      <c r="E46" s="6383">
        <v>1210</v>
      </c>
      <c r="F46" s="6383">
        <v>68</v>
      </c>
      <c r="G46" s="6399">
        <v>5.5</v>
      </c>
      <c r="H46" s="6381">
        <v>7668</v>
      </c>
    </row>
    <row r="47" spans="1:8">
      <c r="B47" s="6398">
        <v>2206219</v>
      </c>
      <c r="C47" s="6403" t="s">
        <v>22613</v>
      </c>
      <c r="D47" s="6413" t="s">
        <v>22612</v>
      </c>
      <c r="E47" s="6383">
        <v>1440</v>
      </c>
      <c r="F47" s="6383">
        <v>80</v>
      </c>
      <c r="G47" s="6399">
        <v>6.6</v>
      </c>
      <c r="H47" s="6381">
        <v>9458</v>
      </c>
    </row>
    <row r="48" spans="1:8">
      <c r="B48" s="6398">
        <v>2206220</v>
      </c>
      <c r="C48" s="6403" t="s">
        <v>22611</v>
      </c>
      <c r="D48" s="6413" t="s">
        <v>22610</v>
      </c>
      <c r="E48" s="6383">
        <v>1770</v>
      </c>
      <c r="F48" s="6383">
        <v>98</v>
      </c>
      <c r="G48" s="6399">
        <v>8.1</v>
      </c>
      <c r="H48" s="6381">
        <v>11809</v>
      </c>
    </row>
    <row r="49" spans="1:8">
      <c r="A49" s="6404" t="s">
        <v>22609</v>
      </c>
      <c r="G49" s="584"/>
      <c r="H49" s="6381"/>
    </row>
    <row r="50" spans="1:8">
      <c r="B50" s="6398">
        <v>2206176</v>
      </c>
      <c r="C50" s="6403" t="s">
        <v>22608</v>
      </c>
      <c r="D50" s="6383" t="s">
        <v>22607</v>
      </c>
      <c r="E50" s="6383">
        <v>100</v>
      </c>
      <c r="F50" s="6383">
        <v>7</v>
      </c>
      <c r="G50" s="6383">
        <v>0.48</v>
      </c>
      <c r="H50" s="6381">
        <v>2136</v>
      </c>
    </row>
    <row r="51" spans="1:8">
      <c r="B51" s="6398">
        <v>2206177</v>
      </c>
      <c r="C51" s="6403" t="s">
        <v>22606</v>
      </c>
      <c r="D51" s="6383" t="s">
        <v>22605</v>
      </c>
      <c r="E51" s="6383">
        <v>175</v>
      </c>
      <c r="F51" s="6383">
        <v>12.5</v>
      </c>
      <c r="G51" s="6383">
        <v>0.84</v>
      </c>
      <c r="H51" s="6381">
        <v>2569</v>
      </c>
    </row>
    <row r="52" spans="1:8">
      <c r="B52" s="6398">
        <v>2206178</v>
      </c>
      <c r="C52" s="6403" t="s">
        <v>22604</v>
      </c>
      <c r="D52" s="6383" t="s">
        <v>22603</v>
      </c>
      <c r="E52" s="6383">
        <v>220</v>
      </c>
      <c r="F52" s="6383">
        <v>15.5</v>
      </c>
      <c r="G52" s="6383">
        <v>1.05</v>
      </c>
      <c r="H52" s="6381">
        <v>3193</v>
      </c>
    </row>
    <row r="53" spans="1:8">
      <c r="B53" s="6398">
        <v>2206180</v>
      </c>
      <c r="C53" s="6403" t="s">
        <v>22602</v>
      </c>
      <c r="D53" s="6383" t="s">
        <v>22601</v>
      </c>
      <c r="E53" s="6383">
        <v>400</v>
      </c>
      <c r="F53" s="6383">
        <v>28.5</v>
      </c>
      <c r="G53" s="6383">
        <v>2.04</v>
      </c>
      <c r="H53" s="6381">
        <v>3996</v>
      </c>
    </row>
    <row r="54" spans="1:8">
      <c r="B54" s="6398">
        <v>2206181</v>
      </c>
      <c r="C54" s="6403" t="s">
        <v>22600</v>
      </c>
      <c r="D54" s="6383" t="s">
        <v>22599</v>
      </c>
      <c r="E54" s="6383">
        <v>485</v>
      </c>
      <c r="F54" s="6383">
        <v>35</v>
      </c>
      <c r="G54" s="6383">
        <v>2.4900000000000002</v>
      </c>
      <c r="H54" s="6381">
        <v>4542</v>
      </c>
    </row>
    <row r="55" spans="1:8">
      <c r="B55" s="6398">
        <v>2206182</v>
      </c>
      <c r="C55" s="6403" t="s">
        <v>22598</v>
      </c>
      <c r="D55" s="6383" t="s">
        <v>22597</v>
      </c>
      <c r="E55" s="6383">
        <v>580</v>
      </c>
      <c r="F55" s="6383">
        <v>39</v>
      </c>
      <c r="G55" s="6383">
        <v>2.98</v>
      </c>
      <c r="H55" s="6381">
        <v>5169</v>
      </c>
    </row>
    <row r="56" spans="1:8">
      <c r="B56" s="6398">
        <v>2206183</v>
      </c>
      <c r="C56" s="6412" t="s">
        <v>22596</v>
      </c>
      <c r="D56" s="6383" t="s">
        <v>22595</v>
      </c>
      <c r="E56" s="6383">
        <v>680</v>
      </c>
      <c r="F56" s="6383">
        <v>47</v>
      </c>
      <c r="G56" s="6383">
        <v>3.47</v>
      </c>
      <c r="H56" s="6381">
        <v>5906</v>
      </c>
    </row>
    <row r="57" spans="1:8">
      <c r="B57" s="6398">
        <v>2208347</v>
      </c>
      <c r="C57" s="6412" t="s">
        <v>22594</v>
      </c>
      <c r="D57" s="6383" t="s">
        <v>22593</v>
      </c>
      <c r="E57" s="6383">
        <v>910</v>
      </c>
      <c r="F57" s="6383">
        <v>61</v>
      </c>
      <c r="G57" s="6383">
        <v>4.68</v>
      </c>
      <c r="H57" s="6381">
        <v>7318</v>
      </c>
    </row>
    <row r="58" spans="1:8">
      <c r="B58" s="6398">
        <v>2208348</v>
      </c>
      <c r="C58" s="6412" t="s">
        <v>22592</v>
      </c>
      <c r="D58" s="6383" t="s">
        <v>22591</v>
      </c>
      <c r="E58" s="6383">
        <v>1060</v>
      </c>
      <c r="F58" s="6383">
        <v>67.5</v>
      </c>
      <c r="G58" s="6383">
        <v>5.05</v>
      </c>
      <c r="H58" s="6381">
        <v>8249</v>
      </c>
    </row>
    <row r="59" spans="1:8">
      <c r="B59" s="6398">
        <v>2206188</v>
      </c>
      <c r="C59" s="6412" t="s">
        <v>22590</v>
      </c>
      <c r="D59" s="6383" t="s">
        <v>22589</v>
      </c>
      <c r="E59" s="6383">
        <v>1360</v>
      </c>
      <c r="F59" s="6383">
        <v>95</v>
      </c>
      <c r="G59" s="6383">
        <v>7.49</v>
      </c>
      <c r="H59" s="6381">
        <v>10076</v>
      </c>
    </row>
    <row r="60" spans="1:8">
      <c r="B60" s="6398">
        <v>2206189</v>
      </c>
      <c r="C60" s="6412" t="s">
        <v>22588</v>
      </c>
      <c r="D60" s="6383" t="s">
        <v>22587</v>
      </c>
      <c r="E60" s="6383">
        <v>1530</v>
      </c>
      <c r="F60" s="6383">
        <v>109</v>
      </c>
      <c r="G60" s="6383">
        <v>8.41</v>
      </c>
      <c r="H60" s="6381">
        <v>11224</v>
      </c>
    </row>
    <row r="61" spans="1:8">
      <c r="B61" s="6398">
        <v>2208349</v>
      </c>
      <c r="C61" s="6412" t="s">
        <v>22586</v>
      </c>
      <c r="D61" s="6383" t="s">
        <v>22585</v>
      </c>
      <c r="E61" s="6383">
        <v>1890</v>
      </c>
      <c r="F61" s="6383">
        <v>126</v>
      </c>
      <c r="G61" s="6383">
        <v>9.8000000000000007</v>
      </c>
      <c r="H61" s="6381">
        <v>12591</v>
      </c>
    </row>
    <row r="62" spans="1:8">
      <c r="B62" s="6398">
        <v>2206192</v>
      </c>
      <c r="C62" s="6412" t="s">
        <v>22584</v>
      </c>
      <c r="D62" s="6383" t="s">
        <v>22583</v>
      </c>
      <c r="E62" s="6383">
        <v>2420</v>
      </c>
      <c r="F62" s="6383">
        <v>170</v>
      </c>
      <c r="G62" s="6383">
        <v>13.32</v>
      </c>
      <c r="H62" s="6381">
        <v>17907</v>
      </c>
    </row>
    <row r="63" spans="1:8">
      <c r="A63" s="6404" t="s">
        <v>22582</v>
      </c>
      <c r="G63" s="584"/>
      <c r="H63" s="6381"/>
    </row>
    <row r="64" spans="1:8">
      <c r="B64" s="6405">
        <v>2206222</v>
      </c>
      <c r="C64" s="6403" t="s">
        <v>22581</v>
      </c>
      <c r="D64" s="6392">
        <v>0.5</v>
      </c>
      <c r="E64" s="6392">
        <v>130</v>
      </c>
      <c r="F64" s="6392">
        <v>10.5</v>
      </c>
      <c r="G64" s="6411">
        <v>0.6</v>
      </c>
      <c r="H64" s="6381">
        <v>4616</v>
      </c>
    </row>
    <row r="65" spans="1:8">
      <c r="B65" s="6405">
        <v>2206223</v>
      </c>
      <c r="C65" s="6403" t="s">
        <v>22580</v>
      </c>
      <c r="D65" s="6392">
        <v>1</v>
      </c>
      <c r="E65" s="6392">
        <v>215</v>
      </c>
      <c r="F65" s="6392">
        <v>17</v>
      </c>
      <c r="G65" s="6411">
        <v>1</v>
      </c>
      <c r="H65" s="6381">
        <v>5496</v>
      </c>
    </row>
    <row r="66" spans="1:8">
      <c r="B66" s="6405">
        <v>2206224</v>
      </c>
      <c r="C66" s="6403" t="s">
        <v>22579</v>
      </c>
      <c r="D66" s="6392">
        <v>1.5</v>
      </c>
      <c r="E66" s="6392">
        <v>285</v>
      </c>
      <c r="F66" s="6392">
        <v>24</v>
      </c>
      <c r="G66" s="6411">
        <v>1.3</v>
      </c>
      <c r="H66" s="6381">
        <v>6351</v>
      </c>
    </row>
    <row r="67" spans="1:8">
      <c r="B67" s="6405">
        <v>2206225</v>
      </c>
      <c r="C67" s="6403" t="s">
        <v>22578</v>
      </c>
      <c r="D67" s="6392">
        <v>2</v>
      </c>
      <c r="E67" s="6392">
        <v>375</v>
      </c>
      <c r="F67" s="6392">
        <v>30</v>
      </c>
      <c r="G67" s="6411">
        <v>1.7</v>
      </c>
      <c r="H67" s="6381">
        <v>7231</v>
      </c>
    </row>
    <row r="68" spans="1:8">
      <c r="B68" s="6405">
        <v>2206226</v>
      </c>
      <c r="C68" s="6403" t="s">
        <v>22577</v>
      </c>
      <c r="D68" s="6392">
        <v>2.5</v>
      </c>
      <c r="E68" s="6392">
        <v>480</v>
      </c>
      <c r="F68" s="6392">
        <v>35</v>
      </c>
      <c r="G68" s="6411">
        <v>2.2000000000000002</v>
      </c>
      <c r="H68" s="6381">
        <v>8442</v>
      </c>
    </row>
    <row r="69" spans="1:8">
      <c r="B69" s="6405">
        <v>2206227</v>
      </c>
      <c r="C69" s="6403" t="s">
        <v>22576</v>
      </c>
      <c r="D69" s="6392">
        <v>3</v>
      </c>
      <c r="E69" s="6392">
        <v>535</v>
      </c>
      <c r="F69" s="6392">
        <v>42</v>
      </c>
      <c r="G69" s="6411">
        <v>2.4</v>
      </c>
      <c r="H69" s="6381">
        <v>9352</v>
      </c>
    </row>
    <row r="70" spans="1:8">
      <c r="B70" s="6405">
        <v>2206228</v>
      </c>
      <c r="C70" s="6403" t="s">
        <v>22575</v>
      </c>
      <c r="D70" s="6392">
        <v>3.5</v>
      </c>
      <c r="E70" s="6392">
        <v>560</v>
      </c>
      <c r="F70" s="6392">
        <v>44</v>
      </c>
      <c r="G70" s="6392">
        <v>2.9</v>
      </c>
      <c r="H70" s="6381">
        <v>10311</v>
      </c>
    </row>
    <row r="71" spans="1:8">
      <c r="B71" s="6405">
        <v>2206229</v>
      </c>
      <c r="C71" s="6403" t="s">
        <v>22574</v>
      </c>
      <c r="D71" s="6392">
        <v>4</v>
      </c>
      <c r="E71" s="6392">
        <v>640</v>
      </c>
      <c r="F71" s="6392">
        <v>46</v>
      </c>
      <c r="G71" s="6392">
        <v>3.26</v>
      </c>
      <c r="H71" s="6381">
        <v>10912</v>
      </c>
    </row>
    <row r="72" spans="1:8">
      <c r="B72" s="6405">
        <v>2206230</v>
      </c>
      <c r="C72" s="6403" t="s">
        <v>22573</v>
      </c>
      <c r="D72" s="6392">
        <v>4.5</v>
      </c>
      <c r="E72" s="6392">
        <v>720</v>
      </c>
      <c r="F72" s="6392">
        <v>49</v>
      </c>
      <c r="G72" s="6392">
        <v>3.65</v>
      </c>
      <c r="H72" s="6381">
        <v>11515</v>
      </c>
    </row>
    <row r="73" spans="1:8">
      <c r="B73" s="6405">
        <v>2206231</v>
      </c>
      <c r="C73" s="6403" t="s">
        <v>22572</v>
      </c>
      <c r="D73" s="6392">
        <v>5</v>
      </c>
      <c r="E73" s="6392">
        <v>630</v>
      </c>
      <c r="F73" s="6392">
        <v>51</v>
      </c>
      <c r="G73" s="6392">
        <v>2.9</v>
      </c>
      <c r="H73" s="6381">
        <v>12234</v>
      </c>
    </row>
    <row r="74" spans="1:8">
      <c r="B74" s="6405">
        <v>2206232</v>
      </c>
      <c r="C74" s="6403" t="s">
        <v>22571</v>
      </c>
      <c r="D74" s="6392">
        <v>6</v>
      </c>
      <c r="E74" s="6392">
        <v>770</v>
      </c>
      <c r="F74" s="6392">
        <v>64</v>
      </c>
      <c r="G74" s="6411">
        <v>3.5</v>
      </c>
      <c r="H74" s="6381">
        <v>14199</v>
      </c>
    </row>
    <row r="75" spans="1:8">
      <c r="B75" s="6405">
        <v>2206233</v>
      </c>
      <c r="C75" s="6403" t="s">
        <v>22570</v>
      </c>
      <c r="D75" s="6392">
        <v>7</v>
      </c>
      <c r="E75" s="6392">
        <v>900</v>
      </c>
      <c r="F75" s="6392">
        <v>73</v>
      </c>
      <c r="G75" s="6411">
        <v>4.0999999999999996</v>
      </c>
      <c r="H75" s="6381">
        <v>16044</v>
      </c>
    </row>
    <row r="76" spans="1:8">
      <c r="B76" s="6405">
        <v>2206234</v>
      </c>
      <c r="C76" s="6403" t="s">
        <v>22569</v>
      </c>
      <c r="D76" s="6392">
        <v>8</v>
      </c>
      <c r="E76" s="6392">
        <v>1010</v>
      </c>
      <c r="F76" s="6392">
        <v>81</v>
      </c>
      <c r="G76" s="6411">
        <v>4.5999999999999996</v>
      </c>
      <c r="H76" s="6381">
        <v>17715</v>
      </c>
    </row>
    <row r="77" spans="1:8">
      <c r="B77" s="6405">
        <v>2206235</v>
      </c>
      <c r="C77" s="6403" t="s">
        <v>22568</v>
      </c>
      <c r="D77" s="6392">
        <v>10</v>
      </c>
      <c r="E77" s="6392">
        <v>1180</v>
      </c>
      <c r="F77" s="6392">
        <v>97</v>
      </c>
      <c r="G77" s="6411">
        <v>5.4</v>
      </c>
      <c r="H77" s="6381">
        <v>20464</v>
      </c>
    </row>
    <row r="78" spans="1:8">
      <c r="B78" s="6405">
        <v>2206236</v>
      </c>
      <c r="C78" s="6403" t="s">
        <v>22567</v>
      </c>
      <c r="D78" s="6392">
        <v>12</v>
      </c>
      <c r="E78" s="6392">
        <v>1455</v>
      </c>
      <c r="F78" s="6392">
        <v>119</v>
      </c>
      <c r="G78" s="6411">
        <v>6.6</v>
      </c>
      <c r="H78" s="6381">
        <v>22312</v>
      </c>
    </row>
    <row r="79" spans="1:8">
      <c r="B79" s="6405">
        <v>2206237</v>
      </c>
      <c r="C79" s="6403" t="s">
        <v>22566</v>
      </c>
      <c r="D79" s="6392">
        <v>14</v>
      </c>
      <c r="E79" s="6392">
        <v>1655</v>
      </c>
      <c r="F79" s="6392">
        <v>131</v>
      </c>
      <c r="G79" s="6411">
        <v>7.5</v>
      </c>
      <c r="H79" s="6381">
        <v>24402</v>
      </c>
    </row>
    <row r="80" spans="1:8">
      <c r="A80" s="6410" t="s">
        <v>22565</v>
      </c>
      <c r="G80" s="584"/>
      <c r="H80" s="6381"/>
    </row>
    <row r="81" spans="1:8">
      <c r="B81" s="6409">
        <v>2206125</v>
      </c>
      <c r="C81" s="6408" t="s">
        <v>22564</v>
      </c>
      <c r="D81" s="6400">
        <v>1</v>
      </c>
      <c r="E81" s="6383">
        <v>160</v>
      </c>
      <c r="F81" s="6383">
        <v>15</v>
      </c>
      <c r="G81" s="6399">
        <v>0.7</v>
      </c>
      <c r="H81" s="6381">
        <v>7329</v>
      </c>
    </row>
    <row r="82" spans="1:8">
      <c r="B82" s="6409">
        <v>2206126</v>
      </c>
      <c r="C82" s="6390" t="s">
        <v>22563</v>
      </c>
      <c r="D82" s="6396">
        <v>1.5</v>
      </c>
      <c r="E82" s="6382">
        <v>240</v>
      </c>
      <c r="F82" s="6382">
        <v>22</v>
      </c>
      <c r="G82" s="6395">
        <v>1.1000000000000001</v>
      </c>
      <c r="H82" s="6381">
        <v>8473</v>
      </c>
    </row>
    <row r="83" spans="1:8">
      <c r="B83" s="6409">
        <v>2206129</v>
      </c>
      <c r="C83" s="6408" t="s">
        <v>22562</v>
      </c>
      <c r="D83" s="6400">
        <v>2</v>
      </c>
      <c r="E83" s="6383">
        <v>320</v>
      </c>
      <c r="F83" s="6383">
        <v>28.5</v>
      </c>
      <c r="G83" s="6399">
        <v>1.5</v>
      </c>
      <c r="H83" s="6381">
        <v>9679</v>
      </c>
    </row>
    <row r="84" spans="1:8">
      <c r="B84" s="6409">
        <v>2206130</v>
      </c>
      <c r="C84" s="6408" t="s">
        <v>22561</v>
      </c>
      <c r="D84" s="6400">
        <v>2.5</v>
      </c>
      <c r="E84" s="6383">
        <v>400</v>
      </c>
      <c r="F84" s="6383">
        <v>28.5</v>
      </c>
      <c r="G84" s="6399">
        <v>1.8</v>
      </c>
      <c r="H84" s="6381">
        <v>10882</v>
      </c>
    </row>
    <row r="85" spans="1:8">
      <c r="B85" s="6409">
        <v>2206131</v>
      </c>
      <c r="C85" s="6390" t="s">
        <v>22560</v>
      </c>
      <c r="D85" s="6396">
        <v>3</v>
      </c>
      <c r="E85" s="6382">
        <v>480</v>
      </c>
      <c r="F85" s="6382">
        <v>35.5</v>
      </c>
      <c r="G85" s="6395">
        <v>2.2000000000000002</v>
      </c>
      <c r="H85" s="6381">
        <v>12149</v>
      </c>
    </row>
    <row r="86" spans="1:8">
      <c r="B86" s="6409">
        <v>2206132</v>
      </c>
      <c r="C86" s="6408" t="s">
        <v>22559</v>
      </c>
      <c r="D86" s="6400">
        <v>3.5</v>
      </c>
      <c r="E86" s="6383">
        <v>560</v>
      </c>
      <c r="F86" s="6383">
        <v>50.5</v>
      </c>
      <c r="G86" s="6399">
        <v>2.5</v>
      </c>
      <c r="H86" s="6381">
        <v>13416</v>
      </c>
    </row>
    <row r="87" spans="1:8">
      <c r="B87" s="6409">
        <v>2206133</v>
      </c>
      <c r="C87" s="6408" t="s">
        <v>22558</v>
      </c>
      <c r="D87" s="6400">
        <v>4</v>
      </c>
      <c r="E87" s="6383">
        <v>640</v>
      </c>
      <c r="F87" s="6383">
        <v>49.5</v>
      </c>
      <c r="G87" s="6399">
        <v>2.9</v>
      </c>
      <c r="H87" s="6381">
        <v>14861</v>
      </c>
    </row>
    <row r="88" spans="1:8">
      <c r="B88" s="6409">
        <v>2206134</v>
      </c>
      <c r="C88" s="6390" t="s">
        <v>22557</v>
      </c>
      <c r="D88" s="6396">
        <v>5</v>
      </c>
      <c r="E88" s="6382">
        <v>800</v>
      </c>
      <c r="F88" s="6382">
        <v>69.5</v>
      </c>
      <c r="G88" s="6395">
        <v>3.6</v>
      </c>
      <c r="H88" s="6381">
        <v>16850</v>
      </c>
    </row>
    <row r="89" spans="1:8">
      <c r="B89" s="6409">
        <v>2206135</v>
      </c>
      <c r="C89" s="6408" t="s">
        <v>22556</v>
      </c>
      <c r="D89" s="6400">
        <v>6</v>
      </c>
      <c r="E89" s="6383">
        <v>960</v>
      </c>
      <c r="F89" s="6383">
        <v>87.5</v>
      </c>
      <c r="G89" s="6399">
        <v>4.4000000000000004</v>
      </c>
      <c r="H89" s="6381">
        <v>18960</v>
      </c>
    </row>
    <row r="90" spans="1:8">
      <c r="B90" s="6409">
        <v>2206136</v>
      </c>
      <c r="C90" s="6408" t="s">
        <v>22555</v>
      </c>
      <c r="D90" s="6400">
        <v>7</v>
      </c>
      <c r="E90" s="6383">
        <v>1120</v>
      </c>
      <c r="F90" s="6383">
        <v>103</v>
      </c>
      <c r="G90" s="6399">
        <v>5.0999999999999996</v>
      </c>
      <c r="H90" s="6381">
        <v>21068</v>
      </c>
    </row>
    <row r="91" spans="1:8">
      <c r="B91" s="6409">
        <v>2206137</v>
      </c>
      <c r="C91" s="6390" t="s">
        <v>22554</v>
      </c>
      <c r="D91" s="6396">
        <v>8</v>
      </c>
      <c r="E91" s="6382">
        <v>1280</v>
      </c>
      <c r="F91" s="6382">
        <v>106</v>
      </c>
      <c r="G91" s="6395">
        <v>5.8</v>
      </c>
      <c r="H91" s="6381">
        <v>22657</v>
      </c>
    </row>
    <row r="92" spans="1:8">
      <c r="B92" s="6409">
        <v>2206138</v>
      </c>
      <c r="C92" s="6408" t="s">
        <v>22553</v>
      </c>
      <c r="D92" s="6400">
        <v>9</v>
      </c>
      <c r="E92" s="6383">
        <v>1440</v>
      </c>
      <c r="F92" s="6383">
        <v>121</v>
      </c>
      <c r="G92" s="6399">
        <v>6.5</v>
      </c>
      <c r="H92" s="6381">
        <v>25288</v>
      </c>
    </row>
    <row r="93" spans="1:8">
      <c r="B93" s="6409">
        <v>2206139</v>
      </c>
      <c r="C93" s="6408" t="s">
        <v>22552</v>
      </c>
      <c r="D93" s="6400">
        <v>10</v>
      </c>
      <c r="E93" s="6383">
        <v>1600</v>
      </c>
      <c r="F93" s="6383">
        <v>130</v>
      </c>
      <c r="G93" s="6399">
        <v>7.3</v>
      </c>
      <c r="H93" s="6381">
        <v>28215</v>
      </c>
    </row>
    <row r="94" spans="1:8">
      <c r="B94" s="6398">
        <v>2206140</v>
      </c>
      <c r="C94" s="6408" t="s">
        <v>22551</v>
      </c>
      <c r="D94" s="6400">
        <v>12</v>
      </c>
      <c r="E94" s="6383">
        <v>1920</v>
      </c>
      <c r="F94" s="6383">
        <v>160</v>
      </c>
      <c r="G94" s="6399">
        <v>8.6999999999999993</v>
      </c>
      <c r="H94" s="6381">
        <v>30038</v>
      </c>
    </row>
    <row r="95" spans="1:8">
      <c r="A95" s="6407" t="s">
        <v>22550</v>
      </c>
      <c r="C95" s="5680"/>
      <c r="D95" s="6406"/>
      <c r="G95" s="584"/>
      <c r="H95" s="6381"/>
    </row>
    <row r="96" spans="1:8">
      <c r="B96" s="6405">
        <v>2206193</v>
      </c>
      <c r="C96" s="6390" t="s">
        <v>22549</v>
      </c>
      <c r="D96" s="6383">
        <v>0.5</v>
      </c>
      <c r="E96" s="6383">
        <v>75</v>
      </c>
      <c r="F96" s="6383">
        <v>9</v>
      </c>
      <c r="G96" s="6383">
        <v>0.3</v>
      </c>
      <c r="H96" s="6381">
        <v>2388</v>
      </c>
    </row>
    <row r="97" spans="1:8">
      <c r="B97" s="6405">
        <v>2206194</v>
      </c>
      <c r="C97" s="6390" t="s">
        <v>22548</v>
      </c>
      <c r="D97" s="6383">
        <v>1</v>
      </c>
      <c r="E97" s="6400">
        <v>130</v>
      </c>
      <c r="F97" s="6383">
        <v>14.5</v>
      </c>
      <c r="G97" s="6399">
        <v>0.6</v>
      </c>
      <c r="H97" s="6381">
        <v>2574</v>
      </c>
    </row>
    <row r="98" spans="1:8">
      <c r="B98" s="6405">
        <v>2206195</v>
      </c>
      <c r="C98" s="6390" t="s">
        <v>22547</v>
      </c>
      <c r="D98" s="6383">
        <v>1.5</v>
      </c>
      <c r="E98" s="6400">
        <v>215</v>
      </c>
      <c r="F98" s="6383">
        <v>15</v>
      </c>
      <c r="G98" s="6399">
        <v>1</v>
      </c>
      <c r="H98" s="6381">
        <v>3017</v>
      </c>
    </row>
    <row r="99" spans="1:8">
      <c r="B99" s="6405">
        <v>2206196</v>
      </c>
      <c r="C99" s="6390" t="s">
        <v>22546</v>
      </c>
      <c r="D99" s="6383">
        <v>2</v>
      </c>
      <c r="E99" s="6400">
        <v>285</v>
      </c>
      <c r="F99" s="6383">
        <v>21.5</v>
      </c>
      <c r="G99" s="6399">
        <v>1.3</v>
      </c>
      <c r="H99" s="6381">
        <v>3653</v>
      </c>
    </row>
    <row r="100" spans="1:8">
      <c r="B100" s="6405">
        <v>2206197</v>
      </c>
      <c r="C100" s="6390" t="s">
        <v>22545</v>
      </c>
      <c r="D100" s="6383">
        <v>2.5</v>
      </c>
      <c r="E100" s="6400">
        <v>375</v>
      </c>
      <c r="F100" s="6383">
        <v>30</v>
      </c>
      <c r="G100" s="6399">
        <v>1.7</v>
      </c>
      <c r="H100" s="6381">
        <v>4146</v>
      </c>
    </row>
    <row r="101" spans="1:8">
      <c r="B101" s="6405">
        <v>2206198</v>
      </c>
      <c r="C101" s="6390" t="s">
        <v>22544</v>
      </c>
      <c r="D101" s="6383">
        <v>3</v>
      </c>
      <c r="E101" s="6400">
        <v>480</v>
      </c>
      <c r="F101" s="6383">
        <v>37.5</v>
      </c>
      <c r="G101" s="6399">
        <v>2.2000000000000002</v>
      </c>
      <c r="H101" s="6381">
        <v>4555</v>
      </c>
    </row>
    <row r="102" spans="1:8">
      <c r="B102" s="6405">
        <v>2206199</v>
      </c>
      <c r="C102" s="6390" t="s">
        <v>22543</v>
      </c>
      <c r="D102" s="6383">
        <v>3.5</v>
      </c>
      <c r="E102" s="6400">
        <v>535</v>
      </c>
      <c r="F102" s="6383">
        <v>43</v>
      </c>
      <c r="G102" s="6399">
        <v>2.4</v>
      </c>
      <c r="H102" s="6381">
        <v>5164</v>
      </c>
    </row>
    <row r="103" spans="1:8">
      <c r="B103" s="6405">
        <v>2206200</v>
      </c>
      <c r="C103" s="6390" t="s">
        <v>22542</v>
      </c>
      <c r="D103" s="6383">
        <v>4.5</v>
      </c>
      <c r="E103" s="6400">
        <v>630</v>
      </c>
      <c r="F103" s="6383">
        <v>47</v>
      </c>
      <c r="G103" s="6399">
        <v>2.9</v>
      </c>
      <c r="H103" s="6381">
        <v>5874</v>
      </c>
    </row>
    <row r="104" spans="1:8">
      <c r="B104" s="6405">
        <v>2206201</v>
      </c>
      <c r="C104" s="6390" t="s">
        <v>22541</v>
      </c>
      <c r="D104" s="6383">
        <v>5.5</v>
      </c>
      <c r="E104" s="6400">
        <v>770</v>
      </c>
      <c r="F104" s="6383">
        <v>53</v>
      </c>
      <c r="G104" s="6399">
        <v>3.5</v>
      </c>
      <c r="H104" s="6381">
        <v>6358</v>
      </c>
    </row>
    <row r="105" spans="1:8">
      <c r="B105" s="6405">
        <v>2206202</v>
      </c>
      <c r="C105" s="6390" t="s">
        <v>22540</v>
      </c>
      <c r="D105" s="6383">
        <v>6.5</v>
      </c>
      <c r="E105" s="6400">
        <v>900</v>
      </c>
      <c r="F105" s="6383">
        <v>65.5</v>
      </c>
      <c r="G105" s="6399">
        <v>4.0999999999999996</v>
      </c>
      <c r="H105" s="6381">
        <v>7311</v>
      </c>
    </row>
    <row r="106" spans="1:8">
      <c r="B106" s="6405">
        <v>2206203</v>
      </c>
      <c r="C106" s="6390" t="s">
        <v>22539</v>
      </c>
      <c r="D106" s="6383">
        <v>7.5</v>
      </c>
      <c r="E106" s="6400">
        <v>1010</v>
      </c>
      <c r="F106" s="6383">
        <v>75</v>
      </c>
      <c r="G106" s="6399">
        <v>4.5999999999999996</v>
      </c>
      <c r="H106" s="6381">
        <v>8027</v>
      </c>
    </row>
    <row r="107" spans="1:8">
      <c r="B107" s="6405">
        <v>2206204</v>
      </c>
      <c r="C107" s="6390" t="s">
        <v>22538</v>
      </c>
      <c r="D107" s="6383">
        <v>8.5</v>
      </c>
      <c r="E107" s="6400">
        <v>1180</v>
      </c>
      <c r="F107" s="6383">
        <v>105</v>
      </c>
      <c r="G107" s="6399">
        <v>5.4</v>
      </c>
      <c r="H107" s="6381">
        <v>9079</v>
      </c>
    </row>
    <row r="108" spans="1:8">
      <c r="B108" s="6405">
        <v>2206206</v>
      </c>
      <c r="C108" s="6390" t="s">
        <v>22537</v>
      </c>
      <c r="D108" s="6383">
        <v>12</v>
      </c>
      <c r="E108" s="6400">
        <v>1575</v>
      </c>
      <c r="F108" s="6383">
        <v>141</v>
      </c>
      <c r="G108" s="6399">
        <v>7.2</v>
      </c>
      <c r="H108" s="6381">
        <v>12124</v>
      </c>
    </row>
    <row r="109" spans="1:8">
      <c r="A109" s="6404" t="s">
        <v>22536</v>
      </c>
      <c r="G109" s="584"/>
      <c r="H109" s="6381"/>
    </row>
    <row r="110" spans="1:8">
      <c r="B110" s="6398">
        <v>2206160</v>
      </c>
      <c r="C110" s="6403" t="s">
        <v>22535</v>
      </c>
      <c r="D110" s="6400">
        <v>0.65</v>
      </c>
      <c r="E110" s="6400">
        <v>100</v>
      </c>
      <c r="F110" s="6400">
        <v>7</v>
      </c>
      <c r="G110" s="6400">
        <v>0.5</v>
      </c>
      <c r="H110" s="6381">
        <v>2255</v>
      </c>
    </row>
    <row r="111" spans="1:8">
      <c r="B111" s="6398">
        <v>2206161</v>
      </c>
      <c r="C111" s="6403" t="s">
        <v>22534</v>
      </c>
      <c r="D111" s="6400">
        <v>1.2</v>
      </c>
      <c r="E111" s="6400">
        <v>175</v>
      </c>
      <c r="F111" s="6400">
        <v>12.5</v>
      </c>
      <c r="G111" s="6400">
        <v>0.8</v>
      </c>
      <c r="H111" s="6381">
        <v>2622</v>
      </c>
    </row>
    <row r="112" spans="1:8">
      <c r="B112" s="6398">
        <v>2206162</v>
      </c>
      <c r="C112" s="6403" t="s">
        <v>22533</v>
      </c>
      <c r="D112" s="6400">
        <v>1.5</v>
      </c>
      <c r="E112" s="6400">
        <v>220</v>
      </c>
      <c r="F112" s="6400">
        <v>15.5</v>
      </c>
      <c r="G112" s="6400">
        <v>1.1000000000000001</v>
      </c>
      <c r="H112" s="6381">
        <v>3246</v>
      </c>
    </row>
    <row r="113" spans="1:8">
      <c r="B113" s="6398">
        <v>2206163</v>
      </c>
      <c r="C113" s="6403" t="s">
        <v>22532</v>
      </c>
      <c r="D113" s="6400">
        <v>2</v>
      </c>
      <c r="E113" s="6400">
        <v>300</v>
      </c>
      <c r="F113" s="6400">
        <v>21.5</v>
      </c>
      <c r="G113" s="6400">
        <v>1.5</v>
      </c>
      <c r="H113" s="6381">
        <v>3917</v>
      </c>
    </row>
    <row r="114" spans="1:8">
      <c r="B114" s="6398">
        <v>2206164</v>
      </c>
      <c r="C114" s="6403" t="s">
        <v>22531</v>
      </c>
      <c r="D114" s="6400">
        <v>2.7</v>
      </c>
      <c r="E114" s="6400">
        <v>400</v>
      </c>
      <c r="F114" s="6400">
        <v>28.5</v>
      </c>
      <c r="G114" s="6400">
        <v>2</v>
      </c>
      <c r="H114" s="6381">
        <v>4507</v>
      </c>
    </row>
    <row r="115" spans="1:8">
      <c r="B115" s="6398">
        <v>2206165</v>
      </c>
      <c r="C115" s="6403" t="s">
        <v>22530</v>
      </c>
      <c r="D115" s="6400">
        <v>3.2</v>
      </c>
      <c r="E115" s="6400">
        <v>485</v>
      </c>
      <c r="F115" s="6400">
        <v>35</v>
      </c>
      <c r="G115" s="6400">
        <v>2.5</v>
      </c>
      <c r="H115" s="6381">
        <v>5254</v>
      </c>
    </row>
    <row r="116" spans="1:8">
      <c r="B116" s="6398">
        <v>2206166</v>
      </c>
      <c r="C116" s="6403" t="s">
        <v>22529</v>
      </c>
      <c r="D116" s="6400">
        <v>3.85</v>
      </c>
      <c r="E116" s="6400">
        <v>580</v>
      </c>
      <c r="F116" s="6400">
        <v>39</v>
      </c>
      <c r="G116" s="6400">
        <v>3</v>
      </c>
      <c r="H116" s="6381">
        <v>5991</v>
      </c>
    </row>
    <row r="117" spans="1:8">
      <c r="B117" s="6398">
        <v>2206167</v>
      </c>
      <c r="C117" s="6403" t="s">
        <v>22528</v>
      </c>
      <c r="D117" s="6400">
        <v>4.5</v>
      </c>
      <c r="E117" s="6400">
        <v>680</v>
      </c>
      <c r="F117" s="6400">
        <v>47</v>
      </c>
      <c r="G117" s="6400">
        <v>3.5</v>
      </c>
      <c r="H117" s="6381">
        <v>6737</v>
      </c>
    </row>
    <row r="118" spans="1:8">
      <c r="B118" s="6398">
        <v>2206168</v>
      </c>
      <c r="C118" s="6403" t="s">
        <v>22527</v>
      </c>
      <c r="D118" s="6400">
        <v>5.25</v>
      </c>
      <c r="E118" s="6400">
        <v>790</v>
      </c>
      <c r="F118" s="6400">
        <v>57</v>
      </c>
      <c r="G118" s="6400">
        <v>4</v>
      </c>
      <c r="H118" s="6381">
        <v>7797</v>
      </c>
    </row>
    <row r="119" spans="1:8">
      <c r="B119" s="6398">
        <v>2206169</v>
      </c>
      <c r="C119" s="6403" t="s">
        <v>22526</v>
      </c>
      <c r="D119" s="6400">
        <v>6</v>
      </c>
      <c r="E119" s="6400">
        <v>910</v>
      </c>
      <c r="F119" s="6400">
        <v>61</v>
      </c>
      <c r="G119" s="6400">
        <v>4.5999999999999996</v>
      </c>
      <c r="H119" s="6381">
        <v>8523</v>
      </c>
    </row>
    <row r="120" spans="1:8">
      <c r="B120" s="6398">
        <v>2206170</v>
      </c>
      <c r="C120" s="6403" t="s">
        <v>22525</v>
      </c>
      <c r="D120" s="6400">
        <v>7</v>
      </c>
      <c r="E120" s="6400">
        <v>1060</v>
      </c>
      <c r="F120" s="6400">
        <v>67.5</v>
      </c>
      <c r="G120" s="6400">
        <v>5.4</v>
      </c>
      <c r="H120" s="6381">
        <v>9282</v>
      </c>
    </row>
    <row r="121" spans="1:8">
      <c r="B121" s="6398">
        <v>2206171</v>
      </c>
      <c r="C121" s="6403" t="s">
        <v>22524</v>
      </c>
      <c r="D121" s="6400">
        <v>8</v>
      </c>
      <c r="E121" s="6400">
        <v>1210</v>
      </c>
      <c r="F121" s="6400">
        <v>85</v>
      </c>
      <c r="G121" s="6400">
        <v>6.7</v>
      </c>
      <c r="H121" s="6381">
        <v>10264</v>
      </c>
    </row>
    <row r="122" spans="1:8">
      <c r="B122" s="6398">
        <v>2206172</v>
      </c>
      <c r="C122" s="6403" t="s">
        <v>22523</v>
      </c>
      <c r="D122" s="6400">
        <v>9</v>
      </c>
      <c r="E122" s="6400">
        <v>1360</v>
      </c>
      <c r="F122" s="6400">
        <v>95</v>
      </c>
      <c r="G122" s="6400">
        <v>7.5</v>
      </c>
      <c r="H122" s="6381">
        <v>11636</v>
      </c>
    </row>
    <row r="123" spans="1:8">
      <c r="B123" s="6398">
        <v>2206173</v>
      </c>
      <c r="C123" s="6403" t="s">
        <v>22522</v>
      </c>
      <c r="D123" s="6400">
        <v>10.199999999999999</v>
      </c>
      <c r="E123" s="6400">
        <v>1530</v>
      </c>
      <c r="F123" s="6400">
        <v>109</v>
      </c>
      <c r="G123" s="6400">
        <v>8.4</v>
      </c>
      <c r="H123" s="6381">
        <v>12157</v>
      </c>
    </row>
    <row r="124" spans="1:8">
      <c r="B124" s="6398">
        <v>2206174</v>
      </c>
      <c r="C124" s="6403" t="s">
        <v>22521</v>
      </c>
      <c r="D124" s="6400">
        <v>12.5</v>
      </c>
      <c r="E124" s="6400">
        <v>1890</v>
      </c>
      <c r="F124" s="6400">
        <v>126</v>
      </c>
      <c r="G124" s="6400">
        <v>10.4</v>
      </c>
      <c r="H124" s="6381">
        <v>14132</v>
      </c>
    </row>
    <row r="125" spans="1:8">
      <c r="B125" s="6398">
        <v>2206175</v>
      </c>
      <c r="C125" s="6403" t="s">
        <v>22520</v>
      </c>
      <c r="D125" s="6400">
        <v>14.5</v>
      </c>
      <c r="E125" s="6400">
        <v>2190</v>
      </c>
      <c r="F125" s="6400">
        <v>155</v>
      </c>
      <c r="G125" s="6400">
        <v>12.1</v>
      </c>
      <c r="H125" s="6381">
        <v>18809</v>
      </c>
    </row>
    <row r="126" spans="1:8">
      <c r="A126" s="6402" t="s">
        <v>22519</v>
      </c>
      <c r="G126" s="584"/>
      <c r="H126" s="6381"/>
    </row>
    <row r="127" spans="1:8">
      <c r="B127" s="6398">
        <v>2206803</v>
      </c>
      <c r="C127" s="6397" t="s">
        <v>22518</v>
      </c>
      <c r="D127" s="6400">
        <v>0.5</v>
      </c>
      <c r="E127" s="6383">
        <v>75</v>
      </c>
      <c r="F127" s="6382">
        <v>9</v>
      </c>
      <c r="G127" s="6399">
        <v>0.3</v>
      </c>
      <c r="H127" s="6381">
        <v>3957</v>
      </c>
    </row>
    <row r="128" spans="1:8">
      <c r="B128" s="6398">
        <v>2206804</v>
      </c>
      <c r="C128" s="6397" t="s">
        <v>22517</v>
      </c>
      <c r="D128" s="6396">
        <v>1</v>
      </c>
      <c r="E128" s="6382">
        <v>150</v>
      </c>
      <c r="F128" s="6382">
        <v>14.5</v>
      </c>
      <c r="G128" s="6395">
        <v>0.7</v>
      </c>
      <c r="H128" s="6381">
        <v>4743</v>
      </c>
    </row>
    <row r="129" spans="1:8">
      <c r="B129" s="6398">
        <v>2206805</v>
      </c>
      <c r="C129" s="6397" t="s">
        <v>22516</v>
      </c>
      <c r="D129" s="6400">
        <v>1.5</v>
      </c>
      <c r="E129" s="6383">
        <v>225</v>
      </c>
      <c r="F129" s="6382">
        <v>28.5</v>
      </c>
      <c r="G129" s="6399">
        <v>1</v>
      </c>
      <c r="H129" s="6381">
        <v>5505</v>
      </c>
    </row>
    <row r="130" spans="1:8">
      <c r="B130" s="6398">
        <v>2206806</v>
      </c>
      <c r="C130" s="6397" t="s">
        <v>22515</v>
      </c>
      <c r="D130" s="6400">
        <v>2</v>
      </c>
      <c r="E130" s="6383">
        <v>300</v>
      </c>
      <c r="F130" s="6382">
        <v>38</v>
      </c>
      <c r="G130" s="6399">
        <v>1.4</v>
      </c>
      <c r="H130" s="6381">
        <v>6387</v>
      </c>
    </row>
    <row r="131" spans="1:8">
      <c r="B131" s="6398">
        <v>2206807</v>
      </c>
      <c r="C131" s="6397" t="s">
        <v>22514</v>
      </c>
      <c r="D131" s="6400">
        <v>2.5</v>
      </c>
      <c r="E131" s="6383">
        <v>375</v>
      </c>
      <c r="F131" s="6382">
        <v>45.5</v>
      </c>
      <c r="G131" s="6399">
        <v>1.7</v>
      </c>
      <c r="H131" s="6381">
        <v>7467</v>
      </c>
    </row>
    <row r="132" spans="1:8">
      <c r="B132" s="6398">
        <v>2206808</v>
      </c>
      <c r="C132" s="6397" t="s">
        <v>22513</v>
      </c>
      <c r="D132" s="6400">
        <v>3</v>
      </c>
      <c r="E132" s="6383">
        <v>450</v>
      </c>
      <c r="F132" s="6382">
        <v>50.5</v>
      </c>
      <c r="G132" s="6399">
        <v>2</v>
      </c>
      <c r="H132" s="6381">
        <v>8661</v>
      </c>
    </row>
    <row r="133" spans="1:8">
      <c r="B133" s="6398">
        <v>2206809</v>
      </c>
      <c r="C133" s="6397" t="s">
        <v>22512</v>
      </c>
      <c r="D133" s="6396">
        <v>3.5</v>
      </c>
      <c r="E133" s="6382">
        <v>525</v>
      </c>
      <c r="F133" s="6382">
        <v>61</v>
      </c>
      <c r="G133" s="6395">
        <v>2.4</v>
      </c>
      <c r="H133" s="6381">
        <v>10018</v>
      </c>
    </row>
    <row r="134" spans="1:8">
      <c r="B134" s="6398">
        <v>2206810</v>
      </c>
      <c r="C134" s="6397" t="s">
        <v>22511</v>
      </c>
      <c r="D134" s="6400">
        <v>4</v>
      </c>
      <c r="E134" s="6383">
        <v>600</v>
      </c>
      <c r="F134" s="6382">
        <v>60</v>
      </c>
      <c r="G134" s="6399">
        <v>2.7</v>
      </c>
      <c r="H134" s="6381">
        <v>11321</v>
      </c>
    </row>
    <row r="135" spans="1:8">
      <c r="B135" s="6398">
        <v>2206811</v>
      </c>
      <c r="C135" s="6397" t="s">
        <v>22510</v>
      </c>
      <c r="D135" s="6396">
        <v>4.5</v>
      </c>
      <c r="E135" s="6382">
        <v>675</v>
      </c>
      <c r="F135" s="6382">
        <v>72</v>
      </c>
      <c r="G135" s="6395">
        <v>3.1</v>
      </c>
      <c r="H135" s="6381">
        <v>12699</v>
      </c>
    </row>
    <row r="136" spans="1:8">
      <c r="B136" s="6398">
        <v>2206812</v>
      </c>
      <c r="C136" s="6397" t="s">
        <v>22509</v>
      </c>
      <c r="D136" s="6400">
        <v>5</v>
      </c>
      <c r="E136" s="6383">
        <v>750</v>
      </c>
      <c r="F136" s="6382">
        <v>87</v>
      </c>
      <c r="G136" s="6399">
        <v>3.4</v>
      </c>
      <c r="H136" s="6381">
        <v>14111</v>
      </c>
    </row>
    <row r="137" spans="1:8">
      <c r="B137" s="6398">
        <v>2206813</v>
      </c>
      <c r="C137" s="6397" t="s">
        <v>22508</v>
      </c>
      <c r="D137" s="6400">
        <v>6</v>
      </c>
      <c r="E137" s="6383">
        <v>900</v>
      </c>
      <c r="F137" s="6382">
        <v>90</v>
      </c>
      <c r="G137" s="6399">
        <v>4.0999999999999996</v>
      </c>
      <c r="H137" s="6381">
        <v>16038</v>
      </c>
    </row>
    <row r="138" spans="1:8">
      <c r="B138" s="6398">
        <v>2206814</v>
      </c>
      <c r="C138" s="6397" t="s">
        <v>22507</v>
      </c>
      <c r="D138" s="6400">
        <v>7</v>
      </c>
      <c r="E138" s="6383">
        <v>1050</v>
      </c>
      <c r="F138" s="6382">
        <v>130</v>
      </c>
      <c r="G138" s="6399">
        <v>4.8</v>
      </c>
      <c r="H138" s="6381">
        <v>17584</v>
      </c>
    </row>
    <row r="139" spans="1:8">
      <c r="B139" s="6398">
        <v>2206815</v>
      </c>
      <c r="C139" s="6397" t="s">
        <v>22506</v>
      </c>
      <c r="D139" s="6400">
        <v>8</v>
      </c>
      <c r="E139" s="6383">
        <v>1200</v>
      </c>
      <c r="F139" s="6382">
        <v>147</v>
      </c>
      <c r="G139" s="6399">
        <v>5.5</v>
      </c>
      <c r="H139" s="6381">
        <v>19690</v>
      </c>
    </row>
    <row r="140" spans="1:8">
      <c r="B140" s="6398">
        <v>2206816</v>
      </c>
      <c r="C140" s="6397" t="s">
        <v>22505</v>
      </c>
      <c r="D140" s="6400">
        <v>9</v>
      </c>
      <c r="E140" s="6383">
        <v>1350</v>
      </c>
      <c r="F140" s="6382">
        <v>169</v>
      </c>
      <c r="G140" s="6399">
        <v>6.1</v>
      </c>
      <c r="H140" s="6381">
        <v>21916</v>
      </c>
    </row>
    <row r="141" spans="1:8">
      <c r="B141" s="6398">
        <v>2206817</v>
      </c>
      <c r="C141" s="6401" t="s">
        <v>22504</v>
      </c>
      <c r="D141" s="6400">
        <v>10</v>
      </c>
      <c r="E141" s="6383">
        <v>1500</v>
      </c>
      <c r="F141" s="6382">
        <v>176</v>
      </c>
      <c r="G141" s="6399">
        <v>6.8</v>
      </c>
      <c r="H141" s="6381">
        <v>23491</v>
      </c>
    </row>
    <row r="142" spans="1:8">
      <c r="B142" s="6398">
        <v>2206818</v>
      </c>
      <c r="C142" s="6397" t="s">
        <v>22503</v>
      </c>
      <c r="D142" s="6396">
        <v>12</v>
      </c>
      <c r="E142" s="6382">
        <v>1800</v>
      </c>
      <c r="F142" s="6382">
        <v>194</v>
      </c>
      <c r="G142" s="6395">
        <v>8.1999999999999993</v>
      </c>
      <c r="H142" s="6381">
        <v>25952</v>
      </c>
    </row>
    <row r="143" spans="1:8">
      <c r="G143" s="320"/>
    </row>
    <row r="144" spans="1:8">
      <c r="A144" s="9177" t="s">
        <v>22502</v>
      </c>
      <c r="B144" s="9177"/>
      <c r="C144" s="9177"/>
      <c r="D144" s="9177"/>
      <c r="E144" s="9177"/>
      <c r="F144" s="9177"/>
      <c r="G144" s="9177"/>
      <c r="H144" s="9177"/>
    </row>
    <row r="145" spans="1:8">
      <c r="G145" s="320"/>
    </row>
    <row r="146" spans="1:8" ht="26">
      <c r="A146" s="6375" t="s">
        <v>70</v>
      </c>
      <c r="B146" s="6375" t="s">
        <v>75</v>
      </c>
      <c r="C146" s="6375" t="s">
        <v>71</v>
      </c>
      <c r="D146" s="6375" t="s">
        <v>2124</v>
      </c>
      <c r="E146" s="6375" t="s">
        <v>22501</v>
      </c>
      <c r="F146" s="6375" t="s">
        <v>1142</v>
      </c>
    </row>
    <row r="147" spans="1:8">
      <c r="A147" s="6385" t="s">
        <v>22500</v>
      </c>
      <c r="B147" s="6394"/>
      <c r="C147" s="6394"/>
      <c r="D147" s="5684"/>
      <c r="E147" s="5684"/>
      <c r="F147" s="5684"/>
      <c r="G147" s="3745"/>
      <c r="H147" s="3745"/>
    </row>
    <row r="148" spans="1:8">
      <c r="B148" s="6384">
        <v>2083880</v>
      </c>
      <c r="C148" s="6390" t="s">
        <v>22499</v>
      </c>
      <c r="D148" s="6383">
        <v>25</v>
      </c>
      <c r="E148" s="6393">
        <v>1</v>
      </c>
      <c r="F148" s="6381">
        <v>1948</v>
      </c>
    </row>
    <row r="149" spans="1:8">
      <c r="B149" s="6384">
        <v>2083881</v>
      </c>
      <c r="C149" s="6390" t="s">
        <v>22498</v>
      </c>
      <c r="D149" s="6383">
        <v>50</v>
      </c>
      <c r="E149" s="6393">
        <v>2</v>
      </c>
      <c r="F149" s="6381">
        <v>2340</v>
      </c>
    </row>
    <row r="150" spans="1:8">
      <c r="B150" s="6384">
        <v>2083882</v>
      </c>
      <c r="C150" s="6390" t="s">
        <v>22497</v>
      </c>
      <c r="D150" s="6383">
        <v>75</v>
      </c>
      <c r="E150" s="6393">
        <v>3</v>
      </c>
      <c r="F150" s="6381">
        <v>2948</v>
      </c>
    </row>
    <row r="151" spans="1:8">
      <c r="B151" s="6384">
        <v>2083883</v>
      </c>
      <c r="C151" s="6390" t="s">
        <v>22496</v>
      </c>
      <c r="D151" s="6382">
        <v>100</v>
      </c>
      <c r="E151" s="6392">
        <v>4</v>
      </c>
      <c r="F151" s="6381">
        <v>3800</v>
      </c>
    </row>
    <row r="152" spans="1:8">
      <c r="B152" s="6384">
        <v>2083884</v>
      </c>
      <c r="C152" s="6390" t="s">
        <v>22495</v>
      </c>
      <c r="D152" s="6383">
        <v>125</v>
      </c>
      <c r="E152" s="6393">
        <v>5</v>
      </c>
      <c r="F152" s="6381">
        <v>4505</v>
      </c>
    </row>
    <row r="153" spans="1:8">
      <c r="B153" s="6384">
        <v>2083885</v>
      </c>
      <c r="C153" s="6390" t="s">
        <v>22494</v>
      </c>
      <c r="D153" s="6383">
        <v>150</v>
      </c>
      <c r="E153" s="6393">
        <v>6</v>
      </c>
      <c r="F153" s="6381">
        <v>5108</v>
      </c>
    </row>
    <row r="154" spans="1:8">
      <c r="B154" s="6384">
        <v>2083886</v>
      </c>
      <c r="C154" s="6390" t="s">
        <v>22493</v>
      </c>
      <c r="D154" s="6383">
        <v>175</v>
      </c>
      <c r="E154" s="6393">
        <v>7</v>
      </c>
      <c r="F154" s="6381">
        <v>5072</v>
      </c>
    </row>
    <row r="155" spans="1:8">
      <c r="B155" s="6384">
        <v>2083887</v>
      </c>
      <c r="C155" s="6390" t="s">
        <v>22492</v>
      </c>
      <c r="D155" s="6383">
        <v>200</v>
      </c>
      <c r="E155" s="6393">
        <v>8</v>
      </c>
      <c r="F155" s="6381">
        <v>6306</v>
      </c>
    </row>
    <row r="156" spans="1:8">
      <c r="B156" s="6384">
        <v>2083888</v>
      </c>
      <c r="C156" s="6390" t="s">
        <v>22491</v>
      </c>
      <c r="D156" s="6382">
        <v>225</v>
      </c>
      <c r="E156" s="6392">
        <v>9</v>
      </c>
      <c r="F156" s="6381">
        <v>6136</v>
      </c>
    </row>
    <row r="157" spans="1:8">
      <c r="B157" s="6384">
        <v>2083889</v>
      </c>
      <c r="C157" s="6390" t="s">
        <v>22490</v>
      </c>
      <c r="D157" s="6383">
        <v>250</v>
      </c>
      <c r="E157" s="6393">
        <v>10</v>
      </c>
      <c r="F157" s="6381">
        <v>7502</v>
      </c>
    </row>
    <row r="158" spans="1:8">
      <c r="B158" s="6384">
        <v>2083890</v>
      </c>
      <c r="C158" s="6390" t="s">
        <v>22489</v>
      </c>
      <c r="D158" s="6383">
        <v>275</v>
      </c>
      <c r="E158" s="6393">
        <v>15</v>
      </c>
      <c r="F158" s="6381">
        <v>10494</v>
      </c>
    </row>
    <row r="159" spans="1:8">
      <c r="B159" s="6384">
        <v>2083891</v>
      </c>
      <c r="C159" s="6390" t="s">
        <v>22488</v>
      </c>
      <c r="D159" s="6382">
        <v>300</v>
      </c>
      <c r="E159" s="6392">
        <v>20</v>
      </c>
      <c r="F159" s="6381">
        <v>10488</v>
      </c>
    </row>
    <row r="160" spans="1:8">
      <c r="A160" s="6385" t="s">
        <v>22487</v>
      </c>
      <c r="F160" s="6381"/>
    </row>
    <row r="161" spans="1:6">
      <c r="B161" s="6384">
        <v>2083839</v>
      </c>
      <c r="C161" s="6390" t="s">
        <v>22486</v>
      </c>
      <c r="D161" s="6383">
        <v>20</v>
      </c>
      <c r="E161" s="6383">
        <v>2</v>
      </c>
      <c r="F161" s="6381">
        <v>3899</v>
      </c>
    </row>
    <row r="162" spans="1:6">
      <c r="B162" s="6384">
        <v>2083840</v>
      </c>
      <c r="C162" s="6390" t="s">
        <v>22485</v>
      </c>
      <c r="D162" s="6382">
        <v>40</v>
      </c>
      <c r="E162" s="6382">
        <v>4</v>
      </c>
      <c r="F162" s="6381">
        <v>4482</v>
      </c>
    </row>
    <row r="163" spans="1:6">
      <c r="B163" s="6384">
        <v>2083841</v>
      </c>
      <c r="C163" s="6390" t="s">
        <v>22484</v>
      </c>
      <c r="D163" s="6383">
        <v>60</v>
      </c>
      <c r="E163" s="6383">
        <v>6</v>
      </c>
      <c r="F163" s="6381">
        <v>5180</v>
      </c>
    </row>
    <row r="164" spans="1:6">
      <c r="B164" s="6391">
        <v>2083845</v>
      </c>
      <c r="C164" s="6390" t="s">
        <v>22483</v>
      </c>
      <c r="D164" s="6383">
        <v>80</v>
      </c>
      <c r="E164" s="6383">
        <v>8</v>
      </c>
      <c r="F164" s="6381">
        <v>6384</v>
      </c>
    </row>
    <row r="165" spans="1:6">
      <c r="B165" s="6391">
        <v>2083846</v>
      </c>
      <c r="C165" s="6390" t="s">
        <v>22482</v>
      </c>
      <c r="D165" s="6382">
        <v>100</v>
      </c>
      <c r="E165" s="6382">
        <v>10</v>
      </c>
      <c r="F165" s="6381">
        <v>7029</v>
      </c>
    </row>
    <row r="166" spans="1:6">
      <c r="B166" s="6391">
        <v>2083847</v>
      </c>
      <c r="C166" s="6390" t="s">
        <v>22481</v>
      </c>
      <c r="D166" s="6383">
        <v>120</v>
      </c>
      <c r="E166" s="6383">
        <v>12</v>
      </c>
      <c r="F166" s="6381">
        <v>7718</v>
      </c>
    </row>
    <row r="167" spans="1:6">
      <c r="B167" s="6391">
        <v>2083848</v>
      </c>
      <c r="C167" s="6390" t="s">
        <v>22480</v>
      </c>
      <c r="D167" s="6383">
        <v>160</v>
      </c>
      <c r="E167" s="6383">
        <v>16</v>
      </c>
      <c r="F167" s="6381">
        <v>9724</v>
      </c>
    </row>
    <row r="168" spans="1:6">
      <c r="B168" s="6391">
        <v>2083849</v>
      </c>
      <c r="C168" s="6390" t="s">
        <v>22479</v>
      </c>
      <c r="D168" s="6383">
        <v>200</v>
      </c>
      <c r="E168" s="6383">
        <v>20</v>
      </c>
      <c r="F168" s="6381">
        <v>11112</v>
      </c>
    </row>
    <row r="169" spans="1:6">
      <c r="A169" s="6389" t="s">
        <v>22478</v>
      </c>
      <c r="F169" s="6381"/>
    </row>
    <row r="170" spans="1:6">
      <c r="B170" s="6384">
        <v>2119207</v>
      </c>
      <c r="C170" s="6388" t="s">
        <v>22477</v>
      </c>
      <c r="D170" s="6386">
        <v>36</v>
      </c>
      <c r="E170" s="6382">
        <v>2</v>
      </c>
      <c r="F170" s="6381">
        <v>1589</v>
      </c>
    </row>
    <row r="171" spans="1:6">
      <c r="B171" s="6384">
        <v>2119208</v>
      </c>
      <c r="C171" s="6388" t="s">
        <v>22476</v>
      </c>
      <c r="D171" s="6386">
        <v>54</v>
      </c>
      <c r="E171" s="6383">
        <v>3</v>
      </c>
      <c r="F171" s="6381">
        <v>1801</v>
      </c>
    </row>
    <row r="172" spans="1:6">
      <c r="B172" s="6384">
        <v>2119209</v>
      </c>
      <c r="C172" s="6388" t="s">
        <v>22475</v>
      </c>
      <c r="D172" s="6386">
        <v>90</v>
      </c>
      <c r="E172" s="6382">
        <v>5</v>
      </c>
      <c r="F172" s="6381">
        <v>2228</v>
      </c>
    </row>
    <row r="173" spans="1:6">
      <c r="B173" s="6384">
        <v>2119210</v>
      </c>
      <c r="C173" s="6388" t="s">
        <v>22474</v>
      </c>
      <c r="D173" s="6386">
        <v>135</v>
      </c>
      <c r="E173" s="6383">
        <v>7.5</v>
      </c>
      <c r="F173" s="6381">
        <v>2315</v>
      </c>
    </row>
    <row r="174" spans="1:6">
      <c r="B174" s="6384">
        <v>2119211</v>
      </c>
      <c r="C174" s="6388" t="s">
        <v>22473</v>
      </c>
      <c r="D174" s="6386">
        <v>189</v>
      </c>
      <c r="E174" s="6383">
        <v>10.5</v>
      </c>
      <c r="F174" s="6381">
        <v>2536</v>
      </c>
    </row>
    <row r="175" spans="1:6">
      <c r="B175" s="6384">
        <v>2119212</v>
      </c>
      <c r="C175" s="6388" t="s">
        <v>22472</v>
      </c>
      <c r="D175" s="6386">
        <v>279</v>
      </c>
      <c r="E175" s="6383">
        <v>15.5</v>
      </c>
      <c r="F175" s="6381">
        <v>2815</v>
      </c>
    </row>
    <row r="176" spans="1:6">
      <c r="B176" s="6384">
        <v>2119213</v>
      </c>
      <c r="C176" s="6388" t="s">
        <v>22471</v>
      </c>
      <c r="D176" s="6386">
        <v>342</v>
      </c>
      <c r="E176" s="6383">
        <v>19</v>
      </c>
      <c r="F176" s="6381">
        <v>3202</v>
      </c>
    </row>
    <row r="177" spans="1:6">
      <c r="B177" s="6384">
        <v>2119214</v>
      </c>
      <c r="C177" s="6388" t="s">
        <v>22470</v>
      </c>
      <c r="D177" s="6386">
        <v>441</v>
      </c>
      <c r="E177" s="6383">
        <v>24.5</v>
      </c>
      <c r="F177" s="6381">
        <v>3615</v>
      </c>
    </row>
    <row r="178" spans="1:6">
      <c r="B178" s="6384">
        <v>2119215</v>
      </c>
      <c r="C178" s="6388" t="s">
        <v>22469</v>
      </c>
      <c r="D178" s="6386">
        <v>549</v>
      </c>
      <c r="E178" s="6383">
        <v>30.5</v>
      </c>
      <c r="F178" s="6381">
        <v>3933</v>
      </c>
    </row>
    <row r="179" spans="1:6">
      <c r="B179" s="6384">
        <v>2119216</v>
      </c>
      <c r="C179" s="6388" t="s">
        <v>22468</v>
      </c>
      <c r="D179" s="6386">
        <v>666</v>
      </c>
      <c r="E179" s="6383">
        <v>37</v>
      </c>
      <c r="F179" s="6381">
        <v>4401</v>
      </c>
    </row>
    <row r="180" spans="1:6">
      <c r="B180" s="6384">
        <v>2119217</v>
      </c>
      <c r="C180" s="6387" t="s">
        <v>22467</v>
      </c>
      <c r="D180" s="6386">
        <v>801</v>
      </c>
      <c r="E180" s="6383">
        <v>44.5</v>
      </c>
      <c r="F180" s="6381">
        <v>4969</v>
      </c>
    </row>
    <row r="181" spans="1:6">
      <c r="A181" s="6385" t="s">
        <v>22466</v>
      </c>
      <c r="F181" s="6381"/>
    </row>
    <row r="182" spans="1:6">
      <c r="B182" s="6384">
        <v>2083853</v>
      </c>
      <c r="C182" s="6372" t="s">
        <v>22465</v>
      </c>
      <c r="D182" s="6383">
        <v>15</v>
      </c>
      <c r="E182" s="6383">
        <v>1</v>
      </c>
      <c r="F182" s="6381">
        <v>970</v>
      </c>
    </row>
    <row r="183" spans="1:6">
      <c r="B183" s="6384">
        <v>2084021</v>
      </c>
      <c r="C183" s="6372" t="s">
        <v>22464</v>
      </c>
      <c r="D183" s="6383">
        <v>30</v>
      </c>
      <c r="E183" s="6383">
        <v>2</v>
      </c>
      <c r="F183" s="6381">
        <v>1264</v>
      </c>
    </row>
    <row r="184" spans="1:6">
      <c r="B184" s="6384">
        <v>2084022</v>
      </c>
      <c r="C184" s="6372" t="s">
        <v>22463</v>
      </c>
      <c r="D184" s="6383">
        <v>45</v>
      </c>
      <c r="E184" s="6383">
        <v>3</v>
      </c>
      <c r="F184" s="6381">
        <v>1679</v>
      </c>
    </row>
    <row r="185" spans="1:6">
      <c r="B185" s="6384">
        <v>2084023</v>
      </c>
      <c r="C185" s="6372" t="s">
        <v>22462</v>
      </c>
      <c r="D185" s="6383">
        <v>60</v>
      </c>
      <c r="E185" s="6383">
        <v>4</v>
      </c>
      <c r="F185" s="6381">
        <v>1894</v>
      </c>
    </row>
    <row r="186" spans="1:6">
      <c r="B186" s="6384">
        <v>2084024</v>
      </c>
      <c r="C186" s="6372" t="s">
        <v>22461</v>
      </c>
      <c r="D186" s="6383">
        <v>75</v>
      </c>
      <c r="E186" s="6383">
        <v>5</v>
      </c>
      <c r="F186" s="6381">
        <v>2085</v>
      </c>
    </row>
    <row r="187" spans="1:6">
      <c r="B187" s="6384">
        <v>2084026</v>
      </c>
      <c r="C187" s="6372" t="s">
        <v>22460</v>
      </c>
      <c r="D187" s="6383">
        <v>90</v>
      </c>
      <c r="E187" s="6383">
        <v>6</v>
      </c>
      <c r="F187" s="6381">
        <v>2559</v>
      </c>
    </row>
    <row r="188" spans="1:6">
      <c r="B188" s="6384">
        <v>2084027</v>
      </c>
      <c r="C188" s="6372" t="s">
        <v>22459</v>
      </c>
      <c r="D188" s="6383">
        <v>105</v>
      </c>
      <c r="E188" s="6382">
        <v>7</v>
      </c>
      <c r="F188" s="6381">
        <v>2783</v>
      </c>
    </row>
    <row r="189" spans="1:6">
      <c r="B189" s="6384">
        <v>2084028</v>
      </c>
      <c r="C189" s="6372" t="s">
        <v>22458</v>
      </c>
      <c r="D189" s="6383">
        <v>120</v>
      </c>
      <c r="E189" s="6383">
        <v>8</v>
      </c>
      <c r="F189" s="6381">
        <v>3167</v>
      </c>
    </row>
    <row r="190" spans="1:6">
      <c r="B190" s="6384">
        <v>2084029</v>
      </c>
      <c r="C190" s="6372" t="s">
        <v>22457</v>
      </c>
      <c r="D190" s="6383">
        <v>135</v>
      </c>
      <c r="E190" s="6383">
        <v>9</v>
      </c>
      <c r="F190" s="6381">
        <v>3392</v>
      </c>
    </row>
    <row r="191" spans="1:6">
      <c r="B191" s="6384">
        <v>2084030</v>
      </c>
      <c r="C191" s="6372" t="s">
        <v>22456</v>
      </c>
      <c r="D191" s="6383">
        <v>150</v>
      </c>
      <c r="E191" s="6383">
        <v>10</v>
      </c>
      <c r="F191" s="6381">
        <v>3808</v>
      </c>
    </row>
    <row r="192" spans="1:6">
      <c r="B192" s="6384">
        <v>2084031</v>
      </c>
      <c r="C192" s="6372" t="s">
        <v>22455</v>
      </c>
      <c r="D192" s="6383">
        <v>225</v>
      </c>
      <c r="E192" s="6383">
        <v>15</v>
      </c>
      <c r="F192" s="6381">
        <v>5025</v>
      </c>
    </row>
    <row r="193" spans="1:8">
      <c r="B193" s="6384">
        <v>2084032</v>
      </c>
      <c r="C193" s="6372" t="s">
        <v>22454</v>
      </c>
      <c r="D193" s="6383">
        <v>300</v>
      </c>
      <c r="E193" s="6382">
        <v>20</v>
      </c>
      <c r="F193" s="6381">
        <v>6255</v>
      </c>
    </row>
    <row r="194" spans="1:8">
      <c r="G194" s="320"/>
    </row>
    <row r="195" spans="1:8">
      <c r="A195" s="9177" t="s">
        <v>22453</v>
      </c>
      <c r="B195" s="9177"/>
      <c r="C195" s="9177"/>
      <c r="D195" s="9177"/>
      <c r="E195" s="9177"/>
      <c r="F195" s="9177"/>
      <c r="G195" s="9177"/>
      <c r="H195" s="9177"/>
    </row>
    <row r="196" spans="1:8">
      <c r="A196" s="6279"/>
      <c r="B196" s="6279"/>
      <c r="C196" s="6279"/>
      <c r="D196" s="6279"/>
      <c r="E196" s="6279"/>
      <c r="F196" s="6279"/>
      <c r="G196" s="835"/>
      <c r="H196" s="6279"/>
    </row>
    <row r="197" spans="1:8" ht="52">
      <c r="A197" s="6375" t="s">
        <v>70</v>
      </c>
      <c r="B197" s="6375" t="s">
        <v>75</v>
      </c>
      <c r="C197" s="6375" t="s">
        <v>71</v>
      </c>
      <c r="D197" s="6375" t="s">
        <v>22452</v>
      </c>
      <c r="E197" s="6375" t="s">
        <v>22451</v>
      </c>
      <c r="F197" s="6375" t="s">
        <v>22450</v>
      </c>
      <c r="G197" s="6375" t="s">
        <v>66</v>
      </c>
      <c r="H197" s="6375" t="s">
        <v>1142</v>
      </c>
    </row>
    <row r="198" spans="1:8" ht="20.7">
      <c r="B198" s="6380">
        <v>2176928</v>
      </c>
      <c r="C198" s="6372" t="s">
        <v>22449</v>
      </c>
      <c r="D198" s="6377">
        <v>220</v>
      </c>
      <c r="E198" s="6377">
        <v>3500</v>
      </c>
      <c r="F198" s="6377" t="s">
        <v>22447</v>
      </c>
      <c r="G198" s="6377" t="s">
        <v>22446</v>
      </c>
      <c r="H198" s="6376">
        <v>2260</v>
      </c>
    </row>
    <row r="199" spans="1:8" ht="20.7">
      <c r="B199" s="6380">
        <v>2176929</v>
      </c>
      <c r="C199" s="6372" t="s">
        <v>22448</v>
      </c>
      <c r="D199" s="6377">
        <v>220</v>
      </c>
      <c r="E199" s="6377">
        <v>3500</v>
      </c>
      <c r="F199" s="6377" t="s">
        <v>22447</v>
      </c>
      <c r="G199" s="6377" t="s">
        <v>22446</v>
      </c>
      <c r="H199" s="6376">
        <v>1424</v>
      </c>
    </row>
    <row r="200" spans="1:8" ht="20.7">
      <c r="B200" s="6379">
        <v>2176930</v>
      </c>
      <c r="C200" s="6372" t="s">
        <v>22445</v>
      </c>
      <c r="D200" s="6377">
        <v>220</v>
      </c>
      <c r="E200" s="6377">
        <v>3500</v>
      </c>
      <c r="F200" s="6377" t="s">
        <v>22440</v>
      </c>
      <c r="G200" s="6377" t="s">
        <v>22443</v>
      </c>
      <c r="H200" s="6376">
        <v>4451</v>
      </c>
    </row>
    <row r="201" spans="1:8" ht="20.7">
      <c r="B201" s="6380">
        <v>2176931</v>
      </c>
      <c r="C201" s="6372" t="s">
        <v>22444</v>
      </c>
      <c r="D201" s="6377">
        <v>220</v>
      </c>
      <c r="E201" s="6377">
        <v>3500</v>
      </c>
      <c r="F201" s="6377" t="s">
        <v>22440</v>
      </c>
      <c r="G201" s="6377" t="s">
        <v>22443</v>
      </c>
      <c r="H201" s="6376">
        <v>2034</v>
      </c>
    </row>
    <row r="202" spans="1:8" ht="20.7">
      <c r="B202" s="6379">
        <v>2176932</v>
      </c>
      <c r="C202" s="6372" t="s">
        <v>22442</v>
      </c>
      <c r="D202" s="6377">
        <v>220</v>
      </c>
      <c r="E202" s="6377">
        <v>3500</v>
      </c>
      <c r="F202" s="6377" t="s">
        <v>22440</v>
      </c>
      <c r="G202" s="6377" t="s">
        <v>22439</v>
      </c>
      <c r="H202" s="6376">
        <v>4700</v>
      </c>
    </row>
    <row r="203" spans="1:8" ht="20.7">
      <c r="B203" s="6380">
        <v>2176933</v>
      </c>
      <c r="C203" s="6372" t="s">
        <v>22441</v>
      </c>
      <c r="D203" s="6377">
        <v>220</v>
      </c>
      <c r="E203" s="6377">
        <v>3500</v>
      </c>
      <c r="F203" s="6377" t="s">
        <v>22440</v>
      </c>
      <c r="G203" s="6377" t="s">
        <v>22439</v>
      </c>
      <c r="H203" s="6376">
        <v>2238</v>
      </c>
    </row>
    <row r="204" spans="1:8" ht="62">
      <c r="B204" s="6379">
        <v>2153860</v>
      </c>
      <c r="C204" s="6372" t="s">
        <v>22438</v>
      </c>
      <c r="D204" s="6377">
        <v>220</v>
      </c>
      <c r="E204" s="6377">
        <v>3500</v>
      </c>
      <c r="F204" s="6377" t="s">
        <v>22437</v>
      </c>
      <c r="G204" s="6377" t="s">
        <v>22436</v>
      </c>
      <c r="H204" s="6376">
        <v>3662</v>
      </c>
    </row>
    <row r="205" spans="1:8" ht="20.7">
      <c r="B205" s="6379">
        <v>2156347</v>
      </c>
      <c r="C205" s="6378" t="s">
        <v>22435</v>
      </c>
      <c r="D205" s="6377">
        <v>220</v>
      </c>
      <c r="E205" s="6377">
        <v>3500</v>
      </c>
      <c r="F205" s="6377" t="s">
        <v>22434</v>
      </c>
      <c r="G205" s="6377" t="s">
        <v>22433</v>
      </c>
      <c r="H205" s="6376">
        <v>5279</v>
      </c>
    </row>
    <row r="206" spans="1:8">
      <c r="G206" s="320"/>
    </row>
    <row r="207" spans="1:8">
      <c r="A207" s="9177" t="s">
        <v>1585</v>
      </c>
      <c r="B207" s="9177"/>
      <c r="C207" s="9177"/>
      <c r="D207" s="9177"/>
      <c r="E207" s="9177"/>
      <c r="F207" s="9177"/>
      <c r="G207" s="9177"/>
      <c r="H207" s="9177"/>
    </row>
    <row r="208" spans="1:8">
      <c r="G208" s="320"/>
    </row>
    <row r="209" spans="1:7" ht="26">
      <c r="A209" s="6375" t="s">
        <v>70</v>
      </c>
      <c r="B209" s="6375" t="s">
        <v>75</v>
      </c>
      <c r="C209" s="6375" t="s">
        <v>71</v>
      </c>
      <c r="D209" s="6375" t="s">
        <v>1142</v>
      </c>
      <c r="G209" s="320"/>
    </row>
    <row r="210" spans="1:7" ht="20.7">
      <c r="B210" s="6374">
        <v>2153190</v>
      </c>
      <c r="C210" s="6372" t="s">
        <v>22432</v>
      </c>
      <c r="D210" s="6371">
        <v>1124</v>
      </c>
      <c r="G210" s="320"/>
    </row>
    <row r="211" spans="1:7">
      <c r="B211" s="6374">
        <v>2153195</v>
      </c>
      <c r="C211" s="6372" t="s">
        <v>22431</v>
      </c>
      <c r="D211" s="6371">
        <v>500</v>
      </c>
      <c r="G211" s="320"/>
    </row>
    <row r="212" spans="1:7">
      <c r="B212" s="6373">
        <v>2183926</v>
      </c>
      <c r="C212" s="6372" t="s">
        <v>22430</v>
      </c>
      <c r="D212" s="6371">
        <v>136</v>
      </c>
      <c r="G212" s="320"/>
    </row>
    <row r="213" spans="1:7">
      <c r="B213" s="6373">
        <v>2183927</v>
      </c>
      <c r="C213" s="6372" t="s">
        <v>22429</v>
      </c>
      <c r="D213" s="6371">
        <v>226</v>
      </c>
      <c r="G213" s="320"/>
    </row>
    <row r="214" spans="1:7">
      <c r="B214" s="6373">
        <v>2183922</v>
      </c>
      <c r="C214" s="6372" t="s">
        <v>22428</v>
      </c>
      <c r="D214" s="6371">
        <v>451</v>
      </c>
      <c r="G214" s="320"/>
    </row>
    <row r="215" spans="1:7">
      <c r="B215" s="6373">
        <v>2183924</v>
      </c>
      <c r="C215" s="6372" t="s">
        <v>22427</v>
      </c>
      <c r="D215" s="6371">
        <v>811</v>
      </c>
      <c r="G215" s="320"/>
    </row>
    <row r="216" spans="1:7">
      <c r="B216" s="6373">
        <v>2183932</v>
      </c>
      <c r="C216" s="6372" t="s">
        <v>22426</v>
      </c>
      <c r="D216" s="6371">
        <v>202</v>
      </c>
      <c r="G216" s="320"/>
    </row>
    <row r="217" spans="1:7">
      <c r="B217" s="6373">
        <v>2183933</v>
      </c>
      <c r="C217" s="6372" t="s">
        <v>22425</v>
      </c>
      <c r="D217" s="6371">
        <v>262</v>
      </c>
      <c r="G217" s="320"/>
    </row>
    <row r="218" spans="1:7">
      <c r="B218" s="6373">
        <v>2183934</v>
      </c>
      <c r="C218" s="6372" t="s">
        <v>22424</v>
      </c>
      <c r="D218" s="6371">
        <v>349</v>
      </c>
      <c r="G218" s="320"/>
    </row>
    <row r="219" spans="1:7">
      <c r="B219" s="6373">
        <v>2183935</v>
      </c>
      <c r="C219" s="6372" t="s">
        <v>22423</v>
      </c>
      <c r="D219" s="6371">
        <v>435</v>
      </c>
      <c r="G219" s="320"/>
    </row>
    <row r="220" spans="1:7">
      <c r="B220" s="6373">
        <v>2183936</v>
      </c>
      <c r="C220" s="6372" t="s">
        <v>22422</v>
      </c>
      <c r="D220" s="6371">
        <v>524</v>
      </c>
      <c r="G220" s="320"/>
    </row>
    <row r="221" spans="1:7">
      <c r="B221" s="6373">
        <v>2183937</v>
      </c>
      <c r="C221" s="6372" t="s">
        <v>22421</v>
      </c>
      <c r="D221" s="6371">
        <v>697</v>
      </c>
      <c r="G221" s="320"/>
    </row>
    <row r="222" spans="1:7">
      <c r="B222" s="6373">
        <v>2183928</v>
      </c>
      <c r="C222" s="6372" t="s">
        <v>22420</v>
      </c>
      <c r="D222" s="6371">
        <v>870</v>
      </c>
      <c r="G222" s="320"/>
    </row>
    <row r="223" spans="1:7">
      <c r="B223" s="6373">
        <v>2183930</v>
      </c>
      <c r="C223" s="6372" t="s">
        <v>22419</v>
      </c>
      <c r="D223" s="6371">
        <v>1741</v>
      </c>
      <c r="G223" s="320"/>
    </row>
  </sheetData>
  <mergeCells count="4">
    <mergeCell ref="A1:H1"/>
    <mergeCell ref="A144:H144"/>
    <mergeCell ref="A195:H195"/>
    <mergeCell ref="A207:H207"/>
  </mergeCells>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Лист87"/>
  <dimension ref="A1:D23"/>
  <sheetViews>
    <sheetView workbookViewId="0">
      <selection sqref="A1:C1"/>
    </sheetView>
  </sheetViews>
  <sheetFormatPr defaultRowHeight="14.35"/>
  <cols>
    <col min="1" max="1" width="44.703125" bestFit="1" customWidth="1"/>
    <col min="2" max="2" width="16" bestFit="1" customWidth="1"/>
    <col min="3" max="3" width="10" bestFit="1" customWidth="1"/>
    <col min="4" max="4" width="9.1171875" style="1279"/>
  </cols>
  <sheetData>
    <row r="1" spans="1:4" s="716" customFormat="1" ht="15.7">
      <c r="A1" s="9178" t="s">
        <v>3937</v>
      </c>
      <c r="B1" s="9178"/>
      <c r="C1" s="7311"/>
      <c r="D1" s="1279"/>
    </row>
    <row r="2" spans="1:4" s="716" customFormat="1">
      <c r="D2" s="1279"/>
    </row>
    <row r="4" spans="1:4" ht="35">
      <c r="A4" s="5146" t="s">
        <v>42</v>
      </c>
      <c r="B4" s="5147" t="s">
        <v>3629</v>
      </c>
      <c r="C4" s="5797" t="s">
        <v>3630</v>
      </c>
    </row>
    <row r="5" spans="1:4" s="3745" customFormat="1">
      <c r="A5" s="5157" t="s">
        <v>19886</v>
      </c>
      <c r="B5" s="5158" t="s">
        <v>19887</v>
      </c>
      <c r="C5" s="5798">
        <v>950</v>
      </c>
      <c r="D5" s="658"/>
    </row>
    <row r="6" spans="1:4">
      <c r="A6" s="5139" t="s">
        <v>10681</v>
      </c>
      <c r="B6" s="5140" t="s">
        <v>1960</v>
      </c>
      <c r="C6" s="5799">
        <v>1891</v>
      </c>
    </row>
    <row r="7" spans="1:4">
      <c r="A7" s="5139" t="s">
        <v>10682</v>
      </c>
      <c r="B7" s="5140" t="s">
        <v>10683</v>
      </c>
      <c r="C7" s="5799">
        <v>3785</v>
      </c>
    </row>
    <row r="8" spans="1:4" ht="15" customHeight="1">
      <c r="A8" s="5139" t="s">
        <v>10684</v>
      </c>
      <c r="B8" s="5140" t="s">
        <v>10685</v>
      </c>
      <c r="C8" s="5800">
        <v>5897.14</v>
      </c>
    </row>
    <row r="9" spans="1:4">
      <c r="A9" s="5139" t="s">
        <v>10686</v>
      </c>
      <c r="B9" s="5140" t="s">
        <v>1960</v>
      </c>
      <c r="C9" s="5800">
        <v>1980</v>
      </c>
    </row>
    <row r="10" spans="1:4">
      <c r="A10" s="5139" t="s">
        <v>10687</v>
      </c>
      <c r="B10" s="5140" t="s">
        <v>10683</v>
      </c>
      <c r="C10" s="5800">
        <v>3960</v>
      </c>
    </row>
    <row r="11" spans="1:4" s="4120" customFormat="1">
      <c r="A11" s="5139" t="s">
        <v>16457</v>
      </c>
      <c r="B11" s="5140" t="s">
        <v>16458</v>
      </c>
      <c r="C11" s="5800">
        <v>8118</v>
      </c>
      <c r="D11" s="1279"/>
    </row>
    <row r="12" spans="1:4">
      <c r="A12" s="5139" t="s">
        <v>10688</v>
      </c>
      <c r="B12" s="5140" t="s">
        <v>1960</v>
      </c>
      <c r="C12" s="5800">
        <v>2592</v>
      </c>
    </row>
    <row r="13" spans="1:4">
      <c r="A13" s="5139" t="s">
        <v>10689</v>
      </c>
      <c r="B13" s="5140" t="s">
        <v>10683</v>
      </c>
      <c r="C13" s="5800">
        <v>5184</v>
      </c>
    </row>
    <row r="14" spans="1:4" s="4120" customFormat="1">
      <c r="A14" s="5139" t="s">
        <v>16459</v>
      </c>
      <c r="B14" s="5140" t="s">
        <v>16458</v>
      </c>
      <c r="C14" s="5800">
        <v>10627.2</v>
      </c>
      <c r="D14" s="1279"/>
    </row>
    <row r="15" spans="1:4">
      <c r="A15" s="5139" t="s">
        <v>10691</v>
      </c>
      <c r="B15" s="5140" t="s">
        <v>1960</v>
      </c>
      <c r="C15" s="5827">
        <v>1512</v>
      </c>
    </row>
    <row r="16" spans="1:4">
      <c r="A16" s="5139" t="s">
        <v>10692</v>
      </c>
      <c r="B16" s="5140" t="s">
        <v>10683</v>
      </c>
      <c r="C16" s="5827">
        <v>3024</v>
      </c>
    </row>
    <row r="17" spans="1:4" s="4120" customFormat="1">
      <c r="A17" s="5139" t="s">
        <v>16460</v>
      </c>
      <c r="B17" s="5140" t="s">
        <v>10690</v>
      </c>
      <c r="C17" s="5827">
        <v>6652.8</v>
      </c>
      <c r="D17" s="1279"/>
    </row>
    <row r="18" spans="1:4">
      <c r="A18" s="5139" t="s">
        <v>10693</v>
      </c>
      <c r="B18" s="5140" t="s">
        <v>1960</v>
      </c>
      <c r="C18" s="5827">
        <v>1890</v>
      </c>
    </row>
    <row r="19" spans="1:4">
      <c r="A19" s="5139" t="s">
        <v>10694</v>
      </c>
      <c r="B19" s="5140" t="s">
        <v>10683</v>
      </c>
      <c r="C19" s="5827">
        <v>3780</v>
      </c>
    </row>
    <row r="20" spans="1:4">
      <c r="A20" s="5139" t="s">
        <v>13442</v>
      </c>
      <c r="B20" s="5140" t="s">
        <v>10690</v>
      </c>
      <c r="C20" s="5827">
        <v>8316</v>
      </c>
    </row>
    <row r="21" spans="1:4">
      <c r="A21" s="678"/>
    </row>
    <row r="22" spans="1:4">
      <c r="A22" s="678"/>
    </row>
    <row r="23" spans="1:4">
      <c r="A23" s="679"/>
    </row>
  </sheetData>
  <customSheetViews>
    <customSheetView guid="{76FA2CE7-179E-4731-B7AE-63C5E5E79002}">
      <selection activeCell="Q51" sqref="Q51"/>
      <pageMargins left="0.7" right="0.7" top="0.75" bottom="0.75" header="0.3" footer="0.3"/>
      <pageSetup paperSize="9" orientation="portrait" r:id="rId1"/>
    </customSheetView>
    <customSheetView guid="{24F900A2-7147-4318-9E77-2B71404314A7}">
      <selection activeCell="B5" sqref="B5"/>
      <pageMargins left="0.7" right="0.7" top="0.75" bottom="0.75" header="0.3" footer="0.3"/>
      <pageSetup paperSize="9" orientation="portrait" r:id="rId2"/>
    </customSheetView>
    <customSheetView guid="{A02336A9-D2FB-4D03-950A-00B6EBD6A28C}">
      <selection activeCell="B5" sqref="B5"/>
      <pageMargins left="0.7" right="0.7" top="0.75" bottom="0.75" header="0.3" footer="0.3"/>
      <pageSetup paperSize="9" orientation="portrait" r:id="rId3"/>
    </customSheetView>
    <customSheetView guid="{3E3E5346-F5D1-49F5-AB0E-78170B65853C}">
      <selection sqref="A1:E1"/>
      <pageMargins left="0.7" right="0.7" top="0.75" bottom="0.75" header="0.3" footer="0.3"/>
      <pageSetup paperSize="9" orientation="portrait" r:id="rId4"/>
    </customSheetView>
    <customSheetView guid="{D7CF3121-CFC0-4E70-8DCD-811E30042E24}">
      <selection activeCell="B5" sqref="B5"/>
      <pageMargins left="0.7" right="0.7" top="0.75" bottom="0.75" header="0.3" footer="0.3"/>
      <pageSetup paperSize="9" orientation="portrait" r:id="rId5"/>
    </customSheetView>
    <customSheetView guid="{A76FD505-AF56-4CD8-967A-59C705AF567C}">
      <selection activeCell="B5" sqref="B5"/>
      <pageMargins left="0.7" right="0.7" top="0.75" bottom="0.75" header="0.3" footer="0.3"/>
      <pageSetup paperSize="9" orientation="portrait" r:id="rId6"/>
    </customSheetView>
    <customSheetView guid="{B3358888-E690-452C-98EC-431498422E6E}">
      <selection sqref="A1:E1"/>
      <pageMargins left="0.7" right="0.7" top="0.75" bottom="0.75" header="0.3" footer="0.3"/>
      <pageSetup paperSize="9" orientation="portrait" r:id="rId7"/>
    </customSheetView>
    <customSheetView guid="{6108970F-8E7A-462E-A499-E2FD79FB3A77}">
      <selection sqref="A1:E1"/>
      <pageMargins left="0.7" right="0.7" top="0.75" bottom="0.75" header="0.3" footer="0.3"/>
      <pageSetup paperSize="9" orientation="portrait" r:id="rId8"/>
    </customSheetView>
    <customSheetView guid="{45761FB6-8710-4C75-A8B6-5A7FCAACACDF}">
      <selection sqref="A1:E1"/>
      <pageMargins left="0.7" right="0.7" top="0.75" bottom="0.75" header="0.3" footer="0.3"/>
      <pageSetup paperSize="9" orientation="portrait" r:id="rId9"/>
    </customSheetView>
    <customSheetView guid="{C23E91BF-4A86-4D00-A577-1A263DDCB8BC}">
      <selection activeCell="B5" sqref="B5"/>
      <pageMargins left="0.7" right="0.7" top="0.75" bottom="0.75" header="0.3" footer="0.3"/>
      <pageSetup paperSize="9" orientation="portrait" r:id="rId10"/>
    </customSheetView>
    <customSheetView guid="{94E74550-0B2B-4B3C-8E97-CCCC46023914}">
      <selection activeCell="B5" sqref="B5"/>
      <pageMargins left="0.7" right="0.7" top="0.75" bottom="0.75" header="0.3" footer="0.3"/>
      <pageSetup paperSize="9" orientation="portrait" r:id="rId11"/>
    </customSheetView>
  </customSheetViews>
  <mergeCells count="1">
    <mergeCell ref="A1:C1"/>
  </mergeCells>
  <pageMargins left="0.7" right="0.7" top="0.75" bottom="0.75" header="0.3" footer="0.3"/>
  <pageSetup paperSize="9" orientation="portrait" r:id="rId12"/>
  <drawing r:id="rId13"/>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dimension ref="A1:B22"/>
  <sheetViews>
    <sheetView workbookViewId="0">
      <selection activeCell="B6" sqref="B6"/>
    </sheetView>
  </sheetViews>
  <sheetFormatPr defaultRowHeight="14.35"/>
  <cols>
    <col min="1" max="1" width="50" style="6278" bestFit="1" customWidth="1"/>
    <col min="2" max="2" width="13.87890625" style="6362" customWidth="1"/>
    <col min="3" max="4" width="9.1171875" style="6278"/>
    <col min="5" max="5" width="11.5859375" style="6278" customWidth="1"/>
    <col min="6" max="256" width="9.1171875" style="6278"/>
    <col min="257" max="257" width="50" style="6278" bestFit="1" customWidth="1"/>
    <col min="258" max="258" width="13.87890625" style="6278" customWidth="1"/>
    <col min="259" max="260" width="9.1171875" style="6278"/>
    <col min="261" max="261" width="11.5859375" style="6278" customWidth="1"/>
    <col min="262" max="512" width="9.1171875" style="6278"/>
    <col min="513" max="513" width="50" style="6278" bestFit="1" customWidth="1"/>
    <col min="514" max="514" width="13.87890625" style="6278" customWidth="1"/>
    <col min="515" max="516" width="9.1171875" style="6278"/>
    <col min="517" max="517" width="11.5859375" style="6278" customWidth="1"/>
    <col min="518" max="768" width="9.1171875" style="6278"/>
    <col min="769" max="769" width="50" style="6278" bestFit="1" customWidth="1"/>
    <col min="770" max="770" width="13.87890625" style="6278" customWidth="1"/>
    <col min="771" max="772" width="9.1171875" style="6278"/>
    <col min="773" max="773" width="11.5859375" style="6278" customWidth="1"/>
    <col min="774" max="1024" width="9.1171875" style="6278"/>
    <col min="1025" max="1025" width="50" style="6278" bestFit="1" customWidth="1"/>
    <col min="1026" max="1026" width="13.87890625" style="6278" customWidth="1"/>
    <col min="1027" max="1028" width="9.1171875" style="6278"/>
    <col min="1029" max="1029" width="11.5859375" style="6278" customWidth="1"/>
    <col min="1030" max="1280" width="9.1171875" style="6278"/>
    <col min="1281" max="1281" width="50" style="6278" bestFit="1" customWidth="1"/>
    <col min="1282" max="1282" width="13.87890625" style="6278" customWidth="1"/>
    <col min="1283" max="1284" width="9.1171875" style="6278"/>
    <col min="1285" max="1285" width="11.5859375" style="6278" customWidth="1"/>
    <col min="1286" max="1536" width="9.1171875" style="6278"/>
    <col min="1537" max="1537" width="50" style="6278" bestFit="1" customWidth="1"/>
    <col min="1538" max="1538" width="13.87890625" style="6278" customWidth="1"/>
    <col min="1539" max="1540" width="9.1171875" style="6278"/>
    <col min="1541" max="1541" width="11.5859375" style="6278" customWidth="1"/>
    <col min="1542" max="1792" width="9.1171875" style="6278"/>
    <col min="1793" max="1793" width="50" style="6278" bestFit="1" customWidth="1"/>
    <col min="1794" max="1794" width="13.87890625" style="6278" customWidth="1"/>
    <col min="1795" max="1796" width="9.1171875" style="6278"/>
    <col min="1797" max="1797" width="11.5859375" style="6278" customWidth="1"/>
    <col min="1798" max="2048" width="9.1171875" style="6278"/>
    <col min="2049" max="2049" width="50" style="6278" bestFit="1" customWidth="1"/>
    <col min="2050" max="2050" width="13.87890625" style="6278" customWidth="1"/>
    <col min="2051" max="2052" width="9.1171875" style="6278"/>
    <col min="2053" max="2053" width="11.5859375" style="6278" customWidth="1"/>
    <col min="2054" max="2304" width="9.1171875" style="6278"/>
    <col min="2305" max="2305" width="50" style="6278" bestFit="1" customWidth="1"/>
    <col min="2306" max="2306" width="13.87890625" style="6278" customWidth="1"/>
    <col min="2307" max="2308" width="9.1171875" style="6278"/>
    <col min="2309" max="2309" width="11.5859375" style="6278" customWidth="1"/>
    <col min="2310" max="2560" width="9.1171875" style="6278"/>
    <col min="2561" max="2561" width="50" style="6278" bestFit="1" customWidth="1"/>
    <col min="2562" max="2562" width="13.87890625" style="6278" customWidth="1"/>
    <col min="2563" max="2564" width="9.1171875" style="6278"/>
    <col min="2565" max="2565" width="11.5859375" style="6278" customWidth="1"/>
    <col min="2566" max="2816" width="9.1171875" style="6278"/>
    <col min="2817" max="2817" width="50" style="6278" bestFit="1" customWidth="1"/>
    <col min="2818" max="2818" width="13.87890625" style="6278" customWidth="1"/>
    <col min="2819" max="2820" width="9.1171875" style="6278"/>
    <col min="2821" max="2821" width="11.5859375" style="6278" customWidth="1"/>
    <col min="2822" max="3072" width="9.1171875" style="6278"/>
    <col min="3073" max="3073" width="50" style="6278" bestFit="1" customWidth="1"/>
    <col min="3074" max="3074" width="13.87890625" style="6278" customWidth="1"/>
    <col min="3075" max="3076" width="9.1171875" style="6278"/>
    <col min="3077" max="3077" width="11.5859375" style="6278" customWidth="1"/>
    <col min="3078" max="3328" width="9.1171875" style="6278"/>
    <col min="3329" max="3329" width="50" style="6278" bestFit="1" customWidth="1"/>
    <col min="3330" max="3330" width="13.87890625" style="6278" customWidth="1"/>
    <col min="3331" max="3332" width="9.1171875" style="6278"/>
    <col min="3333" max="3333" width="11.5859375" style="6278" customWidth="1"/>
    <col min="3334" max="3584" width="9.1171875" style="6278"/>
    <col min="3585" max="3585" width="50" style="6278" bestFit="1" customWidth="1"/>
    <col min="3586" max="3586" width="13.87890625" style="6278" customWidth="1"/>
    <col min="3587" max="3588" width="9.1171875" style="6278"/>
    <col min="3589" max="3589" width="11.5859375" style="6278" customWidth="1"/>
    <col min="3590" max="3840" width="9.1171875" style="6278"/>
    <col min="3841" max="3841" width="50" style="6278" bestFit="1" customWidth="1"/>
    <col min="3842" max="3842" width="13.87890625" style="6278" customWidth="1"/>
    <col min="3843" max="3844" width="9.1171875" style="6278"/>
    <col min="3845" max="3845" width="11.5859375" style="6278" customWidth="1"/>
    <col min="3846" max="4096" width="9.1171875" style="6278"/>
    <col min="4097" max="4097" width="50" style="6278" bestFit="1" customWidth="1"/>
    <col min="4098" max="4098" width="13.87890625" style="6278" customWidth="1"/>
    <col min="4099" max="4100" width="9.1171875" style="6278"/>
    <col min="4101" max="4101" width="11.5859375" style="6278" customWidth="1"/>
    <col min="4102" max="4352" width="9.1171875" style="6278"/>
    <col min="4353" max="4353" width="50" style="6278" bestFit="1" customWidth="1"/>
    <col min="4354" max="4354" width="13.87890625" style="6278" customWidth="1"/>
    <col min="4355" max="4356" width="9.1171875" style="6278"/>
    <col min="4357" max="4357" width="11.5859375" style="6278" customWidth="1"/>
    <col min="4358" max="4608" width="9.1171875" style="6278"/>
    <col min="4609" max="4609" width="50" style="6278" bestFit="1" customWidth="1"/>
    <col min="4610" max="4610" width="13.87890625" style="6278" customWidth="1"/>
    <col min="4611" max="4612" width="9.1171875" style="6278"/>
    <col min="4613" max="4613" width="11.5859375" style="6278" customWidth="1"/>
    <col min="4614" max="4864" width="9.1171875" style="6278"/>
    <col min="4865" max="4865" width="50" style="6278" bestFit="1" customWidth="1"/>
    <col min="4866" max="4866" width="13.87890625" style="6278" customWidth="1"/>
    <col min="4867" max="4868" width="9.1171875" style="6278"/>
    <col min="4869" max="4869" width="11.5859375" style="6278" customWidth="1"/>
    <col min="4870" max="5120" width="9.1171875" style="6278"/>
    <col min="5121" max="5121" width="50" style="6278" bestFit="1" customWidth="1"/>
    <col min="5122" max="5122" width="13.87890625" style="6278" customWidth="1"/>
    <col min="5123" max="5124" width="9.1171875" style="6278"/>
    <col min="5125" max="5125" width="11.5859375" style="6278" customWidth="1"/>
    <col min="5126" max="5376" width="9.1171875" style="6278"/>
    <col min="5377" max="5377" width="50" style="6278" bestFit="1" customWidth="1"/>
    <col min="5378" max="5378" width="13.87890625" style="6278" customWidth="1"/>
    <col min="5379" max="5380" width="9.1171875" style="6278"/>
    <col min="5381" max="5381" width="11.5859375" style="6278" customWidth="1"/>
    <col min="5382" max="5632" width="9.1171875" style="6278"/>
    <col min="5633" max="5633" width="50" style="6278" bestFit="1" customWidth="1"/>
    <col min="5634" max="5634" width="13.87890625" style="6278" customWidth="1"/>
    <col min="5635" max="5636" width="9.1171875" style="6278"/>
    <col min="5637" max="5637" width="11.5859375" style="6278" customWidth="1"/>
    <col min="5638" max="5888" width="9.1171875" style="6278"/>
    <col min="5889" max="5889" width="50" style="6278" bestFit="1" customWidth="1"/>
    <col min="5890" max="5890" width="13.87890625" style="6278" customWidth="1"/>
    <col min="5891" max="5892" width="9.1171875" style="6278"/>
    <col min="5893" max="5893" width="11.5859375" style="6278" customWidth="1"/>
    <col min="5894" max="6144" width="9.1171875" style="6278"/>
    <col min="6145" max="6145" width="50" style="6278" bestFit="1" customWidth="1"/>
    <col min="6146" max="6146" width="13.87890625" style="6278" customWidth="1"/>
    <col min="6147" max="6148" width="9.1171875" style="6278"/>
    <col min="6149" max="6149" width="11.5859375" style="6278" customWidth="1"/>
    <col min="6150" max="6400" width="9.1171875" style="6278"/>
    <col min="6401" max="6401" width="50" style="6278" bestFit="1" customWidth="1"/>
    <col min="6402" max="6402" width="13.87890625" style="6278" customWidth="1"/>
    <col min="6403" max="6404" width="9.1171875" style="6278"/>
    <col min="6405" max="6405" width="11.5859375" style="6278" customWidth="1"/>
    <col min="6406" max="6656" width="9.1171875" style="6278"/>
    <col min="6657" max="6657" width="50" style="6278" bestFit="1" customWidth="1"/>
    <col min="6658" max="6658" width="13.87890625" style="6278" customWidth="1"/>
    <col min="6659" max="6660" width="9.1171875" style="6278"/>
    <col min="6661" max="6661" width="11.5859375" style="6278" customWidth="1"/>
    <col min="6662" max="6912" width="9.1171875" style="6278"/>
    <col min="6913" max="6913" width="50" style="6278" bestFit="1" customWidth="1"/>
    <col min="6914" max="6914" width="13.87890625" style="6278" customWidth="1"/>
    <col min="6915" max="6916" width="9.1171875" style="6278"/>
    <col min="6917" max="6917" width="11.5859375" style="6278" customWidth="1"/>
    <col min="6918" max="7168" width="9.1171875" style="6278"/>
    <col min="7169" max="7169" width="50" style="6278" bestFit="1" customWidth="1"/>
    <col min="7170" max="7170" width="13.87890625" style="6278" customWidth="1"/>
    <col min="7171" max="7172" width="9.1171875" style="6278"/>
    <col min="7173" max="7173" width="11.5859375" style="6278" customWidth="1"/>
    <col min="7174" max="7424" width="9.1171875" style="6278"/>
    <col min="7425" max="7425" width="50" style="6278" bestFit="1" customWidth="1"/>
    <col min="7426" max="7426" width="13.87890625" style="6278" customWidth="1"/>
    <col min="7427" max="7428" width="9.1171875" style="6278"/>
    <col min="7429" max="7429" width="11.5859375" style="6278" customWidth="1"/>
    <col min="7430" max="7680" width="9.1171875" style="6278"/>
    <col min="7681" max="7681" width="50" style="6278" bestFit="1" customWidth="1"/>
    <col min="7682" max="7682" width="13.87890625" style="6278" customWidth="1"/>
    <col min="7683" max="7684" width="9.1171875" style="6278"/>
    <col min="7685" max="7685" width="11.5859375" style="6278" customWidth="1"/>
    <col min="7686" max="7936" width="9.1171875" style="6278"/>
    <col min="7937" max="7937" width="50" style="6278" bestFit="1" customWidth="1"/>
    <col min="7938" max="7938" width="13.87890625" style="6278" customWidth="1"/>
    <col min="7939" max="7940" width="9.1171875" style="6278"/>
    <col min="7941" max="7941" width="11.5859375" style="6278" customWidth="1"/>
    <col min="7942" max="8192" width="9.1171875" style="6278"/>
    <col min="8193" max="8193" width="50" style="6278" bestFit="1" customWidth="1"/>
    <col min="8194" max="8194" width="13.87890625" style="6278" customWidth="1"/>
    <col min="8195" max="8196" width="9.1171875" style="6278"/>
    <col min="8197" max="8197" width="11.5859375" style="6278" customWidth="1"/>
    <col min="8198" max="8448" width="9.1171875" style="6278"/>
    <col min="8449" max="8449" width="50" style="6278" bestFit="1" customWidth="1"/>
    <col min="8450" max="8450" width="13.87890625" style="6278" customWidth="1"/>
    <col min="8451" max="8452" width="9.1171875" style="6278"/>
    <col min="8453" max="8453" width="11.5859375" style="6278" customWidth="1"/>
    <col min="8454" max="8704" width="9.1171875" style="6278"/>
    <col min="8705" max="8705" width="50" style="6278" bestFit="1" customWidth="1"/>
    <col min="8706" max="8706" width="13.87890625" style="6278" customWidth="1"/>
    <col min="8707" max="8708" width="9.1171875" style="6278"/>
    <col min="8709" max="8709" width="11.5859375" style="6278" customWidth="1"/>
    <col min="8710" max="8960" width="9.1171875" style="6278"/>
    <col min="8961" max="8961" width="50" style="6278" bestFit="1" customWidth="1"/>
    <col min="8962" max="8962" width="13.87890625" style="6278" customWidth="1"/>
    <col min="8963" max="8964" width="9.1171875" style="6278"/>
    <col min="8965" max="8965" width="11.5859375" style="6278" customWidth="1"/>
    <col min="8966" max="9216" width="9.1171875" style="6278"/>
    <col min="9217" max="9217" width="50" style="6278" bestFit="1" customWidth="1"/>
    <col min="9218" max="9218" width="13.87890625" style="6278" customWidth="1"/>
    <col min="9219" max="9220" width="9.1171875" style="6278"/>
    <col min="9221" max="9221" width="11.5859375" style="6278" customWidth="1"/>
    <col min="9222" max="9472" width="9.1171875" style="6278"/>
    <col min="9473" max="9473" width="50" style="6278" bestFit="1" customWidth="1"/>
    <col min="9474" max="9474" width="13.87890625" style="6278" customWidth="1"/>
    <col min="9475" max="9476" width="9.1171875" style="6278"/>
    <col min="9477" max="9477" width="11.5859375" style="6278" customWidth="1"/>
    <col min="9478" max="9728" width="9.1171875" style="6278"/>
    <col min="9729" max="9729" width="50" style="6278" bestFit="1" customWidth="1"/>
    <col min="9730" max="9730" width="13.87890625" style="6278" customWidth="1"/>
    <col min="9731" max="9732" width="9.1171875" style="6278"/>
    <col min="9733" max="9733" width="11.5859375" style="6278" customWidth="1"/>
    <col min="9734" max="9984" width="9.1171875" style="6278"/>
    <col min="9985" max="9985" width="50" style="6278" bestFit="1" customWidth="1"/>
    <col min="9986" max="9986" width="13.87890625" style="6278" customWidth="1"/>
    <col min="9987" max="9988" width="9.1171875" style="6278"/>
    <col min="9989" max="9989" width="11.5859375" style="6278" customWidth="1"/>
    <col min="9990" max="10240" width="9.1171875" style="6278"/>
    <col min="10241" max="10241" width="50" style="6278" bestFit="1" customWidth="1"/>
    <col min="10242" max="10242" width="13.87890625" style="6278" customWidth="1"/>
    <col min="10243" max="10244" width="9.1171875" style="6278"/>
    <col min="10245" max="10245" width="11.5859375" style="6278" customWidth="1"/>
    <col min="10246" max="10496" width="9.1171875" style="6278"/>
    <col min="10497" max="10497" width="50" style="6278" bestFit="1" customWidth="1"/>
    <col min="10498" max="10498" width="13.87890625" style="6278" customWidth="1"/>
    <col min="10499" max="10500" width="9.1171875" style="6278"/>
    <col min="10501" max="10501" width="11.5859375" style="6278" customWidth="1"/>
    <col min="10502" max="10752" width="9.1171875" style="6278"/>
    <col min="10753" max="10753" width="50" style="6278" bestFit="1" customWidth="1"/>
    <col min="10754" max="10754" width="13.87890625" style="6278" customWidth="1"/>
    <col min="10755" max="10756" width="9.1171875" style="6278"/>
    <col min="10757" max="10757" width="11.5859375" style="6278" customWidth="1"/>
    <col min="10758" max="11008" width="9.1171875" style="6278"/>
    <col min="11009" max="11009" width="50" style="6278" bestFit="1" customWidth="1"/>
    <col min="11010" max="11010" width="13.87890625" style="6278" customWidth="1"/>
    <col min="11011" max="11012" width="9.1171875" style="6278"/>
    <col min="11013" max="11013" width="11.5859375" style="6278" customWidth="1"/>
    <col min="11014" max="11264" width="9.1171875" style="6278"/>
    <col min="11265" max="11265" width="50" style="6278" bestFit="1" customWidth="1"/>
    <col min="11266" max="11266" width="13.87890625" style="6278" customWidth="1"/>
    <col min="11267" max="11268" width="9.1171875" style="6278"/>
    <col min="11269" max="11269" width="11.5859375" style="6278" customWidth="1"/>
    <col min="11270" max="11520" width="9.1171875" style="6278"/>
    <col min="11521" max="11521" width="50" style="6278" bestFit="1" customWidth="1"/>
    <col min="11522" max="11522" width="13.87890625" style="6278" customWidth="1"/>
    <col min="11523" max="11524" width="9.1171875" style="6278"/>
    <col min="11525" max="11525" width="11.5859375" style="6278" customWidth="1"/>
    <col min="11526" max="11776" width="9.1171875" style="6278"/>
    <col min="11777" max="11777" width="50" style="6278" bestFit="1" customWidth="1"/>
    <col min="11778" max="11778" width="13.87890625" style="6278" customWidth="1"/>
    <col min="11779" max="11780" width="9.1171875" style="6278"/>
    <col min="11781" max="11781" width="11.5859375" style="6278" customWidth="1"/>
    <col min="11782" max="12032" width="9.1171875" style="6278"/>
    <col min="12033" max="12033" width="50" style="6278" bestFit="1" customWidth="1"/>
    <col min="12034" max="12034" width="13.87890625" style="6278" customWidth="1"/>
    <col min="12035" max="12036" width="9.1171875" style="6278"/>
    <col min="12037" max="12037" width="11.5859375" style="6278" customWidth="1"/>
    <col min="12038" max="12288" width="9.1171875" style="6278"/>
    <col min="12289" max="12289" width="50" style="6278" bestFit="1" customWidth="1"/>
    <col min="12290" max="12290" width="13.87890625" style="6278" customWidth="1"/>
    <col min="12291" max="12292" width="9.1171875" style="6278"/>
    <col min="12293" max="12293" width="11.5859375" style="6278" customWidth="1"/>
    <col min="12294" max="12544" width="9.1171875" style="6278"/>
    <col min="12545" max="12545" width="50" style="6278" bestFit="1" customWidth="1"/>
    <col min="12546" max="12546" width="13.87890625" style="6278" customWidth="1"/>
    <col min="12547" max="12548" width="9.1171875" style="6278"/>
    <col min="12549" max="12549" width="11.5859375" style="6278" customWidth="1"/>
    <col min="12550" max="12800" width="9.1171875" style="6278"/>
    <col min="12801" max="12801" width="50" style="6278" bestFit="1" customWidth="1"/>
    <col min="12802" max="12802" width="13.87890625" style="6278" customWidth="1"/>
    <col min="12803" max="12804" width="9.1171875" style="6278"/>
    <col min="12805" max="12805" width="11.5859375" style="6278" customWidth="1"/>
    <col min="12806" max="13056" width="9.1171875" style="6278"/>
    <col min="13057" max="13057" width="50" style="6278" bestFit="1" customWidth="1"/>
    <col min="13058" max="13058" width="13.87890625" style="6278" customWidth="1"/>
    <col min="13059" max="13060" width="9.1171875" style="6278"/>
    <col min="13061" max="13061" width="11.5859375" style="6278" customWidth="1"/>
    <col min="13062" max="13312" width="9.1171875" style="6278"/>
    <col min="13313" max="13313" width="50" style="6278" bestFit="1" customWidth="1"/>
    <col min="13314" max="13314" width="13.87890625" style="6278" customWidth="1"/>
    <col min="13315" max="13316" width="9.1171875" style="6278"/>
    <col min="13317" max="13317" width="11.5859375" style="6278" customWidth="1"/>
    <col min="13318" max="13568" width="9.1171875" style="6278"/>
    <col min="13569" max="13569" width="50" style="6278" bestFit="1" customWidth="1"/>
    <col min="13570" max="13570" width="13.87890625" style="6278" customWidth="1"/>
    <col min="13571" max="13572" width="9.1171875" style="6278"/>
    <col min="13573" max="13573" width="11.5859375" style="6278" customWidth="1"/>
    <col min="13574" max="13824" width="9.1171875" style="6278"/>
    <col min="13825" max="13825" width="50" style="6278" bestFit="1" customWidth="1"/>
    <col min="13826" max="13826" width="13.87890625" style="6278" customWidth="1"/>
    <col min="13827" max="13828" width="9.1171875" style="6278"/>
    <col min="13829" max="13829" width="11.5859375" style="6278" customWidth="1"/>
    <col min="13830" max="14080" width="9.1171875" style="6278"/>
    <col min="14081" max="14081" width="50" style="6278" bestFit="1" customWidth="1"/>
    <col min="14082" max="14082" width="13.87890625" style="6278" customWidth="1"/>
    <col min="14083" max="14084" width="9.1171875" style="6278"/>
    <col min="14085" max="14085" width="11.5859375" style="6278" customWidth="1"/>
    <col min="14086" max="14336" width="9.1171875" style="6278"/>
    <col min="14337" max="14337" width="50" style="6278" bestFit="1" customWidth="1"/>
    <col min="14338" max="14338" width="13.87890625" style="6278" customWidth="1"/>
    <col min="14339" max="14340" width="9.1171875" style="6278"/>
    <col min="14341" max="14341" width="11.5859375" style="6278" customWidth="1"/>
    <col min="14342" max="14592" width="9.1171875" style="6278"/>
    <col min="14593" max="14593" width="50" style="6278" bestFit="1" customWidth="1"/>
    <col min="14594" max="14594" width="13.87890625" style="6278" customWidth="1"/>
    <col min="14595" max="14596" width="9.1171875" style="6278"/>
    <col min="14597" max="14597" width="11.5859375" style="6278" customWidth="1"/>
    <col min="14598" max="14848" width="9.1171875" style="6278"/>
    <col min="14849" max="14849" width="50" style="6278" bestFit="1" customWidth="1"/>
    <col min="14850" max="14850" width="13.87890625" style="6278" customWidth="1"/>
    <col min="14851" max="14852" width="9.1171875" style="6278"/>
    <col min="14853" max="14853" width="11.5859375" style="6278" customWidth="1"/>
    <col min="14854" max="15104" width="9.1171875" style="6278"/>
    <col min="15105" max="15105" width="50" style="6278" bestFit="1" customWidth="1"/>
    <col min="15106" max="15106" width="13.87890625" style="6278" customWidth="1"/>
    <col min="15107" max="15108" width="9.1171875" style="6278"/>
    <col min="15109" max="15109" width="11.5859375" style="6278" customWidth="1"/>
    <col min="15110" max="15360" width="9.1171875" style="6278"/>
    <col min="15361" max="15361" width="50" style="6278" bestFit="1" customWidth="1"/>
    <col min="15362" max="15362" width="13.87890625" style="6278" customWidth="1"/>
    <col min="15363" max="15364" width="9.1171875" style="6278"/>
    <col min="15365" max="15365" width="11.5859375" style="6278" customWidth="1"/>
    <col min="15366" max="15616" width="9.1171875" style="6278"/>
    <col min="15617" max="15617" width="50" style="6278" bestFit="1" customWidth="1"/>
    <col min="15618" max="15618" width="13.87890625" style="6278" customWidth="1"/>
    <col min="15619" max="15620" width="9.1171875" style="6278"/>
    <col min="15621" max="15621" width="11.5859375" style="6278" customWidth="1"/>
    <col min="15622" max="15872" width="9.1171875" style="6278"/>
    <col min="15873" max="15873" width="50" style="6278" bestFit="1" customWidth="1"/>
    <col min="15874" max="15874" width="13.87890625" style="6278" customWidth="1"/>
    <col min="15875" max="15876" width="9.1171875" style="6278"/>
    <col min="15877" max="15877" width="11.5859375" style="6278" customWidth="1"/>
    <col min="15878" max="16128" width="9.1171875" style="6278"/>
    <col min="16129" max="16129" width="50" style="6278" bestFit="1" customWidth="1"/>
    <col min="16130" max="16130" width="13.87890625" style="6278" customWidth="1"/>
    <col min="16131" max="16132" width="9.1171875" style="6278"/>
    <col min="16133" max="16133" width="11.5859375" style="6278" customWidth="1"/>
    <col min="16134" max="16384" width="9.1171875" style="6278"/>
  </cols>
  <sheetData>
    <row r="1" spans="1:2" ht="21.75" customHeight="1">
      <c r="A1" s="7377" t="s">
        <v>22711</v>
      </c>
      <c r="B1" s="7377"/>
    </row>
    <row r="4" spans="1:2" ht="28.7">
      <c r="A4" s="6285" t="s">
        <v>22377</v>
      </c>
      <c r="B4" s="6422" t="s">
        <v>4107</v>
      </c>
    </row>
    <row r="5" spans="1:2" ht="43.5" customHeight="1">
      <c r="A5" s="9181" t="s">
        <v>22710</v>
      </c>
      <c r="B5" s="9182"/>
    </row>
    <row r="6" spans="1:2">
      <c r="A6" s="5682" t="s">
        <v>22709</v>
      </c>
      <c r="B6" s="6421">
        <v>5880</v>
      </c>
    </row>
    <row r="7" spans="1:2" ht="43.5" customHeight="1">
      <c r="A7" s="9179" t="s">
        <v>22708</v>
      </c>
      <c r="B7" s="9180"/>
    </row>
    <row r="8" spans="1:2">
      <c r="A8" s="5682" t="s">
        <v>22707</v>
      </c>
      <c r="B8" s="6421">
        <v>14150</v>
      </c>
    </row>
    <row r="9" spans="1:2">
      <c r="A9" s="5682" t="s">
        <v>22706</v>
      </c>
      <c r="B9" s="6421">
        <v>6115</v>
      </c>
    </row>
    <row r="10" spans="1:2">
      <c r="A10" s="5682" t="s">
        <v>22705</v>
      </c>
      <c r="B10" s="6421">
        <v>3270</v>
      </c>
    </row>
    <row r="11" spans="1:2" ht="37.5" customHeight="1">
      <c r="A11" s="9179" t="s">
        <v>22704</v>
      </c>
      <c r="B11" s="9180"/>
    </row>
    <row r="12" spans="1:2">
      <c r="A12" s="5682" t="s">
        <v>22703</v>
      </c>
      <c r="B12" s="6421">
        <v>7850</v>
      </c>
    </row>
    <row r="13" spans="1:2">
      <c r="A13" s="5682" t="s">
        <v>22702</v>
      </c>
      <c r="B13" s="6421">
        <v>3260</v>
      </c>
    </row>
    <row r="14" spans="1:2">
      <c r="A14" s="5682" t="s">
        <v>22701</v>
      </c>
      <c r="B14" s="6421">
        <v>1655</v>
      </c>
    </row>
    <row r="15" spans="1:2" ht="71.25" customHeight="1">
      <c r="A15" s="9179" t="s">
        <v>22700</v>
      </c>
      <c r="B15" s="9180"/>
    </row>
    <row r="16" spans="1:2">
      <c r="A16" s="5682" t="s">
        <v>22699</v>
      </c>
      <c r="B16" s="6421">
        <v>7000</v>
      </c>
    </row>
    <row r="17" spans="1:2">
      <c r="A17" s="5682" t="s">
        <v>22698</v>
      </c>
      <c r="B17" s="6421">
        <v>2980</v>
      </c>
    </row>
    <row r="18" spans="1:2">
      <c r="A18" s="5682" t="s">
        <v>22697</v>
      </c>
      <c r="B18" s="6421">
        <v>1490</v>
      </c>
    </row>
    <row r="19" spans="1:2" ht="39" customHeight="1">
      <c r="A19" s="9179" t="s">
        <v>22696</v>
      </c>
      <c r="B19" s="9180"/>
    </row>
    <row r="20" spans="1:2">
      <c r="A20" s="5682" t="s">
        <v>22695</v>
      </c>
      <c r="B20" s="6421">
        <v>13700</v>
      </c>
    </row>
    <row r="21" spans="1:2">
      <c r="A21" s="5682" t="s">
        <v>22694</v>
      </c>
      <c r="B21" s="6421">
        <v>5650</v>
      </c>
    </row>
    <row r="22" spans="1:2">
      <c r="A22" s="5682" t="s">
        <v>22693</v>
      </c>
      <c r="B22" s="6421">
        <v>2900</v>
      </c>
    </row>
  </sheetData>
  <mergeCells count="6">
    <mergeCell ref="A19:B19"/>
    <mergeCell ref="A1:B1"/>
    <mergeCell ref="A5:B5"/>
    <mergeCell ref="A7:B7"/>
    <mergeCell ref="A11:B11"/>
    <mergeCell ref="A15:B15"/>
  </mergeCells>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Лист100"/>
  <dimension ref="A1:K97"/>
  <sheetViews>
    <sheetView zoomScale="85" zoomScaleNormal="85" workbookViewId="0">
      <selection activeCell="K16" sqref="K16"/>
    </sheetView>
  </sheetViews>
  <sheetFormatPr defaultRowHeight="14.35"/>
  <cols>
    <col min="1" max="1" width="23.703125" style="1318" customWidth="1"/>
    <col min="2" max="2" width="17.703125" style="1318" customWidth="1"/>
    <col min="3" max="3" width="10.703125" style="1318" customWidth="1"/>
    <col min="4" max="4" width="12.41015625" style="1318" customWidth="1"/>
    <col min="5" max="5" width="13.703125" style="1318" customWidth="1"/>
    <col min="6" max="6" width="12.5859375" style="1318" customWidth="1"/>
    <col min="7" max="7" width="6.703125" style="1318" customWidth="1"/>
    <col min="8" max="8" width="12.29296875" style="962" customWidth="1"/>
    <col min="9" max="250" width="9.29296875" style="1318"/>
    <col min="251" max="251" width="23.703125" style="1318" customWidth="1"/>
    <col min="252" max="252" width="17.703125" style="1318" customWidth="1"/>
    <col min="253" max="253" width="10.703125" style="1318" customWidth="1"/>
    <col min="254" max="254" width="12.41015625" style="1318" customWidth="1"/>
    <col min="255" max="255" width="13.703125" style="1318" customWidth="1"/>
    <col min="256" max="256" width="12.5859375" style="1318" customWidth="1"/>
    <col min="257" max="257" width="6.703125" style="1318" customWidth="1"/>
    <col min="258" max="258" width="12.29296875" style="1318" customWidth="1"/>
    <col min="259" max="506" width="9.29296875" style="1318"/>
    <col min="507" max="507" width="23.703125" style="1318" customWidth="1"/>
    <col min="508" max="508" width="17.703125" style="1318" customWidth="1"/>
    <col min="509" max="509" width="10.703125" style="1318" customWidth="1"/>
    <col min="510" max="510" width="12.41015625" style="1318" customWidth="1"/>
    <col min="511" max="511" width="13.703125" style="1318" customWidth="1"/>
    <col min="512" max="512" width="12.5859375" style="1318" customWidth="1"/>
    <col min="513" max="513" width="6.703125" style="1318" customWidth="1"/>
    <col min="514" max="514" width="12.29296875" style="1318" customWidth="1"/>
    <col min="515" max="762" width="9.29296875" style="1318"/>
    <col min="763" max="763" width="23.703125" style="1318" customWidth="1"/>
    <col min="764" max="764" width="17.703125" style="1318" customWidth="1"/>
    <col min="765" max="765" width="10.703125" style="1318" customWidth="1"/>
    <col min="766" max="766" width="12.41015625" style="1318" customWidth="1"/>
    <col min="767" max="767" width="13.703125" style="1318" customWidth="1"/>
    <col min="768" max="768" width="12.5859375" style="1318" customWidth="1"/>
    <col min="769" max="769" width="6.703125" style="1318" customWidth="1"/>
    <col min="770" max="770" width="12.29296875" style="1318" customWidth="1"/>
    <col min="771" max="1018" width="9.29296875" style="1318"/>
    <col min="1019" max="1019" width="23.703125" style="1318" customWidth="1"/>
    <col min="1020" max="1020" width="17.703125" style="1318" customWidth="1"/>
    <col min="1021" max="1021" width="10.703125" style="1318" customWidth="1"/>
    <col min="1022" max="1022" width="12.41015625" style="1318" customWidth="1"/>
    <col min="1023" max="1023" width="13.703125" style="1318" customWidth="1"/>
    <col min="1024" max="1024" width="12.5859375" style="1318" customWidth="1"/>
    <col min="1025" max="1025" width="6.703125" style="1318" customWidth="1"/>
    <col min="1026" max="1026" width="12.29296875" style="1318" customWidth="1"/>
    <col min="1027" max="1274" width="9.29296875" style="1318"/>
    <col min="1275" max="1275" width="23.703125" style="1318" customWidth="1"/>
    <col min="1276" max="1276" width="17.703125" style="1318" customWidth="1"/>
    <col min="1277" max="1277" width="10.703125" style="1318" customWidth="1"/>
    <col min="1278" max="1278" width="12.41015625" style="1318" customWidth="1"/>
    <col min="1279" max="1279" width="13.703125" style="1318" customWidth="1"/>
    <col min="1280" max="1280" width="12.5859375" style="1318" customWidth="1"/>
    <col min="1281" max="1281" width="6.703125" style="1318" customWidth="1"/>
    <col min="1282" max="1282" width="12.29296875" style="1318" customWidth="1"/>
    <col min="1283" max="1530" width="9.29296875" style="1318"/>
    <col min="1531" max="1531" width="23.703125" style="1318" customWidth="1"/>
    <col min="1532" max="1532" width="17.703125" style="1318" customWidth="1"/>
    <col min="1533" max="1533" width="10.703125" style="1318" customWidth="1"/>
    <col min="1534" max="1534" width="12.41015625" style="1318" customWidth="1"/>
    <col min="1535" max="1535" width="13.703125" style="1318" customWidth="1"/>
    <col min="1536" max="1536" width="12.5859375" style="1318" customWidth="1"/>
    <col min="1537" max="1537" width="6.703125" style="1318" customWidth="1"/>
    <col min="1538" max="1538" width="12.29296875" style="1318" customWidth="1"/>
    <col min="1539" max="1786" width="9.29296875" style="1318"/>
    <col min="1787" max="1787" width="23.703125" style="1318" customWidth="1"/>
    <col min="1788" max="1788" width="17.703125" style="1318" customWidth="1"/>
    <col min="1789" max="1789" width="10.703125" style="1318" customWidth="1"/>
    <col min="1790" max="1790" width="12.41015625" style="1318" customWidth="1"/>
    <col min="1791" max="1791" width="13.703125" style="1318" customWidth="1"/>
    <col min="1792" max="1792" width="12.5859375" style="1318" customWidth="1"/>
    <col min="1793" max="1793" width="6.703125" style="1318" customWidth="1"/>
    <col min="1794" max="1794" width="12.29296875" style="1318" customWidth="1"/>
    <col min="1795" max="2042" width="9.29296875" style="1318"/>
    <col min="2043" max="2043" width="23.703125" style="1318" customWidth="1"/>
    <col min="2044" max="2044" width="17.703125" style="1318" customWidth="1"/>
    <col min="2045" max="2045" width="10.703125" style="1318" customWidth="1"/>
    <col min="2046" max="2046" width="12.41015625" style="1318" customWidth="1"/>
    <col min="2047" max="2047" width="13.703125" style="1318" customWidth="1"/>
    <col min="2048" max="2048" width="12.5859375" style="1318" customWidth="1"/>
    <col min="2049" max="2049" width="6.703125" style="1318" customWidth="1"/>
    <col min="2050" max="2050" width="12.29296875" style="1318" customWidth="1"/>
    <col min="2051" max="2298" width="9.29296875" style="1318"/>
    <col min="2299" max="2299" width="23.703125" style="1318" customWidth="1"/>
    <col min="2300" max="2300" width="17.703125" style="1318" customWidth="1"/>
    <col min="2301" max="2301" width="10.703125" style="1318" customWidth="1"/>
    <col min="2302" max="2302" width="12.41015625" style="1318" customWidth="1"/>
    <col min="2303" max="2303" width="13.703125" style="1318" customWidth="1"/>
    <col min="2304" max="2304" width="12.5859375" style="1318" customWidth="1"/>
    <col min="2305" max="2305" width="6.703125" style="1318" customWidth="1"/>
    <col min="2306" max="2306" width="12.29296875" style="1318" customWidth="1"/>
    <col min="2307" max="2554" width="9.29296875" style="1318"/>
    <col min="2555" max="2555" width="23.703125" style="1318" customWidth="1"/>
    <col min="2556" max="2556" width="17.703125" style="1318" customWidth="1"/>
    <col min="2557" max="2557" width="10.703125" style="1318" customWidth="1"/>
    <col min="2558" max="2558" width="12.41015625" style="1318" customWidth="1"/>
    <col min="2559" max="2559" width="13.703125" style="1318" customWidth="1"/>
    <col min="2560" max="2560" width="12.5859375" style="1318" customWidth="1"/>
    <col min="2561" max="2561" width="6.703125" style="1318" customWidth="1"/>
    <col min="2562" max="2562" width="12.29296875" style="1318" customWidth="1"/>
    <col min="2563" max="2810" width="9.29296875" style="1318"/>
    <col min="2811" max="2811" width="23.703125" style="1318" customWidth="1"/>
    <col min="2812" max="2812" width="17.703125" style="1318" customWidth="1"/>
    <col min="2813" max="2813" width="10.703125" style="1318" customWidth="1"/>
    <col min="2814" max="2814" width="12.41015625" style="1318" customWidth="1"/>
    <col min="2815" max="2815" width="13.703125" style="1318" customWidth="1"/>
    <col min="2816" max="2816" width="12.5859375" style="1318" customWidth="1"/>
    <col min="2817" max="2817" width="6.703125" style="1318" customWidth="1"/>
    <col min="2818" max="2818" width="12.29296875" style="1318" customWidth="1"/>
    <col min="2819" max="3066" width="9.29296875" style="1318"/>
    <col min="3067" max="3067" width="23.703125" style="1318" customWidth="1"/>
    <col min="3068" max="3068" width="17.703125" style="1318" customWidth="1"/>
    <col min="3069" max="3069" width="10.703125" style="1318" customWidth="1"/>
    <col min="3070" max="3070" width="12.41015625" style="1318" customWidth="1"/>
    <col min="3071" max="3071" width="13.703125" style="1318" customWidth="1"/>
    <col min="3072" max="3072" width="12.5859375" style="1318" customWidth="1"/>
    <col min="3073" max="3073" width="6.703125" style="1318" customWidth="1"/>
    <col min="3074" max="3074" width="12.29296875" style="1318" customWidth="1"/>
    <col min="3075" max="3322" width="9.29296875" style="1318"/>
    <col min="3323" max="3323" width="23.703125" style="1318" customWidth="1"/>
    <col min="3324" max="3324" width="17.703125" style="1318" customWidth="1"/>
    <col min="3325" max="3325" width="10.703125" style="1318" customWidth="1"/>
    <col min="3326" max="3326" width="12.41015625" style="1318" customWidth="1"/>
    <col min="3327" max="3327" width="13.703125" style="1318" customWidth="1"/>
    <col min="3328" max="3328" width="12.5859375" style="1318" customWidth="1"/>
    <col min="3329" max="3329" width="6.703125" style="1318" customWidth="1"/>
    <col min="3330" max="3330" width="12.29296875" style="1318" customWidth="1"/>
    <col min="3331" max="3578" width="9.29296875" style="1318"/>
    <col min="3579" max="3579" width="23.703125" style="1318" customWidth="1"/>
    <col min="3580" max="3580" width="17.703125" style="1318" customWidth="1"/>
    <col min="3581" max="3581" width="10.703125" style="1318" customWidth="1"/>
    <col min="3582" max="3582" width="12.41015625" style="1318" customWidth="1"/>
    <col min="3583" max="3583" width="13.703125" style="1318" customWidth="1"/>
    <col min="3584" max="3584" width="12.5859375" style="1318" customWidth="1"/>
    <col min="3585" max="3585" width="6.703125" style="1318" customWidth="1"/>
    <col min="3586" max="3586" width="12.29296875" style="1318" customWidth="1"/>
    <col min="3587" max="3834" width="9.29296875" style="1318"/>
    <col min="3835" max="3835" width="23.703125" style="1318" customWidth="1"/>
    <col min="3836" max="3836" width="17.703125" style="1318" customWidth="1"/>
    <col min="3837" max="3837" width="10.703125" style="1318" customWidth="1"/>
    <col min="3838" max="3838" width="12.41015625" style="1318" customWidth="1"/>
    <col min="3839" max="3839" width="13.703125" style="1318" customWidth="1"/>
    <col min="3840" max="3840" width="12.5859375" style="1318" customWidth="1"/>
    <col min="3841" max="3841" width="6.703125" style="1318" customWidth="1"/>
    <col min="3842" max="3842" width="12.29296875" style="1318" customWidth="1"/>
    <col min="3843" max="4090" width="9.29296875" style="1318"/>
    <col min="4091" max="4091" width="23.703125" style="1318" customWidth="1"/>
    <col min="4092" max="4092" width="17.703125" style="1318" customWidth="1"/>
    <col min="4093" max="4093" width="10.703125" style="1318" customWidth="1"/>
    <col min="4094" max="4094" width="12.41015625" style="1318" customWidth="1"/>
    <col min="4095" max="4095" width="13.703125" style="1318" customWidth="1"/>
    <col min="4096" max="4096" width="12.5859375" style="1318" customWidth="1"/>
    <col min="4097" max="4097" width="6.703125" style="1318" customWidth="1"/>
    <col min="4098" max="4098" width="12.29296875" style="1318" customWidth="1"/>
    <col min="4099" max="4346" width="9.29296875" style="1318"/>
    <col min="4347" max="4347" width="23.703125" style="1318" customWidth="1"/>
    <col min="4348" max="4348" width="17.703125" style="1318" customWidth="1"/>
    <col min="4349" max="4349" width="10.703125" style="1318" customWidth="1"/>
    <col min="4350" max="4350" width="12.41015625" style="1318" customWidth="1"/>
    <col min="4351" max="4351" width="13.703125" style="1318" customWidth="1"/>
    <col min="4352" max="4352" width="12.5859375" style="1318" customWidth="1"/>
    <col min="4353" max="4353" width="6.703125" style="1318" customWidth="1"/>
    <col min="4354" max="4354" width="12.29296875" style="1318" customWidth="1"/>
    <col min="4355" max="4602" width="9.29296875" style="1318"/>
    <col min="4603" max="4603" width="23.703125" style="1318" customWidth="1"/>
    <col min="4604" max="4604" width="17.703125" style="1318" customWidth="1"/>
    <col min="4605" max="4605" width="10.703125" style="1318" customWidth="1"/>
    <col min="4606" max="4606" width="12.41015625" style="1318" customWidth="1"/>
    <col min="4607" max="4607" width="13.703125" style="1318" customWidth="1"/>
    <col min="4608" max="4608" width="12.5859375" style="1318" customWidth="1"/>
    <col min="4609" max="4609" width="6.703125" style="1318" customWidth="1"/>
    <col min="4610" max="4610" width="12.29296875" style="1318" customWidth="1"/>
    <col min="4611" max="4858" width="9.29296875" style="1318"/>
    <col min="4859" max="4859" width="23.703125" style="1318" customWidth="1"/>
    <col min="4860" max="4860" width="17.703125" style="1318" customWidth="1"/>
    <col min="4861" max="4861" width="10.703125" style="1318" customWidth="1"/>
    <col min="4862" max="4862" width="12.41015625" style="1318" customWidth="1"/>
    <col min="4863" max="4863" width="13.703125" style="1318" customWidth="1"/>
    <col min="4864" max="4864" width="12.5859375" style="1318" customWidth="1"/>
    <col min="4865" max="4865" width="6.703125" style="1318" customWidth="1"/>
    <col min="4866" max="4866" width="12.29296875" style="1318" customWidth="1"/>
    <col min="4867" max="5114" width="9.29296875" style="1318"/>
    <col min="5115" max="5115" width="23.703125" style="1318" customWidth="1"/>
    <col min="5116" max="5116" width="17.703125" style="1318" customWidth="1"/>
    <col min="5117" max="5117" width="10.703125" style="1318" customWidth="1"/>
    <col min="5118" max="5118" width="12.41015625" style="1318" customWidth="1"/>
    <col min="5119" max="5119" width="13.703125" style="1318" customWidth="1"/>
    <col min="5120" max="5120" width="12.5859375" style="1318" customWidth="1"/>
    <col min="5121" max="5121" width="6.703125" style="1318" customWidth="1"/>
    <col min="5122" max="5122" width="12.29296875" style="1318" customWidth="1"/>
    <col min="5123" max="5370" width="9.29296875" style="1318"/>
    <col min="5371" max="5371" width="23.703125" style="1318" customWidth="1"/>
    <col min="5372" max="5372" width="17.703125" style="1318" customWidth="1"/>
    <col min="5373" max="5373" width="10.703125" style="1318" customWidth="1"/>
    <col min="5374" max="5374" width="12.41015625" style="1318" customWidth="1"/>
    <col min="5375" max="5375" width="13.703125" style="1318" customWidth="1"/>
    <col min="5376" max="5376" width="12.5859375" style="1318" customWidth="1"/>
    <col min="5377" max="5377" width="6.703125" style="1318" customWidth="1"/>
    <col min="5378" max="5378" width="12.29296875" style="1318" customWidth="1"/>
    <col min="5379" max="5626" width="9.29296875" style="1318"/>
    <col min="5627" max="5627" width="23.703125" style="1318" customWidth="1"/>
    <col min="5628" max="5628" width="17.703125" style="1318" customWidth="1"/>
    <col min="5629" max="5629" width="10.703125" style="1318" customWidth="1"/>
    <col min="5630" max="5630" width="12.41015625" style="1318" customWidth="1"/>
    <col min="5631" max="5631" width="13.703125" style="1318" customWidth="1"/>
    <col min="5632" max="5632" width="12.5859375" style="1318" customWidth="1"/>
    <col min="5633" max="5633" width="6.703125" style="1318" customWidth="1"/>
    <col min="5634" max="5634" width="12.29296875" style="1318" customWidth="1"/>
    <col min="5635" max="5882" width="9.29296875" style="1318"/>
    <col min="5883" max="5883" width="23.703125" style="1318" customWidth="1"/>
    <col min="5884" max="5884" width="17.703125" style="1318" customWidth="1"/>
    <col min="5885" max="5885" width="10.703125" style="1318" customWidth="1"/>
    <col min="5886" max="5886" width="12.41015625" style="1318" customWidth="1"/>
    <col min="5887" max="5887" width="13.703125" style="1318" customWidth="1"/>
    <col min="5888" max="5888" width="12.5859375" style="1318" customWidth="1"/>
    <col min="5889" max="5889" width="6.703125" style="1318" customWidth="1"/>
    <col min="5890" max="5890" width="12.29296875" style="1318" customWidth="1"/>
    <col min="5891" max="6138" width="9.29296875" style="1318"/>
    <col min="6139" max="6139" width="23.703125" style="1318" customWidth="1"/>
    <col min="6140" max="6140" width="17.703125" style="1318" customWidth="1"/>
    <col min="6141" max="6141" width="10.703125" style="1318" customWidth="1"/>
    <col min="6142" max="6142" width="12.41015625" style="1318" customWidth="1"/>
    <col min="6143" max="6143" width="13.703125" style="1318" customWidth="1"/>
    <col min="6144" max="6144" width="12.5859375" style="1318" customWidth="1"/>
    <col min="6145" max="6145" width="6.703125" style="1318" customWidth="1"/>
    <col min="6146" max="6146" width="12.29296875" style="1318" customWidth="1"/>
    <col min="6147" max="6394" width="9.29296875" style="1318"/>
    <col min="6395" max="6395" width="23.703125" style="1318" customWidth="1"/>
    <col min="6396" max="6396" width="17.703125" style="1318" customWidth="1"/>
    <col min="6397" max="6397" width="10.703125" style="1318" customWidth="1"/>
    <col min="6398" max="6398" width="12.41015625" style="1318" customWidth="1"/>
    <col min="6399" max="6399" width="13.703125" style="1318" customWidth="1"/>
    <col min="6400" max="6400" width="12.5859375" style="1318" customWidth="1"/>
    <col min="6401" max="6401" width="6.703125" style="1318" customWidth="1"/>
    <col min="6402" max="6402" width="12.29296875" style="1318" customWidth="1"/>
    <col min="6403" max="6650" width="9.29296875" style="1318"/>
    <col min="6651" max="6651" width="23.703125" style="1318" customWidth="1"/>
    <col min="6652" max="6652" width="17.703125" style="1318" customWidth="1"/>
    <col min="6653" max="6653" width="10.703125" style="1318" customWidth="1"/>
    <col min="6654" max="6654" width="12.41015625" style="1318" customWidth="1"/>
    <col min="6655" max="6655" width="13.703125" style="1318" customWidth="1"/>
    <col min="6656" max="6656" width="12.5859375" style="1318" customWidth="1"/>
    <col min="6657" max="6657" width="6.703125" style="1318" customWidth="1"/>
    <col min="6658" max="6658" width="12.29296875" style="1318" customWidth="1"/>
    <col min="6659" max="6906" width="9.29296875" style="1318"/>
    <col min="6907" max="6907" width="23.703125" style="1318" customWidth="1"/>
    <col min="6908" max="6908" width="17.703125" style="1318" customWidth="1"/>
    <col min="6909" max="6909" width="10.703125" style="1318" customWidth="1"/>
    <col min="6910" max="6910" width="12.41015625" style="1318" customWidth="1"/>
    <col min="6911" max="6911" width="13.703125" style="1318" customWidth="1"/>
    <col min="6912" max="6912" width="12.5859375" style="1318" customWidth="1"/>
    <col min="6913" max="6913" width="6.703125" style="1318" customWidth="1"/>
    <col min="6914" max="6914" width="12.29296875" style="1318" customWidth="1"/>
    <col min="6915" max="7162" width="9.29296875" style="1318"/>
    <col min="7163" max="7163" width="23.703125" style="1318" customWidth="1"/>
    <col min="7164" max="7164" width="17.703125" style="1318" customWidth="1"/>
    <col min="7165" max="7165" width="10.703125" style="1318" customWidth="1"/>
    <col min="7166" max="7166" width="12.41015625" style="1318" customWidth="1"/>
    <col min="7167" max="7167" width="13.703125" style="1318" customWidth="1"/>
    <col min="7168" max="7168" width="12.5859375" style="1318" customWidth="1"/>
    <col min="7169" max="7169" width="6.703125" style="1318" customWidth="1"/>
    <col min="7170" max="7170" width="12.29296875" style="1318" customWidth="1"/>
    <col min="7171" max="7418" width="9.29296875" style="1318"/>
    <col min="7419" max="7419" width="23.703125" style="1318" customWidth="1"/>
    <col min="7420" max="7420" width="17.703125" style="1318" customWidth="1"/>
    <col min="7421" max="7421" width="10.703125" style="1318" customWidth="1"/>
    <col min="7422" max="7422" width="12.41015625" style="1318" customWidth="1"/>
    <col min="7423" max="7423" width="13.703125" style="1318" customWidth="1"/>
    <col min="7424" max="7424" width="12.5859375" style="1318" customWidth="1"/>
    <col min="7425" max="7425" width="6.703125" style="1318" customWidth="1"/>
    <col min="7426" max="7426" width="12.29296875" style="1318" customWidth="1"/>
    <col min="7427" max="7674" width="9.29296875" style="1318"/>
    <col min="7675" max="7675" width="23.703125" style="1318" customWidth="1"/>
    <col min="7676" max="7676" width="17.703125" style="1318" customWidth="1"/>
    <col min="7677" max="7677" width="10.703125" style="1318" customWidth="1"/>
    <col min="7678" max="7678" width="12.41015625" style="1318" customWidth="1"/>
    <col min="7679" max="7679" width="13.703125" style="1318" customWidth="1"/>
    <col min="7680" max="7680" width="12.5859375" style="1318" customWidth="1"/>
    <col min="7681" max="7681" width="6.703125" style="1318" customWidth="1"/>
    <col min="7682" max="7682" width="12.29296875" style="1318" customWidth="1"/>
    <col min="7683" max="7930" width="9.29296875" style="1318"/>
    <col min="7931" max="7931" width="23.703125" style="1318" customWidth="1"/>
    <col min="7932" max="7932" width="17.703125" style="1318" customWidth="1"/>
    <col min="7933" max="7933" width="10.703125" style="1318" customWidth="1"/>
    <col min="7934" max="7934" width="12.41015625" style="1318" customWidth="1"/>
    <col min="7935" max="7935" width="13.703125" style="1318" customWidth="1"/>
    <col min="7936" max="7936" width="12.5859375" style="1318" customWidth="1"/>
    <col min="7937" max="7937" width="6.703125" style="1318" customWidth="1"/>
    <col min="7938" max="7938" width="12.29296875" style="1318" customWidth="1"/>
    <col min="7939" max="8186" width="9.29296875" style="1318"/>
    <col min="8187" max="8187" width="23.703125" style="1318" customWidth="1"/>
    <col min="8188" max="8188" width="17.703125" style="1318" customWidth="1"/>
    <col min="8189" max="8189" width="10.703125" style="1318" customWidth="1"/>
    <col min="8190" max="8190" width="12.41015625" style="1318" customWidth="1"/>
    <col min="8191" max="8191" width="13.703125" style="1318" customWidth="1"/>
    <col min="8192" max="8192" width="12.5859375" style="1318" customWidth="1"/>
    <col min="8193" max="8193" width="6.703125" style="1318" customWidth="1"/>
    <col min="8194" max="8194" width="12.29296875" style="1318" customWidth="1"/>
    <col min="8195" max="8442" width="9.29296875" style="1318"/>
    <col min="8443" max="8443" width="23.703125" style="1318" customWidth="1"/>
    <col min="8444" max="8444" width="17.703125" style="1318" customWidth="1"/>
    <col min="8445" max="8445" width="10.703125" style="1318" customWidth="1"/>
    <col min="8446" max="8446" width="12.41015625" style="1318" customWidth="1"/>
    <col min="8447" max="8447" width="13.703125" style="1318" customWidth="1"/>
    <col min="8448" max="8448" width="12.5859375" style="1318" customWidth="1"/>
    <col min="8449" max="8449" width="6.703125" style="1318" customWidth="1"/>
    <col min="8450" max="8450" width="12.29296875" style="1318" customWidth="1"/>
    <col min="8451" max="8698" width="9.29296875" style="1318"/>
    <col min="8699" max="8699" width="23.703125" style="1318" customWidth="1"/>
    <col min="8700" max="8700" width="17.703125" style="1318" customWidth="1"/>
    <col min="8701" max="8701" width="10.703125" style="1318" customWidth="1"/>
    <col min="8702" max="8702" width="12.41015625" style="1318" customWidth="1"/>
    <col min="8703" max="8703" width="13.703125" style="1318" customWidth="1"/>
    <col min="8704" max="8704" width="12.5859375" style="1318" customWidth="1"/>
    <col min="8705" max="8705" width="6.703125" style="1318" customWidth="1"/>
    <col min="8706" max="8706" width="12.29296875" style="1318" customWidth="1"/>
    <col min="8707" max="8954" width="9.29296875" style="1318"/>
    <col min="8955" max="8955" width="23.703125" style="1318" customWidth="1"/>
    <col min="8956" max="8956" width="17.703125" style="1318" customWidth="1"/>
    <col min="8957" max="8957" width="10.703125" style="1318" customWidth="1"/>
    <col min="8958" max="8958" width="12.41015625" style="1318" customWidth="1"/>
    <col min="8959" max="8959" width="13.703125" style="1318" customWidth="1"/>
    <col min="8960" max="8960" width="12.5859375" style="1318" customWidth="1"/>
    <col min="8961" max="8961" width="6.703125" style="1318" customWidth="1"/>
    <col min="8962" max="8962" width="12.29296875" style="1318" customWidth="1"/>
    <col min="8963" max="9210" width="9.29296875" style="1318"/>
    <col min="9211" max="9211" width="23.703125" style="1318" customWidth="1"/>
    <col min="9212" max="9212" width="17.703125" style="1318" customWidth="1"/>
    <col min="9213" max="9213" width="10.703125" style="1318" customWidth="1"/>
    <col min="9214" max="9214" width="12.41015625" style="1318" customWidth="1"/>
    <col min="9215" max="9215" width="13.703125" style="1318" customWidth="1"/>
    <col min="9216" max="9216" width="12.5859375" style="1318" customWidth="1"/>
    <col min="9217" max="9217" width="6.703125" style="1318" customWidth="1"/>
    <col min="9218" max="9218" width="12.29296875" style="1318" customWidth="1"/>
    <col min="9219" max="9466" width="9.29296875" style="1318"/>
    <col min="9467" max="9467" width="23.703125" style="1318" customWidth="1"/>
    <col min="9468" max="9468" width="17.703125" style="1318" customWidth="1"/>
    <col min="9469" max="9469" width="10.703125" style="1318" customWidth="1"/>
    <col min="9470" max="9470" width="12.41015625" style="1318" customWidth="1"/>
    <col min="9471" max="9471" width="13.703125" style="1318" customWidth="1"/>
    <col min="9472" max="9472" width="12.5859375" style="1318" customWidth="1"/>
    <col min="9473" max="9473" width="6.703125" style="1318" customWidth="1"/>
    <col min="9474" max="9474" width="12.29296875" style="1318" customWidth="1"/>
    <col min="9475" max="9722" width="9.29296875" style="1318"/>
    <col min="9723" max="9723" width="23.703125" style="1318" customWidth="1"/>
    <col min="9724" max="9724" width="17.703125" style="1318" customWidth="1"/>
    <col min="9725" max="9725" width="10.703125" style="1318" customWidth="1"/>
    <col min="9726" max="9726" width="12.41015625" style="1318" customWidth="1"/>
    <col min="9727" max="9727" width="13.703125" style="1318" customWidth="1"/>
    <col min="9728" max="9728" width="12.5859375" style="1318" customWidth="1"/>
    <col min="9729" max="9729" width="6.703125" style="1318" customWidth="1"/>
    <col min="9730" max="9730" width="12.29296875" style="1318" customWidth="1"/>
    <col min="9731" max="9978" width="9.29296875" style="1318"/>
    <col min="9979" max="9979" width="23.703125" style="1318" customWidth="1"/>
    <col min="9980" max="9980" width="17.703125" style="1318" customWidth="1"/>
    <col min="9981" max="9981" width="10.703125" style="1318" customWidth="1"/>
    <col min="9982" max="9982" width="12.41015625" style="1318" customWidth="1"/>
    <col min="9983" max="9983" width="13.703125" style="1318" customWidth="1"/>
    <col min="9984" max="9984" width="12.5859375" style="1318" customWidth="1"/>
    <col min="9985" max="9985" width="6.703125" style="1318" customWidth="1"/>
    <col min="9986" max="9986" width="12.29296875" style="1318" customWidth="1"/>
    <col min="9987" max="10234" width="9.29296875" style="1318"/>
    <col min="10235" max="10235" width="23.703125" style="1318" customWidth="1"/>
    <col min="10236" max="10236" width="17.703125" style="1318" customWidth="1"/>
    <col min="10237" max="10237" width="10.703125" style="1318" customWidth="1"/>
    <col min="10238" max="10238" width="12.41015625" style="1318" customWidth="1"/>
    <col min="10239" max="10239" width="13.703125" style="1318" customWidth="1"/>
    <col min="10240" max="10240" width="12.5859375" style="1318" customWidth="1"/>
    <col min="10241" max="10241" width="6.703125" style="1318" customWidth="1"/>
    <col min="10242" max="10242" width="12.29296875" style="1318" customWidth="1"/>
    <col min="10243" max="10490" width="9.29296875" style="1318"/>
    <col min="10491" max="10491" width="23.703125" style="1318" customWidth="1"/>
    <col min="10492" max="10492" width="17.703125" style="1318" customWidth="1"/>
    <col min="10493" max="10493" width="10.703125" style="1318" customWidth="1"/>
    <col min="10494" max="10494" width="12.41015625" style="1318" customWidth="1"/>
    <col min="10495" max="10495" width="13.703125" style="1318" customWidth="1"/>
    <col min="10496" max="10496" width="12.5859375" style="1318" customWidth="1"/>
    <col min="10497" max="10497" width="6.703125" style="1318" customWidth="1"/>
    <col min="10498" max="10498" width="12.29296875" style="1318" customWidth="1"/>
    <col min="10499" max="10746" width="9.29296875" style="1318"/>
    <col min="10747" max="10747" width="23.703125" style="1318" customWidth="1"/>
    <col min="10748" max="10748" width="17.703125" style="1318" customWidth="1"/>
    <col min="10749" max="10749" width="10.703125" style="1318" customWidth="1"/>
    <col min="10750" max="10750" width="12.41015625" style="1318" customWidth="1"/>
    <col min="10751" max="10751" width="13.703125" style="1318" customWidth="1"/>
    <col min="10752" max="10752" width="12.5859375" style="1318" customWidth="1"/>
    <col min="10753" max="10753" width="6.703125" style="1318" customWidth="1"/>
    <col min="10754" max="10754" width="12.29296875" style="1318" customWidth="1"/>
    <col min="10755" max="11002" width="9.29296875" style="1318"/>
    <col min="11003" max="11003" width="23.703125" style="1318" customWidth="1"/>
    <col min="11004" max="11004" width="17.703125" style="1318" customWidth="1"/>
    <col min="11005" max="11005" width="10.703125" style="1318" customWidth="1"/>
    <col min="11006" max="11006" width="12.41015625" style="1318" customWidth="1"/>
    <col min="11007" max="11007" width="13.703125" style="1318" customWidth="1"/>
    <col min="11008" max="11008" width="12.5859375" style="1318" customWidth="1"/>
    <col min="11009" max="11009" width="6.703125" style="1318" customWidth="1"/>
    <col min="11010" max="11010" width="12.29296875" style="1318" customWidth="1"/>
    <col min="11011" max="11258" width="9.29296875" style="1318"/>
    <col min="11259" max="11259" width="23.703125" style="1318" customWidth="1"/>
    <col min="11260" max="11260" width="17.703125" style="1318" customWidth="1"/>
    <col min="11261" max="11261" width="10.703125" style="1318" customWidth="1"/>
    <col min="11262" max="11262" width="12.41015625" style="1318" customWidth="1"/>
    <col min="11263" max="11263" width="13.703125" style="1318" customWidth="1"/>
    <col min="11264" max="11264" width="12.5859375" style="1318" customWidth="1"/>
    <col min="11265" max="11265" width="6.703125" style="1318" customWidth="1"/>
    <col min="11266" max="11266" width="12.29296875" style="1318" customWidth="1"/>
    <col min="11267" max="11514" width="9.29296875" style="1318"/>
    <col min="11515" max="11515" width="23.703125" style="1318" customWidth="1"/>
    <col min="11516" max="11516" width="17.703125" style="1318" customWidth="1"/>
    <col min="11517" max="11517" width="10.703125" style="1318" customWidth="1"/>
    <col min="11518" max="11518" width="12.41015625" style="1318" customWidth="1"/>
    <col min="11519" max="11519" width="13.703125" style="1318" customWidth="1"/>
    <col min="11520" max="11520" width="12.5859375" style="1318" customWidth="1"/>
    <col min="11521" max="11521" width="6.703125" style="1318" customWidth="1"/>
    <col min="11522" max="11522" width="12.29296875" style="1318" customWidth="1"/>
    <col min="11523" max="11770" width="9.29296875" style="1318"/>
    <col min="11771" max="11771" width="23.703125" style="1318" customWidth="1"/>
    <col min="11772" max="11772" width="17.703125" style="1318" customWidth="1"/>
    <col min="11773" max="11773" width="10.703125" style="1318" customWidth="1"/>
    <col min="11774" max="11774" width="12.41015625" style="1318" customWidth="1"/>
    <col min="11775" max="11775" width="13.703125" style="1318" customWidth="1"/>
    <col min="11776" max="11776" width="12.5859375" style="1318" customWidth="1"/>
    <col min="11777" max="11777" width="6.703125" style="1318" customWidth="1"/>
    <col min="11778" max="11778" width="12.29296875" style="1318" customWidth="1"/>
    <col min="11779" max="12026" width="9.29296875" style="1318"/>
    <col min="12027" max="12027" width="23.703125" style="1318" customWidth="1"/>
    <col min="12028" max="12028" width="17.703125" style="1318" customWidth="1"/>
    <col min="12029" max="12029" width="10.703125" style="1318" customWidth="1"/>
    <col min="12030" max="12030" width="12.41015625" style="1318" customWidth="1"/>
    <col min="12031" max="12031" width="13.703125" style="1318" customWidth="1"/>
    <col min="12032" max="12032" width="12.5859375" style="1318" customWidth="1"/>
    <col min="12033" max="12033" width="6.703125" style="1318" customWidth="1"/>
    <col min="12034" max="12034" width="12.29296875" style="1318" customWidth="1"/>
    <col min="12035" max="12282" width="9.29296875" style="1318"/>
    <col min="12283" max="12283" width="23.703125" style="1318" customWidth="1"/>
    <col min="12284" max="12284" width="17.703125" style="1318" customWidth="1"/>
    <col min="12285" max="12285" width="10.703125" style="1318" customWidth="1"/>
    <col min="12286" max="12286" width="12.41015625" style="1318" customWidth="1"/>
    <col min="12287" max="12287" width="13.703125" style="1318" customWidth="1"/>
    <col min="12288" max="12288" width="12.5859375" style="1318" customWidth="1"/>
    <col min="12289" max="12289" width="6.703125" style="1318" customWidth="1"/>
    <col min="12290" max="12290" width="12.29296875" style="1318" customWidth="1"/>
    <col min="12291" max="12538" width="9.29296875" style="1318"/>
    <col min="12539" max="12539" width="23.703125" style="1318" customWidth="1"/>
    <col min="12540" max="12540" width="17.703125" style="1318" customWidth="1"/>
    <col min="12541" max="12541" width="10.703125" style="1318" customWidth="1"/>
    <col min="12542" max="12542" width="12.41015625" style="1318" customWidth="1"/>
    <col min="12543" max="12543" width="13.703125" style="1318" customWidth="1"/>
    <col min="12544" max="12544" width="12.5859375" style="1318" customWidth="1"/>
    <col min="12545" max="12545" width="6.703125" style="1318" customWidth="1"/>
    <col min="12546" max="12546" width="12.29296875" style="1318" customWidth="1"/>
    <col min="12547" max="12794" width="9.29296875" style="1318"/>
    <col min="12795" max="12795" width="23.703125" style="1318" customWidth="1"/>
    <col min="12796" max="12796" width="17.703125" style="1318" customWidth="1"/>
    <col min="12797" max="12797" width="10.703125" style="1318" customWidth="1"/>
    <col min="12798" max="12798" width="12.41015625" style="1318" customWidth="1"/>
    <col min="12799" max="12799" width="13.703125" style="1318" customWidth="1"/>
    <col min="12800" max="12800" width="12.5859375" style="1318" customWidth="1"/>
    <col min="12801" max="12801" width="6.703125" style="1318" customWidth="1"/>
    <col min="12802" max="12802" width="12.29296875" style="1318" customWidth="1"/>
    <col min="12803" max="13050" width="9.29296875" style="1318"/>
    <col min="13051" max="13051" width="23.703125" style="1318" customWidth="1"/>
    <col min="13052" max="13052" width="17.703125" style="1318" customWidth="1"/>
    <col min="13053" max="13053" width="10.703125" style="1318" customWidth="1"/>
    <col min="13054" max="13054" width="12.41015625" style="1318" customWidth="1"/>
    <col min="13055" max="13055" width="13.703125" style="1318" customWidth="1"/>
    <col min="13056" max="13056" width="12.5859375" style="1318" customWidth="1"/>
    <col min="13057" max="13057" width="6.703125" style="1318" customWidth="1"/>
    <col min="13058" max="13058" width="12.29296875" style="1318" customWidth="1"/>
    <col min="13059" max="13306" width="9.29296875" style="1318"/>
    <col min="13307" max="13307" width="23.703125" style="1318" customWidth="1"/>
    <col min="13308" max="13308" width="17.703125" style="1318" customWidth="1"/>
    <col min="13309" max="13309" width="10.703125" style="1318" customWidth="1"/>
    <col min="13310" max="13310" width="12.41015625" style="1318" customWidth="1"/>
    <col min="13311" max="13311" width="13.703125" style="1318" customWidth="1"/>
    <col min="13312" max="13312" width="12.5859375" style="1318" customWidth="1"/>
    <col min="13313" max="13313" width="6.703125" style="1318" customWidth="1"/>
    <col min="13314" max="13314" width="12.29296875" style="1318" customWidth="1"/>
    <col min="13315" max="13562" width="9.29296875" style="1318"/>
    <col min="13563" max="13563" width="23.703125" style="1318" customWidth="1"/>
    <col min="13564" max="13564" width="17.703125" style="1318" customWidth="1"/>
    <col min="13565" max="13565" width="10.703125" style="1318" customWidth="1"/>
    <col min="13566" max="13566" width="12.41015625" style="1318" customWidth="1"/>
    <col min="13567" max="13567" width="13.703125" style="1318" customWidth="1"/>
    <col min="13568" max="13568" width="12.5859375" style="1318" customWidth="1"/>
    <col min="13569" max="13569" width="6.703125" style="1318" customWidth="1"/>
    <col min="13570" max="13570" width="12.29296875" style="1318" customWidth="1"/>
    <col min="13571" max="13818" width="9.29296875" style="1318"/>
    <col min="13819" max="13819" width="23.703125" style="1318" customWidth="1"/>
    <col min="13820" max="13820" width="17.703125" style="1318" customWidth="1"/>
    <col min="13821" max="13821" width="10.703125" style="1318" customWidth="1"/>
    <col min="13822" max="13822" width="12.41015625" style="1318" customWidth="1"/>
    <col min="13823" max="13823" width="13.703125" style="1318" customWidth="1"/>
    <col min="13824" max="13824" width="12.5859375" style="1318" customWidth="1"/>
    <col min="13825" max="13825" width="6.703125" style="1318" customWidth="1"/>
    <col min="13826" max="13826" width="12.29296875" style="1318" customWidth="1"/>
    <col min="13827" max="14074" width="9.29296875" style="1318"/>
    <col min="14075" max="14075" width="23.703125" style="1318" customWidth="1"/>
    <col min="14076" max="14076" width="17.703125" style="1318" customWidth="1"/>
    <col min="14077" max="14077" width="10.703125" style="1318" customWidth="1"/>
    <col min="14078" max="14078" width="12.41015625" style="1318" customWidth="1"/>
    <col min="14079" max="14079" width="13.703125" style="1318" customWidth="1"/>
    <col min="14080" max="14080" width="12.5859375" style="1318" customWidth="1"/>
    <col min="14081" max="14081" width="6.703125" style="1318" customWidth="1"/>
    <col min="14082" max="14082" width="12.29296875" style="1318" customWidth="1"/>
    <col min="14083" max="14330" width="9.29296875" style="1318"/>
    <col min="14331" max="14331" width="23.703125" style="1318" customWidth="1"/>
    <col min="14332" max="14332" width="17.703125" style="1318" customWidth="1"/>
    <col min="14333" max="14333" width="10.703125" style="1318" customWidth="1"/>
    <col min="14334" max="14334" width="12.41015625" style="1318" customWidth="1"/>
    <col min="14335" max="14335" width="13.703125" style="1318" customWidth="1"/>
    <col min="14336" max="14336" width="12.5859375" style="1318" customWidth="1"/>
    <col min="14337" max="14337" width="6.703125" style="1318" customWidth="1"/>
    <col min="14338" max="14338" width="12.29296875" style="1318" customWidth="1"/>
    <col min="14339" max="14586" width="9.29296875" style="1318"/>
    <col min="14587" max="14587" width="23.703125" style="1318" customWidth="1"/>
    <col min="14588" max="14588" width="17.703125" style="1318" customWidth="1"/>
    <col min="14589" max="14589" width="10.703125" style="1318" customWidth="1"/>
    <col min="14590" max="14590" width="12.41015625" style="1318" customWidth="1"/>
    <col min="14591" max="14591" width="13.703125" style="1318" customWidth="1"/>
    <col min="14592" max="14592" width="12.5859375" style="1318" customWidth="1"/>
    <col min="14593" max="14593" width="6.703125" style="1318" customWidth="1"/>
    <col min="14594" max="14594" width="12.29296875" style="1318" customWidth="1"/>
    <col min="14595" max="14842" width="9.29296875" style="1318"/>
    <col min="14843" max="14843" width="23.703125" style="1318" customWidth="1"/>
    <col min="14844" max="14844" width="17.703125" style="1318" customWidth="1"/>
    <col min="14845" max="14845" width="10.703125" style="1318" customWidth="1"/>
    <col min="14846" max="14846" width="12.41015625" style="1318" customWidth="1"/>
    <col min="14847" max="14847" width="13.703125" style="1318" customWidth="1"/>
    <col min="14848" max="14848" width="12.5859375" style="1318" customWidth="1"/>
    <col min="14849" max="14849" width="6.703125" style="1318" customWidth="1"/>
    <col min="14850" max="14850" width="12.29296875" style="1318" customWidth="1"/>
    <col min="14851" max="15098" width="9.29296875" style="1318"/>
    <col min="15099" max="15099" width="23.703125" style="1318" customWidth="1"/>
    <col min="15100" max="15100" width="17.703125" style="1318" customWidth="1"/>
    <col min="15101" max="15101" width="10.703125" style="1318" customWidth="1"/>
    <col min="15102" max="15102" width="12.41015625" style="1318" customWidth="1"/>
    <col min="15103" max="15103" width="13.703125" style="1318" customWidth="1"/>
    <col min="15104" max="15104" width="12.5859375" style="1318" customWidth="1"/>
    <col min="15105" max="15105" width="6.703125" style="1318" customWidth="1"/>
    <col min="15106" max="15106" width="12.29296875" style="1318" customWidth="1"/>
    <col min="15107" max="15354" width="9.29296875" style="1318"/>
    <col min="15355" max="15355" width="23.703125" style="1318" customWidth="1"/>
    <col min="15356" max="15356" width="17.703125" style="1318" customWidth="1"/>
    <col min="15357" max="15357" width="10.703125" style="1318" customWidth="1"/>
    <col min="15358" max="15358" width="12.41015625" style="1318" customWidth="1"/>
    <col min="15359" max="15359" width="13.703125" style="1318" customWidth="1"/>
    <col min="15360" max="15360" width="12.5859375" style="1318" customWidth="1"/>
    <col min="15361" max="15361" width="6.703125" style="1318" customWidth="1"/>
    <col min="15362" max="15362" width="12.29296875" style="1318" customWidth="1"/>
    <col min="15363" max="15610" width="9.29296875" style="1318"/>
    <col min="15611" max="15611" width="23.703125" style="1318" customWidth="1"/>
    <col min="15612" max="15612" width="17.703125" style="1318" customWidth="1"/>
    <col min="15613" max="15613" width="10.703125" style="1318" customWidth="1"/>
    <col min="15614" max="15614" width="12.41015625" style="1318" customWidth="1"/>
    <col min="15615" max="15615" width="13.703125" style="1318" customWidth="1"/>
    <col min="15616" max="15616" width="12.5859375" style="1318" customWidth="1"/>
    <col min="15617" max="15617" width="6.703125" style="1318" customWidth="1"/>
    <col min="15618" max="15618" width="12.29296875" style="1318" customWidth="1"/>
    <col min="15619" max="15866" width="9.29296875" style="1318"/>
    <col min="15867" max="15867" width="23.703125" style="1318" customWidth="1"/>
    <col min="15868" max="15868" width="17.703125" style="1318" customWidth="1"/>
    <col min="15869" max="15869" width="10.703125" style="1318" customWidth="1"/>
    <col min="15870" max="15870" width="12.41015625" style="1318" customWidth="1"/>
    <col min="15871" max="15871" width="13.703125" style="1318" customWidth="1"/>
    <col min="15872" max="15872" width="12.5859375" style="1318" customWidth="1"/>
    <col min="15873" max="15873" width="6.703125" style="1318" customWidth="1"/>
    <col min="15874" max="15874" width="12.29296875" style="1318" customWidth="1"/>
    <col min="15875" max="16122" width="9.29296875" style="1318"/>
    <col min="16123" max="16123" width="23.703125" style="1318" customWidth="1"/>
    <col min="16124" max="16124" width="17.703125" style="1318" customWidth="1"/>
    <col min="16125" max="16125" width="10.703125" style="1318" customWidth="1"/>
    <col min="16126" max="16126" width="12.41015625" style="1318" customWidth="1"/>
    <col min="16127" max="16127" width="13.703125" style="1318" customWidth="1"/>
    <col min="16128" max="16128" width="12.5859375" style="1318" customWidth="1"/>
    <col min="16129" max="16129" width="6.703125" style="1318" customWidth="1"/>
    <col min="16130" max="16130" width="12.29296875" style="1318" customWidth="1"/>
    <col min="16131" max="16378" width="9.29296875" style="1318"/>
    <col min="16379" max="16384" width="9.29296875" style="1318" customWidth="1"/>
  </cols>
  <sheetData>
    <row r="1" spans="1:11">
      <c r="A1" s="7269" t="s">
        <v>6791</v>
      </c>
      <c r="B1" s="7269"/>
      <c r="C1" s="7269"/>
      <c r="D1" s="7269"/>
      <c r="E1" s="7269"/>
      <c r="F1" s="7269"/>
      <c r="G1" s="7269"/>
      <c r="H1" s="7269"/>
    </row>
    <row r="4" spans="1:11" ht="26">
      <c r="A4" s="1198" t="s">
        <v>70</v>
      </c>
      <c r="B4" s="1198" t="s">
        <v>75</v>
      </c>
      <c r="C4" s="1198" t="s">
        <v>6792</v>
      </c>
      <c r="D4" s="1198" t="s">
        <v>6793</v>
      </c>
      <c r="E4" s="1198" t="s">
        <v>6794</v>
      </c>
      <c r="F4" s="1198" t="s">
        <v>7405</v>
      </c>
      <c r="G4" s="1198" t="s">
        <v>712</v>
      </c>
      <c r="H4" s="2363" t="s">
        <v>1142</v>
      </c>
      <c r="I4" s="4520"/>
      <c r="J4" s="4520"/>
    </row>
    <row r="5" spans="1:11">
      <c r="A5" s="1192" t="s">
        <v>6795</v>
      </c>
    </row>
    <row r="6" spans="1:11">
      <c r="A6" s="1193" t="s">
        <v>6796</v>
      </c>
    </row>
    <row r="7" spans="1:11">
      <c r="A7" s="1193" t="s">
        <v>6797</v>
      </c>
    </row>
    <row r="8" spans="1:11">
      <c r="A8" s="8420"/>
      <c r="B8" s="1194" t="s">
        <v>6798</v>
      </c>
      <c r="C8" s="1195" t="s">
        <v>6799</v>
      </c>
      <c r="D8" s="1195">
        <v>0.6</v>
      </c>
      <c r="E8" s="1195">
        <v>622</v>
      </c>
      <c r="F8" s="1195">
        <v>85</v>
      </c>
      <c r="G8" s="1196" t="s">
        <v>6800</v>
      </c>
      <c r="H8" s="4552">
        <v>8624</v>
      </c>
    </row>
    <row r="9" spans="1:11">
      <c r="A9" s="8421"/>
      <c r="B9" s="1194" t="s">
        <v>6801</v>
      </c>
      <c r="C9" s="1195" t="s">
        <v>6802</v>
      </c>
      <c r="D9" s="1195">
        <v>1</v>
      </c>
      <c r="E9" s="1195">
        <v>407</v>
      </c>
      <c r="F9" s="1195">
        <v>130</v>
      </c>
      <c r="G9" s="1196" t="s">
        <v>6800</v>
      </c>
      <c r="H9" s="4552">
        <v>9287</v>
      </c>
      <c r="K9" s="4520"/>
    </row>
    <row r="10" spans="1:11">
      <c r="A10" s="8421"/>
      <c r="B10" s="1194" t="s">
        <v>6803</v>
      </c>
      <c r="C10" s="1195" t="s">
        <v>6804</v>
      </c>
      <c r="D10" s="1195">
        <v>1.5</v>
      </c>
      <c r="E10" s="1195">
        <v>278</v>
      </c>
      <c r="F10" s="1195">
        <v>190</v>
      </c>
      <c r="G10" s="1196" t="s">
        <v>6800</v>
      </c>
      <c r="H10" s="4552">
        <v>11396</v>
      </c>
      <c r="K10" s="4520"/>
    </row>
    <row r="11" spans="1:11">
      <c r="A11" s="8421"/>
      <c r="B11" s="1194" t="s">
        <v>6805</v>
      </c>
      <c r="C11" s="1195" t="s">
        <v>6806</v>
      </c>
      <c r="D11" s="1195">
        <v>2</v>
      </c>
      <c r="E11" s="1195">
        <v>203</v>
      </c>
      <c r="F11" s="1195">
        <v>260</v>
      </c>
      <c r="G11" s="1196" t="s">
        <v>6800</v>
      </c>
      <c r="H11" s="4552">
        <v>13363</v>
      </c>
      <c r="K11" s="4520"/>
    </row>
    <row r="12" spans="1:11">
      <c r="A12" s="8421"/>
      <c r="B12" s="1194" t="s">
        <v>6807</v>
      </c>
      <c r="C12" s="1195" t="s">
        <v>6808</v>
      </c>
      <c r="D12" s="1195">
        <v>3</v>
      </c>
      <c r="E12" s="1195">
        <v>136</v>
      </c>
      <c r="F12" s="1195">
        <v>390</v>
      </c>
      <c r="G12" s="1196" t="s">
        <v>6800</v>
      </c>
      <c r="H12" s="4552">
        <v>16039</v>
      </c>
      <c r="K12" s="4520"/>
    </row>
    <row r="13" spans="1:11">
      <c r="A13" s="8421"/>
      <c r="B13" s="1194" t="s">
        <v>6809</v>
      </c>
      <c r="C13" s="1195" t="s">
        <v>6810</v>
      </c>
      <c r="D13" s="1195">
        <v>4</v>
      </c>
      <c r="E13" s="1195">
        <v>102</v>
      </c>
      <c r="F13" s="1195">
        <v>520</v>
      </c>
      <c r="G13" s="1196" t="s">
        <v>6800</v>
      </c>
      <c r="H13" s="4552">
        <v>20678</v>
      </c>
      <c r="K13" s="4520"/>
    </row>
    <row r="14" spans="1:11">
      <c r="A14" s="8421"/>
      <c r="B14" s="1194" t="s">
        <v>6811</v>
      </c>
      <c r="C14" s="1195" t="s">
        <v>6812</v>
      </c>
      <c r="D14" s="1195">
        <v>5</v>
      </c>
      <c r="E14" s="1195">
        <v>82.5</v>
      </c>
      <c r="F14" s="1195">
        <v>640</v>
      </c>
      <c r="G14" s="1196" t="s">
        <v>6800</v>
      </c>
      <c r="H14" s="4552">
        <v>23329</v>
      </c>
      <c r="K14" s="4520"/>
    </row>
    <row r="15" spans="1:11">
      <c r="A15" s="8421"/>
      <c r="B15" s="1194" t="s">
        <v>6813</v>
      </c>
      <c r="C15" s="1195" t="s">
        <v>6814</v>
      </c>
      <c r="D15" s="1195">
        <v>6</v>
      </c>
      <c r="E15" s="1195">
        <v>69.599999999999994</v>
      </c>
      <c r="F15" s="1195">
        <v>760</v>
      </c>
      <c r="G15" s="1196" t="s">
        <v>6800</v>
      </c>
      <c r="H15" s="4552">
        <v>25342</v>
      </c>
      <c r="K15" s="4520"/>
    </row>
    <row r="16" spans="1:11">
      <c r="A16" s="8421"/>
      <c r="B16" s="1194" t="s">
        <v>6815</v>
      </c>
      <c r="C16" s="1195" t="s">
        <v>6816</v>
      </c>
      <c r="D16" s="1195">
        <v>7</v>
      </c>
      <c r="E16" s="1195">
        <v>59.4</v>
      </c>
      <c r="F16" s="1195">
        <v>890</v>
      </c>
      <c r="G16" s="1196" t="s">
        <v>6800</v>
      </c>
      <c r="H16" s="4552">
        <v>29363</v>
      </c>
      <c r="K16" s="4520"/>
    </row>
    <row r="17" spans="1:11">
      <c r="A17" s="8421"/>
      <c r="B17" s="1194" t="s">
        <v>6817</v>
      </c>
      <c r="C17" s="1195" t="s">
        <v>6818</v>
      </c>
      <c r="D17" s="1195">
        <v>8</v>
      </c>
      <c r="E17" s="1195">
        <v>54</v>
      </c>
      <c r="F17" s="1195">
        <v>980</v>
      </c>
      <c r="G17" s="1196" t="s">
        <v>6800</v>
      </c>
      <c r="H17" s="4552">
        <v>33099</v>
      </c>
      <c r="K17" s="4520"/>
    </row>
    <row r="18" spans="1:11">
      <c r="A18" s="8421"/>
      <c r="B18" s="1194" t="s">
        <v>6819</v>
      </c>
      <c r="C18" s="1195" t="s">
        <v>6820</v>
      </c>
      <c r="D18" s="1195">
        <v>10</v>
      </c>
      <c r="E18" s="1195">
        <v>40</v>
      </c>
      <c r="F18" s="1195">
        <v>1300</v>
      </c>
      <c r="G18" s="1196" t="s">
        <v>6800</v>
      </c>
      <c r="H18" s="4552">
        <v>42742</v>
      </c>
      <c r="K18" s="4520"/>
    </row>
    <row r="19" spans="1:11">
      <c r="A19" s="8421"/>
      <c r="B19" s="1194" t="s">
        <v>6821</v>
      </c>
      <c r="C19" s="1195" t="s">
        <v>6822</v>
      </c>
      <c r="D19" s="1195">
        <v>12</v>
      </c>
      <c r="E19" s="1195">
        <v>33.200000000000003</v>
      </c>
      <c r="F19" s="1195">
        <v>1560</v>
      </c>
      <c r="G19" s="1196" t="s">
        <v>6800</v>
      </c>
      <c r="H19" s="4552">
        <v>50648</v>
      </c>
      <c r="K19" s="4520"/>
    </row>
    <row r="20" spans="1:11">
      <c r="A20" s="8421"/>
      <c r="B20" s="1194" t="s">
        <v>6823</v>
      </c>
      <c r="C20" s="1195" t="s">
        <v>6802</v>
      </c>
      <c r="D20" s="1195">
        <v>1</v>
      </c>
      <c r="E20" s="1195">
        <v>294</v>
      </c>
      <c r="F20" s="1195">
        <v>180</v>
      </c>
      <c r="G20" s="1196" t="s">
        <v>6800</v>
      </c>
      <c r="H20" s="4552">
        <v>11363</v>
      </c>
      <c r="K20" s="4520"/>
    </row>
    <row r="21" spans="1:11">
      <c r="A21" s="8421"/>
      <c r="B21" s="1194" t="s">
        <v>6824</v>
      </c>
      <c r="C21" s="1195" t="s">
        <v>6804</v>
      </c>
      <c r="D21" s="1195">
        <v>1.5</v>
      </c>
      <c r="E21" s="1195">
        <v>196</v>
      </c>
      <c r="F21" s="1195">
        <v>270</v>
      </c>
      <c r="G21" s="1196" t="s">
        <v>6800</v>
      </c>
      <c r="H21" s="4552">
        <v>13958</v>
      </c>
      <c r="K21" s="4520"/>
    </row>
    <row r="22" spans="1:11">
      <c r="A22" s="8421"/>
      <c r="B22" s="1194" t="s">
        <v>6825</v>
      </c>
      <c r="C22" s="1195" t="s">
        <v>6806</v>
      </c>
      <c r="D22" s="1195">
        <v>2</v>
      </c>
      <c r="E22" s="1195">
        <v>147</v>
      </c>
      <c r="F22" s="1195">
        <v>360</v>
      </c>
      <c r="G22" s="1196" t="s">
        <v>6800</v>
      </c>
      <c r="H22" s="4552">
        <v>16376</v>
      </c>
      <c r="K22" s="4520"/>
    </row>
    <row r="23" spans="1:11">
      <c r="A23" s="8421"/>
      <c r="B23" s="1194" t="s">
        <v>6826</v>
      </c>
      <c r="C23" s="1195" t="s">
        <v>6808</v>
      </c>
      <c r="D23" s="1195">
        <v>3</v>
      </c>
      <c r="E23" s="1195">
        <v>96.2</v>
      </c>
      <c r="F23" s="1195">
        <v>550</v>
      </c>
      <c r="G23" s="1196" t="s">
        <v>6800</v>
      </c>
      <c r="H23" s="4552">
        <v>19660</v>
      </c>
      <c r="K23" s="4520"/>
    </row>
    <row r="24" spans="1:11">
      <c r="A24" s="8421"/>
      <c r="B24" s="1194" t="s">
        <v>6827</v>
      </c>
      <c r="C24" s="1195" t="s">
        <v>6810</v>
      </c>
      <c r="D24" s="1195">
        <v>4</v>
      </c>
      <c r="E24" s="1195">
        <v>71.900000000000006</v>
      </c>
      <c r="F24" s="1195">
        <v>730</v>
      </c>
      <c r="G24" s="1196" t="s">
        <v>6800</v>
      </c>
      <c r="H24" s="4552">
        <v>25387</v>
      </c>
      <c r="K24" s="4520"/>
    </row>
    <row r="25" spans="1:11">
      <c r="A25" s="8421"/>
      <c r="B25" s="1194" t="s">
        <v>6828</v>
      </c>
      <c r="C25" s="1195" t="s">
        <v>6812</v>
      </c>
      <c r="D25" s="1195">
        <v>5</v>
      </c>
      <c r="E25" s="1195">
        <v>58.1</v>
      </c>
      <c r="F25" s="1195">
        <v>910</v>
      </c>
      <c r="G25" s="1196" t="s">
        <v>6800</v>
      </c>
      <c r="H25" s="4552">
        <v>28311</v>
      </c>
      <c r="K25" s="4520"/>
    </row>
    <row r="26" spans="1:11">
      <c r="A26" s="8421"/>
      <c r="B26" s="1194" t="s">
        <v>6829</v>
      </c>
      <c r="C26" s="1195" t="s">
        <v>6814</v>
      </c>
      <c r="D26" s="1195">
        <v>6</v>
      </c>
      <c r="E26" s="1195">
        <v>48.1</v>
      </c>
      <c r="F26" s="1195">
        <v>1100</v>
      </c>
      <c r="G26" s="1196" t="s">
        <v>6800</v>
      </c>
      <c r="H26" s="4552">
        <v>30838</v>
      </c>
      <c r="K26" s="4520"/>
    </row>
    <row r="27" spans="1:11">
      <c r="A27" s="8421"/>
      <c r="B27" s="1194" t="s">
        <v>6830</v>
      </c>
      <c r="C27" s="1195" t="s">
        <v>6816</v>
      </c>
      <c r="D27" s="1195">
        <v>7</v>
      </c>
      <c r="E27" s="1195">
        <v>41</v>
      </c>
      <c r="F27" s="1195">
        <v>1280</v>
      </c>
      <c r="G27" s="1196" t="s">
        <v>6800</v>
      </c>
      <c r="H27" s="4552">
        <v>34297</v>
      </c>
      <c r="K27" s="4520"/>
    </row>
    <row r="28" spans="1:11">
      <c r="A28" s="8422"/>
      <c r="B28" s="1194" t="s">
        <v>6831</v>
      </c>
      <c r="C28" s="1195" t="s">
        <v>6818</v>
      </c>
      <c r="D28" s="1195">
        <v>8</v>
      </c>
      <c r="E28" s="1195">
        <v>36.200000000000003</v>
      </c>
      <c r="F28" s="1195">
        <v>1460</v>
      </c>
      <c r="G28" s="1196" t="s">
        <v>6800</v>
      </c>
      <c r="H28" s="4552">
        <v>37750</v>
      </c>
      <c r="K28" s="4520"/>
    </row>
    <row r="29" spans="1:11">
      <c r="K29" s="4520"/>
    </row>
    <row r="30" spans="1:11" ht="26">
      <c r="A30" s="1198" t="s">
        <v>70</v>
      </c>
      <c r="B30" s="1198" t="s">
        <v>75</v>
      </c>
      <c r="C30" s="1198" t="s">
        <v>6792</v>
      </c>
      <c r="D30" s="1198" t="s">
        <v>6793</v>
      </c>
      <c r="E30" s="1198" t="s">
        <v>6794</v>
      </c>
      <c r="F30" s="1198" t="s">
        <v>7405</v>
      </c>
      <c r="G30" s="1198" t="s">
        <v>712</v>
      </c>
      <c r="H30" s="2363" t="s">
        <v>1142</v>
      </c>
      <c r="K30" s="4520"/>
    </row>
    <row r="31" spans="1:11">
      <c r="A31" s="1192" t="s">
        <v>6832</v>
      </c>
      <c r="K31" s="4520"/>
    </row>
    <row r="32" spans="1:11">
      <c r="A32" s="9185"/>
      <c r="B32" s="1194" t="s">
        <v>6833</v>
      </c>
      <c r="C32" s="1195" t="s">
        <v>6802</v>
      </c>
      <c r="D32" s="1195">
        <v>1</v>
      </c>
      <c r="E32" s="1195">
        <v>407</v>
      </c>
      <c r="F32" s="1195">
        <v>130</v>
      </c>
      <c r="G32" s="1196" t="s">
        <v>6800</v>
      </c>
      <c r="H32" s="4552">
        <v>12864</v>
      </c>
      <c r="K32" s="4520"/>
    </row>
    <row r="33" spans="1:11">
      <c r="A33" s="9185"/>
      <c r="B33" s="1194" t="s">
        <v>6834</v>
      </c>
      <c r="C33" s="1195" t="s">
        <v>6804</v>
      </c>
      <c r="D33" s="1195">
        <v>1.5</v>
      </c>
      <c r="E33" s="1195">
        <v>278</v>
      </c>
      <c r="F33" s="1195">
        <v>190</v>
      </c>
      <c r="G33" s="1196" t="s">
        <v>6800</v>
      </c>
      <c r="H33" s="4552">
        <v>15208</v>
      </c>
      <c r="K33" s="4520"/>
    </row>
    <row r="34" spans="1:11">
      <c r="A34" s="9185"/>
      <c r="B34" s="1194" t="s">
        <v>6835</v>
      </c>
      <c r="C34" s="1195" t="s">
        <v>6806</v>
      </c>
      <c r="D34" s="1195">
        <v>2</v>
      </c>
      <c r="E34" s="1195">
        <v>203</v>
      </c>
      <c r="F34" s="1195">
        <v>260</v>
      </c>
      <c r="G34" s="1196" t="s">
        <v>6800</v>
      </c>
      <c r="H34" s="4552">
        <v>18434</v>
      </c>
      <c r="K34" s="4520"/>
    </row>
    <row r="35" spans="1:11">
      <c r="A35" s="9185"/>
      <c r="B35" s="1194" t="s">
        <v>6836</v>
      </c>
      <c r="C35" s="1195" t="s">
        <v>6810</v>
      </c>
      <c r="D35" s="1195">
        <v>4</v>
      </c>
      <c r="E35" s="1195">
        <v>102</v>
      </c>
      <c r="F35" s="1195">
        <v>520</v>
      </c>
      <c r="G35" s="1196" t="s">
        <v>6800</v>
      </c>
      <c r="H35" s="4552">
        <v>26883</v>
      </c>
      <c r="K35" s="4520"/>
    </row>
    <row r="36" spans="1:11">
      <c r="A36" s="9185"/>
      <c r="B36" s="1194" t="s">
        <v>6837</v>
      </c>
      <c r="C36" s="1195" t="s">
        <v>6814</v>
      </c>
      <c r="D36" s="1195">
        <v>6</v>
      </c>
      <c r="E36" s="1195">
        <v>69.599999999999994</v>
      </c>
      <c r="F36" s="1195">
        <v>760</v>
      </c>
      <c r="G36" s="1196" t="s">
        <v>6800</v>
      </c>
      <c r="H36" s="4552">
        <v>33029</v>
      </c>
      <c r="K36" s="4520"/>
    </row>
    <row r="37" spans="1:11">
      <c r="A37" s="9185"/>
      <c r="B37" s="1194" t="s">
        <v>6838</v>
      </c>
      <c r="C37" s="1195" t="s">
        <v>6816</v>
      </c>
      <c r="D37" s="1195">
        <v>7</v>
      </c>
      <c r="E37" s="1195">
        <v>59.4</v>
      </c>
      <c r="F37" s="1195">
        <v>890</v>
      </c>
      <c r="G37" s="1196" t="s">
        <v>6800</v>
      </c>
      <c r="H37" s="4552">
        <v>36869</v>
      </c>
      <c r="K37" s="4520"/>
    </row>
    <row r="38" spans="1:11">
      <c r="A38" s="9185"/>
      <c r="B38" s="1194" t="s">
        <v>6839</v>
      </c>
      <c r="C38" s="1195" t="s">
        <v>6818</v>
      </c>
      <c r="D38" s="1195">
        <v>8</v>
      </c>
      <c r="E38" s="1195">
        <v>54</v>
      </c>
      <c r="F38" s="1195">
        <v>980</v>
      </c>
      <c r="G38" s="1196" t="s">
        <v>6800</v>
      </c>
      <c r="H38" s="4552">
        <v>41477</v>
      </c>
      <c r="K38" s="4520"/>
    </row>
    <row r="39" spans="1:11">
      <c r="A39" s="9185"/>
      <c r="B39" s="1194" t="s">
        <v>6840</v>
      </c>
      <c r="C39" s="1195" t="s">
        <v>6820</v>
      </c>
      <c r="D39" s="1195">
        <v>10</v>
      </c>
      <c r="E39" s="1195">
        <v>40</v>
      </c>
      <c r="F39" s="1195">
        <v>1300</v>
      </c>
      <c r="G39" s="1196" t="s">
        <v>6800</v>
      </c>
      <c r="H39" s="4552">
        <v>49158</v>
      </c>
      <c r="K39" s="4520"/>
    </row>
    <row r="40" spans="1:11">
      <c r="A40" s="9185"/>
      <c r="B40" s="1194" t="s">
        <v>6841</v>
      </c>
      <c r="C40" s="1195" t="s">
        <v>6822</v>
      </c>
      <c r="D40" s="1195">
        <v>12</v>
      </c>
      <c r="E40" s="1195">
        <v>32.299999999999997</v>
      </c>
      <c r="F40" s="1195">
        <v>1560</v>
      </c>
      <c r="G40" s="1196" t="s">
        <v>6800</v>
      </c>
      <c r="H40" s="4552">
        <v>54073</v>
      </c>
      <c r="K40" s="4520"/>
    </row>
    <row r="41" spans="1:11">
      <c r="K41" s="4520"/>
    </row>
    <row r="42" spans="1:11" ht="26">
      <c r="A42" s="1198" t="s">
        <v>70</v>
      </c>
      <c r="B42" s="1198" t="s">
        <v>75</v>
      </c>
      <c r="C42" s="1198" t="s">
        <v>6842</v>
      </c>
      <c r="D42" s="1198" t="s">
        <v>6843</v>
      </c>
      <c r="E42" s="1198" t="s">
        <v>6794</v>
      </c>
      <c r="F42" s="1198" t="s">
        <v>7405</v>
      </c>
      <c r="G42" s="1198" t="s">
        <v>712</v>
      </c>
      <c r="H42" s="2363" t="s">
        <v>1142</v>
      </c>
      <c r="K42" s="4520"/>
    </row>
    <row r="43" spans="1:11">
      <c r="A43" s="1192" t="s">
        <v>6844</v>
      </c>
      <c r="K43" s="4520"/>
    </row>
    <row r="44" spans="1:11">
      <c r="A44" s="1193" t="s">
        <v>6845</v>
      </c>
      <c r="K44" s="4520"/>
    </row>
    <row r="45" spans="1:11">
      <c r="A45" s="1193" t="s">
        <v>6846</v>
      </c>
      <c r="K45" s="4520"/>
    </row>
    <row r="46" spans="1:11">
      <c r="A46" s="1193" t="s">
        <v>6847</v>
      </c>
      <c r="K46" s="4520"/>
    </row>
    <row r="47" spans="1:11">
      <c r="A47" s="1193" t="s">
        <v>6848</v>
      </c>
      <c r="K47" s="4520"/>
    </row>
    <row r="48" spans="1:11">
      <c r="A48" s="8420"/>
      <c r="B48" s="1194" t="s">
        <v>6849</v>
      </c>
      <c r="C48" s="1195">
        <v>8</v>
      </c>
      <c r="D48" s="1195" t="s">
        <v>6850</v>
      </c>
      <c r="E48" s="1195">
        <v>321</v>
      </c>
      <c r="F48" s="1195">
        <v>165</v>
      </c>
      <c r="G48" s="1196" t="s">
        <v>6800</v>
      </c>
      <c r="H48" s="4552">
        <v>8034</v>
      </c>
      <c r="K48" s="4520"/>
    </row>
    <row r="49" spans="1:11">
      <c r="A49" s="8421"/>
      <c r="B49" s="1194" t="s">
        <v>6851</v>
      </c>
      <c r="C49" s="1195">
        <v>12</v>
      </c>
      <c r="D49" s="1195" t="s">
        <v>6852</v>
      </c>
      <c r="E49" s="1195">
        <v>211</v>
      </c>
      <c r="F49" s="1195">
        <v>250</v>
      </c>
      <c r="G49" s="1196" t="s">
        <v>6800</v>
      </c>
      <c r="H49" s="4552">
        <v>9563</v>
      </c>
      <c r="K49" s="4520"/>
    </row>
    <row r="50" spans="1:11">
      <c r="A50" s="8421"/>
      <c r="B50" s="1194" t="s">
        <v>6853</v>
      </c>
      <c r="C50" s="1195">
        <v>18</v>
      </c>
      <c r="D50" s="1195" t="s">
        <v>6854</v>
      </c>
      <c r="E50" s="1195">
        <v>150</v>
      </c>
      <c r="F50" s="1195">
        <v>350</v>
      </c>
      <c r="G50" s="1196" t="s">
        <v>6800</v>
      </c>
      <c r="H50" s="4552">
        <v>11827</v>
      </c>
      <c r="K50" s="4520"/>
    </row>
    <row r="51" spans="1:11">
      <c r="A51" s="8421"/>
      <c r="B51" s="1194" t="s">
        <v>6855</v>
      </c>
      <c r="C51" s="1195">
        <v>22</v>
      </c>
      <c r="D51" s="1195" t="s">
        <v>6856</v>
      </c>
      <c r="E51" s="1195">
        <v>125.9</v>
      </c>
      <c r="F51" s="1195">
        <v>420</v>
      </c>
      <c r="G51" s="1196" t="s">
        <v>6800</v>
      </c>
      <c r="H51" s="4552">
        <v>13493</v>
      </c>
      <c r="K51" s="4520"/>
    </row>
    <row r="52" spans="1:11">
      <c r="A52" s="8421"/>
      <c r="B52" s="1194" t="s">
        <v>6857</v>
      </c>
      <c r="C52" s="1195">
        <v>25</v>
      </c>
      <c r="D52" s="1195" t="s">
        <v>6858</v>
      </c>
      <c r="E52" s="1195">
        <v>106</v>
      </c>
      <c r="F52" s="1195">
        <v>500</v>
      </c>
      <c r="G52" s="1196" t="s">
        <v>6800</v>
      </c>
      <c r="H52" s="4552">
        <v>14607</v>
      </c>
      <c r="K52" s="4520"/>
    </row>
    <row r="53" spans="1:11">
      <c r="A53" s="8421"/>
      <c r="B53" s="1194" t="s">
        <v>6859</v>
      </c>
      <c r="C53" s="1195">
        <v>30</v>
      </c>
      <c r="D53" s="1195" t="s">
        <v>6860</v>
      </c>
      <c r="E53" s="1195">
        <v>88.1</v>
      </c>
      <c r="F53" s="1195">
        <v>600</v>
      </c>
      <c r="G53" s="1196" t="s">
        <v>6800</v>
      </c>
      <c r="H53" s="4552">
        <v>16311</v>
      </c>
      <c r="K53" s="4520"/>
    </row>
    <row r="54" spans="1:11">
      <c r="A54" s="8421"/>
      <c r="B54" s="1194" t="s">
        <v>6861</v>
      </c>
      <c r="C54" s="1195">
        <v>35</v>
      </c>
      <c r="D54" s="1195" t="s">
        <v>6862</v>
      </c>
      <c r="E54" s="1195">
        <v>74.099999999999994</v>
      </c>
      <c r="F54" s="1195">
        <v>710</v>
      </c>
      <c r="G54" s="1196" t="s">
        <v>6800</v>
      </c>
      <c r="H54" s="4552">
        <v>18019</v>
      </c>
      <c r="K54" s="4520"/>
    </row>
    <row r="55" spans="1:11">
      <c r="A55" s="8421"/>
      <c r="B55" s="1194" t="s">
        <v>6863</v>
      </c>
      <c r="C55" s="1195">
        <v>40</v>
      </c>
      <c r="D55" s="1195" t="s">
        <v>6864</v>
      </c>
      <c r="E55" s="1195">
        <v>66.099999999999994</v>
      </c>
      <c r="F55" s="1195">
        <v>800</v>
      </c>
      <c r="G55" s="1196" t="s">
        <v>6800</v>
      </c>
      <c r="H55" s="4552">
        <v>19948</v>
      </c>
      <c r="K55" s="4520"/>
    </row>
    <row r="56" spans="1:11">
      <c r="A56" s="8421"/>
      <c r="B56" s="1194" t="s">
        <v>6865</v>
      </c>
      <c r="C56" s="1195">
        <v>44</v>
      </c>
      <c r="D56" s="1195" t="s">
        <v>6866</v>
      </c>
      <c r="E56" s="1195">
        <v>59.5</v>
      </c>
      <c r="F56" s="1195">
        <v>900</v>
      </c>
      <c r="G56" s="1196" t="s">
        <v>6800</v>
      </c>
      <c r="H56" s="4552">
        <v>21370</v>
      </c>
      <c r="K56" s="4520"/>
    </row>
    <row r="57" spans="1:11">
      <c r="A57" s="8421"/>
      <c r="B57" s="1194" t="s">
        <v>6867</v>
      </c>
      <c r="C57" s="1195">
        <v>50</v>
      </c>
      <c r="D57" s="1195" t="s">
        <v>6868</v>
      </c>
      <c r="E57" s="1195">
        <v>51.8</v>
      </c>
      <c r="F57" s="1195">
        <v>1020</v>
      </c>
      <c r="G57" s="1196" t="s">
        <v>6800</v>
      </c>
      <c r="H57" s="4552">
        <v>23634</v>
      </c>
      <c r="K57" s="4520"/>
    </row>
    <row r="58" spans="1:11">
      <c r="A58" s="8421"/>
      <c r="B58" s="1194" t="s">
        <v>6869</v>
      </c>
      <c r="C58" s="1195">
        <v>62</v>
      </c>
      <c r="D58" s="1195" t="s">
        <v>6870</v>
      </c>
      <c r="E58" s="1195">
        <v>42.4</v>
      </c>
      <c r="F58" s="1195">
        <v>1250</v>
      </c>
      <c r="G58" s="1196" t="s">
        <v>6800</v>
      </c>
      <c r="H58" s="4552">
        <v>27909</v>
      </c>
      <c r="K58" s="4520"/>
    </row>
    <row r="59" spans="1:11">
      <c r="A59" s="8421"/>
      <c r="B59" s="1194" t="s">
        <v>6871</v>
      </c>
      <c r="C59" s="1195">
        <v>73</v>
      </c>
      <c r="D59" s="1195" t="s">
        <v>6872</v>
      </c>
      <c r="E59" s="1195">
        <v>35.299999999999997</v>
      </c>
      <c r="F59" s="1195">
        <v>1500</v>
      </c>
      <c r="G59" s="1196" t="s">
        <v>6800</v>
      </c>
      <c r="H59" s="4552">
        <v>31909</v>
      </c>
      <c r="K59" s="4520"/>
    </row>
    <row r="60" spans="1:11">
      <c r="A60" s="8421"/>
      <c r="B60" s="1194" t="s">
        <v>6873</v>
      </c>
      <c r="C60" s="1195">
        <v>87</v>
      </c>
      <c r="D60" s="1195" t="s">
        <v>6874</v>
      </c>
      <c r="E60" s="1195">
        <v>29.7</v>
      </c>
      <c r="F60" s="1195">
        <v>1800</v>
      </c>
      <c r="G60" s="1196" t="s">
        <v>6800</v>
      </c>
      <c r="H60" s="4552">
        <v>36869</v>
      </c>
      <c r="K60" s="4520"/>
    </row>
    <row r="61" spans="1:11">
      <c r="A61" s="8422"/>
      <c r="B61" s="1194" t="s">
        <v>6875</v>
      </c>
      <c r="C61" s="1195">
        <v>108</v>
      </c>
      <c r="D61" s="1195" t="s">
        <v>6876</v>
      </c>
      <c r="E61" s="1195">
        <v>23.8</v>
      </c>
      <c r="F61" s="1195">
        <v>2250</v>
      </c>
      <c r="G61" s="1196" t="s">
        <v>6800</v>
      </c>
      <c r="H61" s="4552">
        <v>44170</v>
      </c>
      <c r="K61" s="4520"/>
    </row>
    <row r="62" spans="1:11">
      <c r="A62" s="1192" t="s">
        <v>6877</v>
      </c>
      <c r="K62" s="4520"/>
    </row>
    <row r="63" spans="1:11" s="2097" customFormat="1">
      <c r="A63" s="1192"/>
      <c r="H63" s="962"/>
      <c r="K63" s="4520"/>
    </row>
    <row r="64" spans="1:11" s="2097" customFormat="1">
      <c r="A64" s="1192"/>
      <c r="H64" s="962"/>
      <c r="K64" s="4520"/>
    </row>
    <row r="65" spans="1:11" s="2098" customFormat="1" ht="26">
      <c r="A65" s="2102" t="s">
        <v>70</v>
      </c>
      <c r="B65" s="2102" t="s">
        <v>75</v>
      </c>
      <c r="C65" s="2102" t="s">
        <v>6842</v>
      </c>
      <c r="D65" s="2102" t="s">
        <v>12014</v>
      </c>
      <c r="E65" s="2102" t="s">
        <v>712</v>
      </c>
      <c r="F65" s="2102" t="s">
        <v>1142</v>
      </c>
      <c r="H65" s="368"/>
      <c r="K65" s="4520"/>
    </row>
    <row r="66" spans="1:11" s="2098" customFormat="1">
      <c r="A66" s="9186" t="s">
        <v>12026</v>
      </c>
      <c r="B66" s="9187"/>
      <c r="C66" s="9187"/>
      <c r="D66" s="9187"/>
      <c r="E66" s="9187"/>
      <c r="F66" s="9188"/>
      <c r="H66" s="368"/>
      <c r="K66" s="4520"/>
    </row>
    <row r="67" spans="1:11" s="2098" customFormat="1">
      <c r="A67" s="9192"/>
      <c r="B67" s="1194" t="s">
        <v>12015</v>
      </c>
      <c r="C67" s="1195">
        <v>1</v>
      </c>
      <c r="D67" s="9189" t="s">
        <v>12027</v>
      </c>
      <c r="E67" s="2099" t="s">
        <v>6800</v>
      </c>
      <c r="F67" s="2375">
        <v>4922.33</v>
      </c>
      <c r="H67" s="2374"/>
      <c r="K67" s="4520"/>
    </row>
    <row r="68" spans="1:11" s="2098" customFormat="1">
      <c r="A68" s="9193"/>
      <c r="B68" s="1194" t="s">
        <v>12016</v>
      </c>
      <c r="C68" s="1195">
        <v>2</v>
      </c>
      <c r="D68" s="9190"/>
      <c r="E68" s="2099" t="s">
        <v>6800</v>
      </c>
      <c r="F68" s="2375">
        <v>5181.68</v>
      </c>
      <c r="H68" s="2373"/>
      <c r="K68" s="4520"/>
    </row>
    <row r="69" spans="1:11" s="2098" customFormat="1">
      <c r="A69" s="9193"/>
      <c r="B69" s="1194" t="s">
        <v>12017</v>
      </c>
      <c r="C69" s="1195">
        <v>3</v>
      </c>
      <c r="D69" s="9190"/>
      <c r="E69" s="2099" t="s">
        <v>6800</v>
      </c>
      <c r="F69" s="2375">
        <v>6423.9000000000005</v>
      </c>
      <c r="H69" s="2373"/>
      <c r="K69" s="4520"/>
    </row>
    <row r="70" spans="1:11" s="2098" customFormat="1">
      <c r="A70" s="9193"/>
      <c r="B70" s="1194" t="s">
        <v>12018</v>
      </c>
      <c r="C70" s="1195">
        <v>4</v>
      </c>
      <c r="D70" s="9190"/>
      <c r="E70" s="2099" t="s">
        <v>6800</v>
      </c>
      <c r="F70" s="2375">
        <v>7354.9000000000005</v>
      </c>
      <c r="H70" s="2373"/>
      <c r="K70" s="4520"/>
    </row>
    <row r="71" spans="1:11" s="2098" customFormat="1">
      <c r="A71" s="9193"/>
      <c r="B71" s="1194" t="s">
        <v>12019</v>
      </c>
      <c r="C71" s="1195">
        <v>5</v>
      </c>
      <c r="D71" s="9190"/>
      <c r="E71" s="2099" t="s">
        <v>6800</v>
      </c>
      <c r="F71" s="2375">
        <v>9097.2000000000007</v>
      </c>
      <c r="H71" s="2373"/>
      <c r="K71" s="4520"/>
    </row>
    <row r="72" spans="1:11" s="2098" customFormat="1">
      <c r="A72" s="9193"/>
      <c r="B72" s="1194" t="s">
        <v>12020</v>
      </c>
      <c r="C72" s="1195">
        <v>6</v>
      </c>
      <c r="D72" s="9190"/>
      <c r="E72" s="2099" t="s">
        <v>6800</v>
      </c>
      <c r="F72" s="2375">
        <v>9457.630000000001</v>
      </c>
      <c r="H72" s="2373"/>
      <c r="K72" s="4520"/>
    </row>
    <row r="73" spans="1:11" s="2098" customFormat="1">
      <c r="A73" s="9193"/>
      <c r="B73" s="1194" t="s">
        <v>12021</v>
      </c>
      <c r="C73" s="1195">
        <v>7</v>
      </c>
      <c r="D73" s="9190"/>
      <c r="E73" s="2099" t="s">
        <v>6800</v>
      </c>
      <c r="F73" s="2375">
        <v>11105.5</v>
      </c>
      <c r="H73" s="2373"/>
      <c r="K73" s="4520"/>
    </row>
    <row r="74" spans="1:11" s="2098" customFormat="1">
      <c r="A74" s="9193"/>
      <c r="B74" s="1194" t="s">
        <v>12022</v>
      </c>
      <c r="C74" s="1195">
        <v>8</v>
      </c>
      <c r="D74" s="9190"/>
      <c r="E74" s="2099" t="s">
        <v>6800</v>
      </c>
      <c r="F74" s="2375">
        <v>11541.74</v>
      </c>
      <c r="H74" s="2373"/>
      <c r="K74" s="4520"/>
    </row>
    <row r="75" spans="1:11" s="2098" customFormat="1">
      <c r="A75" s="9193"/>
      <c r="B75" s="1194" t="s">
        <v>12023</v>
      </c>
      <c r="C75" s="1195">
        <v>9</v>
      </c>
      <c r="D75" s="9190"/>
      <c r="E75" s="2099" t="s">
        <v>6800</v>
      </c>
      <c r="F75" s="2375">
        <v>13280.050000000001</v>
      </c>
      <c r="H75" s="2373"/>
      <c r="K75" s="4520"/>
    </row>
    <row r="76" spans="1:11" s="2098" customFormat="1">
      <c r="A76" s="9194"/>
      <c r="B76" s="1194" t="s">
        <v>12024</v>
      </c>
      <c r="C76" s="1195">
        <v>10</v>
      </c>
      <c r="D76" s="9191"/>
      <c r="E76" s="2099" t="s">
        <v>6800</v>
      </c>
      <c r="F76" s="2375">
        <v>13490.19</v>
      </c>
      <c r="H76" s="2373"/>
      <c r="K76" s="4520"/>
    </row>
    <row r="77" spans="1:11" s="2098" customFormat="1">
      <c r="A77" s="9186" t="s">
        <v>12029</v>
      </c>
      <c r="B77" s="9187"/>
      <c r="C77" s="9187"/>
      <c r="D77" s="9187"/>
      <c r="E77" s="9187"/>
      <c r="F77" s="9188"/>
      <c r="H77" s="368"/>
      <c r="K77" s="4520"/>
    </row>
    <row r="78" spans="1:11" s="2098" customFormat="1">
      <c r="A78" s="2100"/>
      <c r="B78" s="1194" t="s">
        <v>12025</v>
      </c>
      <c r="C78" s="1195" t="s">
        <v>12028</v>
      </c>
      <c r="D78" s="2101"/>
      <c r="E78" s="2099" t="s">
        <v>6800</v>
      </c>
      <c r="F78" s="2375">
        <v>695.5</v>
      </c>
      <c r="H78" s="2373"/>
      <c r="K78" s="4520"/>
    </row>
    <row r="79" spans="1:11" s="2097" customFormat="1">
      <c r="A79" s="1192"/>
      <c r="H79" s="962"/>
      <c r="K79" s="4520"/>
    </row>
    <row r="80" spans="1:11">
      <c r="K80" s="4520"/>
    </row>
    <row r="81" spans="1:11" ht="26">
      <c r="A81" s="1198" t="s">
        <v>70</v>
      </c>
      <c r="B81" s="1198" t="s">
        <v>75</v>
      </c>
      <c r="C81" s="1198" t="s">
        <v>6878</v>
      </c>
      <c r="D81" s="1198" t="s">
        <v>6879</v>
      </c>
      <c r="E81" s="1198" t="s">
        <v>712</v>
      </c>
      <c r="F81" s="1198" t="s">
        <v>1142</v>
      </c>
      <c r="K81" s="4520"/>
    </row>
    <row r="82" spans="1:11">
      <c r="A82" s="1192" t="s">
        <v>6880</v>
      </c>
      <c r="K82" s="4520"/>
    </row>
    <row r="83" spans="1:11">
      <c r="A83" s="1193" t="s">
        <v>6881</v>
      </c>
      <c r="K83" s="4520"/>
    </row>
    <row r="84" spans="1:11">
      <c r="A84" s="1193" t="s">
        <v>6882</v>
      </c>
      <c r="K84" s="4520"/>
    </row>
    <row r="85" spans="1:11">
      <c r="A85" s="1193" t="s">
        <v>6883</v>
      </c>
      <c r="K85" s="4520"/>
    </row>
    <row r="86" spans="1:11">
      <c r="A86" s="1319"/>
      <c r="B86" s="1197" t="s">
        <v>6884</v>
      </c>
      <c r="C86" s="1195" t="s">
        <v>6885</v>
      </c>
      <c r="D86" s="1195" t="s">
        <v>6886</v>
      </c>
      <c r="E86" s="1196" t="s">
        <v>6800</v>
      </c>
      <c r="F86" s="4547">
        <v>5000</v>
      </c>
      <c r="G86" s="1532"/>
      <c r="H86" s="368"/>
      <c r="K86" s="4520"/>
    </row>
    <row r="87" spans="1:11">
      <c r="A87" s="1319"/>
      <c r="B87" s="1197" t="s">
        <v>6887</v>
      </c>
      <c r="C87" s="1195" t="s">
        <v>6885</v>
      </c>
      <c r="D87" s="1195" t="s">
        <v>6886</v>
      </c>
      <c r="E87" s="1196" t="s">
        <v>6800</v>
      </c>
      <c r="F87" s="4547">
        <v>5889</v>
      </c>
      <c r="G87" s="1532"/>
      <c r="H87" s="368"/>
      <c r="K87" s="4520"/>
    </row>
    <row r="88" spans="1:11">
      <c r="A88" s="9183"/>
      <c r="B88" s="9184" t="s">
        <v>6888</v>
      </c>
      <c r="C88" s="1195" t="s">
        <v>6885</v>
      </c>
      <c r="D88" s="1195" t="s">
        <v>6886</v>
      </c>
      <c r="E88" s="1196" t="s">
        <v>6800</v>
      </c>
      <c r="F88" s="4548">
        <v>9900</v>
      </c>
      <c r="G88" s="1532"/>
      <c r="H88" s="368"/>
      <c r="K88" s="4520"/>
    </row>
    <row r="89" spans="1:11">
      <c r="A89" s="9183"/>
      <c r="B89" s="9184"/>
      <c r="C89" s="1195" t="s">
        <v>6889</v>
      </c>
      <c r="D89" s="1195" t="s">
        <v>6890</v>
      </c>
      <c r="E89" s="1196" t="s">
        <v>6800</v>
      </c>
      <c r="F89" s="4549"/>
      <c r="G89" s="1532"/>
      <c r="H89" s="368"/>
      <c r="K89" s="4520"/>
    </row>
    <row r="90" spans="1:11">
      <c r="A90" s="9183"/>
      <c r="B90" s="9184" t="s">
        <v>6891</v>
      </c>
      <c r="C90" s="1195" t="s">
        <v>6885</v>
      </c>
      <c r="D90" s="1195" t="s">
        <v>6886</v>
      </c>
      <c r="E90" s="1196" t="s">
        <v>6800</v>
      </c>
      <c r="F90" s="4550">
        <v>9556</v>
      </c>
      <c r="G90" s="1532"/>
      <c r="H90" s="368"/>
      <c r="K90" s="4520"/>
    </row>
    <row r="91" spans="1:11">
      <c r="A91" s="9183"/>
      <c r="B91" s="9184"/>
      <c r="C91" s="1195" t="s">
        <v>6889</v>
      </c>
      <c r="D91" s="1195" t="s">
        <v>6890</v>
      </c>
      <c r="E91" s="1196" t="s">
        <v>6800</v>
      </c>
      <c r="F91" s="4551"/>
      <c r="G91" s="1532"/>
      <c r="H91" s="368"/>
      <c r="K91" s="4520"/>
    </row>
    <row r="92" spans="1:11">
      <c r="A92" s="9183"/>
      <c r="B92" s="9184" t="s">
        <v>6892</v>
      </c>
      <c r="C92" s="1195" t="s">
        <v>6885</v>
      </c>
      <c r="D92" s="1195" t="s">
        <v>6886</v>
      </c>
      <c r="E92" s="1196" t="s">
        <v>6800</v>
      </c>
      <c r="F92" s="4550">
        <v>9889</v>
      </c>
      <c r="G92" s="1532"/>
      <c r="H92" s="368"/>
      <c r="K92" s="4520"/>
    </row>
    <row r="93" spans="1:11">
      <c r="A93" s="9183"/>
      <c r="B93" s="9184"/>
      <c r="C93" s="1195" t="s">
        <v>6889</v>
      </c>
      <c r="D93" s="1195" t="s">
        <v>6890</v>
      </c>
      <c r="E93" s="1196" t="s">
        <v>6800</v>
      </c>
      <c r="F93" s="4551"/>
      <c r="G93" s="1532"/>
      <c r="H93" s="368"/>
      <c r="K93" s="4520"/>
    </row>
    <row r="94" spans="1:11">
      <c r="A94" s="9183"/>
      <c r="B94" s="9184" t="s">
        <v>6893</v>
      </c>
      <c r="C94" s="1195" t="s">
        <v>6885</v>
      </c>
      <c r="D94" s="1195" t="s">
        <v>6886</v>
      </c>
      <c r="E94" s="1196" t="s">
        <v>6800</v>
      </c>
      <c r="F94" s="4550">
        <v>12333</v>
      </c>
      <c r="G94" s="1532"/>
      <c r="H94" s="368"/>
      <c r="K94" s="4520"/>
    </row>
    <row r="95" spans="1:11">
      <c r="A95" s="9183"/>
      <c r="B95" s="9184"/>
      <c r="C95" s="1195" t="s">
        <v>6889</v>
      </c>
      <c r="D95" s="1195" t="s">
        <v>6890</v>
      </c>
      <c r="E95" s="1196" t="s">
        <v>6800</v>
      </c>
      <c r="F95" s="4551"/>
      <c r="G95" s="1532"/>
      <c r="H95" s="368"/>
      <c r="K95" s="4520"/>
    </row>
    <row r="96" spans="1:11">
      <c r="F96" s="1676"/>
      <c r="G96" s="1532"/>
      <c r="H96" s="368"/>
    </row>
    <row r="97" spans="6:8">
      <c r="F97" s="1676"/>
      <c r="G97" s="1532"/>
      <c r="H97" s="368"/>
    </row>
  </sheetData>
  <customSheetViews>
    <customSheetView guid="{76FA2CE7-179E-4731-B7AE-63C5E5E79002}" scale="85">
      <selection activeCell="Q51" sqref="Q51"/>
      <pageMargins left="0.7" right="0.7" top="0.75" bottom="0.75" header="0.3" footer="0.3"/>
      <pageSetup paperSize="9" orientation="portrait" r:id="rId1"/>
    </customSheetView>
    <customSheetView guid="{24F900A2-7147-4318-9E77-2B71404314A7}" scale="85">
      <selection activeCell="M3" sqref="M3"/>
      <pageMargins left="0.7" right="0.7" top="0.75" bottom="0.75" header="0.3" footer="0.3"/>
      <pageSetup paperSize="9" orientation="portrait" r:id="rId2"/>
    </customSheetView>
    <customSheetView guid="{A02336A9-D2FB-4D03-950A-00B6EBD6A28C}" scale="85">
      <selection activeCell="M3" sqref="M3"/>
      <pageMargins left="0.7" right="0.7" top="0.75" bottom="0.75" header="0.3" footer="0.3"/>
      <pageSetup paperSize="9" orientation="portrait" r:id="rId3"/>
    </customSheetView>
    <customSheetView guid="{3E3E5346-F5D1-49F5-AB0E-78170B65853C}" scale="85">
      <selection activeCell="M3" sqref="M3"/>
      <pageMargins left="0.7" right="0.7" top="0.75" bottom="0.75" header="0.3" footer="0.3"/>
      <pageSetup paperSize="9" orientation="portrait" r:id="rId4"/>
    </customSheetView>
    <customSheetView guid="{D7CF3121-CFC0-4E70-8DCD-811E30042E24}" scale="85">
      <selection activeCell="M3" sqref="M3"/>
      <pageMargins left="0.7" right="0.7" top="0.75" bottom="0.75" header="0.3" footer="0.3"/>
      <pageSetup paperSize="9" orientation="portrait" r:id="rId5"/>
    </customSheetView>
    <customSheetView guid="{A76FD505-AF56-4CD8-967A-59C705AF567C}" scale="85">
      <selection activeCell="M3" sqref="M3"/>
      <pageMargins left="0.7" right="0.7" top="0.75" bottom="0.75" header="0.3" footer="0.3"/>
      <pageSetup paperSize="9" orientation="portrait" r:id="rId6"/>
    </customSheetView>
    <customSheetView guid="{C23E91BF-4A86-4D00-A577-1A263DDCB8BC}" scale="85">
      <selection activeCell="M3" sqref="M3"/>
      <pageMargins left="0.7" right="0.7" top="0.75" bottom="0.75" header="0.3" footer="0.3"/>
      <pageSetup paperSize="9" orientation="portrait" r:id="rId7"/>
    </customSheetView>
    <customSheetView guid="{94E74550-0B2B-4B3C-8E97-CCCC46023914}" scale="85">
      <selection activeCell="M3" sqref="M3"/>
      <pageMargins left="0.7" right="0.7" top="0.75" bottom="0.75" header="0.3" footer="0.3"/>
      <pageSetup paperSize="9" orientation="portrait" r:id="rId8"/>
    </customSheetView>
  </customSheetViews>
  <mergeCells count="16">
    <mergeCell ref="A1:H1"/>
    <mergeCell ref="A8:A28"/>
    <mergeCell ref="A32:A40"/>
    <mergeCell ref="A48:A61"/>
    <mergeCell ref="A88:A89"/>
    <mergeCell ref="B88:B89"/>
    <mergeCell ref="A66:F66"/>
    <mergeCell ref="D67:D76"/>
    <mergeCell ref="A67:A76"/>
    <mergeCell ref="A77:F77"/>
    <mergeCell ref="A94:A95"/>
    <mergeCell ref="B94:B95"/>
    <mergeCell ref="A90:A91"/>
    <mergeCell ref="B90:B91"/>
    <mergeCell ref="A92:A93"/>
    <mergeCell ref="B92:B93"/>
  </mergeCells>
  <pageMargins left="0.7" right="0.7" top="0.75" bottom="0.75" header="0.3" footer="0.3"/>
  <pageSetup paperSize="9" orientation="portrait" r:id="rId9"/>
  <drawing r:id="rId10"/>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dimension ref="A1:J29"/>
  <sheetViews>
    <sheetView zoomScale="77" zoomScaleNormal="77" workbookViewId="0">
      <selection activeCell="J24" sqref="J24"/>
    </sheetView>
  </sheetViews>
  <sheetFormatPr defaultColWidth="9.29296875" defaultRowHeight="14.35"/>
  <cols>
    <col min="1" max="1" width="19.703125" style="1468" customWidth="1"/>
    <col min="2" max="2" width="17.703125" style="1468" customWidth="1"/>
    <col min="3" max="3" width="25.29296875" style="1468" customWidth="1"/>
    <col min="4" max="4" width="11.29296875" style="1468" bestFit="1" customWidth="1"/>
    <col min="5" max="5" width="17.703125" style="1468" customWidth="1"/>
    <col min="6" max="6" width="9.703125" style="1468" customWidth="1"/>
    <col min="7" max="7" width="13.703125" style="1468" customWidth="1"/>
    <col min="8" max="8" width="18.5859375" style="1468" customWidth="1"/>
    <col min="9" max="9" width="16.41015625" style="1468" customWidth="1"/>
    <col min="10" max="10" width="17.5859375" style="1468" customWidth="1"/>
    <col min="11" max="16384" width="9.29296875" style="1468"/>
  </cols>
  <sheetData>
    <row r="1" spans="1:10" s="1480" customFormat="1" ht="24" customHeight="1">
      <c r="A1" s="9195" t="s">
        <v>8909</v>
      </c>
      <c r="B1" s="7209"/>
      <c r="C1" s="7209"/>
      <c r="D1" s="7209"/>
      <c r="E1" s="7209"/>
      <c r="F1" s="7209"/>
      <c r="G1" s="7209"/>
      <c r="H1" s="7209"/>
      <c r="I1" s="7209"/>
      <c r="J1" s="7209"/>
    </row>
    <row r="4" spans="1:10" ht="49.35">
      <c r="A4" s="1479" t="s">
        <v>70</v>
      </c>
      <c r="B4" s="1476" t="s">
        <v>75</v>
      </c>
      <c r="C4" s="1476" t="s">
        <v>1429</v>
      </c>
      <c r="D4" s="1476" t="s">
        <v>66</v>
      </c>
      <c r="E4" s="1476" t="s">
        <v>8881</v>
      </c>
      <c r="F4" s="1476" t="s">
        <v>8897</v>
      </c>
      <c r="G4" s="1476" t="s">
        <v>8879</v>
      </c>
      <c r="H4" s="1476" t="s">
        <v>8898</v>
      </c>
      <c r="I4" s="1476" t="s">
        <v>1433</v>
      </c>
      <c r="J4" s="1476" t="s">
        <v>1142</v>
      </c>
    </row>
    <row r="5" spans="1:10" ht="15.7">
      <c r="A5" s="1469"/>
      <c r="B5" s="1475" t="s">
        <v>8896</v>
      </c>
      <c r="C5" s="1475"/>
      <c r="D5" s="1474"/>
      <c r="J5" s="4616"/>
    </row>
    <row r="6" spans="1:10" s="1807" customFormat="1">
      <c r="A6" s="1811"/>
      <c r="B6" s="1816" t="s">
        <v>10936</v>
      </c>
      <c r="C6" s="1716" t="s">
        <v>10937</v>
      </c>
      <c r="D6" s="1716" t="s">
        <v>8866</v>
      </c>
      <c r="E6" s="1887" t="s">
        <v>8882</v>
      </c>
      <c r="F6" s="1887">
        <v>2</v>
      </c>
      <c r="G6" s="1769" t="s">
        <v>8883</v>
      </c>
      <c r="H6" s="1769" t="s">
        <v>8884</v>
      </c>
      <c r="I6" s="1769" t="s">
        <v>8885</v>
      </c>
      <c r="J6" s="4636">
        <v>34164.9</v>
      </c>
    </row>
    <row r="7" spans="1:10">
      <c r="A7" s="1055"/>
      <c r="B7" s="1816" t="s">
        <v>8853</v>
      </c>
      <c r="C7" s="1716" t="s">
        <v>8859</v>
      </c>
      <c r="D7" s="1716" t="s">
        <v>8860</v>
      </c>
      <c r="E7" s="1887" t="s">
        <v>8882</v>
      </c>
      <c r="F7" s="1887">
        <v>2</v>
      </c>
      <c r="G7" s="1769" t="s">
        <v>8883</v>
      </c>
      <c r="H7" s="1769" t="s">
        <v>8884</v>
      </c>
      <c r="I7" s="1769" t="s">
        <v>8885</v>
      </c>
      <c r="J7" s="4636">
        <v>38430</v>
      </c>
    </row>
    <row r="8" spans="1:10">
      <c r="A8" s="1055"/>
      <c r="B8" s="1816" t="s">
        <v>8854</v>
      </c>
      <c r="C8" s="1716" t="s">
        <v>8861</v>
      </c>
      <c r="D8" s="1716" t="s">
        <v>8860</v>
      </c>
      <c r="E8" s="1887" t="s">
        <v>8886</v>
      </c>
      <c r="F8" s="1887" t="s">
        <v>501</v>
      </c>
      <c r="G8" s="1769" t="s">
        <v>8887</v>
      </c>
      <c r="H8" s="1769" t="s">
        <v>8888</v>
      </c>
      <c r="I8" s="1769" t="s">
        <v>8889</v>
      </c>
      <c r="J8" s="4636">
        <v>52734</v>
      </c>
    </row>
    <row r="9" spans="1:10">
      <c r="A9" s="1055"/>
      <c r="B9" s="1816" t="s">
        <v>8855</v>
      </c>
      <c r="C9" s="1716" t="s">
        <v>8862</v>
      </c>
      <c r="D9" s="1716" t="s">
        <v>8860</v>
      </c>
      <c r="E9" s="1887" t="s">
        <v>8890</v>
      </c>
      <c r="F9" s="1887" t="s">
        <v>333</v>
      </c>
      <c r="G9" s="1769" t="s">
        <v>8891</v>
      </c>
      <c r="H9" s="1769" t="s">
        <v>8892</v>
      </c>
      <c r="I9" s="1769" t="s">
        <v>8889</v>
      </c>
      <c r="J9" s="4636">
        <v>58344</v>
      </c>
    </row>
    <row r="10" spans="1:10">
      <c r="A10" s="1055"/>
      <c r="B10" s="1816" t="s">
        <v>8856</v>
      </c>
      <c r="C10" s="1716" t="s">
        <v>8863</v>
      </c>
      <c r="D10" s="1716" t="s">
        <v>8860</v>
      </c>
      <c r="E10" s="1887" t="s">
        <v>8893</v>
      </c>
      <c r="F10" s="1887" t="s">
        <v>1007</v>
      </c>
      <c r="G10" s="1769" t="s">
        <v>8894</v>
      </c>
      <c r="H10" s="1769" t="s">
        <v>8895</v>
      </c>
      <c r="I10" s="1769" t="s">
        <v>8889</v>
      </c>
      <c r="J10" s="4636">
        <v>65919</v>
      </c>
    </row>
    <row r="11" spans="1:10">
      <c r="A11" s="1055"/>
      <c r="B11" s="1816" t="s">
        <v>8857</v>
      </c>
      <c r="C11" s="1716" t="s">
        <v>8864</v>
      </c>
      <c r="D11" s="1716" t="s">
        <v>8860</v>
      </c>
      <c r="E11" s="1887"/>
      <c r="F11" s="1887"/>
      <c r="G11" s="1769"/>
      <c r="H11" s="1769"/>
      <c r="I11" s="1769"/>
      <c r="J11" s="4636">
        <v>45886.995000000003</v>
      </c>
    </row>
    <row r="12" spans="1:10">
      <c r="A12" s="1055"/>
      <c r="B12" s="1816" t="s">
        <v>8848</v>
      </c>
      <c r="C12" s="1716" t="s">
        <v>8865</v>
      </c>
      <c r="D12" s="1716" t="s">
        <v>8866</v>
      </c>
      <c r="E12" s="1887" t="s">
        <v>8882</v>
      </c>
      <c r="F12" s="1887">
        <v>2</v>
      </c>
      <c r="G12" s="1769" t="s">
        <v>8883</v>
      </c>
      <c r="H12" s="1769" t="s">
        <v>8884</v>
      </c>
      <c r="I12" s="1769" t="s">
        <v>8885</v>
      </c>
      <c r="J12" s="4636">
        <v>43296.75</v>
      </c>
    </row>
    <row r="13" spans="1:10">
      <c r="A13" s="1055"/>
      <c r="B13" s="1816" t="s">
        <v>8849</v>
      </c>
      <c r="C13" s="1716" t="s">
        <v>8867</v>
      </c>
      <c r="D13" s="1716" t="s">
        <v>8866</v>
      </c>
      <c r="E13" s="1887" t="s">
        <v>8886</v>
      </c>
      <c r="F13" s="1887" t="s">
        <v>501</v>
      </c>
      <c r="G13" s="1769" t="s">
        <v>8887</v>
      </c>
      <c r="H13" s="1769" t="s">
        <v>8888</v>
      </c>
      <c r="I13" s="1769" t="s">
        <v>8889</v>
      </c>
      <c r="J13" s="4636">
        <v>59790.15</v>
      </c>
    </row>
    <row r="14" spans="1:10">
      <c r="A14" s="1055"/>
      <c r="B14" s="1816" t="s">
        <v>8850</v>
      </c>
      <c r="C14" s="1716" t="s">
        <v>8868</v>
      </c>
      <c r="D14" s="1716" t="s">
        <v>8866</v>
      </c>
      <c r="E14" s="1887" t="s">
        <v>8890</v>
      </c>
      <c r="F14" s="1887" t="s">
        <v>333</v>
      </c>
      <c r="G14" s="1769" t="s">
        <v>8891</v>
      </c>
      <c r="H14" s="1769" t="s">
        <v>8892</v>
      </c>
      <c r="I14" s="1769" t="s">
        <v>8889</v>
      </c>
      <c r="J14" s="4636">
        <v>66269.7</v>
      </c>
    </row>
    <row r="15" spans="1:10">
      <c r="A15" s="1055"/>
      <c r="B15" s="1816" t="s">
        <v>8851</v>
      </c>
      <c r="C15" s="1716" t="s">
        <v>8869</v>
      </c>
      <c r="D15" s="1716" t="s">
        <v>8866</v>
      </c>
      <c r="E15" s="1887" t="s">
        <v>8893</v>
      </c>
      <c r="F15" s="1887" t="s">
        <v>1007</v>
      </c>
      <c r="G15" s="1769" t="s">
        <v>8894</v>
      </c>
      <c r="H15" s="1769" t="s">
        <v>8895</v>
      </c>
      <c r="I15" s="1769" t="s">
        <v>8889</v>
      </c>
      <c r="J15" s="4636">
        <v>74516.400000000009</v>
      </c>
    </row>
    <row r="16" spans="1:10">
      <c r="A16" s="1470"/>
      <c r="B16" s="1816" t="s">
        <v>8852</v>
      </c>
      <c r="C16" s="1716" t="s">
        <v>8870</v>
      </c>
      <c r="D16" s="1716" t="s">
        <v>8866</v>
      </c>
      <c r="E16" s="1887"/>
      <c r="F16" s="1887"/>
      <c r="G16" s="1887"/>
      <c r="H16" s="1887"/>
      <c r="I16" s="1887"/>
      <c r="J16" s="4636">
        <v>51543.450000000004</v>
      </c>
    </row>
    <row r="17" spans="1:10">
      <c r="A17" s="1477"/>
      <c r="B17" s="1478" t="s">
        <v>8880</v>
      </c>
      <c r="C17" s="1477"/>
      <c r="D17" s="1477"/>
      <c r="E17" s="1477"/>
      <c r="F17" s="1477"/>
      <c r="G17" s="1477"/>
      <c r="H17" s="1477"/>
      <c r="I17" s="1477"/>
      <c r="J17" s="1477"/>
    </row>
    <row r="18" spans="1:10">
      <c r="A18" s="1469"/>
      <c r="B18" s="1471" t="s">
        <v>8843</v>
      </c>
      <c r="C18" s="1471" t="s">
        <v>8872</v>
      </c>
      <c r="D18" s="1472"/>
      <c r="E18" s="1472"/>
      <c r="F18" s="1472"/>
      <c r="G18" s="1472"/>
      <c r="H18" s="1472"/>
      <c r="I18" s="1473"/>
      <c r="J18" s="5690" t="s">
        <v>21100</v>
      </c>
    </row>
    <row r="19" spans="1:10">
      <c r="A19" s="1055"/>
      <c r="B19" s="1471" t="s">
        <v>8844</v>
      </c>
      <c r="C19" s="1471" t="s">
        <v>8873</v>
      </c>
      <c r="D19" s="1472"/>
      <c r="E19" s="1472"/>
      <c r="F19" s="1472"/>
      <c r="G19" s="1472"/>
      <c r="H19" s="1472"/>
      <c r="I19" s="1473"/>
      <c r="J19" s="5690" t="s">
        <v>21101</v>
      </c>
    </row>
    <row r="20" spans="1:10">
      <c r="A20" s="1055"/>
      <c r="B20" s="1471" t="s">
        <v>8845</v>
      </c>
      <c r="C20" s="1471" t="s">
        <v>8874</v>
      </c>
      <c r="D20" s="1472"/>
      <c r="E20" s="1472"/>
      <c r="F20" s="1472"/>
      <c r="G20" s="1472"/>
      <c r="H20" s="1472"/>
      <c r="I20" s="1473"/>
      <c r="J20" s="5690" t="s">
        <v>21102</v>
      </c>
    </row>
    <row r="21" spans="1:10">
      <c r="A21" s="1055"/>
      <c r="B21" s="1471" t="s">
        <v>8846</v>
      </c>
      <c r="C21" s="1471" t="s">
        <v>8875</v>
      </c>
      <c r="D21" s="1472"/>
      <c r="E21" s="1472"/>
      <c r="F21" s="1472"/>
      <c r="G21" s="1472"/>
      <c r="H21" s="1472"/>
      <c r="I21" s="1473"/>
      <c r="J21" s="5690" t="s">
        <v>21103</v>
      </c>
    </row>
    <row r="22" spans="1:10">
      <c r="A22" s="1055"/>
      <c r="B22" s="1471" t="s">
        <v>8847</v>
      </c>
      <c r="C22" s="1471" t="s">
        <v>8876</v>
      </c>
      <c r="D22" s="1472"/>
      <c r="E22" s="1472"/>
      <c r="F22" s="1472"/>
      <c r="G22" s="1472"/>
      <c r="H22" s="1472"/>
      <c r="I22" s="1473"/>
      <c r="J22" s="5690" t="s">
        <v>21104</v>
      </c>
    </row>
    <row r="23" spans="1:10">
      <c r="A23" s="1055"/>
      <c r="B23" s="1471" t="s">
        <v>8858</v>
      </c>
      <c r="C23" s="1471" t="s">
        <v>8877</v>
      </c>
      <c r="D23" s="1472"/>
      <c r="E23" s="1472"/>
      <c r="F23" s="1472"/>
      <c r="G23" s="1472"/>
      <c r="H23" s="1472"/>
      <c r="I23" s="1473"/>
      <c r="J23" s="5690">
        <v>2356.1999999999998</v>
      </c>
    </row>
    <row r="24" spans="1:10">
      <c r="A24" s="1055"/>
      <c r="B24" s="1471" t="s">
        <v>8871</v>
      </c>
      <c r="C24" s="1471" t="s">
        <v>8878</v>
      </c>
      <c r="D24" s="1472"/>
      <c r="E24" s="1472"/>
      <c r="F24" s="1472"/>
      <c r="G24" s="1472"/>
      <c r="H24" s="1472"/>
      <c r="I24" s="1473"/>
      <c r="J24" s="5690">
        <v>4419.45</v>
      </c>
    </row>
    <row r="25" spans="1:10" s="1813" customFormat="1" ht="43.5" customHeight="1">
      <c r="A25" s="1811"/>
      <c r="B25" s="1815" t="s">
        <v>10992</v>
      </c>
      <c r="C25" s="1815" t="s">
        <v>10991</v>
      </c>
      <c r="D25" s="2360"/>
      <c r="E25" s="2360"/>
      <c r="F25" s="2360"/>
      <c r="G25" s="2360"/>
      <c r="H25" s="2360"/>
      <c r="I25" s="1816"/>
      <c r="J25" s="5690" t="s">
        <v>21105</v>
      </c>
    </row>
    <row r="26" spans="1:10" s="2135" customFormat="1" ht="56.25" customHeight="1">
      <c r="B26" s="1471" t="s">
        <v>13349</v>
      </c>
      <c r="C26" s="1471" t="s">
        <v>12260</v>
      </c>
      <c r="D26" s="1472"/>
      <c r="E26" s="1472"/>
      <c r="F26" s="1472"/>
      <c r="G26" s="1472"/>
      <c r="H26" s="1472"/>
      <c r="I26" s="1473"/>
      <c r="J26" s="5690" t="s">
        <v>21106</v>
      </c>
    </row>
    <row r="27" spans="1:10">
      <c r="J27" s="1532"/>
    </row>
    <row r="28" spans="1:10">
      <c r="J28" s="1532"/>
    </row>
    <row r="29" spans="1:10">
      <c r="J29" s="1532"/>
    </row>
  </sheetData>
  <customSheetViews>
    <customSheetView guid="{76FA2CE7-179E-4731-B7AE-63C5E5E79002}" scale="70">
      <selection activeCell="Q51" sqref="Q51"/>
      <pageMargins left="0.7" right="0.7" top="0.75" bottom="0.75" header="0.3" footer="0.3"/>
    </customSheetView>
    <customSheetView guid="{24F900A2-7147-4318-9E77-2B71404314A7}" scale="70">
      <selection activeCell="M16" sqref="M16"/>
      <pageMargins left="0.7" right="0.7" top="0.75" bottom="0.75" header="0.3" footer="0.3"/>
    </customSheetView>
    <customSheetView guid="{A02336A9-D2FB-4D03-950A-00B6EBD6A28C}" scale="70">
      <selection activeCell="M16" sqref="M16"/>
      <pageMargins left="0.7" right="0.7" top="0.75" bottom="0.75" header="0.3" footer="0.3"/>
    </customSheetView>
    <customSheetView guid="{3E3E5346-F5D1-49F5-AB0E-78170B65853C}" scale="70">
      <selection activeCell="M16" sqref="M16"/>
      <pageMargins left="0.7" right="0.7" top="0.75" bottom="0.75" header="0.3" footer="0.3"/>
    </customSheetView>
    <customSheetView guid="{D7CF3121-CFC0-4E70-8DCD-811E30042E24}" scale="70">
      <selection activeCell="M16" sqref="M16"/>
      <pageMargins left="0.7" right="0.7" top="0.75" bottom="0.75" header="0.3" footer="0.3"/>
    </customSheetView>
    <customSheetView guid="{A76FD505-AF56-4CD8-967A-59C705AF567C}" scale="70">
      <selection activeCell="M16" sqref="M16"/>
      <pageMargins left="0.7" right="0.7" top="0.75" bottom="0.75" header="0.3" footer="0.3"/>
    </customSheetView>
    <customSheetView guid="{C23E91BF-4A86-4D00-A577-1A263DDCB8BC}" scale="70">
      <selection activeCell="M16" sqref="M16"/>
      <pageMargins left="0.7" right="0.7" top="0.75" bottom="0.75" header="0.3" footer="0.3"/>
    </customSheetView>
    <customSheetView guid="{94E74550-0B2B-4B3C-8E97-CCCC46023914}" scale="70">
      <selection activeCell="M16" sqref="M16"/>
      <pageMargins left="0.7" right="0.7" top="0.75" bottom="0.75" header="0.3" footer="0.3"/>
    </customSheetView>
  </customSheetViews>
  <mergeCells count="1">
    <mergeCell ref="A1:J1"/>
  </mergeCells>
  <pageMargins left="0.7" right="0.7" top="0.75" bottom="0.75" header="0.3" footer="0.3"/>
  <pageSetup paperSize="9" orientation="portrait" r:id="rId1"/>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dimension ref="A1:S81"/>
  <sheetViews>
    <sheetView showGridLines="0" topLeftCell="A7" zoomScale="85" zoomScaleNormal="85" workbookViewId="0">
      <selection activeCell="D33" sqref="D33:D34"/>
    </sheetView>
  </sheetViews>
  <sheetFormatPr defaultColWidth="8.703125" defaultRowHeight="13"/>
  <cols>
    <col min="1" max="1" width="15.41015625" style="5554" bestFit="1" customWidth="1"/>
    <col min="2" max="2" width="41.703125" style="5555" customWidth="1"/>
    <col min="3" max="3" width="16" style="5554" bestFit="1" customWidth="1"/>
    <col min="4" max="4" width="77.29296875" style="5556" customWidth="1"/>
    <col min="5" max="5" width="7.703125" style="5556" bestFit="1" customWidth="1"/>
    <col min="6" max="6" width="16.87890625" style="5557" customWidth="1"/>
    <col min="7" max="7" width="8.87890625" style="5558" customWidth="1"/>
    <col min="8" max="8" width="10.41015625" style="5558" customWidth="1"/>
    <col min="9" max="9" width="11.41015625" style="5559" customWidth="1"/>
    <col min="10" max="10" width="14.5859375" style="5559" customWidth="1"/>
    <col min="11" max="19" width="8.703125" style="5560" customWidth="1"/>
    <col min="20" max="20" width="8.703125" style="5560"/>
    <col min="21" max="21" width="8.703125" style="5560" customWidth="1"/>
    <col min="22" max="22" width="8.703125" style="5560"/>
    <col min="23" max="1008" width="9" style="5560" customWidth="1"/>
    <col min="1009" max="16384" width="8.703125" style="5560"/>
  </cols>
  <sheetData>
    <row r="1" spans="1:19" s="800" customFormat="1" ht="15.35">
      <c r="A1" s="7551" t="s">
        <v>21070</v>
      </c>
      <c r="B1" s="7551"/>
      <c r="C1" s="7551"/>
      <c r="D1" s="7551"/>
      <c r="E1" s="7551"/>
      <c r="F1" s="7551"/>
      <c r="G1" s="7551"/>
      <c r="H1" s="7551"/>
    </row>
    <row r="2" spans="1:19" s="800" customFormat="1" ht="14.35">
      <c r="A2" s="192"/>
      <c r="B2" s="173"/>
      <c r="C2" s="297"/>
      <c r="D2" s="297"/>
      <c r="E2" s="5551"/>
      <c r="F2" s="5551"/>
      <c r="H2" s="804"/>
    </row>
    <row r="3" spans="1:19" s="800" customFormat="1" ht="14.7" thickBot="1">
      <c r="A3" s="191"/>
      <c r="B3" s="173"/>
      <c r="C3" s="297"/>
      <c r="D3" s="297"/>
      <c r="E3" s="5551"/>
      <c r="F3" s="5551"/>
      <c r="H3" s="804"/>
    </row>
    <row r="4" spans="1:19" ht="15.75" customHeight="1">
      <c r="A4" s="9209" t="s">
        <v>20935</v>
      </c>
      <c r="B4" s="9209"/>
      <c r="C4" s="9209"/>
      <c r="D4" s="9209"/>
      <c r="E4" s="9209"/>
      <c r="F4" s="9209"/>
      <c r="G4" s="9209"/>
      <c r="H4" s="5561"/>
      <c r="I4" s="9196" t="s">
        <v>20936</v>
      </c>
      <c r="J4" s="9196" t="s">
        <v>20937</v>
      </c>
      <c r="K4" s="9197" t="s">
        <v>6237</v>
      </c>
      <c r="L4" s="9199">
        <v>0</v>
      </c>
      <c r="M4" s="5562"/>
      <c r="N4" s="5562"/>
      <c r="O4" s="5562"/>
      <c r="P4" s="5562"/>
      <c r="Q4" s="5562"/>
      <c r="R4" s="5562"/>
      <c r="S4" s="5562"/>
    </row>
    <row r="5" spans="1:19" ht="13.35" thickBot="1">
      <c r="A5" s="5563" t="s">
        <v>70</v>
      </c>
      <c r="B5" s="5564" t="s">
        <v>1429</v>
      </c>
      <c r="C5" s="5565" t="s">
        <v>10578</v>
      </c>
      <c r="D5" s="5564" t="s">
        <v>20938</v>
      </c>
      <c r="E5" s="5565" t="s">
        <v>20939</v>
      </c>
      <c r="F5" s="5565" t="s">
        <v>20940</v>
      </c>
      <c r="G5" s="9201" t="s">
        <v>20941</v>
      </c>
      <c r="H5" s="9201"/>
      <c r="I5" s="9196"/>
      <c r="J5" s="9196"/>
      <c r="K5" s="9198"/>
      <c r="L5" s="9200"/>
      <c r="M5" s="5562"/>
      <c r="N5" s="5562"/>
      <c r="O5" s="5562"/>
      <c r="P5" s="5562"/>
      <c r="Q5" s="5562"/>
      <c r="R5" s="5562"/>
      <c r="S5" s="5562"/>
    </row>
    <row r="6" spans="1:19" ht="63.35">
      <c r="A6" s="5566"/>
      <c r="B6" s="5567" t="s">
        <v>20942</v>
      </c>
      <c r="C6" s="5568" t="s">
        <v>20943</v>
      </c>
      <c r="D6" s="5569" t="s">
        <v>20944</v>
      </c>
      <c r="E6" s="5568" t="s">
        <v>1012</v>
      </c>
      <c r="F6" s="5568" t="s">
        <v>20945</v>
      </c>
      <c r="G6" s="9202">
        <v>12</v>
      </c>
      <c r="H6" s="9202"/>
      <c r="I6" s="5570">
        <v>730</v>
      </c>
      <c r="J6" s="5570">
        <f>I6-I6*$L$4</f>
        <v>730</v>
      </c>
      <c r="K6" s="5562"/>
      <c r="L6" s="5562"/>
      <c r="M6" s="5562"/>
      <c r="N6" s="5562"/>
      <c r="O6" s="5562"/>
      <c r="P6" s="5562"/>
      <c r="Q6" s="5562"/>
      <c r="R6" s="5562"/>
      <c r="S6" s="5562"/>
    </row>
    <row r="7" spans="1:19" ht="31.5" customHeight="1">
      <c r="A7" s="9203"/>
      <c r="B7" s="9204" t="s">
        <v>20946</v>
      </c>
      <c r="C7" s="5571" t="s">
        <v>20947</v>
      </c>
      <c r="D7" s="9205" t="s">
        <v>20948</v>
      </c>
      <c r="E7" s="9208" t="s">
        <v>1017</v>
      </c>
      <c r="F7" s="5572" t="s">
        <v>20949</v>
      </c>
      <c r="G7" s="9202">
        <v>12</v>
      </c>
      <c r="H7" s="9202"/>
      <c r="I7" s="5570">
        <v>615</v>
      </c>
      <c r="J7" s="5570">
        <f t="shared" ref="J7:J12" si="0">I7-I7*$L$4</f>
        <v>615</v>
      </c>
    </row>
    <row r="8" spans="1:19" ht="31.5" customHeight="1">
      <c r="A8" s="9203"/>
      <c r="B8" s="9204"/>
      <c r="C8" s="5571" t="s">
        <v>20950</v>
      </c>
      <c r="D8" s="9206"/>
      <c r="E8" s="9208"/>
      <c r="F8" s="5573" t="s">
        <v>20951</v>
      </c>
      <c r="G8" s="9202">
        <v>12</v>
      </c>
      <c r="H8" s="9202"/>
      <c r="I8" s="5570">
        <v>970</v>
      </c>
      <c r="J8" s="5570">
        <f t="shared" si="0"/>
        <v>970</v>
      </c>
    </row>
    <row r="9" spans="1:19" ht="31.5" customHeight="1">
      <c r="A9" s="9203"/>
      <c r="B9" s="9204"/>
      <c r="C9" s="5571" t="s">
        <v>20952</v>
      </c>
      <c r="D9" s="9207"/>
      <c r="E9" s="9208"/>
      <c r="F9" s="5572" t="s">
        <v>20953</v>
      </c>
      <c r="G9" s="9202">
        <v>6</v>
      </c>
      <c r="H9" s="9202"/>
      <c r="I9" s="5570">
        <v>2050</v>
      </c>
      <c r="J9" s="5570">
        <f t="shared" si="0"/>
        <v>2050</v>
      </c>
    </row>
    <row r="10" spans="1:19" ht="27.75" customHeight="1">
      <c r="A10" s="9203"/>
      <c r="B10" s="9204" t="s">
        <v>20954</v>
      </c>
      <c r="C10" s="5571" t="s">
        <v>20955</v>
      </c>
      <c r="D10" s="9205" t="s">
        <v>20956</v>
      </c>
      <c r="E10" s="9208" t="s">
        <v>1017</v>
      </c>
      <c r="F10" s="5571" t="s">
        <v>20949</v>
      </c>
      <c r="G10" s="9202">
        <v>12</v>
      </c>
      <c r="H10" s="9202"/>
      <c r="I10" s="5570">
        <v>615</v>
      </c>
      <c r="J10" s="5570">
        <f t="shared" si="0"/>
        <v>615</v>
      </c>
      <c r="K10" s="5562"/>
      <c r="L10" s="5562"/>
      <c r="M10" s="5562"/>
      <c r="N10" s="5562"/>
      <c r="O10" s="5562"/>
      <c r="P10" s="5562"/>
      <c r="Q10" s="5562"/>
      <c r="R10" s="5562"/>
      <c r="S10" s="5562"/>
    </row>
    <row r="11" spans="1:19" ht="27.75" customHeight="1">
      <c r="A11" s="9203"/>
      <c r="B11" s="9204"/>
      <c r="C11" s="5571" t="s">
        <v>20957</v>
      </c>
      <c r="D11" s="9206"/>
      <c r="E11" s="9208"/>
      <c r="F11" s="5571" t="s">
        <v>20951</v>
      </c>
      <c r="G11" s="9202">
        <v>12</v>
      </c>
      <c r="H11" s="9202"/>
      <c r="I11" s="5570">
        <v>970</v>
      </c>
      <c r="J11" s="5570">
        <f t="shared" si="0"/>
        <v>970</v>
      </c>
      <c r="K11" s="5562"/>
      <c r="L11" s="5562"/>
      <c r="M11" s="5562"/>
      <c r="N11" s="5562"/>
      <c r="O11" s="5562"/>
      <c r="P11" s="5562"/>
      <c r="Q11" s="5562"/>
      <c r="R11" s="5562"/>
      <c r="S11" s="5562"/>
    </row>
    <row r="12" spans="1:19" ht="27.75" customHeight="1" thickBot="1">
      <c r="A12" s="9203"/>
      <c r="B12" s="9204"/>
      <c r="C12" s="5571" t="s">
        <v>20958</v>
      </c>
      <c r="D12" s="9207"/>
      <c r="E12" s="9208"/>
      <c r="F12" s="5571" t="s">
        <v>20953</v>
      </c>
      <c r="G12" s="9202">
        <v>6</v>
      </c>
      <c r="H12" s="9202"/>
      <c r="I12" s="5570">
        <v>2050</v>
      </c>
      <c r="J12" s="5570">
        <f t="shared" si="0"/>
        <v>2050</v>
      </c>
      <c r="K12" s="5562"/>
      <c r="L12" s="5562"/>
      <c r="M12" s="5562"/>
      <c r="N12" s="5562"/>
      <c r="O12" s="5562"/>
      <c r="P12" s="5562"/>
      <c r="Q12" s="5562"/>
      <c r="R12" s="5562"/>
      <c r="S12" s="5562"/>
    </row>
    <row r="13" spans="1:19" ht="12.75" customHeight="1">
      <c r="A13" s="9209" t="s">
        <v>20959</v>
      </c>
      <c r="B13" s="9209"/>
      <c r="C13" s="9209"/>
      <c r="D13" s="9209"/>
      <c r="E13" s="9209"/>
      <c r="F13" s="9209"/>
      <c r="G13" s="9209"/>
      <c r="H13" s="5561"/>
      <c r="I13" s="9196" t="s">
        <v>20936</v>
      </c>
      <c r="J13" s="9196" t="s">
        <v>20937</v>
      </c>
      <c r="K13" s="9197" t="s">
        <v>6237</v>
      </c>
      <c r="L13" s="9199">
        <v>0</v>
      </c>
      <c r="M13" s="5562"/>
      <c r="N13" s="5562"/>
      <c r="O13" s="5562"/>
      <c r="P13" s="5562"/>
      <c r="Q13" s="5562"/>
      <c r="R13" s="5562"/>
      <c r="S13" s="5562"/>
    </row>
    <row r="14" spans="1:19" ht="13.35" thickBot="1">
      <c r="A14" s="5563" t="s">
        <v>70</v>
      </c>
      <c r="B14" s="5564" t="s">
        <v>1429</v>
      </c>
      <c r="C14" s="5565"/>
      <c r="D14" s="5564" t="s">
        <v>20938</v>
      </c>
      <c r="E14" s="5565" t="s">
        <v>20939</v>
      </c>
      <c r="F14" s="5565" t="s">
        <v>20940</v>
      </c>
      <c r="G14" s="9201" t="s">
        <v>20960</v>
      </c>
      <c r="H14" s="9201"/>
      <c r="I14" s="9196"/>
      <c r="J14" s="9196"/>
      <c r="K14" s="9198"/>
      <c r="L14" s="9200"/>
      <c r="M14" s="5562"/>
      <c r="N14" s="5562"/>
      <c r="O14" s="5562"/>
      <c r="P14" s="5562"/>
      <c r="Q14" s="5562"/>
      <c r="R14" s="5562"/>
      <c r="S14" s="5562"/>
    </row>
    <row r="15" spans="1:19" ht="22.5" customHeight="1">
      <c r="A15" s="9210"/>
      <c r="B15" s="9211" t="s">
        <v>20961</v>
      </c>
      <c r="C15" s="5574" t="s">
        <v>20962</v>
      </c>
      <c r="D15" s="9213" t="s">
        <v>20963</v>
      </c>
      <c r="E15" s="9202" t="s">
        <v>1017</v>
      </c>
      <c r="F15" s="5575" t="s">
        <v>20964</v>
      </c>
      <c r="G15" s="9202">
        <v>16</v>
      </c>
      <c r="H15" s="9202"/>
      <c r="I15" s="5570">
        <v>397</v>
      </c>
      <c r="J15" s="5570">
        <f>I15-I15*$L$13</f>
        <v>397</v>
      </c>
      <c r="K15" s="5562"/>
      <c r="L15" s="5562"/>
      <c r="M15" s="5562"/>
      <c r="N15" s="5562"/>
      <c r="O15" s="5562"/>
      <c r="P15" s="5562"/>
      <c r="Q15" s="5562"/>
      <c r="R15" s="5562"/>
      <c r="S15" s="5562"/>
    </row>
    <row r="16" spans="1:19" ht="22.5" customHeight="1">
      <c r="A16" s="9210"/>
      <c r="B16" s="9212"/>
      <c r="C16" s="5574" t="s">
        <v>20965</v>
      </c>
      <c r="D16" s="9213"/>
      <c r="E16" s="9202"/>
      <c r="F16" s="5575" t="s">
        <v>90</v>
      </c>
      <c r="G16" s="9202">
        <v>16</v>
      </c>
      <c r="H16" s="9202"/>
      <c r="I16" s="5570">
        <v>670</v>
      </c>
      <c r="J16" s="5570">
        <f t="shared" ref="J16:J18" si="1">I16-I16*$L$13</f>
        <v>670</v>
      </c>
      <c r="K16" s="5562"/>
      <c r="L16" s="5562"/>
      <c r="M16" s="5562"/>
      <c r="N16" s="5562"/>
      <c r="O16" s="5562"/>
      <c r="P16" s="5562"/>
      <c r="Q16" s="5562"/>
      <c r="R16" s="5562"/>
      <c r="S16" s="5562"/>
    </row>
    <row r="17" spans="1:19" ht="22.5" customHeight="1">
      <c r="A17" s="9210"/>
      <c r="B17" s="9212"/>
      <c r="C17" s="5574" t="s">
        <v>20966</v>
      </c>
      <c r="D17" s="9213"/>
      <c r="E17" s="9202"/>
      <c r="F17" s="5575" t="s">
        <v>20967</v>
      </c>
      <c r="G17" s="9202">
        <v>12</v>
      </c>
      <c r="H17" s="9202"/>
      <c r="I17" s="5570">
        <v>671</v>
      </c>
      <c r="J17" s="5570">
        <f t="shared" si="1"/>
        <v>671</v>
      </c>
      <c r="K17" s="5562"/>
      <c r="L17" s="5562"/>
      <c r="M17" s="5562"/>
      <c r="N17" s="5562"/>
      <c r="O17" s="5562"/>
      <c r="P17" s="5562"/>
      <c r="Q17" s="5562"/>
      <c r="R17" s="5562"/>
      <c r="S17" s="5562"/>
    </row>
    <row r="18" spans="1:19" ht="22.5" customHeight="1" thickBot="1">
      <c r="A18" s="9210"/>
      <c r="B18" s="9212"/>
      <c r="C18" s="5574" t="s">
        <v>20968</v>
      </c>
      <c r="D18" s="9213"/>
      <c r="E18" s="9202"/>
      <c r="F18" s="5575" t="s">
        <v>20969</v>
      </c>
      <c r="G18" s="9202">
        <v>20</v>
      </c>
      <c r="H18" s="9202"/>
      <c r="I18" s="5570">
        <v>1370</v>
      </c>
      <c r="J18" s="5570">
        <f t="shared" si="1"/>
        <v>1370</v>
      </c>
      <c r="K18" s="5562"/>
      <c r="L18" s="5562"/>
      <c r="M18" s="5562"/>
      <c r="N18" s="5562"/>
      <c r="O18" s="5562"/>
      <c r="P18" s="5562"/>
      <c r="Q18" s="5562"/>
      <c r="R18" s="5562"/>
      <c r="S18" s="5562"/>
    </row>
    <row r="19" spans="1:19" ht="12.75" customHeight="1">
      <c r="A19" s="9209" t="s">
        <v>20970</v>
      </c>
      <c r="B19" s="9209"/>
      <c r="C19" s="9209"/>
      <c r="D19" s="9209"/>
      <c r="E19" s="9209"/>
      <c r="F19" s="9209"/>
      <c r="G19" s="9209"/>
      <c r="H19" s="5561"/>
      <c r="I19" s="9196" t="s">
        <v>20936</v>
      </c>
      <c r="J19" s="9196" t="s">
        <v>20937</v>
      </c>
      <c r="K19" s="9197" t="s">
        <v>6237</v>
      </c>
      <c r="L19" s="9199">
        <v>0</v>
      </c>
      <c r="M19" s="5562"/>
      <c r="N19" s="5562"/>
      <c r="O19" s="5562"/>
      <c r="P19" s="5562"/>
      <c r="Q19" s="5562"/>
      <c r="R19" s="5562"/>
      <c r="S19" s="5562"/>
    </row>
    <row r="20" spans="1:19" ht="13.35" thickBot="1">
      <c r="A20" s="5563" t="s">
        <v>70</v>
      </c>
      <c r="B20" s="5564" t="s">
        <v>1429</v>
      </c>
      <c r="C20" s="5565"/>
      <c r="D20" s="5564" t="s">
        <v>20938</v>
      </c>
      <c r="E20" s="5565" t="s">
        <v>20939</v>
      </c>
      <c r="F20" s="5565" t="s">
        <v>20940</v>
      </c>
      <c r="G20" s="9201" t="s">
        <v>20960</v>
      </c>
      <c r="H20" s="9201"/>
      <c r="I20" s="9196"/>
      <c r="J20" s="9196"/>
      <c r="K20" s="9198"/>
      <c r="L20" s="9200"/>
      <c r="M20" s="5562"/>
      <c r="N20" s="5562"/>
      <c r="O20" s="5562"/>
      <c r="P20" s="5562"/>
      <c r="Q20" s="5562"/>
      <c r="R20" s="5562"/>
      <c r="S20" s="5562"/>
    </row>
    <row r="21" spans="1:19" ht="38">
      <c r="A21" s="9214"/>
      <c r="B21" s="9215" t="s">
        <v>20971</v>
      </c>
      <c r="C21" s="5575">
        <v>4090000250</v>
      </c>
      <c r="D21" s="5576" t="s">
        <v>20972</v>
      </c>
      <c r="E21" s="9202" t="s">
        <v>1012</v>
      </c>
      <c r="F21" s="5575" t="s">
        <v>20973</v>
      </c>
      <c r="G21" s="9202">
        <v>32</v>
      </c>
      <c r="H21" s="9202"/>
      <c r="I21" s="5570">
        <v>297</v>
      </c>
      <c r="J21" s="5570">
        <f>I21-I21*$L$19</f>
        <v>297</v>
      </c>
      <c r="K21" s="5562"/>
      <c r="L21" s="5562"/>
      <c r="M21" s="5562"/>
      <c r="N21" s="5562"/>
      <c r="O21" s="5562"/>
      <c r="P21" s="5562"/>
      <c r="Q21" s="5562"/>
      <c r="R21" s="5562"/>
      <c r="S21" s="5562"/>
    </row>
    <row r="22" spans="1:19" ht="38">
      <c r="A22" s="9214"/>
      <c r="B22" s="9215"/>
      <c r="C22" s="5575">
        <v>4090000400</v>
      </c>
      <c r="D22" s="5577" t="s">
        <v>20974</v>
      </c>
      <c r="E22" s="9202"/>
      <c r="F22" s="5575" t="s">
        <v>20975</v>
      </c>
      <c r="G22" s="9202">
        <v>24</v>
      </c>
      <c r="H22" s="9202"/>
      <c r="I22" s="5570">
        <v>407</v>
      </c>
      <c r="J22" s="5570">
        <f t="shared" ref="J22:J52" si="2">I22-I22*$L$19</f>
        <v>407</v>
      </c>
      <c r="K22" s="5562"/>
      <c r="L22" s="5562"/>
      <c r="M22" s="5562"/>
      <c r="N22" s="5562"/>
      <c r="O22" s="5562"/>
      <c r="P22" s="5562"/>
      <c r="Q22" s="5562"/>
      <c r="R22" s="5562"/>
      <c r="S22" s="5562"/>
    </row>
    <row r="23" spans="1:19" ht="25.35">
      <c r="A23" s="9214"/>
      <c r="B23" s="9215" t="s">
        <v>20976</v>
      </c>
      <c r="C23" s="5575">
        <v>4090700210</v>
      </c>
      <c r="D23" s="5577" t="s">
        <v>20977</v>
      </c>
      <c r="E23" s="9202" t="s">
        <v>1012</v>
      </c>
      <c r="F23" s="5575" t="s">
        <v>20978</v>
      </c>
      <c r="G23" s="9202">
        <v>12</v>
      </c>
      <c r="H23" s="9202"/>
      <c r="I23" s="5570">
        <v>485</v>
      </c>
      <c r="J23" s="5570">
        <f t="shared" si="2"/>
        <v>485</v>
      </c>
      <c r="K23" s="5562"/>
      <c r="L23" s="5562"/>
      <c r="M23" s="5562"/>
      <c r="N23" s="5562"/>
      <c r="O23" s="5562"/>
      <c r="P23" s="5562"/>
      <c r="Q23" s="5562"/>
      <c r="R23" s="5562"/>
      <c r="S23" s="5562"/>
    </row>
    <row r="24" spans="1:19" ht="25.35">
      <c r="A24" s="9214"/>
      <c r="B24" s="9215"/>
      <c r="C24" s="5575">
        <v>4090700400</v>
      </c>
      <c r="D24" s="5576" t="s">
        <v>20979</v>
      </c>
      <c r="E24" s="9202"/>
      <c r="F24" s="5575" t="s">
        <v>20980</v>
      </c>
      <c r="G24" s="9202">
        <v>12</v>
      </c>
      <c r="H24" s="9202"/>
      <c r="I24" s="5570">
        <v>975</v>
      </c>
      <c r="J24" s="5570">
        <f t="shared" si="2"/>
        <v>975</v>
      </c>
      <c r="K24" s="5562"/>
      <c r="L24" s="5562"/>
      <c r="M24" s="5562"/>
      <c r="N24" s="5562"/>
      <c r="O24" s="5562"/>
      <c r="P24" s="5562"/>
      <c r="Q24" s="5562"/>
      <c r="R24" s="5562"/>
      <c r="S24" s="5562"/>
    </row>
    <row r="25" spans="1:19" ht="25.35">
      <c r="A25" s="9214"/>
      <c r="B25" s="9215"/>
      <c r="C25" s="5575">
        <v>4090700650</v>
      </c>
      <c r="D25" s="5576" t="s">
        <v>20981</v>
      </c>
      <c r="E25" s="9202"/>
      <c r="F25" s="5575" t="s">
        <v>20945</v>
      </c>
      <c r="G25" s="9202">
        <v>12</v>
      </c>
      <c r="H25" s="9202"/>
      <c r="I25" s="5570">
        <v>858</v>
      </c>
      <c r="J25" s="5570">
        <f t="shared" si="2"/>
        <v>858</v>
      </c>
      <c r="K25" s="5562"/>
      <c r="L25" s="5562"/>
      <c r="M25" s="5562"/>
      <c r="N25" s="5562"/>
      <c r="O25" s="5562"/>
      <c r="P25" s="5562"/>
      <c r="Q25" s="5562"/>
      <c r="R25" s="5562"/>
      <c r="S25" s="5562"/>
    </row>
    <row r="26" spans="1:19" ht="21" customHeight="1">
      <c r="A26" s="9216"/>
      <c r="B26" s="9217" t="s">
        <v>20982</v>
      </c>
      <c r="C26" s="5578">
        <v>5050500010</v>
      </c>
      <c r="D26" s="9218" t="s">
        <v>20983</v>
      </c>
      <c r="E26" s="9208" t="s">
        <v>1012</v>
      </c>
      <c r="F26" s="5578" t="s">
        <v>20984</v>
      </c>
      <c r="G26" s="9202">
        <v>100</v>
      </c>
      <c r="H26" s="9202"/>
      <c r="I26" s="5570">
        <v>49</v>
      </c>
      <c r="J26" s="5570">
        <f t="shared" si="2"/>
        <v>49</v>
      </c>
      <c r="K26" s="5562"/>
      <c r="L26" s="5562"/>
      <c r="M26" s="5562"/>
      <c r="N26" s="5562"/>
      <c r="O26" s="5562"/>
      <c r="P26" s="5562"/>
      <c r="Q26" s="5562"/>
      <c r="R26" s="5562"/>
      <c r="S26" s="5562"/>
    </row>
    <row r="27" spans="1:19" ht="21" customHeight="1">
      <c r="A27" s="9216"/>
      <c r="B27" s="9217"/>
      <c r="C27" s="5578">
        <v>5050500017</v>
      </c>
      <c r="D27" s="9218"/>
      <c r="E27" s="9208"/>
      <c r="F27" s="5578" t="s">
        <v>20985</v>
      </c>
      <c r="G27" s="9202">
        <v>100</v>
      </c>
      <c r="H27" s="9202"/>
      <c r="I27" s="5570">
        <v>63</v>
      </c>
      <c r="J27" s="5570">
        <f t="shared" si="2"/>
        <v>63</v>
      </c>
      <c r="K27" s="5562"/>
      <c r="L27" s="5562"/>
      <c r="M27" s="5562"/>
      <c r="N27" s="5562"/>
      <c r="O27" s="5562"/>
      <c r="P27" s="5562"/>
      <c r="Q27" s="5562"/>
      <c r="R27" s="5562"/>
      <c r="S27" s="5562"/>
    </row>
    <row r="28" spans="1:19" ht="21" customHeight="1">
      <c r="A28" s="9216"/>
      <c r="B28" s="9217"/>
      <c r="C28" s="5601">
        <v>5050500070</v>
      </c>
      <c r="D28" s="9218" t="s">
        <v>20986</v>
      </c>
      <c r="E28" s="9208"/>
      <c r="F28" s="5579" t="s">
        <v>20987</v>
      </c>
      <c r="G28" s="9202">
        <v>60</v>
      </c>
      <c r="H28" s="9202"/>
      <c r="I28" s="5570">
        <v>235</v>
      </c>
      <c r="J28" s="5570">
        <f t="shared" si="2"/>
        <v>235</v>
      </c>
      <c r="K28" s="5562"/>
      <c r="L28" s="5562"/>
      <c r="M28" s="5562"/>
      <c r="N28" s="5562"/>
      <c r="O28" s="5562"/>
      <c r="P28" s="5562"/>
      <c r="Q28" s="5562"/>
      <c r="R28" s="5562"/>
      <c r="S28" s="5562"/>
    </row>
    <row r="29" spans="1:19" ht="21" customHeight="1">
      <c r="A29" s="9216"/>
      <c r="B29" s="9217"/>
      <c r="C29" s="5579">
        <v>5050500250</v>
      </c>
      <c r="D29" s="9218"/>
      <c r="E29" s="9208"/>
      <c r="F29" s="5579" t="s">
        <v>20988</v>
      </c>
      <c r="G29" s="9202">
        <v>32</v>
      </c>
      <c r="H29" s="9202"/>
      <c r="I29" s="5570">
        <v>407</v>
      </c>
      <c r="J29" s="5570">
        <f t="shared" si="2"/>
        <v>407</v>
      </c>
      <c r="K29" s="5562"/>
      <c r="L29" s="5562"/>
      <c r="M29" s="5562"/>
      <c r="N29" s="5562"/>
      <c r="O29" s="5562"/>
      <c r="P29" s="5562"/>
      <c r="Q29" s="5562"/>
      <c r="R29" s="5562"/>
      <c r="S29" s="5562"/>
    </row>
    <row r="30" spans="1:19" ht="25.35">
      <c r="A30" s="9216"/>
      <c r="B30" s="9217"/>
      <c r="C30" s="5579">
        <v>5050500400</v>
      </c>
      <c r="D30" s="5569" t="s">
        <v>20989</v>
      </c>
      <c r="E30" s="9208"/>
      <c r="F30" s="5579" t="s">
        <v>20990</v>
      </c>
      <c r="G30" s="9202">
        <v>24</v>
      </c>
      <c r="H30" s="9202"/>
      <c r="I30" s="5570">
        <v>385</v>
      </c>
      <c r="J30" s="5570">
        <f t="shared" si="2"/>
        <v>385</v>
      </c>
      <c r="K30" s="5562"/>
      <c r="L30" s="5562"/>
      <c r="M30" s="5562"/>
      <c r="N30" s="5562"/>
      <c r="O30" s="5562"/>
      <c r="P30" s="5562"/>
      <c r="Q30" s="5562"/>
      <c r="R30" s="5562"/>
      <c r="S30" s="5562"/>
    </row>
    <row r="31" spans="1:19" ht="38">
      <c r="A31" s="9216"/>
      <c r="B31" s="9217"/>
      <c r="C31" s="5601" t="s">
        <v>20991</v>
      </c>
      <c r="D31" s="5580" t="s">
        <v>20992</v>
      </c>
      <c r="E31" s="9208"/>
      <c r="F31" s="5579" t="s">
        <v>20993</v>
      </c>
      <c r="G31" s="9202">
        <v>4</v>
      </c>
      <c r="H31" s="9202"/>
      <c r="I31" s="5570">
        <v>1285</v>
      </c>
      <c r="J31" s="5570">
        <f t="shared" si="2"/>
        <v>1285</v>
      </c>
      <c r="K31" s="5562"/>
      <c r="L31" s="5562"/>
      <c r="M31" s="5562"/>
      <c r="N31" s="5562"/>
      <c r="O31" s="5562"/>
      <c r="P31" s="5562"/>
      <c r="Q31" s="5562"/>
      <c r="R31" s="5562"/>
      <c r="S31" s="5562"/>
    </row>
    <row r="32" spans="1:19">
      <c r="A32" s="9216"/>
      <c r="B32" s="9217"/>
      <c r="C32" s="5601">
        <v>5050500009</v>
      </c>
      <c r="D32" s="5581" t="s">
        <v>20994</v>
      </c>
      <c r="E32" s="9208"/>
      <c r="F32" s="5579" t="s">
        <v>20995</v>
      </c>
      <c r="G32" s="9202">
        <v>1</v>
      </c>
      <c r="H32" s="9202"/>
      <c r="I32" s="5570">
        <v>3630.0000000000005</v>
      </c>
      <c r="J32" s="5570">
        <f t="shared" si="2"/>
        <v>3630.0000000000005</v>
      </c>
      <c r="K32" s="5562"/>
      <c r="L32" s="5562"/>
      <c r="M32" s="5562"/>
      <c r="N32" s="5562"/>
      <c r="O32" s="5562"/>
      <c r="P32" s="5562"/>
      <c r="Q32" s="5562"/>
      <c r="R32" s="5562"/>
      <c r="S32" s="5562"/>
    </row>
    <row r="33" spans="1:19">
      <c r="A33" s="9216"/>
      <c r="B33" s="9217" t="s">
        <v>20996</v>
      </c>
      <c r="C33" s="5602">
        <v>5050700010</v>
      </c>
      <c r="D33" s="9218" t="s">
        <v>20983</v>
      </c>
      <c r="E33" s="9208" t="s">
        <v>1012</v>
      </c>
      <c r="F33" s="5578" t="s">
        <v>20984</v>
      </c>
      <c r="G33" s="9202">
        <v>100</v>
      </c>
      <c r="H33" s="9202"/>
      <c r="I33" s="5570">
        <v>51</v>
      </c>
      <c r="J33" s="5570">
        <f t="shared" si="2"/>
        <v>51</v>
      </c>
      <c r="K33" s="5562"/>
      <c r="L33" s="5562"/>
      <c r="M33" s="5562"/>
      <c r="N33" s="5562"/>
      <c r="O33" s="5562"/>
      <c r="P33" s="5562"/>
      <c r="Q33" s="5562"/>
      <c r="R33" s="5562"/>
      <c r="S33" s="5562"/>
    </row>
    <row r="34" spans="1:19">
      <c r="A34" s="9216"/>
      <c r="B34" s="9217"/>
      <c r="C34" s="5602">
        <v>5050700017</v>
      </c>
      <c r="D34" s="9218"/>
      <c r="E34" s="9208"/>
      <c r="F34" s="5578" t="s">
        <v>20985</v>
      </c>
      <c r="G34" s="9202">
        <v>100</v>
      </c>
      <c r="H34" s="9202"/>
      <c r="I34" s="5570">
        <v>66</v>
      </c>
      <c r="J34" s="5570">
        <f t="shared" si="2"/>
        <v>66</v>
      </c>
      <c r="K34" s="5562"/>
      <c r="L34" s="5562"/>
      <c r="M34" s="5562"/>
      <c r="N34" s="5562"/>
      <c r="O34" s="5562"/>
      <c r="P34" s="5562"/>
      <c r="Q34" s="5562"/>
      <c r="R34" s="5562"/>
      <c r="S34" s="5562"/>
    </row>
    <row r="35" spans="1:19">
      <c r="A35" s="9216"/>
      <c r="B35" s="9217"/>
      <c r="C35" s="5601">
        <v>5050700070</v>
      </c>
      <c r="D35" s="9218" t="s">
        <v>20997</v>
      </c>
      <c r="E35" s="9208"/>
      <c r="F35" s="5579" t="s">
        <v>20987</v>
      </c>
      <c r="G35" s="9202">
        <v>60</v>
      </c>
      <c r="H35" s="9202"/>
      <c r="I35" s="5570">
        <v>258</v>
      </c>
      <c r="J35" s="5570">
        <f t="shared" si="2"/>
        <v>258</v>
      </c>
      <c r="K35" s="5562"/>
      <c r="L35" s="5562"/>
      <c r="M35" s="5562"/>
      <c r="N35" s="5562"/>
      <c r="O35" s="5562"/>
      <c r="P35" s="5562"/>
      <c r="Q35" s="5562"/>
      <c r="R35" s="5562"/>
      <c r="S35" s="5562"/>
    </row>
    <row r="36" spans="1:19">
      <c r="A36" s="9216"/>
      <c r="B36" s="9217"/>
      <c r="C36" s="5601">
        <v>5050700250</v>
      </c>
      <c r="D36" s="9218"/>
      <c r="E36" s="9208"/>
      <c r="F36" s="5579" t="s">
        <v>20988</v>
      </c>
      <c r="G36" s="9202">
        <v>32</v>
      </c>
      <c r="H36" s="9202"/>
      <c r="I36" s="5570">
        <v>427</v>
      </c>
      <c r="J36" s="5570">
        <f t="shared" si="2"/>
        <v>427</v>
      </c>
      <c r="K36" s="5562"/>
      <c r="L36" s="5562"/>
      <c r="M36" s="5562"/>
      <c r="N36" s="5562"/>
      <c r="O36" s="5562"/>
      <c r="P36" s="5562"/>
      <c r="Q36" s="5562"/>
      <c r="R36" s="5562"/>
      <c r="S36" s="5562"/>
    </row>
    <row r="37" spans="1:19" ht="25.35">
      <c r="A37" s="9219"/>
      <c r="B37" s="9217"/>
      <c r="C37" s="5601">
        <v>5050700400</v>
      </c>
      <c r="D37" s="5569" t="s">
        <v>20989</v>
      </c>
      <c r="E37" s="9208"/>
      <c r="F37" s="5579" t="s">
        <v>20990</v>
      </c>
      <c r="G37" s="9202">
        <v>24</v>
      </c>
      <c r="H37" s="9202"/>
      <c r="I37" s="5570">
        <v>397</v>
      </c>
      <c r="J37" s="5570">
        <f t="shared" si="2"/>
        <v>397</v>
      </c>
      <c r="K37" s="5562"/>
      <c r="L37" s="5562"/>
      <c r="M37" s="5562"/>
      <c r="N37" s="5562"/>
      <c r="O37" s="5562"/>
      <c r="P37" s="5562"/>
      <c r="Q37" s="5562"/>
      <c r="R37" s="5562"/>
      <c r="S37" s="5562"/>
    </row>
    <row r="38" spans="1:19" ht="38">
      <c r="A38" s="9219"/>
      <c r="B38" s="9217"/>
      <c r="C38" s="5601" t="s">
        <v>20998</v>
      </c>
      <c r="D38" s="5569" t="s">
        <v>20999</v>
      </c>
      <c r="E38" s="9208"/>
      <c r="F38" s="5579" t="s">
        <v>20993</v>
      </c>
      <c r="G38" s="9202">
        <v>4</v>
      </c>
      <c r="H38" s="9202"/>
      <c r="I38" s="5570">
        <v>1325</v>
      </c>
      <c r="J38" s="5570">
        <f t="shared" si="2"/>
        <v>1325</v>
      </c>
      <c r="K38" s="5562"/>
      <c r="L38" s="5562"/>
      <c r="M38" s="5562"/>
      <c r="N38" s="5562"/>
      <c r="O38" s="5562"/>
      <c r="P38" s="5562"/>
      <c r="Q38" s="5562"/>
      <c r="R38" s="5562"/>
      <c r="S38" s="5562"/>
    </row>
    <row r="39" spans="1:19">
      <c r="A39" s="9219"/>
      <c r="B39" s="9217"/>
      <c r="C39" s="5601">
        <v>5050700009</v>
      </c>
      <c r="D39" s="5581" t="s">
        <v>21000</v>
      </c>
      <c r="E39" s="9208"/>
      <c r="F39" s="5579" t="s">
        <v>20995</v>
      </c>
      <c r="G39" s="9202">
        <v>1</v>
      </c>
      <c r="H39" s="9202"/>
      <c r="I39" s="5570">
        <v>3735</v>
      </c>
      <c r="J39" s="5570">
        <f t="shared" si="2"/>
        <v>3735</v>
      </c>
      <c r="K39" s="5562"/>
      <c r="L39" s="5562"/>
      <c r="M39" s="5562"/>
      <c r="N39" s="5562"/>
      <c r="O39" s="5562"/>
      <c r="P39" s="5562"/>
      <c r="Q39" s="5562"/>
      <c r="R39" s="5562"/>
      <c r="S39" s="5562"/>
    </row>
    <row r="40" spans="1:19">
      <c r="A40" s="9216"/>
      <c r="B40" s="9220" t="s">
        <v>21001</v>
      </c>
      <c r="C40" s="5602" t="s">
        <v>21002</v>
      </c>
      <c r="D40" s="9218" t="s">
        <v>21003</v>
      </c>
      <c r="E40" s="9208" t="s">
        <v>1012</v>
      </c>
      <c r="F40" s="5582" t="s">
        <v>21004</v>
      </c>
      <c r="G40" s="9202">
        <v>30</v>
      </c>
      <c r="H40" s="9202"/>
      <c r="I40" s="5570">
        <v>228</v>
      </c>
      <c r="J40" s="5570">
        <f t="shared" si="2"/>
        <v>228</v>
      </c>
      <c r="K40" s="5562"/>
      <c r="L40" s="5562"/>
      <c r="M40" s="5562"/>
      <c r="N40" s="5562"/>
      <c r="O40" s="5562"/>
      <c r="P40" s="5562"/>
      <c r="Q40" s="5562"/>
      <c r="R40" s="5562"/>
      <c r="S40" s="5562"/>
    </row>
    <row r="41" spans="1:19">
      <c r="A41" s="9216"/>
      <c r="B41" s="9217"/>
      <c r="C41" s="5602" t="s">
        <v>21005</v>
      </c>
      <c r="D41" s="9218"/>
      <c r="E41" s="9208"/>
      <c r="F41" s="5582" t="s">
        <v>21006</v>
      </c>
      <c r="G41" s="9202">
        <v>30</v>
      </c>
      <c r="H41" s="9202"/>
      <c r="I41" s="5570">
        <v>308</v>
      </c>
      <c r="J41" s="5570">
        <f t="shared" si="2"/>
        <v>308</v>
      </c>
      <c r="K41" s="5562"/>
      <c r="L41" s="5562"/>
      <c r="M41" s="5562"/>
      <c r="N41" s="5562"/>
      <c r="O41" s="5562"/>
      <c r="P41" s="5562"/>
      <c r="Q41" s="5562"/>
      <c r="R41" s="5562"/>
      <c r="S41" s="5562"/>
    </row>
    <row r="42" spans="1:19" ht="50.7">
      <c r="A42" s="9216"/>
      <c r="B42" s="9220" t="s">
        <v>21007</v>
      </c>
      <c r="C42" s="5602" t="s">
        <v>21008</v>
      </c>
      <c r="D42" s="5569" t="s">
        <v>21009</v>
      </c>
      <c r="E42" s="9208"/>
      <c r="F42" s="5582" t="s">
        <v>21004</v>
      </c>
      <c r="G42" s="9202">
        <v>30</v>
      </c>
      <c r="H42" s="9202"/>
      <c r="I42" s="5570">
        <v>248</v>
      </c>
      <c r="J42" s="5570">
        <f t="shared" si="2"/>
        <v>248</v>
      </c>
      <c r="K42" s="5562"/>
      <c r="L42" s="5562"/>
      <c r="M42" s="5562"/>
      <c r="N42" s="5562"/>
      <c r="O42" s="5562"/>
      <c r="P42" s="5562"/>
      <c r="Q42" s="5562"/>
      <c r="R42" s="5562"/>
      <c r="S42" s="5562"/>
    </row>
    <row r="43" spans="1:19">
      <c r="A43" s="9216"/>
      <c r="B43" s="9217"/>
      <c r="C43" s="5582" t="s">
        <v>21010</v>
      </c>
      <c r="D43" s="5569" t="s">
        <v>21011</v>
      </c>
      <c r="E43" s="9208"/>
      <c r="F43" s="5582" t="s">
        <v>21006</v>
      </c>
      <c r="G43" s="9202">
        <v>30</v>
      </c>
      <c r="H43" s="9202"/>
      <c r="I43" s="5570">
        <v>338</v>
      </c>
      <c r="J43" s="5570">
        <f t="shared" si="2"/>
        <v>338</v>
      </c>
      <c r="K43" s="5562"/>
      <c r="L43" s="5562"/>
      <c r="M43" s="5562"/>
      <c r="N43" s="5562"/>
      <c r="O43" s="5562"/>
      <c r="P43" s="5562"/>
      <c r="Q43" s="5562"/>
      <c r="R43" s="5562"/>
      <c r="S43" s="5562"/>
    </row>
    <row r="44" spans="1:19">
      <c r="A44" s="9219"/>
      <c r="B44" s="9217" t="s">
        <v>21012</v>
      </c>
      <c r="C44" s="5583">
        <v>5030300050</v>
      </c>
      <c r="D44" s="9221" t="s">
        <v>21013</v>
      </c>
      <c r="E44" s="9208" t="s">
        <v>1012</v>
      </c>
      <c r="F44" s="5583" t="s">
        <v>21014</v>
      </c>
      <c r="G44" s="9202">
        <v>60</v>
      </c>
      <c r="H44" s="9202"/>
      <c r="I44" s="5570">
        <v>130</v>
      </c>
      <c r="J44" s="5570">
        <f t="shared" si="2"/>
        <v>130</v>
      </c>
      <c r="K44" s="5562"/>
      <c r="L44" s="5562"/>
      <c r="M44" s="5562"/>
      <c r="N44" s="5562"/>
      <c r="O44" s="5562"/>
      <c r="P44" s="5562"/>
      <c r="Q44" s="5562"/>
      <c r="R44" s="5562"/>
      <c r="S44" s="5562"/>
    </row>
    <row r="45" spans="1:19">
      <c r="A45" s="9219"/>
      <c r="B45" s="9217"/>
      <c r="C45" s="5583">
        <v>5030300100</v>
      </c>
      <c r="D45" s="9221"/>
      <c r="E45" s="9208"/>
      <c r="F45" s="5583" t="s">
        <v>20951</v>
      </c>
      <c r="G45" s="9202">
        <v>40</v>
      </c>
      <c r="H45" s="9202"/>
      <c r="I45" s="5570">
        <v>218</v>
      </c>
      <c r="J45" s="5570">
        <f t="shared" si="2"/>
        <v>218</v>
      </c>
      <c r="K45" s="5562"/>
      <c r="L45" s="5562"/>
      <c r="M45" s="5562"/>
      <c r="N45" s="5562"/>
      <c r="O45" s="5562"/>
      <c r="P45" s="5562"/>
      <c r="Q45" s="5562"/>
      <c r="R45" s="5562"/>
      <c r="S45" s="5562"/>
    </row>
    <row r="46" spans="1:19">
      <c r="A46" s="9219"/>
      <c r="B46" s="9217"/>
      <c r="C46" s="5583">
        <v>5030300200</v>
      </c>
      <c r="D46" s="9221"/>
      <c r="E46" s="9208"/>
      <c r="F46" s="5583" t="s">
        <v>21015</v>
      </c>
      <c r="G46" s="9202">
        <v>25</v>
      </c>
      <c r="H46" s="9202"/>
      <c r="I46" s="5570">
        <v>368</v>
      </c>
      <c r="J46" s="5570">
        <f t="shared" si="2"/>
        <v>368</v>
      </c>
      <c r="K46" s="5562"/>
      <c r="L46" s="5562"/>
      <c r="M46" s="5562"/>
      <c r="N46" s="5562"/>
      <c r="O46" s="5562"/>
      <c r="P46" s="5562"/>
      <c r="Q46" s="5562"/>
      <c r="R46" s="5562"/>
      <c r="S46" s="5562"/>
    </row>
    <row r="47" spans="1:19">
      <c r="A47" s="9219"/>
      <c r="B47" s="9217" t="s">
        <v>21016</v>
      </c>
      <c r="C47" s="5583">
        <v>5030500100</v>
      </c>
      <c r="D47" s="9221" t="s">
        <v>21017</v>
      </c>
      <c r="E47" s="9208" t="s">
        <v>1012</v>
      </c>
      <c r="F47" s="5583" t="s">
        <v>20951</v>
      </c>
      <c r="G47" s="9202">
        <v>40</v>
      </c>
      <c r="H47" s="9202"/>
      <c r="I47" s="5570">
        <v>218</v>
      </c>
      <c r="J47" s="5570">
        <f t="shared" si="2"/>
        <v>218</v>
      </c>
      <c r="K47" s="5562"/>
      <c r="L47" s="5562"/>
      <c r="M47" s="5562"/>
      <c r="N47" s="5562"/>
      <c r="O47" s="5562"/>
      <c r="P47" s="5562"/>
      <c r="Q47" s="5562"/>
      <c r="R47" s="5562"/>
      <c r="S47" s="5562"/>
    </row>
    <row r="48" spans="1:19">
      <c r="A48" s="9219"/>
      <c r="B48" s="9217"/>
      <c r="C48" s="5583">
        <v>5030500200</v>
      </c>
      <c r="D48" s="9221"/>
      <c r="E48" s="9208"/>
      <c r="F48" s="5583" t="s">
        <v>21015</v>
      </c>
      <c r="G48" s="9202">
        <v>25</v>
      </c>
      <c r="H48" s="9202"/>
      <c r="I48" s="5570">
        <v>368</v>
      </c>
      <c r="J48" s="5570">
        <f t="shared" si="2"/>
        <v>368</v>
      </c>
      <c r="K48" s="5562"/>
      <c r="L48" s="5562"/>
      <c r="M48" s="5562"/>
      <c r="N48" s="5562"/>
      <c r="O48" s="5562"/>
      <c r="P48" s="5562"/>
      <c r="Q48" s="5562"/>
      <c r="R48" s="5562"/>
      <c r="S48" s="5562"/>
    </row>
    <row r="49" spans="1:19">
      <c r="A49" s="9219"/>
      <c r="B49" s="9217"/>
      <c r="C49" s="5583">
        <v>5030500450</v>
      </c>
      <c r="D49" s="9221"/>
      <c r="E49" s="9208"/>
      <c r="F49" s="5583" t="s">
        <v>21018</v>
      </c>
      <c r="G49" s="9202">
        <v>25</v>
      </c>
      <c r="H49" s="9202"/>
      <c r="I49" s="5570">
        <v>365</v>
      </c>
      <c r="J49" s="5570">
        <f t="shared" si="2"/>
        <v>365</v>
      </c>
      <c r="K49" s="5562"/>
      <c r="L49" s="5562"/>
      <c r="M49" s="5562"/>
      <c r="N49" s="5562"/>
      <c r="O49" s="5562"/>
      <c r="P49" s="5562"/>
      <c r="Q49" s="5562"/>
      <c r="R49" s="5562"/>
      <c r="S49" s="5562"/>
    </row>
    <row r="50" spans="1:19">
      <c r="A50" s="9219"/>
      <c r="B50" s="9217" t="s">
        <v>21019</v>
      </c>
      <c r="C50" s="5583">
        <v>5030700001</v>
      </c>
      <c r="D50" s="9221" t="s">
        <v>21020</v>
      </c>
      <c r="E50" s="9208" t="s">
        <v>1012</v>
      </c>
      <c r="F50" s="5583" t="s">
        <v>21021</v>
      </c>
      <c r="G50" s="9202">
        <v>200</v>
      </c>
      <c r="H50" s="9202"/>
      <c r="I50" s="5570">
        <v>29</v>
      </c>
      <c r="J50" s="5570">
        <f t="shared" si="2"/>
        <v>29</v>
      </c>
      <c r="K50" s="5562"/>
      <c r="L50" s="5562"/>
      <c r="M50" s="5562"/>
      <c r="N50" s="5562"/>
      <c r="O50" s="5562"/>
      <c r="P50" s="5562"/>
      <c r="Q50" s="5562"/>
      <c r="R50" s="5562"/>
      <c r="S50" s="5562"/>
    </row>
    <row r="51" spans="1:19">
      <c r="A51" s="9219"/>
      <c r="B51" s="9220"/>
      <c r="C51" s="5583">
        <v>5030700055</v>
      </c>
      <c r="D51" s="9221"/>
      <c r="E51" s="9208"/>
      <c r="F51" s="5583" t="s">
        <v>21022</v>
      </c>
      <c r="G51" s="9202">
        <v>24</v>
      </c>
      <c r="H51" s="9202"/>
      <c r="I51" s="5570">
        <v>205</v>
      </c>
      <c r="J51" s="5570">
        <f t="shared" si="2"/>
        <v>205</v>
      </c>
      <c r="K51" s="5562"/>
      <c r="L51" s="5562"/>
      <c r="M51" s="5562"/>
      <c r="N51" s="5562"/>
      <c r="O51" s="5562"/>
      <c r="P51" s="5562"/>
      <c r="Q51" s="5562"/>
      <c r="R51" s="5562"/>
      <c r="S51" s="5562"/>
    </row>
    <row r="52" spans="1:19" ht="13.35" thickBot="1">
      <c r="A52" s="9219"/>
      <c r="B52" s="9220"/>
      <c r="C52" s="5583">
        <v>5030700110</v>
      </c>
      <c r="D52" s="9221"/>
      <c r="E52" s="9208"/>
      <c r="F52" s="5583" t="s">
        <v>21023</v>
      </c>
      <c r="G52" s="9202">
        <v>10</v>
      </c>
      <c r="H52" s="9202"/>
      <c r="I52" s="5570">
        <v>313</v>
      </c>
      <c r="J52" s="5570">
        <f t="shared" si="2"/>
        <v>313</v>
      </c>
      <c r="K52" s="5562"/>
      <c r="L52" s="5562"/>
      <c r="M52" s="5562"/>
      <c r="N52" s="5562"/>
      <c r="O52" s="5562"/>
      <c r="P52" s="5562"/>
      <c r="Q52" s="5562"/>
      <c r="R52" s="5562"/>
      <c r="S52" s="5562"/>
    </row>
    <row r="53" spans="1:19" ht="12.75" customHeight="1">
      <c r="A53" s="9222" t="s">
        <v>21024</v>
      </c>
      <c r="B53" s="9222"/>
      <c r="C53" s="9222"/>
      <c r="D53" s="9222"/>
      <c r="E53" s="9222"/>
      <c r="F53" s="9222"/>
      <c r="G53" s="9222"/>
      <c r="H53" s="9222"/>
      <c r="I53" s="9196" t="s">
        <v>20936</v>
      </c>
      <c r="J53" s="9196" t="s">
        <v>20937</v>
      </c>
      <c r="K53" s="9197" t="s">
        <v>6237</v>
      </c>
      <c r="L53" s="9199">
        <v>0</v>
      </c>
      <c r="M53" s="5562"/>
      <c r="N53" s="5562"/>
      <c r="O53" s="5562"/>
      <c r="P53" s="5562"/>
      <c r="Q53" s="5562"/>
      <c r="R53" s="5562"/>
      <c r="S53" s="5562"/>
    </row>
    <row r="54" spans="1:19" ht="13.35" thickBot="1">
      <c r="A54" s="5563" t="s">
        <v>70</v>
      </c>
      <c r="B54" s="5564" t="s">
        <v>1429</v>
      </c>
      <c r="C54" s="5565" t="s">
        <v>10578</v>
      </c>
      <c r="D54" s="5564" t="s">
        <v>20938</v>
      </c>
      <c r="E54" s="5565" t="s">
        <v>20939</v>
      </c>
      <c r="F54" s="5565" t="s">
        <v>20940</v>
      </c>
      <c r="G54" s="5565" t="s">
        <v>20960</v>
      </c>
      <c r="H54" s="5565"/>
      <c r="I54" s="9196"/>
      <c r="J54" s="9196"/>
      <c r="K54" s="9198"/>
      <c r="L54" s="9200"/>
      <c r="M54" s="5562"/>
      <c r="N54" s="5562"/>
      <c r="O54" s="5562"/>
      <c r="P54" s="5562"/>
      <c r="Q54" s="5562"/>
      <c r="R54" s="5562"/>
      <c r="S54" s="5562"/>
    </row>
    <row r="55" spans="1:19">
      <c r="A55" s="9223"/>
      <c r="B55" s="9215" t="s">
        <v>21025</v>
      </c>
      <c r="C55" s="5603">
        <v>201250000</v>
      </c>
      <c r="D55" s="9213" t="s">
        <v>21026</v>
      </c>
      <c r="E55" s="9202" t="s">
        <v>1017</v>
      </c>
      <c r="F55" s="5568"/>
      <c r="G55" s="5584">
        <v>30</v>
      </c>
      <c r="H55" s="5585" t="s">
        <v>21027</v>
      </c>
      <c r="I55" s="5586">
        <v>499</v>
      </c>
      <c r="J55" s="5570">
        <f>I55-I55*$L$53</f>
        <v>499</v>
      </c>
      <c r="K55" s="5562"/>
      <c r="L55" s="5562"/>
      <c r="M55" s="5562"/>
      <c r="N55" s="5562"/>
      <c r="O55" s="5562"/>
      <c r="P55" s="5562"/>
      <c r="Q55" s="5562"/>
      <c r="R55" s="5562"/>
      <c r="S55" s="5562"/>
    </row>
    <row r="56" spans="1:19">
      <c r="A56" s="9223"/>
      <c r="B56" s="9215"/>
      <c r="C56" s="5603">
        <v>201250002</v>
      </c>
      <c r="D56" s="9213"/>
      <c r="E56" s="9202"/>
      <c r="F56" s="5572" t="s">
        <v>21028</v>
      </c>
      <c r="G56" s="5584">
        <v>30</v>
      </c>
      <c r="H56" s="5585" t="s">
        <v>21029</v>
      </c>
      <c r="I56" s="5586">
        <v>499</v>
      </c>
      <c r="J56" s="5570">
        <f t="shared" ref="J56:J80" si="3">I56-I56*$L$53</f>
        <v>499</v>
      </c>
      <c r="K56" s="5562"/>
      <c r="L56" s="5562"/>
      <c r="M56" s="5562"/>
      <c r="N56" s="5562"/>
      <c r="O56" s="5562"/>
      <c r="P56" s="5562"/>
      <c r="Q56" s="5562"/>
      <c r="R56" s="5562"/>
      <c r="S56" s="5562"/>
    </row>
    <row r="57" spans="1:19">
      <c r="A57" s="9223"/>
      <c r="B57" s="9215"/>
      <c r="C57" s="5603">
        <v>201250003</v>
      </c>
      <c r="D57" s="9213"/>
      <c r="E57" s="9202"/>
      <c r="F57" s="5572" t="s">
        <v>21030</v>
      </c>
      <c r="G57" s="5584">
        <v>30</v>
      </c>
      <c r="H57" s="5585" t="s">
        <v>21031</v>
      </c>
      <c r="I57" s="5586">
        <v>499</v>
      </c>
      <c r="J57" s="5570">
        <f t="shared" si="3"/>
        <v>499</v>
      </c>
      <c r="K57" s="5562"/>
      <c r="L57" s="5562"/>
      <c r="M57" s="5562"/>
      <c r="N57" s="5562"/>
      <c r="O57" s="5562"/>
      <c r="P57" s="5562"/>
      <c r="Q57" s="5562"/>
      <c r="R57" s="5562"/>
      <c r="S57" s="5562"/>
    </row>
    <row r="58" spans="1:19">
      <c r="A58" s="9223"/>
      <c r="B58" s="9215"/>
      <c r="C58" s="5603">
        <v>201250004</v>
      </c>
      <c r="D58" s="9213"/>
      <c r="E58" s="9202"/>
      <c r="F58" s="9224" t="s">
        <v>21032</v>
      </c>
      <c r="G58" s="5584">
        <v>30</v>
      </c>
      <c r="H58" s="5585" t="s">
        <v>21033</v>
      </c>
      <c r="I58" s="5586">
        <v>499</v>
      </c>
      <c r="J58" s="5570">
        <f t="shared" si="3"/>
        <v>499</v>
      </c>
      <c r="K58" s="5562"/>
      <c r="L58" s="5562"/>
      <c r="M58" s="5562"/>
      <c r="N58" s="5562"/>
      <c r="O58" s="5562"/>
      <c r="P58" s="5562"/>
      <c r="Q58" s="5562"/>
      <c r="R58" s="5562"/>
      <c r="S58" s="5562"/>
    </row>
    <row r="59" spans="1:19">
      <c r="A59" s="9223"/>
      <c r="B59" s="9215"/>
      <c r="C59" s="5603">
        <v>201250005</v>
      </c>
      <c r="D59" s="9213" t="s">
        <v>21034</v>
      </c>
      <c r="E59" s="9202"/>
      <c r="F59" s="9224"/>
      <c r="G59" s="5584">
        <v>30</v>
      </c>
      <c r="H59" s="5585" t="s">
        <v>21035</v>
      </c>
      <c r="I59" s="5586">
        <v>499</v>
      </c>
      <c r="J59" s="5570">
        <f t="shared" si="3"/>
        <v>499</v>
      </c>
      <c r="K59" s="5562"/>
      <c r="L59" s="5562"/>
      <c r="M59" s="5562"/>
      <c r="N59" s="5562"/>
      <c r="O59" s="5562"/>
      <c r="P59" s="5562"/>
      <c r="Q59" s="5562"/>
      <c r="R59" s="5562"/>
      <c r="S59" s="5562"/>
    </row>
    <row r="60" spans="1:19">
      <c r="A60" s="9223"/>
      <c r="B60" s="9215"/>
      <c r="C60" s="5603">
        <v>201250006</v>
      </c>
      <c r="D60" s="9213"/>
      <c r="E60" s="9202"/>
      <c r="F60" s="9224" t="s">
        <v>21036</v>
      </c>
      <c r="G60" s="5584">
        <v>30</v>
      </c>
      <c r="H60" s="5585" t="s">
        <v>21037</v>
      </c>
      <c r="I60" s="5586">
        <v>499</v>
      </c>
      <c r="J60" s="5570">
        <f t="shared" si="3"/>
        <v>499</v>
      </c>
      <c r="K60" s="5562"/>
      <c r="L60" s="5562"/>
      <c r="M60" s="5562"/>
      <c r="N60" s="5562"/>
      <c r="O60" s="5562"/>
      <c r="P60" s="5562"/>
      <c r="Q60" s="5562"/>
      <c r="R60" s="5562"/>
      <c r="S60" s="5562"/>
    </row>
    <row r="61" spans="1:19">
      <c r="A61" s="9223"/>
      <c r="B61" s="9215"/>
      <c r="C61" s="5603">
        <v>201250007</v>
      </c>
      <c r="D61" s="5587" t="s">
        <v>21038</v>
      </c>
      <c r="E61" s="9202"/>
      <c r="F61" s="9224"/>
      <c r="G61" s="5584">
        <v>30</v>
      </c>
      <c r="H61" s="5585" t="s">
        <v>21039</v>
      </c>
      <c r="I61" s="5586">
        <v>499</v>
      </c>
      <c r="J61" s="5570">
        <f t="shared" si="3"/>
        <v>499</v>
      </c>
      <c r="K61" s="5562"/>
      <c r="L61" s="5562"/>
      <c r="M61" s="5562"/>
      <c r="N61" s="5562"/>
      <c r="O61" s="5562"/>
      <c r="P61" s="5562"/>
      <c r="Q61" s="5562"/>
      <c r="R61" s="5562"/>
      <c r="S61" s="5562"/>
    </row>
    <row r="62" spans="1:19">
      <c r="A62" s="9223"/>
      <c r="B62" s="9215" t="s">
        <v>21040</v>
      </c>
      <c r="C62" s="5603">
        <v>201500001</v>
      </c>
      <c r="D62" s="5587"/>
      <c r="E62" s="9202" t="s">
        <v>1017</v>
      </c>
      <c r="F62" s="9224"/>
      <c r="G62" s="5584">
        <v>20</v>
      </c>
      <c r="H62" s="5585" t="s">
        <v>21041</v>
      </c>
      <c r="I62" s="5586">
        <v>787</v>
      </c>
      <c r="J62" s="5570">
        <f t="shared" si="3"/>
        <v>787</v>
      </c>
      <c r="K62" s="5562"/>
      <c r="L62" s="5562"/>
      <c r="M62" s="5562"/>
      <c r="N62" s="5562"/>
      <c r="O62" s="5562"/>
      <c r="P62" s="5562"/>
      <c r="Q62" s="5562"/>
      <c r="R62" s="5562"/>
      <c r="S62" s="5562"/>
    </row>
    <row r="63" spans="1:19">
      <c r="A63" s="9223"/>
      <c r="B63" s="9215"/>
      <c r="C63" s="5603">
        <v>201500002</v>
      </c>
      <c r="D63" s="5588"/>
      <c r="E63" s="9202"/>
      <c r="F63" s="9224"/>
      <c r="G63" s="5584">
        <v>20</v>
      </c>
      <c r="H63" s="5585" t="s">
        <v>21029</v>
      </c>
      <c r="I63" s="5586">
        <v>787</v>
      </c>
      <c r="J63" s="5570">
        <f t="shared" si="3"/>
        <v>787</v>
      </c>
      <c r="K63" s="5562"/>
      <c r="L63" s="5562"/>
      <c r="M63" s="5562"/>
      <c r="N63" s="5562"/>
      <c r="O63" s="5562"/>
      <c r="P63" s="5562"/>
      <c r="Q63" s="5562"/>
      <c r="R63" s="5562"/>
      <c r="S63" s="5562"/>
    </row>
    <row r="64" spans="1:19" ht="25.35">
      <c r="A64" s="9223"/>
      <c r="B64" s="9215"/>
      <c r="C64" s="5603">
        <v>201500003</v>
      </c>
      <c r="D64" s="5587" t="s">
        <v>21042</v>
      </c>
      <c r="E64" s="9202"/>
      <c r="F64" s="5572" t="s">
        <v>21030</v>
      </c>
      <c r="G64" s="5584">
        <v>20</v>
      </c>
      <c r="H64" s="5585" t="s">
        <v>21031</v>
      </c>
      <c r="I64" s="5586">
        <v>787</v>
      </c>
      <c r="J64" s="5570">
        <f t="shared" si="3"/>
        <v>787</v>
      </c>
      <c r="K64" s="5562"/>
      <c r="L64" s="5562"/>
      <c r="M64" s="5562"/>
      <c r="N64" s="5562"/>
      <c r="O64" s="5562"/>
      <c r="P64" s="5562"/>
      <c r="Q64" s="5562"/>
      <c r="R64" s="5562"/>
      <c r="S64" s="5562"/>
    </row>
    <row r="65" spans="1:19" ht="25.35">
      <c r="A65" s="9223"/>
      <c r="B65" s="9215"/>
      <c r="C65" s="5603">
        <v>201500004</v>
      </c>
      <c r="D65" s="9213" t="s">
        <v>21043</v>
      </c>
      <c r="E65" s="9202"/>
      <c r="F65" s="5572" t="s">
        <v>21032</v>
      </c>
      <c r="G65" s="5584">
        <v>20</v>
      </c>
      <c r="H65" s="5585" t="s">
        <v>21033</v>
      </c>
      <c r="I65" s="5586">
        <v>787</v>
      </c>
      <c r="J65" s="5570">
        <f t="shared" si="3"/>
        <v>787</v>
      </c>
      <c r="K65" s="5562"/>
      <c r="L65" s="5562"/>
      <c r="M65" s="5562"/>
      <c r="N65" s="5562"/>
      <c r="O65" s="5562"/>
      <c r="P65" s="5562"/>
      <c r="Q65" s="5562"/>
      <c r="R65" s="5562"/>
      <c r="S65" s="5562"/>
    </row>
    <row r="66" spans="1:19">
      <c r="A66" s="9223"/>
      <c r="B66" s="9215"/>
      <c r="C66" s="5603">
        <v>201500005</v>
      </c>
      <c r="D66" s="9213"/>
      <c r="E66" s="9202"/>
      <c r="F66" s="5572" t="s">
        <v>21044</v>
      </c>
      <c r="G66" s="5584">
        <v>20</v>
      </c>
      <c r="H66" s="5585" t="s">
        <v>21035</v>
      </c>
      <c r="I66" s="5586">
        <v>787</v>
      </c>
      <c r="J66" s="5570">
        <f t="shared" si="3"/>
        <v>787</v>
      </c>
      <c r="K66" s="5562"/>
      <c r="L66" s="5562"/>
      <c r="M66" s="5562"/>
      <c r="N66" s="5562"/>
      <c r="O66" s="5562"/>
      <c r="P66" s="5562"/>
      <c r="Q66" s="5562"/>
      <c r="R66" s="5562"/>
      <c r="S66" s="5562"/>
    </row>
    <row r="67" spans="1:19" ht="25.35">
      <c r="A67" s="9223"/>
      <c r="B67" s="9215"/>
      <c r="C67" s="5603">
        <v>201500006</v>
      </c>
      <c r="D67" s="5587" t="s">
        <v>21045</v>
      </c>
      <c r="E67" s="9202"/>
      <c r="F67" s="5572" t="s">
        <v>21036</v>
      </c>
      <c r="G67" s="5584">
        <v>20</v>
      </c>
      <c r="H67" s="5585" t="s">
        <v>21037</v>
      </c>
      <c r="I67" s="5586">
        <v>787</v>
      </c>
      <c r="J67" s="5570">
        <f t="shared" si="3"/>
        <v>787</v>
      </c>
      <c r="K67" s="5562"/>
      <c r="L67" s="5562"/>
      <c r="M67" s="5562"/>
      <c r="N67" s="5562"/>
      <c r="O67" s="5562"/>
      <c r="P67" s="5562"/>
      <c r="Q67" s="5562"/>
      <c r="R67" s="5562"/>
      <c r="S67" s="5562"/>
    </row>
    <row r="68" spans="1:19">
      <c r="A68" s="9223"/>
      <c r="B68" s="9215"/>
      <c r="C68" s="5603">
        <v>201500007</v>
      </c>
      <c r="D68" s="5588"/>
      <c r="E68" s="9202"/>
      <c r="F68" s="5572"/>
      <c r="G68" s="5584">
        <v>20</v>
      </c>
      <c r="H68" s="5585" t="s">
        <v>21039</v>
      </c>
      <c r="I68" s="5586">
        <v>787</v>
      </c>
      <c r="J68" s="5570">
        <f t="shared" si="3"/>
        <v>787</v>
      </c>
      <c r="K68" s="5562"/>
      <c r="L68" s="5562"/>
      <c r="M68" s="5562"/>
      <c r="N68" s="5562"/>
      <c r="O68" s="5562"/>
      <c r="P68" s="5562"/>
      <c r="Q68" s="5562"/>
      <c r="R68" s="5562"/>
      <c r="S68" s="5562"/>
    </row>
    <row r="69" spans="1:19">
      <c r="A69" s="9223"/>
      <c r="B69" s="9226" t="s">
        <v>21046</v>
      </c>
      <c r="C69" s="5603">
        <v>202250008</v>
      </c>
      <c r="D69" s="9218" t="s">
        <v>21047</v>
      </c>
      <c r="E69" s="9202" t="s">
        <v>1017</v>
      </c>
      <c r="F69" s="5572" t="s">
        <v>21048</v>
      </c>
      <c r="G69" s="5589">
        <v>30</v>
      </c>
      <c r="H69" s="5585" t="s">
        <v>21049</v>
      </c>
      <c r="I69" s="5586">
        <v>589</v>
      </c>
      <c r="J69" s="5570">
        <f t="shared" si="3"/>
        <v>589</v>
      </c>
      <c r="K69" s="5562"/>
      <c r="L69" s="5562"/>
      <c r="M69" s="5562"/>
      <c r="N69" s="5562"/>
      <c r="O69" s="5562"/>
      <c r="P69" s="5562"/>
      <c r="Q69" s="5562"/>
      <c r="R69" s="5562"/>
      <c r="S69" s="5562"/>
    </row>
    <row r="70" spans="1:19" ht="38">
      <c r="A70" s="9223"/>
      <c r="B70" s="9226"/>
      <c r="C70" s="5603">
        <v>202250009</v>
      </c>
      <c r="D70" s="9218"/>
      <c r="E70" s="9202"/>
      <c r="F70" s="5572" t="s">
        <v>21050</v>
      </c>
      <c r="G70" s="5589">
        <v>30</v>
      </c>
      <c r="H70" s="5585" t="s">
        <v>21051</v>
      </c>
      <c r="I70" s="5586">
        <v>589</v>
      </c>
      <c r="J70" s="5570">
        <f t="shared" si="3"/>
        <v>589</v>
      </c>
      <c r="K70" s="5562"/>
      <c r="L70" s="5562"/>
      <c r="M70" s="5562"/>
      <c r="N70" s="5562"/>
      <c r="O70" s="5562"/>
      <c r="P70" s="5562"/>
      <c r="Q70" s="5562"/>
      <c r="R70" s="5562"/>
      <c r="S70" s="5562"/>
    </row>
    <row r="71" spans="1:19">
      <c r="A71" s="9223"/>
      <c r="B71" s="9226"/>
      <c r="C71" s="5603">
        <v>202250010</v>
      </c>
      <c r="D71" s="9218" t="s">
        <v>21052</v>
      </c>
      <c r="E71" s="9202"/>
      <c r="F71" s="5572" t="s">
        <v>21036</v>
      </c>
      <c r="G71" s="5589">
        <v>30</v>
      </c>
      <c r="H71" s="5585" t="s">
        <v>21053</v>
      </c>
      <c r="I71" s="5586">
        <v>589</v>
      </c>
      <c r="J71" s="5570">
        <f t="shared" si="3"/>
        <v>589</v>
      </c>
      <c r="K71" s="5562"/>
      <c r="L71" s="5562"/>
      <c r="M71" s="5562"/>
      <c r="N71" s="5562"/>
      <c r="O71" s="5562"/>
      <c r="P71" s="5562"/>
      <c r="Q71" s="5562"/>
      <c r="R71" s="5562"/>
      <c r="S71" s="5562"/>
    </row>
    <row r="72" spans="1:19">
      <c r="A72" s="9223"/>
      <c r="B72" s="9226" t="s">
        <v>21054</v>
      </c>
      <c r="C72" s="5604">
        <v>202500008</v>
      </c>
      <c r="D72" s="9218"/>
      <c r="E72" s="9202"/>
      <c r="F72" s="5572" t="s">
        <v>21055</v>
      </c>
      <c r="G72" s="5589">
        <v>20</v>
      </c>
      <c r="H72" s="5585" t="s">
        <v>21049</v>
      </c>
      <c r="I72" s="5586">
        <v>897</v>
      </c>
      <c r="J72" s="5570">
        <f t="shared" si="3"/>
        <v>897</v>
      </c>
      <c r="K72" s="5562"/>
      <c r="L72" s="5562"/>
      <c r="M72" s="5562"/>
      <c r="N72" s="5562"/>
      <c r="O72" s="5562"/>
      <c r="P72" s="5562"/>
      <c r="Q72" s="5562"/>
      <c r="R72" s="5562"/>
      <c r="S72" s="5562"/>
    </row>
    <row r="73" spans="1:19" ht="38">
      <c r="A73" s="9223"/>
      <c r="B73" s="9226"/>
      <c r="C73" s="5604">
        <v>202500009</v>
      </c>
      <c r="D73" s="5569" t="s">
        <v>21056</v>
      </c>
      <c r="E73" s="9202"/>
      <c r="F73" s="5572" t="s">
        <v>21050</v>
      </c>
      <c r="G73" s="5589">
        <v>20</v>
      </c>
      <c r="H73" s="5585" t="s">
        <v>21051</v>
      </c>
      <c r="I73" s="5586">
        <v>897</v>
      </c>
      <c r="J73" s="5570">
        <f t="shared" si="3"/>
        <v>897</v>
      </c>
      <c r="K73" s="5562"/>
      <c r="L73" s="5562"/>
      <c r="M73" s="5562"/>
      <c r="N73" s="5562"/>
      <c r="O73" s="5562"/>
      <c r="P73" s="5562"/>
      <c r="Q73" s="5562"/>
      <c r="R73" s="5562"/>
      <c r="S73" s="5562"/>
    </row>
    <row r="74" spans="1:19">
      <c r="A74" s="9223"/>
      <c r="B74" s="9226"/>
      <c r="C74" s="5604">
        <v>202500010</v>
      </c>
      <c r="D74" s="5569" t="s">
        <v>21057</v>
      </c>
      <c r="E74" s="9202"/>
      <c r="F74" s="5572" t="s">
        <v>21036</v>
      </c>
      <c r="G74" s="5589">
        <v>20</v>
      </c>
      <c r="H74" s="5585" t="s">
        <v>21053</v>
      </c>
      <c r="I74" s="5586">
        <v>897</v>
      </c>
      <c r="J74" s="5570">
        <f t="shared" si="3"/>
        <v>897</v>
      </c>
      <c r="K74" s="5562"/>
      <c r="L74" s="5562"/>
      <c r="M74" s="5562"/>
      <c r="N74" s="5562"/>
      <c r="O74" s="5562"/>
      <c r="P74" s="5562"/>
      <c r="Q74" s="5562"/>
      <c r="R74" s="5562"/>
      <c r="S74" s="5562"/>
    </row>
    <row r="75" spans="1:19" ht="50.7">
      <c r="A75" s="9219"/>
      <c r="B75" s="5590" t="s">
        <v>21058</v>
      </c>
      <c r="C75" s="5603">
        <v>7080000100</v>
      </c>
      <c r="D75" s="5576" t="s">
        <v>21059</v>
      </c>
      <c r="E75" s="9202" t="s">
        <v>1012</v>
      </c>
      <c r="F75" s="5575" t="s">
        <v>21060</v>
      </c>
      <c r="G75" s="9202">
        <v>15</v>
      </c>
      <c r="H75" s="9202"/>
      <c r="I75" s="5591">
        <v>237</v>
      </c>
      <c r="J75" s="5570">
        <f t="shared" si="3"/>
        <v>237</v>
      </c>
      <c r="K75" s="5562"/>
      <c r="L75" s="5562"/>
      <c r="M75" s="5562"/>
      <c r="N75" s="5562"/>
      <c r="O75" s="5562"/>
      <c r="P75" s="5562"/>
      <c r="Q75" s="5562"/>
      <c r="R75" s="5562"/>
      <c r="S75" s="5562"/>
    </row>
    <row r="76" spans="1:19" ht="50.7">
      <c r="A76" s="9219"/>
      <c r="B76" s="5590" t="s">
        <v>21061</v>
      </c>
      <c r="C76" s="5603">
        <v>7080100100</v>
      </c>
      <c r="D76" s="5576" t="s">
        <v>21062</v>
      </c>
      <c r="E76" s="9202"/>
      <c r="F76" s="5575" t="s">
        <v>21060</v>
      </c>
      <c r="G76" s="9202">
        <v>15</v>
      </c>
      <c r="H76" s="9202"/>
      <c r="I76" s="5591">
        <v>237</v>
      </c>
      <c r="J76" s="5570">
        <f t="shared" si="3"/>
        <v>237</v>
      </c>
      <c r="K76" s="5562"/>
      <c r="L76" s="5562"/>
      <c r="M76" s="5562"/>
      <c r="N76" s="5562"/>
      <c r="O76" s="5562"/>
      <c r="P76" s="5562"/>
      <c r="Q76" s="5562"/>
      <c r="R76" s="5562"/>
      <c r="S76" s="5562"/>
    </row>
    <row r="77" spans="1:19" ht="38">
      <c r="A77" s="9219"/>
      <c r="B77" s="5590" t="s">
        <v>21063</v>
      </c>
      <c r="C77" s="5603">
        <v>7080300400</v>
      </c>
      <c r="D77" s="5577" t="s">
        <v>21064</v>
      </c>
      <c r="E77" s="9202" t="s">
        <v>1012</v>
      </c>
      <c r="F77" s="5575" t="s">
        <v>21065</v>
      </c>
      <c r="G77" s="9202">
        <v>24</v>
      </c>
      <c r="H77" s="9202"/>
      <c r="I77" s="5591">
        <v>297</v>
      </c>
      <c r="J77" s="5570">
        <f t="shared" si="3"/>
        <v>297</v>
      </c>
      <c r="K77" s="5562"/>
      <c r="L77" s="5562"/>
      <c r="M77" s="5562"/>
      <c r="N77" s="5562"/>
      <c r="O77" s="5562"/>
      <c r="P77" s="5562"/>
      <c r="Q77" s="5562"/>
      <c r="R77" s="5562"/>
      <c r="S77" s="5562"/>
    </row>
    <row r="78" spans="1:19">
      <c r="A78" s="9219"/>
      <c r="B78" s="9204" t="s">
        <v>21066</v>
      </c>
      <c r="C78" s="5603">
        <v>7080500200</v>
      </c>
      <c r="D78" s="9225" t="s">
        <v>21067</v>
      </c>
      <c r="E78" s="9202"/>
      <c r="F78" s="5575" t="s">
        <v>20951</v>
      </c>
      <c r="G78" s="9202">
        <v>15</v>
      </c>
      <c r="H78" s="9202"/>
      <c r="I78" s="5591">
        <v>170</v>
      </c>
      <c r="J78" s="5570">
        <f t="shared" si="3"/>
        <v>170</v>
      </c>
      <c r="K78" s="5562"/>
      <c r="L78" s="5562"/>
      <c r="M78" s="5562"/>
      <c r="N78" s="5562"/>
      <c r="O78" s="5562"/>
      <c r="P78" s="5562"/>
      <c r="Q78" s="5562"/>
      <c r="R78" s="5562"/>
      <c r="S78" s="5562"/>
    </row>
    <row r="79" spans="1:19">
      <c r="A79" s="9219"/>
      <c r="B79" s="9204"/>
      <c r="C79" s="5603">
        <v>7080500400</v>
      </c>
      <c r="D79" s="9215"/>
      <c r="E79" s="9202"/>
      <c r="F79" s="5575" t="s">
        <v>21065</v>
      </c>
      <c r="G79" s="9202">
        <v>24</v>
      </c>
      <c r="H79" s="9202"/>
      <c r="I79" s="5591">
        <v>407</v>
      </c>
      <c r="J79" s="5570">
        <f t="shared" si="3"/>
        <v>407</v>
      </c>
      <c r="K79" s="5562"/>
      <c r="L79" s="5562"/>
      <c r="M79" s="5562"/>
      <c r="N79" s="5562"/>
      <c r="O79" s="5562"/>
      <c r="P79" s="5562"/>
      <c r="Q79" s="5562"/>
      <c r="R79" s="5562"/>
      <c r="S79" s="5562"/>
    </row>
    <row r="80" spans="1:19" ht="38">
      <c r="A80" s="9219"/>
      <c r="B80" s="5590" t="s">
        <v>21068</v>
      </c>
      <c r="C80" s="5603">
        <v>7080700200</v>
      </c>
      <c r="D80" s="5577" t="s">
        <v>21069</v>
      </c>
      <c r="E80" s="9202"/>
      <c r="F80" s="5575" t="s">
        <v>20951</v>
      </c>
      <c r="G80" s="9202">
        <v>15</v>
      </c>
      <c r="H80" s="9202"/>
      <c r="I80" s="5591">
        <v>185</v>
      </c>
      <c r="J80" s="5570">
        <f t="shared" si="3"/>
        <v>185</v>
      </c>
      <c r="K80" s="5562"/>
      <c r="L80" s="5562"/>
      <c r="M80" s="5562"/>
      <c r="N80" s="5562"/>
      <c r="O80" s="5562"/>
      <c r="P80" s="5562"/>
      <c r="Q80" s="5562"/>
      <c r="R80" s="5562"/>
      <c r="S80" s="5562"/>
    </row>
    <row r="81" spans="1:19">
      <c r="A81" s="5592"/>
      <c r="B81" s="5593"/>
      <c r="C81" s="5594"/>
      <c r="D81" s="5555"/>
      <c r="E81" s="5557"/>
      <c r="G81" s="5557"/>
      <c r="H81" s="5557"/>
      <c r="I81" s="5595"/>
      <c r="J81" s="5595"/>
      <c r="K81" s="5562"/>
      <c r="L81" s="5562"/>
      <c r="M81" s="5562"/>
      <c r="N81" s="5562"/>
      <c r="O81" s="5562"/>
      <c r="P81" s="5562"/>
      <c r="Q81" s="5562"/>
      <c r="R81" s="5562"/>
      <c r="S81" s="5562"/>
    </row>
  </sheetData>
  <sheetProtection formatCells="0" formatColumns="0" formatRows="0" insertColumns="0" insertRows="0" insertHyperlinks="0" deleteColumns="0" deleteRows="0" sort="0" autoFilter="0" pivotTables="0"/>
  <mergeCells count="141">
    <mergeCell ref="A1:H1"/>
    <mergeCell ref="G75:H75"/>
    <mergeCell ref="G76:H76"/>
    <mergeCell ref="A77:A80"/>
    <mergeCell ref="E77:E80"/>
    <mergeCell ref="G77:H77"/>
    <mergeCell ref="B78:B79"/>
    <mergeCell ref="D78:D79"/>
    <mergeCell ref="G78:H78"/>
    <mergeCell ref="G79:H79"/>
    <mergeCell ref="G80:H80"/>
    <mergeCell ref="B69:B71"/>
    <mergeCell ref="D69:D70"/>
    <mergeCell ref="E69:E74"/>
    <mergeCell ref="D71:D72"/>
    <mergeCell ref="B72:B74"/>
    <mergeCell ref="A75:A76"/>
    <mergeCell ref="E75:E76"/>
    <mergeCell ref="D59:D60"/>
    <mergeCell ref="F60:F61"/>
    <mergeCell ref="B62:B68"/>
    <mergeCell ref="E62:E68"/>
    <mergeCell ref="F62:F63"/>
    <mergeCell ref="D65:D66"/>
    <mergeCell ref="A53:H53"/>
    <mergeCell ref="I53:I54"/>
    <mergeCell ref="J53:J54"/>
    <mergeCell ref="K53:K54"/>
    <mergeCell ref="L53:L54"/>
    <mergeCell ref="A55:A74"/>
    <mergeCell ref="B55:B61"/>
    <mergeCell ref="D55:D58"/>
    <mergeCell ref="E55:E61"/>
    <mergeCell ref="F58:F59"/>
    <mergeCell ref="G47:H47"/>
    <mergeCell ref="G48:H48"/>
    <mergeCell ref="G49:H49"/>
    <mergeCell ref="A50:A52"/>
    <mergeCell ref="B50:B52"/>
    <mergeCell ref="D50:D52"/>
    <mergeCell ref="E50:E52"/>
    <mergeCell ref="G50:H50"/>
    <mergeCell ref="G51:H51"/>
    <mergeCell ref="G52:H52"/>
    <mergeCell ref="A44:A49"/>
    <mergeCell ref="B44:B46"/>
    <mergeCell ref="D44:D46"/>
    <mergeCell ref="E44:E46"/>
    <mergeCell ref="G44:H44"/>
    <mergeCell ref="G45:H45"/>
    <mergeCell ref="G46:H46"/>
    <mergeCell ref="B47:B49"/>
    <mergeCell ref="D47:D49"/>
    <mergeCell ref="E47:E49"/>
    <mergeCell ref="A40:A43"/>
    <mergeCell ref="B40:B41"/>
    <mergeCell ref="D40:D41"/>
    <mergeCell ref="E40:E43"/>
    <mergeCell ref="G40:H40"/>
    <mergeCell ref="G41:H41"/>
    <mergeCell ref="B42:B43"/>
    <mergeCell ref="G42:H42"/>
    <mergeCell ref="G43:H43"/>
    <mergeCell ref="D35:D36"/>
    <mergeCell ref="G35:H35"/>
    <mergeCell ref="G36:H36"/>
    <mergeCell ref="A37:A39"/>
    <mergeCell ref="G37:H37"/>
    <mergeCell ref="G38:H38"/>
    <mergeCell ref="G39:H39"/>
    <mergeCell ref="A30:A32"/>
    <mergeCell ref="G30:H30"/>
    <mergeCell ref="G31:H31"/>
    <mergeCell ref="G32:H32"/>
    <mergeCell ref="A33:A36"/>
    <mergeCell ref="B33:B39"/>
    <mergeCell ref="D33:D34"/>
    <mergeCell ref="E33:E39"/>
    <mergeCell ref="G33:H33"/>
    <mergeCell ref="G34:H34"/>
    <mergeCell ref="A26:A29"/>
    <mergeCell ref="B26:B32"/>
    <mergeCell ref="D26:D27"/>
    <mergeCell ref="E26:E32"/>
    <mergeCell ref="G26:H26"/>
    <mergeCell ref="G27:H27"/>
    <mergeCell ref="D28:D29"/>
    <mergeCell ref="G28:H28"/>
    <mergeCell ref="G29:H29"/>
    <mergeCell ref="A21:A22"/>
    <mergeCell ref="B21:B22"/>
    <mergeCell ref="E21:E22"/>
    <mergeCell ref="G21:H21"/>
    <mergeCell ref="G22:H22"/>
    <mergeCell ref="A23:A25"/>
    <mergeCell ref="B23:B25"/>
    <mergeCell ref="E23:E25"/>
    <mergeCell ref="G23:H23"/>
    <mergeCell ref="G24:H24"/>
    <mergeCell ref="G25:H25"/>
    <mergeCell ref="A19:G19"/>
    <mergeCell ref="I19:I20"/>
    <mergeCell ref="J19:J20"/>
    <mergeCell ref="K19:K20"/>
    <mergeCell ref="L19:L20"/>
    <mergeCell ref="G20:H20"/>
    <mergeCell ref="A15:A18"/>
    <mergeCell ref="B15:B18"/>
    <mergeCell ref="D15:D18"/>
    <mergeCell ref="E15:E18"/>
    <mergeCell ref="G15:H15"/>
    <mergeCell ref="G16:H16"/>
    <mergeCell ref="G17:H17"/>
    <mergeCell ref="G18:H18"/>
    <mergeCell ref="A13:G13"/>
    <mergeCell ref="I13:I14"/>
    <mergeCell ref="J13:J14"/>
    <mergeCell ref="K13:K14"/>
    <mergeCell ref="L13:L14"/>
    <mergeCell ref="G14:H14"/>
    <mergeCell ref="A10:A12"/>
    <mergeCell ref="B10:B12"/>
    <mergeCell ref="D10:D12"/>
    <mergeCell ref="E10:E12"/>
    <mergeCell ref="G10:H10"/>
    <mergeCell ref="G11:H11"/>
    <mergeCell ref="G12:H12"/>
    <mergeCell ref="I4:I5"/>
    <mergeCell ref="J4:J5"/>
    <mergeCell ref="K4:K5"/>
    <mergeCell ref="L4:L5"/>
    <mergeCell ref="G5:H5"/>
    <mergeCell ref="G6:H6"/>
    <mergeCell ref="A7:A9"/>
    <mergeCell ref="B7:B9"/>
    <mergeCell ref="D7:D9"/>
    <mergeCell ref="E7:E9"/>
    <mergeCell ref="G7:H7"/>
    <mergeCell ref="G8:H8"/>
    <mergeCell ref="G9:H9"/>
    <mergeCell ref="A4:G4"/>
  </mergeCells>
  <pageMargins left="3.9583333333333297E-2" right="3.9583333333333297E-2" top="3.9583333333333297E-2" bottom="3.9583333333333297E-2" header="0.51180555555555496" footer="0.51180555555555496"/>
  <pageSetup paperSize="9" scale="46" firstPageNumber="0" orientation="portrait" horizontalDpi="300" verticalDpi="300" r:id="rId1"/>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dimension ref="A1:G21"/>
  <sheetViews>
    <sheetView workbookViewId="0">
      <selection activeCell="K12" sqref="K12"/>
    </sheetView>
  </sheetViews>
  <sheetFormatPr defaultRowHeight="14.35"/>
  <cols>
    <col min="1" max="1" width="9.29296875" customWidth="1"/>
    <col min="2" max="2" width="14.703125" customWidth="1"/>
    <col min="4" max="4" width="69.29296875" customWidth="1"/>
    <col min="5" max="5" width="17.41015625" customWidth="1"/>
    <col min="6" max="6" width="29.5859375" customWidth="1"/>
    <col min="7" max="7" width="9.1171875" style="1279"/>
  </cols>
  <sheetData>
    <row r="1" spans="1:7" s="1694" customFormat="1" ht="14.7" thickBot="1">
      <c r="A1" s="9230"/>
      <c r="B1" s="9230"/>
      <c r="C1" s="9230"/>
      <c r="D1" s="9230"/>
      <c r="E1" s="9230"/>
      <c r="F1" s="9230"/>
      <c r="G1" s="1279"/>
    </row>
    <row r="2" spans="1:7" ht="22.35" thickBot="1">
      <c r="A2" s="9234" t="s">
        <v>10061</v>
      </c>
      <c r="B2" s="9235"/>
      <c r="C2" s="9235"/>
      <c r="D2" s="9235"/>
      <c r="E2" s="9235"/>
      <c r="F2" s="9236"/>
    </row>
    <row r="3" spans="1:7" ht="22.35" thickBot="1">
      <c r="A3" s="9237"/>
      <c r="B3" s="9238"/>
      <c r="C3" s="1695"/>
      <c r="D3" s="1695"/>
      <c r="E3" s="1695"/>
      <c r="F3" s="1696"/>
    </row>
    <row r="4" spans="1:7" ht="14.7" thickBot="1">
      <c r="A4" s="9239" t="s">
        <v>70</v>
      </c>
      <c r="B4" s="9240"/>
      <c r="C4" s="1697" t="s">
        <v>75</v>
      </c>
      <c r="D4" s="1697" t="s">
        <v>10062</v>
      </c>
      <c r="E4" s="1697" t="s">
        <v>77</v>
      </c>
      <c r="F4" s="1697" t="s">
        <v>8241</v>
      </c>
    </row>
    <row r="5" spans="1:7" ht="14.7" thickBot="1">
      <c r="A5" s="9231"/>
      <c r="B5" s="1698"/>
      <c r="C5" s="1699">
        <v>4061</v>
      </c>
      <c r="D5" s="1700" t="s">
        <v>10063</v>
      </c>
      <c r="E5" s="1699">
        <v>1</v>
      </c>
      <c r="F5" s="2673">
        <v>356</v>
      </c>
    </row>
    <row r="6" spans="1:7" ht="14.7" thickBot="1">
      <c r="A6" s="9232"/>
      <c r="B6" s="1698"/>
      <c r="C6" s="1699">
        <v>4062</v>
      </c>
      <c r="D6" s="1700" t="s">
        <v>10064</v>
      </c>
      <c r="E6" s="1699">
        <v>1</v>
      </c>
      <c r="F6" s="2673">
        <v>266</v>
      </c>
    </row>
    <row r="7" spans="1:7" ht="14.7" thickBot="1">
      <c r="A7" s="9241"/>
      <c r="B7" s="9241"/>
      <c r="C7" s="1699">
        <v>4065</v>
      </c>
      <c r="D7" s="1700" t="s">
        <v>10065</v>
      </c>
      <c r="E7" s="1699">
        <v>1</v>
      </c>
      <c r="F7" s="2673">
        <v>134</v>
      </c>
    </row>
    <row r="8" spans="1:7" ht="14.7" thickBot="1">
      <c r="A8" s="9233"/>
      <c r="B8" s="1698"/>
      <c r="C8" s="1699">
        <v>4063</v>
      </c>
      <c r="D8" s="1700" t="s">
        <v>10066</v>
      </c>
      <c r="E8" s="1699">
        <v>1</v>
      </c>
      <c r="F8" s="2673">
        <v>229</v>
      </c>
    </row>
    <row r="9" spans="1:7" ht="14.7" thickBot="1">
      <c r="A9" s="9232"/>
      <c r="B9" s="1698"/>
      <c r="C9" s="1699">
        <v>4064</v>
      </c>
      <c r="D9" s="1700" t="s">
        <v>10067</v>
      </c>
      <c r="E9" s="1699">
        <v>1</v>
      </c>
      <c r="F9" s="2673">
        <v>189</v>
      </c>
    </row>
    <row r="10" spans="1:7" ht="14.7" thickBot="1">
      <c r="A10" s="1701"/>
      <c r="C10" s="1702">
        <v>4002</v>
      </c>
      <c r="D10" s="1700" t="s">
        <v>10068</v>
      </c>
      <c r="E10" s="1702">
        <v>1</v>
      </c>
      <c r="F10" s="1706">
        <v>238</v>
      </c>
    </row>
    <row r="11" spans="1:7" ht="14.7" thickBot="1">
      <c r="A11" s="9231"/>
      <c r="B11" s="1698"/>
      <c r="C11" s="1702">
        <v>4015</v>
      </c>
      <c r="D11" s="1700" t="s">
        <v>10069</v>
      </c>
      <c r="E11" s="1702">
        <v>1</v>
      </c>
      <c r="F11" s="1706">
        <v>469</v>
      </c>
    </row>
    <row r="12" spans="1:7" ht="14.7" thickBot="1">
      <c r="A12" s="9232"/>
      <c r="B12" s="1698"/>
      <c r="C12" s="1702">
        <v>4013</v>
      </c>
      <c r="D12" s="1700" t="s">
        <v>10070</v>
      </c>
      <c r="E12" s="1702">
        <v>1</v>
      </c>
      <c r="F12" s="1706">
        <v>189</v>
      </c>
    </row>
    <row r="13" spans="1:7" ht="14.7" thickBot="1">
      <c r="A13" s="9231"/>
      <c r="B13" s="1698"/>
      <c r="C13" s="1702">
        <v>4019</v>
      </c>
      <c r="D13" s="1700" t="s">
        <v>10071</v>
      </c>
      <c r="E13" s="1702">
        <v>1</v>
      </c>
      <c r="F13" s="1706">
        <v>469</v>
      </c>
    </row>
    <row r="14" spans="1:7" ht="14.7" thickBot="1">
      <c r="A14" s="9232"/>
      <c r="B14" s="1698"/>
      <c r="C14" s="1702">
        <v>4017</v>
      </c>
      <c r="D14" s="1700" t="s">
        <v>10072</v>
      </c>
      <c r="E14" s="1702">
        <v>1</v>
      </c>
      <c r="F14" s="1706">
        <v>189</v>
      </c>
    </row>
    <row r="15" spans="1:7" ht="82.5" customHeight="1" thickBot="1">
      <c r="A15" s="1701"/>
      <c r="C15" s="1702">
        <v>4023</v>
      </c>
      <c r="D15" s="1700" t="s">
        <v>10073</v>
      </c>
      <c r="E15" s="1702">
        <v>1</v>
      </c>
      <c r="F15" s="1706">
        <v>385</v>
      </c>
    </row>
    <row r="16" spans="1:7" ht="14.7" thickBot="1">
      <c r="A16" s="9227"/>
      <c r="B16" s="9227"/>
      <c r="C16" s="1706">
        <v>4040</v>
      </c>
      <c r="D16" s="1707" t="s">
        <v>10074</v>
      </c>
      <c r="E16" s="1708">
        <v>50</v>
      </c>
      <c r="F16" s="1708">
        <v>94</v>
      </c>
    </row>
    <row r="17" spans="1:6" ht="14.7" thickBot="1">
      <c r="A17" s="9227"/>
      <c r="B17" s="9227"/>
      <c r="C17" s="1706">
        <v>4041</v>
      </c>
      <c r="D17" s="1707" t="s">
        <v>10075</v>
      </c>
      <c r="E17" s="1708">
        <v>50</v>
      </c>
      <c r="F17" s="1708">
        <v>175</v>
      </c>
    </row>
    <row r="18" spans="1:6" ht="48" customHeight="1" thickBot="1">
      <c r="A18" s="9228"/>
      <c r="B18" s="9228"/>
      <c r="C18" s="1706">
        <v>4042</v>
      </c>
      <c r="D18" s="1707" t="s">
        <v>10076</v>
      </c>
      <c r="E18" s="1708">
        <v>10</v>
      </c>
      <c r="F18" s="1708">
        <v>464.5</v>
      </c>
    </row>
    <row r="19" spans="1:6" ht="14.7" thickBot="1">
      <c r="A19" s="9229"/>
      <c r="B19" s="9229"/>
      <c r="C19" s="1706">
        <v>4050</v>
      </c>
      <c r="D19" s="1707" t="s">
        <v>10077</v>
      </c>
      <c r="E19" s="1708">
        <v>50</v>
      </c>
      <c r="F19" s="1708">
        <v>132.19999999999999</v>
      </c>
    </row>
    <row r="20" spans="1:6" ht="14.7" thickBot="1">
      <c r="A20" s="9227"/>
      <c r="B20" s="9227"/>
      <c r="C20" s="1706">
        <v>4051</v>
      </c>
      <c r="D20" s="1707" t="s">
        <v>10078</v>
      </c>
      <c r="E20" s="1708">
        <v>50</v>
      </c>
      <c r="F20" s="1708">
        <v>223.14</v>
      </c>
    </row>
    <row r="21" spans="1:6" ht="73.5" customHeight="1" thickBot="1">
      <c r="A21" s="9228"/>
      <c r="B21" s="9228"/>
      <c r="C21" s="1706">
        <v>4052</v>
      </c>
      <c r="D21" s="1707" t="s">
        <v>10079</v>
      </c>
      <c r="E21" s="1708">
        <v>10</v>
      </c>
      <c r="F21" s="1708">
        <v>577.66</v>
      </c>
    </row>
  </sheetData>
  <customSheetViews>
    <customSheetView guid="{76FA2CE7-179E-4731-B7AE-63C5E5E79002}">
      <pageMargins left="0.7" right="0.7" top="0.75" bottom="0.75" header="0.3" footer="0.3"/>
    </customSheetView>
  </customSheetViews>
  <mergeCells count="11">
    <mergeCell ref="A16:B18"/>
    <mergeCell ref="A19:B21"/>
    <mergeCell ref="A1:F1"/>
    <mergeCell ref="A5:A6"/>
    <mergeCell ref="A8:A9"/>
    <mergeCell ref="A11:A12"/>
    <mergeCell ref="A13:A14"/>
    <mergeCell ref="A2:F2"/>
    <mergeCell ref="A3:B3"/>
    <mergeCell ref="A4:B4"/>
    <mergeCell ref="A7:B7"/>
  </mergeCells>
  <pageMargins left="0.7" right="0.7" top="0.75" bottom="0.75" header="0.3" footer="0.3"/>
  <pageSetup paperSize="9" orientation="portrait" r:id="rId1"/>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dimension ref="A1:F29"/>
  <sheetViews>
    <sheetView workbookViewId="0">
      <selection activeCell="H19" sqref="H19"/>
    </sheetView>
  </sheetViews>
  <sheetFormatPr defaultColWidth="9.1171875" defaultRowHeight="14.35"/>
  <cols>
    <col min="1" max="1" width="9.1171875" style="4688"/>
    <col min="2" max="2" width="66.1171875" style="320" customWidth="1"/>
    <col min="3" max="3" width="11.703125" style="4688" customWidth="1"/>
    <col min="4" max="4" width="12.703125" style="4688" customWidth="1"/>
    <col min="5" max="16384" width="9.1171875" style="4688"/>
  </cols>
  <sheetData>
    <row r="1" spans="1:6">
      <c r="A1" s="8856" t="s">
        <v>18952</v>
      </c>
      <c r="B1" s="8857"/>
      <c r="C1" s="8857"/>
      <c r="D1" s="8857"/>
      <c r="E1" s="8857"/>
      <c r="F1" s="8857"/>
    </row>
    <row r="2" spans="1:6">
      <c r="A2" s="4687" t="s">
        <v>7809</v>
      </c>
      <c r="B2" s="835"/>
      <c r="C2" s="4687"/>
      <c r="D2" s="1396"/>
      <c r="E2" s="2591"/>
      <c r="F2" s="4687"/>
    </row>
    <row r="3" spans="1:6">
      <c r="A3" s="4687"/>
      <c r="B3" s="835"/>
      <c r="C3" s="4687"/>
      <c r="D3" s="1396"/>
      <c r="E3" s="2591"/>
      <c r="F3" s="4687"/>
    </row>
    <row r="4" spans="1:6">
      <c r="A4" s="4697" t="s">
        <v>48</v>
      </c>
      <c r="B4" s="4698">
        <v>20</v>
      </c>
      <c r="C4" s="536"/>
      <c r="D4" s="3104"/>
      <c r="E4" s="3148"/>
      <c r="F4" s="529"/>
    </row>
    <row r="5" spans="1:6">
      <c r="B5" s="4699"/>
      <c r="C5" s="4700"/>
    </row>
    <row r="6" spans="1:6" ht="43">
      <c r="A6" s="4902" t="s">
        <v>10403</v>
      </c>
      <c r="B6" s="4902" t="s">
        <v>42</v>
      </c>
      <c r="C6" s="4902" t="s">
        <v>10322</v>
      </c>
      <c r="D6" s="4902" t="s">
        <v>59</v>
      </c>
    </row>
    <row r="7" spans="1:6">
      <c r="A7" s="4925">
        <v>50775</v>
      </c>
      <c r="B7" s="4926" t="s">
        <v>18953</v>
      </c>
      <c r="C7" s="4841">
        <v>1190</v>
      </c>
      <c r="D7" s="4924">
        <f>C7-C7*$B$2/100</f>
        <v>1190</v>
      </c>
    </row>
    <row r="8" spans="1:6">
      <c r="A8" s="4925">
        <v>50774</v>
      </c>
      <c r="B8" s="4926" t="s">
        <v>18954</v>
      </c>
      <c r="C8" s="4841">
        <v>1190</v>
      </c>
      <c r="D8" s="4924">
        <f t="shared" ref="D8:D28" si="0">C8-C8*$B$2/100</f>
        <v>1190</v>
      </c>
    </row>
    <row r="9" spans="1:6" ht="28.7">
      <c r="A9" s="4925">
        <v>28010</v>
      </c>
      <c r="B9" s="4926" t="s">
        <v>18955</v>
      </c>
      <c r="C9" s="4841">
        <v>87</v>
      </c>
      <c r="D9" s="4924">
        <f t="shared" si="0"/>
        <v>87</v>
      </c>
    </row>
    <row r="10" spans="1:6">
      <c r="A10" s="4925">
        <v>28211</v>
      </c>
      <c r="B10" s="4926" t="s">
        <v>18956</v>
      </c>
      <c r="C10" s="4841">
        <v>87</v>
      </c>
      <c r="D10" s="4924">
        <f t="shared" si="0"/>
        <v>87</v>
      </c>
    </row>
    <row r="11" spans="1:6">
      <c r="A11" s="4925">
        <v>28048</v>
      </c>
      <c r="B11" s="4926" t="s">
        <v>18957</v>
      </c>
      <c r="C11" s="4841">
        <v>160</v>
      </c>
      <c r="D11" s="4924">
        <f t="shared" si="0"/>
        <v>160</v>
      </c>
    </row>
    <row r="12" spans="1:6">
      <c r="A12" s="4925">
        <v>28053</v>
      </c>
      <c r="B12" s="4926" t="s">
        <v>18958</v>
      </c>
      <c r="C12" s="4841">
        <v>160</v>
      </c>
      <c r="D12" s="4924">
        <f t="shared" si="0"/>
        <v>160</v>
      </c>
    </row>
    <row r="13" spans="1:6" ht="28.7">
      <c r="A13" s="4925">
        <v>27107</v>
      </c>
      <c r="B13" s="4926" t="s">
        <v>18959</v>
      </c>
      <c r="C13" s="4841">
        <v>370</v>
      </c>
      <c r="D13" s="4924">
        <f t="shared" si="0"/>
        <v>370</v>
      </c>
    </row>
    <row r="14" spans="1:6">
      <c r="A14" s="4925">
        <v>28459</v>
      </c>
      <c r="B14" s="4926" t="s">
        <v>18960</v>
      </c>
      <c r="C14" s="4841">
        <v>440</v>
      </c>
      <c r="D14" s="4924">
        <f t="shared" si="0"/>
        <v>440</v>
      </c>
    </row>
    <row r="15" spans="1:6">
      <c r="A15" s="4925">
        <v>30608</v>
      </c>
      <c r="B15" s="4927" t="s">
        <v>18961</v>
      </c>
      <c r="C15" s="4841">
        <v>940</v>
      </c>
      <c r="D15" s="4924">
        <f t="shared" si="0"/>
        <v>940</v>
      </c>
    </row>
    <row r="16" spans="1:6" ht="28.7">
      <c r="A16" s="4925">
        <v>28201</v>
      </c>
      <c r="B16" s="4926" t="s">
        <v>18962</v>
      </c>
      <c r="C16" s="4841">
        <v>1120</v>
      </c>
      <c r="D16" s="4924">
        <f t="shared" si="0"/>
        <v>1120</v>
      </c>
    </row>
    <row r="17" spans="1:4">
      <c r="A17" s="4925">
        <v>50715</v>
      </c>
      <c r="B17" s="4926" t="s">
        <v>18963</v>
      </c>
      <c r="C17" s="4841">
        <v>3590</v>
      </c>
      <c r="D17" s="4924">
        <f t="shared" si="0"/>
        <v>3590</v>
      </c>
    </row>
    <row r="18" spans="1:4">
      <c r="A18" s="4925">
        <v>50716</v>
      </c>
      <c r="B18" s="4926" t="s">
        <v>18964</v>
      </c>
      <c r="C18" s="4841">
        <v>4540</v>
      </c>
      <c r="D18" s="4924">
        <f t="shared" si="0"/>
        <v>4540</v>
      </c>
    </row>
    <row r="19" spans="1:4">
      <c r="A19" s="4925">
        <v>28208</v>
      </c>
      <c r="B19" s="4926" t="s">
        <v>18965</v>
      </c>
      <c r="C19" s="4841">
        <v>450</v>
      </c>
      <c r="D19" s="4924">
        <f t="shared" si="0"/>
        <v>450</v>
      </c>
    </row>
    <row r="20" spans="1:4">
      <c r="A20" s="4925">
        <v>28057</v>
      </c>
      <c r="B20" s="4926" t="s">
        <v>18966</v>
      </c>
      <c r="C20" s="4841">
        <v>690</v>
      </c>
      <c r="D20" s="4924">
        <f t="shared" si="0"/>
        <v>690</v>
      </c>
    </row>
    <row r="21" spans="1:4">
      <c r="A21" s="4925">
        <v>28209</v>
      </c>
      <c r="B21" s="4926" t="s">
        <v>18967</v>
      </c>
      <c r="C21" s="4841">
        <v>900</v>
      </c>
      <c r="D21" s="4924">
        <f t="shared" si="0"/>
        <v>900</v>
      </c>
    </row>
    <row r="22" spans="1:4">
      <c r="A22" s="4925">
        <v>28042</v>
      </c>
      <c r="B22" s="4926" t="s">
        <v>18968</v>
      </c>
      <c r="C22" s="4841">
        <v>1290</v>
      </c>
      <c r="D22" s="4924">
        <f t="shared" si="0"/>
        <v>1290</v>
      </c>
    </row>
    <row r="23" spans="1:4" ht="28.7">
      <c r="A23" s="4925">
        <v>27118</v>
      </c>
      <c r="B23" s="4926" t="s">
        <v>18969</v>
      </c>
      <c r="C23" s="4841">
        <v>679</v>
      </c>
      <c r="D23" s="4924">
        <f t="shared" si="0"/>
        <v>679</v>
      </c>
    </row>
    <row r="24" spans="1:4" ht="28.7">
      <c r="A24" s="4925">
        <v>27119</v>
      </c>
      <c r="B24" s="4926" t="s">
        <v>18970</v>
      </c>
      <c r="C24" s="4841">
        <v>1369</v>
      </c>
      <c r="D24" s="4924">
        <f t="shared" si="0"/>
        <v>1369</v>
      </c>
    </row>
    <row r="25" spans="1:4">
      <c r="A25" s="4925">
        <v>30610</v>
      </c>
      <c r="B25" s="4926" t="s">
        <v>18971</v>
      </c>
      <c r="C25" s="4841">
        <v>2300</v>
      </c>
      <c r="D25" s="4924">
        <f t="shared" si="0"/>
        <v>2300</v>
      </c>
    </row>
    <row r="26" spans="1:4" ht="28.7">
      <c r="A26" s="4925">
        <v>28199</v>
      </c>
      <c r="B26" s="4926" t="s">
        <v>18972</v>
      </c>
      <c r="C26" s="4841">
        <v>2740</v>
      </c>
      <c r="D26" s="4924">
        <f t="shared" si="0"/>
        <v>2740</v>
      </c>
    </row>
    <row r="27" spans="1:4">
      <c r="A27" s="4925">
        <v>30611</v>
      </c>
      <c r="B27" s="4926" t="s">
        <v>18973</v>
      </c>
      <c r="C27" s="4841">
        <v>3900</v>
      </c>
      <c r="D27" s="4924">
        <f t="shared" si="0"/>
        <v>3900</v>
      </c>
    </row>
    <row r="28" spans="1:4" ht="28.7">
      <c r="A28" s="4925">
        <v>28200</v>
      </c>
      <c r="B28" s="4926" t="s">
        <v>18974</v>
      </c>
      <c r="C28" s="4841">
        <v>4970</v>
      </c>
      <c r="D28" s="4924">
        <f t="shared" si="0"/>
        <v>4970</v>
      </c>
    </row>
    <row r="29" spans="1:4" ht="19.7">
      <c r="B29" s="4701"/>
      <c r="C29" s="4702"/>
    </row>
  </sheetData>
  <mergeCells count="1">
    <mergeCell ref="A1:F1"/>
  </mergeCells>
  <pageMargins left="0.7" right="0.7" top="0.75" bottom="0.75" header="0.3" footer="0.3"/>
  <pageSetup paperSize="9" orientation="portrait" r:id="rId1"/>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dimension ref="A1:C8"/>
  <sheetViews>
    <sheetView workbookViewId="0">
      <selection activeCell="C6" sqref="C6"/>
    </sheetView>
  </sheetViews>
  <sheetFormatPr defaultRowHeight="14.35"/>
  <cols>
    <col min="1" max="1" width="9.1171875" style="3557"/>
    <col min="2" max="2" width="30.5859375" style="3557" bestFit="1" customWidth="1"/>
    <col min="3" max="3" width="17.703125" style="3557" customWidth="1"/>
    <col min="4" max="257" width="9.1171875" style="3557"/>
    <col min="258" max="258" width="30.5859375" style="3557" bestFit="1" customWidth="1"/>
    <col min="259" max="259" width="17.703125" style="3557" customWidth="1"/>
    <col min="260" max="513" width="9.1171875" style="3557"/>
    <col min="514" max="514" width="30.5859375" style="3557" bestFit="1" customWidth="1"/>
    <col min="515" max="515" width="17.703125" style="3557" customWidth="1"/>
    <col min="516" max="769" width="9.1171875" style="3557"/>
    <col min="770" max="770" width="30.5859375" style="3557" bestFit="1" customWidth="1"/>
    <col min="771" max="771" width="17.703125" style="3557" customWidth="1"/>
    <col min="772" max="1025" width="9.1171875" style="3557"/>
    <col min="1026" max="1026" width="30.5859375" style="3557" bestFit="1" customWidth="1"/>
    <col min="1027" max="1027" width="17.703125" style="3557" customWidth="1"/>
    <col min="1028" max="1281" width="9.1171875" style="3557"/>
    <col min="1282" max="1282" width="30.5859375" style="3557" bestFit="1" customWidth="1"/>
    <col min="1283" max="1283" width="17.703125" style="3557" customWidth="1"/>
    <col min="1284" max="1537" width="9.1171875" style="3557"/>
    <col min="1538" max="1538" width="30.5859375" style="3557" bestFit="1" customWidth="1"/>
    <col min="1539" max="1539" width="17.703125" style="3557" customWidth="1"/>
    <col min="1540" max="1793" width="9.1171875" style="3557"/>
    <col min="1794" max="1794" width="30.5859375" style="3557" bestFit="1" customWidth="1"/>
    <col min="1795" max="1795" width="17.703125" style="3557" customWidth="1"/>
    <col min="1796" max="2049" width="9.1171875" style="3557"/>
    <col min="2050" max="2050" width="30.5859375" style="3557" bestFit="1" customWidth="1"/>
    <col min="2051" max="2051" width="17.703125" style="3557" customWidth="1"/>
    <col min="2052" max="2305" width="9.1171875" style="3557"/>
    <col min="2306" max="2306" width="30.5859375" style="3557" bestFit="1" customWidth="1"/>
    <col min="2307" max="2307" width="17.703125" style="3557" customWidth="1"/>
    <col min="2308" max="2561" width="9.1171875" style="3557"/>
    <col min="2562" max="2562" width="30.5859375" style="3557" bestFit="1" customWidth="1"/>
    <col min="2563" max="2563" width="17.703125" style="3557" customWidth="1"/>
    <col min="2564" max="2817" width="9.1171875" style="3557"/>
    <col min="2818" max="2818" width="30.5859375" style="3557" bestFit="1" customWidth="1"/>
    <col min="2819" max="2819" width="17.703125" style="3557" customWidth="1"/>
    <col min="2820" max="3073" width="9.1171875" style="3557"/>
    <col min="3074" max="3074" width="30.5859375" style="3557" bestFit="1" customWidth="1"/>
    <col min="3075" max="3075" width="17.703125" style="3557" customWidth="1"/>
    <col min="3076" max="3329" width="9.1171875" style="3557"/>
    <col min="3330" max="3330" width="30.5859375" style="3557" bestFit="1" customWidth="1"/>
    <col min="3331" max="3331" width="17.703125" style="3557" customWidth="1"/>
    <col min="3332" max="3585" width="9.1171875" style="3557"/>
    <col min="3586" max="3586" width="30.5859375" style="3557" bestFit="1" customWidth="1"/>
    <col min="3587" max="3587" width="17.703125" style="3557" customWidth="1"/>
    <col min="3588" max="3841" width="9.1171875" style="3557"/>
    <col min="3842" max="3842" width="30.5859375" style="3557" bestFit="1" customWidth="1"/>
    <col min="3843" max="3843" width="17.703125" style="3557" customWidth="1"/>
    <col min="3844" max="4097" width="9.1171875" style="3557"/>
    <col min="4098" max="4098" width="30.5859375" style="3557" bestFit="1" customWidth="1"/>
    <col min="4099" max="4099" width="17.703125" style="3557" customWidth="1"/>
    <col min="4100" max="4353" width="9.1171875" style="3557"/>
    <col min="4354" max="4354" width="30.5859375" style="3557" bestFit="1" customWidth="1"/>
    <col min="4355" max="4355" width="17.703125" style="3557" customWidth="1"/>
    <col min="4356" max="4609" width="9.1171875" style="3557"/>
    <col min="4610" max="4610" width="30.5859375" style="3557" bestFit="1" customWidth="1"/>
    <col min="4611" max="4611" width="17.703125" style="3557" customWidth="1"/>
    <col min="4612" max="4865" width="9.1171875" style="3557"/>
    <col min="4866" max="4866" width="30.5859375" style="3557" bestFit="1" customWidth="1"/>
    <col min="4867" max="4867" width="17.703125" style="3557" customWidth="1"/>
    <col min="4868" max="5121" width="9.1171875" style="3557"/>
    <col min="5122" max="5122" width="30.5859375" style="3557" bestFit="1" customWidth="1"/>
    <col min="5123" max="5123" width="17.703125" style="3557" customWidth="1"/>
    <col min="5124" max="5377" width="9.1171875" style="3557"/>
    <col min="5378" max="5378" width="30.5859375" style="3557" bestFit="1" customWidth="1"/>
    <col min="5379" max="5379" width="17.703125" style="3557" customWidth="1"/>
    <col min="5380" max="5633" width="9.1171875" style="3557"/>
    <col min="5634" max="5634" width="30.5859375" style="3557" bestFit="1" customWidth="1"/>
    <col min="5635" max="5635" width="17.703125" style="3557" customWidth="1"/>
    <col min="5636" max="5889" width="9.1171875" style="3557"/>
    <col min="5890" max="5890" width="30.5859375" style="3557" bestFit="1" customWidth="1"/>
    <col min="5891" max="5891" width="17.703125" style="3557" customWidth="1"/>
    <col min="5892" max="6145" width="9.1171875" style="3557"/>
    <col min="6146" max="6146" width="30.5859375" style="3557" bestFit="1" customWidth="1"/>
    <col min="6147" max="6147" width="17.703125" style="3557" customWidth="1"/>
    <col min="6148" max="6401" width="9.1171875" style="3557"/>
    <col min="6402" max="6402" width="30.5859375" style="3557" bestFit="1" customWidth="1"/>
    <col min="6403" max="6403" width="17.703125" style="3557" customWidth="1"/>
    <col min="6404" max="6657" width="9.1171875" style="3557"/>
    <col min="6658" max="6658" width="30.5859375" style="3557" bestFit="1" customWidth="1"/>
    <col min="6659" max="6659" width="17.703125" style="3557" customWidth="1"/>
    <col min="6660" max="6913" width="9.1171875" style="3557"/>
    <col min="6914" max="6914" width="30.5859375" style="3557" bestFit="1" customWidth="1"/>
    <col min="6915" max="6915" width="17.703125" style="3557" customWidth="1"/>
    <col min="6916" max="7169" width="9.1171875" style="3557"/>
    <col min="7170" max="7170" width="30.5859375" style="3557" bestFit="1" customWidth="1"/>
    <col min="7171" max="7171" width="17.703125" style="3557" customWidth="1"/>
    <col min="7172" max="7425" width="9.1171875" style="3557"/>
    <col min="7426" max="7426" width="30.5859375" style="3557" bestFit="1" customWidth="1"/>
    <col min="7427" max="7427" width="17.703125" style="3557" customWidth="1"/>
    <col min="7428" max="7681" width="9.1171875" style="3557"/>
    <col min="7682" max="7682" width="30.5859375" style="3557" bestFit="1" customWidth="1"/>
    <col min="7683" max="7683" width="17.703125" style="3557" customWidth="1"/>
    <col min="7684" max="7937" width="9.1171875" style="3557"/>
    <col min="7938" max="7938" width="30.5859375" style="3557" bestFit="1" customWidth="1"/>
    <col min="7939" max="7939" width="17.703125" style="3557" customWidth="1"/>
    <col min="7940" max="8193" width="9.1171875" style="3557"/>
    <col min="8194" max="8194" width="30.5859375" style="3557" bestFit="1" customWidth="1"/>
    <col min="8195" max="8195" width="17.703125" style="3557" customWidth="1"/>
    <col min="8196" max="8449" width="9.1171875" style="3557"/>
    <col min="8450" max="8450" width="30.5859375" style="3557" bestFit="1" customWidth="1"/>
    <col min="8451" max="8451" width="17.703125" style="3557" customWidth="1"/>
    <col min="8452" max="8705" width="9.1171875" style="3557"/>
    <col min="8706" max="8706" width="30.5859375" style="3557" bestFit="1" customWidth="1"/>
    <col min="8707" max="8707" width="17.703125" style="3557" customWidth="1"/>
    <col min="8708" max="8961" width="9.1171875" style="3557"/>
    <col min="8962" max="8962" width="30.5859375" style="3557" bestFit="1" customWidth="1"/>
    <col min="8963" max="8963" width="17.703125" style="3557" customWidth="1"/>
    <col min="8964" max="9217" width="9.1171875" style="3557"/>
    <col min="9218" max="9218" width="30.5859375" style="3557" bestFit="1" customWidth="1"/>
    <col min="9219" max="9219" width="17.703125" style="3557" customWidth="1"/>
    <col min="9220" max="9473" width="9.1171875" style="3557"/>
    <col min="9474" max="9474" width="30.5859375" style="3557" bestFit="1" customWidth="1"/>
    <col min="9475" max="9475" width="17.703125" style="3557" customWidth="1"/>
    <col min="9476" max="9729" width="9.1171875" style="3557"/>
    <col min="9730" max="9730" width="30.5859375" style="3557" bestFit="1" customWidth="1"/>
    <col min="9731" max="9731" width="17.703125" style="3557" customWidth="1"/>
    <col min="9732" max="9985" width="9.1171875" style="3557"/>
    <col min="9986" max="9986" width="30.5859375" style="3557" bestFit="1" customWidth="1"/>
    <col min="9987" max="9987" width="17.703125" style="3557" customWidth="1"/>
    <col min="9988" max="10241" width="9.1171875" style="3557"/>
    <col min="10242" max="10242" width="30.5859375" style="3557" bestFit="1" customWidth="1"/>
    <col min="10243" max="10243" width="17.703125" style="3557" customWidth="1"/>
    <col min="10244" max="10497" width="9.1171875" style="3557"/>
    <col min="10498" max="10498" width="30.5859375" style="3557" bestFit="1" customWidth="1"/>
    <col min="10499" max="10499" width="17.703125" style="3557" customWidth="1"/>
    <col min="10500" max="10753" width="9.1171875" style="3557"/>
    <col min="10754" max="10754" width="30.5859375" style="3557" bestFit="1" customWidth="1"/>
    <col min="10755" max="10755" width="17.703125" style="3557" customWidth="1"/>
    <col min="10756" max="11009" width="9.1171875" style="3557"/>
    <col min="11010" max="11010" width="30.5859375" style="3557" bestFit="1" customWidth="1"/>
    <col min="11011" max="11011" width="17.703125" style="3557" customWidth="1"/>
    <col min="11012" max="11265" width="9.1171875" style="3557"/>
    <col min="11266" max="11266" width="30.5859375" style="3557" bestFit="1" customWidth="1"/>
    <col min="11267" max="11267" width="17.703125" style="3557" customWidth="1"/>
    <col min="11268" max="11521" width="9.1171875" style="3557"/>
    <col min="11522" max="11522" width="30.5859375" style="3557" bestFit="1" customWidth="1"/>
    <col min="11523" max="11523" width="17.703125" style="3557" customWidth="1"/>
    <col min="11524" max="11777" width="9.1171875" style="3557"/>
    <col min="11778" max="11778" width="30.5859375" style="3557" bestFit="1" customWidth="1"/>
    <col min="11779" max="11779" width="17.703125" style="3557" customWidth="1"/>
    <col min="11780" max="12033" width="9.1171875" style="3557"/>
    <col min="12034" max="12034" width="30.5859375" style="3557" bestFit="1" customWidth="1"/>
    <col min="12035" max="12035" width="17.703125" style="3557" customWidth="1"/>
    <col min="12036" max="12289" width="9.1171875" style="3557"/>
    <col min="12290" max="12290" width="30.5859375" style="3557" bestFit="1" customWidth="1"/>
    <col min="12291" max="12291" width="17.703125" style="3557" customWidth="1"/>
    <col min="12292" max="12545" width="9.1171875" style="3557"/>
    <col min="12546" max="12546" width="30.5859375" style="3557" bestFit="1" customWidth="1"/>
    <col min="12547" max="12547" width="17.703125" style="3557" customWidth="1"/>
    <col min="12548" max="12801" width="9.1171875" style="3557"/>
    <col min="12802" max="12802" width="30.5859375" style="3557" bestFit="1" customWidth="1"/>
    <col min="12803" max="12803" width="17.703125" style="3557" customWidth="1"/>
    <col min="12804" max="13057" width="9.1171875" style="3557"/>
    <col min="13058" max="13058" width="30.5859375" style="3557" bestFit="1" customWidth="1"/>
    <col min="13059" max="13059" width="17.703125" style="3557" customWidth="1"/>
    <col min="13060" max="13313" width="9.1171875" style="3557"/>
    <col min="13314" max="13314" width="30.5859375" style="3557" bestFit="1" customWidth="1"/>
    <col min="13315" max="13315" width="17.703125" style="3557" customWidth="1"/>
    <col min="13316" max="13569" width="9.1171875" style="3557"/>
    <col min="13570" max="13570" width="30.5859375" style="3557" bestFit="1" customWidth="1"/>
    <col min="13571" max="13571" width="17.703125" style="3557" customWidth="1"/>
    <col min="13572" max="13825" width="9.1171875" style="3557"/>
    <col min="13826" max="13826" width="30.5859375" style="3557" bestFit="1" customWidth="1"/>
    <col min="13827" max="13827" width="17.703125" style="3557" customWidth="1"/>
    <col min="13828" max="14081" width="9.1171875" style="3557"/>
    <col min="14082" max="14082" width="30.5859375" style="3557" bestFit="1" customWidth="1"/>
    <col min="14083" max="14083" width="17.703125" style="3557" customWidth="1"/>
    <col min="14084" max="14337" width="9.1171875" style="3557"/>
    <col min="14338" max="14338" width="30.5859375" style="3557" bestFit="1" customWidth="1"/>
    <col min="14339" max="14339" width="17.703125" style="3557" customWidth="1"/>
    <col min="14340" max="14593" width="9.1171875" style="3557"/>
    <col min="14594" max="14594" width="30.5859375" style="3557" bestFit="1" customWidth="1"/>
    <col min="14595" max="14595" width="17.703125" style="3557" customWidth="1"/>
    <col min="14596" max="14849" width="9.1171875" style="3557"/>
    <col min="14850" max="14850" width="30.5859375" style="3557" bestFit="1" customWidth="1"/>
    <col min="14851" max="14851" width="17.703125" style="3557" customWidth="1"/>
    <col min="14852" max="15105" width="9.1171875" style="3557"/>
    <col min="15106" max="15106" width="30.5859375" style="3557" bestFit="1" customWidth="1"/>
    <col min="15107" max="15107" width="17.703125" style="3557" customWidth="1"/>
    <col min="15108" max="15361" width="9.1171875" style="3557"/>
    <col min="15362" max="15362" width="30.5859375" style="3557" bestFit="1" customWidth="1"/>
    <col min="15363" max="15363" width="17.703125" style="3557" customWidth="1"/>
    <col min="15364" max="15617" width="9.1171875" style="3557"/>
    <col min="15618" max="15618" width="30.5859375" style="3557" bestFit="1" customWidth="1"/>
    <col min="15619" max="15619" width="17.703125" style="3557" customWidth="1"/>
    <col min="15620" max="15873" width="9.1171875" style="3557"/>
    <col min="15874" max="15874" width="30.5859375" style="3557" bestFit="1" customWidth="1"/>
    <col min="15875" max="15875" width="17.703125" style="3557" customWidth="1"/>
    <col min="15876" max="16129" width="9.1171875" style="3557"/>
    <col min="16130" max="16130" width="30.5859375" style="3557" bestFit="1" customWidth="1"/>
    <col min="16131" max="16131" width="17.703125" style="3557" customWidth="1"/>
    <col min="16132" max="16384" width="9.1171875" style="3557"/>
  </cols>
  <sheetData>
    <row r="1" spans="1:3" ht="24" customHeight="1">
      <c r="A1" s="7377" t="s">
        <v>22716</v>
      </c>
      <c r="B1" s="7377"/>
      <c r="C1" s="7377"/>
    </row>
    <row r="4" spans="1:3">
      <c r="A4" s="6285" t="s">
        <v>75</v>
      </c>
      <c r="B4" s="6285" t="s">
        <v>42</v>
      </c>
      <c r="C4" s="6284" t="s">
        <v>4107</v>
      </c>
    </row>
    <row r="5" spans="1:3">
      <c r="A5" s="6368">
        <v>47563</v>
      </c>
      <c r="B5" s="6368" t="s">
        <v>22715</v>
      </c>
      <c r="C5" s="6184">
        <v>60</v>
      </c>
    </row>
    <row r="6" spans="1:3">
      <c r="A6" s="6368">
        <v>47566</v>
      </c>
      <c r="B6" s="6368" t="s">
        <v>22714</v>
      </c>
      <c r="C6" s="6184">
        <v>75</v>
      </c>
    </row>
    <row r="7" spans="1:3">
      <c r="A7" s="6368">
        <v>475631</v>
      </c>
      <c r="B7" s="6368" t="s">
        <v>22713</v>
      </c>
      <c r="C7" s="6184">
        <v>40</v>
      </c>
    </row>
    <row r="8" spans="1:3">
      <c r="A8" s="6368">
        <v>47564</v>
      </c>
      <c r="B8" s="6368" t="s">
        <v>22712</v>
      </c>
      <c r="C8" s="6184">
        <v>75</v>
      </c>
    </row>
  </sheetData>
  <mergeCells count="1">
    <mergeCell ref="A1:C1"/>
  </mergeCells>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dimension ref="A1:D11"/>
  <sheetViews>
    <sheetView workbookViewId="0">
      <selection activeCell="D7" sqref="D7"/>
    </sheetView>
  </sheetViews>
  <sheetFormatPr defaultRowHeight="14.35"/>
  <cols>
    <col min="1" max="1" width="14.703125" style="6278" customWidth="1"/>
    <col min="2" max="2" width="37.1171875" style="6278" bestFit="1" customWidth="1"/>
    <col min="3" max="3" width="11.29296875" style="6278" customWidth="1"/>
    <col min="4" max="4" width="19.5859375" style="6362" customWidth="1"/>
    <col min="5" max="256" width="9.1171875" style="6278"/>
    <col min="257" max="257" width="14.703125" style="6278" customWidth="1"/>
    <col min="258" max="258" width="37.1171875" style="6278" bestFit="1" customWidth="1"/>
    <col min="259" max="259" width="11.29296875" style="6278" customWidth="1"/>
    <col min="260" max="260" width="19.5859375" style="6278" customWidth="1"/>
    <col min="261" max="512" width="9.1171875" style="6278"/>
    <col min="513" max="513" width="14.703125" style="6278" customWidth="1"/>
    <col min="514" max="514" width="37.1171875" style="6278" bestFit="1" customWidth="1"/>
    <col min="515" max="515" width="11.29296875" style="6278" customWidth="1"/>
    <col min="516" max="516" width="19.5859375" style="6278" customWidth="1"/>
    <col min="517" max="768" width="9.1171875" style="6278"/>
    <col min="769" max="769" width="14.703125" style="6278" customWidth="1"/>
    <col min="770" max="770" width="37.1171875" style="6278" bestFit="1" customWidth="1"/>
    <col min="771" max="771" width="11.29296875" style="6278" customWidth="1"/>
    <col min="772" max="772" width="19.5859375" style="6278" customWidth="1"/>
    <col min="773" max="1024" width="9.1171875" style="6278"/>
    <col min="1025" max="1025" width="14.703125" style="6278" customWidth="1"/>
    <col min="1026" max="1026" width="37.1171875" style="6278" bestFit="1" customWidth="1"/>
    <col min="1027" max="1027" width="11.29296875" style="6278" customWidth="1"/>
    <col min="1028" max="1028" width="19.5859375" style="6278" customWidth="1"/>
    <col min="1029" max="1280" width="9.1171875" style="6278"/>
    <col min="1281" max="1281" width="14.703125" style="6278" customWidth="1"/>
    <col min="1282" max="1282" width="37.1171875" style="6278" bestFit="1" customWidth="1"/>
    <col min="1283" max="1283" width="11.29296875" style="6278" customWidth="1"/>
    <col min="1284" max="1284" width="19.5859375" style="6278" customWidth="1"/>
    <col min="1285" max="1536" width="9.1171875" style="6278"/>
    <col min="1537" max="1537" width="14.703125" style="6278" customWidth="1"/>
    <col min="1538" max="1538" width="37.1171875" style="6278" bestFit="1" customWidth="1"/>
    <col min="1539" max="1539" width="11.29296875" style="6278" customWidth="1"/>
    <col min="1540" max="1540" width="19.5859375" style="6278" customWidth="1"/>
    <col min="1541" max="1792" width="9.1171875" style="6278"/>
    <col min="1793" max="1793" width="14.703125" style="6278" customWidth="1"/>
    <col min="1794" max="1794" width="37.1171875" style="6278" bestFit="1" customWidth="1"/>
    <col min="1795" max="1795" width="11.29296875" style="6278" customWidth="1"/>
    <col min="1796" max="1796" width="19.5859375" style="6278" customWidth="1"/>
    <col min="1797" max="2048" width="9.1171875" style="6278"/>
    <col min="2049" max="2049" width="14.703125" style="6278" customWidth="1"/>
    <col min="2050" max="2050" width="37.1171875" style="6278" bestFit="1" customWidth="1"/>
    <col min="2051" max="2051" width="11.29296875" style="6278" customWidth="1"/>
    <col min="2052" max="2052" width="19.5859375" style="6278" customWidth="1"/>
    <col min="2053" max="2304" width="9.1171875" style="6278"/>
    <col min="2305" max="2305" width="14.703125" style="6278" customWidth="1"/>
    <col min="2306" max="2306" width="37.1171875" style="6278" bestFit="1" customWidth="1"/>
    <col min="2307" max="2307" width="11.29296875" style="6278" customWidth="1"/>
    <col min="2308" max="2308" width="19.5859375" style="6278" customWidth="1"/>
    <col min="2309" max="2560" width="9.1171875" style="6278"/>
    <col min="2561" max="2561" width="14.703125" style="6278" customWidth="1"/>
    <col min="2562" max="2562" width="37.1171875" style="6278" bestFit="1" customWidth="1"/>
    <col min="2563" max="2563" width="11.29296875" style="6278" customWidth="1"/>
    <col min="2564" max="2564" width="19.5859375" style="6278" customWidth="1"/>
    <col min="2565" max="2816" width="9.1171875" style="6278"/>
    <col min="2817" max="2817" width="14.703125" style="6278" customWidth="1"/>
    <col min="2818" max="2818" width="37.1171875" style="6278" bestFit="1" customWidth="1"/>
    <col min="2819" max="2819" width="11.29296875" style="6278" customWidth="1"/>
    <col min="2820" max="2820" width="19.5859375" style="6278" customWidth="1"/>
    <col min="2821" max="3072" width="9.1171875" style="6278"/>
    <col min="3073" max="3073" width="14.703125" style="6278" customWidth="1"/>
    <col min="3074" max="3074" width="37.1171875" style="6278" bestFit="1" customWidth="1"/>
    <col min="3075" max="3075" width="11.29296875" style="6278" customWidth="1"/>
    <col min="3076" max="3076" width="19.5859375" style="6278" customWidth="1"/>
    <col min="3077" max="3328" width="9.1171875" style="6278"/>
    <col min="3329" max="3329" width="14.703125" style="6278" customWidth="1"/>
    <col min="3330" max="3330" width="37.1171875" style="6278" bestFit="1" customWidth="1"/>
    <col min="3331" max="3331" width="11.29296875" style="6278" customWidth="1"/>
    <col min="3332" max="3332" width="19.5859375" style="6278" customWidth="1"/>
    <col min="3333" max="3584" width="9.1171875" style="6278"/>
    <col min="3585" max="3585" width="14.703125" style="6278" customWidth="1"/>
    <col min="3586" max="3586" width="37.1171875" style="6278" bestFit="1" customWidth="1"/>
    <col min="3587" max="3587" width="11.29296875" style="6278" customWidth="1"/>
    <col min="3588" max="3588" width="19.5859375" style="6278" customWidth="1"/>
    <col min="3589" max="3840" width="9.1171875" style="6278"/>
    <col min="3841" max="3841" width="14.703125" style="6278" customWidth="1"/>
    <col min="3842" max="3842" width="37.1171875" style="6278" bestFit="1" customWidth="1"/>
    <col min="3843" max="3843" width="11.29296875" style="6278" customWidth="1"/>
    <col min="3844" max="3844" width="19.5859375" style="6278" customWidth="1"/>
    <col min="3845" max="4096" width="9.1171875" style="6278"/>
    <col min="4097" max="4097" width="14.703125" style="6278" customWidth="1"/>
    <col min="4098" max="4098" width="37.1171875" style="6278" bestFit="1" customWidth="1"/>
    <col min="4099" max="4099" width="11.29296875" style="6278" customWidth="1"/>
    <col min="4100" max="4100" width="19.5859375" style="6278" customWidth="1"/>
    <col min="4101" max="4352" width="9.1171875" style="6278"/>
    <col min="4353" max="4353" width="14.703125" style="6278" customWidth="1"/>
    <col min="4354" max="4354" width="37.1171875" style="6278" bestFit="1" customWidth="1"/>
    <col min="4355" max="4355" width="11.29296875" style="6278" customWidth="1"/>
    <col min="4356" max="4356" width="19.5859375" style="6278" customWidth="1"/>
    <col min="4357" max="4608" width="9.1171875" style="6278"/>
    <col min="4609" max="4609" width="14.703125" style="6278" customWidth="1"/>
    <col min="4610" max="4610" width="37.1171875" style="6278" bestFit="1" customWidth="1"/>
    <col min="4611" max="4611" width="11.29296875" style="6278" customWidth="1"/>
    <col min="4612" max="4612" width="19.5859375" style="6278" customWidth="1"/>
    <col min="4613" max="4864" width="9.1171875" style="6278"/>
    <col min="4865" max="4865" width="14.703125" style="6278" customWidth="1"/>
    <col min="4866" max="4866" width="37.1171875" style="6278" bestFit="1" customWidth="1"/>
    <col min="4867" max="4867" width="11.29296875" style="6278" customWidth="1"/>
    <col min="4868" max="4868" width="19.5859375" style="6278" customWidth="1"/>
    <col min="4869" max="5120" width="9.1171875" style="6278"/>
    <col min="5121" max="5121" width="14.703125" style="6278" customWidth="1"/>
    <col min="5122" max="5122" width="37.1171875" style="6278" bestFit="1" customWidth="1"/>
    <col min="5123" max="5123" width="11.29296875" style="6278" customWidth="1"/>
    <col min="5124" max="5124" width="19.5859375" style="6278" customWidth="1"/>
    <col min="5125" max="5376" width="9.1171875" style="6278"/>
    <col min="5377" max="5377" width="14.703125" style="6278" customWidth="1"/>
    <col min="5378" max="5378" width="37.1171875" style="6278" bestFit="1" customWidth="1"/>
    <col min="5379" max="5379" width="11.29296875" style="6278" customWidth="1"/>
    <col min="5380" max="5380" width="19.5859375" style="6278" customWidth="1"/>
    <col min="5381" max="5632" width="9.1171875" style="6278"/>
    <col min="5633" max="5633" width="14.703125" style="6278" customWidth="1"/>
    <col min="5634" max="5634" width="37.1171875" style="6278" bestFit="1" customWidth="1"/>
    <col min="5635" max="5635" width="11.29296875" style="6278" customWidth="1"/>
    <col min="5636" max="5636" width="19.5859375" style="6278" customWidth="1"/>
    <col min="5637" max="5888" width="9.1171875" style="6278"/>
    <col min="5889" max="5889" width="14.703125" style="6278" customWidth="1"/>
    <col min="5890" max="5890" width="37.1171875" style="6278" bestFit="1" customWidth="1"/>
    <col min="5891" max="5891" width="11.29296875" style="6278" customWidth="1"/>
    <col min="5892" max="5892" width="19.5859375" style="6278" customWidth="1"/>
    <col min="5893" max="6144" width="9.1171875" style="6278"/>
    <col min="6145" max="6145" width="14.703125" style="6278" customWidth="1"/>
    <col min="6146" max="6146" width="37.1171875" style="6278" bestFit="1" customWidth="1"/>
    <col min="6147" max="6147" width="11.29296875" style="6278" customWidth="1"/>
    <col min="6148" max="6148" width="19.5859375" style="6278" customWidth="1"/>
    <col min="6149" max="6400" width="9.1171875" style="6278"/>
    <col min="6401" max="6401" width="14.703125" style="6278" customWidth="1"/>
    <col min="6402" max="6402" width="37.1171875" style="6278" bestFit="1" customWidth="1"/>
    <col min="6403" max="6403" width="11.29296875" style="6278" customWidth="1"/>
    <col min="6404" max="6404" width="19.5859375" style="6278" customWidth="1"/>
    <col min="6405" max="6656" width="9.1171875" style="6278"/>
    <col min="6657" max="6657" width="14.703125" style="6278" customWidth="1"/>
    <col min="6658" max="6658" width="37.1171875" style="6278" bestFit="1" customWidth="1"/>
    <col min="6659" max="6659" width="11.29296875" style="6278" customWidth="1"/>
    <col min="6660" max="6660" width="19.5859375" style="6278" customWidth="1"/>
    <col min="6661" max="6912" width="9.1171875" style="6278"/>
    <col min="6913" max="6913" width="14.703125" style="6278" customWidth="1"/>
    <col min="6914" max="6914" width="37.1171875" style="6278" bestFit="1" customWidth="1"/>
    <col min="6915" max="6915" width="11.29296875" style="6278" customWidth="1"/>
    <col min="6916" max="6916" width="19.5859375" style="6278" customWidth="1"/>
    <col min="6917" max="7168" width="9.1171875" style="6278"/>
    <col min="7169" max="7169" width="14.703125" style="6278" customWidth="1"/>
    <col min="7170" max="7170" width="37.1171875" style="6278" bestFit="1" customWidth="1"/>
    <col min="7171" max="7171" width="11.29296875" style="6278" customWidth="1"/>
    <col min="7172" max="7172" width="19.5859375" style="6278" customWidth="1"/>
    <col min="7173" max="7424" width="9.1171875" style="6278"/>
    <col min="7425" max="7425" width="14.703125" style="6278" customWidth="1"/>
    <col min="7426" max="7426" width="37.1171875" style="6278" bestFit="1" customWidth="1"/>
    <col min="7427" max="7427" width="11.29296875" style="6278" customWidth="1"/>
    <col min="7428" max="7428" width="19.5859375" style="6278" customWidth="1"/>
    <col min="7429" max="7680" width="9.1171875" style="6278"/>
    <col min="7681" max="7681" width="14.703125" style="6278" customWidth="1"/>
    <col min="7682" max="7682" width="37.1171875" style="6278" bestFit="1" customWidth="1"/>
    <col min="7683" max="7683" width="11.29296875" style="6278" customWidth="1"/>
    <col min="7684" max="7684" width="19.5859375" style="6278" customWidth="1"/>
    <col min="7685" max="7936" width="9.1171875" style="6278"/>
    <col min="7937" max="7937" width="14.703125" style="6278" customWidth="1"/>
    <col min="7938" max="7938" width="37.1171875" style="6278" bestFit="1" customWidth="1"/>
    <col min="7939" max="7939" width="11.29296875" style="6278" customWidth="1"/>
    <col min="7940" max="7940" width="19.5859375" style="6278" customWidth="1"/>
    <col min="7941" max="8192" width="9.1171875" style="6278"/>
    <col min="8193" max="8193" width="14.703125" style="6278" customWidth="1"/>
    <col min="8194" max="8194" width="37.1171875" style="6278" bestFit="1" customWidth="1"/>
    <col min="8195" max="8195" width="11.29296875" style="6278" customWidth="1"/>
    <col min="8196" max="8196" width="19.5859375" style="6278" customWidth="1"/>
    <col min="8197" max="8448" width="9.1171875" style="6278"/>
    <col min="8449" max="8449" width="14.703125" style="6278" customWidth="1"/>
    <col min="8450" max="8450" width="37.1171875" style="6278" bestFit="1" customWidth="1"/>
    <col min="8451" max="8451" width="11.29296875" style="6278" customWidth="1"/>
    <col min="8452" max="8452" width="19.5859375" style="6278" customWidth="1"/>
    <col min="8453" max="8704" width="9.1171875" style="6278"/>
    <col min="8705" max="8705" width="14.703125" style="6278" customWidth="1"/>
    <col min="8706" max="8706" width="37.1171875" style="6278" bestFit="1" customWidth="1"/>
    <col min="8707" max="8707" width="11.29296875" style="6278" customWidth="1"/>
    <col min="8708" max="8708" width="19.5859375" style="6278" customWidth="1"/>
    <col min="8709" max="8960" width="9.1171875" style="6278"/>
    <col min="8961" max="8961" width="14.703125" style="6278" customWidth="1"/>
    <col min="8962" max="8962" width="37.1171875" style="6278" bestFit="1" customWidth="1"/>
    <col min="8963" max="8963" width="11.29296875" style="6278" customWidth="1"/>
    <col min="8964" max="8964" width="19.5859375" style="6278" customWidth="1"/>
    <col min="8965" max="9216" width="9.1171875" style="6278"/>
    <col min="9217" max="9217" width="14.703125" style="6278" customWidth="1"/>
    <col min="9218" max="9218" width="37.1171875" style="6278" bestFit="1" customWidth="1"/>
    <col min="9219" max="9219" width="11.29296875" style="6278" customWidth="1"/>
    <col min="9220" max="9220" width="19.5859375" style="6278" customWidth="1"/>
    <col min="9221" max="9472" width="9.1171875" style="6278"/>
    <col min="9473" max="9473" width="14.703125" style="6278" customWidth="1"/>
    <col min="9474" max="9474" width="37.1171875" style="6278" bestFit="1" customWidth="1"/>
    <col min="9475" max="9475" width="11.29296875" style="6278" customWidth="1"/>
    <col min="9476" max="9476" width="19.5859375" style="6278" customWidth="1"/>
    <col min="9477" max="9728" width="9.1171875" style="6278"/>
    <col min="9729" max="9729" width="14.703125" style="6278" customWidth="1"/>
    <col min="9730" max="9730" width="37.1171875" style="6278" bestFit="1" customWidth="1"/>
    <col min="9731" max="9731" width="11.29296875" style="6278" customWidth="1"/>
    <col min="9732" max="9732" width="19.5859375" style="6278" customWidth="1"/>
    <col min="9733" max="9984" width="9.1171875" style="6278"/>
    <col min="9985" max="9985" width="14.703125" style="6278" customWidth="1"/>
    <col min="9986" max="9986" width="37.1171875" style="6278" bestFit="1" customWidth="1"/>
    <col min="9987" max="9987" width="11.29296875" style="6278" customWidth="1"/>
    <col min="9988" max="9988" width="19.5859375" style="6278" customWidth="1"/>
    <col min="9989" max="10240" width="9.1171875" style="6278"/>
    <col min="10241" max="10241" width="14.703125" style="6278" customWidth="1"/>
    <col min="10242" max="10242" width="37.1171875" style="6278" bestFit="1" customWidth="1"/>
    <col min="10243" max="10243" width="11.29296875" style="6278" customWidth="1"/>
    <col min="10244" max="10244" width="19.5859375" style="6278" customWidth="1"/>
    <col min="10245" max="10496" width="9.1171875" style="6278"/>
    <col min="10497" max="10497" width="14.703125" style="6278" customWidth="1"/>
    <col min="10498" max="10498" width="37.1171875" style="6278" bestFit="1" customWidth="1"/>
    <col min="10499" max="10499" width="11.29296875" style="6278" customWidth="1"/>
    <col min="10500" max="10500" width="19.5859375" style="6278" customWidth="1"/>
    <col min="10501" max="10752" width="9.1171875" style="6278"/>
    <col min="10753" max="10753" width="14.703125" style="6278" customWidth="1"/>
    <col min="10754" max="10754" width="37.1171875" style="6278" bestFit="1" customWidth="1"/>
    <col min="10755" max="10755" width="11.29296875" style="6278" customWidth="1"/>
    <col min="10756" max="10756" width="19.5859375" style="6278" customWidth="1"/>
    <col min="10757" max="11008" width="9.1171875" style="6278"/>
    <col min="11009" max="11009" width="14.703125" style="6278" customWidth="1"/>
    <col min="11010" max="11010" width="37.1171875" style="6278" bestFit="1" customWidth="1"/>
    <col min="11011" max="11011" width="11.29296875" style="6278" customWidth="1"/>
    <col min="11012" max="11012" width="19.5859375" style="6278" customWidth="1"/>
    <col min="11013" max="11264" width="9.1171875" style="6278"/>
    <col min="11265" max="11265" width="14.703125" style="6278" customWidth="1"/>
    <col min="11266" max="11266" width="37.1171875" style="6278" bestFit="1" customWidth="1"/>
    <col min="11267" max="11267" width="11.29296875" style="6278" customWidth="1"/>
    <col min="11268" max="11268" width="19.5859375" style="6278" customWidth="1"/>
    <col min="11269" max="11520" width="9.1171875" style="6278"/>
    <col min="11521" max="11521" width="14.703125" style="6278" customWidth="1"/>
    <col min="11522" max="11522" width="37.1171875" style="6278" bestFit="1" customWidth="1"/>
    <col min="11523" max="11523" width="11.29296875" style="6278" customWidth="1"/>
    <col min="11524" max="11524" width="19.5859375" style="6278" customWidth="1"/>
    <col min="11525" max="11776" width="9.1171875" style="6278"/>
    <col min="11777" max="11777" width="14.703125" style="6278" customWidth="1"/>
    <col min="11778" max="11778" width="37.1171875" style="6278" bestFit="1" customWidth="1"/>
    <col min="11779" max="11779" width="11.29296875" style="6278" customWidth="1"/>
    <col min="11780" max="11780" width="19.5859375" style="6278" customWidth="1"/>
    <col min="11781" max="12032" width="9.1171875" style="6278"/>
    <col min="12033" max="12033" width="14.703125" style="6278" customWidth="1"/>
    <col min="12034" max="12034" width="37.1171875" style="6278" bestFit="1" customWidth="1"/>
    <col min="12035" max="12035" width="11.29296875" style="6278" customWidth="1"/>
    <col min="12036" max="12036" width="19.5859375" style="6278" customWidth="1"/>
    <col min="12037" max="12288" width="9.1171875" style="6278"/>
    <col min="12289" max="12289" width="14.703125" style="6278" customWidth="1"/>
    <col min="12290" max="12290" width="37.1171875" style="6278" bestFit="1" customWidth="1"/>
    <col min="12291" max="12291" width="11.29296875" style="6278" customWidth="1"/>
    <col min="12292" max="12292" width="19.5859375" style="6278" customWidth="1"/>
    <col min="12293" max="12544" width="9.1171875" style="6278"/>
    <col min="12545" max="12545" width="14.703125" style="6278" customWidth="1"/>
    <col min="12546" max="12546" width="37.1171875" style="6278" bestFit="1" customWidth="1"/>
    <col min="12547" max="12547" width="11.29296875" style="6278" customWidth="1"/>
    <col min="12548" max="12548" width="19.5859375" style="6278" customWidth="1"/>
    <col min="12549" max="12800" width="9.1171875" style="6278"/>
    <col min="12801" max="12801" width="14.703125" style="6278" customWidth="1"/>
    <col min="12802" max="12802" width="37.1171875" style="6278" bestFit="1" customWidth="1"/>
    <col min="12803" max="12803" width="11.29296875" style="6278" customWidth="1"/>
    <col min="12804" max="12804" width="19.5859375" style="6278" customWidth="1"/>
    <col min="12805" max="13056" width="9.1171875" style="6278"/>
    <col min="13057" max="13057" width="14.703125" style="6278" customWidth="1"/>
    <col min="13058" max="13058" width="37.1171875" style="6278" bestFit="1" customWidth="1"/>
    <col min="13059" max="13059" width="11.29296875" style="6278" customWidth="1"/>
    <col min="13060" max="13060" width="19.5859375" style="6278" customWidth="1"/>
    <col min="13061" max="13312" width="9.1171875" style="6278"/>
    <col min="13313" max="13313" width="14.703125" style="6278" customWidth="1"/>
    <col min="13314" max="13314" width="37.1171875" style="6278" bestFit="1" customWidth="1"/>
    <col min="13315" max="13315" width="11.29296875" style="6278" customWidth="1"/>
    <col min="13316" max="13316" width="19.5859375" style="6278" customWidth="1"/>
    <col min="13317" max="13568" width="9.1171875" style="6278"/>
    <col min="13569" max="13569" width="14.703125" style="6278" customWidth="1"/>
    <col min="13570" max="13570" width="37.1171875" style="6278" bestFit="1" customWidth="1"/>
    <col min="13571" max="13571" width="11.29296875" style="6278" customWidth="1"/>
    <col min="13572" max="13572" width="19.5859375" style="6278" customWidth="1"/>
    <col min="13573" max="13824" width="9.1171875" style="6278"/>
    <col min="13825" max="13825" width="14.703125" style="6278" customWidth="1"/>
    <col min="13826" max="13826" width="37.1171875" style="6278" bestFit="1" customWidth="1"/>
    <col min="13827" max="13827" width="11.29296875" style="6278" customWidth="1"/>
    <col min="13828" max="13828" width="19.5859375" style="6278" customWidth="1"/>
    <col min="13829" max="14080" width="9.1171875" style="6278"/>
    <col min="14081" max="14081" width="14.703125" style="6278" customWidth="1"/>
    <col min="14082" max="14082" width="37.1171875" style="6278" bestFit="1" customWidth="1"/>
    <col min="14083" max="14083" width="11.29296875" style="6278" customWidth="1"/>
    <col min="14084" max="14084" width="19.5859375" style="6278" customWidth="1"/>
    <col min="14085" max="14336" width="9.1171875" style="6278"/>
    <col min="14337" max="14337" width="14.703125" style="6278" customWidth="1"/>
    <col min="14338" max="14338" width="37.1171875" style="6278" bestFit="1" customWidth="1"/>
    <col min="14339" max="14339" width="11.29296875" style="6278" customWidth="1"/>
    <col min="14340" max="14340" width="19.5859375" style="6278" customWidth="1"/>
    <col min="14341" max="14592" width="9.1171875" style="6278"/>
    <col min="14593" max="14593" width="14.703125" style="6278" customWidth="1"/>
    <col min="14594" max="14594" width="37.1171875" style="6278" bestFit="1" customWidth="1"/>
    <col min="14595" max="14595" width="11.29296875" style="6278" customWidth="1"/>
    <col min="14596" max="14596" width="19.5859375" style="6278" customWidth="1"/>
    <col min="14597" max="14848" width="9.1171875" style="6278"/>
    <col min="14849" max="14849" width="14.703125" style="6278" customWidth="1"/>
    <col min="14850" max="14850" width="37.1171875" style="6278" bestFit="1" customWidth="1"/>
    <col min="14851" max="14851" width="11.29296875" style="6278" customWidth="1"/>
    <col min="14852" max="14852" width="19.5859375" style="6278" customWidth="1"/>
    <col min="14853" max="15104" width="9.1171875" style="6278"/>
    <col min="15105" max="15105" width="14.703125" style="6278" customWidth="1"/>
    <col min="15106" max="15106" width="37.1171875" style="6278" bestFit="1" customWidth="1"/>
    <col min="15107" max="15107" width="11.29296875" style="6278" customWidth="1"/>
    <col min="15108" max="15108" width="19.5859375" style="6278" customWidth="1"/>
    <col min="15109" max="15360" width="9.1171875" style="6278"/>
    <col min="15361" max="15361" width="14.703125" style="6278" customWidth="1"/>
    <col min="15362" max="15362" width="37.1171875" style="6278" bestFit="1" customWidth="1"/>
    <col min="15363" max="15363" width="11.29296875" style="6278" customWidth="1"/>
    <col min="15364" max="15364" width="19.5859375" style="6278" customWidth="1"/>
    <col min="15365" max="15616" width="9.1171875" style="6278"/>
    <col min="15617" max="15617" width="14.703125" style="6278" customWidth="1"/>
    <col min="15618" max="15618" width="37.1171875" style="6278" bestFit="1" customWidth="1"/>
    <col min="15619" max="15619" width="11.29296875" style="6278" customWidth="1"/>
    <col min="15620" max="15620" width="19.5859375" style="6278" customWidth="1"/>
    <col min="15621" max="15872" width="9.1171875" style="6278"/>
    <col min="15873" max="15873" width="14.703125" style="6278" customWidth="1"/>
    <col min="15874" max="15874" width="37.1171875" style="6278" bestFit="1" customWidth="1"/>
    <col min="15875" max="15875" width="11.29296875" style="6278" customWidth="1"/>
    <col min="15876" max="15876" width="19.5859375" style="6278" customWidth="1"/>
    <col min="15877" max="16128" width="9.1171875" style="6278"/>
    <col min="16129" max="16129" width="14.703125" style="6278" customWidth="1"/>
    <col min="16130" max="16130" width="37.1171875" style="6278" bestFit="1" customWidth="1"/>
    <col min="16131" max="16131" width="11.29296875" style="6278" customWidth="1"/>
    <col min="16132" max="16132" width="19.5859375" style="6278" customWidth="1"/>
    <col min="16133" max="16384" width="9.1171875" style="6278"/>
  </cols>
  <sheetData>
    <row r="1" spans="1:4" ht="22.5" customHeight="1">
      <c r="A1" s="7377" t="s">
        <v>22732</v>
      </c>
      <c r="B1" s="7377"/>
      <c r="C1" s="7377"/>
      <c r="D1" s="7377"/>
    </row>
    <row r="4" spans="1:4">
      <c r="A4" s="6285" t="s">
        <v>75</v>
      </c>
      <c r="B4" s="6285" t="s">
        <v>42</v>
      </c>
      <c r="C4" s="6285" t="s">
        <v>76</v>
      </c>
      <c r="D4" s="6422" t="s">
        <v>4107</v>
      </c>
    </row>
    <row r="5" spans="1:4">
      <c r="A5" s="6325" t="s">
        <v>22731</v>
      </c>
      <c r="B5" s="9242" t="s">
        <v>22730</v>
      </c>
      <c r="C5" s="6321" t="s">
        <v>22729</v>
      </c>
      <c r="D5" s="6423">
        <v>103.69474200000001</v>
      </c>
    </row>
    <row r="6" spans="1:4">
      <c r="A6" s="6325" t="s">
        <v>22728</v>
      </c>
      <c r="B6" s="9242"/>
      <c r="C6" s="6321" t="s">
        <v>22727</v>
      </c>
      <c r="D6" s="6423">
        <v>161.10115200000001</v>
      </c>
    </row>
    <row r="7" spans="1:4">
      <c r="A7" s="6325" t="s">
        <v>22726</v>
      </c>
      <c r="B7" s="9242"/>
      <c r="C7" s="6321" t="s">
        <v>22725</v>
      </c>
      <c r="D7" s="6423">
        <v>223.06779</v>
      </c>
    </row>
    <row r="8" spans="1:4">
      <c r="A8" s="6325" t="s">
        <v>22724</v>
      </c>
      <c r="B8" s="9242"/>
      <c r="C8" s="6321" t="s">
        <v>22723</v>
      </c>
      <c r="D8" s="6423">
        <v>129.42169200000001</v>
      </c>
    </row>
    <row r="9" spans="1:4">
      <c r="A9" s="6325" t="s">
        <v>22722</v>
      </c>
      <c r="B9" s="9242"/>
      <c r="C9" s="6321" t="s">
        <v>22721</v>
      </c>
      <c r="D9" s="6423">
        <v>203.57584199999999</v>
      </c>
    </row>
    <row r="10" spans="1:4">
      <c r="A10" s="6325" t="s">
        <v>22720</v>
      </c>
      <c r="B10" s="9242"/>
      <c r="C10" s="6321" t="s">
        <v>22719</v>
      </c>
      <c r="D10" s="6423">
        <v>288.767358</v>
      </c>
    </row>
    <row r="11" spans="1:4">
      <c r="A11" s="6325" t="s">
        <v>22718</v>
      </c>
      <c r="B11" s="9242"/>
      <c r="C11" s="6321" t="s">
        <v>22717</v>
      </c>
      <c r="D11" s="6423">
        <v>415.48519800000003</v>
      </c>
    </row>
  </sheetData>
  <mergeCells count="2">
    <mergeCell ref="A1:D1"/>
    <mergeCell ref="B5:B11"/>
  </mergeCells>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dimension ref="A1:I52"/>
  <sheetViews>
    <sheetView workbookViewId="0">
      <selection activeCell="M38" sqref="M38"/>
    </sheetView>
  </sheetViews>
  <sheetFormatPr defaultRowHeight="14.35"/>
  <cols>
    <col min="1" max="1" width="13.87890625" style="536" customWidth="1"/>
    <col min="2" max="2" width="58.29296875" style="536" bestFit="1" customWidth="1"/>
    <col min="3" max="8" width="13.703125" style="652" customWidth="1"/>
    <col min="9" max="9" width="9.1171875" style="652"/>
    <col min="10" max="255" width="9.1171875" style="536"/>
    <col min="256" max="256" width="13.87890625" style="536" customWidth="1"/>
    <col min="257" max="257" width="58.29296875" style="536" bestFit="1" customWidth="1"/>
    <col min="258" max="263" width="13.703125" style="536" customWidth="1"/>
    <col min="264" max="511" width="9.1171875" style="536"/>
    <col min="512" max="512" width="13.87890625" style="536" customWidth="1"/>
    <col min="513" max="513" width="58.29296875" style="536" bestFit="1" customWidth="1"/>
    <col min="514" max="519" width="13.703125" style="536" customWidth="1"/>
    <col min="520" max="767" width="9.1171875" style="536"/>
    <col min="768" max="768" width="13.87890625" style="536" customWidth="1"/>
    <col min="769" max="769" width="58.29296875" style="536" bestFit="1" customWidth="1"/>
    <col min="770" max="775" width="13.703125" style="536" customWidth="1"/>
    <col min="776" max="1023" width="9.1171875" style="536"/>
    <col min="1024" max="1024" width="13.87890625" style="536" customWidth="1"/>
    <col min="1025" max="1025" width="58.29296875" style="536" bestFit="1" customWidth="1"/>
    <col min="1026" max="1031" width="13.703125" style="536" customWidth="1"/>
    <col min="1032" max="1279" width="9.1171875" style="536"/>
    <col min="1280" max="1280" width="13.87890625" style="536" customWidth="1"/>
    <col min="1281" max="1281" width="58.29296875" style="536" bestFit="1" customWidth="1"/>
    <col min="1282" max="1287" width="13.703125" style="536" customWidth="1"/>
    <col min="1288" max="1535" width="9.1171875" style="536"/>
    <col min="1536" max="1536" width="13.87890625" style="536" customWidth="1"/>
    <col min="1537" max="1537" width="58.29296875" style="536" bestFit="1" customWidth="1"/>
    <col min="1538" max="1543" width="13.703125" style="536" customWidth="1"/>
    <col min="1544" max="1791" width="9.1171875" style="536"/>
    <col min="1792" max="1792" width="13.87890625" style="536" customWidth="1"/>
    <col min="1793" max="1793" width="58.29296875" style="536" bestFit="1" customWidth="1"/>
    <col min="1794" max="1799" width="13.703125" style="536" customWidth="1"/>
    <col min="1800" max="2047" width="9.1171875" style="536"/>
    <col min="2048" max="2048" width="13.87890625" style="536" customWidth="1"/>
    <col min="2049" max="2049" width="58.29296875" style="536" bestFit="1" customWidth="1"/>
    <col min="2050" max="2055" width="13.703125" style="536" customWidth="1"/>
    <col min="2056" max="2303" width="9.1171875" style="536"/>
    <col min="2304" max="2304" width="13.87890625" style="536" customWidth="1"/>
    <col min="2305" max="2305" width="58.29296875" style="536" bestFit="1" customWidth="1"/>
    <col min="2306" max="2311" width="13.703125" style="536" customWidth="1"/>
    <col min="2312" max="2559" width="9.1171875" style="536"/>
    <col min="2560" max="2560" width="13.87890625" style="536" customWidth="1"/>
    <col min="2561" max="2561" width="58.29296875" style="536" bestFit="1" customWidth="1"/>
    <col min="2562" max="2567" width="13.703125" style="536" customWidth="1"/>
    <col min="2568" max="2815" width="9.1171875" style="536"/>
    <col min="2816" max="2816" width="13.87890625" style="536" customWidth="1"/>
    <col min="2817" max="2817" width="58.29296875" style="536" bestFit="1" customWidth="1"/>
    <col min="2818" max="2823" width="13.703125" style="536" customWidth="1"/>
    <col min="2824" max="3071" width="9.1171875" style="536"/>
    <col min="3072" max="3072" width="13.87890625" style="536" customWidth="1"/>
    <col min="3073" max="3073" width="58.29296875" style="536" bestFit="1" customWidth="1"/>
    <col min="3074" max="3079" width="13.703125" style="536" customWidth="1"/>
    <col min="3080" max="3327" width="9.1171875" style="536"/>
    <col min="3328" max="3328" width="13.87890625" style="536" customWidth="1"/>
    <col min="3329" max="3329" width="58.29296875" style="536" bestFit="1" customWidth="1"/>
    <col min="3330" max="3335" width="13.703125" style="536" customWidth="1"/>
    <col min="3336" max="3583" width="9.1171875" style="536"/>
    <col min="3584" max="3584" width="13.87890625" style="536" customWidth="1"/>
    <col min="3585" max="3585" width="58.29296875" style="536" bestFit="1" customWidth="1"/>
    <col min="3586" max="3591" width="13.703125" style="536" customWidth="1"/>
    <col min="3592" max="3839" width="9.1171875" style="536"/>
    <col min="3840" max="3840" width="13.87890625" style="536" customWidth="1"/>
    <col min="3841" max="3841" width="58.29296875" style="536" bestFit="1" customWidth="1"/>
    <col min="3842" max="3847" width="13.703125" style="536" customWidth="1"/>
    <col min="3848" max="4095" width="9.1171875" style="536"/>
    <col min="4096" max="4096" width="13.87890625" style="536" customWidth="1"/>
    <col min="4097" max="4097" width="58.29296875" style="536" bestFit="1" customWidth="1"/>
    <col min="4098" max="4103" width="13.703125" style="536" customWidth="1"/>
    <col min="4104" max="4351" width="9.1171875" style="536"/>
    <col min="4352" max="4352" width="13.87890625" style="536" customWidth="1"/>
    <col min="4353" max="4353" width="58.29296875" style="536" bestFit="1" customWidth="1"/>
    <col min="4354" max="4359" width="13.703125" style="536" customWidth="1"/>
    <col min="4360" max="4607" width="9.1171875" style="536"/>
    <col min="4608" max="4608" width="13.87890625" style="536" customWidth="1"/>
    <col min="4609" max="4609" width="58.29296875" style="536" bestFit="1" customWidth="1"/>
    <col min="4610" max="4615" width="13.703125" style="536" customWidth="1"/>
    <col min="4616" max="4863" width="9.1171875" style="536"/>
    <col min="4864" max="4864" width="13.87890625" style="536" customWidth="1"/>
    <col min="4865" max="4865" width="58.29296875" style="536" bestFit="1" customWidth="1"/>
    <col min="4866" max="4871" width="13.703125" style="536" customWidth="1"/>
    <col min="4872" max="5119" width="9.1171875" style="536"/>
    <col min="5120" max="5120" width="13.87890625" style="536" customWidth="1"/>
    <col min="5121" max="5121" width="58.29296875" style="536" bestFit="1" customWidth="1"/>
    <col min="5122" max="5127" width="13.703125" style="536" customWidth="1"/>
    <col min="5128" max="5375" width="9.1171875" style="536"/>
    <col min="5376" max="5376" width="13.87890625" style="536" customWidth="1"/>
    <col min="5377" max="5377" width="58.29296875" style="536" bestFit="1" customWidth="1"/>
    <col min="5378" max="5383" width="13.703125" style="536" customWidth="1"/>
    <col min="5384" max="5631" width="9.1171875" style="536"/>
    <col min="5632" max="5632" width="13.87890625" style="536" customWidth="1"/>
    <col min="5633" max="5633" width="58.29296875" style="536" bestFit="1" customWidth="1"/>
    <col min="5634" max="5639" width="13.703125" style="536" customWidth="1"/>
    <col min="5640" max="5887" width="9.1171875" style="536"/>
    <col min="5888" max="5888" width="13.87890625" style="536" customWidth="1"/>
    <col min="5889" max="5889" width="58.29296875" style="536" bestFit="1" customWidth="1"/>
    <col min="5890" max="5895" width="13.703125" style="536" customWidth="1"/>
    <col min="5896" max="6143" width="9.1171875" style="536"/>
    <col min="6144" max="6144" width="13.87890625" style="536" customWidth="1"/>
    <col min="6145" max="6145" width="58.29296875" style="536" bestFit="1" customWidth="1"/>
    <col min="6146" max="6151" width="13.703125" style="536" customWidth="1"/>
    <col min="6152" max="6399" width="9.1171875" style="536"/>
    <col min="6400" max="6400" width="13.87890625" style="536" customWidth="1"/>
    <col min="6401" max="6401" width="58.29296875" style="536" bestFit="1" customWidth="1"/>
    <col min="6402" max="6407" width="13.703125" style="536" customWidth="1"/>
    <col min="6408" max="6655" width="9.1171875" style="536"/>
    <col min="6656" max="6656" width="13.87890625" style="536" customWidth="1"/>
    <col min="6657" max="6657" width="58.29296875" style="536" bestFit="1" customWidth="1"/>
    <col min="6658" max="6663" width="13.703125" style="536" customWidth="1"/>
    <col min="6664" max="6911" width="9.1171875" style="536"/>
    <col min="6912" max="6912" width="13.87890625" style="536" customWidth="1"/>
    <col min="6913" max="6913" width="58.29296875" style="536" bestFit="1" customWidth="1"/>
    <col min="6914" max="6919" width="13.703125" style="536" customWidth="1"/>
    <col min="6920" max="7167" width="9.1171875" style="536"/>
    <col min="7168" max="7168" width="13.87890625" style="536" customWidth="1"/>
    <col min="7169" max="7169" width="58.29296875" style="536" bestFit="1" customWidth="1"/>
    <col min="7170" max="7175" width="13.703125" style="536" customWidth="1"/>
    <col min="7176" max="7423" width="9.1171875" style="536"/>
    <col min="7424" max="7424" width="13.87890625" style="536" customWidth="1"/>
    <col min="7425" max="7425" width="58.29296875" style="536" bestFit="1" customWidth="1"/>
    <col min="7426" max="7431" width="13.703125" style="536" customWidth="1"/>
    <col min="7432" max="7679" width="9.1171875" style="536"/>
    <col min="7680" max="7680" width="13.87890625" style="536" customWidth="1"/>
    <col min="7681" max="7681" width="58.29296875" style="536" bestFit="1" customWidth="1"/>
    <col min="7682" max="7687" width="13.703125" style="536" customWidth="1"/>
    <col min="7688" max="7935" width="9.1171875" style="536"/>
    <col min="7936" max="7936" width="13.87890625" style="536" customWidth="1"/>
    <col min="7937" max="7937" width="58.29296875" style="536" bestFit="1" customWidth="1"/>
    <col min="7938" max="7943" width="13.703125" style="536" customWidth="1"/>
    <col min="7944" max="8191" width="9.1171875" style="536"/>
    <col min="8192" max="8192" width="13.87890625" style="536" customWidth="1"/>
    <col min="8193" max="8193" width="58.29296875" style="536" bestFit="1" customWidth="1"/>
    <col min="8194" max="8199" width="13.703125" style="536" customWidth="1"/>
    <col min="8200" max="8447" width="9.1171875" style="536"/>
    <col min="8448" max="8448" width="13.87890625" style="536" customWidth="1"/>
    <col min="8449" max="8449" width="58.29296875" style="536" bestFit="1" customWidth="1"/>
    <col min="8450" max="8455" width="13.703125" style="536" customWidth="1"/>
    <col min="8456" max="8703" width="9.1171875" style="536"/>
    <col min="8704" max="8704" width="13.87890625" style="536" customWidth="1"/>
    <col min="8705" max="8705" width="58.29296875" style="536" bestFit="1" customWidth="1"/>
    <col min="8706" max="8711" width="13.703125" style="536" customWidth="1"/>
    <col min="8712" max="8959" width="9.1171875" style="536"/>
    <col min="8960" max="8960" width="13.87890625" style="536" customWidth="1"/>
    <col min="8961" max="8961" width="58.29296875" style="536" bestFit="1" customWidth="1"/>
    <col min="8962" max="8967" width="13.703125" style="536" customWidth="1"/>
    <col min="8968" max="9215" width="9.1171875" style="536"/>
    <col min="9216" max="9216" width="13.87890625" style="536" customWidth="1"/>
    <col min="9217" max="9217" width="58.29296875" style="536" bestFit="1" customWidth="1"/>
    <col min="9218" max="9223" width="13.703125" style="536" customWidth="1"/>
    <col min="9224" max="9471" width="9.1171875" style="536"/>
    <col min="9472" max="9472" width="13.87890625" style="536" customWidth="1"/>
    <col min="9473" max="9473" width="58.29296875" style="536" bestFit="1" customWidth="1"/>
    <col min="9474" max="9479" width="13.703125" style="536" customWidth="1"/>
    <col min="9480" max="9727" width="9.1171875" style="536"/>
    <col min="9728" max="9728" width="13.87890625" style="536" customWidth="1"/>
    <col min="9729" max="9729" width="58.29296875" style="536" bestFit="1" customWidth="1"/>
    <col min="9730" max="9735" width="13.703125" style="536" customWidth="1"/>
    <col min="9736" max="9983" width="9.1171875" style="536"/>
    <col min="9984" max="9984" width="13.87890625" style="536" customWidth="1"/>
    <col min="9985" max="9985" width="58.29296875" style="536" bestFit="1" customWidth="1"/>
    <col min="9986" max="9991" width="13.703125" style="536" customWidth="1"/>
    <col min="9992" max="10239" width="9.1171875" style="536"/>
    <col min="10240" max="10240" width="13.87890625" style="536" customWidth="1"/>
    <col min="10241" max="10241" width="58.29296875" style="536" bestFit="1" customWidth="1"/>
    <col min="10242" max="10247" width="13.703125" style="536" customWidth="1"/>
    <col min="10248" max="10495" width="9.1171875" style="536"/>
    <col min="10496" max="10496" width="13.87890625" style="536" customWidth="1"/>
    <col min="10497" max="10497" width="58.29296875" style="536" bestFit="1" customWidth="1"/>
    <col min="10498" max="10503" width="13.703125" style="536" customWidth="1"/>
    <col min="10504" max="10751" width="9.1171875" style="536"/>
    <col min="10752" max="10752" width="13.87890625" style="536" customWidth="1"/>
    <col min="10753" max="10753" width="58.29296875" style="536" bestFit="1" customWidth="1"/>
    <col min="10754" max="10759" width="13.703125" style="536" customWidth="1"/>
    <col min="10760" max="11007" width="9.1171875" style="536"/>
    <col min="11008" max="11008" width="13.87890625" style="536" customWidth="1"/>
    <col min="11009" max="11009" width="58.29296875" style="536" bestFit="1" customWidth="1"/>
    <col min="11010" max="11015" width="13.703125" style="536" customWidth="1"/>
    <col min="11016" max="11263" width="9.1171875" style="536"/>
    <col min="11264" max="11264" width="13.87890625" style="536" customWidth="1"/>
    <col min="11265" max="11265" width="58.29296875" style="536" bestFit="1" customWidth="1"/>
    <col min="11266" max="11271" width="13.703125" style="536" customWidth="1"/>
    <col min="11272" max="11519" width="9.1171875" style="536"/>
    <col min="11520" max="11520" width="13.87890625" style="536" customWidth="1"/>
    <col min="11521" max="11521" width="58.29296875" style="536" bestFit="1" customWidth="1"/>
    <col min="11522" max="11527" width="13.703125" style="536" customWidth="1"/>
    <col min="11528" max="11775" width="9.1171875" style="536"/>
    <col min="11776" max="11776" width="13.87890625" style="536" customWidth="1"/>
    <col min="11777" max="11777" width="58.29296875" style="536" bestFit="1" customWidth="1"/>
    <col min="11778" max="11783" width="13.703125" style="536" customWidth="1"/>
    <col min="11784" max="12031" width="9.1171875" style="536"/>
    <col min="12032" max="12032" width="13.87890625" style="536" customWidth="1"/>
    <col min="12033" max="12033" width="58.29296875" style="536" bestFit="1" customWidth="1"/>
    <col min="12034" max="12039" width="13.703125" style="536" customWidth="1"/>
    <col min="12040" max="12287" width="9.1171875" style="536"/>
    <col min="12288" max="12288" width="13.87890625" style="536" customWidth="1"/>
    <col min="12289" max="12289" width="58.29296875" style="536" bestFit="1" customWidth="1"/>
    <col min="12290" max="12295" width="13.703125" style="536" customWidth="1"/>
    <col min="12296" max="12543" width="9.1171875" style="536"/>
    <col min="12544" max="12544" width="13.87890625" style="536" customWidth="1"/>
    <col min="12545" max="12545" width="58.29296875" style="536" bestFit="1" customWidth="1"/>
    <col min="12546" max="12551" width="13.703125" style="536" customWidth="1"/>
    <col min="12552" max="12799" width="9.1171875" style="536"/>
    <col min="12800" max="12800" width="13.87890625" style="536" customWidth="1"/>
    <col min="12801" max="12801" width="58.29296875" style="536" bestFit="1" customWidth="1"/>
    <col min="12802" max="12807" width="13.703125" style="536" customWidth="1"/>
    <col min="12808" max="13055" width="9.1171875" style="536"/>
    <col min="13056" max="13056" width="13.87890625" style="536" customWidth="1"/>
    <col min="13057" max="13057" width="58.29296875" style="536" bestFit="1" customWidth="1"/>
    <col min="13058" max="13063" width="13.703125" style="536" customWidth="1"/>
    <col min="13064" max="13311" width="9.1171875" style="536"/>
    <col min="13312" max="13312" width="13.87890625" style="536" customWidth="1"/>
    <col min="13313" max="13313" width="58.29296875" style="536" bestFit="1" customWidth="1"/>
    <col min="13314" max="13319" width="13.703125" style="536" customWidth="1"/>
    <col min="13320" max="13567" width="9.1171875" style="536"/>
    <col min="13568" max="13568" width="13.87890625" style="536" customWidth="1"/>
    <col min="13569" max="13569" width="58.29296875" style="536" bestFit="1" customWidth="1"/>
    <col min="13570" max="13575" width="13.703125" style="536" customWidth="1"/>
    <col min="13576" max="13823" width="9.1171875" style="536"/>
    <col min="13824" max="13824" width="13.87890625" style="536" customWidth="1"/>
    <col min="13825" max="13825" width="58.29296875" style="536" bestFit="1" customWidth="1"/>
    <col min="13826" max="13831" width="13.703125" style="536" customWidth="1"/>
    <col min="13832" max="14079" width="9.1171875" style="536"/>
    <col min="14080" max="14080" width="13.87890625" style="536" customWidth="1"/>
    <col min="14081" max="14081" width="58.29296875" style="536" bestFit="1" customWidth="1"/>
    <col min="14082" max="14087" width="13.703125" style="536" customWidth="1"/>
    <col min="14088" max="14335" width="9.1171875" style="536"/>
    <col min="14336" max="14336" width="13.87890625" style="536" customWidth="1"/>
    <col min="14337" max="14337" width="58.29296875" style="536" bestFit="1" customWidth="1"/>
    <col min="14338" max="14343" width="13.703125" style="536" customWidth="1"/>
    <col min="14344" max="14591" width="9.1171875" style="536"/>
    <col min="14592" max="14592" width="13.87890625" style="536" customWidth="1"/>
    <col min="14593" max="14593" width="58.29296875" style="536" bestFit="1" customWidth="1"/>
    <col min="14594" max="14599" width="13.703125" style="536" customWidth="1"/>
    <col min="14600" max="14847" width="9.1171875" style="536"/>
    <col min="14848" max="14848" width="13.87890625" style="536" customWidth="1"/>
    <col min="14849" max="14849" width="58.29296875" style="536" bestFit="1" customWidth="1"/>
    <col min="14850" max="14855" width="13.703125" style="536" customWidth="1"/>
    <col min="14856" max="15103" width="9.1171875" style="536"/>
    <col min="15104" max="15104" width="13.87890625" style="536" customWidth="1"/>
    <col min="15105" max="15105" width="58.29296875" style="536" bestFit="1" customWidth="1"/>
    <col min="15106" max="15111" width="13.703125" style="536" customWidth="1"/>
    <col min="15112" max="15359" width="9.1171875" style="536"/>
    <col min="15360" max="15360" width="13.87890625" style="536" customWidth="1"/>
    <col min="15361" max="15361" width="58.29296875" style="536" bestFit="1" customWidth="1"/>
    <col min="15362" max="15367" width="13.703125" style="536" customWidth="1"/>
    <col min="15368" max="15615" width="9.1171875" style="536"/>
    <col min="15616" max="15616" width="13.87890625" style="536" customWidth="1"/>
    <col min="15617" max="15617" width="58.29296875" style="536" bestFit="1" customWidth="1"/>
    <col min="15618" max="15623" width="13.703125" style="536" customWidth="1"/>
    <col min="15624" max="15871" width="9.1171875" style="536"/>
    <col min="15872" max="15872" width="13.87890625" style="536" customWidth="1"/>
    <col min="15873" max="15873" width="58.29296875" style="536" bestFit="1" customWidth="1"/>
    <col min="15874" max="15879" width="13.703125" style="536" customWidth="1"/>
    <col min="15880" max="16127" width="9.1171875" style="536"/>
    <col min="16128" max="16128" width="13.87890625" style="536" customWidth="1"/>
    <col min="16129" max="16129" width="58.29296875" style="536" bestFit="1" customWidth="1"/>
    <col min="16130" max="16135" width="13.703125" style="536" customWidth="1"/>
    <col min="16136" max="16384" width="9.1171875" style="536"/>
  </cols>
  <sheetData>
    <row r="1" spans="1:8" s="652" customFormat="1" ht="27.75" customHeight="1"/>
    <row r="2" spans="1:8" s="652" customFormat="1">
      <c r="A2" s="9243" t="s">
        <v>22814</v>
      </c>
      <c r="B2" s="9243"/>
      <c r="C2" s="9243"/>
      <c r="D2" s="9243"/>
      <c r="E2" s="9243"/>
      <c r="F2" s="9243"/>
      <c r="G2" s="9243"/>
      <c r="H2" s="9243"/>
    </row>
    <row r="3" spans="1:8" s="652" customFormat="1">
      <c r="A3" s="9244" t="s">
        <v>22813</v>
      </c>
      <c r="B3" s="9244"/>
      <c r="C3" s="9244"/>
      <c r="D3" s="9244"/>
      <c r="E3" s="9244"/>
      <c r="F3" s="9244"/>
      <c r="G3" s="9244"/>
    </row>
    <row r="4" spans="1:8">
      <c r="A4" s="6444" t="s">
        <v>75</v>
      </c>
      <c r="B4" s="6444" t="s">
        <v>22775</v>
      </c>
      <c r="C4" s="6434" t="s">
        <v>22774</v>
      </c>
      <c r="D4" s="6434" t="s">
        <v>22773</v>
      </c>
      <c r="E4" s="6434" t="s">
        <v>22772</v>
      </c>
      <c r="F4" s="6434" t="s">
        <v>22771</v>
      </c>
      <c r="G4" s="6434" t="s">
        <v>22770</v>
      </c>
      <c r="H4" s="6434" t="s">
        <v>22769</v>
      </c>
    </row>
    <row r="5" spans="1:8">
      <c r="A5" s="6427" t="s">
        <v>22812</v>
      </c>
      <c r="B5" s="6426" t="s">
        <v>22811</v>
      </c>
      <c r="C5" s="6425">
        <v>848</v>
      </c>
      <c r="D5" s="6425">
        <v>909</v>
      </c>
      <c r="E5" s="6425">
        <v>977</v>
      </c>
      <c r="F5" s="6425">
        <v>1052</v>
      </c>
      <c r="G5" s="6425">
        <v>1128</v>
      </c>
      <c r="H5" s="6425">
        <v>1186</v>
      </c>
    </row>
    <row r="6" spans="1:8">
      <c r="A6" s="6432" t="s">
        <v>22810</v>
      </c>
      <c r="B6" s="6431" t="s">
        <v>22765</v>
      </c>
      <c r="C6" s="6425">
        <v>3177</v>
      </c>
      <c r="D6" s="6425">
        <v>3465</v>
      </c>
      <c r="E6" s="6425">
        <v>4001</v>
      </c>
      <c r="F6" s="6425">
        <v>4986</v>
      </c>
      <c r="G6" s="6425">
        <v>5578</v>
      </c>
      <c r="H6" s="6425">
        <v>7236</v>
      </c>
    </row>
    <row r="7" spans="1:8">
      <c r="A7" s="6427" t="s">
        <v>22809</v>
      </c>
      <c r="B7" s="6426" t="s">
        <v>22763</v>
      </c>
      <c r="C7" s="6425">
        <v>4666</v>
      </c>
      <c r="D7" s="6425">
        <v>5026</v>
      </c>
      <c r="E7" s="6425">
        <v>5843</v>
      </c>
      <c r="F7" s="6425">
        <v>7294</v>
      </c>
      <c r="G7" s="6425">
        <v>8421</v>
      </c>
      <c r="H7" s="6425">
        <v>11019</v>
      </c>
    </row>
    <row r="8" spans="1:8">
      <c r="A8" s="6432" t="s">
        <v>22808</v>
      </c>
      <c r="B8" s="6431" t="s">
        <v>22807</v>
      </c>
      <c r="C8" s="6425">
        <v>1755</v>
      </c>
      <c r="D8" s="6425">
        <v>1890</v>
      </c>
      <c r="E8" s="6425">
        <v>2131</v>
      </c>
      <c r="F8" s="6425">
        <v>2494</v>
      </c>
      <c r="G8" s="6425">
        <v>2732</v>
      </c>
      <c r="H8" s="6425">
        <v>3313</v>
      </c>
    </row>
    <row r="9" spans="1:8">
      <c r="A9" s="6427" t="s">
        <v>22806</v>
      </c>
      <c r="B9" s="6426" t="s">
        <v>22805</v>
      </c>
      <c r="C9" s="6425">
        <v>5988</v>
      </c>
      <c r="D9" s="6425">
        <v>6447</v>
      </c>
      <c r="E9" s="6425">
        <v>6871</v>
      </c>
      <c r="F9" s="6425">
        <v>7976</v>
      </c>
      <c r="G9" s="6425">
        <v>8708</v>
      </c>
      <c r="H9" s="6425">
        <v>10512</v>
      </c>
    </row>
    <row r="10" spans="1:8">
      <c r="A10" s="6432" t="s">
        <v>22804</v>
      </c>
      <c r="B10" s="6431" t="s">
        <v>22759</v>
      </c>
      <c r="C10" s="6425">
        <v>4899</v>
      </c>
      <c r="D10" s="6425">
        <v>5273</v>
      </c>
      <c r="E10" s="6425">
        <v>6015</v>
      </c>
      <c r="F10" s="6425">
        <v>7075</v>
      </c>
      <c r="G10" s="6425">
        <v>7812</v>
      </c>
      <c r="H10" s="6425">
        <v>9876</v>
      </c>
    </row>
    <row r="11" spans="1:8">
      <c r="A11" s="6427" t="s">
        <v>22803</v>
      </c>
      <c r="B11" s="6426" t="s">
        <v>22802</v>
      </c>
      <c r="C11" s="6425">
        <v>5437</v>
      </c>
      <c r="D11" s="6425">
        <v>5855</v>
      </c>
      <c r="E11" s="6425">
        <v>6623</v>
      </c>
      <c r="F11" s="6425">
        <v>7773</v>
      </c>
      <c r="G11" s="6425">
        <v>8546</v>
      </c>
      <c r="H11" s="6425">
        <v>10595</v>
      </c>
    </row>
    <row r="12" spans="1:8">
      <c r="A12" s="6432" t="s">
        <v>22801</v>
      </c>
      <c r="B12" s="6431" t="s">
        <v>22800</v>
      </c>
      <c r="C12" s="6425">
        <v>2603</v>
      </c>
      <c r="D12" s="6425">
        <v>2800</v>
      </c>
      <c r="E12" s="6425">
        <v>3407</v>
      </c>
      <c r="F12" s="6425">
        <v>4010</v>
      </c>
      <c r="G12" s="6425">
        <v>4444</v>
      </c>
      <c r="H12" s="6425">
        <v>5567</v>
      </c>
    </row>
    <row r="13" spans="1:8">
      <c r="A13" s="6427" t="s">
        <v>22799</v>
      </c>
      <c r="B13" s="6426" t="s">
        <v>22798</v>
      </c>
      <c r="C13" s="6425">
        <v>7541</v>
      </c>
      <c r="D13" s="6425">
        <v>8119</v>
      </c>
      <c r="E13" s="6425">
        <v>9716</v>
      </c>
      <c r="F13" s="6425">
        <v>12703</v>
      </c>
      <c r="G13" s="6425">
        <v>14511</v>
      </c>
      <c r="H13" s="6425">
        <v>19570</v>
      </c>
    </row>
    <row r="14" spans="1:8">
      <c r="A14" s="6432" t="s">
        <v>22797</v>
      </c>
      <c r="B14" s="6431" t="s">
        <v>22796</v>
      </c>
      <c r="C14" s="6425">
        <v>6013</v>
      </c>
      <c r="D14" s="6425">
        <v>6471</v>
      </c>
      <c r="E14" s="6425">
        <v>7647</v>
      </c>
      <c r="F14" s="6425">
        <v>9193</v>
      </c>
      <c r="G14" s="6425">
        <v>9767</v>
      </c>
      <c r="H14" s="6425">
        <v>12763</v>
      </c>
    </row>
    <row r="15" spans="1:8">
      <c r="A15" s="6427" t="s">
        <v>22795</v>
      </c>
      <c r="B15" s="6426" t="s">
        <v>22750</v>
      </c>
      <c r="C15" s="6425">
        <v>5399</v>
      </c>
      <c r="D15" s="6425">
        <v>5807</v>
      </c>
      <c r="E15" s="6425">
        <v>6574</v>
      </c>
      <c r="F15" s="6425">
        <v>7715</v>
      </c>
      <c r="G15" s="6425">
        <v>8480</v>
      </c>
      <c r="H15" s="6425">
        <v>10512</v>
      </c>
    </row>
    <row r="16" spans="1:8">
      <c r="A16" s="6432" t="s">
        <v>22794</v>
      </c>
      <c r="B16" s="6431" t="s">
        <v>22748</v>
      </c>
      <c r="C16" s="6425">
        <v>2969</v>
      </c>
      <c r="D16" s="6425">
        <v>3194</v>
      </c>
      <c r="E16" s="6425">
        <v>3617</v>
      </c>
      <c r="F16" s="6425">
        <v>4242</v>
      </c>
      <c r="G16" s="6425">
        <v>4663</v>
      </c>
      <c r="H16" s="6425">
        <v>5781</v>
      </c>
    </row>
    <row r="17" spans="1:8">
      <c r="A17" s="6427" t="s">
        <v>22793</v>
      </c>
      <c r="B17" s="6426" t="s">
        <v>22746</v>
      </c>
      <c r="C17" s="6425">
        <v>1814</v>
      </c>
      <c r="D17" s="6425">
        <v>1951</v>
      </c>
      <c r="E17" s="6425">
        <v>2209</v>
      </c>
      <c r="F17" s="6425">
        <v>2591</v>
      </c>
      <c r="G17" s="6425">
        <v>2851</v>
      </c>
      <c r="H17" s="6425">
        <v>3532</v>
      </c>
    </row>
    <row r="18" spans="1:8">
      <c r="A18" s="6432" t="s">
        <v>22792</v>
      </c>
      <c r="B18" s="6431" t="s">
        <v>22791</v>
      </c>
      <c r="C18" s="6425">
        <v>2969</v>
      </c>
      <c r="D18" s="6425">
        <v>3194</v>
      </c>
      <c r="E18" s="6425">
        <v>3617</v>
      </c>
      <c r="F18" s="6425">
        <v>4242</v>
      </c>
      <c r="G18" s="6425">
        <v>4663</v>
      </c>
      <c r="H18" s="6425">
        <v>5781</v>
      </c>
    </row>
    <row r="19" spans="1:8">
      <c r="A19" s="6427" t="s">
        <v>22790</v>
      </c>
      <c r="B19" s="6426" t="s">
        <v>22789</v>
      </c>
      <c r="C19" s="6425">
        <v>3414</v>
      </c>
      <c r="D19" s="6425">
        <v>3676</v>
      </c>
      <c r="E19" s="6425">
        <v>3898</v>
      </c>
      <c r="F19" s="6425">
        <v>4497</v>
      </c>
      <c r="G19" s="6425">
        <v>4910</v>
      </c>
      <c r="H19" s="6425">
        <v>7086</v>
      </c>
    </row>
    <row r="20" spans="1:8">
      <c r="A20" s="6432" t="s">
        <v>22788</v>
      </c>
      <c r="B20" s="6431" t="s">
        <v>22787</v>
      </c>
      <c r="C20" s="6425">
        <v>2133</v>
      </c>
      <c r="D20" s="6425">
        <v>2297</v>
      </c>
      <c r="E20" s="6425">
        <v>2578</v>
      </c>
      <c r="F20" s="6425">
        <v>2999</v>
      </c>
      <c r="G20" s="6425">
        <v>3286</v>
      </c>
      <c r="H20" s="6425">
        <v>3949</v>
      </c>
    </row>
    <row r="21" spans="1:8">
      <c r="A21" s="6427" t="s">
        <v>22786</v>
      </c>
      <c r="B21" s="6426" t="s">
        <v>22785</v>
      </c>
      <c r="C21" s="6425">
        <v>1757</v>
      </c>
      <c r="D21" s="6425">
        <v>1892</v>
      </c>
      <c r="E21" s="6425">
        <v>2049</v>
      </c>
      <c r="F21" s="6425">
        <v>2367</v>
      </c>
      <c r="G21" s="6425">
        <v>2683</v>
      </c>
      <c r="H21" s="6425">
        <v>3156</v>
      </c>
    </row>
    <row r="22" spans="1:8">
      <c r="A22" s="6432" t="s">
        <v>22784</v>
      </c>
      <c r="B22" s="6431" t="s">
        <v>1867</v>
      </c>
      <c r="C22" s="6425">
        <v>311</v>
      </c>
      <c r="D22" s="6425">
        <v>331</v>
      </c>
      <c r="E22" s="6425">
        <v>351</v>
      </c>
      <c r="F22" s="6425">
        <v>382</v>
      </c>
      <c r="G22" s="6425">
        <v>397</v>
      </c>
      <c r="H22" s="6425">
        <v>443</v>
      </c>
    </row>
    <row r="23" spans="1:8">
      <c r="A23" s="6427" t="s">
        <v>22783</v>
      </c>
      <c r="B23" s="6426" t="s">
        <v>22739</v>
      </c>
      <c r="C23" s="6425">
        <v>1118</v>
      </c>
      <c r="D23" s="6425">
        <v>1207</v>
      </c>
      <c r="E23" s="6425">
        <v>1289</v>
      </c>
      <c r="F23" s="6425">
        <v>1418</v>
      </c>
      <c r="G23" s="6425">
        <v>1549</v>
      </c>
      <c r="H23" s="6425">
        <v>1729</v>
      </c>
    </row>
    <row r="24" spans="1:8">
      <c r="A24" s="6432" t="s">
        <v>22738</v>
      </c>
      <c r="B24" s="6442" t="s">
        <v>22737</v>
      </c>
      <c r="C24" s="6425">
        <v>1267</v>
      </c>
      <c r="D24" s="6437"/>
      <c r="E24" s="6437"/>
      <c r="F24" s="6437"/>
      <c r="G24" s="6437"/>
      <c r="H24" s="6436"/>
    </row>
    <row r="25" spans="1:8">
      <c r="A25" s="6427" t="s">
        <v>22736</v>
      </c>
      <c r="B25" s="6443" t="s">
        <v>22735</v>
      </c>
      <c r="C25" s="6425">
        <v>1778</v>
      </c>
      <c r="D25" s="6437"/>
      <c r="E25" s="6437"/>
      <c r="F25" s="6437"/>
      <c r="G25" s="6437"/>
      <c r="H25" s="6436"/>
    </row>
    <row r="26" spans="1:8">
      <c r="A26" s="6432" t="s">
        <v>22734</v>
      </c>
      <c r="B26" s="6442" t="s">
        <v>22733</v>
      </c>
      <c r="C26" s="6425">
        <v>2731</v>
      </c>
      <c r="D26" s="6437"/>
      <c r="E26" s="6437"/>
      <c r="F26" s="6437"/>
      <c r="G26" s="6437"/>
      <c r="H26" s="6436"/>
    </row>
    <row r="27" spans="1:8">
      <c r="A27" s="6427" t="s">
        <v>22782</v>
      </c>
      <c r="B27" s="6443" t="s">
        <v>22781</v>
      </c>
      <c r="C27" s="6425">
        <v>4756</v>
      </c>
      <c r="D27" s="6437"/>
      <c r="E27" s="6437"/>
      <c r="F27" s="6437"/>
      <c r="G27" s="6437"/>
      <c r="H27" s="6436"/>
    </row>
    <row r="28" spans="1:8">
      <c r="A28" s="6432" t="s">
        <v>22780</v>
      </c>
      <c r="B28" s="6442" t="s">
        <v>22779</v>
      </c>
      <c r="C28" s="6425">
        <v>6260</v>
      </c>
      <c r="D28" s="6437"/>
      <c r="E28" s="6437"/>
      <c r="F28" s="6437"/>
      <c r="G28" s="6437"/>
      <c r="H28" s="6436"/>
    </row>
    <row r="29" spans="1:8">
      <c r="A29" s="6441" t="s">
        <v>22778</v>
      </c>
      <c r="B29" s="6440"/>
      <c r="C29" s="6439"/>
      <c r="D29" s="6437"/>
      <c r="E29" s="6437"/>
      <c r="F29" s="6437"/>
      <c r="G29" s="6437"/>
      <c r="H29" s="6436"/>
    </row>
    <row r="30" spans="1:8">
      <c r="D30" s="6437"/>
      <c r="E30" s="6437"/>
      <c r="F30" s="6437"/>
      <c r="G30" s="6437"/>
      <c r="H30" s="6436"/>
    </row>
    <row r="31" spans="1:8">
      <c r="A31" s="9243" t="s">
        <v>22777</v>
      </c>
      <c r="B31" s="9243"/>
      <c r="C31" s="9243"/>
      <c r="D31" s="9243"/>
      <c r="E31" s="9243"/>
      <c r="F31" s="9243"/>
      <c r="G31" s="9243"/>
      <c r="H31" s="9243"/>
    </row>
    <row r="32" spans="1:8" ht="15" customHeight="1">
      <c r="A32" s="6438" t="s">
        <v>22776</v>
      </c>
      <c r="B32" s="6438"/>
      <c r="C32" s="6438"/>
      <c r="D32" s="6437"/>
      <c r="E32" s="6437"/>
      <c r="F32" s="6437"/>
      <c r="G32" s="6437"/>
      <c r="H32" s="6436"/>
    </row>
    <row r="33" spans="1:8">
      <c r="A33" s="6435" t="s">
        <v>75</v>
      </c>
      <c r="B33" s="6435" t="s">
        <v>22775</v>
      </c>
      <c r="C33" s="6434" t="s">
        <v>22774</v>
      </c>
      <c r="D33" s="6433" t="s">
        <v>22773</v>
      </c>
      <c r="E33" s="6433" t="s">
        <v>22772</v>
      </c>
      <c r="F33" s="6433" t="s">
        <v>22771</v>
      </c>
      <c r="G33" s="6433" t="s">
        <v>22770</v>
      </c>
      <c r="H33" s="6433" t="s">
        <v>22769</v>
      </c>
    </row>
    <row r="34" spans="1:8">
      <c r="A34" s="6432" t="s">
        <v>22768</v>
      </c>
      <c r="B34" s="6431" t="s">
        <v>22767</v>
      </c>
      <c r="C34" s="6430">
        <v>987</v>
      </c>
      <c r="D34" s="6430">
        <v>1063</v>
      </c>
      <c r="E34" s="6430">
        <v>1520</v>
      </c>
      <c r="F34" s="6430">
        <v>2025</v>
      </c>
      <c r="G34" s="6430">
        <v>2428</v>
      </c>
      <c r="H34" s="6425">
        <v>3039</v>
      </c>
    </row>
    <row r="35" spans="1:8">
      <c r="A35" s="6432" t="s">
        <v>22766</v>
      </c>
      <c r="B35" s="6431" t="s">
        <v>22765</v>
      </c>
      <c r="C35" s="6430">
        <v>1118</v>
      </c>
      <c r="D35" s="6430">
        <v>1206</v>
      </c>
      <c r="E35" s="6430">
        <v>1454</v>
      </c>
      <c r="F35" s="6430">
        <v>1827</v>
      </c>
      <c r="G35" s="6430">
        <v>2098</v>
      </c>
      <c r="H35" s="6425">
        <v>2930</v>
      </c>
    </row>
    <row r="36" spans="1:8">
      <c r="A36" s="6427" t="s">
        <v>22764</v>
      </c>
      <c r="B36" s="6426" t="s">
        <v>22763</v>
      </c>
      <c r="C36" s="6430">
        <v>1606</v>
      </c>
      <c r="D36" s="6430">
        <v>1729</v>
      </c>
      <c r="E36" s="6430">
        <v>2112</v>
      </c>
      <c r="F36" s="6430">
        <v>2703</v>
      </c>
      <c r="G36" s="6430">
        <v>3131</v>
      </c>
      <c r="H36" s="6425">
        <v>3639</v>
      </c>
    </row>
    <row r="37" spans="1:8">
      <c r="A37" s="6432" t="s">
        <v>22762</v>
      </c>
      <c r="B37" s="6431" t="s">
        <v>22761</v>
      </c>
      <c r="C37" s="6430">
        <v>6339</v>
      </c>
      <c r="D37" s="6430">
        <v>6823</v>
      </c>
      <c r="E37" s="6430">
        <v>7537</v>
      </c>
      <c r="F37" s="6430">
        <v>8117</v>
      </c>
      <c r="G37" s="6430">
        <v>9139</v>
      </c>
      <c r="H37" s="6425">
        <v>10333</v>
      </c>
    </row>
    <row r="38" spans="1:8">
      <c r="A38" s="6427" t="s">
        <v>22760</v>
      </c>
      <c r="B38" s="6426" t="s">
        <v>22759</v>
      </c>
      <c r="C38" s="6430">
        <v>1317</v>
      </c>
      <c r="D38" s="6430">
        <v>1420</v>
      </c>
      <c r="E38" s="6430">
        <v>1738</v>
      </c>
      <c r="F38" s="6430">
        <v>2254</v>
      </c>
      <c r="G38" s="6430">
        <v>2637</v>
      </c>
      <c r="H38" s="6425">
        <v>3704</v>
      </c>
    </row>
    <row r="39" spans="1:8">
      <c r="A39" s="6432" t="s">
        <v>22758</v>
      </c>
      <c r="B39" s="6431" t="s">
        <v>22757</v>
      </c>
      <c r="C39" s="6430">
        <v>1273</v>
      </c>
      <c r="D39" s="6430">
        <v>1370</v>
      </c>
      <c r="E39" s="6430">
        <v>1674</v>
      </c>
      <c r="F39" s="6430">
        <v>1825</v>
      </c>
      <c r="G39" s="6430">
        <v>2129</v>
      </c>
      <c r="H39" s="6425">
        <v>2582</v>
      </c>
    </row>
    <row r="40" spans="1:8">
      <c r="A40" s="6427" t="s">
        <v>22756</v>
      </c>
      <c r="B40" s="6426" t="s">
        <v>22755</v>
      </c>
      <c r="C40" s="6430">
        <v>1273</v>
      </c>
      <c r="D40" s="6430">
        <v>1370</v>
      </c>
      <c r="E40" s="6430">
        <v>1674</v>
      </c>
      <c r="F40" s="6430">
        <v>1825</v>
      </c>
      <c r="G40" s="6430">
        <v>2129</v>
      </c>
      <c r="H40" s="6425">
        <v>2582</v>
      </c>
    </row>
    <row r="41" spans="1:8">
      <c r="A41" s="6432" t="s">
        <v>22754</v>
      </c>
      <c r="B41" s="6431" t="s">
        <v>4104</v>
      </c>
      <c r="C41" s="6430">
        <v>2858</v>
      </c>
      <c r="D41" s="6430">
        <v>3077</v>
      </c>
      <c r="E41" s="6430">
        <v>3728</v>
      </c>
      <c r="F41" s="6430">
        <v>4777</v>
      </c>
      <c r="G41" s="6430">
        <v>5832</v>
      </c>
      <c r="H41" s="6425">
        <v>8265</v>
      </c>
    </row>
    <row r="42" spans="1:8">
      <c r="A42" s="6427" t="s">
        <v>22753</v>
      </c>
      <c r="B42" s="6426" t="s">
        <v>22752</v>
      </c>
      <c r="C42" s="6430">
        <v>2257</v>
      </c>
      <c r="D42" s="6430">
        <v>2428</v>
      </c>
      <c r="E42" s="6430">
        <v>2756</v>
      </c>
      <c r="F42" s="6430">
        <v>3728</v>
      </c>
      <c r="G42" s="6430">
        <v>4051</v>
      </c>
      <c r="H42" s="6425">
        <v>5832</v>
      </c>
    </row>
    <row r="43" spans="1:8">
      <c r="A43" s="6432" t="s">
        <v>22751</v>
      </c>
      <c r="B43" s="6431" t="s">
        <v>22750</v>
      </c>
      <c r="C43" s="6430">
        <v>2822</v>
      </c>
      <c r="D43" s="6430">
        <v>3036</v>
      </c>
      <c r="E43" s="6430">
        <v>3501</v>
      </c>
      <c r="F43" s="6430">
        <v>4205</v>
      </c>
      <c r="G43" s="6430">
        <v>4668</v>
      </c>
      <c r="H43" s="6425">
        <v>5831</v>
      </c>
    </row>
    <row r="44" spans="1:8">
      <c r="A44" s="6427" t="s">
        <v>22749</v>
      </c>
      <c r="B44" s="6426" t="s">
        <v>22748</v>
      </c>
      <c r="C44" s="6430">
        <v>1526</v>
      </c>
      <c r="D44" s="6430">
        <v>1642</v>
      </c>
      <c r="E44" s="6430">
        <v>1890</v>
      </c>
      <c r="F44" s="6430">
        <v>2270</v>
      </c>
      <c r="G44" s="6430">
        <v>2520</v>
      </c>
      <c r="H44" s="6425">
        <v>3150</v>
      </c>
    </row>
    <row r="45" spans="1:8">
      <c r="A45" s="6432" t="s">
        <v>22747</v>
      </c>
      <c r="B45" s="6431" t="s">
        <v>22746</v>
      </c>
      <c r="C45" s="6430">
        <v>704</v>
      </c>
      <c r="D45" s="6430">
        <v>759</v>
      </c>
      <c r="E45" s="6430">
        <v>878</v>
      </c>
      <c r="F45" s="6430">
        <v>1052</v>
      </c>
      <c r="G45" s="6430">
        <v>1168</v>
      </c>
      <c r="H45" s="6425">
        <v>1459</v>
      </c>
    </row>
    <row r="46" spans="1:8">
      <c r="A46" s="6427" t="s">
        <v>22745</v>
      </c>
      <c r="B46" s="6426" t="s">
        <v>22744</v>
      </c>
      <c r="C46" s="6430">
        <v>1690</v>
      </c>
      <c r="D46" s="6430">
        <v>1822</v>
      </c>
      <c r="E46" s="6430">
        <v>2098</v>
      </c>
      <c r="F46" s="6430">
        <v>2518</v>
      </c>
      <c r="G46" s="6430">
        <v>2795</v>
      </c>
      <c r="H46" s="6425">
        <v>3489</v>
      </c>
    </row>
    <row r="47" spans="1:8">
      <c r="A47" s="6432" t="s">
        <v>22743</v>
      </c>
      <c r="B47" s="6431" t="s">
        <v>22742</v>
      </c>
      <c r="C47" s="6430">
        <v>2108</v>
      </c>
      <c r="D47" s="6430">
        <v>2270</v>
      </c>
      <c r="E47" s="6430">
        <v>2594</v>
      </c>
      <c r="F47" s="6430">
        <v>3077</v>
      </c>
      <c r="G47" s="6430">
        <v>3245</v>
      </c>
      <c r="H47" s="6425">
        <v>4051</v>
      </c>
    </row>
    <row r="48" spans="1:8">
      <c r="A48" s="6432" t="s">
        <v>22741</v>
      </c>
      <c r="B48" s="6431" t="s">
        <v>1867</v>
      </c>
      <c r="C48" s="6430">
        <v>229</v>
      </c>
      <c r="D48" s="6430">
        <v>240</v>
      </c>
      <c r="E48" s="6430">
        <v>278</v>
      </c>
      <c r="F48" s="6430">
        <v>328</v>
      </c>
      <c r="G48" s="6430">
        <v>340</v>
      </c>
      <c r="H48" s="6425">
        <v>361</v>
      </c>
    </row>
    <row r="49" spans="1:9">
      <c r="A49" s="6432" t="s">
        <v>22740</v>
      </c>
      <c r="B49" s="6431" t="s">
        <v>22739</v>
      </c>
      <c r="C49" s="6430">
        <v>934</v>
      </c>
      <c r="D49" s="6430">
        <v>1005</v>
      </c>
      <c r="E49" s="6430">
        <v>1075</v>
      </c>
      <c r="F49" s="6430">
        <v>1180</v>
      </c>
      <c r="G49" s="6430">
        <v>1299</v>
      </c>
      <c r="H49" s="6425">
        <v>1476</v>
      </c>
    </row>
    <row r="50" spans="1:9">
      <c r="A50" s="6427" t="s">
        <v>22738</v>
      </c>
      <c r="B50" s="6426" t="s">
        <v>22737</v>
      </c>
      <c r="C50" s="6425">
        <v>1267</v>
      </c>
      <c r="D50" s="6424"/>
      <c r="E50" s="6424"/>
      <c r="F50" s="6424"/>
      <c r="G50" s="6424"/>
      <c r="H50" s="6424"/>
      <c r="I50" s="598"/>
    </row>
    <row r="51" spans="1:9">
      <c r="A51" s="6429" t="s">
        <v>22736</v>
      </c>
      <c r="B51" s="6428" t="s">
        <v>22735</v>
      </c>
      <c r="C51" s="6425">
        <v>1778</v>
      </c>
      <c r="D51" s="6424"/>
      <c r="E51" s="6424"/>
      <c r="F51" s="6424"/>
      <c r="G51" s="6424"/>
      <c r="H51" s="6424"/>
      <c r="I51" s="598"/>
    </row>
    <row r="52" spans="1:9">
      <c r="A52" s="6427" t="s">
        <v>22734</v>
      </c>
      <c r="B52" s="6426" t="s">
        <v>22733</v>
      </c>
      <c r="C52" s="6425">
        <v>2731</v>
      </c>
      <c r="D52" s="6424"/>
      <c r="E52" s="6424"/>
      <c r="F52" s="6424"/>
      <c r="G52" s="6424"/>
      <c r="H52" s="6424"/>
      <c r="I52" s="598"/>
    </row>
  </sheetData>
  <mergeCells count="3">
    <mergeCell ref="A2:H2"/>
    <mergeCell ref="A3:G3"/>
    <mergeCell ref="A31:H31"/>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169</vt:i4>
      </vt:variant>
      <vt:variant>
        <vt:lpstr>Именованные диапазоны</vt:lpstr>
      </vt:variant>
      <vt:variant>
        <vt:i4>1</vt:i4>
      </vt:variant>
    </vt:vector>
  </HeadingPairs>
  <TitlesOfParts>
    <vt:vector size="170" baseType="lpstr">
      <vt:lpstr>Оглавление</vt:lpstr>
      <vt:lpstr>STOUT Радиаторы отопления</vt:lpstr>
      <vt:lpstr>STOUT Конвекторы внутрипольные</vt:lpstr>
      <vt:lpstr>STOUT Трубы и фитинги</vt:lpstr>
      <vt:lpstr>STOUT винтовые фитинги</vt:lpstr>
      <vt:lpstr>STOUT пресс-фитинги</vt:lpstr>
      <vt:lpstr>STOUT латунные фитинги</vt:lpstr>
      <vt:lpstr>Управляющая автоматика</vt:lpstr>
      <vt:lpstr>STOUT Шаровые краны</vt:lpstr>
      <vt:lpstr>STOUT Арматура</vt:lpstr>
      <vt:lpstr>STOUT Радиаторная арматура</vt:lpstr>
      <vt:lpstr>STOUT Инструмент</vt:lpstr>
      <vt:lpstr>STOUT Коллекторы</vt:lpstr>
      <vt:lpstr>STOUT Мультибокс</vt:lpstr>
      <vt:lpstr>STOUT Циркуляционные насосы</vt:lpstr>
      <vt:lpstr>STOUT Погружные насосы</vt:lpstr>
      <vt:lpstr>STOUT Поверхностные насосы</vt:lpstr>
      <vt:lpstr>STOUT Гибкая подводка</vt:lpstr>
      <vt:lpstr> STOUT котлы электрич</vt:lpstr>
      <vt:lpstr>STOUT Стабилизаторы напряжения</vt:lpstr>
      <vt:lpstr>STOUT бойлеры комб</vt:lpstr>
      <vt:lpstr>STOUT Дымоходы</vt:lpstr>
      <vt:lpstr>STOUT Баки</vt:lpstr>
      <vt:lpstr>STOUT Шкафы</vt:lpstr>
      <vt:lpstr>STOUT КИП</vt:lpstr>
      <vt:lpstr>STOUT Предохран-ая арматура</vt:lpstr>
      <vt:lpstr>STOUT Электроника </vt:lpstr>
      <vt:lpstr>STOUT ГБМ</vt:lpstr>
      <vt:lpstr>STOUT Муфта кабель.</vt:lpstr>
      <vt:lpstr>STOUT Хомуты</vt:lpstr>
      <vt:lpstr>STOUT Бесшумная канализация</vt:lpstr>
      <vt:lpstr>Rommer Трубы PE-Xa</vt:lpstr>
      <vt:lpstr>Rommer Трубы и фитинги из нерж </vt:lpstr>
      <vt:lpstr>Rommer Инструмент</vt:lpstr>
      <vt:lpstr>Rommer секционные радиаторы</vt:lpstr>
      <vt:lpstr>Rommer Конвекторы внутрипольные</vt:lpstr>
      <vt:lpstr>Rommer шаровые краны (Китай)</vt:lpstr>
      <vt:lpstr>Rommer Трубопроводная арматура</vt:lpstr>
      <vt:lpstr>Rommer КИП</vt:lpstr>
      <vt:lpstr>Rommer Клапаны и приводы</vt:lpstr>
      <vt:lpstr>Rommer термостатические клапаны</vt:lpstr>
      <vt:lpstr>Rommer циркуляционные насосы</vt:lpstr>
      <vt:lpstr>ROMMER HYDROLIFT</vt:lpstr>
      <vt:lpstr>КНС ROMMER BIOLIFT</vt:lpstr>
      <vt:lpstr>Скважинные насосы Rommer</vt:lpstr>
      <vt:lpstr>Rommer СПР (Россия)</vt:lpstr>
      <vt:lpstr>Rommer Радиаторы стальные трубч</vt:lpstr>
      <vt:lpstr>ROMMER Коллекторы</vt:lpstr>
      <vt:lpstr>Лист3</vt:lpstr>
      <vt:lpstr>Rifar</vt:lpstr>
      <vt:lpstr>Rommer бойлеры</vt:lpstr>
      <vt:lpstr>ROMMER теплоизоляция</vt:lpstr>
      <vt:lpstr>ROMMER Инструмент (Россия)</vt:lpstr>
      <vt:lpstr>ROMMER Твердотопливные котлы </vt:lpstr>
      <vt:lpstr>ROMMER Дымоходы</vt:lpstr>
      <vt:lpstr>Global</vt:lpstr>
      <vt:lpstr>KERMI_10</vt:lpstr>
      <vt:lpstr>KERMI_11</vt:lpstr>
      <vt:lpstr>KERMI_12</vt:lpstr>
      <vt:lpstr>KERMI_22</vt:lpstr>
      <vt:lpstr>KERMI_33</vt:lpstr>
      <vt:lpstr>VARMANN</vt:lpstr>
      <vt:lpstr>BAXI котлы</vt:lpstr>
      <vt:lpstr>BAXI котлы </vt:lpstr>
      <vt:lpstr>De Dietrich</vt:lpstr>
      <vt:lpstr>VAILLANT </vt:lpstr>
      <vt:lpstr>PROTHERM</vt:lpstr>
      <vt:lpstr>Лист1</vt:lpstr>
      <vt:lpstr>Immergas</vt:lpstr>
      <vt:lpstr>Ferroli</vt:lpstr>
      <vt:lpstr>MIZUDO</vt:lpstr>
      <vt:lpstr>MIZUDO для Терем</vt:lpstr>
      <vt:lpstr>РЭКО</vt:lpstr>
      <vt:lpstr>ЭВАН</vt:lpstr>
      <vt:lpstr>WATTS new</vt:lpstr>
      <vt:lpstr>Росма</vt:lpstr>
      <vt:lpstr>Kiturami запчасти</vt:lpstr>
      <vt:lpstr>MEIBES</vt:lpstr>
      <vt:lpstr>Simplex</vt:lpstr>
      <vt:lpstr>Barberi</vt:lpstr>
      <vt:lpstr>TECH</vt:lpstr>
      <vt:lpstr>ZONT</vt:lpstr>
      <vt:lpstr>MY HEAT</vt:lpstr>
      <vt:lpstr>Ectocontrol</vt:lpstr>
      <vt:lpstr>Flamco</vt:lpstr>
      <vt:lpstr>ASKON</vt:lpstr>
      <vt:lpstr>Warme Принадлежности</vt:lpstr>
      <vt:lpstr>Акватек</vt:lpstr>
      <vt:lpstr>BAXI водонагреватели</vt:lpstr>
      <vt:lpstr>ACV</vt:lpstr>
      <vt:lpstr>Газовые конвекторы Gorenje</vt:lpstr>
      <vt:lpstr>UNIPUMP</vt:lpstr>
      <vt:lpstr>Джилекс (насосы)</vt:lpstr>
      <vt:lpstr>Автоматика Акваконтроль</vt:lpstr>
      <vt:lpstr>SFA</vt:lpstr>
      <vt:lpstr>CIMM</vt:lpstr>
      <vt:lpstr>Reflex Баки</vt:lpstr>
      <vt:lpstr>PRANDELLI</vt:lpstr>
      <vt:lpstr>APE</vt:lpstr>
      <vt:lpstr>Ekoplastik</vt:lpstr>
      <vt:lpstr>Wavin</vt:lpstr>
      <vt:lpstr>Политэк</vt:lpstr>
      <vt:lpstr>Политэк Кан</vt:lpstr>
      <vt:lpstr>Pro Aqua</vt:lpstr>
      <vt:lpstr>Pro Aqua PPR</vt:lpstr>
      <vt:lpstr>KALDE Россия</vt:lpstr>
      <vt:lpstr>KALDE</vt:lpstr>
      <vt:lpstr>CANDAN</vt:lpstr>
      <vt:lpstr>TIEMME фитинги</vt:lpstr>
      <vt:lpstr>UPONOR</vt:lpstr>
      <vt:lpstr>РЕХАУ RAUTITAN</vt:lpstr>
      <vt:lpstr>РЕХАУ RAUTHERM S</vt:lpstr>
      <vt:lpstr>РЕХАУ(система шумопоглощающей к</vt:lpstr>
      <vt:lpstr>РЕХАУ (монтажный инструмент)</vt:lpstr>
      <vt:lpstr>РЕХАУ (Solelec)</vt:lpstr>
      <vt:lpstr>Chudej</vt:lpstr>
      <vt:lpstr>Pestan</vt:lpstr>
      <vt:lpstr>Sanha (медные пресс-фитинги)</vt:lpstr>
      <vt:lpstr>Sanha (мед фитинги под пайку)</vt:lpstr>
      <vt:lpstr>Sanha (нержавеющая сталь)</vt:lpstr>
      <vt:lpstr>Sanha (углеродистая сталь)</vt:lpstr>
      <vt:lpstr>Hailiang медные трубы</vt:lpstr>
      <vt:lpstr>CYKLON</vt:lpstr>
      <vt:lpstr>Stahlmann</vt:lpstr>
      <vt:lpstr>Джилекс ПНД</vt:lpstr>
      <vt:lpstr>Sinikon</vt:lpstr>
      <vt:lpstr>BRAVURA</vt:lpstr>
      <vt:lpstr>LUXOR</vt:lpstr>
      <vt:lpstr>TIEMME коллекторы</vt:lpstr>
      <vt:lpstr>TIEMME Фильтры</vt:lpstr>
      <vt:lpstr>ITAP</vt:lpstr>
      <vt:lpstr>Bugatti</vt:lpstr>
      <vt:lpstr>Cimberio</vt:lpstr>
      <vt:lpstr>OVENTROP</vt:lpstr>
      <vt:lpstr>ALSO</vt:lpstr>
      <vt:lpstr>BROEN</vt:lpstr>
      <vt:lpstr>TECOFI</vt:lpstr>
      <vt:lpstr>ZETKAMA</vt:lpstr>
      <vt:lpstr>FAF</vt:lpstr>
      <vt:lpstr>Фланцы и Крепёж</vt:lpstr>
      <vt:lpstr>Walraven</vt:lpstr>
      <vt:lpstr>NOVOPRESS</vt:lpstr>
      <vt:lpstr>Энергофлекс</vt:lpstr>
      <vt:lpstr>K-flex</vt:lpstr>
      <vt:lpstr>Thermaflex</vt:lpstr>
      <vt:lpstr>ФОРМАТ</vt:lpstr>
      <vt:lpstr>TONLOS</vt:lpstr>
      <vt:lpstr>Распределительные шкафы </vt:lpstr>
      <vt:lpstr>Itelma</vt:lpstr>
      <vt:lpstr>Декаст</vt:lpstr>
      <vt:lpstr>TEPLOCOM</vt:lpstr>
      <vt:lpstr>SYR</vt:lpstr>
      <vt:lpstr>Honeywell</vt:lpstr>
      <vt:lpstr>AquaFilter</vt:lpstr>
      <vt:lpstr>Анион</vt:lpstr>
      <vt:lpstr>Принадлежности для насосов</vt:lpstr>
      <vt:lpstr>Аквасторож</vt:lpstr>
      <vt:lpstr>Neptun</vt:lpstr>
      <vt:lpstr>Теплолюкс</vt:lpstr>
      <vt:lpstr>Warme</vt:lpstr>
      <vt:lpstr>Thermagent</vt:lpstr>
      <vt:lpstr>THERMO</vt:lpstr>
      <vt:lpstr>VTS Volcano Wing</vt:lpstr>
      <vt:lpstr>Mr.Bond</vt:lpstr>
      <vt:lpstr>ПОЛИМЕРНЫЕ УПЛОТНИТЕЛИ (Россия)</vt:lpstr>
      <vt:lpstr>Гейзер</vt:lpstr>
      <vt:lpstr>РММС</vt:lpstr>
      <vt:lpstr>Подольск кабель</vt:lpstr>
      <vt:lpstr>Jeremias</vt:lpstr>
      <vt:lpstr>'WATTS new'!_GoBack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EVO</cp:lastModifiedBy>
  <cp:lastPrinted>2024-01-11T07:30:10Z</cp:lastPrinted>
  <dcterms:created xsi:type="dcterms:W3CDTF">2011-10-11T05:34:38Z</dcterms:created>
  <dcterms:modified xsi:type="dcterms:W3CDTF">2024-01-15T13:11:13Z</dcterms:modified>
</cp:coreProperties>
</file>